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<sst xmlns="http://schemas.openxmlformats.org/spreadsheetml/2006/main" count="1094" uniqueCount="319">
  <si>
    <t>./citybike-max100_user-input-n100</t>
  </si>
  <si>
    <t>./citybike-max100_user-input-n25</t>
  </si>
  <si>
    <t>./citybike-max100_user-input-n33</t>
  </si>
  <si>
    <t>./citybike-max100_user-input-n50</t>
  </si>
  <si>
    <t>./citybike-max150_user-input-n150</t>
  </si>
  <si>
    <t>./citybike-max150_user-input-n37</t>
  </si>
  <si>
    <t>./citybike-max150_user-input-n50</t>
  </si>
  <si>
    <t>./citybike-max150_user-input-n75</t>
  </si>
  <si>
    <t>./citybike-max200_user-input-n100</t>
  </si>
  <si>
    <t>./citybike-max200_user-input-n200</t>
  </si>
  <si>
    <t>./citybike-max200_user-input-n50</t>
  </si>
  <si>
    <t>./citybike-max200_user-input-n66</t>
  </si>
  <si>
    <t>./citybike-max50_user-input-n12</t>
  </si>
  <si>
    <t>./citybike-max50_user-input-n16</t>
  </si>
  <si>
    <t>./citybike-max50_user-input-n25</t>
  </si>
  <si>
    <t>./citybike-max50_user-input-n50</t>
  </si>
  <si>
    <t>./restaurant-1000_user-input-2000</t>
  </si>
  <si>
    <t>./restaurant-1000_user-input-4000</t>
  </si>
  <si>
    <t>./restaurant-1000_user-input-6000</t>
  </si>
  <si>
    <t>./restaurant-100_user-input-200</t>
  </si>
  <si>
    <t>./restaurant-100_user-input-400</t>
  </si>
  <si>
    <t>./restaurant-100_user-input-600</t>
  </si>
  <si>
    <t>./restaurant-1500_user-input-3000</t>
  </si>
  <si>
    <t>./restaurant-1500_user-input-6000</t>
  </si>
  <si>
    <t>./restaurant-1500_user-input-9000</t>
  </si>
  <si>
    <t>./restaurant-2000_user-input-12000</t>
  </si>
  <si>
    <t>./restaurant-2000_user-input-4000</t>
  </si>
  <si>
    <t>./restaurant-2000_user-input-8000</t>
  </si>
  <si>
    <t>./restaurant-500_user-input-1000</t>
  </si>
  <si>
    <t>./restaurant-500_user-input-2000</t>
  </si>
  <si>
    <t>./restaurant-500_user-input-3000</t>
  </si>
  <si>
    <t>./travelbike-max10_user-input-p372-v85</t>
  </si>
  <si>
    <t>./travelbike-max10_user-input-p419-v895</t>
  </si>
  <si>
    <t>./travelbike-max10_user-input-p425-v981</t>
  </si>
  <si>
    <t>./travelbike-max10_user-input-p480-v206</t>
  </si>
  <si>
    <t>./travelbike-max10_user-input-p62-v812</t>
  </si>
  <si>
    <t>./travelbike-max10_user-input-p753-v757</t>
  </si>
  <si>
    <t>./travelbike-max10_user-input-p800-v879</t>
  </si>
  <si>
    <t>./travelbike-max10_user-input-p84-v603</t>
  </si>
  <si>
    <t>./travelbike-max10_user-input-p885-v252</t>
  </si>
  <si>
    <t>./travelbike-max10_user-input-p888-v811</t>
  </si>
  <si>
    <t>./travelbike-max15_user-input-p1161-v435</t>
  </si>
  <si>
    <t>./travelbike-max15_user-input-p175-v424</t>
  </si>
  <si>
    <t>./travelbike-max15_user-input-p231-v999</t>
  </si>
  <si>
    <t>./travelbike-max15_user-input-p358-v446</t>
  </si>
  <si>
    <t>./travelbike-max15_user-input-p501-v682</t>
  </si>
  <si>
    <t>./travelbike-max15_user-input-p581-v854</t>
  </si>
  <si>
    <t>./travelbike-max15_user-input-p697-v1245</t>
  </si>
  <si>
    <t>./travelbike-max15_user-input-p789-v502</t>
  </si>
  <si>
    <t>./travelbike-max15_user-input-p90-v933</t>
  </si>
  <si>
    <t>./travelbike-max15_user-input-p965-v1266</t>
  </si>
  <si>
    <t>./travelbike-max20_user-input-p1416-v1035</t>
  </si>
  <si>
    <t>./travelbike-max20_user-input-p1777-v824</t>
  </si>
  <si>
    <t>./travelbike-max20_user-input-p1862-v1002</t>
  </si>
  <si>
    <t>./travelbike-max20_user-input-p321-v716</t>
  </si>
  <si>
    <t>./travelbike-max20_user-input-p398-v397</t>
  </si>
  <si>
    <t>./travelbike-max20_user-input-p468-v586</t>
  </si>
  <si>
    <t>./travelbike-max20_user-input-p495-v663</t>
  </si>
  <si>
    <t>./travelbike-max20_user-input-p524-v1039</t>
  </si>
  <si>
    <t>./travelbike-max20_user-input-p527-v149</t>
  </si>
  <si>
    <t>./travelbike-max20_user-input-p989-v687</t>
  </si>
  <si>
    <t>./travelbike-max5_user-input-p120-v487</t>
  </si>
  <si>
    <t>./travelbike-max5_user-input-p18-v147</t>
  </si>
  <si>
    <t>./travelbike-max5_user-input-p225-v316</t>
  </si>
  <si>
    <t>./travelbike-max5_user-input-p328-v77</t>
  </si>
  <si>
    <t>./travelbike-max5_user-input-p373-v252</t>
  </si>
  <si>
    <t>./travelbike-max5_user-input-p431-v92</t>
  </si>
  <si>
    <t>./travelbike-max5_user-input-p432-v138</t>
  </si>
  <si>
    <t>./travelbike-max5_user-input-p466-v255</t>
  </si>
  <si>
    <t>./travelbike-max5_user-input-p69-v221</t>
  </si>
  <si>
    <t>./travelbike-max5_user-input-p92-v415</t>
  </si>
  <si>
    <t>./cargobike-complex-100_user-input-0</t>
  </si>
  <si>
    <t>./cargobike-complex-100_user-input-1</t>
  </si>
  <si>
    <t>./cargobike-complex-100_user-input-10</t>
  </si>
  <si>
    <t>./cargobike-complex-100_user-input-11</t>
  </si>
  <si>
    <t>./cargobike-complex-100_user-input-12</t>
  </si>
  <si>
    <t>./cargobike-complex-100_user-input-13</t>
  </si>
  <si>
    <t>./cargobike-complex-100_user-input-14</t>
  </si>
  <si>
    <t>./cargobike-complex-100_user-input-15</t>
  </si>
  <si>
    <t>./cargobike-complex-100_user-input-16</t>
  </si>
  <si>
    <t>./cargobike-complex-100_user-input-17</t>
  </si>
  <si>
    <t>./cargobike-complex-100_user-input-18</t>
  </si>
  <si>
    <t>./cargobike-complex-100_user-input-19</t>
  </si>
  <si>
    <t>./cargobike-complex-100_user-input-2</t>
  </si>
  <si>
    <t>./cargobike-complex-100_user-input-3</t>
  </si>
  <si>
    <t>./cargobike-complex-100_user-input-4</t>
  </si>
  <si>
    <t>./cargobike-complex-100_user-input-5</t>
  </si>
  <si>
    <t>./cargobike-complex-100_user-input-6</t>
  </si>
  <si>
    <t>./cargobike-complex-100_user-input-7</t>
  </si>
  <si>
    <t>./cargobike-complex-100_user-input-8</t>
  </si>
  <si>
    <t>./cargobike-complex-100_user-input-9</t>
  </si>
  <si>
    <t>./cargobike-complex-200_user-input-0</t>
  </si>
  <si>
    <t>./cargobike-complex-200_user-input-1</t>
  </si>
  <si>
    <t>./cargobike-complex-200_user-input-10</t>
  </si>
  <si>
    <t>./cargobike-complex-200_user-input-11</t>
  </si>
  <si>
    <t>./cargobike-complex-200_user-input-12</t>
  </si>
  <si>
    <t>./cargobike-complex-200_user-input-13</t>
  </si>
  <si>
    <t>./cargobike-complex-200_user-input-14</t>
  </si>
  <si>
    <t>./cargobike-complex-200_user-input-15</t>
  </si>
  <si>
    <t>./cargobike-complex-200_user-input-16</t>
  </si>
  <si>
    <t>./cargobike-complex-200_user-input-17</t>
  </si>
  <si>
    <t>./cargobike-complex-200_user-input-18</t>
  </si>
  <si>
    <t>./cargobike-complex-200_user-input-19</t>
  </si>
  <si>
    <t>./cargobike-complex-200_user-input-2</t>
  </si>
  <si>
    <t>./cargobike-complex-200_user-input-3</t>
  </si>
  <si>
    <t>./cargobike-complex-200_user-input-4</t>
  </si>
  <si>
    <t>./cargobike-complex-200_user-input-5</t>
  </si>
  <si>
    <t>./cargobike-complex-200_user-input-6</t>
  </si>
  <si>
    <t>./cargobike-complex-200_user-input-7</t>
  </si>
  <si>
    <t>./cargobike-complex-200_user-input-8</t>
  </si>
  <si>
    <t>./cargobike-complex-200_user-input-9</t>
  </si>
  <si>
    <t>./cargobike-complex-300_user-input-0</t>
  </si>
  <si>
    <t>./cargobike-complex-300_user-input-1</t>
  </si>
  <si>
    <t>./cargobike-complex-300_user-input-10</t>
  </si>
  <si>
    <t>./cargobike-complex-300_user-input-11</t>
  </si>
  <si>
    <t>./cargobike-complex-300_user-input-12</t>
  </si>
  <si>
    <t>./cargobike-complex-300_user-input-13</t>
  </si>
  <si>
    <t>./cargobike-complex-300_user-input-14</t>
  </si>
  <si>
    <t>./cargobike-complex-300_user-input-15</t>
  </si>
  <si>
    <t>./cargobike-complex-300_user-input-16</t>
  </si>
  <si>
    <t>./cargobike-complex-300_user-input-17</t>
  </si>
  <si>
    <t>./cargobike-complex-300_user-input-18</t>
  </si>
  <si>
    <t>./cargobike-complex-300_user-input-19</t>
  </si>
  <si>
    <t>./cargobike-complex-300_user-input-2</t>
  </si>
  <si>
    <t>./cargobike-complex-300_user-input-3</t>
  </si>
  <si>
    <t>./cargobike-complex-300_user-input-4</t>
  </si>
  <si>
    <t>./cargobike-complex-300_user-input-5</t>
  </si>
  <si>
    <t>./cargobike-complex-300_user-input-6</t>
  </si>
  <si>
    <t>./cargobike-complex-300_user-input-7</t>
  </si>
  <si>
    <t>./cargobike-complex-300_user-input-8</t>
  </si>
  <si>
    <t>./cargobike-complex-300_user-input-9</t>
  </si>
  <si>
    <t>./cargobike-complex-400_user-input-0</t>
  </si>
  <si>
    <t>./cargobike-complex-400_user-input-1</t>
  </si>
  <si>
    <t>./cargobike-complex-400_user-input-10</t>
  </si>
  <si>
    <t>./cargobike-complex-400_user-input-11</t>
  </si>
  <si>
    <t>./cargobike-complex-400_user-input-12</t>
  </si>
  <si>
    <t>./cargobike-complex-400_user-input-13</t>
  </si>
  <si>
    <t>./cargobike-complex-400_user-input-14</t>
  </si>
  <si>
    <t>./cargobike-complex-400_user-input-15</t>
  </si>
  <si>
    <t>./cargobike-complex-400_user-input-16</t>
  </si>
  <si>
    <t>./cargobike-complex-400_user-input-17</t>
  </si>
  <si>
    <t>./cargobike-complex-400_user-input-18</t>
  </si>
  <si>
    <t>./cargobike-complex-400_user-input-19</t>
  </si>
  <si>
    <t>./cargobike-complex-400_user-input-2</t>
  </si>
  <si>
    <t>./cargobike-complex-400_user-input-3</t>
  </si>
  <si>
    <t>./cargobike-complex-400_user-input-4</t>
  </si>
  <si>
    <t>./cargobike-complex-400_user-input-5</t>
  </si>
  <si>
    <t>./cargobike-complex-400_user-input-6</t>
  </si>
  <si>
    <t>./cargobike-complex-400_user-input-7</t>
  </si>
  <si>
    <t>./cargobike-complex-400_user-input-8</t>
  </si>
  <si>
    <t>./cargobike-complex-400_user-input-9</t>
  </si>
  <si>
    <t>./cargobike-complex-500_user-input-0</t>
  </si>
  <si>
    <t>./cargobike-complex-500_user-input-1</t>
  </si>
  <si>
    <t>./cargobike-complex-500_user-input-10</t>
  </si>
  <si>
    <t>./cargobike-complex-500_user-input-11</t>
  </si>
  <si>
    <t>./cargobike-complex-500_user-input-12</t>
  </si>
  <si>
    <t>./cargobike-complex-500_user-input-13</t>
  </si>
  <si>
    <t>./cargobike-complex-500_user-input-14</t>
  </si>
  <si>
    <t>./cargobike-complex-500_user-input-15</t>
  </si>
  <si>
    <t>./cargobike-complex-500_user-input-16</t>
  </si>
  <si>
    <t>./cargobike-complex-500_user-input-17</t>
  </si>
  <si>
    <t>./cargobike-complex-500_user-input-18</t>
  </si>
  <si>
    <t>./cargobike-complex-500_user-input-19</t>
  </si>
  <si>
    <t>./cargobike-complex-500_user-input-2</t>
  </si>
  <si>
    <t>./cargobike-complex-500_user-input-3</t>
  </si>
  <si>
    <t>./cargobike-complex-500_user-input-4</t>
  </si>
  <si>
    <t>./cargobike-complex-500_user-input-5</t>
  </si>
  <si>
    <t>./cargobike-complex-500_user-input-6</t>
  </si>
  <si>
    <t>./cargobike-complex-500_user-input-7</t>
  </si>
  <si>
    <t>./cargobike-complex-500_user-input-8</t>
  </si>
  <si>
    <t>./cargobike-complex-500_user-input-9</t>
  </si>
  <si>
    <t>./cargobike-simple-100_user-input-0</t>
  </si>
  <si>
    <t>./cargobike-simple-100_user-input-1</t>
  </si>
  <si>
    <t>./cargobike-simple-100_user-input-10</t>
  </si>
  <si>
    <t>./cargobike-simple-100_user-input-11</t>
  </si>
  <si>
    <t>./cargobike-simple-100_user-input-12</t>
  </si>
  <si>
    <t>./cargobike-simple-100_user-input-13</t>
  </si>
  <si>
    <t>./cargobike-simple-100_user-input-14</t>
  </si>
  <si>
    <t>./cargobike-simple-100_user-input-15</t>
  </si>
  <si>
    <t>./cargobike-simple-100_user-input-16</t>
  </si>
  <si>
    <t>./cargobike-simple-100_user-input-17</t>
  </si>
  <si>
    <t>./cargobike-simple-100_user-input-18</t>
  </si>
  <si>
    <t>./cargobike-simple-100_user-input-19</t>
  </si>
  <si>
    <t>./cargobike-simple-100_user-input-2</t>
  </si>
  <si>
    <t>./cargobike-simple-100_user-input-3</t>
  </si>
  <si>
    <t>./cargobike-simple-100_user-input-4</t>
  </si>
  <si>
    <t>./cargobike-simple-100_user-input-5</t>
  </si>
  <si>
    <t>./cargobike-simple-100_user-input-6</t>
  </si>
  <si>
    <t>./cargobike-simple-100_user-input-7</t>
  </si>
  <si>
    <t>./cargobike-simple-100_user-input-8</t>
  </si>
  <si>
    <t>./cargobike-simple-100_user-input-9</t>
  </si>
  <si>
    <t>./cargobike-simple-200_user-input-0</t>
  </si>
  <si>
    <t>./cargobike-simple-200_user-input-1</t>
  </si>
  <si>
    <t>./cargobike-simple-200_user-input-10</t>
  </si>
  <si>
    <t>./cargobike-simple-200_user-input-11</t>
  </si>
  <si>
    <t>./cargobike-simple-200_user-input-12</t>
  </si>
  <si>
    <t>./cargobike-simple-200_user-input-13</t>
  </si>
  <si>
    <t>./cargobike-simple-200_user-input-14</t>
  </si>
  <si>
    <t>./cargobike-simple-200_user-input-15</t>
  </si>
  <si>
    <t>./cargobike-simple-200_user-input-16</t>
  </si>
  <si>
    <t>./cargobike-simple-200_user-input-17</t>
  </si>
  <si>
    <t>./cargobike-simple-200_user-input-18</t>
  </si>
  <si>
    <t>./cargobike-simple-200_user-input-19</t>
  </si>
  <si>
    <t>./cargobike-simple-200_user-input-2</t>
  </si>
  <si>
    <t>./cargobike-simple-200_user-input-3</t>
  </si>
  <si>
    <t>./cargobike-simple-200_user-input-4</t>
  </si>
  <si>
    <t>./cargobike-simple-200_user-input-5</t>
  </si>
  <si>
    <t>./cargobike-simple-200_user-input-6</t>
  </si>
  <si>
    <t>./cargobike-simple-200_user-input-7</t>
  </si>
  <si>
    <t>./cargobike-simple-200_user-input-8</t>
  </si>
  <si>
    <t>./cargobike-simple-200_user-input-9</t>
  </si>
  <si>
    <t>./cargobike-simple-300_user-input-0</t>
  </si>
  <si>
    <t>./cargobike-simple-300_user-input-1</t>
  </si>
  <si>
    <t>./cargobike-simple-300_user-input-10</t>
  </si>
  <si>
    <t>./cargobike-simple-300_user-input-11</t>
  </si>
  <si>
    <t>./cargobike-simple-300_user-input-12</t>
  </si>
  <si>
    <t>./cargobike-simple-300_user-input-13</t>
  </si>
  <si>
    <t>./cargobike-simple-300_user-input-14</t>
  </si>
  <si>
    <t>./cargobike-simple-300_user-input-15</t>
  </si>
  <si>
    <t>./cargobike-simple-300_user-input-16</t>
  </si>
  <si>
    <t>./cargobike-simple-300_user-input-17</t>
  </si>
  <si>
    <t>./cargobike-simple-300_user-input-18</t>
  </si>
  <si>
    <t>./cargobike-simple-300_user-input-19</t>
  </si>
  <si>
    <t>./cargobike-simple-300_user-input-2</t>
  </si>
  <si>
    <t>./cargobike-simple-300_user-input-3</t>
  </si>
  <si>
    <t>./cargobike-simple-300_user-input-4</t>
  </si>
  <si>
    <t>./cargobike-simple-300_user-input-5</t>
  </si>
  <si>
    <t>./cargobike-simple-300_user-input-6</t>
  </si>
  <si>
    <t>./cargobike-simple-300_user-input-7</t>
  </si>
  <si>
    <t>./cargobike-simple-300_user-input-8</t>
  </si>
  <si>
    <t>./cargobike-simple-300_user-input-9</t>
  </si>
  <si>
    <t>./cargobike-simple-400_user-input-0</t>
  </si>
  <si>
    <t>./cargobike-simple-400_user-input-1</t>
  </si>
  <si>
    <t>./cargobike-simple-400_user-input-10</t>
  </si>
  <si>
    <t>./cargobike-simple-400_user-input-11</t>
  </si>
  <si>
    <t>./cargobike-simple-400_user-input-12</t>
  </si>
  <si>
    <t>./cargobike-simple-400_user-input-13</t>
  </si>
  <si>
    <t>./cargobike-simple-400_user-input-14</t>
  </si>
  <si>
    <t>./cargobike-simple-400_user-input-15</t>
  </si>
  <si>
    <t>./cargobike-simple-400_user-input-16</t>
  </si>
  <si>
    <t>./cargobike-simple-400_user-input-17</t>
  </si>
  <si>
    <t>./cargobike-simple-400_user-input-18</t>
  </si>
  <si>
    <t>./cargobike-simple-400_user-input-19</t>
  </si>
  <si>
    <t>./cargobike-simple-400_user-input-2</t>
  </si>
  <si>
    <t>./cargobike-simple-400_user-input-3</t>
  </si>
  <si>
    <t>./cargobike-simple-400_user-input-4</t>
  </si>
  <si>
    <t>./cargobike-simple-400_user-input-5</t>
  </si>
  <si>
    <t>./cargobike-simple-400_user-input-6</t>
  </si>
  <si>
    <t>./cargobike-simple-400_user-input-7</t>
  </si>
  <si>
    <t>./cargobike-simple-400_user-input-8</t>
  </si>
  <si>
    <t>./cargobike-simple-400_user-input-9</t>
  </si>
  <si>
    <t>./cargobike-simple-500_user-input-0</t>
  </si>
  <si>
    <t>./cargobike-simple-500_user-input-1</t>
  </si>
  <si>
    <t>./cargobike-simple-500_user-input-10</t>
  </si>
  <si>
    <t>./cargobike-simple-500_user-input-11</t>
  </si>
  <si>
    <t>./cargobike-simple-500_user-input-12</t>
  </si>
  <si>
    <t>./cargobike-simple-500_user-input-13</t>
  </si>
  <si>
    <t>./cargobike-simple-500_user-input-14</t>
  </si>
  <si>
    <t>./cargobike-simple-500_user-input-15</t>
  </si>
  <si>
    <t>./cargobike-simple-500_user-input-16</t>
  </si>
  <si>
    <t>./cargobike-simple-500_user-input-17</t>
  </si>
  <si>
    <t>./cargobike-simple-500_user-input-18</t>
  </si>
  <si>
    <t>./cargobike-simple-500_user-input-19</t>
  </si>
  <si>
    <t>./cargobike-simple-500_user-input-2</t>
  </si>
  <si>
    <t>./cargobike-simple-500_user-input-3</t>
  </si>
  <si>
    <t>./cargobike-simple-500_user-input-4</t>
  </si>
  <si>
    <t>./cargobike-simple-500_user-input-5</t>
  </si>
  <si>
    <t>./cargobike-simple-500_user-input-6</t>
  </si>
  <si>
    <t>./cargobike-simple-500_user-input-7</t>
  </si>
  <si>
    <t>./cargobike-simple-500_user-input-8</t>
  </si>
  <si>
    <t>./cargobike-simple-500_user-input-9</t>
  </si>
  <si>
    <t>./citybike_user-input-n100</t>
  </si>
  <si>
    <t>./citybike_user-input-n12</t>
  </si>
  <si>
    <t>./citybike_user-input-n125</t>
  </si>
  <si>
    <t>./citybike_user-input-n150</t>
  </si>
  <si>
    <t>./citybike_user-input-n16</t>
  </si>
  <si>
    <t>./citybike_user-input-n175</t>
  </si>
  <si>
    <t>./citybike_user-input-n200</t>
  </si>
  <si>
    <t>./citybike_user-input-n25</t>
  </si>
  <si>
    <t>./citybike_user-input-n33</t>
  </si>
  <si>
    <t>./citybike_user-input-n50</t>
  </si>
  <si>
    <t>./citybike_user-input-n66</t>
  </si>
  <si>
    <t>./citybike_user-input-n75</t>
  </si>
  <si>
    <t>./citybike_user-input-n88</t>
  </si>
  <si>
    <t>SUM</t>
  </si>
  <si>
    <t>AVG</t>
  </si>
  <si>
    <t>DEV</t>
  </si>
  <si>
    <t>DST</t>
  </si>
  <si>
    <t>BEST</t>
  </si>
  <si>
    <t>BETTER</t>
  </si>
  <si>
    <t>WORSE</t>
  </si>
  <si>
    <t>WORST</t>
  </si>
  <si>
    <t>coomsuite-1.0.0/clingo-base</t>
  </si>
  <si>
    <t>time</t>
  </si>
  <si>
    <t>timeout</t>
  </si>
  <si>
    <t>coomsuite-1.0.0/clingo-bounds-exponential</t>
  </si>
  <si>
    <t>coomsuite-1.0.0/clingo-bounds-linear</t>
  </si>
  <si>
    <t>coomsuite-1.0.0/flingo-base</t>
  </si>
  <si>
    <t>coomsuite-1.0.0/flingo-bounds-exponential</t>
  </si>
  <si>
    <t>coomsuite-1.0.0/flingo-bounds-linear</t>
  </si>
  <si>
    <t>coomsuite-1.0.0/multishot-exponential</t>
  </si>
  <si>
    <t>coomsuite-1.0.0/multishot-linear</t>
  </si>
  <si>
    <t>min</t>
  </si>
  <si>
    <t>median</t>
  </si>
  <si>
    <t>max</t>
  </si>
  <si>
    <t>Merge criteria:</t>
  </si>
  <si>
    <t>.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</si>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</sst>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1" fontId="0" fillId="2" borderId="0" xfId="0" applyNumberFormat="1" applyFill="1"/>
    <xf numFmtId="1" fontId="0" fillId="3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Helper!BU3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(Helper!BX5:BX683)</c:f>
            </c:numRef>
          </c:xVal>
          <c:yVal>
            <c:numRef>
              <c:f>(Helper!BW5:BW683)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strRef>
              <c:f>Helper!BY3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(Helper!CB5:CB683)</c:f>
            </c:numRef>
          </c:xVal>
          <c:yVal>
            <c:numRef>
              <c:f>(Helper!CA5:CA683)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strRef>
              <c:f>Helper!CC3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(Helper!CF5:CF683)</c:f>
            </c:numRef>
          </c:xVal>
          <c:yVal>
            <c:numRef>
              <c:f>(Helper!CE5:CE683)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strRef>
              <c:f>Helper!CG3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(Helper!CJ5:CJ683)</c:f>
            </c:numRef>
          </c:xVal>
          <c:yVal>
            <c:numRef>
              <c:f>(Helper!CI5:CI683)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strRef>
              <c:f>Helper!CK3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(Helper!CN5:CN683)</c:f>
            </c:numRef>
          </c:xVal>
          <c:yVal>
            <c:numRef>
              <c:f>(Helper!CM5:CM683)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strRef>
              <c:f>Helper!CO3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(Helper!CR5:CR683)</c:f>
            </c:numRef>
          </c:xVal>
          <c:yVal>
            <c:numRef>
              <c:f>(Helper!CQ5:CQ683)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strRef>
              <c:f>Helper!CS3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(Helper!CV5:CV683)</c:f>
            </c:numRef>
          </c:xVal>
          <c:yVal>
            <c:numRef>
              <c:f>(Helper!CU5:CU683)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strRef>
              <c:f>Helper!CW3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(Helper!CZ5:CZ683)</c:f>
            </c:numRef>
          </c:xVal>
          <c:yVal>
            <c:numRef>
              <c:f>(Helper!CY5:CY683)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Helper!BU3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(Helper!BU5:BU683)</c:f>
            </c:numRef>
          </c:xVal>
          <c:yVal>
            <c:numRef>
              <c:f>(Helper!BV5:BV683)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strRef>
              <c:f>Helper!BY3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(Helper!BY5:BY683)</c:f>
            </c:numRef>
          </c:xVal>
          <c:yVal>
            <c:numRef>
              <c:f>(Helper!BZ5:BZ683)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strRef>
              <c:f>Helper!CC3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(Helper!CC5:CC683)</c:f>
            </c:numRef>
          </c:xVal>
          <c:yVal>
            <c:numRef>
              <c:f>(Helper!CD5:CD683)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strRef>
              <c:f>Helper!CG3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(Helper!CG5:CG683)</c:f>
            </c:numRef>
          </c:xVal>
          <c:yVal>
            <c:numRef>
              <c:f>(Helper!CH5:CH683)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strRef>
              <c:f>Helper!CK3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(Helper!CK5:CK683)</c:f>
            </c:numRef>
          </c:xVal>
          <c:yVal>
            <c:numRef>
              <c:f>(Helper!CL5:CL683)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strRef>
              <c:f>Helper!CO3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(Helper!CO5:CO683)</c:f>
            </c:numRef>
          </c:xVal>
          <c:yVal>
            <c:numRef>
              <c:f>(Helper!CP5:CP683)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strRef>
              <c:f>Helper!CS3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(Helper!CS5:CS683)</c:f>
            </c:numRef>
          </c:xVal>
          <c:yVal>
            <c:numRef>
              <c:f>(Helper!CT5:CT683)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strRef>
              <c:f>Helper!CW3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(Helper!CW5:CW683)</c:f>
            </c:numRef>
          </c:xVal>
          <c:yVal>
            <c:numRef>
              <c:f>(Helper!CX5:CX683)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Helper!BU3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(Helper!BV5:BV683)</c:f>
            </c:numRef>
          </c:xVal>
          <c:yVal>
            <c:numRef>
              <c:f>(Helper!BU5:BU683)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strRef>
              <c:f>Helper!BY3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(Helper!BZ5:BZ683)</c:f>
            </c:numRef>
          </c:xVal>
          <c:yVal>
            <c:numRef>
              <c:f>(Helper!BY5:BY683)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strRef>
              <c:f>Helper!CC3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(Helper!CD5:CD683)</c:f>
            </c:numRef>
          </c:xVal>
          <c:yVal>
            <c:numRef>
              <c:f>(Helper!CC5:CC683)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strRef>
              <c:f>Helper!CG3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(Helper!CH5:CH683)</c:f>
            </c:numRef>
          </c:xVal>
          <c:yVal>
            <c:numRef>
              <c:f>(Helper!CG5:CG683)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strRef>
              <c:f>Helper!CK3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(Helper!CL5:CL683)</c:f>
            </c:numRef>
          </c:xVal>
          <c:yVal>
            <c:numRef>
              <c:f>(Helper!CK5:CK683)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strRef>
              <c:f>Helper!CO3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(Helper!CP5:CP683)</c:f>
            </c:numRef>
          </c:xVal>
          <c:yVal>
            <c:numRef>
              <c:f>(Helper!CO5:CO683)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strRef>
              <c:f>Helper!CS3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(Helper!CT5:CT683)</c:f>
            </c:numRef>
          </c:xVal>
          <c:yVal>
            <c:numRef>
              <c:f>(Helper!CS5:CS683)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strRef>
              <c:f>Helper!CW3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(Helper!CX5:CX683)</c:f>
            </c:numRef>
          </c:xVal>
          <c:yVal>
            <c:numRef>
              <c:f>(Helper!CW5:CW683)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9.7109375" customWidth="1"/>
    <col min="2" max="3" width="13" customWidth="1"/>
    <col min="4" max="5" width="20" customWidth="1"/>
    <col min="6" max="7" width="17.140625" customWidth="1"/>
    <col min="8" max="9" width="13" customWidth="1"/>
    <col min="10" max="11" width="19.85546875" customWidth="1"/>
    <col min="12" max="13" width="17.140625" customWidth="1"/>
    <col min="14" max="15" width="18" customWidth="1"/>
    <col min="16" max="17" width="15.140625" customWidth="1"/>
    <col min="18" max="23" width="11.42578125" customWidth="1"/>
  </cols>
  <sheetData>
    <row r="1" spans="1:23">
      <c r="A1" s="1"/>
      <c r="B1" s="1" t="s">
        <v>292</v>
      </c>
      <c r="C1" s="2"/>
      <c r="D1" s="1" t="s">
        <v>295</v>
      </c>
      <c r="E1" s="2"/>
      <c r="F1" s="1" t="s">
        <v>296</v>
      </c>
      <c r="G1" s="2"/>
      <c r="H1" s="1" t="s">
        <v>297</v>
      </c>
      <c r="I1" s="2"/>
      <c r="J1" s="1" t="s">
        <v>298</v>
      </c>
      <c r="K1" s="2"/>
      <c r="L1" s="1" t="s">
        <v>299</v>
      </c>
      <c r="M1" s="2"/>
      <c r="N1" s="1" t="s">
        <v>300</v>
      </c>
      <c r="O1" s="2"/>
      <c r="P1" s="1" t="s">
        <v>301</v>
      </c>
      <c r="Q1" s="2"/>
      <c r="R1" s="1" t="s">
        <v>302</v>
      </c>
      <c r="S1" s="1"/>
      <c r="T1" s="1" t="s">
        <v>303</v>
      </c>
      <c r="U1" s="1"/>
      <c r="V1" s="1" t="s">
        <v>304</v>
      </c>
      <c r="W1" s="1"/>
    </row>
    <row r="2" spans="1:23">
      <c r="A2" s="1"/>
      <c r="B2" s="1" t="s">
        <v>293</v>
      </c>
      <c r="C2" s="2" t="s">
        <v>294</v>
      </c>
      <c r="D2" s="1" t="s">
        <v>293</v>
      </c>
      <c r="E2" s="2" t="s">
        <v>294</v>
      </c>
      <c r="F2" s="1" t="s">
        <v>293</v>
      </c>
      <c r="G2" s="2" t="s">
        <v>294</v>
      </c>
      <c r="H2" s="1" t="s">
        <v>293</v>
      </c>
      <c r="I2" s="2" t="s">
        <v>294</v>
      </c>
      <c r="J2" s="1" t="s">
        <v>293</v>
      </c>
      <c r="K2" s="2" t="s">
        <v>294</v>
      </c>
      <c r="L2" s="1" t="s">
        <v>293</v>
      </c>
      <c r="M2" s="2" t="s">
        <v>294</v>
      </c>
      <c r="N2" s="1" t="s">
        <v>293</v>
      </c>
      <c r="O2" s="2" t="s">
        <v>294</v>
      </c>
      <c r="P2" s="1" t="s">
        <v>293</v>
      </c>
      <c r="Q2" s="2" t="s">
        <v>294</v>
      </c>
      <c r="R2" s="1" t="s">
        <v>293</v>
      </c>
      <c r="S2" s="1" t="s">
        <v>294</v>
      </c>
      <c r="T2" s="1" t="s">
        <v>293</v>
      </c>
      <c r="U2" s="1" t="s">
        <v>294</v>
      </c>
      <c r="V2" s="1" t="s">
        <v>293</v>
      </c>
      <c r="W2" s="1" t="s">
        <v>294</v>
      </c>
    </row>
    <row r="3" spans="1:23">
      <c r="A3" s="1" t="s">
        <v>0</v>
      </c>
      <c r="B3" s="3">
        <v>4.37</v>
      </c>
      <c r="C3" s="2">
        <v>0</v>
      </c>
      <c r="D3" s="1"/>
      <c r="E3" s="2"/>
      <c r="F3" s="1"/>
      <c r="G3" s="2"/>
      <c r="H3" s="4">
        <v>23.67</v>
      </c>
      <c r="I3" s="2">
        <v>0</v>
      </c>
      <c r="J3" s="1"/>
      <c r="K3" s="2"/>
      <c r="L3" s="1"/>
      <c r="M3" s="2"/>
      <c r="N3" s="1"/>
      <c r="O3" s="2"/>
      <c r="P3" s="1"/>
      <c r="Q3" s="2"/>
      <c r="R3" s="1">
        <f>MIN($B3,$D3,$F3,$H3,$J3,$L3,$N3,$P3)</f>
        <v>0</v>
      </c>
      <c r="S3" s="1">
        <f>MIN($C3,$E3,$G3,$I3,$K3,$M3,$O3,$Q3)</f>
        <v>0</v>
      </c>
      <c r="T3" s="1">
        <f>MEDIAN($B3,$D3,$F3,$H3,$J3,$L3,$N3,$P3)</f>
        <v>0</v>
      </c>
      <c r="U3" s="1">
        <f>MEDIAN($C3,$E3,$G3,$I3,$K3,$M3,$O3,$Q3)</f>
        <v>0</v>
      </c>
      <c r="V3" s="1">
        <f>MAX($B3,$D3,$F3,$H3,$J3,$L3,$N3,$P3)</f>
        <v>0</v>
      </c>
      <c r="W3" s="1">
        <f>MAX($C3,$E3,$G3,$I3,$K3,$M3,$O3,$Q3)</f>
        <v>0</v>
      </c>
    </row>
    <row r="4" spans="1:23">
      <c r="A4" s="1" t="s">
        <v>1</v>
      </c>
      <c r="B4" s="3">
        <v>4.29</v>
      </c>
      <c r="C4" s="2">
        <v>0</v>
      </c>
      <c r="D4" s="1"/>
      <c r="E4" s="2"/>
      <c r="F4" s="1"/>
      <c r="G4" s="2"/>
      <c r="H4" s="4">
        <v>22.64</v>
      </c>
      <c r="I4" s="2">
        <v>0</v>
      </c>
      <c r="J4" s="1"/>
      <c r="K4" s="2"/>
      <c r="L4" s="1"/>
      <c r="M4" s="2"/>
      <c r="N4" s="1"/>
      <c r="O4" s="2"/>
      <c r="P4" s="1"/>
      <c r="Q4" s="2"/>
      <c r="R4" s="1">
        <f>MIN($B4,$D4,$F4,$H4,$J4,$L4,$N4,$P4)</f>
        <v>0</v>
      </c>
      <c r="S4" s="1">
        <f>MIN($C4,$E4,$G4,$I4,$K4,$M4,$O4,$Q4)</f>
        <v>0</v>
      </c>
      <c r="T4" s="1">
        <f>MEDIAN($B4,$D4,$F4,$H4,$J4,$L4,$N4,$P4)</f>
        <v>0</v>
      </c>
      <c r="U4" s="1">
        <f>MEDIAN($C4,$E4,$G4,$I4,$K4,$M4,$O4,$Q4)</f>
        <v>0</v>
      </c>
      <c r="V4" s="1">
        <f>MAX($B4,$D4,$F4,$H4,$J4,$L4,$N4,$P4)</f>
        <v>0</v>
      </c>
      <c r="W4" s="1">
        <f>MAX($C4,$E4,$G4,$I4,$K4,$M4,$O4,$Q4)</f>
        <v>0</v>
      </c>
    </row>
    <row r="5" spans="1:23">
      <c r="A5" s="1" t="s">
        <v>2</v>
      </c>
      <c r="B5" s="3">
        <v>4.32</v>
      </c>
      <c r="C5" s="2">
        <v>0</v>
      </c>
      <c r="D5" s="1"/>
      <c r="E5" s="2"/>
      <c r="F5" s="1"/>
      <c r="G5" s="2"/>
      <c r="H5" s="4">
        <v>22.49</v>
      </c>
      <c r="I5" s="2">
        <v>0</v>
      </c>
      <c r="J5" s="1"/>
      <c r="K5" s="2"/>
      <c r="L5" s="1"/>
      <c r="M5" s="2"/>
      <c r="N5" s="1"/>
      <c r="O5" s="2"/>
      <c r="P5" s="1"/>
      <c r="Q5" s="2"/>
      <c r="R5" s="1">
        <f>MIN($B5,$D5,$F5,$H5,$J5,$L5,$N5,$P5)</f>
        <v>0</v>
      </c>
      <c r="S5" s="1">
        <f>MIN($C5,$E5,$G5,$I5,$K5,$M5,$O5,$Q5)</f>
        <v>0</v>
      </c>
      <c r="T5" s="1">
        <f>MEDIAN($B5,$D5,$F5,$H5,$J5,$L5,$N5,$P5)</f>
        <v>0</v>
      </c>
      <c r="U5" s="1">
        <f>MEDIAN($C5,$E5,$G5,$I5,$K5,$M5,$O5,$Q5)</f>
        <v>0</v>
      </c>
      <c r="V5" s="1">
        <f>MAX($B5,$D5,$F5,$H5,$J5,$L5,$N5,$P5)</f>
        <v>0</v>
      </c>
      <c r="W5" s="1">
        <f>MAX($C5,$E5,$G5,$I5,$K5,$M5,$O5,$Q5)</f>
        <v>0</v>
      </c>
    </row>
    <row r="6" spans="1:23">
      <c r="A6" s="1" t="s">
        <v>3</v>
      </c>
      <c r="B6" s="3">
        <v>4.41</v>
      </c>
      <c r="C6" s="2">
        <v>0</v>
      </c>
      <c r="D6" s="1"/>
      <c r="E6" s="2"/>
      <c r="F6" s="1"/>
      <c r="G6" s="2"/>
      <c r="H6" s="4">
        <v>22.94</v>
      </c>
      <c r="I6" s="2">
        <v>0</v>
      </c>
      <c r="J6" s="1"/>
      <c r="K6" s="2"/>
      <c r="L6" s="1"/>
      <c r="M6" s="2"/>
      <c r="N6" s="1"/>
      <c r="O6" s="2"/>
      <c r="P6" s="1"/>
      <c r="Q6" s="2"/>
      <c r="R6" s="1">
        <f>MIN($B6,$D6,$F6,$H6,$J6,$L6,$N6,$P6)</f>
        <v>0</v>
      </c>
      <c r="S6" s="1">
        <f>MIN($C6,$E6,$G6,$I6,$K6,$M6,$O6,$Q6)</f>
        <v>0</v>
      </c>
      <c r="T6" s="1">
        <f>MEDIAN($B6,$D6,$F6,$H6,$J6,$L6,$N6,$P6)</f>
        <v>0</v>
      </c>
      <c r="U6" s="1">
        <f>MEDIAN($C6,$E6,$G6,$I6,$K6,$M6,$O6,$Q6)</f>
        <v>0</v>
      </c>
      <c r="V6" s="1">
        <f>MAX($B6,$D6,$F6,$H6,$J6,$L6,$N6,$P6)</f>
        <v>0</v>
      </c>
      <c r="W6" s="1">
        <f>MAX($C6,$E6,$G6,$I6,$K6,$M6,$O6,$Q6)</f>
        <v>0</v>
      </c>
    </row>
    <row r="7" spans="1:23">
      <c r="A7" s="1" t="s">
        <v>4</v>
      </c>
      <c r="B7" s="3">
        <v>8.630000000000001</v>
      </c>
      <c r="C7" s="2">
        <v>0</v>
      </c>
      <c r="D7" s="1"/>
      <c r="E7" s="2"/>
      <c r="F7" s="1"/>
      <c r="G7" s="2"/>
      <c r="H7" s="4">
        <v>38.38</v>
      </c>
      <c r="I7" s="2">
        <v>0</v>
      </c>
      <c r="J7" s="1"/>
      <c r="K7" s="2"/>
      <c r="L7" s="1"/>
      <c r="M7" s="2"/>
      <c r="N7" s="1"/>
      <c r="O7" s="2"/>
      <c r="P7" s="1"/>
      <c r="Q7" s="2"/>
      <c r="R7" s="1">
        <f>MIN($B7,$D7,$F7,$H7,$J7,$L7,$N7,$P7)</f>
        <v>0</v>
      </c>
      <c r="S7" s="1">
        <f>MIN($C7,$E7,$G7,$I7,$K7,$M7,$O7,$Q7)</f>
        <v>0</v>
      </c>
      <c r="T7" s="1">
        <f>MEDIAN($B7,$D7,$F7,$H7,$J7,$L7,$N7,$P7)</f>
        <v>0</v>
      </c>
      <c r="U7" s="1">
        <f>MEDIAN($C7,$E7,$G7,$I7,$K7,$M7,$O7,$Q7)</f>
        <v>0</v>
      </c>
      <c r="V7" s="1">
        <f>MAX($B7,$D7,$F7,$H7,$J7,$L7,$N7,$P7)</f>
        <v>0</v>
      </c>
      <c r="W7" s="1">
        <f>MAX($C7,$E7,$G7,$I7,$K7,$M7,$O7,$Q7)</f>
        <v>0</v>
      </c>
    </row>
    <row r="8" spans="1:23">
      <c r="A8" s="1" t="s">
        <v>5</v>
      </c>
      <c r="B8" s="3">
        <v>8.550000000000001</v>
      </c>
      <c r="C8" s="2">
        <v>0</v>
      </c>
      <c r="D8" s="1"/>
      <c r="E8" s="2"/>
      <c r="F8" s="1"/>
      <c r="G8" s="2"/>
      <c r="H8" s="4">
        <v>37.39</v>
      </c>
      <c r="I8" s="2">
        <v>0</v>
      </c>
      <c r="J8" s="1"/>
      <c r="K8" s="2"/>
      <c r="L8" s="1"/>
      <c r="M8" s="2"/>
      <c r="N8" s="1"/>
      <c r="O8" s="2"/>
      <c r="P8" s="1"/>
      <c r="Q8" s="2"/>
      <c r="R8" s="1">
        <f>MIN($B8,$D8,$F8,$H8,$J8,$L8,$N8,$P8)</f>
        <v>0</v>
      </c>
      <c r="S8" s="1">
        <f>MIN($C8,$E8,$G8,$I8,$K8,$M8,$O8,$Q8)</f>
        <v>0</v>
      </c>
      <c r="T8" s="1">
        <f>MEDIAN($B8,$D8,$F8,$H8,$J8,$L8,$N8,$P8)</f>
        <v>0</v>
      </c>
      <c r="U8" s="1">
        <f>MEDIAN($C8,$E8,$G8,$I8,$K8,$M8,$O8,$Q8)</f>
        <v>0</v>
      </c>
      <c r="V8" s="1">
        <f>MAX($B8,$D8,$F8,$H8,$J8,$L8,$N8,$P8)</f>
        <v>0</v>
      </c>
      <c r="W8" s="1">
        <f>MAX($C8,$E8,$G8,$I8,$K8,$M8,$O8,$Q8)</f>
        <v>0</v>
      </c>
    </row>
    <row r="9" spans="1:23">
      <c r="A9" s="1" t="s">
        <v>6</v>
      </c>
      <c r="B9" s="3">
        <v>8.720000000000001</v>
      </c>
      <c r="C9" s="2">
        <v>0</v>
      </c>
      <c r="D9" s="1"/>
      <c r="E9" s="2"/>
      <c r="F9" s="1"/>
      <c r="G9" s="2"/>
      <c r="H9" s="4">
        <v>37.82</v>
      </c>
      <c r="I9" s="2">
        <v>0</v>
      </c>
      <c r="J9" s="1"/>
      <c r="K9" s="2"/>
      <c r="L9" s="1"/>
      <c r="M9" s="2"/>
      <c r="N9" s="1"/>
      <c r="O9" s="2"/>
      <c r="P9" s="1"/>
      <c r="Q9" s="2"/>
      <c r="R9" s="1">
        <f>MIN($B9,$D9,$F9,$H9,$J9,$L9,$N9,$P9)</f>
        <v>0</v>
      </c>
      <c r="S9" s="1">
        <f>MIN($C9,$E9,$G9,$I9,$K9,$M9,$O9,$Q9)</f>
        <v>0</v>
      </c>
      <c r="T9" s="1">
        <f>MEDIAN($B9,$D9,$F9,$H9,$J9,$L9,$N9,$P9)</f>
        <v>0</v>
      </c>
      <c r="U9" s="1">
        <f>MEDIAN($C9,$E9,$G9,$I9,$K9,$M9,$O9,$Q9)</f>
        <v>0</v>
      </c>
      <c r="V9" s="1">
        <f>MAX($B9,$D9,$F9,$H9,$J9,$L9,$N9,$P9)</f>
        <v>0</v>
      </c>
      <c r="W9" s="1">
        <f>MAX($C9,$E9,$G9,$I9,$K9,$M9,$O9,$Q9)</f>
        <v>0</v>
      </c>
    </row>
    <row r="10" spans="1:23">
      <c r="A10" s="1" t="s">
        <v>7</v>
      </c>
      <c r="B10" s="3">
        <v>8.67</v>
      </c>
      <c r="C10" s="2">
        <v>0</v>
      </c>
      <c r="D10" s="1"/>
      <c r="E10" s="2"/>
      <c r="F10" s="1"/>
      <c r="G10" s="2"/>
      <c r="H10" s="4">
        <v>38.24</v>
      </c>
      <c r="I10" s="2">
        <v>0</v>
      </c>
      <c r="J10" s="1"/>
      <c r="K10" s="2"/>
      <c r="L10" s="1"/>
      <c r="M10" s="2"/>
      <c r="N10" s="1"/>
      <c r="O10" s="2"/>
      <c r="P10" s="1"/>
      <c r="Q10" s="2"/>
      <c r="R10" s="1">
        <f>MIN($B10,$D10,$F10,$H10,$J10,$L10,$N10,$P10)</f>
        <v>0</v>
      </c>
      <c r="S10" s="1">
        <f>MIN($C10,$E10,$G10,$I10,$K10,$M10,$O10,$Q10)</f>
        <v>0</v>
      </c>
      <c r="T10" s="1">
        <f>MEDIAN($B10,$D10,$F10,$H10,$J10,$L10,$N10,$P10)</f>
        <v>0</v>
      </c>
      <c r="U10" s="1">
        <f>MEDIAN($C10,$E10,$G10,$I10,$K10,$M10,$O10,$Q10)</f>
        <v>0</v>
      </c>
      <c r="V10" s="1">
        <f>MAX($B10,$D10,$F10,$H10,$J10,$L10,$N10,$P10)</f>
        <v>0</v>
      </c>
      <c r="W10" s="1">
        <f>MAX($C10,$E10,$G10,$I10,$K10,$M10,$O10,$Q10)</f>
        <v>0</v>
      </c>
    </row>
    <row r="11" spans="1:23">
      <c r="A11" s="1" t="s">
        <v>8</v>
      </c>
      <c r="B11" s="3">
        <v>14.57</v>
      </c>
      <c r="C11" s="2">
        <v>0</v>
      </c>
      <c r="D11" s="1"/>
      <c r="E11" s="2"/>
      <c r="F11" s="1"/>
      <c r="G11" s="2"/>
      <c r="H11" s="4">
        <v>57.86</v>
      </c>
      <c r="I11" s="2">
        <v>0</v>
      </c>
      <c r="J11" s="1"/>
      <c r="K11" s="2"/>
      <c r="L11" s="1"/>
      <c r="M11" s="2"/>
      <c r="N11" s="1"/>
      <c r="O11" s="2"/>
      <c r="P11" s="1"/>
      <c r="Q11" s="2"/>
      <c r="R11" s="1">
        <f>MIN($B11,$D11,$F11,$H11,$J11,$L11,$N11,$P11)</f>
        <v>0</v>
      </c>
      <c r="S11" s="1">
        <f>MIN($C11,$E11,$G11,$I11,$K11,$M11,$O11,$Q11)</f>
        <v>0</v>
      </c>
      <c r="T11" s="1">
        <f>MEDIAN($B11,$D11,$F11,$H11,$J11,$L11,$N11,$P11)</f>
        <v>0</v>
      </c>
      <c r="U11" s="1">
        <f>MEDIAN($C11,$E11,$G11,$I11,$K11,$M11,$O11,$Q11)</f>
        <v>0</v>
      </c>
      <c r="V11" s="1">
        <f>MAX($B11,$D11,$F11,$H11,$J11,$L11,$N11,$P11)</f>
        <v>0</v>
      </c>
      <c r="W11" s="1">
        <f>MAX($C11,$E11,$G11,$I11,$K11,$M11,$O11,$Q11)</f>
        <v>0</v>
      </c>
    </row>
    <row r="12" spans="1:23">
      <c r="A12" s="1" t="s">
        <v>9</v>
      </c>
      <c r="B12" s="3">
        <v>15.85</v>
      </c>
      <c r="C12" s="2">
        <v>0</v>
      </c>
      <c r="D12" s="1"/>
      <c r="E12" s="2"/>
      <c r="F12" s="1"/>
      <c r="G12" s="2"/>
      <c r="H12" s="4">
        <v>58.48</v>
      </c>
      <c r="I12" s="2">
        <v>0</v>
      </c>
      <c r="J12" s="1"/>
      <c r="K12" s="2"/>
      <c r="L12" s="1"/>
      <c r="M12" s="2"/>
      <c r="N12" s="1"/>
      <c r="O12" s="2"/>
      <c r="P12" s="1"/>
      <c r="Q12" s="2"/>
      <c r="R12" s="1">
        <f>MIN($B12,$D12,$F12,$H12,$J12,$L12,$N12,$P12)</f>
        <v>0</v>
      </c>
      <c r="S12" s="1">
        <f>MIN($C12,$E12,$G12,$I12,$K12,$M12,$O12,$Q12)</f>
        <v>0</v>
      </c>
      <c r="T12" s="1">
        <f>MEDIAN($B12,$D12,$F12,$H12,$J12,$L12,$N12,$P12)</f>
        <v>0</v>
      </c>
      <c r="U12" s="1">
        <f>MEDIAN($C12,$E12,$G12,$I12,$K12,$M12,$O12,$Q12)</f>
        <v>0</v>
      </c>
      <c r="V12" s="1">
        <f>MAX($B12,$D12,$F12,$H12,$J12,$L12,$N12,$P12)</f>
        <v>0</v>
      </c>
      <c r="W12" s="1">
        <f>MAX($C12,$E12,$G12,$I12,$K12,$M12,$O12,$Q12)</f>
        <v>0</v>
      </c>
    </row>
    <row r="13" spans="1:23">
      <c r="A13" s="1" t="s">
        <v>10</v>
      </c>
      <c r="B13" s="3">
        <v>14.56</v>
      </c>
      <c r="C13" s="2">
        <v>0</v>
      </c>
      <c r="D13" s="1"/>
      <c r="E13" s="2"/>
      <c r="F13" s="1"/>
      <c r="G13" s="2"/>
      <c r="H13" s="4">
        <v>54.73</v>
      </c>
      <c r="I13" s="2">
        <v>0</v>
      </c>
      <c r="J13" s="1"/>
      <c r="K13" s="2"/>
      <c r="L13" s="1"/>
      <c r="M13" s="2"/>
      <c r="N13" s="1"/>
      <c r="O13" s="2"/>
      <c r="P13" s="1"/>
      <c r="Q13" s="2"/>
      <c r="R13" s="1">
        <f>MIN($B13,$D13,$F13,$H13,$J13,$L13,$N13,$P13)</f>
        <v>0</v>
      </c>
      <c r="S13" s="1">
        <f>MIN($C13,$E13,$G13,$I13,$K13,$M13,$O13,$Q13)</f>
        <v>0</v>
      </c>
      <c r="T13" s="1">
        <f>MEDIAN($B13,$D13,$F13,$H13,$J13,$L13,$N13,$P13)</f>
        <v>0</v>
      </c>
      <c r="U13" s="1">
        <f>MEDIAN($C13,$E13,$G13,$I13,$K13,$M13,$O13,$Q13)</f>
        <v>0</v>
      </c>
      <c r="V13" s="1">
        <f>MAX($B13,$D13,$F13,$H13,$J13,$L13,$N13,$P13)</f>
        <v>0</v>
      </c>
      <c r="W13" s="1">
        <f>MAX($C13,$E13,$G13,$I13,$K13,$M13,$O13,$Q13)</f>
        <v>0</v>
      </c>
    </row>
    <row r="14" spans="1:23">
      <c r="A14" s="1" t="s">
        <v>11</v>
      </c>
      <c r="B14" s="3">
        <v>14.38</v>
      </c>
      <c r="C14" s="2">
        <v>0</v>
      </c>
      <c r="D14" s="1"/>
      <c r="E14" s="2"/>
      <c r="F14" s="1"/>
      <c r="G14" s="2"/>
      <c r="H14" s="4">
        <v>55.51</v>
      </c>
      <c r="I14" s="2">
        <v>0</v>
      </c>
      <c r="J14" s="1"/>
      <c r="K14" s="2"/>
      <c r="L14" s="1"/>
      <c r="M14" s="2"/>
      <c r="N14" s="1"/>
      <c r="O14" s="2"/>
      <c r="P14" s="1"/>
      <c r="Q14" s="2"/>
      <c r="R14" s="1">
        <f>MIN($B14,$D14,$F14,$H14,$J14,$L14,$N14,$P14)</f>
        <v>0</v>
      </c>
      <c r="S14" s="1">
        <f>MIN($C14,$E14,$G14,$I14,$K14,$M14,$O14,$Q14)</f>
        <v>0</v>
      </c>
      <c r="T14" s="1">
        <f>MEDIAN($B14,$D14,$F14,$H14,$J14,$L14,$N14,$P14)</f>
        <v>0</v>
      </c>
      <c r="U14" s="1">
        <f>MEDIAN($C14,$E14,$G14,$I14,$K14,$M14,$O14,$Q14)</f>
        <v>0</v>
      </c>
      <c r="V14" s="1">
        <f>MAX($B14,$D14,$F14,$H14,$J14,$L14,$N14,$P14)</f>
        <v>0</v>
      </c>
      <c r="W14" s="1">
        <f>MAX($C14,$E14,$G14,$I14,$K14,$M14,$O14,$Q14)</f>
        <v>0</v>
      </c>
    </row>
    <row r="15" spans="1:23">
      <c r="A15" s="1" t="s">
        <v>12</v>
      </c>
      <c r="B15" s="3">
        <v>1.49</v>
      </c>
      <c r="C15" s="2">
        <v>0</v>
      </c>
      <c r="D15" s="1"/>
      <c r="E15" s="2"/>
      <c r="F15" s="1"/>
      <c r="G15" s="2"/>
      <c r="H15" s="4">
        <v>10.4</v>
      </c>
      <c r="I15" s="2">
        <v>0</v>
      </c>
      <c r="J15" s="1"/>
      <c r="K15" s="2"/>
      <c r="L15" s="1"/>
      <c r="M15" s="2"/>
      <c r="N15" s="1"/>
      <c r="O15" s="2"/>
      <c r="P15" s="1"/>
      <c r="Q15" s="2"/>
      <c r="R15" s="1">
        <f>MIN($B15,$D15,$F15,$H15,$J15,$L15,$N15,$P15)</f>
        <v>0</v>
      </c>
      <c r="S15" s="1">
        <f>MIN($C15,$E15,$G15,$I15,$K15,$M15,$O15,$Q15)</f>
        <v>0</v>
      </c>
      <c r="T15" s="1">
        <f>MEDIAN($B15,$D15,$F15,$H15,$J15,$L15,$N15,$P15)</f>
        <v>0</v>
      </c>
      <c r="U15" s="1">
        <f>MEDIAN($C15,$E15,$G15,$I15,$K15,$M15,$O15,$Q15)</f>
        <v>0</v>
      </c>
      <c r="V15" s="1">
        <f>MAX($B15,$D15,$F15,$H15,$J15,$L15,$N15,$P15)</f>
        <v>0</v>
      </c>
      <c r="W15" s="1">
        <f>MAX($C15,$E15,$G15,$I15,$K15,$M15,$O15,$Q15)</f>
        <v>0</v>
      </c>
    </row>
    <row r="16" spans="1:23">
      <c r="A16" s="1" t="s">
        <v>13</v>
      </c>
      <c r="B16" s="3">
        <v>1.49</v>
      </c>
      <c r="C16" s="2">
        <v>0</v>
      </c>
      <c r="D16" s="1"/>
      <c r="E16" s="2"/>
      <c r="F16" s="1"/>
      <c r="G16" s="2"/>
      <c r="H16" s="4">
        <v>10.34</v>
      </c>
      <c r="I16" s="2">
        <v>0</v>
      </c>
      <c r="J16" s="1"/>
      <c r="K16" s="2"/>
      <c r="L16" s="1"/>
      <c r="M16" s="2"/>
      <c r="N16" s="1"/>
      <c r="O16" s="2"/>
      <c r="P16" s="1"/>
      <c r="Q16" s="2"/>
      <c r="R16" s="1">
        <f>MIN($B16,$D16,$F16,$H16,$J16,$L16,$N16,$P16)</f>
        <v>0</v>
      </c>
      <c r="S16" s="1">
        <f>MIN($C16,$E16,$G16,$I16,$K16,$M16,$O16,$Q16)</f>
        <v>0</v>
      </c>
      <c r="T16" s="1">
        <f>MEDIAN($B16,$D16,$F16,$H16,$J16,$L16,$N16,$P16)</f>
        <v>0</v>
      </c>
      <c r="U16" s="1">
        <f>MEDIAN($C16,$E16,$G16,$I16,$K16,$M16,$O16,$Q16)</f>
        <v>0</v>
      </c>
      <c r="V16" s="1">
        <f>MAX($B16,$D16,$F16,$H16,$J16,$L16,$N16,$P16)</f>
        <v>0</v>
      </c>
      <c r="W16" s="1">
        <f>MAX($C16,$E16,$G16,$I16,$K16,$M16,$O16,$Q16)</f>
        <v>0</v>
      </c>
    </row>
    <row r="17" spans="1:23">
      <c r="A17" s="1" t="s">
        <v>14</v>
      </c>
      <c r="B17" s="3">
        <v>1.54</v>
      </c>
      <c r="C17" s="2">
        <v>0</v>
      </c>
      <c r="D17" s="1"/>
      <c r="E17" s="2"/>
      <c r="F17" s="1"/>
      <c r="G17" s="2"/>
      <c r="H17" s="4">
        <v>10.32</v>
      </c>
      <c r="I17" s="2">
        <v>0</v>
      </c>
      <c r="J17" s="1"/>
      <c r="K17" s="2"/>
      <c r="L17" s="1"/>
      <c r="M17" s="2"/>
      <c r="N17" s="1"/>
      <c r="O17" s="2"/>
      <c r="P17" s="1"/>
      <c r="Q17" s="2"/>
      <c r="R17" s="1">
        <f>MIN($B17,$D17,$F17,$H17,$J17,$L17,$N17,$P17)</f>
        <v>0</v>
      </c>
      <c r="S17" s="1">
        <f>MIN($C17,$E17,$G17,$I17,$K17,$M17,$O17,$Q17)</f>
        <v>0</v>
      </c>
      <c r="T17" s="1">
        <f>MEDIAN($B17,$D17,$F17,$H17,$J17,$L17,$N17,$P17)</f>
        <v>0</v>
      </c>
      <c r="U17" s="1">
        <f>MEDIAN($C17,$E17,$G17,$I17,$K17,$M17,$O17,$Q17)</f>
        <v>0</v>
      </c>
      <c r="V17" s="1">
        <f>MAX($B17,$D17,$F17,$H17,$J17,$L17,$N17,$P17)</f>
        <v>0</v>
      </c>
      <c r="W17" s="1">
        <f>MAX($C17,$E17,$G17,$I17,$K17,$M17,$O17,$Q17)</f>
        <v>0</v>
      </c>
    </row>
    <row r="18" spans="1:23">
      <c r="A18" s="1" t="s">
        <v>15</v>
      </c>
      <c r="B18" s="3">
        <v>1.51</v>
      </c>
      <c r="C18" s="2">
        <v>0</v>
      </c>
      <c r="D18" s="1"/>
      <c r="E18" s="2"/>
      <c r="F18" s="1"/>
      <c r="G18" s="2"/>
      <c r="H18" s="4">
        <v>10.56</v>
      </c>
      <c r="I18" s="2">
        <v>0</v>
      </c>
      <c r="J18" s="1"/>
      <c r="K18" s="2"/>
      <c r="L18" s="1"/>
      <c r="M18" s="2"/>
      <c r="N18" s="1"/>
      <c r="O18" s="2"/>
      <c r="P18" s="1"/>
      <c r="Q18" s="2"/>
      <c r="R18" s="1">
        <f>MIN($B18,$D18,$F18,$H18,$J18,$L18,$N18,$P18)</f>
        <v>0</v>
      </c>
      <c r="S18" s="1">
        <f>MIN($C18,$E18,$G18,$I18,$K18,$M18,$O18,$Q18)</f>
        <v>0</v>
      </c>
      <c r="T18" s="1">
        <f>MEDIAN($B18,$D18,$F18,$H18,$J18,$L18,$N18,$P18)</f>
        <v>0</v>
      </c>
      <c r="U18" s="1">
        <f>MEDIAN($C18,$E18,$G18,$I18,$K18,$M18,$O18,$Q18)</f>
        <v>0</v>
      </c>
      <c r="V18" s="1">
        <f>MAX($B18,$D18,$F18,$H18,$J18,$L18,$N18,$P18)</f>
        <v>0</v>
      </c>
      <c r="W18" s="1">
        <f>MAX($C18,$E18,$G18,$I18,$K18,$M18,$O18,$Q18)</f>
        <v>0</v>
      </c>
    </row>
    <row r="19" spans="1:23">
      <c r="A19" s="1" t="s">
        <v>16</v>
      </c>
      <c r="B19" s="3">
        <v>64.23999999999999</v>
      </c>
      <c r="C19" s="5">
        <v>0</v>
      </c>
      <c r="D19" s="1"/>
      <c r="E19" s="2"/>
      <c r="F19" s="1"/>
      <c r="G19" s="2"/>
      <c r="H19" s="4">
        <v>1200</v>
      </c>
      <c r="I19" s="6">
        <v>1</v>
      </c>
      <c r="J19" s="1"/>
      <c r="K19" s="2"/>
      <c r="L19" s="1"/>
      <c r="M19" s="2"/>
      <c r="N19" s="1"/>
      <c r="O19" s="2"/>
      <c r="P19" s="1"/>
      <c r="Q19" s="2"/>
      <c r="R19" s="1">
        <f>MIN($B19,$D19,$F19,$H19,$J19,$L19,$N19,$P19)</f>
        <v>0</v>
      </c>
      <c r="S19" s="1">
        <f>MIN($C19,$E19,$G19,$I19,$K19,$M19,$O19,$Q19)</f>
        <v>0</v>
      </c>
      <c r="T19" s="1">
        <f>MEDIAN($B19,$D19,$F19,$H19,$J19,$L19,$N19,$P19)</f>
        <v>0</v>
      </c>
      <c r="U19" s="1">
        <f>MEDIAN($C19,$E19,$G19,$I19,$K19,$M19,$O19,$Q19)</f>
        <v>0</v>
      </c>
      <c r="V19" s="1">
        <f>MAX($B19,$D19,$F19,$H19,$J19,$L19,$N19,$P19)</f>
        <v>0</v>
      </c>
      <c r="W19" s="1">
        <f>MAX($C19,$E19,$G19,$I19,$K19,$M19,$O19,$Q19)</f>
        <v>0</v>
      </c>
    </row>
    <row r="20" spans="1:23">
      <c r="A20" s="1" t="s">
        <v>17</v>
      </c>
      <c r="B20" s="3">
        <v>68.62</v>
      </c>
      <c r="C20" s="5">
        <v>0</v>
      </c>
      <c r="D20" s="1"/>
      <c r="E20" s="2"/>
      <c r="F20" s="1"/>
      <c r="G20" s="2"/>
      <c r="H20" s="4">
        <v>1200</v>
      </c>
      <c r="I20" s="6">
        <v>1</v>
      </c>
      <c r="J20" s="1"/>
      <c r="K20" s="2"/>
      <c r="L20" s="1"/>
      <c r="M20" s="2"/>
      <c r="N20" s="1"/>
      <c r="O20" s="2"/>
      <c r="P20" s="1"/>
      <c r="Q20" s="2"/>
      <c r="R20" s="1">
        <f>MIN($B20,$D20,$F20,$H20,$J20,$L20,$N20,$P20)</f>
        <v>0</v>
      </c>
      <c r="S20" s="1">
        <f>MIN($C20,$E20,$G20,$I20,$K20,$M20,$O20,$Q20)</f>
        <v>0</v>
      </c>
      <c r="T20" s="1">
        <f>MEDIAN($B20,$D20,$F20,$H20,$J20,$L20,$N20,$P20)</f>
        <v>0</v>
      </c>
      <c r="U20" s="1">
        <f>MEDIAN($C20,$E20,$G20,$I20,$K20,$M20,$O20,$Q20)</f>
        <v>0</v>
      </c>
      <c r="V20" s="1">
        <f>MAX($B20,$D20,$F20,$H20,$J20,$L20,$N20,$P20)</f>
        <v>0</v>
      </c>
      <c r="W20" s="1">
        <f>MAX($C20,$E20,$G20,$I20,$K20,$M20,$O20,$Q20)</f>
        <v>0</v>
      </c>
    </row>
    <row r="21" spans="1:23">
      <c r="A21" s="1" t="s">
        <v>18</v>
      </c>
      <c r="B21" s="3">
        <v>68.73</v>
      </c>
      <c r="C21" s="2">
        <v>0</v>
      </c>
      <c r="D21" s="1"/>
      <c r="E21" s="2"/>
      <c r="F21" s="1"/>
      <c r="G21" s="2"/>
      <c r="H21" s="4">
        <v>425.25</v>
      </c>
      <c r="I21" s="2">
        <v>0</v>
      </c>
      <c r="J21" s="1"/>
      <c r="K21" s="2"/>
      <c r="L21" s="1"/>
      <c r="M21" s="2"/>
      <c r="N21" s="1"/>
      <c r="O21" s="2"/>
      <c r="P21" s="1"/>
      <c r="Q21" s="2"/>
      <c r="R21" s="1">
        <f>MIN($B21,$D21,$F21,$H21,$J21,$L21,$N21,$P21)</f>
        <v>0</v>
      </c>
      <c r="S21" s="1">
        <f>MIN($C21,$E21,$G21,$I21,$K21,$M21,$O21,$Q21)</f>
        <v>0</v>
      </c>
      <c r="T21" s="1">
        <f>MEDIAN($B21,$D21,$F21,$H21,$J21,$L21,$N21,$P21)</f>
        <v>0</v>
      </c>
      <c r="U21" s="1">
        <f>MEDIAN($C21,$E21,$G21,$I21,$K21,$M21,$O21,$Q21)</f>
        <v>0</v>
      </c>
      <c r="V21" s="1">
        <f>MAX($B21,$D21,$F21,$H21,$J21,$L21,$N21,$P21)</f>
        <v>0</v>
      </c>
      <c r="W21" s="1">
        <f>MAX($C21,$E21,$G21,$I21,$K21,$M21,$O21,$Q21)</f>
        <v>0</v>
      </c>
    </row>
    <row r="22" spans="1:23">
      <c r="A22" s="1" t="s">
        <v>19</v>
      </c>
      <c r="B22" s="3">
        <v>1.06</v>
      </c>
      <c r="C22" s="2">
        <v>0</v>
      </c>
      <c r="D22" s="1"/>
      <c r="E22" s="2"/>
      <c r="F22" s="1"/>
      <c r="G22" s="2"/>
      <c r="H22" s="4">
        <v>6.64</v>
      </c>
      <c r="I22" s="2">
        <v>0</v>
      </c>
      <c r="J22" s="1"/>
      <c r="K22" s="2"/>
      <c r="L22" s="1"/>
      <c r="M22" s="2"/>
      <c r="N22" s="1"/>
      <c r="O22" s="2"/>
      <c r="P22" s="1"/>
      <c r="Q22" s="2"/>
      <c r="R22" s="1">
        <f>MIN($B22,$D22,$F22,$H22,$J22,$L22,$N22,$P22)</f>
        <v>0</v>
      </c>
      <c r="S22" s="1">
        <f>MIN($C22,$E22,$G22,$I22,$K22,$M22,$O22,$Q22)</f>
        <v>0</v>
      </c>
      <c r="T22" s="1">
        <f>MEDIAN($B22,$D22,$F22,$H22,$J22,$L22,$N22,$P22)</f>
        <v>0</v>
      </c>
      <c r="U22" s="1">
        <f>MEDIAN($C22,$E22,$G22,$I22,$K22,$M22,$O22,$Q22)</f>
        <v>0</v>
      </c>
      <c r="V22" s="1">
        <f>MAX($B22,$D22,$F22,$H22,$J22,$L22,$N22,$P22)</f>
        <v>0</v>
      </c>
      <c r="W22" s="1">
        <f>MAX($C22,$E22,$G22,$I22,$K22,$M22,$O22,$Q22)</f>
        <v>0</v>
      </c>
    </row>
    <row r="23" spans="1:23">
      <c r="A23" s="1" t="s">
        <v>20</v>
      </c>
      <c r="B23" s="3">
        <v>1.06</v>
      </c>
      <c r="C23" s="2">
        <v>0</v>
      </c>
      <c r="D23" s="1"/>
      <c r="E23" s="2"/>
      <c r="F23" s="1"/>
      <c r="G23" s="2"/>
      <c r="H23" s="1">
        <v>3.87</v>
      </c>
      <c r="I23" s="2">
        <v>0</v>
      </c>
      <c r="J23" s="1"/>
      <c r="K23" s="2"/>
      <c r="L23" s="1"/>
      <c r="M23" s="2"/>
      <c r="N23" s="1"/>
      <c r="O23" s="2"/>
      <c r="P23" s="1"/>
      <c r="Q23" s="2"/>
      <c r="R23" s="1">
        <f>MIN($B23,$D23,$F23,$H23,$J23,$L23,$N23,$P23)</f>
        <v>0</v>
      </c>
      <c r="S23" s="1">
        <f>MIN($C23,$E23,$G23,$I23,$K23,$M23,$O23,$Q23)</f>
        <v>0</v>
      </c>
      <c r="T23" s="1">
        <f>MEDIAN($B23,$D23,$F23,$H23,$J23,$L23,$N23,$P23)</f>
        <v>0</v>
      </c>
      <c r="U23" s="1">
        <f>MEDIAN($C23,$E23,$G23,$I23,$K23,$M23,$O23,$Q23)</f>
        <v>0</v>
      </c>
      <c r="V23" s="1">
        <f>MAX($B23,$D23,$F23,$H23,$J23,$L23,$N23,$P23)</f>
        <v>0</v>
      </c>
      <c r="W23" s="1">
        <f>MAX($C23,$E23,$G23,$I23,$K23,$M23,$O23,$Q23)</f>
        <v>0</v>
      </c>
    </row>
    <row r="24" spans="1:23">
      <c r="A24" s="1" t="s">
        <v>21</v>
      </c>
      <c r="B24" s="1">
        <v>0.96</v>
      </c>
      <c r="C24" s="2">
        <v>0</v>
      </c>
      <c r="D24" s="1"/>
      <c r="E24" s="2"/>
      <c r="F24" s="1"/>
      <c r="G24" s="2"/>
      <c r="H24" s="1">
        <v>2.72</v>
      </c>
      <c r="I24" s="2">
        <v>0</v>
      </c>
      <c r="J24" s="1"/>
      <c r="K24" s="2"/>
      <c r="L24" s="1"/>
      <c r="M24" s="2"/>
      <c r="N24" s="1"/>
      <c r="O24" s="2"/>
      <c r="P24" s="1"/>
      <c r="Q24" s="2"/>
      <c r="R24" s="1">
        <f>MIN($B24,$D24,$F24,$H24,$J24,$L24,$N24,$P24)</f>
        <v>0</v>
      </c>
      <c r="S24" s="1">
        <f>MIN($C24,$E24,$G24,$I24,$K24,$M24,$O24,$Q24)</f>
        <v>0</v>
      </c>
      <c r="T24" s="1">
        <f>MEDIAN($B24,$D24,$F24,$H24,$J24,$L24,$N24,$P24)</f>
        <v>0</v>
      </c>
      <c r="U24" s="1">
        <f>MEDIAN($C24,$E24,$G24,$I24,$K24,$M24,$O24,$Q24)</f>
        <v>0</v>
      </c>
      <c r="V24" s="1">
        <f>MAX($B24,$D24,$F24,$H24,$J24,$L24,$N24,$P24)</f>
        <v>0</v>
      </c>
      <c r="W24" s="1">
        <f>MAX($C24,$E24,$G24,$I24,$K24,$M24,$O24,$Q24)</f>
        <v>0</v>
      </c>
    </row>
    <row r="25" spans="1:23">
      <c r="A25" s="1" t="s">
        <v>22</v>
      </c>
      <c r="B25" s="3">
        <v>138.38</v>
      </c>
      <c r="C25" s="5">
        <v>0</v>
      </c>
      <c r="D25" s="1"/>
      <c r="E25" s="2"/>
      <c r="F25" s="1"/>
      <c r="G25" s="2"/>
      <c r="H25" s="4">
        <v>1200</v>
      </c>
      <c r="I25" s="6">
        <v>1</v>
      </c>
      <c r="J25" s="1"/>
      <c r="K25" s="2"/>
      <c r="L25" s="1"/>
      <c r="M25" s="2"/>
      <c r="N25" s="1"/>
      <c r="O25" s="2"/>
      <c r="P25" s="1"/>
      <c r="Q25" s="2"/>
      <c r="R25" s="1">
        <f>MIN($B25,$D25,$F25,$H25,$J25,$L25,$N25,$P25)</f>
        <v>0</v>
      </c>
      <c r="S25" s="1">
        <f>MIN($C25,$E25,$G25,$I25,$K25,$M25,$O25,$Q25)</f>
        <v>0</v>
      </c>
      <c r="T25" s="1">
        <f>MEDIAN($B25,$D25,$F25,$H25,$J25,$L25,$N25,$P25)</f>
        <v>0</v>
      </c>
      <c r="U25" s="1">
        <f>MEDIAN($C25,$E25,$G25,$I25,$K25,$M25,$O25,$Q25)</f>
        <v>0</v>
      </c>
      <c r="V25" s="1">
        <f>MAX($B25,$D25,$F25,$H25,$J25,$L25,$N25,$P25)</f>
        <v>0</v>
      </c>
      <c r="W25" s="1">
        <f>MAX($C25,$E25,$G25,$I25,$K25,$M25,$O25,$Q25)</f>
        <v>0</v>
      </c>
    </row>
    <row r="26" spans="1:23">
      <c r="A26" s="1" t="s">
        <v>23</v>
      </c>
      <c r="B26" s="3">
        <v>137.98</v>
      </c>
      <c r="C26" s="5">
        <v>0</v>
      </c>
      <c r="D26" s="1"/>
      <c r="E26" s="2"/>
      <c r="F26" s="1"/>
      <c r="G26" s="2"/>
      <c r="H26" s="4">
        <v>1200</v>
      </c>
      <c r="I26" s="6">
        <v>1</v>
      </c>
      <c r="J26" s="1"/>
      <c r="K26" s="2"/>
      <c r="L26" s="1"/>
      <c r="M26" s="2"/>
      <c r="N26" s="1"/>
      <c r="O26" s="2"/>
      <c r="P26" s="1"/>
      <c r="Q26" s="2"/>
      <c r="R26" s="1">
        <f>MIN($B26,$D26,$F26,$H26,$J26,$L26,$N26,$P26)</f>
        <v>0</v>
      </c>
      <c r="S26" s="1">
        <f>MIN($C26,$E26,$G26,$I26,$K26,$M26,$O26,$Q26)</f>
        <v>0</v>
      </c>
      <c r="T26" s="1">
        <f>MEDIAN($B26,$D26,$F26,$H26,$J26,$L26,$N26,$P26)</f>
        <v>0</v>
      </c>
      <c r="U26" s="1">
        <f>MEDIAN($C26,$E26,$G26,$I26,$K26,$M26,$O26,$Q26)</f>
        <v>0</v>
      </c>
      <c r="V26" s="1">
        <f>MAX($B26,$D26,$F26,$H26,$J26,$L26,$N26,$P26)</f>
        <v>0</v>
      </c>
      <c r="W26" s="1">
        <f>MAX($C26,$E26,$G26,$I26,$K26,$M26,$O26,$Q26)</f>
        <v>0</v>
      </c>
    </row>
    <row r="27" spans="1:23">
      <c r="A27" s="1" t="s">
        <v>24</v>
      </c>
      <c r="B27" s="3">
        <v>158.82</v>
      </c>
      <c r="C27" s="5">
        <v>0</v>
      </c>
      <c r="D27" s="1"/>
      <c r="E27" s="2"/>
      <c r="F27" s="1"/>
      <c r="G27" s="2"/>
      <c r="H27" s="4">
        <v>1200</v>
      </c>
      <c r="I27" s="6">
        <v>1</v>
      </c>
      <c r="J27" s="1"/>
      <c r="K27" s="2"/>
      <c r="L27" s="1"/>
      <c r="M27" s="2"/>
      <c r="N27" s="1"/>
      <c r="O27" s="2"/>
      <c r="P27" s="1"/>
      <c r="Q27" s="2"/>
      <c r="R27" s="1">
        <f>MIN($B27,$D27,$F27,$H27,$J27,$L27,$N27,$P27)</f>
        <v>0</v>
      </c>
      <c r="S27" s="1">
        <f>MIN($C27,$E27,$G27,$I27,$K27,$M27,$O27,$Q27)</f>
        <v>0</v>
      </c>
      <c r="T27" s="1">
        <f>MEDIAN($B27,$D27,$F27,$H27,$J27,$L27,$N27,$P27)</f>
        <v>0</v>
      </c>
      <c r="U27" s="1">
        <f>MEDIAN($C27,$E27,$G27,$I27,$K27,$M27,$O27,$Q27)</f>
        <v>0</v>
      </c>
      <c r="V27" s="1">
        <f>MAX($B27,$D27,$F27,$H27,$J27,$L27,$N27,$P27)</f>
        <v>0</v>
      </c>
      <c r="W27" s="1">
        <f>MAX($C27,$E27,$G27,$I27,$K27,$M27,$O27,$Q27)</f>
        <v>0</v>
      </c>
    </row>
    <row r="28" spans="1:23">
      <c r="A28" s="1" t="s">
        <v>25</v>
      </c>
      <c r="B28" s="1">
        <v>1200</v>
      </c>
      <c r="C28" s="2">
        <v>1</v>
      </c>
      <c r="D28" s="1"/>
      <c r="E28" s="2"/>
      <c r="F28" s="1"/>
      <c r="G28" s="2"/>
      <c r="H28" s="1">
        <v>1200</v>
      </c>
      <c r="I28" s="2">
        <v>1</v>
      </c>
      <c r="J28" s="1"/>
      <c r="K28" s="2"/>
      <c r="L28" s="1"/>
      <c r="M28" s="2"/>
      <c r="N28" s="1"/>
      <c r="O28" s="2"/>
      <c r="P28" s="1"/>
      <c r="Q28" s="2"/>
      <c r="R28" s="1">
        <f>MIN($B28,$D28,$F28,$H28,$J28,$L28,$N28,$P28)</f>
        <v>0</v>
      </c>
      <c r="S28" s="1">
        <f>MIN($C28,$E28,$G28,$I28,$K28,$M28,$O28,$Q28)</f>
        <v>0</v>
      </c>
      <c r="T28" s="1">
        <f>MEDIAN($B28,$D28,$F28,$H28,$J28,$L28,$N28,$P28)</f>
        <v>0</v>
      </c>
      <c r="U28" s="1">
        <f>MEDIAN($C28,$E28,$G28,$I28,$K28,$M28,$O28,$Q28)</f>
        <v>0</v>
      </c>
      <c r="V28" s="1">
        <f>MAX($B28,$D28,$F28,$H28,$J28,$L28,$N28,$P28)</f>
        <v>0</v>
      </c>
      <c r="W28" s="1">
        <f>MAX($C28,$E28,$G28,$I28,$K28,$M28,$O28,$Q28)</f>
        <v>0</v>
      </c>
    </row>
    <row r="29" spans="1:23">
      <c r="A29" s="1" t="s">
        <v>26</v>
      </c>
      <c r="B29" s="1">
        <v>1200</v>
      </c>
      <c r="C29" s="2">
        <v>1</v>
      </c>
      <c r="D29" s="1"/>
      <c r="E29" s="2"/>
      <c r="F29" s="1"/>
      <c r="G29" s="2"/>
      <c r="H29" s="1">
        <v>1200</v>
      </c>
      <c r="I29" s="2">
        <v>1</v>
      </c>
      <c r="J29" s="1"/>
      <c r="K29" s="2"/>
      <c r="L29" s="1"/>
      <c r="M29" s="2"/>
      <c r="N29" s="1"/>
      <c r="O29" s="2"/>
      <c r="P29" s="1"/>
      <c r="Q29" s="2"/>
      <c r="R29" s="1">
        <f>MIN($B29,$D29,$F29,$H29,$J29,$L29,$N29,$P29)</f>
        <v>0</v>
      </c>
      <c r="S29" s="1">
        <f>MIN($C29,$E29,$G29,$I29,$K29,$M29,$O29,$Q29)</f>
        <v>0</v>
      </c>
      <c r="T29" s="1">
        <f>MEDIAN($B29,$D29,$F29,$H29,$J29,$L29,$N29,$P29)</f>
        <v>0</v>
      </c>
      <c r="U29" s="1">
        <f>MEDIAN($C29,$E29,$G29,$I29,$K29,$M29,$O29,$Q29)</f>
        <v>0</v>
      </c>
      <c r="V29" s="1">
        <f>MAX($B29,$D29,$F29,$H29,$J29,$L29,$N29,$P29)</f>
        <v>0</v>
      </c>
      <c r="W29" s="1">
        <f>MAX($C29,$E29,$G29,$I29,$K29,$M29,$O29,$Q29)</f>
        <v>0</v>
      </c>
    </row>
    <row r="30" spans="1:23">
      <c r="A30" s="1" t="s">
        <v>27</v>
      </c>
      <c r="B30" s="1">
        <v>1200</v>
      </c>
      <c r="C30" s="2">
        <v>1</v>
      </c>
      <c r="D30" s="1"/>
      <c r="E30" s="2"/>
      <c r="F30" s="1"/>
      <c r="G30" s="2"/>
      <c r="H30" s="1">
        <v>1200</v>
      </c>
      <c r="I30" s="2">
        <v>1</v>
      </c>
      <c r="J30" s="1"/>
      <c r="K30" s="2"/>
      <c r="L30" s="1"/>
      <c r="M30" s="2"/>
      <c r="N30" s="1"/>
      <c r="O30" s="2"/>
      <c r="P30" s="1"/>
      <c r="Q30" s="2"/>
      <c r="R30" s="1">
        <f>MIN($B30,$D30,$F30,$H30,$J30,$L30,$N30,$P30)</f>
        <v>0</v>
      </c>
      <c r="S30" s="1">
        <f>MIN($C30,$E30,$G30,$I30,$K30,$M30,$O30,$Q30)</f>
        <v>0</v>
      </c>
      <c r="T30" s="1">
        <f>MEDIAN($B30,$D30,$F30,$H30,$J30,$L30,$N30,$P30)</f>
        <v>0</v>
      </c>
      <c r="U30" s="1">
        <f>MEDIAN($C30,$E30,$G30,$I30,$K30,$M30,$O30,$Q30)</f>
        <v>0</v>
      </c>
      <c r="V30" s="1">
        <f>MAX($B30,$D30,$F30,$H30,$J30,$L30,$N30,$P30)</f>
        <v>0</v>
      </c>
      <c r="W30" s="1">
        <f>MAX($C30,$E30,$G30,$I30,$K30,$M30,$O30,$Q30)</f>
        <v>0</v>
      </c>
    </row>
    <row r="31" spans="1:23">
      <c r="A31" s="1" t="s">
        <v>28</v>
      </c>
      <c r="B31" s="3">
        <v>17.21</v>
      </c>
      <c r="C31" s="2">
        <v>0</v>
      </c>
      <c r="D31" s="1"/>
      <c r="E31" s="2"/>
      <c r="F31" s="1"/>
      <c r="G31" s="2"/>
      <c r="H31" s="4">
        <v>246.5</v>
      </c>
      <c r="I31" s="2">
        <v>0</v>
      </c>
      <c r="J31" s="1"/>
      <c r="K31" s="2"/>
      <c r="L31" s="1"/>
      <c r="M31" s="2"/>
      <c r="N31" s="1"/>
      <c r="O31" s="2"/>
      <c r="P31" s="1"/>
      <c r="Q31" s="2"/>
      <c r="R31" s="1">
        <f>MIN($B31,$D31,$F31,$H31,$J31,$L31,$N31,$P31)</f>
        <v>0</v>
      </c>
      <c r="S31" s="1">
        <f>MIN($C31,$E31,$G31,$I31,$K31,$M31,$O31,$Q31)</f>
        <v>0</v>
      </c>
      <c r="T31" s="1">
        <f>MEDIAN($B31,$D31,$F31,$H31,$J31,$L31,$N31,$P31)</f>
        <v>0</v>
      </c>
      <c r="U31" s="1">
        <f>MEDIAN($C31,$E31,$G31,$I31,$K31,$M31,$O31,$Q31)</f>
        <v>0</v>
      </c>
      <c r="V31" s="1">
        <f>MAX($B31,$D31,$F31,$H31,$J31,$L31,$N31,$P31)</f>
        <v>0</v>
      </c>
      <c r="W31" s="1">
        <f>MAX($C31,$E31,$G31,$I31,$K31,$M31,$O31,$Q31)</f>
        <v>0</v>
      </c>
    </row>
    <row r="32" spans="1:23">
      <c r="A32" s="1" t="s">
        <v>29</v>
      </c>
      <c r="B32" s="3">
        <v>15.45</v>
      </c>
      <c r="C32" s="2">
        <v>0</v>
      </c>
      <c r="D32" s="1"/>
      <c r="E32" s="2"/>
      <c r="F32" s="1"/>
      <c r="G32" s="2"/>
      <c r="H32" s="4">
        <v>190.45</v>
      </c>
      <c r="I32" s="2">
        <v>0</v>
      </c>
      <c r="J32" s="1"/>
      <c r="K32" s="2"/>
      <c r="L32" s="1"/>
      <c r="M32" s="2"/>
      <c r="N32" s="1"/>
      <c r="O32" s="2"/>
      <c r="P32" s="1"/>
      <c r="Q32" s="2"/>
      <c r="R32" s="1">
        <f>MIN($B32,$D32,$F32,$H32,$J32,$L32,$N32,$P32)</f>
        <v>0</v>
      </c>
      <c r="S32" s="1">
        <f>MIN($C32,$E32,$G32,$I32,$K32,$M32,$O32,$Q32)</f>
        <v>0</v>
      </c>
      <c r="T32" s="1">
        <f>MEDIAN($B32,$D32,$F32,$H32,$J32,$L32,$N32,$P32)</f>
        <v>0</v>
      </c>
      <c r="U32" s="1">
        <f>MEDIAN($C32,$E32,$G32,$I32,$K32,$M32,$O32,$Q32)</f>
        <v>0</v>
      </c>
      <c r="V32" s="1">
        <f>MAX($B32,$D32,$F32,$H32,$J32,$L32,$N32,$P32)</f>
        <v>0</v>
      </c>
      <c r="W32" s="1">
        <f>MAX($C32,$E32,$G32,$I32,$K32,$M32,$O32,$Q32)</f>
        <v>0</v>
      </c>
    </row>
    <row r="33" spans="1:23">
      <c r="A33" s="1" t="s">
        <v>30</v>
      </c>
      <c r="B33" s="3">
        <v>15.92</v>
      </c>
      <c r="C33" s="2">
        <v>0</v>
      </c>
      <c r="D33" s="1"/>
      <c r="E33" s="2"/>
      <c r="F33" s="1"/>
      <c r="G33" s="2"/>
      <c r="H33" s="4">
        <v>44.71</v>
      </c>
      <c r="I33" s="2">
        <v>0</v>
      </c>
      <c r="J33" s="1"/>
      <c r="K33" s="2"/>
      <c r="L33" s="1"/>
      <c r="M33" s="2"/>
      <c r="N33" s="1"/>
      <c r="O33" s="2"/>
      <c r="P33" s="1"/>
      <c r="Q33" s="2"/>
      <c r="R33" s="1">
        <f>MIN($B33,$D33,$F33,$H33,$J33,$L33,$N33,$P33)</f>
        <v>0</v>
      </c>
      <c r="S33" s="1">
        <f>MIN($C33,$E33,$G33,$I33,$K33,$M33,$O33,$Q33)</f>
        <v>0</v>
      </c>
      <c r="T33" s="1">
        <f>MEDIAN($B33,$D33,$F33,$H33,$J33,$L33,$N33,$P33)</f>
        <v>0</v>
      </c>
      <c r="U33" s="1">
        <f>MEDIAN($C33,$E33,$G33,$I33,$K33,$M33,$O33,$Q33)</f>
        <v>0</v>
      </c>
      <c r="V33" s="1">
        <f>MAX($B33,$D33,$F33,$H33,$J33,$L33,$N33,$P33)</f>
        <v>0</v>
      </c>
      <c r="W33" s="1">
        <f>MAX($C33,$E33,$G33,$I33,$K33,$M33,$O33,$Q33)</f>
        <v>0</v>
      </c>
    </row>
    <row r="34" spans="1:23">
      <c r="A34" s="1" t="s">
        <v>31</v>
      </c>
      <c r="B34" s="4">
        <v>201.99</v>
      </c>
      <c r="C34" s="2">
        <v>0</v>
      </c>
      <c r="D34" s="1"/>
      <c r="E34" s="2"/>
      <c r="F34" s="1"/>
      <c r="G34" s="2"/>
      <c r="H34" s="3">
        <v>4.43</v>
      </c>
      <c r="I34" s="2">
        <v>0</v>
      </c>
      <c r="J34" s="1"/>
      <c r="K34" s="2"/>
      <c r="L34" s="1"/>
      <c r="M34" s="2"/>
      <c r="N34" s="1"/>
      <c r="O34" s="2"/>
      <c r="P34" s="1"/>
      <c r="Q34" s="2"/>
      <c r="R34" s="1">
        <f>MIN($B34,$D34,$F34,$H34,$J34,$L34,$N34,$P34)</f>
        <v>0</v>
      </c>
      <c r="S34" s="1">
        <f>MIN($C34,$E34,$G34,$I34,$K34,$M34,$O34,$Q34)</f>
        <v>0</v>
      </c>
      <c r="T34" s="1">
        <f>MEDIAN($B34,$D34,$F34,$H34,$J34,$L34,$N34,$P34)</f>
        <v>0</v>
      </c>
      <c r="U34" s="1">
        <f>MEDIAN($C34,$E34,$G34,$I34,$K34,$M34,$O34,$Q34)</f>
        <v>0</v>
      </c>
      <c r="V34" s="1">
        <f>MAX($B34,$D34,$F34,$H34,$J34,$L34,$N34,$P34)</f>
        <v>0</v>
      </c>
      <c r="W34" s="1">
        <f>MAX($C34,$E34,$G34,$I34,$K34,$M34,$O34,$Q34)</f>
        <v>0</v>
      </c>
    </row>
    <row r="35" spans="1:23">
      <c r="A35" s="1" t="s">
        <v>32</v>
      </c>
      <c r="B35" s="4">
        <v>184.76</v>
      </c>
      <c r="C35" s="2">
        <v>0</v>
      </c>
      <c r="D35" s="1"/>
      <c r="E35" s="2"/>
      <c r="F35" s="1"/>
      <c r="G35" s="2"/>
      <c r="H35" s="3">
        <v>4.57</v>
      </c>
      <c r="I35" s="2">
        <v>0</v>
      </c>
      <c r="J35" s="1"/>
      <c r="K35" s="2"/>
      <c r="L35" s="1"/>
      <c r="M35" s="2"/>
      <c r="N35" s="1"/>
      <c r="O35" s="2"/>
      <c r="P35" s="1"/>
      <c r="Q35" s="2"/>
      <c r="R35" s="1">
        <f>MIN($B35,$D35,$F35,$H35,$J35,$L35,$N35,$P35)</f>
        <v>0</v>
      </c>
      <c r="S35" s="1">
        <f>MIN($C35,$E35,$G35,$I35,$K35,$M35,$O35,$Q35)</f>
        <v>0</v>
      </c>
      <c r="T35" s="1">
        <f>MEDIAN($B35,$D35,$F35,$H35,$J35,$L35,$N35,$P35)</f>
        <v>0</v>
      </c>
      <c r="U35" s="1">
        <f>MEDIAN($C35,$E35,$G35,$I35,$K35,$M35,$O35,$Q35)</f>
        <v>0</v>
      </c>
      <c r="V35" s="1">
        <f>MAX($B35,$D35,$F35,$H35,$J35,$L35,$N35,$P35)</f>
        <v>0</v>
      </c>
      <c r="W35" s="1">
        <f>MAX($C35,$E35,$G35,$I35,$K35,$M35,$O35,$Q35)</f>
        <v>0</v>
      </c>
    </row>
    <row r="36" spans="1:23">
      <c r="A36" s="1" t="s">
        <v>33</v>
      </c>
      <c r="B36" s="4">
        <v>201.1</v>
      </c>
      <c r="C36" s="2">
        <v>0</v>
      </c>
      <c r="D36" s="1"/>
      <c r="E36" s="2"/>
      <c r="F36" s="1"/>
      <c r="G36" s="2"/>
      <c r="H36" s="3">
        <v>4.38</v>
      </c>
      <c r="I36" s="2">
        <v>0</v>
      </c>
      <c r="J36" s="1"/>
      <c r="K36" s="2"/>
      <c r="L36" s="1"/>
      <c r="M36" s="2"/>
      <c r="N36" s="1"/>
      <c r="O36" s="2"/>
      <c r="P36" s="1"/>
      <c r="Q36" s="2"/>
      <c r="R36" s="1">
        <f>MIN($B36,$D36,$F36,$H36,$J36,$L36,$N36,$P36)</f>
        <v>0</v>
      </c>
      <c r="S36" s="1">
        <f>MIN($C36,$E36,$G36,$I36,$K36,$M36,$O36,$Q36)</f>
        <v>0</v>
      </c>
      <c r="T36" s="1">
        <f>MEDIAN($B36,$D36,$F36,$H36,$J36,$L36,$N36,$P36)</f>
        <v>0</v>
      </c>
      <c r="U36" s="1">
        <f>MEDIAN($C36,$E36,$G36,$I36,$K36,$M36,$O36,$Q36)</f>
        <v>0</v>
      </c>
      <c r="V36" s="1">
        <f>MAX($B36,$D36,$F36,$H36,$J36,$L36,$N36,$P36)</f>
        <v>0</v>
      </c>
      <c r="W36" s="1">
        <f>MAX($C36,$E36,$G36,$I36,$K36,$M36,$O36,$Q36)</f>
        <v>0</v>
      </c>
    </row>
    <row r="37" spans="1:23">
      <c r="A37" s="1" t="s">
        <v>34</v>
      </c>
      <c r="B37" s="4">
        <v>194.05</v>
      </c>
      <c r="C37" s="2">
        <v>0</v>
      </c>
      <c r="D37" s="1"/>
      <c r="E37" s="2"/>
      <c r="F37" s="1"/>
      <c r="G37" s="2"/>
      <c r="H37" s="3">
        <v>4.31</v>
      </c>
      <c r="I37" s="2">
        <v>0</v>
      </c>
      <c r="J37" s="1"/>
      <c r="K37" s="2"/>
      <c r="L37" s="1"/>
      <c r="M37" s="2"/>
      <c r="N37" s="1"/>
      <c r="O37" s="2"/>
      <c r="P37" s="1"/>
      <c r="Q37" s="2"/>
      <c r="R37" s="1">
        <f>MIN($B37,$D37,$F37,$H37,$J37,$L37,$N37,$P37)</f>
        <v>0</v>
      </c>
      <c r="S37" s="1">
        <f>MIN($C37,$E37,$G37,$I37,$K37,$M37,$O37,$Q37)</f>
        <v>0</v>
      </c>
      <c r="T37" s="1">
        <f>MEDIAN($B37,$D37,$F37,$H37,$J37,$L37,$N37,$P37)</f>
        <v>0</v>
      </c>
      <c r="U37" s="1">
        <f>MEDIAN($C37,$E37,$G37,$I37,$K37,$M37,$O37,$Q37)</f>
        <v>0</v>
      </c>
      <c r="V37" s="1">
        <f>MAX($B37,$D37,$F37,$H37,$J37,$L37,$N37,$P37)</f>
        <v>0</v>
      </c>
      <c r="W37" s="1">
        <f>MAX($C37,$E37,$G37,$I37,$K37,$M37,$O37,$Q37)</f>
        <v>0</v>
      </c>
    </row>
    <row r="38" spans="1:23">
      <c r="A38" s="1" t="s">
        <v>35</v>
      </c>
      <c r="B38" s="4">
        <v>183.92</v>
      </c>
      <c r="C38" s="2">
        <v>0</v>
      </c>
      <c r="D38" s="1"/>
      <c r="E38" s="2"/>
      <c r="F38" s="1"/>
      <c r="G38" s="2"/>
      <c r="H38" s="3">
        <v>4.28</v>
      </c>
      <c r="I38" s="2">
        <v>0</v>
      </c>
      <c r="J38" s="1"/>
      <c r="K38" s="2"/>
      <c r="L38" s="1"/>
      <c r="M38" s="2"/>
      <c r="N38" s="1"/>
      <c r="O38" s="2"/>
      <c r="P38" s="1"/>
      <c r="Q38" s="2"/>
      <c r="R38" s="1">
        <f>MIN($B38,$D38,$F38,$H38,$J38,$L38,$N38,$P38)</f>
        <v>0</v>
      </c>
      <c r="S38" s="1">
        <f>MIN($C38,$E38,$G38,$I38,$K38,$M38,$O38,$Q38)</f>
        <v>0</v>
      </c>
      <c r="T38" s="1">
        <f>MEDIAN($B38,$D38,$F38,$H38,$J38,$L38,$N38,$P38)</f>
        <v>0</v>
      </c>
      <c r="U38" s="1">
        <f>MEDIAN($C38,$E38,$G38,$I38,$K38,$M38,$O38,$Q38)</f>
        <v>0</v>
      </c>
      <c r="V38" s="1">
        <f>MAX($B38,$D38,$F38,$H38,$J38,$L38,$N38,$P38)</f>
        <v>0</v>
      </c>
      <c r="W38" s="1">
        <f>MAX($C38,$E38,$G38,$I38,$K38,$M38,$O38,$Q38)</f>
        <v>0</v>
      </c>
    </row>
    <row r="39" spans="1:23">
      <c r="A39" s="1" t="s">
        <v>36</v>
      </c>
      <c r="B39" s="4">
        <v>184.61</v>
      </c>
      <c r="C39" s="2">
        <v>0</v>
      </c>
      <c r="D39" s="1"/>
      <c r="E39" s="2"/>
      <c r="F39" s="1"/>
      <c r="G39" s="2"/>
      <c r="H39" s="3">
        <v>4.33</v>
      </c>
      <c r="I39" s="2">
        <v>0</v>
      </c>
      <c r="J39" s="1"/>
      <c r="K39" s="2"/>
      <c r="L39" s="1"/>
      <c r="M39" s="2"/>
      <c r="N39" s="1"/>
      <c r="O39" s="2"/>
      <c r="P39" s="1"/>
      <c r="Q39" s="2"/>
      <c r="R39" s="1">
        <f>MIN($B39,$D39,$F39,$H39,$J39,$L39,$N39,$P39)</f>
        <v>0</v>
      </c>
      <c r="S39" s="1">
        <f>MIN($C39,$E39,$G39,$I39,$K39,$M39,$O39,$Q39)</f>
        <v>0</v>
      </c>
      <c r="T39" s="1">
        <f>MEDIAN($B39,$D39,$F39,$H39,$J39,$L39,$N39,$P39)</f>
        <v>0</v>
      </c>
      <c r="U39" s="1">
        <f>MEDIAN($C39,$E39,$G39,$I39,$K39,$M39,$O39,$Q39)</f>
        <v>0</v>
      </c>
      <c r="V39" s="1">
        <f>MAX($B39,$D39,$F39,$H39,$J39,$L39,$N39,$P39)</f>
        <v>0</v>
      </c>
      <c r="W39" s="1">
        <f>MAX($C39,$E39,$G39,$I39,$K39,$M39,$O39,$Q39)</f>
        <v>0</v>
      </c>
    </row>
    <row r="40" spans="1:23">
      <c r="A40" s="1" t="s">
        <v>37</v>
      </c>
      <c r="B40" s="4">
        <v>197.58</v>
      </c>
      <c r="C40" s="2">
        <v>0</v>
      </c>
      <c r="D40" s="1"/>
      <c r="E40" s="2"/>
      <c r="F40" s="1"/>
      <c r="G40" s="2"/>
      <c r="H40" s="3">
        <v>4.32</v>
      </c>
      <c r="I40" s="2">
        <v>0</v>
      </c>
      <c r="J40" s="1"/>
      <c r="K40" s="2"/>
      <c r="L40" s="1"/>
      <c r="M40" s="2"/>
      <c r="N40" s="1"/>
      <c r="O40" s="2"/>
      <c r="P40" s="1"/>
      <c r="Q40" s="2"/>
      <c r="R40" s="1">
        <f>MIN($B40,$D40,$F40,$H40,$J40,$L40,$N40,$P40)</f>
        <v>0</v>
      </c>
      <c r="S40" s="1">
        <f>MIN($C40,$E40,$G40,$I40,$K40,$M40,$O40,$Q40)</f>
        <v>0</v>
      </c>
      <c r="T40" s="1">
        <f>MEDIAN($B40,$D40,$F40,$H40,$J40,$L40,$N40,$P40)</f>
        <v>0</v>
      </c>
      <c r="U40" s="1">
        <f>MEDIAN($C40,$E40,$G40,$I40,$K40,$M40,$O40,$Q40)</f>
        <v>0</v>
      </c>
      <c r="V40" s="1">
        <f>MAX($B40,$D40,$F40,$H40,$J40,$L40,$N40,$P40)</f>
        <v>0</v>
      </c>
      <c r="W40" s="1">
        <f>MAX($C40,$E40,$G40,$I40,$K40,$M40,$O40,$Q40)</f>
        <v>0</v>
      </c>
    </row>
    <row r="41" spans="1:23">
      <c r="A41" s="1" t="s">
        <v>38</v>
      </c>
      <c r="B41" s="4">
        <v>197.71</v>
      </c>
      <c r="C41" s="2">
        <v>0</v>
      </c>
      <c r="D41" s="1"/>
      <c r="E41" s="2"/>
      <c r="F41" s="1"/>
      <c r="G41" s="2"/>
      <c r="H41" s="3">
        <v>4.34</v>
      </c>
      <c r="I41" s="2">
        <v>0</v>
      </c>
      <c r="J41" s="1"/>
      <c r="K41" s="2"/>
      <c r="L41" s="1"/>
      <c r="M41" s="2"/>
      <c r="N41" s="1"/>
      <c r="O41" s="2"/>
      <c r="P41" s="1"/>
      <c r="Q41" s="2"/>
      <c r="R41" s="1">
        <f>MIN($B41,$D41,$F41,$H41,$J41,$L41,$N41,$P41)</f>
        <v>0</v>
      </c>
      <c r="S41" s="1">
        <f>MIN($C41,$E41,$G41,$I41,$K41,$M41,$O41,$Q41)</f>
        <v>0</v>
      </c>
      <c r="T41" s="1">
        <f>MEDIAN($B41,$D41,$F41,$H41,$J41,$L41,$N41,$P41)</f>
        <v>0</v>
      </c>
      <c r="U41" s="1">
        <f>MEDIAN($C41,$E41,$G41,$I41,$K41,$M41,$O41,$Q41)</f>
        <v>0</v>
      </c>
      <c r="V41" s="1">
        <f>MAX($B41,$D41,$F41,$H41,$J41,$L41,$N41,$P41)</f>
        <v>0</v>
      </c>
      <c r="W41" s="1">
        <f>MAX($C41,$E41,$G41,$I41,$K41,$M41,$O41,$Q41)</f>
        <v>0</v>
      </c>
    </row>
    <row r="42" spans="1:23">
      <c r="A42" s="1" t="s">
        <v>39</v>
      </c>
      <c r="B42" s="4">
        <v>201.23</v>
      </c>
      <c r="C42" s="2">
        <v>0</v>
      </c>
      <c r="D42" s="1"/>
      <c r="E42" s="2"/>
      <c r="F42" s="1"/>
      <c r="G42" s="2"/>
      <c r="H42" s="3">
        <v>4.5</v>
      </c>
      <c r="I42" s="2">
        <v>0</v>
      </c>
      <c r="J42" s="1"/>
      <c r="K42" s="2"/>
      <c r="L42" s="1"/>
      <c r="M42" s="2"/>
      <c r="N42" s="1"/>
      <c r="O42" s="2"/>
      <c r="P42" s="1"/>
      <c r="Q42" s="2"/>
      <c r="R42" s="1">
        <f>MIN($B42,$D42,$F42,$H42,$J42,$L42,$N42,$P42)</f>
        <v>0</v>
      </c>
      <c r="S42" s="1">
        <f>MIN($C42,$E42,$G42,$I42,$K42,$M42,$O42,$Q42)</f>
        <v>0</v>
      </c>
      <c r="T42" s="1">
        <f>MEDIAN($B42,$D42,$F42,$H42,$J42,$L42,$N42,$P42)</f>
        <v>0</v>
      </c>
      <c r="U42" s="1">
        <f>MEDIAN($C42,$E42,$G42,$I42,$K42,$M42,$O42,$Q42)</f>
        <v>0</v>
      </c>
      <c r="V42" s="1">
        <f>MAX($B42,$D42,$F42,$H42,$J42,$L42,$N42,$P42)</f>
        <v>0</v>
      </c>
      <c r="W42" s="1">
        <f>MAX($C42,$E42,$G42,$I42,$K42,$M42,$O42,$Q42)</f>
        <v>0</v>
      </c>
    </row>
    <row r="43" spans="1:23">
      <c r="A43" s="1" t="s">
        <v>40</v>
      </c>
      <c r="B43" s="4">
        <v>188.1</v>
      </c>
      <c r="C43" s="2">
        <v>0</v>
      </c>
      <c r="D43" s="1"/>
      <c r="E43" s="2"/>
      <c r="F43" s="1"/>
      <c r="G43" s="2"/>
      <c r="H43" s="3">
        <v>4.33</v>
      </c>
      <c r="I43" s="2">
        <v>0</v>
      </c>
      <c r="J43" s="1"/>
      <c r="K43" s="2"/>
      <c r="L43" s="1"/>
      <c r="M43" s="2"/>
      <c r="N43" s="1"/>
      <c r="O43" s="2"/>
      <c r="P43" s="1"/>
      <c r="Q43" s="2"/>
      <c r="R43" s="1">
        <f>MIN($B43,$D43,$F43,$H43,$J43,$L43,$N43,$P43)</f>
        <v>0</v>
      </c>
      <c r="S43" s="1">
        <f>MIN($C43,$E43,$G43,$I43,$K43,$M43,$O43,$Q43)</f>
        <v>0</v>
      </c>
      <c r="T43" s="1">
        <f>MEDIAN($B43,$D43,$F43,$H43,$J43,$L43,$N43,$P43)</f>
        <v>0</v>
      </c>
      <c r="U43" s="1">
        <f>MEDIAN($C43,$E43,$G43,$I43,$K43,$M43,$O43,$Q43)</f>
        <v>0</v>
      </c>
      <c r="V43" s="1">
        <f>MAX($B43,$D43,$F43,$H43,$J43,$L43,$N43,$P43)</f>
        <v>0</v>
      </c>
      <c r="W43" s="1">
        <f>MAX($C43,$E43,$G43,$I43,$K43,$M43,$O43,$Q43)</f>
        <v>0</v>
      </c>
    </row>
    <row r="44" spans="1:23">
      <c r="A44" s="1" t="s">
        <v>41</v>
      </c>
      <c r="B44" s="4">
        <v>741.92</v>
      </c>
      <c r="C44" s="2">
        <v>0</v>
      </c>
      <c r="D44" s="1"/>
      <c r="E44" s="2"/>
      <c r="F44" s="1"/>
      <c r="G44" s="2"/>
      <c r="H44" s="3">
        <v>6.45</v>
      </c>
      <c r="I44" s="2">
        <v>0</v>
      </c>
      <c r="J44" s="1"/>
      <c r="K44" s="2"/>
      <c r="L44" s="1"/>
      <c r="M44" s="2"/>
      <c r="N44" s="1"/>
      <c r="O44" s="2"/>
      <c r="P44" s="1"/>
      <c r="Q44" s="2"/>
      <c r="R44" s="1">
        <f>MIN($B44,$D44,$F44,$H44,$J44,$L44,$N44,$P44)</f>
        <v>0</v>
      </c>
      <c r="S44" s="1">
        <f>MIN($C44,$E44,$G44,$I44,$K44,$M44,$O44,$Q44)</f>
        <v>0</v>
      </c>
      <c r="T44" s="1">
        <f>MEDIAN($B44,$D44,$F44,$H44,$J44,$L44,$N44,$P44)</f>
        <v>0</v>
      </c>
      <c r="U44" s="1">
        <f>MEDIAN($C44,$E44,$G44,$I44,$K44,$M44,$O44,$Q44)</f>
        <v>0</v>
      </c>
      <c r="V44" s="1">
        <f>MAX($B44,$D44,$F44,$H44,$J44,$L44,$N44,$P44)</f>
        <v>0</v>
      </c>
      <c r="W44" s="1">
        <f>MAX($C44,$E44,$G44,$I44,$K44,$M44,$O44,$Q44)</f>
        <v>0</v>
      </c>
    </row>
    <row r="45" spans="1:23">
      <c r="A45" s="1" t="s">
        <v>42</v>
      </c>
      <c r="B45" s="4">
        <v>775.23</v>
      </c>
      <c r="C45" s="2">
        <v>0</v>
      </c>
      <c r="D45" s="1"/>
      <c r="E45" s="2"/>
      <c r="F45" s="1"/>
      <c r="G45" s="2"/>
      <c r="H45" s="3">
        <v>6.25</v>
      </c>
      <c r="I45" s="2">
        <v>0</v>
      </c>
      <c r="J45" s="1"/>
      <c r="K45" s="2"/>
      <c r="L45" s="1"/>
      <c r="M45" s="2"/>
      <c r="N45" s="1"/>
      <c r="O45" s="2"/>
      <c r="P45" s="1"/>
      <c r="Q45" s="2"/>
      <c r="R45" s="1">
        <f>MIN($B45,$D45,$F45,$H45,$J45,$L45,$N45,$P45)</f>
        <v>0</v>
      </c>
      <c r="S45" s="1">
        <f>MIN($C45,$E45,$G45,$I45,$K45,$M45,$O45,$Q45)</f>
        <v>0</v>
      </c>
      <c r="T45" s="1">
        <f>MEDIAN($B45,$D45,$F45,$H45,$J45,$L45,$N45,$P45)</f>
        <v>0</v>
      </c>
      <c r="U45" s="1">
        <f>MEDIAN($C45,$E45,$G45,$I45,$K45,$M45,$O45,$Q45)</f>
        <v>0</v>
      </c>
      <c r="V45" s="1">
        <f>MAX($B45,$D45,$F45,$H45,$J45,$L45,$N45,$P45)</f>
        <v>0</v>
      </c>
      <c r="W45" s="1">
        <f>MAX($C45,$E45,$G45,$I45,$K45,$M45,$O45,$Q45)</f>
        <v>0</v>
      </c>
    </row>
    <row r="46" spans="1:23">
      <c r="A46" s="1" t="s">
        <v>43</v>
      </c>
      <c r="B46" s="4">
        <v>656.67</v>
      </c>
      <c r="C46" s="2">
        <v>0</v>
      </c>
      <c r="D46" s="1"/>
      <c r="E46" s="2"/>
      <c r="F46" s="1"/>
      <c r="G46" s="2"/>
      <c r="H46" s="3">
        <v>6.27</v>
      </c>
      <c r="I46" s="2">
        <v>0</v>
      </c>
      <c r="J46" s="1"/>
      <c r="K46" s="2"/>
      <c r="L46" s="1"/>
      <c r="M46" s="2"/>
      <c r="N46" s="1"/>
      <c r="O46" s="2"/>
      <c r="P46" s="1"/>
      <c r="Q46" s="2"/>
      <c r="R46" s="1">
        <f>MIN($B46,$D46,$F46,$H46,$J46,$L46,$N46,$P46)</f>
        <v>0</v>
      </c>
      <c r="S46" s="1">
        <f>MIN($C46,$E46,$G46,$I46,$K46,$M46,$O46,$Q46)</f>
        <v>0</v>
      </c>
      <c r="T46" s="1">
        <f>MEDIAN($B46,$D46,$F46,$H46,$J46,$L46,$N46,$P46)</f>
        <v>0</v>
      </c>
      <c r="U46" s="1">
        <f>MEDIAN($C46,$E46,$G46,$I46,$K46,$M46,$O46,$Q46)</f>
        <v>0</v>
      </c>
      <c r="V46" s="1">
        <f>MAX($B46,$D46,$F46,$H46,$J46,$L46,$N46,$P46)</f>
        <v>0</v>
      </c>
      <c r="W46" s="1">
        <f>MAX($C46,$E46,$G46,$I46,$K46,$M46,$O46,$Q46)</f>
        <v>0</v>
      </c>
    </row>
    <row r="47" spans="1:23">
      <c r="A47" s="1" t="s">
        <v>44</v>
      </c>
      <c r="B47" s="4">
        <v>767.96</v>
      </c>
      <c r="C47" s="2">
        <v>0</v>
      </c>
      <c r="D47" s="1"/>
      <c r="E47" s="2"/>
      <c r="F47" s="1"/>
      <c r="G47" s="2"/>
      <c r="H47" s="3">
        <v>8.17</v>
      </c>
      <c r="I47" s="2">
        <v>0</v>
      </c>
      <c r="J47" s="1"/>
      <c r="K47" s="2"/>
      <c r="L47" s="1"/>
      <c r="M47" s="2"/>
      <c r="N47" s="1"/>
      <c r="O47" s="2"/>
      <c r="P47" s="1"/>
      <c r="Q47" s="2"/>
      <c r="R47" s="1">
        <f>MIN($B47,$D47,$F47,$H47,$J47,$L47,$N47,$P47)</f>
        <v>0</v>
      </c>
      <c r="S47" s="1">
        <f>MIN($C47,$E47,$G47,$I47,$K47,$M47,$O47,$Q47)</f>
        <v>0</v>
      </c>
      <c r="T47" s="1">
        <f>MEDIAN($B47,$D47,$F47,$H47,$J47,$L47,$N47,$P47)</f>
        <v>0</v>
      </c>
      <c r="U47" s="1">
        <f>MEDIAN($C47,$E47,$G47,$I47,$K47,$M47,$O47,$Q47)</f>
        <v>0</v>
      </c>
      <c r="V47" s="1">
        <f>MAX($B47,$D47,$F47,$H47,$J47,$L47,$N47,$P47)</f>
        <v>0</v>
      </c>
      <c r="W47" s="1">
        <f>MAX($C47,$E47,$G47,$I47,$K47,$M47,$O47,$Q47)</f>
        <v>0</v>
      </c>
    </row>
    <row r="48" spans="1:23">
      <c r="A48" s="1" t="s">
        <v>45</v>
      </c>
      <c r="B48" s="4">
        <v>682.03</v>
      </c>
      <c r="C48" s="2">
        <v>0</v>
      </c>
      <c r="D48" s="1"/>
      <c r="E48" s="2"/>
      <c r="F48" s="1"/>
      <c r="G48" s="2"/>
      <c r="H48" s="3">
        <v>6.4</v>
      </c>
      <c r="I48" s="2">
        <v>0</v>
      </c>
      <c r="J48" s="1"/>
      <c r="K48" s="2"/>
      <c r="L48" s="1"/>
      <c r="M48" s="2"/>
      <c r="N48" s="1"/>
      <c r="O48" s="2"/>
      <c r="P48" s="1"/>
      <c r="Q48" s="2"/>
      <c r="R48" s="1">
        <f>MIN($B48,$D48,$F48,$H48,$J48,$L48,$N48,$P48)</f>
        <v>0</v>
      </c>
      <c r="S48" s="1">
        <f>MIN($C48,$E48,$G48,$I48,$K48,$M48,$O48,$Q48)</f>
        <v>0</v>
      </c>
      <c r="T48" s="1">
        <f>MEDIAN($B48,$D48,$F48,$H48,$J48,$L48,$N48,$P48)</f>
        <v>0</v>
      </c>
      <c r="U48" s="1">
        <f>MEDIAN($C48,$E48,$G48,$I48,$K48,$M48,$O48,$Q48)</f>
        <v>0</v>
      </c>
      <c r="V48" s="1">
        <f>MAX($B48,$D48,$F48,$H48,$J48,$L48,$N48,$P48)</f>
        <v>0</v>
      </c>
      <c r="W48" s="1">
        <f>MAX($C48,$E48,$G48,$I48,$K48,$M48,$O48,$Q48)</f>
        <v>0</v>
      </c>
    </row>
    <row r="49" spans="1:23">
      <c r="A49" s="1" t="s">
        <v>46</v>
      </c>
      <c r="B49" s="4">
        <v>698.7</v>
      </c>
      <c r="C49" s="2">
        <v>0</v>
      </c>
      <c r="D49" s="1"/>
      <c r="E49" s="2"/>
      <c r="F49" s="1"/>
      <c r="G49" s="2"/>
      <c r="H49" s="3">
        <v>6.29</v>
      </c>
      <c r="I49" s="2">
        <v>0</v>
      </c>
      <c r="J49" s="1"/>
      <c r="K49" s="2"/>
      <c r="L49" s="1"/>
      <c r="M49" s="2"/>
      <c r="N49" s="1"/>
      <c r="O49" s="2"/>
      <c r="P49" s="1"/>
      <c r="Q49" s="2"/>
      <c r="R49" s="1">
        <f>MIN($B49,$D49,$F49,$H49,$J49,$L49,$N49,$P49)</f>
        <v>0</v>
      </c>
      <c r="S49" s="1">
        <f>MIN($C49,$E49,$G49,$I49,$K49,$M49,$O49,$Q49)</f>
        <v>0</v>
      </c>
      <c r="T49" s="1">
        <f>MEDIAN($B49,$D49,$F49,$H49,$J49,$L49,$N49,$P49)</f>
        <v>0</v>
      </c>
      <c r="U49" s="1">
        <f>MEDIAN($C49,$E49,$G49,$I49,$K49,$M49,$O49,$Q49)</f>
        <v>0</v>
      </c>
      <c r="V49" s="1">
        <f>MAX($B49,$D49,$F49,$H49,$J49,$L49,$N49,$P49)</f>
        <v>0</v>
      </c>
      <c r="W49" s="1">
        <f>MAX($C49,$E49,$G49,$I49,$K49,$M49,$O49,$Q49)</f>
        <v>0</v>
      </c>
    </row>
    <row r="50" spans="1:23">
      <c r="A50" s="1" t="s">
        <v>47</v>
      </c>
      <c r="B50" s="4">
        <v>707.3</v>
      </c>
      <c r="C50" s="2">
        <v>0</v>
      </c>
      <c r="D50" s="1"/>
      <c r="E50" s="2"/>
      <c r="F50" s="1"/>
      <c r="G50" s="2"/>
      <c r="H50" s="3">
        <v>6.57</v>
      </c>
      <c r="I50" s="2">
        <v>0</v>
      </c>
      <c r="J50" s="1"/>
      <c r="K50" s="2"/>
      <c r="L50" s="1"/>
      <c r="M50" s="2"/>
      <c r="N50" s="1"/>
      <c r="O50" s="2"/>
      <c r="P50" s="1"/>
      <c r="Q50" s="2"/>
      <c r="R50" s="1">
        <f>MIN($B50,$D50,$F50,$H50,$J50,$L50,$N50,$P50)</f>
        <v>0</v>
      </c>
      <c r="S50" s="1">
        <f>MIN($C50,$E50,$G50,$I50,$K50,$M50,$O50,$Q50)</f>
        <v>0</v>
      </c>
      <c r="T50" s="1">
        <f>MEDIAN($B50,$D50,$F50,$H50,$J50,$L50,$N50,$P50)</f>
        <v>0</v>
      </c>
      <c r="U50" s="1">
        <f>MEDIAN($C50,$E50,$G50,$I50,$K50,$M50,$O50,$Q50)</f>
        <v>0</v>
      </c>
      <c r="V50" s="1">
        <f>MAX($B50,$D50,$F50,$H50,$J50,$L50,$N50,$P50)</f>
        <v>0</v>
      </c>
      <c r="W50" s="1">
        <f>MAX($C50,$E50,$G50,$I50,$K50,$M50,$O50,$Q50)</f>
        <v>0</v>
      </c>
    </row>
    <row r="51" spans="1:23">
      <c r="A51" s="1" t="s">
        <v>48</v>
      </c>
      <c r="B51" s="4">
        <v>653.76</v>
      </c>
      <c r="C51" s="2">
        <v>0</v>
      </c>
      <c r="D51" s="1"/>
      <c r="E51" s="2"/>
      <c r="F51" s="1"/>
      <c r="G51" s="2"/>
      <c r="H51" s="3">
        <v>6.34</v>
      </c>
      <c r="I51" s="2">
        <v>0</v>
      </c>
      <c r="J51" s="1"/>
      <c r="K51" s="2"/>
      <c r="L51" s="1"/>
      <c r="M51" s="2"/>
      <c r="N51" s="1"/>
      <c r="O51" s="2"/>
      <c r="P51" s="1"/>
      <c r="Q51" s="2"/>
      <c r="R51" s="1">
        <f>MIN($B51,$D51,$F51,$H51,$J51,$L51,$N51,$P51)</f>
        <v>0</v>
      </c>
      <c r="S51" s="1">
        <f>MIN($C51,$E51,$G51,$I51,$K51,$M51,$O51,$Q51)</f>
        <v>0</v>
      </c>
      <c r="T51" s="1">
        <f>MEDIAN($B51,$D51,$F51,$H51,$J51,$L51,$N51,$P51)</f>
        <v>0</v>
      </c>
      <c r="U51" s="1">
        <f>MEDIAN($C51,$E51,$G51,$I51,$K51,$M51,$O51,$Q51)</f>
        <v>0</v>
      </c>
      <c r="V51" s="1">
        <f>MAX($B51,$D51,$F51,$H51,$J51,$L51,$N51,$P51)</f>
        <v>0</v>
      </c>
      <c r="W51" s="1">
        <f>MAX($C51,$E51,$G51,$I51,$K51,$M51,$O51,$Q51)</f>
        <v>0</v>
      </c>
    </row>
    <row r="52" spans="1:23">
      <c r="A52" s="1" t="s">
        <v>49</v>
      </c>
      <c r="B52" s="4">
        <v>651.6900000000001</v>
      </c>
      <c r="C52" s="2">
        <v>0</v>
      </c>
      <c r="D52" s="1"/>
      <c r="E52" s="2"/>
      <c r="F52" s="1"/>
      <c r="G52" s="2"/>
      <c r="H52" s="3">
        <v>6.27</v>
      </c>
      <c r="I52" s="2">
        <v>0</v>
      </c>
      <c r="J52" s="1"/>
      <c r="K52" s="2"/>
      <c r="L52" s="1"/>
      <c r="M52" s="2"/>
      <c r="N52" s="1"/>
      <c r="O52" s="2"/>
      <c r="P52" s="1"/>
      <c r="Q52" s="2"/>
      <c r="R52" s="1">
        <f>MIN($B52,$D52,$F52,$H52,$J52,$L52,$N52,$P52)</f>
        <v>0</v>
      </c>
      <c r="S52" s="1">
        <f>MIN($C52,$E52,$G52,$I52,$K52,$M52,$O52,$Q52)</f>
        <v>0</v>
      </c>
      <c r="T52" s="1">
        <f>MEDIAN($B52,$D52,$F52,$H52,$J52,$L52,$N52,$P52)</f>
        <v>0</v>
      </c>
      <c r="U52" s="1">
        <f>MEDIAN($C52,$E52,$G52,$I52,$K52,$M52,$O52,$Q52)</f>
        <v>0</v>
      </c>
      <c r="V52" s="1">
        <f>MAX($B52,$D52,$F52,$H52,$J52,$L52,$N52,$P52)</f>
        <v>0</v>
      </c>
      <c r="W52" s="1">
        <f>MAX($C52,$E52,$G52,$I52,$K52,$M52,$O52,$Q52)</f>
        <v>0</v>
      </c>
    </row>
    <row r="53" spans="1:23">
      <c r="A53" s="1" t="s">
        <v>50</v>
      </c>
      <c r="B53" s="4">
        <v>688.5700000000001</v>
      </c>
      <c r="C53" s="2">
        <v>0</v>
      </c>
      <c r="D53" s="1"/>
      <c r="E53" s="2"/>
      <c r="F53" s="1"/>
      <c r="G53" s="2"/>
      <c r="H53" s="3">
        <v>6.36</v>
      </c>
      <c r="I53" s="2">
        <v>0</v>
      </c>
      <c r="J53" s="1"/>
      <c r="K53" s="2"/>
      <c r="L53" s="1"/>
      <c r="M53" s="2"/>
      <c r="N53" s="1"/>
      <c r="O53" s="2"/>
      <c r="P53" s="1"/>
      <c r="Q53" s="2"/>
      <c r="R53" s="1">
        <f>MIN($B53,$D53,$F53,$H53,$J53,$L53,$N53,$P53)</f>
        <v>0</v>
      </c>
      <c r="S53" s="1">
        <f>MIN($C53,$E53,$G53,$I53,$K53,$M53,$O53,$Q53)</f>
        <v>0</v>
      </c>
      <c r="T53" s="1">
        <f>MEDIAN($B53,$D53,$F53,$H53,$J53,$L53,$N53,$P53)</f>
        <v>0</v>
      </c>
      <c r="U53" s="1">
        <f>MEDIAN($C53,$E53,$G53,$I53,$K53,$M53,$O53,$Q53)</f>
        <v>0</v>
      </c>
      <c r="V53" s="1">
        <f>MAX($B53,$D53,$F53,$H53,$J53,$L53,$N53,$P53)</f>
        <v>0</v>
      </c>
      <c r="W53" s="1">
        <f>MAX($C53,$E53,$G53,$I53,$K53,$M53,$O53,$Q53)</f>
        <v>0</v>
      </c>
    </row>
    <row r="54" spans="1:23">
      <c r="A54" s="1" t="s">
        <v>51</v>
      </c>
      <c r="B54" s="4">
        <v>1200</v>
      </c>
      <c r="C54" s="6">
        <v>1</v>
      </c>
      <c r="D54" s="1"/>
      <c r="E54" s="2"/>
      <c r="F54" s="1"/>
      <c r="G54" s="2"/>
      <c r="H54" s="3">
        <v>8.49</v>
      </c>
      <c r="I54" s="5">
        <v>0</v>
      </c>
      <c r="J54" s="1"/>
      <c r="K54" s="2"/>
      <c r="L54" s="1"/>
      <c r="M54" s="2"/>
      <c r="N54" s="1"/>
      <c r="O54" s="2"/>
      <c r="P54" s="1"/>
      <c r="Q54" s="2"/>
      <c r="R54" s="1">
        <f>MIN($B54,$D54,$F54,$H54,$J54,$L54,$N54,$P54)</f>
        <v>0</v>
      </c>
      <c r="S54" s="1">
        <f>MIN($C54,$E54,$G54,$I54,$K54,$M54,$O54,$Q54)</f>
        <v>0</v>
      </c>
      <c r="T54" s="1">
        <f>MEDIAN($B54,$D54,$F54,$H54,$J54,$L54,$N54,$P54)</f>
        <v>0</v>
      </c>
      <c r="U54" s="1">
        <f>MEDIAN($C54,$E54,$G54,$I54,$K54,$M54,$O54,$Q54)</f>
        <v>0</v>
      </c>
      <c r="V54" s="1">
        <f>MAX($B54,$D54,$F54,$H54,$J54,$L54,$N54,$P54)</f>
        <v>0</v>
      </c>
      <c r="W54" s="1">
        <f>MAX($C54,$E54,$G54,$I54,$K54,$M54,$O54,$Q54)</f>
        <v>0</v>
      </c>
    </row>
    <row r="55" spans="1:23">
      <c r="A55" s="1" t="s">
        <v>52</v>
      </c>
      <c r="B55" s="4">
        <v>1200</v>
      </c>
      <c r="C55" s="6">
        <v>1</v>
      </c>
      <c r="D55" s="1"/>
      <c r="E55" s="2"/>
      <c r="F55" s="1"/>
      <c r="G55" s="2"/>
      <c r="H55" s="3">
        <v>8.460000000000001</v>
      </c>
      <c r="I55" s="5">
        <v>0</v>
      </c>
      <c r="J55" s="1"/>
      <c r="K55" s="2"/>
      <c r="L55" s="1"/>
      <c r="M55" s="2"/>
      <c r="N55" s="1"/>
      <c r="O55" s="2"/>
      <c r="P55" s="1"/>
      <c r="Q55" s="2"/>
      <c r="R55" s="1">
        <f>MIN($B55,$D55,$F55,$H55,$J55,$L55,$N55,$P55)</f>
        <v>0</v>
      </c>
      <c r="S55" s="1">
        <f>MIN($C55,$E55,$G55,$I55,$K55,$M55,$O55,$Q55)</f>
        <v>0</v>
      </c>
      <c r="T55" s="1">
        <f>MEDIAN($B55,$D55,$F55,$H55,$J55,$L55,$N55,$P55)</f>
        <v>0</v>
      </c>
      <c r="U55" s="1">
        <f>MEDIAN($C55,$E55,$G55,$I55,$K55,$M55,$O55,$Q55)</f>
        <v>0</v>
      </c>
      <c r="V55" s="1">
        <f>MAX($B55,$D55,$F55,$H55,$J55,$L55,$N55,$P55)</f>
        <v>0</v>
      </c>
      <c r="W55" s="1">
        <f>MAX($C55,$E55,$G55,$I55,$K55,$M55,$O55,$Q55)</f>
        <v>0</v>
      </c>
    </row>
    <row r="56" spans="1:23">
      <c r="A56" s="1" t="s">
        <v>53</v>
      </c>
      <c r="B56" s="4">
        <v>1200</v>
      </c>
      <c r="C56" s="6">
        <v>1</v>
      </c>
      <c r="D56" s="1"/>
      <c r="E56" s="2"/>
      <c r="F56" s="1"/>
      <c r="G56" s="2"/>
      <c r="H56" s="3">
        <v>8.4</v>
      </c>
      <c r="I56" s="5">
        <v>0</v>
      </c>
      <c r="J56" s="1"/>
      <c r="K56" s="2"/>
      <c r="L56" s="1"/>
      <c r="M56" s="2"/>
      <c r="N56" s="1"/>
      <c r="O56" s="2"/>
      <c r="P56" s="1"/>
      <c r="Q56" s="2"/>
      <c r="R56" s="1">
        <f>MIN($B56,$D56,$F56,$H56,$J56,$L56,$N56,$P56)</f>
        <v>0</v>
      </c>
      <c r="S56" s="1">
        <f>MIN($C56,$E56,$G56,$I56,$K56,$M56,$O56,$Q56)</f>
        <v>0</v>
      </c>
      <c r="T56" s="1">
        <f>MEDIAN($B56,$D56,$F56,$H56,$J56,$L56,$N56,$P56)</f>
        <v>0</v>
      </c>
      <c r="U56" s="1">
        <f>MEDIAN($C56,$E56,$G56,$I56,$K56,$M56,$O56,$Q56)</f>
        <v>0</v>
      </c>
      <c r="V56" s="1">
        <f>MAX($B56,$D56,$F56,$H56,$J56,$L56,$N56,$P56)</f>
        <v>0</v>
      </c>
      <c r="W56" s="1">
        <f>MAX($C56,$E56,$G56,$I56,$K56,$M56,$O56,$Q56)</f>
        <v>0</v>
      </c>
    </row>
    <row r="57" spans="1:23">
      <c r="A57" s="1" t="s">
        <v>54</v>
      </c>
      <c r="B57" s="4">
        <v>1200</v>
      </c>
      <c r="C57" s="6">
        <v>1</v>
      </c>
      <c r="D57" s="1"/>
      <c r="E57" s="2"/>
      <c r="F57" s="1"/>
      <c r="G57" s="2"/>
      <c r="H57" s="3">
        <v>8.51</v>
      </c>
      <c r="I57" s="5">
        <v>0</v>
      </c>
      <c r="J57" s="1"/>
      <c r="K57" s="2"/>
      <c r="L57" s="1"/>
      <c r="M57" s="2"/>
      <c r="N57" s="1"/>
      <c r="O57" s="2"/>
      <c r="P57" s="1"/>
      <c r="Q57" s="2"/>
      <c r="R57" s="1">
        <f>MIN($B57,$D57,$F57,$H57,$J57,$L57,$N57,$P57)</f>
        <v>0</v>
      </c>
      <c r="S57" s="1">
        <f>MIN($C57,$E57,$G57,$I57,$K57,$M57,$O57,$Q57)</f>
        <v>0</v>
      </c>
      <c r="T57" s="1">
        <f>MEDIAN($B57,$D57,$F57,$H57,$J57,$L57,$N57,$P57)</f>
        <v>0</v>
      </c>
      <c r="U57" s="1">
        <f>MEDIAN($C57,$E57,$G57,$I57,$K57,$M57,$O57,$Q57)</f>
        <v>0</v>
      </c>
      <c r="V57" s="1">
        <f>MAX($B57,$D57,$F57,$H57,$J57,$L57,$N57,$P57)</f>
        <v>0</v>
      </c>
      <c r="W57" s="1">
        <f>MAX($C57,$E57,$G57,$I57,$K57,$M57,$O57,$Q57)</f>
        <v>0</v>
      </c>
    </row>
    <row r="58" spans="1:23">
      <c r="A58" s="1" t="s">
        <v>55</v>
      </c>
      <c r="B58" s="4">
        <v>1200</v>
      </c>
      <c r="C58" s="6">
        <v>1</v>
      </c>
      <c r="D58" s="1"/>
      <c r="E58" s="2"/>
      <c r="F58" s="1"/>
      <c r="G58" s="2"/>
      <c r="H58" s="3">
        <v>8.69</v>
      </c>
      <c r="I58" s="5">
        <v>0</v>
      </c>
      <c r="J58" s="1"/>
      <c r="K58" s="2"/>
      <c r="L58" s="1"/>
      <c r="M58" s="2"/>
      <c r="N58" s="1"/>
      <c r="O58" s="2"/>
      <c r="P58" s="1"/>
      <c r="Q58" s="2"/>
      <c r="R58" s="1">
        <f>MIN($B58,$D58,$F58,$H58,$J58,$L58,$N58,$P58)</f>
        <v>0</v>
      </c>
      <c r="S58" s="1">
        <f>MIN($C58,$E58,$G58,$I58,$K58,$M58,$O58,$Q58)</f>
        <v>0</v>
      </c>
      <c r="T58" s="1">
        <f>MEDIAN($B58,$D58,$F58,$H58,$J58,$L58,$N58,$P58)</f>
        <v>0</v>
      </c>
      <c r="U58" s="1">
        <f>MEDIAN($C58,$E58,$G58,$I58,$K58,$M58,$O58,$Q58)</f>
        <v>0</v>
      </c>
      <c r="V58" s="1">
        <f>MAX($B58,$D58,$F58,$H58,$J58,$L58,$N58,$P58)</f>
        <v>0</v>
      </c>
      <c r="W58" s="1">
        <f>MAX($C58,$E58,$G58,$I58,$K58,$M58,$O58,$Q58)</f>
        <v>0</v>
      </c>
    </row>
    <row r="59" spans="1:23">
      <c r="A59" s="1" t="s">
        <v>56</v>
      </c>
      <c r="B59" s="4">
        <v>1200</v>
      </c>
      <c r="C59" s="6">
        <v>1</v>
      </c>
      <c r="D59" s="1"/>
      <c r="E59" s="2"/>
      <c r="F59" s="1"/>
      <c r="G59" s="2"/>
      <c r="H59" s="3">
        <v>8.57</v>
      </c>
      <c r="I59" s="5">
        <v>0</v>
      </c>
      <c r="J59" s="1"/>
      <c r="K59" s="2"/>
      <c r="L59" s="1"/>
      <c r="M59" s="2"/>
      <c r="N59" s="1"/>
      <c r="O59" s="2"/>
      <c r="P59" s="1"/>
      <c r="Q59" s="2"/>
      <c r="R59" s="1">
        <f>MIN($B59,$D59,$F59,$H59,$J59,$L59,$N59,$P59)</f>
        <v>0</v>
      </c>
      <c r="S59" s="1">
        <f>MIN($C59,$E59,$G59,$I59,$K59,$M59,$O59,$Q59)</f>
        <v>0</v>
      </c>
      <c r="T59" s="1">
        <f>MEDIAN($B59,$D59,$F59,$H59,$J59,$L59,$N59,$P59)</f>
        <v>0</v>
      </c>
      <c r="U59" s="1">
        <f>MEDIAN($C59,$E59,$G59,$I59,$K59,$M59,$O59,$Q59)</f>
        <v>0</v>
      </c>
      <c r="V59" s="1">
        <f>MAX($B59,$D59,$F59,$H59,$J59,$L59,$N59,$P59)</f>
        <v>0</v>
      </c>
      <c r="W59" s="1">
        <f>MAX($C59,$E59,$G59,$I59,$K59,$M59,$O59,$Q59)</f>
        <v>0</v>
      </c>
    </row>
    <row r="60" spans="1:23">
      <c r="A60" s="1" t="s">
        <v>57</v>
      </c>
      <c r="B60" s="4">
        <v>1200</v>
      </c>
      <c r="C60" s="6">
        <v>1</v>
      </c>
      <c r="D60" s="1"/>
      <c r="E60" s="2"/>
      <c r="F60" s="1"/>
      <c r="G60" s="2"/>
      <c r="H60" s="3">
        <v>8.369999999999999</v>
      </c>
      <c r="I60" s="5">
        <v>0</v>
      </c>
      <c r="J60" s="1"/>
      <c r="K60" s="2"/>
      <c r="L60" s="1"/>
      <c r="M60" s="2"/>
      <c r="N60" s="1"/>
      <c r="O60" s="2"/>
      <c r="P60" s="1"/>
      <c r="Q60" s="2"/>
      <c r="R60" s="1">
        <f>MIN($B60,$D60,$F60,$H60,$J60,$L60,$N60,$P60)</f>
        <v>0</v>
      </c>
      <c r="S60" s="1">
        <f>MIN($C60,$E60,$G60,$I60,$K60,$M60,$O60,$Q60)</f>
        <v>0</v>
      </c>
      <c r="T60" s="1">
        <f>MEDIAN($B60,$D60,$F60,$H60,$J60,$L60,$N60,$P60)</f>
        <v>0</v>
      </c>
      <c r="U60" s="1">
        <f>MEDIAN($C60,$E60,$G60,$I60,$K60,$M60,$O60,$Q60)</f>
        <v>0</v>
      </c>
      <c r="V60" s="1">
        <f>MAX($B60,$D60,$F60,$H60,$J60,$L60,$N60,$P60)</f>
        <v>0</v>
      </c>
      <c r="W60" s="1">
        <f>MAX($C60,$E60,$G60,$I60,$K60,$M60,$O60,$Q60)</f>
        <v>0</v>
      </c>
    </row>
    <row r="61" spans="1:23">
      <c r="A61" s="1" t="s">
        <v>58</v>
      </c>
      <c r="B61" s="4">
        <v>1200</v>
      </c>
      <c r="C61" s="6">
        <v>1</v>
      </c>
      <c r="D61" s="1"/>
      <c r="E61" s="2"/>
      <c r="F61" s="1"/>
      <c r="G61" s="2"/>
      <c r="H61" s="3">
        <v>8.33</v>
      </c>
      <c r="I61" s="5">
        <v>0</v>
      </c>
      <c r="J61" s="1"/>
      <c r="K61" s="2"/>
      <c r="L61" s="1"/>
      <c r="M61" s="2"/>
      <c r="N61" s="1"/>
      <c r="O61" s="2"/>
      <c r="P61" s="1"/>
      <c r="Q61" s="2"/>
      <c r="R61" s="1">
        <f>MIN($B61,$D61,$F61,$H61,$J61,$L61,$N61,$P61)</f>
        <v>0</v>
      </c>
      <c r="S61" s="1">
        <f>MIN($C61,$E61,$G61,$I61,$K61,$M61,$O61,$Q61)</f>
        <v>0</v>
      </c>
      <c r="T61" s="1">
        <f>MEDIAN($B61,$D61,$F61,$H61,$J61,$L61,$N61,$P61)</f>
        <v>0</v>
      </c>
      <c r="U61" s="1">
        <f>MEDIAN($C61,$E61,$G61,$I61,$K61,$M61,$O61,$Q61)</f>
        <v>0</v>
      </c>
      <c r="V61" s="1">
        <f>MAX($B61,$D61,$F61,$H61,$J61,$L61,$N61,$P61)</f>
        <v>0</v>
      </c>
      <c r="W61" s="1">
        <f>MAX($C61,$E61,$G61,$I61,$K61,$M61,$O61,$Q61)</f>
        <v>0</v>
      </c>
    </row>
    <row r="62" spans="1:23">
      <c r="A62" s="1" t="s">
        <v>59</v>
      </c>
      <c r="B62" s="4">
        <v>1200</v>
      </c>
      <c r="C62" s="6">
        <v>1</v>
      </c>
      <c r="D62" s="1"/>
      <c r="E62" s="2"/>
      <c r="F62" s="1"/>
      <c r="G62" s="2"/>
      <c r="H62" s="3">
        <v>8.289999999999999</v>
      </c>
      <c r="I62" s="5">
        <v>0</v>
      </c>
      <c r="J62" s="1"/>
      <c r="K62" s="2"/>
      <c r="L62" s="1"/>
      <c r="M62" s="2"/>
      <c r="N62" s="1"/>
      <c r="O62" s="2"/>
      <c r="P62" s="1"/>
      <c r="Q62" s="2"/>
      <c r="R62" s="1">
        <f>MIN($B62,$D62,$F62,$H62,$J62,$L62,$N62,$P62)</f>
        <v>0</v>
      </c>
      <c r="S62" s="1">
        <f>MIN($C62,$E62,$G62,$I62,$K62,$M62,$O62,$Q62)</f>
        <v>0</v>
      </c>
      <c r="T62" s="1">
        <f>MEDIAN($B62,$D62,$F62,$H62,$J62,$L62,$N62,$P62)</f>
        <v>0</v>
      </c>
      <c r="U62" s="1">
        <f>MEDIAN($C62,$E62,$G62,$I62,$K62,$M62,$O62,$Q62)</f>
        <v>0</v>
      </c>
      <c r="V62" s="1">
        <f>MAX($B62,$D62,$F62,$H62,$J62,$L62,$N62,$P62)</f>
        <v>0</v>
      </c>
      <c r="W62" s="1">
        <f>MAX($C62,$E62,$G62,$I62,$K62,$M62,$O62,$Q62)</f>
        <v>0</v>
      </c>
    </row>
    <row r="63" spans="1:23">
      <c r="A63" s="1" t="s">
        <v>60</v>
      </c>
      <c r="B63" s="4">
        <v>1200</v>
      </c>
      <c r="C63" s="6">
        <v>1</v>
      </c>
      <c r="D63" s="1"/>
      <c r="E63" s="2"/>
      <c r="F63" s="1"/>
      <c r="G63" s="2"/>
      <c r="H63" s="3">
        <v>8.59</v>
      </c>
      <c r="I63" s="5">
        <v>0</v>
      </c>
      <c r="J63" s="1"/>
      <c r="K63" s="2"/>
      <c r="L63" s="1"/>
      <c r="M63" s="2"/>
      <c r="N63" s="1"/>
      <c r="O63" s="2"/>
      <c r="P63" s="1"/>
      <c r="Q63" s="2"/>
      <c r="R63" s="1">
        <f>MIN($B63,$D63,$F63,$H63,$J63,$L63,$N63,$P63)</f>
        <v>0</v>
      </c>
      <c r="S63" s="1">
        <f>MIN($C63,$E63,$G63,$I63,$K63,$M63,$O63,$Q63)</f>
        <v>0</v>
      </c>
      <c r="T63" s="1">
        <f>MEDIAN($B63,$D63,$F63,$H63,$J63,$L63,$N63,$P63)</f>
        <v>0</v>
      </c>
      <c r="U63" s="1">
        <f>MEDIAN($C63,$E63,$G63,$I63,$K63,$M63,$O63,$Q63)</f>
        <v>0</v>
      </c>
      <c r="V63" s="1">
        <f>MAX($B63,$D63,$F63,$H63,$J63,$L63,$N63,$P63)</f>
        <v>0</v>
      </c>
      <c r="W63" s="1">
        <f>MAX($C63,$E63,$G63,$I63,$K63,$M63,$O63,$Q63)</f>
        <v>0</v>
      </c>
    </row>
    <row r="64" spans="1:23">
      <c r="A64" s="1" t="s">
        <v>61</v>
      </c>
      <c r="B64" s="4">
        <v>32.91</v>
      </c>
      <c r="C64" s="2">
        <v>0</v>
      </c>
      <c r="D64" s="1"/>
      <c r="E64" s="2"/>
      <c r="F64" s="1"/>
      <c r="G64" s="2"/>
      <c r="H64" s="3">
        <v>2.33</v>
      </c>
      <c r="I64" s="2">
        <v>0</v>
      </c>
      <c r="J64" s="1"/>
      <c r="K64" s="2"/>
      <c r="L64" s="1"/>
      <c r="M64" s="2"/>
      <c r="N64" s="1"/>
      <c r="O64" s="2"/>
      <c r="P64" s="1"/>
      <c r="Q64" s="2"/>
      <c r="R64" s="1">
        <f>MIN($B64,$D64,$F64,$H64,$J64,$L64,$N64,$P64)</f>
        <v>0</v>
      </c>
      <c r="S64" s="1">
        <f>MIN($C64,$E64,$G64,$I64,$K64,$M64,$O64,$Q64)</f>
        <v>0</v>
      </c>
      <c r="T64" s="1">
        <f>MEDIAN($B64,$D64,$F64,$H64,$J64,$L64,$N64,$P64)</f>
        <v>0</v>
      </c>
      <c r="U64" s="1">
        <f>MEDIAN($C64,$E64,$G64,$I64,$K64,$M64,$O64,$Q64)</f>
        <v>0</v>
      </c>
      <c r="V64" s="1">
        <f>MAX($B64,$D64,$F64,$H64,$J64,$L64,$N64,$P64)</f>
        <v>0</v>
      </c>
      <c r="W64" s="1">
        <f>MAX($C64,$E64,$G64,$I64,$K64,$M64,$O64,$Q64)</f>
        <v>0</v>
      </c>
    </row>
    <row r="65" spans="1:23">
      <c r="A65" s="1" t="s">
        <v>62</v>
      </c>
      <c r="B65" s="4">
        <v>29.74</v>
      </c>
      <c r="C65" s="2">
        <v>0</v>
      </c>
      <c r="D65" s="1"/>
      <c r="E65" s="2"/>
      <c r="F65" s="1"/>
      <c r="G65" s="2"/>
      <c r="H65" s="3">
        <v>2.93</v>
      </c>
      <c r="I65" s="2">
        <v>0</v>
      </c>
      <c r="J65" s="1"/>
      <c r="K65" s="2"/>
      <c r="L65" s="1"/>
      <c r="M65" s="2"/>
      <c r="N65" s="1"/>
      <c r="O65" s="2"/>
      <c r="P65" s="1"/>
      <c r="Q65" s="2"/>
      <c r="R65" s="1">
        <f>MIN($B65,$D65,$F65,$H65,$J65,$L65,$N65,$P65)</f>
        <v>0</v>
      </c>
      <c r="S65" s="1">
        <f>MIN($C65,$E65,$G65,$I65,$K65,$M65,$O65,$Q65)</f>
        <v>0</v>
      </c>
      <c r="T65" s="1">
        <f>MEDIAN($B65,$D65,$F65,$H65,$J65,$L65,$N65,$P65)</f>
        <v>0</v>
      </c>
      <c r="U65" s="1">
        <f>MEDIAN($C65,$E65,$G65,$I65,$K65,$M65,$O65,$Q65)</f>
        <v>0</v>
      </c>
      <c r="V65" s="1">
        <f>MAX($B65,$D65,$F65,$H65,$J65,$L65,$N65,$P65)</f>
        <v>0</v>
      </c>
      <c r="W65" s="1">
        <f>MAX($C65,$E65,$G65,$I65,$K65,$M65,$O65,$Q65)</f>
        <v>0</v>
      </c>
    </row>
    <row r="66" spans="1:23">
      <c r="A66" s="1" t="s">
        <v>63</v>
      </c>
      <c r="B66" s="4">
        <v>32.6</v>
      </c>
      <c r="C66" s="2">
        <v>0</v>
      </c>
      <c r="D66" s="1"/>
      <c r="E66" s="2"/>
      <c r="F66" s="1"/>
      <c r="G66" s="2"/>
      <c r="H66" s="3">
        <v>2.68</v>
      </c>
      <c r="I66" s="2">
        <v>0</v>
      </c>
      <c r="J66" s="1"/>
      <c r="K66" s="2"/>
      <c r="L66" s="1"/>
      <c r="M66" s="2"/>
      <c r="N66" s="1"/>
      <c r="O66" s="2"/>
      <c r="P66" s="1"/>
      <c r="Q66" s="2"/>
      <c r="R66" s="1">
        <f>MIN($B66,$D66,$F66,$H66,$J66,$L66,$N66,$P66)</f>
        <v>0</v>
      </c>
      <c r="S66" s="1">
        <f>MIN($C66,$E66,$G66,$I66,$K66,$M66,$O66,$Q66)</f>
        <v>0</v>
      </c>
      <c r="T66" s="1">
        <f>MEDIAN($B66,$D66,$F66,$H66,$J66,$L66,$N66,$P66)</f>
        <v>0</v>
      </c>
      <c r="U66" s="1">
        <f>MEDIAN($C66,$E66,$G66,$I66,$K66,$M66,$O66,$Q66)</f>
        <v>0</v>
      </c>
      <c r="V66" s="1">
        <f>MAX($B66,$D66,$F66,$H66,$J66,$L66,$N66,$P66)</f>
        <v>0</v>
      </c>
      <c r="W66" s="1">
        <f>MAX($C66,$E66,$G66,$I66,$K66,$M66,$O66,$Q66)</f>
        <v>0</v>
      </c>
    </row>
    <row r="67" spans="1:23">
      <c r="A67" s="1" t="s">
        <v>64</v>
      </c>
      <c r="B67" s="4">
        <v>30.48</v>
      </c>
      <c r="C67" s="2">
        <v>0</v>
      </c>
      <c r="D67" s="1"/>
      <c r="E67" s="2"/>
      <c r="F67" s="1"/>
      <c r="G67" s="2"/>
      <c r="H67" s="3">
        <v>2.3</v>
      </c>
      <c r="I67" s="2">
        <v>0</v>
      </c>
      <c r="J67" s="1"/>
      <c r="K67" s="2"/>
      <c r="L67" s="1"/>
      <c r="M67" s="2"/>
      <c r="N67" s="1"/>
      <c r="O67" s="2"/>
      <c r="P67" s="1"/>
      <c r="Q67" s="2"/>
      <c r="R67" s="1">
        <f>MIN($B67,$D67,$F67,$H67,$J67,$L67,$N67,$P67)</f>
        <v>0</v>
      </c>
      <c r="S67" s="1">
        <f>MIN($C67,$E67,$G67,$I67,$K67,$M67,$O67,$Q67)</f>
        <v>0</v>
      </c>
      <c r="T67" s="1">
        <f>MEDIAN($B67,$D67,$F67,$H67,$J67,$L67,$N67,$P67)</f>
        <v>0</v>
      </c>
      <c r="U67" s="1">
        <f>MEDIAN($C67,$E67,$G67,$I67,$K67,$M67,$O67,$Q67)</f>
        <v>0</v>
      </c>
      <c r="V67" s="1">
        <f>MAX($B67,$D67,$F67,$H67,$J67,$L67,$N67,$P67)</f>
        <v>0</v>
      </c>
      <c r="W67" s="1">
        <f>MAX($C67,$E67,$G67,$I67,$K67,$M67,$O67,$Q67)</f>
        <v>0</v>
      </c>
    </row>
    <row r="68" spans="1:23">
      <c r="A68" s="1" t="s">
        <v>65</v>
      </c>
      <c r="B68" s="4">
        <v>30.16</v>
      </c>
      <c r="C68" s="2">
        <v>0</v>
      </c>
      <c r="D68" s="1"/>
      <c r="E68" s="2"/>
      <c r="F68" s="1"/>
      <c r="G68" s="2"/>
      <c r="H68" s="3">
        <v>2.34</v>
      </c>
      <c r="I68" s="2">
        <v>0</v>
      </c>
      <c r="J68" s="1"/>
      <c r="K68" s="2"/>
      <c r="L68" s="1"/>
      <c r="M68" s="2"/>
      <c r="N68" s="1"/>
      <c r="O68" s="2"/>
      <c r="P68" s="1"/>
      <c r="Q68" s="2"/>
      <c r="R68" s="1">
        <f>MIN($B68,$D68,$F68,$H68,$J68,$L68,$N68,$P68)</f>
        <v>0</v>
      </c>
      <c r="S68" s="1">
        <f>MIN($C68,$E68,$G68,$I68,$K68,$M68,$O68,$Q68)</f>
        <v>0</v>
      </c>
      <c r="T68" s="1">
        <f>MEDIAN($B68,$D68,$F68,$H68,$J68,$L68,$N68,$P68)</f>
        <v>0</v>
      </c>
      <c r="U68" s="1">
        <f>MEDIAN($C68,$E68,$G68,$I68,$K68,$M68,$O68,$Q68)</f>
        <v>0</v>
      </c>
      <c r="V68" s="1">
        <f>MAX($B68,$D68,$F68,$H68,$J68,$L68,$N68,$P68)</f>
        <v>0</v>
      </c>
      <c r="W68" s="1">
        <f>MAX($C68,$E68,$G68,$I68,$K68,$M68,$O68,$Q68)</f>
        <v>0</v>
      </c>
    </row>
    <row r="69" spans="1:23">
      <c r="A69" s="1" t="s">
        <v>66</v>
      </c>
      <c r="B69" s="4">
        <v>28.73</v>
      </c>
      <c r="C69" s="2">
        <v>0</v>
      </c>
      <c r="D69" s="1"/>
      <c r="E69" s="2"/>
      <c r="F69" s="1"/>
      <c r="G69" s="2"/>
      <c r="H69" s="3">
        <v>2.33</v>
      </c>
      <c r="I69" s="2">
        <v>0</v>
      </c>
      <c r="J69" s="1"/>
      <c r="K69" s="2"/>
      <c r="L69" s="1"/>
      <c r="M69" s="2"/>
      <c r="N69" s="1"/>
      <c r="O69" s="2"/>
      <c r="P69" s="1"/>
      <c r="Q69" s="2"/>
      <c r="R69" s="1">
        <f>MIN($B69,$D69,$F69,$H69,$J69,$L69,$N69,$P69)</f>
        <v>0</v>
      </c>
      <c r="S69" s="1">
        <f>MIN($C69,$E69,$G69,$I69,$K69,$M69,$O69,$Q69)</f>
        <v>0</v>
      </c>
      <c r="T69" s="1">
        <f>MEDIAN($B69,$D69,$F69,$H69,$J69,$L69,$N69,$P69)</f>
        <v>0</v>
      </c>
      <c r="U69" s="1">
        <f>MEDIAN($C69,$E69,$G69,$I69,$K69,$M69,$O69,$Q69)</f>
        <v>0</v>
      </c>
      <c r="V69" s="1">
        <f>MAX($B69,$D69,$F69,$H69,$J69,$L69,$N69,$P69)</f>
        <v>0</v>
      </c>
      <c r="W69" s="1">
        <f>MAX($C69,$E69,$G69,$I69,$K69,$M69,$O69,$Q69)</f>
        <v>0</v>
      </c>
    </row>
    <row r="70" spans="1:23">
      <c r="A70" s="1" t="s">
        <v>67</v>
      </c>
      <c r="B70" s="4">
        <v>35.66</v>
      </c>
      <c r="C70" s="2">
        <v>0</v>
      </c>
      <c r="D70" s="1"/>
      <c r="E70" s="2"/>
      <c r="F70" s="1"/>
      <c r="G70" s="2"/>
      <c r="H70" s="3">
        <v>2.31</v>
      </c>
      <c r="I70" s="2">
        <v>0</v>
      </c>
      <c r="J70" s="1"/>
      <c r="K70" s="2"/>
      <c r="L70" s="1"/>
      <c r="M70" s="2"/>
      <c r="N70" s="1"/>
      <c r="O70" s="2"/>
      <c r="P70" s="1"/>
      <c r="Q70" s="2"/>
      <c r="R70" s="1">
        <f>MIN($B70,$D70,$F70,$H70,$J70,$L70,$N70,$P70)</f>
        <v>0</v>
      </c>
      <c r="S70" s="1">
        <f>MIN($C70,$E70,$G70,$I70,$K70,$M70,$O70,$Q70)</f>
        <v>0</v>
      </c>
      <c r="T70" s="1">
        <f>MEDIAN($B70,$D70,$F70,$H70,$J70,$L70,$N70,$P70)</f>
        <v>0</v>
      </c>
      <c r="U70" s="1">
        <f>MEDIAN($C70,$E70,$G70,$I70,$K70,$M70,$O70,$Q70)</f>
        <v>0</v>
      </c>
      <c r="V70" s="1">
        <f>MAX($B70,$D70,$F70,$H70,$J70,$L70,$N70,$P70)</f>
        <v>0</v>
      </c>
      <c r="W70" s="1">
        <f>MAX($C70,$E70,$G70,$I70,$K70,$M70,$O70,$Q70)</f>
        <v>0</v>
      </c>
    </row>
    <row r="71" spans="1:23">
      <c r="A71" s="1" t="s">
        <v>68</v>
      </c>
      <c r="B71" s="4">
        <v>30.28</v>
      </c>
      <c r="C71" s="2">
        <v>0</v>
      </c>
      <c r="D71" s="1"/>
      <c r="E71" s="2"/>
      <c r="F71" s="1"/>
      <c r="G71" s="2"/>
      <c r="H71" s="3">
        <v>2.32</v>
      </c>
      <c r="I71" s="2">
        <v>0</v>
      </c>
      <c r="J71" s="1"/>
      <c r="K71" s="2"/>
      <c r="L71" s="1"/>
      <c r="M71" s="2"/>
      <c r="N71" s="1"/>
      <c r="O71" s="2"/>
      <c r="P71" s="1"/>
      <c r="Q71" s="2"/>
      <c r="R71" s="1">
        <f>MIN($B71,$D71,$F71,$H71,$J71,$L71,$N71,$P71)</f>
        <v>0</v>
      </c>
      <c r="S71" s="1">
        <f>MIN($C71,$E71,$G71,$I71,$K71,$M71,$O71,$Q71)</f>
        <v>0</v>
      </c>
      <c r="T71" s="1">
        <f>MEDIAN($B71,$D71,$F71,$H71,$J71,$L71,$N71,$P71)</f>
        <v>0</v>
      </c>
      <c r="U71" s="1">
        <f>MEDIAN($C71,$E71,$G71,$I71,$K71,$M71,$O71,$Q71)</f>
        <v>0</v>
      </c>
      <c r="V71" s="1">
        <f>MAX($B71,$D71,$F71,$H71,$J71,$L71,$N71,$P71)</f>
        <v>0</v>
      </c>
      <c r="W71" s="1">
        <f>MAX($C71,$E71,$G71,$I71,$K71,$M71,$O71,$Q71)</f>
        <v>0</v>
      </c>
    </row>
    <row r="72" spans="1:23">
      <c r="A72" s="1" t="s">
        <v>69</v>
      </c>
      <c r="B72" s="4">
        <v>31.54</v>
      </c>
      <c r="C72" s="2">
        <v>0</v>
      </c>
      <c r="D72" s="1"/>
      <c r="E72" s="2"/>
      <c r="F72" s="1"/>
      <c r="G72" s="2"/>
      <c r="H72" s="3">
        <v>2.33</v>
      </c>
      <c r="I72" s="2">
        <v>0</v>
      </c>
      <c r="J72" s="1"/>
      <c r="K72" s="2"/>
      <c r="L72" s="1"/>
      <c r="M72" s="2"/>
      <c r="N72" s="1"/>
      <c r="O72" s="2"/>
      <c r="P72" s="1"/>
      <c r="Q72" s="2"/>
      <c r="R72" s="1">
        <f>MIN($B72,$D72,$F72,$H72,$J72,$L72,$N72,$P72)</f>
        <v>0</v>
      </c>
      <c r="S72" s="1">
        <f>MIN($C72,$E72,$G72,$I72,$K72,$M72,$O72,$Q72)</f>
        <v>0</v>
      </c>
      <c r="T72" s="1">
        <f>MEDIAN($B72,$D72,$F72,$H72,$J72,$L72,$N72,$P72)</f>
        <v>0</v>
      </c>
      <c r="U72" s="1">
        <f>MEDIAN($C72,$E72,$G72,$I72,$K72,$M72,$O72,$Q72)</f>
        <v>0</v>
      </c>
      <c r="V72" s="1">
        <f>MAX($B72,$D72,$F72,$H72,$J72,$L72,$N72,$P72)</f>
        <v>0</v>
      </c>
      <c r="W72" s="1">
        <f>MAX($C72,$E72,$G72,$I72,$K72,$M72,$O72,$Q72)</f>
        <v>0</v>
      </c>
    </row>
    <row r="73" spans="1:23">
      <c r="A73" s="1" t="s">
        <v>70</v>
      </c>
      <c r="B73" s="4">
        <v>28.4</v>
      </c>
      <c r="C73" s="2">
        <v>0</v>
      </c>
      <c r="D73" s="1"/>
      <c r="E73" s="2"/>
      <c r="F73" s="1"/>
      <c r="G73" s="2"/>
      <c r="H73" s="3">
        <v>2.32</v>
      </c>
      <c r="I73" s="2">
        <v>0</v>
      </c>
      <c r="J73" s="1"/>
      <c r="K73" s="2"/>
      <c r="L73" s="1"/>
      <c r="M73" s="2"/>
      <c r="N73" s="1"/>
      <c r="O73" s="2"/>
      <c r="P73" s="1"/>
      <c r="Q73" s="2"/>
      <c r="R73" s="1">
        <f>MIN($B73,$D73,$F73,$H73,$J73,$L73,$N73,$P73)</f>
        <v>0</v>
      </c>
      <c r="S73" s="1">
        <f>MIN($C73,$E73,$G73,$I73,$K73,$M73,$O73,$Q73)</f>
        <v>0</v>
      </c>
      <c r="T73" s="1">
        <f>MEDIAN($B73,$D73,$F73,$H73,$J73,$L73,$N73,$P73)</f>
        <v>0</v>
      </c>
      <c r="U73" s="1">
        <f>MEDIAN($C73,$E73,$G73,$I73,$K73,$M73,$O73,$Q73)</f>
        <v>0</v>
      </c>
      <c r="V73" s="1">
        <f>MAX($B73,$D73,$F73,$H73,$J73,$L73,$N73,$P73)</f>
        <v>0</v>
      </c>
      <c r="W73" s="1">
        <f>MAX($C73,$E73,$G73,$I73,$K73,$M73,$O73,$Q73)</f>
        <v>0</v>
      </c>
    </row>
    <row r="74" spans="1:23">
      <c r="A74" s="1" t="s">
        <v>71</v>
      </c>
      <c r="B74" s="1"/>
      <c r="C74" s="2"/>
      <c r="D74" s="1">
        <v>0.58</v>
      </c>
      <c r="E74" s="2">
        <v>0</v>
      </c>
      <c r="F74" s="1">
        <v>0.57</v>
      </c>
      <c r="G74" s="2">
        <v>0</v>
      </c>
      <c r="H74" s="1"/>
      <c r="I74" s="2"/>
      <c r="J74" s="1">
        <v>2.11</v>
      </c>
      <c r="K74" s="2">
        <v>0</v>
      </c>
      <c r="L74" s="1">
        <v>2.12</v>
      </c>
      <c r="M74" s="2">
        <v>0</v>
      </c>
      <c r="N74" s="1">
        <v>0.53</v>
      </c>
      <c r="O74" s="2">
        <v>0</v>
      </c>
      <c r="P74" s="1">
        <v>0.73</v>
      </c>
      <c r="Q74" s="2">
        <v>0</v>
      </c>
      <c r="R74" s="1">
        <f>MIN($B74,$D74,$F74,$H74,$J74,$L74,$N74,$P74)</f>
        <v>0</v>
      </c>
      <c r="S74" s="1">
        <f>MIN($C74,$E74,$G74,$I74,$K74,$M74,$O74,$Q74)</f>
        <v>0</v>
      </c>
      <c r="T74" s="1">
        <f>MEDIAN($B74,$D74,$F74,$H74,$J74,$L74,$N74,$P74)</f>
        <v>0</v>
      </c>
      <c r="U74" s="1">
        <f>MEDIAN($C74,$E74,$G74,$I74,$K74,$M74,$O74,$Q74)</f>
        <v>0</v>
      </c>
      <c r="V74" s="1">
        <f>MAX($B74,$D74,$F74,$H74,$J74,$L74,$N74,$P74)</f>
        <v>0</v>
      </c>
      <c r="W74" s="1">
        <f>MAX($C74,$E74,$G74,$I74,$K74,$M74,$O74,$Q74)</f>
        <v>0</v>
      </c>
    </row>
    <row r="75" spans="1:23">
      <c r="A75" s="1" t="s">
        <v>72</v>
      </c>
      <c r="B75" s="1"/>
      <c r="C75" s="2"/>
      <c r="D75" s="1">
        <v>0.44</v>
      </c>
      <c r="E75" s="2">
        <v>0</v>
      </c>
      <c r="F75" s="1">
        <v>0.44</v>
      </c>
      <c r="G75" s="2">
        <v>0</v>
      </c>
      <c r="H75" s="1"/>
      <c r="I75" s="2"/>
      <c r="J75" s="1">
        <v>1.96</v>
      </c>
      <c r="K75" s="2">
        <v>0</v>
      </c>
      <c r="L75" s="1">
        <v>1.98</v>
      </c>
      <c r="M75" s="2">
        <v>0</v>
      </c>
      <c r="N75" s="1">
        <v>0.45</v>
      </c>
      <c r="O75" s="2">
        <v>0</v>
      </c>
      <c r="P75" s="1">
        <v>0.5600000000000001</v>
      </c>
      <c r="Q75" s="2">
        <v>0</v>
      </c>
      <c r="R75" s="1">
        <f>MIN($B75,$D75,$F75,$H75,$J75,$L75,$N75,$P75)</f>
        <v>0</v>
      </c>
      <c r="S75" s="1">
        <f>MIN($C75,$E75,$G75,$I75,$K75,$M75,$O75,$Q75)</f>
        <v>0</v>
      </c>
      <c r="T75" s="1">
        <f>MEDIAN($B75,$D75,$F75,$H75,$J75,$L75,$N75,$P75)</f>
        <v>0</v>
      </c>
      <c r="U75" s="1">
        <f>MEDIAN($C75,$E75,$G75,$I75,$K75,$M75,$O75,$Q75)</f>
        <v>0</v>
      </c>
      <c r="V75" s="1">
        <f>MAX($B75,$D75,$F75,$H75,$J75,$L75,$N75,$P75)</f>
        <v>0</v>
      </c>
      <c r="W75" s="1">
        <f>MAX($C75,$E75,$G75,$I75,$K75,$M75,$O75,$Q75)</f>
        <v>0</v>
      </c>
    </row>
    <row r="76" spans="1:23">
      <c r="A76" s="1" t="s">
        <v>73</v>
      </c>
      <c r="B76" s="1"/>
      <c r="C76" s="2"/>
      <c r="D76" s="1">
        <v>0.65</v>
      </c>
      <c r="E76" s="2">
        <v>0</v>
      </c>
      <c r="F76" s="3">
        <v>0.51</v>
      </c>
      <c r="G76" s="2">
        <v>0</v>
      </c>
      <c r="H76" s="1"/>
      <c r="I76" s="2"/>
      <c r="J76" s="4">
        <v>5.74</v>
      </c>
      <c r="K76" s="2">
        <v>0</v>
      </c>
      <c r="L76" s="1">
        <v>2.91</v>
      </c>
      <c r="M76" s="2">
        <v>0</v>
      </c>
      <c r="N76" s="1">
        <v>0.86</v>
      </c>
      <c r="O76" s="2">
        <v>0</v>
      </c>
      <c r="P76" s="3">
        <v>0.51</v>
      </c>
      <c r="Q76" s="2">
        <v>0</v>
      </c>
      <c r="R76" s="1">
        <f>MIN($B76,$D76,$F76,$H76,$J76,$L76,$N76,$P76)</f>
        <v>0</v>
      </c>
      <c r="S76" s="1">
        <f>MIN($C76,$E76,$G76,$I76,$K76,$M76,$O76,$Q76)</f>
        <v>0</v>
      </c>
      <c r="T76" s="1">
        <f>MEDIAN($B76,$D76,$F76,$H76,$J76,$L76,$N76,$P76)</f>
        <v>0</v>
      </c>
      <c r="U76" s="1">
        <f>MEDIAN($C76,$E76,$G76,$I76,$K76,$M76,$O76,$Q76)</f>
        <v>0</v>
      </c>
      <c r="V76" s="1">
        <f>MAX($B76,$D76,$F76,$H76,$J76,$L76,$N76,$P76)</f>
        <v>0</v>
      </c>
      <c r="W76" s="1">
        <f>MAX($C76,$E76,$G76,$I76,$K76,$M76,$O76,$Q76)</f>
        <v>0</v>
      </c>
    </row>
    <row r="77" spans="1:23">
      <c r="A77" s="1" t="s">
        <v>74</v>
      </c>
      <c r="B77" s="1"/>
      <c r="C77" s="2"/>
      <c r="D77" s="1">
        <v>0.68</v>
      </c>
      <c r="E77" s="2">
        <v>0</v>
      </c>
      <c r="F77" s="1">
        <v>0.7</v>
      </c>
      <c r="G77" s="2">
        <v>0</v>
      </c>
      <c r="H77" s="1"/>
      <c r="I77" s="2"/>
      <c r="J77" s="4">
        <v>5.61</v>
      </c>
      <c r="K77" s="2">
        <v>0</v>
      </c>
      <c r="L77" s="1">
        <v>2.88</v>
      </c>
      <c r="M77" s="2">
        <v>0</v>
      </c>
      <c r="N77" s="1">
        <v>0.85</v>
      </c>
      <c r="O77" s="2">
        <v>0</v>
      </c>
      <c r="P77" s="3">
        <v>0.5</v>
      </c>
      <c r="Q77" s="2">
        <v>0</v>
      </c>
      <c r="R77" s="1">
        <f>MIN($B77,$D77,$F77,$H77,$J77,$L77,$N77,$P77)</f>
        <v>0</v>
      </c>
      <c r="S77" s="1">
        <f>MIN($C77,$E77,$G77,$I77,$K77,$M77,$O77,$Q77)</f>
        <v>0</v>
      </c>
      <c r="T77" s="1">
        <f>MEDIAN($B77,$D77,$F77,$H77,$J77,$L77,$N77,$P77)</f>
        <v>0</v>
      </c>
      <c r="U77" s="1">
        <f>MEDIAN($C77,$E77,$G77,$I77,$K77,$M77,$O77,$Q77)</f>
        <v>0</v>
      </c>
      <c r="V77" s="1">
        <f>MAX($B77,$D77,$F77,$H77,$J77,$L77,$N77,$P77)</f>
        <v>0</v>
      </c>
      <c r="W77" s="1">
        <f>MAX($C77,$E77,$G77,$I77,$K77,$M77,$O77,$Q77)</f>
        <v>0</v>
      </c>
    </row>
    <row r="78" spans="1:23">
      <c r="A78" s="1" t="s">
        <v>75</v>
      </c>
      <c r="B78" s="1"/>
      <c r="C78" s="2"/>
      <c r="D78" s="1">
        <v>0.83</v>
      </c>
      <c r="E78" s="2">
        <v>0</v>
      </c>
      <c r="F78" s="3">
        <v>0.75</v>
      </c>
      <c r="G78" s="2">
        <v>0</v>
      </c>
      <c r="H78" s="1"/>
      <c r="I78" s="2"/>
      <c r="J78" s="4">
        <v>5.8</v>
      </c>
      <c r="K78" s="2">
        <v>0</v>
      </c>
      <c r="L78" s="1">
        <v>4.31</v>
      </c>
      <c r="M78" s="2">
        <v>0</v>
      </c>
      <c r="N78" s="1">
        <v>0.85</v>
      </c>
      <c r="O78" s="2">
        <v>0</v>
      </c>
      <c r="P78" s="3">
        <v>0.75</v>
      </c>
      <c r="Q78" s="2">
        <v>0</v>
      </c>
      <c r="R78" s="1">
        <f>MIN($B78,$D78,$F78,$H78,$J78,$L78,$N78,$P78)</f>
        <v>0</v>
      </c>
      <c r="S78" s="1">
        <f>MIN($C78,$E78,$G78,$I78,$K78,$M78,$O78,$Q78)</f>
        <v>0</v>
      </c>
      <c r="T78" s="1">
        <f>MEDIAN($B78,$D78,$F78,$H78,$J78,$L78,$N78,$P78)</f>
        <v>0</v>
      </c>
      <c r="U78" s="1">
        <f>MEDIAN($C78,$E78,$G78,$I78,$K78,$M78,$O78,$Q78)</f>
        <v>0</v>
      </c>
      <c r="V78" s="1">
        <f>MAX($B78,$D78,$F78,$H78,$J78,$L78,$N78,$P78)</f>
        <v>0</v>
      </c>
      <c r="W78" s="1">
        <f>MAX($C78,$E78,$G78,$I78,$K78,$M78,$O78,$Q78)</f>
        <v>0</v>
      </c>
    </row>
    <row r="79" spans="1:23">
      <c r="A79" s="1" t="s">
        <v>76</v>
      </c>
      <c r="B79" s="1"/>
      <c r="C79" s="2"/>
      <c r="D79" s="1">
        <v>0.8</v>
      </c>
      <c r="E79" s="2">
        <v>0</v>
      </c>
      <c r="F79" s="1">
        <v>0.95</v>
      </c>
      <c r="G79" s="2">
        <v>0</v>
      </c>
      <c r="H79" s="1"/>
      <c r="I79" s="2"/>
      <c r="J79" s="4">
        <v>5.76</v>
      </c>
      <c r="K79" s="2">
        <v>0</v>
      </c>
      <c r="L79" s="1">
        <v>4.19</v>
      </c>
      <c r="M79" s="2">
        <v>0</v>
      </c>
      <c r="N79" s="1">
        <v>0.86</v>
      </c>
      <c r="O79" s="2">
        <v>0</v>
      </c>
      <c r="P79" s="3">
        <v>0.64</v>
      </c>
      <c r="Q79" s="2">
        <v>0</v>
      </c>
      <c r="R79" s="1">
        <f>MIN($B79,$D79,$F79,$H79,$J79,$L79,$N79,$P79)</f>
        <v>0</v>
      </c>
      <c r="S79" s="1">
        <f>MIN($C79,$E79,$G79,$I79,$K79,$M79,$O79,$Q79)</f>
        <v>0</v>
      </c>
      <c r="T79" s="1">
        <f>MEDIAN($B79,$D79,$F79,$H79,$J79,$L79,$N79,$P79)</f>
        <v>0</v>
      </c>
      <c r="U79" s="1">
        <f>MEDIAN($C79,$E79,$G79,$I79,$K79,$M79,$O79,$Q79)</f>
        <v>0</v>
      </c>
      <c r="V79" s="1">
        <f>MAX($B79,$D79,$F79,$H79,$J79,$L79,$N79,$P79)</f>
        <v>0</v>
      </c>
      <c r="W79" s="1">
        <f>MAX($C79,$E79,$G79,$I79,$K79,$M79,$O79,$Q79)</f>
        <v>0</v>
      </c>
    </row>
    <row r="80" spans="1:23">
      <c r="A80" s="1" t="s">
        <v>77</v>
      </c>
      <c r="B80" s="1"/>
      <c r="C80" s="2"/>
      <c r="D80" s="1">
        <v>0.67</v>
      </c>
      <c r="E80" s="2">
        <v>0</v>
      </c>
      <c r="F80" s="3">
        <v>0.58</v>
      </c>
      <c r="G80" s="2">
        <v>0</v>
      </c>
      <c r="H80" s="1"/>
      <c r="I80" s="2"/>
      <c r="J80" s="4">
        <v>5.68</v>
      </c>
      <c r="K80" s="2">
        <v>0</v>
      </c>
      <c r="L80" s="1">
        <v>4.04</v>
      </c>
      <c r="M80" s="2">
        <v>0</v>
      </c>
      <c r="N80" s="1">
        <v>0.83</v>
      </c>
      <c r="O80" s="2">
        <v>0</v>
      </c>
      <c r="P80" s="1">
        <v>0.63</v>
      </c>
      <c r="Q80" s="2">
        <v>0</v>
      </c>
      <c r="R80" s="1">
        <f>MIN($B80,$D80,$F80,$H80,$J80,$L80,$N80,$P80)</f>
        <v>0</v>
      </c>
      <c r="S80" s="1">
        <f>MIN($C80,$E80,$G80,$I80,$K80,$M80,$O80,$Q80)</f>
        <v>0</v>
      </c>
      <c r="T80" s="1">
        <f>MEDIAN($B80,$D80,$F80,$H80,$J80,$L80,$N80,$P80)</f>
        <v>0</v>
      </c>
      <c r="U80" s="1">
        <f>MEDIAN($C80,$E80,$G80,$I80,$K80,$M80,$O80,$Q80)</f>
        <v>0</v>
      </c>
      <c r="V80" s="1">
        <f>MAX($B80,$D80,$F80,$H80,$J80,$L80,$N80,$P80)</f>
        <v>0</v>
      </c>
      <c r="W80" s="1">
        <f>MAX($C80,$E80,$G80,$I80,$K80,$M80,$O80,$Q80)</f>
        <v>0</v>
      </c>
    </row>
    <row r="81" spans="1:23">
      <c r="A81" s="1" t="s">
        <v>78</v>
      </c>
      <c r="B81" s="1"/>
      <c r="C81" s="2"/>
      <c r="D81" s="1">
        <v>0.68</v>
      </c>
      <c r="E81" s="2">
        <v>0</v>
      </c>
      <c r="F81" s="1">
        <v>0.6</v>
      </c>
      <c r="G81" s="2">
        <v>0</v>
      </c>
      <c r="H81" s="1"/>
      <c r="I81" s="2"/>
      <c r="J81" s="4">
        <v>5.7</v>
      </c>
      <c r="K81" s="2">
        <v>0</v>
      </c>
      <c r="L81" s="1">
        <v>4.24</v>
      </c>
      <c r="M81" s="2">
        <v>0</v>
      </c>
      <c r="N81" s="1">
        <v>0.87</v>
      </c>
      <c r="O81" s="2">
        <v>0</v>
      </c>
      <c r="P81" s="3">
        <v>0.58</v>
      </c>
      <c r="Q81" s="2">
        <v>0</v>
      </c>
      <c r="R81" s="1">
        <f>MIN($B81,$D81,$F81,$H81,$J81,$L81,$N81,$P81)</f>
        <v>0</v>
      </c>
      <c r="S81" s="1">
        <f>MIN($C81,$E81,$G81,$I81,$K81,$M81,$O81,$Q81)</f>
        <v>0</v>
      </c>
      <c r="T81" s="1">
        <f>MEDIAN($B81,$D81,$F81,$H81,$J81,$L81,$N81,$P81)</f>
        <v>0</v>
      </c>
      <c r="U81" s="1">
        <f>MEDIAN($C81,$E81,$G81,$I81,$K81,$M81,$O81,$Q81)</f>
        <v>0</v>
      </c>
      <c r="V81" s="1">
        <f>MAX($B81,$D81,$F81,$H81,$J81,$L81,$N81,$P81)</f>
        <v>0</v>
      </c>
      <c r="W81" s="1">
        <f>MAX($C81,$E81,$G81,$I81,$K81,$M81,$O81,$Q81)</f>
        <v>0</v>
      </c>
    </row>
    <row r="82" spans="1:23">
      <c r="A82" s="1" t="s">
        <v>79</v>
      </c>
      <c r="B82" s="1"/>
      <c r="C82" s="2"/>
      <c r="D82" s="1">
        <v>0.73</v>
      </c>
      <c r="E82" s="2">
        <v>0</v>
      </c>
      <c r="F82" s="1">
        <v>0.62</v>
      </c>
      <c r="G82" s="2">
        <v>0</v>
      </c>
      <c r="H82" s="1"/>
      <c r="I82" s="2"/>
      <c r="J82" s="4">
        <v>5.7</v>
      </c>
      <c r="K82" s="2">
        <v>0</v>
      </c>
      <c r="L82" s="1">
        <v>4.21</v>
      </c>
      <c r="M82" s="2">
        <v>0</v>
      </c>
      <c r="N82" s="1">
        <v>0.85</v>
      </c>
      <c r="O82" s="2">
        <v>0</v>
      </c>
      <c r="P82" s="3">
        <v>0.6</v>
      </c>
      <c r="Q82" s="2">
        <v>0</v>
      </c>
      <c r="R82" s="1">
        <f>MIN($B82,$D82,$F82,$H82,$J82,$L82,$N82,$P82)</f>
        <v>0</v>
      </c>
      <c r="S82" s="1">
        <f>MIN($C82,$E82,$G82,$I82,$K82,$M82,$O82,$Q82)</f>
        <v>0</v>
      </c>
      <c r="T82" s="1">
        <f>MEDIAN($B82,$D82,$F82,$H82,$J82,$L82,$N82,$P82)</f>
        <v>0</v>
      </c>
      <c r="U82" s="1">
        <f>MEDIAN($C82,$E82,$G82,$I82,$K82,$M82,$O82,$Q82)</f>
        <v>0</v>
      </c>
      <c r="V82" s="1">
        <f>MAX($B82,$D82,$F82,$H82,$J82,$L82,$N82,$P82)</f>
        <v>0</v>
      </c>
      <c r="W82" s="1">
        <f>MAX($C82,$E82,$G82,$I82,$K82,$M82,$O82,$Q82)</f>
        <v>0</v>
      </c>
    </row>
    <row r="83" spans="1:23">
      <c r="A83" s="1" t="s">
        <v>80</v>
      </c>
      <c r="B83" s="1"/>
      <c r="C83" s="2"/>
      <c r="D83" s="3">
        <v>0.7</v>
      </c>
      <c r="E83" s="2">
        <v>0</v>
      </c>
      <c r="F83" s="1">
        <v>0.83</v>
      </c>
      <c r="G83" s="2">
        <v>0</v>
      </c>
      <c r="H83" s="1"/>
      <c r="I83" s="2"/>
      <c r="J83" s="4">
        <v>5.78</v>
      </c>
      <c r="K83" s="2">
        <v>0</v>
      </c>
      <c r="L83" s="1">
        <v>4.17</v>
      </c>
      <c r="M83" s="2">
        <v>0</v>
      </c>
      <c r="N83" s="1">
        <v>0.83</v>
      </c>
      <c r="O83" s="2">
        <v>0</v>
      </c>
      <c r="P83" s="1">
        <v>0.83</v>
      </c>
      <c r="Q83" s="2">
        <v>0</v>
      </c>
      <c r="R83" s="1">
        <f>MIN($B83,$D83,$F83,$H83,$J83,$L83,$N83,$P83)</f>
        <v>0</v>
      </c>
      <c r="S83" s="1">
        <f>MIN($C83,$E83,$G83,$I83,$K83,$M83,$O83,$Q83)</f>
        <v>0</v>
      </c>
      <c r="T83" s="1">
        <f>MEDIAN($B83,$D83,$F83,$H83,$J83,$L83,$N83,$P83)</f>
        <v>0</v>
      </c>
      <c r="U83" s="1">
        <f>MEDIAN($C83,$E83,$G83,$I83,$K83,$M83,$O83,$Q83)</f>
        <v>0</v>
      </c>
      <c r="V83" s="1">
        <f>MAX($B83,$D83,$F83,$H83,$J83,$L83,$N83,$P83)</f>
        <v>0</v>
      </c>
      <c r="W83" s="1">
        <f>MAX($C83,$E83,$G83,$I83,$K83,$M83,$O83,$Q83)</f>
        <v>0</v>
      </c>
    </row>
    <row r="84" spans="1:23">
      <c r="A84" s="1" t="s">
        <v>81</v>
      </c>
      <c r="B84" s="1"/>
      <c r="C84" s="2"/>
      <c r="D84" s="1">
        <v>0.83</v>
      </c>
      <c r="E84" s="2">
        <v>0</v>
      </c>
      <c r="F84" s="1">
        <v>0.75</v>
      </c>
      <c r="G84" s="2">
        <v>0</v>
      </c>
      <c r="H84" s="1"/>
      <c r="I84" s="2"/>
      <c r="J84" s="4">
        <v>6.89</v>
      </c>
      <c r="K84" s="2">
        <v>0</v>
      </c>
      <c r="L84" s="1">
        <v>4.14</v>
      </c>
      <c r="M84" s="2">
        <v>0</v>
      </c>
      <c r="N84" s="1">
        <v>0.87</v>
      </c>
      <c r="O84" s="2">
        <v>0</v>
      </c>
      <c r="P84" s="3">
        <v>0.74</v>
      </c>
      <c r="Q84" s="2">
        <v>0</v>
      </c>
      <c r="R84" s="1">
        <f>MIN($B84,$D84,$F84,$H84,$J84,$L84,$N84,$P84)</f>
        <v>0</v>
      </c>
      <c r="S84" s="1">
        <f>MIN($C84,$E84,$G84,$I84,$K84,$M84,$O84,$Q84)</f>
        <v>0</v>
      </c>
      <c r="T84" s="1">
        <f>MEDIAN($B84,$D84,$F84,$H84,$J84,$L84,$N84,$P84)</f>
        <v>0</v>
      </c>
      <c r="U84" s="1">
        <f>MEDIAN($C84,$E84,$G84,$I84,$K84,$M84,$O84,$Q84)</f>
        <v>0</v>
      </c>
      <c r="V84" s="1">
        <f>MAX($B84,$D84,$F84,$H84,$J84,$L84,$N84,$P84)</f>
        <v>0</v>
      </c>
      <c r="W84" s="1">
        <f>MAX($C84,$E84,$G84,$I84,$K84,$M84,$O84,$Q84)</f>
        <v>0</v>
      </c>
    </row>
    <row r="85" spans="1:23">
      <c r="A85" s="1" t="s">
        <v>82</v>
      </c>
      <c r="B85" s="1"/>
      <c r="C85" s="2"/>
      <c r="D85" s="1">
        <v>0.8100000000000001</v>
      </c>
      <c r="E85" s="2">
        <v>0</v>
      </c>
      <c r="F85" s="3">
        <v>0.72</v>
      </c>
      <c r="G85" s="2">
        <v>0</v>
      </c>
      <c r="H85" s="1"/>
      <c r="I85" s="2"/>
      <c r="J85" s="4">
        <v>5.76</v>
      </c>
      <c r="K85" s="2">
        <v>0</v>
      </c>
      <c r="L85" s="1">
        <v>4.13</v>
      </c>
      <c r="M85" s="2">
        <v>0</v>
      </c>
      <c r="N85" s="1">
        <v>0.9399999999999999</v>
      </c>
      <c r="O85" s="2">
        <v>0</v>
      </c>
      <c r="P85" s="1">
        <v>0.8</v>
      </c>
      <c r="Q85" s="2">
        <v>0</v>
      </c>
      <c r="R85" s="1">
        <f>MIN($B85,$D85,$F85,$H85,$J85,$L85,$N85,$P85)</f>
        <v>0</v>
      </c>
      <c r="S85" s="1">
        <f>MIN($C85,$E85,$G85,$I85,$K85,$M85,$O85,$Q85)</f>
        <v>0</v>
      </c>
      <c r="T85" s="1">
        <f>MEDIAN($B85,$D85,$F85,$H85,$J85,$L85,$N85,$P85)</f>
        <v>0</v>
      </c>
      <c r="U85" s="1">
        <f>MEDIAN($C85,$E85,$G85,$I85,$K85,$M85,$O85,$Q85)</f>
        <v>0</v>
      </c>
      <c r="V85" s="1">
        <f>MAX($B85,$D85,$F85,$H85,$J85,$L85,$N85,$P85)</f>
        <v>0</v>
      </c>
      <c r="W85" s="1">
        <f>MAX($C85,$E85,$G85,$I85,$K85,$M85,$O85,$Q85)</f>
        <v>0</v>
      </c>
    </row>
    <row r="86" spans="1:23">
      <c r="A86" s="1" t="s">
        <v>83</v>
      </c>
      <c r="B86" s="1"/>
      <c r="C86" s="2"/>
      <c r="D86" s="1">
        <v>0.5600000000000001</v>
      </c>
      <c r="E86" s="2">
        <v>0</v>
      </c>
      <c r="F86" s="1">
        <v>0.43</v>
      </c>
      <c r="G86" s="2">
        <v>0</v>
      </c>
      <c r="H86" s="1"/>
      <c r="I86" s="2"/>
      <c r="J86" s="1">
        <v>2.09</v>
      </c>
      <c r="K86" s="2">
        <v>0</v>
      </c>
      <c r="L86" s="1">
        <v>2.09</v>
      </c>
      <c r="M86" s="2">
        <v>0</v>
      </c>
      <c r="N86" s="1">
        <v>0.58</v>
      </c>
      <c r="O86" s="2">
        <v>0</v>
      </c>
      <c r="P86" s="1">
        <v>0.62</v>
      </c>
      <c r="Q86" s="2">
        <v>0</v>
      </c>
      <c r="R86" s="1">
        <f>MIN($B86,$D86,$F86,$H86,$J86,$L86,$N86,$P86)</f>
        <v>0</v>
      </c>
      <c r="S86" s="1">
        <f>MIN($C86,$E86,$G86,$I86,$K86,$M86,$O86,$Q86)</f>
        <v>0</v>
      </c>
      <c r="T86" s="1">
        <f>MEDIAN($B86,$D86,$F86,$H86,$J86,$L86,$N86,$P86)</f>
        <v>0</v>
      </c>
      <c r="U86" s="1">
        <f>MEDIAN($C86,$E86,$G86,$I86,$K86,$M86,$O86,$Q86)</f>
        <v>0</v>
      </c>
      <c r="V86" s="1">
        <f>MAX($B86,$D86,$F86,$H86,$J86,$L86,$N86,$P86)</f>
        <v>0</v>
      </c>
      <c r="W86" s="1">
        <f>MAX($C86,$E86,$G86,$I86,$K86,$M86,$O86,$Q86)</f>
        <v>0</v>
      </c>
    </row>
    <row r="87" spans="1:23">
      <c r="A87" s="1" t="s">
        <v>84</v>
      </c>
      <c r="B87" s="1"/>
      <c r="C87" s="2"/>
      <c r="D87" s="1">
        <v>0.5600000000000001</v>
      </c>
      <c r="E87" s="2">
        <v>0</v>
      </c>
      <c r="F87" s="1">
        <v>0.63</v>
      </c>
      <c r="G87" s="2">
        <v>0</v>
      </c>
      <c r="H87" s="1"/>
      <c r="I87" s="2"/>
      <c r="J87" s="1">
        <v>2.1</v>
      </c>
      <c r="K87" s="2">
        <v>0</v>
      </c>
      <c r="L87" s="1">
        <v>2.11</v>
      </c>
      <c r="M87" s="2">
        <v>0</v>
      </c>
      <c r="N87" s="1">
        <v>0.43</v>
      </c>
      <c r="O87" s="2">
        <v>0</v>
      </c>
      <c r="P87" s="1">
        <v>0.58</v>
      </c>
      <c r="Q87" s="2">
        <v>0</v>
      </c>
      <c r="R87" s="1">
        <f>MIN($B87,$D87,$F87,$H87,$J87,$L87,$N87,$P87)</f>
        <v>0</v>
      </c>
      <c r="S87" s="1">
        <f>MIN($C87,$E87,$G87,$I87,$K87,$M87,$O87,$Q87)</f>
        <v>0</v>
      </c>
      <c r="T87" s="1">
        <f>MEDIAN($B87,$D87,$F87,$H87,$J87,$L87,$N87,$P87)</f>
        <v>0</v>
      </c>
      <c r="U87" s="1">
        <f>MEDIAN($C87,$E87,$G87,$I87,$K87,$M87,$O87,$Q87)</f>
        <v>0</v>
      </c>
      <c r="V87" s="1">
        <f>MAX($B87,$D87,$F87,$H87,$J87,$L87,$N87,$P87)</f>
        <v>0</v>
      </c>
      <c r="W87" s="1">
        <f>MAX($C87,$E87,$G87,$I87,$K87,$M87,$O87,$Q87)</f>
        <v>0</v>
      </c>
    </row>
    <row r="88" spans="1:23">
      <c r="A88" s="1" t="s">
        <v>85</v>
      </c>
      <c r="B88" s="1"/>
      <c r="C88" s="2"/>
      <c r="D88" s="1">
        <v>0.59</v>
      </c>
      <c r="E88" s="2">
        <v>0</v>
      </c>
      <c r="F88" s="1">
        <v>0.43</v>
      </c>
      <c r="G88" s="2">
        <v>0</v>
      </c>
      <c r="H88" s="1"/>
      <c r="I88" s="2"/>
      <c r="J88" s="1">
        <v>2.07</v>
      </c>
      <c r="K88" s="2">
        <v>0</v>
      </c>
      <c r="L88" s="1">
        <v>2.08</v>
      </c>
      <c r="M88" s="2">
        <v>0</v>
      </c>
      <c r="N88" s="1">
        <v>0.51</v>
      </c>
      <c r="O88" s="2">
        <v>0</v>
      </c>
      <c r="P88" s="1">
        <v>0.46</v>
      </c>
      <c r="Q88" s="2">
        <v>0</v>
      </c>
      <c r="R88" s="1">
        <f>MIN($B88,$D88,$F88,$H88,$J88,$L88,$N88,$P88)</f>
        <v>0</v>
      </c>
      <c r="S88" s="1">
        <f>MIN($C88,$E88,$G88,$I88,$K88,$M88,$O88,$Q88)</f>
        <v>0</v>
      </c>
      <c r="T88" s="1">
        <f>MEDIAN($B88,$D88,$F88,$H88,$J88,$L88,$N88,$P88)</f>
        <v>0</v>
      </c>
      <c r="U88" s="1">
        <f>MEDIAN($C88,$E88,$G88,$I88,$K88,$M88,$O88,$Q88)</f>
        <v>0</v>
      </c>
      <c r="V88" s="1">
        <f>MAX($B88,$D88,$F88,$H88,$J88,$L88,$N88,$P88)</f>
        <v>0</v>
      </c>
      <c r="W88" s="1">
        <f>MAX($C88,$E88,$G88,$I88,$K88,$M88,$O88,$Q88)</f>
        <v>0</v>
      </c>
    </row>
    <row r="89" spans="1:23">
      <c r="A89" s="1" t="s">
        <v>86</v>
      </c>
      <c r="B89" s="1"/>
      <c r="C89" s="2"/>
      <c r="D89" s="1">
        <v>0.44</v>
      </c>
      <c r="E89" s="2">
        <v>0</v>
      </c>
      <c r="F89" s="1">
        <v>0.43</v>
      </c>
      <c r="G89" s="2">
        <v>0</v>
      </c>
      <c r="H89" s="1"/>
      <c r="I89" s="2"/>
      <c r="J89" s="1">
        <v>1.96</v>
      </c>
      <c r="K89" s="2">
        <v>0</v>
      </c>
      <c r="L89" s="1">
        <v>1.92</v>
      </c>
      <c r="M89" s="2">
        <v>0</v>
      </c>
      <c r="N89" s="1">
        <v>0.61</v>
      </c>
      <c r="O89" s="2">
        <v>0</v>
      </c>
      <c r="P89" s="1">
        <v>0.45</v>
      </c>
      <c r="Q89" s="2">
        <v>0</v>
      </c>
      <c r="R89" s="1">
        <f>MIN($B89,$D89,$F89,$H89,$J89,$L89,$N89,$P89)</f>
        <v>0</v>
      </c>
      <c r="S89" s="1">
        <f>MIN($C89,$E89,$G89,$I89,$K89,$M89,$O89,$Q89)</f>
        <v>0</v>
      </c>
      <c r="T89" s="1">
        <f>MEDIAN($B89,$D89,$F89,$H89,$J89,$L89,$N89,$P89)</f>
        <v>0</v>
      </c>
      <c r="U89" s="1">
        <f>MEDIAN($C89,$E89,$G89,$I89,$K89,$M89,$O89,$Q89)</f>
        <v>0</v>
      </c>
      <c r="V89" s="1">
        <f>MAX($B89,$D89,$F89,$H89,$J89,$L89,$N89,$P89)</f>
        <v>0</v>
      </c>
      <c r="W89" s="1">
        <f>MAX($C89,$E89,$G89,$I89,$K89,$M89,$O89,$Q89)</f>
        <v>0</v>
      </c>
    </row>
    <row r="90" spans="1:23">
      <c r="A90" s="1" t="s">
        <v>87</v>
      </c>
      <c r="B90" s="1"/>
      <c r="C90" s="2"/>
      <c r="D90" s="1">
        <v>1.03</v>
      </c>
      <c r="E90" s="2">
        <v>0</v>
      </c>
      <c r="F90" s="1">
        <v>0.72</v>
      </c>
      <c r="G90" s="2">
        <v>0</v>
      </c>
      <c r="H90" s="1"/>
      <c r="I90" s="2"/>
      <c r="J90" s="4">
        <v>5.63</v>
      </c>
      <c r="K90" s="2">
        <v>0</v>
      </c>
      <c r="L90" s="1">
        <v>2.93</v>
      </c>
      <c r="M90" s="2">
        <v>0</v>
      </c>
      <c r="N90" s="1">
        <v>0.8100000000000001</v>
      </c>
      <c r="O90" s="2">
        <v>0</v>
      </c>
      <c r="P90" s="3">
        <v>0.6</v>
      </c>
      <c r="Q90" s="2">
        <v>0</v>
      </c>
      <c r="R90" s="1">
        <f>MIN($B90,$D90,$F90,$H90,$J90,$L90,$N90,$P90)</f>
        <v>0</v>
      </c>
      <c r="S90" s="1">
        <f>MIN($C90,$E90,$G90,$I90,$K90,$M90,$O90,$Q90)</f>
        <v>0</v>
      </c>
      <c r="T90" s="1">
        <f>MEDIAN($B90,$D90,$F90,$H90,$J90,$L90,$N90,$P90)</f>
        <v>0</v>
      </c>
      <c r="U90" s="1">
        <f>MEDIAN($C90,$E90,$G90,$I90,$K90,$M90,$O90,$Q90)</f>
        <v>0</v>
      </c>
      <c r="V90" s="1">
        <f>MAX($B90,$D90,$F90,$H90,$J90,$L90,$N90,$P90)</f>
        <v>0</v>
      </c>
      <c r="W90" s="1">
        <f>MAX($C90,$E90,$G90,$I90,$K90,$M90,$O90,$Q90)</f>
        <v>0</v>
      </c>
    </row>
    <row r="91" spans="1:23">
      <c r="A91" s="1" t="s">
        <v>88</v>
      </c>
      <c r="B91" s="1"/>
      <c r="C91" s="2"/>
      <c r="D91" s="1">
        <v>0.84</v>
      </c>
      <c r="E91" s="2">
        <v>0</v>
      </c>
      <c r="F91" s="1">
        <v>0.64</v>
      </c>
      <c r="G91" s="2">
        <v>0</v>
      </c>
      <c r="H91" s="1"/>
      <c r="I91" s="2"/>
      <c r="J91" s="4">
        <v>5.84</v>
      </c>
      <c r="K91" s="2">
        <v>0</v>
      </c>
      <c r="L91" s="1">
        <v>2.94</v>
      </c>
      <c r="M91" s="2">
        <v>0</v>
      </c>
      <c r="N91" s="1">
        <v>0.84</v>
      </c>
      <c r="O91" s="2">
        <v>0</v>
      </c>
      <c r="P91" s="3">
        <v>0.52</v>
      </c>
      <c r="Q91" s="2">
        <v>0</v>
      </c>
      <c r="R91" s="1">
        <f>MIN($B91,$D91,$F91,$H91,$J91,$L91,$N91,$P91)</f>
        <v>0</v>
      </c>
      <c r="S91" s="1">
        <f>MIN($C91,$E91,$G91,$I91,$K91,$M91,$O91,$Q91)</f>
        <v>0</v>
      </c>
      <c r="T91" s="1">
        <f>MEDIAN($B91,$D91,$F91,$H91,$J91,$L91,$N91,$P91)</f>
        <v>0</v>
      </c>
      <c r="U91" s="1">
        <f>MEDIAN($C91,$E91,$G91,$I91,$K91,$M91,$O91,$Q91)</f>
        <v>0</v>
      </c>
      <c r="V91" s="1">
        <f>MAX($B91,$D91,$F91,$H91,$J91,$L91,$N91,$P91)</f>
        <v>0</v>
      </c>
      <c r="W91" s="1">
        <f>MAX($C91,$E91,$G91,$I91,$K91,$M91,$O91,$Q91)</f>
        <v>0</v>
      </c>
    </row>
    <row r="92" spans="1:23">
      <c r="A92" s="1" t="s">
        <v>89</v>
      </c>
      <c r="B92" s="1"/>
      <c r="C92" s="2"/>
      <c r="D92" s="1">
        <v>0.85</v>
      </c>
      <c r="E92" s="2">
        <v>0</v>
      </c>
      <c r="F92" s="3">
        <v>0.73</v>
      </c>
      <c r="G92" s="2">
        <v>0</v>
      </c>
      <c r="H92" s="1"/>
      <c r="I92" s="2"/>
      <c r="J92" s="4">
        <v>8.029999999999999</v>
      </c>
      <c r="K92" s="2">
        <v>0</v>
      </c>
      <c r="L92" s="1">
        <v>2.95</v>
      </c>
      <c r="M92" s="2">
        <v>0</v>
      </c>
      <c r="N92" s="1">
        <v>0.82</v>
      </c>
      <c r="O92" s="2">
        <v>0</v>
      </c>
      <c r="P92" s="1">
        <v>0.84</v>
      </c>
      <c r="Q92" s="2">
        <v>0</v>
      </c>
      <c r="R92" s="1">
        <f>MIN($B92,$D92,$F92,$H92,$J92,$L92,$N92,$P92)</f>
        <v>0</v>
      </c>
      <c r="S92" s="1">
        <f>MIN($C92,$E92,$G92,$I92,$K92,$M92,$O92,$Q92)</f>
        <v>0</v>
      </c>
      <c r="T92" s="1">
        <f>MEDIAN($B92,$D92,$F92,$H92,$J92,$L92,$N92,$P92)</f>
        <v>0</v>
      </c>
      <c r="U92" s="1">
        <f>MEDIAN($C92,$E92,$G92,$I92,$K92,$M92,$O92,$Q92)</f>
        <v>0</v>
      </c>
      <c r="V92" s="1">
        <f>MAX($B92,$D92,$F92,$H92,$J92,$L92,$N92,$P92)</f>
        <v>0</v>
      </c>
      <c r="W92" s="1">
        <f>MAX($C92,$E92,$G92,$I92,$K92,$M92,$O92,$Q92)</f>
        <v>0</v>
      </c>
    </row>
    <row r="93" spans="1:23">
      <c r="A93" s="1" t="s">
        <v>90</v>
      </c>
      <c r="B93" s="1"/>
      <c r="C93" s="2"/>
      <c r="D93" s="1">
        <v>0.6899999999999999</v>
      </c>
      <c r="E93" s="2">
        <v>0</v>
      </c>
      <c r="F93" s="1">
        <v>0.65</v>
      </c>
      <c r="G93" s="2">
        <v>0</v>
      </c>
      <c r="H93" s="1"/>
      <c r="I93" s="2"/>
      <c r="J93" s="4">
        <v>5.68</v>
      </c>
      <c r="K93" s="2">
        <v>0</v>
      </c>
      <c r="L93" s="1">
        <v>3.3</v>
      </c>
      <c r="M93" s="2">
        <v>0</v>
      </c>
      <c r="N93" s="1">
        <v>0.85</v>
      </c>
      <c r="O93" s="2">
        <v>0</v>
      </c>
      <c r="P93" s="3">
        <v>0.5</v>
      </c>
      <c r="Q93" s="2">
        <v>0</v>
      </c>
      <c r="R93" s="1">
        <f>MIN($B93,$D93,$F93,$H93,$J93,$L93,$N93,$P93)</f>
        <v>0</v>
      </c>
      <c r="S93" s="1">
        <f>MIN($C93,$E93,$G93,$I93,$K93,$M93,$O93,$Q93)</f>
        <v>0</v>
      </c>
      <c r="T93" s="1">
        <f>MEDIAN($B93,$D93,$F93,$H93,$J93,$L93,$N93,$P93)</f>
        <v>0</v>
      </c>
      <c r="U93" s="1">
        <f>MEDIAN($C93,$E93,$G93,$I93,$K93,$M93,$O93,$Q93)</f>
        <v>0</v>
      </c>
      <c r="V93" s="1">
        <f>MAX($B93,$D93,$F93,$H93,$J93,$L93,$N93,$P93)</f>
        <v>0</v>
      </c>
      <c r="W93" s="1">
        <f>MAX($C93,$E93,$G93,$I93,$K93,$M93,$O93,$Q93)</f>
        <v>0</v>
      </c>
    </row>
    <row r="94" spans="1:23">
      <c r="A94" s="1" t="s">
        <v>91</v>
      </c>
      <c r="B94" s="1"/>
      <c r="C94" s="2"/>
      <c r="D94" s="1">
        <v>1.28</v>
      </c>
      <c r="E94" s="2">
        <v>0</v>
      </c>
      <c r="F94" s="1">
        <v>1.15</v>
      </c>
      <c r="G94" s="2">
        <v>0</v>
      </c>
      <c r="H94" s="1"/>
      <c r="I94" s="2"/>
      <c r="J94" s="4">
        <v>5.79</v>
      </c>
      <c r="K94" s="2">
        <v>0</v>
      </c>
      <c r="L94" s="1">
        <v>4.41</v>
      </c>
      <c r="M94" s="2">
        <v>0</v>
      </c>
      <c r="N94" s="1">
        <v>1.05</v>
      </c>
      <c r="O94" s="2">
        <v>0</v>
      </c>
      <c r="P94" s="3">
        <v>0.83</v>
      </c>
      <c r="Q94" s="2">
        <v>0</v>
      </c>
      <c r="R94" s="1">
        <f>MIN($B94,$D94,$F94,$H94,$J94,$L94,$N94,$P94)</f>
        <v>0</v>
      </c>
      <c r="S94" s="1">
        <f>MIN($C94,$E94,$G94,$I94,$K94,$M94,$O94,$Q94)</f>
        <v>0</v>
      </c>
      <c r="T94" s="1">
        <f>MEDIAN($B94,$D94,$F94,$H94,$J94,$L94,$N94,$P94)</f>
        <v>0</v>
      </c>
      <c r="U94" s="1">
        <f>MEDIAN($C94,$E94,$G94,$I94,$K94,$M94,$O94,$Q94)</f>
        <v>0</v>
      </c>
      <c r="V94" s="1">
        <f>MAX($B94,$D94,$F94,$H94,$J94,$L94,$N94,$P94)</f>
        <v>0</v>
      </c>
      <c r="W94" s="1">
        <f>MAX($C94,$E94,$G94,$I94,$K94,$M94,$O94,$Q94)</f>
        <v>0</v>
      </c>
    </row>
    <row r="95" spans="1:23">
      <c r="A95" s="1" t="s">
        <v>92</v>
      </c>
      <c r="B95" s="1"/>
      <c r="C95" s="2"/>
      <c r="D95" s="1">
        <v>1.33</v>
      </c>
      <c r="E95" s="2">
        <v>0</v>
      </c>
      <c r="F95" s="1">
        <v>1.21</v>
      </c>
      <c r="G95" s="2">
        <v>0</v>
      </c>
      <c r="H95" s="1"/>
      <c r="I95" s="2"/>
      <c r="J95" s="4">
        <v>7.83</v>
      </c>
      <c r="K95" s="2">
        <v>0</v>
      </c>
      <c r="L95" s="1">
        <v>4.14</v>
      </c>
      <c r="M95" s="2">
        <v>0</v>
      </c>
      <c r="N95" s="1">
        <v>0.89</v>
      </c>
      <c r="O95" s="2">
        <v>0</v>
      </c>
      <c r="P95" s="3">
        <v>0.68</v>
      </c>
      <c r="Q95" s="2">
        <v>0</v>
      </c>
      <c r="R95" s="1">
        <f>MIN($B95,$D95,$F95,$H95,$J95,$L95,$N95,$P95)</f>
        <v>0</v>
      </c>
      <c r="S95" s="1">
        <f>MIN($C95,$E95,$G95,$I95,$K95,$M95,$O95,$Q95)</f>
        <v>0</v>
      </c>
      <c r="T95" s="1">
        <f>MEDIAN($B95,$D95,$F95,$H95,$J95,$L95,$N95,$P95)</f>
        <v>0</v>
      </c>
      <c r="U95" s="1">
        <f>MEDIAN($C95,$E95,$G95,$I95,$K95,$M95,$O95,$Q95)</f>
        <v>0</v>
      </c>
      <c r="V95" s="1">
        <f>MAX($B95,$D95,$F95,$H95,$J95,$L95,$N95,$P95)</f>
        <v>0</v>
      </c>
      <c r="W95" s="1">
        <f>MAX($C95,$E95,$G95,$I95,$K95,$M95,$O95,$Q95)</f>
        <v>0</v>
      </c>
    </row>
    <row r="96" spans="1:23">
      <c r="A96" s="1" t="s">
        <v>93</v>
      </c>
      <c r="B96" s="1"/>
      <c r="C96" s="2"/>
      <c r="D96" s="1">
        <v>1.47</v>
      </c>
      <c r="E96" s="2">
        <v>0</v>
      </c>
      <c r="F96" s="1">
        <v>2.33</v>
      </c>
      <c r="G96" s="2">
        <v>0</v>
      </c>
      <c r="H96" s="1"/>
      <c r="I96" s="2"/>
      <c r="J96" s="1">
        <v>6.33</v>
      </c>
      <c r="K96" s="2">
        <v>0</v>
      </c>
      <c r="L96" s="4">
        <v>7.63</v>
      </c>
      <c r="M96" s="2">
        <v>0</v>
      </c>
      <c r="N96" s="3">
        <v>1.05</v>
      </c>
      <c r="O96" s="2">
        <v>0</v>
      </c>
      <c r="P96" s="1">
        <v>1.07</v>
      </c>
      <c r="Q96" s="2">
        <v>0</v>
      </c>
      <c r="R96" s="1">
        <f>MIN($B96,$D96,$F96,$H96,$J96,$L96,$N96,$P96)</f>
        <v>0</v>
      </c>
      <c r="S96" s="1">
        <f>MIN($C96,$E96,$G96,$I96,$K96,$M96,$O96,$Q96)</f>
        <v>0</v>
      </c>
      <c r="T96" s="1">
        <f>MEDIAN($B96,$D96,$F96,$H96,$J96,$L96,$N96,$P96)</f>
        <v>0</v>
      </c>
      <c r="U96" s="1">
        <f>MEDIAN($C96,$E96,$G96,$I96,$K96,$M96,$O96,$Q96)</f>
        <v>0</v>
      </c>
      <c r="V96" s="1">
        <f>MAX($B96,$D96,$F96,$H96,$J96,$L96,$N96,$P96)</f>
        <v>0</v>
      </c>
      <c r="W96" s="1">
        <f>MAX($C96,$E96,$G96,$I96,$K96,$M96,$O96,$Q96)</f>
        <v>0</v>
      </c>
    </row>
    <row r="97" spans="1:23">
      <c r="A97" s="1" t="s">
        <v>94</v>
      </c>
      <c r="B97" s="1"/>
      <c r="C97" s="2"/>
      <c r="D97" s="1">
        <v>1.52</v>
      </c>
      <c r="E97" s="2">
        <v>0</v>
      </c>
      <c r="F97" s="1">
        <v>1.86</v>
      </c>
      <c r="G97" s="2">
        <v>0</v>
      </c>
      <c r="H97" s="1"/>
      <c r="I97" s="2"/>
      <c r="J97" s="1">
        <v>6.24</v>
      </c>
      <c r="K97" s="2">
        <v>0</v>
      </c>
      <c r="L97" s="4">
        <v>7.8</v>
      </c>
      <c r="M97" s="2">
        <v>0</v>
      </c>
      <c r="N97" s="1">
        <v>0.98</v>
      </c>
      <c r="O97" s="2">
        <v>0</v>
      </c>
      <c r="P97" s="3">
        <v>0.9</v>
      </c>
      <c r="Q97" s="2">
        <v>0</v>
      </c>
      <c r="R97" s="1">
        <f>MIN($B97,$D97,$F97,$H97,$J97,$L97,$N97,$P97)</f>
        <v>0</v>
      </c>
      <c r="S97" s="1">
        <f>MIN($C97,$E97,$G97,$I97,$K97,$M97,$O97,$Q97)</f>
        <v>0</v>
      </c>
      <c r="T97" s="1">
        <f>MEDIAN($B97,$D97,$F97,$H97,$J97,$L97,$N97,$P97)</f>
        <v>0</v>
      </c>
      <c r="U97" s="1">
        <f>MEDIAN($C97,$E97,$G97,$I97,$K97,$M97,$O97,$Q97)</f>
        <v>0</v>
      </c>
      <c r="V97" s="1">
        <f>MAX($B97,$D97,$F97,$H97,$J97,$L97,$N97,$P97)</f>
        <v>0</v>
      </c>
      <c r="W97" s="1">
        <f>MAX($C97,$E97,$G97,$I97,$K97,$M97,$O97,$Q97)</f>
        <v>0</v>
      </c>
    </row>
    <row r="98" spans="1:23">
      <c r="A98" s="1" t="s">
        <v>95</v>
      </c>
      <c r="B98" s="1"/>
      <c r="C98" s="2"/>
      <c r="D98" s="1">
        <v>6.05</v>
      </c>
      <c r="E98" s="2">
        <v>0</v>
      </c>
      <c r="F98" s="1">
        <v>1.99</v>
      </c>
      <c r="G98" s="2">
        <v>0</v>
      </c>
      <c r="H98" s="1"/>
      <c r="I98" s="2"/>
      <c r="J98" s="4">
        <v>18.36</v>
      </c>
      <c r="K98" s="2">
        <v>0</v>
      </c>
      <c r="L98" s="1">
        <v>10.13</v>
      </c>
      <c r="M98" s="2">
        <v>0</v>
      </c>
      <c r="N98" s="1">
        <v>2.86</v>
      </c>
      <c r="O98" s="2">
        <v>0</v>
      </c>
      <c r="P98" s="3">
        <v>1.07</v>
      </c>
      <c r="Q98" s="2">
        <v>0</v>
      </c>
      <c r="R98" s="1">
        <f>MIN($B98,$D98,$F98,$H98,$J98,$L98,$N98,$P98)</f>
        <v>0</v>
      </c>
      <c r="S98" s="1">
        <f>MIN($C98,$E98,$G98,$I98,$K98,$M98,$O98,$Q98)</f>
        <v>0</v>
      </c>
      <c r="T98" s="1">
        <f>MEDIAN($B98,$D98,$F98,$H98,$J98,$L98,$N98,$P98)</f>
        <v>0</v>
      </c>
      <c r="U98" s="1">
        <f>MEDIAN($C98,$E98,$G98,$I98,$K98,$M98,$O98,$Q98)</f>
        <v>0</v>
      </c>
      <c r="V98" s="1">
        <f>MAX($B98,$D98,$F98,$H98,$J98,$L98,$N98,$P98)</f>
        <v>0</v>
      </c>
      <c r="W98" s="1">
        <f>MAX($C98,$E98,$G98,$I98,$K98,$M98,$O98,$Q98)</f>
        <v>0</v>
      </c>
    </row>
    <row r="99" spans="1:23">
      <c r="A99" s="1" t="s">
        <v>96</v>
      </c>
      <c r="B99" s="1"/>
      <c r="C99" s="2"/>
      <c r="D99" s="1">
        <v>6.34</v>
      </c>
      <c r="E99" s="2">
        <v>0</v>
      </c>
      <c r="F99" s="1">
        <v>2.16</v>
      </c>
      <c r="G99" s="2">
        <v>0</v>
      </c>
      <c r="H99" s="1"/>
      <c r="I99" s="2"/>
      <c r="J99" s="4">
        <v>19.29</v>
      </c>
      <c r="K99" s="2">
        <v>0</v>
      </c>
      <c r="L99" s="1">
        <v>10.1</v>
      </c>
      <c r="M99" s="2">
        <v>0</v>
      </c>
      <c r="N99" s="1">
        <v>3.08</v>
      </c>
      <c r="O99" s="2">
        <v>0</v>
      </c>
      <c r="P99" s="3">
        <v>1.19</v>
      </c>
      <c r="Q99" s="2">
        <v>0</v>
      </c>
      <c r="R99" s="1">
        <f>MIN($B99,$D99,$F99,$H99,$J99,$L99,$N99,$P99)</f>
        <v>0</v>
      </c>
      <c r="S99" s="1">
        <f>MIN($C99,$E99,$G99,$I99,$K99,$M99,$O99,$Q99)</f>
        <v>0</v>
      </c>
      <c r="T99" s="1">
        <f>MEDIAN($B99,$D99,$F99,$H99,$J99,$L99,$N99,$P99)</f>
        <v>0</v>
      </c>
      <c r="U99" s="1">
        <f>MEDIAN($C99,$E99,$G99,$I99,$K99,$M99,$O99,$Q99)</f>
        <v>0</v>
      </c>
      <c r="V99" s="1">
        <f>MAX($B99,$D99,$F99,$H99,$J99,$L99,$N99,$P99)</f>
        <v>0</v>
      </c>
      <c r="W99" s="1">
        <f>MAX($C99,$E99,$G99,$I99,$K99,$M99,$O99,$Q99)</f>
        <v>0</v>
      </c>
    </row>
    <row r="100" spans="1:23">
      <c r="A100" s="1" t="s">
        <v>97</v>
      </c>
      <c r="B100" s="1"/>
      <c r="C100" s="2"/>
      <c r="D100" s="4">
        <v>20.95</v>
      </c>
      <c r="E100" s="2">
        <v>0</v>
      </c>
      <c r="F100" s="1">
        <v>2.8</v>
      </c>
      <c r="G100" s="2">
        <v>0</v>
      </c>
      <c r="H100" s="1"/>
      <c r="I100" s="2"/>
      <c r="J100" s="1">
        <v>19.06</v>
      </c>
      <c r="K100" s="2">
        <v>0</v>
      </c>
      <c r="L100" s="1">
        <v>9.630000000000001</v>
      </c>
      <c r="M100" s="2">
        <v>0</v>
      </c>
      <c r="N100" s="1">
        <v>3.18</v>
      </c>
      <c r="O100" s="2">
        <v>0</v>
      </c>
      <c r="P100" s="3">
        <v>1.23</v>
      </c>
      <c r="Q100" s="2">
        <v>0</v>
      </c>
      <c r="R100" s="1">
        <f>MIN($B100,$D100,$F100,$H100,$J100,$L100,$N100,$P100)</f>
        <v>0</v>
      </c>
      <c r="S100" s="1">
        <f>MIN($C100,$E100,$G100,$I100,$K100,$M100,$O100,$Q100)</f>
        <v>0</v>
      </c>
      <c r="T100" s="1">
        <f>MEDIAN($B100,$D100,$F100,$H100,$J100,$L100,$N100,$P100)</f>
        <v>0</v>
      </c>
      <c r="U100" s="1">
        <f>MEDIAN($C100,$E100,$G100,$I100,$K100,$M100,$O100,$Q100)</f>
        <v>0</v>
      </c>
      <c r="V100" s="1">
        <f>MAX($B100,$D100,$F100,$H100,$J100,$L100,$N100,$P100)</f>
        <v>0</v>
      </c>
      <c r="W100" s="1">
        <f>MAX($C100,$E100,$G100,$I100,$K100,$M100,$O100,$Q100)</f>
        <v>0</v>
      </c>
    </row>
    <row r="101" spans="1:23">
      <c r="A101" s="1" t="s">
        <v>98</v>
      </c>
      <c r="B101" s="1"/>
      <c r="C101" s="2"/>
      <c r="D101" s="1">
        <v>16.78</v>
      </c>
      <c r="E101" s="2">
        <v>0</v>
      </c>
      <c r="F101" s="1">
        <v>2.62</v>
      </c>
      <c r="G101" s="2">
        <v>0</v>
      </c>
      <c r="H101" s="1"/>
      <c r="I101" s="2"/>
      <c r="J101" s="4">
        <v>19.04</v>
      </c>
      <c r="K101" s="2">
        <v>0</v>
      </c>
      <c r="L101" s="1">
        <v>9.789999999999999</v>
      </c>
      <c r="M101" s="2">
        <v>0</v>
      </c>
      <c r="N101" s="1">
        <v>2.96</v>
      </c>
      <c r="O101" s="2">
        <v>0</v>
      </c>
      <c r="P101" s="3">
        <v>1.04</v>
      </c>
      <c r="Q101" s="2">
        <v>0</v>
      </c>
      <c r="R101" s="1">
        <f>MIN($B101,$D101,$F101,$H101,$J101,$L101,$N101,$P101)</f>
        <v>0</v>
      </c>
      <c r="S101" s="1">
        <f>MIN($C101,$E101,$G101,$I101,$K101,$M101,$O101,$Q101)</f>
        <v>0</v>
      </c>
      <c r="T101" s="1">
        <f>MEDIAN($B101,$D101,$F101,$H101,$J101,$L101,$N101,$P101)</f>
        <v>0</v>
      </c>
      <c r="U101" s="1">
        <f>MEDIAN($C101,$E101,$G101,$I101,$K101,$M101,$O101,$Q101)</f>
        <v>0</v>
      </c>
      <c r="V101" s="1">
        <f>MAX($B101,$D101,$F101,$H101,$J101,$L101,$N101,$P101)</f>
        <v>0</v>
      </c>
      <c r="W101" s="1">
        <f>MAX($C101,$E101,$G101,$I101,$K101,$M101,$O101,$Q101)</f>
        <v>0</v>
      </c>
    </row>
    <row r="102" spans="1:23">
      <c r="A102" s="1" t="s">
        <v>99</v>
      </c>
      <c r="B102" s="1"/>
      <c r="C102" s="2"/>
      <c r="D102" s="1">
        <v>14.2</v>
      </c>
      <c r="E102" s="2">
        <v>0</v>
      </c>
      <c r="F102" s="1">
        <v>2.96</v>
      </c>
      <c r="G102" s="2">
        <v>0</v>
      </c>
      <c r="H102" s="1"/>
      <c r="I102" s="2"/>
      <c r="J102" s="4">
        <v>26.8</v>
      </c>
      <c r="K102" s="2">
        <v>0</v>
      </c>
      <c r="L102" s="1">
        <v>13.06</v>
      </c>
      <c r="M102" s="2">
        <v>0</v>
      </c>
      <c r="N102" s="1">
        <v>3.08</v>
      </c>
      <c r="O102" s="2">
        <v>0</v>
      </c>
      <c r="P102" s="3">
        <v>1.37</v>
      </c>
      <c r="Q102" s="2">
        <v>0</v>
      </c>
      <c r="R102" s="1">
        <f>MIN($B102,$D102,$F102,$H102,$J102,$L102,$N102,$P102)</f>
        <v>0</v>
      </c>
      <c r="S102" s="1">
        <f>MIN($C102,$E102,$G102,$I102,$K102,$M102,$O102,$Q102)</f>
        <v>0</v>
      </c>
      <c r="T102" s="1">
        <f>MEDIAN($B102,$D102,$F102,$H102,$J102,$L102,$N102,$P102)</f>
        <v>0</v>
      </c>
      <c r="U102" s="1">
        <f>MEDIAN($C102,$E102,$G102,$I102,$K102,$M102,$O102,$Q102)</f>
        <v>0</v>
      </c>
      <c r="V102" s="1">
        <f>MAX($B102,$D102,$F102,$H102,$J102,$L102,$N102,$P102)</f>
        <v>0</v>
      </c>
      <c r="W102" s="1">
        <f>MAX($C102,$E102,$G102,$I102,$K102,$M102,$O102,$Q102)</f>
        <v>0</v>
      </c>
    </row>
    <row r="103" spans="1:23">
      <c r="A103" s="1" t="s">
        <v>100</v>
      </c>
      <c r="B103" s="1"/>
      <c r="C103" s="2"/>
      <c r="D103" s="1">
        <v>6.79</v>
      </c>
      <c r="E103" s="2">
        <v>0</v>
      </c>
      <c r="F103" s="1">
        <v>5.39</v>
      </c>
      <c r="G103" s="2">
        <v>0</v>
      </c>
      <c r="H103" s="1"/>
      <c r="I103" s="2"/>
      <c r="J103" s="4">
        <v>21.47</v>
      </c>
      <c r="K103" s="2">
        <v>0</v>
      </c>
      <c r="L103" s="1">
        <v>12.97</v>
      </c>
      <c r="M103" s="2">
        <v>0</v>
      </c>
      <c r="N103" s="1">
        <v>3.25</v>
      </c>
      <c r="O103" s="2">
        <v>0</v>
      </c>
      <c r="P103" s="3">
        <v>1.71</v>
      </c>
      <c r="Q103" s="2">
        <v>0</v>
      </c>
      <c r="R103" s="1">
        <f>MIN($B103,$D103,$F103,$H103,$J103,$L103,$N103,$P103)</f>
        <v>0</v>
      </c>
      <c r="S103" s="1">
        <f>MIN($C103,$E103,$G103,$I103,$K103,$M103,$O103,$Q103)</f>
        <v>0</v>
      </c>
      <c r="T103" s="1">
        <f>MEDIAN($B103,$D103,$F103,$H103,$J103,$L103,$N103,$P103)</f>
        <v>0</v>
      </c>
      <c r="U103" s="1">
        <f>MEDIAN($C103,$E103,$G103,$I103,$K103,$M103,$O103,$Q103)</f>
        <v>0</v>
      </c>
      <c r="V103" s="1">
        <f>MAX($B103,$D103,$F103,$H103,$J103,$L103,$N103,$P103)</f>
        <v>0</v>
      </c>
      <c r="W103" s="1">
        <f>MAX($C103,$E103,$G103,$I103,$K103,$M103,$O103,$Q103)</f>
        <v>0</v>
      </c>
    </row>
    <row r="104" spans="1:23">
      <c r="A104" s="1" t="s">
        <v>101</v>
      </c>
      <c r="B104" s="1"/>
      <c r="C104" s="2"/>
      <c r="D104" s="1">
        <v>16.2</v>
      </c>
      <c r="E104" s="2">
        <v>0</v>
      </c>
      <c r="F104" s="1">
        <v>6.71</v>
      </c>
      <c r="G104" s="2">
        <v>0</v>
      </c>
      <c r="H104" s="1"/>
      <c r="I104" s="2"/>
      <c r="J104" s="4">
        <v>18.92</v>
      </c>
      <c r="K104" s="2">
        <v>0</v>
      </c>
      <c r="L104" s="1">
        <v>13.05</v>
      </c>
      <c r="M104" s="2">
        <v>0</v>
      </c>
      <c r="N104" s="1">
        <v>3.05</v>
      </c>
      <c r="O104" s="2">
        <v>0</v>
      </c>
      <c r="P104" s="3">
        <v>1.3</v>
      </c>
      <c r="Q104" s="2">
        <v>0</v>
      </c>
      <c r="R104" s="1">
        <f>MIN($B104,$D104,$F104,$H104,$J104,$L104,$N104,$P104)</f>
        <v>0</v>
      </c>
      <c r="S104" s="1">
        <f>MIN($C104,$E104,$G104,$I104,$K104,$M104,$O104,$Q104)</f>
        <v>0</v>
      </c>
      <c r="T104" s="1">
        <f>MEDIAN($B104,$D104,$F104,$H104,$J104,$L104,$N104,$P104)</f>
        <v>0</v>
      </c>
      <c r="U104" s="1">
        <f>MEDIAN($C104,$E104,$G104,$I104,$K104,$M104,$O104,$Q104)</f>
        <v>0</v>
      </c>
      <c r="V104" s="1">
        <f>MAX($B104,$D104,$F104,$H104,$J104,$L104,$N104,$P104)</f>
        <v>0</v>
      </c>
      <c r="W104" s="1">
        <f>MAX($C104,$E104,$G104,$I104,$K104,$M104,$O104,$Q104)</f>
        <v>0</v>
      </c>
    </row>
    <row r="105" spans="1:23">
      <c r="A105" s="1" t="s">
        <v>102</v>
      </c>
      <c r="B105" s="1"/>
      <c r="C105" s="2"/>
      <c r="D105" s="1">
        <v>13.12</v>
      </c>
      <c r="E105" s="2">
        <v>0</v>
      </c>
      <c r="F105" s="1">
        <v>6.11</v>
      </c>
      <c r="G105" s="2">
        <v>0</v>
      </c>
      <c r="H105" s="1"/>
      <c r="I105" s="2"/>
      <c r="J105" s="4">
        <v>18.31</v>
      </c>
      <c r="K105" s="2">
        <v>0</v>
      </c>
      <c r="L105" s="1">
        <v>13.1</v>
      </c>
      <c r="M105" s="2">
        <v>0</v>
      </c>
      <c r="N105" s="1">
        <v>3</v>
      </c>
      <c r="O105" s="2">
        <v>0</v>
      </c>
      <c r="P105" s="3">
        <v>1.22</v>
      </c>
      <c r="Q105" s="2">
        <v>0</v>
      </c>
      <c r="R105" s="1">
        <f>MIN($B105,$D105,$F105,$H105,$J105,$L105,$N105,$P105)</f>
        <v>0</v>
      </c>
      <c r="S105" s="1">
        <f>MIN($C105,$E105,$G105,$I105,$K105,$M105,$O105,$Q105)</f>
        <v>0</v>
      </c>
      <c r="T105" s="1">
        <f>MEDIAN($B105,$D105,$F105,$H105,$J105,$L105,$N105,$P105)</f>
        <v>0</v>
      </c>
      <c r="U105" s="1">
        <f>MEDIAN($C105,$E105,$G105,$I105,$K105,$M105,$O105,$Q105)</f>
        <v>0</v>
      </c>
      <c r="V105" s="1">
        <f>MAX($B105,$D105,$F105,$H105,$J105,$L105,$N105,$P105)</f>
        <v>0</v>
      </c>
      <c r="W105" s="1">
        <f>MAX($C105,$E105,$G105,$I105,$K105,$M105,$O105,$Q105)</f>
        <v>0</v>
      </c>
    </row>
    <row r="106" spans="1:23">
      <c r="A106" s="1" t="s">
        <v>103</v>
      </c>
      <c r="B106" s="1"/>
      <c r="C106" s="2"/>
      <c r="D106" s="1">
        <v>1.14</v>
      </c>
      <c r="E106" s="2">
        <v>0</v>
      </c>
      <c r="F106" s="1">
        <v>1.05</v>
      </c>
      <c r="G106" s="2">
        <v>0</v>
      </c>
      <c r="H106" s="1"/>
      <c r="I106" s="2"/>
      <c r="J106" s="4">
        <v>5.72</v>
      </c>
      <c r="K106" s="2">
        <v>0</v>
      </c>
      <c r="L106" s="1">
        <v>4.16</v>
      </c>
      <c r="M106" s="2">
        <v>0</v>
      </c>
      <c r="N106" s="1">
        <v>0.98</v>
      </c>
      <c r="O106" s="2">
        <v>0</v>
      </c>
      <c r="P106" s="3">
        <v>0.67</v>
      </c>
      <c r="Q106" s="2">
        <v>0</v>
      </c>
      <c r="R106" s="1">
        <f>MIN($B106,$D106,$F106,$H106,$J106,$L106,$N106,$P106)</f>
        <v>0</v>
      </c>
      <c r="S106" s="1">
        <f>MIN($C106,$E106,$G106,$I106,$K106,$M106,$O106,$Q106)</f>
        <v>0</v>
      </c>
      <c r="T106" s="1">
        <f>MEDIAN($B106,$D106,$F106,$H106,$J106,$L106,$N106,$P106)</f>
        <v>0</v>
      </c>
      <c r="U106" s="1">
        <f>MEDIAN($C106,$E106,$G106,$I106,$K106,$M106,$O106,$Q106)</f>
        <v>0</v>
      </c>
      <c r="V106" s="1">
        <f>MAX($B106,$D106,$F106,$H106,$J106,$L106,$N106,$P106)</f>
        <v>0</v>
      </c>
      <c r="W106" s="1">
        <f>MAX($C106,$E106,$G106,$I106,$K106,$M106,$O106,$Q106)</f>
        <v>0</v>
      </c>
    </row>
    <row r="107" spans="1:23">
      <c r="A107" s="1" t="s">
        <v>104</v>
      </c>
      <c r="B107" s="1"/>
      <c r="C107" s="2"/>
      <c r="D107" s="1">
        <v>1.17</v>
      </c>
      <c r="E107" s="2">
        <v>0</v>
      </c>
      <c r="F107" s="1">
        <v>1.09</v>
      </c>
      <c r="G107" s="2">
        <v>0</v>
      </c>
      <c r="H107" s="1"/>
      <c r="I107" s="2"/>
      <c r="J107" s="4">
        <v>5.61</v>
      </c>
      <c r="K107" s="2">
        <v>0</v>
      </c>
      <c r="L107" s="1">
        <v>4.14</v>
      </c>
      <c r="M107" s="2">
        <v>0</v>
      </c>
      <c r="N107" s="1">
        <v>1.29</v>
      </c>
      <c r="O107" s="2">
        <v>0</v>
      </c>
      <c r="P107" s="3">
        <v>0.79</v>
      </c>
      <c r="Q107" s="2">
        <v>0</v>
      </c>
      <c r="R107" s="1">
        <f>MIN($B107,$D107,$F107,$H107,$J107,$L107,$N107,$P107)</f>
        <v>0</v>
      </c>
      <c r="S107" s="1">
        <f>MIN($C107,$E107,$G107,$I107,$K107,$M107,$O107,$Q107)</f>
        <v>0</v>
      </c>
      <c r="T107" s="1">
        <f>MEDIAN($B107,$D107,$F107,$H107,$J107,$L107,$N107,$P107)</f>
        <v>0</v>
      </c>
      <c r="U107" s="1">
        <f>MEDIAN($C107,$E107,$G107,$I107,$K107,$M107,$O107,$Q107)</f>
        <v>0</v>
      </c>
      <c r="V107" s="1">
        <f>MAX($B107,$D107,$F107,$H107,$J107,$L107,$N107,$P107)</f>
        <v>0</v>
      </c>
      <c r="W107" s="1">
        <f>MAX($C107,$E107,$G107,$I107,$K107,$M107,$O107,$Q107)</f>
        <v>0</v>
      </c>
    </row>
    <row r="108" spans="1:23">
      <c r="A108" s="1" t="s">
        <v>105</v>
      </c>
      <c r="B108" s="1"/>
      <c r="C108" s="2"/>
      <c r="D108" s="1">
        <v>1.2</v>
      </c>
      <c r="E108" s="2">
        <v>0</v>
      </c>
      <c r="F108" s="1">
        <v>1.26</v>
      </c>
      <c r="G108" s="2">
        <v>0</v>
      </c>
      <c r="H108" s="1"/>
      <c r="I108" s="2"/>
      <c r="J108" s="4">
        <v>6.35</v>
      </c>
      <c r="K108" s="2">
        <v>0</v>
      </c>
      <c r="L108" s="1">
        <v>5.57</v>
      </c>
      <c r="M108" s="2">
        <v>0</v>
      </c>
      <c r="N108" s="1">
        <v>0.91</v>
      </c>
      <c r="O108" s="2">
        <v>0</v>
      </c>
      <c r="P108" s="3">
        <v>0.78</v>
      </c>
      <c r="Q108" s="2">
        <v>0</v>
      </c>
      <c r="R108" s="1">
        <f>MIN($B108,$D108,$F108,$H108,$J108,$L108,$N108,$P108)</f>
        <v>0</v>
      </c>
      <c r="S108" s="1">
        <f>MIN($C108,$E108,$G108,$I108,$K108,$M108,$O108,$Q108)</f>
        <v>0</v>
      </c>
      <c r="T108" s="1">
        <f>MEDIAN($B108,$D108,$F108,$H108,$J108,$L108,$N108,$P108)</f>
        <v>0</v>
      </c>
      <c r="U108" s="1">
        <f>MEDIAN($C108,$E108,$G108,$I108,$K108,$M108,$O108,$Q108)</f>
        <v>0</v>
      </c>
      <c r="V108" s="1">
        <f>MAX($B108,$D108,$F108,$H108,$J108,$L108,$N108,$P108)</f>
        <v>0</v>
      </c>
      <c r="W108" s="1">
        <f>MAX($C108,$E108,$G108,$I108,$K108,$M108,$O108,$Q108)</f>
        <v>0</v>
      </c>
    </row>
    <row r="109" spans="1:23">
      <c r="A109" s="1" t="s">
        <v>106</v>
      </c>
      <c r="B109" s="1"/>
      <c r="C109" s="2"/>
      <c r="D109" s="1">
        <v>1.14</v>
      </c>
      <c r="E109" s="2">
        <v>0</v>
      </c>
      <c r="F109" s="1">
        <v>1.29</v>
      </c>
      <c r="G109" s="2">
        <v>0</v>
      </c>
      <c r="H109" s="1"/>
      <c r="I109" s="2"/>
      <c r="J109" s="4">
        <v>7.33</v>
      </c>
      <c r="K109" s="2">
        <v>0</v>
      </c>
      <c r="L109" s="1">
        <v>5.7</v>
      </c>
      <c r="M109" s="2">
        <v>0</v>
      </c>
      <c r="N109" s="1">
        <v>1.1</v>
      </c>
      <c r="O109" s="2">
        <v>0</v>
      </c>
      <c r="P109" s="3">
        <v>0.79</v>
      </c>
      <c r="Q109" s="2">
        <v>0</v>
      </c>
      <c r="R109" s="1">
        <f>MIN($B109,$D109,$F109,$H109,$J109,$L109,$N109,$P109)</f>
        <v>0</v>
      </c>
      <c r="S109" s="1">
        <f>MIN($C109,$E109,$G109,$I109,$K109,$M109,$O109,$Q109)</f>
        <v>0</v>
      </c>
      <c r="T109" s="1">
        <f>MEDIAN($B109,$D109,$F109,$H109,$J109,$L109,$N109,$P109)</f>
        <v>0</v>
      </c>
      <c r="U109" s="1">
        <f>MEDIAN($C109,$E109,$G109,$I109,$K109,$M109,$O109,$Q109)</f>
        <v>0</v>
      </c>
      <c r="V109" s="1">
        <f>MAX($B109,$D109,$F109,$H109,$J109,$L109,$N109,$P109)</f>
        <v>0</v>
      </c>
      <c r="W109" s="1">
        <f>MAX($C109,$E109,$G109,$I109,$K109,$M109,$O109,$Q109)</f>
        <v>0</v>
      </c>
    </row>
    <row r="110" spans="1:23">
      <c r="A110" s="1" t="s">
        <v>107</v>
      </c>
      <c r="B110" s="1"/>
      <c r="C110" s="2"/>
      <c r="D110" s="1">
        <v>1.21</v>
      </c>
      <c r="E110" s="2">
        <v>0</v>
      </c>
      <c r="F110" s="1">
        <v>2.07</v>
      </c>
      <c r="G110" s="2">
        <v>0</v>
      </c>
      <c r="H110" s="1"/>
      <c r="I110" s="2"/>
      <c r="J110" s="4">
        <v>6.28</v>
      </c>
      <c r="K110" s="2">
        <v>0</v>
      </c>
      <c r="L110" s="1">
        <v>5.74</v>
      </c>
      <c r="M110" s="2">
        <v>0</v>
      </c>
      <c r="N110" s="1">
        <v>0.89</v>
      </c>
      <c r="O110" s="2">
        <v>0</v>
      </c>
      <c r="P110" s="3">
        <v>0.77</v>
      </c>
      <c r="Q110" s="2">
        <v>0</v>
      </c>
      <c r="R110" s="1">
        <f>MIN($B110,$D110,$F110,$H110,$J110,$L110,$N110,$P110)</f>
        <v>0</v>
      </c>
      <c r="S110" s="1">
        <f>MIN($C110,$E110,$G110,$I110,$K110,$M110,$O110,$Q110)</f>
        <v>0</v>
      </c>
      <c r="T110" s="1">
        <f>MEDIAN($B110,$D110,$F110,$H110,$J110,$L110,$N110,$P110)</f>
        <v>0</v>
      </c>
      <c r="U110" s="1">
        <f>MEDIAN($C110,$E110,$G110,$I110,$K110,$M110,$O110,$Q110)</f>
        <v>0</v>
      </c>
      <c r="V110" s="1">
        <f>MAX($B110,$D110,$F110,$H110,$J110,$L110,$N110,$P110)</f>
        <v>0</v>
      </c>
      <c r="W110" s="1">
        <f>MAX($C110,$E110,$G110,$I110,$K110,$M110,$O110,$Q110)</f>
        <v>0</v>
      </c>
    </row>
    <row r="111" spans="1:23">
      <c r="A111" s="1" t="s">
        <v>108</v>
      </c>
      <c r="B111" s="1"/>
      <c r="C111" s="2"/>
      <c r="D111" s="1">
        <v>1.22</v>
      </c>
      <c r="E111" s="2">
        <v>0</v>
      </c>
      <c r="F111" s="1">
        <v>1.4</v>
      </c>
      <c r="G111" s="2">
        <v>0</v>
      </c>
      <c r="H111" s="1"/>
      <c r="I111" s="2"/>
      <c r="J111" s="4">
        <v>8.5</v>
      </c>
      <c r="K111" s="2">
        <v>0</v>
      </c>
      <c r="L111" s="1">
        <v>5.85</v>
      </c>
      <c r="M111" s="2">
        <v>0</v>
      </c>
      <c r="N111" s="3">
        <v>0.92</v>
      </c>
      <c r="O111" s="2">
        <v>0</v>
      </c>
      <c r="P111" s="1">
        <v>1.14</v>
      </c>
      <c r="Q111" s="2">
        <v>0</v>
      </c>
      <c r="R111" s="1">
        <f>MIN($B111,$D111,$F111,$H111,$J111,$L111,$N111,$P111)</f>
        <v>0</v>
      </c>
      <c r="S111" s="1">
        <f>MIN($C111,$E111,$G111,$I111,$K111,$M111,$O111,$Q111)</f>
        <v>0</v>
      </c>
      <c r="T111" s="1">
        <f>MEDIAN($B111,$D111,$F111,$H111,$J111,$L111,$N111,$P111)</f>
        <v>0</v>
      </c>
      <c r="U111" s="1">
        <f>MEDIAN($C111,$E111,$G111,$I111,$K111,$M111,$O111,$Q111)</f>
        <v>0</v>
      </c>
      <c r="V111" s="1">
        <f>MAX($B111,$D111,$F111,$H111,$J111,$L111,$N111,$P111)</f>
        <v>0</v>
      </c>
      <c r="W111" s="1">
        <f>MAX($C111,$E111,$G111,$I111,$K111,$M111,$O111,$Q111)</f>
        <v>0</v>
      </c>
    </row>
    <row r="112" spans="1:23">
      <c r="A112" s="1" t="s">
        <v>109</v>
      </c>
      <c r="B112" s="1"/>
      <c r="C112" s="2"/>
      <c r="D112" s="1">
        <v>1.24</v>
      </c>
      <c r="E112" s="2">
        <v>0</v>
      </c>
      <c r="F112" s="1">
        <v>1.52</v>
      </c>
      <c r="G112" s="2">
        <v>0</v>
      </c>
      <c r="H112" s="1"/>
      <c r="I112" s="2"/>
      <c r="J112" s="1">
        <v>6.32</v>
      </c>
      <c r="K112" s="2">
        <v>0</v>
      </c>
      <c r="L112" s="4">
        <v>7.71</v>
      </c>
      <c r="M112" s="2">
        <v>0</v>
      </c>
      <c r="N112" s="1">
        <v>1.09</v>
      </c>
      <c r="O112" s="2">
        <v>0</v>
      </c>
      <c r="P112" s="3">
        <v>0.92</v>
      </c>
      <c r="Q112" s="2">
        <v>0</v>
      </c>
      <c r="R112" s="1">
        <f>MIN($B112,$D112,$F112,$H112,$J112,$L112,$N112,$P112)</f>
        <v>0</v>
      </c>
      <c r="S112" s="1">
        <f>MIN($C112,$E112,$G112,$I112,$K112,$M112,$O112,$Q112)</f>
        <v>0</v>
      </c>
      <c r="T112" s="1">
        <f>MEDIAN($B112,$D112,$F112,$H112,$J112,$L112,$N112,$P112)</f>
        <v>0</v>
      </c>
      <c r="U112" s="1">
        <f>MEDIAN($C112,$E112,$G112,$I112,$K112,$M112,$O112,$Q112)</f>
        <v>0</v>
      </c>
      <c r="V112" s="1">
        <f>MAX($B112,$D112,$F112,$H112,$J112,$L112,$N112,$P112)</f>
        <v>0</v>
      </c>
      <c r="W112" s="1">
        <f>MAX($C112,$E112,$G112,$I112,$K112,$M112,$O112,$Q112)</f>
        <v>0</v>
      </c>
    </row>
    <row r="113" spans="1:23">
      <c r="A113" s="1" t="s">
        <v>110</v>
      </c>
      <c r="B113" s="1"/>
      <c r="C113" s="2"/>
      <c r="D113" s="1">
        <v>1.92</v>
      </c>
      <c r="E113" s="2">
        <v>0</v>
      </c>
      <c r="F113" s="1">
        <v>1.69</v>
      </c>
      <c r="G113" s="2">
        <v>0</v>
      </c>
      <c r="H113" s="1"/>
      <c r="I113" s="2"/>
      <c r="J113" s="1">
        <v>6.56</v>
      </c>
      <c r="K113" s="2">
        <v>0</v>
      </c>
      <c r="L113" s="4">
        <v>7.63</v>
      </c>
      <c r="M113" s="2">
        <v>0</v>
      </c>
      <c r="N113" s="3">
        <v>0.95</v>
      </c>
      <c r="O113" s="2">
        <v>0</v>
      </c>
      <c r="P113" s="1">
        <v>1.08</v>
      </c>
      <c r="Q113" s="2">
        <v>0</v>
      </c>
      <c r="R113" s="1">
        <f>MIN($B113,$D113,$F113,$H113,$J113,$L113,$N113,$P113)</f>
        <v>0</v>
      </c>
      <c r="S113" s="1">
        <f>MIN($C113,$E113,$G113,$I113,$K113,$M113,$O113,$Q113)</f>
        <v>0</v>
      </c>
      <c r="T113" s="1">
        <f>MEDIAN($B113,$D113,$F113,$H113,$J113,$L113,$N113,$P113)</f>
        <v>0</v>
      </c>
      <c r="U113" s="1">
        <f>MEDIAN($C113,$E113,$G113,$I113,$K113,$M113,$O113,$Q113)</f>
        <v>0</v>
      </c>
      <c r="V113" s="1">
        <f>MAX($B113,$D113,$F113,$H113,$J113,$L113,$N113,$P113)</f>
        <v>0</v>
      </c>
      <c r="W113" s="1">
        <f>MAX($C113,$E113,$G113,$I113,$K113,$M113,$O113,$Q113)</f>
        <v>0</v>
      </c>
    </row>
    <row r="114" spans="1:23">
      <c r="A114" s="1" t="s">
        <v>111</v>
      </c>
      <c r="B114" s="1"/>
      <c r="C114" s="2"/>
      <c r="D114" s="1">
        <v>3.18</v>
      </c>
      <c r="E114" s="2">
        <v>0</v>
      </c>
      <c r="F114" s="1">
        <v>4.18</v>
      </c>
      <c r="G114" s="2">
        <v>0</v>
      </c>
      <c r="H114" s="1"/>
      <c r="I114" s="2"/>
      <c r="J114" s="1">
        <v>6.25</v>
      </c>
      <c r="K114" s="2">
        <v>0</v>
      </c>
      <c r="L114" s="4">
        <v>7.73</v>
      </c>
      <c r="M114" s="2">
        <v>0</v>
      </c>
      <c r="N114" s="1">
        <v>1.27</v>
      </c>
      <c r="O114" s="2">
        <v>0</v>
      </c>
      <c r="P114" s="3">
        <v>1.21</v>
      </c>
      <c r="Q114" s="2">
        <v>0</v>
      </c>
      <c r="R114" s="1">
        <f>MIN($B114,$D114,$F114,$H114,$J114,$L114,$N114,$P114)</f>
        <v>0</v>
      </c>
      <c r="S114" s="1">
        <f>MIN($C114,$E114,$G114,$I114,$K114,$M114,$O114,$Q114)</f>
        <v>0</v>
      </c>
      <c r="T114" s="1">
        <f>MEDIAN($B114,$D114,$F114,$H114,$J114,$L114,$N114,$P114)</f>
        <v>0</v>
      </c>
      <c r="U114" s="1">
        <f>MEDIAN($C114,$E114,$G114,$I114,$K114,$M114,$O114,$Q114)</f>
        <v>0</v>
      </c>
      <c r="V114" s="1">
        <f>MAX($B114,$D114,$F114,$H114,$J114,$L114,$N114,$P114)</f>
        <v>0</v>
      </c>
      <c r="W114" s="1">
        <f>MAX($C114,$E114,$G114,$I114,$K114,$M114,$O114,$Q114)</f>
        <v>0</v>
      </c>
    </row>
    <row r="115" spans="1:23">
      <c r="A115" s="1" t="s">
        <v>112</v>
      </c>
      <c r="B115" s="1"/>
      <c r="C115" s="2"/>
      <c r="D115" s="1">
        <v>4.62</v>
      </c>
      <c r="E115" s="2">
        <v>0</v>
      </c>
      <c r="F115" s="1">
        <v>4.2</v>
      </c>
      <c r="G115" s="2">
        <v>0</v>
      </c>
      <c r="H115" s="1"/>
      <c r="I115" s="2"/>
      <c r="J115" s="1">
        <v>6.32</v>
      </c>
      <c r="K115" s="2">
        <v>0</v>
      </c>
      <c r="L115" s="4">
        <v>7.64</v>
      </c>
      <c r="M115" s="2">
        <v>0</v>
      </c>
      <c r="N115" s="3">
        <v>1.37</v>
      </c>
      <c r="O115" s="2">
        <v>0</v>
      </c>
      <c r="P115" s="1">
        <v>1.43</v>
      </c>
      <c r="Q115" s="2">
        <v>0</v>
      </c>
      <c r="R115" s="1">
        <f>MIN($B115,$D115,$F115,$H115,$J115,$L115,$N115,$P115)</f>
        <v>0</v>
      </c>
      <c r="S115" s="1">
        <f>MIN($C115,$E115,$G115,$I115,$K115,$M115,$O115,$Q115)</f>
        <v>0</v>
      </c>
      <c r="T115" s="1">
        <f>MEDIAN($B115,$D115,$F115,$H115,$J115,$L115,$N115,$P115)</f>
        <v>0</v>
      </c>
      <c r="U115" s="1">
        <f>MEDIAN($C115,$E115,$G115,$I115,$K115,$M115,$O115,$Q115)</f>
        <v>0</v>
      </c>
      <c r="V115" s="1">
        <f>MAX($B115,$D115,$F115,$H115,$J115,$L115,$N115,$P115)</f>
        <v>0</v>
      </c>
      <c r="W115" s="1">
        <f>MAX($C115,$E115,$G115,$I115,$K115,$M115,$O115,$Q115)</f>
        <v>0</v>
      </c>
    </row>
    <row r="116" spans="1:23">
      <c r="A116" s="1" t="s">
        <v>113</v>
      </c>
      <c r="B116" s="1"/>
      <c r="C116" s="2"/>
      <c r="D116" s="4">
        <v>40.1</v>
      </c>
      <c r="E116" s="2">
        <v>0</v>
      </c>
      <c r="F116" s="1">
        <v>38.72</v>
      </c>
      <c r="G116" s="2">
        <v>0</v>
      </c>
      <c r="H116" s="1"/>
      <c r="I116" s="2"/>
      <c r="J116" s="1">
        <v>28.04</v>
      </c>
      <c r="K116" s="2">
        <v>0</v>
      </c>
      <c r="L116" s="1">
        <v>20.41</v>
      </c>
      <c r="M116" s="2">
        <v>0</v>
      </c>
      <c r="N116" s="1">
        <v>3.15</v>
      </c>
      <c r="O116" s="2">
        <v>0</v>
      </c>
      <c r="P116" s="3">
        <v>2.5</v>
      </c>
      <c r="Q116" s="2">
        <v>0</v>
      </c>
      <c r="R116" s="1">
        <f>MIN($B116,$D116,$F116,$H116,$J116,$L116,$N116,$P116)</f>
        <v>0</v>
      </c>
      <c r="S116" s="1">
        <f>MIN($C116,$E116,$G116,$I116,$K116,$M116,$O116,$Q116)</f>
        <v>0</v>
      </c>
      <c r="T116" s="1">
        <f>MEDIAN($B116,$D116,$F116,$H116,$J116,$L116,$N116,$P116)</f>
        <v>0</v>
      </c>
      <c r="U116" s="1">
        <f>MEDIAN($C116,$E116,$G116,$I116,$K116,$M116,$O116,$Q116)</f>
        <v>0</v>
      </c>
      <c r="V116" s="1">
        <f>MAX($B116,$D116,$F116,$H116,$J116,$L116,$N116,$P116)</f>
        <v>0</v>
      </c>
      <c r="W116" s="1">
        <f>MAX($C116,$E116,$G116,$I116,$K116,$M116,$O116,$Q116)</f>
        <v>0</v>
      </c>
    </row>
    <row r="117" spans="1:23">
      <c r="A117" s="1" t="s">
        <v>114</v>
      </c>
      <c r="B117" s="1"/>
      <c r="C117" s="2"/>
      <c r="D117" s="4">
        <v>112.34</v>
      </c>
      <c r="E117" s="2">
        <v>0</v>
      </c>
      <c r="F117" s="1">
        <v>108.35</v>
      </c>
      <c r="G117" s="2">
        <v>0</v>
      </c>
      <c r="H117" s="1"/>
      <c r="I117" s="2"/>
      <c r="J117" s="1">
        <v>19.49</v>
      </c>
      <c r="K117" s="2">
        <v>0</v>
      </c>
      <c r="L117" s="1">
        <v>19.66</v>
      </c>
      <c r="M117" s="2">
        <v>0</v>
      </c>
      <c r="N117" s="1">
        <v>3.27</v>
      </c>
      <c r="O117" s="2">
        <v>0</v>
      </c>
      <c r="P117" s="3">
        <v>1.98</v>
      </c>
      <c r="Q117" s="2">
        <v>0</v>
      </c>
      <c r="R117" s="1">
        <f>MIN($B117,$D117,$F117,$H117,$J117,$L117,$N117,$P117)</f>
        <v>0</v>
      </c>
      <c r="S117" s="1">
        <f>MIN($C117,$E117,$G117,$I117,$K117,$M117,$O117,$Q117)</f>
        <v>0</v>
      </c>
      <c r="T117" s="1">
        <f>MEDIAN($B117,$D117,$F117,$H117,$J117,$L117,$N117,$P117)</f>
        <v>0</v>
      </c>
      <c r="U117" s="1">
        <f>MEDIAN($C117,$E117,$G117,$I117,$K117,$M117,$O117,$Q117)</f>
        <v>0</v>
      </c>
      <c r="V117" s="1">
        <f>MAX($B117,$D117,$F117,$H117,$J117,$L117,$N117,$P117)</f>
        <v>0</v>
      </c>
      <c r="W117" s="1">
        <f>MAX($C117,$E117,$G117,$I117,$K117,$M117,$O117,$Q117)</f>
        <v>0</v>
      </c>
    </row>
    <row r="118" spans="1:23">
      <c r="A118" s="1" t="s">
        <v>115</v>
      </c>
      <c r="B118" s="1"/>
      <c r="C118" s="2"/>
      <c r="D118" s="1">
        <v>99.36</v>
      </c>
      <c r="E118" s="2">
        <v>0</v>
      </c>
      <c r="F118" s="4">
        <v>179.15</v>
      </c>
      <c r="G118" s="2">
        <v>0</v>
      </c>
      <c r="H118" s="1"/>
      <c r="I118" s="2"/>
      <c r="J118" s="1">
        <v>25</v>
      </c>
      <c r="K118" s="2">
        <v>0</v>
      </c>
      <c r="L118" s="1">
        <v>24.65</v>
      </c>
      <c r="M118" s="2">
        <v>0</v>
      </c>
      <c r="N118" s="1">
        <v>3.19</v>
      </c>
      <c r="O118" s="2">
        <v>0</v>
      </c>
      <c r="P118" s="3">
        <v>3.11</v>
      </c>
      <c r="Q118" s="2">
        <v>0</v>
      </c>
      <c r="R118" s="1">
        <f>MIN($B118,$D118,$F118,$H118,$J118,$L118,$N118,$P118)</f>
        <v>0</v>
      </c>
      <c r="S118" s="1">
        <f>MIN($C118,$E118,$G118,$I118,$K118,$M118,$O118,$Q118)</f>
        <v>0</v>
      </c>
      <c r="T118" s="1">
        <f>MEDIAN($B118,$D118,$F118,$H118,$J118,$L118,$N118,$P118)</f>
        <v>0</v>
      </c>
      <c r="U118" s="1">
        <f>MEDIAN($C118,$E118,$G118,$I118,$K118,$M118,$O118,$Q118)</f>
        <v>0</v>
      </c>
      <c r="V118" s="1">
        <f>MAX($B118,$D118,$F118,$H118,$J118,$L118,$N118,$P118)</f>
        <v>0</v>
      </c>
      <c r="W118" s="1">
        <f>MAX($C118,$E118,$G118,$I118,$K118,$M118,$O118,$Q118)</f>
        <v>0</v>
      </c>
    </row>
    <row r="119" spans="1:23">
      <c r="A119" s="1" t="s">
        <v>116</v>
      </c>
      <c r="B119" s="1"/>
      <c r="C119" s="2"/>
      <c r="D119" s="1">
        <v>520.48</v>
      </c>
      <c r="E119" s="2">
        <v>0</v>
      </c>
      <c r="F119" s="4">
        <v>553.46</v>
      </c>
      <c r="G119" s="2">
        <v>0</v>
      </c>
      <c r="H119" s="1"/>
      <c r="I119" s="2"/>
      <c r="J119" s="1">
        <v>23.81</v>
      </c>
      <c r="K119" s="2">
        <v>0</v>
      </c>
      <c r="L119" s="1">
        <v>24.88</v>
      </c>
      <c r="M119" s="2">
        <v>0</v>
      </c>
      <c r="N119" s="1">
        <v>3.33</v>
      </c>
      <c r="O119" s="2">
        <v>0</v>
      </c>
      <c r="P119" s="3">
        <v>2.2</v>
      </c>
      <c r="Q119" s="2">
        <v>0</v>
      </c>
      <c r="R119" s="1">
        <f>MIN($B119,$D119,$F119,$H119,$J119,$L119,$N119,$P119)</f>
        <v>0</v>
      </c>
      <c r="S119" s="1">
        <f>MIN($C119,$E119,$G119,$I119,$K119,$M119,$O119,$Q119)</f>
        <v>0</v>
      </c>
      <c r="T119" s="1">
        <f>MEDIAN($B119,$D119,$F119,$H119,$J119,$L119,$N119,$P119)</f>
        <v>0</v>
      </c>
      <c r="U119" s="1">
        <f>MEDIAN($C119,$E119,$G119,$I119,$K119,$M119,$O119,$Q119)</f>
        <v>0</v>
      </c>
      <c r="V119" s="1">
        <f>MAX($B119,$D119,$F119,$H119,$J119,$L119,$N119,$P119)</f>
        <v>0</v>
      </c>
      <c r="W119" s="1">
        <f>MAX($C119,$E119,$G119,$I119,$K119,$M119,$O119,$Q119)</f>
        <v>0</v>
      </c>
    </row>
    <row r="120" spans="1:23">
      <c r="A120" s="1" t="s">
        <v>117</v>
      </c>
      <c r="B120" s="1"/>
      <c r="C120" s="2"/>
      <c r="D120" s="1">
        <v>352.91</v>
      </c>
      <c r="E120" s="2">
        <v>0</v>
      </c>
      <c r="F120" s="4">
        <v>353.36</v>
      </c>
      <c r="G120" s="2">
        <v>0</v>
      </c>
      <c r="H120" s="1"/>
      <c r="I120" s="2"/>
      <c r="J120" s="1">
        <v>23.5</v>
      </c>
      <c r="K120" s="2">
        <v>0</v>
      </c>
      <c r="L120" s="1">
        <v>24.86</v>
      </c>
      <c r="M120" s="2">
        <v>0</v>
      </c>
      <c r="N120" s="1">
        <v>3.3</v>
      </c>
      <c r="O120" s="2">
        <v>0</v>
      </c>
      <c r="P120" s="3">
        <v>2.21</v>
      </c>
      <c r="Q120" s="2">
        <v>0</v>
      </c>
      <c r="R120" s="1">
        <f>MIN($B120,$D120,$F120,$H120,$J120,$L120,$N120,$P120)</f>
        <v>0</v>
      </c>
      <c r="S120" s="1">
        <f>MIN($C120,$E120,$G120,$I120,$K120,$M120,$O120,$Q120)</f>
        <v>0</v>
      </c>
      <c r="T120" s="1">
        <f>MEDIAN($B120,$D120,$F120,$H120,$J120,$L120,$N120,$P120)</f>
        <v>0</v>
      </c>
      <c r="U120" s="1">
        <f>MEDIAN($C120,$E120,$G120,$I120,$K120,$M120,$O120,$Q120)</f>
        <v>0</v>
      </c>
      <c r="V120" s="1">
        <f>MAX($B120,$D120,$F120,$H120,$J120,$L120,$N120,$P120)</f>
        <v>0</v>
      </c>
      <c r="W120" s="1">
        <f>MAX($C120,$E120,$G120,$I120,$K120,$M120,$O120,$Q120)</f>
        <v>0</v>
      </c>
    </row>
    <row r="121" spans="1:23">
      <c r="A121" s="1" t="s">
        <v>118</v>
      </c>
      <c r="B121" s="1"/>
      <c r="C121" s="2"/>
      <c r="D121" s="1">
        <v>539.7</v>
      </c>
      <c r="E121" s="2">
        <v>0</v>
      </c>
      <c r="F121" s="4">
        <v>575.12</v>
      </c>
      <c r="G121" s="2">
        <v>0</v>
      </c>
      <c r="H121" s="1"/>
      <c r="I121" s="2"/>
      <c r="J121" s="1">
        <v>23.39</v>
      </c>
      <c r="K121" s="2">
        <v>0</v>
      </c>
      <c r="L121" s="1">
        <v>29.82</v>
      </c>
      <c r="M121" s="2">
        <v>0</v>
      </c>
      <c r="N121" s="1">
        <v>3.42</v>
      </c>
      <c r="O121" s="2">
        <v>0</v>
      </c>
      <c r="P121" s="3">
        <v>2.66</v>
      </c>
      <c r="Q121" s="2">
        <v>0</v>
      </c>
      <c r="R121" s="1">
        <f>MIN($B121,$D121,$F121,$H121,$J121,$L121,$N121,$P121)</f>
        <v>0</v>
      </c>
      <c r="S121" s="1">
        <f>MIN($C121,$E121,$G121,$I121,$K121,$M121,$O121,$Q121)</f>
        <v>0</v>
      </c>
      <c r="T121" s="1">
        <f>MEDIAN($B121,$D121,$F121,$H121,$J121,$L121,$N121,$P121)</f>
        <v>0</v>
      </c>
      <c r="U121" s="1">
        <f>MEDIAN($C121,$E121,$G121,$I121,$K121,$M121,$O121,$Q121)</f>
        <v>0</v>
      </c>
      <c r="V121" s="1">
        <f>MAX($B121,$D121,$F121,$H121,$J121,$L121,$N121,$P121)</f>
        <v>0</v>
      </c>
      <c r="W121" s="1">
        <f>MAX($C121,$E121,$G121,$I121,$K121,$M121,$O121,$Q121)</f>
        <v>0</v>
      </c>
    </row>
    <row r="122" spans="1:23">
      <c r="A122" s="1" t="s">
        <v>119</v>
      </c>
      <c r="B122" s="1"/>
      <c r="C122" s="2"/>
      <c r="D122" s="4">
        <v>1200</v>
      </c>
      <c r="E122" s="6">
        <v>1</v>
      </c>
      <c r="F122" s="4">
        <v>1200</v>
      </c>
      <c r="G122" s="6">
        <v>1</v>
      </c>
      <c r="H122" s="1"/>
      <c r="I122" s="2"/>
      <c r="J122" s="1">
        <v>23.66</v>
      </c>
      <c r="K122" s="2">
        <v>0</v>
      </c>
      <c r="L122" s="1">
        <v>28.99</v>
      </c>
      <c r="M122" s="2">
        <v>0</v>
      </c>
      <c r="N122" s="1">
        <v>3.27</v>
      </c>
      <c r="O122" s="2">
        <v>0</v>
      </c>
      <c r="P122" s="3">
        <v>2.48</v>
      </c>
      <c r="Q122" s="2">
        <v>0</v>
      </c>
      <c r="R122" s="1">
        <f>MIN($B122,$D122,$F122,$H122,$J122,$L122,$N122,$P122)</f>
        <v>0</v>
      </c>
      <c r="S122" s="1">
        <f>MIN($C122,$E122,$G122,$I122,$K122,$M122,$O122,$Q122)</f>
        <v>0</v>
      </c>
      <c r="T122" s="1">
        <f>MEDIAN($B122,$D122,$F122,$H122,$J122,$L122,$N122,$P122)</f>
        <v>0</v>
      </c>
      <c r="U122" s="1">
        <f>MEDIAN($C122,$E122,$G122,$I122,$K122,$M122,$O122,$Q122)</f>
        <v>0</v>
      </c>
      <c r="V122" s="1">
        <f>MAX($B122,$D122,$F122,$H122,$J122,$L122,$N122,$P122)</f>
        <v>0</v>
      </c>
      <c r="W122" s="1">
        <f>MAX($C122,$E122,$G122,$I122,$K122,$M122,$O122,$Q122)</f>
        <v>0</v>
      </c>
    </row>
    <row r="123" spans="1:23">
      <c r="A123" s="1" t="s">
        <v>120</v>
      </c>
      <c r="B123" s="1"/>
      <c r="C123" s="2"/>
      <c r="D123" s="4">
        <v>1200</v>
      </c>
      <c r="E123" s="6">
        <v>1</v>
      </c>
      <c r="F123" s="4">
        <v>1200</v>
      </c>
      <c r="G123" s="6">
        <v>1</v>
      </c>
      <c r="H123" s="1"/>
      <c r="I123" s="2"/>
      <c r="J123" s="1">
        <v>24.5</v>
      </c>
      <c r="K123" s="2">
        <v>0</v>
      </c>
      <c r="L123" s="1">
        <v>36.19</v>
      </c>
      <c r="M123" s="2">
        <v>0</v>
      </c>
      <c r="N123" s="1">
        <v>3.34</v>
      </c>
      <c r="O123" s="2">
        <v>0</v>
      </c>
      <c r="P123" s="3">
        <v>2.78</v>
      </c>
      <c r="Q123" s="2">
        <v>0</v>
      </c>
      <c r="R123" s="1">
        <f>MIN($B123,$D123,$F123,$H123,$J123,$L123,$N123,$P123)</f>
        <v>0</v>
      </c>
      <c r="S123" s="1">
        <f>MIN($C123,$E123,$G123,$I123,$K123,$M123,$O123,$Q123)</f>
        <v>0</v>
      </c>
      <c r="T123" s="1">
        <f>MEDIAN($B123,$D123,$F123,$H123,$J123,$L123,$N123,$P123)</f>
        <v>0</v>
      </c>
      <c r="U123" s="1">
        <f>MEDIAN($C123,$E123,$G123,$I123,$K123,$M123,$O123,$Q123)</f>
        <v>0</v>
      </c>
      <c r="V123" s="1">
        <f>MAX($B123,$D123,$F123,$H123,$J123,$L123,$N123,$P123)</f>
        <v>0</v>
      </c>
      <c r="W123" s="1">
        <f>MAX($C123,$E123,$G123,$I123,$K123,$M123,$O123,$Q123)</f>
        <v>0</v>
      </c>
    </row>
    <row r="124" spans="1:23">
      <c r="A124" s="1" t="s">
        <v>121</v>
      </c>
      <c r="B124" s="1"/>
      <c r="C124" s="2"/>
      <c r="D124" s="4">
        <v>1200</v>
      </c>
      <c r="E124" s="6">
        <v>1</v>
      </c>
      <c r="F124" s="4">
        <v>1200</v>
      </c>
      <c r="G124" s="6">
        <v>1</v>
      </c>
      <c r="H124" s="1"/>
      <c r="I124" s="2"/>
      <c r="J124" s="1">
        <v>27.53</v>
      </c>
      <c r="K124" s="2">
        <v>0</v>
      </c>
      <c r="L124" s="1">
        <v>34.47</v>
      </c>
      <c r="M124" s="2">
        <v>0</v>
      </c>
      <c r="N124" s="1">
        <v>4.01</v>
      </c>
      <c r="O124" s="2">
        <v>0</v>
      </c>
      <c r="P124" s="3">
        <v>2.88</v>
      </c>
      <c r="Q124" s="2">
        <v>0</v>
      </c>
      <c r="R124" s="1">
        <f>MIN($B124,$D124,$F124,$H124,$J124,$L124,$N124,$P124)</f>
        <v>0</v>
      </c>
      <c r="S124" s="1">
        <f>MIN($C124,$E124,$G124,$I124,$K124,$M124,$O124,$Q124)</f>
        <v>0</v>
      </c>
      <c r="T124" s="1">
        <f>MEDIAN($B124,$D124,$F124,$H124,$J124,$L124,$N124,$P124)</f>
        <v>0</v>
      </c>
      <c r="U124" s="1">
        <f>MEDIAN($C124,$E124,$G124,$I124,$K124,$M124,$O124,$Q124)</f>
        <v>0</v>
      </c>
      <c r="V124" s="1">
        <f>MAX($B124,$D124,$F124,$H124,$J124,$L124,$N124,$P124)</f>
        <v>0</v>
      </c>
      <c r="W124" s="1">
        <f>MAX($C124,$E124,$G124,$I124,$K124,$M124,$O124,$Q124)</f>
        <v>0</v>
      </c>
    </row>
    <row r="125" spans="1:23">
      <c r="A125" s="1" t="s">
        <v>122</v>
      </c>
      <c r="B125" s="1"/>
      <c r="C125" s="2"/>
      <c r="D125" s="4">
        <v>1200</v>
      </c>
      <c r="E125" s="6">
        <v>1</v>
      </c>
      <c r="F125" s="4">
        <v>1200</v>
      </c>
      <c r="G125" s="6">
        <v>1</v>
      </c>
      <c r="H125" s="1"/>
      <c r="I125" s="2"/>
      <c r="J125" s="1">
        <v>24.82</v>
      </c>
      <c r="K125" s="2">
        <v>0</v>
      </c>
      <c r="L125" s="1">
        <v>35.45</v>
      </c>
      <c r="M125" s="2">
        <v>0</v>
      </c>
      <c r="N125" s="1">
        <v>3.41</v>
      </c>
      <c r="O125" s="2">
        <v>0</v>
      </c>
      <c r="P125" s="3">
        <v>2.86</v>
      </c>
      <c r="Q125" s="2">
        <v>0</v>
      </c>
      <c r="R125" s="1">
        <f>MIN($B125,$D125,$F125,$H125,$J125,$L125,$N125,$P125)</f>
        <v>0</v>
      </c>
      <c r="S125" s="1">
        <f>MIN($C125,$E125,$G125,$I125,$K125,$M125,$O125,$Q125)</f>
        <v>0</v>
      </c>
      <c r="T125" s="1">
        <f>MEDIAN($B125,$D125,$F125,$H125,$J125,$L125,$N125,$P125)</f>
        <v>0</v>
      </c>
      <c r="U125" s="1">
        <f>MEDIAN($C125,$E125,$G125,$I125,$K125,$M125,$O125,$Q125)</f>
        <v>0</v>
      </c>
      <c r="V125" s="1">
        <f>MAX($B125,$D125,$F125,$H125,$J125,$L125,$N125,$P125)</f>
        <v>0</v>
      </c>
      <c r="W125" s="1">
        <f>MAX($C125,$E125,$G125,$I125,$K125,$M125,$O125,$Q125)</f>
        <v>0</v>
      </c>
    </row>
    <row r="126" spans="1:23">
      <c r="A126" s="1" t="s">
        <v>123</v>
      </c>
      <c r="B126" s="1"/>
      <c r="C126" s="2"/>
      <c r="D126" s="1">
        <v>4.72</v>
      </c>
      <c r="E126" s="2">
        <v>0</v>
      </c>
      <c r="F126" s="1">
        <v>4.75</v>
      </c>
      <c r="G126" s="2">
        <v>0</v>
      </c>
      <c r="H126" s="1"/>
      <c r="I126" s="2"/>
      <c r="J126" s="4">
        <v>19.28</v>
      </c>
      <c r="K126" s="2">
        <v>0</v>
      </c>
      <c r="L126" s="1">
        <v>10.16</v>
      </c>
      <c r="M126" s="2">
        <v>0</v>
      </c>
      <c r="N126" s="1">
        <v>3.17</v>
      </c>
      <c r="O126" s="2">
        <v>0</v>
      </c>
      <c r="P126" s="3">
        <v>1.39</v>
      </c>
      <c r="Q126" s="2">
        <v>0</v>
      </c>
      <c r="R126" s="1">
        <f>MIN($B126,$D126,$F126,$H126,$J126,$L126,$N126,$P126)</f>
        <v>0</v>
      </c>
      <c r="S126" s="1">
        <f>MIN($C126,$E126,$G126,$I126,$K126,$M126,$O126,$Q126)</f>
        <v>0</v>
      </c>
      <c r="T126" s="1">
        <f>MEDIAN($B126,$D126,$F126,$H126,$J126,$L126,$N126,$P126)</f>
        <v>0</v>
      </c>
      <c r="U126" s="1">
        <f>MEDIAN($C126,$E126,$G126,$I126,$K126,$M126,$O126,$Q126)</f>
        <v>0</v>
      </c>
      <c r="V126" s="1">
        <f>MAX($B126,$D126,$F126,$H126,$J126,$L126,$N126,$P126)</f>
        <v>0</v>
      </c>
      <c r="W126" s="1">
        <f>MAX($C126,$E126,$G126,$I126,$K126,$M126,$O126,$Q126)</f>
        <v>0</v>
      </c>
    </row>
    <row r="127" spans="1:23">
      <c r="A127" s="1" t="s">
        <v>124</v>
      </c>
      <c r="B127" s="1"/>
      <c r="C127" s="2"/>
      <c r="D127" s="1">
        <v>4.67</v>
      </c>
      <c r="E127" s="2">
        <v>0</v>
      </c>
      <c r="F127" s="1">
        <v>4.63</v>
      </c>
      <c r="G127" s="2">
        <v>0</v>
      </c>
      <c r="H127" s="1"/>
      <c r="I127" s="2"/>
      <c r="J127" s="4">
        <v>19.4</v>
      </c>
      <c r="K127" s="2">
        <v>0</v>
      </c>
      <c r="L127" s="1">
        <v>10.01</v>
      </c>
      <c r="M127" s="2">
        <v>0</v>
      </c>
      <c r="N127" s="1">
        <v>3.28</v>
      </c>
      <c r="O127" s="2">
        <v>0</v>
      </c>
      <c r="P127" s="3">
        <v>1.83</v>
      </c>
      <c r="Q127" s="2">
        <v>0</v>
      </c>
      <c r="R127" s="1">
        <f>MIN($B127,$D127,$F127,$H127,$J127,$L127,$N127,$P127)</f>
        <v>0</v>
      </c>
      <c r="S127" s="1">
        <f>MIN($C127,$E127,$G127,$I127,$K127,$M127,$O127,$Q127)</f>
        <v>0</v>
      </c>
      <c r="T127" s="1">
        <f>MEDIAN($B127,$D127,$F127,$H127,$J127,$L127,$N127,$P127)</f>
        <v>0</v>
      </c>
      <c r="U127" s="1">
        <f>MEDIAN($C127,$E127,$G127,$I127,$K127,$M127,$O127,$Q127)</f>
        <v>0</v>
      </c>
      <c r="V127" s="1">
        <f>MAX($B127,$D127,$F127,$H127,$J127,$L127,$N127,$P127)</f>
        <v>0</v>
      </c>
      <c r="W127" s="1">
        <f>MAX($C127,$E127,$G127,$I127,$K127,$M127,$O127,$Q127)</f>
        <v>0</v>
      </c>
    </row>
    <row r="128" spans="1:23">
      <c r="A128" s="1" t="s">
        <v>125</v>
      </c>
      <c r="B128" s="1"/>
      <c r="C128" s="2"/>
      <c r="D128" s="1">
        <v>5.5</v>
      </c>
      <c r="E128" s="2">
        <v>0</v>
      </c>
      <c r="F128" s="1">
        <v>7.88</v>
      </c>
      <c r="G128" s="2">
        <v>0</v>
      </c>
      <c r="H128" s="1"/>
      <c r="I128" s="2"/>
      <c r="J128" s="4">
        <v>19.28</v>
      </c>
      <c r="K128" s="2">
        <v>0</v>
      </c>
      <c r="L128" s="1">
        <v>13.05</v>
      </c>
      <c r="M128" s="2">
        <v>0</v>
      </c>
      <c r="N128" s="1">
        <v>3.24</v>
      </c>
      <c r="O128" s="2">
        <v>0</v>
      </c>
      <c r="P128" s="3">
        <v>1.61</v>
      </c>
      <c r="Q128" s="2">
        <v>0</v>
      </c>
      <c r="R128" s="1">
        <f>MIN($B128,$D128,$F128,$H128,$J128,$L128,$N128,$P128)</f>
        <v>0</v>
      </c>
      <c r="S128" s="1">
        <f>MIN($C128,$E128,$G128,$I128,$K128,$M128,$O128,$Q128)</f>
        <v>0</v>
      </c>
      <c r="T128" s="1">
        <f>MEDIAN($B128,$D128,$F128,$H128,$J128,$L128,$N128,$P128)</f>
        <v>0</v>
      </c>
      <c r="U128" s="1">
        <f>MEDIAN($C128,$E128,$G128,$I128,$K128,$M128,$O128,$Q128)</f>
        <v>0</v>
      </c>
      <c r="V128" s="1">
        <f>MAX($B128,$D128,$F128,$H128,$J128,$L128,$N128,$P128)</f>
        <v>0</v>
      </c>
      <c r="W128" s="1">
        <f>MAX($C128,$E128,$G128,$I128,$K128,$M128,$O128,$Q128)</f>
        <v>0</v>
      </c>
    </row>
    <row r="129" spans="1:23">
      <c r="A129" s="1" t="s">
        <v>126</v>
      </c>
      <c r="B129" s="1"/>
      <c r="C129" s="2"/>
      <c r="D129" s="1">
        <v>6.6</v>
      </c>
      <c r="E129" s="2">
        <v>0</v>
      </c>
      <c r="F129" s="1">
        <v>7.15</v>
      </c>
      <c r="G129" s="2">
        <v>0</v>
      </c>
      <c r="H129" s="1"/>
      <c r="I129" s="2"/>
      <c r="J129" s="4">
        <v>27.27</v>
      </c>
      <c r="K129" s="2">
        <v>0</v>
      </c>
      <c r="L129" s="1">
        <v>13.1</v>
      </c>
      <c r="M129" s="2">
        <v>0</v>
      </c>
      <c r="N129" s="1">
        <v>3.18</v>
      </c>
      <c r="O129" s="2">
        <v>0</v>
      </c>
      <c r="P129" s="3">
        <v>1.59</v>
      </c>
      <c r="Q129" s="2">
        <v>0</v>
      </c>
      <c r="R129" s="1">
        <f>MIN($B129,$D129,$F129,$H129,$J129,$L129,$N129,$P129)</f>
        <v>0</v>
      </c>
      <c r="S129" s="1">
        <f>MIN($C129,$E129,$G129,$I129,$K129,$M129,$O129,$Q129)</f>
        <v>0</v>
      </c>
      <c r="T129" s="1">
        <f>MEDIAN($B129,$D129,$F129,$H129,$J129,$L129,$N129,$P129)</f>
        <v>0</v>
      </c>
      <c r="U129" s="1">
        <f>MEDIAN($C129,$E129,$G129,$I129,$K129,$M129,$O129,$Q129)</f>
        <v>0</v>
      </c>
      <c r="V129" s="1">
        <f>MAX($B129,$D129,$F129,$H129,$J129,$L129,$N129,$P129)</f>
        <v>0</v>
      </c>
      <c r="W129" s="1">
        <f>MAX($C129,$E129,$G129,$I129,$K129,$M129,$O129,$Q129)</f>
        <v>0</v>
      </c>
    </row>
    <row r="130" spans="1:23">
      <c r="A130" s="1" t="s">
        <v>127</v>
      </c>
      <c r="B130" s="1"/>
      <c r="C130" s="2"/>
      <c r="D130" s="1">
        <v>9.33</v>
      </c>
      <c r="E130" s="2">
        <v>0</v>
      </c>
      <c r="F130" s="1">
        <v>9.880000000000001</v>
      </c>
      <c r="G130" s="2">
        <v>0</v>
      </c>
      <c r="H130" s="1"/>
      <c r="I130" s="2"/>
      <c r="J130" s="4">
        <v>18.72</v>
      </c>
      <c r="K130" s="2">
        <v>0</v>
      </c>
      <c r="L130" s="1">
        <v>12.82</v>
      </c>
      <c r="M130" s="2">
        <v>0</v>
      </c>
      <c r="N130" s="1">
        <v>3.16</v>
      </c>
      <c r="O130" s="2">
        <v>0</v>
      </c>
      <c r="P130" s="3">
        <v>1.69</v>
      </c>
      <c r="Q130" s="2">
        <v>0</v>
      </c>
      <c r="R130" s="1">
        <f>MIN($B130,$D130,$F130,$H130,$J130,$L130,$N130,$P130)</f>
        <v>0</v>
      </c>
      <c r="S130" s="1">
        <f>MIN($C130,$E130,$G130,$I130,$K130,$M130,$O130,$Q130)</f>
        <v>0</v>
      </c>
      <c r="T130" s="1">
        <f>MEDIAN($B130,$D130,$F130,$H130,$J130,$L130,$N130,$P130)</f>
        <v>0</v>
      </c>
      <c r="U130" s="1">
        <f>MEDIAN($C130,$E130,$G130,$I130,$K130,$M130,$O130,$Q130)</f>
        <v>0</v>
      </c>
      <c r="V130" s="1">
        <f>MAX($B130,$D130,$F130,$H130,$J130,$L130,$N130,$P130)</f>
        <v>0</v>
      </c>
      <c r="W130" s="1">
        <f>MAX($C130,$E130,$G130,$I130,$K130,$M130,$O130,$Q130)</f>
        <v>0</v>
      </c>
    </row>
    <row r="131" spans="1:23">
      <c r="A131" s="1" t="s">
        <v>128</v>
      </c>
      <c r="B131" s="1"/>
      <c r="C131" s="2"/>
      <c r="D131" s="1">
        <v>14.44</v>
      </c>
      <c r="E131" s="2">
        <v>0</v>
      </c>
      <c r="F131" s="1">
        <v>16.22</v>
      </c>
      <c r="G131" s="2">
        <v>0</v>
      </c>
      <c r="H131" s="1"/>
      <c r="I131" s="2"/>
      <c r="J131" s="4">
        <v>20.27</v>
      </c>
      <c r="K131" s="2">
        <v>0</v>
      </c>
      <c r="L131" s="1">
        <v>16.31</v>
      </c>
      <c r="M131" s="2">
        <v>0</v>
      </c>
      <c r="N131" s="1">
        <v>3.27</v>
      </c>
      <c r="O131" s="2">
        <v>0</v>
      </c>
      <c r="P131" s="3">
        <v>1.79</v>
      </c>
      <c r="Q131" s="2">
        <v>0</v>
      </c>
      <c r="R131" s="1">
        <f>MIN($B131,$D131,$F131,$H131,$J131,$L131,$N131,$P131)</f>
        <v>0</v>
      </c>
      <c r="S131" s="1">
        <f>MIN($C131,$E131,$G131,$I131,$K131,$M131,$O131,$Q131)</f>
        <v>0</v>
      </c>
      <c r="T131" s="1">
        <f>MEDIAN($B131,$D131,$F131,$H131,$J131,$L131,$N131,$P131)</f>
        <v>0</v>
      </c>
      <c r="U131" s="1">
        <f>MEDIAN($C131,$E131,$G131,$I131,$K131,$M131,$O131,$Q131)</f>
        <v>0</v>
      </c>
      <c r="V131" s="1">
        <f>MAX($B131,$D131,$F131,$H131,$J131,$L131,$N131,$P131)</f>
        <v>0</v>
      </c>
      <c r="W131" s="1">
        <f>MAX($C131,$E131,$G131,$I131,$K131,$M131,$O131,$Q131)</f>
        <v>0</v>
      </c>
    </row>
    <row r="132" spans="1:23">
      <c r="A132" s="1" t="s">
        <v>129</v>
      </c>
      <c r="B132" s="1"/>
      <c r="C132" s="2"/>
      <c r="D132" s="1">
        <v>29.23</v>
      </c>
      <c r="E132" s="2">
        <v>0</v>
      </c>
      <c r="F132" s="4">
        <v>31.78</v>
      </c>
      <c r="G132" s="2">
        <v>0</v>
      </c>
      <c r="H132" s="1"/>
      <c r="I132" s="2"/>
      <c r="J132" s="1">
        <v>20.15</v>
      </c>
      <c r="K132" s="2">
        <v>0</v>
      </c>
      <c r="L132" s="1">
        <v>16.49</v>
      </c>
      <c r="M132" s="2">
        <v>0</v>
      </c>
      <c r="N132" s="1">
        <v>3.23</v>
      </c>
      <c r="O132" s="2">
        <v>0</v>
      </c>
      <c r="P132" s="3">
        <v>1.74</v>
      </c>
      <c r="Q132" s="2">
        <v>0</v>
      </c>
      <c r="R132" s="1">
        <f>MIN($B132,$D132,$F132,$H132,$J132,$L132,$N132,$P132)</f>
        <v>0</v>
      </c>
      <c r="S132" s="1">
        <f>MIN($C132,$E132,$G132,$I132,$K132,$M132,$O132,$Q132)</f>
        <v>0</v>
      </c>
      <c r="T132" s="1">
        <f>MEDIAN($B132,$D132,$F132,$H132,$J132,$L132,$N132,$P132)</f>
        <v>0</v>
      </c>
      <c r="U132" s="1">
        <f>MEDIAN($C132,$E132,$G132,$I132,$K132,$M132,$O132,$Q132)</f>
        <v>0</v>
      </c>
      <c r="V132" s="1">
        <f>MAX($B132,$D132,$F132,$H132,$J132,$L132,$N132,$P132)</f>
        <v>0</v>
      </c>
      <c r="W132" s="1">
        <f>MAX($C132,$E132,$G132,$I132,$K132,$M132,$O132,$Q132)</f>
        <v>0</v>
      </c>
    </row>
    <row r="133" spans="1:23">
      <c r="A133" s="1" t="s">
        <v>130</v>
      </c>
      <c r="B133" s="1"/>
      <c r="C133" s="2"/>
      <c r="D133" s="1">
        <v>33.98</v>
      </c>
      <c r="E133" s="2">
        <v>0</v>
      </c>
      <c r="F133" s="4">
        <v>41.52</v>
      </c>
      <c r="G133" s="2">
        <v>0</v>
      </c>
      <c r="H133" s="1"/>
      <c r="I133" s="2"/>
      <c r="J133" s="1">
        <v>20.31</v>
      </c>
      <c r="K133" s="2">
        <v>0</v>
      </c>
      <c r="L133" s="1">
        <v>20.18</v>
      </c>
      <c r="M133" s="2">
        <v>0</v>
      </c>
      <c r="N133" s="1">
        <v>3.26</v>
      </c>
      <c r="O133" s="2">
        <v>0</v>
      </c>
      <c r="P133" s="3">
        <v>1.93</v>
      </c>
      <c r="Q133" s="2">
        <v>0</v>
      </c>
      <c r="R133" s="1">
        <f>MIN($B133,$D133,$F133,$H133,$J133,$L133,$N133,$P133)</f>
        <v>0</v>
      </c>
      <c r="S133" s="1">
        <f>MIN($C133,$E133,$G133,$I133,$K133,$M133,$O133,$Q133)</f>
        <v>0</v>
      </c>
      <c r="T133" s="1">
        <f>MEDIAN($B133,$D133,$F133,$H133,$J133,$L133,$N133,$P133)</f>
        <v>0</v>
      </c>
      <c r="U133" s="1">
        <f>MEDIAN($C133,$E133,$G133,$I133,$K133,$M133,$O133,$Q133)</f>
        <v>0</v>
      </c>
      <c r="V133" s="1">
        <f>MAX($B133,$D133,$F133,$H133,$J133,$L133,$N133,$P133)</f>
        <v>0</v>
      </c>
      <c r="W133" s="1">
        <f>MAX($C133,$E133,$G133,$I133,$K133,$M133,$O133,$Q133)</f>
        <v>0</v>
      </c>
    </row>
    <row r="134" spans="1:23">
      <c r="A134" s="1" t="s">
        <v>131</v>
      </c>
      <c r="B134" s="1"/>
      <c r="C134" s="2"/>
      <c r="D134" s="1">
        <v>13.41</v>
      </c>
      <c r="E134" s="2">
        <v>0</v>
      </c>
      <c r="F134" s="1">
        <v>15.43</v>
      </c>
      <c r="G134" s="2">
        <v>0</v>
      </c>
      <c r="H134" s="1"/>
      <c r="I134" s="2"/>
      <c r="J134" s="4">
        <v>19.11</v>
      </c>
      <c r="K134" s="2">
        <v>0</v>
      </c>
      <c r="L134" s="1">
        <v>13.03</v>
      </c>
      <c r="M134" s="2">
        <v>0</v>
      </c>
      <c r="N134" s="1">
        <v>4.22</v>
      </c>
      <c r="O134" s="2">
        <v>0</v>
      </c>
      <c r="P134" s="3">
        <v>2.32</v>
      </c>
      <c r="Q134" s="2">
        <v>0</v>
      </c>
      <c r="R134" s="1">
        <f>MIN($B134,$D134,$F134,$H134,$J134,$L134,$N134,$P134)</f>
        <v>0</v>
      </c>
      <c r="S134" s="1">
        <f>MIN($C134,$E134,$G134,$I134,$K134,$M134,$O134,$Q134)</f>
        <v>0</v>
      </c>
      <c r="T134" s="1">
        <f>MEDIAN($B134,$D134,$F134,$H134,$J134,$L134,$N134,$P134)</f>
        <v>0</v>
      </c>
      <c r="U134" s="1">
        <f>MEDIAN($C134,$E134,$G134,$I134,$K134,$M134,$O134,$Q134)</f>
        <v>0</v>
      </c>
      <c r="V134" s="1">
        <f>MAX($B134,$D134,$F134,$H134,$J134,$L134,$N134,$P134)</f>
        <v>0</v>
      </c>
      <c r="W134" s="1">
        <f>MAX($C134,$E134,$G134,$I134,$K134,$M134,$O134,$Q134)</f>
        <v>0</v>
      </c>
    </row>
    <row r="135" spans="1:23">
      <c r="A135" s="1" t="s">
        <v>132</v>
      </c>
      <c r="B135" s="1"/>
      <c r="C135" s="2"/>
      <c r="D135" s="1">
        <v>25.44</v>
      </c>
      <c r="E135" s="2">
        <v>0</v>
      </c>
      <c r="F135" s="4">
        <v>28.52</v>
      </c>
      <c r="G135" s="2">
        <v>0</v>
      </c>
      <c r="H135" s="1"/>
      <c r="I135" s="2"/>
      <c r="J135" s="1">
        <v>19.96</v>
      </c>
      <c r="K135" s="2">
        <v>0</v>
      </c>
      <c r="L135" s="1">
        <v>16.35</v>
      </c>
      <c r="M135" s="2">
        <v>0</v>
      </c>
      <c r="N135" s="1">
        <v>4.3</v>
      </c>
      <c r="O135" s="2">
        <v>0</v>
      </c>
      <c r="P135" s="3">
        <v>2.52</v>
      </c>
      <c r="Q135" s="2">
        <v>0</v>
      </c>
      <c r="R135" s="1">
        <f>MIN($B135,$D135,$F135,$H135,$J135,$L135,$N135,$P135)</f>
        <v>0</v>
      </c>
      <c r="S135" s="1">
        <f>MIN($C135,$E135,$G135,$I135,$K135,$M135,$O135,$Q135)</f>
        <v>0</v>
      </c>
      <c r="T135" s="1">
        <f>MEDIAN($B135,$D135,$F135,$H135,$J135,$L135,$N135,$P135)</f>
        <v>0</v>
      </c>
      <c r="U135" s="1">
        <f>MEDIAN($C135,$E135,$G135,$I135,$K135,$M135,$O135,$Q135)</f>
        <v>0</v>
      </c>
      <c r="V135" s="1">
        <f>MAX($B135,$D135,$F135,$H135,$J135,$L135,$N135,$P135)</f>
        <v>0</v>
      </c>
      <c r="W135" s="1">
        <f>MAX($C135,$E135,$G135,$I135,$K135,$M135,$O135,$Q135)</f>
        <v>0</v>
      </c>
    </row>
    <row r="136" spans="1:23">
      <c r="A136" s="1" t="s">
        <v>133</v>
      </c>
      <c r="B136" s="1"/>
      <c r="C136" s="2"/>
      <c r="D136" s="4">
        <v>1200</v>
      </c>
      <c r="E136" s="6">
        <v>1</v>
      </c>
      <c r="F136" s="4">
        <v>1200</v>
      </c>
      <c r="G136" s="6">
        <v>1</v>
      </c>
      <c r="H136" s="1"/>
      <c r="I136" s="2"/>
      <c r="J136" s="1">
        <v>24.75</v>
      </c>
      <c r="K136" s="2">
        <v>0</v>
      </c>
      <c r="L136" s="1">
        <v>42.28</v>
      </c>
      <c r="M136" s="2">
        <v>0</v>
      </c>
      <c r="N136" s="1">
        <v>4.46</v>
      </c>
      <c r="O136" s="2">
        <v>0</v>
      </c>
      <c r="P136" s="3">
        <v>3.98</v>
      </c>
      <c r="Q136" s="2">
        <v>0</v>
      </c>
      <c r="R136" s="1">
        <f>MIN($B136,$D136,$F136,$H136,$J136,$L136,$N136,$P136)</f>
        <v>0</v>
      </c>
      <c r="S136" s="1">
        <f>MIN($C136,$E136,$G136,$I136,$K136,$M136,$O136,$Q136)</f>
        <v>0</v>
      </c>
      <c r="T136" s="1">
        <f>MEDIAN($B136,$D136,$F136,$H136,$J136,$L136,$N136,$P136)</f>
        <v>0</v>
      </c>
      <c r="U136" s="1">
        <f>MEDIAN($C136,$E136,$G136,$I136,$K136,$M136,$O136,$Q136)</f>
        <v>0</v>
      </c>
      <c r="V136" s="1">
        <f>MAX($B136,$D136,$F136,$H136,$J136,$L136,$N136,$P136)</f>
        <v>0</v>
      </c>
      <c r="W136" s="1">
        <f>MAX($C136,$E136,$G136,$I136,$K136,$M136,$O136,$Q136)</f>
        <v>0</v>
      </c>
    </row>
    <row r="137" spans="1:23">
      <c r="A137" s="1" t="s">
        <v>134</v>
      </c>
      <c r="B137" s="1"/>
      <c r="C137" s="2"/>
      <c r="D137" s="4">
        <v>1200</v>
      </c>
      <c r="E137" s="6">
        <v>1</v>
      </c>
      <c r="F137" s="4">
        <v>1200</v>
      </c>
      <c r="G137" s="6">
        <v>1</v>
      </c>
      <c r="H137" s="1"/>
      <c r="I137" s="2"/>
      <c r="J137" s="1">
        <v>23.76</v>
      </c>
      <c r="K137" s="2">
        <v>0</v>
      </c>
      <c r="L137" s="1">
        <v>40.57</v>
      </c>
      <c r="M137" s="2">
        <v>0</v>
      </c>
      <c r="N137" s="1">
        <v>4.09</v>
      </c>
      <c r="O137" s="2">
        <v>0</v>
      </c>
      <c r="P137" s="3">
        <v>4.03</v>
      </c>
      <c r="Q137" s="2">
        <v>0</v>
      </c>
      <c r="R137" s="1">
        <f>MIN($B137,$D137,$F137,$H137,$J137,$L137,$N137,$P137)</f>
        <v>0</v>
      </c>
      <c r="S137" s="1">
        <f>MIN($C137,$E137,$G137,$I137,$K137,$M137,$O137,$Q137)</f>
        <v>0</v>
      </c>
      <c r="T137" s="1">
        <f>MEDIAN($B137,$D137,$F137,$H137,$J137,$L137,$N137,$P137)</f>
        <v>0</v>
      </c>
      <c r="U137" s="1">
        <f>MEDIAN($C137,$E137,$G137,$I137,$K137,$M137,$O137,$Q137)</f>
        <v>0</v>
      </c>
      <c r="V137" s="1">
        <f>MAX($B137,$D137,$F137,$H137,$J137,$L137,$N137,$P137)</f>
        <v>0</v>
      </c>
      <c r="W137" s="1">
        <f>MAX($C137,$E137,$G137,$I137,$K137,$M137,$O137,$Q137)</f>
        <v>0</v>
      </c>
    </row>
    <row r="138" spans="1:23">
      <c r="A138" s="1" t="s">
        <v>135</v>
      </c>
      <c r="B138" s="1"/>
      <c r="C138" s="2"/>
      <c r="D138" s="4">
        <v>1200</v>
      </c>
      <c r="E138" s="6">
        <v>1</v>
      </c>
      <c r="F138" s="4">
        <v>1200</v>
      </c>
      <c r="G138" s="6">
        <v>1</v>
      </c>
      <c r="H138" s="1"/>
      <c r="I138" s="2"/>
      <c r="J138" s="1">
        <v>73.45</v>
      </c>
      <c r="K138" s="2">
        <v>0</v>
      </c>
      <c r="L138" s="1">
        <v>47.88</v>
      </c>
      <c r="M138" s="2">
        <v>0</v>
      </c>
      <c r="N138" s="1">
        <v>18.04</v>
      </c>
      <c r="O138" s="2">
        <v>0</v>
      </c>
      <c r="P138" s="3">
        <v>4.54</v>
      </c>
      <c r="Q138" s="2">
        <v>0</v>
      </c>
      <c r="R138" s="1">
        <f>MIN($B138,$D138,$F138,$H138,$J138,$L138,$N138,$P138)</f>
        <v>0</v>
      </c>
      <c r="S138" s="1">
        <f>MIN($C138,$E138,$G138,$I138,$K138,$M138,$O138,$Q138)</f>
        <v>0</v>
      </c>
      <c r="T138" s="1">
        <f>MEDIAN($B138,$D138,$F138,$H138,$J138,$L138,$N138,$P138)</f>
        <v>0</v>
      </c>
      <c r="U138" s="1">
        <f>MEDIAN($C138,$E138,$G138,$I138,$K138,$M138,$O138,$Q138)</f>
        <v>0</v>
      </c>
      <c r="V138" s="1">
        <f>MAX($B138,$D138,$F138,$H138,$J138,$L138,$N138,$P138)</f>
        <v>0</v>
      </c>
      <c r="W138" s="1">
        <f>MAX($C138,$E138,$G138,$I138,$K138,$M138,$O138,$Q138)</f>
        <v>0</v>
      </c>
    </row>
    <row r="139" spans="1:23">
      <c r="A139" s="1" t="s">
        <v>136</v>
      </c>
      <c r="B139" s="1"/>
      <c r="C139" s="2"/>
      <c r="D139" s="4">
        <v>1200</v>
      </c>
      <c r="E139" s="6">
        <v>1</v>
      </c>
      <c r="F139" s="4">
        <v>1200</v>
      </c>
      <c r="G139" s="6">
        <v>1</v>
      </c>
      <c r="H139" s="1"/>
      <c r="I139" s="2"/>
      <c r="J139" s="1">
        <v>73.77</v>
      </c>
      <c r="K139" s="2">
        <v>0</v>
      </c>
      <c r="L139" s="1">
        <v>47.17</v>
      </c>
      <c r="M139" s="2">
        <v>0</v>
      </c>
      <c r="N139" s="1">
        <v>17.68</v>
      </c>
      <c r="O139" s="2">
        <v>0</v>
      </c>
      <c r="P139" s="3">
        <v>5.66</v>
      </c>
      <c r="Q139" s="2">
        <v>0</v>
      </c>
      <c r="R139" s="1">
        <f>MIN($B139,$D139,$F139,$H139,$J139,$L139,$N139,$P139)</f>
        <v>0</v>
      </c>
      <c r="S139" s="1">
        <f>MIN($C139,$E139,$G139,$I139,$K139,$M139,$O139,$Q139)</f>
        <v>0</v>
      </c>
      <c r="T139" s="1">
        <f>MEDIAN($B139,$D139,$F139,$H139,$J139,$L139,$N139,$P139)</f>
        <v>0</v>
      </c>
      <c r="U139" s="1">
        <f>MEDIAN($C139,$E139,$G139,$I139,$K139,$M139,$O139,$Q139)</f>
        <v>0</v>
      </c>
      <c r="V139" s="1">
        <f>MAX($B139,$D139,$F139,$H139,$J139,$L139,$N139,$P139)</f>
        <v>0</v>
      </c>
      <c r="W139" s="1">
        <f>MAX($C139,$E139,$G139,$I139,$K139,$M139,$O139,$Q139)</f>
        <v>0</v>
      </c>
    </row>
    <row r="140" spans="1:23">
      <c r="A140" s="1" t="s">
        <v>137</v>
      </c>
      <c r="B140" s="1"/>
      <c r="C140" s="2"/>
      <c r="D140" s="4">
        <v>1200</v>
      </c>
      <c r="E140" s="6">
        <v>1</v>
      </c>
      <c r="F140" s="4">
        <v>1200</v>
      </c>
      <c r="G140" s="6">
        <v>1</v>
      </c>
      <c r="H140" s="1"/>
      <c r="I140" s="2"/>
      <c r="J140" s="1">
        <v>74.68000000000001</v>
      </c>
      <c r="K140" s="2">
        <v>0</v>
      </c>
      <c r="L140" s="1">
        <v>55.99</v>
      </c>
      <c r="M140" s="2">
        <v>0</v>
      </c>
      <c r="N140" s="1">
        <v>19.31</v>
      </c>
      <c r="O140" s="2">
        <v>0</v>
      </c>
      <c r="P140" s="3">
        <v>4.84</v>
      </c>
      <c r="Q140" s="2">
        <v>0</v>
      </c>
      <c r="R140" s="1">
        <f>MIN($B140,$D140,$F140,$H140,$J140,$L140,$N140,$P140)</f>
        <v>0</v>
      </c>
      <c r="S140" s="1">
        <f>MIN($C140,$E140,$G140,$I140,$K140,$M140,$O140,$Q140)</f>
        <v>0</v>
      </c>
      <c r="T140" s="1">
        <f>MEDIAN($B140,$D140,$F140,$H140,$J140,$L140,$N140,$P140)</f>
        <v>0</v>
      </c>
      <c r="U140" s="1">
        <f>MEDIAN($C140,$E140,$G140,$I140,$K140,$M140,$O140,$Q140)</f>
        <v>0</v>
      </c>
      <c r="V140" s="1">
        <f>MAX($B140,$D140,$F140,$H140,$J140,$L140,$N140,$P140)</f>
        <v>0</v>
      </c>
      <c r="W140" s="1">
        <f>MAX($C140,$E140,$G140,$I140,$K140,$M140,$O140,$Q140)</f>
        <v>0</v>
      </c>
    </row>
    <row r="141" spans="1:23">
      <c r="A141" s="1" t="s">
        <v>138</v>
      </c>
      <c r="B141" s="1"/>
      <c r="C141" s="2"/>
      <c r="D141" s="4">
        <v>1200</v>
      </c>
      <c r="E141" s="6">
        <v>1</v>
      </c>
      <c r="F141" s="4">
        <v>1200</v>
      </c>
      <c r="G141" s="6">
        <v>1</v>
      </c>
      <c r="H141" s="1"/>
      <c r="I141" s="2"/>
      <c r="J141" s="1">
        <v>71.97</v>
      </c>
      <c r="K141" s="2">
        <v>0</v>
      </c>
      <c r="L141" s="1">
        <v>56.95</v>
      </c>
      <c r="M141" s="2">
        <v>0</v>
      </c>
      <c r="N141" s="1">
        <v>21.1</v>
      </c>
      <c r="O141" s="2">
        <v>0</v>
      </c>
      <c r="P141" s="3">
        <v>4.76</v>
      </c>
      <c r="Q141" s="2">
        <v>0</v>
      </c>
      <c r="R141" s="1">
        <f>MIN($B141,$D141,$F141,$H141,$J141,$L141,$N141,$P141)</f>
        <v>0</v>
      </c>
      <c r="S141" s="1">
        <f>MIN($C141,$E141,$G141,$I141,$K141,$M141,$O141,$Q141)</f>
        <v>0</v>
      </c>
      <c r="T141" s="1">
        <f>MEDIAN($B141,$D141,$F141,$H141,$J141,$L141,$N141,$P141)</f>
        <v>0</v>
      </c>
      <c r="U141" s="1">
        <f>MEDIAN($C141,$E141,$G141,$I141,$K141,$M141,$O141,$Q141)</f>
        <v>0</v>
      </c>
      <c r="V141" s="1">
        <f>MAX($B141,$D141,$F141,$H141,$J141,$L141,$N141,$P141)</f>
        <v>0</v>
      </c>
      <c r="W141" s="1">
        <f>MAX($C141,$E141,$G141,$I141,$K141,$M141,$O141,$Q141)</f>
        <v>0</v>
      </c>
    </row>
    <row r="142" spans="1:23">
      <c r="A142" s="1" t="s">
        <v>139</v>
      </c>
      <c r="B142" s="1"/>
      <c r="C142" s="2"/>
      <c r="D142" s="4">
        <v>1200</v>
      </c>
      <c r="E142" s="6">
        <v>1</v>
      </c>
      <c r="F142" s="4">
        <v>1200</v>
      </c>
      <c r="G142" s="6">
        <v>1</v>
      </c>
      <c r="H142" s="1"/>
      <c r="I142" s="2"/>
      <c r="J142" s="1">
        <v>84.84999999999999</v>
      </c>
      <c r="K142" s="2">
        <v>0</v>
      </c>
      <c r="L142" s="1">
        <v>63.91</v>
      </c>
      <c r="M142" s="2">
        <v>0</v>
      </c>
      <c r="N142" s="1">
        <v>18</v>
      </c>
      <c r="O142" s="2">
        <v>0</v>
      </c>
      <c r="P142" s="3">
        <v>5.25</v>
      </c>
      <c r="Q142" s="2">
        <v>0</v>
      </c>
      <c r="R142" s="1">
        <f>MIN($B142,$D142,$F142,$H142,$J142,$L142,$N142,$P142)</f>
        <v>0</v>
      </c>
      <c r="S142" s="1">
        <f>MIN($C142,$E142,$G142,$I142,$K142,$M142,$O142,$Q142)</f>
        <v>0</v>
      </c>
      <c r="T142" s="1">
        <f>MEDIAN($B142,$D142,$F142,$H142,$J142,$L142,$N142,$P142)</f>
        <v>0</v>
      </c>
      <c r="U142" s="1">
        <f>MEDIAN($C142,$E142,$G142,$I142,$K142,$M142,$O142,$Q142)</f>
        <v>0</v>
      </c>
      <c r="V142" s="1">
        <f>MAX($B142,$D142,$F142,$H142,$J142,$L142,$N142,$P142)</f>
        <v>0</v>
      </c>
      <c r="W142" s="1">
        <f>MAX($C142,$E142,$G142,$I142,$K142,$M142,$O142,$Q142)</f>
        <v>0</v>
      </c>
    </row>
    <row r="143" spans="1:23">
      <c r="A143" s="1" t="s">
        <v>140</v>
      </c>
      <c r="B143" s="1"/>
      <c r="C143" s="2"/>
      <c r="D143" s="4">
        <v>1200</v>
      </c>
      <c r="E143" s="6">
        <v>1</v>
      </c>
      <c r="F143" s="4">
        <v>1200</v>
      </c>
      <c r="G143" s="6">
        <v>1</v>
      </c>
      <c r="H143" s="1"/>
      <c r="I143" s="2"/>
      <c r="J143" s="1">
        <v>74.51000000000001</v>
      </c>
      <c r="K143" s="2">
        <v>0</v>
      </c>
      <c r="L143" s="1">
        <v>67.27</v>
      </c>
      <c r="M143" s="2">
        <v>0</v>
      </c>
      <c r="N143" s="1">
        <v>19.38</v>
      </c>
      <c r="O143" s="2">
        <v>0</v>
      </c>
      <c r="P143" s="3">
        <v>5.35</v>
      </c>
      <c r="Q143" s="2">
        <v>0</v>
      </c>
      <c r="R143" s="1">
        <f>MIN($B143,$D143,$F143,$H143,$J143,$L143,$N143,$P143)</f>
        <v>0</v>
      </c>
      <c r="S143" s="1">
        <f>MIN($C143,$E143,$G143,$I143,$K143,$M143,$O143,$Q143)</f>
        <v>0</v>
      </c>
      <c r="T143" s="1">
        <f>MEDIAN($B143,$D143,$F143,$H143,$J143,$L143,$N143,$P143)</f>
        <v>0</v>
      </c>
      <c r="U143" s="1">
        <f>MEDIAN($C143,$E143,$G143,$I143,$K143,$M143,$O143,$Q143)</f>
        <v>0</v>
      </c>
      <c r="V143" s="1">
        <f>MAX($B143,$D143,$F143,$H143,$J143,$L143,$N143,$P143)</f>
        <v>0</v>
      </c>
      <c r="W143" s="1">
        <f>MAX($C143,$E143,$G143,$I143,$K143,$M143,$O143,$Q143)</f>
        <v>0</v>
      </c>
    </row>
    <row r="144" spans="1:23">
      <c r="A144" s="1" t="s">
        <v>141</v>
      </c>
      <c r="B144" s="1"/>
      <c r="C144" s="2"/>
      <c r="D144" s="4">
        <v>1200</v>
      </c>
      <c r="E144" s="6">
        <v>1</v>
      </c>
      <c r="F144" s="4">
        <v>1200</v>
      </c>
      <c r="G144" s="6">
        <v>1</v>
      </c>
      <c r="H144" s="1"/>
      <c r="I144" s="2"/>
      <c r="J144" s="1">
        <v>85.34999999999999</v>
      </c>
      <c r="K144" s="2">
        <v>0</v>
      </c>
      <c r="L144" s="1">
        <v>74.78</v>
      </c>
      <c r="M144" s="2">
        <v>0</v>
      </c>
      <c r="N144" s="1">
        <v>22.56</v>
      </c>
      <c r="O144" s="2">
        <v>0</v>
      </c>
      <c r="P144" s="3">
        <v>6.23</v>
      </c>
      <c r="Q144" s="2">
        <v>0</v>
      </c>
      <c r="R144" s="1">
        <f>MIN($B144,$D144,$F144,$H144,$J144,$L144,$N144,$P144)</f>
        <v>0</v>
      </c>
      <c r="S144" s="1">
        <f>MIN($C144,$E144,$G144,$I144,$K144,$M144,$O144,$Q144)</f>
        <v>0</v>
      </c>
      <c r="T144" s="1">
        <f>MEDIAN($B144,$D144,$F144,$H144,$J144,$L144,$N144,$P144)</f>
        <v>0</v>
      </c>
      <c r="U144" s="1">
        <f>MEDIAN($C144,$E144,$G144,$I144,$K144,$M144,$O144,$Q144)</f>
        <v>0</v>
      </c>
      <c r="V144" s="1">
        <f>MAX($B144,$D144,$F144,$H144,$J144,$L144,$N144,$P144)</f>
        <v>0</v>
      </c>
      <c r="W144" s="1">
        <f>MAX($C144,$E144,$G144,$I144,$K144,$M144,$O144,$Q144)</f>
        <v>0</v>
      </c>
    </row>
    <row r="145" spans="1:23">
      <c r="A145" s="1" t="s">
        <v>142</v>
      </c>
      <c r="B145" s="1"/>
      <c r="C145" s="2"/>
      <c r="D145" s="4">
        <v>1200</v>
      </c>
      <c r="E145" s="6">
        <v>1</v>
      </c>
      <c r="F145" s="4">
        <v>1200</v>
      </c>
      <c r="G145" s="6">
        <v>1</v>
      </c>
      <c r="H145" s="1"/>
      <c r="I145" s="2"/>
      <c r="J145" s="1">
        <v>75.43000000000001</v>
      </c>
      <c r="K145" s="2">
        <v>0</v>
      </c>
      <c r="L145" s="1">
        <v>73.40000000000001</v>
      </c>
      <c r="M145" s="2">
        <v>0</v>
      </c>
      <c r="N145" s="1">
        <v>17.96</v>
      </c>
      <c r="O145" s="2">
        <v>0</v>
      </c>
      <c r="P145" s="3">
        <v>5.74</v>
      </c>
      <c r="Q145" s="2">
        <v>0</v>
      </c>
      <c r="R145" s="1">
        <f>MIN($B145,$D145,$F145,$H145,$J145,$L145,$N145,$P145)</f>
        <v>0</v>
      </c>
      <c r="S145" s="1">
        <f>MIN($C145,$E145,$G145,$I145,$K145,$M145,$O145,$Q145)</f>
        <v>0</v>
      </c>
      <c r="T145" s="1">
        <f>MEDIAN($B145,$D145,$F145,$H145,$J145,$L145,$N145,$P145)</f>
        <v>0</v>
      </c>
      <c r="U145" s="1">
        <f>MEDIAN($C145,$E145,$G145,$I145,$K145,$M145,$O145,$Q145)</f>
        <v>0</v>
      </c>
      <c r="V145" s="1">
        <f>MAX($B145,$D145,$F145,$H145,$J145,$L145,$N145,$P145)</f>
        <v>0</v>
      </c>
      <c r="W145" s="1">
        <f>MAX($C145,$E145,$G145,$I145,$K145,$M145,$O145,$Q145)</f>
        <v>0</v>
      </c>
    </row>
    <row r="146" spans="1:23">
      <c r="A146" s="1" t="s">
        <v>143</v>
      </c>
      <c r="B146" s="1"/>
      <c r="C146" s="2"/>
      <c r="D146" s="1">
        <v>32.42</v>
      </c>
      <c r="E146" s="2">
        <v>0</v>
      </c>
      <c r="F146" s="4">
        <v>38.45</v>
      </c>
      <c r="G146" s="2">
        <v>0</v>
      </c>
      <c r="H146" s="1"/>
      <c r="I146" s="2"/>
      <c r="J146" s="1">
        <v>24.39</v>
      </c>
      <c r="K146" s="2">
        <v>0</v>
      </c>
      <c r="L146" s="1">
        <v>19.38</v>
      </c>
      <c r="M146" s="2">
        <v>0</v>
      </c>
      <c r="N146" s="1">
        <v>4.11</v>
      </c>
      <c r="O146" s="2">
        <v>0</v>
      </c>
      <c r="P146" s="3">
        <v>3.09</v>
      </c>
      <c r="Q146" s="2">
        <v>0</v>
      </c>
      <c r="R146" s="1">
        <f>MIN($B146,$D146,$F146,$H146,$J146,$L146,$N146,$P146)</f>
        <v>0</v>
      </c>
      <c r="S146" s="1">
        <f>MIN($C146,$E146,$G146,$I146,$K146,$M146,$O146,$Q146)</f>
        <v>0</v>
      </c>
      <c r="T146" s="1">
        <f>MEDIAN($B146,$D146,$F146,$H146,$J146,$L146,$N146,$P146)</f>
        <v>0</v>
      </c>
      <c r="U146" s="1">
        <f>MEDIAN($C146,$E146,$G146,$I146,$K146,$M146,$O146,$Q146)</f>
        <v>0</v>
      </c>
      <c r="V146" s="1">
        <f>MAX($B146,$D146,$F146,$H146,$J146,$L146,$N146,$P146)</f>
        <v>0</v>
      </c>
      <c r="W146" s="1">
        <f>MAX($C146,$E146,$G146,$I146,$K146,$M146,$O146,$Q146)</f>
        <v>0</v>
      </c>
    </row>
    <row r="147" spans="1:23">
      <c r="A147" s="1" t="s">
        <v>144</v>
      </c>
      <c r="B147" s="1"/>
      <c r="C147" s="2"/>
      <c r="D147" s="1">
        <v>82.04000000000001</v>
      </c>
      <c r="E147" s="2">
        <v>0</v>
      </c>
      <c r="F147" s="4">
        <v>83.8</v>
      </c>
      <c r="G147" s="2">
        <v>0</v>
      </c>
      <c r="H147" s="1"/>
      <c r="I147" s="2"/>
      <c r="J147" s="1">
        <v>21.56</v>
      </c>
      <c r="K147" s="2">
        <v>0</v>
      </c>
      <c r="L147" s="1">
        <v>20.22</v>
      </c>
      <c r="M147" s="2">
        <v>0</v>
      </c>
      <c r="N147" s="1">
        <v>4.13</v>
      </c>
      <c r="O147" s="2">
        <v>0</v>
      </c>
      <c r="P147" s="3">
        <v>2.92</v>
      </c>
      <c r="Q147" s="2">
        <v>0</v>
      </c>
      <c r="R147" s="1">
        <f>MIN($B147,$D147,$F147,$H147,$J147,$L147,$N147,$P147)</f>
        <v>0</v>
      </c>
      <c r="S147" s="1">
        <f>MIN($C147,$E147,$G147,$I147,$K147,$M147,$O147,$Q147)</f>
        <v>0</v>
      </c>
      <c r="T147" s="1">
        <f>MEDIAN($B147,$D147,$F147,$H147,$J147,$L147,$N147,$P147)</f>
        <v>0</v>
      </c>
      <c r="U147" s="1">
        <f>MEDIAN($C147,$E147,$G147,$I147,$K147,$M147,$O147,$Q147)</f>
        <v>0</v>
      </c>
      <c r="V147" s="1">
        <f>MAX($B147,$D147,$F147,$H147,$J147,$L147,$N147,$P147)</f>
        <v>0</v>
      </c>
      <c r="W147" s="1">
        <f>MAX($C147,$E147,$G147,$I147,$K147,$M147,$O147,$Q147)</f>
        <v>0</v>
      </c>
    </row>
    <row r="148" spans="1:23">
      <c r="A148" s="1" t="s">
        <v>145</v>
      </c>
      <c r="B148" s="1"/>
      <c r="C148" s="2"/>
      <c r="D148" s="1">
        <v>85.14</v>
      </c>
      <c r="E148" s="2">
        <v>0</v>
      </c>
      <c r="F148" s="4">
        <v>109.68</v>
      </c>
      <c r="G148" s="2">
        <v>0</v>
      </c>
      <c r="H148" s="1"/>
      <c r="I148" s="2"/>
      <c r="J148" s="1">
        <v>23.64</v>
      </c>
      <c r="K148" s="2">
        <v>0</v>
      </c>
      <c r="L148" s="1">
        <v>24.64</v>
      </c>
      <c r="M148" s="2">
        <v>0</v>
      </c>
      <c r="N148" s="1">
        <v>4.18</v>
      </c>
      <c r="O148" s="2">
        <v>0</v>
      </c>
      <c r="P148" s="3">
        <v>3.01</v>
      </c>
      <c r="Q148" s="2">
        <v>0</v>
      </c>
      <c r="R148" s="1">
        <f>MIN($B148,$D148,$F148,$H148,$J148,$L148,$N148,$P148)</f>
        <v>0</v>
      </c>
      <c r="S148" s="1">
        <f>MIN($C148,$E148,$G148,$I148,$K148,$M148,$O148,$Q148)</f>
        <v>0</v>
      </c>
      <c r="T148" s="1">
        <f>MEDIAN($B148,$D148,$F148,$H148,$J148,$L148,$N148,$P148)</f>
        <v>0</v>
      </c>
      <c r="U148" s="1">
        <f>MEDIAN($C148,$E148,$G148,$I148,$K148,$M148,$O148,$Q148)</f>
        <v>0</v>
      </c>
      <c r="V148" s="1">
        <f>MAX($B148,$D148,$F148,$H148,$J148,$L148,$N148,$P148)</f>
        <v>0</v>
      </c>
      <c r="W148" s="1">
        <f>MAX($C148,$E148,$G148,$I148,$K148,$M148,$O148,$Q148)</f>
        <v>0</v>
      </c>
    </row>
    <row r="149" spans="1:23">
      <c r="A149" s="1" t="s">
        <v>146</v>
      </c>
      <c r="B149" s="1"/>
      <c r="C149" s="2"/>
      <c r="D149" s="1">
        <v>185.57</v>
      </c>
      <c r="E149" s="2">
        <v>0</v>
      </c>
      <c r="F149" s="4">
        <v>224.12</v>
      </c>
      <c r="G149" s="2">
        <v>0</v>
      </c>
      <c r="H149" s="1"/>
      <c r="I149" s="2"/>
      <c r="J149" s="1">
        <v>23.5</v>
      </c>
      <c r="K149" s="2">
        <v>0</v>
      </c>
      <c r="L149" s="1">
        <v>24.59</v>
      </c>
      <c r="M149" s="2">
        <v>0</v>
      </c>
      <c r="N149" s="1">
        <v>4.07</v>
      </c>
      <c r="O149" s="2">
        <v>0</v>
      </c>
      <c r="P149" s="3">
        <v>3.06</v>
      </c>
      <c r="Q149" s="2">
        <v>0</v>
      </c>
      <c r="R149" s="1">
        <f>MIN($B149,$D149,$F149,$H149,$J149,$L149,$N149,$P149)</f>
        <v>0</v>
      </c>
      <c r="S149" s="1">
        <f>MIN($C149,$E149,$G149,$I149,$K149,$M149,$O149,$Q149)</f>
        <v>0</v>
      </c>
      <c r="T149" s="1">
        <f>MEDIAN($B149,$D149,$F149,$H149,$J149,$L149,$N149,$P149)</f>
        <v>0</v>
      </c>
      <c r="U149" s="1">
        <f>MEDIAN($C149,$E149,$G149,$I149,$K149,$M149,$O149,$Q149)</f>
        <v>0</v>
      </c>
      <c r="V149" s="1">
        <f>MAX($B149,$D149,$F149,$H149,$J149,$L149,$N149,$P149)</f>
        <v>0</v>
      </c>
      <c r="W149" s="1">
        <f>MAX($C149,$E149,$G149,$I149,$K149,$M149,$O149,$Q149)</f>
        <v>0</v>
      </c>
    </row>
    <row r="150" spans="1:23">
      <c r="A150" s="1" t="s">
        <v>147</v>
      </c>
      <c r="B150" s="1"/>
      <c r="C150" s="2"/>
      <c r="D150" s="1">
        <v>500.7</v>
      </c>
      <c r="E150" s="2">
        <v>0</v>
      </c>
      <c r="F150" s="4">
        <v>646.51</v>
      </c>
      <c r="G150" s="2">
        <v>0</v>
      </c>
      <c r="H150" s="1"/>
      <c r="I150" s="2"/>
      <c r="J150" s="1">
        <v>23.92</v>
      </c>
      <c r="K150" s="2">
        <v>0</v>
      </c>
      <c r="L150" s="1">
        <v>29.96</v>
      </c>
      <c r="M150" s="2">
        <v>0</v>
      </c>
      <c r="N150" s="1">
        <v>4.19</v>
      </c>
      <c r="O150" s="2">
        <v>0</v>
      </c>
      <c r="P150" s="3">
        <v>3.32</v>
      </c>
      <c r="Q150" s="2">
        <v>0</v>
      </c>
      <c r="R150" s="1">
        <f>MIN($B150,$D150,$F150,$H150,$J150,$L150,$N150,$P150)</f>
        <v>0</v>
      </c>
      <c r="S150" s="1">
        <f>MIN($C150,$E150,$G150,$I150,$K150,$M150,$O150,$Q150)</f>
        <v>0</v>
      </c>
      <c r="T150" s="1">
        <f>MEDIAN($B150,$D150,$F150,$H150,$J150,$L150,$N150,$P150)</f>
        <v>0</v>
      </c>
      <c r="U150" s="1">
        <f>MEDIAN($C150,$E150,$G150,$I150,$K150,$M150,$O150,$Q150)</f>
        <v>0</v>
      </c>
      <c r="V150" s="1">
        <f>MAX($B150,$D150,$F150,$H150,$J150,$L150,$N150,$P150)</f>
        <v>0</v>
      </c>
      <c r="W150" s="1">
        <f>MAX($C150,$E150,$G150,$I150,$K150,$M150,$O150,$Q150)</f>
        <v>0</v>
      </c>
    </row>
    <row r="151" spans="1:23">
      <c r="A151" s="1" t="s">
        <v>148</v>
      </c>
      <c r="B151" s="1"/>
      <c r="C151" s="2"/>
      <c r="D151" s="4">
        <v>1200</v>
      </c>
      <c r="E151" s="6">
        <v>1</v>
      </c>
      <c r="F151" s="4">
        <v>1200</v>
      </c>
      <c r="G151" s="6">
        <v>1</v>
      </c>
      <c r="H151" s="1"/>
      <c r="I151" s="2"/>
      <c r="J151" s="1">
        <v>32.56</v>
      </c>
      <c r="K151" s="2">
        <v>0</v>
      </c>
      <c r="L151" s="1">
        <v>28.51</v>
      </c>
      <c r="M151" s="2">
        <v>0</v>
      </c>
      <c r="N151" s="1">
        <v>3.92</v>
      </c>
      <c r="O151" s="2">
        <v>0</v>
      </c>
      <c r="P151" s="3">
        <v>3.29</v>
      </c>
      <c r="Q151" s="2">
        <v>0</v>
      </c>
      <c r="R151" s="1">
        <f>MIN($B151,$D151,$F151,$H151,$J151,$L151,$N151,$P151)</f>
        <v>0</v>
      </c>
      <c r="S151" s="1">
        <f>MIN($C151,$E151,$G151,$I151,$K151,$M151,$O151,$Q151)</f>
        <v>0</v>
      </c>
      <c r="T151" s="1">
        <f>MEDIAN($B151,$D151,$F151,$H151,$J151,$L151,$N151,$P151)</f>
        <v>0</v>
      </c>
      <c r="U151" s="1">
        <f>MEDIAN($C151,$E151,$G151,$I151,$K151,$M151,$O151,$Q151)</f>
        <v>0</v>
      </c>
      <c r="V151" s="1">
        <f>MAX($B151,$D151,$F151,$H151,$J151,$L151,$N151,$P151)</f>
        <v>0</v>
      </c>
      <c r="W151" s="1">
        <f>MAX($C151,$E151,$G151,$I151,$K151,$M151,$O151,$Q151)</f>
        <v>0</v>
      </c>
    </row>
    <row r="152" spans="1:23">
      <c r="A152" s="1" t="s">
        <v>149</v>
      </c>
      <c r="B152" s="1"/>
      <c r="C152" s="2"/>
      <c r="D152" s="1">
        <v>1194.51</v>
      </c>
      <c r="E152" s="2">
        <v>0</v>
      </c>
      <c r="F152" s="4">
        <v>1200</v>
      </c>
      <c r="G152" s="6">
        <v>1</v>
      </c>
      <c r="H152" s="1"/>
      <c r="I152" s="2"/>
      <c r="J152" s="1">
        <v>27.45</v>
      </c>
      <c r="K152" s="2">
        <v>0</v>
      </c>
      <c r="L152" s="1">
        <v>36.12</v>
      </c>
      <c r="M152" s="2">
        <v>0</v>
      </c>
      <c r="N152" s="1">
        <v>4.15</v>
      </c>
      <c r="O152" s="2">
        <v>0</v>
      </c>
      <c r="P152" s="3">
        <v>3.86</v>
      </c>
      <c r="Q152" s="2">
        <v>0</v>
      </c>
      <c r="R152" s="1">
        <f>MIN($B152,$D152,$F152,$H152,$J152,$L152,$N152,$P152)</f>
        <v>0</v>
      </c>
      <c r="S152" s="1">
        <f>MIN($C152,$E152,$G152,$I152,$K152,$M152,$O152,$Q152)</f>
        <v>0</v>
      </c>
      <c r="T152" s="1">
        <f>MEDIAN($B152,$D152,$F152,$H152,$J152,$L152,$N152,$P152)</f>
        <v>0</v>
      </c>
      <c r="U152" s="1">
        <f>MEDIAN($C152,$E152,$G152,$I152,$K152,$M152,$O152,$Q152)</f>
        <v>0</v>
      </c>
      <c r="V152" s="1">
        <f>MAX($B152,$D152,$F152,$H152,$J152,$L152,$N152,$P152)</f>
        <v>0</v>
      </c>
      <c r="W152" s="1">
        <f>MAX($C152,$E152,$G152,$I152,$K152,$M152,$O152,$Q152)</f>
        <v>0</v>
      </c>
    </row>
    <row r="153" spans="1:23">
      <c r="A153" s="1" t="s">
        <v>150</v>
      </c>
      <c r="B153" s="1"/>
      <c r="C153" s="2"/>
      <c r="D153" s="4">
        <v>1200</v>
      </c>
      <c r="E153" s="6">
        <v>1</v>
      </c>
      <c r="F153" s="4">
        <v>1200</v>
      </c>
      <c r="G153" s="6">
        <v>1</v>
      </c>
      <c r="H153" s="1"/>
      <c r="I153" s="2"/>
      <c r="J153" s="1">
        <v>33.26</v>
      </c>
      <c r="K153" s="2">
        <v>0</v>
      </c>
      <c r="L153" s="1">
        <v>33.99</v>
      </c>
      <c r="M153" s="2">
        <v>0</v>
      </c>
      <c r="N153" s="1">
        <v>4.15</v>
      </c>
      <c r="O153" s="2">
        <v>0</v>
      </c>
      <c r="P153" s="3">
        <v>3.66</v>
      </c>
      <c r="Q153" s="2">
        <v>0</v>
      </c>
      <c r="R153" s="1">
        <f>MIN($B153,$D153,$F153,$H153,$J153,$L153,$N153,$P153)</f>
        <v>0</v>
      </c>
      <c r="S153" s="1">
        <f>MIN($C153,$E153,$G153,$I153,$K153,$M153,$O153,$Q153)</f>
        <v>0</v>
      </c>
      <c r="T153" s="1">
        <f>MEDIAN($B153,$D153,$F153,$H153,$J153,$L153,$N153,$P153)</f>
        <v>0</v>
      </c>
      <c r="U153" s="1">
        <f>MEDIAN($C153,$E153,$G153,$I153,$K153,$M153,$O153,$Q153)</f>
        <v>0</v>
      </c>
      <c r="V153" s="1">
        <f>MAX($B153,$D153,$F153,$H153,$J153,$L153,$N153,$P153)</f>
        <v>0</v>
      </c>
      <c r="W153" s="1">
        <f>MAX($C153,$E153,$G153,$I153,$K153,$M153,$O153,$Q153)</f>
        <v>0</v>
      </c>
    </row>
    <row r="154" spans="1:23">
      <c r="A154" s="1" t="s">
        <v>151</v>
      </c>
      <c r="B154" s="1"/>
      <c r="C154" s="2"/>
      <c r="D154" s="1">
        <v>539.1799999999999</v>
      </c>
      <c r="E154" s="2">
        <v>0</v>
      </c>
      <c r="F154" s="4">
        <v>646.91</v>
      </c>
      <c r="G154" s="2">
        <v>0</v>
      </c>
      <c r="H154" s="1"/>
      <c r="I154" s="2"/>
      <c r="J154" s="1">
        <v>25.41</v>
      </c>
      <c r="K154" s="2">
        <v>0</v>
      </c>
      <c r="L154" s="1">
        <v>24.87</v>
      </c>
      <c r="M154" s="2">
        <v>0</v>
      </c>
      <c r="N154" s="1">
        <v>5.71</v>
      </c>
      <c r="O154" s="2">
        <v>0</v>
      </c>
      <c r="P154" s="3">
        <v>4.66</v>
      </c>
      <c r="Q154" s="2">
        <v>0</v>
      </c>
      <c r="R154" s="1">
        <f>MIN($B154,$D154,$F154,$H154,$J154,$L154,$N154,$P154)</f>
        <v>0</v>
      </c>
      <c r="S154" s="1">
        <f>MIN($C154,$E154,$G154,$I154,$K154,$M154,$O154,$Q154)</f>
        <v>0</v>
      </c>
      <c r="T154" s="1">
        <f>MEDIAN($B154,$D154,$F154,$H154,$J154,$L154,$N154,$P154)</f>
        <v>0</v>
      </c>
      <c r="U154" s="1">
        <f>MEDIAN($C154,$E154,$G154,$I154,$K154,$M154,$O154,$Q154)</f>
        <v>0</v>
      </c>
      <c r="V154" s="1">
        <f>MAX($B154,$D154,$F154,$H154,$J154,$L154,$N154,$P154)</f>
        <v>0</v>
      </c>
      <c r="W154" s="1">
        <f>MAX($C154,$E154,$G154,$I154,$K154,$M154,$O154,$Q154)</f>
        <v>0</v>
      </c>
    </row>
    <row r="155" spans="1:23">
      <c r="A155" s="1" t="s">
        <v>152</v>
      </c>
      <c r="B155" s="1"/>
      <c r="C155" s="2"/>
      <c r="D155" s="1">
        <v>808.8099999999999</v>
      </c>
      <c r="E155" s="2">
        <v>0</v>
      </c>
      <c r="F155" s="4">
        <v>1135.93</v>
      </c>
      <c r="G155" s="2">
        <v>0</v>
      </c>
      <c r="H155" s="1"/>
      <c r="I155" s="2"/>
      <c r="J155" s="1">
        <v>23.9</v>
      </c>
      <c r="K155" s="2">
        <v>0</v>
      </c>
      <c r="L155" s="1">
        <v>29.85</v>
      </c>
      <c r="M155" s="2">
        <v>0</v>
      </c>
      <c r="N155" s="1">
        <v>5.76</v>
      </c>
      <c r="O155" s="2">
        <v>0</v>
      </c>
      <c r="P155" s="3">
        <v>4.93</v>
      </c>
      <c r="Q155" s="2">
        <v>0</v>
      </c>
      <c r="R155" s="1">
        <f>MIN($B155,$D155,$F155,$H155,$J155,$L155,$N155,$P155)</f>
        <v>0</v>
      </c>
      <c r="S155" s="1">
        <f>MIN($C155,$E155,$G155,$I155,$K155,$M155,$O155,$Q155)</f>
        <v>0</v>
      </c>
      <c r="T155" s="1">
        <f>MEDIAN($B155,$D155,$F155,$H155,$J155,$L155,$N155,$P155)</f>
        <v>0</v>
      </c>
      <c r="U155" s="1">
        <f>MEDIAN($C155,$E155,$G155,$I155,$K155,$M155,$O155,$Q155)</f>
        <v>0</v>
      </c>
      <c r="V155" s="1">
        <f>MAX($B155,$D155,$F155,$H155,$J155,$L155,$N155,$P155)</f>
        <v>0</v>
      </c>
      <c r="W155" s="1">
        <f>MAX($C155,$E155,$G155,$I155,$K155,$M155,$O155,$Q155)</f>
        <v>0</v>
      </c>
    </row>
    <row r="156" spans="1:23">
      <c r="A156" s="1" t="s">
        <v>153</v>
      </c>
      <c r="B156" s="1"/>
      <c r="C156" s="2"/>
      <c r="D156" s="4">
        <v>1200</v>
      </c>
      <c r="E156" s="6">
        <v>1</v>
      </c>
      <c r="F156" s="4">
        <v>1200</v>
      </c>
      <c r="G156" s="6">
        <v>1</v>
      </c>
      <c r="H156" s="1"/>
      <c r="I156" s="2"/>
      <c r="J156" s="1">
        <v>71.94</v>
      </c>
      <c r="K156" s="2">
        <v>0</v>
      </c>
      <c r="L156" s="1">
        <v>78.65000000000001</v>
      </c>
      <c r="M156" s="2">
        <v>0</v>
      </c>
      <c r="N156" s="1">
        <v>21.58</v>
      </c>
      <c r="O156" s="2">
        <v>0</v>
      </c>
      <c r="P156" s="3">
        <v>7.43</v>
      </c>
      <c r="Q156" s="2">
        <v>0</v>
      </c>
      <c r="R156" s="1">
        <f>MIN($B156,$D156,$F156,$H156,$J156,$L156,$N156,$P156)</f>
        <v>0</v>
      </c>
      <c r="S156" s="1">
        <f>MIN($C156,$E156,$G156,$I156,$K156,$M156,$O156,$Q156)</f>
        <v>0</v>
      </c>
      <c r="T156" s="1">
        <f>MEDIAN($B156,$D156,$F156,$H156,$J156,$L156,$N156,$P156)</f>
        <v>0</v>
      </c>
      <c r="U156" s="1">
        <f>MEDIAN($C156,$E156,$G156,$I156,$K156,$M156,$O156,$Q156)</f>
        <v>0</v>
      </c>
      <c r="V156" s="1">
        <f>MAX($B156,$D156,$F156,$H156,$J156,$L156,$N156,$P156)</f>
        <v>0</v>
      </c>
      <c r="W156" s="1">
        <f>MAX($C156,$E156,$G156,$I156,$K156,$M156,$O156,$Q156)</f>
        <v>0</v>
      </c>
    </row>
    <row r="157" spans="1:23">
      <c r="A157" s="1" t="s">
        <v>154</v>
      </c>
      <c r="B157" s="1"/>
      <c r="C157" s="2"/>
      <c r="D157" s="4">
        <v>1200</v>
      </c>
      <c r="E157" s="6">
        <v>1</v>
      </c>
      <c r="F157" s="4">
        <v>1200</v>
      </c>
      <c r="G157" s="6">
        <v>1</v>
      </c>
      <c r="H157" s="1"/>
      <c r="I157" s="2"/>
      <c r="J157" s="1">
        <v>72.95999999999999</v>
      </c>
      <c r="K157" s="2">
        <v>0</v>
      </c>
      <c r="L157" s="1">
        <v>71.34</v>
      </c>
      <c r="M157" s="2">
        <v>0</v>
      </c>
      <c r="N157" s="1">
        <v>20.77</v>
      </c>
      <c r="O157" s="2">
        <v>0</v>
      </c>
      <c r="P157" s="3">
        <v>7.64</v>
      </c>
      <c r="Q157" s="2">
        <v>0</v>
      </c>
      <c r="R157" s="1">
        <f>MIN($B157,$D157,$F157,$H157,$J157,$L157,$N157,$P157)</f>
        <v>0</v>
      </c>
      <c r="S157" s="1">
        <f>MIN($C157,$E157,$G157,$I157,$K157,$M157,$O157,$Q157)</f>
        <v>0</v>
      </c>
      <c r="T157" s="1">
        <f>MEDIAN($B157,$D157,$F157,$H157,$J157,$L157,$N157,$P157)</f>
        <v>0</v>
      </c>
      <c r="U157" s="1">
        <f>MEDIAN($C157,$E157,$G157,$I157,$K157,$M157,$O157,$Q157)</f>
        <v>0</v>
      </c>
      <c r="V157" s="1">
        <f>MAX($B157,$D157,$F157,$H157,$J157,$L157,$N157,$P157)</f>
        <v>0</v>
      </c>
      <c r="W157" s="1">
        <f>MAX($C157,$E157,$G157,$I157,$K157,$M157,$O157,$Q157)</f>
        <v>0</v>
      </c>
    </row>
    <row r="158" spans="1:23">
      <c r="A158" s="1" t="s">
        <v>155</v>
      </c>
      <c r="B158" s="1"/>
      <c r="C158" s="2"/>
      <c r="D158" s="4">
        <v>1200</v>
      </c>
      <c r="E158" s="6">
        <v>1</v>
      </c>
      <c r="F158" s="4">
        <v>1200</v>
      </c>
      <c r="G158" s="6">
        <v>1</v>
      </c>
      <c r="H158" s="1"/>
      <c r="I158" s="2"/>
      <c r="J158" s="1">
        <v>114.93</v>
      </c>
      <c r="K158" s="2">
        <v>0</v>
      </c>
      <c r="L158" s="1">
        <v>85.26000000000001</v>
      </c>
      <c r="M158" s="2">
        <v>0</v>
      </c>
      <c r="N158" s="1">
        <v>26.04</v>
      </c>
      <c r="O158" s="2">
        <v>0</v>
      </c>
      <c r="P158" s="3">
        <v>8.220000000000001</v>
      </c>
      <c r="Q158" s="2">
        <v>0</v>
      </c>
      <c r="R158" s="1">
        <f>MIN($B158,$D158,$F158,$H158,$J158,$L158,$N158,$P158)</f>
        <v>0</v>
      </c>
      <c r="S158" s="1">
        <f>MIN($C158,$E158,$G158,$I158,$K158,$M158,$O158,$Q158)</f>
        <v>0</v>
      </c>
      <c r="T158" s="1">
        <f>MEDIAN($B158,$D158,$F158,$H158,$J158,$L158,$N158,$P158)</f>
        <v>0</v>
      </c>
      <c r="U158" s="1">
        <f>MEDIAN($C158,$E158,$G158,$I158,$K158,$M158,$O158,$Q158)</f>
        <v>0</v>
      </c>
      <c r="V158" s="1">
        <f>MAX($B158,$D158,$F158,$H158,$J158,$L158,$N158,$P158)</f>
        <v>0</v>
      </c>
      <c r="W158" s="1">
        <f>MAX($C158,$E158,$G158,$I158,$K158,$M158,$O158,$Q158)</f>
        <v>0</v>
      </c>
    </row>
    <row r="159" spans="1:23">
      <c r="A159" s="1" t="s">
        <v>156</v>
      </c>
      <c r="B159" s="1"/>
      <c r="C159" s="2"/>
      <c r="D159" s="4">
        <v>1200</v>
      </c>
      <c r="E159" s="6">
        <v>1</v>
      </c>
      <c r="F159" s="4">
        <v>1200</v>
      </c>
      <c r="G159" s="6">
        <v>1</v>
      </c>
      <c r="H159" s="1"/>
      <c r="I159" s="2"/>
      <c r="J159" s="1">
        <v>79.68000000000001</v>
      </c>
      <c r="K159" s="2">
        <v>0</v>
      </c>
      <c r="L159" s="1">
        <v>97.78</v>
      </c>
      <c r="M159" s="2">
        <v>0</v>
      </c>
      <c r="N159" s="1">
        <v>23.01</v>
      </c>
      <c r="O159" s="2">
        <v>0</v>
      </c>
      <c r="P159" s="3">
        <v>8.710000000000001</v>
      </c>
      <c r="Q159" s="2">
        <v>0</v>
      </c>
      <c r="R159" s="1">
        <f>MIN($B159,$D159,$F159,$H159,$J159,$L159,$N159,$P159)</f>
        <v>0</v>
      </c>
      <c r="S159" s="1">
        <f>MIN($C159,$E159,$G159,$I159,$K159,$M159,$O159,$Q159)</f>
        <v>0</v>
      </c>
      <c r="T159" s="1">
        <f>MEDIAN($B159,$D159,$F159,$H159,$J159,$L159,$N159,$P159)</f>
        <v>0</v>
      </c>
      <c r="U159" s="1">
        <f>MEDIAN($C159,$E159,$G159,$I159,$K159,$M159,$O159,$Q159)</f>
        <v>0</v>
      </c>
      <c r="V159" s="1">
        <f>MAX($B159,$D159,$F159,$H159,$J159,$L159,$N159,$P159)</f>
        <v>0</v>
      </c>
      <c r="W159" s="1">
        <f>MAX($C159,$E159,$G159,$I159,$K159,$M159,$O159,$Q159)</f>
        <v>0</v>
      </c>
    </row>
    <row r="160" spans="1:23">
      <c r="A160" s="1" t="s">
        <v>157</v>
      </c>
      <c r="B160" s="1"/>
      <c r="C160" s="2"/>
      <c r="D160" s="4">
        <v>1200</v>
      </c>
      <c r="E160" s="6">
        <v>1</v>
      </c>
      <c r="F160" s="4">
        <v>1200</v>
      </c>
      <c r="G160" s="6">
        <v>1</v>
      </c>
      <c r="H160" s="1"/>
      <c r="I160" s="2"/>
      <c r="J160" s="1">
        <v>79.7</v>
      </c>
      <c r="K160" s="2">
        <v>0</v>
      </c>
      <c r="L160" s="1">
        <v>98.31</v>
      </c>
      <c r="M160" s="2">
        <v>0</v>
      </c>
      <c r="N160" s="1">
        <v>22.25</v>
      </c>
      <c r="O160" s="2">
        <v>0</v>
      </c>
      <c r="P160" s="3">
        <v>8.66</v>
      </c>
      <c r="Q160" s="2">
        <v>0</v>
      </c>
      <c r="R160" s="1">
        <f>MIN($B160,$D160,$F160,$H160,$J160,$L160,$N160,$P160)</f>
        <v>0</v>
      </c>
      <c r="S160" s="1">
        <f>MIN($C160,$E160,$G160,$I160,$K160,$M160,$O160,$Q160)</f>
        <v>0</v>
      </c>
      <c r="T160" s="1">
        <f>MEDIAN($B160,$D160,$F160,$H160,$J160,$L160,$N160,$P160)</f>
        <v>0</v>
      </c>
      <c r="U160" s="1">
        <f>MEDIAN($C160,$E160,$G160,$I160,$K160,$M160,$O160,$Q160)</f>
        <v>0</v>
      </c>
      <c r="V160" s="1">
        <f>MAX($B160,$D160,$F160,$H160,$J160,$L160,$N160,$P160)</f>
        <v>0</v>
      </c>
      <c r="W160" s="1">
        <f>MAX($C160,$E160,$G160,$I160,$K160,$M160,$O160,$Q160)</f>
        <v>0</v>
      </c>
    </row>
    <row r="161" spans="1:23">
      <c r="A161" s="1" t="s">
        <v>158</v>
      </c>
      <c r="B161" s="1"/>
      <c r="C161" s="2"/>
      <c r="D161" s="4">
        <v>1200</v>
      </c>
      <c r="E161" s="6">
        <v>1</v>
      </c>
      <c r="F161" s="4">
        <v>1200</v>
      </c>
      <c r="G161" s="6">
        <v>1</v>
      </c>
      <c r="H161" s="1"/>
      <c r="I161" s="2"/>
      <c r="J161" s="1">
        <v>81.67</v>
      </c>
      <c r="K161" s="2">
        <v>0</v>
      </c>
      <c r="L161" s="1">
        <v>108.41</v>
      </c>
      <c r="M161" s="2">
        <v>0</v>
      </c>
      <c r="N161" s="1">
        <v>21.58</v>
      </c>
      <c r="O161" s="2">
        <v>0</v>
      </c>
      <c r="P161" s="3">
        <v>9.59</v>
      </c>
      <c r="Q161" s="2">
        <v>0</v>
      </c>
      <c r="R161" s="1">
        <f>MIN($B161,$D161,$F161,$H161,$J161,$L161,$N161,$P161)</f>
        <v>0</v>
      </c>
      <c r="S161" s="1">
        <f>MIN($C161,$E161,$G161,$I161,$K161,$M161,$O161,$Q161)</f>
        <v>0</v>
      </c>
      <c r="T161" s="1">
        <f>MEDIAN($B161,$D161,$F161,$H161,$J161,$L161,$N161,$P161)</f>
        <v>0</v>
      </c>
      <c r="U161" s="1">
        <f>MEDIAN($C161,$E161,$G161,$I161,$K161,$M161,$O161,$Q161)</f>
        <v>0</v>
      </c>
      <c r="V161" s="1">
        <f>MAX($B161,$D161,$F161,$H161,$J161,$L161,$N161,$P161)</f>
        <v>0</v>
      </c>
      <c r="W161" s="1">
        <f>MAX($C161,$E161,$G161,$I161,$K161,$M161,$O161,$Q161)</f>
        <v>0</v>
      </c>
    </row>
    <row r="162" spans="1:23">
      <c r="A162" s="1" t="s">
        <v>159</v>
      </c>
      <c r="B162" s="1"/>
      <c r="C162" s="2"/>
      <c r="D162" s="4">
        <v>1200</v>
      </c>
      <c r="E162" s="6">
        <v>1</v>
      </c>
      <c r="F162" s="4">
        <v>1200</v>
      </c>
      <c r="G162" s="6">
        <v>1</v>
      </c>
      <c r="H162" s="1"/>
      <c r="I162" s="2"/>
      <c r="J162" s="1">
        <v>77.83</v>
      </c>
      <c r="K162" s="2">
        <v>0</v>
      </c>
      <c r="L162" s="1">
        <v>109.06</v>
      </c>
      <c r="M162" s="2">
        <v>0</v>
      </c>
      <c r="N162" s="1">
        <v>27.61</v>
      </c>
      <c r="O162" s="2">
        <v>0</v>
      </c>
      <c r="P162" s="3">
        <v>9.49</v>
      </c>
      <c r="Q162" s="2">
        <v>0</v>
      </c>
      <c r="R162" s="1">
        <f>MIN($B162,$D162,$F162,$H162,$J162,$L162,$N162,$P162)</f>
        <v>0</v>
      </c>
      <c r="S162" s="1">
        <f>MIN($C162,$E162,$G162,$I162,$K162,$M162,$O162,$Q162)</f>
        <v>0</v>
      </c>
      <c r="T162" s="1">
        <f>MEDIAN($B162,$D162,$F162,$H162,$J162,$L162,$N162,$P162)</f>
        <v>0</v>
      </c>
      <c r="U162" s="1">
        <f>MEDIAN($C162,$E162,$G162,$I162,$K162,$M162,$O162,$Q162)</f>
        <v>0</v>
      </c>
      <c r="V162" s="1">
        <f>MAX($B162,$D162,$F162,$H162,$J162,$L162,$N162,$P162)</f>
        <v>0</v>
      </c>
      <c r="W162" s="1">
        <f>MAX($C162,$E162,$G162,$I162,$K162,$M162,$O162,$Q162)</f>
        <v>0</v>
      </c>
    </row>
    <row r="163" spans="1:23">
      <c r="A163" s="1" t="s">
        <v>160</v>
      </c>
      <c r="B163" s="1"/>
      <c r="C163" s="2"/>
      <c r="D163" s="4">
        <v>1200</v>
      </c>
      <c r="E163" s="6">
        <v>1</v>
      </c>
      <c r="F163" s="4">
        <v>1200</v>
      </c>
      <c r="G163" s="6">
        <v>1</v>
      </c>
      <c r="H163" s="1"/>
      <c r="I163" s="2"/>
      <c r="J163" s="1">
        <v>82.27</v>
      </c>
      <c r="K163" s="2">
        <v>0</v>
      </c>
      <c r="L163" s="1">
        <v>119.86</v>
      </c>
      <c r="M163" s="2">
        <v>0</v>
      </c>
      <c r="N163" s="1">
        <v>25.13</v>
      </c>
      <c r="O163" s="2">
        <v>0</v>
      </c>
      <c r="P163" s="3">
        <v>10.08</v>
      </c>
      <c r="Q163" s="2">
        <v>0</v>
      </c>
      <c r="R163" s="1">
        <f>MIN($B163,$D163,$F163,$H163,$J163,$L163,$N163,$P163)</f>
        <v>0</v>
      </c>
      <c r="S163" s="1">
        <f>MIN($C163,$E163,$G163,$I163,$K163,$M163,$O163,$Q163)</f>
        <v>0</v>
      </c>
      <c r="T163" s="1">
        <f>MEDIAN($B163,$D163,$F163,$H163,$J163,$L163,$N163,$P163)</f>
        <v>0</v>
      </c>
      <c r="U163" s="1">
        <f>MEDIAN($C163,$E163,$G163,$I163,$K163,$M163,$O163,$Q163)</f>
        <v>0</v>
      </c>
      <c r="V163" s="1">
        <f>MAX($B163,$D163,$F163,$H163,$J163,$L163,$N163,$P163)</f>
        <v>0</v>
      </c>
      <c r="W163" s="1">
        <f>MAX($C163,$E163,$G163,$I163,$K163,$M163,$O163,$Q163)</f>
        <v>0</v>
      </c>
    </row>
    <row r="164" spans="1:23">
      <c r="A164" s="1" t="s">
        <v>161</v>
      </c>
      <c r="B164" s="1"/>
      <c r="C164" s="2"/>
      <c r="D164" s="4">
        <v>1200</v>
      </c>
      <c r="E164" s="6">
        <v>1</v>
      </c>
      <c r="F164" s="4">
        <v>1200</v>
      </c>
      <c r="G164" s="6">
        <v>1</v>
      </c>
      <c r="H164" s="1"/>
      <c r="I164" s="2"/>
      <c r="J164" s="1">
        <v>97.45999999999999</v>
      </c>
      <c r="K164" s="2">
        <v>0</v>
      </c>
      <c r="L164" s="1">
        <v>135.47</v>
      </c>
      <c r="M164" s="2">
        <v>0</v>
      </c>
      <c r="N164" s="1">
        <v>27.27</v>
      </c>
      <c r="O164" s="2">
        <v>0</v>
      </c>
      <c r="P164" s="3">
        <v>11.33</v>
      </c>
      <c r="Q164" s="2">
        <v>0</v>
      </c>
      <c r="R164" s="1">
        <f>MIN($B164,$D164,$F164,$H164,$J164,$L164,$N164,$P164)</f>
        <v>0</v>
      </c>
      <c r="S164" s="1">
        <f>MIN($C164,$E164,$G164,$I164,$K164,$M164,$O164,$Q164)</f>
        <v>0</v>
      </c>
      <c r="T164" s="1">
        <f>MEDIAN($B164,$D164,$F164,$H164,$J164,$L164,$N164,$P164)</f>
        <v>0</v>
      </c>
      <c r="U164" s="1">
        <f>MEDIAN($C164,$E164,$G164,$I164,$K164,$M164,$O164,$Q164)</f>
        <v>0</v>
      </c>
      <c r="V164" s="1">
        <f>MAX($B164,$D164,$F164,$H164,$J164,$L164,$N164,$P164)</f>
        <v>0</v>
      </c>
      <c r="W164" s="1">
        <f>MAX($C164,$E164,$G164,$I164,$K164,$M164,$O164,$Q164)</f>
        <v>0</v>
      </c>
    </row>
    <row r="165" spans="1:23">
      <c r="A165" s="1" t="s">
        <v>162</v>
      </c>
      <c r="B165" s="1"/>
      <c r="C165" s="2"/>
      <c r="D165" s="4">
        <v>1200</v>
      </c>
      <c r="E165" s="6">
        <v>1</v>
      </c>
      <c r="F165" s="4">
        <v>1200</v>
      </c>
      <c r="G165" s="6">
        <v>1</v>
      </c>
      <c r="H165" s="1"/>
      <c r="I165" s="2"/>
      <c r="J165" s="1">
        <v>115.19</v>
      </c>
      <c r="K165" s="2">
        <v>0</v>
      </c>
      <c r="L165" s="1">
        <v>133.54</v>
      </c>
      <c r="M165" s="2">
        <v>0</v>
      </c>
      <c r="N165" s="1">
        <v>26.84</v>
      </c>
      <c r="O165" s="2">
        <v>0</v>
      </c>
      <c r="P165" s="3">
        <v>11.44</v>
      </c>
      <c r="Q165" s="2">
        <v>0</v>
      </c>
      <c r="R165" s="1">
        <f>MIN($B165,$D165,$F165,$H165,$J165,$L165,$N165,$P165)</f>
        <v>0</v>
      </c>
      <c r="S165" s="1">
        <f>MIN($C165,$E165,$G165,$I165,$K165,$M165,$O165,$Q165)</f>
        <v>0</v>
      </c>
      <c r="T165" s="1">
        <f>MEDIAN($B165,$D165,$F165,$H165,$J165,$L165,$N165,$P165)</f>
        <v>0</v>
      </c>
      <c r="U165" s="1">
        <f>MEDIAN($C165,$E165,$G165,$I165,$K165,$M165,$O165,$Q165)</f>
        <v>0</v>
      </c>
      <c r="V165" s="1">
        <f>MAX($B165,$D165,$F165,$H165,$J165,$L165,$N165,$P165)</f>
        <v>0</v>
      </c>
      <c r="W165" s="1">
        <f>MAX($C165,$E165,$G165,$I165,$K165,$M165,$O165,$Q165)</f>
        <v>0</v>
      </c>
    </row>
    <row r="166" spans="1:23">
      <c r="A166" s="1" t="s">
        <v>163</v>
      </c>
      <c r="B166" s="1"/>
      <c r="C166" s="2"/>
      <c r="D166" s="4">
        <v>1200</v>
      </c>
      <c r="E166" s="6">
        <v>1</v>
      </c>
      <c r="F166" s="4">
        <v>1200</v>
      </c>
      <c r="G166" s="6">
        <v>1</v>
      </c>
      <c r="H166" s="1"/>
      <c r="I166" s="2"/>
      <c r="J166" s="1">
        <v>23.29</v>
      </c>
      <c r="K166" s="2">
        <v>0</v>
      </c>
      <c r="L166" s="1">
        <v>28.76</v>
      </c>
      <c r="M166" s="2">
        <v>0</v>
      </c>
      <c r="N166" s="1">
        <v>6.89</v>
      </c>
      <c r="O166" s="2">
        <v>0</v>
      </c>
      <c r="P166" s="3">
        <v>5.09</v>
      </c>
      <c r="Q166" s="2">
        <v>0</v>
      </c>
      <c r="R166" s="1">
        <f>MIN($B166,$D166,$F166,$H166,$J166,$L166,$N166,$P166)</f>
        <v>0</v>
      </c>
      <c r="S166" s="1">
        <f>MIN($C166,$E166,$G166,$I166,$K166,$M166,$O166,$Q166)</f>
        <v>0</v>
      </c>
      <c r="T166" s="1">
        <f>MEDIAN($B166,$D166,$F166,$H166,$J166,$L166,$N166,$P166)</f>
        <v>0</v>
      </c>
      <c r="U166" s="1">
        <f>MEDIAN($C166,$E166,$G166,$I166,$K166,$M166,$O166,$Q166)</f>
        <v>0</v>
      </c>
      <c r="V166" s="1">
        <f>MAX($B166,$D166,$F166,$H166,$J166,$L166,$N166,$P166)</f>
        <v>0</v>
      </c>
      <c r="W166" s="1">
        <f>MAX($C166,$E166,$G166,$I166,$K166,$M166,$O166,$Q166)</f>
        <v>0</v>
      </c>
    </row>
    <row r="167" spans="1:23">
      <c r="A167" s="1" t="s">
        <v>164</v>
      </c>
      <c r="B167" s="1"/>
      <c r="C167" s="2"/>
      <c r="D167" s="4">
        <v>1200</v>
      </c>
      <c r="E167" s="6">
        <v>1</v>
      </c>
      <c r="F167" s="4">
        <v>1200</v>
      </c>
      <c r="G167" s="6">
        <v>1</v>
      </c>
      <c r="H167" s="1"/>
      <c r="I167" s="2"/>
      <c r="J167" s="1">
        <v>24.17</v>
      </c>
      <c r="K167" s="2">
        <v>0</v>
      </c>
      <c r="L167" s="1">
        <v>35.33</v>
      </c>
      <c r="M167" s="2">
        <v>0</v>
      </c>
      <c r="N167" s="1">
        <v>5.87</v>
      </c>
      <c r="O167" s="2">
        <v>0</v>
      </c>
      <c r="P167" s="3">
        <v>5.48</v>
      </c>
      <c r="Q167" s="2">
        <v>0</v>
      </c>
      <c r="R167" s="1">
        <f>MIN($B167,$D167,$F167,$H167,$J167,$L167,$N167,$P167)</f>
        <v>0</v>
      </c>
      <c r="S167" s="1">
        <f>MIN($C167,$E167,$G167,$I167,$K167,$M167,$O167,$Q167)</f>
        <v>0</v>
      </c>
      <c r="T167" s="1">
        <f>MEDIAN($B167,$D167,$F167,$H167,$J167,$L167,$N167,$P167)</f>
        <v>0</v>
      </c>
      <c r="U167" s="1">
        <f>MEDIAN($C167,$E167,$G167,$I167,$K167,$M167,$O167,$Q167)</f>
        <v>0</v>
      </c>
      <c r="V167" s="1">
        <f>MAX($B167,$D167,$F167,$H167,$J167,$L167,$N167,$P167)</f>
        <v>0</v>
      </c>
      <c r="W167" s="1">
        <f>MAX($C167,$E167,$G167,$I167,$K167,$M167,$O167,$Q167)</f>
        <v>0</v>
      </c>
    </row>
    <row r="168" spans="1:23">
      <c r="A168" s="1" t="s">
        <v>165</v>
      </c>
      <c r="B168" s="1"/>
      <c r="C168" s="2"/>
      <c r="D168" s="4">
        <v>1200</v>
      </c>
      <c r="E168" s="6">
        <v>1</v>
      </c>
      <c r="F168" s="4">
        <v>1200</v>
      </c>
      <c r="G168" s="6">
        <v>1</v>
      </c>
      <c r="H168" s="1"/>
      <c r="I168" s="2"/>
      <c r="J168" s="1">
        <v>24.47</v>
      </c>
      <c r="K168" s="2">
        <v>0</v>
      </c>
      <c r="L168" s="1">
        <v>41.18</v>
      </c>
      <c r="M168" s="2">
        <v>0</v>
      </c>
      <c r="N168" s="1">
        <v>6.52</v>
      </c>
      <c r="O168" s="2">
        <v>0</v>
      </c>
      <c r="P168" s="3">
        <v>5.65</v>
      </c>
      <c r="Q168" s="2">
        <v>0</v>
      </c>
      <c r="R168" s="1">
        <f>MIN($B168,$D168,$F168,$H168,$J168,$L168,$N168,$P168)</f>
        <v>0</v>
      </c>
      <c r="S168" s="1">
        <f>MIN($C168,$E168,$G168,$I168,$K168,$M168,$O168,$Q168)</f>
        <v>0</v>
      </c>
      <c r="T168" s="1">
        <f>MEDIAN($B168,$D168,$F168,$H168,$J168,$L168,$N168,$P168)</f>
        <v>0</v>
      </c>
      <c r="U168" s="1">
        <f>MEDIAN($C168,$E168,$G168,$I168,$K168,$M168,$O168,$Q168)</f>
        <v>0</v>
      </c>
      <c r="V168" s="1">
        <f>MAX($B168,$D168,$F168,$H168,$J168,$L168,$N168,$P168)</f>
        <v>0</v>
      </c>
      <c r="W168" s="1">
        <f>MAX($C168,$E168,$G168,$I168,$K168,$M168,$O168,$Q168)</f>
        <v>0</v>
      </c>
    </row>
    <row r="169" spans="1:23">
      <c r="A169" s="1" t="s">
        <v>166</v>
      </c>
      <c r="B169" s="1"/>
      <c r="C169" s="2"/>
      <c r="D169" s="4">
        <v>1200</v>
      </c>
      <c r="E169" s="6">
        <v>1</v>
      </c>
      <c r="F169" s="4">
        <v>1200</v>
      </c>
      <c r="G169" s="6">
        <v>1</v>
      </c>
      <c r="H169" s="1"/>
      <c r="I169" s="2"/>
      <c r="J169" s="1">
        <v>25.15</v>
      </c>
      <c r="K169" s="2">
        <v>0</v>
      </c>
      <c r="L169" s="1">
        <v>41.87</v>
      </c>
      <c r="M169" s="2">
        <v>0</v>
      </c>
      <c r="N169" s="3">
        <v>5.82</v>
      </c>
      <c r="O169" s="2">
        <v>0</v>
      </c>
      <c r="P169" s="1">
        <v>6.03</v>
      </c>
      <c r="Q169" s="2">
        <v>0</v>
      </c>
      <c r="R169" s="1">
        <f>MIN($B169,$D169,$F169,$H169,$J169,$L169,$N169,$P169)</f>
        <v>0</v>
      </c>
      <c r="S169" s="1">
        <f>MIN($C169,$E169,$G169,$I169,$K169,$M169,$O169,$Q169)</f>
        <v>0</v>
      </c>
      <c r="T169" s="1">
        <f>MEDIAN($B169,$D169,$F169,$H169,$J169,$L169,$N169,$P169)</f>
        <v>0</v>
      </c>
      <c r="U169" s="1">
        <f>MEDIAN($C169,$E169,$G169,$I169,$K169,$M169,$O169,$Q169)</f>
        <v>0</v>
      </c>
      <c r="V169" s="1">
        <f>MAX($B169,$D169,$F169,$H169,$J169,$L169,$N169,$P169)</f>
        <v>0</v>
      </c>
      <c r="W169" s="1">
        <f>MAX($C169,$E169,$G169,$I169,$K169,$M169,$O169,$Q169)</f>
        <v>0</v>
      </c>
    </row>
    <row r="170" spans="1:23">
      <c r="A170" s="1" t="s">
        <v>167</v>
      </c>
      <c r="B170" s="1"/>
      <c r="C170" s="2"/>
      <c r="D170" s="4">
        <v>1200</v>
      </c>
      <c r="E170" s="6">
        <v>1</v>
      </c>
      <c r="F170" s="4">
        <v>1200</v>
      </c>
      <c r="G170" s="6">
        <v>1</v>
      </c>
      <c r="H170" s="1"/>
      <c r="I170" s="2"/>
      <c r="J170" s="1">
        <v>75.84999999999999</v>
      </c>
      <c r="K170" s="2">
        <v>0</v>
      </c>
      <c r="L170" s="1">
        <v>49.68</v>
      </c>
      <c r="M170" s="2">
        <v>0</v>
      </c>
      <c r="N170" s="1">
        <v>19.89</v>
      </c>
      <c r="O170" s="2">
        <v>0</v>
      </c>
      <c r="P170" s="3">
        <v>6.18</v>
      </c>
      <c r="Q170" s="2">
        <v>0</v>
      </c>
      <c r="R170" s="1">
        <f>MIN($B170,$D170,$F170,$H170,$J170,$L170,$N170,$P170)</f>
        <v>0</v>
      </c>
      <c r="S170" s="1">
        <f>MIN($C170,$E170,$G170,$I170,$K170,$M170,$O170,$Q170)</f>
        <v>0</v>
      </c>
      <c r="T170" s="1">
        <f>MEDIAN($B170,$D170,$F170,$H170,$J170,$L170,$N170,$P170)</f>
        <v>0</v>
      </c>
      <c r="U170" s="1">
        <f>MEDIAN($C170,$E170,$G170,$I170,$K170,$M170,$O170,$Q170)</f>
        <v>0</v>
      </c>
      <c r="V170" s="1">
        <f>MAX($B170,$D170,$F170,$H170,$J170,$L170,$N170,$P170)</f>
        <v>0</v>
      </c>
      <c r="W170" s="1">
        <f>MAX($C170,$E170,$G170,$I170,$K170,$M170,$O170,$Q170)</f>
        <v>0</v>
      </c>
    </row>
    <row r="171" spans="1:23">
      <c r="A171" s="1" t="s">
        <v>168</v>
      </c>
      <c r="B171" s="1"/>
      <c r="C171" s="2"/>
      <c r="D171" s="4">
        <v>1200</v>
      </c>
      <c r="E171" s="6">
        <v>1</v>
      </c>
      <c r="F171" s="4">
        <v>1200</v>
      </c>
      <c r="G171" s="6">
        <v>1</v>
      </c>
      <c r="H171" s="1"/>
      <c r="I171" s="2"/>
      <c r="J171" s="1">
        <v>77.44</v>
      </c>
      <c r="K171" s="2">
        <v>0</v>
      </c>
      <c r="L171" s="1">
        <v>56.89</v>
      </c>
      <c r="M171" s="2">
        <v>0</v>
      </c>
      <c r="N171" s="1">
        <v>22.25</v>
      </c>
      <c r="O171" s="2">
        <v>0</v>
      </c>
      <c r="P171" s="3">
        <v>6.63</v>
      </c>
      <c r="Q171" s="2">
        <v>0</v>
      </c>
      <c r="R171" s="1">
        <f>MIN($B171,$D171,$F171,$H171,$J171,$L171,$N171,$P171)</f>
        <v>0</v>
      </c>
      <c r="S171" s="1">
        <f>MIN($C171,$E171,$G171,$I171,$K171,$M171,$O171,$Q171)</f>
        <v>0</v>
      </c>
      <c r="T171" s="1">
        <f>MEDIAN($B171,$D171,$F171,$H171,$J171,$L171,$N171,$P171)</f>
        <v>0</v>
      </c>
      <c r="U171" s="1">
        <f>MEDIAN($C171,$E171,$G171,$I171,$K171,$M171,$O171,$Q171)</f>
        <v>0</v>
      </c>
      <c r="V171" s="1">
        <f>MAX($B171,$D171,$F171,$H171,$J171,$L171,$N171,$P171)</f>
        <v>0</v>
      </c>
      <c r="W171" s="1">
        <f>MAX($C171,$E171,$G171,$I171,$K171,$M171,$O171,$Q171)</f>
        <v>0</v>
      </c>
    </row>
    <row r="172" spans="1:23">
      <c r="A172" s="1" t="s">
        <v>169</v>
      </c>
      <c r="B172" s="1"/>
      <c r="C172" s="2"/>
      <c r="D172" s="4">
        <v>1200</v>
      </c>
      <c r="E172" s="6">
        <v>1</v>
      </c>
      <c r="F172" s="4">
        <v>1200</v>
      </c>
      <c r="G172" s="6">
        <v>1</v>
      </c>
      <c r="H172" s="1"/>
      <c r="I172" s="2"/>
      <c r="J172" s="1">
        <v>74.08</v>
      </c>
      <c r="K172" s="2">
        <v>0</v>
      </c>
      <c r="L172" s="1">
        <v>57</v>
      </c>
      <c r="M172" s="2">
        <v>0</v>
      </c>
      <c r="N172" s="1">
        <v>21.37</v>
      </c>
      <c r="O172" s="2">
        <v>0</v>
      </c>
      <c r="P172" s="3">
        <v>6.48</v>
      </c>
      <c r="Q172" s="2">
        <v>0</v>
      </c>
      <c r="R172" s="1">
        <f>MIN($B172,$D172,$F172,$H172,$J172,$L172,$N172,$P172)</f>
        <v>0</v>
      </c>
      <c r="S172" s="1">
        <f>MIN($C172,$E172,$G172,$I172,$K172,$M172,$O172,$Q172)</f>
        <v>0</v>
      </c>
      <c r="T172" s="1">
        <f>MEDIAN($B172,$D172,$F172,$H172,$J172,$L172,$N172,$P172)</f>
        <v>0</v>
      </c>
      <c r="U172" s="1">
        <f>MEDIAN($C172,$E172,$G172,$I172,$K172,$M172,$O172,$Q172)</f>
        <v>0</v>
      </c>
      <c r="V172" s="1">
        <f>MAX($B172,$D172,$F172,$H172,$J172,$L172,$N172,$P172)</f>
        <v>0</v>
      </c>
      <c r="W172" s="1">
        <f>MAX($C172,$E172,$G172,$I172,$K172,$M172,$O172,$Q172)</f>
        <v>0</v>
      </c>
    </row>
    <row r="173" spans="1:23">
      <c r="A173" s="1" t="s">
        <v>170</v>
      </c>
      <c r="B173" s="1"/>
      <c r="C173" s="2"/>
      <c r="D173" s="4">
        <v>1200</v>
      </c>
      <c r="E173" s="6">
        <v>1</v>
      </c>
      <c r="F173" s="4">
        <v>1200</v>
      </c>
      <c r="G173" s="6">
        <v>1</v>
      </c>
      <c r="H173" s="1"/>
      <c r="I173" s="2"/>
      <c r="J173" s="1">
        <v>71.90000000000001</v>
      </c>
      <c r="K173" s="2">
        <v>0</v>
      </c>
      <c r="L173" s="1">
        <v>63.88</v>
      </c>
      <c r="M173" s="2">
        <v>0</v>
      </c>
      <c r="N173" s="1">
        <v>23.86</v>
      </c>
      <c r="O173" s="2">
        <v>0</v>
      </c>
      <c r="P173" s="3">
        <v>7.41</v>
      </c>
      <c r="Q173" s="2">
        <v>0</v>
      </c>
      <c r="R173" s="1">
        <f>MIN($B173,$D173,$F173,$H173,$J173,$L173,$N173,$P173)</f>
        <v>0</v>
      </c>
      <c r="S173" s="1">
        <f>MIN($C173,$E173,$G173,$I173,$K173,$M173,$O173,$Q173)</f>
        <v>0</v>
      </c>
      <c r="T173" s="1">
        <f>MEDIAN($B173,$D173,$F173,$H173,$J173,$L173,$N173,$P173)</f>
        <v>0</v>
      </c>
      <c r="U173" s="1">
        <f>MEDIAN($C173,$E173,$G173,$I173,$K173,$M173,$O173,$Q173)</f>
        <v>0</v>
      </c>
      <c r="V173" s="1">
        <f>MAX($B173,$D173,$F173,$H173,$J173,$L173,$N173,$P173)</f>
        <v>0</v>
      </c>
      <c r="W173" s="1">
        <f>MAX($C173,$E173,$G173,$I173,$K173,$M173,$O173,$Q173)</f>
        <v>0</v>
      </c>
    </row>
    <row r="174" spans="1:23">
      <c r="A174" s="1" t="s">
        <v>171</v>
      </c>
      <c r="B174" s="1"/>
      <c r="C174" s="2"/>
      <c r="D174" s="1">
        <v>0.4</v>
      </c>
      <c r="E174" s="2">
        <v>0</v>
      </c>
      <c r="F174" s="1">
        <v>0.31</v>
      </c>
      <c r="G174" s="2">
        <v>0</v>
      </c>
      <c r="H174" s="1"/>
      <c r="I174" s="2"/>
      <c r="J174" s="1">
        <v>0.91</v>
      </c>
      <c r="K174" s="2">
        <v>0</v>
      </c>
      <c r="L174" s="1">
        <v>0.67</v>
      </c>
      <c r="M174" s="2">
        <v>0</v>
      </c>
      <c r="N174" s="1">
        <v>0.33</v>
      </c>
      <c r="O174" s="2">
        <v>0</v>
      </c>
      <c r="P174" s="1">
        <v>0.32</v>
      </c>
      <c r="Q174" s="2">
        <v>0</v>
      </c>
      <c r="R174" s="1">
        <f>MIN($B174,$D174,$F174,$H174,$J174,$L174,$N174,$P174)</f>
        <v>0</v>
      </c>
      <c r="S174" s="1">
        <f>MIN($C174,$E174,$G174,$I174,$K174,$M174,$O174,$Q174)</f>
        <v>0</v>
      </c>
      <c r="T174" s="1">
        <f>MEDIAN($B174,$D174,$F174,$H174,$J174,$L174,$N174,$P174)</f>
        <v>0</v>
      </c>
      <c r="U174" s="1">
        <f>MEDIAN($C174,$E174,$G174,$I174,$K174,$M174,$O174,$Q174)</f>
        <v>0</v>
      </c>
      <c r="V174" s="1">
        <f>MAX($B174,$D174,$F174,$H174,$J174,$L174,$N174,$P174)</f>
        <v>0</v>
      </c>
      <c r="W174" s="1">
        <f>MAX($C174,$E174,$G174,$I174,$K174,$M174,$O174,$Q174)</f>
        <v>0</v>
      </c>
    </row>
    <row r="175" spans="1:23">
      <c r="A175" s="1" t="s">
        <v>172</v>
      </c>
      <c r="B175" s="1"/>
      <c r="C175" s="2"/>
      <c r="D175" s="1">
        <v>0.5600000000000001</v>
      </c>
      <c r="E175" s="2">
        <v>0</v>
      </c>
      <c r="F175" s="1">
        <v>0.37</v>
      </c>
      <c r="G175" s="2">
        <v>0</v>
      </c>
      <c r="H175" s="1"/>
      <c r="I175" s="2"/>
      <c r="J175" s="1">
        <v>1.27</v>
      </c>
      <c r="K175" s="2">
        <v>0</v>
      </c>
      <c r="L175" s="1">
        <v>0.66</v>
      </c>
      <c r="M175" s="2">
        <v>0</v>
      </c>
      <c r="N175" s="1">
        <v>0.41</v>
      </c>
      <c r="O175" s="2">
        <v>0</v>
      </c>
      <c r="P175" s="1">
        <v>0.32</v>
      </c>
      <c r="Q175" s="2">
        <v>0</v>
      </c>
      <c r="R175" s="1">
        <f>MIN($B175,$D175,$F175,$H175,$J175,$L175,$N175,$P175)</f>
        <v>0</v>
      </c>
      <c r="S175" s="1">
        <f>MIN($C175,$E175,$G175,$I175,$K175,$M175,$O175,$Q175)</f>
        <v>0</v>
      </c>
      <c r="T175" s="1">
        <f>MEDIAN($B175,$D175,$F175,$H175,$J175,$L175,$N175,$P175)</f>
        <v>0</v>
      </c>
      <c r="U175" s="1">
        <f>MEDIAN($C175,$E175,$G175,$I175,$K175,$M175,$O175,$Q175)</f>
        <v>0</v>
      </c>
      <c r="V175" s="1">
        <f>MAX($B175,$D175,$F175,$H175,$J175,$L175,$N175,$P175)</f>
        <v>0</v>
      </c>
      <c r="W175" s="1">
        <f>MAX($C175,$E175,$G175,$I175,$K175,$M175,$O175,$Q175)</f>
        <v>0</v>
      </c>
    </row>
    <row r="176" spans="1:23">
      <c r="A176" s="1" t="s">
        <v>173</v>
      </c>
      <c r="B176" s="1"/>
      <c r="C176" s="2"/>
      <c r="D176" s="1">
        <v>0.37</v>
      </c>
      <c r="E176" s="2">
        <v>0</v>
      </c>
      <c r="F176" s="1">
        <v>0.35</v>
      </c>
      <c r="G176" s="2">
        <v>0</v>
      </c>
      <c r="H176" s="1"/>
      <c r="I176" s="2"/>
      <c r="J176" s="1">
        <v>0.89</v>
      </c>
      <c r="K176" s="2">
        <v>0</v>
      </c>
      <c r="L176" s="1">
        <v>0.9</v>
      </c>
      <c r="M176" s="2">
        <v>0</v>
      </c>
      <c r="N176" s="1">
        <v>0.34</v>
      </c>
      <c r="O176" s="2">
        <v>0</v>
      </c>
      <c r="P176" s="1">
        <v>0.33</v>
      </c>
      <c r="Q176" s="2">
        <v>0</v>
      </c>
      <c r="R176" s="1">
        <f>MIN($B176,$D176,$F176,$H176,$J176,$L176,$N176,$P176)</f>
        <v>0</v>
      </c>
      <c r="S176" s="1">
        <f>MIN($C176,$E176,$G176,$I176,$K176,$M176,$O176,$Q176)</f>
        <v>0</v>
      </c>
      <c r="T176" s="1">
        <f>MEDIAN($B176,$D176,$F176,$H176,$J176,$L176,$N176,$P176)</f>
        <v>0</v>
      </c>
      <c r="U176" s="1">
        <f>MEDIAN($C176,$E176,$G176,$I176,$K176,$M176,$O176,$Q176)</f>
        <v>0</v>
      </c>
      <c r="V176" s="1">
        <f>MAX($B176,$D176,$F176,$H176,$J176,$L176,$N176,$P176)</f>
        <v>0</v>
      </c>
      <c r="W176" s="1">
        <f>MAX($C176,$E176,$G176,$I176,$K176,$M176,$O176,$Q176)</f>
        <v>0</v>
      </c>
    </row>
    <row r="177" spans="1:23">
      <c r="A177" s="1" t="s">
        <v>174</v>
      </c>
      <c r="B177" s="1"/>
      <c r="C177" s="2"/>
      <c r="D177" s="1">
        <v>0.48</v>
      </c>
      <c r="E177" s="2">
        <v>0</v>
      </c>
      <c r="F177" s="1">
        <v>0.5</v>
      </c>
      <c r="G177" s="2">
        <v>0</v>
      </c>
      <c r="H177" s="1"/>
      <c r="I177" s="2"/>
      <c r="J177" s="1">
        <v>1.02</v>
      </c>
      <c r="K177" s="2">
        <v>0</v>
      </c>
      <c r="L177" s="1">
        <v>1.04</v>
      </c>
      <c r="M177" s="2">
        <v>0</v>
      </c>
      <c r="N177" s="1">
        <v>0.49</v>
      </c>
      <c r="O177" s="2">
        <v>0</v>
      </c>
      <c r="P177" s="1">
        <v>0.49</v>
      </c>
      <c r="Q177" s="2">
        <v>0</v>
      </c>
      <c r="R177" s="1">
        <f>MIN($B177,$D177,$F177,$H177,$J177,$L177,$N177,$P177)</f>
        <v>0</v>
      </c>
      <c r="S177" s="1">
        <f>MIN($C177,$E177,$G177,$I177,$K177,$M177,$O177,$Q177)</f>
        <v>0</v>
      </c>
      <c r="T177" s="1">
        <f>MEDIAN($B177,$D177,$F177,$H177,$J177,$L177,$N177,$P177)</f>
        <v>0</v>
      </c>
      <c r="U177" s="1">
        <f>MEDIAN($C177,$E177,$G177,$I177,$K177,$M177,$O177,$Q177)</f>
        <v>0</v>
      </c>
      <c r="V177" s="1">
        <f>MAX($B177,$D177,$F177,$H177,$J177,$L177,$N177,$P177)</f>
        <v>0</v>
      </c>
      <c r="W177" s="1">
        <f>MAX($C177,$E177,$G177,$I177,$K177,$M177,$O177,$Q177)</f>
        <v>0</v>
      </c>
    </row>
    <row r="178" spans="1:23">
      <c r="A178" s="1" t="s">
        <v>175</v>
      </c>
      <c r="B178" s="1"/>
      <c r="C178" s="2"/>
      <c r="D178" s="1">
        <v>0.59</v>
      </c>
      <c r="E178" s="2">
        <v>0</v>
      </c>
      <c r="F178" s="3">
        <v>0.42</v>
      </c>
      <c r="G178" s="2">
        <v>0</v>
      </c>
      <c r="H178" s="1"/>
      <c r="I178" s="2"/>
      <c r="J178" s="1">
        <v>2.43</v>
      </c>
      <c r="K178" s="2">
        <v>0</v>
      </c>
      <c r="L178" s="1">
        <v>1.24</v>
      </c>
      <c r="M178" s="2">
        <v>0</v>
      </c>
      <c r="N178" s="1">
        <v>0.6</v>
      </c>
      <c r="O178" s="2">
        <v>0</v>
      </c>
      <c r="P178" s="1">
        <v>0.49</v>
      </c>
      <c r="Q178" s="2">
        <v>0</v>
      </c>
      <c r="R178" s="1">
        <f>MIN($B178,$D178,$F178,$H178,$J178,$L178,$N178,$P178)</f>
        <v>0</v>
      </c>
      <c r="S178" s="1">
        <f>MIN($C178,$E178,$G178,$I178,$K178,$M178,$O178,$Q178)</f>
        <v>0</v>
      </c>
      <c r="T178" s="1">
        <f>MEDIAN($B178,$D178,$F178,$H178,$J178,$L178,$N178,$P178)</f>
        <v>0</v>
      </c>
      <c r="U178" s="1">
        <f>MEDIAN($C178,$E178,$G178,$I178,$K178,$M178,$O178,$Q178)</f>
        <v>0</v>
      </c>
      <c r="V178" s="1">
        <f>MAX($B178,$D178,$F178,$H178,$J178,$L178,$N178,$P178)</f>
        <v>0</v>
      </c>
      <c r="W178" s="1">
        <f>MAX($C178,$E178,$G178,$I178,$K178,$M178,$O178,$Q178)</f>
        <v>0</v>
      </c>
    </row>
    <row r="179" spans="1:23">
      <c r="A179" s="1" t="s">
        <v>176</v>
      </c>
      <c r="B179" s="1"/>
      <c r="C179" s="2"/>
      <c r="D179" s="1">
        <v>0.48</v>
      </c>
      <c r="E179" s="2">
        <v>0</v>
      </c>
      <c r="F179" s="1">
        <v>0.41</v>
      </c>
      <c r="G179" s="2">
        <v>0</v>
      </c>
      <c r="H179" s="1"/>
      <c r="I179" s="2"/>
      <c r="J179" s="1">
        <v>2.28</v>
      </c>
      <c r="K179" s="2">
        <v>0</v>
      </c>
      <c r="L179" s="1">
        <v>1.15</v>
      </c>
      <c r="M179" s="2">
        <v>0</v>
      </c>
      <c r="N179" s="1">
        <v>0.58</v>
      </c>
      <c r="O179" s="2">
        <v>0</v>
      </c>
      <c r="P179" s="1">
        <v>0.36</v>
      </c>
      <c r="Q179" s="2">
        <v>0</v>
      </c>
      <c r="R179" s="1">
        <f>MIN($B179,$D179,$F179,$H179,$J179,$L179,$N179,$P179)</f>
        <v>0</v>
      </c>
      <c r="S179" s="1">
        <f>MIN($C179,$E179,$G179,$I179,$K179,$M179,$O179,$Q179)</f>
        <v>0</v>
      </c>
      <c r="T179" s="1">
        <f>MEDIAN($B179,$D179,$F179,$H179,$J179,$L179,$N179,$P179)</f>
        <v>0</v>
      </c>
      <c r="U179" s="1">
        <f>MEDIAN($C179,$E179,$G179,$I179,$K179,$M179,$O179,$Q179)</f>
        <v>0</v>
      </c>
      <c r="V179" s="1">
        <f>MAX($B179,$D179,$F179,$H179,$J179,$L179,$N179,$P179)</f>
        <v>0</v>
      </c>
      <c r="W179" s="1">
        <f>MAX($C179,$E179,$G179,$I179,$K179,$M179,$O179,$Q179)</f>
        <v>0</v>
      </c>
    </row>
    <row r="180" spans="1:23">
      <c r="A180" s="1" t="s">
        <v>177</v>
      </c>
      <c r="B180" s="1"/>
      <c r="C180" s="2"/>
      <c r="D180" s="1">
        <v>0.52</v>
      </c>
      <c r="E180" s="2">
        <v>0</v>
      </c>
      <c r="F180" s="1">
        <v>0.54</v>
      </c>
      <c r="G180" s="2">
        <v>0</v>
      </c>
      <c r="H180" s="1"/>
      <c r="I180" s="2"/>
      <c r="J180" s="1">
        <v>1.74</v>
      </c>
      <c r="K180" s="2">
        <v>0</v>
      </c>
      <c r="L180" s="1">
        <v>1.16</v>
      </c>
      <c r="M180" s="2">
        <v>0</v>
      </c>
      <c r="N180" s="1">
        <v>0.62</v>
      </c>
      <c r="O180" s="2">
        <v>0</v>
      </c>
      <c r="P180" s="1">
        <v>0.51</v>
      </c>
      <c r="Q180" s="2">
        <v>0</v>
      </c>
      <c r="R180" s="1">
        <f>MIN($B180,$D180,$F180,$H180,$J180,$L180,$N180,$P180)</f>
        <v>0</v>
      </c>
      <c r="S180" s="1">
        <f>MIN($C180,$E180,$G180,$I180,$K180,$M180,$O180,$Q180)</f>
        <v>0</v>
      </c>
      <c r="T180" s="1">
        <f>MEDIAN($B180,$D180,$F180,$H180,$J180,$L180,$N180,$P180)</f>
        <v>0</v>
      </c>
      <c r="U180" s="1">
        <f>MEDIAN($C180,$E180,$G180,$I180,$K180,$M180,$O180,$Q180)</f>
        <v>0</v>
      </c>
      <c r="V180" s="1">
        <f>MAX($B180,$D180,$F180,$H180,$J180,$L180,$N180,$P180)</f>
        <v>0</v>
      </c>
      <c r="W180" s="1">
        <f>MAX($C180,$E180,$G180,$I180,$K180,$M180,$O180,$Q180)</f>
        <v>0</v>
      </c>
    </row>
    <row r="181" spans="1:23">
      <c r="A181" s="1" t="s">
        <v>178</v>
      </c>
      <c r="B181" s="1"/>
      <c r="C181" s="2"/>
      <c r="D181" s="1">
        <v>0.49</v>
      </c>
      <c r="E181" s="2">
        <v>0</v>
      </c>
      <c r="F181" s="1">
        <v>0.4</v>
      </c>
      <c r="G181" s="2">
        <v>0</v>
      </c>
      <c r="H181" s="1"/>
      <c r="I181" s="2"/>
      <c r="J181" s="1">
        <v>1.77</v>
      </c>
      <c r="K181" s="2">
        <v>0</v>
      </c>
      <c r="L181" s="1">
        <v>1.12</v>
      </c>
      <c r="M181" s="2">
        <v>0</v>
      </c>
      <c r="N181" s="1">
        <v>0.49</v>
      </c>
      <c r="O181" s="2">
        <v>0</v>
      </c>
      <c r="P181" s="1">
        <v>0.38</v>
      </c>
      <c r="Q181" s="2">
        <v>0</v>
      </c>
      <c r="R181" s="1">
        <f>MIN($B181,$D181,$F181,$H181,$J181,$L181,$N181,$P181)</f>
        <v>0</v>
      </c>
      <c r="S181" s="1">
        <f>MIN($C181,$E181,$G181,$I181,$K181,$M181,$O181,$Q181)</f>
        <v>0</v>
      </c>
      <c r="T181" s="1">
        <f>MEDIAN($B181,$D181,$F181,$H181,$J181,$L181,$N181,$P181)</f>
        <v>0</v>
      </c>
      <c r="U181" s="1">
        <f>MEDIAN($C181,$E181,$G181,$I181,$K181,$M181,$O181,$Q181)</f>
        <v>0</v>
      </c>
      <c r="V181" s="1">
        <f>MAX($B181,$D181,$F181,$H181,$J181,$L181,$N181,$P181)</f>
        <v>0</v>
      </c>
      <c r="W181" s="1">
        <f>MAX($C181,$E181,$G181,$I181,$K181,$M181,$O181,$Q181)</f>
        <v>0</v>
      </c>
    </row>
    <row r="182" spans="1:23">
      <c r="A182" s="1" t="s">
        <v>179</v>
      </c>
      <c r="B182" s="1"/>
      <c r="C182" s="2"/>
      <c r="D182" s="1">
        <v>0.68</v>
      </c>
      <c r="E182" s="2">
        <v>0</v>
      </c>
      <c r="F182" s="1">
        <v>0.51</v>
      </c>
      <c r="G182" s="2">
        <v>0</v>
      </c>
      <c r="H182" s="1"/>
      <c r="I182" s="2"/>
      <c r="J182" s="1">
        <v>1.72</v>
      </c>
      <c r="K182" s="2">
        <v>0</v>
      </c>
      <c r="L182" s="1">
        <v>1.24</v>
      </c>
      <c r="M182" s="2">
        <v>0</v>
      </c>
      <c r="N182" s="1">
        <v>0.6899999999999999</v>
      </c>
      <c r="O182" s="2">
        <v>0</v>
      </c>
      <c r="P182" s="1">
        <v>0.73</v>
      </c>
      <c r="Q182" s="2">
        <v>0</v>
      </c>
      <c r="R182" s="1">
        <f>MIN($B182,$D182,$F182,$H182,$J182,$L182,$N182,$P182)</f>
        <v>0</v>
      </c>
      <c r="S182" s="1">
        <f>MIN($C182,$E182,$G182,$I182,$K182,$M182,$O182,$Q182)</f>
        <v>0</v>
      </c>
      <c r="T182" s="1">
        <f>MEDIAN($B182,$D182,$F182,$H182,$J182,$L182,$N182,$P182)</f>
        <v>0</v>
      </c>
      <c r="U182" s="1">
        <f>MEDIAN($C182,$E182,$G182,$I182,$K182,$M182,$O182,$Q182)</f>
        <v>0</v>
      </c>
      <c r="V182" s="1">
        <f>MAX($B182,$D182,$F182,$H182,$J182,$L182,$N182,$P182)</f>
        <v>0</v>
      </c>
      <c r="W182" s="1">
        <f>MAX($C182,$E182,$G182,$I182,$K182,$M182,$O182,$Q182)</f>
        <v>0</v>
      </c>
    </row>
    <row r="183" spans="1:23">
      <c r="A183" s="1" t="s">
        <v>180</v>
      </c>
      <c r="B183" s="1"/>
      <c r="C183" s="2"/>
      <c r="D183" s="1">
        <v>0.71</v>
      </c>
      <c r="E183" s="2">
        <v>0</v>
      </c>
      <c r="F183" s="1">
        <v>0.41</v>
      </c>
      <c r="G183" s="2">
        <v>0</v>
      </c>
      <c r="H183" s="1"/>
      <c r="I183" s="2"/>
      <c r="J183" s="1">
        <v>1.6</v>
      </c>
      <c r="K183" s="2">
        <v>0</v>
      </c>
      <c r="L183" s="1">
        <v>1.16</v>
      </c>
      <c r="M183" s="2">
        <v>0</v>
      </c>
      <c r="N183" s="1">
        <v>0.48</v>
      </c>
      <c r="O183" s="2">
        <v>0</v>
      </c>
      <c r="P183" s="1">
        <v>0.38</v>
      </c>
      <c r="Q183" s="2">
        <v>0</v>
      </c>
      <c r="R183" s="1">
        <f>MIN($B183,$D183,$F183,$H183,$J183,$L183,$N183,$P183)</f>
        <v>0</v>
      </c>
      <c r="S183" s="1">
        <f>MIN($C183,$E183,$G183,$I183,$K183,$M183,$O183,$Q183)</f>
        <v>0</v>
      </c>
      <c r="T183" s="1">
        <f>MEDIAN($B183,$D183,$F183,$H183,$J183,$L183,$N183,$P183)</f>
        <v>0</v>
      </c>
      <c r="U183" s="1">
        <f>MEDIAN($C183,$E183,$G183,$I183,$K183,$M183,$O183,$Q183)</f>
        <v>0</v>
      </c>
      <c r="V183" s="1">
        <f>MAX($B183,$D183,$F183,$H183,$J183,$L183,$N183,$P183)</f>
        <v>0</v>
      </c>
      <c r="W183" s="1">
        <f>MAX($C183,$E183,$G183,$I183,$K183,$M183,$O183,$Q183)</f>
        <v>0</v>
      </c>
    </row>
    <row r="184" spans="1:23">
      <c r="A184" s="1" t="s">
        <v>181</v>
      </c>
      <c r="B184" s="1"/>
      <c r="C184" s="2"/>
      <c r="D184" s="1">
        <v>0.46</v>
      </c>
      <c r="E184" s="2">
        <v>0</v>
      </c>
      <c r="F184" s="1">
        <v>0.41</v>
      </c>
      <c r="G184" s="2">
        <v>0</v>
      </c>
      <c r="H184" s="1"/>
      <c r="I184" s="2"/>
      <c r="J184" s="1">
        <v>1.99</v>
      </c>
      <c r="K184" s="2">
        <v>0</v>
      </c>
      <c r="L184" s="1">
        <v>1.12</v>
      </c>
      <c r="M184" s="2">
        <v>0</v>
      </c>
      <c r="N184" s="1">
        <v>0.48</v>
      </c>
      <c r="O184" s="2">
        <v>0</v>
      </c>
      <c r="P184" s="1">
        <v>0.38</v>
      </c>
      <c r="Q184" s="2">
        <v>0</v>
      </c>
      <c r="R184" s="1">
        <f>MIN($B184,$D184,$F184,$H184,$J184,$L184,$N184,$P184)</f>
        <v>0</v>
      </c>
      <c r="S184" s="1">
        <f>MIN($C184,$E184,$G184,$I184,$K184,$M184,$O184,$Q184)</f>
        <v>0</v>
      </c>
      <c r="T184" s="1">
        <f>MEDIAN($B184,$D184,$F184,$H184,$J184,$L184,$N184,$P184)</f>
        <v>0</v>
      </c>
      <c r="U184" s="1">
        <f>MEDIAN($C184,$E184,$G184,$I184,$K184,$M184,$O184,$Q184)</f>
        <v>0</v>
      </c>
      <c r="V184" s="1">
        <f>MAX($B184,$D184,$F184,$H184,$J184,$L184,$N184,$P184)</f>
        <v>0</v>
      </c>
      <c r="W184" s="1">
        <f>MAX($C184,$E184,$G184,$I184,$K184,$M184,$O184,$Q184)</f>
        <v>0</v>
      </c>
    </row>
    <row r="185" spans="1:23">
      <c r="A185" s="1" t="s">
        <v>182</v>
      </c>
      <c r="B185" s="1"/>
      <c r="C185" s="2"/>
      <c r="D185" s="1">
        <v>0.65</v>
      </c>
      <c r="E185" s="2">
        <v>0</v>
      </c>
      <c r="F185" s="1">
        <v>0.54</v>
      </c>
      <c r="G185" s="2">
        <v>0</v>
      </c>
      <c r="H185" s="1"/>
      <c r="I185" s="2"/>
      <c r="J185" s="1">
        <v>1.63</v>
      </c>
      <c r="K185" s="2">
        <v>0</v>
      </c>
      <c r="L185" s="1">
        <v>1.23</v>
      </c>
      <c r="M185" s="2">
        <v>0</v>
      </c>
      <c r="N185" s="1">
        <v>0.53</v>
      </c>
      <c r="O185" s="2">
        <v>0</v>
      </c>
      <c r="P185" s="1">
        <v>0.36</v>
      </c>
      <c r="Q185" s="2">
        <v>0</v>
      </c>
      <c r="R185" s="1">
        <f>MIN($B185,$D185,$F185,$H185,$J185,$L185,$N185,$P185)</f>
        <v>0</v>
      </c>
      <c r="S185" s="1">
        <f>MIN($C185,$E185,$G185,$I185,$K185,$M185,$O185,$Q185)</f>
        <v>0</v>
      </c>
      <c r="T185" s="1">
        <f>MEDIAN($B185,$D185,$F185,$H185,$J185,$L185,$N185,$P185)</f>
        <v>0</v>
      </c>
      <c r="U185" s="1">
        <f>MEDIAN($C185,$E185,$G185,$I185,$K185,$M185,$O185,$Q185)</f>
        <v>0</v>
      </c>
      <c r="V185" s="1">
        <f>MAX($B185,$D185,$F185,$H185,$J185,$L185,$N185,$P185)</f>
        <v>0</v>
      </c>
      <c r="W185" s="1">
        <f>MAX($C185,$E185,$G185,$I185,$K185,$M185,$O185,$Q185)</f>
        <v>0</v>
      </c>
    </row>
    <row r="186" spans="1:23">
      <c r="A186" s="1" t="s">
        <v>183</v>
      </c>
      <c r="B186" s="1"/>
      <c r="C186" s="2"/>
      <c r="D186" s="1">
        <v>0.39</v>
      </c>
      <c r="E186" s="2">
        <v>0</v>
      </c>
      <c r="F186" s="1">
        <v>0.31</v>
      </c>
      <c r="G186" s="2">
        <v>0</v>
      </c>
      <c r="H186" s="1"/>
      <c r="I186" s="2"/>
      <c r="J186" s="1">
        <v>0.87</v>
      </c>
      <c r="K186" s="2">
        <v>0</v>
      </c>
      <c r="L186" s="1">
        <v>0.67</v>
      </c>
      <c r="M186" s="2">
        <v>0</v>
      </c>
      <c r="N186" s="1">
        <v>0.32</v>
      </c>
      <c r="O186" s="2">
        <v>0</v>
      </c>
      <c r="P186" s="1">
        <v>0.34</v>
      </c>
      <c r="Q186" s="2">
        <v>0</v>
      </c>
      <c r="R186" s="1">
        <f>MIN($B186,$D186,$F186,$H186,$J186,$L186,$N186,$P186)</f>
        <v>0</v>
      </c>
      <c r="S186" s="1">
        <f>MIN($C186,$E186,$G186,$I186,$K186,$M186,$O186,$Q186)</f>
        <v>0</v>
      </c>
      <c r="T186" s="1">
        <f>MEDIAN($B186,$D186,$F186,$H186,$J186,$L186,$N186,$P186)</f>
        <v>0</v>
      </c>
      <c r="U186" s="1">
        <f>MEDIAN($C186,$E186,$G186,$I186,$K186,$M186,$O186,$Q186)</f>
        <v>0</v>
      </c>
      <c r="V186" s="1">
        <f>MAX($B186,$D186,$F186,$H186,$J186,$L186,$N186,$P186)</f>
        <v>0</v>
      </c>
      <c r="W186" s="1">
        <f>MAX($C186,$E186,$G186,$I186,$K186,$M186,$O186,$Q186)</f>
        <v>0</v>
      </c>
    </row>
    <row r="187" spans="1:23">
      <c r="A187" s="1" t="s">
        <v>184</v>
      </c>
      <c r="B187" s="1"/>
      <c r="C187" s="2"/>
      <c r="D187" s="1">
        <v>0.47</v>
      </c>
      <c r="E187" s="2">
        <v>0</v>
      </c>
      <c r="F187" s="1">
        <v>0.51</v>
      </c>
      <c r="G187" s="2">
        <v>0</v>
      </c>
      <c r="H187" s="1"/>
      <c r="I187" s="2"/>
      <c r="J187" s="1">
        <v>1.03</v>
      </c>
      <c r="K187" s="2">
        <v>0</v>
      </c>
      <c r="L187" s="1">
        <v>0.85</v>
      </c>
      <c r="M187" s="2">
        <v>0</v>
      </c>
      <c r="N187" s="1">
        <v>0.39</v>
      </c>
      <c r="O187" s="2">
        <v>0</v>
      </c>
      <c r="P187" s="1">
        <v>0.36</v>
      </c>
      <c r="Q187" s="2">
        <v>0</v>
      </c>
      <c r="R187" s="1">
        <f>MIN($B187,$D187,$F187,$H187,$J187,$L187,$N187,$P187)</f>
        <v>0</v>
      </c>
      <c r="S187" s="1">
        <f>MIN($C187,$E187,$G187,$I187,$K187,$M187,$O187,$Q187)</f>
        <v>0</v>
      </c>
      <c r="T187" s="1">
        <f>MEDIAN($B187,$D187,$F187,$H187,$J187,$L187,$N187,$P187)</f>
        <v>0</v>
      </c>
      <c r="U187" s="1">
        <f>MEDIAN($C187,$E187,$G187,$I187,$K187,$M187,$O187,$Q187)</f>
        <v>0</v>
      </c>
      <c r="V187" s="1">
        <f>MAX($B187,$D187,$F187,$H187,$J187,$L187,$N187,$P187)</f>
        <v>0</v>
      </c>
      <c r="W187" s="1">
        <f>MAX($C187,$E187,$G187,$I187,$K187,$M187,$O187,$Q187)</f>
        <v>0</v>
      </c>
    </row>
    <row r="188" spans="1:23">
      <c r="A188" s="1" t="s">
        <v>185</v>
      </c>
      <c r="B188" s="1"/>
      <c r="C188" s="2"/>
      <c r="D188" s="1">
        <v>0.54</v>
      </c>
      <c r="E188" s="2">
        <v>0</v>
      </c>
      <c r="F188" s="1">
        <v>0.54</v>
      </c>
      <c r="G188" s="2">
        <v>0</v>
      </c>
      <c r="H188" s="1"/>
      <c r="I188" s="2"/>
      <c r="J188" s="1">
        <v>1.11</v>
      </c>
      <c r="K188" s="2">
        <v>0</v>
      </c>
      <c r="L188" s="1">
        <v>0.78</v>
      </c>
      <c r="M188" s="2">
        <v>0</v>
      </c>
      <c r="N188" s="1">
        <v>0.33</v>
      </c>
      <c r="O188" s="2">
        <v>0</v>
      </c>
      <c r="P188" s="1">
        <v>0.33</v>
      </c>
      <c r="Q188" s="2">
        <v>0</v>
      </c>
      <c r="R188" s="1">
        <f>MIN($B188,$D188,$F188,$H188,$J188,$L188,$N188,$P188)</f>
        <v>0</v>
      </c>
      <c r="S188" s="1">
        <f>MIN($C188,$E188,$G188,$I188,$K188,$M188,$O188,$Q188)</f>
        <v>0</v>
      </c>
      <c r="T188" s="1">
        <f>MEDIAN($B188,$D188,$F188,$H188,$J188,$L188,$N188,$P188)</f>
        <v>0</v>
      </c>
      <c r="U188" s="1">
        <f>MEDIAN($C188,$E188,$G188,$I188,$K188,$M188,$O188,$Q188)</f>
        <v>0</v>
      </c>
      <c r="V188" s="1">
        <f>MAX($B188,$D188,$F188,$H188,$J188,$L188,$N188,$P188)</f>
        <v>0</v>
      </c>
      <c r="W188" s="1">
        <f>MAX($C188,$E188,$G188,$I188,$K188,$M188,$O188,$Q188)</f>
        <v>0</v>
      </c>
    </row>
    <row r="189" spans="1:23">
      <c r="A189" s="1" t="s">
        <v>186</v>
      </c>
      <c r="B189" s="1"/>
      <c r="C189" s="2"/>
      <c r="D189" s="1">
        <v>0.49</v>
      </c>
      <c r="E189" s="2">
        <v>0</v>
      </c>
      <c r="F189" s="1">
        <v>0.64</v>
      </c>
      <c r="G189" s="2">
        <v>0</v>
      </c>
      <c r="H189" s="1"/>
      <c r="I189" s="2"/>
      <c r="J189" s="1">
        <v>0.95</v>
      </c>
      <c r="K189" s="2">
        <v>0</v>
      </c>
      <c r="L189" s="1">
        <v>0.99</v>
      </c>
      <c r="M189" s="2">
        <v>0</v>
      </c>
      <c r="N189" s="1">
        <v>0.33</v>
      </c>
      <c r="O189" s="2">
        <v>0</v>
      </c>
      <c r="P189" s="1">
        <v>0.57</v>
      </c>
      <c r="Q189" s="2">
        <v>0</v>
      </c>
      <c r="R189" s="1">
        <f>MIN($B189,$D189,$F189,$H189,$J189,$L189,$N189,$P189)</f>
        <v>0</v>
      </c>
      <c r="S189" s="1">
        <f>MIN($C189,$E189,$G189,$I189,$K189,$M189,$O189,$Q189)</f>
        <v>0</v>
      </c>
      <c r="T189" s="1">
        <f>MEDIAN($B189,$D189,$F189,$H189,$J189,$L189,$N189,$P189)</f>
        <v>0</v>
      </c>
      <c r="U189" s="1">
        <f>MEDIAN($C189,$E189,$G189,$I189,$K189,$M189,$O189,$Q189)</f>
        <v>0</v>
      </c>
      <c r="V189" s="1">
        <f>MAX($B189,$D189,$F189,$H189,$J189,$L189,$N189,$P189)</f>
        <v>0</v>
      </c>
      <c r="W189" s="1">
        <f>MAX($C189,$E189,$G189,$I189,$K189,$M189,$O189,$Q189)</f>
        <v>0</v>
      </c>
    </row>
    <row r="190" spans="1:23">
      <c r="A190" s="1" t="s">
        <v>187</v>
      </c>
      <c r="B190" s="1"/>
      <c r="C190" s="2"/>
      <c r="D190" s="1">
        <v>0.41</v>
      </c>
      <c r="E190" s="2">
        <v>0</v>
      </c>
      <c r="F190" s="1">
        <v>0.42</v>
      </c>
      <c r="G190" s="2">
        <v>0</v>
      </c>
      <c r="H190" s="1"/>
      <c r="I190" s="2"/>
      <c r="J190" s="1">
        <v>0.88</v>
      </c>
      <c r="K190" s="2">
        <v>0</v>
      </c>
      <c r="L190" s="1">
        <v>0.9</v>
      </c>
      <c r="M190" s="2">
        <v>0</v>
      </c>
      <c r="N190" s="1">
        <v>0.33</v>
      </c>
      <c r="O190" s="2">
        <v>0</v>
      </c>
      <c r="P190" s="1">
        <v>0.34</v>
      </c>
      <c r="Q190" s="2">
        <v>0</v>
      </c>
      <c r="R190" s="1">
        <f>MIN($B190,$D190,$F190,$H190,$J190,$L190,$N190,$P190)</f>
        <v>0</v>
      </c>
      <c r="S190" s="1">
        <f>MIN($C190,$E190,$G190,$I190,$K190,$M190,$O190,$Q190)</f>
        <v>0</v>
      </c>
      <c r="T190" s="1">
        <f>MEDIAN($B190,$D190,$F190,$H190,$J190,$L190,$N190,$P190)</f>
        <v>0</v>
      </c>
      <c r="U190" s="1">
        <f>MEDIAN($C190,$E190,$G190,$I190,$K190,$M190,$O190,$Q190)</f>
        <v>0</v>
      </c>
      <c r="V190" s="1">
        <f>MAX($B190,$D190,$F190,$H190,$J190,$L190,$N190,$P190)</f>
        <v>0</v>
      </c>
      <c r="W190" s="1">
        <f>MAX($C190,$E190,$G190,$I190,$K190,$M190,$O190,$Q190)</f>
        <v>0</v>
      </c>
    </row>
    <row r="191" spans="1:23">
      <c r="A191" s="1" t="s">
        <v>188</v>
      </c>
      <c r="B191" s="1"/>
      <c r="C191" s="2"/>
      <c r="D191" s="1">
        <v>0.5</v>
      </c>
      <c r="E191" s="2">
        <v>0</v>
      </c>
      <c r="F191" s="1">
        <v>0.47</v>
      </c>
      <c r="G191" s="2">
        <v>0</v>
      </c>
      <c r="H191" s="1"/>
      <c r="I191" s="2"/>
      <c r="J191" s="1">
        <v>0.89</v>
      </c>
      <c r="K191" s="2">
        <v>0</v>
      </c>
      <c r="L191" s="1">
        <v>0.87</v>
      </c>
      <c r="M191" s="2">
        <v>0</v>
      </c>
      <c r="N191" s="1">
        <v>0.34</v>
      </c>
      <c r="O191" s="2">
        <v>0</v>
      </c>
      <c r="P191" s="1">
        <v>0.33</v>
      </c>
      <c r="Q191" s="2">
        <v>0</v>
      </c>
      <c r="R191" s="1">
        <f>MIN($B191,$D191,$F191,$H191,$J191,$L191,$N191,$P191)</f>
        <v>0</v>
      </c>
      <c r="S191" s="1">
        <f>MIN($C191,$E191,$G191,$I191,$K191,$M191,$O191,$Q191)</f>
        <v>0</v>
      </c>
      <c r="T191" s="1">
        <f>MEDIAN($B191,$D191,$F191,$H191,$J191,$L191,$N191,$P191)</f>
        <v>0</v>
      </c>
      <c r="U191" s="1">
        <f>MEDIAN($C191,$E191,$G191,$I191,$K191,$M191,$O191,$Q191)</f>
        <v>0</v>
      </c>
      <c r="V191" s="1">
        <f>MAX($B191,$D191,$F191,$H191,$J191,$L191,$N191,$P191)</f>
        <v>0</v>
      </c>
      <c r="W191" s="1">
        <f>MAX($C191,$E191,$G191,$I191,$K191,$M191,$O191,$Q191)</f>
        <v>0</v>
      </c>
    </row>
    <row r="192" spans="1:23">
      <c r="A192" s="1" t="s">
        <v>189</v>
      </c>
      <c r="B192" s="1"/>
      <c r="C192" s="2"/>
      <c r="D192" s="1">
        <v>0.47</v>
      </c>
      <c r="E192" s="2">
        <v>0</v>
      </c>
      <c r="F192" s="1">
        <v>0.48</v>
      </c>
      <c r="G192" s="2">
        <v>0</v>
      </c>
      <c r="H192" s="1"/>
      <c r="I192" s="2"/>
      <c r="J192" s="1">
        <v>0.98</v>
      </c>
      <c r="K192" s="2">
        <v>0</v>
      </c>
      <c r="L192" s="1">
        <v>1.02</v>
      </c>
      <c r="M192" s="2">
        <v>0</v>
      </c>
      <c r="N192" s="1">
        <v>0.37</v>
      </c>
      <c r="O192" s="2">
        <v>0</v>
      </c>
      <c r="P192" s="1">
        <v>0.47</v>
      </c>
      <c r="Q192" s="2">
        <v>0</v>
      </c>
      <c r="R192" s="1">
        <f>MIN($B192,$D192,$F192,$H192,$J192,$L192,$N192,$P192)</f>
        <v>0</v>
      </c>
      <c r="S192" s="1">
        <f>MIN($C192,$E192,$G192,$I192,$K192,$M192,$O192,$Q192)</f>
        <v>0</v>
      </c>
      <c r="T192" s="1">
        <f>MEDIAN($B192,$D192,$F192,$H192,$J192,$L192,$N192,$P192)</f>
        <v>0</v>
      </c>
      <c r="U192" s="1">
        <f>MEDIAN($C192,$E192,$G192,$I192,$K192,$M192,$O192,$Q192)</f>
        <v>0</v>
      </c>
      <c r="V192" s="1">
        <f>MAX($B192,$D192,$F192,$H192,$J192,$L192,$N192,$P192)</f>
        <v>0</v>
      </c>
      <c r="W192" s="1">
        <f>MAX($C192,$E192,$G192,$I192,$K192,$M192,$O192,$Q192)</f>
        <v>0</v>
      </c>
    </row>
    <row r="193" spans="1:23">
      <c r="A193" s="1" t="s">
        <v>190</v>
      </c>
      <c r="B193" s="1"/>
      <c r="C193" s="2"/>
      <c r="D193" s="1">
        <v>0.65</v>
      </c>
      <c r="E193" s="2">
        <v>0</v>
      </c>
      <c r="F193" s="1">
        <v>0.49</v>
      </c>
      <c r="G193" s="2">
        <v>0</v>
      </c>
      <c r="H193" s="1"/>
      <c r="I193" s="2"/>
      <c r="J193" s="1">
        <v>1.34</v>
      </c>
      <c r="K193" s="2">
        <v>0</v>
      </c>
      <c r="L193" s="1">
        <v>0.97</v>
      </c>
      <c r="M193" s="2">
        <v>0</v>
      </c>
      <c r="N193" s="1">
        <v>0.34</v>
      </c>
      <c r="O193" s="2">
        <v>0</v>
      </c>
      <c r="P193" s="1">
        <v>0.33</v>
      </c>
      <c r="Q193" s="2">
        <v>0</v>
      </c>
      <c r="R193" s="1">
        <f>MIN($B193,$D193,$F193,$H193,$J193,$L193,$N193,$P193)</f>
        <v>0</v>
      </c>
      <c r="S193" s="1">
        <f>MIN($C193,$E193,$G193,$I193,$K193,$M193,$O193,$Q193)</f>
        <v>0</v>
      </c>
      <c r="T193" s="1">
        <f>MEDIAN($B193,$D193,$F193,$H193,$J193,$L193,$N193,$P193)</f>
        <v>0</v>
      </c>
      <c r="U193" s="1">
        <f>MEDIAN($C193,$E193,$G193,$I193,$K193,$M193,$O193,$Q193)</f>
        <v>0</v>
      </c>
      <c r="V193" s="1">
        <f>MAX($B193,$D193,$F193,$H193,$J193,$L193,$N193,$P193)</f>
        <v>0</v>
      </c>
      <c r="W193" s="1">
        <f>MAX($C193,$E193,$G193,$I193,$K193,$M193,$O193,$Q193)</f>
        <v>0</v>
      </c>
    </row>
    <row r="194" spans="1:23">
      <c r="A194" s="1" t="s">
        <v>191</v>
      </c>
      <c r="B194" s="1"/>
      <c r="C194" s="2"/>
      <c r="D194" s="1">
        <v>1.23</v>
      </c>
      <c r="E194" s="2">
        <v>0</v>
      </c>
      <c r="F194" s="1">
        <v>1.02</v>
      </c>
      <c r="G194" s="2">
        <v>0</v>
      </c>
      <c r="H194" s="1"/>
      <c r="I194" s="2"/>
      <c r="J194" s="1">
        <v>2.38</v>
      </c>
      <c r="K194" s="2">
        <v>0</v>
      </c>
      <c r="L194" s="1">
        <v>1.25</v>
      </c>
      <c r="M194" s="2">
        <v>0</v>
      </c>
      <c r="N194" s="1">
        <v>0.73</v>
      </c>
      <c r="O194" s="2">
        <v>0</v>
      </c>
      <c r="P194" s="1">
        <v>0.47</v>
      </c>
      <c r="Q194" s="2">
        <v>0</v>
      </c>
      <c r="R194" s="1">
        <f>MIN($B194,$D194,$F194,$H194,$J194,$L194,$N194,$P194)</f>
        <v>0</v>
      </c>
      <c r="S194" s="1">
        <f>MIN($C194,$E194,$G194,$I194,$K194,$M194,$O194,$Q194)</f>
        <v>0</v>
      </c>
      <c r="T194" s="1">
        <f>MEDIAN($B194,$D194,$F194,$H194,$J194,$L194,$N194,$P194)</f>
        <v>0</v>
      </c>
      <c r="U194" s="1">
        <f>MEDIAN($C194,$E194,$G194,$I194,$K194,$M194,$O194,$Q194)</f>
        <v>0</v>
      </c>
      <c r="V194" s="1">
        <f>MAX($B194,$D194,$F194,$H194,$J194,$L194,$N194,$P194)</f>
        <v>0</v>
      </c>
      <c r="W194" s="1">
        <f>MAX($C194,$E194,$G194,$I194,$K194,$M194,$O194,$Q194)</f>
        <v>0</v>
      </c>
    </row>
    <row r="195" spans="1:23">
      <c r="A195" s="1" t="s">
        <v>192</v>
      </c>
      <c r="B195" s="1"/>
      <c r="C195" s="2"/>
      <c r="D195" s="1">
        <v>1.02</v>
      </c>
      <c r="E195" s="2">
        <v>0</v>
      </c>
      <c r="F195" s="1">
        <v>1.03</v>
      </c>
      <c r="G195" s="2">
        <v>0</v>
      </c>
      <c r="H195" s="1"/>
      <c r="I195" s="2"/>
      <c r="J195" s="1">
        <v>1.62</v>
      </c>
      <c r="K195" s="2">
        <v>0</v>
      </c>
      <c r="L195" s="1">
        <v>1.45</v>
      </c>
      <c r="M195" s="2">
        <v>0</v>
      </c>
      <c r="N195" s="1">
        <v>0.6</v>
      </c>
      <c r="O195" s="2">
        <v>0</v>
      </c>
      <c r="P195" s="1">
        <v>0.51</v>
      </c>
      <c r="Q195" s="2">
        <v>0</v>
      </c>
      <c r="R195" s="1">
        <f>MIN($B195,$D195,$F195,$H195,$J195,$L195,$N195,$P195)</f>
        <v>0</v>
      </c>
      <c r="S195" s="1">
        <f>MIN($C195,$E195,$G195,$I195,$K195,$M195,$O195,$Q195)</f>
        <v>0</v>
      </c>
      <c r="T195" s="1">
        <f>MEDIAN($B195,$D195,$F195,$H195,$J195,$L195,$N195,$P195)</f>
        <v>0</v>
      </c>
      <c r="U195" s="1">
        <f>MEDIAN($C195,$E195,$G195,$I195,$K195,$M195,$O195,$Q195)</f>
        <v>0</v>
      </c>
      <c r="V195" s="1">
        <f>MAX($B195,$D195,$F195,$H195,$J195,$L195,$N195,$P195)</f>
        <v>0</v>
      </c>
      <c r="W195" s="1">
        <f>MAX($C195,$E195,$G195,$I195,$K195,$M195,$O195,$Q195)</f>
        <v>0</v>
      </c>
    </row>
    <row r="196" spans="1:23">
      <c r="A196" s="1" t="s">
        <v>193</v>
      </c>
      <c r="B196" s="1"/>
      <c r="C196" s="2"/>
      <c r="D196" s="1">
        <v>1.22</v>
      </c>
      <c r="E196" s="2">
        <v>0</v>
      </c>
      <c r="F196" s="1">
        <v>1.43</v>
      </c>
      <c r="G196" s="2">
        <v>0</v>
      </c>
      <c r="H196" s="1"/>
      <c r="I196" s="2"/>
      <c r="J196" s="1">
        <v>1.84</v>
      </c>
      <c r="K196" s="2">
        <v>0</v>
      </c>
      <c r="L196" s="1">
        <v>2.54</v>
      </c>
      <c r="M196" s="2">
        <v>0</v>
      </c>
      <c r="N196" s="1">
        <v>0.87</v>
      </c>
      <c r="O196" s="2">
        <v>0</v>
      </c>
      <c r="P196" s="1">
        <v>0.74</v>
      </c>
      <c r="Q196" s="2">
        <v>0</v>
      </c>
      <c r="R196" s="1">
        <f>MIN($B196,$D196,$F196,$H196,$J196,$L196,$N196,$P196)</f>
        <v>0</v>
      </c>
      <c r="S196" s="1">
        <f>MIN($C196,$E196,$G196,$I196,$K196,$M196,$O196,$Q196)</f>
        <v>0</v>
      </c>
      <c r="T196" s="1">
        <f>MEDIAN($B196,$D196,$F196,$H196,$J196,$L196,$N196,$P196)</f>
        <v>0</v>
      </c>
      <c r="U196" s="1">
        <f>MEDIAN($C196,$E196,$G196,$I196,$K196,$M196,$O196,$Q196)</f>
        <v>0</v>
      </c>
      <c r="V196" s="1">
        <f>MAX($B196,$D196,$F196,$H196,$J196,$L196,$N196,$P196)</f>
        <v>0</v>
      </c>
      <c r="W196" s="1">
        <f>MAX($C196,$E196,$G196,$I196,$K196,$M196,$O196,$Q196)</f>
        <v>0</v>
      </c>
    </row>
    <row r="197" spans="1:23">
      <c r="A197" s="1" t="s">
        <v>194</v>
      </c>
      <c r="B197" s="1"/>
      <c r="C197" s="2"/>
      <c r="D197" s="1">
        <v>1.13</v>
      </c>
      <c r="E197" s="2">
        <v>0</v>
      </c>
      <c r="F197" s="1">
        <v>1.94</v>
      </c>
      <c r="G197" s="2">
        <v>0</v>
      </c>
      <c r="H197" s="1"/>
      <c r="I197" s="2"/>
      <c r="J197" s="1">
        <v>1.96</v>
      </c>
      <c r="K197" s="2">
        <v>0</v>
      </c>
      <c r="L197" s="1">
        <v>2.13</v>
      </c>
      <c r="M197" s="2">
        <v>0</v>
      </c>
      <c r="N197" s="1">
        <v>0.5600000000000001</v>
      </c>
      <c r="O197" s="2">
        <v>0</v>
      </c>
      <c r="P197" s="1">
        <v>0.6</v>
      </c>
      <c r="Q197" s="2">
        <v>0</v>
      </c>
      <c r="R197" s="1">
        <f>MIN($B197,$D197,$F197,$H197,$J197,$L197,$N197,$P197)</f>
        <v>0</v>
      </c>
      <c r="S197" s="1">
        <f>MIN($C197,$E197,$G197,$I197,$K197,$M197,$O197,$Q197)</f>
        <v>0</v>
      </c>
      <c r="T197" s="1">
        <f>MEDIAN($B197,$D197,$F197,$H197,$J197,$L197,$N197,$P197)</f>
        <v>0</v>
      </c>
      <c r="U197" s="1">
        <f>MEDIAN($C197,$E197,$G197,$I197,$K197,$M197,$O197,$Q197)</f>
        <v>0</v>
      </c>
      <c r="V197" s="1">
        <f>MAX($B197,$D197,$F197,$H197,$J197,$L197,$N197,$P197)</f>
        <v>0</v>
      </c>
      <c r="W197" s="1">
        <f>MAX($C197,$E197,$G197,$I197,$K197,$M197,$O197,$Q197)</f>
        <v>0</v>
      </c>
    </row>
    <row r="198" spans="1:23">
      <c r="A198" s="1" t="s">
        <v>195</v>
      </c>
      <c r="B198" s="1"/>
      <c r="C198" s="2"/>
      <c r="D198" s="1">
        <v>1.63</v>
      </c>
      <c r="E198" s="2">
        <v>0</v>
      </c>
      <c r="F198" s="1">
        <v>1.73</v>
      </c>
      <c r="G198" s="2">
        <v>0</v>
      </c>
      <c r="H198" s="1"/>
      <c r="I198" s="2"/>
      <c r="J198" s="4">
        <v>4.16</v>
      </c>
      <c r="K198" s="2">
        <v>0</v>
      </c>
      <c r="L198" s="1">
        <v>2.55</v>
      </c>
      <c r="M198" s="2">
        <v>0</v>
      </c>
      <c r="N198" s="1">
        <v>1.02</v>
      </c>
      <c r="O198" s="2">
        <v>0</v>
      </c>
      <c r="P198" s="3">
        <v>0.63</v>
      </c>
      <c r="Q198" s="2">
        <v>0</v>
      </c>
      <c r="R198" s="1">
        <f>MIN($B198,$D198,$F198,$H198,$J198,$L198,$N198,$P198)</f>
        <v>0</v>
      </c>
      <c r="S198" s="1">
        <f>MIN($C198,$E198,$G198,$I198,$K198,$M198,$O198,$Q198)</f>
        <v>0</v>
      </c>
      <c r="T198" s="1">
        <f>MEDIAN($B198,$D198,$F198,$H198,$J198,$L198,$N198,$P198)</f>
        <v>0</v>
      </c>
      <c r="U198" s="1">
        <f>MEDIAN($C198,$E198,$G198,$I198,$K198,$M198,$O198,$Q198)</f>
        <v>0</v>
      </c>
      <c r="V198" s="1">
        <f>MAX($B198,$D198,$F198,$H198,$J198,$L198,$N198,$P198)</f>
        <v>0</v>
      </c>
      <c r="W198" s="1">
        <f>MAX($C198,$E198,$G198,$I198,$K198,$M198,$O198,$Q198)</f>
        <v>0</v>
      </c>
    </row>
    <row r="199" spans="1:23">
      <c r="A199" s="1" t="s">
        <v>196</v>
      </c>
      <c r="B199" s="1"/>
      <c r="C199" s="2"/>
      <c r="D199" s="1">
        <v>1.84</v>
      </c>
      <c r="E199" s="2">
        <v>0</v>
      </c>
      <c r="F199" s="1">
        <v>1.74</v>
      </c>
      <c r="G199" s="2">
        <v>0</v>
      </c>
      <c r="H199" s="1"/>
      <c r="I199" s="2"/>
      <c r="J199" s="1">
        <v>3.29</v>
      </c>
      <c r="K199" s="2">
        <v>0</v>
      </c>
      <c r="L199" s="1">
        <v>2.61</v>
      </c>
      <c r="M199" s="2">
        <v>0</v>
      </c>
      <c r="N199" s="1">
        <v>1.17</v>
      </c>
      <c r="O199" s="2">
        <v>0</v>
      </c>
      <c r="P199" s="3">
        <v>0.79</v>
      </c>
      <c r="Q199" s="2">
        <v>0</v>
      </c>
      <c r="R199" s="1">
        <f>MIN($B199,$D199,$F199,$H199,$J199,$L199,$N199,$P199)</f>
        <v>0</v>
      </c>
      <c r="S199" s="1">
        <f>MIN($C199,$E199,$G199,$I199,$K199,$M199,$O199,$Q199)</f>
        <v>0</v>
      </c>
      <c r="T199" s="1">
        <f>MEDIAN($B199,$D199,$F199,$H199,$J199,$L199,$N199,$P199)</f>
        <v>0</v>
      </c>
      <c r="U199" s="1">
        <f>MEDIAN($C199,$E199,$G199,$I199,$K199,$M199,$O199,$Q199)</f>
        <v>0</v>
      </c>
      <c r="V199" s="1">
        <f>MAX($B199,$D199,$F199,$H199,$J199,$L199,$N199,$P199)</f>
        <v>0</v>
      </c>
      <c r="W199" s="1">
        <f>MAX($C199,$E199,$G199,$I199,$K199,$M199,$O199,$Q199)</f>
        <v>0</v>
      </c>
    </row>
    <row r="200" spans="1:23">
      <c r="A200" s="1" t="s">
        <v>197</v>
      </c>
      <c r="B200" s="1"/>
      <c r="C200" s="2"/>
      <c r="D200" s="1">
        <v>1.63</v>
      </c>
      <c r="E200" s="2">
        <v>0</v>
      </c>
      <c r="F200" s="1">
        <v>1.67</v>
      </c>
      <c r="G200" s="2">
        <v>0</v>
      </c>
      <c r="H200" s="1"/>
      <c r="I200" s="2"/>
      <c r="J200" s="1">
        <v>3.18</v>
      </c>
      <c r="K200" s="2">
        <v>0</v>
      </c>
      <c r="L200" s="1">
        <v>2.9</v>
      </c>
      <c r="M200" s="2">
        <v>0</v>
      </c>
      <c r="N200" s="1">
        <v>1.01</v>
      </c>
      <c r="O200" s="2">
        <v>0</v>
      </c>
      <c r="P200" s="3">
        <v>0.66</v>
      </c>
      <c r="Q200" s="2">
        <v>0</v>
      </c>
      <c r="R200" s="1">
        <f>MIN($B200,$D200,$F200,$H200,$J200,$L200,$N200,$P200)</f>
        <v>0</v>
      </c>
      <c r="S200" s="1">
        <f>MIN($C200,$E200,$G200,$I200,$K200,$M200,$O200,$Q200)</f>
        <v>0</v>
      </c>
      <c r="T200" s="1">
        <f>MEDIAN($B200,$D200,$F200,$H200,$J200,$L200,$N200,$P200)</f>
        <v>0</v>
      </c>
      <c r="U200" s="1">
        <f>MEDIAN($C200,$E200,$G200,$I200,$K200,$M200,$O200,$Q200)</f>
        <v>0</v>
      </c>
      <c r="V200" s="1">
        <f>MAX($B200,$D200,$F200,$H200,$J200,$L200,$N200,$P200)</f>
        <v>0</v>
      </c>
      <c r="W200" s="1">
        <f>MAX($C200,$E200,$G200,$I200,$K200,$M200,$O200,$Q200)</f>
        <v>0</v>
      </c>
    </row>
    <row r="201" spans="1:23">
      <c r="A201" s="1" t="s">
        <v>198</v>
      </c>
      <c r="B201" s="1"/>
      <c r="C201" s="2"/>
      <c r="D201" s="1">
        <v>1.7</v>
      </c>
      <c r="E201" s="2">
        <v>0</v>
      </c>
      <c r="F201" s="1">
        <v>1.79</v>
      </c>
      <c r="G201" s="2">
        <v>0</v>
      </c>
      <c r="H201" s="1"/>
      <c r="I201" s="2"/>
      <c r="J201" s="1">
        <v>3.22</v>
      </c>
      <c r="K201" s="2">
        <v>0</v>
      </c>
      <c r="L201" s="1">
        <v>2.49</v>
      </c>
      <c r="M201" s="2">
        <v>0</v>
      </c>
      <c r="N201" s="1">
        <v>1.04</v>
      </c>
      <c r="O201" s="2">
        <v>0</v>
      </c>
      <c r="P201" s="3">
        <v>0.63</v>
      </c>
      <c r="Q201" s="2">
        <v>0</v>
      </c>
      <c r="R201" s="1">
        <f>MIN($B201,$D201,$F201,$H201,$J201,$L201,$N201,$P201)</f>
        <v>0</v>
      </c>
      <c r="S201" s="1">
        <f>MIN($C201,$E201,$G201,$I201,$K201,$M201,$O201,$Q201)</f>
        <v>0</v>
      </c>
      <c r="T201" s="1">
        <f>MEDIAN($B201,$D201,$F201,$H201,$J201,$L201,$N201,$P201)</f>
        <v>0</v>
      </c>
      <c r="U201" s="1">
        <f>MEDIAN($C201,$E201,$G201,$I201,$K201,$M201,$O201,$Q201)</f>
        <v>0</v>
      </c>
      <c r="V201" s="1">
        <f>MAX($B201,$D201,$F201,$H201,$J201,$L201,$N201,$P201)</f>
        <v>0</v>
      </c>
      <c r="W201" s="1">
        <f>MAX($C201,$E201,$G201,$I201,$K201,$M201,$O201,$Q201)</f>
        <v>0</v>
      </c>
    </row>
    <row r="202" spans="1:23">
      <c r="A202" s="1" t="s">
        <v>199</v>
      </c>
      <c r="B202" s="1"/>
      <c r="C202" s="2"/>
      <c r="D202" s="1">
        <v>2.06</v>
      </c>
      <c r="E202" s="2">
        <v>0</v>
      </c>
      <c r="F202" s="1">
        <v>2.4</v>
      </c>
      <c r="G202" s="2">
        <v>0</v>
      </c>
      <c r="H202" s="1"/>
      <c r="I202" s="2"/>
      <c r="J202" s="4">
        <v>4.43</v>
      </c>
      <c r="K202" s="2">
        <v>0</v>
      </c>
      <c r="L202" s="1">
        <v>3</v>
      </c>
      <c r="M202" s="2">
        <v>0</v>
      </c>
      <c r="N202" s="1">
        <v>1.06</v>
      </c>
      <c r="O202" s="2">
        <v>0</v>
      </c>
      <c r="P202" s="3">
        <v>0.65</v>
      </c>
      <c r="Q202" s="2">
        <v>0</v>
      </c>
      <c r="R202" s="1">
        <f>MIN($B202,$D202,$F202,$H202,$J202,$L202,$N202,$P202)</f>
        <v>0</v>
      </c>
      <c r="S202" s="1">
        <f>MIN($C202,$E202,$G202,$I202,$K202,$M202,$O202,$Q202)</f>
        <v>0</v>
      </c>
      <c r="T202" s="1">
        <f>MEDIAN($B202,$D202,$F202,$H202,$J202,$L202,$N202,$P202)</f>
        <v>0</v>
      </c>
      <c r="U202" s="1">
        <f>MEDIAN($C202,$E202,$G202,$I202,$K202,$M202,$O202,$Q202)</f>
        <v>0</v>
      </c>
      <c r="V202" s="1">
        <f>MAX($B202,$D202,$F202,$H202,$J202,$L202,$N202,$P202)</f>
        <v>0</v>
      </c>
      <c r="W202" s="1">
        <f>MAX($C202,$E202,$G202,$I202,$K202,$M202,$O202,$Q202)</f>
        <v>0</v>
      </c>
    </row>
    <row r="203" spans="1:23">
      <c r="A203" s="1" t="s">
        <v>200</v>
      </c>
      <c r="B203" s="1"/>
      <c r="C203" s="2"/>
      <c r="D203" s="1">
        <v>2.28</v>
      </c>
      <c r="E203" s="2">
        <v>0</v>
      </c>
      <c r="F203" s="1">
        <v>2.4</v>
      </c>
      <c r="G203" s="2">
        <v>0</v>
      </c>
      <c r="H203" s="1"/>
      <c r="I203" s="2"/>
      <c r="J203" s="1">
        <v>3.24</v>
      </c>
      <c r="K203" s="2">
        <v>0</v>
      </c>
      <c r="L203" s="1">
        <v>3.03</v>
      </c>
      <c r="M203" s="2">
        <v>0</v>
      </c>
      <c r="N203" s="1">
        <v>1.09</v>
      </c>
      <c r="O203" s="2">
        <v>0</v>
      </c>
      <c r="P203" s="3">
        <v>0.68</v>
      </c>
      <c r="Q203" s="2">
        <v>0</v>
      </c>
      <c r="R203" s="1">
        <f>MIN($B203,$D203,$F203,$H203,$J203,$L203,$N203,$P203)</f>
        <v>0</v>
      </c>
      <c r="S203" s="1">
        <f>MIN($C203,$E203,$G203,$I203,$K203,$M203,$O203,$Q203)</f>
        <v>0</v>
      </c>
      <c r="T203" s="1">
        <f>MEDIAN($B203,$D203,$F203,$H203,$J203,$L203,$N203,$P203)</f>
        <v>0</v>
      </c>
      <c r="U203" s="1">
        <f>MEDIAN($C203,$E203,$G203,$I203,$K203,$M203,$O203,$Q203)</f>
        <v>0</v>
      </c>
      <c r="V203" s="1">
        <f>MAX($B203,$D203,$F203,$H203,$J203,$L203,$N203,$P203)</f>
        <v>0</v>
      </c>
      <c r="W203" s="1">
        <f>MAX($C203,$E203,$G203,$I203,$K203,$M203,$O203,$Q203)</f>
        <v>0</v>
      </c>
    </row>
    <row r="204" spans="1:23">
      <c r="A204" s="1" t="s">
        <v>201</v>
      </c>
      <c r="B204" s="1"/>
      <c r="C204" s="2"/>
      <c r="D204" s="1">
        <v>2.21</v>
      </c>
      <c r="E204" s="2">
        <v>0</v>
      </c>
      <c r="F204" s="1">
        <v>2.45</v>
      </c>
      <c r="G204" s="2">
        <v>0</v>
      </c>
      <c r="H204" s="1"/>
      <c r="I204" s="2"/>
      <c r="J204" s="1">
        <v>3.22</v>
      </c>
      <c r="K204" s="2">
        <v>0</v>
      </c>
      <c r="L204" s="1">
        <v>3.09</v>
      </c>
      <c r="M204" s="2">
        <v>0</v>
      </c>
      <c r="N204" s="1">
        <v>1.13</v>
      </c>
      <c r="O204" s="2">
        <v>0</v>
      </c>
      <c r="P204" s="3">
        <v>0.92</v>
      </c>
      <c r="Q204" s="2">
        <v>0</v>
      </c>
      <c r="R204" s="1">
        <f>MIN($B204,$D204,$F204,$H204,$J204,$L204,$N204,$P204)</f>
        <v>0</v>
      </c>
      <c r="S204" s="1">
        <f>MIN($C204,$E204,$G204,$I204,$K204,$M204,$O204,$Q204)</f>
        <v>0</v>
      </c>
      <c r="T204" s="1">
        <f>MEDIAN($B204,$D204,$F204,$H204,$J204,$L204,$N204,$P204)</f>
        <v>0</v>
      </c>
      <c r="U204" s="1">
        <f>MEDIAN($C204,$E204,$G204,$I204,$K204,$M204,$O204,$Q204)</f>
        <v>0</v>
      </c>
      <c r="V204" s="1">
        <f>MAX($B204,$D204,$F204,$H204,$J204,$L204,$N204,$P204)</f>
        <v>0</v>
      </c>
      <c r="W204" s="1">
        <f>MAX($C204,$E204,$G204,$I204,$K204,$M204,$O204,$Q204)</f>
        <v>0</v>
      </c>
    </row>
    <row r="205" spans="1:23">
      <c r="A205" s="1" t="s">
        <v>202</v>
      </c>
      <c r="B205" s="1"/>
      <c r="C205" s="2"/>
      <c r="D205" s="1">
        <v>2.16</v>
      </c>
      <c r="E205" s="2">
        <v>0</v>
      </c>
      <c r="F205" s="1">
        <v>2.37</v>
      </c>
      <c r="G205" s="2">
        <v>0</v>
      </c>
      <c r="H205" s="1"/>
      <c r="I205" s="2"/>
      <c r="J205" s="1">
        <v>3.16</v>
      </c>
      <c r="K205" s="2">
        <v>0</v>
      </c>
      <c r="L205" s="1">
        <v>2.96</v>
      </c>
      <c r="M205" s="2">
        <v>0</v>
      </c>
      <c r="N205" s="1">
        <v>1.02</v>
      </c>
      <c r="O205" s="2">
        <v>0</v>
      </c>
      <c r="P205" s="3">
        <v>0.64</v>
      </c>
      <c r="Q205" s="2">
        <v>0</v>
      </c>
      <c r="R205" s="1">
        <f>MIN($B205,$D205,$F205,$H205,$J205,$L205,$N205,$P205)</f>
        <v>0</v>
      </c>
      <c r="S205" s="1">
        <f>MIN($C205,$E205,$G205,$I205,$K205,$M205,$O205,$Q205)</f>
        <v>0</v>
      </c>
      <c r="T205" s="1">
        <f>MEDIAN($B205,$D205,$F205,$H205,$J205,$L205,$N205,$P205)</f>
        <v>0</v>
      </c>
      <c r="U205" s="1">
        <f>MEDIAN($C205,$E205,$G205,$I205,$K205,$M205,$O205,$Q205)</f>
        <v>0</v>
      </c>
      <c r="V205" s="1">
        <f>MAX($B205,$D205,$F205,$H205,$J205,$L205,$N205,$P205)</f>
        <v>0</v>
      </c>
      <c r="W205" s="1">
        <f>MAX($C205,$E205,$G205,$I205,$K205,$M205,$O205,$Q205)</f>
        <v>0</v>
      </c>
    </row>
    <row r="206" spans="1:23">
      <c r="A206" s="1" t="s">
        <v>203</v>
      </c>
      <c r="B206" s="1"/>
      <c r="C206" s="2"/>
      <c r="D206" s="1">
        <v>1.14</v>
      </c>
      <c r="E206" s="2">
        <v>0</v>
      </c>
      <c r="F206" s="1">
        <v>1.51</v>
      </c>
      <c r="G206" s="2">
        <v>0</v>
      </c>
      <c r="H206" s="1"/>
      <c r="I206" s="2"/>
      <c r="J206" s="1">
        <v>1.63</v>
      </c>
      <c r="K206" s="2">
        <v>0</v>
      </c>
      <c r="L206" s="1">
        <v>1.42</v>
      </c>
      <c r="M206" s="2">
        <v>0</v>
      </c>
      <c r="N206" s="1">
        <v>0.5600000000000001</v>
      </c>
      <c r="O206" s="2">
        <v>0</v>
      </c>
      <c r="P206" s="1">
        <v>0.49</v>
      </c>
      <c r="Q206" s="2">
        <v>0</v>
      </c>
      <c r="R206" s="1">
        <f>MIN($B206,$D206,$F206,$H206,$J206,$L206,$N206,$P206)</f>
        <v>0</v>
      </c>
      <c r="S206" s="1">
        <f>MIN($C206,$E206,$G206,$I206,$K206,$M206,$O206,$Q206)</f>
        <v>0</v>
      </c>
      <c r="T206" s="1">
        <f>MEDIAN($B206,$D206,$F206,$H206,$J206,$L206,$N206,$P206)</f>
        <v>0</v>
      </c>
      <c r="U206" s="1">
        <f>MEDIAN($C206,$E206,$G206,$I206,$K206,$M206,$O206,$Q206)</f>
        <v>0</v>
      </c>
      <c r="V206" s="1">
        <f>MAX($B206,$D206,$F206,$H206,$J206,$L206,$N206,$P206)</f>
        <v>0</v>
      </c>
      <c r="W206" s="1">
        <f>MAX($C206,$E206,$G206,$I206,$K206,$M206,$O206,$Q206)</f>
        <v>0</v>
      </c>
    </row>
    <row r="207" spans="1:23">
      <c r="A207" s="1" t="s">
        <v>204</v>
      </c>
      <c r="B207" s="1"/>
      <c r="C207" s="2"/>
      <c r="D207" s="1">
        <v>1.39</v>
      </c>
      <c r="E207" s="2">
        <v>0</v>
      </c>
      <c r="F207" s="1">
        <v>1</v>
      </c>
      <c r="G207" s="2">
        <v>0</v>
      </c>
      <c r="H207" s="1"/>
      <c r="I207" s="2"/>
      <c r="J207" s="1">
        <v>1.65</v>
      </c>
      <c r="K207" s="2">
        <v>0</v>
      </c>
      <c r="L207" s="1">
        <v>1.51</v>
      </c>
      <c r="M207" s="2">
        <v>0</v>
      </c>
      <c r="N207" s="1">
        <v>0.5600000000000001</v>
      </c>
      <c r="O207" s="2">
        <v>0</v>
      </c>
      <c r="P207" s="1">
        <v>0.64</v>
      </c>
      <c r="Q207" s="2">
        <v>0</v>
      </c>
      <c r="R207" s="1">
        <f>MIN($B207,$D207,$F207,$H207,$J207,$L207,$N207,$P207)</f>
        <v>0</v>
      </c>
      <c r="S207" s="1">
        <f>MIN($C207,$E207,$G207,$I207,$K207,$M207,$O207,$Q207)</f>
        <v>0</v>
      </c>
      <c r="T207" s="1">
        <f>MEDIAN($B207,$D207,$F207,$H207,$J207,$L207,$N207,$P207)</f>
        <v>0</v>
      </c>
      <c r="U207" s="1">
        <f>MEDIAN($C207,$E207,$G207,$I207,$K207,$M207,$O207,$Q207)</f>
        <v>0</v>
      </c>
      <c r="V207" s="1">
        <f>MAX($B207,$D207,$F207,$H207,$J207,$L207,$N207,$P207)</f>
        <v>0</v>
      </c>
      <c r="W207" s="1">
        <f>MAX($C207,$E207,$G207,$I207,$K207,$M207,$O207,$Q207)</f>
        <v>0</v>
      </c>
    </row>
    <row r="208" spans="1:23">
      <c r="A208" s="1" t="s">
        <v>205</v>
      </c>
      <c r="B208" s="1"/>
      <c r="C208" s="2"/>
      <c r="D208" s="1">
        <v>1.06</v>
      </c>
      <c r="E208" s="2">
        <v>0</v>
      </c>
      <c r="F208" s="1">
        <v>1.13</v>
      </c>
      <c r="G208" s="2">
        <v>0</v>
      </c>
      <c r="H208" s="1"/>
      <c r="I208" s="2"/>
      <c r="J208" s="1">
        <v>2.41</v>
      </c>
      <c r="K208" s="2">
        <v>0</v>
      </c>
      <c r="L208" s="1">
        <v>1.74</v>
      </c>
      <c r="M208" s="2">
        <v>0</v>
      </c>
      <c r="N208" s="1">
        <v>0.5600000000000001</v>
      </c>
      <c r="O208" s="2">
        <v>0</v>
      </c>
      <c r="P208" s="1">
        <v>0.51</v>
      </c>
      <c r="Q208" s="2">
        <v>0</v>
      </c>
      <c r="R208" s="1">
        <f>MIN($B208,$D208,$F208,$H208,$J208,$L208,$N208,$P208)</f>
        <v>0</v>
      </c>
      <c r="S208" s="1">
        <f>MIN($C208,$E208,$G208,$I208,$K208,$M208,$O208,$Q208)</f>
        <v>0</v>
      </c>
      <c r="T208" s="1">
        <f>MEDIAN($B208,$D208,$F208,$H208,$J208,$L208,$N208,$P208)</f>
        <v>0</v>
      </c>
      <c r="U208" s="1">
        <f>MEDIAN($C208,$E208,$G208,$I208,$K208,$M208,$O208,$Q208)</f>
        <v>0</v>
      </c>
      <c r="V208" s="1">
        <f>MAX($B208,$D208,$F208,$H208,$J208,$L208,$N208,$P208)</f>
        <v>0</v>
      </c>
      <c r="W208" s="1">
        <f>MAX($C208,$E208,$G208,$I208,$K208,$M208,$O208,$Q208)</f>
        <v>0</v>
      </c>
    </row>
    <row r="209" spans="1:23">
      <c r="A209" s="1" t="s">
        <v>206</v>
      </c>
      <c r="B209" s="1"/>
      <c r="C209" s="2"/>
      <c r="D209" s="1">
        <v>1.2</v>
      </c>
      <c r="E209" s="2">
        <v>0</v>
      </c>
      <c r="F209" s="1">
        <v>1.17</v>
      </c>
      <c r="G209" s="2">
        <v>0</v>
      </c>
      <c r="H209" s="1"/>
      <c r="I209" s="2"/>
      <c r="J209" s="1">
        <v>1.81</v>
      </c>
      <c r="K209" s="2">
        <v>0</v>
      </c>
      <c r="L209" s="1">
        <v>1.87</v>
      </c>
      <c r="M209" s="2">
        <v>0</v>
      </c>
      <c r="N209" s="1">
        <v>0.57</v>
      </c>
      <c r="O209" s="2">
        <v>0</v>
      </c>
      <c r="P209" s="1">
        <v>0.52</v>
      </c>
      <c r="Q209" s="2">
        <v>0</v>
      </c>
      <c r="R209" s="1">
        <f>MIN($B209,$D209,$F209,$H209,$J209,$L209,$N209,$P209)</f>
        <v>0</v>
      </c>
      <c r="S209" s="1">
        <f>MIN($C209,$E209,$G209,$I209,$K209,$M209,$O209,$Q209)</f>
        <v>0</v>
      </c>
      <c r="T209" s="1">
        <f>MEDIAN($B209,$D209,$F209,$H209,$J209,$L209,$N209,$P209)</f>
        <v>0</v>
      </c>
      <c r="U209" s="1">
        <f>MEDIAN($C209,$E209,$G209,$I209,$K209,$M209,$O209,$Q209)</f>
        <v>0</v>
      </c>
      <c r="V209" s="1">
        <f>MAX($B209,$D209,$F209,$H209,$J209,$L209,$N209,$P209)</f>
        <v>0</v>
      </c>
      <c r="W209" s="1">
        <f>MAX($C209,$E209,$G209,$I209,$K209,$M209,$O209,$Q209)</f>
        <v>0</v>
      </c>
    </row>
    <row r="210" spans="1:23">
      <c r="A210" s="1" t="s">
        <v>207</v>
      </c>
      <c r="B210" s="1"/>
      <c r="C210" s="2"/>
      <c r="D210" s="1">
        <v>1.18</v>
      </c>
      <c r="E210" s="2">
        <v>0</v>
      </c>
      <c r="F210" s="1">
        <v>1.25</v>
      </c>
      <c r="G210" s="2">
        <v>0</v>
      </c>
      <c r="H210" s="1"/>
      <c r="I210" s="2"/>
      <c r="J210" s="1">
        <v>1.86</v>
      </c>
      <c r="K210" s="2">
        <v>0</v>
      </c>
      <c r="L210" s="1">
        <v>2.01</v>
      </c>
      <c r="M210" s="2">
        <v>0</v>
      </c>
      <c r="N210" s="1">
        <v>0.68</v>
      </c>
      <c r="O210" s="2">
        <v>0</v>
      </c>
      <c r="P210" s="1">
        <v>0.64</v>
      </c>
      <c r="Q210" s="2">
        <v>0</v>
      </c>
      <c r="R210" s="1">
        <f>MIN($B210,$D210,$F210,$H210,$J210,$L210,$N210,$P210)</f>
        <v>0</v>
      </c>
      <c r="S210" s="1">
        <f>MIN($C210,$E210,$G210,$I210,$K210,$M210,$O210,$Q210)</f>
        <v>0</v>
      </c>
      <c r="T210" s="1">
        <f>MEDIAN($B210,$D210,$F210,$H210,$J210,$L210,$N210,$P210)</f>
        <v>0</v>
      </c>
      <c r="U210" s="1">
        <f>MEDIAN($C210,$E210,$G210,$I210,$K210,$M210,$O210,$Q210)</f>
        <v>0</v>
      </c>
      <c r="V210" s="1">
        <f>MAX($B210,$D210,$F210,$H210,$J210,$L210,$N210,$P210)</f>
        <v>0</v>
      </c>
      <c r="W210" s="1">
        <f>MAX($C210,$E210,$G210,$I210,$K210,$M210,$O210,$Q210)</f>
        <v>0</v>
      </c>
    </row>
    <row r="211" spans="1:23">
      <c r="A211" s="1" t="s">
        <v>208</v>
      </c>
      <c r="B211" s="1"/>
      <c r="C211" s="2"/>
      <c r="D211" s="1">
        <v>1.17</v>
      </c>
      <c r="E211" s="2">
        <v>0</v>
      </c>
      <c r="F211" s="1">
        <v>1.75</v>
      </c>
      <c r="G211" s="2">
        <v>0</v>
      </c>
      <c r="H211" s="1"/>
      <c r="I211" s="2"/>
      <c r="J211" s="1">
        <v>1.88</v>
      </c>
      <c r="K211" s="2">
        <v>0</v>
      </c>
      <c r="L211" s="1">
        <v>1.88</v>
      </c>
      <c r="M211" s="2">
        <v>0</v>
      </c>
      <c r="N211" s="1">
        <v>0.58</v>
      </c>
      <c r="O211" s="2">
        <v>0</v>
      </c>
      <c r="P211" s="1">
        <v>0.65</v>
      </c>
      <c r="Q211" s="2">
        <v>0</v>
      </c>
      <c r="R211" s="1">
        <f>MIN($B211,$D211,$F211,$H211,$J211,$L211,$N211,$P211)</f>
        <v>0</v>
      </c>
      <c r="S211" s="1">
        <f>MIN($C211,$E211,$G211,$I211,$K211,$M211,$O211,$Q211)</f>
        <v>0</v>
      </c>
      <c r="T211" s="1">
        <f>MEDIAN($B211,$D211,$F211,$H211,$J211,$L211,$N211,$P211)</f>
        <v>0</v>
      </c>
      <c r="U211" s="1">
        <f>MEDIAN($C211,$E211,$G211,$I211,$K211,$M211,$O211,$Q211)</f>
        <v>0</v>
      </c>
      <c r="V211" s="1">
        <f>MAX($B211,$D211,$F211,$H211,$J211,$L211,$N211,$P211)</f>
        <v>0</v>
      </c>
      <c r="W211" s="1">
        <f>MAX($C211,$E211,$G211,$I211,$K211,$M211,$O211,$Q211)</f>
        <v>0</v>
      </c>
    </row>
    <row r="212" spans="1:23">
      <c r="A212" s="1" t="s">
        <v>209</v>
      </c>
      <c r="B212" s="1"/>
      <c r="C212" s="2"/>
      <c r="D212" s="1">
        <v>1.21</v>
      </c>
      <c r="E212" s="2">
        <v>0</v>
      </c>
      <c r="F212" s="1">
        <v>1.48</v>
      </c>
      <c r="G212" s="2">
        <v>0</v>
      </c>
      <c r="H212" s="1"/>
      <c r="I212" s="2"/>
      <c r="J212" s="1">
        <v>2</v>
      </c>
      <c r="K212" s="2">
        <v>0</v>
      </c>
      <c r="L212" s="1">
        <v>2.14</v>
      </c>
      <c r="M212" s="2">
        <v>0</v>
      </c>
      <c r="N212" s="1">
        <v>0.72</v>
      </c>
      <c r="O212" s="2">
        <v>0</v>
      </c>
      <c r="P212" s="1">
        <v>0.57</v>
      </c>
      <c r="Q212" s="2">
        <v>0</v>
      </c>
      <c r="R212" s="1">
        <f>MIN($B212,$D212,$F212,$H212,$J212,$L212,$N212,$P212)</f>
        <v>0</v>
      </c>
      <c r="S212" s="1">
        <f>MIN($C212,$E212,$G212,$I212,$K212,$M212,$O212,$Q212)</f>
        <v>0</v>
      </c>
      <c r="T212" s="1">
        <f>MEDIAN($B212,$D212,$F212,$H212,$J212,$L212,$N212,$P212)</f>
        <v>0</v>
      </c>
      <c r="U212" s="1">
        <f>MEDIAN($C212,$E212,$G212,$I212,$K212,$M212,$O212,$Q212)</f>
        <v>0</v>
      </c>
      <c r="V212" s="1">
        <f>MAX($B212,$D212,$F212,$H212,$J212,$L212,$N212,$P212)</f>
        <v>0</v>
      </c>
      <c r="W212" s="1">
        <f>MAX($C212,$E212,$G212,$I212,$K212,$M212,$O212,$Q212)</f>
        <v>0</v>
      </c>
    </row>
    <row r="213" spans="1:23">
      <c r="A213" s="1" t="s">
        <v>210</v>
      </c>
      <c r="B213" s="1"/>
      <c r="C213" s="2"/>
      <c r="D213" s="1">
        <v>1.08</v>
      </c>
      <c r="E213" s="2">
        <v>0</v>
      </c>
      <c r="F213" s="1">
        <v>1.27</v>
      </c>
      <c r="G213" s="2">
        <v>0</v>
      </c>
      <c r="H213" s="1"/>
      <c r="I213" s="2"/>
      <c r="J213" s="1">
        <v>1.73</v>
      </c>
      <c r="K213" s="2">
        <v>0</v>
      </c>
      <c r="L213" s="1">
        <v>2.11</v>
      </c>
      <c r="M213" s="2">
        <v>0</v>
      </c>
      <c r="N213" s="1">
        <v>0.5600000000000001</v>
      </c>
      <c r="O213" s="2">
        <v>0</v>
      </c>
      <c r="P213" s="1">
        <v>0.5600000000000001</v>
      </c>
      <c r="Q213" s="2">
        <v>0</v>
      </c>
      <c r="R213" s="1">
        <f>MIN($B213,$D213,$F213,$H213,$J213,$L213,$N213,$P213)</f>
        <v>0</v>
      </c>
      <c r="S213" s="1">
        <f>MIN($C213,$E213,$G213,$I213,$K213,$M213,$O213,$Q213)</f>
        <v>0</v>
      </c>
      <c r="T213" s="1">
        <f>MEDIAN($B213,$D213,$F213,$H213,$J213,$L213,$N213,$P213)</f>
        <v>0</v>
      </c>
      <c r="U213" s="1">
        <f>MEDIAN($C213,$E213,$G213,$I213,$K213,$M213,$O213,$Q213)</f>
        <v>0</v>
      </c>
      <c r="V213" s="1">
        <f>MAX($B213,$D213,$F213,$H213,$J213,$L213,$N213,$P213)</f>
        <v>0</v>
      </c>
      <c r="W213" s="1">
        <f>MAX($C213,$E213,$G213,$I213,$K213,$M213,$O213,$Q213)</f>
        <v>0</v>
      </c>
    </row>
    <row r="214" spans="1:23">
      <c r="A214" s="1" t="s">
        <v>211</v>
      </c>
      <c r="B214" s="1"/>
      <c r="C214" s="2"/>
      <c r="D214" s="1">
        <v>3.28</v>
      </c>
      <c r="E214" s="2">
        <v>0</v>
      </c>
      <c r="F214" s="4">
        <v>4.2</v>
      </c>
      <c r="G214" s="2">
        <v>0</v>
      </c>
      <c r="H214" s="1"/>
      <c r="I214" s="2"/>
      <c r="J214" s="1">
        <v>1.76</v>
      </c>
      <c r="K214" s="2">
        <v>0</v>
      </c>
      <c r="L214" s="1">
        <v>2.14</v>
      </c>
      <c r="M214" s="2">
        <v>0</v>
      </c>
      <c r="N214" s="1">
        <v>0.88</v>
      </c>
      <c r="O214" s="2">
        <v>0</v>
      </c>
      <c r="P214" s="3">
        <v>0.86</v>
      </c>
      <c r="Q214" s="2">
        <v>0</v>
      </c>
      <c r="R214" s="1">
        <f>MIN($B214,$D214,$F214,$H214,$J214,$L214,$N214,$P214)</f>
        <v>0</v>
      </c>
      <c r="S214" s="1">
        <f>MIN($C214,$E214,$G214,$I214,$K214,$M214,$O214,$Q214)</f>
        <v>0</v>
      </c>
      <c r="T214" s="1">
        <f>MEDIAN($B214,$D214,$F214,$H214,$J214,$L214,$N214,$P214)</f>
        <v>0</v>
      </c>
      <c r="U214" s="1">
        <f>MEDIAN($C214,$E214,$G214,$I214,$K214,$M214,$O214,$Q214)</f>
        <v>0</v>
      </c>
      <c r="V214" s="1">
        <f>MAX($B214,$D214,$F214,$H214,$J214,$L214,$N214,$P214)</f>
        <v>0</v>
      </c>
      <c r="W214" s="1">
        <f>MAX($C214,$E214,$G214,$I214,$K214,$M214,$O214,$Q214)</f>
        <v>0</v>
      </c>
    </row>
    <row r="215" spans="1:23">
      <c r="A215" s="1" t="s">
        <v>212</v>
      </c>
      <c r="B215" s="1"/>
      <c r="C215" s="2"/>
      <c r="D215" s="1">
        <v>3.29</v>
      </c>
      <c r="E215" s="2">
        <v>0</v>
      </c>
      <c r="F215" s="4">
        <v>4.2</v>
      </c>
      <c r="G215" s="2">
        <v>0</v>
      </c>
      <c r="H215" s="1"/>
      <c r="I215" s="2"/>
      <c r="J215" s="1">
        <v>1.89</v>
      </c>
      <c r="K215" s="2">
        <v>0</v>
      </c>
      <c r="L215" s="1">
        <v>2.16</v>
      </c>
      <c r="M215" s="2">
        <v>0</v>
      </c>
      <c r="N215" s="1">
        <v>0.88</v>
      </c>
      <c r="O215" s="2">
        <v>0</v>
      </c>
      <c r="P215" s="3">
        <v>0.87</v>
      </c>
      <c r="Q215" s="2">
        <v>0</v>
      </c>
      <c r="R215" s="1">
        <f>MIN($B215,$D215,$F215,$H215,$J215,$L215,$N215,$P215)</f>
        <v>0</v>
      </c>
      <c r="S215" s="1">
        <f>MIN($C215,$E215,$G215,$I215,$K215,$M215,$O215,$Q215)</f>
        <v>0</v>
      </c>
      <c r="T215" s="1">
        <f>MEDIAN($B215,$D215,$F215,$H215,$J215,$L215,$N215,$P215)</f>
        <v>0</v>
      </c>
      <c r="U215" s="1">
        <f>MEDIAN($C215,$E215,$G215,$I215,$K215,$M215,$O215,$Q215)</f>
        <v>0</v>
      </c>
      <c r="V215" s="1">
        <f>MAX($B215,$D215,$F215,$H215,$J215,$L215,$N215,$P215)</f>
        <v>0</v>
      </c>
      <c r="W215" s="1">
        <f>MAX($C215,$E215,$G215,$I215,$K215,$M215,$O215,$Q215)</f>
        <v>0</v>
      </c>
    </row>
    <row r="216" spans="1:23">
      <c r="A216" s="1" t="s">
        <v>213</v>
      </c>
      <c r="B216" s="1"/>
      <c r="C216" s="2"/>
      <c r="D216" s="1">
        <v>26.21</v>
      </c>
      <c r="E216" s="2">
        <v>0</v>
      </c>
      <c r="F216" s="4">
        <v>34.73</v>
      </c>
      <c r="G216" s="2">
        <v>0</v>
      </c>
      <c r="H216" s="1"/>
      <c r="I216" s="2"/>
      <c r="J216" s="1">
        <v>3.23</v>
      </c>
      <c r="K216" s="2">
        <v>0</v>
      </c>
      <c r="L216" s="1">
        <v>4.02</v>
      </c>
      <c r="M216" s="2">
        <v>0</v>
      </c>
      <c r="N216" s="1">
        <v>1.33</v>
      </c>
      <c r="O216" s="2">
        <v>0</v>
      </c>
      <c r="P216" s="3">
        <v>1.06</v>
      </c>
      <c r="Q216" s="2">
        <v>0</v>
      </c>
      <c r="R216" s="1">
        <f>MIN($B216,$D216,$F216,$H216,$J216,$L216,$N216,$P216)</f>
        <v>0</v>
      </c>
      <c r="S216" s="1">
        <f>MIN($C216,$E216,$G216,$I216,$K216,$M216,$O216,$Q216)</f>
        <v>0</v>
      </c>
      <c r="T216" s="1">
        <f>MEDIAN($B216,$D216,$F216,$H216,$J216,$L216,$N216,$P216)</f>
        <v>0</v>
      </c>
      <c r="U216" s="1">
        <f>MEDIAN($C216,$E216,$G216,$I216,$K216,$M216,$O216,$Q216)</f>
        <v>0</v>
      </c>
      <c r="V216" s="1">
        <f>MAX($B216,$D216,$F216,$H216,$J216,$L216,$N216,$P216)</f>
        <v>0</v>
      </c>
      <c r="W216" s="1">
        <f>MAX($C216,$E216,$G216,$I216,$K216,$M216,$O216,$Q216)</f>
        <v>0</v>
      </c>
    </row>
    <row r="217" spans="1:23">
      <c r="A217" s="1" t="s">
        <v>214</v>
      </c>
      <c r="B217" s="1"/>
      <c r="C217" s="2"/>
      <c r="D217" s="1">
        <v>26.92</v>
      </c>
      <c r="E217" s="2">
        <v>0</v>
      </c>
      <c r="F217" s="4">
        <v>28.59</v>
      </c>
      <c r="G217" s="2">
        <v>0</v>
      </c>
      <c r="H217" s="1"/>
      <c r="I217" s="2"/>
      <c r="J217" s="1">
        <v>4.61</v>
      </c>
      <c r="K217" s="2">
        <v>0</v>
      </c>
      <c r="L217" s="1">
        <v>4.04</v>
      </c>
      <c r="M217" s="2">
        <v>0</v>
      </c>
      <c r="N217" s="1">
        <v>1.34</v>
      </c>
      <c r="O217" s="2">
        <v>0</v>
      </c>
      <c r="P217" s="3">
        <v>1.08</v>
      </c>
      <c r="Q217" s="2">
        <v>0</v>
      </c>
      <c r="R217" s="1">
        <f>MIN($B217,$D217,$F217,$H217,$J217,$L217,$N217,$P217)</f>
        <v>0</v>
      </c>
      <c r="S217" s="1">
        <f>MIN($C217,$E217,$G217,$I217,$K217,$M217,$O217,$Q217)</f>
        <v>0</v>
      </c>
      <c r="T217" s="1">
        <f>MEDIAN($B217,$D217,$F217,$H217,$J217,$L217,$N217,$P217)</f>
        <v>0</v>
      </c>
      <c r="U217" s="1">
        <f>MEDIAN($C217,$E217,$G217,$I217,$K217,$M217,$O217,$Q217)</f>
        <v>0</v>
      </c>
      <c r="V217" s="1">
        <f>MAX($B217,$D217,$F217,$H217,$J217,$L217,$N217,$P217)</f>
        <v>0</v>
      </c>
      <c r="W217" s="1">
        <f>MAX($C217,$E217,$G217,$I217,$K217,$M217,$O217,$Q217)</f>
        <v>0</v>
      </c>
    </row>
    <row r="218" spans="1:23">
      <c r="A218" s="1" t="s">
        <v>215</v>
      </c>
      <c r="B218" s="1"/>
      <c r="C218" s="2"/>
      <c r="D218" s="1">
        <v>54.06</v>
      </c>
      <c r="E218" s="2">
        <v>0</v>
      </c>
      <c r="F218" s="4">
        <v>76.02</v>
      </c>
      <c r="G218" s="2">
        <v>0</v>
      </c>
      <c r="H218" s="1"/>
      <c r="I218" s="2"/>
      <c r="J218" s="1">
        <v>3.87</v>
      </c>
      <c r="K218" s="2">
        <v>0</v>
      </c>
      <c r="L218" s="1">
        <v>4.65</v>
      </c>
      <c r="M218" s="2">
        <v>0</v>
      </c>
      <c r="N218" s="1">
        <v>1.33</v>
      </c>
      <c r="O218" s="2">
        <v>0</v>
      </c>
      <c r="P218" s="3">
        <v>1.13</v>
      </c>
      <c r="Q218" s="2">
        <v>0</v>
      </c>
      <c r="R218" s="1">
        <f>MIN($B218,$D218,$F218,$H218,$J218,$L218,$N218,$P218)</f>
        <v>0</v>
      </c>
      <c r="S218" s="1">
        <f>MIN($C218,$E218,$G218,$I218,$K218,$M218,$O218,$Q218)</f>
        <v>0</v>
      </c>
      <c r="T218" s="1">
        <f>MEDIAN($B218,$D218,$F218,$H218,$J218,$L218,$N218,$P218)</f>
        <v>0</v>
      </c>
      <c r="U218" s="1">
        <f>MEDIAN($C218,$E218,$G218,$I218,$K218,$M218,$O218,$Q218)</f>
        <v>0</v>
      </c>
      <c r="V218" s="1">
        <f>MAX($B218,$D218,$F218,$H218,$J218,$L218,$N218,$P218)</f>
        <v>0</v>
      </c>
      <c r="W218" s="1">
        <f>MAX($C218,$E218,$G218,$I218,$K218,$M218,$O218,$Q218)</f>
        <v>0</v>
      </c>
    </row>
    <row r="219" spans="1:23">
      <c r="A219" s="1" t="s">
        <v>216</v>
      </c>
      <c r="B219" s="1"/>
      <c r="C219" s="2"/>
      <c r="D219" s="1">
        <v>72.51000000000001</v>
      </c>
      <c r="E219" s="2">
        <v>0</v>
      </c>
      <c r="F219" s="4">
        <v>93.25</v>
      </c>
      <c r="G219" s="2">
        <v>0</v>
      </c>
      <c r="H219" s="1"/>
      <c r="I219" s="2"/>
      <c r="J219" s="1">
        <v>3.66</v>
      </c>
      <c r="K219" s="2">
        <v>0</v>
      </c>
      <c r="L219" s="1">
        <v>4.5</v>
      </c>
      <c r="M219" s="2">
        <v>0</v>
      </c>
      <c r="N219" s="1">
        <v>1.4</v>
      </c>
      <c r="O219" s="2">
        <v>0</v>
      </c>
      <c r="P219" s="3">
        <v>1.14</v>
      </c>
      <c r="Q219" s="2">
        <v>0</v>
      </c>
      <c r="R219" s="1">
        <f>MIN($B219,$D219,$F219,$H219,$J219,$L219,$N219,$P219)</f>
        <v>0</v>
      </c>
      <c r="S219" s="1">
        <f>MIN($C219,$E219,$G219,$I219,$K219,$M219,$O219,$Q219)</f>
        <v>0</v>
      </c>
      <c r="T219" s="1">
        <f>MEDIAN($B219,$D219,$F219,$H219,$J219,$L219,$N219,$P219)</f>
        <v>0</v>
      </c>
      <c r="U219" s="1">
        <f>MEDIAN($C219,$E219,$G219,$I219,$K219,$M219,$O219,$Q219)</f>
        <v>0</v>
      </c>
      <c r="V219" s="1">
        <f>MAX($B219,$D219,$F219,$H219,$J219,$L219,$N219,$P219)</f>
        <v>0</v>
      </c>
      <c r="W219" s="1">
        <f>MAX($C219,$E219,$G219,$I219,$K219,$M219,$O219,$Q219)</f>
        <v>0</v>
      </c>
    </row>
    <row r="220" spans="1:23">
      <c r="A220" s="1" t="s">
        <v>217</v>
      </c>
      <c r="B220" s="1"/>
      <c r="C220" s="2"/>
      <c r="D220" s="1">
        <v>108.98</v>
      </c>
      <c r="E220" s="2">
        <v>0</v>
      </c>
      <c r="F220" s="4">
        <v>131.87</v>
      </c>
      <c r="G220" s="2">
        <v>0</v>
      </c>
      <c r="H220" s="1"/>
      <c r="I220" s="2"/>
      <c r="J220" s="1">
        <v>3.82</v>
      </c>
      <c r="K220" s="2">
        <v>0</v>
      </c>
      <c r="L220" s="1">
        <v>4.5</v>
      </c>
      <c r="M220" s="2">
        <v>0</v>
      </c>
      <c r="N220" s="1">
        <v>1.68</v>
      </c>
      <c r="O220" s="2">
        <v>0</v>
      </c>
      <c r="P220" s="3">
        <v>1.18</v>
      </c>
      <c r="Q220" s="2">
        <v>0</v>
      </c>
      <c r="R220" s="1">
        <f>MIN($B220,$D220,$F220,$H220,$J220,$L220,$N220,$P220)</f>
        <v>0</v>
      </c>
      <c r="S220" s="1">
        <f>MIN($C220,$E220,$G220,$I220,$K220,$M220,$O220,$Q220)</f>
        <v>0</v>
      </c>
      <c r="T220" s="1">
        <f>MEDIAN($B220,$D220,$F220,$H220,$J220,$L220,$N220,$P220)</f>
        <v>0</v>
      </c>
      <c r="U220" s="1">
        <f>MEDIAN($C220,$E220,$G220,$I220,$K220,$M220,$O220,$Q220)</f>
        <v>0</v>
      </c>
      <c r="V220" s="1">
        <f>MAX($B220,$D220,$F220,$H220,$J220,$L220,$N220,$P220)</f>
        <v>0</v>
      </c>
      <c r="W220" s="1">
        <f>MAX($C220,$E220,$G220,$I220,$K220,$M220,$O220,$Q220)</f>
        <v>0</v>
      </c>
    </row>
    <row r="221" spans="1:23">
      <c r="A221" s="1" t="s">
        <v>218</v>
      </c>
      <c r="B221" s="1"/>
      <c r="C221" s="2"/>
      <c r="D221" s="1">
        <v>325.12</v>
      </c>
      <c r="E221" s="2">
        <v>0</v>
      </c>
      <c r="F221" s="4">
        <v>333.24</v>
      </c>
      <c r="G221" s="2">
        <v>0</v>
      </c>
      <c r="H221" s="1"/>
      <c r="I221" s="2"/>
      <c r="J221" s="1">
        <v>3.44</v>
      </c>
      <c r="K221" s="2">
        <v>0</v>
      </c>
      <c r="L221" s="1">
        <v>5.48</v>
      </c>
      <c r="M221" s="2">
        <v>0</v>
      </c>
      <c r="N221" s="1">
        <v>1.34</v>
      </c>
      <c r="O221" s="2">
        <v>0</v>
      </c>
      <c r="P221" s="3">
        <v>1.29</v>
      </c>
      <c r="Q221" s="2">
        <v>0</v>
      </c>
      <c r="R221" s="1">
        <f>MIN($B221,$D221,$F221,$H221,$J221,$L221,$N221,$P221)</f>
        <v>0</v>
      </c>
      <c r="S221" s="1">
        <f>MIN($C221,$E221,$G221,$I221,$K221,$M221,$O221,$Q221)</f>
        <v>0</v>
      </c>
      <c r="T221" s="1">
        <f>MEDIAN($B221,$D221,$F221,$H221,$J221,$L221,$N221,$P221)</f>
        <v>0</v>
      </c>
      <c r="U221" s="1">
        <f>MEDIAN($C221,$E221,$G221,$I221,$K221,$M221,$O221,$Q221)</f>
        <v>0</v>
      </c>
      <c r="V221" s="1">
        <f>MAX($B221,$D221,$F221,$H221,$J221,$L221,$N221,$P221)</f>
        <v>0</v>
      </c>
      <c r="W221" s="1">
        <f>MAX($C221,$E221,$G221,$I221,$K221,$M221,$O221,$Q221)</f>
        <v>0</v>
      </c>
    </row>
    <row r="222" spans="1:23">
      <c r="A222" s="1" t="s">
        <v>219</v>
      </c>
      <c r="B222" s="1"/>
      <c r="C222" s="2"/>
      <c r="D222" s="1">
        <v>271.54</v>
      </c>
      <c r="E222" s="2">
        <v>0</v>
      </c>
      <c r="F222" s="4">
        <v>297.68</v>
      </c>
      <c r="G222" s="2">
        <v>0</v>
      </c>
      <c r="H222" s="1"/>
      <c r="I222" s="2"/>
      <c r="J222" s="1">
        <v>4.4</v>
      </c>
      <c r="K222" s="2">
        <v>0</v>
      </c>
      <c r="L222" s="1">
        <v>5.18</v>
      </c>
      <c r="M222" s="2">
        <v>0</v>
      </c>
      <c r="N222" s="1">
        <v>1.59</v>
      </c>
      <c r="O222" s="2">
        <v>0</v>
      </c>
      <c r="P222" s="3">
        <v>1.26</v>
      </c>
      <c r="Q222" s="2">
        <v>0</v>
      </c>
      <c r="R222" s="1">
        <f>MIN($B222,$D222,$F222,$H222,$J222,$L222,$N222,$P222)</f>
        <v>0</v>
      </c>
      <c r="S222" s="1">
        <f>MIN($C222,$E222,$G222,$I222,$K222,$M222,$O222,$Q222)</f>
        <v>0</v>
      </c>
      <c r="T222" s="1">
        <f>MEDIAN($B222,$D222,$F222,$H222,$J222,$L222,$N222,$P222)</f>
        <v>0</v>
      </c>
      <c r="U222" s="1">
        <f>MEDIAN($C222,$E222,$G222,$I222,$K222,$M222,$O222,$Q222)</f>
        <v>0</v>
      </c>
      <c r="V222" s="1">
        <f>MAX($B222,$D222,$F222,$H222,$J222,$L222,$N222,$P222)</f>
        <v>0</v>
      </c>
      <c r="W222" s="1">
        <f>MAX($C222,$E222,$G222,$I222,$K222,$M222,$O222,$Q222)</f>
        <v>0</v>
      </c>
    </row>
    <row r="223" spans="1:23">
      <c r="A223" s="1" t="s">
        <v>220</v>
      </c>
      <c r="B223" s="1"/>
      <c r="C223" s="2"/>
      <c r="D223" s="1">
        <v>869.33</v>
      </c>
      <c r="E223" s="2">
        <v>0</v>
      </c>
      <c r="F223" s="4">
        <v>1200</v>
      </c>
      <c r="G223" s="6">
        <v>1</v>
      </c>
      <c r="H223" s="1"/>
      <c r="I223" s="2"/>
      <c r="J223" s="1">
        <v>3.56</v>
      </c>
      <c r="K223" s="2">
        <v>0</v>
      </c>
      <c r="L223" s="1">
        <v>5.89</v>
      </c>
      <c r="M223" s="2">
        <v>0</v>
      </c>
      <c r="N223" s="1">
        <v>1.33</v>
      </c>
      <c r="O223" s="2">
        <v>0</v>
      </c>
      <c r="P223" s="3">
        <v>1.25</v>
      </c>
      <c r="Q223" s="2">
        <v>0</v>
      </c>
      <c r="R223" s="1">
        <f>MIN($B223,$D223,$F223,$H223,$J223,$L223,$N223,$P223)</f>
        <v>0</v>
      </c>
      <c r="S223" s="1">
        <f>MIN($C223,$E223,$G223,$I223,$K223,$M223,$O223,$Q223)</f>
        <v>0</v>
      </c>
      <c r="T223" s="1">
        <f>MEDIAN($B223,$D223,$F223,$H223,$J223,$L223,$N223,$P223)</f>
        <v>0</v>
      </c>
      <c r="U223" s="1">
        <f>MEDIAN($C223,$E223,$G223,$I223,$K223,$M223,$O223,$Q223)</f>
        <v>0</v>
      </c>
      <c r="V223" s="1">
        <f>MAX($B223,$D223,$F223,$H223,$J223,$L223,$N223,$P223)</f>
        <v>0</v>
      </c>
      <c r="W223" s="1">
        <f>MAX($C223,$E223,$G223,$I223,$K223,$M223,$O223,$Q223)</f>
        <v>0</v>
      </c>
    </row>
    <row r="224" spans="1:23">
      <c r="A224" s="1" t="s">
        <v>221</v>
      </c>
      <c r="B224" s="1"/>
      <c r="C224" s="2"/>
      <c r="D224" s="1">
        <v>891.1</v>
      </c>
      <c r="E224" s="2">
        <v>0</v>
      </c>
      <c r="F224" s="4">
        <v>1200</v>
      </c>
      <c r="G224" s="6">
        <v>1</v>
      </c>
      <c r="H224" s="1"/>
      <c r="I224" s="2"/>
      <c r="J224" s="1">
        <v>3.65</v>
      </c>
      <c r="K224" s="2">
        <v>0</v>
      </c>
      <c r="L224" s="1">
        <v>5.87</v>
      </c>
      <c r="M224" s="2">
        <v>0</v>
      </c>
      <c r="N224" s="1">
        <v>1.36</v>
      </c>
      <c r="O224" s="2">
        <v>0</v>
      </c>
      <c r="P224" s="3">
        <v>1.27</v>
      </c>
      <c r="Q224" s="2">
        <v>0</v>
      </c>
      <c r="R224" s="1">
        <f>MIN($B224,$D224,$F224,$H224,$J224,$L224,$N224,$P224)</f>
        <v>0</v>
      </c>
      <c r="S224" s="1">
        <f>MIN($C224,$E224,$G224,$I224,$K224,$M224,$O224,$Q224)</f>
        <v>0</v>
      </c>
      <c r="T224" s="1">
        <f>MEDIAN($B224,$D224,$F224,$H224,$J224,$L224,$N224,$P224)</f>
        <v>0</v>
      </c>
      <c r="U224" s="1">
        <f>MEDIAN($C224,$E224,$G224,$I224,$K224,$M224,$O224,$Q224)</f>
        <v>0</v>
      </c>
      <c r="V224" s="1">
        <f>MAX($B224,$D224,$F224,$H224,$J224,$L224,$N224,$P224)</f>
        <v>0</v>
      </c>
      <c r="W224" s="1">
        <f>MAX($C224,$E224,$G224,$I224,$K224,$M224,$O224,$Q224)</f>
        <v>0</v>
      </c>
    </row>
    <row r="225" spans="1:23">
      <c r="A225" s="1" t="s">
        <v>222</v>
      </c>
      <c r="B225" s="1"/>
      <c r="C225" s="2"/>
      <c r="D225" s="4">
        <v>1200</v>
      </c>
      <c r="E225" s="6">
        <v>1</v>
      </c>
      <c r="F225" s="4">
        <v>1200</v>
      </c>
      <c r="G225" s="6">
        <v>1</v>
      </c>
      <c r="H225" s="1"/>
      <c r="I225" s="2"/>
      <c r="J225" s="1">
        <v>3.59</v>
      </c>
      <c r="K225" s="2">
        <v>0</v>
      </c>
      <c r="L225" s="1">
        <v>5.84</v>
      </c>
      <c r="M225" s="2">
        <v>0</v>
      </c>
      <c r="N225" s="1">
        <v>1.37</v>
      </c>
      <c r="O225" s="2">
        <v>0</v>
      </c>
      <c r="P225" s="3">
        <v>1.26</v>
      </c>
      <c r="Q225" s="2">
        <v>0</v>
      </c>
      <c r="R225" s="1">
        <f>MIN($B225,$D225,$F225,$H225,$J225,$L225,$N225,$P225)</f>
        <v>0</v>
      </c>
      <c r="S225" s="1">
        <f>MIN($C225,$E225,$G225,$I225,$K225,$M225,$O225,$Q225)</f>
        <v>0</v>
      </c>
      <c r="T225" s="1">
        <f>MEDIAN($B225,$D225,$F225,$H225,$J225,$L225,$N225,$P225)</f>
        <v>0</v>
      </c>
      <c r="U225" s="1">
        <f>MEDIAN($C225,$E225,$G225,$I225,$K225,$M225,$O225,$Q225)</f>
        <v>0</v>
      </c>
      <c r="V225" s="1">
        <f>MAX($B225,$D225,$F225,$H225,$J225,$L225,$N225,$P225)</f>
        <v>0</v>
      </c>
      <c r="W225" s="1">
        <f>MAX($C225,$E225,$G225,$I225,$K225,$M225,$O225,$Q225)</f>
        <v>0</v>
      </c>
    </row>
    <row r="226" spans="1:23">
      <c r="A226" s="1" t="s">
        <v>223</v>
      </c>
      <c r="B226" s="1"/>
      <c r="C226" s="2"/>
      <c r="D226" s="1">
        <v>4.65</v>
      </c>
      <c r="E226" s="2">
        <v>0</v>
      </c>
      <c r="F226" s="1">
        <v>4.65</v>
      </c>
      <c r="G226" s="2">
        <v>0</v>
      </c>
      <c r="H226" s="1"/>
      <c r="I226" s="2"/>
      <c r="J226" s="1">
        <v>3.13</v>
      </c>
      <c r="K226" s="2">
        <v>0</v>
      </c>
      <c r="L226" s="1">
        <v>2.52</v>
      </c>
      <c r="M226" s="2">
        <v>0</v>
      </c>
      <c r="N226" s="1">
        <v>1.37</v>
      </c>
      <c r="O226" s="2">
        <v>0</v>
      </c>
      <c r="P226" s="3">
        <v>0.91</v>
      </c>
      <c r="Q226" s="2">
        <v>0</v>
      </c>
      <c r="R226" s="1">
        <f>MIN($B226,$D226,$F226,$H226,$J226,$L226,$N226,$P226)</f>
        <v>0</v>
      </c>
      <c r="S226" s="1">
        <f>MIN($C226,$E226,$G226,$I226,$K226,$M226,$O226,$Q226)</f>
        <v>0</v>
      </c>
      <c r="T226" s="1">
        <f>MEDIAN($B226,$D226,$F226,$H226,$J226,$L226,$N226,$P226)</f>
        <v>0</v>
      </c>
      <c r="U226" s="1">
        <f>MEDIAN($C226,$E226,$G226,$I226,$K226,$M226,$O226,$Q226)</f>
        <v>0</v>
      </c>
      <c r="V226" s="1">
        <f>MAX($B226,$D226,$F226,$H226,$J226,$L226,$N226,$P226)</f>
        <v>0</v>
      </c>
      <c r="W226" s="1">
        <f>MAX($C226,$E226,$G226,$I226,$K226,$M226,$O226,$Q226)</f>
        <v>0</v>
      </c>
    </row>
    <row r="227" spans="1:23">
      <c r="A227" s="1" t="s">
        <v>224</v>
      </c>
      <c r="B227" s="1"/>
      <c r="C227" s="2"/>
      <c r="D227" s="1">
        <v>4.69</v>
      </c>
      <c r="E227" s="2">
        <v>0</v>
      </c>
      <c r="F227" s="1">
        <v>4.9</v>
      </c>
      <c r="G227" s="2">
        <v>0</v>
      </c>
      <c r="H227" s="1"/>
      <c r="I227" s="2"/>
      <c r="J227" s="1">
        <v>3.93</v>
      </c>
      <c r="K227" s="2">
        <v>0</v>
      </c>
      <c r="L227" s="1">
        <v>2.66</v>
      </c>
      <c r="M227" s="2">
        <v>0</v>
      </c>
      <c r="N227" s="1">
        <v>1.4</v>
      </c>
      <c r="O227" s="2">
        <v>0</v>
      </c>
      <c r="P227" s="3">
        <v>1.03</v>
      </c>
      <c r="Q227" s="2">
        <v>0</v>
      </c>
      <c r="R227" s="1">
        <f>MIN($B227,$D227,$F227,$H227,$J227,$L227,$N227,$P227)</f>
        <v>0</v>
      </c>
      <c r="S227" s="1">
        <f>MIN($C227,$E227,$G227,$I227,$K227,$M227,$O227,$Q227)</f>
        <v>0</v>
      </c>
      <c r="T227" s="1">
        <f>MEDIAN($B227,$D227,$F227,$H227,$J227,$L227,$N227,$P227)</f>
        <v>0</v>
      </c>
      <c r="U227" s="1">
        <f>MEDIAN($C227,$E227,$G227,$I227,$K227,$M227,$O227,$Q227)</f>
        <v>0</v>
      </c>
      <c r="V227" s="1">
        <f>MAX($B227,$D227,$F227,$H227,$J227,$L227,$N227,$P227)</f>
        <v>0</v>
      </c>
      <c r="W227" s="1">
        <f>MAX($C227,$E227,$G227,$I227,$K227,$M227,$O227,$Q227)</f>
        <v>0</v>
      </c>
    </row>
    <row r="228" spans="1:23">
      <c r="A228" s="1" t="s">
        <v>225</v>
      </c>
      <c r="B228" s="1"/>
      <c r="C228" s="2"/>
      <c r="D228" s="1">
        <v>4.8</v>
      </c>
      <c r="E228" s="2">
        <v>0</v>
      </c>
      <c r="F228" s="4">
        <v>5.63</v>
      </c>
      <c r="G228" s="2">
        <v>0</v>
      </c>
      <c r="H228" s="1"/>
      <c r="I228" s="2"/>
      <c r="J228" s="1">
        <v>3.35</v>
      </c>
      <c r="K228" s="2">
        <v>0</v>
      </c>
      <c r="L228" s="1">
        <v>3.08</v>
      </c>
      <c r="M228" s="2">
        <v>0</v>
      </c>
      <c r="N228" s="1">
        <v>1.34</v>
      </c>
      <c r="O228" s="2">
        <v>0</v>
      </c>
      <c r="P228" s="3">
        <v>0.95</v>
      </c>
      <c r="Q228" s="2">
        <v>0</v>
      </c>
      <c r="R228" s="1">
        <f>MIN($B228,$D228,$F228,$H228,$J228,$L228,$N228,$P228)</f>
        <v>0</v>
      </c>
      <c r="S228" s="1">
        <f>MIN($C228,$E228,$G228,$I228,$K228,$M228,$O228,$Q228)</f>
        <v>0</v>
      </c>
      <c r="T228" s="1">
        <f>MEDIAN($B228,$D228,$F228,$H228,$J228,$L228,$N228,$P228)</f>
        <v>0</v>
      </c>
      <c r="U228" s="1">
        <f>MEDIAN($C228,$E228,$G228,$I228,$K228,$M228,$O228,$Q228)</f>
        <v>0</v>
      </c>
      <c r="V228" s="1">
        <f>MAX($B228,$D228,$F228,$H228,$J228,$L228,$N228,$P228)</f>
        <v>0</v>
      </c>
      <c r="W228" s="1">
        <f>MAX($C228,$E228,$G228,$I228,$K228,$M228,$O228,$Q228)</f>
        <v>0</v>
      </c>
    </row>
    <row r="229" spans="1:23">
      <c r="A229" s="1" t="s">
        <v>226</v>
      </c>
      <c r="B229" s="1"/>
      <c r="C229" s="2"/>
      <c r="D229" s="1">
        <v>4.62</v>
      </c>
      <c r="E229" s="2">
        <v>0</v>
      </c>
      <c r="F229" s="4">
        <v>5.73</v>
      </c>
      <c r="G229" s="2">
        <v>0</v>
      </c>
      <c r="H229" s="1"/>
      <c r="I229" s="2"/>
      <c r="J229" s="1">
        <v>3.8</v>
      </c>
      <c r="K229" s="2">
        <v>0</v>
      </c>
      <c r="L229" s="1">
        <v>2.97</v>
      </c>
      <c r="M229" s="2">
        <v>0</v>
      </c>
      <c r="N229" s="1">
        <v>1.37</v>
      </c>
      <c r="O229" s="2">
        <v>0</v>
      </c>
      <c r="P229" s="3">
        <v>1</v>
      </c>
      <c r="Q229" s="2">
        <v>0</v>
      </c>
      <c r="R229" s="1">
        <f>MIN($B229,$D229,$F229,$H229,$J229,$L229,$N229,$P229)</f>
        <v>0</v>
      </c>
      <c r="S229" s="1">
        <f>MIN($C229,$E229,$G229,$I229,$K229,$M229,$O229,$Q229)</f>
        <v>0</v>
      </c>
      <c r="T229" s="1">
        <f>MEDIAN($B229,$D229,$F229,$H229,$J229,$L229,$N229,$P229)</f>
        <v>0</v>
      </c>
      <c r="U229" s="1">
        <f>MEDIAN($C229,$E229,$G229,$I229,$K229,$M229,$O229,$Q229)</f>
        <v>0</v>
      </c>
      <c r="V229" s="1">
        <f>MAX($B229,$D229,$F229,$H229,$J229,$L229,$N229,$P229)</f>
        <v>0</v>
      </c>
      <c r="W229" s="1">
        <f>MAX($C229,$E229,$G229,$I229,$K229,$M229,$O229,$Q229)</f>
        <v>0</v>
      </c>
    </row>
    <row r="230" spans="1:23">
      <c r="A230" s="1" t="s">
        <v>227</v>
      </c>
      <c r="B230" s="1"/>
      <c r="C230" s="2"/>
      <c r="D230" s="1">
        <v>7.17</v>
      </c>
      <c r="E230" s="2">
        <v>0</v>
      </c>
      <c r="F230" s="4">
        <v>8.09</v>
      </c>
      <c r="G230" s="2">
        <v>0</v>
      </c>
      <c r="H230" s="1"/>
      <c r="I230" s="2"/>
      <c r="J230" s="1">
        <v>3.17</v>
      </c>
      <c r="K230" s="2">
        <v>0</v>
      </c>
      <c r="L230" s="1">
        <v>3</v>
      </c>
      <c r="M230" s="2">
        <v>0</v>
      </c>
      <c r="N230" s="1">
        <v>1.32</v>
      </c>
      <c r="O230" s="2">
        <v>0</v>
      </c>
      <c r="P230" s="3">
        <v>1.02</v>
      </c>
      <c r="Q230" s="2">
        <v>0</v>
      </c>
      <c r="R230" s="1">
        <f>MIN($B230,$D230,$F230,$H230,$J230,$L230,$N230,$P230)</f>
        <v>0</v>
      </c>
      <c r="S230" s="1">
        <f>MIN($C230,$E230,$G230,$I230,$K230,$M230,$O230,$Q230)</f>
        <v>0</v>
      </c>
      <c r="T230" s="1">
        <f>MEDIAN($B230,$D230,$F230,$H230,$J230,$L230,$N230,$P230)</f>
        <v>0</v>
      </c>
      <c r="U230" s="1">
        <f>MEDIAN($C230,$E230,$G230,$I230,$K230,$M230,$O230,$Q230)</f>
        <v>0</v>
      </c>
      <c r="V230" s="1">
        <f>MAX($B230,$D230,$F230,$H230,$J230,$L230,$N230,$P230)</f>
        <v>0</v>
      </c>
      <c r="W230" s="1">
        <f>MAX($C230,$E230,$G230,$I230,$K230,$M230,$O230,$Q230)</f>
        <v>0</v>
      </c>
    </row>
    <row r="231" spans="1:23">
      <c r="A231" s="1" t="s">
        <v>228</v>
      </c>
      <c r="B231" s="1"/>
      <c r="C231" s="2"/>
      <c r="D231" s="1">
        <v>7.37</v>
      </c>
      <c r="E231" s="2">
        <v>0</v>
      </c>
      <c r="F231" s="4">
        <v>8.880000000000001</v>
      </c>
      <c r="G231" s="2">
        <v>0</v>
      </c>
      <c r="H231" s="1"/>
      <c r="I231" s="2"/>
      <c r="J231" s="1">
        <v>3.26</v>
      </c>
      <c r="K231" s="2">
        <v>0</v>
      </c>
      <c r="L231" s="1">
        <v>3.55</v>
      </c>
      <c r="M231" s="2">
        <v>0</v>
      </c>
      <c r="N231" s="1">
        <v>1.35</v>
      </c>
      <c r="O231" s="2">
        <v>0</v>
      </c>
      <c r="P231" s="3">
        <v>1.03</v>
      </c>
      <c r="Q231" s="2">
        <v>0</v>
      </c>
      <c r="R231" s="1">
        <f>MIN($B231,$D231,$F231,$H231,$J231,$L231,$N231,$P231)</f>
        <v>0</v>
      </c>
      <c r="S231" s="1">
        <f>MIN($C231,$E231,$G231,$I231,$K231,$M231,$O231,$Q231)</f>
        <v>0</v>
      </c>
      <c r="T231" s="1">
        <f>MEDIAN($B231,$D231,$F231,$H231,$J231,$L231,$N231,$P231)</f>
        <v>0</v>
      </c>
      <c r="U231" s="1">
        <f>MEDIAN($C231,$E231,$G231,$I231,$K231,$M231,$O231,$Q231)</f>
        <v>0</v>
      </c>
      <c r="V231" s="1">
        <f>MAX($B231,$D231,$F231,$H231,$J231,$L231,$N231,$P231)</f>
        <v>0</v>
      </c>
      <c r="W231" s="1">
        <f>MAX($C231,$E231,$G231,$I231,$K231,$M231,$O231,$Q231)</f>
        <v>0</v>
      </c>
    </row>
    <row r="232" spans="1:23">
      <c r="A232" s="1" t="s">
        <v>229</v>
      </c>
      <c r="B232" s="1"/>
      <c r="C232" s="2"/>
      <c r="D232" s="1">
        <v>7.43</v>
      </c>
      <c r="E232" s="2">
        <v>0</v>
      </c>
      <c r="F232" s="4">
        <v>9.109999999999999</v>
      </c>
      <c r="G232" s="2">
        <v>0</v>
      </c>
      <c r="H232" s="1"/>
      <c r="I232" s="2"/>
      <c r="J232" s="1">
        <v>3.18</v>
      </c>
      <c r="K232" s="2">
        <v>0</v>
      </c>
      <c r="L232" s="1">
        <v>3.53</v>
      </c>
      <c r="M232" s="2">
        <v>0</v>
      </c>
      <c r="N232" s="3">
        <v>1.34</v>
      </c>
      <c r="O232" s="2">
        <v>0</v>
      </c>
      <c r="P232" s="1">
        <v>1.35</v>
      </c>
      <c r="Q232" s="2">
        <v>0</v>
      </c>
      <c r="R232" s="1">
        <f>MIN($B232,$D232,$F232,$H232,$J232,$L232,$N232,$P232)</f>
        <v>0</v>
      </c>
      <c r="S232" s="1">
        <f>MIN($C232,$E232,$G232,$I232,$K232,$M232,$O232,$Q232)</f>
        <v>0</v>
      </c>
      <c r="T232" s="1">
        <f>MEDIAN($B232,$D232,$F232,$H232,$J232,$L232,$N232,$P232)</f>
        <v>0</v>
      </c>
      <c r="U232" s="1">
        <f>MEDIAN($C232,$E232,$G232,$I232,$K232,$M232,$O232,$Q232)</f>
        <v>0</v>
      </c>
      <c r="V232" s="1">
        <f>MAX($B232,$D232,$F232,$H232,$J232,$L232,$N232,$P232)</f>
        <v>0</v>
      </c>
      <c r="W232" s="1">
        <f>MAX($C232,$E232,$G232,$I232,$K232,$M232,$O232,$Q232)</f>
        <v>0</v>
      </c>
    </row>
    <row r="233" spans="1:23">
      <c r="A233" s="1" t="s">
        <v>230</v>
      </c>
      <c r="B233" s="1"/>
      <c r="C233" s="2"/>
      <c r="D233" s="1">
        <v>22.28</v>
      </c>
      <c r="E233" s="2">
        <v>0</v>
      </c>
      <c r="F233" s="4">
        <v>24.2</v>
      </c>
      <c r="G233" s="2">
        <v>0</v>
      </c>
      <c r="H233" s="1"/>
      <c r="I233" s="2"/>
      <c r="J233" s="1">
        <v>3.21</v>
      </c>
      <c r="K233" s="2">
        <v>0</v>
      </c>
      <c r="L233" s="1">
        <v>4</v>
      </c>
      <c r="M233" s="2">
        <v>0</v>
      </c>
      <c r="N233" s="3">
        <v>1.34</v>
      </c>
      <c r="O233" s="2">
        <v>0</v>
      </c>
      <c r="P233" s="1">
        <v>1.4</v>
      </c>
      <c r="Q233" s="2">
        <v>0</v>
      </c>
      <c r="R233" s="1">
        <f>MIN($B233,$D233,$F233,$H233,$J233,$L233,$N233,$P233)</f>
        <v>0</v>
      </c>
      <c r="S233" s="1">
        <f>MIN($C233,$E233,$G233,$I233,$K233,$M233,$O233,$Q233)</f>
        <v>0</v>
      </c>
      <c r="T233" s="1">
        <f>MEDIAN($B233,$D233,$F233,$H233,$J233,$L233,$N233,$P233)</f>
        <v>0</v>
      </c>
      <c r="U233" s="1">
        <f>MEDIAN($C233,$E233,$G233,$I233,$K233,$M233,$O233,$Q233)</f>
        <v>0</v>
      </c>
      <c r="V233" s="1">
        <f>MAX($B233,$D233,$F233,$H233,$J233,$L233,$N233,$P233)</f>
        <v>0</v>
      </c>
      <c r="W233" s="1">
        <f>MAX($C233,$E233,$G233,$I233,$K233,$M233,$O233,$Q233)</f>
        <v>0</v>
      </c>
    </row>
    <row r="234" spans="1:23">
      <c r="A234" s="1" t="s">
        <v>231</v>
      </c>
      <c r="B234" s="1"/>
      <c r="C234" s="2"/>
      <c r="D234" s="1">
        <v>13.23</v>
      </c>
      <c r="E234" s="2">
        <v>0</v>
      </c>
      <c r="F234" s="4">
        <v>15.79</v>
      </c>
      <c r="G234" s="2">
        <v>0</v>
      </c>
      <c r="H234" s="1"/>
      <c r="I234" s="2"/>
      <c r="J234" s="1">
        <v>3.14</v>
      </c>
      <c r="K234" s="2">
        <v>0</v>
      </c>
      <c r="L234" s="1">
        <v>2.99</v>
      </c>
      <c r="M234" s="2">
        <v>0</v>
      </c>
      <c r="N234" s="1">
        <v>2.14</v>
      </c>
      <c r="O234" s="2">
        <v>0</v>
      </c>
      <c r="P234" s="3">
        <v>1.81</v>
      </c>
      <c r="Q234" s="2">
        <v>0</v>
      </c>
      <c r="R234" s="1">
        <f>MIN($B234,$D234,$F234,$H234,$J234,$L234,$N234,$P234)</f>
        <v>0</v>
      </c>
      <c r="S234" s="1">
        <f>MIN($C234,$E234,$G234,$I234,$K234,$M234,$O234,$Q234)</f>
        <v>0</v>
      </c>
      <c r="T234" s="1">
        <f>MEDIAN($B234,$D234,$F234,$H234,$J234,$L234,$N234,$P234)</f>
        <v>0</v>
      </c>
      <c r="U234" s="1">
        <f>MEDIAN($C234,$E234,$G234,$I234,$K234,$M234,$O234,$Q234)</f>
        <v>0</v>
      </c>
      <c r="V234" s="1">
        <f>MAX($B234,$D234,$F234,$H234,$J234,$L234,$N234,$P234)</f>
        <v>0</v>
      </c>
      <c r="W234" s="1">
        <f>MAX($C234,$E234,$G234,$I234,$K234,$M234,$O234,$Q234)</f>
        <v>0</v>
      </c>
    </row>
    <row r="235" spans="1:23">
      <c r="A235" s="1" t="s">
        <v>232</v>
      </c>
      <c r="B235" s="1"/>
      <c r="C235" s="2"/>
      <c r="D235" s="1">
        <v>13.26</v>
      </c>
      <c r="E235" s="2">
        <v>0</v>
      </c>
      <c r="F235" s="4">
        <v>17.05</v>
      </c>
      <c r="G235" s="2">
        <v>0</v>
      </c>
      <c r="H235" s="1"/>
      <c r="I235" s="2"/>
      <c r="J235" s="1">
        <v>4.04</v>
      </c>
      <c r="K235" s="2">
        <v>0</v>
      </c>
      <c r="L235" s="1">
        <v>3.47</v>
      </c>
      <c r="M235" s="2">
        <v>0</v>
      </c>
      <c r="N235" s="1">
        <v>2.13</v>
      </c>
      <c r="O235" s="2">
        <v>0</v>
      </c>
      <c r="P235" s="3">
        <v>1.81</v>
      </c>
      <c r="Q235" s="2">
        <v>0</v>
      </c>
      <c r="R235" s="1">
        <f>MIN($B235,$D235,$F235,$H235,$J235,$L235,$N235,$P235)</f>
        <v>0</v>
      </c>
      <c r="S235" s="1">
        <f>MIN($C235,$E235,$G235,$I235,$K235,$M235,$O235,$Q235)</f>
        <v>0</v>
      </c>
      <c r="T235" s="1">
        <f>MEDIAN($B235,$D235,$F235,$H235,$J235,$L235,$N235,$P235)</f>
        <v>0</v>
      </c>
      <c r="U235" s="1">
        <f>MEDIAN($C235,$E235,$G235,$I235,$K235,$M235,$O235,$Q235)</f>
        <v>0</v>
      </c>
      <c r="V235" s="1">
        <f>MAX($B235,$D235,$F235,$H235,$J235,$L235,$N235,$P235)</f>
        <v>0</v>
      </c>
      <c r="W235" s="1">
        <f>MAX($C235,$E235,$G235,$I235,$K235,$M235,$O235,$Q235)</f>
        <v>0</v>
      </c>
    </row>
    <row r="236" spans="1:23">
      <c r="A236" s="1" t="s">
        <v>233</v>
      </c>
      <c r="B236" s="1"/>
      <c r="C236" s="2"/>
      <c r="D236" s="4">
        <v>1200</v>
      </c>
      <c r="E236" s="6">
        <v>1</v>
      </c>
      <c r="F236" s="4">
        <v>1200</v>
      </c>
      <c r="G236" s="6">
        <v>1</v>
      </c>
      <c r="H236" s="1"/>
      <c r="I236" s="2"/>
      <c r="J236" s="1">
        <v>3.63</v>
      </c>
      <c r="K236" s="2">
        <v>0</v>
      </c>
      <c r="L236" s="1">
        <v>6.58</v>
      </c>
      <c r="M236" s="2">
        <v>0</v>
      </c>
      <c r="N236" s="1">
        <v>2.57</v>
      </c>
      <c r="O236" s="2">
        <v>0</v>
      </c>
      <c r="P236" s="3">
        <v>2.1</v>
      </c>
      <c r="Q236" s="2">
        <v>0</v>
      </c>
      <c r="R236" s="1">
        <f>MIN($B236,$D236,$F236,$H236,$J236,$L236,$N236,$P236)</f>
        <v>0</v>
      </c>
      <c r="S236" s="1">
        <f>MIN($C236,$E236,$G236,$I236,$K236,$M236,$O236,$Q236)</f>
        <v>0</v>
      </c>
      <c r="T236" s="1">
        <f>MEDIAN($B236,$D236,$F236,$H236,$J236,$L236,$N236,$P236)</f>
        <v>0</v>
      </c>
      <c r="U236" s="1">
        <f>MEDIAN($C236,$E236,$G236,$I236,$K236,$M236,$O236,$Q236)</f>
        <v>0</v>
      </c>
      <c r="V236" s="1">
        <f>MAX($B236,$D236,$F236,$H236,$J236,$L236,$N236,$P236)</f>
        <v>0</v>
      </c>
      <c r="W236" s="1">
        <f>MAX($C236,$E236,$G236,$I236,$K236,$M236,$O236,$Q236)</f>
        <v>0</v>
      </c>
    </row>
    <row r="237" spans="1:23">
      <c r="A237" s="1" t="s">
        <v>234</v>
      </c>
      <c r="B237" s="1"/>
      <c r="C237" s="2"/>
      <c r="D237" s="4">
        <v>1200</v>
      </c>
      <c r="E237" s="6">
        <v>1</v>
      </c>
      <c r="F237" s="4">
        <v>1200</v>
      </c>
      <c r="G237" s="6">
        <v>1</v>
      </c>
      <c r="H237" s="1"/>
      <c r="I237" s="2"/>
      <c r="J237" s="1">
        <v>3.71</v>
      </c>
      <c r="K237" s="2">
        <v>0</v>
      </c>
      <c r="L237" s="1">
        <v>6.69</v>
      </c>
      <c r="M237" s="2">
        <v>0</v>
      </c>
      <c r="N237" s="1">
        <v>2.39</v>
      </c>
      <c r="O237" s="2">
        <v>0</v>
      </c>
      <c r="P237" s="3">
        <v>2.23</v>
      </c>
      <c r="Q237" s="2">
        <v>0</v>
      </c>
      <c r="R237" s="1">
        <f>MIN($B237,$D237,$F237,$H237,$J237,$L237,$N237,$P237)</f>
        <v>0</v>
      </c>
      <c r="S237" s="1">
        <f>MIN($C237,$E237,$G237,$I237,$K237,$M237,$O237,$Q237)</f>
        <v>0</v>
      </c>
      <c r="T237" s="1">
        <f>MEDIAN($B237,$D237,$F237,$H237,$J237,$L237,$N237,$P237)</f>
        <v>0</v>
      </c>
      <c r="U237" s="1">
        <f>MEDIAN($C237,$E237,$G237,$I237,$K237,$M237,$O237,$Q237)</f>
        <v>0</v>
      </c>
      <c r="V237" s="1">
        <f>MAX($B237,$D237,$F237,$H237,$J237,$L237,$N237,$P237)</f>
        <v>0</v>
      </c>
      <c r="W237" s="1">
        <f>MAX($C237,$E237,$G237,$I237,$K237,$M237,$O237,$Q237)</f>
        <v>0</v>
      </c>
    </row>
    <row r="238" spans="1:23">
      <c r="A238" s="1" t="s">
        <v>235</v>
      </c>
      <c r="B238" s="1"/>
      <c r="C238" s="2"/>
      <c r="D238" s="4">
        <v>1200</v>
      </c>
      <c r="E238" s="6">
        <v>1</v>
      </c>
      <c r="F238" s="4">
        <v>1200</v>
      </c>
      <c r="G238" s="6">
        <v>1</v>
      </c>
      <c r="H238" s="1"/>
      <c r="I238" s="2"/>
      <c r="J238" s="1">
        <v>6.43</v>
      </c>
      <c r="K238" s="2">
        <v>0</v>
      </c>
      <c r="L238" s="1">
        <v>7.4</v>
      </c>
      <c r="M238" s="2">
        <v>0</v>
      </c>
      <c r="N238" s="1">
        <v>3.83</v>
      </c>
      <c r="O238" s="2">
        <v>0</v>
      </c>
      <c r="P238" s="3">
        <v>2.81</v>
      </c>
      <c r="Q238" s="2">
        <v>0</v>
      </c>
      <c r="R238" s="1">
        <f>MIN($B238,$D238,$F238,$H238,$J238,$L238,$N238,$P238)</f>
        <v>0</v>
      </c>
      <c r="S238" s="1">
        <f>MIN($C238,$E238,$G238,$I238,$K238,$M238,$O238,$Q238)</f>
        <v>0</v>
      </c>
      <c r="T238" s="1">
        <f>MEDIAN($B238,$D238,$F238,$H238,$J238,$L238,$N238,$P238)</f>
        <v>0</v>
      </c>
      <c r="U238" s="1">
        <f>MEDIAN($C238,$E238,$G238,$I238,$K238,$M238,$O238,$Q238)</f>
        <v>0</v>
      </c>
      <c r="V238" s="1">
        <f>MAX($B238,$D238,$F238,$H238,$J238,$L238,$N238,$P238)</f>
        <v>0</v>
      </c>
      <c r="W238" s="1">
        <f>MAX($C238,$E238,$G238,$I238,$K238,$M238,$O238,$Q238)</f>
        <v>0</v>
      </c>
    </row>
    <row r="239" spans="1:23">
      <c r="A239" s="1" t="s">
        <v>236</v>
      </c>
      <c r="B239" s="1"/>
      <c r="C239" s="2"/>
      <c r="D239" s="4">
        <v>1200</v>
      </c>
      <c r="E239" s="6">
        <v>1</v>
      </c>
      <c r="F239" s="4">
        <v>1200</v>
      </c>
      <c r="G239" s="6">
        <v>1</v>
      </c>
      <c r="H239" s="1"/>
      <c r="I239" s="2"/>
      <c r="J239" s="1">
        <v>6.94</v>
      </c>
      <c r="K239" s="2">
        <v>0</v>
      </c>
      <c r="L239" s="1">
        <v>7.41</v>
      </c>
      <c r="M239" s="2">
        <v>0</v>
      </c>
      <c r="N239" s="1">
        <v>3.81</v>
      </c>
      <c r="O239" s="2">
        <v>0</v>
      </c>
      <c r="P239" s="3">
        <v>2.27</v>
      </c>
      <c r="Q239" s="2">
        <v>0</v>
      </c>
      <c r="R239" s="1">
        <f>MIN($B239,$D239,$F239,$H239,$J239,$L239,$N239,$P239)</f>
        <v>0</v>
      </c>
      <c r="S239" s="1">
        <f>MIN($C239,$E239,$G239,$I239,$K239,$M239,$O239,$Q239)</f>
        <v>0</v>
      </c>
      <c r="T239" s="1">
        <f>MEDIAN($B239,$D239,$F239,$H239,$J239,$L239,$N239,$P239)</f>
        <v>0</v>
      </c>
      <c r="U239" s="1">
        <f>MEDIAN($C239,$E239,$G239,$I239,$K239,$M239,$O239,$Q239)</f>
        <v>0</v>
      </c>
      <c r="V239" s="1">
        <f>MAX($B239,$D239,$F239,$H239,$J239,$L239,$N239,$P239)</f>
        <v>0</v>
      </c>
      <c r="W239" s="1">
        <f>MAX($C239,$E239,$G239,$I239,$K239,$M239,$O239,$Q239)</f>
        <v>0</v>
      </c>
    </row>
    <row r="240" spans="1:23">
      <c r="A240" s="1" t="s">
        <v>237</v>
      </c>
      <c r="B240" s="1"/>
      <c r="C240" s="2"/>
      <c r="D240" s="4">
        <v>1200</v>
      </c>
      <c r="E240" s="6">
        <v>1</v>
      </c>
      <c r="F240" s="4">
        <v>1200</v>
      </c>
      <c r="G240" s="6">
        <v>1</v>
      </c>
      <c r="H240" s="1"/>
      <c r="I240" s="2"/>
      <c r="J240" s="1">
        <v>9.02</v>
      </c>
      <c r="K240" s="2">
        <v>0</v>
      </c>
      <c r="L240" s="1">
        <v>8.109999999999999</v>
      </c>
      <c r="M240" s="2">
        <v>0</v>
      </c>
      <c r="N240" s="1">
        <v>3.79</v>
      </c>
      <c r="O240" s="2">
        <v>0</v>
      </c>
      <c r="P240" s="3">
        <v>2.86</v>
      </c>
      <c r="Q240" s="2">
        <v>0</v>
      </c>
      <c r="R240" s="1">
        <f>MIN($B240,$D240,$F240,$H240,$J240,$L240,$N240,$P240)</f>
        <v>0</v>
      </c>
      <c r="S240" s="1">
        <f>MIN($C240,$E240,$G240,$I240,$K240,$M240,$O240,$Q240)</f>
        <v>0</v>
      </c>
      <c r="T240" s="1">
        <f>MEDIAN($B240,$D240,$F240,$H240,$J240,$L240,$N240,$P240)</f>
        <v>0</v>
      </c>
      <c r="U240" s="1">
        <f>MEDIAN($C240,$E240,$G240,$I240,$K240,$M240,$O240,$Q240)</f>
        <v>0</v>
      </c>
      <c r="V240" s="1">
        <f>MAX($B240,$D240,$F240,$H240,$J240,$L240,$N240,$P240)</f>
        <v>0</v>
      </c>
      <c r="W240" s="1">
        <f>MAX($C240,$E240,$G240,$I240,$K240,$M240,$O240,$Q240)</f>
        <v>0</v>
      </c>
    </row>
    <row r="241" spans="1:23">
      <c r="A241" s="1" t="s">
        <v>238</v>
      </c>
      <c r="B241" s="1"/>
      <c r="C241" s="2"/>
      <c r="D241" s="4">
        <v>1200</v>
      </c>
      <c r="E241" s="6">
        <v>1</v>
      </c>
      <c r="F241" s="4">
        <v>1200</v>
      </c>
      <c r="G241" s="6">
        <v>1</v>
      </c>
      <c r="H241" s="1"/>
      <c r="I241" s="2"/>
      <c r="J241" s="1">
        <v>6.46</v>
      </c>
      <c r="K241" s="2">
        <v>0</v>
      </c>
      <c r="L241" s="1">
        <v>8.109999999999999</v>
      </c>
      <c r="M241" s="2">
        <v>0</v>
      </c>
      <c r="N241" s="1">
        <v>3.84</v>
      </c>
      <c r="O241" s="2">
        <v>0</v>
      </c>
      <c r="P241" s="3">
        <v>2.26</v>
      </c>
      <c r="Q241" s="2">
        <v>0</v>
      </c>
      <c r="R241" s="1">
        <f>MIN($B241,$D241,$F241,$H241,$J241,$L241,$N241,$P241)</f>
        <v>0</v>
      </c>
      <c r="S241" s="1">
        <f>MIN($C241,$E241,$G241,$I241,$K241,$M241,$O241,$Q241)</f>
        <v>0</v>
      </c>
      <c r="T241" s="1">
        <f>MEDIAN($B241,$D241,$F241,$H241,$J241,$L241,$N241,$P241)</f>
        <v>0</v>
      </c>
      <c r="U241" s="1">
        <f>MEDIAN($C241,$E241,$G241,$I241,$K241,$M241,$O241,$Q241)</f>
        <v>0</v>
      </c>
      <c r="V241" s="1">
        <f>MAX($B241,$D241,$F241,$H241,$J241,$L241,$N241,$P241)</f>
        <v>0</v>
      </c>
      <c r="W241" s="1">
        <f>MAX($C241,$E241,$G241,$I241,$K241,$M241,$O241,$Q241)</f>
        <v>0</v>
      </c>
    </row>
    <row r="242" spans="1:23">
      <c r="A242" s="1" t="s">
        <v>239</v>
      </c>
      <c r="B242" s="1"/>
      <c r="C242" s="2"/>
      <c r="D242" s="4">
        <v>1200</v>
      </c>
      <c r="E242" s="6">
        <v>1</v>
      </c>
      <c r="F242" s="4">
        <v>1200</v>
      </c>
      <c r="G242" s="6">
        <v>1</v>
      </c>
      <c r="H242" s="1"/>
      <c r="I242" s="2"/>
      <c r="J242" s="1">
        <v>6.64</v>
      </c>
      <c r="K242" s="2">
        <v>0</v>
      </c>
      <c r="L242" s="1">
        <v>8.98</v>
      </c>
      <c r="M242" s="2">
        <v>0</v>
      </c>
      <c r="N242" s="1">
        <v>3.8</v>
      </c>
      <c r="O242" s="2">
        <v>0</v>
      </c>
      <c r="P242" s="3">
        <v>2.36</v>
      </c>
      <c r="Q242" s="2">
        <v>0</v>
      </c>
      <c r="R242" s="1">
        <f>MIN($B242,$D242,$F242,$H242,$J242,$L242,$N242,$P242)</f>
        <v>0</v>
      </c>
      <c r="S242" s="1">
        <f>MIN($C242,$E242,$G242,$I242,$K242,$M242,$O242,$Q242)</f>
        <v>0</v>
      </c>
      <c r="T242" s="1">
        <f>MEDIAN($B242,$D242,$F242,$H242,$J242,$L242,$N242,$P242)</f>
        <v>0</v>
      </c>
      <c r="U242" s="1">
        <f>MEDIAN($C242,$E242,$G242,$I242,$K242,$M242,$O242,$Q242)</f>
        <v>0</v>
      </c>
      <c r="V242" s="1">
        <f>MAX($B242,$D242,$F242,$H242,$J242,$L242,$N242,$P242)</f>
        <v>0</v>
      </c>
      <c r="W242" s="1">
        <f>MAX($C242,$E242,$G242,$I242,$K242,$M242,$O242,$Q242)</f>
        <v>0</v>
      </c>
    </row>
    <row r="243" spans="1:23">
      <c r="A243" s="1" t="s">
        <v>240</v>
      </c>
      <c r="B243" s="1"/>
      <c r="C243" s="2"/>
      <c r="D243" s="4">
        <v>1200</v>
      </c>
      <c r="E243" s="6">
        <v>1</v>
      </c>
      <c r="F243" s="4">
        <v>1200</v>
      </c>
      <c r="G243" s="6">
        <v>1</v>
      </c>
      <c r="H243" s="1"/>
      <c r="I243" s="2"/>
      <c r="J243" s="1">
        <v>6.62</v>
      </c>
      <c r="K243" s="2">
        <v>0</v>
      </c>
      <c r="L243" s="1">
        <v>9.32</v>
      </c>
      <c r="M243" s="2">
        <v>0</v>
      </c>
      <c r="N243" s="1">
        <v>4.01</v>
      </c>
      <c r="O243" s="2">
        <v>0</v>
      </c>
      <c r="P243" s="3">
        <v>2.31</v>
      </c>
      <c r="Q243" s="2">
        <v>0</v>
      </c>
      <c r="R243" s="1">
        <f>MIN($B243,$D243,$F243,$H243,$J243,$L243,$N243,$P243)</f>
        <v>0</v>
      </c>
      <c r="S243" s="1">
        <f>MIN($C243,$E243,$G243,$I243,$K243,$M243,$O243,$Q243)</f>
        <v>0</v>
      </c>
      <c r="T243" s="1">
        <f>MEDIAN($B243,$D243,$F243,$H243,$J243,$L243,$N243,$P243)</f>
        <v>0</v>
      </c>
      <c r="U243" s="1">
        <f>MEDIAN($C243,$E243,$G243,$I243,$K243,$M243,$O243,$Q243)</f>
        <v>0</v>
      </c>
      <c r="V243" s="1">
        <f>MAX($B243,$D243,$F243,$H243,$J243,$L243,$N243,$P243)</f>
        <v>0</v>
      </c>
      <c r="W243" s="1">
        <f>MAX($C243,$E243,$G243,$I243,$K243,$M243,$O243,$Q243)</f>
        <v>0</v>
      </c>
    </row>
    <row r="244" spans="1:23">
      <c r="A244" s="1" t="s">
        <v>241</v>
      </c>
      <c r="B244" s="1"/>
      <c r="C244" s="2"/>
      <c r="D244" s="4">
        <v>1200</v>
      </c>
      <c r="E244" s="6">
        <v>1</v>
      </c>
      <c r="F244" s="4">
        <v>1200</v>
      </c>
      <c r="G244" s="6">
        <v>1</v>
      </c>
      <c r="H244" s="1"/>
      <c r="I244" s="2"/>
      <c r="J244" s="1">
        <v>6.6</v>
      </c>
      <c r="K244" s="2">
        <v>0</v>
      </c>
      <c r="L244" s="1">
        <v>9.630000000000001</v>
      </c>
      <c r="M244" s="2">
        <v>0</v>
      </c>
      <c r="N244" s="1">
        <v>3.89</v>
      </c>
      <c r="O244" s="2">
        <v>0</v>
      </c>
      <c r="P244" s="3">
        <v>2.72</v>
      </c>
      <c r="Q244" s="2">
        <v>0</v>
      </c>
      <c r="R244" s="1">
        <f>MIN($B244,$D244,$F244,$H244,$J244,$L244,$N244,$P244)</f>
        <v>0</v>
      </c>
      <c r="S244" s="1">
        <f>MIN($C244,$E244,$G244,$I244,$K244,$M244,$O244,$Q244)</f>
        <v>0</v>
      </c>
      <c r="T244" s="1">
        <f>MEDIAN($B244,$D244,$F244,$H244,$J244,$L244,$N244,$P244)</f>
        <v>0</v>
      </c>
      <c r="U244" s="1">
        <f>MEDIAN($C244,$E244,$G244,$I244,$K244,$M244,$O244,$Q244)</f>
        <v>0</v>
      </c>
      <c r="V244" s="1">
        <f>MAX($B244,$D244,$F244,$H244,$J244,$L244,$N244,$P244)</f>
        <v>0</v>
      </c>
      <c r="W244" s="1">
        <f>MAX($C244,$E244,$G244,$I244,$K244,$M244,$O244,$Q244)</f>
        <v>0</v>
      </c>
    </row>
    <row r="245" spans="1:23">
      <c r="A245" s="1" t="s">
        <v>242</v>
      </c>
      <c r="B245" s="1"/>
      <c r="C245" s="2"/>
      <c r="D245" s="4">
        <v>1200</v>
      </c>
      <c r="E245" s="6">
        <v>1</v>
      </c>
      <c r="F245" s="4">
        <v>1200</v>
      </c>
      <c r="G245" s="6">
        <v>1</v>
      </c>
      <c r="H245" s="1"/>
      <c r="I245" s="2"/>
      <c r="J245" s="1">
        <v>7.76</v>
      </c>
      <c r="K245" s="2">
        <v>0</v>
      </c>
      <c r="L245" s="1">
        <v>9.73</v>
      </c>
      <c r="M245" s="2">
        <v>0</v>
      </c>
      <c r="N245" s="1">
        <v>4.21</v>
      </c>
      <c r="O245" s="2">
        <v>0</v>
      </c>
      <c r="P245" s="3">
        <v>2.48</v>
      </c>
      <c r="Q245" s="2">
        <v>0</v>
      </c>
      <c r="R245" s="1">
        <f>MIN($B245,$D245,$F245,$H245,$J245,$L245,$N245,$P245)</f>
        <v>0</v>
      </c>
      <c r="S245" s="1">
        <f>MIN($C245,$E245,$G245,$I245,$K245,$M245,$O245,$Q245)</f>
        <v>0</v>
      </c>
      <c r="T245" s="1">
        <f>MEDIAN($B245,$D245,$F245,$H245,$J245,$L245,$N245,$P245)</f>
        <v>0</v>
      </c>
      <c r="U245" s="1">
        <f>MEDIAN($C245,$E245,$G245,$I245,$K245,$M245,$O245,$Q245)</f>
        <v>0</v>
      </c>
      <c r="V245" s="1">
        <f>MAX($B245,$D245,$F245,$H245,$J245,$L245,$N245,$P245)</f>
        <v>0</v>
      </c>
      <c r="W245" s="1">
        <f>MAX($C245,$E245,$G245,$I245,$K245,$M245,$O245,$Q245)</f>
        <v>0</v>
      </c>
    </row>
    <row r="246" spans="1:23">
      <c r="A246" s="1" t="s">
        <v>243</v>
      </c>
      <c r="B246" s="1"/>
      <c r="C246" s="2"/>
      <c r="D246" s="1">
        <v>30.6</v>
      </c>
      <c r="E246" s="2">
        <v>0</v>
      </c>
      <c r="F246" s="4">
        <v>34.22</v>
      </c>
      <c r="G246" s="2">
        <v>0</v>
      </c>
      <c r="H246" s="1"/>
      <c r="I246" s="2"/>
      <c r="J246" s="1">
        <v>3.23</v>
      </c>
      <c r="K246" s="2">
        <v>0</v>
      </c>
      <c r="L246" s="1">
        <v>4.14</v>
      </c>
      <c r="M246" s="2">
        <v>0</v>
      </c>
      <c r="N246" s="1">
        <v>2.03</v>
      </c>
      <c r="O246" s="2">
        <v>0</v>
      </c>
      <c r="P246" s="3">
        <v>1.85</v>
      </c>
      <c r="Q246" s="2">
        <v>0</v>
      </c>
      <c r="R246" s="1">
        <f>MIN($B246,$D246,$F246,$H246,$J246,$L246,$N246,$P246)</f>
        <v>0</v>
      </c>
      <c r="S246" s="1">
        <f>MIN($C246,$E246,$G246,$I246,$K246,$M246,$O246,$Q246)</f>
        <v>0</v>
      </c>
      <c r="T246" s="1">
        <f>MEDIAN($B246,$D246,$F246,$H246,$J246,$L246,$N246,$P246)</f>
        <v>0</v>
      </c>
      <c r="U246" s="1">
        <f>MEDIAN($C246,$E246,$G246,$I246,$K246,$M246,$O246,$Q246)</f>
        <v>0</v>
      </c>
      <c r="V246" s="1">
        <f>MAX($B246,$D246,$F246,$H246,$J246,$L246,$N246,$P246)</f>
        <v>0</v>
      </c>
      <c r="W246" s="1">
        <f>MAX($C246,$E246,$G246,$I246,$K246,$M246,$O246,$Q246)</f>
        <v>0</v>
      </c>
    </row>
    <row r="247" spans="1:23">
      <c r="A247" s="1" t="s">
        <v>244</v>
      </c>
      <c r="B247" s="1"/>
      <c r="C247" s="2"/>
      <c r="D247" s="1">
        <v>35.36</v>
      </c>
      <c r="E247" s="2">
        <v>0</v>
      </c>
      <c r="F247" s="4">
        <v>49.52</v>
      </c>
      <c r="G247" s="2">
        <v>0</v>
      </c>
      <c r="H247" s="1"/>
      <c r="I247" s="2"/>
      <c r="J247" s="1">
        <v>3.25</v>
      </c>
      <c r="K247" s="2">
        <v>0</v>
      </c>
      <c r="L247" s="1">
        <v>4.08</v>
      </c>
      <c r="M247" s="2">
        <v>0</v>
      </c>
      <c r="N247" s="1">
        <v>2.13</v>
      </c>
      <c r="O247" s="2">
        <v>0</v>
      </c>
      <c r="P247" s="3">
        <v>1.89</v>
      </c>
      <c r="Q247" s="2">
        <v>0</v>
      </c>
      <c r="R247" s="1">
        <f>MIN($B247,$D247,$F247,$H247,$J247,$L247,$N247,$P247)</f>
        <v>0</v>
      </c>
      <c r="S247" s="1">
        <f>MIN($C247,$E247,$G247,$I247,$K247,$M247,$O247,$Q247)</f>
        <v>0</v>
      </c>
      <c r="T247" s="1">
        <f>MEDIAN($B247,$D247,$F247,$H247,$J247,$L247,$N247,$P247)</f>
        <v>0</v>
      </c>
      <c r="U247" s="1">
        <f>MEDIAN($C247,$E247,$G247,$I247,$K247,$M247,$O247,$Q247)</f>
        <v>0</v>
      </c>
      <c r="V247" s="1">
        <f>MAX($B247,$D247,$F247,$H247,$J247,$L247,$N247,$P247)</f>
        <v>0</v>
      </c>
      <c r="W247" s="1">
        <f>MAX($C247,$E247,$G247,$I247,$K247,$M247,$O247,$Q247)</f>
        <v>0</v>
      </c>
    </row>
    <row r="248" spans="1:23">
      <c r="A248" s="1" t="s">
        <v>245</v>
      </c>
      <c r="B248" s="1"/>
      <c r="C248" s="2"/>
      <c r="D248" s="1">
        <v>84.38</v>
      </c>
      <c r="E248" s="2">
        <v>0</v>
      </c>
      <c r="F248" s="4">
        <v>104.39</v>
      </c>
      <c r="G248" s="2">
        <v>0</v>
      </c>
      <c r="H248" s="1"/>
      <c r="I248" s="2"/>
      <c r="J248" s="1">
        <v>3.65</v>
      </c>
      <c r="K248" s="2">
        <v>0</v>
      </c>
      <c r="L248" s="1">
        <v>4.66</v>
      </c>
      <c r="M248" s="2">
        <v>0</v>
      </c>
      <c r="N248" s="3">
        <v>2.23</v>
      </c>
      <c r="O248" s="2">
        <v>0</v>
      </c>
      <c r="P248" s="1">
        <v>2.47</v>
      </c>
      <c r="Q248" s="2">
        <v>0</v>
      </c>
      <c r="R248" s="1">
        <f>MIN($B248,$D248,$F248,$H248,$J248,$L248,$N248,$P248)</f>
        <v>0</v>
      </c>
      <c r="S248" s="1">
        <f>MIN($C248,$E248,$G248,$I248,$K248,$M248,$O248,$Q248)</f>
        <v>0</v>
      </c>
      <c r="T248" s="1">
        <f>MEDIAN($B248,$D248,$F248,$H248,$J248,$L248,$N248,$P248)</f>
        <v>0</v>
      </c>
      <c r="U248" s="1">
        <f>MEDIAN($C248,$E248,$G248,$I248,$K248,$M248,$O248,$Q248)</f>
        <v>0</v>
      </c>
      <c r="V248" s="1">
        <f>MAX($B248,$D248,$F248,$H248,$J248,$L248,$N248,$P248)</f>
        <v>0</v>
      </c>
      <c r="W248" s="1">
        <f>MAX($C248,$E248,$G248,$I248,$K248,$M248,$O248,$Q248)</f>
        <v>0</v>
      </c>
    </row>
    <row r="249" spans="1:23">
      <c r="A249" s="1" t="s">
        <v>246</v>
      </c>
      <c r="B249" s="1"/>
      <c r="C249" s="2"/>
      <c r="D249" s="1">
        <v>89.02</v>
      </c>
      <c r="E249" s="2">
        <v>0</v>
      </c>
      <c r="F249" s="4">
        <v>115.52</v>
      </c>
      <c r="G249" s="2">
        <v>0</v>
      </c>
      <c r="H249" s="1"/>
      <c r="I249" s="2"/>
      <c r="J249" s="1">
        <v>3.57</v>
      </c>
      <c r="K249" s="2">
        <v>0</v>
      </c>
      <c r="L249" s="1">
        <v>4.6</v>
      </c>
      <c r="M249" s="2">
        <v>0</v>
      </c>
      <c r="N249" s="1">
        <v>2.15</v>
      </c>
      <c r="O249" s="2">
        <v>0</v>
      </c>
      <c r="P249" s="3">
        <v>1.92</v>
      </c>
      <c r="Q249" s="2">
        <v>0</v>
      </c>
      <c r="R249" s="1">
        <f>MIN($B249,$D249,$F249,$H249,$J249,$L249,$N249,$P249)</f>
        <v>0</v>
      </c>
      <c r="S249" s="1">
        <f>MIN($C249,$E249,$G249,$I249,$K249,$M249,$O249,$Q249)</f>
        <v>0</v>
      </c>
      <c r="T249" s="1">
        <f>MEDIAN($B249,$D249,$F249,$H249,$J249,$L249,$N249,$P249)</f>
        <v>0</v>
      </c>
      <c r="U249" s="1">
        <f>MEDIAN($C249,$E249,$G249,$I249,$K249,$M249,$O249,$Q249)</f>
        <v>0</v>
      </c>
      <c r="V249" s="1">
        <f>MAX($B249,$D249,$F249,$H249,$J249,$L249,$N249,$P249)</f>
        <v>0</v>
      </c>
      <c r="W249" s="1">
        <f>MAX($C249,$E249,$G249,$I249,$K249,$M249,$O249,$Q249)</f>
        <v>0</v>
      </c>
    </row>
    <row r="250" spans="1:23">
      <c r="A250" s="1" t="s">
        <v>247</v>
      </c>
      <c r="B250" s="1"/>
      <c r="C250" s="2"/>
      <c r="D250" s="1">
        <v>356.23</v>
      </c>
      <c r="E250" s="2">
        <v>0</v>
      </c>
      <c r="F250" s="4">
        <v>436.67</v>
      </c>
      <c r="G250" s="2">
        <v>0</v>
      </c>
      <c r="H250" s="1"/>
      <c r="I250" s="2"/>
      <c r="J250" s="1">
        <v>3.57</v>
      </c>
      <c r="K250" s="2">
        <v>0</v>
      </c>
      <c r="L250" s="1">
        <v>5.26</v>
      </c>
      <c r="M250" s="2">
        <v>0</v>
      </c>
      <c r="N250" s="1">
        <v>2.11</v>
      </c>
      <c r="O250" s="2">
        <v>0</v>
      </c>
      <c r="P250" s="3">
        <v>2.04</v>
      </c>
      <c r="Q250" s="2">
        <v>0</v>
      </c>
      <c r="R250" s="1">
        <f>MIN($B250,$D250,$F250,$H250,$J250,$L250,$N250,$P250)</f>
        <v>0</v>
      </c>
      <c r="S250" s="1">
        <f>MIN($C250,$E250,$G250,$I250,$K250,$M250,$O250,$Q250)</f>
        <v>0</v>
      </c>
      <c r="T250" s="1">
        <f>MEDIAN($B250,$D250,$F250,$H250,$J250,$L250,$N250,$P250)</f>
        <v>0</v>
      </c>
      <c r="U250" s="1">
        <f>MEDIAN($C250,$E250,$G250,$I250,$K250,$M250,$O250,$Q250)</f>
        <v>0</v>
      </c>
      <c r="V250" s="1">
        <f>MAX($B250,$D250,$F250,$H250,$J250,$L250,$N250,$P250)</f>
        <v>0</v>
      </c>
      <c r="W250" s="1">
        <f>MAX($C250,$E250,$G250,$I250,$K250,$M250,$O250,$Q250)</f>
        <v>0</v>
      </c>
    </row>
    <row r="251" spans="1:23">
      <c r="A251" s="1" t="s">
        <v>248</v>
      </c>
      <c r="B251" s="1"/>
      <c r="C251" s="2"/>
      <c r="D251" s="1">
        <v>473.35</v>
      </c>
      <c r="E251" s="2">
        <v>0</v>
      </c>
      <c r="F251" s="4">
        <v>693.63</v>
      </c>
      <c r="G251" s="2">
        <v>0</v>
      </c>
      <c r="H251" s="1"/>
      <c r="I251" s="2"/>
      <c r="J251" s="1">
        <v>3.5</v>
      </c>
      <c r="K251" s="2">
        <v>0</v>
      </c>
      <c r="L251" s="1">
        <v>5.24</v>
      </c>
      <c r="M251" s="2">
        <v>0</v>
      </c>
      <c r="N251" s="1">
        <v>2.16</v>
      </c>
      <c r="O251" s="2">
        <v>0</v>
      </c>
      <c r="P251" s="3">
        <v>1.94</v>
      </c>
      <c r="Q251" s="2">
        <v>0</v>
      </c>
      <c r="R251" s="1">
        <f>MIN($B251,$D251,$F251,$H251,$J251,$L251,$N251,$P251)</f>
        <v>0</v>
      </c>
      <c r="S251" s="1">
        <f>MIN($C251,$E251,$G251,$I251,$K251,$M251,$O251,$Q251)</f>
        <v>0</v>
      </c>
      <c r="T251" s="1">
        <f>MEDIAN($B251,$D251,$F251,$H251,$J251,$L251,$N251,$P251)</f>
        <v>0</v>
      </c>
      <c r="U251" s="1">
        <f>MEDIAN($C251,$E251,$G251,$I251,$K251,$M251,$O251,$Q251)</f>
        <v>0</v>
      </c>
      <c r="V251" s="1">
        <f>MAX($B251,$D251,$F251,$H251,$J251,$L251,$N251,$P251)</f>
        <v>0</v>
      </c>
      <c r="W251" s="1">
        <f>MAX($C251,$E251,$G251,$I251,$K251,$M251,$O251,$Q251)</f>
        <v>0</v>
      </c>
    </row>
    <row r="252" spans="1:23">
      <c r="A252" s="1" t="s">
        <v>249</v>
      </c>
      <c r="B252" s="1"/>
      <c r="C252" s="2"/>
      <c r="D252" s="4">
        <v>1200</v>
      </c>
      <c r="E252" s="6">
        <v>1</v>
      </c>
      <c r="F252" s="4">
        <v>1200</v>
      </c>
      <c r="G252" s="6">
        <v>1</v>
      </c>
      <c r="H252" s="1"/>
      <c r="I252" s="2"/>
      <c r="J252" s="1">
        <v>3.66</v>
      </c>
      <c r="K252" s="2">
        <v>0</v>
      </c>
      <c r="L252" s="1">
        <v>5.89</v>
      </c>
      <c r="M252" s="2">
        <v>0</v>
      </c>
      <c r="N252" s="1">
        <v>2.2</v>
      </c>
      <c r="O252" s="2">
        <v>0</v>
      </c>
      <c r="P252" s="3">
        <v>2.13</v>
      </c>
      <c r="Q252" s="2">
        <v>0</v>
      </c>
      <c r="R252" s="1">
        <f>MIN($B252,$D252,$F252,$H252,$J252,$L252,$N252,$P252)</f>
        <v>0</v>
      </c>
      <c r="S252" s="1">
        <f>MIN($C252,$E252,$G252,$I252,$K252,$M252,$O252,$Q252)</f>
        <v>0</v>
      </c>
      <c r="T252" s="1">
        <f>MEDIAN($B252,$D252,$F252,$H252,$J252,$L252,$N252,$P252)</f>
        <v>0</v>
      </c>
      <c r="U252" s="1">
        <f>MEDIAN($C252,$E252,$G252,$I252,$K252,$M252,$O252,$Q252)</f>
        <v>0</v>
      </c>
      <c r="V252" s="1">
        <f>MAX($B252,$D252,$F252,$H252,$J252,$L252,$N252,$P252)</f>
        <v>0</v>
      </c>
      <c r="W252" s="1">
        <f>MAX($C252,$E252,$G252,$I252,$K252,$M252,$O252,$Q252)</f>
        <v>0</v>
      </c>
    </row>
    <row r="253" spans="1:23">
      <c r="A253" s="1" t="s">
        <v>250</v>
      </c>
      <c r="B253" s="1"/>
      <c r="C253" s="2"/>
      <c r="D253" s="4">
        <v>1200</v>
      </c>
      <c r="E253" s="6">
        <v>1</v>
      </c>
      <c r="F253" s="4">
        <v>1200</v>
      </c>
      <c r="G253" s="6">
        <v>1</v>
      </c>
      <c r="H253" s="1"/>
      <c r="I253" s="2"/>
      <c r="J253" s="1">
        <v>3.67</v>
      </c>
      <c r="K253" s="2">
        <v>0</v>
      </c>
      <c r="L253" s="1">
        <v>5.76</v>
      </c>
      <c r="M253" s="2">
        <v>0</v>
      </c>
      <c r="N253" s="1">
        <v>2.28</v>
      </c>
      <c r="O253" s="2">
        <v>0</v>
      </c>
      <c r="P253" s="3">
        <v>2.21</v>
      </c>
      <c r="Q253" s="2">
        <v>0</v>
      </c>
      <c r="R253" s="1">
        <f>MIN($B253,$D253,$F253,$H253,$J253,$L253,$N253,$P253)</f>
        <v>0</v>
      </c>
      <c r="S253" s="1">
        <f>MIN($C253,$E253,$G253,$I253,$K253,$M253,$O253,$Q253)</f>
        <v>0</v>
      </c>
      <c r="T253" s="1">
        <f>MEDIAN($B253,$D253,$F253,$H253,$J253,$L253,$N253,$P253)</f>
        <v>0</v>
      </c>
      <c r="U253" s="1">
        <f>MEDIAN($C253,$E253,$G253,$I253,$K253,$M253,$O253,$Q253)</f>
        <v>0</v>
      </c>
      <c r="V253" s="1">
        <f>MAX($B253,$D253,$F253,$H253,$J253,$L253,$N253,$P253)</f>
        <v>0</v>
      </c>
      <c r="W253" s="1">
        <f>MAX($C253,$E253,$G253,$I253,$K253,$M253,$O253,$Q253)</f>
        <v>0</v>
      </c>
    </row>
    <row r="254" spans="1:23">
      <c r="A254" s="1" t="s">
        <v>251</v>
      </c>
      <c r="B254" s="1"/>
      <c r="C254" s="2"/>
      <c r="D254" s="1">
        <v>86.87</v>
      </c>
      <c r="E254" s="2">
        <v>0</v>
      </c>
      <c r="F254" s="4">
        <v>119.54</v>
      </c>
      <c r="G254" s="2">
        <v>0</v>
      </c>
      <c r="H254" s="1"/>
      <c r="I254" s="2"/>
      <c r="J254" s="3">
        <v>3.49</v>
      </c>
      <c r="K254" s="2">
        <v>0</v>
      </c>
      <c r="L254" s="1">
        <v>4.57</v>
      </c>
      <c r="M254" s="2">
        <v>0</v>
      </c>
      <c r="N254" s="1">
        <v>3.81</v>
      </c>
      <c r="O254" s="2">
        <v>0</v>
      </c>
      <c r="P254" s="1">
        <v>3.69</v>
      </c>
      <c r="Q254" s="2">
        <v>0</v>
      </c>
      <c r="R254" s="1">
        <f>MIN($B254,$D254,$F254,$H254,$J254,$L254,$N254,$P254)</f>
        <v>0</v>
      </c>
      <c r="S254" s="1">
        <f>MIN($C254,$E254,$G254,$I254,$K254,$M254,$O254,$Q254)</f>
        <v>0</v>
      </c>
      <c r="T254" s="1">
        <f>MEDIAN($B254,$D254,$F254,$H254,$J254,$L254,$N254,$P254)</f>
        <v>0</v>
      </c>
      <c r="U254" s="1">
        <f>MEDIAN($C254,$E254,$G254,$I254,$K254,$M254,$O254,$Q254)</f>
        <v>0</v>
      </c>
      <c r="V254" s="1">
        <f>MAX($B254,$D254,$F254,$H254,$J254,$L254,$N254,$P254)</f>
        <v>0</v>
      </c>
      <c r="W254" s="1">
        <f>MAX($C254,$E254,$G254,$I254,$K254,$M254,$O254,$Q254)</f>
        <v>0</v>
      </c>
    </row>
    <row r="255" spans="1:23">
      <c r="A255" s="1" t="s">
        <v>252</v>
      </c>
      <c r="B255" s="1"/>
      <c r="C255" s="2"/>
      <c r="D255" s="1">
        <v>385.93</v>
      </c>
      <c r="E255" s="2">
        <v>0</v>
      </c>
      <c r="F255" s="4">
        <v>444.47</v>
      </c>
      <c r="G255" s="2">
        <v>0</v>
      </c>
      <c r="H255" s="1"/>
      <c r="I255" s="2"/>
      <c r="J255" s="1">
        <v>4.47</v>
      </c>
      <c r="K255" s="2">
        <v>0</v>
      </c>
      <c r="L255" s="1">
        <v>5.23</v>
      </c>
      <c r="M255" s="2">
        <v>0</v>
      </c>
      <c r="N255" s="1">
        <v>3.86</v>
      </c>
      <c r="O255" s="2">
        <v>0</v>
      </c>
      <c r="P255" s="3">
        <v>3.8</v>
      </c>
      <c r="Q255" s="2">
        <v>0</v>
      </c>
      <c r="R255" s="1">
        <f>MIN($B255,$D255,$F255,$H255,$J255,$L255,$N255,$P255)</f>
        <v>0</v>
      </c>
      <c r="S255" s="1">
        <f>MIN($C255,$E255,$G255,$I255,$K255,$M255,$O255,$Q255)</f>
        <v>0</v>
      </c>
      <c r="T255" s="1">
        <f>MEDIAN($B255,$D255,$F255,$H255,$J255,$L255,$N255,$P255)</f>
        <v>0</v>
      </c>
      <c r="U255" s="1">
        <f>MEDIAN($C255,$E255,$G255,$I255,$K255,$M255,$O255,$Q255)</f>
        <v>0</v>
      </c>
      <c r="V255" s="1">
        <f>MAX($B255,$D255,$F255,$H255,$J255,$L255,$N255,$P255)</f>
        <v>0</v>
      </c>
      <c r="W255" s="1">
        <f>MAX($C255,$E255,$G255,$I255,$K255,$M255,$O255,$Q255)</f>
        <v>0</v>
      </c>
    </row>
    <row r="256" spans="1:23">
      <c r="A256" s="1" t="s">
        <v>253</v>
      </c>
      <c r="B256" s="1"/>
      <c r="C256" s="2"/>
      <c r="D256" s="4">
        <v>1200</v>
      </c>
      <c r="E256" s="6">
        <v>1</v>
      </c>
      <c r="F256" s="4">
        <v>1200</v>
      </c>
      <c r="G256" s="6">
        <v>1</v>
      </c>
      <c r="H256" s="1"/>
      <c r="I256" s="2"/>
      <c r="J256" s="1">
        <v>6.53</v>
      </c>
      <c r="K256" s="2">
        <v>0</v>
      </c>
      <c r="L256" s="1">
        <v>9.779999999999999</v>
      </c>
      <c r="M256" s="2">
        <v>0</v>
      </c>
      <c r="N256" s="1">
        <v>5.39</v>
      </c>
      <c r="O256" s="2">
        <v>0</v>
      </c>
      <c r="P256" s="3">
        <v>4.1</v>
      </c>
      <c r="Q256" s="2">
        <v>0</v>
      </c>
      <c r="R256" s="1">
        <f>MIN($B256,$D256,$F256,$H256,$J256,$L256,$N256,$P256)</f>
        <v>0</v>
      </c>
      <c r="S256" s="1">
        <f>MIN($C256,$E256,$G256,$I256,$K256,$M256,$O256,$Q256)</f>
        <v>0</v>
      </c>
      <c r="T256" s="1">
        <f>MEDIAN($B256,$D256,$F256,$H256,$J256,$L256,$N256,$P256)</f>
        <v>0</v>
      </c>
      <c r="U256" s="1">
        <f>MEDIAN($C256,$E256,$G256,$I256,$K256,$M256,$O256,$Q256)</f>
        <v>0</v>
      </c>
      <c r="V256" s="1">
        <f>MAX($B256,$D256,$F256,$H256,$J256,$L256,$N256,$P256)</f>
        <v>0</v>
      </c>
      <c r="W256" s="1">
        <f>MAX($C256,$E256,$G256,$I256,$K256,$M256,$O256,$Q256)</f>
        <v>0</v>
      </c>
    </row>
    <row r="257" spans="1:23">
      <c r="A257" s="1" t="s">
        <v>254</v>
      </c>
      <c r="B257" s="1"/>
      <c r="C257" s="2"/>
      <c r="D257" s="4">
        <v>1200</v>
      </c>
      <c r="E257" s="6">
        <v>1</v>
      </c>
      <c r="F257" s="4">
        <v>1200</v>
      </c>
      <c r="G257" s="6">
        <v>1</v>
      </c>
      <c r="H257" s="1"/>
      <c r="I257" s="2"/>
      <c r="J257" s="1">
        <v>6.46</v>
      </c>
      <c r="K257" s="2">
        <v>0</v>
      </c>
      <c r="L257" s="1">
        <v>9.99</v>
      </c>
      <c r="M257" s="2">
        <v>0</v>
      </c>
      <c r="N257" s="1">
        <v>6.26</v>
      </c>
      <c r="O257" s="2">
        <v>0</v>
      </c>
      <c r="P257" s="3">
        <v>4.53</v>
      </c>
      <c r="Q257" s="2">
        <v>0</v>
      </c>
      <c r="R257" s="1">
        <f>MIN($B257,$D257,$F257,$H257,$J257,$L257,$N257,$P257)</f>
        <v>0</v>
      </c>
      <c r="S257" s="1">
        <f>MIN($C257,$E257,$G257,$I257,$K257,$M257,$O257,$Q257)</f>
        <v>0</v>
      </c>
      <c r="T257" s="1">
        <f>MEDIAN($B257,$D257,$F257,$H257,$J257,$L257,$N257,$P257)</f>
        <v>0</v>
      </c>
      <c r="U257" s="1">
        <f>MEDIAN($C257,$E257,$G257,$I257,$K257,$M257,$O257,$Q257)</f>
        <v>0</v>
      </c>
      <c r="V257" s="1">
        <f>MAX($B257,$D257,$F257,$H257,$J257,$L257,$N257,$P257)</f>
        <v>0</v>
      </c>
      <c r="W257" s="1">
        <f>MAX($C257,$E257,$G257,$I257,$K257,$M257,$O257,$Q257)</f>
        <v>0</v>
      </c>
    </row>
    <row r="258" spans="1:23">
      <c r="A258" s="1" t="s">
        <v>255</v>
      </c>
      <c r="B258" s="1"/>
      <c r="C258" s="2"/>
      <c r="D258" s="4">
        <v>1200</v>
      </c>
      <c r="E258" s="6">
        <v>1</v>
      </c>
      <c r="F258" s="4">
        <v>1200</v>
      </c>
      <c r="G258" s="6">
        <v>1</v>
      </c>
      <c r="H258" s="1"/>
      <c r="I258" s="2"/>
      <c r="J258" s="1">
        <v>7.31</v>
      </c>
      <c r="K258" s="2">
        <v>0</v>
      </c>
      <c r="L258" s="1">
        <v>13.12</v>
      </c>
      <c r="M258" s="2">
        <v>0</v>
      </c>
      <c r="N258" s="1">
        <v>5.4</v>
      </c>
      <c r="O258" s="2">
        <v>0</v>
      </c>
      <c r="P258" s="3">
        <v>4.33</v>
      </c>
      <c r="Q258" s="2">
        <v>0</v>
      </c>
      <c r="R258" s="1">
        <f>MIN($B258,$D258,$F258,$H258,$J258,$L258,$N258,$P258)</f>
        <v>0</v>
      </c>
      <c r="S258" s="1">
        <f>MIN($C258,$E258,$G258,$I258,$K258,$M258,$O258,$Q258)</f>
        <v>0</v>
      </c>
      <c r="T258" s="1">
        <f>MEDIAN($B258,$D258,$F258,$H258,$J258,$L258,$N258,$P258)</f>
        <v>0</v>
      </c>
      <c r="U258" s="1">
        <f>MEDIAN($C258,$E258,$G258,$I258,$K258,$M258,$O258,$Q258)</f>
        <v>0</v>
      </c>
      <c r="V258" s="1">
        <f>MAX($B258,$D258,$F258,$H258,$J258,$L258,$N258,$P258)</f>
        <v>0</v>
      </c>
      <c r="W258" s="1">
        <f>MAX($C258,$E258,$G258,$I258,$K258,$M258,$O258,$Q258)</f>
        <v>0</v>
      </c>
    </row>
    <row r="259" spans="1:23">
      <c r="A259" s="1" t="s">
        <v>256</v>
      </c>
      <c r="B259" s="1"/>
      <c r="C259" s="2"/>
      <c r="D259" s="4">
        <v>1200</v>
      </c>
      <c r="E259" s="6">
        <v>1</v>
      </c>
      <c r="F259" s="4">
        <v>1200</v>
      </c>
      <c r="G259" s="6">
        <v>1</v>
      </c>
      <c r="H259" s="1"/>
      <c r="I259" s="2"/>
      <c r="J259" s="1">
        <v>6.79</v>
      </c>
      <c r="K259" s="2">
        <v>0</v>
      </c>
      <c r="L259" s="1">
        <v>12.21</v>
      </c>
      <c r="M259" s="2">
        <v>0</v>
      </c>
      <c r="N259" s="1">
        <v>5.54</v>
      </c>
      <c r="O259" s="2">
        <v>0</v>
      </c>
      <c r="P259" s="3">
        <v>4.99</v>
      </c>
      <c r="Q259" s="2">
        <v>0</v>
      </c>
      <c r="R259" s="1">
        <f>MIN($B259,$D259,$F259,$H259,$J259,$L259,$N259,$P259)</f>
        <v>0</v>
      </c>
      <c r="S259" s="1">
        <f>MIN($C259,$E259,$G259,$I259,$K259,$M259,$O259,$Q259)</f>
        <v>0</v>
      </c>
      <c r="T259" s="1">
        <f>MEDIAN($B259,$D259,$F259,$H259,$J259,$L259,$N259,$P259)</f>
        <v>0</v>
      </c>
      <c r="U259" s="1">
        <f>MEDIAN($C259,$E259,$G259,$I259,$K259,$M259,$O259,$Q259)</f>
        <v>0</v>
      </c>
      <c r="V259" s="1">
        <f>MAX($B259,$D259,$F259,$H259,$J259,$L259,$N259,$P259)</f>
        <v>0</v>
      </c>
      <c r="W259" s="1">
        <f>MAX($C259,$E259,$G259,$I259,$K259,$M259,$O259,$Q259)</f>
        <v>0</v>
      </c>
    </row>
    <row r="260" spans="1:23">
      <c r="A260" s="1" t="s">
        <v>257</v>
      </c>
      <c r="B260" s="1"/>
      <c r="C260" s="2"/>
      <c r="D260" s="4">
        <v>1200</v>
      </c>
      <c r="E260" s="6">
        <v>1</v>
      </c>
      <c r="F260" s="4">
        <v>1200</v>
      </c>
      <c r="G260" s="6">
        <v>1</v>
      </c>
      <c r="H260" s="1"/>
      <c r="I260" s="2"/>
      <c r="J260" s="1">
        <v>6.83</v>
      </c>
      <c r="K260" s="2">
        <v>0</v>
      </c>
      <c r="L260" s="1">
        <v>11.8</v>
      </c>
      <c r="M260" s="2">
        <v>0</v>
      </c>
      <c r="N260" s="1">
        <v>5.76</v>
      </c>
      <c r="O260" s="2">
        <v>0</v>
      </c>
      <c r="P260" s="3">
        <v>4.44</v>
      </c>
      <c r="Q260" s="2">
        <v>0</v>
      </c>
      <c r="R260" s="1">
        <f>MIN($B260,$D260,$F260,$H260,$J260,$L260,$N260,$P260)</f>
        <v>0</v>
      </c>
      <c r="S260" s="1">
        <f>MIN($C260,$E260,$G260,$I260,$K260,$M260,$O260,$Q260)</f>
        <v>0</v>
      </c>
      <c r="T260" s="1">
        <f>MEDIAN($B260,$D260,$F260,$H260,$J260,$L260,$N260,$P260)</f>
        <v>0</v>
      </c>
      <c r="U260" s="1">
        <f>MEDIAN($C260,$E260,$G260,$I260,$K260,$M260,$O260,$Q260)</f>
        <v>0</v>
      </c>
      <c r="V260" s="1">
        <f>MAX($B260,$D260,$F260,$H260,$J260,$L260,$N260,$P260)</f>
        <v>0</v>
      </c>
      <c r="W260" s="1">
        <f>MAX($C260,$E260,$G260,$I260,$K260,$M260,$O260,$Q260)</f>
        <v>0</v>
      </c>
    </row>
    <row r="261" spans="1:23">
      <c r="A261" s="1" t="s">
        <v>258</v>
      </c>
      <c r="B261" s="1"/>
      <c r="C261" s="2"/>
      <c r="D261" s="4">
        <v>1200</v>
      </c>
      <c r="E261" s="6">
        <v>1</v>
      </c>
      <c r="F261" s="4">
        <v>1200</v>
      </c>
      <c r="G261" s="6">
        <v>1</v>
      </c>
      <c r="H261" s="1"/>
      <c r="I261" s="2"/>
      <c r="J261" s="1">
        <v>7.07</v>
      </c>
      <c r="K261" s="2">
        <v>0</v>
      </c>
      <c r="L261" s="1">
        <v>12.49</v>
      </c>
      <c r="M261" s="2">
        <v>0</v>
      </c>
      <c r="N261" s="1">
        <v>5.67</v>
      </c>
      <c r="O261" s="2">
        <v>0</v>
      </c>
      <c r="P261" s="3">
        <v>4.42</v>
      </c>
      <c r="Q261" s="2">
        <v>0</v>
      </c>
      <c r="R261" s="1">
        <f>MIN($B261,$D261,$F261,$H261,$J261,$L261,$N261,$P261)</f>
        <v>0</v>
      </c>
      <c r="S261" s="1">
        <f>MIN($C261,$E261,$G261,$I261,$K261,$M261,$O261,$Q261)</f>
        <v>0</v>
      </c>
      <c r="T261" s="1">
        <f>MEDIAN($B261,$D261,$F261,$H261,$J261,$L261,$N261,$P261)</f>
        <v>0</v>
      </c>
      <c r="U261" s="1">
        <f>MEDIAN($C261,$E261,$G261,$I261,$K261,$M261,$O261,$Q261)</f>
        <v>0</v>
      </c>
      <c r="V261" s="1">
        <f>MAX($B261,$D261,$F261,$H261,$J261,$L261,$N261,$P261)</f>
        <v>0</v>
      </c>
      <c r="W261" s="1">
        <f>MAX($C261,$E261,$G261,$I261,$K261,$M261,$O261,$Q261)</f>
        <v>0</v>
      </c>
    </row>
    <row r="262" spans="1:23">
      <c r="A262" s="1" t="s">
        <v>259</v>
      </c>
      <c r="B262" s="1"/>
      <c r="C262" s="2"/>
      <c r="D262" s="4">
        <v>1200</v>
      </c>
      <c r="E262" s="6">
        <v>1</v>
      </c>
      <c r="F262" s="4">
        <v>1200</v>
      </c>
      <c r="G262" s="6">
        <v>1</v>
      </c>
      <c r="H262" s="1"/>
      <c r="I262" s="2"/>
      <c r="J262" s="1">
        <v>6.97</v>
      </c>
      <c r="K262" s="2">
        <v>0</v>
      </c>
      <c r="L262" s="1">
        <v>12.7</v>
      </c>
      <c r="M262" s="2">
        <v>0</v>
      </c>
      <c r="N262" s="1">
        <v>5.59</v>
      </c>
      <c r="O262" s="2">
        <v>0</v>
      </c>
      <c r="P262" s="3">
        <v>4.4</v>
      </c>
      <c r="Q262" s="2">
        <v>0</v>
      </c>
      <c r="R262" s="1">
        <f>MIN($B262,$D262,$F262,$H262,$J262,$L262,$N262,$P262)</f>
        <v>0</v>
      </c>
      <c r="S262" s="1">
        <f>MIN($C262,$E262,$G262,$I262,$K262,$M262,$O262,$Q262)</f>
        <v>0</v>
      </c>
      <c r="T262" s="1">
        <f>MEDIAN($B262,$D262,$F262,$H262,$J262,$L262,$N262,$P262)</f>
        <v>0</v>
      </c>
      <c r="U262" s="1">
        <f>MEDIAN($C262,$E262,$G262,$I262,$K262,$M262,$O262,$Q262)</f>
        <v>0</v>
      </c>
      <c r="V262" s="1">
        <f>MAX($B262,$D262,$F262,$H262,$J262,$L262,$N262,$P262)</f>
        <v>0</v>
      </c>
      <c r="W262" s="1">
        <f>MAX($C262,$E262,$G262,$I262,$K262,$M262,$O262,$Q262)</f>
        <v>0</v>
      </c>
    </row>
    <row r="263" spans="1:23">
      <c r="A263" s="1" t="s">
        <v>260</v>
      </c>
      <c r="B263" s="1"/>
      <c r="C263" s="2"/>
      <c r="D263" s="4">
        <v>1200</v>
      </c>
      <c r="E263" s="6">
        <v>1</v>
      </c>
      <c r="F263" s="4">
        <v>1200</v>
      </c>
      <c r="G263" s="6">
        <v>1</v>
      </c>
      <c r="H263" s="1"/>
      <c r="I263" s="2"/>
      <c r="J263" s="1">
        <v>6.86</v>
      </c>
      <c r="K263" s="2">
        <v>0</v>
      </c>
      <c r="L263" s="1">
        <v>13.57</v>
      </c>
      <c r="M263" s="2">
        <v>0</v>
      </c>
      <c r="N263" s="1">
        <v>5.87</v>
      </c>
      <c r="O263" s="2">
        <v>0</v>
      </c>
      <c r="P263" s="3">
        <v>4.5</v>
      </c>
      <c r="Q263" s="2">
        <v>0</v>
      </c>
      <c r="R263" s="1">
        <f>MIN($B263,$D263,$F263,$H263,$J263,$L263,$N263,$P263)</f>
        <v>0</v>
      </c>
      <c r="S263" s="1">
        <f>MIN($C263,$E263,$G263,$I263,$K263,$M263,$O263,$Q263)</f>
        <v>0</v>
      </c>
      <c r="T263" s="1">
        <f>MEDIAN($B263,$D263,$F263,$H263,$J263,$L263,$N263,$P263)</f>
        <v>0</v>
      </c>
      <c r="U263" s="1">
        <f>MEDIAN($C263,$E263,$G263,$I263,$K263,$M263,$O263,$Q263)</f>
        <v>0</v>
      </c>
      <c r="V263" s="1">
        <f>MAX($B263,$D263,$F263,$H263,$J263,$L263,$N263,$P263)</f>
        <v>0</v>
      </c>
      <c r="W263" s="1">
        <f>MAX($C263,$E263,$G263,$I263,$K263,$M263,$O263,$Q263)</f>
        <v>0</v>
      </c>
    </row>
    <row r="264" spans="1:23">
      <c r="A264" s="1" t="s">
        <v>261</v>
      </c>
      <c r="B264" s="1"/>
      <c r="C264" s="2"/>
      <c r="D264" s="4">
        <v>1200</v>
      </c>
      <c r="E264" s="6">
        <v>1</v>
      </c>
      <c r="F264" s="4">
        <v>1200</v>
      </c>
      <c r="G264" s="6">
        <v>1</v>
      </c>
      <c r="H264" s="1"/>
      <c r="I264" s="2"/>
      <c r="J264" s="1">
        <v>7.38</v>
      </c>
      <c r="K264" s="2">
        <v>0</v>
      </c>
      <c r="L264" s="1">
        <v>14.33</v>
      </c>
      <c r="M264" s="2">
        <v>0</v>
      </c>
      <c r="N264" s="1">
        <v>5.52</v>
      </c>
      <c r="O264" s="2">
        <v>0</v>
      </c>
      <c r="P264" s="3">
        <v>4.52</v>
      </c>
      <c r="Q264" s="2">
        <v>0</v>
      </c>
      <c r="R264" s="1">
        <f>MIN($B264,$D264,$F264,$H264,$J264,$L264,$N264,$P264)</f>
        <v>0</v>
      </c>
      <c r="S264" s="1">
        <f>MIN($C264,$E264,$G264,$I264,$K264,$M264,$O264,$Q264)</f>
        <v>0</v>
      </c>
      <c r="T264" s="1">
        <f>MEDIAN($B264,$D264,$F264,$H264,$J264,$L264,$N264,$P264)</f>
        <v>0</v>
      </c>
      <c r="U264" s="1">
        <f>MEDIAN($C264,$E264,$G264,$I264,$K264,$M264,$O264,$Q264)</f>
        <v>0</v>
      </c>
      <c r="V264" s="1">
        <f>MAX($B264,$D264,$F264,$H264,$J264,$L264,$N264,$P264)</f>
        <v>0</v>
      </c>
      <c r="W264" s="1">
        <f>MAX($C264,$E264,$G264,$I264,$K264,$M264,$O264,$Q264)</f>
        <v>0</v>
      </c>
    </row>
    <row r="265" spans="1:23">
      <c r="A265" s="1" t="s">
        <v>262</v>
      </c>
      <c r="B265" s="1"/>
      <c r="C265" s="2"/>
      <c r="D265" s="4">
        <v>1200</v>
      </c>
      <c r="E265" s="6">
        <v>1</v>
      </c>
      <c r="F265" s="4">
        <v>1200</v>
      </c>
      <c r="G265" s="6">
        <v>1</v>
      </c>
      <c r="H265" s="1"/>
      <c r="I265" s="2"/>
      <c r="J265" s="1">
        <v>7.57</v>
      </c>
      <c r="K265" s="2">
        <v>0</v>
      </c>
      <c r="L265" s="1">
        <v>14.76</v>
      </c>
      <c r="M265" s="2">
        <v>0</v>
      </c>
      <c r="N265" s="1">
        <v>5.63</v>
      </c>
      <c r="O265" s="2">
        <v>0</v>
      </c>
      <c r="P265" s="3">
        <v>4.76</v>
      </c>
      <c r="Q265" s="2">
        <v>0</v>
      </c>
      <c r="R265" s="1">
        <f>MIN($B265,$D265,$F265,$H265,$J265,$L265,$N265,$P265)</f>
        <v>0</v>
      </c>
      <c r="S265" s="1">
        <f>MIN($C265,$E265,$G265,$I265,$K265,$M265,$O265,$Q265)</f>
        <v>0</v>
      </c>
      <c r="T265" s="1">
        <f>MEDIAN($B265,$D265,$F265,$H265,$J265,$L265,$N265,$P265)</f>
        <v>0</v>
      </c>
      <c r="U265" s="1">
        <f>MEDIAN($C265,$E265,$G265,$I265,$K265,$M265,$O265,$Q265)</f>
        <v>0</v>
      </c>
      <c r="V265" s="1">
        <f>MAX($B265,$D265,$F265,$H265,$J265,$L265,$N265,$P265)</f>
        <v>0</v>
      </c>
      <c r="W265" s="1">
        <f>MAX($C265,$E265,$G265,$I265,$K265,$M265,$O265,$Q265)</f>
        <v>0</v>
      </c>
    </row>
    <row r="266" spans="1:23">
      <c r="A266" s="1" t="s">
        <v>263</v>
      </c>
      <c r="B266" s="1"/>
      <c r="C266" s="2"/>
      <c r="D266" s="1">
        <v>555.42</v>
      </c>
      <c r="E266" s="2">
        <v>0</v>
      </c>
      <c r="F266" s="4">
        <v>603.39</v>
      </c>
      <c r="G266" s="2">
        <v>0</v>
      </c>
      <c r="H266" s="1"/>
      <c r="I266" s="2"/>
      <c r="J266" s="3">
        <v>3.5</v>
      </c>
      <c r="K266" s="2">
        <v>0</v>
      </c>
      <c r="L266" s="1">
        <v>5.19</v>
      </c>
      <c r="M266" s="2">
        <v>0</v>
      </c>
      <c r="N266" s="1">
        <v>3.83</v>
      </c>
      <c r="O266" s="2">
        <v>0</v>
      </c>
      <c r="P266" s="1">
        <v>3.6</v>
      </c>
      <c r="Q266" s="2">
        <v>0</v>
      </c>
      <c r="R266" s="1">
        <f>MIN($B266,$D266,$F266,$H266,$J266,$L266,$N266,$P266)</f>
        <v>0</v>
      </c>
      <c r="S266" s="1">
        <f>MIN($C266,$E266,$G266,$I266,$K266,$M266,$O266,$Q266)</f>
        <v>0</v>
      </c>
      <c r="T266" s="1">
        <f>MEDIAN($B266,$D266,$F266,$H266,$J266,$L266,$N266,$P266)</f>
        <v>0</v>
      </c>
      <c r="U266" s="1">
        <f>MEDIAN($C266,$E266,$G266,$I266,$K266,$M266,$O266,$Q266)</f>
        <v>0</v>
      </c>
      <c r="V266" s="1">
        <f>MAX($B266,$D266,$F266,$H266,$J266,$L266,$N266,$P266)</f>
        <v>0</v>
      </c>
      <c r="W266" s="1">
        <f>MAX($C266,$E266,$G266,$I266,$K266,$M266,$O266,$Q266)</f>
        <v>0</v>
      </c>
    </row>
    <row r="267" spans="1:23">
      <c r="A267" s="1" t="s">
        <v>264</v>
      </c>
      <c r="B267" s="1"/>
      <c r="C267" s="2"/>
      <c r="D267" s="4">
        <v>1200</v>
      </c>
      <c r="E267" s="6">
        <v>1</v>
      </c>
      <c r="F267" s="4">
        <v>1200</v>
      </c>
      <c r="G267" s="6">
        <v>1</v>
      </c>
      <c r="H267" s="1"/>
      <c r="I267" s="2"/>
      <c r="J267" s="3">
        <v>3.65</v>
      </c>
      <c r="K267" s="2">
        <v>0</v>
      </c>
      <c r="L267" s="1">
        <v>5.82</v>
      </c>
      <c r="M267" s="2">
        <v>0</v>
      </c>
      <c r="N267" s="1">
        <v>3.77</v>
      </c>
      <c r="O267" s="2">
        <v>0</v>
      </c>
      <c r="P267" s="1">
        <v>3.71</v>
      </c>
      <c r="Q267" s="2">
        <v>0</v>
      </c>
      <c r="R267" s="1">
        <f>MIN($B267,$D267,$F267,$H267,$J267,$L267,$N267,$P267)</f>
        <v>0</v>
      </c>
      <c r="S267" s="1">
        <f>MIN($C267,$E267,$G267,$I267,$K267,$M267,$O267,$Q267)</f>
        <v>0</v>
      </c>
      <c r="T267" s="1">
        <f>MEDIAN($B267,$D267,$F267,$H267,$J267,$L267,$N267,$P267)</f>
        <v>0</v>
      </c>
      <c r="U267" s="1">
        <f>MEDIAN($C267,$E267,$G267,$I267,$K267,$M267,$O267,$Q267)</f>
        <v>0</v>
      </c>
      <c r="V267" s="1">
        <f>MAX($B267,$D267,$F267,$H267,$J267,$L267,$N267,$P267)</f>
        <v>0</v>
      </c>
      <c r="W267" s="1">
        <f>MAX($C267,$E267,$G267,$I267,$K267,$M267,$O267,$Q267)</f>
        <v>0</v>
      </c>
    </row>
    <row r="268" spans="1:23">
      <c r="A268" s="1" t="s">
        <v>265</v>
      </c>
      <c r="B268" s="1"/>
      <c r="C268" s="2"/>
      <c r="D268" s="4">
        <v>1200</v>
      </c>
      <c r="E268" s="6">
        <v>1</v>
      </c>
      <c r="F268" s="4">
        <v>1200</v>
      </c>
      <c r="G268" s="6">
        <v>1</v>
      </c>
      <c r="H268" s="1"/>
      <c r="I268" s="2"/>
      <c r="J268" s="1">
        <v>5.01</v>
      </c>
      <c r="K268" s="2">
        <v>0</v>
      </c>
      <c r="L268" s="1">
        <v>6.67</v>
      </c>
      <c r="M268" s="2">
        <v>0</v>
      </c>
      <c r="N268" s="3">
        <v>3.83</v>
      </c>
      <c r="O268" s="2">
        <v>0</v>
      </c>
      <c r="P268" s="1">
        <v>3.95</v>
      </c>
      <c r="Q268" s="2">
        <v>0</v>
      </c>
      <c r="R268" s="1">
        <f>MIN($B268,$D268,$F268,$H268,$J268,$L268,$N268,$P268)</f>
        <v>0</v>
      </c>
      <c r="S268" s="1">
        <f>MIN($C268,$E268,$G268,$I268,$K268,$M268,$O268,$Q268)</f>
        <v>0</v>
      </c>
      <c r="T268" s="1">
        <f>MEDIAN($B268,$D268,$F268,$H268,$J268,$L268,$N268,$P268)</f>
        <v>0</v>
      </c>
      <c r="U268" s="1">
        <f>MEDIAN($C268,$E268,$G268,$I268,$K268,$M268,$O268,$Q268)</f>
        <v>0</v>
      </c>
      <c r="V268" s="1">
        <f>MAX($B268,$D268,$F268,$H268,$J268,$L268,$N268,$P268)</f>
        <v>0</v>
      </c>
      <c r="W268" s="1">
        <f>MAX($C268,$E268,$G268,$I268,$K268,$M268,$O268,$Q268)</f>
        <v>0</v>
      </c>
    </row>
    <row r="269" spans="1:23">
      <c r="A269" s="1" t="s">
        <v>266</v>
      </c>
      <c r="B269" s="1"/>
      <c r="C269" s="2"/>
      <c r="D269" s="4">
        <v>1200</v>
      </c>
      <c r="E269" s="6">
        <v>1</v>
      </c>
      <c r="F269" s="4">
        <v>1200</v>
      </c>
      <c r="G269" s="6">
        <v>1</v>
      </c>
      <c r="H269" s="1"/>
      <c r="I269" s="2"/>
      <c r="J269" s="3">
        <v>3.59</v>
      </c>
      <c r="K269" s="2">
        <v>0</v>
      </c>
      <c r="L269" s="1">
        <v>6.65</v>
      </c>
      <c r="M269" s="2">
        <v>0</v>
      </c>
      <c r="N269" s="1">
        <v>3.8</v>
      </c>
      <c r="O269" s="2">
        <v>0</v>
      </c>
      <c r="P269" s="1">
        <v>3.8</v>
      </c>
      <c r="Q269" s="2">
        <v>0</v>
      </c>
      <c r="R269" s="1">
        <f>MIN($B269,$D269,$F269,$H269,$J269,$L269,$N269,$P269)</f>
        <v>0</v>
      </c>
      <c r="S269" s="1">
        <f>MIN($C269,$E269,$G269,$I269,$K269,$M269,$O269,$Q269)</f>
        <v>0</v>
      </c>
      <c r="T269" s="1">
        <f>MEDIAN($B269,$D269,$F269,$H269,$J269,$L269,$N269,$P269)</f>
        <v>0</v>
      </c>
      <c r="U269" s="1">
        <f>MEDIAN($C269,$E269,$G269,$I269,$K269,$M269,$O269,$Q269)</f>
        <v>0</v>
      </c>
      <c r="V269" s="1">
        <f>MAX($B269,$D269,$F269,$H269,$J269,$L269,$N269,$P269)</f>
        <v>0</v>
      </c>
      <c r="W269" s="1">
        <f>MAX($C269,$E269,$G269,$I269,$K269,$M269,$O269,$Q269)</f>
        <v>0</v>
      </c>
    </row>
    <row r="270" spans="1:23">
      <c r="A270" s="1" t="s">
        <v>267</v>
      </c>
      <c r="B270" s="1"/>
      <c r="C270" s="2"/>
      <c r="D270" s="4">
        <v>1200</v>
      </c>
      <c r="E270" s="6">
        <v>1</v>
      </c>
      <c r="F270" s="4">
        <v>1200</v>
      </c>
      <c r="G270" s="6">
        <v>1</v>
      </c>
      <c r="H270" s="1"/>
      <c r="I270" s="2"/>
      <c r="J270" s="1">
        <v>6.59</v>
      </c>
      <c r="K270" s="2">
        <v>0</v>
      </c>
      <c r="L270" s="1">
        <v>7.27</v>
      </c>
      <c r="M270" s="2">
        <v>0</v>
      </c>
      <c r="N270" s="1">
        <v>5.48</v>
      </c>
      <c r="O270" s="2">
        <v>0</v>
      </c>
      <c r="P270" s="3">
        <v>3.94</v>
      </c>
      <c r="Q270" s="2">
        <v>0</v>
      </c>
      <c r="R270" s="1">
        <f>MIN($B270,$D270,$F270,$H270,$J270,$L270,$N270,$P270)</f>
        <v>0</v>
      </c>
      <c r="S270" s="1">
        <f>MIN($C270,$E270,$G270,$I270,$K270,$M270,$O270,$Q270)</f>
        <v>0</v>
      </c>
      <c r="T270" s="1">
        <f>MEDIAN($B270,$D270,$F270,$H270,$J270,$L270,$N270,$P270)</f>
        <v>0</v>
      </c>
      <c r="U270" s="1">
        <f>MEDIAN($C270,$E270,$G270,$I270,$K270,$M270,$O270,$Q270)</f>
        <v>0</v>
      </c>
      <c r="V270" s="1">
        <f>MAX($B270,$D270,$F270,$H270,$J270,$L270,$N270,$P270)</f>
        <v>0</v>
      </c>
      <c r="W270" s="1">
        <f>MAX($C270,$E270,$G270,$I270,$K270,$M270,$O270,$Q270)</f>
        <v>0</v>
      </c>
    </row>
    <row r="271" spans="1:23">
      <c r="A271" s="1" t="s">
        <v>268</v>
      </c>
      <c r="B271" s="1"/>
      <c r="C271" s="2"/>
      <c r="D271" s="4">
        <v>1200</v>
      </c>
      <c r="E271" s="6">
        <v>1</v>
      </c>
      <c r="F271" s="4">
        <v>1200</v>
      </c>
      <c r="G271" s="6">
        <v>1</v>
      </c>
      <c r="H271" s="1"/>
      <c r="I271" s="2"/>
      <c r="J271" s="1">
        <v>6.63</v>
      </c>
      <c r="K271" s="2">
        <v>0</v>
      </c>
      <c r="L271" s="1">
        <v>8.19</v>
      </c>
      <c r="M271" s="2">
        <v>0</v>
      </c>
      <c r="N271" s="1">
        <v>5.33</v>
      </c>
      <c r="O271" s="2">
        <v>0</v>
      </c>
      <c r="P271" s="3">
        <v>4.01</v>
      </c>
      <c r="Q271" s="2">
        <v>0</v>
      </c>
      <c r="R271" s="1">
        <f>MIN($B271,$D271,$F271,$H271,$J271,$L271,$N271,$P271)</f>
        <v>0</v>
      </c>
      <c r="S271" s="1">
        <f>MIN($C271,$E271,$G271,$I271,$K271,$M271,$O271,$Q271)</f>
        <v>0</v>
      </c>
      <c r="T271" s="1">
        <f>MEDIAN($B271,$D271,$F271,$H271,$J271,$L271,$N271,$P271)</f>
        <v>0</v>
      </c>
      <c r="U271" s="1">
        <f>MEDIAN($C271,$E271,$G271,$I271,$K271,$M271,$O271,$Q271)</f>
        <v>0</v>
      </c>
      <c r="V271" s="1">
        <f>MAX($B271,$D271,$F271,$H271,$J271,$L271,$N271,$P271)</f>
        <v>0</v>
      </c>
      <c r="W271" s="1">
        <f>MAX($C271,$E271,$G271,$I271,$K271,$M271,$O271,$Q271)</f>
        <v>0</v>
      </c>
    </row>
    <row r="272" spans="1:23">
      <c r="A272" s="1" t="s">
        <v>269</v>
      </c>
      <c r="B272" s="1"/>
      <c r="C272" s="2"/>
      <c r="D272" s="4">
        <v>1200</v>
      </c>
      <c r="E272" s="6">
        <v>1</v>
      </c>
      <c r="F272" s="4">
        <v>1200</v>
      </c>
      <c r="G272" s="6">
        <v>1</v>
      </c>
      <c r="H272" s="1"/>
      <c r="I272" s="2"/>
      <c r="J272" s="1">
        <v>6.56</v>
      </c>
      <c r="K272" s="2">
        <v>0</v>
      </c>
      <c r="L272" s="1">
        <v>8.109999999999999</v>
      </c>
      <c r="M272" s="2">
        <v>0</v>
      </c>
      <c r="N272" s="1">
        <v>5.5</v>
      </c>
      <c r="O272" s="2">
        <v>0</v>
      </c>
      <c r="P272" s="3">
        <v>3.93</v>
      </c>
      <c r="Q272" s="2">
        <v>0</v>
      </c>
      <c r="R272" s="1">
        <f>MIN($B272,$D272,$F272,$H272,$J272,$L272,$N272,$P272)</f>
        <v>0</v>
      </c>
      <c r="S272" s="1">
        <f>MIN($C272,$E272,$G272,$I272,$K272,$M272,$O272,$Q272)</f>
        <v>0</v>
      </c>
      <c r="T272" s="1">
        <f>MEDIAN($B272,$D272,$F272,$H272,$J272,$L272,$N272,$P272)</f>
        <v>0</v>
      </c>
      <c r="U272" s="1">
        <f>MEDIAN($C272,$E272,$G272,$I272,$K272,$M272,$O272,$Q272)</f>
        <v>0</v>
      </c>
      <c r="V272" s="1">
        <f>MAX($B272,$D272,$F272,$H272,$J272,$L272,$N272,$P272)</f>
        <v>0</v>
      </c>
      <c r="W272" s="1">
        <f>MAX($C272,$E272,$G272,$I272,$K272,$M272,$O272,$Q272)</f>
        <v>0</v>
      </c>
    </row>
    <row r="273" spans="1:23">
      <c r="A273" s="1" t="s">
        <v>270</v>
      </c>
      <c r="B273" s="1"/>
      <c r="C273" s="2"/>
      <c r="D273" s="4">
        <v>1200</v>
      </c>
      <c r="E273" s="6">
        <v>1</v>
      </c>
      <c r="F273" s="4">
        <v>1200</v>
      </c>
      <c r="G273" s="6">
        <v>1</v>
      </c>
      <c r="H273" s="1"/>
      <c r="I273" s="2"/>
      <c r="J273" s="1">
        <v>6.53</v>
      </c>
      <c r="K273" s="2">
        <v>0</v>
      </c>
      <c r="L273" s="1">
        <v>9.050000000000001</v>
      </c>
      <c r="M273" s="2">
        <v>0</v>
      </c>
      <c r="N273" s="1">
        <v>5.65</v>
      </c>
      <c r="O273" s="2">
        <v>0</v>
      </c>
      <c r="P273" s="3">
        <v>4.02</v>
      </c>
      <c r="Q273" s="2">
        <v>0</v>
      </c>
      <c r="R273" s="1">
        <f>MIN($B273,$D273,$F273,$H273,$J273,$L273,$N273,$P273)</f>
        <v>0</v>
      </c>
      <c r="S273" s="1">
        <f>MIN($C273,$E273,$G273,$I273,$K273,$M273,$O273,$Q273)</f>
        <v>0</v>
      </c>
      <c r="T273" s="1">
        <f>MEDIAN($B273,$D273,$F273,$H273,$J273,$L273,$N273,$P273)</f>
        <v>0</v>
      </c>
      <c r="U273" s="1">
        <f>MEDIAN($C273,$E273,$G273,$I273,$K273,$M273,$O273,$Q273)</f>
        <v>0</v>
      </c>
      <c r="V273" s="1">
        <f>MAX($B273,$D273,$F273,$H273,$J273,$L273,$N273,$P273)</f>
        <v>0</v>
      </c>
      <c r="W273" s="1">
        <f>MAX($C273,$E273,$G273,$I273,$K273,$M273,$O273,$Q273)</f>
        <v>0</v>
      </c>
    </row>
    <row r="274" spans="1:23">
      <c r="A274" s="1" t="s">
        <v>271</v>
      </c>
      <c r="B274" s="1"/>
      <c r="C274" s="2"/>
      <c r="D274" s="1">
        <v>4.69</v>
      </c>
      <c r="E274" s="2">
        <v>0</v>
      </c>
      <c r="F274" s="3">
        <v>4.51</v>
      </c>
      <c r="G274" s="2">
        <v>0</v>
      </c>
      <c r="H274" s="1"/>
      <c r="I274" s="2"/>
      <c r="J274" s="4">
        <v>27.94</v>
      </c>
      <c r="K274" s="2">
        <v>0</v>
      </c>
      <c r="L274" s="1">
        <v>23.6</v>
      </c>
      <c r="M274" s="2">
        <v>0</v>
      </c>
      <c r="N274" s="1">
        <v>4.78</v>
      </c>
      <c r="O274" s="2">
        <v>0</v>
      </c>
      <c r="P274" s="1">
        <v>4.77</v>
      </c>
      <c r="Q274" s="2">
        <v>0</v>
      </c>
      <c r="R274" s="1">
        <f>MIN($B274,$D274,$F274,$H274,$J274,$L274,$N274,$P274)</f>
        <v>0</v>
      </c>
      <c r="S274" s="1">
        <f>MIN($C274,$E274,$G274,$I274,$K274,$M274,$O274,$Q274)</f>
        <v>0</v>
      </c>
      <c r="T274" s="1">
        <f>MEDIAN($B274,$D274,$F274,$H274,$J274,$L274,$N274,$P274)</f>
        <v>0</v>
      </c>
      <c r="U274" s="1">
        <f>MEDIAN($C274,$E274,$G274,$I274,$K274,$M274,$O274,$Q274)</f>
        <v>0</v>
      </c>
      <c r="V274" s="1">
        <f>MAX($B274,$D274,$F274,$H274,$J274,$L274,$N274,$P274)</f>
        <v>0</v>
      </c>
      <c r="W274" s="1">
        <f>MAX($C274,$E274,$G274,$I274,$K274,$M274,$O274,$Q274)</f>
        <v>0</v>
      </c>
    </row>
    <row r="275" spans="1:23">
      <c r="A275" s="1" t="s">
        <v>272</v>
      </c>
      <c r="B275" s="1"/>
      <c r="C275" s="2"/>
      <c r="D275" s="3">
        <v>0.45</v>
      </c>
      <c r="E275" s="2">
        <v>0</v>
      </c>
      <c r="F275" s="1">
        <v>0.7</v>
      </c>
      <c r="G275" s="2">
        <v>0</v>
      </c>
      <c r="H275" s="1"/>
      <c r="I275" s="2"/>
      <c r="J275" s="1">
        <v>2.55</v>
      </c>
      <c r="K275" s="2">
        <v>0</v>
      </c>
      <c r="L275" s="4">
        <v>2.63</v>
      </c>
      <c r="M275" s="2">
        <v>0</v>
      </c>
      <c r="N275" s="1">
        <v>0.46</v>
      </c>
      <c r="O275" s="2">
        <v>0</v>
      </c>
      <c r="P275" s="3">
        <v>0.45</v>
      </c>
      <c r="Q275" s="2">
        <v>0</v>
      </c>
      <c r="R275" s="1">
        <f>MIN($B275,$D275,$F275,$H275,$J275,$L275,$N275,$P275)</f>
        <v>0</v>
      </c>
      <c r="S275" s="1">
        <f>MIN($C275,$E275,$G275,$I275,$K275,$M275,$O275,$Q275)</f>
        <v>0</v>
      </c>
      <c r="T275" s="1">
        <f>MEDIAN($B275,$D275,$F275,$H275,$J275,$L275,$N275,$P275)</f>
        <v>0</v>
      </c>
      <c r="U275" s="1">
        <f>MEDIAN($C275,$E275,$G275,$I275,$K275,$M275,$O275,$Q275)</f>
        <v>0</v>
      </c>
      <c r="V275" s="1">
        <f>MAX($B275,$D275,$F275,$H275,$J275,$L275,$N275,$P275)</f>
        <v>0</v>
      </c>
      <c r="W275" s="1">
        <f>MAX($C275,$E275,$G275,$I275,$K275,$M275,$O275,$Q275)</f>
        <v>0</v>
      </c>
    </row>
    <row r="276" spans="1:23">
      <c r="A276" s="1" t="s">
        <v>273</v>
      </c>
      <c r="B276" s="1"/>
      <c r="C276" s="2"/>
      <c r="D276" s="3">
        <v>6.66</v>
      </c>
      <c r="E276" s="2">
        <v>0</v>
      </c>
      <c r="F276" s="1">
        <v>7.21</v>
      </c>
      <c r="G276" s="2">
        <v>0</v>
      </c>
      <c r="H276" s="1"/>
      <c r="I276" s="2"/>
      <c r="J276" s="1">
        <v>32.53</v>
      </c>
      <c r="K276" s="2">
        <v>0</v>
      </c>
      <c r="L276" s="4">
        <v>41.08</v>
      </c>
      <c r="M276" s="2">
        <v>0</v>
      </c>
      <c r="N276" s="1">
        <v>6.96</v>
      </c>
      <c r="O276" s="2">
        <v>0</v>
      </c>
      <c r="P276" s="1">
        <v>7.09</v>
      </c>
      <c r="Q276" s="2">
        <v>0</v>
      </c>
      <c r="R276" s="1">
        <f>MIN($B276,$D276,$F276,$H276,$J276,$L276,$N276,$P276)</f>
        <v>0</v>
      </c>
      <c r="S276" s="1">
        <f>MIN($C276,$E276,$G276,$I276,$K276,$M276,$O276,$Q276)</f>
        <v>0</v>
      </c>
      <c r="T276" s="1">
        <f>MEDIAN($B276,$D276,$F276,$H276,$J276,$L276,$N276,$P276)</f>
        <v>0</v>
      </c>
      <c r="U276" s="1">
        <f>MEDIAN($C276,$E276,$G276,$I276,$K276,$M276,$O276,$Q276)</f>
        <v>0</v>
      </c>
      <c r="V276" s="1">
        <f>MAX($B276,$D276,$F276,$H276,$J276,$L276,$N276,$P276)</f>
        <v>0</v>
      </c>
      <c r="W276" s="1">
        <f>MAX($C276,$E276,$G276,$I276,$K276,$M276,$O276,$Q276)</f>
        <v>0</v>
      </c>
    </row>
    <row r="277" spans="1:23">
      <c r="A277" s="1" t="s">
        <v>274</v>
      </c>
      <c r="B277" s="1"/>
      <c r="C277" s="2"/>
      <c r="D277" s="1">
        <v>9.17</v>
      </c>
      <c r="E277" s="2">
        <v>0</v>
      </c>
      <c r="F277" s="3">
        <v>8.85</v>
      </c>
      <c r="G277" s="2">
        <v>0</v>
      </c>
      <c r="H277" s="1"/>
      <c r="I277" s="2"/>
      <c r="J277" s="4">
        <v>39.76</v>
      </c>
      <c r="K277" s="2">
        <v>0</v>
      </c>
      <c r="L277" s="1">
        <v>39.32</v>
      </c>
      <c r="M277" s="2">
        <v>0</v>
      </c>
      <c r="N277" s="1">
        <v>9.550000000000001</v>
      </c>
      <c r="O277" s="2">
        <v>0</v>
      </c>
      <c r="P277" s="1">
        <v>9.529999999999999</v>
      </c>
      <c r="Q277" s="2">
        <v>0</v>
      </c>
      <c r="R277" s="1">
        <f>MIN($B277,$D277,$F277,$H277,$J277,$L277,$N277,$P277)</f>
        <v>0</v>
      </c>
      <c r="S277" s="1">
        <f>MIN($C277,$E277,$G277,$I277,$K277,$M277,$O277,$Q277)</f>
        <v>0</v>
      </c>
      <c r="T277" s="1">
        <f>MEDIAN($B277,$D277,$F277,$H277,$J277,$L277,$N277,$P277)</f>
        <v>0</v>
      </c>
      <c r="U277" s="1">
        <f>MEDIAN($C277,$E277,$G277,$I277,$K277,$M277,$O277,$Q277)</f>
        <v>0</v>
      </c>
      <c r="V277" s="1">
        <f>MAX($B277,$D277,$F277,$H277,$J277,$L277,$N277,$P277)</f>
        <v>0</v>
      </c>
      <c r="W277" s="1">
        <f>MAX($C277,$E277,$G277,$I277,$K277,$M277,$O277,$Q277)</f>
        <v>0</v>
      </c>
    </row>
    <row r="278" spans="1:23">
      <c r="A278" s="1" t="s">
        <v>275</v>
      </c>
      <c r="B278" s="1"/>
      <c r="C278" s="2"/>
      <c r="D278" s="1">
        <v>0.49</v>
      </c>
      <c r="E278" s="2">
        <v>0</v>
      </c>
      <c r="F278" s="3">
        <v>0.48</v>
      </c>
      <c r="G278" s="2">
        <v>0</v>
      </c>
      <c r="H278" s="1"/>
      <c r="I278" s="2"/>
      <c r="J278" s="4">
        <v>3.31</v>
      </c>
      <c r="K278" s="2">
        <v>0</v>
      </c>
      <c r="L278" s="1">
        <v>3.29</v>
      </c>
      <c r="M278" s="2">
        <v>0</v>
      </c>
      <c r="N278" s="1">
        <v>0.52</v>
      </c>
      <c r="O278" s="2">
        <v>0</v>
      </c>
      <c r="P278" s="1">
        <v>0.54</v>
      </c>
      <c r="Q278" s="2">
        <v>0</v>
      </c>
      <c r="R278" s="1">
        <f>MIN($B278,$D278,$F278,$H278,$J278,$L278,$N278,$P278)</f>
        <v>0</v>
      </c>
      <c r="S278" s="1">
        <f>MIN($C278,$E278,$G278,$I278,$K278,$M278,$O278,$Q278)</f>
        <v>0</v>
      </c>
      <c r="T278" s="1">
        <f>MEDIAN($B278,$D278,$F278,$H278,$J278,$L278,$N278,$P278)</f>
        <v>0</v>
      </c>
      <c r="U278" s="1">
        <f>MEDIAN($C278,$E278,$G278,$I278,$K278,$M278,$O278,$Q278)</f>
        <v>0</v>
      </c>
      <c r="V278" s="1">
        <f>MAX($B278,$D278,$F278,$H278,$J278,$L278,$N278,$P278)</f>
        <v>0</v>
      </c>
      <c r="W278" s="1">
        <f>MAX($C278,$E278,$G278,$I278,$K278,$M278,$O278,$Q278)</f>
        <v>0</v>
      </c>
    </row>
    <row r="279" spans="1:23">
      <c r="A279" s="1" t="s">
        <v>276</v>
      </c>
      <c r="B279" s="1"/>
      <c r="C279" s="2"/>
      <c r="D279" s="3">
        <v>11.81</v>
      </c>
      <c r="E279" s="2">
        <v>0</v>
      </c>
      <c r="F279" s="1">
        <v>13.12</v>
      </c>
      <c r="G279" s="2">
        <v>0</v>
      </c>
      <c r="H279" s="1"/>
      <c r="I279" s="2"/>
      <c r="J279" s="4">
        <v>51.5</v>
      </c>
      <c r="K279" s="2">
        <v>0</v>
      </c>
      <c r="L279" s="1">
        <v>48.63</v>
      </c>
      <c r="M279" s="2">
        <v>0</v>
      </c>
      <c r="N279" s="1">
        <v>12.96</v>
      </c>
      <c r="O279" s="2">
        <v>0</v>
      </c>
      <c r="P279" s="1">
        <v>17.38</v>
      </c>
      <c r="Q279" s="2">
        <v>0</v>
      </c>
      <c r="R279" s="1">
        <f>MIN($B279,$D279,$F279,$H279,$J279,$L279,$N279,$P279)</f>
        <v>0</v>
      </c>
      <c r="S279" s="1">
        <f>MIN($C279,$E279,$G279,$I279,$K279,$M279,$O279,$Q279)</f>
        <v>0</v>
      </c>
      <c r="T279" s="1">
        <f>MEDIAN($B279,$D279,$F279,$H279,$J279,$L279,$N279,$P279)</f>
        <v>0</v>
      </c>
      <c r="U279" s="1">
        <f>MEDIAN($C279,$E279,$G279,$I279,$K279,$M279,$O279,$Q279)</f>
        <v>0</v>
      </c>
      <c r="V279" s="1">
        <f>MAX($B279,$D279,$F279,$H279,$J279,$L279,$N279,$P279)</f>
        <v>0</v>
      </c>
      <c r="W279" s="1">
        <f>MAX($C279,$E279,$G279,$I279,$K279,$M279,$O279,$Q279)</f>
        <v>0</v>
      </c>
    </row>
    <row r="280" spans="1:23">
      <c r="A280" s="1" t="s">
        <v>277</v>
      </c>
      <c r="B280" s="1"/>
      <c r="C280" s="2"/>
      <c r="D280" s="1">
        <v>15.73</v>
      </c>
      <c r="E280" s="2">
        <v>0</v>
      </c>
      <c r="F280" s="1">
        <v>20.52</v>
      </c>
      <c r="G280" s="2">
        <v>0</v>
      </c>
      <c r="H280" s="1"/>
      <c r="I280" s="2"/>
      <c r="J280" s="4">
        <v>58.95</v>
      </c>
      <c r="K280" s="2">
        <v>0</v>
      </c>
      <c r="L280" s="1">
        <v>58.14</v>
      </c>
      <c r="M280" s="2">
        <v>0</v>
      </c>
      <c r="N280" s="3">
        <v>15.49</v>
      </c>
      <c r="O280" s="2">
        <v>0</v>
      </c>
      <c r="P280" s="1">
        <v>21.35</v>
      </c>
      <c r="Q280" s="2">
        <v>0</v>
      </c>
      <c r="R280" s="1">
        <f>MIN($B280,$D280,$F280,$H280,$J280,$L280,$N280,$P280)</f>
        <v>0</v>
      </c>
      <c r="S280" s="1">
        <f>MIN($C280,$E280,$G280,$I280,$K280,$M280,$O280,$Q280)</f>
        <v>0</v>
      </c>
      <c r="T280" s="1">
        <f>MEDIAN($B280,$D280,$F280,$H280,$J280,$L280,$N280,$P280)</f>
        <v>0</v>
      </c>
      <c r="U280" s="1">
        <f>MEDIAN($C280,$E280,$G280,$I280,$K280,$M280,$O280,$Q280)</f>
        <v>0</v>
      </c>
      <c r="V280" s="1">
        <f>MAX($B280,$D280,$F280,$H280,$J280,$L280,$N280,$P280)</f>
        <v>0</v>
      </c>
      <c r="W280" s="1">
        <f>MAX($C280,$E280,$G280,$I280,$K280,$M280,$O280,$Q280)</f>
        <v>0</v>
      </c>
    </row>
    <row r="281" spans="1:23">
      <c r="A281" s="1" t="s">
        <v>278</v>
      </c>
      <c r="B281" s="1"/>
      <c r="C281" s="2"/>
      <c r="D281" s="3">
        <v>0.67</v>
      </c>
      <c r="E281" s="2">
        <v>0</v>
      </c>
      <c r="F281" s="1">
        <v>0.92</v>
      </c>
      <c r="G281" s="2">
        <v>0</v>
      </c>
      <c r="H281" s="1"/>
      <c r="I281" s="2"/>
      <c r="J281" s="4">
        <v>6.42</v>
      </c>
      <c r="K281" s="2">
        <v>0</v>
      </c>
      <c r="L281" s="1">
        <v>5.06</v>
      </c>
      <c r="M281" s="2">
        <v>0</v>
      </c>
      <c r="N281" s="1">
        <v>0.75</v>
      </c>
      <c r="O281" s="2">
        <v>0</v>
      </c>
      <c r="P281" s="1">
        <v>0.75</v>
      </c>
      <c r="Q281" s="2">
        <v>0</v>
      </c>
      <c r="R281" s="1">
        <f>MIN($B281,$D281,$F281,$H281,$J281,$L281,$N281,$P281)</f>
        <v>0</v>
      </c>
      <c r="S281" s="1">
        <f>MIN($C281,$E281,$G281,$I281,$K281,$M281,$O281,$Q281)</f>
        <v>0</v>
      </c>
      <c r="T281" s="1">
        <f>MEDIAN($B281,$D281,$F281,$H281,$J281,$L281,$N281,$P281)</f>
        <v>0</v>
      </c>
      <c r="U281" s="1">
        <f>MEDIAN($C281,$E281,$G281,$I281,$K281,$M281,$O281,$Q281)</f>
        <v>0</v>
      </c>
      <c r="V281" s="1">
        <f>MAX($B281,$D281,$F281,$H281,$J281,$L281,$N281,$P281)</f>
        <v>0</v>
      </c>
      <c r="W281" s="1">
        <f>MAX($C281,$E281,$G281,$I281,$K281,$M281,$O281,$Q281)</f>
        <v>0</v>
      </c>
    </row>
    <row r="282" spans="1:23">
      <c r="A282" s="1" t="s">
        <v>279</v>
      </c>
      <c r="B282" s="1"/>
      <c r="C282" s="2"/>
      <c r="D282" s="3">
        <v>0.9</v>
      </c>
      <c r="E282" s="2">
        <v>0</v>
      </c>
      <c r="F282" s="1">
        <v>0.93</v>
      </c>
      <c r="G282" s="2">
        <v>0</v>
      </c>
      <c r="H282" s="1"/>
      <c r="I282" s="2"/>
      <c r="J282" s="1">
        <v>6.68</v>
      </c>
      <c r="K282" s="2">
        <v>0</v>
      </c>
      <c r="L282" s="4">
        <v>6.77</v>
      </c>
      <c r="M282" s="2">
        <v>0</v>
      </c>
      <c r="N282" s="1">
        <v>1.01</v>
      </c>
      <c r="O282" s="2">
        <v>0</v>
      </c>
      <c r="P282" s="1">
        <v>1.13</v>
      </c>
      <c r="Q282" s="2">
        <v>0</v>
      </c>
      <c r="R282" s="1">
        <f>MIN($B282,$D282,$F282,$H282,$J282,$L282,$N282,$P282)</f>
        <v>0</v>
      </c>
      <c r="S282" s="1">
        <f>MIN($C282,$E282,$G282,$I282,$K282,$M282,$O282,$Q282)</f>
        <v>0</v>
      </c>
      <c r="T282" s="1">
        <f>MEDIAN($B282,$D282,$F282,$H282,$J282,$L282,$N282,$P282)</f>
        <v>0</v>
      </c>
      <c r="U282" s="1">
        <f>MEDIAN($C282,$E282,$G282,$I282,$K282,$M282,$O282,$Q282)</f>
        <v>0</v>
      </c>
      <c r="V282" s="1">
        <f>MAX($B282,$D282,$F282,$H282,$J282,$L282,$N282,$P282)</f>
        <v>0</v>
      </c>
      <c r="W282" s="1">
        <f>MAX($C282,$E282,$G282,$I282,$K282,$M282,$O282,$Q282)</f>
        <v>0</v>
      </c>
    </row>
    <row r="283" spans="1:23">
      <c r="A283" s="1" t="s">
        <v>280</v>
      </c>
      <c r="B283" s="1"/>
      <c r="C283" s="2"/>
      <c r="D283" s="3">
        <v>1.51</v>
      </c>
      <c r="E283" s="2">
        <v>0</v>
      </c>
      <c r="F283" s="1">
        <v>1.53</v>
      </c>
      <c r="G283" s="2">
        <v>0</v>
      </c>
      <c r="H283" s="1"/>
      <c r="I283" s="2"/>
      <c r="J283" s="1">
        <v>10.5</v>
      </c>
      <c r="K283" s="2">
        <v>0</v>
      </c>
      <c r="L283" s="4">
        <v>10.85</v>
      </c>
      <c r="M283" s="2">
        <v>0</v>
      </c>
      <c r="N283" s="1">
        <v>1.77</v>
      </c>
      <c r="O283" s="2">
        <v>0</v>
      </c>
      <c r="P283" s="1">
        <v>1.69</v>
      </c>
      <c r="Q283" s="2">
        <v>0</v>
      </c>
      <c r="R283" s="1">
        <f>MIN($B283,$D283,$F283,$H283,$J283,$L283,$N283,$P283)</f>
        <v>0</v>
      </c>
      <c r="S283" s="1">
        <f>MIN($C283,$E283,$G283,$I283,$K283,$M283,$O283,$Q283)</f>
        <v>0</v>
      </c>
      <c r="T283" s="1">
        <f>MEDIAN($B283,$D283,$F283,$H283,$J283,$L283,$N283,$P283)</f>
        <v>0</v>
      </c>
      <c r="U283" s="1">
        <f>MEDIAN($C283,$E283,$G283,$I283,$K283,$M283,$O283,$Q283)</f>
        <v>0</v>
      </c>
      <c r="V283" s="1">
        <f>MAX($B283,$D283,$F283,$H283,$J283,$L283,$N283,$P283)</f>
        <v>0</v>
      </c>
      <c r="W283" s="1">
        <f>MAX($C283,$E283,$G283,$I283,$K283,$M283,$O283,$Q283)</f>
        <v>0</v>
      </c>
    </row>
    <row r="284" spans="1:23">
      <c r="A284" s="1" t="s">
        <v>281</v>
      </c>
      <c r="B284" s="1"/>
      <c r="C284" s="2"/>
      <c r="D284" s="1">
        <v>2.49</v>
      </c>
      <c r="E284" s="2">
        <v>0</v>
      </c>
      <c r="F284" s="3">
        <v>2.43</v>
      </c>
      <c r="G284" s="2">
        <v>0</v>
      </c>
      <c r="H284" s="1"/>
      <c r="I284" s="2"/>
      <c r="J284" s="4">
        <v>14.46</v>
      </c>
      <c r="K284" s="2">
        <v>0</v>
      </c>
      <c r="L284" s="1">
        <v>14.16</v>
      </c>
      <c r="M284" s="2">
        <v>0</v>
      </c>
      <c r="N284" s="1">
        <v>2.47</v>
      </c>
      <c r="O284" s="2">
        <v>0</v>
      </c>
      <c r="P284" s="1">
        <v>2.53</v>
      </c>
      <c r="Q284" s="2">
        <v>0</v>
      </c>
      <c r="R284" s="1">
        <f>MIN($B284,$D284,$F284,$H284,$J284,$L284,$N284,$P284)</f>
        <v>0</v>
      </c>
      <c r="S284" s="1">
        <f>MIN($C284,$E284,$G284,$I284,$K284,$M284,$O284,$Q284)</f>
        <v>0</v>
      </c>
      <c r="T284" s="1">
        <f>MEDIAN($B284,$D284,$F284,$H284,$J284,$L284,$N284,$P284)</f>
        <v>0</v>
      </c>
      <c r="U284" s="1">
        <f>MEDIAN($C284,$E284,$G284,$I284,$K284,$M284,$O284,$Q284)</f>
        <v>0</v>
      </c>
      <c r="V284" s="1">
        <f>MAX($B284,$D284,$F284,$H284,$J284,$L284,$N284,$P284)</f>
        <v>0</v>
      </c>
      <c r="W284" s="1">
        <f>MAX($C284,$E284,$G284,$I284,$K284,$M284,$O284,$Q284)</f>
        <v>0</v>
      </c>
    </row>
    <row r="285" spans="1:23">
      <c r="A285" s="1" t="s">
        <v>282</v>
      </c>
      <c r="B285" s="1"/>
      <c r="C285" s="2"/>
      <c r="D285" s="3">
        <v>2.92</v>
      </c>
      <c r="E285" s="2">
        <v>0</v>
      </c>
      <c r="F285" s="3">
        <v>2.92</v>
      </c>
      <c r="G285" s="2">
        <v>0</v>
      </c>
      <c r="H285" s="1"/>
      <c r="I285" s="2"/>
      <c r="J285" s="4">
        <v>16.71</v>
      </c>
      <c r="K285" s="2">
        <v>0</v>
      </c>
      <c r="L285" s="1">
        <v>16.26</v>
      </c>
      <c r="M285" s="2">
        <v>0</v>
      </c>
      <c r="N285" s="1">
        <v>3.32</v>
      </c>
      <c r="O285" s="2">
        <v>0</v>
      </c>
      <c r="P285" s="1">
        <v>2.97</v>
      </c>
      <c r="Q285" s="2">
        <v>0</v>
      </c>
      <c r="R285" s="1">
        <f>MIN($B285,$D285,$F285,$H285,$J285,$L285,$N285,$P285)</f>
        <v>0</v>
      </c>
      <c r="S285" s="1">
        <f>MIN($C285,$E285,$G285,$I285,$K285,$M285,$O285,$Q285)</f>
        <v>0</v>
      </c>
      <c r="T285" s="1">
        <f>MEDIAN($B285,$D285,$F285,$H285,$J285,$L285,$N285,$P285)</f>
        <v>0</v>
      </c>
      <c r="U285" s="1">
        <f>MEDIAN($C285,$E285,$G285,$I285,$K285,$M285,$O285,$Q285)</f>
        <v>0</v>
      </c>
      <c r="V285" s="1">
        <f>MAX($B285,$D285,$F285,$H285,$J285,$L285,$N285,$P285)</f>
        <v>0</v>
      </c>
      <c r="W285" s="1">
        <f>MAX($C285,$E285,$G285,$I285,$K285,$M285,$O285,$Q285)</f>
        <v>0</v>
      </c>
    </row>
    <row r="286" spans="1:23">
      <c r="A286" s="1" t="s">
        <v>283</v>
      </c>
      <c r="B286" s="1"/>
      <c r="C286" s="2"/>
      <c r="D286" s="3">
        <v>3.62</v>
      </c>
      <c r="E286" s="2">
        <v>0</v>
      </c>
      <c r="F286" s="1">
        <v>3.71</v>
      </c>
      <c r="G286" s="2">
        <v>0</v>
      </c>
      <c r="H286" s="1"/>
      <c r="I286" s="2"/>
      <c r="J286" s="1">
        <v>20.54</v>
      </c>
      <c r="K286" s="2">
        <v>0</v>
      </c>
      <c r="L286" s="4">
        <v>21.2</v>
      </c>
      <c r="M286" s="2">
        <v>0</v>
      </c>
      <c r="N286" s="1">
        <v>3.92</v>
      </c>
      <c r="O286" s="2">
        <v>0</v>
      </c>
      <c r="P286" s="1">
        <v>3.89</v>
      </c>
      <c r="Q286" s="2">
        <v>0</v>
      </c>
      <c r="R286" s="1">
        <f>MIN($B286,$D286,$F286,$H286,$J286,$L286,$N286,$P286)</f>
        <v>0</v>
      </c>
      <c r="S286" s="1">
        <f>MIN($C286,$E286,$G286,$I286,$K286,$M286,$O286,$Q286)</f>
        <v>0</v>
      </c>
      <c r="T286" s="1">
        <f>MEDIAN($B286,$D286,$F286,$H286,$J286,$L286,$N286,$P286)</f>
        <v>0</v>
      </c>
      <c r="U286" s="1">
        <f>MEDIAN($C286,$E286,$G286,$I286,$K286,$M286,$O286,$Q286)</f>
        <v>0</v>
      </c>
      <c r="V286" s="1">
        <f>MAX($B286,$D286,$F286,$H286,$J286,$L286,$N286,$P286)</f>
        <v>0</v>
      </c>
      <c r="W286" s="1">
        <f>MAX($C286,$E286,$G286,$I286,$K286,$M286,$O286,$Q286)</f>
        <v>0</v>
      </c>
    </row>
    <row r="287" spans="1:23">
      <c r="A287" s="1" t="s">
        <v>16</v>
      </c>
      <c r="B287" s="1"/>
      <c r="C287" s="2"/>
      <c r="D287" s="3">
        <v>70.09999999999999</v>
      </c>
      <c r="E287" s="5">
        <v>0</v>
      </c>
      <c r="F287" s="1">
        <v>565.4</v>
      </c>
      <c r="G287" s="5">
        <v>0</v>
      </c>
      <c r="H287" s="1"/>
      <c r="I287" s="2"/>
      <c r="J287" s="1">
        <v>452.53</v>
      </c>
      <c r="K287" s="5">
        <v>0</v>
      </c>
      <c r="L287" s="4">
        <v>1200</v>
      </c>
      <c r="M287" s="6">
        <v>1</v>
      </c>
      <c r="N287" s="4">
        <v>1200</v>
      </c>
      <c r="O287" s="6">
        <v>1</v>
      </c>
      <c r="P287" s="4">
        <v>1200</v>
      </c>
      <c r="Q287" s="6">
        <v>1</v>
      </c>
      <c r="R287" s="1">
        <f>MIN($B287,$D287,$F287,$H287,$J287,$L287,$N287,$P287)</f>
        <v>0</v>
      </c>
      <c r="S287" s="1">
        <f>MIN($C287,$E287,$G287,$I287,$K287,$M287,$O287,$Q287)</f>
        <v>0</v>
      </c>
      <c r="T287" s="1">
        <f>MEDIAN($B287,$D287,$F287,$H287,$J287,$L287,$N287,$P287)</f>
        <v>0</v>
      </c>
      <c r="U287" s="1">
        <f>MEDIAN($C287,$E287,$G287,$I287,$K287,$M287,$O287,$Q287)</f>
        <v>0</v>
      </c>
      <c r="V287" s="1">
        <f>MAX($B287,$D287,$F287,$H287,$J287,$L287,$N287,$P287)</f>
        <v>0</v>
      </c>
      <c r="W287" s="1">
        <f>MAX($C287,$E287,$G287,$I287,$K287,$M287,$O287,$Q287)</f>
        <v>0</v>
      </c>
    </row>
    <row r="288" spans="1:23">
      <c r="A288" s="1" t="s">
        <v>17</v>
      </c>
      <c r="B288" s="1"/>
      <c r="C288" s="2"/>
      <c r="D288" s="3">
        <v>320.74</v>
      </c>
      <c r="E288" s="5">
        <v>0</v>
      </c>
      <c r="F288" s="1">
        <v>1200</v>
      </c>
      <c r="G288" s="2">
        <v>1</v>
      </c>
      <c r="H288" s="1"/>
      <c r="I288" s="2"/>
      <c r="J288" s="1">
        <v>1200</v>
      </c>
      <c r="K288" s="2">
        <v>1</v>
      </c>
      <c r="L288" s="1">
        <v>1200</v>
      </c>
      <c r="M288" s="2">
        <v>1</v>
      </c>
      <c r="N288" s="1">
        <v>1200</v>
      </c>
      <c r="O288" s="2">
        <v>1</v>
      </c>
      <c r="P288" s="1">
        <v>1200</v>
      </c>
      <c r="Q288" s="2">
        <v>1</v>
      </c>
      <c r="R288" s="1">
        <f>MIN($B288,$D288,$F288,$H288,$J288,$L288,$N288,$P288)</f>
        <v>0</v>
      </c>
      <c r="S288" s="1">
        <f>MIN($C288,$E288,$G288,$I288,$K288,$M288,$O288,$Q288)</f>
        <v>0</v>
      </c>
      <c r="T288" s="1">
        <f>MEDIAN($B288,$D288,$F288,$H288,$J288,$L288,$N288,$P288)</f>
        <v>0</v>
      </c>
      <c r="U288" s="1">
        <f>MEDIAN($C288,$E288,$G288,$I288,$K288,$M288,$O288,$Q288)</f>
        <v>0</v>
      </c>
      <c r="V288" s="1">
        <f>MAX($B288,$D288,$F288,$H288,$J288,$L288,$N288,$P288)</f>
        <v>0</v>
      </c>
      <c r="W288" s="1">
        <f>MAX($C288,$E288,$G288,$I288,$K288,$M288,$O288,$Q288)</f>
        <v>0</v>
      </c>
    </row>
    <row r="289" spans="1:23">
      <c r="A289" s="1" t="s">
        <v>18</v>
      </c>
      <c r="B289" s="1"/>
      <c r="C289" s="2"/>
      <c r="D289" s="3">
        <v>732.48</v>
      </c>
      <c r="E289" s="5">
        <v>0</v>
      </c>
      <c r="F289" s="1">
        <v>1200</v>
      </c>
      <c r="G289" s="2">
        <v>1</v>
      </c>
      <c r="H289" s="1"/>
      <c r="I289" s="2"/>
      <c r="J289" s="1">
        <v>1200</v>
      </c>
      <c r="K289" s="2">
        <v>1</v>
      </c>
      <c r="L289" s="1">
        <v>1200</v>
      </c>
      <c r="M289" s="2">
        <v>1</v>
      </c>
      <c r="N289" s="1">
        <v>1200</v>
      </c>
      <c r="O289" s="2">
        <v>1</v>
      </c>
      <c r="P289" s="1">
        <v>1200</v>
      </c>
      <c r="Q289" s="2">
        <v>1</v>
      </c>
      <c r="R289" s="1">
        <f>MIN($B289,$D289,$F289,$H289,$J289,$L289,$N289,$P289)</f>
        <v>0</v>
      </c>
      <c r="S289" s="1">
        <f>MIN($C289,$E289,$G289,$I289,$K289,$M289,$O289,$Q289)</f>
        <v>0</v>
      </c>
      <c r="T289" s="1">
        <f>MEDIAN($B289,$D289,$F289,$H289,$J289,$L289,$N289,$P289)</f>
        <v>0</v>
      </c>
      <c r="U289" s="1">
        <f>MEDIAN($C289,$E289,$G289,$I289,$K289,$M289,$O289,$Q289)</f>
        <v>0</v>
      </c>
      <c r="V289" s="1">
        <f>MAX($B289,$D289,$F289,$H289,$J289,$L289,$N289,$P289)</f>
        <v>0</v>
      </c>
      <c r="W289" s="1">
        <f>MAX($C289,$E289,$G289,$I289,$K289,$M289,$O289,$Q289)</f>
        <v>0</v>
      </c>
    </row>
    <row r="290" spans="1:23">
      <c r="A290" s="1" t="s">
        <v>19</v>
      </c>
      <c r="B290" s="1"/>
      <c r="C290" s="2"/>
      <c r="D290" s="3">
        <v>1.25</v>
      </c>
      <c r="E290" s="2">
        <v>0</v>
      </c>
      <c r="F290" s="1">
        <v>4.05</v>
      </c>
      <c r="G290" s="2">
        <v>0</v>
      </c>
      <c r="H290" s="1"/>
      <c r="I290" s="2"/>
      <c r="J290" s="1">
        <v>5.04</v>
      </c>
      <c r="K290" s="2">
        <v>0</v>
      </c>
      <c r="L290" s="4">
        <v>11.42</v>
      </c>
      <c r="M290" s="2">
        <v>0</v>
      </c>
      <c r="N290" s="1">
        <v>4.56</v>
      </c>
      <c r="O290" s="2">
        <v>0</v>
      </c>
      <c r="P290" s="1">
        <v>4.14</v>
      </c>
      <c r="Q290" s="2">
        <v>0</v>
      </c>
      <c r="R290" s="1">
        <f>MIN($B290,$D290,$F290,$H290,$J290,$L290,$N290,$P290)</f>
        <v>0</v>
      </c>
      <c r="S290" s="1">
        <f>MIN($C290,$E290,$G290,$I290,$K290,$M290,$O290,$Q290)</f>
        <v>0</v>
      </c>
      <c r="T290" s="1">
        <f>MEDIAN($B290,$D290,$F290,$H290,$J290,$L290,$N290,$P290)</f>
        <v>0</v>
      </c>
      <c r="U290" s="1">
        <f>MEDIAN($C290,$E290,$G290,$I290,$K290,$M290,$O290,$Q290)</f>
        <v>0</v>
      </c>
      <c r="V290" s="1">
        <f>MAX($B290,$D290,$F290,$H290,$J290,$L290,$N290,$P290)</f>
        <v>0</v>
      </c>
      <c r="W290" s="1">
        <f>MAX($C290,$E290,$G290,$I290,$K290,$M290,$O290,$Q290)</f>
        <v>0</v>
      </c>
    </row>
    <row r="291" spans="1:23">
      <c r="A291" s="1" t="s">
        <v>20</v>
      </c>
      <c r="B291" s="1"/>
      <c r="C291" s="2"/>
      <c r="D291" s="3">
        <v>2.55</v>
      </c>
      <c r="E291" s="2">
        <v>0</v>
      </c>
      <c r="F291" s="1">
        <v>12.88</v>
      </c>
      <c r="G291" s="2">
        <v>0</v>
      </c>
      <c r="H291" s="1"/>
      <c r="I291" s="2"/>
      <c r="J291" s="1">
        <v>10.36</v>
      </c>
      <c r="K291" s="2">
        <v>0</v>
      </c>
      <c r="L291" s="1">
        <v>43.35</v>
      </c>
      <c r="M291" s="2">
        <v>0</v>
      </c>
      <c r="N291" s="4">
        <v>52.91</v>
      </c>
      <c r="O291" s="2">
        <v>0</v>
      </c>
      <c r="P291" s="1">
        <v>21.47</v>
      </c>
      <c r="Q291" s="2">
        <v>0</v>
      </c>
      <c r="R291" s="1">
        <f>MIN($B291,$D291,$F291,$H291,$J291,$L291,$N291,$P291)</f>
        <v>0</v>
      </c>
      <c r="S291" s="1">
        <f>MIN($C291,$E291,$G291,$I291,$K291,$M291,$O291,$Q291)</f>
        <v>0</v>
      </c>
      <c r="T291" s="1">
        <f>MEDIAN($B291,$D291,$F291,$H291,$J291,$L291,$N291,$P291)</f>
        <v>0</v>
      </c>
      <c r="U291" s="1">
        <f>MEDIAN($C291,$E291,$G291,$I291,$K291,$M291,$O291,$Q291)</f>
        <v>0</v>
      </c>
      <c r="V291" s="1">
        <f>MAX($B291,$D291,$F291,$H291,$J291,$L291,$N291,$P291)</f>
        <v>0</v>
      </c>
      <c r="W291" s="1">
        <f>MAX($C291,$E291,$G291,$I291,$K291,$M291,$O291,$Q291)</f>
        <v>0</v>
      </c>
    </row>
    <row r="292" spans="1:23">
      <c r="A292" s="1" t="s">
        <v>21</v>
      </c>
      <c r="B292" s="1"/>
      <c r="C292" s="2"/>
      <c r="D292" s="3">
        <v>5.68</v>
      </c>
      <c r="E292" s="2">
        <v>0</v>
      </c>
      <c r="F292" s="1">
        <v>24.72</v>
      </c>
      <c r="G292" s="2">
        <v>0</v>
      </c>
      <c r="H292" s="1"/>
      <c r="I292" s="2"/>
      <c r="J292" s="1">
        <v>23.07</v>
      </c>
      <c r="K292" s="2">
        <v>0</v>
      </c>
      <c r="L292" s="1">
        <v>101.54</v>
      </c>
      <c r="M292" s="2">
        <v>0</v>
      </c>
      <c r="N292" s="4">
        <v>782.85</v>
      </c>
      <c r="O292" s="2">
        <v>0</v>
      </c>
      <c r="P292" s="1">
        <v>83.31</v>
      </c>
      <c r="Q292" s="2">
        <v>0</v>
      </c>
      <c r="R292" s="1">
        <f>MIN($B292,$D292,$F292,$H292,$J292,$L292,$N292,$P292)</f>
        <v>0</v>
      </c>
      <c r="S292" s="1">
        <f>MIN($C292,$E292,$G292,$I292,$K292,$M292,$O292,$Q292)</f>
        <v>0</v>
      </c>
      <c r="T292" s="1">
        <f>MEDIAN($B292,$D292,$F292,$H292,$J292,$L292,$N292,$P292)</f>
        <v>0</v>
      </c>
      <c r="U292" s="1">
        <f>MEDIAN($C292,$E292,$G292,$I292,$K292,$M292,$O292,$Q292)</f>
        <v>0</v>
      </c>
      <c r="V292" s="1">
        <f>MAX($B292,$D292,$F292,$H292,$J292,$L292,$N292,$P292)</f>
        <v>0</v>
      </c>
      <c r="W292" s="1">
        <f>MAX($C292,$E292,$G292,$I292,$K292,$M292,$O292,$Q292)</f>
        <v>0</v>
      </c>
    </row>
    <row r="293" spans="1:23">
      <c r="A293" s="1" t="s">
        <v>22</v>
      </c>
      <c r="B293" s="1"/>
      <c r="C293" s="2"/>
      <c r="D293" s="3">
        <v>211.42</v>
      </c>
      <c r="E293" s="5">
        <v>0</v>
      </c>
      <c r="F293" s="1">
        <v>1200</v>
      </c>
      <c r="G293" s="2">
        <v>1</v>
      </c>
      <c r="H293" s="1"/>
      <c r="I293" s="2"/>
      <c r="J293" s="1">
        <v>1200</v>
      </c>
      <c r="K293" s="2">
        <v>1</v>
      </c>
      <c r="L293" s="1">
        <v>1200</v>
      </c>
      <c r="M293" s="2">
        <v>1</v>
      </c>
      <c r="N293" s="1">
        <v>1200</v>
      </c>
      <c r="O293" s="2">
        <v>1</v>
      </c>
      <c r="P293" s="1">
        <v>1200</v>
      </c>
      <c r="Q293" s="2">
        <v>1</v>
      </c>
      <c r="R293" s="1">
        <f>MIN($B293,$D293,$F293,$H293,$J293,$L293,$N293,$P293)</f>
        <v>0</v>
      </c>
      <c r="S293" s="1">
        <f>MIN($C293,$E293,$G293,$I293,$K293,$M293,$O293,$Q293)</f>
        <v>0</v>
      </c>
      <c r="T293" s="1">
        <f>MEDIAN($B293,$D293,$F293,$H293,$J293,$L293,$N293,$P293)</f>
        <v>0</v>
      </c>
      <c r="U293" s="1">
        <f>MEDIAN($C293,$E293,$G293,$I293,$K293,$M293,$O293,$Q293)</f>
        <v>0</v>
      </c>
      <c r="V293" s="1">
        <f>MAX($B293,$D293,$F293,$H293,$J293,$L293,$N293,$P293)</f>
        <v>0</v>
      </c>
      <c r="W293" s="1">
        <f>MAX($C293,$E293,$G293,$I293,$K293,$M293,$O293,$Q293)</f>
        <v>0</v>
      </c>
    </row>
    <row r="294" spans="1:23">
      <c r="A294" s="1" t="s">
        <v>23</v>
      </c>
      <c r="B294" s="1"/>
      <c r="C294" s="2"/>
      <c r="D294" s="3">
        <v>735.29</v>
      </c>
      <c r="E294" s="5">
        <v>0</v>
      </c>
      <c r="F294" s="1">
        <v>1200</v>
      </c>
      <c r="G294" s="2">
        <v>1</v>
      </c>
      <c r="H294" s="1"/>
      <c r="I294" s="2"/>
      <c r="J294" s="1">
        <v>1200</v>
      </c>
      <c r="K294" s="2">
        <v>1</v>
      </c>
      <c r="L294" s="1">
        <v>1200</v>
      </c>
      <c r="M294" s="2">
        <v>1</v>
      </c>
      <c r="N294" s="1">
        <v>1200</v>
      </c>
      <c r="O294" s="2">
        <v>1</v>
      </c>
      <c r="P294" s="1">
        <v>1200</v>
      </c>
      <c r="Q294" s="2">
        <v>1</v>
      </c>
      <c r="R294" s="1">
        <f>MIN($B294,$D294,$F294,$H294,$J294,$L294,$N294,$P294)</f>
        <v>0</v>
      </c>
      <c r="S294" s="1">
        <f>MIN($C294,$E294,$G294,$I294,$K294,$M294,$O294,$Q294)</f>
        <v>0</v>
      </c>
      <c r="T294" s="1">
        <f>MEDIAN($B294,$D294,$F294,$H294,$J294,$L294,$N294,$P294)</f>
        <v>0</v>
      </c>
      <c r="U294" s="1">
        <f>MEDIAN($C294,$E294,$G294,$I294,$K294,$M294,$O294,$Q294)</f>
        <v>0</v>
      </c>
      <c r="V294" s="1">
        <f>MAX($B294,$D294,$F294,$H294,$J294,$L294,$N294,$P294)</f>
        <v>0</v>
      </c>
      <c r="W294" s="1">
        <f>MAX($C294,$E294,$G294,$I294,$K294,$M294,$O294,$Q294)</f>
        <v>0</v>
      </c>
    </row>
    <row r="295" spans="1:23">
      <c r="A295" s="1" t="s">
        <v>24</v>
      </c>
      <c r="B295" s="1"/>
      <c r="C295" s="2"/>
      <c r="D295" s="1">
        <v>1200</v>
      </c>
      <c r="E295" s="2">
        <v>1</v>
      </c>
      <c r="F295" s="1">
        <v>1200</v>
      </c>
      <c r="G295" s="2">
        <v>1</v>
      </c>
      <c r="H295" s="1"/>
      <c r="I295" s="2"/>
      <c r="J295" s="1">
        <v>1200</v>
      </c>
      <c r="K295" s="2">
        <v>1</v>
      </c>
      <c r="L295" s="1">
        <v>1200</v>
      </c>
      <c r="M295" s="2">
        <v>1</v>
      </c>
      <c r="N295" s="1">
        <v>1200</v>
      </c>
      <c r="O295" s="2">
        <v>1</v>
      </c>
      <c r="P295" s="1">
        <v>1200</v>
      </c>
      <c r="Q295" s="2">
        <v>1</v>
      </c>
      <c r="R295" s="1">
        <f>MIN($B295,$D295,$F295,$H295,$J295,$L295,$N295,$P295)</f>
        <v>0</v>
      </c>
      <c r="S295" s="1">
        <f>MIN($C295,$E295,$G295,$I295,$K295,$M295,$O295,$Q295)</f>
        <v>0</v>
      </c>
      <c r="T295" s="1">
        <f>MEDIAN($B295,$D295,$F295,$H295,$J295,$L295,$N295,$P295)</f>
        <v>0</v>
      </c>
      <c r="U295" s="1">
        <f>MEDIAN($C295,$E295,$G295,$I295,$K295,$M295,$O295,$Q295)</f>
        <v>0</v>
      </c>
      <c r="V295" s="1">
        <f>MAX($B295,$D295,$F295,$H295,$J295,$L295,$N295,$P295)</f>
        <v>0</v>
      </c>
      <c r="W295" s="1">
        <f>MAX($C295,$E295,$G295,$I295,$K295,$M295,$O295,$Q295)</f>
        <v>0</v>
      </c>
    </row>
    <row r="296" spans="1:23">
      <c r="A296" s="1" t="s">
        <v>25</v>
      </c>
      <c r="B296" s="1"/>
      <c r="C296" s="2"/>
      <c r="D296" s="1">
        <v>1200</v>
      </c>
      <c r="E296" s="2">
        <v>1</v>
      </c>
      <c r="F296" s="1">
        <v>1200</v>
      </c>
      <c r="G296" s="2">
        <v>1</v>
      </c>
      <c r="H296" s="1"/>
      <c r="I296" s="2"/>
      <c r="J296" s="1">
        <v>1200</v>
      </c>
      <c r="K296" s="2">
        <v>1</v>
      </c>
      <c r="L296" s="1">
        <v>1200</v>
      </c>
      <c r="M296" s="2">
        <v>1</v>
      </c>
      <c r="N296" s="1">
        <v>1200</v>
      </c>
      <c r="O296" s="2">
        <v>1</v>
      </c>
      <c r="P296" s="1">
        <v>1200</v>
      </c>
      <c r="Q296" s="2">
        <v>1</v>
      </c>
      <c r="R296" s="1">
        <f>MIN($B296,$D296,$F296,$H296,$J296,$L296,$N296,$P296)</f>
        <v>0</v>
      </c>
      <c r="S296" s="1">
        <f>MIN($C296,$E296,$G296,$I296,$K296,$M296,$O296,$Q296)</f>
        <v>0</v>
      </c>
      <c r="T296" s="1">
        <f>MEDIAN($B296,$D296,$F296,$H296,$J296,$L296,$N296,$P296)</f>
        <v>0</v>
      </c>
      <c r="U296" s="1">
        <f>MEDIAN($C296,$E296,$G296,$I296,$K296,$M296,$O296,$Q296)</f>
        <v>0</v>
      </c>
      <c r="V296" s="1">
        <f>MAX($B296,$D296,$F296,$H296,$J296,$L296,$N296,$P296)</f>
        <v>0</v>
      </c>
      <c r="W296" s="1">
        <f>MAX($C296,$E296,$G296,$I296,$K296,$M296,$O296,$Q296)</f>
        <v>0</v>
      </c>
    </row>
    <row r="297" spans="1:23">
      <c r="A297" s="1" t="s">
        <v>26</v>
      </c>
      <c r="B297" s="1"/>
      <c r="C297" s="2"/>
      <c r="D297" s="3">
        <v>361.15</v>
      </c>
      <c r="E297" s="5">
        <v>0</v>
      </c>
      <c r="F297" s="1">
        <v>1200</v>
      </c>
      <c r="G297" s="2">
        <v>1</v>
      </c>
      <c r="H297" s="1"/>
      <c r="I297" s="2"/>
      <c r="J297" s="1">
        <v>1200</v>
      </c>
      <c r="K297" s="2">
        <v>1</v>
      </c>
      <c r="L297" s="1">
        <v>1200</v>
      </c>
      <c r="M297" s="2">
        <v>1</v>
      </c>
      <c r="N297" s="1">
        <v>1200</v>
      </c>
      <c r="O297" s="2">
        <v>1</v>
      </c>
      <c r="P297" s="1">
        <v>1200</v>
      </c>
      <c r="Q297" s="2">
        <v>1</v>
      </c>
      <c r="R297" s="1">
        <f>MIN($B297,$D297,$F297,$H297,$J297,$L297,$N297,$P297)</f>
        <v>0</v>
      </c>
      <c r="S297" s="1">
        <f>MIN($C297,$E297,$G297,$I297,$K297,$M297,$O297,$Q297)</f>
        <v>0</v>
      </c>
      <c r="T297" s="1">
        <f>MEDIAN($B297,$D297,$F297,$H297,$J297,$L297,$N297,$P297)</f>
        <v>0</v>
      </c>
      <c r="U297" s="1">
        <f>MEDIAN($C297,$E297,$G297,$I297,$K297,$M297,$O297,$Q297)</f>
        <v>0</v>
      </c>
      <c r="V297" s="1">
        <f>MAX($B297,$D297,$F297,$H297,$J297,$L297,$N297,$P297)</f>
        <v>0</v>
      </c>
      <c r="W297" s="1">
        <f>MAX($C297,$E297,$G297,$I297,$K297,$M297,$O297,$Q297)</f>
        <v>0</v>
      </c>
    </row>
    <row r="298" spans="1:23">
      <c r="A298" s="1" t="s">
        <v>27</v>
      </c>
      <c r="B298" s="1"/>
      <c r="C298" s="2"/>
      <c r="D298" s="1">
        <v>1200</v>
      </c>
      <c r="E298" s="2">
        <v>1</v>
      </c>
      <c r="F298" s="1">
        <v>1200</v>
      </c>
      <c r="G298" s="2">
        <v>1</v>
      </c>
      <c r="H298" s="1"/>
      <c r="I298" s="2"/>
      <c r="J298" s="1">
        <v>1200</v>
      </c>
      <c r="K298" s="2">
        <v>1</v>
      </c>
      <c r="L298" s="1">
        <v>1200</v>
      </c>
      <c r="M298" s="2">
        <v>1</v>
      </c>
      <c r="N298" s="1">
        <v>1200</v>
      </c>
      <c r="O298" s="2">
        <v>1</v>
      </c>
      <c r="P298" s="1">
        <v>1200</v>
      </c>
      <c r="Q298" s="2">
        <v>1</v>
      </c>
      <c r="R298" s="1">
        <f>MIN($B298,$D298,$F298,$H298,$J298,$L298,$N298,$P298)</f>
        <v>0</v>
      </c>
      <c r="S298" s="1">
        <f>MIN($C298,$E298,$G298,$I298,$K298,$M298,$O298,$Q298)</f>
        <v>0</v>
      </c>
      <c r="T298" s="1">
        <f>MEDIAN($B298,$D298,$F298,$H298,$J298,$L298,$N298,$P298)</f>
        <v>0</v>
      </c>
      <c r="U298" s="1">
        <f>MEDIAN($C298,$E298,$G298,$I298,$K298,$M298,$O298,$Q298)</f>
        <v>0</v>
      </c>
      <c r="V298" s="1">
        <f>MAX($B298,$D298,$F298,$H298,$J298,$L298,$N298,$P298)</f>
        <v>0</v>
      </c>
      <c r="W298" s="1">
        <f>MAX($C298,$E298,$G298,$I298,$K298,$M298,$O298,$Q298)</f>
        <v>0</v>
      </c>
    </row>
    <row r="299" spans="1:23">
      <c r="A299" s="1" t="s">
        <v>28</v>
      </c>
      <c r="B299" s="1"/>
      <c r="C299" s="2"/>
      <c r="D299" s="3">
        <v>18.28</v>
      </c>
      <c r="E299" s="2">
        <v>0</v>
      </c>
      <c r="F299" s="1">
        <v>84.97</v>
      </c>
      <c r="G299" s="2">
        <v>0</v>
      </c>
      <c r="H299" s="1"/>
      <c r="I299" s="2"/>
      <c r="J299" s="1">
        <v>99.65000000000001</v>
      </c>
      <c r="K299" s="2">
        <v>0</v>
      </c>
      <c r="L299" s="1">
        <v>352.3</v>
      </c>
      <c r="M299" s="2">
        <v>0</v>
      </c>
      <c r="N299" s="4">
        <v>1200</v>
      </c>
      <c r="O299" s="6">
        <v>1</v>
      </c>
      <c r="P299" s="4">
        <v>1200</v>
      </c>
      <c r="Q299" s="6">
        <v>1</v>
      </c>
      <c r="R299" s="1">
        <f>MIN($B299,$D299,$F299,$H299,$J299,$L299,$N299,$P299)</f>
        <v>0</v>
      </c>
      <c r="S299" s="1">
        <f>MIN($C299,$E299,$G299,$I299,$K299,$M299,$O299,$Q299)</f>
        <v>0</v>
      </c>
      <c r="T299" s="1">
        <f>MEDIAN($B299,$D299,$F299,$H299,$J299,$L299,$N299,$P299)</f>
        <v>0</v>
      </c>
      <c r="U299" s="1">
        <f>MEDIAN($C299,$E299,$G299,$I299,$K299,$M299,$O299,$Q299)</f>
        <v>0</v>
      </c>
      <c r="V299" s="1">
        <f>MAX($B299,$D299,$F299,$H299,$J299,$L299,$N299,$P299)</f>
        <v>0</v>
      </c>
      <c r="W299" s="1">
        <f>MAX($C299,$E299,$G299,$I299,$K299,$M299,$O299,$Q299)</f>
        <v>0</v>
      </c>
    </row>
    <row r="300" spans="1:23">
      <c r="A300" s="1" t="s">
        <v>29</v>
      </c>
      <c r="B300" s="1"/>
      <c r="C300" s="2"/>
      <c r="D300" s="3">
        <v>79.44</v>
      </c>
      <c r="E300" s="5">
        <v>0</v>
      </c>
      <c r="F300" s="1">
        <v>648.0700000000001</v>
      </c>
      <c r="G300" s="5">
        <v>0</v>
      </c>
      <c r="H300" s="1"/>
      <c r="I300" s="2"/>
      <c r="J300" s="1">
        <v>541.09</v>
      </c>
      <c r="K300" s="5">
        <v>0</v>
      </c>
      <c r="L300" s="4">
        <v>1200</v>
      </c>
      <c r="M300" s="6">
        <v>1</v>
      </c>
      <c r="N300" s="4">
        <v>1200</v>
      </c>
      <c r="O300" s="6">
        <v>1</v>
      </c>
      <c r="P300" s="4">
        <v>1200</v>
      </c>
      <c r="Q300" s="6">
        <v>1</v>
      </c>
      <c r="R300" s="1">
        <f>MIN($B300,$D300,$F300,$H300,$J300,$L300,$N300,$P300)</f>
        <v>0</v>
      </c>
      <c r="S300" s="1">
        <f>MIN($C300,$E300,$G300,$I300,$K300,$M300,$O300,$Q300)</f>
        <v>0</v>
      </c>
      <c r="T300" s="1">
        <f>MEDIAN($B300,$D300,$F300,$H300,$J300,$L300,$N300,$P300)</f>
        <v>0</v>
      </c>
      <c r="U300" s="1">
        <f>MEDIAN($C300,$E300,$G300,$I300,$K300,$M300,$O300,$Q300)</f>
        <v>0</v>
      </c>
      <c r="V300" s="1">
        <f>MAX($B300,$D300,$F300,$H300,$J300,$L300,$N300,$P300)</f>
        <v>0</v>
      </c>
      <c r="W300" s="1">
        <f>MAX($C300,$E300,$G300,$I300,$K300,$M300,$O300,$Q300)</f>
        <v>0</v>
      </c>
    </row>
    <row r="301" spans="1:23">
      <c r="A301" s="1" t="s">
        <v>30</v>
      </c>
      <c r="B301" s="1"/>
      <c r="C301" s="2"/>
      <c r="D301" s="3">
        <v>186.8</v>
      </c>
      <c r="E301" s="5">
        <v>0</v>
      </c>
      <c r="F301" s="1">
        <v>1200</v>
      </c>
      <c r="G301" s="2">
        <v>1</v>
      </c>
      <c r="H301" s="1"/>
      <c r="I301" s="2"/>
      <c r="J301" s="1">
        <v>1200</v>
      </c>
      <c r="K301" s="2">
        <v>1</v>
      </c>
      <c r="L301" s="1">
        <v>1200</v>
      </c>
      <c r="M301" s="2">
        <v>1</v>
      </c>
      <c r="N301" s="1">
        <v>1200</v>
      </c>
      <c r="O301" s="2">
        <v>1</v>
      </c>
      <c r="P301" s="1">
        <v>1200</v>
      </c>
      <c r="Q301" s="2">
        <v>1</v>
      </c>
      <c r="R301" s="1">
        <f>MIN($B301,$D301,$F301,$H301,$J301,$L301,$N301,$P301)</f>
        <v>0</v>
      </c>
      <c r="S301" s="1">
        <f>MIN($C301,$E301,$G301,$I301,$K301,$M301,$O301,$Q301)</f>
        <v>0</v>
      </c>
      <c r="T301" s="1">
        <f>MEDIAN($B301,$D301,$F301,$H301,$J301,$L301,$N301,$P301)</f>
        <v>0</v>
      </c>
      <c r="U301" s="1">
        <f>MEDIAN($C301,$E301,$G301,$I301,$K301,$M301,$O301,$Q301)</f>
        <v>0</v>
      </c>
      <c r="V301" s="1">
        <f>MAX($B301,$D301,$F301,$H301,$J301,$L301,$N301,$P301)</f>
        <v>0</v>
      </c>
      <c r="W301" s="1">
        <f>MAX($C301,$E301,$G301,$I301,$K301,$M301,$O301,$Q301)</f>
        <v>0</v>
      </c>
    </row>
    <row r="302" spans="1:23">
      <c r="A302" s="1" t="s">
        <v>31</v>
      </c>
      <c r="B302" s="1"/>
      <c r="C302" s="2"/>
      <c r="D302" s="1">
        <v>1200</v>
      </c>
      <c r="E302" s="2">
        <v>1</v>
      </c>
      <c r="F302" s="1">
        <v>1200</v>
      </c>
      <c r="G302" s="2">
        <v>1</v>
      </c>
      <c r="H302" s="1"/>
      <c r="I302" s="2"/>
      <c r="J302" s="1">
        <v>1200</v>
      </c>
      <c r="K302" s="2">
        <v>1</v>
      </c>
      <c r="L302" s="1">
        <v>1200</v>
      </c>
      <c r="M302" s="2">
        <v>1</v>
      </c>
      <c r="N302" s="1">
        <v>1200</v>
      </c>
      <c r="O302" s="2">
        <v>1</v>
      </c>
      <c r="P302" s="1">
        <v>1200</v>
      </c>
      <c r="Q302" s="2">
        <v>1</v>
      </c>
      <c r="R302" s="1">
        <f>MIN($B302,$D302,$F302,$H302,$J302,$L302,$N302,$P302)</f>
        <v>0</v>
      </c>
      <c r="S302" s="1">
        <f>MIN($C302,$E302,$G302,$I302,$K302,$M302,$O302,$Q302)</f>
        <v>0</v>
      </c>
      <c r="T302" s="1">
        <f>MEDIAN($B302,$D302,$F302,$H302,$J302,$L302,$N302,$P302)</f>
        <v>0</v>
      </c>
      <c r="U302" s="1">
        <f>MEDIAN($C302,$E302,$G302,$I302,$K302,$M302,$O302,$Q302)</f>
        <v>0</v>
      </c>
      <c r="V302" s="1">
        <f>MAX($B302,$D302,$F302,$H302,$J302,$L302,$N302,$P302)</f>
        <v>0</v>
      </c>
      <c r="W302" s="1">
        <f>MAX($C302,$E302,$G302,$I302,$K302,$M302,$O302,$Q302)</f>
        <v>0</v>
      </c>
    </row>
    <row r="303" spans="1:23">
      <c r="A303" s="1" t="s">
        <v>32</v>
      </c>
      <c r="B303" s="1"/>
      <c r="C303" s="2"/>
      <c r="D303" s="1">
        <v>1200</v>
      </c>
      <c r="E303" s="2">
        <v>1</v>
      </c>
      <c r="F303" s="1">
        <v>1200</v>
      </c>
      <c r="G303" s="2">
        <v>1</v>
      </c>
      <c r="H303" s="1"/>
      <c r="I303" s="2"/>
      <c r="J303" s="1">
        <v>1200</v>
      </c>
      <c r="K303" s="2">
        <v>1</v>
      </c>
      <c r="L303" s="1">
        <v>1200</v>
      </c>
      <c r="M303" s="2">
        <v>1</v>
      </c>
      <c r="N303" s="1">
        <v>1200</v>
      </c>
      <c r="O303" s="2">
        <v>1</v>
      </c>
      <c r="P303" s="1">
        <v>1200</v>
      </c>
      <c r="Q303" s="2">
        <v>1</v>
      </c>
      <c r="R303" s="1">
        <f>MIN($B303,$D303,$F303,$H303,$J303,$L303,$N303,$P303)</f>
        <v>0</v>
      </c>
      <c r="S303" s="1">
        <f>MIN($C303,$E303,$G303,$I303,$K303,$M303,$O303,$Q303)</f>
        <v>0</v>
      </c>
      <c r="T303" s="1">
        <f>MEDIAN($B303,$D303,$F303,$H303,$J303,$L303,$N303,$P303)</f>
        <v>0</v>
      </c>
      <c r="U303" s="1">
        <f>MEDIAN($C303,$E303,$G303,$I303,$K303,$M303,$O303,$Q303)</f>
        <v>0</v>
      </c>
      <c r="V303" s="1">
        <f>MAX($B303,$D303,$F303,$H303,$J303,$L303,$N303,$P303)</f>
        <v>0</v>
      </c>
      <c r="W303" s="1">
        <f>MAX($C303,$E303,$G303,$I303,$K303,$M303,$O303,$Q303)</f>
        <v>0</v>
      </c>
    </row>
    <row r="304" spans="1:23">
      <c r="A304" s="1" t="s">
        <v>33</v>
      </c>
      <c r="B304" s="1"/>
      <c r="C304" s="2"/>
      <c r="D304" s="1">
        <v>1200</v>
      </c>
      <c r="E304" s="2">
        <v>1</v>
      </c>
      <c r="F304" s="1">
        <v>1200</v>
      </c>
      <c r="G304" s="2">
        <v>1</v>
      </c>
      <c r="H304" s="1"/>
      <c r="I304" s="2"/>
      <c r="J304" s="1">
        <v>1200</v>
      </c>
      <c r="K304" s="2">
        <v>1</v>
      </c>
      <c r="L304" s="1">
        <v>1200</v>
      </c>
      <c r="M304" s="2">
        <v>1</v>
      </c>
      <c r="N304" s="1">
        <v>1200</v>
      </c>
      <c r="O304" s="2">
        <v>1</v>
      </c>
      <c r="P304" s="1">
        <v>1200</v>
      </c>
      <c r="Q304" s="2">
        <v>1</v>
      </c>
      <c r="R304" s="1">
        <f>MIN($B304,$D304,$F304,$H304,$J304,$L304,$N304,$P304)</f>
        <v>0</v>
      </c>
      <c r="S304" s="1">
        <f>MIN($C304,$E304,$G304,$I304,$K304,$M304,$O304,$Q304)</f>
        <v>0</v>
      </c>
      <c r="T304" s="1">
        <f>MEDIAN($B304,$D304,$F304,$H304,$J304,$L304,$N304,$P304)</f>
        <v>0</v>
      </c>
      <c r="U304" s="1">
        <f>MEDIAN($C304,$E304,$G304,$I304,$K304,$M304,$O304,$Q304)</f>
        <v>0</v>
      </c>
      <c r="V304" s="1">
        <f>MAX($B304,$D304,$F304,$H304,$J304,$L304,$N304,$P304)</f>
        <v>0</v>
      </c>
      <c r="W304" s="1">
        <f>MAX($C304,$E304,$G304,$I304,$K304,$M304,$O304,$Q304)</f>
        <v>0</v>
      </c>
    </row>
    <row r="305" spans="1:23">
      <c r="A305" s="1" t="s">
        <v>34</v>
      </c>
      <c r="B305" s="1"/>
      <c r="C305" s="2"/>
      <c r="D305" s="1">
        <v>1200</v>
      </c>
      <c r="E305" s="2">
        <v>1</v>
      </c>
      <c r="F305" s="1">
        <v>1200</v>
      </c>
      <c r="G305" s="2">
        <v>1</v>
      </c>
      <c r="H305" s="1"/>
      <c r="I305" s="2"/>
      <c r="J305" s="1">
        <v>1200</v>
      </c>
      <c r="K305" s="2">
        <v>1</v>
      </c>
      <c r="L305" s="1">
        <v>1200</v>
      </c>
      <c r="M305" s="2">
        <v>1</v>
      </c>
      <c r="N305" s="1">
        <v>1200</v>
      </c>
      <c r="O305" s="2">
        <v>1</v>
      </c>
      <c r="P305" s="1">
        <v>1200</v>
      </c>
      <c r="Q305" s="2">
        <v>1</v>
      </c>
      <c r="R305" s="1">
        <f>MIN($B305,$D305,$F305,$H305,$J305,$L305,$N305,$P305)</f>
        <v>0</v>
      </c>
      <c r="S305" s="1">
        <f>MIN($C305,$E305,$G305,$I305,$K305,$M305,$O305,$Q305)</f>
        <v>0</v>
      </c>
      <c r="T305" s="1">
        <f>MEDIAN($B305,$D305,$F305,$H305,$J305,$L305,$N305,$P305)</f>
        <v>0</v>
      </c>
      <c r="U305" s="1">
        <f>MEDIAN($C305,$E305,$G305,$I305,$K305,$M305,$O305,$Q305)</f>
        <v>0</v>
      </c>
      <c r="V305" s="1">
        <f>MAX($B305,$D305,$F305,$H305,$J305,$L305,$N305,$P305)</f>
        <v>0</v>
      </c>
      <c r="W305" s="1">
        <f>MAX($C305,$E305,$G305,$I305,$K305,$M305,$O305,$Q305)</f>
        <v>0</v>
      </c>
    </row>
    <row r="306" spans="1:23">
      <c r="A306" s="1" t="s">
        <v>35</v>
      </c>
      <c r="B306" s="1"/>
      <c r="C306" s="2"/>
      <c r="D306" s="1">
        <v>1200</v>
      </c>
      <c r="E306" s="2">
        <v>1</v>
      </c>
      <c r="F306" s="1">
        <v>1200</v>
      </c>
      <c r="G306" s="2">
        <v>1</v>
      </c>
      <c r="H306" s="1"/>
      <c r="I306" s="2"/>
      <c r="J306" s="1">
        <v>1200</v>
      </c>
      <c r="K306" s="2">
        <v>1</v>
      </c>
      <c r="L306" s="1">
        <v>1200</v>
      </c>
      <c r="M306" s="2">
        <v>1</v>
      </c>
      <c r="N306" s="1">
        <v>1200</v>
      </c>
      <c r="O306" s="2">
        <v>1</v>
      </c>
      <c r="P306" s="1">
        <v>1200</v>
      </c>
      <c r="Q306" s="2">
        <v>1</v>
      </c>
      <c r="R306" s="1">
        <f>MIN($B306,$D306,$F306,$H306,$J306,$L306,$N306,$P306)</f>
        <v>0</v>
      </c>
      <c r="S306" s="1">
        <f>MIN($C306,$E306,$G306,$I306,$K306,$M306,$O306,$Q306)</f>
        <v>0</v>
      </c>
      <c r="T306" s="1">
        <f>MEDIAN($B306,$D306,$F306,$H306,$J306,$L306,$N306,$P306)</f>
        <v>0</v>
      </c>
      <c r="U306" s="1">
        <f>MEDIAN($C306,$E306,$G306,$I306,$K306,$M306,$O306,$Q306)</f>
        <v>0</v>
      </c>
      <c r="V306" s="1">
        <f>MAX($B306,$D306,$F306,$H306,$J306,$L306,$N306,$P306)</f>
        <v>0</v>
      </c>
      <c r="W306" s="1">
        <f>MAX($C306,$E306,$G306,$I306,$K306,$M306,$O306,$Q306)</f>
        <v>0</v>
      </c>
    </row>
    <row r="307" spans="1:23">
      <c r="A307" s="1" t="s">
        <v>36</v>
      </c>
      <c r="B307" s="1"/>
      <c r="C307" s="2"/>
      <c r="D307" s="1">
        <v>1200</v>
      </c>
      <c r="E307" s="2">
        <v>1</v>
      </c>
      <c r="F307" s="1">
        <v>1200</v>
      </c>
      <c r="G307" s="2">
        <v>1</v>
      </c>
      <c r="H307" s="1"/>
      <c r="I307" s="2"/>
      <c r="J307" s="1">
        <v>1200</v>
      </c>
      <c r="K307" s="2">
        <v>1</v>
      </c>
      <c r="L307" s="1">
        <v>1200</v>
      </c>
      <c r="M307" s="2">
        <v>1</v>
      </c>
      <c r="N307" s="1">
        <v>1200</v>
      </c>
      <c r="O307" s="2">
        <v>1</v>
      </c>
      <c r="P307" s="1">
        <v>1200</v>
      </c>
      <c r="Q307" s="2">
        <v>1</v>
      </c>
      <c r="R307" s="1">
        <f>MIN($B307,$D307,$F307,$H307,$J307,$L307,$N307,$P307)</f>
        <v>0</v>
      </c>
      <c r="S307" s="1">
        <f>MIN($C307,$E307,$G307,$I307,$K307,$M307,$O307,$Q307)</f>
        <v>0</v>
      </c>
      <c r="T307" s="1">
        <f>MEDIAN($B307,$D307,$F307,$H307,$J307,$L307,$N307,$P307)</f>
        <v>0</v>
      </c>
      <c r="U307" s="1">
        <f>MEDIAN($C307,$E307,$G307,$I307,$K307,$M307,$O307,$Q307)</f>
        <v>0</v>
      </c>
      <c r="V307" s="1">
        <f>MAX($B307,$D307,$F307,$H307,$J307,$L307,$N307,$P307)</f>
        <v>0</v>
      </c>
      <c r="W307" s="1">
        <f>MAX($C307,$E307,$G307,$I307,$K307,$M307,$O307,$Q307)</f>
        <v>0</v>
      </c>
    </row>
    <row r="308" spans="1:23">
      <c r="A308" s="1" t="s">
        <v>37</v>
      </c>
      <c r="B308" s="1"/>
      <c r="C308" s="2"/>
      <c r="D308" s="1">
        <v>1200</v>
      </c>
      <c r="E308" s="2">
        <v>1</v>
      </c>
      <c r="F308" s="1">
        <v>1200</v>
      </c>
      <c r="G308" s="2">
        <v>1</v>
      </c>
      <c r="H308" s="1"/>
      <c r="I308" s="2"/>
      <c r="J308" s="1">
        <v>1200</v>
      </c>
      <c r="K308" s="2">
        <v>1</v>
      </c>
      <c r="L308" s="1">
        <v>1200</v>
      </c>
      <c r="M308" s="2">
        <v>1</v>
      </c>
      <c r="N308" s="1">
        <v>1200</v>
      </c>
      <c r="O308" s="2">
        <v>1</v>
      </c>
      <c r="P308" s="1">
        <v>1200</v>
      </c>
      <c r="Q308" s="2">
        <v>1</v>
      </c>
      <c r="R308" s="1">
        <f>MIN($B308,$D308,$F308,$H308,$J308,$L308,$N308,$P308)</f>
        <v>0</v>
      </c>
      <c r="S308" s="1">
        <f>MIN($C308,$E308,$G308,$I308,$K308,$M308,$O308,$Q308)</f>
        <v>0</v>
      </c>
      <c r="T308" s="1">
        <f>MEDIAN($B308,$D308,$F308,$H308,$J308,$L308,$N308,$P308)</f>
        <v>0</v>
      </c>
      <c r="U308" s="1">
        <f>MEDIAN($C308,$E308,$G308,$I308,$K308,$M308,$O308,$Q308)</f>
        <v>0</v>
      </c>
      <c r="V308" s="1">
        <f>MAX($B308,$D308,$F308,$H308,$J308,$L308,$N308,$P308)</f>
        <v>0</v>
      </c>
      <c r="W308" s="1">
        <f>MAX($C308,$E308,$G308,$I308,$K308,$M308,$O308,$Q308)</f>
        <v>0</v>
      </c>
    </row>
    <row r="309" spans="1:23">
      <c r="A309" s="1" t="s">
        <v>38</v>
      </c>
      <c r="B309" s="1"/>
      <c r="C309" s="2"/>
      <c r="D309" s="1">
        <v>1200</v>
      </c>
      <c r="E309" s="2">
        <v>1</v>
      </c>
      <c r="F309" s="1">
        <v>1200</v>
      </c>
      <c r="G309" s="2">
        <v>1</v>
      </c>
      <c r="H309" s="1"/>
      <c r="I309" s="2"/>
      <c r="J309" s="1">
        <v>1200</v>
      </c>
      <c r="K309" s="2">
        <v>1</v>
      </c>
      <c r="L309" s="1">
        <v>1200</v>
      </c>
      <c r="M309" s="2">
        <v>1</v>
      </c>
      <c r="N309" s="1">
        <v>1200</v>
      </c>
      <c r="O309" s="2">
        <v>1</v>
      </c>
      <c r="P309" s="1">
        <v>1200</v>
      </c>
      <c r="Q309" s="2">
        <v>1</v>
      </c>
      <c r="R309" s="1">
        <f>MIN($B309,$D309,$F309,$H309,$J309,$L309,$N309,$P309)</f>
        <v>0</v>
      </c>
      <c r="S309" s="1">
        <f>MIN($C309,$E309,$G309,$I309,$K309,$M309,$O309,$Q309)</f>
        <v>0</v>
      </c>
      <c r="T309" s="1">
        <f>MEDIAN($B309,$D309,$F309,$H309,$J309,$L309,$N309,$P309)</f>
        <v>0</v>
      </c>
      <c r="U309" s="1">
        <f>MEDIAN($C309,$E309,$G309,$I309,$K309,$M309,$O309,$Q309)</f>
        <v>0</v>
      </c>
      <c r="V309" s="1">
        <f>MAX($B309,$D309,$F309,$H309,$J309,$L309,$N309,$P309)</f>
        <v>0</v>
      </c>
      <c r="W309" s="1">
        <f>MAX($C309,$E309,$G309,$I309,$K309,$M309,$O309,$Q309)</f>
        <v>0</v>
      </c>
    </row>
    <row r="310" spans="1:23">
      <c r="A310" s="1" t="s">
        <v>39</v>
      </c>
      <c r="B310" s="1"/>
      <c r="C310" s="2"/>
      <c r="D310" s="1">
        <v>1200</v>
      </c>
      <c r="E310" s="2">
        <v>1</v>
      </c>
      <c r="F310" s="1">
        <v>1200</v>
      </c>
      <c r="G310" s="2">
        <v>1</v>
      </c>
      <c r="H310" s="1"/>
      <c r="I310" s="2"/>
      <c r="J310" s="1">
        <v>1200</v>
      </c>
      <c r="K310" s="2">
        <v>1</v>
      </c>
      <c r="L310" s="1">
        <v>1200</v>
      </c>
      <c r="M310" s="2">
        <v>1</v>
      </c>
      <c r="N310" s="1">
        <v>1200</v>
      </c>
      <c r="O310" s="2">
        <v>1</v>
      </c>
      <c r="P310" s="1">
        <v>1200</v>
      </c>
      <c r="Q310" s="2">
        <v>1</v>
      </c>
      <c r="R310" s="1">
        <f>MIN($B310,$D310,$F310,$H310,$J310,$L310,$N310,$P310)</f>
        <v>0</v>
      </c>
      <c r="S310" s="1">
        <f>MIN($C310,$E310,$G310,$I310,$K310,$M310,$O310,$Q310)</f>
        <v>0</v>
      </c>
      <c r="T310" s="1">
        <f>MEDIAN($B310,$D310,$F310,$H310,$J310,$L310,$N310,$P310)</f>
        <v>0</v>
      </c>
      <c r="U310" s="1">
        <f>MEDIAN($C310,$E310,$G310,$I310,$K310,$M310,$O310,$Q310)</f>
        <v>0</v>
      </c>
      <c r="V310" s="1">
        <f>MAX($B310,$D310,$F310,$H310,$J310,$L310,$N310,$P310)</f>
        <v>0</v>
      </c>
      <c r="W310" s="1">
        <f>MAX($C310,$E310,$G310,$I310,$K310,$M310,$O310,$Q310)</f>
        <v>0</v>
      </c>
    </row>
    <row r="311" spans="1:23">
      <c r="A311" s="1" t="s">
        <v>40</v>
      </c>
      <c r="B311" s="1"/>
      <c r="C311" s="2"/>
      <c r="D311" s="1">
        <v>1200</v>
      </c>
      <c r="E311" s="2">
        <v>1</v>
      </c>
      <c r="F311" s="1">
        <v>1200</v>
      </c>
      <c r="G311" s="2">
        <v>1</v>
      </c>
      <c r="H311" s="1"/>
      <c r="I311" s="2"/>
      <c r="J311" s="1">
        <v>1200</v>
      </c>
      <c r="K311" s="2">
        <v>1</v>
      </c>
      <c r="L311" s="1">
        <v>1200</v>
      </c>
      <c r="M311" s="2">
        <v>1</v>
      </c>
      <c r="N311" s="1">
        <v>1200</v>
      </c>
      <c r="O311" s="2">
        <v>1</v>
      </c>
      <c r="P311" s="1">
        <v>1200</v>
      </c>
      <c r="Q311" s="2">
        <v>1</v>
      </c>
      <c r="R311" s="1">
        <f>MIN($B311,$D311,$F311,$H311,$J311,$L311,$N311,$P311)</f>
        <v>0</v>
      </c>
      <c r="S311" s="1">
        <f>MIN($C311,$E311,$G311,$I311,$K311,$M311,$O311,$Q311)</f>
        <v>0</v>
      </c>
      <c r="T311" s="1">
        <f>MEDIAN($B311,$D311,$F311,$H311,$J311,$L311,$N311,$P311)</f>
        <v>0</v>
      </c>
      <c r="U311" s="1">
        <f>MEDIAN($C311,$E311,$G311,$I311,$K311,$M311,$O311,$Q311)</f>
        <v>0</v>
      </c>
      <c r="V311" s="1">
        <f>MAX($B311,$D311,$F311,$H311,$J311,$L311,$N311,$P311)</f>
        <v>0</v>
      </c>
      <c r="W311" s="1">
        <f>MAX($C311,$E311,$G311,$I311,$K311,$M311,$O311,$Q311)</f>
        <v>0</v>
      </c>
    </row>
    <row r="312" spans="1:23">
      <c r="A312" s="1" t="s">
        <v>41</v>
      </c>
      <c r="B312" s="1"/>
      <c r="C312" s="2"/>
      <c r="D312" s="1">
        <v>1200</v>
      </c>
      <c r="E312" s="2">
        <v>1</v>
      </c>
      <c r="F312" s="1">
        <v>1200</v>
      </c>
      <c r="G312" s="2">
        <v>1</v>
      </c>
      <c r="H312" s="1"/>
      <c r="I312" s="2"/>
      <c r="J312" s="1">
        <v>1200</v>
      </c>
      <c r="K312" s="2">
        <v>1</v>
      </c>
      <c r="L312" s="1">
        <v>1200</v>
      </c>
      <c r="M312" s="2">
        <v>1</v>
      </c>
      <c r="N312" s="1">
        <v>1200</v>
      </c>
      <c r="O312" s="2">
        <v>1</v>
      </c>
      <c r="P312" s="1">
        <v>1200</v>
      </c>
      <c r="Q312" s="2">
        <v>1</v>
      </c>
      <c r="R312" s="1">
        <f>MIN($B312,$D312,$F312,$H312,$J312,$L312,$N312,$P312)</f>
        <v>0</v>
      </c>
      <c r="S312" s="1">
        <f>MIN($C312,$E312,$G312,$I312,$K312,$M312,$O312,$Q312)</f>
        <v>0</v>
      </c>
      <c r="T312" s="1">
        <f>MEDIAN($B312,$D312,$F312,$H312,$J312,$L312,$N312,$P312)</f>
        <v>0</v>
      </c>
      <c r="U312" s="1">
        <f>MEDIAN($C312,$E312,$G312,$I312,$K312,$M312,$O312,$Q312)</f>
        <v>0</v>
      </c>
      <c r="V312" s="1">
        <f>MAX($B312,$D312,$F312,$H312,$J312,$L312,$N312,$P312)</f>
        <v>0</v>
      </c>
      <c r="W312" s="1">
        <f>MAX($C312,$E312,$G312,$I312,$K312,$M312,$O312,$Q312)</f>
        <v>0</v>
      </c>
    </row>
    <row r="313" spans="1:23">
      <c r="A313" s="1" t="s">
        <v>42</v>
      </c>
      <c r="B313" s="1"/>
      <c r="C313" s="2"/>
      <c r="D313" s="1">
        <v>1200</v>
      </c>
      <c r="E313" s="2">
        <v>1</v>
      </c>
      <c r="F313" s="1">
        <v>1200</v>
      </c>
      <c r="G313" s="2">
        <v>1</v>
      </c>
      <c r="H313" s="1"/>
      <c r="I313" s="2"/>
      <c r="J313" s="1">
        <v>1200</v>
      </c>
      <c r="K313" s="2">
        <v>1</v>
      </c>
      <c r="L313" s="1">
        <v>1200</v>
      </c>
      <c r="M313" s="2">
        <v>1</v>
      </c>
      <c r="N313" s="1">
        <v>1200</v>
      </c>
      <c r="O313" s="2">
        <v>1</v>
      </c>
      <c r="P313" s="1">
        <v>1200</v>
      </c>
      <c r="Q313" s="2">
        <v>1</v>
      </c>
      <c r="R313" s="1">
        <f>MIN($B313,$D313,$F313,$H313,$J313,$L313,$N313,$P313)</f>
        <v>0</v>
      </c>
      <c r="S313" s="1">
        <f>MIN($C313,$E313,$G313,$I313,$K313,$M313,$O313,$Q313)</f>
        <v>0</v>
      </c>
      <c r="T313" s="1">
        <f>MEDIAN($B313,$D313,$F313,$H313,$J313,$L313,$N313,$P313)</f>
        <v>0</v>
      </c>
      <c r="U313" s="1">
        <f>MEDIAN($C313,$E313,$G313,$I313,$K313,$M313,$O313,$Q313)</f>
        <v>0</v>
      </c>
      <c r="V313" s="1">
        <f>MAX($B313,$D313,$F313,$H313,$J313,$L313,$N313,$P313)</f>
        <v>0</v>
      </c>
      <c r="W313" s="1">
        <f>MAX($C313,$E313,$G313,$I313,$K313,$M313,$O313,$Q313)</f>
        <v>0</v>
      </c>
    </row>
    <row r="314" spans="1:23">
      <c r="A314" s="1" t="s">
        <v>43</v>
      </c>
      <c r="B314" s="1"/>
      <c r="C314" s="2"/>
      <c r="D314" s="1">
        <v>1200</v>
      </c>
      <c r="E314" s="2">
        <v>1</v>
      </c>
      <c r="F314" s="1">
        <v>1200</v>
      </c>
      <c r="G314" s="2">
        <v>1</v>
      </c>
      <c r="H314" s="1"/>
      <c r="I314" s="2"/>
      <c r="J314" s="1">
        <v>1200</v>
      </c>
      <c r="K314" s="2">
        <v>1</v>
      </c>
      <c r="L314" s="1">
        <v>1200</v>
      </c>
      <c r="M314" s="2">
        <v>1</v>
      </c>
      <c r="N314" s="1">
        <v>1200</v>
      </c>
      <c r="O314" s="2">
        <v>1</v>
      </c>
      <c r="P314" s="1">
        <v>1200</v>
      </c>
      <c r="Q314" s="2">
        <v>1</v>
      </c>
      <c r="R314" s="1">
        <f>MIN($B314,$D314,$F314,$H314,$J314,$L314,$N314,$P314)</f>
        <v>0</v>
      </c>
      <c r="S314" s="1">
        <f>MIN($C314,$E314,$G314,$I314,$K314,$M314,$O314,$Q314)</f>
        <v>0</v>
      </c>
      <c r="T314" s="1">
        <f>MEDIAN($B314,$D314,$F314,$H314,$J314,$L314,$N314,$P314)</f>
        <v>0</v>
      </c>
      <c r="U314" s="1">
        <f>MEDIAN($C314,$E314,$G314,$I314,$K314,$M314,$O314,$Q314)</f>
        <v>0</v>
      </c>
      <c r="V314" s="1">
        <f>MAX($B314,$D314,$F314,$H314,$J314,$L314,$N314,$P314)</f>
        <v>0</v>
      </c>
      <c r="W314" s="1">
        <f>MAX($C314,$E314,$G314,$I314,$K314,$M314,$O314,$Q314)</f>
        <v>0</v>
      </c>
    </row>
    <row r="315" spans="1:23">
      <c r="A315" s="1" t="s">
        <v>44</v>
      </c>
      <c r="B315" s="1"/>
      <c r="C315" s="2"/>
      <c r="D315" s="1">
        <v>1200</v>
      </c>
      <c r="E315" s="2">
        <v>1</v>
      </c>
      <c r="F315" s="1">
        <v>1200</v>
      </c>
      <c r="G315" s="2">
        <v>1</v>
      </c>
      <c r="H315" s="1"/>
      <c r="I315" s="2"/>
      <c r="J315" s="1">
        <v>1200</v>
      </c>
      <c r="K315" s="2">
        <v>1</v>
      </c>
      <c r="L315" s="1">
        <v>1200</v>
      </c>
      <c r="M315" s="2">
        <v>1</v>
      </c>
      <c r="N315" s="1">
        <v>1200</v>
      </c>
      <c r="O315" s="2">
        <v>1</v>
      </c>
      <c r="P315" s="1">
        <v>1200</v>
      </c>
      <c r="Q315" s="2">
        <v>1</v>
      </c>
      <c r="R315" s="1">
        <f>MIN($B315,$D315,$F315,$H315,$J315,$L315,$N315,$P315)</f>
        <v>0</v>
      </c>
      <c r="S315" s="1">
        <f>MIN($C315,$E315,$G315,$I315,$K315,$M315,$O315,$Q315)</f>
        <v>0</v>
      </c>
      <c r="T315" s="1">
        <f>MEDIAN($B315,$D315,$F315,$H315,$J315,$L315,$N315,$P315)</f>
        <v>0</v>
      </c>
      <c r="U315" s="1">
        <f>MEDIAN($C315,$E315,$G315,$I315,$K315,$M315,$O315,$Q315)</f>
        <v>0</v>
      </c>
      <c r="V315" s="1">
        <f>MAX($B315,$D315,$F315,$H315,$J315,$L315,$N315,$P315)</f>
        <v>0</v>
      </c>
      <c r="W315" s="1">
        <f>MAX($C315,$E315,$G315,$I315,$K315,$M315,$O315,$Q315)</f>
        <v>0</v>
      </c>
    </row>
    <row r="316" spans="1:23">
      <c r="A316" s="1" t="s">
        <v>45</v>
      </c>
      <c r="B316" s="1"/>
      <c r="C316" s="2"/>
      <c r="D316" s="1">
        <v>1200</v>
      </c>
      <c r="E316" s="2">
        <v>1</v>
      </c>
      <c r="F316" s="1">
        <v>1200</v>
      </c>
      <c r="G316" s="2">
        <v>1</v>
      </c>
      <c r="H316" s="1"/>
      <c r="I316" s="2"/>
      <c r="J316" s="1">
        <v>1200</v>
      </c>
      <c r="K316" s="2">
        <v>1</v>
      </c>
      <c r="L316" s="1">
        <v>1200</v>
      </c>
      <c r="M316" s="2">
        <v>1</v>
      </c>
      <c r="N316" s="1">
        <v>1200</v>
      </c>
      <c r="O316" s="2">
        <v>1</v>
      </c>
      <c r="P316" s="1">
        <v>1200</v>
      </c>
      <c r="Q316" s="2">
        <v>1</v>
      </c>
      <c r="R316" s="1">
        <f>MIN($B316,$D316,$F316,$H316,$J316,$L316,$N316,$P316)</f>
        <v>0</v>
      </c>
      <c r="S316" s="1">
        <f>MIN($C316,$E316,$G316,$I316,$K316,$M316,$O316,$Q316)</f>
        <v>0</v>
      </c>
      <c r="T316" s="1">
        <f>MEDIAN($B316,$D316,$F316,$H316,$J316,$L316,$N316,$P316)</f>
        <v>0</v>
      </c>
      <c r="U316" s="1">
        <f>MEDIAN($C316,$E316,$G316,$I316,$K316,$M316,$O316,$Q316)</f>
        <v>0</v>
      </c>
      <c r="V316" s="1">
        <f>MAX($B316,$D316,$F316,$H316,$J316,$L316,$N316,$P316)</f>
        <v>0</v>
      </c>
      <c r="W316" s="1">
        <f>MAX($C316,$E316,$G316,$I316,$K316,$M316,$O316,$Q316)</f>
        <v>0</v>
      </c>
    </row>
    <row r="317" spans="1:23">
      <c r="A317" s="1" t="s">
        <v>46</v>
      </c>
      <c r="B317" s="1"/>
      <c r="C317" s="2"/>
      <c r="D317" s="1">
        <v>1200</v>
      </c>
      <c r="E317" s="2">
        <v>1</v>
      </c>
      <c r="F317" s="1">
        <v>1200</v>
      </c>
      <c r="G317" s="2">
        <v>1</v>
      </c>
      <c r="H317" s="1"/>
      <c r="I317" s="2"/>
      <c r="J317" s="1">
        <v>1200</v>
      </c>
      <c r="K317" s="2">
        <v>1</v>
      </c>
      <c r="L317" s="1">
        <v>1200</v>
      </c>
      <c r="M317" s="2">
        <v>1</v>
      </c>
      <c r="N317" s="1">
        <v>1200</v>
      </c>
      <c r="O317" s="2">
        <v>1</v>
      </c>
      <c r="P317" s="1">
        <v>1200</v>
      </c>
      <c r="Q317" s="2">
        <v>1</v>
      </c>
      <c r="R317" s="1">
        <f>MIN($B317,$D317,$F317,$H317,$J317,$L317,$N317,$P317)</f>
        <v>0</v>
      </c>
      <c r="S317" s="1">
        <f>MIN($C317,$E317,$G317,$I317,$K317,$M317,$O317,$Q317)</f>
        <v>0</v>
      </c>
      <c r="T317" s="1">
        <f>MEDIAN($B317,$D317,$F317,$H317,$J317,$L317,$N317,$P317)</f>
        <v>0</v>
      </c>
      <c r="U317" s="1">
        <f>MEDIAN($C317,$E317,$G317,$I317,$K317,$M317,$O317,$Q317)</f>
        <v>0</v>
      </c>
      <c r="V317" s="1">
        <f>MAX($B317,$D317,$F317,$H317,$J317,$L317,$N317,$P317)</f>
        <v>0</v>
      </c>
      <c r="W317" s="1">
        <f>MAX($C317,$E317,$G317,$I317,$K317,$M317,$O317,$Q317)</f>
        <v>0</v>
      </c>
    </row>
    <row r="318" spans="1:23">
      <c r="A318" s="1" t="s">
        <v>47</v>
      </c>
      <c r="B318" s="1"/>
      <c r="C318" s="2"/>
      <c r="D318" s="1">
        <v>1200</v>
      </c>
      <c r="E318" s="2">
        <v>1</v>
      </c>
      <c r="F318" s="1">
        <v>1200</v>
      </c>
      <c r="G318" s="2">
        <v>1</v>
      </c>
      <c r="H318" s="1"/>
      <c r="I318" s="2"/>
      <c r="J318" s="1">
        <v>1200</v>
      </c>
      <c r="K318" s="2">
        <v>1</v>
      </c>
      <c r="L318" s="1">
        <v>1200</v>
      </c>
      <c r="M318" s="2">
        <v>1</v>
      </c>
      <c r="N318" s="1">
        <v>1200</v>
      </c>
      <c r="O318" s="2">
        <v>1</v>
      </c>
      <c r="P318" s="1">
        <v>1200</v>
      </c>
      <c r="Q318" s="2">
        <v>1</v>
      </c>
      <c r="R318" s="1">
        <f>MIN($B318,$D318,$F318,$H318,$J318,$L318,$N318,$P318)</f>
        <v>0</v>
      </c>
      <c r="S318" s="1">
        <f>MIN($C318,$E318,$G318,$I318,$K318,$M318,$O318,$Q318)</f>
        <v>0</v>
      </c>
      <c r="T318" s="1">
        <f>MEDIAN($B318,$D318,$F318,$H318,$J318,$L318,$N318,$P318)</f>
        <v>0</v>
      </c>
      <c r="U318" s="1">
        <f>MEDIAN($C318,$E318,$G318,$I318,$K318,$M318,$O318,$Q318)</f>
        <v>0</v>
      </c>
      <c r="V318" s="1">
        <f>MAX($B318,$D318,$F318,$H318,$J318,$L318,$N318,$P318)</f>
        <v>0</v>
      </c>
      <c r="W318" s="1">
        <f>MAX($C318,$E318,$G318,$I318,$K318,$M318,$O318,$Q318)</f>
        <v>0</v>
      </c>
    </row>
    <row r="319" spans="1:23">
      <c r="A319" s="1" t="s">
        <v>48</v>
      </c>
      <c r="B319" s="1"/>
      <c r="C319" s="2"/>
      <c r="D319" s="1">
        <v>1200</v>
      </c>
      <c r="E319" s="2">
        <v>1</v>
      </c>
      <c r="F319" s="1">
        <v>1200</v>
      </c>
      <c r="G319" s="2">
        <v>1</v>
      </c>
      <c r="H319" s="1"/>
      <c r="I319" s="2"/>
      <c r="J319" s="1">
        <v>1200</v>
      </c>
      <c r="K319" s="2">
        <v>1</v>
      </c>
      <c r="L319" s="1">
        <v>1200</v>
      </c>
      <c r="M319" s="2">
        <v>1</v>
      </c>
      <c r="N319" s="1">
        <v>1200</v>
      </c>
      <c r="O319" s="2">
        <v>1</v>
      </c>
      <c r="P319" s="1">
        <v>1200</v>
      </c>
      <c r="Q319" s="2">
        <v>1</v>
      </c>
      <c r="R319" s="1">
        <f>MIN($B319,$D319,$F319,$H319,$J319,$L319,$N319,$P319)</f>
        <v>0</v>
      </c>
      <c r="S319" s="1">
        <f>MIN($C319,$E319,$G319,$I319,$K319,$M319,$O319,$Q319)</f>
        <v>0</v>
      </c>
      <c r="T319" s="1">
        <f>MEDIAN($B319,$D319,$F319,$H319,$J319,$L319,$N319,$P319)</f>
        <v>0</v>
      </c>
      <c r="U319" s="1">
        <f>MEDIAN($C319,$E319,$G319,$I319,$K319,$M319,$O319,$Q319)</f>
        <v>0</v>
      </c>
      <c r="V319" s="1">
        <f>MAX($B319,$D319,$F319,$H319,$J319,$L319,$N319,$P319)</f>
        <v>0</v>
      </c>
      <c r="W319" s="1">
        <f>MAX($C319,$E319,$G319,$I319,$K319,$M319,$O319,$Q319)</f>
        <v>0</v>
      </c>
    </row>
    <row r="320" spans="1:23">
      <c r="A320" s="1" t="s">
        <v>49</v>
      </c>
      <c r="B320" s="1"/>
      <c r="C320" s="2"/>
      <c r="D320" s="1">
        <v>1200</v>
      </c>
      <c r="E320" s="2">
        <v>1</v>
      </c>
      <c r="F320" s="1">
        <v>1200</v>
      </c>
      <c r="G320" s="2">
        <v>1</v>
      </c>
      <c r="H320" s="1"/>
      <c r="I320" s="2"/>
      <c r="J320" s="1">
        <v>1200</v>
      </c>
      <c r="K320" s="2">
        <v>1</v>
      </c>
      <c r="L320" s="1">
        <v>1200</v>
      </c>
      <c r="M320" s="2">
        <v>1</v>
      </c>
      <c r="N320" s="1">
        <v>1200</v>
      </c>
      <c r="O320" s="2">
        <v>1</v>
      </c>
      <c r="P320" s="1">
        <v>1200</v>
      </c>
      <c r="Q320" s="2">
        <v>1</v>
      </c>
      <c r="R320" s="1">
        <f>MIN($B320,$D320,$F320,$H320,$J320,$L320,$N320,$P320)</f>
        <v>0</v>
      </c>
      <c r="S320" s="1">
        <f>MIN($C320,$E320,$G320,$I320,$K320,$M320,$O320,$Q320)</f>
        <v>0</v>
      </c>
      <c r="T320" s="1">
        <f>MEDIAN($B320,$D320,$F320,$H320,$J320,$L320,$N320,$P320)</f>
        <v>0</v>
      </c>
      <c r="U320" s="1">
        <f>MEDIAN($C320,$E320,$G320,$I320,$K320,$M320,$O320,$Q320)</f>
        <v>0</v>
      </c>
      <c r="V320" s="1">
        <f>MAX($B320,$D320,$F320,$H320,$J320,$L320,$N320,$P320)</f>
        <v>0</v>
      </c>
      <c r="W320" s="1">
        <f>MAX($C320,$E320,$G320,$I320,$K320,$M320,$O320,$Q320)</f>
        <v>0</v>
      </c>
    </row>
    <row r="321" spans="1:23">
      <c r="A321" s="1" t="s">
        <v>50</v>
      </c>
      <c r="B321" s="1"/>
      <c r="C321" s="2"/>
      <c r="D321" s="1">
        <v>1200</v>
      </c>
      <c r="E321" s="2">
        <v>1</v>
      </c>
      <c r="F321" s="1">
        <v>1200</v>
      </c>
      <c r="G321" s="2">
        <v>1</v>
      </c>
      <c r="H321" s="1"/>
      <c r="I321" s="2"/>
      <c r="J321" s="1">
        <v>1200</v>
      </c>
      <c r="K321" s="2">
        <v>1</v>
      </c>
      <c r="L321" s="1">
        <v>1200</v>
      </c>
      <c r="M321" s="2">
        <v>1</v>
      </c>
      <c r="N321" s="1">
        <v>1200</v>
      </c>
      <c r="O321" s="2">
        <v>1</v>
      </c>
      <c r="P321" s="1">
        <v>1200</v>
      </c>
      <c r="Q321" s="2">
        <v>1</v>
      </c>
      <c r="R321" s="1">
        <f>MIN($B321,$D321,$F321,$H321,$J321,$L321,$N321,$P321)</f>
        <v>0</v>
      </c>
      <c r="S321" s="1">
        <f>MIN($C321,$E321,$G321,$I321,$K321,$M321,$O321,$Q321)</f>
        <v>0</v>
      </c>
      <c r="T321" s="1">
        <f>MEDIAN($B321,$D321,$F321,$H321,$J321,$L321,$N321,$P321)</f>
        <v>0</v>
      </c>
      <c r="U321" s="1">
        <f>MEDIAN($C321,$E321,$G321,$I321,$K321,$M321,$O321,$Q321)</f>
        <v>0</v>
      </c>
      <c r="V321" s="1">
        <f>MAX($B321,$D321,$F321,$H321,$J321,$L321,$N321,$P321)</f>
        <v>0</v>
      </c>
      <c r="W321" s="1">
        <f>MAX($C321,$E321,$G321,$I321,$K321,$M321,$O321,$Q321)</f>
        <v>0</v>
      </c>
    </row>
    <row r="322" spans="1:23">
      <c r="A322" s="1" t="s">
        <v>51</v>
      </c>
      <c r="B322" s="1"/>
      <c r="C322" s="2"/>
      <c r="D322" s="1">
        <v>1200</v>
      </c>
      <c r="E322" s="2">
        <v>1</v>
      </c>
      <c r="F322" s="1">
        <v>1200</v>
      </c>
      <c r="G322" s="2">
        <v>1</v>
      </c>
      <c r="H322" s="1"/>
      <c r="I322" s="2"/>
      <c r="J322" s="1">
        <v>1200</v>
      </c>
      <c r="K322" s="2">
        <v>1</v>
      </c>
      <c r="L322" s="1">
        <v>1200</v>
      </c>
      <c r="M322" s="2">
        <v>1</v>
      </c>
      <c r="N322" s="1">
        <v>1200</v>
      </c>
      <c r="O322" s="2">
        <v>1</v>
      </c>
      <c r="P322" s="1">
        <v>1200</v>
      </c>
      <c r="Q322" s="2">
        <v>1</v>
      </c>
      <c r="R322" s="1">
        <f>MIN($B322,$D322,$F322,$H322,$J322,$L322,$N322,$P322)</f>
        <v>0</v>
      </c>
      <c r="S322" s="1">
        <f>MIN($C322,$E322,$G322,$I322,$K322,$M322,$O322,$Q322)</f>
        <v>0</v>
      </c>
      <c r="T322" s="1">
        <f>MEDIAN($B322,$D322,$F322,$H322,$J322,$L322,$N322,$P322)</f>
        <v>0</v>
      </c>
      <c r="U322" s="1">
        <f>MEDIAN($C322,$E322,$G322,$I322,$K322,$M322,$O322,$Q322)</f>
        <v>0</v>
      </c>
      <c r="V322" s="1">
        <f>MAX($B322,$D322,$F322,$H322,$J322,$L322,$N322,$P322)</f>
        <v>0</v>
      </c>
      <c r="W322" s="1">
        <f>MAX($C322,$E322,$G322,$I322,$K322,$M322,$O322,$Q322)</f>
        <v>0</v>
      </c>
    </row>
    <row r="323" spans="1:23">
      <c r="A323" s="1" t="s">
        <v>52</v>
      </c>
      <c r="B323" s="1"/>
      <c r="C323" s="2"/>
      <c r="D323" s="1">
        <v>1200</v>
      </c>
      <c r="E323" s="2">
        <v>1</v>
      </c>
      <c r="F323" s="1">
        <v>1200</v>
      </c>
      <c r="G323" s="2">
        <v>1</v>
      </c>
      <c r="H323" s="1"/>
      <c r="I323" s="2"/>
      <c r="J323" s="1">
        <v>1200</v>
      </c>
      <c r="K323" s="2">
        <v>1</v>
      </c>
      <c r="L323" s="1">
        <v>1200</v>
      </c>
      <c r="M323" s="2">
        <v>1</v>
      </c>
      <c r="N323" s="1">
        <v>1200</v>
      </c>
      <c r="O323" s="2">
        <v>1</v>
      </c>
      <c r="P323" s="1">
        <v>1200</v>
      </c>
      <c r="Q323" s="2">
        <v>1</v>
      </c>
      <c r="R323" s="1">
        <f>MIN($B323,$D323,$F323,$H323,$J323,$L323,$N323,$P323)</f>
        <v>0</v>
      </c>
      <c r="S323" s="1">
        <f>MIN($C323,$E323,$G323,$I323,$K323,$M323,$O323,$Q323)</f>
        <v>0</v>
      </c>
      <c r="T323" s="1">
        <f>MEDIAN($B323,$D323,$F323,$H323,$J323,$L323,$N323,$P323)</f>
        <v>0</v>
      </c>
      <c r="U323" s="1">
        <f>MEDIAN($C323,$E323,$G323,$I323,$K323,$M323,$O323,$Q323)</f>
        <v>0</v>
      </c>
      <c r="V323" s="1">
        <f>MAX($B323,$D323,$F323,$H323,$J323,$L323,$N323,$P323)</f>
        <v>0</v>
      </c>
      <c r="W323" s="1">
        <f>MAX($C323,$E323,$G323,$I323,$K323,$M323,$O323,$Q323)</f>
        <v>0</v>
      </c>
    </row>
    <row r="324" spans="1:23">
      <c r="A324" s="1" t="s">
        <v>53</v>
      </c>
      <c r="B324" s="1"/>
      <c r="C324" s="2"/>
      <c r="D324" s="1">
        <v>1200</v>
      </c>
      <c r="E324" s="2">
        <v>1</v>
      </c>
      <c r="F324" s="1">
        <v>1200</v>
      </c>
      <c r="G324" s="2">
        <v>1</v>
      </c>
      <c r="H324" s="1"/>
      <c r="I324" s="2"/>
      <c r="J324" s="1">
        <v>1200</v>
      </c>
      <c r="K324" s="2">
        <v>1</v>
      </c>
      <c r="L324" s="1">
        <v>1200</v>
      </c>
      <c r="M324" s="2">
        <v>1</v>
      </c>
      <c r="N324" s="1">
        <v>1200</v>
      </c>
      <c r="O324" s="2">
        <v>1</v>
      </c>
      <c r="P324" s="1">
        <v>1200</v>
      </c>
      <c r="Q324" s="2">
        <v>1</v>
      </c>
      <c r="R324" s="1">
        <f>MIN($B324,$D324,$F324,$H324,$J324,$L324,$N324,$P324)</f>
        <v>0</v>
      </c>
      <c r="S324" s="1">
        <f>MIN($C324,$E324,$G324,$I324,$K324,$M324,$O324,$Q324)</f>
        <v>0</v>
      </c>
      <c r="T324" s="1">
        <f>MEDIAN($B324,$D324,$F324,$H324,$J324,$L324,$N324,$P324)</f>
        <v>0</v>
      </c>
      <c r="U324" s="1">
        <f>MEDIAN($C324,$E324,$G324,$I324,$K324,$M324,$O324,$Q324)</f>
        <v>0</v>
      </c>
      <c r="V324" s="1">
        <f>MAX($B324,$D324,$F324,$H324,$J324,$L324,$N324,$P324)</f>
        <v>0</v>
      </c>
      <c r="W324" s="1">
        <f>MAX($C324,$E324,$G324,$I324,$K324,$M324,$O324,$Q324)</f>
        <v>0</v>
      </c>
    </row>
    <row r="325" spans="1:23">
      <c r="A325" s="1" t="s">
        <v>54</v>
      </c>
      <c r="B325" s="1"/>
      <c r="C325" s="2"/>
      <c r="D325" s="1">
        <v>1200</v>
      </c>
      <c r="E325" s="2">
        <v>1</v>
      </c>
      <c r="F325" s="1">
        <v>1200</v>
      </c>
      <c r="G325" s="2">
        <v>1</v>
      </c>
      <c r="H325" s="1"/>
      <c r="I325" s="2"/>
      <c r="J325" s="1">
        <v>1200</v>
      </c>
      <c r="K325" s="2">
        <v>1</v>
      </c>
      <c r="L325" s="1">
        <v>1200</v>
      </c>
      <c r="M325" s="2">
        <v>1</v>
      </c>
      <c r="N325" s="1">
        <v>1200</v>
      </c>
      <c r="O325" s="2">
        <v>1</v>
      </c>
      <c r="P325" s="1">
        <v>1200</v>
      </c>
      <c r="Q325" s="2">
        <v>1</v>
      </c>
      <c r="R325" s="1">
        <f>MIN($B325,$D325,$F325,$H325,$J325,$L325,$N325,$P325)</f>
        <v>0</v>
      </c>
      <c r="S325" s="1">
        <f>MIN($C325,$E325,$G325,$I325,$K325,$M325,$O325,$Q325)</f>
        <v>0</v>
      </c>
      <c r="T325" s="1">
        <f>MEDIAN($B325,$D325,$F325,$H325,$J325,$L325,$N325,$P325)</f>
        <v>0</v>
      </c>
      <c r="U325" s="1">
        <f>MEDIAN($C325,$E325,$G325,$I325,$K325,$M325,$O325,$Q325)</f>
        <v>0</v>
      </c>
      <c r="V325" s="1">
        <f>MAX($B325,$D325,$F325,$H325,$J325,$L325,$N325,$P325)</f>
        <v>0</v>
      </c>
      <c r="W325" s="1">
        <f>MAX($C325,$E325,$G325,$I325,$K325,$M325,$O325,$Q325)</f>
        <v>0</v>
      </c>
    </row>
    <row r="326" spans="1:23">
      <c r="A326" s="1" t="s">
        <v>55</v>
      </c>
      <c r="B326" s="1"/>
      <c r="C326" s="2"/>
      <c r="D326" s="1">
        <v>1200</v>
      </c>
      <c r="E326" s="2">
        <v>1</v>
      </c>
      <c r="F326" s="1">
        <v>1200</v>
      </c>
      <c r="G326" s="2">
        <v>1</v>
      </c>
      <c r="H326" s="1"/>
      <c r="I326" s="2"/>
      <c r="J326" s="1">
        <v>1200</v>
      </c>
      <c r="K326" s="2">
        <v>1</v>
      </c>
      <c r="L326" s="1">
        <v>1200</v>
      </c>
      <c r="M326" s="2">
        <v>1</v>
      </c>
      <c r="N326" s="1">
        <v>1200</v>
      </c>
      <c r="O326" s="2">
        <v>1</v>
      </c>
      <c r="P326" s="1">
        <v>1200</v>
      </c>
      <c r="Q326" s="2">
        <v>1</v>
      </c>
      <c r="R326" s="1">
        <f>MIN($B326,$D326,$F326,$H326,$J326,$L326,$N326,$P326)</f>
        <v>0</v>
      </c>
      <c r="S326" s="1">
        <f>MIN($C326,$E326,$G326,$I326,$K326,$M326,$O326,$Q326)</f>
        <v>0</v>
      </c>
      <c r="T326" s="1">
        <f>MEDIAN($B326,$D326,$F326,$H326,$J326,$L326,$N326,$P326)</f>
        <v>0</v>
      </c>
      <c r="U326" s="1">
        <f>MEDIAN($C326,$E326,$G326,$I326,$K326,$M326,$O326,$Q326)</f>
        <v>0</v>
      </c>
      <c r="V326" s="1">
        <f>MAX($B326,$D326,$F326,$H326,$J326,$L326,$N326,$P326)</f>
        <v>0</v>
      </c>
      <c r="W326" s="1">
        <f>MAX($C326,$E326,$G326,$I326,$K326,$M326,$O326,$Q326)</f>
        <v>0</v>
      </c>
    </row>
    <row r="327" spans="1:23">
      <c r="A327" s="1" t="s">
        <v>56</v>
      </c>
      <c r="B327" s="1"/>
      <c r="C327" s="2"/>
      <c r="D327" s="1">
        <v>1200</v>
      </c>
      <c r="E327" s="2">
        <v>1</v>
      </c>
      <c r="F327" s="1">
        <v>1200</v>
      </c>
      <c r="G327" s="2">
        <v>1</v>
      </c>
      <c r="H327" s="1"/>
      <c r="I327" s="2"/>
      <c r="J327" s="1">
        <v>1200</v>
      </c>
      <c r="K327" s="2">
        <v>1</v>
      </c>
      <c r="L327" s="1">
        <v>1200</v>
      </c>
      <c r="M327" s="2">
        <v>1</v>
      </c>
      <c r="N327" s="1">
        <v>1200</v>
      </c>
      <c r="O327" s="2">
        <v>1</v>
      </c>
      <c r="P327" s="1">
        <v>1200</v>
      </c>
      <c r="Q327" s="2">
        <v>1</v>
      </c>
      <c r="R327" s="1">
        <f>MIN($B327,$D327,$F327,$H327,$J327,$L327,$N327,$P327)</f>
        <v>0</v>
      </c>
      <c r="S327" s="1">
        <f>MIN($C327,$E327,$G327,$I327,$K327,$M327,$O327,$Q327)</f>
        <v>0</v>
      </c>
      <c r="T327" s="1">
        <f>MEDIAN($B327,$D327,$F327,$H327,$J327,$L327,$N327,$P327)</f>
        <v>0</v>
      </c>
      <c r="U327" s="1">
        <f>MEDIAN($C327,$E327,$G327,$I327,$K327,$M327,$O327,$Q327)</f>
        <v>0</v>
      </c>
      <c r="V327" s="1">
        <f>MAX($B327,$D327,$F327,$H327,$J327,$L327,$N327,$P327)</f>
        <v>0</v>
      </c>
      <c r="W327" s="1">
        <f>MAX($C327,$E327,$G327,$I327,$K327,$M327,$O327,$Q327)</f>
        <v>0</v>
      </c>
    </row>
    <row r="328" spans="1:23">
      <c r="A328" s="1" t="s">
        <v>57</v>
      </c>
      <c r="B328" s="1"/>
      <c r="C328" s="2"/>
      <c r="D328" s="1">
        <v>1200</v>
      </c>
      <c r="E328" s="2">
        <v>1</v>
      </c>
      <c r="F328" s="1">
        <v>1200</v>
      </c>
      <c r="G328" s="2">
        <v>1</v>
      </c>
      <c r="H328" s="1"/>
      <c r="I328" s="2"/>
      <c r="J328" s="1">
        <v>1200</v>
      </c>
      <c r="K328" s="2">
        <v>1</v>
      </c>
      <c r="L328" s="1">
        <v>1200</v>
      </c>
      <c r="M328" s="2">
        <v>1</v>
      </c>
      <c r="N328" s="1">
        <v>1200</v>
      </c>
      <c r="O328" s="2">
        <v>1</v>
      </c>
      <c r="P328" s="1">
        <v>1200</v>
      </c>
      <c r="Q328" s="2">
        <v>1</v>
      </c>
      <c r="R328" s="1">
        <f>MIN($B328,$D328,$F328,$H328,$J328,$L328,$N328,$P328)</f>
        <v>0</v>
      </c>
      <c r="S328" s="1">
        <f>MIN($C328,$E328,$G328,$I328,$K328,$M328,$O328,$Q328)</f>
        <v>0</v>
      </c>
      <c r="T328" s="1">
        <f>MEDIAN($B328,$D328,$F328,$H328,$J328,$L328,$N328,$P328)</f>
        <v>0</v>
      </c>
      <c r="U328" s="1">
        <f>MEDIAN($C328,$E328,$G328,$I328,$K328,$M328,$O328,$Q328)</f>
        <v>0</v>
      </c>
      <c r="V328" s="1">
        <f>MAX($B328,$D328,$F328,$H328,$J328,$L328,$N328,$P328)</f>
        <v>0</v>
      </c>
      <c r="W328" s="1">
        <f>MAX($C328,$E328,$G328,$I328,$K328,$M328,$O328,$Q328)</f>
        <v>0</v>
      </c>
    </row>
    <row r="329" spans="1:23">
      <c r="A329" s="1" t="s">
        <v>58</v>
      </c>
      <c r="B329" s="1"/>
      <c r="C329" s="2"/>
      <c r="D329" s="1">
        <v>1200</v>
      </c>
      <c r="E329" s="2">
        <v>1</v>
      </c>
      <c r="F329" s="1">
        <v>1200</v>
      </c>
      <c r="G329" s="2">
        <v>1</v>
      </c>
      <c r="H329" s="1"/>
      <c r="I329" s="2"/>
      <c r="J329" s="1">
        <v>1200</v>
      </c>
      <c r="K329" s="2">
        <v>1</v>
      </c>
      <c r="L329" s="1">
        <v>1200</v>
      </c>
      <c r="M329" s="2">
        <v>1</v>
      </c>
      <c r="N329" s="1">
        <v>1200</v>
      </c>
      <c r="O329" s="2">
        <v>1</v>
      </c>
      <c r="P329" s="1">
        <v>1200</v>
      </c>
      <c r="Q329" s="2">
        <v>1</v>
      </c>
      <c r="R329" s="1">
        <f>MIN($B329,$D329,$F329,$H329,$J329,$L329,$N329,$P329)</f>
        <v>0</v>
      </c>
      <c r="S329" s="1">
        <f>MIN($C329,$E329,$G329,$I329,$K329,$M329,$O329,$Q329)</f>
        <v>0</v>
      </c>
      <c r="T329" s="1">
        <f>MEDIAN($B329,$D329,$F329,$H329,$J329,$L329,$N329,$P329)</f>
        <v>0</v>
      </c>
      <c r="U329" s="1">
        <f>MEDIAN($C329,$E329,$G329,$I329,$K329,$M329,$O329,$Q329)</f>
        <v>0</v>
      </c>
      <c r="V329" s="1">
        <f>MAX($B329,$D329,$F329,$H329,$J329,$L329,$N329,$P329)</f>
        <v>0</v>
      </c>
      <c r="W329" s="1">
        <f>MAX($C329,$E329,$G329,$I329,$K329,$M329,$O329,$Q329)</f>
        <v>0</v>
      </c>
    </row>
    <row r="330" spans="1:23">
      <c r="A330" s="1" t="s">
        <v>59</v>
      </c>
      <c r="B330" s="1"/>
      <c r="C330" s="2"/>
      <c r="D330" s="1">
        <v>1200</v>
      </c>
      <c r="E330" s="2">
        <v>1</v>
      </c>
      <c r="F330" s="1">
        <v>1200</v>
      </c>
      <c r="G330" s="2">
        <v>1</v>
      </c>
      <c r="H330" s="1"/>
      <c r="I330" s="2"/>
      <c r="J330" s="1">
        <v>1200</v>
      </c>
      <c r="K330" s="2">
        <v>1</v>
      </c>
      <c r="L330" s="1">
        <v>1200</v>
      </c>
      <c r="M330" s="2">
        <v>1</v>
      </c>
      <c r="N330" s="1">
        <v>1200</v>
      </c>
      <c r="O330" s="2">
        <v>1</v>
      </c>
      <c r="P330" s="1">
        <v>1200</v>
      </c>
      <c r="Q330" s="2">
        <v>1</v>
      </c>
      <c r="R330" s="1">
        <f>MIN($B330,$D330,$F330,$H330,$J330,$L330,$N330,$P330)</f>
        <v>0</v>
      </c>
      <c r="S330" s="1">
        <f>MIN($C330,$E330,$G330,$I330,$K330,$M330,$O330,$Q330)</f>
        <v>0</v>
      </c>
      <c r="T330" s="1">
        <f>MEDIAN($B330,$D330,$F330,$H330,$J330,$L330,$N330,$P330)</f>
        <v>0</v>
      </c>
      <c r="U330" s="1">
        <f>MEDIAN($C330,$E330,$G330,$I330,$K330,$M330,$O330,$Q330)</f>
        <v>0</v>
      </c>
      <c r="V330" s="1">
        <f>MAX($B330,$D330,$F330,$H330,$J330,$L330,$N330,$P330)</f>
        <v>0</v>
      </c>
      <c r="W330" s="1">
        <f>MAX($C330,$E330,$G330,$I330,$K330,$M330,$O330,$Q330)</f>
        <v>0</v>
      </c>
    </row>
    <row r="331" spans="1:23">
      <c r="A331" s="1" t="s">
        <v>60</v>
      </c>
      <c r="B331" s="1"/>
      <c r="C331" s="2"/>
      <c r="D331" s="1">
        <v>1200</v>
      </c>
      <c r="E331" s="2">
        <v>1</v>
      </c>
      <c r="F331" s="1">
        <v>1200</v>
      </c>
      <c r="G331" s="2">
        <v>1</v>
      </c>
      <c r="H331" s="1"/>
      <c r="I331" s="2"/>
      <c r="J331" s="1">
        <v>1200</v>
      </c>
      <c r="K331" s="2">
        <v>1</v>
      </c>
      <c r="L331" s="1">
        <v>1200</v>
      </c>
      <c r="M331" s="2">
        <v>1</v>
      </c>
      <c r="N331" s="1">
        <v>1200</v>
      </c>
      <c r="O331" s="2">
        <v>1</v>
      </c>
      <c r="P331" s="1">
        <v>1200</v>
      </c>
      <c r="Q331" s="2">
        <v>1</v>
      </c>
      <c r="R331" s="1">
        <f>MIN($B331,$D331,$F331,$H331,$J331,$L331,$N331,$P331)</f>
        <v>0</v>
      </c>
      <c r="S331" s="1">
        <f>MIN($C331,$E331,$G331,$I331,$K331,$M331,$O331,$Q331)</f>
        <v>0</v>
      </c>
      <c r="T331" s="1">
        <f>MEDIAN($B331,$D331,$F331,$H331,$J331,$L331,$N331,$P331)</f>
        <v>0</v>
      </c>
      <c r="U331" s="1">
        <f>MEDIAN($C331,$E331,$G331,$I331,$K331,$M331,$O331,$Q331)</f>
        <v>0</v>
      </c>
      <c r="V331" s="1">
        <f>MAX($B331,$D331,$F331,$H331,$J331,$L331,$N331,$P331)</f>
        <v>0</v>
      </c>
      <c r="W331" s="1">
        <f>MAX($C331,$E331,$G331,$I331,$K331,$M331,$O331,$Q331)</f>
        <v>0</v>
      </c>
    </row>
    <row r="332" spans="1:23">
      <c r="A332" s="1" t="s">
        <v>61</v>
      </c>
      <c r="B332" s="1"/>
      <c r="C332" s="2"/>
      <c r="D332" s="1">
        <v>1200</v>
      </c>
      <c r="E332" s="2">
        <v>1</v>
      </c>
      <c r="F332" s="1">
        <v>1200</v>
      </c>
      <c r="G332" s="2">
        <v>1</v>
      </c>
      <c r="H332" s="1"/>
      <c r="I332" s="2"/>
      <c r="J332" s="1">
        <v>1200</v>
      </c>
      <c r="K332" s="2">
        <v>1</v>
      </c>
      <c r="L332" s="1">
        <v>1200</v>
      </c>
      <c r="M332" s="2">
        <v>1</v>
      </c>
      <c r="N332" s="1">
        <v>1200</v>
      </c>
      <c r="O332" s="2">
        <v>1</v>
      </c>
      <c r="P332" s="1">
        <v>1200</v>
      </c>
      <c r="Q332" s="2">
        <v>1</v>
      </c>
      <c r="R332" s="1">
        <f>MIN($B332,$D332,$F332,$H332,$J332,$L332,$N332,$P332)</f>
        <v>0</v>
      </c>
      <c r="S332" s="1">
        <f>MIN($C332,$E332,$G332,$I332,$K332,$M332,$O332,$Q332)</f>
        <v>0</v>
      </c>
      <c r="T332" s="1">
        <f>MEDIAN($B332,$D332,$F332,$H332,$J332,$L332,$N332,$P332)</f>
        <v>0</v>
      </c>
      <c r="U332" s="1">
        <f>MEDIAN($C332,$E332,$G332,$I332,$K332,$M332,$O332,$Q332)</f>
        <v>0</v>
      </c>
      <c r="V332" s="1">
        <f>MAX($B332,$D332,$F332,$H332,$J332,$L332,$N332,$P332)</f>
        <v>0</v>
      </c>
      <c r="W332" s="1">
        <f>MAX($C332,$E332,$G332,$I332,$K332,$M332,$O332,$Q332)</f>
        <v>0</v>
      </c>
    </row>
    <row r="333" spans="1:23">
      <c r="A333" s="1" t="s">
        <v>62</v>
      </c>
      <c r="B333" s="1"/>
      <c r="C333" s="2"/>
      <c r="D333" s="1">
        <v>1200</v>
      </c>
      <c r="E333" s="2">
        <v>1</v>
      </c>
      <c r="F333" s="1">
        <v>1200</v>
      </c>
      <c r="G333" s="2">
        <v>1</v>
      </c>
      <c r="H333" s="1"/>
      <c r="I333" s="2"/>
      <c r="J333" s="1">
        <v>1200</v>
      </c>
      <c r="K333" s="2">
        <v>1</v>
      </c>
      <c r="L333" s="1">
        <v>1200</v>
      </c>
      <c r="M333" s="2">
        <v>1</v>
      </c>
      <c r="N333" s="1">
        <v>1200</v>
      </c>
      <c r="O333" s="2">
        <v>1</v>
      </c>
      <c r="P333" s="1">
        <v>1200</v>
      </c>
      <c r="Q333" s="2">
        <v>1</v>
      </c>
      <c r="R333" s="1">
        <f>MIN($B333,$D333,$F333,$H333,$J333,$L333,$N333,$P333)</f>
        <v>0</v>
      </c>
      <c r="S333" s="1">
        <f>MIN($C333,$E333,$G333,$I333,$K333,$M333,$O333,$Q333)</f>
        <v>0</v>
      </c>
      <c r="T333" s="1">
        <f>MEDIAN($B333,$D333,$F333,$H333,$J333,$L333,$N333,$P333)</f>
        <v>0</v>
      </c>
      <c r="U333" s="1">
        <f>MEDIAN($C333,$E333,$G333,$I333,$K333,$M333,$O333,$Q333)</f>
        <v>0</v>
      </c>
      <c r="V333" s="1">
        <f>MAX($B333,$D333,$F333,$H333,$J333,$L333,$N333,$P333)</f>
        <v>0</v>
      </c>
      <c r="W333" s="1">
        <f>MAX($C333,$E333,$G333,$I333,$K333,$M333,$O333,$Q333)</f>
        <v>0</v>
      </c>
    </row>
    <row r="334" spans="1:23">
      <c r="A334" s="1" t="s">
        <v>63</v>
      </c>
      <c r="B334" s="1"/>
      <c r="C334" s="2"/>
      <c r="D334" s="1">
        <v>1200</v>
      </c>
      <c r="E334" s="2">
        <v>1</v>
      </c>
      <c r="F334" s="1">
        <v>1200</v>
      </c>
      <c r="G334" s="2">
        <v>1</v>
      </c>
      <c r="H334" s="1"/>
      <c r="I334" s="2"/>
      <c r="J334" s="1">
        <v>1200</v>
      </c>
      <c r="K334" s="2">
        <v>1</v>
      </c>
      <c r="L334" s="1">
        <v>1200</v>
      </c>
      <c r="M334" s="2">
        <v>1</v>
      </c>
      <c r="N334" s="1">
        <v>1200</v>
      </c>
      <c r="O334" s="2">
        <v>1</v>
      </c>
      <c r="P334" s="1">
        <v>1200</v>
      </c>
      <c r="Q334" s="2">
        <v>1</v>
      </c>
      <c r="R334" s="1">
        <f>MIN($B334,$D334,$F334,$H334,$J334,$L334,$N334,$P334)</f>
        <v>0</v>
      </c>
      <c r="S334" s="1">
        <f>MIN($C334,$E334,$G334,$I334,$K334,$M334,$O334,$Q334)</f>
        <v>0</v>
      </c>
      <c r="T334" s="1">
        <f>MEDIAN($B334,$D334,$F334,$H334,$J334,$L334,$N334,$P334)</f>
        <v>0</v>
      </c>
      <c r="U334" s="1">
        <f>MEDIAN($C334,$E334,$G334,$I334,$K334,$M334,$O334,$Q334)</f>
        <v>0</v>
      </c>
      <c r="V334" s="1">
        <f>MAX($B334,$D334,$F334,$H334,$J334,$L334,$N334,$P334)</f>
        <v>0</v>
      </c>
      <c r="W334" s="1">
        <f>MAX($C334,$E334,$G334,$I334,$K334,$M334,$O334,$Q334)</f>
        <v>0</v>
      </c>
    </row>
    <row r="335" spans="1:23">
      <c r="A335" s="1" t="s">
        <v>64</v>
      </c>
      <c r="B335" s="1"/>
      <c r="C335" s="2"/>
      <c r="D335" s="1">
        <v>1200</v>
      </c>
      <c r="E335" s="2">
        <v>1</v>
      </c>
      <c r="F335" s="1">
        <v>1200</v>
      </c>
      <c r="G335" s="2">
        <v>1</v>
      </c>
      <c r="H335" s="1"/>
      <c r="I335" s="2"/>
      <c r="J335" s="1">
        <v>1200</v>
      </c>
      <c r="K335" s="2">
        <v>1</v>
      </c>
      <c r="L335" s="1">
        <v>1200</v>
      </c>
      <c r="M335" s="2">
        <v>1</v>
      </c>
      <c r="N335" s="1">
        <v>1200</v>
      </c>
      <c r="O335" s="2">
        <v>1</v>
      </c>
      <c r="P335" s="1">
        <v>1200</v>
      </c>
      <c r="Q335" s="2">
        <v>1</v>
      </c>
      <c r="R335" s="1">
        <f>MIN($B335,$D335,$F335,$H335,$J335,$L335,$N335,$P335)</f>
        <v>0</v>
      </c>
      <c r="S335" s="1">
        <f>MIN($C335,$E335,$G335,$I335,$K335,$M335,$O335,$Q335)</f>
        <v>0</v>
      </c>
      <c r="T335" s="1">
        <f>MEDIAN($B335,$D335,$F335,$H335,$J335,$L335,$N335,$P335)</f>
        <v>0</v>
      </c>
      <c r="U335" s="1">
        <f>MEDIAN($C335,$E335,$G335,$I335,$K335,$M335,$O335,$Q335)</f>
        <v>0</v>
      </c>
      <c r="V335" s="1">
        <f>MAX($B335,$D335,$F335,$H335,$J335,$L335,$N335,$P335)</f>
        <v>0</v>
      </c>
      <c r="W335" s="1">
        <f>MAX($C335,$E335,$G335,$I335,$K335,$M335,$O335,$Q335)</f>
        <v>0</v>
      </c>
    </row>
    <row r="336" spans="1:23">
      <c r="A336" s="1" t="s">
        <v>65</v>
      </c>
      <c r="B336" s="1"/>
      <c r="C336" s="2"/>
      <c r="D336" s="1">
        <v>1200</v>
      </c>
      <c r="E336" s="2">
        <v>1</v>
      </c>
      <c r="F336" s="1">
        <v>1200</v>
      </c>
      <c r="G336" s="2">
        <v>1</v>
      </c>
      <c r="H336" s="1"/>
      <c r="I336" s="2"/>
      <c r="J336" s="1">
        <v>1200</v>
      </c>
      <c r="K336" s="2">
        <v>1</v>
      </c>
      <c r="L336" s="1">
        <v>1200</v>
      </c>
      <c r="M336" s="2">
        <v>1</v>
      </c>
      <c r="N336" s="1">
        <v>1200</v>
      </c>
      <c r="O336" s="2">
        <v>1</v>
      </c>
      <c r="P336" s="1">
        <v>1200</v>
      </c>
      <c r="Q336" s="2">
        <v>1</v>
      </c>
      <c r="R336" s="1">
        <f>MIN($B336,$D336,$F336,$H336,$J336,$L336,$N336,$P336)</f>
        <v>0</v>
      </c>
      <c r="S336" s="1">
        <f>MIN($C336,$E336,$G336,$I336,$K336,$M336,$O336,$Q336)</f>
        <v>0</v>
      </c>
      <c r="T336" s="1">
        <f>MEDIAN($B336,$D336,$F336,$H336,$J336,$L336,$N336,$P336)</f>
        <v>0</v>
      </c>
      <c r="U336" s="1">
        <f>MEDIAN($C336,$E336,$G336,$I336,$K336,$M336,$O336,$Q336)</f>
        <v>0</v>
      </c>
      <c r="V336" s="1">
        <f>MAX($B336,$D336,$F336,$H336,$J336,$L336,$N336,$P336)</f>
        <v>0</v>
      </c>
      <c r="W336" s="1">
        <f>MAX($C336,$E336,$G336,$I336,$K336,$M336,$O336,$Q336)</f>
        <v>0</v>
      </c>
    </row>
    <row r="337" spans="1:23">
      <c r="A337" s="1" t="s">
        <v>66</v>
      </c>
      <c r="B337" s="1"/>
      <c r="C337" s="2"/>
      <c r="D337" s="1">
        <v>1200</v>
      </c>
      <c r="E337" s="2">
        <v>1</v>
      </c>
      <c r="F337" s="1">
        <v>1200</v>
      </c>
      <c r="G337" s="2">
        <v>1</v>
      </c>
      <c r="H337" s="1"/>
      <c r="I337" s="2"/>
      <c r="J337" s="1">
        <v>1200</v>
      </c>
      <c r="K337" s="2">
        <v>1</v>
      </c>
      <c r="L337" s="1">
        <v>1200</v>
      </c>
      <c r="M337" s="2">
        <v>1</v>
      </c>
      <c r="N337" s="1">
        <v>1200</v>
      </c>
      <c r="O337" s="2">
        <v>1</v>
      </c>
      <c r="P337" s="1">
        <v>1200</v>
      </c>
      <c r="Q337" s="2">
        <v>1</v>
      </c>
      <c r="R337" s="1">
        <f>MIN($B337,$D337,$F337,$H337,$J337,$L337,$N337,$P337)</f>
        <v>0</v>
      </c>
      <c r="S337" s="1">
        <f>MIN($C337,$E337,$G337,$I337,$K337,$M337,$O337,$Q337)</f>
        <v>0</v>
      </c>
      <c r="T337" s="1">
        <f>MEDIAN($B337,$D337,$F337,$H337,$J337,$L337,$N337,$P337)</f>
        <v>0</v>
      </c>
      <c r="U337" s="1">
        <f>MEDIAN($C337,$E337,$G337,$I337,$K337,$M337,$O337,$Q337)</f>
        <v>0</v>
      </c>
      <c r="V337" s="1">
        <f>MAX($B337,$D337,$F337,$H337,$J337,$L337,$N337,$P337)</f>
        <v>0</v>
      </c>
      <c r="W337" s="1">
        <f>MAX($C337,$E337,$G337,$I337,$K337,$M337,$O337,$Q337)</f>
        <v>0</v>
      </c>
    </row>
    <row r="338" spans="1:23">
      <c r="A338" s="1" t="s">
        <v>67</v>
      </c>
      <c r="B338" s="1"/>
      <c r="C338" s="2"/>
      <c r="D338" s="1">
        <v>1200</v>
      </c>
      <c r="E338" s="2">
        <v>1</v>
      </c>
      <c r="F338" s="1">
        <v>1200</v>
      </c>
      <c r="G338" s="2">
        <v>1</v>
      </c>
      <c r="H338" s="1"/>
      <c r="I338" s="2"/>
      <c r="J338" s="1">
        <v>1200</v>
      </c>
      <c r="K338" s="2">
        <v>1</v>
      </c>
      <c r="L338" s="1">
        <v>1200</v>
      </c>
      <c r="M338" s="2">
        <v>1</v>
      </c>
      <c r="N338" s="1">
        <v>1200</v>
      </c>
      <c r="O338" s="2">
        <v>1</v>
      </c>
      <c r="P338" s="1">
        <v>1200</v>
      </c>
      <c r="Q338" s="2">
        <v>1</v>
      </c>
      <c r="R338" s="1">
        <f>MIN($B338,$D338,$F338,$H338,$J338,$L338,$N338,$P338)</f>
        <v>0</v>
      </c>
      <c r="S338" s="1">
        <f>MIN($C338,$E338,$G338,$I338,$K338,$M338,$O338,$Q338)</f>
        <v>0</v>
      </c>
      <c r="T338" s="1">
        <f>MEDIAN($B338,$D338,$F338,$H338,$J338,$L338,$N338,$P338)</f>
        <v>0</v>
      </c>
      <c r="U338" s="1">
        <f>MEDIAN($C338,$E338,$G338,$I338,$K338,$M338,$O338,$Q338)</f>
        <v>0</v>
      </c>
      <c r="V338" s="1">
        <f>MAX($B338,$D338,$F338,$H338,$J338,$L338,$N338,$P338)</f>
        <v>0</v>
      </c>
      <c r="W338" s="1">
        <f>MAX($C338,$E338,$G338,$I338,$K338,$M338,$O338,$Q338)</f>
        <v>0</v>
      </c>
    </row>
    <row r="339" spans="1:23">
      <c r="A339" s="1" t="s">
        <v>68</v>
      </c>
      <c r="B339" s="1"/>
      <c r="C339" s="2"/>
      <c r="D339" s="1">
        <v>1200</v>
      </c>
      <c r="E339" s="2">
        <v>1</v>
      </c>
      <c r="F339" s="1">
        <v>1200</v>
      </c>
      <c r="G339" s="2">
        <v>1</v>
      </c>
      <c r="H339" s="1"/>
      <c r="I339" s="2"/>
      <c r="J339" s="1">
        <v>1200</v>
      </c>
      <c r="K339" s="2">
        <v>1</v>
      </c>
      <c r="L339" s="1">
        <v>1200</v>
      </c>
      <c r="M339" s="2">
        <v>1</v>
      </c>
      <c r="N339" s="1">
        <v>1200</v>
      </c>
      <c r="O339" s="2">
        <v>1</v>
      </c>
      <c r="P339" s="1">
        <v>1200</v>
      </c>
      <c r="Q339" s="2">
        <v>1</v>
      </c>
      <c r="R339" s="1">
        <f>MIN($B339,$D339,$F339,$H339,$J339,$L339,$N339,$P339)</f>
        <v>0</v>
      </c>
      <c r="S339" s="1">
        <f>MIN($C339,$E339,$G339,$I339,$K339,$M339,$O339,$Q339)</f>
        <v>0</v>
      </c>
      <c r="T339" s="1">
        <f>MEDIAN($B339,$D339,$F339,$H339,$J339,$L339,$N339,$P339)</f>
        <v>0</v>
      </c>
      <c r="U339" s="1">
        <f>MEDIAN($C339,$E339,$G339,$I339,$K339,$M339,$O339,$Q339)</f>
        <v>0</v>
      </c>
      <c r="V339" s="1">
        <f>MAX($B339,$D339,$F339,$H339,$J339,$L339,$N339,$P339)</f>
        <v>0</v>
      </c>
      <c r="W339" s="1">
        <f>MAX($C339,$E339,$G339,$I339,$K339,$M339,$O339,$Q339)</f>
        <v>0</v>
      </c>
    </row>
    <row r="340" spans="1:23">
      <c r="A340" s="1" t="s">
        <v>69</v>
      </c>
      <c r="B340" s="1"/>
      <c r="C340" s="2"/>
      <c r="D340" s="1">
        <v>1200</v>
      </c>
      <c r="E340" s="2">
        <v>1</v>
      </c>
      <c r="F340" s="1">
        <v>1200</v>
      </c>
      <c r="G340" s="2">
        <v>1</v>
      </c>
      <c r="H340" s="1"/>
      <c r="I340" s="2"/>
      <c r="J340" s="1">
        <v>1200</v>
      </c>
      <c r="K340" s="2">
        <v>1</v>
      </c>
      <c r="L340" s="1">
        <v>1200</v>
      </c>
      <c r="M340" s="2">
        <v>1</v>
      </c>
      <c r="N340" s="1">
        <v>1200</v>
      </c>
      <c r="O340" s="2">
        <v>1</v>
      </c>
      <c r="P340" s="1">
        <v>1200</v>
      </c>
      <c r="Q340" s="2">
        <v>1</v>
      </c>
      <c r="R340" s="1">
        <f>MIN($B340,$D340,$F340,$H340,$J340,$L340,$N340,$P340)</f>
        <v>0</v>
      </c>
      <c r="S340" s="1">
        <f>MIN($C340,$E340,$G340,$I340,$K340,$M340,$O340,$Q340)</f>
        <v>0</v>
      </c>
      <c r="T340" s="1">
        <f>MEDIAN($B340,$D340,$F340,$H340,$J340,$L340,$N340,$P340)</f>
        <v>0</v>
      </c>
      <c r="U340" s="1">
        <f>MEDIAN($C340,$E340,$G340,$I340,$K340,$M340,$O340,$Q340)</f>
        <v>0</v>
      </c>
      <c r="V340" s="1">
        <f>MAX($B340,$D340,$F340,$H340,$J340,$L340,$N340,$P340)</f>
        <v>0</v>
      </c>
      <c r="W340" s="1">
        <f>MAX($C340,$E340,$G340,$I340,$K340,$M340,$O340,$Q340)</f>
        <v>0</v>
      </c>
    </row>
    <row r="341" spans="1:23">
      <c r="A341" s="1" t="s">
        <v>70</v>
      </c>
      <c r="B341" s="1"/>
      <c r="C341" s="2"/>
      <c r="D341" s="1">
        <v>1200</v>
      </c>
      <c r="E341" s="2">
        <v>1</v>
      </c>
      <c r="F341" s="1">
        <v>1200</v>
      </c>
      <c r="G341" s="2">
        <v>1</v>
      </c>
      <c r="H341" s="1"/>
      <c r="I341" s="2"/>
      <c r="J341" s="1">
        <v>1200</v>
      </c>
      <c r="K341" s="2">
        <v>1</v>
      </c>
      <c r="L341" s="1">
        <v>1200</v>
      </c>
      <c r="M341" s="2">
        <v>1</v>
      </c>
      <c r="N341" s="1">
        <v>1200</v>
      </c>
      <c r="O341" s="2">
        <v>1</v>
      </c>
      <c r="P341" s="1">
        <v>1200</v>
      </c>
      <c r="Q341" s="2">
        <v>1</v>
      </c>
      <c r="R341" s="1">
        <f>MIN($B341,$D341,$F341,$H341,$J341,$L341,$N341,$P341)</f>
        <v>0</v>
      </c>
      <c r="S341" s="1">
        <f>MIN($C341,$E341,$G341,$I341,$K341,$M341,$O341,$Q341)</f>
        <v>0</v>
      </c>
      <c r="T341" s="1">
        <f>MEDIAN($B341,$D341,$F341,$H341,$J341,$L341,$N341,$P341)</f>
        <v>0</v>
      </c>
      <c r="U341" s="1">
        <f>MEDIAN($C341,$E341,$G341,$I341,$K341,$M341,$O341,$Q341)</f>
        <v>0</v>
      </c>
      <c r="V341" s="1">
        <f>MAX($B341,$D341,$F341,$H341,$J341,$L341,$N341,$P341)</f>
        <v>0</v>
      </c>
      <c r="W341" s="1">
        <f>MAX($C341,$E341,$G341,$I341,$K341,$M341,$O341,$Q341)</f>
        <v>0</v>
      </c>
    </row>
    <row r="342" spans="1:23">
      <c r="A342" s="1"/>
      <c r="B342" s="1"/>
      <c r="C342" s="2"/>
      <c r="D342" s="1"/>
      <c r="E342" s="2"/>
      <c r="F342" s="1"/>
      <c r="G342" s="2"/>
      <c r="H342" s="1"/>
      <c r="I342" s="2"/>
      <c r="J342" s="1"/>
      <c r="K342" s="2"/>
      <c r="L342" s="1"/>
      <c r="M342" s="2"/>
      <c r="N342" s="1"/>
      <c r="O342" s="2"/>
      <c r="P342" s="1"/>
      <c r="Q342" s="2"/>
      <c r="R342" s="1"/>
      <c r="S342" s="1"/>
      <c r="T342" s="1"/>
      <c r="U342" s="1"/>
      <c r="V342" s="1"/>
      <c r="W342" s="1"/>
    </row>
    <row r="343" spans="1:23">
      <c r="A343" s="1" t="s">
        <v>284</v>
      </c>
      <c r="B343" s="1">
        <f>SUM(B$3:B$341)</f>
        <v>0</v>
      </c>
      <c r="C343" s="1">
        <f>SUM(C$3:C$341)</f>
        <v>0</v>
      </c>
      <c r="D343" s="1">
        <f>SUM(D$3:D$341)</f>
        <v>0</v>
      </c>
      <c r="E343" s="1">
        <f>SUM(E$3:E$341)</f>
        <v>0</v>
      </c>
      <c r="F343" s="4">
        <f>SUM(F$3:F$341)</f>
        <v>0</v>
      </c>
      <c r="G343" s="4">
        <f>SUM(G$3:G$341)</f>
        <v>0</v>
      </c>
      <c r="H343" s="3">
        <f>SUM(H$3:H$341)</f>
        <v>0</v>
      </c>
      <c r="I343" s="3">
        <f>SUM(I$3:I$341)</f>
        <v>0</v>
      </c>
      <c r="J343" s="1">
        <f>SUM(J$3:J$341)</f>
        <v>0</v>
      </c>
      <c r="K343" s="1">
        <f>SUM(K$3:K$341)</f>
        <v>0</v>
      </c>
      <c r="L343" s="1">
        <f>SUM(L$3:L$341)</f>
        <v>0</v>
      </c>
      <c r="M343" s="1">
        <f>SUM(M$3:M$341)</f>
        <v>0</v>
      </c>
      <c r="N343" s="1">
        <f>SUM(N$3:N$341)</f>
        <v>0</v>
      </c>
      <c r="O343" s="1">
        <f>SUM(O$3:O$341)</f>
        <v>0</v>
      </c>
      <c r="P343" s="1">
        <f>SUM(P$3:P$341)</f>
        <v>0</v>
      </c>
      <c r="Q343" s="1">
        <f>SUM(Q$3:Q$341)</f>
        <v>0</v>
      </c>
      <c r="R343" s="1">
        <f>SUM(R$3:R$341)</f>
        <v>0</v>
      </c>
      <c r="S343" s="1">
        <f>SUM(S$3:S$341)</f>
        <v>0</v>
      </c>
      <c r="T343" s="1">
        <f>SUM(T$3:T$341)</f>
        <v>0</v>
      </c>
      <c r="U343" s="1">
        <f>SUM(U$3:U$341)</f>
        <v>0</v>
      </c>
      <c r="V343" s="1">
        <f>SUM(V$3:V$341)</f>
        <v>0</v>
      </c>
      <c r="W343" s="1">
        <f>SUM(W$3:W$341)</f>
        <v>0</v>
      </c>
    </row>
    <row r="344" spans="1:23">
      <c r="A344" s="1" t="s">
        <v>285</v>
      </c>
      <c r="B344" s="1">
        <f>AVERAGE(B$3:B$341)</f>
        <v>0</v>
      </c>
      <c r="C344" s="1">
        <f>AVERAGE(C$3:C$341)</f>
        <v>0</v>
      </c>
      <c r="D344" s="1">
        <f>AVERAGE(D$3:D$341)</f>
        <v>0</v>
      </c>
      <c r="E344" s="1">
        <f>AVERAGE(E$3:E$341)</f>
        <v>0</v>
      </c>
      <c r="F344" s="4">
        <f>AVERAGE(F$3:F$341)</f>
        <v>0</v>
      </c>
      <c r="G344" s="4">
        <f>AVERAGE(G$3:G$341)</f>
        <v>0</v>
      </c>
      <c r="H344" s="3">
        <f>AVERAGE(H$3:H$341)</f>
        <v>0</v>
      </c>
      <c r="I344" s="3">
        <f>AVERAGE(I$3:I$341)</f>
        <v>0</v>
      </c>
      <c r="J344" s="1">
        <f>AVERAGE(J$3:J$341)</f>
        <v>0</v>
      </c>
      <c r="K344" s="1">
        <f>AVERAGE(K$3:K$341)</f>
        <v>0</v>
      </c>
      <c r="L344" s="1">
        <f>AVERAGE(L$3:L$341)</f>
        <v>0</v>
      </c>
      <c r="M344" s="1">
        <f>AVERAGE(M$3:M$341)</f>
        <v>0</v>
      </c>
      <c r="N344" s="1">
        <f>AVERAGE(N$3:N$341)</f>
        <v>0</v>
      </c>
      <c r="O344" s="1">
        <f>AVERAGE(O$3:O$341)</f>
        <v>0</v>
      </c>
      <c r="P344" s="1">
        <f>AVERAGE(P$3:P$341)</f>
        <v>0</v>
      </c>
      <c r="Q344" s="1">
        <f>AVERAGE(Q$3:Q$341)</f>
        <v>0</v>
      </c>
      <c r="R344" s="1">
        <f>AVERAGE(R$3:R$341)</f>
        <v>0</v>
      </c>
      <c r="S344" s="1">
        <f>AVERAGE(S$3:S$341)</f>
        <v>0</v>
      </c>
      <c r="T344" s="1">
        <f>AVERAGE(T$3:T$341)</f>
        <v>0</v>
      </c>
      <c r="U344" s="1">
        <f>AVERAGE(U$3:U$341)</f>
        <v>0</v>
      </c>
      <c r="V344" s="1">
        <f>AVERAGE(V$3:V$341)</f>
        <v>0</v>
      </c>
      <c r="W344" s="1">
        <f>AVERAGE(W$3:W$341)</f>
        <v>0</v>
      </c>
    </row>
    <row r="345" spans="1:23">
      <c r="A345" s="1" t="s">
        <v>286</v>
      </c>
      <c r="B345" s="1">
        <f>STDEV(B$3:B$341)</f>
        <v>0</v>
      </c>
      <c r="C345" s="1">
        <f>STDEV(C$3:C$341)</f>
        <v>0</v>
      </c>
      <c r="D345" s="1">
        <f>STDEV(D$3:D$341)</f>
        <v>0</v>
      </c>
      <c r="E345" s="1">
        <f>STDEV(E$3:E$341)</f>
        <v>0</v>
      </c>
      <c r="F345" s="4">
        <f>STDEV(F$3:F$341)</f>
        <v>0</v>
      </c>
      <c r="G345" s="4">
        <f>STDEV(G$3:G$341)</f>
        <v>0</v>
      </c>
      <c r="H345" s="3">
        <f>STDEV(H$3:H$341)</f>
        <v>0</v>
      </c>
      <c r="I345" s="3">
        <f>STDEV(I$3:I$341)</f>
        <v>0</v>
      </c>
      <c r="J345" s="1">
        <f>STDEV(J$3:J$341)</f>
        <v>0</v>
      </c>
      <c r="K345" s="1">
        <f>STDEV(K$3:K$341)</f>
        <v>0</v>
      </c>
      <c r="L345" s="1">
        <f>STDEV(L$3:L$341)</f>
        <v>0</v>
      </c>
      <c r="M345" s="1">
        <f>STDEV(M$3:M$341)</f>
        <v>0</v>
      </c>
      <c r="N345" s="1">
        <f>STDEV(N$3:N$341)</f>
        <v>0</v>
      </c>
      <c r="O345" s="1">
        <f>STDEV(O$3:O$341)</f>
        <v>0</v>
      </c>
      <c r="P345" s="1">
        <f>STDEV(P$3:P$341)</f>
        <v>0</v>
      </c>
      <c r="Q345" s="1">
        <f>STDEV(Q$3:Q$341)</f>
        <v>0</v>
      </c>
      <c r="R345" s="1">
        <f>STDEV(R$3:R$341)</f>
        <v>0</v>
      </c>
      <c r="S345" s="1">
        <f>STDEV(S$3:S$341)</f>
        <v>0</v>
      </c>
      <c r="T345" s="1">
        <f>STDEV(T$3:T$341)</f>
        <v>0</v>
      </c>
      <c r="U345" s="1">
        <f>STDEV(U$3:U$341)</f>
        <v>0</v>
      </c>
      <c r="V345" s="1">
        <f>STDEV(V$3:V$341)</f>
        <v>0</v>
      </c>
      <c r="W345" s="1">
        <f>STDEV(W$3:W$341)</f>
        <v>0</v>
      </c>
    </row>
    <row r="346" spans="1:23">
      <c r="A346" s="1" t="s">
        <v>287</v>
      </c>
      <c r="B346" s="1">
        <f>SUMPRODUCT(--(B$3:B$341-$R$3:$R$341)^2)^0.5</f>
        <v>0</v>
      </c>
      <c r="C346" s="1">
        <f>SUMPRODUCT(--(C$3:C$341-$S$3:$S$341)^2)^0.5</f>
        <v>0</v>
      </c>
      <c r="D346" s="1">
        <f>SUMPRODUCT(--(D$3:D$341-$R$3:$R$341)^2)^0.5</f>
        <v>0</v>
      </c>
      <c r="E346" s="1">
        <f>SUMPRODUCT(--(E$3:E$341-$S$3:$S$341)^2)^0.5</f>
        <v>0</v>
      </c>
      <c r="F346" s="4">
        <f>SUMPRODUCT(--(F$3:F$341-$R$3:$R$341)^2)^0.5</f>
        <v>0</v>
      </c>
      <c r="G346" s="4">
        <f>SUMPRODUCT(--(G$3:G$341-$S$3:$S$341)^2)^0.5</f>
        <v>0</v>
      </c>
      <c r="H346" s="1">
        <f>SUMPRODUCT(--(H$3:H$341-$R$3:$R$341)^2)^0.5</f>
        <v>0</v>
      </c>
      <c r="I346" s="3">
        <f>SUMPRODUCT(--(I$3:I$341-$S$3:$S$341)^2)^0.5</f>
        <v>0</v>
      </c>
      <c r="J346" s="3">
        <f>SUMPRODUCT(--(J$3:J$341-$R$3:$R$341)^2)^0.5</f>
        <v>0</v>
      </c>
      <c r="K346" s="1">
        <f>SUMPRODUCT(--(K$3:K$341-$S$3:$S$341)^2)^0.5</f>
        <v>0</v>
      </c>
      <c r="L346" s="1">
        <f>SUMPRODUCT(--(L$3:L$341-$R$3:$R$341)^2)^0.5</f>
        <v>0</v>
      </c>
      <c r="M346" s="1">
        <f>SUMPRODUCT(--(M$3:M$341-$S$3:$S$341)^2)^0.5</f>
        <v>0</v>
      </c>
      <c r="N346" s="1">
        <f>SUMPRODUCT(--(N$3:N$341-$R$3:$R$341)^2)^0.5</f>
        <v>0</v>
      </c>
      <c r="O346" s="1">
        <f>SUMPRODUCT(--(O$3:O$341-$S$3:$S$341)^2)^0.5</f>
        <v>0</v>
      </c>
      <c r="P346" s="1">
        <f>SUMPRODUCT(--(P$3:P$341-$R$3:$R$341)^2)^0.5</f>
        <v>0</v>
      </c>
      <c r="Q346" s="1">
        <f>SUMPRODUCT(--(Q$3:Q$341-$S$3:$S$341)^2)^0.5</f>
        <v>0</v>
      </c>
      <c r="R346" s="1"/>
      <c r="S346" s="1"/>
      <c r="T346" s="1"/>
      <c r="U346" s="1"/>
      <c r="V346" s="1"/>
      <c r="W346" s="1"/>
    </row>
    <row r="347" spans="1:23">
      <c r="A347" s="1" t="s">
        <v>288</v>
      </c>
      <c r="B347" s="4">
        <f>SUMPRODUCT(NOT(ISBLANK(B$3:B$341))*(B$3:B$341=$R$3:$R$341))</f>
        <v>0</v>
      </c>
      <c r="C347" s="4">
        <f>SUMPRODUCT(NOT(ISBLANK(C$3:C$341))*(C$3:C$341=$S$3:$S$341))</f>
        <v>0</v>
      </c>
      <c r="D347" s="1">
        <f>SUMPRODUCT(NOT(ISBLANK(D$3:D$341))*(D$3:D$341=$R$3:$R$341))</f>
        <v>0</v>
      </c>
      <c r="E347" s="1">
        <f>SUMPRODUCT(NOT(ISBLANK(E$3:E$341))*(E$3:E$341=$S$3:$S$341))</f>
        <v>0</v>
      </c>
      <c r="F347" s="1">
        <f>SUMPRODUCT(NOT(ISBLANK(F$3:F$341))*(F$3:F$341=$R$3:$R$341))</f>
        <v>0</v>
      </c>
      <c r="G347" s="1">
        <f>SUMPRODUCT(NOT(ISBLANK(G$3:G$341))*(G$3:G$341=$S$3:$S$341))</f>
        <v>0</v>
      </c>
      <c r="H347" s="1">
        <f>SUMPRODUCT(NOT(ISBLANK(H$3:H$341))*(H$3:H$341=$R$3:$R$341))</f>
        <v>0</v>
      </c>
      <c r="I347" s="1">
        <f>SUMPRODUCT(NOT(ISBLANK(I$3:I$341))*(I$3:I$341=$S$3:$S$341))</f>
        <v>0</v>
      </c>
      <c r="J347" s="1">
        <f>SUMPRODUCT(NOT(ISBLANK(J$3:J$341))*(J$3:J$341=$R$3:$R$341))</f>
        <v>0</v>
      </c>
      <c r="K347" s="3">
        <f>SUMPRODUCT(NOT(ISBLANK(K$3:K$341))*(K$3:K$341=$S$3:$S$341))</f>
        <v>0</v>
      </c>
      <c r="L347" s="1">
        <f>SUMPRODUCT(NOT(ISBLANK(L$3:L$341))*(L$3:L$341=$R$3:$R$341))</f>
        <v>0</v>
      </c>
      <c r="M347" s="1">
        <f>SUMPRODUCT(NOT(ISBLANK(M$3:M$341))*(M$3:M$341=$S$3:$S$341))</f>
        <v>0</v>
      </c>
      <c r="N347" s="1">
        <f>SUMPRODUCT(NOT(ISBLANK(N$3:N$341))*(N$3:N$341=$R$3:$R$341))</f>
        <v>0</v>
      </c>
      <c r="O347" s="1">
        <f>SUMPRODUCT(NOT(ISBLANK(O$3:O$341))*(O$3:O$341=$S$3:$S$341))</f>
        <v>0</v>
      </c>
      <c r="P347" s="3">
        <f>SUMPRODUCT(NOT(ISBLANK(P$3:P$341))*(P$3:P$341=$R$3:$R$341))</f>
        <v>0</v>
      </c>
      <c r="Q347" s="1">
        <f>SUMPRODUCT(NOT(ISBLANK(Q$3:Q$341))*(Q$3:Q$341=$S$3:$S$341))</f>
        <v>0</v>
      </c>
      <c r="R347" s="1"/>
      <c r="S347" s="1"/>
      <c r="T347" s="1"/>
      <c r="U347" s="1"/>
      <c r="V347" s="1"/>
      <c r="W347" s="1"/>
    </row>
    <row r="348" spans="1:23">
      <c r="A348" s="1" t="s">
        <v>289</v>
      </c>
      <c r="B348" s="4">
        <f>SUMPRODUCT(NOT(ISBLANK(B$3:B$341))*(B$3:B$341&lt;$T$3:$T$341))</f>
        <v>0</v>
      </c>
      <c r="C348" s="1">
        <f>SUMPRODUCT(NOT(ISBLANK(C$3:C$341))*(C$3:C$341&lt;$U$3:$U$341))</f>
        <v>0</v>
      </c>
      <c r="D348" s="1">
        <f>SUMPRODUCT(NOT(ISBLANK(D$3:D$341))*(D$3:D$341&lt;$T$3:$T$341))</f>
        <v>0</v>
      </c>
      <c r="E348" s="1">
        <f>SUMPRODUCT(NOT(ISBLANK(E$3:E$341))*(E$3:E$341&lt;$U$3:$U$341))</f>
        <v>0</v>
      </c>
      <c r="F348" s="1">
        <f>SUMPRODUCT(NOT(ISBLANK(F$3:F$341))*(F$3:F$341&lt;$T$3:$T$341))</f>
        <v>0</v>
      </c>
      <c r="G348" s="1">
        <f>SUMPRODUCT(NOT(ISBLANK(G$3:G$341))*(G$3:G$341&lt;$U$3:$U$341))</f>
        <v>0</v>
      </c>
      <c r="H348" s="1">
        <f>SUMPRODUCT(NOT(ISBLANK(H$3:H$341))*(H$3:H$341&lt;$T$3:$T$341))</f>
        <v>0</v>
      </c>
      <c r="I348" s="3">
        <f>SUMPRODUCT(NOT(ISBLANK(I$3:I$341))*(I$3:I$341&lt;$U$3:$U$341))</f>
        <v>0</v>
      </c>
      <c r="J348" s="1">
        <f>SUMPRODUCT(NOT(ISBLANK(J$3:J$341))*(J$3:J$341&lt;$T$3:$T$341))</f>
        <v>0</v>
      </c>
      <c r="K348" s="1">
        <f>SUMPRODUCT(NOT(ISBLANK(K$3:K$341))*(K$3:K$341&lt;$U$3:$U$341))</f>
        <v>0</v>
      </c>
      <c r="L348" s="1">
        <f>SUMPRODUCT(NOT(ISBLANK(L$3:L$341))*(L$3:L$341&lt;$T$3:$T$341))</f>
        <v>0</v>
      </c>
      <c r="M348" s="4">
        <f>SUMPRODUCT(NOT(ISBLANK(M$3:M$341))*(M$3:M$341&lt;$U$3:$U$341))</f>
        <v>0</v>
      </c>
      <c r="N348" s="1">
        <f>SUMPRODUCT(NOT(ISBLANK(N$3:N$341))*(N$3:N$341&lt;$T$3:$T$341))</f>
        <v>0</v>
      </c>
      <c r="O348" s="4">
        <f>SUMPRODUCT(NOT(ISBLANK(O$3:O$341))*(O$3:O$341&lt;$U$3:$U$341))</f>
        <v>0</v>
      </c>
      <c r="P348" s="3">
        <f>SUMPRODUCT(NOT(ISBLANK(P$3:P$341))*(P$3:P$341&lt;$T$3:$T$341))</f>
        <v>0</v>
      </c>
      <c r="Q348" s="4">
        <f>SUMPRODUCT(NOT(ISBLANK(Q$3:Q$341))*(Q$3:Q$341&lt;$U$3:$U$341))</f>
        <v>0</v>
      </c>
      <c r="R348" s="1"/>
      <c r="S348" s="1"/>
      <c r="T348" s="1"/>
      <c r="U348" s="1"/>
      <c r="V348" s="1"/>
      <c r="W348" s="1"/>
    </row>
    <row r="349" spans="1:23">
      <c r="A349" s="1" t="s">
        <v>290</v>
      </c>
      <c r="B349" s="4">
        <f>SUMPRODUCT((NOT(ISBLANK(B$3:B$341))*(B$3:B$341&gt;$T$3:$T$341))+ISBLANK(B$3:B$341))</f>
        <v>0</v>
      </c>
      <c r="C349" s="4">
        <f>SUMPRODUCT((NOT(ISBLANK(C$3:C$341))*(C$3:C$341&gt;$U$3:$U$341))+ISBLANK(C$3:C$341))</f>
        <v>0</v>
      </c>
      <c r="D349" s="1">
        <f>SUMPRODUCT((NOT(ISBLANK(D$3:D$341))*(D$3:D$341&gt;$T$3:$T$341))+ISBLANK(D$3:D$341))</f>
        <v>0</v>
      </c>
      <c r="E349" s="1">
        <f>SUMPRODUCT((NOT(ISBLANK(E$3:E$341))*(E$3:E$341&gt;$U$3:$U$341))+ISBLANK(E$3:E$341))</f>
        <v>0</v>
      </c>
      <c r="F349" s="1">
        <f>SUMPRODUCT((NOT(ISBLANK(F$3:F$341))*(F$3:F$341&gt;$T$3:$T$341))+ISBLANK(F$3:F$341))</f>
        <v>0</v>
      </c>
      <c r="G349" s="1">
        <f>SUMPRODUCT((NOT(ISBLANK(G$3:G$341))*(G$3:G$341&gt;$U$3:$U$341))+ISBLANK(G$3:G$341))</f>
        <v>0</v>
      </c>
      <c r="H349" s="1">
        <f>SUMPRODUCT((NOT(ISBLANK(H$3:H$341))*(H$3:H$341&gt;$T$3:$T$341))+ISBLANK(H$3:H$341))</f>
        <v>0</v>
      </c>
      <c r="I349" s="1">
        <f>SUMPRODUCT((NOT(ISBLANK(I$3:I$341))*(I$3:I$341&gt;$U$3:$U$341))+ISBLANK(I$3:I$341))</f>
        <v>0</v>
      </c>
      <c r="J349" s="1">
        <f>SUMPRODUCT((NOT(ISBLANK(J$3:J$341))*(J$3:J$341&gt;$T$3:$T$341))+ISBLANK(J$3:J$341))</f>
        <v>0</v>
      </c>
      <c r="K349" s="3">
        <f>SUMPRODUCT((NOT(ISBLANK(K$3:K$341))*(K$3:K$341&gt;$U$3:$U$341))+ISBLANK(K$3:K$341))</f>
        <v>0</v>
      </c>
      <c r="L349" s="1">
        <f>SUMPRODUCT((NOT(ISBLANK(L$3:L$341))*(L$3:L$341&gt;$T$3:$T$341))+ISBLANK(L$3:L$341))</f>
        <v>0</v>
      </c>
      <c r="M349" s="1">
        <f>SUMPRODUCT((NOT(ISBLANK(M$3:M$341))*(M$3:M$341&gt;$U$3:$U$341))+ISBLANK(M$3:M$341))</f>
        <v>0</v>
      </c>
      <c r="N349" s="1">
        <f>SUMPRODUCT((NOT(ISBLANK(N$3:N$341))*(N$3:N$341&gt;$T$3:$T$341))+ISBLANK(N$3:N$341))</f>
        <v>0</v>
      </c>
      <c r="O349" s="1">
        <f>SUMPRODUCT((NOT(ISBLANK(O$3:O$341))*(O$3:O$341&gt;$U$3:$U$341))+ISBLANK(O$3:O$341))</f>
        <v>0</v>
      </c>
      <c r="P349" s="3">
        <f>SUMPRODUCT((NOT(ISBLANK(P$3:P$341))*(P$3:P$341&gt;$T$3:$T$341))+ISBLANK(P$3:P$341))</f>
        <v>0</v>
      </c>
      <c r="Q349" s="1">
        <f>SUMPRODUCT((NOT(ISBLANK(Q$3:Q$341))*(Q$3:Q$341&gt;$U$3:$U$341))+ISBLANK(Q$3:Q$341))</f>
        <v>0</v>
      </c>
      <c r="R349" s="1"/>
      <c r="S349" s="1"/>
      <c r="T349" s="1"/>
      <c r="U349" s="1"/>
      <c r="V349" s="1"/>
      <c r="W349" s="1"/>
    </row>
    <row r="350" spans="1:23">
      <c r="A350" s="1" t="s">
        <v>291</v>
      </c>
      <c r="B350" s="4">
        <f>SUMPRODUCT((NOT(ISBLANK(B$3:B$341))*(B$3:B$341=$V$3:$V$341))+ISBLANK(B$3:B$341))</f>
        <v>0</v>
      </c>
      <c r="C350" s="1">
        <f>SUMPRODUCT((NOT(ISBLANK(C$3:C$341))*(C$3:C$341=$W$3:$W$341))+ISBLANK(C$3:C$341))</f>
        <v>0</v>
      </c>
      <c r="D350" s="1">
        <f>SUMPRODUCT((NOT(ISBLANK(D$3:D$341))*(D$3:D$341=$V$3:$V$341))+ISBLANK(D$3:D$341))</f>
        <v>0</v>
      </c>
      <c r="E350" s="1">
        <f>SUMPRODUCT((NOT(ISBLANK(E$3:E$341))*(E$3:E$341=$W$3:$W$341))+ISBLANK(E$3:E$341))</f>
        <v>0</v>
      </c>
      <c r="F350" s="1">
        <f>SUMPRODUCT((NOT(ISBLANK(F$3:F$341))*(F$3:F$341=$V$3:$V$341))+ISBLANK(F$3:F$341))</f>
        <v>0</v>
      </c>
      <c r="G350" s="4">
        <f>SUMPRODUCT((NOT(ISBLANK(G$3:G$341))*(G$3:G$341=$W$3:$W$341))+ISBLANK(G$3:G$341))</f>
        <v>0</v>
      </c>
      <c r="H350" s="1">
        <f>SUMPRODUCT((NOT(ISBLANK(H$3:H$341))*(H$3:H$341=$V$3:$V$341))+ISBLANK(H$3:H$341))</f>
        <v>0</v>
      </c>
      <c r="I350" s="1">
        <f>SUMPRODUCT((NOT(ISBLANK(I$3:I$341))*(I$3:I$341=$W$3:$W$341))+ISBLANK(I$3:I$341))</f>
        <v>0</v>
      </c>
      <c r="J350" s="1">
        <f>SUMPRODUCT((NOT(ISBLANK(J$3:J$341))*(J$3:J$341=$V$3:$V$341))+ISBLANK(J$3:J$341))</f>
        <v>0</v>
      </c>
      <c r="K350" s="3">
        <f>SUMPRODUCT((NOT(ISBLANK(K$3:K$341))*(K$3:K$341=$W$3:$W$341))+ISBLANK(K$3:K$341))</f>
        <v>0</v>
      </c>
      <c r="L350" s="1">
        <f>SUMPRODUCT((NOT(ISBLANK(L$3:L$341))*(L$3:L$341=$V$3:$V$341))+ISBLANK(L$3:L$341))</f>
        <v>0</v>
      </c>
      <c r="M350" s="1">
        <f>SUMPRODUCT((NOT(ISBLANK(M$3:M$341))*(M$3:M$341=$W$3:$W$341))+ISBLANK(M$3:M$341))</f>
        <v>0</v>
      </c>
      <c r="N350" s="1">
        <f>SUMPRODUCT((NOT(ISBLANK(N$3:N$341))*(N$3:N$341=$V$3:$V$341))+ISBLANK(N$3:N$341))</f>
        <v>0</v>
      </c>
      <c r="O350" s="1">
        <f>SUMPRODUCT((NOT(ISBLANK(O$3:O$341))*(O$3:O$341=$W$3:$W$341))+ISBLANK(O$3:O$341))</f>
        <v>0</v>
      </c>
      <c r="P350" s="3">
        <f>SUMPRODUCT((NOT(ISBLANK(P$3:P$341))*(P$3:P$341=$V$3:$V$341))+ISBLANK(P$3:P$341))</f>
        <v>0</v>
      </c>
      <c r="Q350" s="1">
        <f>SUMPRODUCT((NOT(ISBLANK(Q$3:Q$341))*(Q$3:Q$341=$W$3:$W$341))+ISBLANK(Q$3:Q$341))</f>
        <v>0</v>
      </c>
      <c r="R350" s="1"/>
      <c r="S350" s="1"/>
      <c r="T350" s="1"/>
      <c r="U350" s="1"/>
      <c r="V350" s="1"/>
      <c r="W35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3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9.7109375" customWidth="1"/>
    <col min="2" max="3" width="13" customWidth="1"/>
    <col min="4" max="5" width="20" customWidth="1"/>
    <col min="6" max="7" width="17.140625" customWidth="1"/>
    <col min="8" max="9" width="13" customWidth="1"/>
    <col min="10" max="11" width="19.85546875" customWidth="1"/>
    <col min="12" max="13" width="17.140625" customWidth="1"/>
    <col min="14" max="15" width="18" customWidth="1"/>
    <col min="16" max="17" width="15.140625" customWidth="1"/>
    <col min="18" max="23" width="11.42578125" customWidth="1"/>
  </cols>
  <sheetData>
    <row r="1" spans="1:23">
      <c r="A1" s="1" t="s">
        <v>305</v>
      </c>
      <c r="B1" s="1" t="s">
        <v>292</v>
      </c>
      <c r="C1" s="2"/>
      <c r="D1" s="1" t="s">
        <v>295</v>
      </c>
      <c r="E1" s="2"/>
      <c r="F1" s="1" t="s">
        <v>296</v>
      </c>
      <c r="G1" s="2"/>
      <c r="H1" s="1" t="s">
        <v>297</v>
      </c>
      <c r="I1" s="2"/>
      <c r="J1" s="1" t="s">
        <v>298</v>
      </c>
      <c r="K1" s="2"/>
      <c r="L1" s="1" t="s">
        <v>299</v>
      </c>
      <c r="M1" s="2"/>
      <c r="N1" s="1" t="s">
        <v>300</v>
      </c>
      <c r="O1" s="2"/>
      <c r="P1" s="1" t="s">
        <v>301</v>
      </c>
      <c r="Q1" s="2"/>
      <c r="R1" s="1" t="s">
        <v>302</v>
      </c>
      <c r="S1" s="1"/>
      <c r="T1" s="1" t="s">
        <v>303</v>
      </c>
      <c r="U1" s="1"/>
      <c r="V1" s="1" t="s">
        <v>304</v>
      </c>
      <c r="W1" s="1"/>
    </row>
    <row r="2" spans="1:23">
      <c r="A2" s="7" t="s">
        <v>303</v>
      </c>
      <c r="B2" s="1" t="s">
        <v>293</v>
      </c>
      <c r="C2" s="2" t="s">
        <v>294</v>
      </c>
      <c r="D2" s="1" t="s">
        <v>293</v>
      </c>
      <c r="E2" s="2" t="s">
        <v>294</v>
      </c>
      <c r="F2" s="1" t="s">
        <v>293</v>
      </c>
      <c r="G2" s="2" t="s">
        <v>294</v>
      </c>
      <c r="H2" s="1" t="s">
        <v>293</v>
      </c>
      <c r="I2" s="2" t="s">
        <v>294</v>
      </c>
      <c r="J2" s="1" t="s">
        <v>293</v>
      </c>
      <c r="K2" s="2" t="s">
        <v>294</v>
      </c>
      <c r="L2" s="1" t="s">
        <v>293</v>
      </c>
      <c r="M2" s="2" t="s">
        <v>294</v>
      </c>
      <c r="N2" s="1" t="s">
        <v>293</v>
      </c>
      <c r="O2" s="2" t="s">
        <v>294</v>
      </c>
      <c r="P2" s="1" t="s">
        <v>293</v>
      </c>
      <c r="Q2" s="2" t="s">
        <v>294</v>
      </c>
      <c r="R2" s="1" t="s">
        <v>293</v>
      </c>
      <c r="S2" s="1" t="s">
        <v>294</v>
      </c>
      <c r="T2" s="1" t="s">
        <v>293</v>
      </c>
      <c r="U2" s="1" t="s">
        <v>294</v>
      </c>
      <c r="V2" s="1" t="s">
        <v>293</v>
      </c>
      <c r="W2" s="1" t="s">
        <v>294</v>
      </c>
    </row>
    <row r="3" spans="1:2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2"/>
      <c r="F3" s="1"/>
      <c r="G3" s="2"/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/>
      <c r="K3" s="2"/>
      <c r="L3" s="1"/>
      <c r="M3" s="2"/>
      <c r="N3" s="1"/>
      <c r="O3" s="2"/>
      <c r="P3" s="1"/>
      <c r="Q3" s="2"/>
      <c r="R3" s="1">
        <f>MIN($B3,$D3,$F3,$H3,$J3,$L3,$N3,$P3)</f>
        <v>0</v>
      </c>
      <c r="S3" s="1">
        <f>MIN($C3,$E3,$G3,$I3,$K3,$M3,$O3,$Q3)</f>
        <v>0</v>
      </c>
      <c r="T3" s="1">
        <f>MEDIAN($B3,$D3,$F3,$H3,$J3,$L3,$N3,$P3)</f>
        <v>0</v>
      </c>
      <c r="U3" s="1">
        <f>MEDIAN($C3,$E3,$G3,$I3,$K3,$M3,$O3,$Q3)</f>
        <v>0</v>
      </c>
      <c r="V3" s="1">
        <f>MAX($B3,$D3,$F3,$H3,$J3,$L3,$N3,$P3)</f>
        <v>0</v>
      </c>
      <c r="W3" s="1">
        <f>MAX($C3,$E3,$G3,$I3,$K3,$M3,$O3,$Q3)</f>
        <v>0</v>
      </c>
    </row>
    <row r="4" spans="1:2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2"/>
      <c r="F4" s="1"/>
      <c r="G4" s="2"/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/>
      <c r="K4" s="2"/>
      <c r="L4" s="1"/>
      <c r="M4" s="2"/>
      <c r="N4" s="1"/>
      <c r="O4" s="2"/>
      <c r="P4" s="1"/>
      <c r="Q4" s="2"/>
      <c r="R4" s="1">
        <f>MIN($B4,$D4,$F4,$H4,$J4,$L4,$N4,$P4)</f>
        <v>0</v>
      </c>
      <c r="S4" s="1">
        <f>MIN($C4,$E4,$G4,$I4,$K4,$M4,$O4,$Q4)</f>
        <v>0</v>
      </c>
      <c r="T4" s="1">
        <f>MEDIAN($B4,$D4,$F4,$H4,$J4,$L4,$N4,$P4)</f>
        <v>0</v>
      </c>
      <c r="U4" s="1">
        <f>MEDIAN($C4,$E4,$G4,$I4,$K4,$M4,$O4,$Q4)</f>
        <v>0</v>
      </c>
      <c r="V4" s="1">
        <f>MAX($B4,$D4,$F4,$H4,$J4,$L4,$N4,$P4)</f>
        <v>0</v>
      </c>
      <c r="W4" s="1">
        <f>MAX($C4,$E4,$G4,$I4,$K4,$M4,$O4,$Q4)</f>
        <v>0</v>
      </c>
    </row>
    <row r="5" spans="1:2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2"/>
      <c r="F5" s="1"/>
      <c r="G5" s="2"/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/>
      <c r="K5" s="2"/>
      <c r="L5" s="1"/>
      <c r="M5" s="2"/>
      <c r="N5" s="1"/>
      <c r="O5" s="2"/>
      <c r="P5" s="1"/>
      <c r="Q5" s="2"/>
      <c r="R5" s="1">
        <f>MIN($B5,$D5,$F5,$H5,$J5,$L5,$N5,$P5)</f>
        <v>0</v>
      </c>
      <c r="S5" s="1">
        <f>MIN($C5,$E5,$G5,$I5,$K5,$M5,$O5,$Q5)</f>
        <v>0</v>
      </c>
      <c r="T5" s="1">
        <f>MEDIAN($B5,$D5,$F5,$H5,$J5,$L5,$N5,$P5)</f>
        <v>0</v>
      </c>
      <c r="U5" s="1">
        <f>MEDIAN($C5,$E5,$G5,$I5,$K5,$M5,$O5,$Q5)</f>
        <v>0</v>
      </c>
      <c r="V5" s="1">
        <f>MAX($B5,$D5,$F5,$H5,$J5,$L5,$N5,$P5)</f>
        <v>0</v>
      </c>
      <c r="W5" s="1">
        <f>MAX($C5,$E5,$G5,$I5,$K5,$M5,$O5,$Q5)</f>
        <v>0</v>
      </c>
    </row>
    <row r="6" spans="1:2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2"/>
      <c r="F6" s="1"/>
      <c r="G6" s="2"/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/>
      <c r="K6" s="2"/>
      <c r="L6" s="1"/>
      <c r="M6" s="2"/>
      <c r="N6" s="1"/>
      <c r="O6" s="2"/>
      <c r="P6" s="1"/>
      <c r="Q6" s="2"/>
      <c r="R6" s="1">
        <f>MIN($B6,$D6,$F6,$H6,$J6,$L6,$N6,$P6)</f>
        <v>0</v>
      </c>
      <c r="S6" s="1">
        <f>MIN($C6,$E6,$G6,$I6,$K6,$M6,$O6,$Q6)</f>
        <v>0</v>
      </c>
      <c r="T6" s="1">
        <f>MEDIAN($B6,$D6,$F6,$H6,$J6,$L6,$N6,$P6)</f>
        <v>0</v>
      </c>
      <c r="U6" s="1">
        <f>MEDIAN($C6,$E6,$G6,$I6,$K6,$M6,$O6,$Q6)</f>
        <v>0</v>
      </c>
      <c r="V6" s="1">
        <f>MAX($B6,$D6,$F6,$H6,$J6,$L6,$N6,$P6)</f>
        <v>0</v>
      </c>
      <c r="W6" s="1">
        <f>MAX($C6,$E6,$G6,$I6,$K6,$M6,$O6,$Q6)</f>
        <v>0</v>
      </c>
    </row>
    <row r="7" spans="1:2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/>
      <c r="E7" s="2"/>
      <c r="F7" s="1"/>
      <c r="G7" s="2"/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/>
      <c r="K7" s="2"/>
      <c r="L7" s="1"/>
      <c r="M7" s="2"/>
      <c r="N7" s="1"/>
      <c r="O7" s="2"/>
      <c r="P7" s="1"/>
      <c r="Q7" s="2"/>
      <c r="R7" s="1">
        <f>MIN($B7,$D7,$F7,$H7,$J7,$L7,$N7,$P7)</f>
        <v>0</v>
      </c>
      <c r="S7" s="1">
        <f>MIN($C7,$E7,$G7,$I7,$K7,$M7,$O7,$Q7)</f>
        <v>0</v>
      </c>
      <c r="T7" s="1">
        <f>MEDIAN($B7,$D7,$F7,$H7,$J7,$L7,$N7,$P7)</f>
        <v>0</v>
      </c>
      <c r="U7" s="1">
        <f>MEDIAN($C7,$E7,$G7,$I7,$K7,$M7,$O7,$Q7)</f>
        <v>0</v>
      </c>
      <c r="V7" s="1">
        <f>MAX($B7,$D7,$F7,$H7,$J7,$L7,$N7,$P7)</f>
        <v>0</v>
      </c>
      <c r="W7" s="1">
        <f>MAX($C7,$E7,$G7,$I7,$K7,$M7,$O7,$Q7)</f>
        <v>0</v>
      </c>
    </row>
    <row r="8" spans="1:2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/>
      <c r="E8" s="2"/>
      <c r="F8" s="1"/>
      <c r="G8" s="2"/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/>
      <c r="K8" s="2"/>
      <c r="L8" s="1"/>
      <c r="M8" s="2"/>
      <c r="N8" s="1"/>
      <c r="O8" s="2"/>
      <c r="P8" s="1"/>
      <c r="Q8" s="2"/>
      <c r="R8" s="1">
        <f>MIN($B8,$D8,$F8,$H8,$J8,$L8,$N8,$P8)</f>
        <v>0</v>
      </c>
      <c r="S8" s="1">
        <f>MIN($C8,$E8,$G8,$I8,$K8,$M8,$O8,$Q8)</f>
        <v>0</v>
      </c>
      <c r="T8" s="1">
        <f>MEDIAN($B8,$D8,$F8,$H8,$J8,$L8,$N8,$P8)</f>
        <v>0</v>
      </c>
      <c r="U8" s="1">
        <f>MEDIAN($C8,$E8,$G8,$I8,$K8,$M8,$O8,$Q8)</f>
        <v>0</v>
      </c>
      <c r="V8" s="1">
        <f>MAX($B8,$D8,$F8,$H8,$J8,$L8,$N8,$P8)</f>
        <v>0</v>
      </c>
      <c r="W8" s="1">
        <f>MAX($C8,$E8,$G8,$I8,$K8,$M8,$O8,$Q8)</f>
        <v>0</v>
      </c>
    </row>
    <row r="9" spans="1:2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/>
      <c r="E9" s="2"/>
      <c r="F9" s="1"/>
      <c r="G9" s="2"/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/>
      <c r="K9" s="2"/>
      <c r="L9" s="1"/>
      <c r="M9" s="2"/>
      <c r="N9" s="1"/>
      <c r="O9" s="2"/>
      <c r="P9" s="1"/>
      <c r="Q9" s="2"/>
      <c r="R9" s="1">
        <f>MIN($B9,$D9,$F9,$H9,$J9,$L9,$N9,$P9)</f>
        <v>0</v>
      </c>
      <c r="S9" s="1">
        <f>MIN($C9,$E9,$G9,$I9,$K9,$M9,$O9,$Q9)</f>
        <v>0</v>
      </c>
      <c r="T9" s="1">
        <f>MEDIAN($B9,$D9,$F9,$H9,$J9,$L9,$N9,$P9)</f>
        <v>0</v>
      </c>
      <c r="U9" s="1">
        <f>MEDIAN($C9,$E9,$G9,$I9,$K9,$M9,$O9,$Q9)</f>
        <v>0</v>
      </c>
      <c r="V9" s="1">
        <f>MAX($B9,$D9,$F9,$H9,$J9,$L9,$N9,$P9)</f>
        <v>0</v>
      </c>
      <c r="W9" s="1">
        <f>MAX($C9,$E9,$G9,$I9,$K9,$M9,$O9,$Q9)</f>
        <v>0</v>
      </c>
    </row>
    <row r="10" spans="1:2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/>
      <c r="E10" s="2"/>
      <c r="F10" s="1"/>
      <c r="G10" s="2"/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/>
      <c r="K10" s="2"/>
      <c r="L10" s="1"/>
      <c r="M10" s="2"/>
      <c r="N10" s="1"/>
      <c r="O10" s="2"/>
      <c r="P10" s="1"/>
      <c r="Q10" s="2"/>
      <c r="R10" s="1">
        <f>MIN($B10,$D10,$F10,$H10,$J10,$L10,$N10,$P10)</f>
        <v>0</v>
      </c>
      <c r="S10" s="1">
        <f>MIN($C10,$E10,$G10,$I10,$K10,$M10,$O10,$Q10)</f>
        <v>0</v>
      </c>
      <c r="T10" s="1">
        <f>MEDIAN($B10,$D10,$F10,$H10,$J10,$L10,$N10,$P10)</f>
        <v>0</v>
      </c>
      <c r="U10" s="1">
        <f>MEDIAN($C10,$E10,$G10,$I10,$K10,$M10,$O10,$Q10)</f>
        <v>0</v>
      </c>
      <c r="V10" s="1">
        <f>MAX($B10,$D10,$F10,$H10,$J10,$L10,$N10,$P10)</f>
        <v>0</v>
      </c>
      <c r="W10" s="1">
        <f>MAX($C10,$E10,$G10,$I10,$K10,$M10,$O10,$Q10)</f>
        <v>0</v>
      </c>
    </row>
    <row r="11" spans="1:2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/>
      <c r="E11" s="2"/>
      <c r="F11" s="1"/>
      <c r="G11" s="2"/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/>
      <c r="K11" s="2"/>
      <c r="L11" s="1"/>
      <c r="M11" s="2"/>
      <c r="N11" s="1"/>
      <c r="O11" s="2"/>
      <c r="P11" s="1"/>
      <c r="Q11" s="2"/>
      <c r="R11" s="1">
        <f>MIN($B11,$D11,$F11,$H11,$J11,$L11,$N11,$P11)</f>
        <v>0</v>
      </c>
      <c r="S11" s="1">
        <f>MIN($C11,$E11,$G11,$I11,$K11,$M11,$O11,$Q11)</f>
        <v>0</v>
      </c>
      <c r="T11" s="1">
        <f>MEDIAN($B11,$D11,$F11,$H11,$J11,$L11,$N11,$P11)</f>
        <v>0</v>
      </c>
      <c r="U11" s="1">
        <f>MEDIAN($C11,$E11,$G11,$I11,$K11,$M11,$O11,$Q11)</f>
        <v>0</v>
      </c>
      <c r="V11" s="1">
        <f>MAX($B11,$D11,$F11,$H11,$J11,$L11,$N11,$P11)</f>
        <v>0</v>
      </c>
      <c r="W11" s="1">
        <f>MAX($C11,$E11,$G11,$I11,$K11,$M11,$O11,$Q11)</f>
        <v>0</v>
      </c>
    </row>
    <row r="12" spans="1:2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/>
      <c r="E12" s="2"/>
      <c r="F12" s="1"/>
      <c r="G12" s="2"/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/>
      <c r="K12" s="2"/>
      <c r="L12" s="1"/>
      <c r="M12" s="2"/>
      <c r="N12" s="1"/>
      <c r="O12" s="2"/>
      <c r="P12" s="1"/>
      <c r="Q12" s="2"/>
      <c r="R12" s="1">
        <f>MIN($B12,$D12,$F12,$H12,$J12,$L12,$N12,$P12)</f>
        <v>0</v>
      </c>
      <c r="S12" s="1">
        <f>MIN($C12,$E12,$G12,$I12,$K12,$M12,$O12,$Q12)</f>
        <v>0</v>
      </c>
      <c r="T12" s="1">
        <f>MEDIAN($B12,$D12,$F12,$H12,$J12,$L12,$N12,$P12)</f>
        <v>0</v>
      </c>
      <c r="U12" s="1">
        <f>MEDIAN($C12,$E12,$G12,$I12,$K12,$M12,$O12,$Q12)</f>
        <v>0</v>
      </c>
      <c r="V12" s="1">
        <f>MAX($B12,$D12,$F12,$H12,$J12,$L12,$N12,$P12)</f>
        <v>0</v>
      </c>
      <c r="W12" s="1">
        <f>MAX($C12,$E12,$G12,$I12,$K12,$M12,$O12,$Q12)</f>
        <v>0</v>
      </c>
    </row>
    <row r="13" spans="1:2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/>
      <c r="E13" s="2"/>
      <c r="F13" s="1"/>
      <c r="G13" s="2"/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/>
      <c r="K13" s="2"/>
      <c r="L13" s="1"/>
      <c r="M13" s="2"/>
      <c r="N13" s="1"/>
      <c r="O13" s="2"/>
      <c r="P13" s="1"/>
      <c r="Q13" s="2"/>
      <c r="R13" s="1">
        <f>MIN($B13,$D13,$F13,$H13,$J13,$L13,$N13,$P13)</f>
        <v>0</v>
      </c>
      <c r="S13" s="1">
        <f>MIN($C13,$E13,$G13,$I13,$K13,$M13,$O13,$Q13)</f>
        <v>0</v>
      </c>
      <c r="T13" s="1">
        <f>MEDIAN($B13,$D13,$F13,$H13,$J13,$L13,$N13,$P13)</f>
        <v>0</v>
      </c>
      <c r="U13" s="1">
        <f>MEDIAN($C13,$E13,$G13,$I13,$K13,$M13,$O13,$Q13)</f>
        <v>0</v>
      </c>
      <c r="V13" s="1">
        <f>MAX($B13,$D13,$F13,$H13,$J13,$L13,$N13,$P13)</f>
        <v>0</v>
      </c>
      <c r="W13" s="1">
        <f>MAX($C13,$E13,$G13,$I13,$K13,$M13,$O13,$Q13)</f>
        <v>0</v>
      </c>
    </row>
    <row r="14" spans="1:2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/>
      <c r="E14" s="2"/>
      <c r="F14" s="1"/>
      <c r="G14" s="2"/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/>
      <c r="K14" s="2"/>
      <c r="L14" s="1"/>
      <c r="M14" s="2"/>
      <c r="N14" s="1"/>
      <c r="O14" s="2"/>
      <c r="P14" s="1"/>
      <c r="Q14" s="2"/>
      <c r="R14" s="1">
        <f>MIN($B14,$D14,$F14,$H14,$J14,$L14,$N14,$P14)</f>
        <v>0</v>
      </c>
      <c r="S14" s="1">
        <f>MIN($C14,$E14,$G14,$I14,$K14,$M14,$O14,$Q14)</f>
        <v>0</v>
      </c>
      <c r="T14" s="1">
        <f>MEDIAN($B14,$D14,$F14,$H14,$J14,$L14,$N14,$P14)</f>
        <v>0</v>
      </c>
      <c r="U14" s="1">
        <f>MEDIAN($C14,$E14,$G14,$I14,$K14,$M14,$O14,$Q14)</f>
        <v>0</v>
      </c>
      <c r="V14" s="1">
        <f>MAX($B14,$D14,$F14,$H14,$J14,$L14,$N14,$P14)</f>
        <v>0</v>
      </c>
      <c r="W14" s="1">
        <f>MAX($C14,$E14,$G14,$I14,$K14,$M14,$O14,$Q14)</f>
        <v>0</v>
      </c>
    </row>
    <row r="15" spans="1:2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/>
      <c r="E15" s="2"/>
      <c r="F15" s="1"/>
      <c r="G15" s="2"/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/>
      <c r="K15" s="2"/>
      <c r="L15" s="1"/>
      <c r="M15" s="2"/>
      <c r="N15" s="1"/>
      <c r="O15" s="2"/>
      <c r="P15" s="1"/>
      <c r="Q15" s="2"/>
      <c r="R15" s="1">
        <f>MIN($B15,$D15,$F15,$H15,$J15,$L15,$N15,$P15)</f>
        <v>0</v>
      </c>
      <c r="S15" s="1">
        <f>MIN($C15,$E15,$G15,$I15,$K15,$M15,$O15,$Q15)</f>
        <v>0</v>
      </c>
      <c r="T15" s="1">
        <f>MEDIAN($B15,$D15,$F15,$H15,$J15,$L15,$N15,$P15)</f>
        <v>0</v>
      </c>
      <c r="U15" s="1">
        <f>MEDIAN($C15,$E15,$G15,$I15,$K15,$M15,$O15,$Q15)</f>
        <v>0</v>
      </c>
      <c r="V15" s="1">
        <f>MAX($B15,$D15,$F15,$H15,$J15,$L15,$N15,$P15)</f>
        <v>0</v>
      </c>
      <c r="W15" s="1">
        <f>MAX($C15,$E15,$G15,$I15,$K15,$M15,$O15,$Q15)</f>
        <v>0</v>
      </c>
    </row>
    <row r="16" spans="1:2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/>
      <c r="E16" s="2"/>
      <c r="F16" s="1"/>
      <c r="G16" s="2"/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/>
      <c r="K16" s="2"/>
      <c r="L16" s="1"/>
      <c r="M16" s="2"/>
      <c r="N16" s="1"/>
      <c r="O16" s="2"/>
      <c r="P16" s="1"/>
      <c r="Q16" s="2"/>
      <c r="R16" s="1">
        <f>MIN($B16,$D16,$F16,$H16,$J16,$L16,$N16,$P16)</f>
        <v>0</v>
      </c>
      <c r="S16" s="1">
        <f>MIN($C16,$E16,$G16,$I16,$K16,$M16,$O16,$Q16)</f>
        <v>0</v>
      </c>
      <c r="T16" s="1">
        <f>MEDIAN($B16,$D16,$F16,$H16,$J16,$L16,$N16,$P16)</f>
        <v>0</v>
      </c>
      <c r="U16" s="1">
        <f>MEDIAN($C16,$E16,$G16,$I16,$K16,$M16,$O16,$Q16)</f>
        <v>0</v>
      </c>
      <c r="V16" s="1">
        <f>MAX($B16,$D16,$F16,$H16,$J16,$L16,$N16,$P16)</f>
        <v>0</v>
      </c>
      <c r="W16" s="1">
        <f>MAX($C16,$E16,$G16,$I16,$K16,$M16,$O16,$Q16)</f>
        <v>0</v>
      </c>
    </row>
    <row r="17" spans="1:2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/>
      <c r="E17" s="2"/>
      <c r="F17" s="1"/>
      <c r="G17" s="2"/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/>
      <c r="K17" s="2"/>
      <c r="L17" s="1"/>
      <c r="M17" s="2"/>
      <c r="N17" s="1"/>
      <c r="O17" s="2"/>
      <c r="P17" s="1"/>
      <c r="Q17" s="2"/>
      <c r="R17" s="1">
        <f>MIN($B17,$D17,$F17,$H17,$J17,$L17,$N17,$P17)</f>
        <v>0</v>
      </c>
      <c r="S17" s="1">
        <f>MIN($C17,$E17,$G17,$I17,$K17,$M17,$O17,$Q17)</f>
        <v>0</v>
      </c>
      <c r="T17" s="1">
        <f>MEDIAN($B17,$D17,$F17,$H17,$J17,$L17,$N17,$P17)</f>
        <v>0</v>
      </c>
      <c r="U17" s="1">
        <f>MEDIAN($C17,$E17,$G17,$I17,$K17,$M17,$O17,$Q17)</f>
        <v>0</v>
      </c>
      <c r="V17" s="1">
        <f>MAX($B17,$D17,$F17,$H17,$J17,$L17,$N17,$P17)</f>
        <v>0</v>
      </c>
      <c r="W17" s="1">
        <f>MAX($C17,$E17,$G17,$I17,$K17,$M17,$O17,$Q17)</f>
        <v>0</v>
      </c>
    </row>
    <row r="18" spans="1:2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/>
      <c r="E18" s="2"/>
      <c r="F18" s="1"/>
      <c r="G18" s="2"/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/>
      <c r="K18" s="2"/>
      <c r="L18" s="1"/>
      <c r="M18" s="2"/>
      <c r="N18" s="1"/>
      <c r="O18" s="2"/>
      <c r="P18" s="1"/>
      <c r="Q18" s="2"/>
      <c r="R18" s="1">
        <f>MIN($B18,$D18,$F18,$H18,$J18,$L18,$N18,$P18)</f>
        <v>0</v>
      </c>
      <c r="S18" s="1">
        <f>MIN($C18,$E18,$G18,$I18,$K18,$M18,$O18,$Q18)</f>
        <v>0</v>
      </c>
      <c r="T18" s="1">
        <f>MEDIAN($B18,$D18,$F18,$H18,$J18,$L18,$N18,$P18)</f>
        <v>0</v>
      </c>
      <c r="U18" s="1">
        <f>MEDIAN($C18,$E18,$G18,$I18,$K18,$M18,$O18,$Q18)</f>
        <v>0</v>
      </c>
      <c r="V18" s="1">
        <f>MAX($B18,$D18,$F18,$H18,$J18,$L18,$N18,$P18)</f>
        <v>0</v>
      </c>
      <c r="W18" s="1">
        <f>MAX($C18,$E18,$G18,$I18,$K18,$M18,$O18,$Q18)</f>
        <v>0</v>
      </c>
    </row>
    <row r="19" spans="1:2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/>
      <c r="E19" s="2"/>
      <c r="F19" s="1"/>
      <c r="G19" s="2"/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/>
      <c r="K19" s="2"/>
      <c r="L19" s="1"/>
      <c r="M19" s="2"/>
      <c r="N19" s="1"/>
      <c r="O19" s="2"/>
      <c r="P19" s="1"/>
      <c r="Q19" s="2"/>
      <c r="R19" s="1">
        <f>MIN($B19,$D19,$F19,$H19,$J19,$L19,$N19,$P19)</f>
        <v>0</v>
      </c>
      <c r="S19" s="1">
        <f>MIN($C19,$E19,$G19,$I19,$K19,$M19,$O19,$Q19)</f>
        <v>0</v>
      </c>
      <c r="T19" s="1">
        <f>MEDIAN($B19,$D19,$F19,$H19,$J19,$L19,$N19,$P19)</f>
        <v>0</v>
      </c>
      <c r="U19" s="1">
        <f>MEDIAN($C19,$E19,$G19,$I19,$K19,$M19,$O19,$Q19)</f>
        <v>0</v>
      </c>
      <c r="V19" s="1">
        <f>MAX($B19,$D19,$F19,$H19,$J19,$L19,$N19,$P19)</f>
        <v>0</v>
      </c>
      <c r="W19" s="1">
        <f>MAX($C19,$E19,$G19,$I19,$K19,$M19,$O19,$Q19)</f>
        <v>0</v>
      </c>
    </row>
    <row r="20" spans="1:2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/>
      <c r="E20" s="2"/>
      <c r="F20" s="1"/>
      <c r="G20" s="2"/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/>
      <c r="K20" s="2"/>
      <c r="L20" s="1"/>
      <c r="M20" s="2"/>
      <c r="N20" s="1"/>
      <c r="O20" s="2"/>
      <c r="P20" s="1"/>
      <c r="Q20" s="2"/>
      <c r="R20" s="1">
        <f>MIN($B20,$D20,$F20,$H20,$J20,$L20,$N20,$P20)</f>
        <v>0</v>
      </c>
      <c r="S20" s="1">
        <f>MIN($C20,$E20,$G20,$I20,$K20,$M20,$O20,$Q20)</f>
        <v>0</v>
      </c>
      <c r="T20" s="1">
        <f>MEDIAN($B20,$D20,$F20,$H20,$J20,$L20,$N20,$P20)</f>
        <v>0</v>
      </c>
      <c r="U20" s="1">
        <f>MEDIAN($C20,$E20,$G20,$I20,$K20,$M20,$O20,$Q20)</f>
        <v>0</v>
      </c>
      <c r="V20" s="1">
        <f>MAX($B20,$D20,$F20,$H20,$J20,$L20,$N20,$P20)</f>
        <v>0</v>
      </c>
      <c r="W20" s="1">
        <f>MAX($C20,$E20,$G20,$I20,$K20,$M20,$O20,$Q20)</f>
        <v>0</v>
      </c>
    </row>
    <row r="21" spans="1:2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/>
      <c r="E21" s="2"/>
      <c r="F21" s="1"/>
      <c r="G21" s="2"/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/>
      <c r="K21" s="2"/>
      <c r="L21" s="1"/>
      <c r="M21" s="2"/>
      <c r="N21" s="1"/>
      <c r="O21" s="2"/>
      <c r="P21" s="1"/>
      <c r="Q21" s="2"/>
      <c r="R21" s="1">
        <f>MIN($B21,$D21,$F21,$H21,$J21,$L21,$N21,$P21)</f>
        <v>0</v>
      </c>
      <c r="S21" s="1">
        <f>MIN($C21,$E21,$G21,$I21,$K21,$M21,$O21,$Q21)</f>
        <v>0</v>
      </c>
      <c r="T21" s="1">
        <f>MEDIAN($B21,$D21,$F21,$H21,$J21,$L21,$N21,$P21)</f>
        <v>0</v>
      </c>
      <c r="U21" s="1">
        <f>MEDIAN($C21,$E21,$G21,$I21,$K21,$M21,$O21,$Q21)</f>
        <v>0</v>
      </c>
      <c r="V21" s="1">
        <f>MAX($B21,$D21,$F21,$H21,$J21,$L21,$N21,$P21)</f>
        <v>0</v>
      </c>
      <c r="W21" s="1">
        <f>MAX($C21,$E21,$G21,$I21,$K21,$M21,$O21,$Q21)</f>
        <v>0</v>
      </c>
    </row>
    <row r="22" spans="1:2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/>
      <c r="E22" s="2"/>
      <c r="F22" s="1"/>
      <c r="G22" s="2"/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/>
      <c r="K22" s="2"/>
      <c r="L22" s="1"/>
      <c r="M22" s="2"/>
      <c r="N22" s="1"/>
      <c r="O22" s="2"/>
      <c r="P22" s="1"/>
      <c r="Q22" s="2"/>
      <c r="R22" s="1">
        <f>MIN($B22,$D22,$F22,$H22,$J22,$L22,$N22,$P22)</f>
        <v>0</v>
      </c>
      <c r="S22" s="1">
        <f>MIN($C22,$E22,$G22,$I22,$K22,$M22,$O22,$Q22)</f>
        <v>0</v>
      </c>
      <c r="T22" s="1">
        <f>MEDIAN($B22,$D22,$F22,$H22,$J22,$L22,$N22,$P22)</f>
        <v>0</v>
      </c>
      <c r="U22" s="1">
        <f>MEDIAN($C22,$E22,$G22,$I22,$K22,$M22,$O22,$Q22)</f>
        <v>0</v>
      </c>
      <c r="V22" s="1">
        <f>MAX($B22,$D22,$F22,$H22,$J22,$L22,$N22,$P22)</f>
        <v>0</v>
      </c>
      <c r="W22" s="1">
        <f>MAX($C22,$E22,$G22,$I22,$K22,$M22,$O22,$Q22)</f>
        <v>0</v>
      </c>
    </row>
    <row r="23" spans="1:2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/>
      <c r="E23" s="2"/>
      <c r="F23" s="1"/>
      <c r="G23" s="2"/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/>
      <c r="K23" s="2"/>
      <c r="L23" s="1"/>
      <c r="M23" s="2"/>
      <c r="N23" s="1"/>
      <c r="O23" s="2"/>
      <c r="P23" s="1"/>
      <c r="Q23" s="2"/>
      <c r="R23" s="1">
        <f>MIN($B23,$D23,$F23,$H23,$J23,$L23,$N23,$P23)</f>
        <v>0</v>
      </c>
      <c r="S23" s="1">
        <f>MIN($C23,$E23,$G23,$I23,$K23,$M23,$O23,$Q23)</f>
        <v>0</v>
      </c>
      <c r="T23" s="1">
        <f>MEDIAN($B23,$D23,$F23,$H23,$J23,$L23,$N23,$P23)</f>
        <v>0</v>
      </c>
      <c r="U23" s="1">
        <f>MEDIAN($C23,$E23,$G23,$I23,$K23,$M23,$O23,$Q23)</f>
        <v>0</v>
      </c>
      <c r="V23" s="1">
        <f>MAX($B23,$D23,$F23,$H23,$J23,$L23,$N23,$P23)</f>
        <v>0</v>
      </c>
      <c r="W23" s="1">
        <f>MAX($C23,$E23,$G23,$I23,$K23,$M23,$O23,$Q23)</f>
        <v>0</v>
      </c>
    </row>
    <row r="24" spans="1:2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/>
      <c r="E24" s="2"/>
      <c r="F24" s="1"/>
      <c r="G24" s="2"/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/>
      <c r="K24" s="2"/>
      <c r="L24" s="1"/>
      <c r="M24" s="2"/>
      <c r="N24" s="1"/>
      <c r="O24" s="2"/>
      <c r="P24" s="1"/>
      <c r="Q24" s="2"/>
      <c r="R24" s="1">
        <f>MIN($B24,$D24,$F24,$H24,$J24,$L24,$N24,$P24)</f>
        <v>0</v>
      </c>
      <c r="S24" s="1">
        <f>MIN($C24,$E24,$G24,$I24,$K24,$M24,$O24,$Q24)</f>
        <v>0</v>
      </c>
      <c r="T24" s="1">
        <f>MEDIAN($B24,$D24,$F24,$H24,$J24,$L24,$N24,$P24)</f>
        <v>0</v>
      </c>
      <c r="U24" s="1">
        <f>MEDIAN($C24,$E24,$G24,$I24,$K24,$M24,$O24,$Q24)</f>
        <v>0</v>
      </c>
      <c r="V24" s="1">
        <f>MAX($B24,$D24,$F24,$H24,$J24,$L24,$N24,$P24)</f>
        <v>0</v>
      </c>
      <c r="W24" s="1">
        <f>MAX($C24,$E24,$G24,$I24,$K24,$M24,$O24,$Q24)</f>
        <v>0</v>
      </c>
    </row>
    <row r="25" spans="1:2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/>
      <c r="E25" s="2"/>
      <c r="F25" s="1"/>
      <c r="G25" s="2"/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/>
      <c r="K25" s="2"/>
      <c r="L25" s="1"/>
      <c r="M25" s="2"/>
      <c r="N25" s="1"/>
      <c r="O25" s="2"/>
      <c r="P25" s="1"/>
      <c r="Q25" s="2"/>
      <c r="R25" s="1">
        <f>MIN($B25,$D25,$F25,$H25,$J25,$L25,$N25,$P25)</f>
        <v>0</v>
      </c>
      <c r="S25" s="1">
        <f>MIN($C25,$E25,$G25,$I25,$K25,$M25,$O25,$Q25)</f>
        <v>0</v>
      </c>
      <c r="T25" s="1">
        <f>MEDIAN($B25,$D25,$F25,$H25,$J25,$L25,$N25,$P25)</f>
        <v>0</v>
      </c>
      <c r="U25" s="1">
        <f>MEDIAN($C25,$E25,$G25,$I25,$K25,$M25,$O25,$Q25)</f>
        <v>0</v>
      </c>
      <c r="V25" s="1">
        <f>MAX($B25,$D25,$F25,$H25,$J25,$L25,$N25,$P25)</f>
        <v>0</v>
      </c>
      <c r="W25" s="1">
        <f>MAX($C25,$E25,$G25,$I25,$K25,$M25,$O25,$Q25)</f>
        <v>0</v>
      </c>
    </row>
    <row r="26" spans="1:2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/>
      <c r="E26" s="2"/>
      <c r="F26" s="1"/>
      <c r="G26" s="2"/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/>
      <c r="K26" s="2"/>
      <c r="L26" s="1"/>
      <c r="M26" s="2"/>
      <c r="N26" s="1"/>
      <c r="O26" s="2"/>
      <c r="P26" s="1"/>
      <c r="Q26" s="2"/>
      <c r="R26" s="1">
        <f>MIN($B26,$D26,$F26,$H26,$J26,$L26,$N26,$P26)</f>
        <v>0</v>
      </c>
      <c r="S26" s="1">
        <f>MIN($C26,$E26,$G26,$I26,$K26,$M26,$O26,$Q26)</f>
        <v>0</v>
      </c>
      <c r="T26" s="1">
        <f>MEDIAN($B26,$D26,$F26,$H26,$J26,$L26,$N26,$P26)</f>
        <v>0</v>
      </c>
      <c r="U26" s="1">
        <f>MEDIAN($C26,$E26,$G26,$I26,$K26,$M26,$O26,$Q26)</f>
        <v>0</v>
      </c>
      <c r="V26" s="1">
        <f>MAX($B26,$D26,$F26,$H26,$J26,$L26,$N26,$P26)</f>
        <v>0</v>
      </c>
      <c r="W26" s="1">
        <f>MAX($C26,$E26,$G26,$I26,$K26,$M26,$O26,$Q26)</f>
        <v>0</v>
      </c>
    </row>
    <row r="27" spans="1:2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/>
      <c r="E27" s="2"/>
      <c r="F27" s="1"/>
      <c r="G27" s="2"/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/>
      <c r="K27" s="2"/>
      <c r="L27" s="1"/>
      <c r="M27" s="2"/>
      <c r="N27" s="1"/>
      <c r="O27" s="2"/>
      <c r="P27" s="1"/>
      <c r="Q27" s="2"/>
      <c r="R27" s="1">
        <f>MIN($B27,$D27,$F27,$H27,$J27,$L27,$N27,$P27)</f>
        <v>0</v>
      </c>
      <c r="S27" s="1">
        <f>MIN($C27,$E27,$G27,$I27,$K27,$M27,$O27,$Q27)</f>
        <v>0</v>
      </c>
      <c r="T27" s="1">
        <f>MEDIAN($B27,$D27,$F27,$H27,$J27,$L27,$N27,$P27)</f>
        <v>0</v>
      </c>
      <c r="U27" s="1">
        <f>MEDIAN($C27,$E27,$G27,$I27,$K27,$M27,$O27,$Q27)</f>
        <v>0</v>
      </c>
      <c r="V27" s="1">
        <f>MAX($B27,$D27,$F27,$H27,$J27,$L27,$N27,$P27)</f>
        <v>0</v>
      </c>
      <c r="W27" s="1">
        <f>MAX($C27,$E27,$G27,$I27,$K27,$M27,$O27,$Q27)</f>
        <v>0</v>
      </c>
    </row>
    <row r="28" spans="1:2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/>
      <c r="E28" s="2"/>
      <c r="F28" s="1"/>
      <c r="G28" s="2"/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/>
      <c r="K28" s="2"/>
      <c r="L28" s="1"/>
      <c r="M28" s="2"/>
      <c r="N28" s="1"/>
      <c r="O28" s="2"/>
      <c r="P28" s="1"/>
      <c r="Q28" s="2"/>
      <c r="R28" s="1">
        <f>MIN($B28,$D28,$F28,$H28,$J28,$L28,$N28,$P28)</f>
        <v>0</v>
      </c>
      <c r="S28" s="1">
        <f>MIN($C28,$E28,$G28,$I28,$K28,$M28,$O28,$Q28)</f>
        <v>0</v>
      </c>
      <c r="T28" s="1">
        <f>MEDIAN($B28,$D28,$F28,$H28,$J28,$L28,$N28,$P28)</f>
        <v>0</v>
      </c>
      <c r="U28" s="1">
        <f>MEDIAN($C28,$E28,$G28,$I28,$K28,$M28,$O28,$Q28)</f>
        <v>0</v>
      </c>
      <c r="V28" s="1">
        <f>MAX($B28,$D28,$F28,$H28,$J28,$L28,$N28,$P28)</f>
        <v>0</v>
      </c>
      <c r="W28" s="1">
        <f>MAX($C28,$E28,$G28,$I28,$K28,$M28,$O28,$Q28)</f>
        <v>0</v>
      </c>
    </row>
    <row r="29" spans="1:2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/>
      <c r="E29" s="2"/>
      <c r="F29" s="1"/>
      <c r="G29" s="2"/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/>
      <c r="K29" s="2"/>
      <c r="L29" s="1"/>
      <c r="M29" s="2"/>
      <c r="N29" s="1"/>
      <c r="O29" s="2"/>
      <c r="P29" s="1"/>
      <c r="Q29" s="2"/>
      <c r="R29" s="1">
        <f>MIN($B29,$D29,$F29,$H29,$J29,$L29,$N29,$P29)</f>
        <v>0</v>
      </c>
      <c r="S29" s="1">
        <f>MIN($C29,$E29,$G29,$I29,$K29,$M29,$O29,$Q29)</f>
        <v>0</v>
      </c>
      <c r="T29" s="1">
        <f>MEDIAN($B29,$D29,$F29,$H29,$J29,$L29,$N29,$P29)</f>
        <v>0</v>
      </c>
      <c r="U29" s="1">
        <f>MEDIAN($C29,$E29,$G29,$I29,$K29,$M29,$O29,$Q29)</f>
        <v>0</v>
      </c>
      <c r="V29" s="1">
        <f>MAX($B29,$D29,$F29,$H29,$J29,$L29,$N29,$P29)</f>
        <v>0</v>
      </c>
      <c r="W29" s="1">
        <f>MAX($C29,$E29,$G29,$I29,$K29,$M29,$O29,$Q29)</f>
        <v>0</v>
      </c>
    </row>
    <row r="30" spans="1:2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/>
      <c r="E30" s="2"/>
      <c r="F30" s="1"/>
      <c r="G30" s="2"/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/>
      <c r="K30" s="2"/>
      <c r="L30" s="1"/>
      <c r="M30" s="2"/>
      <c r="N30" s="1"/>
      <c r="O30" s="2"/>
      <c r="P30" s="1"/>
      <c r="Q30" s="2"/>
      <c r="R30" s="1">
        <f>MIN($B30,$D30,$F30,$H30,$J30,$L30,$N30,$P30)</f>
        <v>0</v>
      </c>
      <c r="S30" s="1">
        <f>MIN($C30,$E30,$G30,$I30,$K30,$M30,$O30,$Q30)</f>
        <v>0</v>
      </c>
      <c r="T30" s="1">
        <f>MEDIAN($B30,$D30,$F30,$H30,$J30,$L30,$N30,$P30)</f>
        <v>0</v>
      </c>
      <c r="U30" s="1">
        <f>MEDIAN($C30,$E30,$G30,$I30,$K30,$M30,$O30,$Q30)</f>
        <v>0</v>
      </c>
      <c r="V30" s="1">
        <f>MAX($B30,$D30,$F30,$H30,$J30,$L30,$N30,$P30)</f>
        <v>0</v>
      </c>
      <c r="W30" s="1">
        <f>MAX($C30,$E30,$G30,$I30,$K30,$M30,$O30,$Q30)</f>
        <v>0</v>
      </c>
    </row>
    <row r="31" spans="1:2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/>
      <c r="E31" s="2"/>
      <c r="F31" s="1"/>
      <c r="G31" s="2"/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/>
      <c r="K31" s="2"/>
      <c r="L31" s="1"/>
      <c r="M31" s="2"/>
      <c r="N31" s="1"/>
      <c r="O31" s="2"/>
      <c r="P31" s="1"/>
      <c r="Q31" s="2"/>
      <c r="R31" s="1">
        <f>MIN($B31,$D31,$F31,$H31,$J31,$L31,$N31,$P31)</f>
        <v>0</v>
      </c>
      <c r="S31" s="1">
        <f>MIN($C31,$E31,$G31,$I31,$K31,$M31,$O31,$Q31)</f>
        <v>0</v>
      </c>
      <c r="T31" s="1">
        <f>MEDIAN($B31,$D31,$F31,$H31,$J31,$L31,$N31,$P31)</f>
        <v>0</v>
      </c>
      <c r="U31" s="1">
        <f>MEDIAN($C31,$E31,$G31,$I31,$K31,$M31,$O31,$Q31)</f>
        <v>0</v>
      </c>
      <c r="V31" s="1">
        <f>MAX($B31,$D31,$F31,$H31,$J31,$L31,$N31,$P31)</f>
        <v>0</v>
      </c>
      <c r="W31" s="1">
        <f>MAX($C31,$E31,$G31,$I31,$K31,$M31,$O31,$Q31)</f>
        <v>0</v>
      </c>
    </row>
    <row r="32" spans="1:2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/>
      <c r="E32" s="2"/>
      <c r="F32" s="1"/>
      <c r="G32" s="2"/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/>
      <c r="K32" s="2"/>
      <c r="L32" s="1"/>
      <c r="M32" s="2"/>
      <c r="N32" s="1"/>
      <c r="O32" s="2"/>
      <c r="P32" s="1"/>
      <c r="Q32" s="2"/>
      <c r="R32" s="1">
        <f>MIN($B32,$D32,$F32,$H32,$J32,$L32,$N32,$P32)</f>
        <v>0</v>
      </c>
      <c r="S32" s="1">
        <f>MIN($C32,$E32,$G32,$I32,$K32,$M32,$O32,$Q32)</f>
        <v>0</v>
      </c>
      <c r="T32" s="1">
        <f>MEDIAN($B32,$D32,$F32,$H32,$J32,$L32,$N32,$P32)</f>
        <v>0</v>
      </c>
      <c r="U32" s="1">
        <f>MEDIAN($C32,$E32,$G32,$I32,$K32,$M32,$O32,$Q32)</f>
        <v>0</v>
      </c>
      <c r="V32" s="1">
        <f>MAX($B32,$D32,$F32,$H32,$J32,$L32,$N32,$P32)</f>
        <v>0</v>
      </c>
      <c r="W32" s="1">
        <f>MAX($C32,$E32,$G32,$I32,$K32,$M32,$O32,$Q32)</f>
        <v>0</v>
      </c>
    </row>
    <row r="33" spans="1:2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/>
      <c r="E33" s="2"/>
      <c r="F33" s="1"/>
      <c r="G33" s="2"/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/>
      <c r="K33" s="2"/>
      <c r="L33" s="1"/>
      <c r="M33" s="2"/>
      <c r="N33" s="1"/>
      <c r="O33" s="2"/>
      <c r="P33" s="1"/>
      <c r="Q33" s="2"/>
      <c r="R33" s="1">
        <f>MIN($B33,$D33,$F33,$H33,$J33,$L33,$N33,$P33)</f>
        <v>0</v>
      </c>
      <c r="S33" s="1">
        <f>MIN($C33,$E33,$G33,$I33,$K33,$M33,$O33,$Q33)</f>
        <v>0</v>
      </c>
      <c r="T33" s="1">
        <f>MEDIAN($B33,$D33,$F33,$H33,$J33,$L33,$N33,$P33)</f>
        <v>0</v>
      </c>
      <c r="U33" s="1">
        <f>MEDIAN($C33,$E33,$G33,$I33,$K33,$M33,$O33,$Q33)</f>
        <v>0</v>
      </c>
      <c r="V33" s="1">
        <f>MAX($B33,$D33,$F33,$H33,$J33,$L33,$N33,$P33)</f>
        <v>0</v>
      </c>
      <c r="W33" s="1">
        <f>MAX($C33,$E33,$G33,$I33,$K33,$M33,$O33,$Q33)</f>
        <v>0</v>
      </c>
    </row>
    <row r="34" spans="1:2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/>
      <c r="E34" s="2"/>
      <c r="F34" s="1"/>
      <c r="G34" s="2"/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/>
      <c r="K34" s="2"/>
      <c r="L34" s="1"/>
      <c r="M34" s="2"/>
      <c r="N34" s="1"/>
      <c r="O34" s="2"/>
      <c r="P34" s="1"/>
      <c r="Q34" s="2"/>
      <c r="R34" s="1">
        <f>MIN($B34,$D34,$F34,$H34,$J34,$L34,$N34,$P34)</f>
        <v>0</v>
      </c>
      <c r="S34" s="1">
        <f>MIN($C34,$E34,$G34,$I34,$K34,$M34,$O34,$Q34)</f>
        <v>0</v>
      </c>
      <c r="T34" s="1">
        <f>MEDIAN($B34,$D34,$F34,$H34,$J34,$L34,$N34,$P34)</f>
        <v>0</v>
      </c>
      <c r="U34" s="1">
        <f>MEDIAN($C34,$E34,$G34,$I34,$K34,$M34,$O34,$Q34)</f>
        <v>0</v>
      </c>
      <c r="V34" s="1">
        <f>MAX($B34,$D34,$F34,$H34,$J34,$L34,$N34,$P34)</f>
        <v>0</v>
      </c>
      <c r="W34" s="1">
        <f>MAX($C34,$E34,$G34,$I34,$K34,$M34,$O34,$Q34)</f>
        <v>0</v>
      </c>
    </row>
    <row r="35" spans="1:2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/>
      <c r="E35" s="2"/>
      <c r="F35" s="1"/>
      <c r="G35" s="2"/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/>
      <c r="K35" s="2"/>
      <c r="L35" s="1"/>
      <c r="M35" s="2"/>
      <c r="N35" s="1"/>
      <c r="O35" s="2"/>
      <c r="P35" s="1"/>
      <c r="Q35" s="2"/>
      <c r="R35" s="1">
        <f>MIN($B35,$D35,$F35,$H35,$J35,$L35,$N35,$P35)</f>
        <v>0</v>
      </c>
      <c r="S35" s="1">
        <f>MIN($C35,$E35,$G35,$I35,$K35,$M35,$O35,$Q35)</f>
        <v>0</v>
      </c>
      <c r="T35" s="1">
        <f>MEDIAN($B35,$D35,$F35,$H35,$J35,$L35,$N35,$P35)</f>
        <v>0</v>
      </c>
      <c r="U35" s="1">
        <f>MEDIAN($C35,$E35,$G35,$I35,$K35,$M35,$O35,$Q35)</f>
        <v>0</v>
      </c>
      <c r="V35" s="1">
        <f>MAX($B35,$D35,$F35,$H35,$J35,$L35,$N35,$P35)</f>
        <v>0</v>
      </c>
      <c r="W35" s="1">
        <f>MAX($C35,$E35,$G35,$I35,$K35,$M35,$O35,$Q35)</f>
        <v>0</v>
      </c>
    </row>
    <row r="36" spans="1:2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/>
      <c r="E36" s="2"/>
      <c r="F36" s="1"/>
      <c r="G36" s="2"/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/>
      <c r="K36" s="2"/>
      <c r="L36" s="1"/>
      <c r="M36" s="2"/>
      <c r="N36" s="1"/>
      <c r="O36" s="2"/>
      <c r="P36" s="1"/>
      <c r="Q36" s="2"/>
      <c r="R36" s="1">
        <f>MIN($B36,$D36,$F36,$H36,$J36,$L36,$N36,$P36)</f>
        <v>0</v>
      </c>
      <c r="S36" s="1">
        <f>MIN($C36,$E36,$G36,$I36,$K36,$M36,$O36,$Q36)</f>
        <v>0</v>
      </c>
      <c r="T36" s="1">
        <f>MEDIAN($B36,$D36,$F36,$H36,$J36,$L36,$N36,$P36)</f>
        <v>0</v>
      </c>
      <c r="U36" s="1">
        <f>MEDIAN($C36,$E36,$G36,$I36,$K36,$M36,$O36,$Q36)</f>
        <v>0</v>
      </c>
      <c r="V36" s="1">
        <f>MAX($B36,$D36,$F36,$H36,$J36,$L36,$N36,$P36)</f>
        <v>0</v>
      </c>
      <c r="W36" s="1">
        <f>MAX($C36,$E36,$G36,$I36,$K36,$M36,$O36,$Q36)</f>
        <v>0</v>
      </c>
    </row>
    <row r="37" spans="1:2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/>
      <c r="E37" s="2"/>
      <c r="F37" s="1"/>
      <c r="G37" s="2"/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/>
      <c r="K37" s="2"/>
      <c r="L37" s="1"/>
      <c r="M37" s="2"/>
      <c r="N37" s="1"/>
      <c r="O37" s="2"/>
      <c r="P37" s="1"/>
      <c r="Q37" s="2"/>
      <c r="R37" s="1">
        <f>MIN($B37,$D37,$F37,$H37,$J37,$L37,$N37,$P37)</f>
        <v>0</v>
      </c>
      <c r="S37" s="1">
        <f>MIN($C37,$E37,$G37,$I37,$K37,$M37,$O37,$Q37)</f>
        <v>0</v>
      </c>
      <c r="T37" s="1">
        <f>MEDIAN($B37,$D37,$F37,$H37,$J37,$L37,$N37,$P37)</f>
        <v>0</v>
      </c>
      <c r="U37" s="1">
        <f>MEDIAN($C37,$E37,$G37,$I37,$K37,$M37,$O37,$Q37)</f>
        <v>0</v>
      </c>
      <c r="V37" s="1">
        <f>MAX($B37,$D37,$F37,$H37,$J37,$L37,$N37,$P37)</f>
        <v>0</v>
      </c>
      <c r="W37" s="1">
        <f>MAX($C37,$E37,$G37,$I37,$K37,$M37,$O37,$Q37)</f>
        <v>0</v>
      </c>
    </row>
    <row r="38" spans="1:2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/>
      <c r="E38" s="2"/>
      <c r="F38" s="1"/>
      <c r="G38" s="2"/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/>
      <c r="K38" s="2"/>
      <c r="L38" s="1"/>
      <c r="M38" s="2"/>
      <c r="N38" s="1"/>
      <c r="O38" s="2"/>
      <c r="P38" s="1"/>
      <c r="Q38" s="2"/>
      <c r="R38" s="1">
        <f>MIN($B38,$D38,$F38,$H38,$J38,$L38,$N38,$P38)</f>
        <v>0</v>
      </c>
      <c r="S38" s="1">
        <f>MIN($C38,$E38,$G38,$I38,$K38,$M38,$O38,$Q38)</f>
        <v>0</v>
      </c>
      <c r="T38" s="1">
        <f>MEDIAN($B38,$D38,$F38,$H38,$J38,$L38,$N38,$P38)</f>
        <v>0</v>
      </c>
      <c r="U38" s="1">
        <f>MEDIAN($C38,$E38,$G38,$I38,$K38,$M38,$O38,$Q38)</f>
        <v>0</v>
      </c>
      <c r="V38" s="1">
        <f>MAX($B38,$D38,$F38,$H38,$J38,$L38,$N38,$P38)</f>
        <v>0</v>
      </c>
      <c r="W38" s="1">
        <f>MAX($C38,$E38,$G38,$I38,$K38,$M38,$O38,$Q38)</f>
        <v>0</v>
      </c>
    </row>
    <row r="39" spans="1:2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/>
      <c r="E39" s="2"/>
      <c r="F39" s="1"/>
      <c r="G39" s="2"/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/>
      <c r="K39" s="2"/>
      <c r="L39" s="1"/>
      <c r="M39" s="2"/>
      <c r="N39" s="1"/>
      <c r="O39" s="2"/>
      <c r="P39" s="1"/>
      <c r="Q39" s="2"/>
      <c r="R39" s="1">
        <f>MIN($B39,$D39,$F39,$H39,$J39,$L39,$N39,$P39)</f>
        <v>0</v>
      </c>
      <c r="S39" s="1">
        <f>MIN($C39,$E39,$G39,$I39,$K39,$M39,$O39,$Q39)</f>
        <v>0</v>
      </c>
      <c r="T39" s="1">
        <f>MEDIAN($B39,$D39,$F39,$H39,$J39,$L39,$N39,$P39)</f>
        <v>0</v>
      </c>
      <c r="U39" s="1">
        <f>MEDIAN($C39,$E39,$G39,$I39,$K39,$M39,$O39,$Q39)</f>
        <v>0</v>
      </c>
      <c r="V39" s="1">
        <f>MAX($B39,$D39,$F39,$H39,$J39,$L39,$N39,$P39)</f>
        <v>0</v>
      </c>
      <c r="W39" s="1">
        <f>MAX($C39,$E39,$G39,$I39,$K39,$M39,$O39,$Q39)</f>
        <v>0</v>
      </c>
    </row>
    <row r="40" spans="1:2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/>
      <c r="E40" s="2"/>
      <c r="F40" s="1"/>
      <c r="G40" s="2"/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/>
      <c r="K40" s="2"/>
      <c r="L40" s="1"/>
      <c r="M40" s="2"/>
      <c r="N40" s="1"/>
      <c r="O40" s="2"/>
      <c r="P40" s="1"/>
      <c r="Q40" s="2"/>
      <c r="R40" s="1">
        <f>MIN($B40,$D40,$F40,$H40,$J40,$L40,$N40,$P40)</f>
        <v>0</v>
      </c>
      <c r="S40" s="1">
        <f>MIN($C40,$E40,$G40,$I40,$K40,$M40,$O40,$Q40)</f>
        <v>0</v>
      </c>
      <c r="T40" s="1">
        <f>MEDIAN($B40,$D40,$F40,$H40,$J40,$L40,$N40,$P40)</f>
        <v>0</v>
      </c>
      <c r="U40" s="1">
        <f>MEDIAN($C40,$E40,$G40,$I40,$K40,$M40,$O40,$Q40)</f>
        <v>0</v>
      </c>
      <c r="V40" s="1">
        <f>MAX($B40,$D40,$F40,$H40,$J40,$L40,$N40,$P40)</f>
        <v>0</v>
      </c>
      <c r="W40" s="1">
        <f>MAX($C40,$E40,$G40,$I40,$K40,$M40,$O40,$Q40)</f>
        <v>0</v>
      </c>
    </row>
    <row r="41" spans="1:2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/>
      <c r="E41" s="2"/>
      <c r="F41" s="1"/>
      <c r="G41" s="2"/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/>
      <c r="K41" s="2"/>
      <c r="L41" s="1"/>
      <c r="M41" s="2"/>
      <c r="N41" s="1"/>
      <c r="O41" s="2"/>
      <c r="P41" s="1"/>
      <c r="Q41" s="2"/>
      <c r="R41" s="1">
        <f>MIN($B41,$D41,$F41,$H41,$J41,$L41,$N41,$P41)</f>
        <v>0</v>
      </c>
      <c r="S41" s="1">
        <f>MIN($C41,$E41,$G41,$I41,$K41,$M41,$O41,$Q41)</f>
        <v>0</v>
      </c>
      <c r="T41" s="1">
        <f>MEDIAN($B41,$D41,$F41,$H41,$J41,$L41,$N41,$P41)</f>
        <v>0</v>
      </c>
      <c r="U41" s="1">
        <f>MEDIAN($C41,$E41,$G41,$I41,$K41,$M41,$O41,$Q41)</f>
        <v>0</v>
      </c>
      <c r="V41" s="1">
        <f>MAX($B41,$D41,$F41,$H41,$J41,$L41,$N41,$P41)</f>
        <v>0</v>
      </c>
      <c r="W41" s="1">
        <f>MAX($C41,$E41,$G41,$I41,$K41,$M41,$O41,$Q41)</f>
        <v>0</v>
      </c>
    </row>
    <row r="42" spans="1:2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/>
      <c r="E42" s="2"/>
      <c r="F42" s="1"/>
      <c r="G42" s="2"/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/>
      <c r="K42" s="2"/>
      <c r="L42" s="1"/>
      <c r="M42" s="2"/>
      <c r="N42" s="1"/>
      <c r="O42" s="2"/>
      <c r="P42" s="1"/>
      <c r="Q42" s="2"/>
      <c r="R42" s="1">
        <f>MIN($B42,$D42,$F42,$H42,$J42,$L42,$N42,$P42)</f>
        <v>0</v>
      </c>
      <c r="S42" s="1">
        <f>MIN($C42,$E42,$G42,$I42,$K42,$M42,$O42,$Q42)</f>
        <v>0</v>
      </c>
      <c r="T42" s="1">
        <f>MEDIAN($B42,$D42,$F42,$H42,$J42,$L42,$N42,$P42)</f>
        <v>0</v>
      </c>
      <c r="U42" s="1">
        <f>MEDIAN($C42,$E42,$G42,$I42,$K42,$M42,$O42,$Q42)</f>
        <v>0</v>
      </c>
      <c r="V42" s="1">
        <f>MAX($B42,$D42,$F42,$H42,$J42,$L42,$N42,$P42)</f>
        <v>0</v>
      </c>
      <c r="W42" s="1">
        <f>MAX($C42,$E42,$G42,$I42,$K42,$M42,$O42,$Q42)</f>
        <v>0</v>
      </c>
    </row>
    <row r="43" spans="1:2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/>
      <c r="E43" s="2"/>
      <c r="F43" s="1"/>
      <c r="G43" s="2"/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/>
      <c r="K43" s="2"/>
      <c r="L43" s="1"/>
      <c r="M43" s="2"/>
      <c r="N43" s="1"/>
      <c r="O43" s="2"/>
      <c r="P43" s="1"/>
      <c r="Q43" s="2"/>
      <c r="R43" s="1">
        <f>MIN($B43,$D43,$F43,$H43,$J43,$L43,$N43,$P43)</f>
        <v>0</v>
      </c>
      <c r="S43" s="1">
        <f>MIN($C43,$E43,$G43,$I43,$K43,$M43,$O43,$Q43)</f>
        <v>0</v>
      </c>
      <c r="T43" s="1">
        <f>MEDIAN($B43,$D43,$F43,$H43,$J43,$L43,$N43,$P43)</f>
        <v>0</v>
      </c>
      <c r="U43" s="1">
        <f>MEDIAN($C43,$E43,$G43,$I43,$K43,$M43,$O43,$Q43)</f>
        <v>0</v>
      </c>
      <c r="V43" s="1">
        <f>MAX($B43,$D43,$F43,$H43,$J43,$L43,$N43,$P43)</f>
        <v>0</v>
      </c>
      <c r="W43" s="1">
        <f>MAX($C43,$E43,$G43,$I43,$K43,$M43,$O43,$Q43)</f>
        <v>0</v>
      </c>
    </row>
    <row r="44" spans="1:2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/>
      <c r="E44" s="2"/>
      <c r="F44" s="1"/>
      <c r="G44" s="2"/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/>
      <c r="K44" s="2"/>
      <c r="L44" s="1"/>
      <c r="M44" s="2"/>
      <c r="N44" s="1"/>
      <c r="O44" s="2"/>
      <c r="P44" s="1"/>
      <c r="Q44" s="2"/>
      <c r="R44" s="1">
        <f>MIN($B44,$D44,$F44,$H44,$J44,$L44,$N44,$P44)</f>
        <v>0</v>
      </c>
      <c r="S44" s="1">
        <f>MIN($C44,$E44,$G44,$I44,$K44,$M44,$O44,$Q44)</f>
        <v>0</v>
      </c>
      <c r="T44" s="1">
        <f>MEDIAN($B44,$D44,$F44,$H44,$J44,$L44,$N44,$P44)</f>
        <v>0</v>
      </c>
      <c r="U44" s="1">
        <f>MEDIAN($C44,$E44,$G44,$I44,$K44,$M44,$O44,$Q44)</f>
        <v>0</v>
      </c>
      <c r="V44" s="1">
        <f>MAX($B44,$D44,$F44,$H44,$J44,$L44,$N44,$P44)</f>
        <v>0</v>
      </c>
      <c r="W44" s="1">
        <f>MAX($C44,$E44,$G44,$I44,$K44,$M44,$O44,$Q44)</f>
        <v>0</v>
      </c>
    </row>
    <row r="45" spans="1:2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/>
      <c r="E45" s="2"/>
      <c r="F45" s="1"/>
      <c r="G45" s="2"/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/>
      <c r="K45" s="2"/>
      <c r="L45" s="1"/>
      <c r="M45" s="2"/>
      <c r="N45" s="1"/>
      <c r="O45" s="2"/>
      <c r="P45" s="1"/>
      <c r="Q45" s="2"/>
      <c r="R45" s="1">
        <f>MIN($B45,$D45,$F45,$H45,$J45,$L45,$N45,$P45)</f>
        <v>0</v>
      </c>
      <c r="S45" s="1">
        <f>MIN($C45,$E45,$G45,$I45,$K45,$M45,$O45,$Q45)</f>
        <v>0</v>
      </c>
      <c r="T45" s="1">
        <f>MEDIAN($B45,$D45,$F45,$H45,$J45,$L45,$N45,$P45)</f>
        <v>0</v>
      </c>
      <c r="U45" s="1">
        <f>MEDIAN($C45,$E45,$G45,$I45,$K45,$M45,$O45,$Q45)</f>
        <v>0</v>
      </c>
      <c r="V45" s="1">
        <f>MAX($B45,$D45,$F45,$H45,$J45,$L45,$N45,$P45)</f>
        <v>0</v>
      </c>
      <c r="W45" s="1">
        <f>MAX($C45,$E45,$G45,$I45,$K45,$M45,$O45,$Q45)</f>
        <v>0</v>
      </c>
    </row>
    <row r="46" spans="1:2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/>
      <c r="E46" s="2"/>
      <c r="F46" s="1"/>
      <c r="G46" s="2"/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/>
      <c r="K46" s="2"/>
      <c r="L46" s="1"/>
      <c r="M46" s="2"/>
      <c r="N46" s="1"/>
      <c r="O46" s="2"/>
      <c r="P46" s="1"/>
      <c r="Q46" s="2"/>
      <c r="R46" s="1">
        <f>MIN($B46,$D46,$F46,$H46,$J46,$L46,$N46,$P46)</f>
        <v>0</v>
      </c>
      <c r="S46" s="1">
        <f>MIN($C46,$E46,$G46,$I46,$K46,$M46,$O46,$Q46)</f>
        <v>0</v>
      </c>
      <c r="T46" s="1">
        <f>MEDIAN($B46,$D46,$F46,$H46,$J46,$L46,$N46,$P46)</f>
        <v>0</v>
      </c>
      <c r="U46" s="1">
        <f>MEDIAN($C46,$E46,$G46,$I46,$K46,$M46,$O46,$Q46)</f>
        <v>0</v>
      </c>
      <c r="V46" s="1">
        <f>MAX($B46,$D46,$F46,$H46,$J46,$L46,$N46,$P46)</f>
        <v>0</v>
      </c>
      <c r="W46" s="1">
        <f>MAX($C46,$E46,$G46,$I46,$K46,$M46,$O46,$Q46)</f>
        <v>0</v>
      </c>
    </row>
    <row r="47" spans="1:2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/>
      <c r="E47" s="2"/>
      <c r="F47" s="1"/>
      <c r="G47" s="2"/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/>
      <c r="K47" s="2"/>
      <c r="L47" s="1"/>
      <c r="M47" s="2"/>
      <c r="N47" s="1"/>
      <c r="O47" s="2"/>
      <c r="P47" s="1"/>
      <c r="Q47" s="2"/>
      <c r="R47" s="1">
        <f>MIN($B47,$D47,$F47,$H47,$J47,$L47,$N47,$P47)</f>
        <v>0</v>
      </c>
      <c r="S47" s="1">
        <f>MIN($C47,$E47,$G47,$I47,$K47,$M47,$O47,$Q47)</f>
        <v>0</v>
      </c>
      <c r="T47" s="1">
        <f>MEDIAN($B47,$D47,$F47,$H47,$J47,$L47,$N47,$P47)</f>
        <v>0</v>
      </c>
      <c r="U47" s="1">
        <f>MEDIAN($C47,$E47,$G47,$I47,$K47,$M47,$O47,$Q47)</f>
        <v>0</v>
      </c>
      <c r="V47" s="1">
        <f>MAX($B47,$D47,$F47,$H47,$J47,$L47,$N47,$P47)</f>
        <v>0</v>
      </c>
      <c r="W47" s="1">
        <f>MAX($C47,$E47,$G47,$I47,$K47,$M47,$O47,$Q47)</f>
        <v>0</v>
      </c>
    </row>
    <row r="48" spans="1:2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/>
      <c r="E48" s="2"/>
      <c r="F48" s="1"/>
      <c r="G48" s="2"/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/>
      <c r="K48" s="2"/>
      <c r="L48" s="1"/>
      <c r="M48" s="2"/>
      <c r="N48" s="1"/>
      <c r="O48" s="2"/>
      <c r="P48" s="1"/>
      <c r="Q48" s="2"/>
      <c r="R48" s="1">
        <f>MIN($B48,$D48,$F48,$H48,$J48,$L48,$N48,$P48)</f>
        <v>0</v>
      </c>
      <c r="S48" s="1">
        <f>MIN($C48,$E48,$G48,$I48,$K48,$M48,$O48,$Q48)</f>
        <v>0</v>
      </c>
      <c r="T48" s="1">
        <f>MEDIAN($B48,$D48,$F48,$H48,$J48,$L48,$N48,$P48)</f>
        <v>0</v>
      </c>
      <c r="U48" s="1">
        <f>MEDIAN($C48,$E48,$G48,$I48,$K48,$M48,$O48,$Q48)</f>
        <v>0</v>
      </c>
      <c r="V48" s="1">
        <f>MAX($B48,$D48,$F48,$H48,$J48,$L48,$N48,$P48)</f>
        <v>0</v>
      </c>
      <c r="W48" s="1">
        <f>MAX($C48,$E48,$G48,$I48,$K48,$M48,$O48,$Q48)</f>
        <v>0</v>
      </c>
    </row>
    <row r="49" spans="1:2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/>
      <c r="E49" s="2"/>
      <c r="F49" s="1"/>
      <c r="G49" s="2"/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/>
      <c r="K49" s="2"/>
      <c r="L49" s="1"/>
      <c r="M49" s="2"/>
      <c r="N49" s="1"/>
      <c r="O49" s="2"/>
      <c r="P49" s="1"/>
      <c r="Q49" s="2"/>
      <c r="R49" s="1">
        <f>MIN($B49,$D49,$F49,$H49,$J49,$L49,$N49,$P49)</f>
        <v>0</v>
      </c>
      <c r="S49" s="1">
        <f>MIN($C49,$E49,$G49,$I49,$K49,$M49,$O49,$Q49)</f>
        <v>0</v>
      </c>
      <c r="T49" s="1">
        <f>MEDIAN($B49,$D49,$F49,$H49,$J49,$L49,$N49,$P49)</f>
        <v>0</v>
      </c>
      <c r="U49" s="1">
        <f>MEDIAN($C49,$E49,$G49,$I49,$K49,$M49,$O49,$Q49)</f>
        <v>0</v>
      </c>
      <c r="V49" s="1">
        <f>MAX($B49,$D49,$F49,$H49,$J49,$L49,$N49,$P49)</f>
        <v>0</v>
      </c>
      <c r="W49" s="1">
        <f>MAX($C49,$E49,$G49,$I49,$K49,$M49,$O49,$Q49)</f>
        <v>0</v>
      </c>
    </row>
    <row r="50" spans="1:2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/>
      <c r="E50" s="2"/>
      <c r="F50" s="1"/>
      <c r="G50" s="2"/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/>
      <c r="K50" s="2"/>
      <c r="L50" s="1"/>
      <c r="M50" s="2"/>
      <c r="N50" s="1"/>
      <c r="O50" s="2"/>
      <c r="P50" s="1"/>
      <c r="Q50" s="2"/>
      <c r="R50" s="1">
        <f>MIN($B50,$D50,$F50,$H50,$J50,$L50,$N50,$P50)</f>
        <v>0</v>
      </c>
      <c r="S50" s="1">
        <f>MIN($C50,$E50,$G50,$I50,$K50,$M50,$O50,$Q50)</f>
        <v>0</v>
      </c>
      <c r="T50" s="1">
        <f>MEDIAN($B50,$D50,$F50,$H50,$J50,$L50,$N50,$P50)</f>
        <v>0</v>
      </c>
      <c r="U50" s="1">
        <f>MEDIAN($C50,$E50,$G50,$I50,$K50,$M50,$O50,$Q50)</f>
        <v>0</v>
      </c>
      <c r="V50" s="1">
        <f>MAX($B50,$D50,$F50,$H50,$J50,$L50,$N50,$P50)</f>
        <v>0</v>
      </c>
      <c r="W50" s="1">
        <f>MAX($C50,$E50,$G50,$I50,$K50,$M50,$O50,$Q50)</f>
        <v>0</v>
      </c>
    </row>
    <row r="51" spans="1:2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/>
      <c r="E51" s="2"/>
      <c r="F51" s="1"/>
      <c r="G51" s="2"/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/>
      <c r="K51" s="2"/>
      <c r="L51" s="1"/>
      <c r="M51" s="2"/>
      <c r="N51" s="1"/>
      <c r="O51" s="2"/>
      <c r="P51" s="1"/>
      <c r="Q51" s="2"/>
      <c r="R51" s="1">
        <f>MIN($B51,$D51,$F51,$H51,$J51,$L51,$N51,$P51)</f>
        <v>0</v>
      </c>
      <c r="S51" s="1">
        <f>MIN($C51,$E51,$G51,$I51,$K51,$M51,$O51,$Q51)</f>
        <v>0</v>
      </c>
      <c r="T51" s="1">
        <f>MEDIAN($B51,$D51,$F51,$H51,$J51,$L51,$N51,$P51)</f>
        <v>0</v>
      </c>
      <c r="U51" s="1">
        <f>MEDIAN($C51,$E51,$G51,$I51,$K51,$M51,$O51,$Q51)</f>
        <v>0</v>
      </c>
      <c r="V51" s="1">
        <f>MAX($B51,$D51,$F51,$H51,$J51,$L51,$N51,$P51)</f>
        <v>0</v>
      </c>
      <c r="W51" s="1">
        <f>MAX($C51,$E51,$G51,$I51,$K51,$M51,$O51,$Q51)</f>
        <v>0</v>
      </c>
    </row>
    <row r="52" spans="1:2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/>
      <c r="E52" s="2"/>
      <c r="F52" s="1"/>
      <c r="G52" s="2"/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/>
      <c r="K52" s="2"/>
      <c r="L52" s="1"/>
      <c r="M52" s="2"/>
      <c r="N52" s="1"/>
      <c r="O52" s="2"/>
      <c r="P52" s="1"/>
      <c r="Q52" s="2"/>
      <c r="R52" s="1">
        <f>MIN($B52,$D52,$F52,$H52,$J52,$L52,$N52,$P52)</f>
        <v>0</v>
      </c>
      <c r="S52" s="1">
        <f>MIN($C52,$E52,$G52,$I52,$K52,$M52,$O52,$Q52)</f>
        <v>0</v>
      </c>
      <c r="T52" s="1">
        <f>MEDIAN($B52,$D52,$F52,$H52,$J52,$L52,$N52,$P52)</f>
        <v>0</v>
      </c>
      <c r="U52" s="1">
        <f>MEDIAN($C52,$E52,$G52,$I52,$K52,$M52,$O52,$Q52)</f>
        <v>0</v>
      </c>
      <c r="V52" s="1">
        <f>MAX($B52,$D52,$F52,$H52,$J52,$L52,$N52,$P52)</f>
        <v>0</v>
      </c>
      <c r="W52" s="1">
        <f>MAX($C52,$E52,$G52,$I52,$K52,$M52,$O52,$Q52)</f>
        <v>0</v>
      </c>
    </row>
    <row r="53" spans="1:2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/>
      <c r="E53" s="2"/>
      <c r="F53" s="1"/>
      <c r="G53" s="2"/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/>
      <c r="K53" s="2"/>
      <c r="L53" s="1"/>
      <c r="M53" s="2"/>
      <c r="N53" s="1"/>
      <c r="O53" s="2"/>
      <c r="P53" s="1"/>
      <c r="Q53" s="2"/>
      <c r="R53" s="1">
        <f>MIN($B53,$D53,$F53,$H53,$J53,$L53,$N53,$P53)</f>
        <v>0</v>
      </c>
      <c r="S53" s="1">
        <f>MIN($C53,$E53,$G53,$I53,$K53,$M53,$O53,$Q53)</f>
        <v>0</v>
      </c>
      <c r="T53" s="1">
        <f>MEDIAN($B53,$D53,$F53,$H53,$J53,$L53,$N53,$P53)</f>
        <v>0</v>
      </c>
      <c r="U53" s="1">
        <f>MEDIAN($C53,$E53,$G53,$I53,$K53,$M53,$O53,$Q53)</f>
        <v>0</v>
      </c>
      <c r="V53" s="1">
        <f>MAX($B53,$D53,$F53,$H53,$J53,$L53,$N53,$P53)</f>
        <v>0</v>
      </c>
      <c r="W53" s="1">
        <f>MAX($C53,$E53,$G53,$I53,$K53,$M53,$O53,$Q53)</f>
        <v>0</v>
      </c>
    </row>
    <row r="54" spans="1:2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/>
      <c r="E54" s="2"/>
      <c r="F54" s="1"/>
      <c r="G54" s="2"/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/>
      <c r="K54" s="2"/>
      <c r="L54" s="1"/>
      <c r="M54" s="2"/>
      <c r="N54" s="1"/>
      <c r="O54" s="2"/>
      <c r="P54" s="1"/>
      <c r="Q54" s="2"/>
      <c r="R54" s="1">
        <f>MIN($B54,$D54,$F54,$H54,$J54,$L54,$N54,$P54)</f>
        <v>0</v>
      </c>
      <c r="S54" s="1">
        <f>MIN($C54,$E54,$G54,$I54,$K54,$M54,$O54,$Q54)</f>
        <v>0</v>
      </c>
      <c r="T54" s="1">
        <f>MEDIAN($B54,$D54,$F54,$H54,$J54,$L54,$N54,$P54)</f>
        <v>0</v>
      </c>
      <c r="U54" s="1">
        <f>MEDIAN($C54,$E54,$G54,$I54,$K54,$M54,$O54,$Q54)</f>
        <v>0</v>
      </c>
      <c r="V54" s="1">
        <f>MAX($B54,$D54,$F54,$H54,$J54,$L54,$N54,$P54)</f>
        <v>0</v>
      </c>
      <c r="W54" s="1">
        <f>MAX($C54,$E54,$G54,$I54,$K54,$M54,$O54,$Q54)</f>
        <v>0</v>
      </c>
    </row>
    <row r="55" spans="1:2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/>
      <c r="E55" s="2"/>
      <c r="F55" s="1"/>
      <c r="G55" s="2"/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/>
      <c r="K55" s="2"/>
      <c r="L55" s="1"/>
      <c r="M55" s="2"/>
      <c r="N55" s="1"/>
      <c r="O55" s="2"/>
      <c r="P55" s="1"/>
      <c r="Q55" s="2"/>
      <c r="R55" s="1">
        <f>MIN($B55,$D55,$F55,$H55,$J55,$L55,$N55,$P55)</f>
        <v>0</v>
      </c>
      <c r="S55" s="1">
        <f>MIN($C55,$E55,$G55,$I55,$K55,$M55,$O55,$Q55)</f>
        <v>0</v>
      </c>
      <c r="T55" s="1">
        <f>MEDIAN($B55,$D55,$F55,$H55,$J55,$L55,$N55,$P55)</f>
        <v>0</v>
      </c>
      <c r="U55" s="1">
        <f>MEDIAN($C55,$E55,$G55,$I55,$K55,$M55,$O55,$Q55)</f>
        <v>0</v>
      </c>
      <c r="V55" s="1">
        <f>MAX($B55,$D55,$F55,$H55,$J55,$L55,$N55,$P55)</f>
        <v>0</v>
      </c>
      <c r="W55" s="1">
        <f>MAX($C55,$E55,$G55,$I55,$K55,$M55,$O55,$Q55)</f>
        <v>0</v>
      </c>
    </row>
    <row r="56" spans="1:2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/>
      <c r="E56" s="2"/>
      <c r="F56" s="1"/>
      <c r="G56" s="2"/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/>
      <c r="K56" s="2"/>
      <c r="L56" s="1"/>
      <c r="M56" s="2"/>
      <c r="N56" s="1"/>
      <c r="O56" s="2"/>
      <c r="P56" s="1"/>
      <c r="Q56" s="2"/>
      <c r="R56" s="1">
        <f>MIN($B56,$D56,$F56,$H56,$J56,$L56,$N56,$P56)</f>
        <v>0</v>
      </c>
      <c r="S56" s="1">
        <f>MIN($C56,$E56,$G56,$I56,$K56,$M56,$O56,$Q56)</f>
        <v>0</v>
      </c>
      <c r="T56" s="1">
        <f>MEDIAN($B56,$D56,$F56,$H56,$J56,$L56,$N56,$P56)</f>
        <v>0</v>
      </c>
      <c r="U56" s="1">
        <f>MEDIAN($C56,$E56,$G56,$I56,$K56,$M56,$O56,$Q56)</f>
        <v>0</v>
      </c>
      <c r="V56" s="1">
        <f>MAX($B56,$D56,$F56,$H56,$J56,$L56,$N56,$P56)</f>
        <v>0</v>
      </c>
      <c r="W56" s="1">
        <f>MAX($C56,$E56,$G56,$I56,$K56,$M56,$O56,$Q56)</f>
        <v>0</v>
      </c>
    </row>
    <row r="57" spans="1:2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/>
      <c r="E57" s="2"/>
      <c r="F57" s="1"/>
      <c r="G57" s="2"/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/>
      <c r="K57" s="2"/>
      <c r="L57" s="1"/>
      <c r="M57" s="2"/>
      <c r="N57" s="1"/>
      <c r="O57" s="2"/>
      <c r="P57" s="1"/>
      <c r="Q57" s="2"/>
      <c r="R57" s="1">
        <f>MIN($B57,$D57,$F57,$H57,$J57,$L57,$N57,$P57)</f>
        <v>0</v>
      </c>
      <c r="S57" s="1">
        <f>MIN($C57,$E57,$G57,$I57,$K57,$M57,$O57,$Q57)</f>
        <v>0</v>
      </c>
      <c r="T57" s="1">
        <f>MEDIAN($B57,$D57,$F57,$H57,$J57,$L57,$N57,$P57)</f>
        <v>0</v>
      </c>
      <c r="U57" s="1">
        <f>MEDIAN($C57,$E57,$G57,$I57,$K57,$M57,$O57,$Q57)</f>
        <v>0</v>
      </c>
      <c r="V57" s="1">
        <f>MAX($B57,$D57,$F57,$H57,$J57,$L57,$N57,$P57)</f>
        <v>0</v>
      </c>
      <c r="W57" s="1">
        <f>MAX($C57,$E57,$G57,$I57,$K57,$M57,$O57,$Q57)</f>
        <v>0</v>
      </c>
    </row>
    <row r="58" spans="1:2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/>
      <c r="E58" s="2"/>
      <c r="F58" s="1"/>
      <c r="G58" s="2"/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/>
      <c r="K58" s="2"/>
      <c r="L58" s="1"/>
      <c r="M58" s="2"/>
      <c r="N58" s="1"/>
      <c r="O58" s="2"/>
      <c r="P58" s="1"/>
      <c r="Q58" s="2"/>
      <c r="R58" s="1">
        <f>MIN($B58,$D58,$F58,$H58,$J58,$L58,$N58,$P58)</f>
        <v>0</v>
      </c>
      <c r="S58" s="1">
        <f>MIN($C58,$E58,$G58,$I58,$K58,$M58,$O58,$Q58)</f>
        <v>0</v>
      </c>
      <c r="T58" s="1">
        <f>MEDIAN($B58,$D58,$F58,$H58,$J58,$L58,$N58,$P58)</f>
        <v>0</v>
      </c>
      <c r="U58" s="1">
        <f>MEDIAN($C58,$E58,$G58,$I58,$K58,$M58,$O58,$Q58)</f>
        <v>0</v>
      </c>
      <c r="V58" s="1">
        <f>MAX($B58,$D58,$F58,$H58,$J58,$L58,$N58,$P58)</f>
        <v>0</v>
      </c>
      <c r="W58" s="1">
        <f>MAX($C58,$E58,$G58,$I58,$K58,$M58,$O58,$Q58)</f>
        <v>0</v>
      </c>
    </row>
    <row r="59" spans="1:2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/>
      <c r="E59" s="2"/>
      <c r="F59" s="1"/>
      <c r="G59" s="2"/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/>
      <c r="K59" s="2"/>
      <c r="L59" s="1"/>
      <c r="M59" s="2"/>
      <c r="N59" s="1"/>
      <c r="O59" s="2"/>
      <c r="P59" s="1"/>
      <c r="Q59" s="2"/>
      <c r="R59" s="1">
        <f>MIN($B59,$D59,$F59,$H59,$J59,$L59,$N59,$P59)</f>
        <v>0</v>
      </c>
      <c r="S59" s="1">
        <f>MIN($C59,$E59,$G59,$I59,$K59,$M59,$O59,$Q59)</f>
        <v>0</v>
      </c>
      <c r="T59" s="1">
        <f>MEDIAN($B59,$D59,$F59,$H59,$J59,$L59,$N59,$P59)</f>
        <v>0</v>
      </c>
      <c r="U59" s="1">
        <f>MEDIAN($C59,$E59,$G59,$I59,$K59,$M59,$O59,$Q59)</f>
        <v>0</v>
      </c>
      <c r="V59" s="1">
        <f>MAX($B59,$D59,$F59,$H59,$J59,$L59,$N59,$P59)</f>
        <v>0</v>
      </c>
      <c r="W59" s="1">
        <f>MAX($C59,$E59,$G59,$I59,$K59,$M59,$O59,$Q59)</f>
        <v>0</v>
      </c>
    </row>
    <row r="60" spans="1:2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/>
      <c r="E60" s="2"/>
      <c r="F60" s="1"/>
      <c r="G60" s="2"/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/>
      <c r="K60" s="2"/>
      <c r="L60" s="1"/>
      <c r="M60" s="2"/>
      <c r="N60" s="1"/>
      <c r="O60" s="2"/>
      <c r="P60" s="1"/>
      <c r="Q60" s="2"/>
      <c r="R60" s="1">
        <f>MIN($B60,$D60,$F60,$H60,$J60,$L60,$N60,$P60)</f>
        <v>0</v>
      </c>
      <c r="S60" s="1">
        <f>MIN($C60,$E60,$G60,$I60,$K60,$M60,$O60,$Q60)</f>
        <v>0</v>
      </c>
      <c r="T60" s="1">
        <f>MEDIAN($B60,$D60,$F60,$H60,$J60,$L60,$N60,$P60)</f>
        <v>0</v>
      </c>
      <c r="U60" s="1">
        <f>MEDIAN($C60,$E60,$G60,$I60,$K60,$M60,$O60,$Q60)</f>
        <v>0</v>
      </c>
      <c r="V60" s="1">
        <f>MAX($B60,$D60,$F60,$H60,$J60,$L60,$N60,$P60)</f>
        <v>0</v>
      </c>
      <c r="W60" s="1">
        <f>MAX($C60,$E60,$G60,$I60,$K60,$M60,$O60,$Q60)</f>
        <v>0</v>
      </c>
    </row>
    <row r="61" spans="1:2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/>
      <c r="E61" s="2"/>
      <c r="F61" s="1"/>
      <c r="G61" s="2"/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/>
      <c r="K61" s="2"/>
      <c r="L61" s="1"/>
      <c r="M61" s="2"/>
      <c r="N61" s="1"/>
      <c r="O61" s="2"/>
      <c r="P61" s="1"/>
      <c r="Q61" s="2"/>
      <c r="R61" s="1">
        <f>MIN($B61,$D61,$F61,$H61,$J61,$L61,$N61,$P61)</f>
        <v>0</v>
      </c>
      <c r="S61" s="1">
        <f>MIN($C61,$E61,$G61,$I61,$K61,$M61,$O61,$Q61)</f>
        <v>0</v>
      </c>
      <c r="T61" s="1">
        <f>MEDIAN($B61,$D61,$F61,$H61,$J61,$L61,$N61,$P61)</f>
        <v>0</v>
      </c>
      <c r="U61" s="1">
        <f>MEDIAN($C61,$E61,$G61,$I61,$K61,$M61,$O61,$Q61)</f>
        <v>0</v>
      </c>
      <c r="V61" s="1">
        <f>MAX($B61,$D61,$F61,$H61,$J61,$L61,$N61,$P61)</f>
        <v>0</v>
      </c>
      <c r="W61" s="1">
        <f>MAX($C61,$E61,$G61,$I61,$K61,$M61,$O61,$Q61)</f>
        <v>0</v>
      </c>
    </row>
    <row r="62" spans="1:2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/>
      <c r="E62" s="2"/>
      <c r="F62" s="1"/>
      <c r="G62" s="2"/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/>
      <c r="K62" s="2"/>
      <c r="L62" s="1"/>
      <c r="M62" s="2"/>
      <c r="N62" s="1"/>
      <c r="O62" s="2"/>
      <c r="P62" s="1"/>
      <c r="Q62" s="2"/>
      <c r="R62" s="1">
        <f>MIN($B62,$D62,$F62,$H62,$J62,$L62,$N62,$P62)</f>
        <v>0</v>
      </c>
      <c r="S62" s="1">
        <f>MIN($C62,$E62,$G62,$I62,$K62,$M62,$O62,$Q62)</f>
        <v>0</v>
      </c>
      <c r="T62" s="1">
        <f>MEDIAN($B62,$D62,$F62,$H62,$J62,$L62,$N62,$P62)</f>
        <v>0</v>
      </c>
      <c r="U62" s="1">
        <f>MEDIAN($C62,$E62,$G62,$I62,$K62,$M62,$O62,$Q62)</f>
        <v>0</v>
      </c>
      <c r="V62" s="1">
        <f>MAX($B62,$D62,$F62,$H62,$J62,$L62,$N62,$P62)</f>
        <v>0</v>
      </c>
      <c r="W62" s="1">
        <f>MAX($C62,$E62,$G62,$I62,$K62,$M62,$O62,$Q62)</f>
        <v>0</v>
      </c>
    </row>
    <row r="63" spans="1:2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/>
      <c r="E63" s="2"/>
      <c r="F63" s="1"/>
      <c r="G63" s="2"/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/>
      <c r="K63" s="2"/>
      <c r="L63" s="1"/>
      <c r="M63" s="2"/>
      <c r="N63" s="1"/>
      <c r="O63" s="2"/>
      <c r="P63" s="1"/>
      <c r="Q63" s="2"/>
      <c r="R63" s="1">
        <f>MIN($B63,$D63,$F63,$H63,$J63,$L63,$N63,$P63)</f>
        <v>0</v>
      </c>
      <c r="S63" s="1">
        <f>MIN($C63,$E63,$G63,$I63,$K63,$M63,$O63,$Q63)</f>
        <v>0</v>
      </c>
      <c r="T63" s="1">
        <f>MEDIAN($B63,$D63,$F63,$H63,$J63,$L63,$N63,$P63)</f>
        <v>0</v>
      </c>
      <c r="U63" s="1">
        <f>MEDIAN($C63,$E63,$G63,$I63,$K63,$M63,$O63,$Q63)</f>
        <v>0</v>
      </c>
      <c r="V63" s="1">
        <f>MAX($B63,$D63,$F63,$H63,$J63,$L63,$N63,$P63)</f>
        <v>0</v>
      </c>
      <c r="W63" s="1">
        <f>MAX($C63,$E63,$G63,$I63,$K63,$M63,$O63,$Q63)</f>
        <v>0</v>
      </c>
    </row>
    <row r="64" spans="1:2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/>
      <c r="E64" s="2"/>
      <c r="F64" s="1"/>
      <c r="G64" s="2"/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/>
      <c r="K64" s="2"/>
      <c r="L64" s="1"/>
      <c r="M64" s="2"/>
      <c r="N64" s="1"/>
      <c r="O64" s="2"/>
      <c r="P64" s="1"/>
      <c r="Q64" s="2"/>
      <c r="R64" s="1">
        <f>MIN($B64,$D64,$F64,$H64,$J64,$L64,$N64,$P64)</f>
        <v>0</v>
      </c>
      <c r="S64" s="1">
        <f>MIN($C64,$E64,$G64,$I64,$K64,$M64,$O64,$Q64)</f>
        <v>0</v>
      </c>
      <c r="T64" s="1">
        <f>MEDIAN($B64,$D64,$F64,$H64,$J64,$L64,$N64,$P64)</f>
        <v>0</v>
      </c>
      <c r="U64" s="1">
        <f>MEDIAN($C64,$E64,$G64,$I64,$K64,$M64,$O64,$Q64)</f>
        <v>0</v>
      </c>
      <c r="V64" s="1">
        <f>MAX($B64,$D64,$F64,$H64,$J64,$L64,$N64,$P64)</f>
        <v>0</v>
      </c>
      <c r="W64" s="1">
        <f>MAX($C64,$E64,$G64,$I64,$K64,$M64,$O64,$Q64)</f>
        <v>0</v>
      </c>
    </row>
    <row r="65" spans="1:2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/>
      <c r="E65" s="2"/>
      <c r="F65" s="1"/>
      <c r="G65" s="2"/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/>
      <c r="K65" s="2"/>
      <c r="L65" s="1"/>
      <c r="M65" s="2"/>
      <c r="N65" s="1"/>
      <c r="O65" s="2"/>
      <c r="P65" s="1"/>
      <c r="Q65" s="2"/>
      <c r="R65" s="1">
        <f>MIN($B65,$D65,$F65,$H65,$J65,$L65,$N65,$P65)</f>
        <v>0</v>
      </c>
      <c r="S65" s="1">
        <f>MIN($C65,$E65,$G65,$I65,$K65,$M65,$O65,$Q65)</f>
        <v>0</v>
      </c>
      <c r="T65" s="1">
        <f>MEDIAN($B65,$D65,$F65,$H65,$J65,$L65,$N65,$P65)</f>
        <v>0</v>
      </c>
      <c r="U65" s="1">
        <f>MEDIAN($C65,$E65,$G65,$I65,$K65,$M65,$O65,$Q65)</f>
        <v>0</v>
      </c>
      <c r="V65" s="1">
        <f>MAX($B65,$D65,$F65,$H65,$J65,$L65,$N65,$P65)</f>
        <v>0</v>
      </c>
      <c r="W65" s="1">
        <f>MAX($C65,$E65,$G65,$I65,$K65,$M65,$O65,$Q65)</f>
        <v>0</v>
      </c>
    </row>
    <row r="66" spans="1:2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/>
      <c r="E66" s="2"/>
      <c r="F66" s="1"/>
      <c r="G66" s="2"/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/>
      <c r="K66" s="2"/>
      <c r="L66" s="1"/>
      <c r="M66" s="2"/>
      <c r="N66" s="1"/>
      <c r="O66" s="2"/>
      <c r="P66" s="1"/>
      <c r="Q66" s="2"/>
      <c r="R66" s="1">
        <f>MIN($B66,$D66,$F66,$H66,$J66,$L66,$N66,$P66)</f>
        <v>0</v>
      </c>
      <c r="S66" s="1">
        <f>MIN($C66,$E66,$G66,$I66,$K66,$M66,$O66,$Q66)</f>
        <v>0</v>
      </c>
      <c r="T66" s="1">
        <f>MEDIAN($B66,$D66,$F66,$H66,$J66,$L66,$N66,$P66)</f>
        <v>0</v>
      </c>
      <c r="U66" s="1">
        <f>MEDIAN($C66,$E66,$G66,$I66,$K66,$M66,$O66,$Q66)</f>
        <v>0</v>
      </c>
      <c r="V66" s="1">
        <f>MAX($B66,$D66,$F66,$H66,$J66,$L66,$N66,$P66)</f>
        <v>0</v>
      </c>
      <c r="W66" s="1">
        <f>MAX($C66,$E66,$G66,$I66,$K66,$M66,$O66,$Q66)</f>
        <v>0</v>
      </c>
    </row>
    <row r="67" spans="1:2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/>
      <c r="E67" s="2"/>
      <c r="F67" s="1"/>
      <c r="G67" s="2"/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/>
      <c r="K67" s="2"/>
      <c r="L67" s="1"/>
      <c r="M67" s="2"/>
      <c r="N67" s="1"/>
      <c r="O67" s="2"/>
      <c r="P67" s="1"/>
      <c r="Q67" s="2"/>
      <c r="R67" s="1">
        <f>MIN($B67,$D67,$F67,$H67,$J67,$L67,$N67,$P67)</f>
        <v>0</v>
      </c>
      <c r="S67" s="1">
        <f>MIN($C67,$E67,$G67,$I67,$K67,$M67,$O67,$Q67)</f>
        <v>0</v>
      </c>
      <c r="T67" s="1">
        <f>MEDIAN($B67,$D67,$F67,$H67,$J67,$L67,$N67,$P67)</f>
        <v>0</v>
      </c>
      <c r="U67" s="1">
        <f>MEDIAN($C67,$E67,$G67,$I67,$K67,$M67,$O67,$Q67)</f>
        <v>0</v>
      </c>
      <c r="V67" s="1">
        <f>MAX($B67,$D67,$F67,$H67,$J67,$L67,$N67,$P67)</f>
        <v>0</v>
      </c>
      <c r="W67" s="1">
        <f>MAX($C67,$E67,$G67,$I67,$K67,$M67,$O67,$Q67)</f>
        <v>0</v>
      </c>
    </row>
    <row r="68" spans="1:2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/>
      <c r="E68" s="2"/>
      <c r="F68" s="1"/>
      <c r="G68" s="2"/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/>
      <c r="K68" s="2"/>
      <c r="L68" s="1"/>
      <c r="M68" s="2"/>
      <c r="N68" s="1"/>
      <c r="O68" s="2"/>
      <c r="P68" s="1"/>
      <c r="Q68" s="2"/>
      <c r="R68" s="1">
        <f>MIN($B68,$D68,$F68,$H68,$J68,$L68,$N68,$P68)</f>
        <v>0</v>
      </c>
      <c r="S68" s="1">
        <f>MIN($C68,$E68,$G68,$I68,$K68,$M68,$O68,$Q68)</f>
        <v>0</v>
      </c>
      <c r="T68" s="1">
        <f>MEDIAN($B68,$D68,$F68,$H68,$J68,$L68,$N68,$P68)</f>
        <v>0</v>
      </c>
      <c r="U68" s="1">
        <f>MEDIAN($C68,$E68,$G68,$I68,$K68,$M68,$O68,$Q68)</f>
        <v>0</v>
      </c>
      <c r="V68" s="1">
        <f>MAX($B68,$D68,$F68,$H68,$J68,$L68,$N68,$P68)</f>
        <v>0</v>
      </c>
      <c r="W68" s="1">
        <f>MAX($C68,$E68,$G68,$I68,$K68,$M68,$O68,$Q68)</f>
        <v>0</v>
      </c>
    </row>
    <row r="69" spans="1:2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/>
      <c r="E69" s="2"/>
      <c r="F69" s="1"/>
      <c r="G69" s="2"/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/>
      <c r="K69" s="2"/>
      <c r="L69" s="1"/>
      <c r="M69" s="2"/>
      <c r="N69" s="1"/>
      <c r="O69" s="2"/>
      <c r="P69" s="1"/>
      <c r="Q69" s="2"/>
      <c r="R69" s="1">
        <f>MIN($B69,$D69,$F69,$H69,$J69,$L69,$N69,$P69)</f>
        <v>0</v>
      </c>
      <c r="S69" s="1">
        <f>MIN($C69,$E69,$G69,$I69,$K69,$M69,$O69,$Q69)</f>
        <v>0</v>
      </c>
      <c r="T69" s="1">
        <f>MEDIAN($B69,$D69,$F69,$H69,$J69,$L69,$N69,$P69)</f>
        <v>0</v>
      </c>
      <c r="U69" s="1">
        <f>MEDIAN($C69,$E69,$G69,$I69,$K69,$M69,$O69,$Q69)</f>
        <v>0</v>
      </c>
      <c r="V69" s="1">
        <f>MAX($B69,$D69,$F69,$H69,$J69,$L69,$N69,$P69)</f>
        <v>0</v>
      </c>
      <c r="W69" s="1">
        <f>MAX($C69,$E69,$G69,$I69,$K69,$M69,$O69,$Q69)</f>
        <v>0</v>
      </c>
    </row>
    <row r="70" spans="1:2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/>
      <c r="E70" s="2"/>
      <c r="F70" s="1"/>
      <c r="G70" s="2"/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/>
      <c r="K70" s="2"/>
      <c r="L70" s="1"/>
      <c r="M70" s="2"/>
      <c r="N70" s="1"/>
      <c r="O70" s="2"/>
      <c r="P70" s="1"/>
      <c r="Q70" s="2"/>
      <c r="R70" s="1">
        <f>MIN($B70,$D70,$F70,$H70,$J70,$L70,$N70,$P70)</f>
        <v>0</v>
      </c>
      <c r="S70" s="1">
        <f>MIN($C70,$E70,$G70,$I70,$K70,$M70,$O70,$Q70)</f>
        <v>0</v>
      </c>
      <c r="T70" s="1">
        <f>MEDIAN($B70,$D70,$F70,$H70,$J70,$L70,$N70,$P70)</f>
        <v>0</v>
      </c>
      <c r="U70" s="1">
        <f>MEDIAN($C70,$E70,$G70,$I70,$K70,$M70,$O70,$Q70)</f>
        <v>0</v>
      </c>
      <c r="V70" s="1">
        <f>MAX($B70,$D70,$F70,$H70,$J70,$L70,$N70,$P70)</f>
        <v>0</v>
      </c>
      <c r="W70" s="1">
        <f>MAX($C70,$E70,$G70,$I70,$K70,$M70,$O70,$Q70)</f>
        <v>0</v>
      </c>
    </row>
    <row r="71" spans="1:2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/>
      <c r="E71" s="2"/>
      <c r="F71" s="1"/>
      <c r="G71" s="2"/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/>
      <c r="K71" s="2"/>
      <c r="L71" s="1"/>
      <c r="M71" s="2"/>
      <c r="N71" s="1"/>
      <c r="O71" s="2"/>
      <c r="P71" s="1"/>
      <c r="Q71" s="2"/>
      <c r="R71" s="1">
        <f>MIN($B71,$D71,$F71,$H71,$J71,$L71,$N71,$P71)</f>
        <v>0</v>
      </c>
      <c r="S71" s="1">
        <f>MIN($C71,$E71,$G71,$I71,$K71,$M71,$O71,$Q71)</f>
        <v>0</v>
      </c>
      <c r="T71" s="1">
        <f>MEDIAN($B71,$D71,$F71,$H71,$J71,$L71,$N71,$P71)</f>
        <v>0</v>
      </c>
      <c r="U71" s="1">
        <f>MEDIAN($C71,$E71,$G71,$I71,$K71,$M71,$O71,$Q71)</f>
        <v>0</v>
      </c>
      <c r="V71" s="1">
        <f>MAX($B71,$D71,$F71,$H71,$J71,$L71,$N71,$P71)</f>
        <v>0</v>
      </c>
      <c r="W71" s="1">
        <f>MAX($C71,$E71,$G71,$I71,$K71,$M71,$O71,$Q71)</f>
        <v>0</v>
      </c>
    </row>
    <row r="72" spans="1:2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/>
      <c r="E72" s="2"/>
      <c r="F72" s="1"/>
      <c r="G72" s="2"/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/>
      <c r="K72" s="2"/>
      <c r="L72" s="1"/>
      <c r="M72" s="2"/>
      <c r="N72" s="1"/>
      <c r="O72" s="2"/>
      <c r="P72" s="1"/>
      <c r="Q72" s="2"/>
      <c r="R72" s="1">
        <f>MIN($B72,$D72,$F72,$H72,$J72,$L72,$N72,$P72)</f>
        <v>0</v>
      </c>
      <c r="S72" s="1">
        <f>MIN($C72,$E72,$G72,$I72,$K72,$M72,$O72,$Q72)</f>
        <v>0</v>
      </c>
      <c r="T72" s="1">
        <f>MEDIAN($B72,$D72,$F72,$H72,$J72,$L72,$N72,$P72)</f>
        <v>0</v>
      </c>
      <c r="U72" s="1">
        <f>MEDIAN($C72,$E72,$G72,$I72,$K72,$M72,$O72,$Q72)</f>
        <v>0</v>
      </c>
      <c r="V72" s="1">
        <f>MAX($B72,$D72,$F72,$H72,$J72,$L72,$N72,$P72)</f>
        <v>0</v>
      </c>
      <c r="W72" s="1">
        <f>MAX($C72,$E72,$G72,$I72,$K72,$M72,$O72,$Q72)</f>
        <v>0</v>
      </c>
    </row>
    <row r="73" spans="1:2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/>
      <c r="E73" s="2"/>
      <c r="F73" s="1"/>
      <c r="G73" s="2"/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/>
      <c r="K73" s="2"/>
      <c r="L73" s="1"/>
      <c r="M73" s="2"/>
      <c r="N73" s="1"/>
      <c r="O73" s="2"/>
      <c r="P73" s="1"/>
      <c r="Q73" s="2"/>
      <c r="R73" s="1">
        <f>MIN($B73,$D73,$F73,$H73,$J73,$L73,$N73,$P73)</f>
        <v>0</v>
      </c>
      <c r="S73" s="1">
        <f>MIN($C73,$E73,$G73,$I73,$K73,$M73,$O73,$Q73)</f>
        <v>0</v>
      </c>
      <c r="T73" s="1">
        <f>MEDIAN($B73,$D73,$F73,$H73,$J73,$L73,$N73,$P73)</f>
        <v>0</v>
      </c>
      <c r="U73" s="1">
        <f>MEDIAN($C73,$E73,$G73,$I73,$K73,$M73,$O73,$Q73)</f>
        <v>0</v>
      </c>
      <c r="V73" s="1">
        <f>MAX($B73,$D73,$F73,$H73,$J73,$L73,$N73,$P73)</f>
        <v>0</v>
      </c>
      <c r="W73" s="1">
        <f>MAX($C73,$E73,$G73,$I73,$K73,$M73,$O73,$Q73)</f>
        <v>0</v>
      </c>
    </row>
    <row r="74" spans="1:23">
      <c r="A74" s="1" t="s">
        <v>71</v>
      </c>
      <c r="B74" s="1"/>
      <c r="C74" s="1"/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/>
      <c r="I74" s="1"/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 cm="1">
        <f t="array" ref="L74">_xlfn.SWITCH($A$2,"average", AVERAGE(Instances!L74:Instances!L74),"median", MEDIAN(Instances!L74:Instances!L74),"min", MIN(Instances!L74:Instances!L74),"max", MAX(Instances!L74:Instances!L74),"diff", MAX(Instances!L74:Instances!L74)-MIN(Instances!L74:Instances!L74))</f>
        <v>0</v>
      </c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 cm="1">
        <f t="array" ref="O74">_xlfn.SWITCH($A$2,"average", AVERAGE(Instances!O74:Instances!O74),"median", MEDIAN(Instances!O74:Instances!O74),"min", MIN(Instances!O74:Instances!O74),"max", MAX(Instances!O74:Instances!O74),"diff", MAX(Instances!O74:Instances!O74)-MIN(Instances!O74:Instances!O74))</f>
        <v>0</v>
      </c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>
        <f>MIN($B74,$D74,$F74,$H74,$J74,$L74,$N74,$P74)</f>
        <v>0</v>
      </c>
      <c r="S74" s="1">
        <f>MIN($C74,$E74,$G74,$I74,$K74,$M74,$O74,$Q74)</f>
        <v>0</v>
      </c>
      <c r="T74" s="1">
        <f>MEDIAN($B74,$D74,$F74,$H74,$J74,$L74,$N74,$P74)</f>
        <v>0</v>
      </c>
      <c r="U74" s="1">
        <f>MEDIAN($C74,$E74,$G74,$I74,$K74,$M74,$O74,$Q74)</f>
        <v>0</v>
      </c>
      <c r="V74" s="1">
        <f>MAX($B74,$D74,$F74,$H74,$J74,$L74,$N74,$P74)</f>
        <v>0</v>
      </c>
      <c r="W74" s="1">
        <f>MAX($C74,$E74,$G74,$I74,$K74,$M74,$O74,$Q74)</f>
        <v>0</v>
      </c>
    </row>
    <row r="75" spans="1:23">
      <c r="A75" s="1" t="s">
        <v>72</v>
      </c>
      <c r="B75" s="1"/>
      <c r="C75" s="1"/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/>
      <c r="I75" s="1"/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 cm="1">
        <f t="array" ref="L75">_xlfn.SWITCH($A$2,"average", AVERAGE(Instances!L75:Instances!L75),"median", MEDIAN(Instances!L75:Instances!L75),"min", MIN(Instances!L75:Instances!L75),"max", MAX(Instances!L75:Instances!L75),"diff", MAX(Instances!L75:Instances!L75)-MIN(Instances!L75:Instances!L75))</f>
        <v>0</v>
      </c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 cm="1">
        <f t="array" ref="O75">_xlfn.SWITCH($A$2,"average", AVERAGE(Instances!O75:Instances!O75),"median", MEDIAN(Instances!O75:Instances!O75),"min", MIN(Instances!O75:Instances!O75),"max", MAX(Instances!O75:Instances!O75),"diff", MAX(Instances!O75:Instances!O75)-MIN(Instances!O75:Instances!O75))</f>
        <v>0</v>
      </c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>
        <f>MIN($B75,$D75,$F75,$H75,$J75,$L75,$N75,$P75)</f>
        <v>0</v>
      </c>
      <c r="S75" s="1">
        <f>MIN($C75,$E75,$G75,$I75,$K75,$M75,$O75,$Q75)</f>
        <v>0</v>
      </c>
      <c r="T75" s="1">
        <f>MEDIAN($B75,$D75,$F75,$H75,$J75,$L75,$N75,$P75)</f>
        <v>0</v>
      </c>
      <c r="U75" s="1">
        <f>MEDIAN($C75,$E75,$G75,$I75,$K75,$M75,$O75,$Q75)</f>
        <v>0</v>
      </c>
      <c r="V75" s="1">
        <f>MAX($B75,$D75,$F75,$H75,$J75,$L75,$N75,$P75)</f>
        <v>0</v>
      </c>
      <c r="W75" s="1">
        <f>MAX($C75,$E75,$G75,$I75,$K75,$M75,$O75,$Q75)</f>
        <v>0</v>
      </c>
    </row>
    <row r="76" spans="1:23">
      <c r="A76" s="1" t="s">
        <v>73</v>
      </c>
      <c r="B76" s="1"/>
      <c r="C76" s="1"/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/>
      <c r="I76" s="1"/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 cm="1">
        <f t="array" ref="L76">_xlfn.SWITCH($A$2,"average", AVERAGE(Instances!L76:Instances!L76),"median", MEDIAN(Instances!L76:Instances!L76),"min", MIN(Instances!L76:Instances!L76),"max", MAX(Instances!L76:Instances!L76),"diff", MAX(Instances!L76:Instances!L76)-MIN(Instances!L76:Instances!L76))</f>
        <v>0</v>
      </c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 cm="1">
        <f t="array" ref="O76">_xlfn.SWITCH($A$2,"average", AVERAGE(Instances!O76:Instances!O76),"median", MEDIAN(Instances!O76:Instances!O76),"min", MIN(Instances!O76:Instances!O76),"max", MAX(Instances!O76:Instances!O76),"diff", MAX(Instances!O76:Instances!O76)-MIN(Instances!O76:Instances!O76))</f>
        <v>0</v>
      </c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>
        <f>MIN($B76,$D76,$F76,$H76,$J76,$L76,$N76,$P76)</f>
        <v>0</v>
      </c>
      <c r="S76" s="1">
        <f>MIN($C76,$E76,$G76,$I76,$K76,$M76,$O76,$Q76)</f>
        <v>0</v>
      </c>
      <c r="T76" s="1">
        <f>MEDIAN($B76,$D76,$F76,$H76,$J76,$L76,$N76,$P76)</f>
        <v>0</v>
      </c>
      <c r="U76" s="1">
        <f>MEDIAN($C76,$E76,$G76,$I76,$K76,$M76,$O76,$Q76)</f>
        <v>0</v>
      </c>
      <c r="V76" s="1">
        <f>MAX($B76,$D76,$F76,$H76,$J76,$L76,$N76,$P76)</f>
        <v>0</v>
      </c>
      <c r="W76" s="1">
        <f>MAX($C76,$E76,$G76,$I76,$K76,$M76,$O76,$Q76)</f>
        <v>0</v>
      </c>
    </row>
    <row r="77" spans="1:23">
      <c r="A77" s="1" t="s">
        <v>74</v>
      </c>
      <c r="B77" s="1"/>
      <c r="C77" s="1"/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/>
      <c r="I77" s="1"/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 cm="1">
        <f t="array" ref="L77">_xlfn.SWITCH($A$2,"average", AVERAGE(Instances!L77:Instances!L77),"median", MEDIAN(Instances!L77:Instances!L77),"min", MIN(Instances!L77:Instances!L77),"max", MAX(Instances!L77:Instances!L77),"diff", MAX(Instances!L77:Instances!L77)-MIN(Instances!L77:Instances!L77))</f>
        <v>0</v>
      </c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 cm="1">
        <f t="array" ref="O77">_xlfn.SWITCH($A$2,"average", AVERAGE(Instances!O77:Instances!O77),"median", MEDIAN(Instances!O77:Instances!O77),"min", MIN(Instances!O77:Instances!O77),"max", MAX(Instances!O77:Instances!O77),"diff", MAX(Instances!O77:Instances!O77)-MIN(Instances!O77:Instances!O77))</f>
        <v>0</v>
      </c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>
        <f>MIN($B77,$D77,$F77,$H77,$J77,$L77,$N77,$P77)</f>
        <v>0</v>
      </c>
      <c r="S77" s="1">
        <f>MIN($C77,$E77,$G77,$I77,$K77,$M77,$O77,$Q77)</f>
        <v>0</v>
      </c>
      <c r="T77" s="1">
        <f>MEDIAN($B77,$D77,$F77,$H77,$J77,$L77,$N77,$P77)</f>
        <v>0</v>
      </c>
      <c r="U77" s="1">
        <f>MEDIAN($C77,$E77,$G77,$I77,$K77,$M77,$O77,$Q77)</f>
        <v>0</v>
      </c>
      <c r="V77" s="1">
        <f>MAX($B77,$D77,$F77,$H77,$J77,$L77,$N77,$P77)</f>
        <v>0</v>
      </c>
      <c r="W77" s="1">
        <f>MAX($C77,$E77,$G77,$I77,$K77,$M77,$O77,$Q77)</f>
        <v>0</v>
      </c>
    </row>
    <row r="78" spans="1:23">
      <c r="A78" s="1" t="s">
        <v>75</v>
      </c>
      <c r="B78" s="1"/>
      <c r="C78" s="1"/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/>
      <c r="I78" s="1"/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 cm="1">
        <f t="array" ref="L78">_xlfn.SWITCH($A$2,"average", AVERAGE(Instances!L78:Instances!L78),"median", MEDIAN(Instances!L78:Instances!L78),"min", MIN(Instances!L78:Instances!L78),"max", MAX(Instances!L78:Instances!L78),"diff", MAX(Instances!L78:Instances!L78)-MIN(Instances!L78:Instances!L78))</f>
        <v>0</v>
      </c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 cm="1">
        <f t="array" ref="O78">_xlfn.SWITCH($A$2,"average", AVERAGE(Instances!O78:Instances!O78),"median", MEDIAN(Instances!O78:Instances!O78),"min", MIN(Instances!O78:Instances!O78),"max", MAX(Instances!O78:Instances!O78),"diff", MAX(Instances!O78:Instances!O78)-MIN(Instances!O78:Instances!O78))</f>
        <v>0</v>
      </c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>
        <f>MIN($B78,$D78,$F78,$H78,$J78,$L78,$N78,$P78)</f>
        <v>0</v>
      </c>
      <c r="S78" s="1">
        <f>MIN($C78,$E78,$G78,$I78,$K78,$M78,$O78,$Q78)</f>
        <v>0</v>
      </c>
      <c r="T78" s="1">
        <f>MEDIAN($B78,$D78,$F78,$H78,$J78,$L78,$N78,$P78)</f>
        <v>0</v>
      </c>
      <c r="U78" s="1">
        <f>MEDIAN($C78,$E78,$G78,$I78,$K78,$M78,$O78,$Q78)</f>
        <v>0</v>
      </c>
      <c r="V78" s="1">
        <f>MAX($B78,$D78,$F78,$H78,$J78,$L78,$N78,$P78)</f>
        <v>0</v>
      </c>
      <c r="W78" s="1">
        <f>MAX($C78,$E78,$G78,$I78,$K78,$M78,$O78,$Q78)</f>
        <v>0</v>
      </c>
    </row>
    <row r="79" spans="1:23">
      <c r="A79" s="1" t="s">
        <v>76</v>
      </c>
      <c r="B79" s="1"/>
      <c r="C79" s="1"/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/>
      <c r="I79" s="1"/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 cm="1">
        <f t="array" ref="L79">_xlfn.SWITCH($A$2,"average", AVERAGE(Instances!L79:Instances!L79),"median", MEDIAN(Instances!L79:Instances!L79),"min", MIN(Instances!L79:Instances!L79),"max", MAX(Instances!L79:Instances!L79),"diff", MAX(Instances!L79:Instances!L79)-MIN(Instances!L79:Instances!L79))</f>
        <v>0</v>
      </c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 cm="1">
        <f t="array" ref="O79">_xlfn.SWITCH($A$2,"average", AVERAGE(Instances!O79:Instances!O79),"median", MEDIAN(Instances!O79:Instances!O79),"min", MIN(Instances!O79:Instances!O79),"max", MAX(Instances!O79:Instances!O79),"diff", MAX(Instances!O79:Instances!O79)-MIN(Instances!O79:Instances!O79))</f>
        <v>0</v>
      </c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>
        <f>MIN($B79,$D79,$F79,$H79,$J79,$L79,$N79,$P79)</f>
        <v>0</v>
      </c>
      <c r="S79" s="1">
        <f>MIN($C79,$E79,$G79,$I79,$K79,$M79,$O79,$Q79)</f>
        <v>0</v>
      </c>
      <c r="T79" s="1">
        <f>MEDIAN($B79,$D79,$F79,$H79,$J79,$L79,$N79,$P79)</f>
        <v>0</v>
      </c>
      <c r="U79" s="1">
        <f>MEDIAN($C79,$E79,$G79,$I79,$K79,$M79,$O79,$Q79)</f>
        <v>0</v>
      </c>
      <c r="V79" s="1">
        <f>MAX($B79,$D79,$F79,$H79,$J79,$L79,$N79,$P79)</f>
        <v>0</v>
      </c>
      <c r="W79" s="1">
        <f>MAX($C79,$E79,$G79,$I79,$K79,$M79,$O79,$Q79)</f>
        <v>0</v>
      </c>
    </row>
    <row r="80" spans="1:23">
      <c r="A80" s="1" t="s">
        <v>77</v>
      </c>
      <c r="B80" s="1"/>
      <c r="C80" s="1"/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/>
      <c r="I80" s="1"/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 cm="1">
        <f t="array" ref="L80">_xlfn.SWITCH($A$2,"average", AVERAGE(Instances!L80:Instances!L80),"median", MEDIAN(Instances!L80:Instances!L80),"min", MIN(Instances!L80:Instances!L80),"max", MAX(Instances!L80:Instances!L80),"diff", MAX(Instances!L80:Instances!L80)-MIN(Instances!L80:Instances!L80))</f>
        <v>0</v>
      </c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 cm="1">
        <f t="array" ref="O80">_xlfn.SWITCH($A$2,"average", AVERAGE(Instances!O80:Instances!O80),"median", MEDIAN(Instances!O80:Instances!O80),"min", MIN(Instances!O80:Instances!O80),"max", MAX(Instances!O80:Instances!O80),"diff", MAX(Instances!O80:Instances!O80)-MIN(Instances!O80:Instances!O80))</f>
        <v>0</v>
      </c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>
        <f>MIN($B80,$D80,$F80,$H80,$J80,$L80,$N80,$P80)</f>
        <v>0</v>
      </c>
      <c r="S80" s="1">
        <f>MIN($C80,$E80,$G80,$I80,$K80,$M80,$O80,$Q80)</f>
        <v>0</v>
      </c>
      <c r="T80" s="1">
        <f>MEDIAN($B80,$D80,$F80,$H80,$J80,$L80,$N80,$P80)</f>
        <v>0</v>
      </c>
      <c r="U80" s="1">
        <f>MEDIAN($C80,$E80,$G80,$I80,$K80,$M80,$O80,$Q80)</f>
        <v>0</v>
      </c>
      <c r="V80" s="1">
        <f>MAX($B80,$D80,$F80,$H80,$J80,$L80,$N80,$P80)</f>
        <v>0</v>
      </c>
      <c r="W80" s="1">
        <f>MAX($C80,$E80,$G80,$I80,$K80,$M80,$O80,$Q80)</f>
        <v>0</v>
      </c>
    </row>
    <row r="81" spans="1:23">
      <c r="A81" s="1" t="s">
        <v>78</v>
      </c>
      <c r="B81" s="1"/>
      <c r="C81" s="1"/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/>
      <c r="I81" s="1"/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 cm="1">
        <f t="array" ref="L81">_xlfn.SWITCH($A$2,"average", AVERAGE(Instances!L81:Instances!L81),"median", MEDIAN(Instances!L81:Instances!L81),"min", MIN(Instances!L81:Instances!L81),"max", MAX(Instances!L81:Instances!L81),"diff", MAX(Instances!L81:Instances!L81)-MIN(Instances!L81:Instances!L81))</f>
        <v>0</v>
      </c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 cm="1">
        <f t="array" ref="O81">_xlfn.SWITCH($A$2,"average", AVERAGE(Instances!O81:Instances!O81),"median", MEDIAN(Instances!O81:Instances!O81),"min", MIN(Instances!O81:Instances!O81),"max", MAX(Instances!O81:Instances!O81),"diff", MAX(Instances!O81:Instances!O81)-MIN(Instances!O81:Instances!O81))</f>
        <v>0</v>
      </c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>
        <f>MIN($B81,$D81,$F81,$H81,$J81,$L81,$N81,$P81)</f>
        <v>0</v>
      </c>
      <c r="S81" s="1">
        <f>MIN($C81,$E81,$G81,$I81,$K81,$M81,$O81,$Q81)</f>
        <v>0</v>
      </c>
      <c r="T81" s="1">
        <f>MEDIAN($B81,$D81,$F81,$H81,$J81,$L81,$N81,$P81)</f>
        <v>0</v>
      </c>
      <c r="U81" s="1">
        <f>MEDIAN($C81,$E81,$G81,$I81,$K81,$M81,$O81,$Q81)</f>
        <v>0</v>
      </c>
      <c r="V81" s="1">
        <f>MAX($B81,$D81,$F81,$H81,$J81,$L81,$N81,$P81)</f>
        <v>0</v>
      </c>
      <c r="W81" s="1">
        <f>MAX($C81,$E81,$G81,$I81,$K81,$M81,$O81,$Q81)</f>
        <v>0</v>
      </c>
    </row>
    <row r="82" spans="1:23">
      <c r="A82" s="1" t="s">
        <v>79</v>
      </c>
      <c r="B82" s="1"/>
      <c r="C82" s="1"/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/>
      <c r="I82" s="1"/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 cm="1">
        <f t="array" ref="L82">_xlfn.SWITCH($A$2,"average", AVERAGE(Instances!L82:Instances!L82),"median", MEDIAN(Instances!L82:Instances!L82),"min", MIN(Instances!L82:Instances!L82),"max", MAX(Instances!L82:Instances!L82),"diff", MAX(Instances!L82:Instances!L82)-MIN(Instances!L82:Instances!L82))</f>
        <v>0</v>
      </c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 cm="1">
        <f t="array" ref="O82">_xlfn.SWITCH($A$2,"average", AVERAGE(Instances!O82:Instances!O82),"median", MEDIAN(Instances!O82:Instances!O82),"min", MIN(Instances!O82:Instances!O82),"max", MAX(Instances!O82:Instances!O82),"diff", MAX(Instances!O82:Instances!O82)-MIN(Instances!O82:Instances!O82))</f>
        <v>0</v>
      </c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>
        <f>MIN($B82,$D82,$F82,$H82,$J82,$L82,$N82,$P82)</f>
        <v>0</v>
      </c>
      <c r="S82" s="1">
        <f>MIN($C82,$E82,$G82,$I82,$K82,$M82,$O82,$Q82)</f>
        <v>0</v>
      </c>
      <c r="T82" s="1">
        <f>MEDIAN($B82,$D82,$F82,$H82,$J82,$L82,$N82,$P82)</f>
        <v>0</v>
      </c>
      <c r="U82" s="1">
        <f>MEDIAN($C82,$E82,$G82,$I82,$K82,$M82,$O82,$Q82)</f>
        <v>0</v>
      </c>
      <c r="V82" s="1">
        <f>MAX($B82,$D82,$F82,$H82,$J82,$L82,$N82,$P82)</f>
        <v>0</v>
      </c>
      <c r="W82" s="1">
        <f>MAX($C82,$E82,$G82,$I82,$K82,$M82,$O82,$Q82)</f>
        <v>0</v>
      </c>
    </row>
    <row r="83" spans="1:23">
      <c r="A83" s="1" t="s">
        <v>80</v>
      </c>
      <c r="B83" s="1"/>
      <c r="C83" s="1"/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/>
      <c r="I83" s="1"/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 cm="1">
        <f t="array" ref="L83">_xlfn.SWITCH($A$2,"average", AVERAGE(Instances!L83:Instances!L83),"median", MEDIAN(Instances!L83:Instances!L83),"min", MIN(Instances!L83:Instances!L83),"max", MAX(Instances!L83:Instances!L83),"diff", MAX(Instances!L83:Instances!L83)-MIN(Instances!L83:Instances!L83))</f>
        <v>0</v>
      </c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 cm="1">
        <f t="array" ref="O83">_xlfn.SWITCH($A$2,"average", AVERAGE(Instances!O83:Instances!O83),"median", MEDIAN(Instances!O83:Instances!O83),"min", MIN(Instances!O83:Instances!O83),"max", MAX(Instances!O83:Instances!O83),"diff", MAX(Instances!O83:Instances!O83)-MIN(Instances!O83:Instances!O83))</f>
        <v>0</v>
      </c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>
        <f>MIN($B83,$D83,$F83,$H83,$J83,$L83,$N83,$P83)</f>
        <v>0</v>
      </c>
      <c r="S83" s="1">
        <f>MIN($C83,$E83,$G83,$I83,$K83,$M83,$O83,$Q83)</f>
        <v>0</v>
      </c>
      <c r="T83" s="1">
        <f>MEDIAN($B83,$D83,$F83,$H83,$J83,$L83,$N83,$P83)</f>
        <v>0</v>
      </c>
      <c r="U83" s="1">
        <f>MEDIAN($C83,$E83,$G83,$I83,$K83,$M83,$O83,$Q83)</f>
        <v>0</v>
      </c>
      <c r="V83" s="1">
        <f>MAX($B83,$D83,$F83,$H83,$J83,$L83,$N83,$P83)</f>
        <v>0</v>
      </c>
      <c r="W83" s="1">
        <f>MAX($C83,$E83,$G83,$I83,$K83,$M83,$O83,$Q83)</f>
        <v>0</v>
      </c>
    </row>
    <row r="84" spans="1:23">
      <c r="A84" s="1" t="s">
        <v>81</v>
      </c>
      <c r="B84" s="1"/>
      <c r="C84" s="1"/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/>
      <c r="I84" s="1"/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 cm="1">
        <f t="array" ref="L84">_xlfn.SWITCH($A$2,"average", AVERAGE(Instances!L84:Instances!L84),"median", MEDIAN(Instances!L84:Instances!L84),"min", MIN(Instances!L84:Instances!L84),"max", MAX(Instances!L84:Instances!L84),"diff", MAX(Instances!L84:Instances!L84)-MIN(Instances!L84:Instances!L84))</f>
        <v>0</v>
      </c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 cm="1">
        <f t="array" ref="O84">_xlfn.SWITCH($A$2,"average", AVERAGE(Instances!O84:Instances!O84),"median", MEDIAN(Instances!O84:Instances!O84),"min", MIN(Instances!O84:Instances!O84),"max", MAX(Instances!O84:Instances!O84),"diff", MAX(Instances!O84:Instances!O84)-MIN(Instances!O84:Instances!O84))</f>
        <v>0</v>
      </c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>
        <f>MIN($B84,$D84,$F84,$H84,$J84,$L84,$N84,$P84)</f>
        <v>0</v>
      </c>
      <c r="S84" s="1">
        <f>MIN($C84,$E84,$G84,$I84,$K84,$M84,$O84,$Q84)</f>
        <v>0</v>
      </c>
      <c r="T84" s="1">
        <f>MEDIAN($B84,$D84,$F84,$H84,$J84,$L84,$N84,$P84)</f>
        <v>0</v>
      </c>
      <c r="U84" s="1">
        <f>MEDIAN($C84,$E84,$G84,$I84,$K84,$M84,$O84,$Q84)</f>
        <v>0</v>
      </c>
      <c r="V84" s="1">
        <f>MAX($B84,$D84,$F84,$H84,$J84,$L84,$N84,$P84)</f>
        <v>0</v>
      </c>
      <c r="W84" s="1">
        <f>MAX($C84,$E84,$G84,$I84,$K84,$M84,$O84,$Q84)</f>
        <v>0</v>
      </c>
    </row>
    <row r="85" spans="1:23">
      <c r="A85" s="1" t="s">
        <v>82</v>
      </c>
      <c r="B85" s="1"/>
      <c r="C85" s="1"/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/>
      <c r="I85" s="1"/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 cm="1">
        <f t="array" ref="L85">_xlfn.SWITCH($A$2,"average", AVERAGE(Instances!L85:Instances!L85),"median", MEDIAN(Instances!L85:Instances!L85),"min", MIN(Instances!L85:Instances!L85),"max", MAX(Instances!L85:Instances!L85),"diff", MAX(Instances!L85:Instances!L85)-MIN(Instances!L85:Instances!L85))</f>
        <v>0</v>
      </c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 cm="1">
        <f t="array" ref="O85">_xlfn.SWITCH($A$2,"average", AVERAGE(Instances!O85:Instances!O85),"median", MEDIAN(Instances!O85:Instances!O85),"min", MIN(Instances!O85:Instances!O85),"max", MAX(Instances!O85:Instances!O85),"diff", MAX(Instances!O85:Instances!O85)-MIN(Instances!O85:Instances!O85))</f>
        <v>0</v>
      </c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>
        <f>MIN($B85,$D85,$F85,$H85,$J85,$L85,$N85,$P85)</f>
        <v>0</v>
      </c>
      <c r="S85" s="1">
        <f>MIN($C85,$E85,$G85,$I85,$K85,$M85,$O85,$Q85)</f>
        <v>0</v>
      </c>
      <c r="T85" s="1">
        <f>MEDIAN($B85,$D85,$F85,$H85,$J85,$L85,$N85,$P85)</f>
        <v>0</v>
      </c>
      <c r="U85" s="1">
        <f>MEDIAN($C85,$E85,$G85,$I85,$K85,$M85,$O85,$Q85)</f>
        <v>0</v>
      </c>
      <c r="V85" s="1">
        <f>MAX($B85,$D85,$F85,$H85,$J85,$L85,$N85,$P85)</f>
        <v>0</v>
      </c>
      <c r="W85" s="1">
        <f>MAX($C85,$E85,$G85,$I85,$K85,$M85,$O85,$Q85)</f>
        <v>0</v>
      </c>
    </row>
    <row r="86" spans="1:23">
      <c r="A86" s="1" t="s">
        <v>83</v>
      </c>
      <c r="B86" s="1"/>
      <c r="C86" s="1"/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/>
      <c r="I86" s="1"/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 cm="1">
        <f t="array" ref="L86">_xlfn.SWITCH($A$2,"average", AVERAGE(Instances!L86:Instances!L86),"median", MEDIAN(Instances!L86:Instances!L86),"min", MIN(Instances!L86:Instances!L86),"max", MAX(Instances!L86:Instances!L86),"diff", MAX(Instances!L86:Instances!L86)-MIN(Instances!L86:Instances!L86))</f>
        <v>0</v>
      </c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 cm="1">
        <f t="array" ref="O86">_xlfn.SWITCH($A$2,"average", AVERAGE(Instances!O86:Instances!O86),"median", MEDIAN(Instances!O86:Instances!O86),"min", MIN(Instances!O86:Instances!O86),"max", MAX(Instances!O86:Instances!O86),"diff", MAX(Instances!O86:Instances!O86)-MIN(Instances!O86:Instances!O86))</f>
        <v>0</v>
      </c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>
        <f>MIN($B86,$D86,$F86,$H86,$J86,$L86,$N86,$P86)</f>
        <v>0</v>
      </c>
      <c r="S86" s="1">
        <f>MIN($C86,$E86,$G86,$I86,$K86,$M86,$O86,$Q86)</f>
        <v>0</v>
      </c>
      <c r="T86" s="1">
        <f>MEDIAN($B86,$D86,$F86,$H86,$J86,$L86,$N86,$P86)</f>
        <v>0</v>
      </c>
      <c r="U86" s="1">
        <f>MEDIAN($C86,$E86,$G86,$I86,$K86,$M86,$O86,$Q86)</f>
        <v>0</v>
      </c>
      <c r="V86" s="1">
        <f>MAX($B86,$D86,$F86,$H86,$J86,$L86,$N86,$P86)</f>
        <v>0</v>
      </c>
      <c r="W86" s="1">
        <f>MAX($C86,$E86,$G86,$I86,$K86,$M86,$O86,$Q86)</f>
        <v>0</v>
      </c>
    </row>
    <row r="87" spans="1:23">
      <c r="A87" s="1" t="s">
        <v>84</v>
      </c>
      <c r="B87" s="1"/>
      <c r="C87" s="1"/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/>
      <c r="I87" s="1"/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 cm="1">
        <f t="array" ref="L87">_xlfn.SWITCH($A$2,"average", AVERAGE(Instances!L87:Instances!L87),"median", MEDIAN(Instances!L87:Instances!L87),"min", MIN(Instances!L87:Instances!L87),"max", MAX(Instances!L87:Instances!L87),"diff", MAX(Instances!L87:Instances!L87)-MIN(Instances!L87:Instances!L87))</f>
        <v>0</v>
      </c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 cm="1">
        <f t="array" ref="O87">_xlfn.SWITCH($A$2,"average", AVERAGE(Instances!O87:Instances!O87),"median", MEDIAN(Instances!O87:Instances!O87),"min", MIN(Instances!O87:Instances!O87),"max", MAX(Instances!O87:Instances!O87),"diff", MAX(Instances!O87:Instances!O87)-MIN(Instances!O87:Instances!O87))</f>
        <v>0</v>
      </c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>
        <f>MIN($B87,$D87,$F87,$H87,$J87,$L87,$N87,$P87)</f>
        <v>0</v>
      </c>
      <c r="S87" s="1">
        <f>MIN($C87,$E87,$G87,$I87,$K87,$M87,$O87,$Q87)</f>
        <v>0</v>
      </c>
      <c r="T87" s="1">
        <f>MEDIAN($B87,$D87,$F87,$H87,$J87,$L87,$N87,$P87)</f>
        <v>0</v>
      </c>
      <c r="U87" s="1">
        <f>MEDIAN($C87,$E87,$G87,$I87,$K87,$M87,$O87,$Q87)</f>
        <v>0</v>
      </c>
      <c r="V87" s="1">
        <f>MAX($B87,$D87,$F87,$H87,$J87,$L87,$N87,$P87)</f>
        <v>0</v>
      </c>
      <c r="W87" s="1">
        <f>MAX($C87,$E87,$G87,$I87,$K87,$M87,$O87,$Q87)</f>
        <v>0</v>
      </c>
    </row>
    <row r="88" spans="1:23">
      <c r="A88" s="1" t="s">
        <v>85</v>
      </c>
      <c r="B88" s="1"/>
      <c r="C88" s="1"/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/>
      <c r="I88" s="1"/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 cm="1">
        <f t="array" ref="L88">_xlfn.SWITCH($A$2,"average", AVERAGE(Instances!L88:Instances!L88),"median", MEDIAN(Instances!L88:Instances!L88),"min", MIN(Instances!L88:Instances!L88),"max", MAX(Instances!L88:Instances!L88),"diff", MAX(Instances!L88:Instances!L88)-MIN(Instances!L88:Instances!L88))</f>
        <v>0</v>
      </c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 cm="1">
        <f t="array" ref="O88">_xlfn.SWITCH($A$2,"average", AVERAGE(Instances!O88:Instances!O88),"median", MEDIAN(Instances!O88:Instances!O88),"min", MIN(Instances!O88:Instances!O88),"max", MAX(Instances!O88:Instances!O88),"diff", MAX(Instances!O88:Instances!O88)-MIN(Instances!O88:Instances!O88))</f>
        <v>0</v>
      </c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>
        <f>MIN($B88,$D88,$F88,$H88,$J88,$L88,$N88,$P88)</f>
        <v>0</v>
      </c>
      <c r="S88" s="1">
        <f>MIN($C88,$E88,$G88,$I88,$K88,$M88,$O88,$Q88)</f>
        <v>0</v>
      </c>
      <c r="T88" s="1">
        <f>MEDIAN($B88,$D88,$F88,$H88,$J88,$L88,$N88,$P88)</f>
        <v>0</v>
      </c>
      <c r="U88" s="1">
        <f>MEDIAN($C88,$E88,$G88,$I88,$K88,$M88,$O88,$Q88)</f>
        <v>0</v>
      </c>
      <c r="V88" s="1">
        <f>MAX($B88,$D88,$F88,$H88,$J88,$L88,$N88,$P88)</f>
        <v>0</v>
      </c>
      <c r="W88" s="1">
        <f>MAX($C88,$E88,$G88,$I88,$K88,$M88,$O88,$Q88)</f>
        <v>0</v>
      </c>
    </row>
    <row r="89" spans="1:23">
      <c r="A89" s="1" t="s">
        <v>86</v>
      </c>
      <c r="B89" s="1"/>
      <c r="C89" s="1"/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/>
      <c r="I89" s="1"/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 cm="1">
        <f t="array" ref="L89">_xlfn.SWITCH($A$2,"average", AVERAGE(Instances!L89:Instances!L89),"median", MEDIAN(Instances!L89:Instances!L89),"min", MIN(Instances!L89:Instances!L89),"max", MAX(Instances!L89:Instances!L89),"diff", MAX(Instances!L89:Instances!L89)-MIN(Instances!L89:Instances!L89))</f>
        <v>0</v>
      </c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 cm="1">
        <f t="array" ref="O89">_xlfn.SWITCH($A$2,"average", AVERAGE(Instances!O89:Instances!O89),"median", MEDIAN(Instances!O89:Instances!O89),"min", MIN(Instances!O89:Instances!O89),"max", MAX(Instances!O89:Instances!O89),"diff", MAX(Instances!O89:Instances!O89)-MIN(Instances!O89:Instances!O89))</f>
        <v>0</v>
      </c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>
        <f>MIN($B89,$D89,$F89,$H89,$J89,$L89,$N89,$P89)</f>
        <v>0</v>
      </c>
      <c r="S89" s="1">
        <f>MIN($C89,$E89,$G89,$I89,$K89,$M89,$O89,$Q89)</f>
        <v>0</v>
      </c>
      <c r="T89" s="1">
        <f>MEDIAN($B89,$D89,$F89,$H89,$J89,$L89,$N89,$P89)</f>
        <v>0</v>
      </c>
      <c r="U89" s="1">
        <f>MEDIAN($C89,$E89,$G89,$I89,$K89,$M89,$O89,$Q89)</f>
        <v>0</v>
      </c>
      <c r="V89" s="1">
        <f>MAX($B89,$D89,$F89,$H89,$J89,$L89,$N89,$P89)</f>
        <v>0</v>
      </c>
      <c r="W89" s="1">
        <f>MAX($C89,$E89,$G89,$I89,$K89,$M89,$O89,$Q89)</f>
        <v>0</v>
      </c>
    </row>
    <row r="90" spans="1:23">
      <c r="A90" s="1" t="s">
        <v>87</v>
      </c>
      <c r="B90" s="1"/>
      <c r="C90" s="1"/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/>
      <c r="I90" s="1"/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 cm="1">
        <f t="array" ref="L90">_xlfn.SWITCH($A$2,"average", AVERAGE(Instances!L90:Instances!L90),"median", MEDIAN(Instances!L90:Instances!L90),"min", MIN(Instances!L90:Instances!L90),"max", MAX(Instances!L90:Instances!L90),"diff", MAX(Instances!L90:Instances!L90)-MIN(Instances!L90:Instances!L90))</f>
        <v>0</v>
      </c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 cm="1">
        <f t="array" ref="O90">_xlfn.SWITCH($A$2,"average", AVERAGE(Instances!O90:Instances!O90),"median", MEDIAN(Instances!O90:Instances!O90),"min", MIN(Instances!O90:Instances!O90),"max", MAX(Instances!O90:Instances!O90),"diff", MAX(Instances!O90:Instances!O90)-MIN(Instances!O90:Instances!O90))</f>
        <v>0</v>
      </c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>
        <f>MIN($B90,$D90,$F90,$H90,$J90,$L90,$N90,$P90)</f>
        <v>0</v>
      </c>
      <c r="S90" s="1">
        <f>MIN($C90,$E90,$G90,$I90,$K90,$M90,$O90,$Q90)</f>
        <v>0</v>
      </c>
      <c r="T90" s="1">
        <f>MEDIAN($B90,$D90,$F90,$H90,$J90,$L90,$N90,$P90)</f>
        <v>0</v>
      </c>
      <c r="U90" s="1">
        <f>MEDIAN($C90,$E90,$G90,$I90,$K90,$M90,$O90,$Q90)</f>
        <v>0</v>
      </c>
      <c r="V90" s="1">
        <f>MAX($B90,$D90,$F90,$H90,$J90,$L90,$N90,$P90)</f>
        <v>0</v>
      </c>
      <c r="W90" s="1">
        <f>MAX($C90,$E90,$G90,$I90,$K90,$M90,$O90,$Q90)</f>
        <v>0</v>
      </c>
    </row>
    <row r="91" spans="1:23">
      <c r="A91" s="1" t="s">
        <v>88</v>
      </c>
      <c r="B91" s="1"/>
      <c r="C91" s="1"/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/>
      <c r="I91" s="1"/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 cm="1">
        <f t="array" ref="L91">_xlfn.SWITCH($A$2,"average", AVERAGE(Instances!L91:Instances!L91),"median", MEDIAN(Instances!L91:Instances!L91),"min", MIN(Instances!L91:Instances!L91),"max", MAX(Instances!L91:Instances!L91),"diff", MAX(Instances!L91:Instances!L91)-MIN(Instances!L91:Instances!L91))</f>
        <v>0</v>
      </c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 cm="1">
        <f t="array" ref="O91">_xlfn.SWITCH($A$2,"average", AVERAGE(Instances!O91:Instances!O91),"median", MEDIAN(Instances!O91:Instances!O91),"min", MIN(Instances!O91:Instances!O91),"max", MAX(Instances!O91:Instances!O91),"diff", MAX(Instances!O91:Instances!O91)-MIN(Instances!O91:Instances!O91))</f>
        <v>0</v>
      </c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>
        <f>MIN($B91,$D91,$F91,$H91,$J91,$L91,$N91,$P91)</f>
        <v>0</v>
      </c>
      <c r="S91" s="1">
        <f>MIN($C91,$E91,$G91,$I91,$K91,$M91,$O91,$Q91)</f>
        <v>0</v>
      </c>
      <c r="T91" s="1">
        <f>MEDIAN($B91,$D91,$F91,$H91,$J91,$L91,$N91,$P91)</f>
        <v>0</v>
      </c>
      <c r="U91" s="1">
        <f>MEDIAN($C91,$E91,$G91,$I91,$K91,$M91,$O91,$Q91)</f>
        <v>0</v>
      </c>
      <c r="V91" s="1">
        <f>MAX($B91,$D91,$F91,$H91,$J91,$L91,$N91,$P91)</f>
        <v>0</v>
      </c>
      <c r="W91" s="1">
        <f>MAX($C91,$E91,$G91,$I91,$K91,$M91,$O91,$Q91)</f>
        <v>0</v>
      </c>
    </row>
    <row r="92" spans="1:23">
      <c r="A92" s="1" t="s">
        <v>89</v>
      </c>
      <c r="B92" s="1"/>
      <c r="C92" s="1"/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/>
      <c r="I92" s="1"/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 cm="1">
        <f t="array" ref="L92">_xlfn.SWITCH($A$2,"average", AVERAGE(Instances!L92:Instances!L92),"median", MEDIAN(Instances!L92:Instances!L92),"min", MIN(Instances!L92:Instances!L92),"max", MAX(Instances!L92:Instances!L92),"diff", MAX(Instances!L92:Instances!L92)-MIN(Instances!L92:Instances!L92))</f>
        <v>0</v>
      </c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 cm="1">
        <f t="array" ref="O92">_xlfn.SWITCH($A$2,"average", AVERAGE(Instances!O92:Instances!O92),"median", MEDIAN(Instances!O92:Instances!O92),"min", MIN(Instances!O92:Instances!O92),"max", MAX(Instances!O92:Instances!O92),"diff", MAX(Instances!O92:Instances!O92)-MIN(Instances!O92:Instances!O92))</f>
        <v>0</v>
      </c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>
        <f>MIN($B92,$D92,$F92,$H92,$J92,$L92,$N92,$P92)</f>
        <v>0</v>
      </c>
      <c r="S92" s="1">
        <f>MIN($C92,$E92,$G92,$I92,$K92,$M92,$O92,$Q92)</f>
        <v>0</v>
      </c>
      <c r="T92" s="1">
        <f>MEDIAN($B92,$D92,$F92,$H92,$J92,$L92,$N92,$P92)</f>
        <v>0</v>
      </c>
      <c r="U92" s="1">
        <f>MEDIAN($C92,$E92,$G92,$I92,$K92,$M92,$O92,$Q92)</f>
        <v>0</v>
      </c>
      <c r="V92" s="1">
        <f>MAX($B92,$D92,$F92,$H92,$J92,$L92,$N92,$P92)</f>
        <v>0</v>
      </c>
      <c r="W92" s="1">
        <f>MAX($C92,$E92,$G92,$I92,$K92,$M92,$O92,$Q92)</f>
        <v>0</v>
      </c>
    </row>
    <row r="93" spans="1:23">
      <c r="A93" s="1" t="s">
        <v>90</v>
      </c>
      <c r="B93" s="1"/>
      <c r="C93" s="1"/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/>
      <c r="I93" s="1"/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 cm="1">
        <f t="array" ref="L93">_xlfn.SWITCH($A$2,"average", AVERAGE(Instances!L93:Instances!L93),"median", MEDIAN(Instances!L93:Instances!L93),"min", MIN(Instances!L93:Instances!L93),"max", MAX(Instances!L93:Instances!L93),"diff", MAX(Instances!L93:Instances!L93)-MIN(Instances!L93:Instances!L93))</f>
        <v>0</v>
      </c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 cm="1">
        <f t="array" ref="O93">_xlfn.SWITCH($A$2,"average", AVERAGE(Instances!O93:Instances!O93),"median", MEDIAN(Instances!O93:Instances!O93),"min", MIN(Instances!O93:Instances!O93),"max", MAX(Instances!O93:Instances!O93),"diff", MAX(Instances!O93:Instances!O93)-MIN(Instances!O93:Instances!O93))</f>
        <v>0</v>
      </c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>
        <f>MIN($B93,$D93,$F93,$H93,$J93,$L93,$N93,$P93)</f>
        <v>0</v>
      </c>
      <c r="S93" s="1">
        <f>MIN($C93,$E93,$G93,$I93,$K93,$M93,$O93,$Q93)</f>
        <v>0</v>
      </c>
      <c r="T93" s="1">
        <f>MEDIAN($B93,$D93,$F93,$H93,$J93,$L93,$N93,$P93)</f>
        <v>0</v>
      </c>
      <c r="U93" s="1">
        <f>MEDIAN($C93,$E93,$G93,$I93,$K93,$M93,$O93,$Q93)</f>
        <v>0</v>
      </c>
      <c r="V93" s="1">
        <f>MAX($B93,$D93,$F93,$H93,$J93,$L93,$N93,$P93)</f>
        <v>0</v>
      </c>
      <c r="W93" s="1">
        <f>MAX($C93,$E93,$G93,$I93,$K93,$M93,$O93,$Q93)</f>
        <v>0</v>
      </c>
    </row>
    <row r="94" spans="1:23">
      <c r="A94" s="1" t="s">
        <v>91</v>
      </c>
      <c r="B94" s="1"/>
      <c r="C94" s="1"/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/>
      <c r="I94" s="1"/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 cm="1">
        <f t="array" ref="L94">_xlfn.SWITCH($A$2,"average", AVERAGE(Instances!L94:Instances!L94),"median", MEDIAN(Instances!L94:Instances!L94),"min", MIN(Instances!L94:Instances!L94),"max", MAX(Instances!L94:Instances!L94),"diff", MAX(Instances!L94:Instances!L94)-MIN(Instances!L94:Instances!L94))</f>
        <v>0</v>
      </c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 cm="1">
        <f t="array" ref="O94">_xlfn.SWITCH($A$2,"average", AVERAGE(Instances!O94:Instances!O94),"median", MEDIAN(Instances!O94:Instances!O94),"min", MIN(Instances!O94:Instances!O94),"max", MAX(Instances!O94:Instances!O94),"diff", MAX(Instances!O94:Instances!O94)-MIN(Instances!O94:Instances!O94))</f>
        <v>0</v>
      </c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>
        <f>MIN($B94,$D94,$F94,$H94,$J94,$L94,$N94,$P94)</f>
        <v>0</v>
      </c>
      <c r="S94" s="1">
        <f>MIN($C94,$E94,$G94,$I94,$K94,$M94,$O94,$Q94)</f>
        <v>0</v>
      </c>
      <c r="T94" s="1">
        <f>MEDIAN($B94,$D94,$F94,$H94,$J94,$L94,$N94,$P94)</f>
        <v>0</v>
      </c>
      <c r="U94" s="1">
        <f>MEDIAN($C94,$E94,$G94,$I94,$K94,$M94,$O94,$Q94)</f>
        <v>0</v>
      </c>
      <c r="V94" s="1">
        <f>MAX($B94,$D94,$F94,$H94,$J94,$L94,$N94,$P94)</f>
        <v>0</v>
      </c>
      <c r="W94" s="1">
        <f>MAX($C94,$E94,$G94,$I94,$K94,$M94,$O94,$Q94)</f>
        <v>0</v>
      </c>
    </row>
    <row r="95" spans="1:23">
      <c r="A95" s="1" t="s">
        <v>92</v>
      </c>
      <c r="B95" s="1"/>
      <c r="C95" s="1"/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/>
      <c r="I95" s="1"/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 cm="1">
        <f t="array" ref="L95">_xlfn.SWITCH($A$2,"average", AVERAGE(Instances!L95:Instances!L95),"median", MEDIAN(Instances!L95:Instances!L95),"min", MIN(Instances!L95:Instances!L95),"max", MAX(Instances!L95:Instances!L95),"diff", MAX(Instances!L95:Instances!L95)-MIN(Instances!L95:Instances!L95))</f>
        <v>0</v>
      </c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 cm="1">
        <f t="array" ref="O95">_xlfn.SWITCH($A$2,"average", AVERAGE(Instances!O95:Instances!O95),"median", MEDIAN(Instances!O95:Instances!O95),"min", MIN(Instances!O95:Instances!O95),"max", MAX(Instances!O95:Instances!O95),"diff", MAX(Instances!O95:Instances!O95)-MIN(Instances!O95:Instances!O95))</f>
        <v>0</v>
      </c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>
        <f>MIN($B95,$D95,$F95,$H95,$J95,$L95,$N95,$P95)</f>
        <v>0</v>
      </c>
      <c r="S95" s="1">
        <f>MIN($C95,$E95,$G95,$I95,$K95,$M95,$O95,$Q95)</f>
        <v>0</v>
      </c>
      <c r="T95" s="1">
        <f>MEDIAN($B95,$D95,$F95,$H95,$J95,$L95,$N95,$P95)</f>
        <v>0</v>
      </c>
      <c r="U95" s="1">
        <f>MEDIAN($C95,$E95,$G95,$I95,$K95,$M95,$O95,$Q95)</f>
        <v>0</v>
      </c>
      <c r="V95" s="1">
        <f>MAX($B95,$D95,$F95,$H95,$J95,$L95,$N95,$P95)</f>
        <v>0</v>
      </c>
      <c r="W95" s="1">
        <f>MAX($C95,$E95,$G95,$I95,$K95,$M95,$O95,$Q95)</f>
        <v>0</v>
      </c>
    </row>
    <row r="96" spans="1:23">
      <c r="A96" s="1" t="s">
        <v>93</v>
      </c>
      <c r="B96" s="1"/>
      <c r="C96" s="1"/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/>
      <c r="I96" s="1"/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 cm="1">
        <f t="array" ref="L96">_xlfn.SWITCH($A$2,"average", AVERAGE(Instances!L96:Instances!L96),"median", MEDIAN(Instances!L96:Instances!L96),"min", MIN(Instances!L96:Instances!L96),"max", MAX(Instances!L96:Instances!L96),"diff", MAX(Instances!L96:Instances!L96)-MIN(Instances!L96:Instances!L96))</f>
        <v>0</v>
      </c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 cm="1">
        <f t="array" ref="O96">_xlfn.SWITCH($A$2,"average", AVERAGE(Instances!O96:Instances!O96),"median", MEDIAN(Instances!O96:Instances!O96),"min", MIN(Instances!O96:Instances!O96),"max", MAX(Instances!O96:Instances!O96),"diff", MAX(Instances!O96:Instances!O96)-MIN(Instances!O96:Instances!O96))</f>
        <v>0</v>
      </c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>
        <f>MIN($B96,$D96,$F96,$H96,$J96,$L96,$N96,$P96)</f>
        <v>0</v>
      </c>
      <c r="S96" s="1">
        <f>MIN($C96,$E96,$G96,$I96,$K96,$M96,$O96,$Q96)</f>
        <v>0</v>
      </c>
      <c r="T96" s="1">
        <f>MEDIAN($B96,$D96,$F96,$H96,$J96,$L96,$N96,$P96)</f>
        <v>0</v>
      </c>
      <c r="U96" s="1">
        <f>MEDIAN($C96,$E96,$G96,$I96,$K96,$M96,$O96,$Q96)</f>
        <v>0</v>
      </c>
      <c r="V96" s="1">
        <f>MAX($B96,$D96,$F96,$H96,$J96,$L96,$N96,$P96)</f>
        <v>0</v>
      </c>
      <c r="W96" s="1">
        <f>MAX($C96,$E96,$G96,$I96,$K96,$M96,$O96,$Q96)</f>
        <v>0</v>
      </c>
    </row>
    <row r="97" spans="1:23">
      <c r="A97" s="1" t="s">
        <v>94</v>
      </c>
      <c r="B97" s="1"/>
      <c r="C97" s="1"/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/>
      <c r="I97" s="1"/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 cm="1">
        <f t="array" ref="L97">_xlfn.SWITCH($A$2,"average", AVERAGE(Instances!L97:Instances!L97),"median", MEDIAN(Instances!L97:Instances!L97),"min", MIN(Instances!L97:Instances!L97),"max", MAX(Instances!L97:Instances!L97),"diff", MAX(Instances!L97:Instances!L97)-MIN(Instances!L97:Instances!L97))</f>
        <v>0</v>
      </c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 cm="1">
        <f t="array" ref="O97">_xlfn.SWITCH($A$2,"average", AVERAGE(Instances!O97:Instances!O97),"median", MEDIAN(Instances!O97:Instances!O97),"min", MIN(Instances!O97:Instances!O97),"max", MAX(Instances!O97:Instances!O97),"diff", MAX(Instances!O97:Instances!O97)-MIN(Instances!O97:Instances!O97))</f>
        <v>0</v>
      </c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>
        <f>MIN($B97,$D97,$F97,$H97,$J97,$L97,$N97,$P97)</f>
        <v>0</v>
      </c>
      <c r="S97" s="1">
        <f>MIN($C97,$E97,$G97,$I97,$K97,$M97,$O97,$Q97)</f>
        <v>0</v>
      </c>
      <c r="T97" s="1">
        <f>MEDIAN($B97,$D97,$F97,$H97,$J97,$L97,$N97,$P97)</f>
        <v>0</v>
      </c>
      <c r="U97" s="1">
        <f>MEDIAN($C97,$E97,$G97,$I97,$K97,$M97,$O97,$Q97)</f>
        <v>0</v>
      </c>
      <c r="V97" s="1">
        <f>MAX($B97,$D97,$F97,$H97,$J97,$L97,$N97,$P97)</f>
        <v>0</v>
      </c>
      <c r="W97" s="1">
        <f>MAX($C97,$E97,$G97,$I97,$K97,$M97,$O97,$Q97)</f>
        <v>0</v>
      </c>
    </row>
    <row r="98" spans="1:23">
      <c r="A98" s="1" t="s">
        <v>95</v>
      </c>
      <c r="B98" s="1"/>
      <c r="C98" s="1"/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/>
      <c r="I98" s="1"/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 cm="1">
        <f t="array" ref="L98">_xlfn.SWITCH($A$2,"average", AVERAGE(Instances!L98:Instances!L98),"median", MEDIAN(Instances!L98:Instances!L98),"min", MIN(Instances!L98:Instances!L98),"max", MAX(Instances!L98:Instances!L98),"diff", MAX(Instances!L98:Instances!L98)-MIN(Instances!L98:Instances!L98))</f>
        <v>0</v>
      </c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 cm="1">
        <f t="array" ref="O98">_xlfn.SWITCH($A$2,"average", AVERAGE(Instances!O98:Instances!O98),"median", MEDIAN(Instances!O98:Instances!O98),"min", MIN(Instances!O98:Instances!O98),"max", MAX(Instances!O98:Instances!O98),"diff", MAX(Instances!O98:Instances!O98)-MIN(Instances!O98:Instances!O98))</f>
        <v>0</v>
      </c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>
        <f>MIN($B98,$D98,$F98,$H98,$J98,$L98,$N98,$P98)</f>
        <v>0</v>
      </c>
      <c r="S98" s="1">
        <f>MIN($C98,$E98,$G98,$I98,$K98,$M98,$O98,$Q98)</f>
        <v>0</v>
      </c>
      <c r="T98" s="1">
        <f>MEDIAN($B98,$D98,$F98,$H98,$J98,$L98,$N98,$P98)</f>
        <v>0</v>
      </c>
      <c r="U98" s="1">
        <f>MEDIAN($C98,$E98,$G98,$I98,$K98,$M98,$O98,$Q98)</f>
        <v>0</v>
      </c>
      <c r="V98" s="1">
        <f>MAX($B98,$D98,$F98,$H98,$J98,$L98,$N98,$P98)</f>
        <v>0</v>
      </c>
      <c r="W98" s="1">
        <f>MAX($C98,$E98,$G98,$I98,$K98,$M98,$O98,$Q98)</f>
        <v>0</v>
      </c>
    </row>
    <row r="99" spans="1:23">
      <c r="A99" s="1" t="s">
        <v>96</v>
      </c>
      <c r="B99" s="1"/>
      <c r="C99" s="1"/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/>
      <c r="I99" s="1"/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 cm="1">
        <f t="array" ref="L99">_xlfn.SWITCH($A$2,"average", AVERAGE(Instances!L99:Instances!L99),"median", MEDIAN(Instances!L99:Instances!L99),"min", MIN(Instances!L99:Instances!L99),"max", MAX(Instances!L99:Instances!L99),"diff", MAX(Instances!L99:Instances!L99)-MIN(Instances!L99:Instances!L99))</f>
        <v>0</v>
      </c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 cm="1">
        <f t="array" ref="O99">_xlfn.SWITCH($A$2,"average", AVERAGE(Instances!O99:Instances!O99),"median", MEDIAN(Instances!O99:Instances!O99),"min", MIN(Instances!O99:Instances!O99),"max", MAX(Instances!O99:Instances!O99),"diff", MAX(Instances!O99:Instances!O99)-MIN(Instances!O99:Instances!O99))</f>
        <v>0</v>
      </c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>
        <f>MIN($B99,$D99,$F99,$H99,$J99,$L99,$N99,$P99)</f>
        <v>0</v>
      </c>
      <c r="S99" s="1">
        <f>MIN($C99,$E99,$G99,$I99,$K99,$M99,$O99,$Q99)</f>
        <v>0</v>
      </c>
      <c r="T99" s="1">
        <f>MEDIAN($B99,$D99,$F99,$H99,$J99,$L99,$N99,$P99)</f>
        <v>0</v>
      </c>
      <c r="U99" s="1">
        <f>MEDIAN($C99,$E99,$G99,$I99,$K99,$M99,$O99,$Q99)</f>
        <v>0</v>
      </c>
      <c r="V99" s="1">
        <f>MAX($B99,$D99,$F99,$H99,$J99,$L99,$N99,$P99)</f>
        <v>0</v>
      </c>
      <c r="W99" s="1">
        <f>MAX($C99,$E99,$G99,$I99,$K99,$M99,$O99,$Q99)</f>
        <v>0</v>
      </c>
    </row>
    <row r="100" spans="1:23">
      <c r="A100" s="1" t="s">
        <v>97</v>
      </c>
      <c r="B100" s="1"/>
      <c r="C100" s="1"/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/>
      <c r="I100" s="1"/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 cm="1">
        <f t="array" ref="L100">_xlfn.SWITCH($A$2,"average", AVERAGE(Instances!L100:Instances!L100),"median", MEDIAN(Instances!L100:Instances!L100),"min", MIN(Instances!L100:Instances!L100),"max", MAX(Instances!L100:Instances!L100),"diff", MAX(Instances!L100:Instances!L100)-MIN(Instances!L100:Instances!L100))</f>
        <v>0</v>
      </c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 cm="1">
        <f t="array" ref="O100">_xlfn.SWITCH($A$2,"average", AVERAGE(Instances!O100:Instances!O100),"median", MEDIAN(Instances!O100:Instances!O100),"min", MIN(Instances!O100:Instances!O100),"max", MAX(Instances!O100:Instances!O100),"diff", MAX(Instances!O100:Instances!O100)-MIN(Instances!O100:Instances!O100))</f>
        <v>0</v>
      </c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>
        <f>MIN($B100,$D100,$F100,$H100,$J100,$L100,$N100,$P100)</f>
        <v>0</v>
      </c>
      <c r="S100" s="1">
        <f>MIN($C100,$E100,$G100,$I100,$K100,$M100,$O100,$Q100)</f>
        <v>0</v>
      </c>
      <c r="T100" s="1">
        <f>MEDIAN($B100,$D100,$F100,$H100,$J100,$L100,$N100,$P100)</f>
        <v>0</v>
      </c>
      <c r="U100" s="1">
        <f>MEDIAN($C100,$E100,$G100,$I100,$K100,$M100,$O100,$Q100)</f>
        <v>0</v>
      </c>
      <c r="V100" s="1">
        <f>MAX($B100,$D100,$F100,$H100,$J100,$L100,$N100,$P100)</f>
        <v>0</v>
      </c>
      <c r="W100" s="1">
        <f>MAX($C100,$E100,$G100,$I100,$K100,$M100,$O100,$Q100)</f>
        <v>0</v>
      </c>
    </row>
    <row r="101" spans="1:23">
      <c r="A101" s="1" t="s">
        <v>98</v>
      </c>
      <c r="B101" s="1"/>
      <c r="C101" s="1"/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/>
      <c r="I101" s="1"/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 cm="1">
        <f t="array" ref="L101">_xlfn.SWITCH($A$2,"average", AVERAGE(Instances!L101:Instances!L101),"median", MEDIAN(Instances!L101:Instances!L101),"min", MIN(Instances!L101:Instances!L101),"max", MAX(Instances!L101:Instances!L101),"diff", MAX(Instances!L101:Instances!L101)-MIN(Instances!L101:Instances!L101))</f>
        <v>0</v>
      </c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 cm="1">
        <f t="array" ref="O101">_xlfn.SWITCH($A$2,"average", AVERAGE(Instances!O101:Instances!O101),"median", MEDIAN(Instances!O101:Instances!O101),"min", MIN(Instances!O101:Instances!O101),"max", MAX(Instances!O101:Instances!O101),"diff", MAX(Instances!O101:Instances!O101)-MIN(Instances!O101:Instances!O101))</f>
        <v>0</v>
      </c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>
        <f>MIN($B101,$D101,$F101,$H101,$J101,$L101,$N101,$P101)</f>
        <v>0</v>
      </c>
      <c r="S101" s="1">
        <f>MIN($C101,$E101,$G101,$I101,$K101,$M101,$O101,$Q101)</f>
        <v>0</v>
      </c>
      <c r="T101" s="1">
        <f>MEDIAN($B101,$D101,$F101,$H101,$J101,$L101,$N101,$P101)</f>
        <v>0</v>
      </c>
      <c r="U101" s="1">
        <f>MEDIAN($C101,$E101,$G101,$I101,$K101,$M101,$O101,$Q101)</f>
        <v>0</v>
      </c>
      <c r="V101" s="1">
        <f>MAX($B101,$D101,$F101,$H101,$J101,$L101,$N101,$P101)</f>
        <v>0</v>
      </c>
      <c r="W101" s="1">
        <f>MAX($C101,$E101,$G101,$I101,$K101,$M101,$O101,$Q101)</f>
        <v>0</v>
      </c>
    </row>
    <row r="102" spans="1:23">
      <c r="A102" s="1" t="s">
        <v>99</v>
      </c>
      <c r="B102" s="1"/>
      <c r="C102" s="1"/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/>
      <c r="I102" s="1"/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 cm="1">
        <f t="array" ref="L102">_xlfn.SWITCH($A$2,"average", AVERAGE(Instances!L102:Instances!L102),"median", MEDIAN(Instances!L102:Instances!L102),"min", MIN(Instances!L102:Instances!L102),"max", MAX(Instances!L102:Instances!L102),"diff", MAX(Instances!L102:Instances!L102)-MIN(Instances!L102:Instances!L102))</f>
        <v>0</v>
      </c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 cm="1">
        <f t="array" ref="O102">_xlfn.SWITCH($A$2,"average", AVERAGE(Instances!O102:Instances!O102),"median", MEDIAN(Instances!O102:Instances!O102),"min", MIN(Instances!O102:Instances!O102),"max", MAX(Instances!O102:Instances!O102),"diff", MAX(Instances!O102:Instances!O102)-MIN(Instances!O102:Instances!O102))</f>
        <v>0</v>
      </c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>
        <f>MIN($B102,$D102,$F102,$H102,$J102,$L102,$N102,$P102)</f>
        <v>0</v>
      </c>
      <c r="S102" s="1">
        <f>MIN($C102,$E102,$G102,$I102,$K102,$M102,$O102,$Q102)</f>
        <v>0</v>
      </c>
      <c r="T102" s="1">
        <f>MEDIAN($B102,$D102,$F102,$H102,$J102,$L102,$N102,$P102)</f>
        <v>0</v>
      </c>
      <c r="U102" s="1">
        <f>MEDIAN($C102,$E102,$G102,$I102,$K102,$M102,$O102,$Q102)</f>
        <v>0</v>
      </c>
      <c r="V102" s="1">
        <f>MAX($B102,$D102,$F102,$H102,$J102,$L102,$N102,$P102)</f>
        <v>0</v>
      </c>
      <c r="W102" s="1">
        <f>MAX($C102,$E102,$G102,$I102,$K102,$M102,$O102,$Q102)</f>
        <v>0</v>
      </c>
    </row>
    <row r="103" spans="1:23">
      <c r="A103" s="1" t="s">
        <v>100</v>
      </c>
      <c r="B103" s="1"/>
      <c r="C103" s="1"/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/>
      <c r="I103" s="1"/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 cm="1">
        <f t="array" ref="L103">_xlfn.SWITCH($A$2,"average", AVERAGE(Instances!L103:Instances!L103),"median", MEDIAN(Instances!L103:Instances!L103),"min", MIN(Instances!L103:Instances!L103),"max", MAX(Instances!L103:Instances!L103),"diff", MAX(Instances!L103:Instances!L103)-MIN(Instances!L103:Instances!L103))</f>
        <v>0</v>
      </c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 cm="1">
        <f t="array" ref="O103">_xlfn.SWITCH($A$2,"average", AVERAGE(Instances!O103:Instances!O103),"median", MEDIAN(Instances!O103:Instances!O103),"min", MIN(Instances!O103:Instances!O103),"max", MAX(Instances!O103:Instances!O103),"diff", MAX(Instances!O103:Instances!O103)-MIN(Instances!O103:Instances!O103))</f>
        <v>0</v>
      </c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>
        <f>MIN($B103,$D103,$F103,$H103,$J103,$L103,$N103,$P103)</f>
        <v>0</v>
      </c>
      <c r="S103" s="1">
        <f>MIN($C103,$E103,$G103,$I103,$K103,$M103,$O103,$Q103)</f>
        <v>0</v>
      </c>
      <c r="T103" s="1">
        <f>MEDIAN($B103,$D103,$F103,$H103,$J103,$L103,$N103,$P103)</f>
        <v>0</v>
      </c>
      <c r="U103" s="1">
        <f>MEDIAN($C103,$E103,$G103,$I103,$K103,$M103,$O103,$Q103)</f>
        <v>0</v>
      </c>
      <c r="V103" s="1">
        <f>MAX($B103,$D103,$F103,$H103,$J103,$L103,$N103,$P103)</f>
        <v>0</v>
      </c>
      <c r="W103" s="1">
        <f>MAX($C103,$E103,$G103,$I103,$K103,$M103,$O103,$Q103)</f>
        <v>0</v>
      </c>
    </row>
    <row r="104" spans="1:23">
      <c r="A104" s="1" t="s">
        <v>101</v>
      </c>
      <c r="B104" s="1"/>
      <c r="C104" s="1"/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/>
      <c r="I104" s="1"/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 cm="1">
        <f t="array" ref="L104">_xlfn.SWITCH($A$2,"average", AVERAGE(Instances!L104:Instances!L104),"median", MEDIAN(Instances!L104:Instances!L104),"min", MIN(Instances!L104:Instances!L104),"max", MAX(Instances!L104:Instances!L104),"diff", MAX(Instances!L104:Instances!L104)-MIN(Instances!L104:Instances!L104))</f>
        <v>0</v>
      </c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 cm="1">
        <f t="array" ref="O104">_xlfn.SWITCH($A$2,"average", AVERAGE(Instances!O104:Instances!O104),"median", MEDIAN(Instances!O104:Instances!O104),"min", MIN(Instances!O104:Instances!O104),"max", MAX(Instances!O104:Instances!O104),"diff", MAX(Instances!O104:Instances!O104)-MIN(Instances!O104:Instances!O104))</f>
        <v>0</v>
      </c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>
        <f>MIN($B104,$D104,$F104,$H104,$J104,$L104,$N104,$P104)</f>
        <v>0</v>
      </c>
      <c r="S104" s="1">
        <f>MIN($C104,$E104,$G104,$I104,$K104,$M104,$O104,$Q104)</f>
        <v>0</v>
      </c>
      <c r="T104" s="1">
        <f>MEDIAN($B104,$D104,$F104,$H104,$J104,$L104,$N104,$P104)</f>
        <v>0</v>
      </c>
      <c r="U104" s="1">
        <f>MEDIAN($C104,$E104,$G104,$I104,$K104,$M104,$O104,$Q104)</f>
        <v>0</v>
      </c>
      <c r="V104" s="1">
        <f>MAX($B104,$D104,$F104,$H104,$J104,$L104,$N104,$P104)</f>
        <v>0</v>
      </c>
      <c r="W104" s="1">
        <f>MAX($C104,$E104,$G104,$I104,$K104,$M104,$O104,$Q104)</f>
        <v>0</v>
      </c>
    </row>
    <row r="105" spans="1:23">
      <c r="A105" s="1" t="s">
        <v>102</v>
      </c>
      <c r="B105" s="1"/>
      <c r="C105" s="1"/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/>
      <c r="I105" s="1"/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 cm="1">
        <f t="array" ref="L105">_xlfn.SWITCH($A$2,"average", AVERAGE(Instances!L105:Instances!L105),"median", MEDIAN(Instances!L105:Instances!L105),"min", MIN(Instances!L105:Instances!L105),"max", MAX(Instances!L105:Instances!L105),"diff", MAX(Instances!L105:Instances!L105)-MIN(Instances!L105:Instances!L105))</f>
        <v>0</v>
      </c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 cm="1">
        <f t="array" ref="O105">_xlfn.SWITCH($A$2,"average", AVERAGE(Instances!O105:Instances!O105),"median", MEDIAN(Instances!O105:Instances!O105),"min", MIN(Instances!O105:Instances!O105),"max", MAX(Instances!O105:Instances!O105),"diff", MAX(Instances!O105:Instances!O105)-MIN(Instances!O105:Instances!O105))</f>
        <v>0</v>
      </c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>
        <f>MIN($B105,$D105,$F105,$H105,$J105,$L105,$N105,$P105)</f>
        <v>0</v>
      </c>
      <c r="S105" s="1">
        <f>MIN($C105,$E105,$G105,$I105,$K105,$M105,$O105,$Q105)</f>
        <v>0</v>
      </c>
      <c r="T105" s="1">
        <f>MEDIAN($B105,$D105,$F105,$H105,$J105,$L105,$N105,$P105)</f>
        <v>0</v>
      </c>
      <c r="U105" s="1">
        <f>MEDIAN($C105,$E105,$G105,$I105,$K105,$M105,$O105,$Q105)</f>
        <v>0</v>
      </c>
      <c r="V105" s="1">
        <f>MAX($B105,$D105,$F105,$H105,$J105,$L105,$N105,$P105)</f>
        <v>0</v>
      </c>
      <c r="W105" s="1">
        <f>MAX($C105,$E105,$G105,$I105,$K105,$M105,$O105,$Q105)</f>
        <v>0</v>
      </c>
    </row>
    <row r="106" spans="1:23">
      <c r="A106" s="1" t="s">
        <v>103</v>
      </c>
      <c r="B106" s="1"/>
      <c r="C106" s="1"/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/>
      <c r="I106" s="1"/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 cm="1">
        <f t="array" ref="L106">_xlfn.SWITCH($A$2,"average", AVERAGE(Instances!L106:Instances!L106),"median", MEDIAN(Instances!L106:Instances!L106),"min", MIN(Instances!L106:Instances!L106),"max", MAX(Instances!L106:Instances!L106),"diff", MAX(Instances!L106:Instances!L106)-MIN(Instances!L106:Instances!L106))</f>
        <v>0</v>
      </c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 cm="1">
        <f t="array" ref="O106">_xlfn.SWITCH($A$2,"average", AVERAGE(Instances!O106:Instances!O106),"median", MEDIAN(Instances!O106:Instances!O106),"min", MIN(Instances!O106:Instances!O106),"max", MAX(Instances!O106:Instances!O106),"diff", MAX(Instances!O106:Instances!O106)-MIN(Instances!O106:Instances!O106))</f>
        <v>0</v>
      </c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>
        <f>MIN($B106,$D106,$F106,$H106,$J106,$L106,$N106,$P106)</f>
        <v>0</v>
      </c>
      <c r="S106" s="1">
        <f>MIN($C106,$E106,$G106,$I106,$K106,$M106,$O106,$Q106)</f>
        <v>0</v>
      </c>
      <c r="T106" s="1">
        <f>MEDIAN($B106,$D106,$F106,$H106,$J106,$L106,$N106,$P106)</f>
        <v>0</v>
      </c>
      <c r="U106" s="1">
        <f>MEDIAN($C106,$E106,$G106,$I106,$K106,$M106,$O106,$Q106)</f>
        <v>0</v>
      </c>
      <c r="V106" s="1">
        <f>MAX($B106,$D106,$F106,$H106,$J106,$L106,$N106,$P106)</f>
        <v>0</v>
      </c>
      <c r="W106" s="1">
        <f>MAX($C106,$E106,$G106,$I106,$K106,$M106,$O106,$Q106)</f>
        <v>0</v>
      </c>
    </row>
    <row r="107" spans="1:23">
      <c r="A107" s="1" t="s">
        <v>104</v>
      </c>
      <c r="B107" s="1"/>
      <c r="C107" s="1"/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/>
      <c r="I107" s="1"/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 cm="1">
        <f t="array" ref="L107">_xlfn.SWITCH($A$2,"average", AVERAGE(Instances!L107:Instances!L107),"median", MEDIAN(Instances!L107:Instances!L107),"min", MIN(Instances!L107:Instances!L107),"max", MAX(Instances!L107:Instances!L107),"diff", MAX(Instances!L107:Instances!L107)-MIN(Instances!L107:Instances!L107))</f>
        <v>0</v>
      </c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 cm="1">
        <f t="array" ref="O107">_xlfn.SWITCH($A$2,"average", AVERAGE(Instances!O107:Instances!O107),"median", MEDIAN(Instances!O107:Instances!O107),"min", MIN(Instances!O107:Instances!O107),"max", MAX(Instances!O107:Instances!O107),"diff", MAX(Instances!O107:Instances!O107)-MIN(Instances!O107:Instances!O107))</f>
        <v>0</v>
      </c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>
        <f>MIN($B107,$D107,$F107,$H107,$J107,$L107,$N107,$P107)</f>
        <v>0</v>
      </c>
      <c r="S107" s="1">
        <f>MIN($C107,$E107,$G107,$I107,$K107,$M107,$O107,$Q107)</f>
        <v>0</v>
      </c>
      <c r="T107" s="1">
        <f>MEDIAN($B107,$D107,$F107,$H107,$J107,$L107,$N107,$P107)</f>
        <v>0</v>
      </c>
      <c r="U107" s="1">
        <f>MEDIAN($C107,$E107,$G107,$I107,$K107,$M107,$O107,$Q107)</f>
        <v>0</v>
      </c>
      <c r="V107" s="1">
        <f>MAX($B107,$D107,$F107,$H107,$J107,$L107,$N107,$P107)</f>
        <v>0</v>
      </c>
      <c r="W107" s="1">
        <f>MAX($C107,$E107,$G107,$I107,$K107,$M107,$O107,$Q107)</f>
        <v>0</v>
      </c>
    </row>
    <row r="108" spans="1:23">
      <c r="A108" s="1" t="s">
        <v>105</v>
      </c>
      <c r="B108" s="1"/>
      <c r="C108" s="1"/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/>
      <c r="I108" s="1"/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 cm="1">
        <f t="array" ref="L108">_xlfn.SWITCH($A$2,"average", AVERAGE(Instances!L108:Instances!L108),"median", MEDIAN(Instances!L108:Instances!L108),"min", MIN(Instances!L108:Instances!L108),"max", MAX(Instances!L108:Instances!L108),"diff", MAX(Instances!L108:Instances!L108)-MIN(Instances!L108:Instances!L108))</f>
        <v>0</v>
      </c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 cm="1">
        <f t="array" ref="O108">_xlfn.SWITCH($A$2,"average", AVERAGE(Instances!O108:Instances!O108),"median", MEDIAN(Instances!O108:Instances!O108),"min", MIN(Instances!O108:Instances!O108),"max", MAX(Instances!O108:Instances!O108),"diff", MAX(Instances!O108:Instances!O108)-MIN(Instances!O108:Instances!O108))</f>
        <v>0</v>
      </c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>
        <f>MIN($B108,$D108,$F108,$H108,$J108,$L108,$N108,$P108)</f>
        <v>0</v>
      </c>
      <c r="S108" s="1">
        <f>MIN($C108,$E108,$G108,$I108,$K108,$M108,$O108,$Q108)</f>
        <v>0</v>
      </c>
      <c r="T108" s="1">
        <f>MEDIAN($B108,$D108,$F108,$H108,$J108,$L108,$N108,$P108)</f>
        <v>0</v>
      </c>
      <c r="U108" s="1">
        <f>MEDIAN($C108,$E108,$G108,$I108,$K108,$M108,$O108,$Q108)</f>
        <v>0</v>
      </c>
      <c r="V108" s="1">
        <f>MAX($B108,$D108,$F108,$H108,$J108,$L108,$N108,$P108)</f>
        <v>0</v>
      </c>
      <c r="W108" s="1">
        <f>MAX($C108,$E108,$G108,$I108,$K108,$M108,$O108,$Q108)</f>
        <v>0</v>
      </c>
    </row>
    <row r="109" spans="1:23">
      <c r="A109" s="1" t="s">
        <v>106</v>
      </c>
      <c r="B109" s="1"/>
      <c r="C109" s="1"/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/>
      <c r="I109" s="1"/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 cm="1">
        <f t="array" ref="L109">_xlfn.SWITCH($A$2,"average", AVERAGE(Instances!L109:Instances!L109),"median", MEDIAN(Instances!L109:Instances!L109),"min", MIN(Instances!L109:Instances!L109),"max", MAX(Instances!L109:Instances!L109),"diff", MAX(Instances!L109:Instances!L109)-MIN(Instances!L109:Instances!L109))</f>
        <v>0</v>
      </c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 cm="1">
        <f t="array" ref="O109">_xlfn.SWITCH($A$2,"average", AVERAGE(Instances!O109:Instances!O109),"median", MEDIAN(Instances!O109:Instances!O109),"min", MIN(Instances!O109:Instances!O109),"max", MAX(Instances!O109:Instances!O109),"diff", MAX(Instances!O109:Instances!O109)-MIN(Instances!O109:Instances!O109))</f>
        <v>0</v>
      </c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>
        <f>MIN($B109,$D109,$F109,$H109,$J109,$L109,$N109,$P109)</f>
        <v>0</v>
      </c>
      <c r="S109" s="1">
        <f>MIN($C109,$E109,$G109,$I109,$K109,$M109,$O109,$Q109)</f>
        <v>0</v>
      </c>
      <c r="T109" s="1">
        <f>MEDIAN($B109,$D109,$F109,$H109,$J109,$L109,$N109,$P109)</f>
        <v>0</v>
      </c>
      <c r="U109" s="1">
        <f>MEDIAN($C109,$E109,$G109,$I109,$K109,$M109,$O109,$Q109)</f>
        <v>0</v>
      </c>
      <c r="V109" s="1">
        <f>MAX($B109,$D109,$F109,$H109,$J109,$L109,$N109,$P109)</f>
        <v>0</v>
      </c>
      <c r="W109" s="1">
        <f>MAX($C109,$E109,$G109,$I109,$K109,$M109,$O109,$Q109)</f>
        <v>0</v>
      </c>
    </row>
    <row r="110" spans="1:23">
      <c r="A110" s="1" t="s">
        <v>107</v>
      </c>
      <c r="B110" s="1"/>
      <c r="C110" s="1"/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/>
      <c r="I110" s="1"/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 cm="1">
        <f t="array" ref="L110">_xlfn.SWITCH($A$2,"average", AVERAGE(Instances!L110:Instances!L110),"median", MEDIAN(Instances!L110:Instances!L110),"min", MIN(Instances!L110:Instances!L110),"max", MAX(Instances!L110:Instances!L110),"diff", MAX(Instances!L110:Instances!L110)-MIN(Instances!L110:Instances!L110))</f>
        <v>0</v>
      </c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 cm="1">
        <f t="array" ref="O110">_xlfn.SWITCH($A$2,"average", AVERAGE(Instances!O110:Instances!O110),"median", MEDIAN(Instances!O110:Instances!O110),"min", MIN(Instances!O110:Instances!O110),"max", MAX(Instances!O110:Instances!O110),"diff", MAX(Instances!O110:Instances!O110)-MIN(Instances!O110:Instances!O110))</f>
        <v>0</v>
      </c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>
        <f>MIN($B110,$D110,$F110,$H110,$J110,$L110,$N110,$P110)</f>
        <v>0</v>
      </c>
      <c r="S110" s="1">
        <f>MIN($C110,$E110,$G110,$I110,$K110,$M110,$O110,$Q110)</f>
        <v>0</v>
      </c>
      <c r="T110" s="1">
        <f>MEDIAN($B110,$D110,$F110,$H110,$J110,$L110,$N110,$P110)</f>
        <v>0</v>
      </c>
      <c r="U110" s="1">
        <f>MEDIAN($C110,$E110,$G110,$I110,$K110,$M110,$O110,$Q110)</f>
        <v>0</v>
      </c>
      <c r="V110" s="1">
        <f>MAX($B110,$D110,$F110,$H110,$J110,$L110,$N110,$P110)</f>
        <v>0</v>
      </c>
      <c r="W110" s="1">
        <f>MAX($C110,$E110,$G110,$I110,$K110,$M110,$O110,$Q110)</f>
        <v>0</v>
      </c>
    </row>
    <row r="111" spans="1:23">
      <c r="A111" s="1" t="s">
        <v>108</v>
      </c>
      <c r="B111" s="1"/>
      <c r="C111" s="1"/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/>
      <c r="I111" s="1"/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 cm="1">
        <f t="array" ref="L111">_xlfn.SWITCH($A$2,"average", AVERAGE(Instances!L111:Instances!L111),"median", MEDIAN(Instances!L111:Instances!L111),"min", MIN(Instances!L111:Instances!L111),"max", MAX(Instances!L111:Instances!L111),"diff", MAX(Instances!L111:Instances!L111)-MIN(Instances!L111:Instances!L111))</f>
        <v>0</v>
      </c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 cm="1">
        <f t="array" ref="O111">_xlfn.SWITCH($A$2,"average", AVERAGE(Instances!O111:Instances!O111),"median", MEDIAN(Instances!O111:Instances!O111),"min", MIN(Instances!O111:Instances!O111),"max", MAX(Instances!O111:Instances!O111),"diff", MAX(Instances!O111:Instances!O111)-MIN(Instances!O111:Instances!O111))</f>
        <v>0</v>
      </c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>
        <f>MIN($B111,$D111,$F111,$H111,$J111,$L111,$N111,$P111)</f>
        <v>0</v>
      </c>
      <c r="S111" s="1">
        <f>MIN($C111,$E111,$G111,$I111,$K111,$M111,$O111,$Q111)</f>
        <v>0</v>
      </c>
      <c r="T111" s="1">
        <f>MEDIAN($B111,$D111,$F111,$H111,$J111,$L111,$N111,$P111)</f>
        <v>0</v>
      </c>
      <c r="U111" s="1">
        <f>MEDIAN($C111,$E111,$G111,$I111,$K111,$M111,$O111,$Q111)</f>
        <v>0</v>
      </c>
      <c r="V111" s="1">
        <f>MAX($B111,$D111,$F111,$H111,$J111,$L111,$N111,$P111)</f>
        <v>0</v>
      </c>
      <c r="W111" s="1">
        <f>MAX($C111,$E111,$G111,$I111,$K111,$M111,$O111,$Q111)</f>
        <v>0</v>
      </c>
    </row>
    <row r="112" spans="1:23">
      <c r="A112" s="1" t="s">
        <v>109</v>
      </c>
      <c r="B112" s="1"/>
      <c r="C112" s="1"/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/>
      <c r="I112" s="1"/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 cm="1">
        <f t="array" ref="L112">_xlfn.SWITCH($A$2,"average", AVERAGE(Instances!L112:Instances!L112),"median", MEDIAN(Instances!L112:Instances!L112),"min", MIN(Instances!L112:Instances!L112),"max", MAX(Instances!L112:Instances!L112),"diff", MAX(Instances!L112:Instances!L112)-MIN(Instances!L112:Instances!L112))</f>
        <v>0</v>
      </c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 cm="1">
        <f t="array" ref="O112">_xlfn.SWITCH($A$2,"average", AVERAGE(Instances!O112:Instances!O112),"median", MEDIAN(Instances!O112:Instances!O112),"min", MIN(Instances!O112:Instances!O112),"max", MAX(Instances!O112:Instances!O112),"diff", MAX(Instances!O112:Instances!O112)-MIN(Instances!O112:Instances!O112))</f>
        <v>0</v>
      </c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>
        <f>MIN($B112,$D112,$F112,$H112,$J112,$L112,$N112,$P112)</f>
        <v>0</v>
      </c>
      <c r="S112" s="1">
        <f>MIN($C112,$E112,$G112,$I112,$K112,$M112,$O112,$Q112)</f>
        <v>0</v>
      </c>
      <c r="T112" s="1">
        <f>MEDIAN($B112,$D112,$F112,$H112,$J112,$L112,$N112,$P112)</f>
        <v>0</v>
      </c>
      <c r="U112" s="1">
        <f>MEDIAN($C112,$E112,$G112,$I112,$K112,$M112,$O112,$Q112)</f>
        <v>0</v>
      </c>
      <c r="V112" s="1">
        <f>MAX($B112,$D112,$F112,$H112,$J112,$L112,$N112,$P112)</f>
        <v>0</v>
      </c>
      <c r="W112" s="1">
        <f>MAX($C112,$E112,$G112,$I112,$K112,$M112,$O112,$Q112)</f>
        <v>0</v>
      </c>
    </row>
    <row r="113" spans="1:23">
      <c r="A113" s="1" t="s">
        <v>110</v>
      </c>
      <c r="B113" s="1"/>
      <c r="C113" s="1"/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/>
      <c r="I113" s="1"/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 cm="1">
        <f t="array" ref="L113">_xlfn.SWITCH($A$2,"average", AVERAGE(Instances!L113:Instances!L113),"median", MEDIAN(Instances!L113:Instances!L113),"min", MIN(Instances!L113:Instances!L113),"max", MAX(Instances!L113:Instances!L113),"diff", MAX(Instances!L113:Instances!L113)-MIN(Instances!L113:Instances!L113))</f>
        <v>0</v>
      </c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 cm="1">
        <f t="array" ref="O113">_xlfn.SWITCH($A$2,"average", AVERAGE(Instances!O113:Instances!O113),"median", MEDIAN(Instances!O113:Instances!O113),"min", MIN(Instances!O113:Instances!O113),"max", MAX(Instances!O113:Instances!O113),"diff", MAX(Instances!O113:Instances!O113)-MIN(Instances!O113:Instances!O113))</f>
        <v>0</v>
      </c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>
        <f>MIN($B113,$D113,$F113,$H113,$J113,$L113,$N113,$P113)</f>
        <v>0</v>
      </c>
      <c r="S113" s="1">
        <f>MIN($C113,$E113,$G113,$I113,$K113,$M113,$O113,$Q113)</f>
        <v>0</v>
      </c>
      <c r="T113" s="1">
        <f>MEDIAN($B113,$D113,$F113,$H113,$J113,$L113,$N113,$P113)</f>
        <v>0</v>
      </c>
      <c r="U113" s="1">
        <f>MEDIAN($C113,$E113,$G113,$I113,$K113,$M113,$O113,$Q113)</f>
        <v>0</v>
      </c>
      <c r="V113" s="1">
        <f>MAX($B113,$D113,$F113,$H113,$J113,$L113,$N113,$P113)</f>
        <v>0</v>
      </c>
      <c r="W113" s="1">
        <f>MAX($C113,$E113,$G113,$I113,$K113,$M113,$O113,$Q113)</f>
        <v>0</v>
      </c>
    </row>
    <row r="114" spans="1:23">
      <c r="A114" s="1" t="s">
        <v>111</v>
      </c>
      <c r="B114" s="1"/>
      <c r="C114" s="1"/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/>
      <c r="I114" s="1"/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 cm="1">
        <f t="array" ref="L114">_xlfn.SWITCH($A$2,"average", AVERAGE(Instances!L114:Instances!L114),"median", MEDIAN(Instances!L114:Instances!L114),"min", MIN(Instances!L114:Instances!L114),"max", MAX(Instances!L114:Instances!L114),"diff", MAX(Instances!L114:Instances!L114)-MIN(Instances!L114:Instances!L114))</f>
        <v>0</v>
      </c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 cm="1">
        <f t="array" ref="O114">_xlfn.SWITCH($A$2,"average", AVERAGE(Instances!O114:Instances!O114),"median", MEDIAN(Instances!O114:Instances!O114),"min", MIN(Instances!O114:Instances!O114),"max", MAX(Instances!O114:Instances!O114),"diff", MAX(Instances!O114:Instances!O114)-MIN(Instances!O114:Instances!O114))</f>
        <v>0</v>
      </c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>
        <f>MIN($B114,$D114,$F114,$H114,$J114,$L114,$N114,$P114)</f>
        <v>0</v>
      </c>
      <c r="S114" s="1">
        <f>MIN($C114,$E114,$G114,$I114,$K114,$M114,$O114,$Q114)</f>
        <v>0</v>
      </c>
      <c r="T114" s="1">
        <f>MEDIAN($B114,$D114,$F114,$H114,$J114,$L114,$N114,$P114)</f>
        <v>0</v>
      </c>
      <c r="U114" s="1">
        <f>MEDIAN($C114,$E114,$G114,$I114,$K114,$M114,$O114,$Q114)</f>
        <v>0</v>
      </c>
      <c r="V114" s="1">
        <f>MAX($B114,$D114,$F114,$H114,$J114,$L114,$N114,$P114)</f>
        <v>0</v>
      </c>
      <c r="W114" s="1">
        <f>MAX($C114,$E114,$G114,$I114,$K114,$M114,$O114,$Q114)</f>
        <v>0</v>
      </c>
    </row>
    <row r="115" spans="1:23">
      <c r="A115" s="1" t="s">
        <v>112</v>
      </c>
      <c r="B115" s="1"/>
      <c r="C115" s="1"/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/>
      <c r="I115" s="1"/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 cm="1">
        <f t="array" ref="L115">_xlfn.SWITCH($A$2,"average", AVERAGE(Instances!L115:Instances!L115),"median", MEDIAN(Instances!L115:Instances!L115),"min", MIN(Instances!L115:Instances!L115),"max", MAX(Instances!L115:Instances!L115),"diff", MAX(Instances!L115:Instances!L115)-MIN(Instances!L115:Instances!L115))</f>
        <v>0</v>
      </c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 cm="1">
        <f t="array" ref="O115">_xlfn.SWITCH($A$2,"average", AVERAGE(Instances!O115:Instances!O115),"median", MEDIAN(Instances!O115:Instances!O115),"min", MIN(Instances!O115:Instances!O115),"max", MAX(Instances!O115:Instances!O115),"diff", MAX(Instances!O115:Instances!O115)-MIN(Instances!O115:Instances!O115))</f>
        <v>0</v>
      </c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>
        <f>MIN($B115,$D115,$F115,$H115,$J115,$L115,$N115,$P115)</f>
        <v>0</v>
      </c>
      <c r="S115" s="1">
        <f>MIN($C115,$E115,$G115,$I115,$K115,$M115,$O115,$Q115)</f>
        <v>0</v>
      </c>
      <c r="T115" s="1">
        <f>MEDIAN($B115,$D115,$F115,$H115,$J115,$L115,$N115,$P115)</f>
        <v>0</v>
      </c>
      <c r="U115" s="1">
        <f>MEDIAN($C115,$E115,$G115,$I115,$K115,$M115,$O115,$Q115)</f>
        <v>0</v>
      </c>
      <c r="V115" s="1">
        <f>MAX($B115,$D115,$F115,$H115,$J115,$L115,$N115,$P115)</f>
        <v>0</v>
      </c>
      <c r="W115" s="1">
        <f>MAX($C115,$E115,$G115,$I115,$K115,$M115,$O115,$Q115)</f>
        <v>0</v>
      </c>
    </row>
    <row r="116" spans="1:23">
      <c r="A116" s="1" t="s">
        <v>113</v>
      </c>
      <c r="B116" s="1"/>
      <c r="C116" s="1"/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/>
      <c r="I116" s="1"/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 cm="1">
        <f t="array" ref="L116">_xlfn.SWITCH($A$2,"average", AVERAGE(Instances!L116:Instances!L116),"median", MEDIAN(Instances!L116:Instances!L116),"min", MIN(Instances!L116:Instances!L116),"max", MAX(Instances!L116:Instances!L116),"diff", MAX(Instances!L116:Instances!L116)-MIN(Instances!L116:Instances!L116))</f>
        <v>0</v>
      </c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 cm="1">
        <f t="array" ref="O116">_xlfn.SWITCH($A$2,"average", AVERAGE(Instances!O116:Instances!O116),"median", MEDIAN(Instances!O116:Instances!O116),"min", MIN(Instances!O116:Instances!O116),"max", MAX(Instances!O116:Instances!O116),"diff", MAX(Instances!O116:Instances!O116)-MIN(Instances!O116:Instances!O116))</f>
        <v>0</v>
      </c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>
        <f>MIN($B116,$D116,$F116,$H116,$J116,$L116,$N116,$P116)</f>
        <v>0</v>
      </c>
      <c r="S116" s="1">
        <f>MIN($C116,$E116,$G116,$I116,$K116,$M116,$O116,$Q116)</f>
        <v>0</v>
      </c>
      <c r="T116" s="1">
        <f>MEDIAN($B116,$D116,$F116,$H116,$J116,$L116,$N116,$P116)</f>
        <v>0</v>
      </c>
      <c r="U116" s="1">
        <f>MEDIAN($C116,$E116,$G116,$I116,$K116,$M116,$O116,$Q116)</f>
        <v>0</v>
      </c>
      <c r="V116" s="1">
        <f>MAX($B116,$D116,$F116,$H116,$J116,$L116,$N116,$P116)</f>
        <v>0</v>
      </c>
      <c r="W116" s="1">
        <f>MAX($C116,$E116,$G116,$I116,$K116,$M116,$O116,$Q116)</f>
        <v>0</v>
      </c>
    </row>
    <row r="117" spans="1:23">
      <c r="A117" s="1" t="s">
        <v>114</v>
      </c>
      <c r="B117" s="1"/>
      <c r="C117" s="1"/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/>
      <c r="I117" s="1"/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 cm="1">
        <f t="array" ref="L117">_xlfn.SWITCH($A$2,"average", AVERAGE(Instances!L117:Instances!L117),"median", MEDIAN(Instances!L117:Instances!L117),"min", MIN(Instances!L117:Instances!L117),"max", MAX(Instances!L117:Instances!L117),"diff", MAX(Instances!L117:Instances!L117)-MIN(Instances!L117:Instances!L117))</f>
        <v>0</v>
      </c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 cm="1">
        <f t="array" ref="O117">_xlfn.SWITCH($A$2,"average", AVERAGE(Instances!O117:Instances!O117),"median", MEDIAN(Instances!O117:Instances!O117),"min", MIN(Instances!O117:Instances!O117),"max", MAX(Instances!O117:Instances!O117),"diff", MAX(Instances!O117:Instances!O117)-MIN(Instances!O117:Instances!O117))</f>
        <v>0</v>
      </c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>
        <f>MIN($B117,$D117,$F117,$H117,$J117,$L117,$N117,$P117)</f>
        <v>0</v>
      </c>
      <c r="S117" s="1">
        <f>MIN($C117,$E117,$G117,$I117,$K117,$M117,$O117,$Q117)</f>
        <v>0</v>
      </c>
      <c r="T117" s="1">
        <f>MEDIAN($B117,$D117,$F117,$H117,$J117,$L117,$N117,$P117)</f>
        <v>0</v>
      </c>
      <c r="U117" s="1">
        <f>MEDIAN($C117,$E117,$G117,$I117,$K117,$M117,$O117,$Q117)</f>
        <v>0</v>
      </c>
      <c r="V117" s="1">
        <f>MAX($B117,$D117,$F117,$H117,$J117,$L117,$N117,$P117)</f>
        <v>0</v>
      </c>
      <c r="W117" s="1">
        <f>MAX($C117,$E117,$G117,$I117,$K117,$M117,$O117,$Q117)</f>
        <v>0</v>
      </c>
    </row>
    <row r="118" spans="1:23">
      <c r="A118" s="1" t="s">
        <v>115</v>
      </c>
      <c r="B118" s="1"/>
      <c r="C118" s="1"/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/>
      <c r="I118" s="1"/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 cm="1">
        <f t="array" ref="L118">_xlfn.SWITCH($A$2,"average", AVERAGE(Instances!L118:Instances!L118),"median", MEDIAN(Instances!L118:Instances!L118),"min", MIN(Instances!L118:Instances!L118),"max", MAX(Instances!L118:Instances!L118),"diff", MAX(Instances!L118:Instances!L118)-MIN(Instances!L118:Instances!L118))</f>
        <v>0</v>
      </c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 cm="1">
        <f t="array" ref="O118">_xlfn.SWITCH($A$2,"average", AVERAGE(Instances!O118:Instances!O118),"median", MEDIAN(Instances!O118:Instances!O118),"min", MIN(Instances!O118:Instances!O118),"max", MAX(Instances!O118:Instances!O118),"diff", MAX(Instances!O118:Instances!O118)-MIN(Instances!O118:Instances!O118))</f>
        <v>0</v>
      </c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>
        <f>MIN($B118,$D118,$F118,$H118,$J118,$L118,$N118,$P118)</f>
        <v>0</v>
      </c>
      <c r="S118" s="1">
        <f>MIN($C118,$E118,$G118,$I118,$K118,$M118,$O118,$Q118)</f>
        <v>0</v>
      </c>
      <c r="T118" s="1">
        <f>MEDIAN($B118,$D118,$F118,$H118,$J118,$L118,$N118,$P118)</f>
        <v>0</v>
      </c>
      <c r="U118" s="1">
        <f>MEDIAN($C118,$E118,$G118,$I118,$K118,$M118,$O118,$Q118)</f>
        <v>0</v>
      </c>
      <c r="V118" s="1">
        <f>MAX($B118,$D118,$F118,$H118,$J118,$L118,$N118,$P118)</f>
        <v>0</v>
      </c>
      <c r="W118" s="1">
        <f>MAX($C118,$E118,$G118,$I118,$K118,$M118,$O118,$Q118)</f>
        <v>0</v>
      </c>
    </row>
    <row r="119" spans="1:23">
      <c r="A119" s="1" t="s">
        <v>116</v>
      </c>
      <c r="B119" s="1"/>
      <c r="C119" s="1"/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/>
      <c r="I119" s="1"/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 cm="1">
        <f t="array" ref="L119">_xlfn.SWITCH($A$2,"average", AVERAGE(Instances!L119:Instances!L119),"median", MEDIAN(Instances!L119:Instances!L119),"min", MIN(Instances!L119:Instances!L119),"max", MAX(Instances!L119:Instances!L119),"diff", MAX(Instances!L119:Instances!L119)-MIN(Instances!L119:Instances!L119))</f>
        <v>0</v>
      </c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 cm="1">
        <f t="array" ref="O119">_xlfn.SWITCH($A$2,"average", AVERAGE(Instances!O119:Instances!O119),"median", MEDIAN(Instances!O119:Instances!O119),"min", MIN(Instances!O119:Instances!O119),"max", MAX(Instances!O119:Instances!O119),"diff", MAX(Instances!O119:Instances!O119)-MIN(Instances!O119:Instances!O119))</f>
        <v>0</v>
      </c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>
        <f>MIN($B119,$D119,$F119,$H119,$J119,$L119,$N119,$P119)</f>
        <v>0</v>
      </c>
      <c r="S119" s="1">
        <f>MIN($C119,$E119,$G119,$I119,$K119,$M119,$O119,$Q119)</f>
        <v>0</v>
      </c>
      <c r="T119" s="1">
        <f>MEDIAN($B119,$D119,$F119,$H119,$J119,$L119,$N119,$P119)</f>
        <v>0</v>
      </c>
      <c r="U119" s="1">
        <f>MEDIAN($C119,$E119,$G119,$I119,$K119,$M119,$O119,$Q119)</f>
        <v>0</v>
      </c>
      <c r="V119" s="1">
        <f>MAX($B119,$D119,$F119,$H119,$J119,$L119,$N119,$P119)</f>
        <v>0</v>
      </c>
      <c r="W119" s="1">
        <f>MAX($C119,$E119,$G119,$I119,$K119,$M119,$O119,$Q119)</f>
        <v>0</v>
      </c>
    </row>
    <row r="120" spans="1:23">
      <c r="A120" s="1" t="s">
        <v>117</v>
      </c>
      <c r="B120" s="1"/>
      <c r="C120" s="1"/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/>
      <c r="I120" s="1"/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 cm="1">
        <f t="array" ref="L120">_xlfn.SWITCH($A$2,"average", AVERAGE(Instances!L120:Instances!L120),"median", MEDIAN(Instances!L120:Instances!L120),"min", MIN(Instances!L120:Instances!L120),"max", MAX(Instances!L120:Instances!L120),"diff", MAX(Instances!L120:Instances!L120)-MIN(Instances!L120:Instances!L120))</f>
        <v>0</v>
      </c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 cm="1">
        <f t="array" ref="O120">_xlfn.SWITCH($A$2,"average", AVERAGE(Instances!O120:Instances!O120),"median", MEDIAN(Instances!O120:Instances!O120),"min", MIN(Instances!O120:Instances!O120),"max", MAX(Instances!O120:Instances!O120),"diff", MAX(Instances!O120:Instances!O120)-MIN(Instances!O120:Instances!O120))</f>
        <v>0</v>
      </c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>
        <f>MIN($B120,$D120,$F120,$H120,$J120,$L120,$N120,$P120)</f>
        <v>0</v>
      </c>
      <c r="S120" s="1">
        <f>MIN($C120,$E120,$G120,$I120,$K120,$M120,$O120,$Q120)</f>
        <v>0</v>
      </c>
      <c r="T120" s="1">
        <f>MEDIAN($B120,$D120,$F120,$H120,$J120,$L120,$N120,$P120)</f>
        <v>0</v>
      </c>
      <c r="U120" s="1">
        <f>MEDIAN($C120,$E120,$G120,$I120,$K120,$M120,$O120,$Q120)</f>
        <v>0</v>
      </c>
      <c r="V120" s="1">
        <f>MAX($B120,$D120,$F120,$H120,$J120,$L120,$N120,$P120)</f>
        <v>0</v>
      </c>
      <c r="W120" s="1">
        <f>MAX($C120,$E120,$G120,$I120,$K120,$M120,$O120,$Q120)</f>
        <v>0</v>
      </c>
    </row>
    <row r="121" spans="1:23">
      <c r="A121" s="1" t="s">
        <v>118</v>
      </c>
      <c r="B121" s="1"/>
      <c r="C121" s="1"/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/>
      <c r="I121" s="1"/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 cm="1">
        <f t="array" ref="L121">_xlfn.SWITCH($A$2,"average", AVERAGE(Instances!L121:Instances!L121),"median", MEDIAN(Instances!L121:Instances!L121),"min", MIN(Instances!L121:Instances!L121),"max", MAX(Instances!L121:Instances!L121),"diff", MAX(Instances!L121:Instances!L121)-MIN(Instances!L121:Instances!L121))</f>
        <v>0</v>
      </c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 cm="1">
        <f t="array" ref="O121">_xlfn.SWITCH($A$2,"average", AVERAGE(Instances!O121:Instances!O121),"median", MEDIAN(Instances!O121:Instances!O121),"min", MIN(Instances!O121:Instances!O121),"max", MAX(Instances!O121:Instances!O121),"diff", MAX(Instances!O121:Instances!O121)-MIN(Instances!O121:Instances!O121))</f>
        <v>0</v>
      </c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>
        <f>MIN($B121,$D121,$F121,$H121,$J121,$L121,$N121,$P121)</f>
        <v>0</v>
      </c>
      <c r="S121" s="1">
        <f>MIN($C121,$E121,$G121,$I121,$K121,$M121,$O121,$Q121)</f>
        <v>0</v>
      </c>
      <c r="T121" s="1">
        <f>MEDIAN($B121,$D121,$F121,$H121,$J121,$L121,$N121,$P121)</f>
        <v>0</v>
      </c>
      <c r="U121" s="1">
        <f>MEDIAN($C121,$E121,$G121,$I121,$K121,$M121,$O121,$Q121)</f>
        <v>0</v>
      </c>
      <c r="V121" s="1">
        <f>MAX($B121,$D121,$F121,$H121,$J121,$L121,$N121,$P121)</f>
        <v>0</v>
      </c>
      <c r="W121" s="1">
        <f>MAX($C121,$E121,$G121,$I121,$K121,$M121,$O121,$Q121)</f>
        <v>0</v>
      </c>
    </row>
    <row r="122" spans="1:23">
      <c r="A122" s="1" t="s">
        <v>119</v>
      </c>
      <c r="B122" s="1"/>
      <c r="C122" s="1"/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/>
      <c r="I122" s="1"/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 cm="1">
        <f t="array" ref="L122">_xlfn.SWITCH($A$2,"average", AVERAGE(Instances!L122:Instances!L122),"median", MEDIAN(Instances!L122:Instances!L122),"min", MIN(Instances!L122:Instances!L122),"max", MAX(Instances!L122:Instances!L122),"diff", MAX(Instances!L122:Instances!L122)-MIN(Instances!L122:Instances!L122))</f>
        <v>0</v>
      </c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 cm="1">
        <f t="array" ref="O122">_xlfn.SWITCH($A$2,"average", AVERAGE(Instances!O122:Instances!O122),"median", MEDIAN(Instances!O122:Instances!O122),"min", MIN(Instances!O122:Instances!O122),"max", MAX(Instances!O122:Instances!O122),"diff", MAX(Instances!O122:Instances!O122)-MIN(Instances!O122:Instances!O122))</f>
        <v>0</v>
      </c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>
        <f>MIN($B122,$D122,$F122,$H122,$J122,$L122,$N122,$P122)</f>
        <v>0</v>
      </c>
      <c r="S122" s="1">
        <f>MIN($C122,$E122,$G122,$I122,$K122,$M122,$O122,$Q122)</f>
        <v>0</v>
      </c>
      <c r="T122" s="1">
        <f>MEDIAN($B122,$D122,$F122,$H122,$J122,$L122,$N122,$P122)</f>
        <v>0</v>
      </c>
      <c r="U122" s="1">
        <f>MEDIAN($C122,$E122,$G122,$I122,$K122,$M122,$O122,$Q122)</f>
        <v>0</v>
      </c>
      <c r="V122" s="1">
        <f>MAX($B122,$D122,$F122,$H122,$J122,$L122,$N122,$P122)</f>
        <v>0</v>
      </c>
      <c r="W122" s="1">
        <f>MAX($C122,$E122,$G122,$I122,$K122,$M122,$O122,$Q122)</f>
        <v>0</v>
      </c>
    </row>
    <row r="123" spans="1:23">
      <c r="A123" s="1" t="s">
        <v>120</v>
      </c>
      <c r="B123" s="1"/>
      <c r="C123" s="1"/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/>
      <c r="I123" s="1"/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 cm="1">
        <f t="array" ref="L123">_xlfn.SWITCH($A$2,"average", AVERAGE(Instances!L123:Instances!L123),"median", MEDIAN(Instances!L123:Instances!L123),"min", MIN(Instances!L123:Instances!L123),"max", MAX(Instances!L123:Instances!L123),"diff", MAX(Instances!L123:Instances!L123)-MIN(Instances!L123:Instances!L123))</f>
        <v>0</v>
      </c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 cm="1">
        <f t="array" ref="O123">_xlfn.SWITCH($A$2,"average", AVERAGE(Instances!O123:Instances!O123),"median", MEDIAN(Instances!O123:Instances!O123),"min", MIN(Instances!O123:Instances!O123),"max", MAX(Instances!O123:Instances!O123),"diff", MAX(Instances!O123:Instances!O123)-MIN(Instances!O123:Instances!O123))</f>
        <v>0</v>
      </c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>
        <f>MIN($B123,$D123,$F123,$H123,$J123,$L123,$N123,$P123)</f>
        <v>0</v>
      </c>
      <c r="S123" s="1">
        <f>MIN($C123,$E123,$G123,$I123,$K123,$M123,$O123,$Q123)</f>
        <v>0</v>
      </c>
      <c r="T123" s="1">
        <f>MEDIAN($B123,$D123,$F123,$H123,$J123,$L123,$N123,$P123)</f>
        <v>0</v>
      </c>
      <c r="U123" s="1">
        <f>MEDIAN($C123,$E123,$G123,$I123,$K123,$M123,$O123,$Q123)</f>
        <v>0</v>
      </c>
      <c r="V123" s="1">
        <f>MAX($B123,$D123,$F123,$H123,$J123,$L123,$N123,$P123)</f>
        <v>0</v>
      </c>
      <c r="W123" s="1">
        <f>MAX($C123,$E123,$G123,$I123,$K123,$M123,$O123,$Q123)</f>
        <v>0</v>
      </c>
    </row>
    <row r="124" spans="1:23">
      <c r="A124" s="1" t="s">
        <v>121</v>
      </c>
      <c r="B124" s="1"/>
      <c r="C124" s="1"/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/>
      <c r="I124" s="1"/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 cm="1">
        <f t="array" ref="L124">_xlfn.SWITCH($A$2,"average", AVERAGE(Instances!L124:Instances!L124),"median", MEDIAN(Instances!L124:Instances!L124),"min", MIN(Instances!L124:Instances!L124),"max", MAX(Instances!L124:Instances!L124),"diff", MAX(Instances!L124:Instances!L124)-MIN(Instances!L124:Instances!L124))</f>
        <v>0</v>
      </c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 cm="1">
        <f t="array" ref="O124">_xlfn.SWITCH($A$2,"average", AVERAGE(Instances!O124:Instances!O124),"median", MEDIAN(Instances!O124:Instances!O124),"min", MIN(Instances!O124:Instances!O124),"max", MAX(Instances!O124:Instances!O124),"diff", MAX(Instances!O124:Instances!O124)-MIN(Instances!O124:Instances!O124))</f>
        <v>0</v>
      </c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>
        <f>MIN($B124,$D124,$F124,$H124,$J124,$L124,$N124,$P124)</f>
        <v>0</v>
      </c>
      <c r="S124" s="1">
        <f>MIN($C124,$E124,$G124,$I124,$K124,$M124,$O124,$Q124)</f>
        <v>0</v>
      </c>
      <c r="T124" s="1">
        <f>MEDIAN($B124,$D124,$F124,$H124,$J124,$L124,$N124,$P124)</f>
        <v>0</v>
      </c>
      <c r="U124" s="1">
        <f>MEDIAN($C124,$E124,$G124,$I124,$K124,$M124,$O124,$Q124)</f>
        <v>0</v>
      </c>
      <c r="V124" s="1">
        <f>MAX($B124,$D124,$F124,$H124,$J124,$L124,$N124,$P124)</f>
        <v>0</v>
      </c>
      <c r="W124" s="1">
        <f>MAX($C124,$E124,$G124,$I124,$K124,$M124,$O124,$Q124)</f>
        <v>0</v>
      </c>
    </row>
    <row r="125" spans="1:23">
      <c r="A125" s="1" t="s">
        <v>122</v>
      </c>
      <c r="B125" s="1"/>
      <c r="C125" s="1"/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/>
      <c r="I125" s="1"/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 cm="1">
        <f t="array" ref="L125">_xlfn.SWITCH($A$2,"average", AVERAGE(Instances!L125:Instances!L125),"median", MEDIAN(Instances!L125:Instances!L125),"min", MIN(Instances!L125:Instances!L125),"max", MAX(Instances!L125:Instances!L125),"diff", MAX(Instances!L125:Instances!L125)-MIN(Instances!L125:Instances!L125))</f>
        <v>0</v>
      </c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 cm="1">
        <f t="array" ref="O125">_xlfn.SWITCH($A$2,"average", AVERAGE(Instances!O125:Instances!O125),"median", MEDIAN(Instances!O125:Instances!O125),"min", MIN(Instances!O125:Instances!O125),"max", MAX(Instances!O125:Instances!O125),"diff", MAX(Instances!O125:Instances!O125)-MIN(Instances!O125:Instances!O125))</f>
        <v>0</v>
      </c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>
        <f>MIN($B125,$D125,$F125,$H125,$J125,$L125,$N125,$P125)</f>
        <v>0</v>
      </c>
      <c r="S125" s="1">
        <f>MIN($C125,$E125,$G125,$I125,$K125,$M125,$O125,$Q125)</f>
        <v>0</v>
      </c>
      <c r="T125" s="1">
        <f>MEDIAN($B125,$D125,$F125,$H125,$J125,$L125,$N125,$P125)</f>
        <v>0</v>
      </c>
      <c r="U125" s="1">
        <f>MEDIAN($C125,$E125,$G125,$I125,$K125,$M125,$O125,$Q125)</f>
        <v>0</v>
      </c>
      <c r="V125" s="1">
        <f>MAX($B125,$D125,$F125,$H125,$J125,$L125,$N125,$P125)</f>
        <v>0</v>
      </c>
      <c r="W125" s="1">
        <f>MAX($C125,$E125,$G125,$I125,$K125,$M125,$O125,$Q125)</f>
        <v>0</v>
      </c>
    </row>
    <row r="126" spans="1:23">
      <c r="A126" s="1" t="s">
        <v>123</v>
      </c>
      <c r="B126" s="1"/>
      <c r="C126" s="1"/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/>
      <c r="I126" s="1"/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 cm="1">
        <f t="array" ref="L126">_xlfn.SWITCH($A$2,"average", AVERAGE(Instances!L126:Instances!L126),"median", MEDIAN(Instances!L126:Instances!L126),"min", MIN(Instances!L126:Instances!L126),"max", MAX(Instances!L126:Instances!L126),"diff", MAX(Instances!L126:Instances!L126)-MIN(Instances!L126:Instances!L126))</f>
        <v>0</v>
      </c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 cm="1">
        <f t="array" ref="O126">_xlfn.SWITCH($A$2,"average", AVERAGE(Instances!O126:Instances!O126),"median", MEDIAN(Instances!O126:Instances!O126),"min", MIN(Instances!O126:Instances!O126),"max", MAX(Instances!O126:Instances!O126),"diff", MAX(Instances!O126:Instances!O126)-MIN(Instances!O126:Instances!O126))</f>
        <v>0</v>
      </c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>
        <f>MIN($B126,$D126,$F126,$H126,$J126,$L126,$N126,$P126)</f>
        <v>0</v>
      </c>
      <c r="S126" s="1">
        <f>MIN($C126,$E126,$G126,$I126,$K126,$M126,$O126,$Q126)</f>
        <v>0</v>
      </c>
      <c r="T126" s="1">
        <f>MEDIAN($B126,$D126,$F126,$H126,$J126,$L126,$N126,$P126)</f>
        <v>0</v>
      </c>
      <c r="U126" s="1">
        <f>MEDIAN($C126,$E126,$G126,$I126,$K126,$M126,$O126,$Q126)</f>
        <v>0</v>
      </c>
      <c r="V126" s="1">
        <f>MAX($B126,$D126,$F126,$H126,$J126,$L126,$N126,$P126)</f>
        <v>0</v>
      </c>
      <c r="W126" s="1">
        <f>MAX($C126,$E126,$G126,$I126,$K126,$M126,$O126,$Q126)</f>
        <v>0</v>
      </c>
    </row>
    <row r="127" spans="1:23">
      <c r="A127" s="1" t="s">
        <v>124</v>
      </c>
      <c r="B127" s="1"/>
      <c r="C127" s="1"/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/>
      <c r="I127" s="1"/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 cm="1">
        <f t="array" ref="L127">_xlfn.SWITCH($A$2,"average", AVERAGE(Instances!L127:Instances!L127),"median", MEDIAN(Instances!L127:Instances!L127),"min", MIN(Instances!L127:Instances!L127),"max", MAX(Instances!L127:Instances!L127),"diff", MAX(Instances!L127:Instances!L127)-MIN(Instances!L127:Instances!L127))</f>
        <v>0</v>
      </c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 cm="1">
        <f t="array" ref="O127">_xlfn.SWITCH($A$2,"average", AVERAGE(Instances!O127:Instances!O127),"median", MEDIAN(Instances!O127:Instances!O127),"min", MIN(Instances!O127:Instances!O127),"max", MAX(Instances!O127:Instances!O127),"diff", MAX(Instances!O127:Instances!O127)-MIN(Instances!O127:Instances!O127))</f>
        <v>0</v>
      </c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>
        <f>MIN($B127,$D127,$F127,$H127,$J127,$L127,$N127,$P127)</f>
        <v>0</v>
      </c>
      <c r="S127" s="1">
        <f>MIN($C127,$E127,$G127,$I127,$K127,$M127,$O127,$Q127)</f>
        <v>0</v>
      </c>
      <c r="T127" s="1">
        <f>MEDIAN($B127,$D127,$F127,$H127,$J127,$L127,$N127,$P127)</f>
        <v>0</v>
      </c>
      <c r="U127" s="1">
        <f>MEDIAN($C127,$E127,$G127,$I127,$K127,$M127,$O127,$Q127)</f>
        <v>0</v>
      </c>
      <c r="V127" s="1">
        <f>MAX($B127,$D127,$F127,$H127,$J127,$L127,$N127,$P127)</f>
        <v>0</v>
      </c>
      <c r="W127" s="1">
        <f>MAX($C127,$E127,$G127,$I127,$K127,$M127,$O127,$Q127)</f>
        <v>0</v>
      </c>
    </row>
    <row r="128" spans="1:23">
      <c r="A128" s="1" t="s">
        <v>125</v>
      </c>
      <c r="B128" s="1"/>
      <c r="C128" s="1"/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/>
      <c r="I128" s="1"/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 cm="1">
        <f t="array" ref="L128">_xlfn.SWITCH($A$2,"average", AVERAGE(Instances!L128:Instances!L128),"median", MEDIAN(Instances!L128:Instances!L128),"min", MIN(Instances!L128:Instances!L128),"max", MAX(Instances!L128:Instances!L128),"diff", MAX(Instances!L128:Instances!L128)-MIN(Instances!L128:Instances!L128))</f>
        <v>0</v>
      </c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 cm="1">
        <f t="array" ref="O128">_xlfn.SWITCH($A$2,"average", AVERAGE(Instances!O128:Instances!O128),"median", MEDIAN(Instances!O128:Instances!O128),"min", MIN(Instances!O128:Instances!O128),"max", MAX(Instances!O128:Instances!O128),"diff", MAX(Instances!O128:Instances!O128)-MIN(Instances!O128:Instances!O128))</f>
        <v>0</v>
      </c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>
        <f>MIN($B128,$D128,$F128,$H128,$J128,$L128,$N128,$P128)</f>
        <v>0</v>
      </c>
      <c r="S128" s="1">
        <f>MIN($C128,$E128,$G128,$I128,$K128,$M128,$O128,$Q128)</f>
        <v>0</v>
      </c>
      <c r="T128" s="1">
        <f>MEDIAN($B128,$D128,$F128,$H128,$J128,$L128,$N128,$P128)</f>
        <v>0</v>
      </c>
      <c r="U128" s="1">
        <f>MEDIAN($C128,$E128,$G128,$I128,$K128,$M128,$O128,$Q128)</f>
        <v>0</v>
      </c>
      <c r="V128" s="1">
        <f>MAX($B128,$D128,$F128,$H128,$J128,$L128,$N128,$P128)</f>
        <v>0</v>
      </c>
      <c r="W128" s="1">
        <f>MAX($C128,$E128,$G128,$I128,$K128,$M128,$O128,$Q128)</f>
        <v>0</v>
      </c>
    </row>
    <row r="129" spans="1:23">
      <c r="A129" s="1" t="s">
        <v>126</v>
      </c>
      <c r="B129" s="1"/>
      <c r="C129" s="1"/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/>
      <c r="I129" s="1"/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 cm="1">
        <f t="array" ref="L129">_xlfn.SWITCH($A$2,"average", AVERAGE(Instances!L129:Instances!L129),"median", MEDIAN(Instances!L129:Instances!L129),"min", MIN(Instances!L129:Instances!L129),"max", MAX(Instances!L129:Instances!L129),"diff", MAX(Instances!L129:Instances!L129)-MIN(Instances!L129:Instances!L129))</f>
        <v>0</v>
      </c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 cm="1">
        <f t="array" ref="O129">_xlfn.SWITCH($A$2,"average", AVERAGE(Instances!O129:Instances!O129),"median", MEDIAN(Instances!O129:Instances!O129),"min", MIN(Instances!O129:Instances!O129),"max", MAX(Instances!O129:Instances!O129),"diff", MAX(Instances!O129:Instances!O129)-MIN(Instances!O129:Instances!O129))</f>
        <v>0</v>
      </c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>
        <f>MIN($B129,$D129,$F129,$H129,$J129,$L129,$N129,$P129)</f>
        <v>0</v>
      </c>
      <c r="S129" s="1">
        <f>MIN($C129,$E129,$G129,$I129,$K129,$M129,$O129,$Q129)</f>
        <v>0</v>
      </c>
      <c r="T129" s="1">
        <f>MEDIAN($B129,$D129,$F129,$H129,$J129,$L129,$N129,$P129)</f>
        <v>0</v>
      </c>
      <c r="U129" s="1">
        <f>MEDIAN($C129,$E129,$G129,$I129,$K129,$M129,$O129,$Q129)</f>
        <v>0</v>
      </c>
      <c r="V129" s="1">
        <f>MAX($B129,$D129,$F129,$H129,$J129,$L129,$N129,$P129)</f>
        <v>0</v>
      </c>
      <c r="W129" s="1">
        <f>MAX($C129,$E129,$G129,$I129,$K129,$M129,$O129,$Q129)</f>
        <v>0</v>
      </c>
    </row>
    <row r="130" spans="1:23">
      <c r="A130" s="1" t="s">
        <v>127</v>
      </c>
      <c r="B130" s="1"/>
      <c r="C130" s="1"/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/>
      <c r="I130" s="1"/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 cm="1">
        <f t="array" ref="L130">_xlfn.SWITCH($A$2,"average", AVERAGE(Instances!L130:Instances!L130),"median", MEDIAN(Instances!L130:Instances!L130),"min", MIN(Instances!L130:Instances!L130),"max", MAX(Instances!L130:Instances!L130),"diff", MAX(Instances!L130:Instances!L130)-MIN(Instances!L130:Instances!L130))</f>
        <v>0</v>
      </c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 cm="1">
        <f t="array" ref="O130">_xlfn.SWITCH($A$2,"average", AVERAGE(Instances!O130:Instances!O130),"median", MEDIAN(Instances!O130:Instances!O130),"min", MIN(Instances!O130:Instances!O130),"max", MAX(Instances!O130:Instances!O130),"diff", MAX(Instances!O130:Instances!O130)-MIN(Instances!O130:Instances!O130))</f>
        <v>0</v>
      </c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>
        <f>MIN($B130,$D130,$F130,$H130,$J130,$L130,$N130,$P130)</f>
        <v>0</v>
      </c>
      <c r="S130" s="1">
        <f>MIN($C130,$E130,$G130,$I130,$K130,$M130,$O130,$Q130)</f>
        <v>0</v>
      </c>
      <c r="T130" s="1">
        <f>MEDIAN($B130,$D130,$F130,$H130,$J130,$L130,$N130,$P130)</f>
        <v>0</v>
      </c>
      <c r="U130" s="1">
        <f>MEDIAN($C130,$E130,$G130,$I130,$K130,$M130,$O130,$Q130)</f>
        <v>0</v>
      </c>
      <c r="V130" s="1">
        <f>MAX($B130,$D130,$F130,$H130,$J130,$L130,$N130,$P130)</f>
        <v>0</v>
      </c>
      <c r="W130" s="1">
        <f>MAX($C130,$E130,$G130,$I130,$K130,$M130,$O130,$Q130)</f>
        <v>0</v>
      </c>
    </row>
    <row r="131" spans="1:23">
      <c r="A131" s="1" t="s">
        <v>128</v>
      </c>
      <c r="B131" s="1"/>
      <c r="C131" s="1"/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/>
      <c r="I131" s="1"/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 cm="1">
        <f t="array" ref="L131">_xlfn.SWITCH($A$2,"average", AVERAGE(Instances!L131:Instances!L131),"median", MEDIAN(Instances!L131:Instances!L131),"min", MIN(Instances!L131:Instances!L131),"max", MAX(Instances!L131:Instances!L131),"diff", MAX(Instances!L131:Instances!L131)-MIN(Instances!L131:Instances!L131))</f>
        <v>0</v>
      </c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 cm="1">
        <f t="array" ref="O131">_xlfn.SWITCH($A$2,"average", AVERAGE(Instances!O131:Instances!O131),"median", MEDIAN(Instances!O131:Instances!O131),"min", MIN(Instances!O131:Instances!O131),"max", MAX(Instances!O131:Instances!O131),"diff", MAX(Instances!O131:Instances!O131)-MIN(Instances!O131:Instances!O131))</f>
        <v>0</v>
      </c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>
        <f>MIN($B131,$D131,$F131,$H131,$J131,$L131,$N131,$P131)</f>
        <v>0</v>
      </c>
      <c r="S131" s="1">
        <f>MIN($C131,$E131,$G131,$I131,$K131,$M131,$O131,$Q131)</f>
        <v>0</v>
      </c>
      <c r="T131" s="1">
        <f>MEDIAN($B131,$D131,$F131,$H131,$J131,$L131,$N131,$P131)</f>
        <v>0</v>
      </c>
      <c r="U131" s="1">
        <f>MEDIAN($C131,$E131,$G131,$I131,$K131,$M131,$O131,$Q131)</f>
        <v>0</v>
      </c>
      <c r="V131" s="1">
        <f>MAX($B131,$D131,$F131,$H131,$J131,$L131,$N131,$P131)</f>
        <v>0</v>
      </c>
      <c r="W131" s="1">
        <f>MAX($C131,$E131,$G131,$I131,$K131,$M131,$O131,$Q131)</f>
        <v>0</v>
      </c>
    </row>
    <row r="132" spans="1:23">
      <c r="A132" s="1" t="s">
        <v>129</v>
      </c>
      <c r="B132" s="1"/>
      <c r="C132" s="1"/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/>
      <c r="I132" s="1"/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 cm="1">
        <f t="array" ref="L132">_xlfn.SWITCH($A$2,"average", AVERAGE(Instances!L132:Instances!L132),"median", MEDIAN(Instances!L132:Instances!L132),"min", MIN(Instances!L132:Instances!L132),"max", MAX(Instances!L132:Instances!L132),"diff", MAX(Instances!L132:Instances!L132)-MIN(Instances!L132:Instances!L132))</f>
        <v>0</v>
      </c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 cm="1">
        <f t="array" ref="O132">_xlfn.SWITCH($A$2,"average", AVERAGE(Instances!O132:Instances!O132),"median", MEDIAN(Instances!O132:Instances!O132),"min", MIN(Instances!O132:Instances!O132),"max", MAX(Instances!O132:Instances!O132),"diff", MAX(Instances!O132:Instances!O132)-MIN(Instances!O132:Instances!O132))</f>
        <v>0</v>
      </c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>
        <f>MIN($B132,$D132,$F132,$H132,$J132,$L132,$N132,$P132)</f>
        <v>0</v>
      </c>
      <c r="S132" s="1">
        <f>MIN($C132,$E132,$G132,$I132,$K132,$M132,$O132,$Q132)</f>
        <v>0</v>
      </c>
      <c r="T132" s="1">
        <f>MEDIAN($B132,$D132,$F132,$H132,$J132,$L132,$N132,$P132)</f>
        <v>0</v>
      </c>
      <c r="U132" s="1">
        <f>MEDIAN($C132,$E132,$G132,$I132,$K132,$M132,$O132,$Q132)</f>
        <v>0</v>
      </c>
      <c r="V132" s="1">
        <f>MAX($B132,$D132,$F132,$H132,$J132,$L132,$N132,$P132)</f>
        <v>0</v>
      </c>
      <c r="W132" s="1">
        <f>MAX($C132,$E132,$G132,$I132,$K132,$M132,$O132,$Q132)</f>
        <v>0</v>
      </c>
    </row>
    <row r="133" spans="1:23">
      <c r="A133" s="1" t="s">
        <v>130</v>
      </c>
      <c r="B133" s="1"/>
      <c r="C133" s="1"/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/>
      <c r="I133" s="1"/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 cm="1">
        <f t="array" ref="L133">_xlfn.SWITCH($A$2,"average", AVERAGE(Instances!L133:Instances!L133),"median", MEDIAN(Instances!L133:Instances!L133),"min", MIN(Instances!L133:Instances!L133),"max", MAX(Instances!L133:Instances!L133),"diff", MAX(Instances!L133:Instances!L133)-MIN(Instances!L133:Instances!L133))</f>
        <v>0</v>
      </c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 cm="1">
        <f t="array" ref="O133">_xlfn.SWITCH($A$2,"average", AVERAGE(Instances!O133:Instances!O133),"median", MEDIAN(Instances!O133:Instances!O133),"min", MIN(Instances!O133:Instances!O133),"max", MAX(Instances!O133:Instances!O133),"diff", MAX(Instances!O133:Instances!O133)-MIN(Instances!O133:Instances!O133))</f>
        <v>0</v>
      </c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>
        <f>MIN($B133,$D133,$F133,$H133,$J133,$L133,$N133,$P133)</f>
        <v>0</v>
      </c>
      <c r="S133" s="1">
        <f>MIN($C133,$E133,$G133,$I133,$K133,$M133,$O133,$Q133)</f>
        <v>0</v>
      </c>
      <c r="T133" s="1">
        <f>MEDIAN($B133,$D133,$F133,$H133,$J133,$L133,$N133,$P133)</f>
        <v>0</v>
      </c>
      <c r="U133" s="1">
        <f>MEDIAN($C133,$E133,$G133,$I133,$K133,$M133,$O133,$Q133)</f>
        <v>0</v>
      </c>
      <c r="V133" s="1">
        <f>MAX($B133,$D133,$F133,$H133,$J133,$L133,$N133,$P133)</f>
        <v>0</v>
      </c>
      <c r="W133" s="1">
        <f>MAX($C133,$E133,$G133,$I133,$K133,$M133,$O133,$Q133)</f>
        <v>0</v>
      </c>
    </row>
    <row r="134" spans="1:23">
      <c r="A134" s="1" t="s">
        <v>131</v>
      </c>
      <c r="B134" s="1"/>
      <c r="C134" s="1"/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/>
      <c r="I134" s="1"/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 cm="1">
        <f t="array" ref="L134">_xlfn.SWITCH($A$2,"average", AVERAGE(Instances!L134:Instances!L134),"median", MEDIAN(Instances!L134:Instances!L134),"min", MIN(Instances!L134:Instances!L134),"max", MAX(Instances!L134:Instances!L134),"diff", MAX(Instances!L134:Instances!L134)-MIN(Instances!L134:Instances!L134))</f>
        <v>0</v>
      </c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 cm="1">
        <f t="array" ref="O134">_xlfn.SWITCH($A$2,"average", AVERAGE(Instances!O134:Instances!O134),"median", MEDIAN(Instances!O134:Instances!O134),"min", MIN(Instances!O134:Instances!O134),"max", MAX(Instances!O134:Instances!O134),"diff", MAX(Instances!O134:Instances!O134)-MIN(Instances!O134:Instances!O134))</f>
        <v>0</v>
      </c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>
        <f>MIN($B134,$D134,$F134,$H134,$J134,$L134,$N134,$P134)</f>
        <v>0</v>
      </c>
      <c r="S134" s="1">
        <f>MIN($C134,$E134,$G134,$I134,$K134,$M134,$O134,$Q134)</f>
        <v>0</v>
      </c>
      <c r="T134" s="1">
        <f>MEDIAN($B134,$D134,$F134,$H134,$J134,$L134,$N134,$P134)</f>
        <v>0</v>
      </c>
      <c r="U134" s="1">
        <f>MEDIAN($C134,$E134,$G134,$I134,$K134,$M134,$O134,$Q134)</f>
        <v>0</v>
      </c>
      <c r="V134" s="1">
        <f>MAX($B134,$D134,$F134,$H134,$J134,$L134,$N134,$P134)</f>
        <v>0</v>
      </c>
      <c r="W134" s="1">
        <f>MAX($C134,$E134,$G134,$I134,$K134,$M134,$O134,$Q134)</f>
        <v>0</v>
      </c>
    </row>
    <row r="135" spans="1:23">
      <c r="A135" s="1" t="s">
        <v>132</v>
      </c>
      <c r="B135" s="1"/>
      <c r="C135" s="1"/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/>
      <c r="I135" s="1"/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 cm="1">
        <f t="array" ref="L135">_xlfn.SWITCH($A$2,"average", AVERAGE(Instances!L135:Instances!L135),"median", MEDIAN(Instances!L135:Instances!L135),"min", MIN(Instances!L135:Instances!L135),"max", MAX(Instances!L135:Instances!L135),"diff", MAX(Instances!L135:Instances!L135)-MIN(Instances!L135:Instances!L135))</f>
        <v>0</v>
      </c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 cm="1">
        <f t="array" ref="O135">_xlfn.SWITCH($A$2,"average", AVERAGE(Instances!O135:Instances!O135),"median", MEDIAN(Instances!O135:Instances!O135),"min", MIN(Instances!O135:Instances!O135),"max", MAX(Instances!O135:Instances!O135),"diff", MAX(Instances!O135:Instances!O135)-MIN(Instances!O135:Instances!O135))</f>
        <v>0</v>
      </c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>
        <f>MIN($B135,$D135,$F135,$H135,$J135,$L135,$N135,$P135)</f>
        <v>0</v>
      </c>
      <c r="S135" s="1">
        <f>MIN($C135,$E135,$G135,$I135,$K135,$M135,$O135,$Q135)</f>
        <v>0</v>
      </c>
      <c r="T135" s="1">
        <f>MEDIAN($B135,$D135,$F135,$H135,$J135,$L135,$N135,$P135)</f>
        <v>0</v>
      </c>
      <c r="U135" s="1">
        <f>MEDIAN($C135,$E135,$G135,$I135,$K135,$M135,$O135,$Q135)</f>
        <v>0</v>
      </c>
      <c r="V135" s="1">
        <f>MAX($B135,$D135,$F135,$H135,$J135,$L135,$N135,$P135)</f>
        <v>0</v>
      </c>
      <c r="W135" s="1">
        <f>MAX($C135,$E135,$G135,$I135,$K135,$M135,$O135,$Q135)</f>
        <v>0</v>
      </c>
    </row>
    <row r="136" spans="1:23">
      <c r="A136" s="1" t="s">
        <v>133</v>
      </c>
      <c r="B136" s="1"/>
      <c r="C136" s="1"/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/>
      <c r="I136" s="1"/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 cm="1">
        <f t="array" ref="L136">_xlfn.SWITCH($A$2,"average", AVERAGE(Instances!L136:Instances!L136),"median", MEDIAN(Instances!L136:Instances!L136),"min", MIN(Instances!L136:Instances!L136),"max", MAX(Instances!L136:Instances!L136),"diff", MAX(Instances!L136:Instances!L136)-MIN(Instances!L136:Instances!L136))</f>
        <v>0</v>
      </c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 cm="1">
        <f t="array" ref="O136">_xlfn.SWITCH($A$2,"average", AVERAGE(Instances!O136:Instances!O136),"median", MEDIAN(Instances!O136:Instances!O136),"min", MIN(Instances!O136:Instances!O136),"max", MAX(Instances!O136:Instances!O136),"diff", MAX(Instances!O136:Instances!O136)-MIN(Instances!O136:Instances!O136))</f>
        <v>0</v>
      </c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>
        <f>MIN($B136,$D136,$F136,$H136,$J136,$L136,$N136,$P136)</f>
        <v>0</v>
      </c>
      <c r="S136" s="1">
        <f>MIN($C136,$E136,$G136,$I136,$K136,$M136,$O136,$Q136)</f>
        <v>0</v>
      </c>
      <c r="T136" s="1">
        <f>MEDIAN($B136,$D136,$F136,$H136,$J136,$L136,$N136,$P136)</f>
        <v>0</v>
      </c>
      <c r="U136" s="1">
        <f>MEDIAN($C136,$E136,$G136,$I136,$K136,$M136,$O136,$Q136)</f>
        <v>0</v>
      </c>
      <c r="V136" s="1">
        <f>MAX($B136,$D136,$F136,$H136,$J136,$L136,$N136,$P136)</f>
        <v>0</v>
      </c>
      <c r="W136" s="1">
        <f>MAX($C136,$E136,$G136,$I136,$K136,$M136,$O136,$Q136)</f>
        <v>0</v>
      </c>
    </row>
    <row r="137" spans="1:23">
      <c r="A137" s="1" t="s">
        <v>134</v>
      </c>
      <c r="B137" s="1"/>
      <c r="C137" s="1"/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/>
      <c r="I137" s="1"/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 cm="1">
        <f t="array" ref="L137">_xlfn.SWITCH($A$2,"average", AVERAGE(Instances!L137:Instances!L137),"median", MEDIAN(Instances!L137:Instances!L137),"min", MIN(Instances!L137:Instances!L137),"max", MAX(Instances!L137:Instances!L137),"diff", MAX(Instances!L137:Instances!L137)-MIN(Instances!L137:Instances!L137))</f>
        <v>0</v>
      </c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 cm="1">
        <f t="array" ref="O137">_xlfn.SWITCH($A$2,"average", AVERAGE(Instances!O137:Instances!O137),"median", MEDIAN(Instances!O137:Instances!O137),"min", MIN(Instances!O137:Instances!O137),"max", MAX(Instances!O137:Instances!O137),"diff", MAX(Instances!O137:Instances!O137)-MIN(Instances!O137:Instances!O137))</f>
        <v>0</v>
      </c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>
        <f>MIN($B137,$D137,$F137,$H137,$J137,$L137,$N137,$P137)</f>
        <v>0</v>
      </c>
      <c r="S137" s="1">
        <f>MIN($C137,$E137,$G137,$I137,$K137,$M137,$O137,$Q137)</f>
        <v>0</v>
      </c>
      <c r="T137" s="1">
        <f>MEDIAN($B137,$D137,$F137,$H137,$J137,$L137,$N137,$P137)</f>
        <v>0</v>
      </c>
      <c r="U137" s="1">
        <f>MEDIAN($C137,$E137,$G137,$I137,$K137,$M137,$O137,$Q137)</f>
        <v>0</v>
      </c>
      <c r="V137" s="1">
        <f>MAX($B137,$D137,$F137,$H137,$J137,$L137,$N137,$P137)</f>
        <v>0</v>
      </c>
      <c r="W137" s="1">
        <f>MAX($C137,$E137,$G137,$I137,$K137,$M137,$O137,$Q137)</f>
        <v>0</v>
      </c>
    </row>
    <row r="138" spans="1:23">
      <c r="A138" s="1" t="s">
        <v>135</v>
      </c>
      <c r="B138" s="1"/>
      <c r="C138" s="1"/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/>
      <c r="I138" s="1"/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 cm="1">
        <f t="array" ref="L138">_xlfn.SWITCH($A$2,"average", AVERAGE(Instances!L138:Instances!L138),"median", MEDIAN(Instances!L138:Instances!L138),"min", MIN(Instances!L138:Instances!L138),"max", MAX(Instances!L138:Instances!L138),"diff", MAX(Instances!L138:Instances!L138)-MIN(Instances!L138:Instances!L138))</f>
        <v>0</v>
      </c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 cm="1">
        <f t="array" ref="O138">_xlfn.SWITCH($A$2,"average", AVERAGE(Instances!O138:Instances!O138),"median", MEDIAN(Instances!O138:Instances!O138),"min", MIN(Instances!O138:Instances!O138),"max", MAX(Instances!O138:Instances!O138),"diff", MAX(Instances!O138:Instances!O138)-MIN(Instances!O138:Instances!O138))</f>
        <v>0</v>
      </c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>
        <f>MIN($B138,$D138,$F138,$H138,$J138,$L138,$N138,$P138)</f>
        <v>0</v>
      </c>
      <c r="S138" s="1">
        <f>MIN($C138,$E138,$G138,$I138,$K138,$M138,$O138,$Q138)</f>
        <v>0</v>
      </c>
      <c r="T138" s="1">
        <f>MEDIAN($B138,$D138,$F138,$H138,$J138,$L138,$N138,$P138)</f>
        <v>0</v>
      </c>
      <c r="U138" s="1">
        <f>MEDIAN($C138,$E138,$G138,$I138,$K138,$M138,$O138,$Q138)</f>
        <v>0</v>
      </c>
      <c r="V138" s="1">
        <f>MAX($B138,$D138,$F138,$H138,$J138,$L138,$N138,$P138)</f>
        <v>0</v>
      </c>
      <c r="W138" s="1">
        <f>MAX($C138,$E138,$G138,$I138,$K138,$M138,$O138,$Q138)</f>
        <v>0</v>
      </c>
    </row>
    <row r="139" spans="1:23">
      <c r="A139" s="1" t="s">
        <v>136</v>
      </c>
      <c r="B139" s="1"/>
      <c r="C139" s="1"/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/>
      <c r="I139" s="1"/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 cm="1">
        <f t="array" ref="L139">_xlfn.SWITCH($A$2,"average", AVERAGE(Instances!L139:Instances!L139),"median", MEDIAN(Instances!L139:Instances!L139),"min", MIN(Instances!L139:Instances!L139),"max", MAX(Instances!L139:Instances!L139),"diff", MAX(Instances!L139:Instances!L139)-MIN(Instances!L139:Instances!L139))</f>
        <v>0</v>
      </c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 cm="1">
        <f t="array" ref="O139">_xlfn.SWITCH($A$2,"average", AVERAGE(Instances!O139:Instances!O139),"median", MEDIAN(Instances!O139:Instances!O139),"min", MIN(Instances!O139:Instances!O139),"max", MAX(Instances!O139:Instances!O139),"diff", MAX(Instances!O139:Instances!O139)-MIN(Instances!O139:Instances!O139))</f>
        <v>0</v>
      </c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>
        <f>MIN($B139,$D139,$F139,$H139,$J139,$L139,$N139,$P139)</f>
        <v>0</v>
      </c>
      <c r="S139" s="1">
        <f>MIN($C139,$E139,$G139,$I139,$K139,$M139,$O139,$Q139)</f>
        <v>0</v>
      </c>
      <c r="T139" s="1">
        <f>MEDIAN($B139,$D139,$F139,$H139,$J139,$L139,$N139,$P139)</f>
        <v>0</v>
      </c>
      <c r="U139" s="1">
        <f>MEDIAN($C139,$E139,$G139,$I139,$K139,$M139,$O139,$Q139)</f>
        <v>0</v>
      </c>
      <c r="V139" s="1">
        <f>MAX($B139,$D139,$F139,$H139,$J139,$L139,$N139,$P139)</f>
        <v>0</v>
      </c>
      <c r="W139" s="1">
        <f>MAX($C139,$E139,$G139,$I139,$K139,$M139,$O139,$Q139)</f>
        <v>0</v>
      </c>
    </row>
    <row r="140" spans="1:23">
      <c r="A140" s="1" t="s">
        <v>137</v>
      </c>
      <c r="B140" s="1"/>
      <c r="C140" s="1"/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/>
      <c r="I140" s="1"/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 cm="1">
        <f t="array" ref="L140">_xlfn.SWITCH($A$2,"average", AVERAGE(Instances!L140:Instances!L140),"median", MEDIAN(Instances!L140:Instances!L140),"min", MIN(Instances!L140:Instances!L140),"max", MAX(Instances!L140:Instances!L140),"diff", MAX(Instances!L140:Instances!L140)-MIN(Instances!L140:Instances!L140))</f>
        <v>0</v>
      </c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 cm="1">
        <f t="array" ref="O140">_xlfn.SWITCH($A$2,"average", AVERAGE(Instances!O140:Instances!O140),"median", MEDIAN(Instances!O140:Instances!O140),"min", MIN(Instances!O140:Instances!O140),"max", MAX(Instances!O140:Instances!O140),"diff", MAX(Instances!O140:Instances!O140)-MIN(Instances!O140:Instances!O140))</f>
        <v>0</v>
      </c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>
        <f>MIN($B140,$D140,$F140,$H140,$J140,$L140,$N140,$P140)</f>
        <v>0</v>
      </c>
      <c r="S140" s="1">
        <f>MIN($C140,$E140,$G140,$I140,$K140,$M140,$O140,$Q140)</f>
        <v>0</v>
      </c>
      <c r="T140" s="1">
        <f>MEDIAN($B140,$D140,$F140,$H140,$J140,$L140,$N140,$P140)</f>
        <v>0</v>
      </c>
      <c r="U140" s="1">
        <f>MEDIAN($C140,$E140,$G140,$I140,$K140,$M140,$O140,$Q140)</f>
        <v>0</v>
      </c>
      <c r="V140" s="1">
        <f>MAX($B140,$D140,$F140,$H140,$J140,$L140,$N140,$P140)</f>
        <v>0</v>
      </c>
      <c r="W140" s="1">
        <f>MAX($C140,$E140,$G140,$I140,$K140,$M140,$O140,$Q140)</f>
        <v>0</v>
      </c>
    </row>
    <row r="141" spans="1:23">
      <c r="A141" s="1" t="s">
        <v>138</v>
      </c>
      <c r="B141" s="1"/>
      <c r="C141" s="1"/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/>
      <c r="I141" s="1"/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 cm="1">
        <f t="array" ref="L141">_xlfn.SWITCH($A$2,"average", AVERAGE(Instances!L141:Instances!L141),"median", MEDIAN(Instances!L141:Instances!L141),"min", MIN(Instances!L141:Instances!L141),"max", MAX(Instances!L141:Instances!L141),"diff", MAX(Instances!L141:Instances!L141)-MIN(Instances!L141:Instances!L141))</f>
        <v>0</v>
      </c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 cm="1">
        <f t="array" ref="O141">_xlfn.SWITCH($A$2,"average", AVERAGE(Instances!O141:Instances!O141),"median", MEDIAN(Instances!O141:Instances!O141),"min", MIN(Instances!O141:Instances!O141),"max", MAX(Instances!O141:Instances!O141),"diff", MAX(Instances!O141:Instances!O141)-MIN(Instances!O141:Instances!O141))</f>
        <v>0</v>
      </c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>
        <f>MIN($B141,$D141,$F141,$H141,$J141,$L141,$N141,$P141)</f>
        <v>0</v>
      </c>
      <c r="S141" s="1">
        <f>MIN($C141,$E141,$G141,$I141,$K141,$M141,$O141,$Q141)</f>
        <v>0</v>
      </c>
      <c r="T141" s="1">
        <f>MEDIAN($B141,$D141,$F141,$H141,$J141,$L141,$N141,$P141)</f>
        <v>0</v>
      </c>
      <c r="U141" s="1">
        <f>MEDIAN($C141,$E141,$G141,$I141,$K141,$M141,$O141,$Q141)</f>
        <v>0</v>
      </c>
      <c r="V141" s="1">
        <f>MAX($B141,$D141,$F141,$H141,$J141,$L141,$N141,$P141)</f>
        <v>0</v>
      </c>
      <c r="W141" s="1">
        <f>MAX($C141,$E141,$G141,$I141,$K141,$M141,$O141,$Q141)</f>
        <v>0</v>
      </c>
    </row>
    <row r="142" spans="1:23">
      <c r="A142" s="1" t="s">
        <v>139</v>
      </c>
      <c r="B142" s="1"/>
      <c r="C142" s="1"/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/>
      <c r="I142" s="1"/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 cm="1">
        <f t="array" ref="L142">_xlfn.SWITCH($A$2,"average", AVERAGE(Instances!L142:Instances!L142),"median", MEDIAN(Instances!L142:Instances!L142),"min", MIN(Instances!L142:Instances!L142),"max", MAX(Instances!L142:Instances!L142),"diff", MAX(Instances!L142:Instances!L142)-MIN(Instances!L142:Instances!L142))</f>
        <v>0</v>
      </c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 cm="1">
        <f t="array" ref="O142">_xlfn.SWITCH($A$2,"average", AVERAGE(Instances!O142:Instances!O142),"median", MEDIAN(Instances!O142:Instances!O142),"min", MIN(Instances!O142:Instances!O142),"max", MAX(Instances!O142:Instances!O142),"diff", MAX(Instances!O142:Instances!O142)-MIN(Instances!O142:Instances!O142))</f>
        <v>0</v>
      </c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>
        <f>MIN($B142,$D142,$F142,$H142,$J142,$L142,$N142,$P142)</f>
        <v>0</v>
      </c>
      <c r="S142" s="1">
        <f>MIN($C142,$E142,$G142,$I142,$K142,$M142,$O142,$Q142)</f>
        <v>0</v>
      </c>
      <c r="T142" s="1">
        <f>MEDIAN($B142,$D142,$F142,$H142,$J142,$L142,$N142,$P142)</f>
        <v>0</v>
      </c>
      <c r="U142" s="1">
        <f>MEDIAN($C142,$E142,$G142,$I142,$K142,$M142,$O142,$Q142)</f>
        <v>0</v>
      </c>
      <c r="V142" s="1">
        <f>MAX($B142,$D142,$F142,$H142,$J142,$L142,$N142,$P142)</f>
        <v>0</v>
      </c>
      <c r="W142" s="1">
        <f>MAX($C142,$E142,$G142,$I142,$K142,$M142,$O142,$Q142)</f>
        <v>0</v>
      </c>
    </row>
    <row r="143" spans="1:23">
      <c r="A143" s="1" t="s">
        <v>140</v>
      </c>
      <c r="B143" s="1"/>
      <c r="C143" s="1"/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/>
      <c r="I143" s="1"/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 cm="1">
        <f t="array" ref="L143">_xlfn.SWITCH($A$2,"average", AVERAGE(Instances!L143:Instances!L143),"median", MEDIAN(Instances!L143:Instances!L143),"min", MIN(Instances!L143:Instances!L143),"max", MAX(Instances!L143:Instances!L143),"diff", MAX(Instances!L143:Instances!L143)-MIN(Instances!L143:Instances!L143))</f>
        <v>0</v>
      </c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 cm="1">
        <f t="array" ref="O143">_xlfn.SWITCH($A$2,"average", AVERAGE(Instances!O143:Instances!O143),"median", MEDIAN(Instances!O143:Instances!O143),"min", MIN(Instances!O143:Instances!O143),"max", MAX(Instances!O143:Instances!O143),"diff", MAX(Instances!O143:Instances!O143)-MIN(Instances!O143:Instances!O143))</f>
        <v>0</v>
      </c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>
        <f>MIN($B143,$D143,$F143,$H143,$J143,$L143,$N143,$P143)</f>
        <v>0</v>
      </c>
      <c r="S143" s="1">
        <f>MIN($C143,$E143,$G143,$I143,$K143,$M143,$O143,$Q143)</f>
        <v>0</v>
      </c>
      <c r="T143" s="1">
        <f>MEDIAN($B143,$D143,$F143,$H143,$J143,$L143,$N143,$P143)</f>
        <v>0</v>
      </c>
      <c r="U143" s="1">
        <f>MEDIAN($C143,$E143,$G143,$I143,$K143,$M143,$O143,$Q143)</f>
        <v>0</v>
      </c>
      <c r="V143" s="1">
        <f>MAX($B143,$D143,$F143,$H143,$J143,$L143,$N143,$P143)</f>
        <v>0</v>
      </c>
      <c r="W143" s="1">
        <f>MAX($C143,$E143,$G143,$I143,$K143,$M143,$O143,$Q143)</f>
        <v>0</v>
      </c>
    </row>
    <row r="144" spans="1:23">
      <c r="A144" s="1" t="s">
        <v>141</v>
      </c>
      <c r="B144" s="1"/>
      <c r="C144" s="1"/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/>
      <c r="I144" s="1"/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 cm="1">
        <f t="array" ref="L144">_xlfn.SWITCH($A$2,"average", AVERAGE(Instances!L144:Instances!L144),"median", MEDIAN(Instances!L144:Instances!L144),"min", MIN(Instances!L144:Instances!L144),"max", MAX(Instances!L144:Instances!L144),"diff", MAX(Instances!L144:Instances!L144)-MIN(Instances!L144:Instances!L144))</f>
        <v>0</v>
      </c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 cm="1">
        <f t="array" ref="O144">_xlfn.SWITCH($A$2,"average", AVERAGE(Instances!O144:Instances!O144),"median", MEDIAN(Instances!O144:Instances!O144),"min", MIN(Instances!O144:Instances!O144),"max", MAX(Instances!O144:Instances!O144),"diff", MAX(Instances!O144:Instances!O144)-MIN(Instances!O144:Instances!O144))</f>
        <v>0</v>
      </c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>
        <f>MIN($B144,$D144,$F144,$H144,$J144,$L144,$N144,$P144)</f>
        <v>0</v>
      </c>
      <c r="S144" s="1">
        <f>MIN($C144,$E144,$G144,$I144,$K144,$M144,$O144,$Q144)</f>
        <v>0</v>
      </c>
      <c r="T144" s="1">
        <f>MEDIAN($B144,$D144,$F144,$H144,$J144,$L144,$N144,$P144)</f>
        <v>0</v>
      </c>
      <c r="U144" s="1">
        <f>MEDIAN($C144,$E144,$G144,$I144,$K144,$M144,$O144,$Q144)</f>
        <v>0</v>
      </c>
      <c r="V144" s="1">
        <f>MAX($B144,$D144,$F144,$H144,$J144,$L144,$N144,$P144)</f>
        <v>0</v>
      </c>
      <c r="W144" s="1">
        <f>MAX($C144,$E144,$G144,$I144,$K144,$M144,$O144,$Q144)</f>
        <v>0</v>
      </c>
    </row>
    <row r="145" spans="1:23">
      <c r="A145" s="1" t="s">
        <v>142</v>
      </c>
      <c r="B145" s="1"/>
      <c r="C145" s="1"/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/>
      <c r="I145" s="1"/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 cm="1">
        <f t="array" ref="L145">_xlfn.SWITCH($A$2,"average", AVERAGE(Instances!L145:Instances!L145),"median", MEDIAN(Instances!L145:Instances!L145),"min", MIN(Instances!L145:Instances!L145),"max", MAX(Instances!L145:Instances!L145),"diff", MAX(Instances!L145:Instances!L145)-MIN(Instances!L145:Instances!L145))</f>
        <v>0</v>
      </c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 cm="1">
        <f t="array" ref="O145">_xlfn.SWITCH($A$2,"average", AVERAGE(Instances!O145:Instances!O145),"median", MEDIAN(Instances!O145:Instances!O145),"min", MIN(Instances!O145:Instances!O145),"max", MAX(Instances!O145:Instances!O145),"diff", MAX(Instances!O145:Instances!O145)-MIN(Instances!O145:Instances!O145))</f>
        <v>0</v>
      </c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>
        <f>MIN($B145,$D145,$F145,$H145,$J145,$L145,$N145,$P145)</f>
        <v>0</v>
      </c>
      <c r="S145" s="1">
        <f>MIN($C145,$E145,$G145,$I145,$K145,$M145,$O145,$Q145)</f>
        <v>0</v>
      </c>
      <c r="T145" s="1">
        <f>MEDIAN($B145,$D145,$F145,$H145,$J145,$L145,$N145,$P145)</f>
        <v>0</v>
      </c>
      <c r="U145" s="1">
        <f>MEDIAN($C145,$E145,$G145,$I145,$K145,$M145,$O145,$Q145)</f>
        <v>0</v>
      </c>
      <c r="V145" s="1">
        <f>MAX($B145,$D145,$F145,$H145,$J145,$L145,$N145,$P145)</f>
        <v>0</v>
      </c>
      <c r="W145" s="1">
        <f>MAX($C145,$E145,$G145,$I145,$K145,$M145,$O145,$Q145)</f>
        <v>0</v>
      </c>
    </row>
    <row r="146" spans="1:23">
      <c r="A146" s="1" t="s">
        <v>143</v>
      </c>
      <c r="B146" s="1"/>
      <c r="C146" s="1"/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/>
      <c r="I146" s="1"/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 cm="1">
        <f t="array" ref="L146">_xlfn.SWITCH($A$2,"average", AVERAGE(Instances!L146:Instances!L146),"median", MEDIAN(Instances!L146:Instances!L146),"min", MIN(Instances!L146:Instances!L146),"max", MAX(Instances!L146:Instances!L146),"diff", MAX(Instances!L146:Instances!L146)-MIN(Instances!L146:Instances!L146))</f>
        <v>0</v>
      </c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 cm="1">
        <f t="array" ref="O146">_xlfn.SWITCH($A$2,"average", AVERAGE(Instances!O146:Instances!O146),"median", MEDIAN(Instances!O146:Instances!O146),"min", MIN(Instances!O146:Instances!O146),"max", MAX(Instances!O146:Instances!O146),"diff", MAX(Instances!O146:Instances!O146)-MIN(Instances!O146:Instances!O146))</f>
        <v>0</v>
      </c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>
        <f>MIN($B146,$D146,$F146,$H146,$J146,$L146,$N146,$P146)</f>
        <v>0</v>
      </c>
      <c r="S146" s="1">
        <f>MIN($C146,$E146,$G146,$I146,$K146,$M146,$O146,$Q146)</f>
        <v>0</v>
      </c>
      <c r="T146" s="1">
        <f>MEDIAN($B146,$D146,$F146,$H146,$J146,$L146,$N146,$P146)</f>
        <v>0</v>
      </c>
      <c r="U146" s="1">
        <f>MEDIAN($C146,$E146,$G146,$I146,$K146,$M146,$O146,$Q146)</f>
        <v>0</v>
      </c>
      <c r="V146" s="1">
        <f>MAX($B146,$D146,$F146,$H146,$J146,$L146,$N146,$P146)</f>
        <v>0</v>
      </c>
      <c r="W146" s="1">
        <f>MAX($C146,$E146,$G146,$I146,$K146,$M146,$O146,$Q146)</f>
        <v>0</v>
      </c>
    </row>
    <row r="147" spans="1:23">
      <c r="A147" s="1" t="s">
        <v>144</v>
      </c>
      <c r="B147" s="1"/>
      <c r="C147" s="1"/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/>
      <c r="I147" s="1"/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 cm="1">
        <f t="array" ref="L147">_xlfn.SWITCH($A$2,"average", AVERAGE(Instances!L147:Instances!L147),"median", MEDIAN(Instances!L147:Instances!L147),"min", MIN(Instances!L147:Instances!L147),"max", MAX(Instances!L147:Instances!L147),"diff", MAX(Instances!L147:Instances!L147)-MIN(Instances!L147:Instances!L147))</f>
        <v>0</v>
      </c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 cm="1">
        <f t="array" ref="O147">_xlfn.SWITCH($A$2,"average", AVERAGE(Instances!O147:Instances!O147),"median", MEDIAN(Instances!O147:Instances!O147),"min", MIN(Instances!O147:Instances!O147),"max", MAX(Instances!O147:Instances!O147),"diff", MAX(Instances!O147:Instances!O147)-MIN(Instances!O147:Instances!O147))</f>
        <v>0</v>
      </c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>
        <f>MIN($B147,$D147,$F147,$H147,$J147,$L147,$N147,$P147)</f>
        <v>0</v>
      </c>
      <c r="S147" s="1">
        <f>MIN($C147,$E147,$G147,$I147,$K147,$M147,$O147,$Q147)</f>
        <v>0</v>
      </c>
      <c r="T147" s="1">
        <f>MEDIAN($B147,$D147,$F147,$H147,$J147,$L147,$N147,$P147)</f>
        <v>0</v>
      </c>
      <c r="U147" s="1">
        <f>MEDIAN($C147,$E147,$G147,$I147,$K147,$M147,$O147,$Q147)</f>
        <v>0</v>
      </c>
      <c r="V147" s="1">
        <f>MAX($B147,$D147,$F147,$H147,$J147,$L147,$N147,$P147)</f>
        <v>0</v>
      </c>
      <c r="W147" s="1">
        <f>MAX($C147,$E147,$G147,$I147,$K147,$M147,$O147,$Q147)</f>
        <v>0</v>
      </c>
    </row>
    <row r="148" spans="1:23">
      <c r="A148" s="1" t="s">
        <v>145</v>
      </c>
      <c r="B148" s="1"/>
      <c r="C148" s="1"/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/>
      <c r="I148" s="1"/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 cm="1">
        <f t="array" ref="L148">_xlfn.SWITCH($A$2,"average", AVERAGE(Instances!L148:Instances!L148),"median", MEDIAN(Instances!L148:Instances!L148),"min", MIN(Instances!L148:Instances!L148),"max", MAX(Instances!L148:Instances!L148),"diff", MAX(Instances!L148:Instances!L148)-MIN(Instances!L148:Instances!L148))</f>
        <v>0</v>
      </c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 cm="1">
        <f t="array" ref="O148">_xlfn.SWITCH($A$2,"average", AVERAGE(Instances!O148:Instances!O148),"median", MEDIAN(Instances!O148:Instances!O148),"min", MIN(Instances!O148:Instances!O148),"max", MAX(Instances!O148:Instances!O148),"diff", MAX(Instances!O148:Instances!O148)-MIN(Instances!O148:Instances!O148))</f>
        <v>0</v>
      </c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>
        <f>MIN($B148,$D148,$F148,$H148,$J148,$L148,$N148,$P148)</f>
        <v>0</v>
      </c>
      <c r="S148" s="1">
        <f>MIN($C148,$E148,$G148,$I148,$K148,$M148,$O148,$Q148)</f>
        <v>0</v>
      </c>
      <c r="T148" s="1">
        <f>MEDIAN($B148,$D148,$F148,$H148,$J148,$L148,$N148,$P148)</f>
        <v>0</v>
      </c>
      <c r="U148" s="1">
        <f>MEDIAN($C148,$E148,$G148,$I148,$K148,$M148,$O148,$Q148)</f>
        <v>0</v>
      </c>
      <c r="V148" s="1">
        <f>MAX($B148,$D148,$F148,$H148,$J148,$L148,$N148,$P148)</f>
        <v>0</v>
      </c>
      <c r="W148" s="1">
        <f>MAX($C148,$E148,$G148,$I148,$K148,$M148,$O148,$Q148)</f>
        <v>0</v>
      </c>
    </row>
    <row r="149" spans="1:23">
      <c r="A149" s="1" t="s">
        <v>146</v>
      </c>
      <c r="B149" s="1"/>
      <c r="C149" s="1"/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/>
      <c r="I149" s="1"/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 cm="1">
        <f t="array" ref="L149">_xlfn.SWITCH($A$2,"average", AVERAGE(Instances!L149:Instances!L149),"median", MEDIAN(Instances!L149:Instances!L149),"min", MIN(Instances!L149:Instances!L149),"max", MAX(Instances!L149:Instances!L149),"diff", MAX(Instances!L149:Instances!L149)-MIN(Instances!L149:Instances!L149))</f>
        <v>0</v>
      </c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 cm="1">
        <f t="array" ref="O149">_xlfn.SWITCH($A$2,"average", AVERAGE(Instances!O149:Instances!O149),"median", MEDIAN(Instances!O149:Instances!O149),"min", MIN(Instances!O149:Instances!O149),"max", MAX(Instances!O149:Instances!O149),"diff", MAX(Instances!O149:Instances!O149)-MIN(Instances!O149:Instances!O149))</f>
        <v>0</v>
      </c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>
        <f>MIN($B149,$D149,$F149,$H149,$J149,$L149,$N149,$P149)</f>
        <v>0</v>
      </c>
      <c r="S149" s="1">
        <f>MIN($C149,$E149,$G149,$I149,$K149,$M149,$O149,$Q149)</f>
        <v>0</v>
      </c>
      <c r="T149" s="1">
        <f>MEDIAN($B149,$D149,$F149,$H149,$J149,$L149,$N149,$P149)</f>
        <v>0</v>
      </c>
      <c r="U149" s="1">
        <f>MEDIAN($C149,$E149,$G149,$I149,$K149,$M149,$O149,$Q149)</f>
        <v>0</v>
      </c>
      <c r="V149" s="1">
        <f>MAX($B149,$D149,$F149,$H149,$J149,$L149,$N149,$P149)</f>
        <v>0</v>
      </c>
      <c r="W149" s="1">
        <f>MAX($C149,$E149,$G149,$I149,$K149,$M149,$O149,$Q149)</f>
        <v>0</v>
      </c>
    </row>
    <row r="150" spans="1:23">
      <c r="A150" s="1" t="s">
        <v>147</v>
      </c>
      <c r="B150" s="1"/>
      <c r="C150" s="1"/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/>
      <c r="I150" s="1"/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 cm="1">
        <f t="array" ref="L150">_xlfn.SWITCH($A$2,"average", AVERAGE(Instances!L150:Instances!L150),"median", MEDIAN(Instances!L150:Instances!L150),"min", MIN(Instances!L150:Instances!L150),"max", MAX(Instances!L150:Instances!L150),"diff", MAX(Instances!L150:Instances!L150)-MIN(Instances!L150:Instances!L150))</f>
        <v>0</v>
      </c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 cm="1">
        <f t="array" ref="O150">_xlfn.SWITCH($A$2,"average", AVERAGE(Instances!O150:Instances!O150),"median", MEDIAN(Instances!O150:Instances!O150),"min", MIN(Instances!O150:Instances!O150),"max", MAX(Instances!O150:Instances!O150),"diff", MAX(Instances!O150:Instances!O150)-MIN(Instances!O150:Instances!O150))</f>
        <v>0</v>
      </c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>
        <f>MIN($B150,$D150,$F150,$H150,$J150,$L150,$N150,$P150)</f>
        <v>0</v>
      </c>
      <c r="S150" s="1">
        <f>MIN($C150,$E150,$G150,$I150,$K150,$M150,$O150,$Q150)</f>
        <v>0</v>
      </c>
      <c r="T150" s="1">
        <f>MEDIAN($B150,$D150,$F150,$H150,$J150,$L150,$N150,$P150)</f>
        <v>0</v>
      </c>
      <c r="U150" s="1">
        <f>MEDIAN($C150,$E150,$G150,$I150,$K150,$M150,$O150,$Q150)</f>
        <v>0</v>
      </c>
      <c r="V150" s="1">
        <f>MAX($B150,$D150,$F150,$H150,$J150,$L150,$N150,$P150)</f>
        <v>0</v>
      </c>
      <c r="W150" s="1">
        <f>MAX($C150,$E150,$G150,$I150,$K150,$M150,$O150,$Q150)</f>
        <v>0</v>
      </c>
    </row>
    <row r="151" spans="1:23">
      <c r="A151" s="1" t="s">
        <v>148</v>
      </c>
      <c r="B151" s="1"/>
      <c r="C151" s="1"/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/>
      <c r="I151" s="1"/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 cm="1">
        <f t="array" ref="L151">_xlfn.SWITCH($A$2,"average", AVERAGE(Instances!L151:Instances!L151),"median", MEDIAN(Instances!L151:Instances!L151),"min", MIN(Instances!L151:Instances!L151),"max", MAX(Instances!L151:Instances!L151),"diff", MAX(Instances!L151:Instances!L151)-MIN(Instances!L151:Instances!L151))</f>
        <v>0</v>
      </c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 cm="1">
        <f t="array" ref="O151">_xlfn.SWITCH($A$2,"average", AVERAGE(Instances!O151:Instances!O151),"median", MEDIAN(Instances!O151:Instances!O151),"min", MIN(Instances!O151:Instances!O151),"max", MAX(Instances!O151:Instances!O151),"diff", MAX(Instances!O151:Instances!O151)-MIN(Instances!O151:Instances!O151))</f>
        <v>0</v>
      </c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>
        <f>MIN($B151,$D151,$F151,$H151,$J151,$L151,$N151,$P151)</f>
        <v>0</v>
      </c>
      <c r="S151" s="1">
        <f>MIN($C151,$E151,$G151,$I151,$K151,$M151,$O151,$Q151)</f>
        <v>0</v>
      </c>
      <c r="T151" s="1">
        <f>MEDIAN($B151,$D151,$F151,$H151,$J151,$L151,$N151,$P151)</f>
        <v>0</v>
      </c>
      <c r="U151" s="1">
        <f>MEDIAN($C151,$E151,$G151,$I151,$K151,$M151,$O151,$Q151)</f>
        <v>0</v>
      </c>
      <c r="V151" s="1">
        <f>MAX($B151,$D151,$F151,$H151,$J151,$L151,$N151,$P151)</f>
        <v>0</v>
      </c>
      <c r="W151" s="1">
        <f>MAX($C151,$E151,$G151,$I151,$K151,$M151,$O151,$Q151)</f>
        <v>0</v>
      </c>
    </row>
    <row r="152" spans="1:23">
      <c r="A152" s="1" t="s">
        <v>149</v>
      </c>
      <c r="B152" s="1"/>
      <c r="C152" s="1"/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/>
      <c r="I152" s="1"/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 cm="1">
        <f t="array" ref="L152">_xlfn.SWITCH($A$2,"average", AVERAGE(Instances!L152:Instances!L152),"median", MEDIAN(Instances!L152:Instances!L152),"min", MIN(Instances!L152:Instances!L152),"max", MAX(Instances!L152:Instances!L152),"diff", MAX(Instances!L152:Instances!L152)-MIN(Instances!L152:Instances!L152))</f>
        <v>0</v>
      </c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 cm="1">
        <f t="array" ref="O152">_xlfn.SWITCH($A$2,"average", AVERAGE(Instances!O152:Instances!O152),"median", MEDIAN(Instances!O152:Instances!O152),"min", MIN(Instances!O152:Instances!O152),"max", MAX(Instances!O152:Instances!O152),"diff", MAX(Instances!O152:Instances!O152)-MIN(Instances!O152:Instances!O152))</f>
        <v>0</v>
      </c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>
        <f>MIN($B152,$D152,$F152,$H152,$J152,$L152,$N152,$P152)</f>
        <v>0</v>
      </c>
      <c r="S152" s="1">
        <f>MIN($C152,$E152,$G152,$I152,$K152,$M152,$O152,$Q152)</f>
        <v>0</v>
      </c>
      <c r="T152" s="1">
        <f>MEDIAN($B152,$D152,$F152,$H152,$J152,$L152,$N152,$P152)</f>
        <v>0</v>
      </c>
      <c r="U152" s="1">
        <f>MEDIAN($C152,$E152,$G152,$I152,$K152,$M152,$O152,$Q152)</f>
        <v>0</v>
      </c>
      <c r="V152" s="1">
        <f>MAX($B152,$D152,$F152,$H152,$J152,$L152,$N152,$P152)</f>
        <v>0</v>
      </c>
      <c r="W152" s="1">
        <f>MAX($C152,$E152,$G152,$I152,$K152,$M152,$O152,$Q152)</f>
        <v>0</v>
      </c>
    </row>
    <row r="153" spans="1:23">
      <c r="A153" s="1" t="s">
        <v>150</v>
      </c>
      <c r="B153" s="1"/>
      <c r="C153" s="1"/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/>
      <c r="I153" s="1"/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 cm="1">
        <f t="array" ref="L153">_xlfn.SWITCH($A$2,"average", AVERAGE(Instances!L153:Instances!L153),"median", MEDIAN(Instances!L153:Instances!L153),"min", MIN(Instances!L153:Instances!L153),"max", MAX(Instances!L153:Instances!L153),"diff", MAX(Instances!L153:Instances!L153)-MIN(Instances!L153:Instances!L153))</f>
        <v>0</v>
      </c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 cm="1">
        <f t="array" ref="O153">_xlfn.SWITCH($A$2,"average", AVERAGE(Instances!O153:Instances!O153),"median", MEDIAN(Instances!O153:Instances!O153),"min", MIN(Instances!O153:Instances!O153),"max", MAX(Instances!O153:Instances!O153),"diff", MAX(Instances!O153:Instances!O153)-MIN(Instances!O153:Instances!O153))</f>
        <v>0</v>
      </c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>
        <f>MIN($B153,$D153,$F153,$H153,$J153,$L153,$N153,$P153)</f>
        <v>0</v>
      </c>
      <c r="S153" s="1">
        <f>MIN($C153,$E153,$G153,$I153,$K153,$M153,$O153,$Q153)</f>
        <v>0</v>
      </c>
      <c r="T153" s="1">
        <f>MEDIAN($B153,$D153,$F153,$H153,$J153,$L153,$N153,$P153)</f>
        <v>0</v>
      </c>
      <c r="U153" s="1">
        <f>MEDIAN($C153,$E153,$G153,$I153,$K153,$M153,$O153,$Q153)</f>
        <v>0</v>
      </c>
      <c r="V153" s="1">
        <f>MAX($B153,$D153,$F153,$H153,$J153,$L153,$N153,$P153)</f>
        <v>0</v>
      </c>
      <c r="W153" s="1">
        <f>MAX($C153,$E153,$G153,$I153,$K153,$M153,$O153,$Q153)</f>
        <v>0</v>
      </c>
    </row>
    <row r="154" spans="1:23">
      <c r="A154" s="1" t="s">
        <v>151</v>
      </c>
      <c r="B154" s="1"/>
      <c r="C154" s="1"/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/>
      <c r="I154" s="1"/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 cm="1">
        <f t="array" ref="L154">_xlfn.SWITCH($A$2,"average", AVERAGE(Instances!L154:Instances!L154),"median", MEDIAN(Instances!L154:Instances!L154),"min", MIN(Instances!L154:Instances!L154),"max", MAX(Instances!L154:Instances!L154),"diff", MAX(Instances!L154:Instances!L154)-MIN(Instances!L154:Instances!L154))</f>
        <v>0</v>
      </c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 cm="1">
        <f t="array" ref="O154">_xlfn.SWITCH($A$2,"average", AVERAGE(Instances!O154:Instances!O154),"median", MEDIAN(Instances!O154:Instances!O154),"min", MIN(Instances!O154:Instances!O154),"max", MAX(Instances!O154:Instances!O154),"diff", MAX(Instances!O154:Instances!O154)-MIN(Instances!O154:Instances!O154))</f>
        <v>0</v>
      </c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>
        <f>MIN($B154,$D154,$F154,$H154,$J154,$L154,$N154,$P154)</f>
        <v>0</v>
      </c>
      <c r="S154" s="1">
        <f>MIN($C154,$E154,$G154,$I154,$K154,$M154,$O154,$Q154)</f>
        <v>0</v>
      </c>
      <c r="T154" s="1">
        <f>MEDIAN($B154,$D154,$F154,$H154,$J154,$L154,$N154,$P154)</f>
        <v>0</v>
      </c>
      <c r="U154" s="1">
        <f>MEDIAN($C154,$E154,$G154,$I154,$K154,$M154,$O154,$Q154)</f>
        <v>0</v>
      </c>
      <c r="V154" s="1">
        <f>MAX($B154,$D154,$F154,$H154,$J154,$L154,$N154,$P154)</f>
        <v>0</v>
      </c>
      <c r="W154" s="1">
        <f>MAX($C154,$E154,$G154,$I154,$K154,$M154,$O154,$Q154)</f>
        <v>0</v>
      </c>
    </row>
    <row r="155" spans="1:23">
      <c r="A155" s="1" t="s">
        <v>152</v>
      </c>
      <c r="B155" s="1"/>
      <c r="C155" s="1"/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/>
      <c r="I155" s="1"/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 cm="1">
        <f t="array" ref="L155">_xlfn.SWITCH($A$2,"average", AVERAGE(Instances!L155:Instances!L155),"median", MEDIAN(Instances!L155:Instances!L155),"min", MIN(Instances!L155:Instances!L155),"max", MAX(Instances!L155:Instances!L155),"diff", MAX(Instances!L155:Instances!L155)-MIN(Instances!L155:Instances!L155))</f>
        <v>0</v>
      </c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 cm="1">
        <f t="array" ref="O155">_xlfn.SWITCH($A$2,"average", AVERAGE(Instances!O155:Instances!O155),"median", MEDIAN(Instances!O155:Instances!O155),"min", MIN(Instances!O155:Instances!O155),"max", MAX(Instances!O155:Instances!O155),"diff", MAX(Instances!O155:Instances!O155)-MIN(Instances!O155:Instances!O155))</f>
        <v>0</v>
      </c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>
        <f>MIN($B155,$D155,$F155,$H155,$J155,$L155,$N155,$P155)</f>
        <v>0</v>
      </c>
      <c r="S155" s="1">
        <f>MIN($C155,$E155,$G155,$I155,$K155,$M155,$O155,$Q155)</f>
        <v>0</v>
      </c>
      <c r="T155" s="1">
        <f>MEDIAN($B155,$D155,$F155,$H155,$J155,$L155,$N155,$P155)</f>
        <v>0</v>
      </c>
      <c r="U155" s="1">
        <f>MEDIAN($C155,$E155,$G155,$I155,$K155,$M155,$O155,$Q155)</f>
        <v>0</v>
      </c>
      <c r="V155" s="1">
        <f>MAX($B155,$D155,$F155,$H155,$J155,$L155,$N155,$P155)</f>
        <v>0</v>
      </c>
      <c r="W155" s="1">
        <f>MAX($C155,$E155,$G155,$I155,$K155,$M155,$O155,$Q155)</f>
        <v>0</v>
      </c>
    </row>
    <row r="156" spans="1:23">
      <c r="A156" s="1" t="s">
        <v>153</v>
      </c>
      <c r="B156" s="1"/>
      <c r="C156" s="1"/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/>
      <c r="I156" s="1"/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 cm="1">
        <f t="array" ref="L156">_xlfn.SWITCH($A$2,"average", AVERAGE(Instances!L156:Instances!L156),"median", MEDIAN(Instances!L156:Instances!L156),"min", MIN(Instances!L156:Instances!L156),"max", MAX(Instances!L156:Instances!L156),"diff", MAX(Instances!L156:Instances!L156)-MIN(Instances!L156:Instances!L156))</f>
        <v>0</v>
      </c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 cm="1">
        <f t="array" ref="O156">_xlfn.SWITCH($A$2,"average", AVERAGE(Instances!O156:Instances!O156),"median", MEDIAN(Instances!O156:Instances!O156),"min", MIN(Instances!O156:Instances!O156),"max", MAX(Instances!O156:Instances!O156),"diff", MAX(Instances!O156:Instances!O156)-MIN(Instances!O156:Instances!O156))</f>
        <v>0</v>
      </c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>
        <f>MIN($B156,$D156,$F156,$H156,$J156,$L156,$N156,$P156)</f>
        <v>0</v>
      </c>
      <c r="S156" s="1">
        <f>MIN($C156,$E156,$G156,$I156,$K156,$M156,$O156,$Q156)</f>
        <v>0</v>
      </c>
      <c r="T156" s="1">
        <f>MEDIAN($B156,$D156,$F156,$H156,$J156,$L156,$N156,$P156)</f>
        <v>0</v>
      </c>
      <c r="U156" s="1">
        <f>MEDIAN($C156,$E156,$G156,$I156,$K156,$M156,$O156,$Q156)</f>
        <v>0</v>
      </c>
      <c r="V156" s="1">
        <f>MAX($B156,$D156,$F156,$H156,$J156,$L156,$N156,$P156)</f>
        <v>0</v>
      </c>
      <c r="W156" s="1">
        <f>MAX($C156,$E156,$G156,$I156,$K156,$M156,$O156,$Q156)</f>
        <v>0</v>
      </c>
    </row>
    <row r="157" spans="1:23">
      <c r="A157" s="1" t="s">
        <v>154</v>
      </c>
      <c r="B157" s="1"/>
      <c r="C157" s="1"/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/>
      <c r="I157" s="1"/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 cm="1">
        <f t="array" ref="L157">_xlfn.SWITCH($A$2,"average", AVERAGE(Instances!L157:Instances!L157),"median", MEDIAN(Instances!L157:Instances!L157),"min", MIN(Instances!L157:Instances!L157),"max", MAX(Instances!L157:Instances!L157),"diff", MAX(Instances!L157:Instances!L157)-MIN(Instances!L157:Instances!L157))</f>
        <v>0</v>
      </c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 cm="1">
        <f t="array" ref="O157">_xlfn.SWITCH($A$2,"average", AVERAGE(Instances!O157:Instances!O157),"median", MEDIAN(Instances!O157:Instances!O157),"min", MIN(Instances!O157:Instances!O157),"max", MAX(Instances!O157:Instances!O157),"diff", MAX(Instances!O157:Instances!O157)-MIN(Instances!O157:Instances!O157))</f>
        <v>0</v>
      </c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>
        <f>MIN($B157,$D157,$F157,$H157,$J157,$L157,$N157,$P157)</f>
        <v>0</v>
      </c>
      <c r="S157" s="1">
        <f>MIN($C157,$E157,$G157,$I157,$K157,$M157,$O157,$Q157)</f>
        <v>0</v>
      </c>
      <c r="T157" s="1">
        <f>MEDIAN($B157,$D157,$F157,$H157,$J157,$L157,$N157,$P157)</f>
        <v>0</v>
      </c>
      <c r="U157" s="1">
        <f>MEDIAN($C157,$E157,$G157,$I157,$K157,$M157,$O157,$Q157)</f>
        <v>0</v>
      </c>
      <c r="V157" s="1">
        <f>MAX($B157,$D157,$F157,$H157,$J157,$L157,$N157,$P157)</f>
        <v>0</v>
      </c>
      <c r="W157" s="1">
        <f>MAX($C157,$E157,$G157,$I157,$K157,$M157,$O157,$Q157)</f>
        <v>0</v>
      </c>
    </row>
    <row r="158" spans="1:23">
      <c r="A158" s="1" t="s">
        <v>155</v>
      </c>
      <c r="B158" s="1"/>
      <c r="C158" s="1"/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/>
      <c r="I158" s="1"/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 cm="1">
        <f t="array" ref="L158">_xlfn.SWITCH($A$2,"average", AVERAGE(Instances!L158:Instances!L158),"median", MEDIAN(Instances!L158:Instances!L158),"min", MIN(Instances!L158:Instances!L158),"max", MAX(Instances!L158:Instances!L158),"diff", MAX(Instances!L158:Instances!L158)-MIN(Instances!L158:Instances!L158))</f>
        <v>0</v>
      </c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 cm="1">
        <f t="array" ref="O158">_xlfn.SWITCH($A$2,"average", AVERAGE(Instances!O158:Instances!O158),"median", MEDIAN(Instances!O158:Instances!O158),"min", MIN(Instances!O158:Instances!O158),"max", MAX(Instances!O158:Instances!O158),"diff", MAX(Instances!O158:Instances!O158)-MIN(Instances!O158:Instances!O158))</f>
        <v>0</v>
      </c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>
        <f>MIN($B158,$D158,$F158,$H158,$J158,$L158,$N158,$P158)</f>
        <v>0</v>
      </c>
      <c r="S158" s="1">
        <f>MIN($C158,$E158,$G158,$I158,$K158,$M158,$O158,$Q158)</f>
        <v>0</v>
      </c>
      <c r="T158" s="1">
        <f>MEDIAN($B158,$D158,$F158,$H158,$J158,$L158,$N158,$P158)</f>
        <v>0</v>
      </c>
      <c r="U158" s="1">
        <f>MEDIAN($C158,$E158,$G158,$I158,$K158,$M158,$O158,$Q158)</f>
        <v>0</v>
      </c>
      <c r="V158" s="1">
        <f>MAX($B158,$D158,$F158,$H158,$J158,$L158,$N158,$P158)</f>
        <v>0</v>
      </c>
      <c r="W158" s="1">
        <f>MAX($C158,$E158,$G158,$I158,$K158,$M158,$O158,$Q158)</f>
        <v>0</v>
      </c>
    </row>
    <row r="159" spans="1:23">
      <c r="A159" s="1" t="s">
        <v>156</v>
      </c>
      <c r="B159" s="1"/>
      <c r="C159" s="1"/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/>
      <c r="I159" s="1"/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 cm="1">
        <f t="array" ref="L159">_xlfn.SWITCH($A$2,"average", AVERAGE(Instances!L159:Instances!L159),"median", MEDIAN(Instances!L159:Instances!L159),"min", MIN(Instances!L159:Instances!L159),"max", MAX(Instances!L159:Instances!L159),"diff", MAX(Instances!L159:Instances!L159)-MIN(Instances!L159:Instances!L159))</f>
        <v>0</v>
      </c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 cm="1">
        <f t="array" ref="O159">_xlfn.SWITCH($A$2,"average", AVERAGE(Instances!O159:Instances!O159),"median", MEDIAN(Instances!O159:Instances!O159),"min", MIN(Instances!O159:Instances!O159),"max", MAX(Instances!O159:Instances!O159),"diff", MAX(Instances!O159:Instances!O159)-MIN(Instances!O159:Instances!O159))</f>
        <v>0</v>
      </c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>
        <f>MIN($B159,$D159,$F159,$H159,$J159,$L159,$N159,$P159)</f>
        <v>0</v>
      </c>
      <c r="S159" s="1">
        <f>MIN($C159,$E159,$G159,$I159,$K159,$M159,$O159,$Q159)</f>
        <v>0</v>
      </c>
      <c r="T159" s="1">
        <f>MEDIAN($B159,$D159,$F159,$H159,$J159,$L159,$N159,$P159)</f>
        <v>0</v>
      </c>
      <c r="U159" s="1">
        <f>MEDIAN($C159,$E159,$G159,$I159,$K159,$M159,$O159,$Q159)</f>
        <v>0</v>
      </c>
      <c r="V159" s="1">
        <f>MAX($B159,$D159,$F159,$H159,$J159,$L159,$N159,$P159)</f>
        <v>0</v>
      </c>
      <c r="W159" s="1">
        <f>MAX($C159,$E159,$G159,$I159,$K159,$M159,$O159,$Q159)</f>
        <v>0</v>
      </c>
    </row>
    <row r="160" spans="1:23">
      <c r="A160" s="1" t="s">
        <v>157</v>
      </c>
      <c r="B160" s="1"/>
      <c r="C160" s="1"/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/>
      <c r="I160" s="1"/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 cm="1">
        <f t="array" ref="L160">_xlfn.SWITCH($A$2,"average", AVERAGE(Instances!L160:Instances!L160),"median", MEDIAN(Instances!L160:Instances!L160),"min", MIN(Instances!L160:Instances!L160),"max", MAX(Instances!L160:Instances!L160),"diff", MAX(Instances!L160:Instances!L160)-MIN(Instances!L160:Instances!L160))</f>
        <v>0</v>
      </c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 cm="1">
        <f t="array" ref="O160">_xlfn.SWITCH($A$2,"average", AVERAGE(Instances!O160:Instances!O160),"median", MEDIAN(Instances!O160:Instances!O160),"min", MIN(Instances!O160:Instances!O160),"max", MAX(Instances!O160:Instances!O160),"diff", MAX(Instances!O160:Instances!O160)-MIN(Instances!O160:Instances!O160))</f>
        <v>0</v>
      </c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>
        <f>MIN($B160,$D160,$F160,$H160,$J160,$L160,$N160,$P160)</f>
        <v>0</v>
      </c>
      <c r="S160" s="1">
        <f>MIN($C160,$E160,$G160,$I160,$K160,$M160,$O160,$Q160)</f>
        <v>0</v>
      </c>
      <c r="T160" s="1">
        <f>MEDIAN($B160,$D160,$F160,$H160,$J160,$L160,$N160,$P160)</f>
        <v>0</v>
      </c>
      <c r="U160" s="1">
        <f>MEDIAN($C160,$E160,$G160,$I160,$K160,$M160,$O160,$Q160)</f>
        <v>0</v>
      </c>
      <c r="V160" s="1">
        <f>MAX($B160,$D160,$F160,$H160,$J160,$L160,$N160,$P160)</f>
        <v>0</v>
      </c>
      <c r="W160" s="1">
        <f>MAX($C160,$E160,$G160,$I160,$K160,$M160,$O160,$Q160)</f>
        <v>0</v>
      </c>
    </row>
    <row r="161" spans="1:23">
      <c r="A161" s="1" t="s">
        <v>158</v>
      </c>
      <c r="B161" s="1"/>
      <c r="C161" s="1"/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/>
      <c r="I161" s="1"/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 cm="1">
        <f t="array" ref="L161">_xlfn.SWITCH($A$2,"average", AVERAGE(Instances!L161:Instances!L161),"median", MEDIAN(Instances!L161:Instances!L161),"min", MIN(Instances!L161:Instances!L161),"max", MAX(Instances!L161:Instances!L161),"diff", MAX(Instances!L161:Instances!L161)-MIN(Instances!L161:Instances!L161))</f>
        <v>0</v>
      </c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 cm="1">
        <f t="array" ref="O161">_xlfn.SWITCH($A$2,"average", AVERAGE(Instances!O161:Instances!O161),"median", MEDIAN(Instances!O161:Instances!O161),"min", MIN(Instances!O161:Instances!O161),"max", MAX(Instances!O161:Instances!O161),"diff", MAX(Instances!O161:Instances!O161)-MIN(Instances!O161:Instances!O161))</f>
        <v>0</v>
      </c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>
        <f>MIN($B161,$D161,$F161,$H161,$J161,$L161,$N161,$P161)</f>
        <v>0</v>
      </c>
      <c r="S161" s="1">
        <f>MIN($C161,$E161,$G161,$I161,$K161,$M161,$O161,$Q161)</f>
        <v>0</v>
      </c>
      <c r="T161" s="1">
        <f>MEDIAN($B161,$D161,$F161,$H161,$J161,$L161,$N161,$P161)</f>
        <v>0</v>
      </c>
      <c r="U161" s="1">
        <f>MEDIAN($C161,$E161,$G161,$I161,$K161,$M161,$O161,$Q161)</f>
        <v>0</v>
      </c>
      <c r="V161" s="1">
        <f>MAX($B161,$D161,$F161,$H161,$J161,$L161,$N161,$P161)</f>
        <v>0</v>
      </c>
      <c r="W161" s="1">
        <f>MAX($C161,$E161,$G161,$I161,$K161,$M161,$O161,$Q161)</f>
        <v>0</v>
      </c>
    </row>
    <row r="162" spans="1:23">
      <c r="A162" s="1" t="s">
        <v>159</v>
      </c>
      <c r="B162" s="1"/>
      <c r="C162" s="1"/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/>
      <c r="I162" s="1"/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 cm="1">
        <f t="array" ref="L162">_xlfn.SWITCH($A$2,"average", AVERAGE(Instances!L162:Instances!L162),"median", MEDIAN(Instances!L162:Instances!L162),"min", MIN(Instances!L162:Instances!L162),"max", MAX(Instances!L162:Instances!L162),"diff", MAX(Instances!L162:Instances!L162)-MIN(Instances!L162:Instances!L162))</f>
        <v>0</v>
      </c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 cm="1">
        <f t="array" ref="O162">_xlfn.SWITCH($A$2,"average", AVERAGE(Instances!O162:Instances!O162),"median", MEDIAN(Instances!O162:Instances!O162),"min", MIN(Instances!O162:Instances!O162),"max", MAX(Instances!O162:Instances!O162),"diff", MAX(Instances!O162:Instances!O162)-MIN(Instances!O162:Instances!O162))</f>
        <v>0</v>
      </c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>
        <f>MIN($B162,$D162,$F162,$H162,$J162,$L162,$N162,$P162)</f>
        <v>0</v>
      </c>
      <c r="S162" s="1">
        <f>MIN($C162,$E162,$G162,$I162,$K162,$M162,$O162,$Q162)</f>
        <v>0</v>
      </c>
      <c r="T162" s="1">
        <f>MEDIAN($B162,$D162,$F162,$H162,$J162,$L162,$N162,$P162)</f>
        <v>0</v>
      </c>
      <c r="U162" s="1">
        <f>MEDIAN($C162,$E162,$G162,$I162,$K162,$M162,$O162,$Q162)</f>
        <v>0</v>
      </c>
      <c r="V162" s="1">
        <f>MAX($B162,$D162,$F162,$H162,$J162,$L162,$N162,$P162)</f>
        <v>0</v>
      </c>
      <c r="W162" s="1">
        <f>MAX($C162,$E162,$G162,$I162,$K162,$M162,$O162,$Q162)</f>
        <v>0</v>
      </c>
    </row>
    <row r="163" spans="1:23">
      <c r="A163" s="1" t="s">
        <v>160</v>
      </c>
      <c r="B163" s="1"/>
      <c r="C163" s="1"/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/>
      <c r="I163" s="1"/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 cm="1">
        <f t="array" ref="L163">_xlfn.SWITCH($A$2,"average", AVERAGE(Instances!L163:Instances!L163),"median", MEDIAN(Instances!L163:Instances!L163),"min", MIN(Instances!L163:Instances!L163),"max", MAX(Instances!L163:Instances!L163),"diff", MAX(Instances!L163:Instances!L163)-MIN(Instances!L163:Instances!L163))</f>
        <v>0</v>
      </c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 cm="1">
        <f t="array" ref="O163">_xlfn.SWITCH($A$2,"average", AVERAGE(Instances!O163:Instances!O163),"median", MEDIAN(Instances!O163:Instances!O163),"min", MIN(Instances!O163:Instances!O163),"max", MAX(Instances!O163:Instances!O163),"diff", MAX(Instances!O163:Instances!O163)-MIN(Instances!O163:Instances!O163))</f>
        <v>0</v>
      </c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>
        <f>MIN($B163,$D163,$F163,$H163,$J163,$L163,$N163,$P163)</f>
        <v>0</v>
      </c>
      <c r="S163" s="1">
        <f>MIN($C163,$E163,$G163,$I163,$K163,$M163,$O163,$Q163)</f>
        <v>0</v>
      </c>
      <c r="T163" s="1">
        <f>MEDIAN($B163,$D163,$F163,$H163,$J163,$L163,$N163,$P163)</f>
        <v>0</v>
      </c>
      <c r="U163" s="1">
        <f>MEDIAN($C163,$E163,$G163,$I163,$K163,$M163,$O163,$Q163)</f>
        <v>0</v>
      </c>
      <c r="V163" s="1">
        <f>MAX($B163,$D163,$F163,$H163,$J163,$L163,$N163,$P163)</f>
        <v>0</v>
      </c>
      <c r="W163" s="1">
        <f>MAX($C163,$E163,$G163,$I163,$K163,$M163,$O163,$Q163)</f>
        <v>0</v>
      </c>
    </row>
    <row r="164" spans="1:23">
      <c r="A164" s="1" t="s">
        <v>161</v>
      </c>
      <c r="B164" s="1"/>
      <c r="C164" s="1"/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/>
      <c r="I164" s="1"/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 cm="1">
        <f t="array" ref="L164">_xlfn.SWITCH($A$2,"average", AVERAGE(Instances!L164:Instances!L164),"median", MEDIAN(Instances!L164:Instances!L164),"min", MIN(Instances!L164:Instances!L164),"max", MAX(Instances!L164:Instances!L164),"diff", MAX(Instances!L164:Instances!L164)-MIN(Instances!L164:Instances!L164))</f>
        <v>0</v>
      </c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 cm="1">
        <f t="array" ref="O164">_xlfn.SWITCH($A$2,"average", AVERAGE(Instances!O164:Instances!O164),"median", MEDIAN(Instances!O164:Instances!O164),"min", MIN(Instances!O164:Instances!O164),"max", MAX(Instances!O164:Instances!O164),"diff", MAX(Instances!O164:Instances!O164)-MIN(Instances!O164:Instances!O164))</f>
        <v>0</v>
      </c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>
        <f>MIN($B164,$D164,$F164,$H164,$J164,$L164,$N164,$P164)</f>
        <v>0</v>
      </c>
      <c r="S164" s="1">
        <f>MIN($C164,$E164,$G164,$I164,$K164,$M164,$O164,$Q164)</f>
        <v>0</v>
      </c>
      <c r="T164" s="1">
        <f>MEDIAN($B164,$D164,$F164,$H164,$J164,$L164,$N164,$P164)</f>
        <v>0</v>
      </c>
      <c r="U164" s="1">
        <f>MEDIAN($C164,$E164,$G164,$I164,$K164,$M164,$O164,$Q164)</f>
        <v>0</v>
      </c>
      <c r="V164" s="1">
        <f>MAX($B164,$D164,$F164,$H164,$J164,$L164,$N164,$P164)</f>
        <v>0</v>
      </c>
      <c r="W164" s="1">
        <f>MAX($C164,$E164,$G164,$I164,$K164,$M164,$O164,$Q164)</f>
        <v>0</v>
      </c>
    </row>
    <row r="165" spans="1:23">
      <c r="A165" s="1" t="s">
        <v>162</v>
      </c>
      <c r="B165" s="1"/>
      <c r="C165" s="1"/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/>
      <c r="I165" s="1"/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 cm="1">
        <f t="array" ref="L165">_xlfn.SWITCH($A$2,"average", AVERAGE(Instances!L165:Instances!L165),"median", MEDIAN(Instances!L165:Instances!L165),"min", MIN(Instances!L165:Instances!L165),"max", MAX(Instances!L165:Instances!L165),"diff", MAX(Instances!L165:Instances!L165)-MIN(Instances!L165:Instances!L165))</f>
        <v>0</v>
      </c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 cm="1">
        <f t="array" ref="O165">_xlfn.SWITCH($A$2,"average", AVERAGE(Instances!O165:Instances!O165),"median", MEDIAN(Instances!O165:Instances!O165),"min", MIN(Instances!O165:Instances!O165),"max", MAX(Instances!O165:Instances!O165),"diff", MAX(Instances!O165:Instances!O165)-MIN(Instances!O165:Instances!O165))</f>
        <v>0</v>
      </c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>
        <f>MIN($B165,$D165,$F165,$H165,$J165,$L165,$N165,$P165)</f>
        <v>0</v>
      </c>
      <c r="S165" s="1">
        <f>MIN($C165,$E165,$G165,$I165,$K165,$M165,$O165,$Q165)</f>
        <v>0</v>
      </c>
      <c r="T165" s="1">
        <f>MEDIAN($B165,$D165,$F165,$H165,$J165,$L165,$N165,$P165)</f>
        <v>0</v>
      </c>
      <c r="U165" s="1">
        <f>MEDIAN($C165,$E165,$G165,$I165,$K165,$M165,$O165,$Q165)</f>
        <v>0</v>
      </c>
      <c r="V165" s="1">
        <f>MAX($B165,$D165,$F165,$H165,$J165,$L165,$N165,$P165)</f>
        <v>0</v>
      </c>
      <c r="W165" s="1">
        <f>MAX($C165,$E165,$G165,$I165,$K165,$M165,$O165,$Q165)</f>
        <v>0</v>
      </c>
    </row>
    <row r="166" spans="1:23">
      <c r="A166" s="1" t="s">
        <v>163</v>
      </c>
      <c r="B166" s="1"/>
      <c r="C166" s="1"/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/>
      <c r="I166" s="1"/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 cm="1">
        <f t="array" ref="L166">_xlfn.SWITCH($A$2,"average", AVERAGE(Instances!L166:Instances!L166),"median", MEDIAN(Instances!L166:Instances!L166),"min", MIN(Instances!L166:Instances!L166),"max", MAX(Instances!L166:Instances!L166),"diff", MAX(Instances!L166:Instances!L166)-MIN(Instances!L166:Instances!L166))</f>
        <v>0</v>
      </c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 cm="1">
        <f t="array" ref="O166">_xlfn.SWITCH($A$2,"average", AVERAGE(Instances!O166:Instances!O166),"median", MEDIAN(Instances!O166:Instances!O166),"min", MIN(Instances!O166:Instances!O166),"max", MAX(Instances!O166:Instances!O166),"diff", MAX(Instances!O166:Instances!O166)-MIN(Instances!O166:Instances!O166))</f>
        <v>0</v>
      </c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>
        <f>MIN($B166,$D166,$F166,$H166,$J166,$L166,$N166,$P166)</f>
        <v>0</v>
      </c>
      <c r="S166" s="1">
        <f>MIN($C166,$E166,$G166,$I166,$K166,$M166,$O166,$Q166)</f>
        <v>0</v>
      </c>
      <c r="T166" s="1">
        <f>MEDIAN($B166,$D166,$F166,$H166,$J166,$L166,$N166,$P166)</f>
        <v>0</v>
      </c>
      <c r="U166" s="1">
        <f>MEDIAN($C166,$E166,$G166,$I166,$K166,$M166,$O166,$Q166)</f>
        <v>0</v>
      </c>
      <c r="V166" s="1">
        <f>MAX($B166,$D166,$F166,$H166,$J166,$L166,$N166,$P166)</f>
        <v>0</v>
      </c>
      <c r="W166" s="1">
        <f>MAX($C166,$E166,$G166,$I166,$K166,$M166,$O166,$Q166)</f>
        <v>0</v>
      </c>
    </row>
    <row r="167" spans="1:23">
      <c r="A167" s="1" t="s">
        <v>164</v>
      </c>
      <c r="B167" s="1"/>
      <c r="C167" s="1"/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/>
      <c r="I167" s="1"/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 cm="1">
        <f t="array" ref="L167">_xlfn.SWITCH($A$2,"average", AVERAGE(Instances!L167:Instances!L167),"median", MEDIAN(Instances!L167:Instances!L167),"min", MIN(Instances!L167:Instances!L167),"max", MAX(Instances!L167:Instances!L167),"diff", MAX(Instances!L167:Instances!L167)-MIN(Instances!L167:Instances!L167))</f>
        <v>0</v>
      </c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 cm="1">
        <f t="array" ref="O167">_xlfn.SWITCH($A$2,"average", AVERAGE(Instances!O167:Instances!O167),"median", MEDIAN(Instances!O167:Instances!O167),"min", MIN(Instances!O167:Instances!O167),"max", MAX(Instances!O167:Instances!O167),"diff", MAX(Instances!O167:Instances!O167)-MIN(Instances!O167:Instances!O167))</f>
        <v>0</v>
      </c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>
        <f>MIN($B167,$D167,$F167,$H167,$J167,$L167,$N167,$P167)</f>
        <v>0</v>
      </c>
      <c r="S167" s="1">
        <f>MIN($C167,$E167,$G167,$I167,$K167,$M167,$O167,$Q167)</f>
        <v>0</v>
      </c>
      <c r="T167" s="1">
        <f>MEDIAN($B167,$D167,$F167,$H167,$J167,$L167,$N167,$P167)</f>
        <v>0</v>
      </c>
      <c r="U167" s="1">
        <f>MEDIAN($C167,$E167,$G167,$I167,$K167,$M167,$O167,$Q167)</f>
        <v>0</v>
      </c>
      <c r="V167" s="1">
        <f>MAX($B167,$D167,$F167,$H167,$J167,$L167,$N167,$P167)</f>
        <v>0</v>
      </c>
      <c r="W167" s="1">
        <f>MAX($C167,$E167,$G167,$I167,$K167,$M167,$O167,$Q167)</f>
        <v>0</v>
      </c>
    </row>
    <row r="168" spans="1:23">
      <c r="A168" s="1" t="s">
        <v>165</v>
      </c>
      <c r="B168" s="1"/>
      <c r="C168" s="1"/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/>
      <c r="I168" s="1"/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 cm="1">
        <f t="array" ref="L168">_xlfn.SWITCH($A$2,"average", AVERAGE(Instances!L168:Instances!L168),"median", MEDIAN(Instances!L168:Instances!L168),"min", MIN(Instances!L168:Instances!L168),"max", MAX(Instances!L168:Instances!L168),"diff", MAX(Instances!L168:Instances!L168)-MIN(Instances!L168:Instances!L168))</f>
        <v>0</v>
      </c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 cm="1">
        <f t="array" ref="O168">_xlfn.SWITCH($A$2,"average", AVERAGE(Instances!O168:Instances!O168),"median", MEDIAN(Instances!O168:Instances!O168),"min", MIN(Instances!O168:Instances!O168),"max", MAX(Instances!O168:Instances!O168),"diff", MAX(Instances!O168:Instances!O168)-MIN(Instances!O168:Instances!O168))</f>
        <v>0</v>
      </c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>
        <f>MIN($B168,$D168,$F168,$H168,$J168,$L168,$N168,$P168)</f>
        <v>0</v>
      </c>
      <c r="S168" s="1">
        <f>MIN($C168,$E168,$G168,$I168,$K168,$M168,$O168,$Q168)</f>
        <v>0</v>
      </c>
      <c r="T168" s="1">
        <f>MEDIAN($B168,$D168,$F168,$H168,$J168,$L168,$N168,$P168)</f>
        <v>0</v>
      </c>
      <c r="U168" s="1">
        <f>MEDIAN($C168,$E168,$G168,$I168,$K168,$M168,$O168,$Q168)</f>
        <v>0</v>
      </c>
      <c r="V168" s="1">
        <f>MAX($B168,$D168,$F168,$H168,$J168,$L168,$N168,$P168)</f>
        <v>0</v>
      </c>
      <c r="W168" s="1">
        <f>MAX($C168,$E168,$G168,$I168,$K168,$M168,$O168,$Q168)</f>
        <v>0</v>
      </c>
    </row>
    <row r="169" spans="1:23">
      <c r="A169" s="1" t="s">
        <v>166</v>
      </c>
      <c r="B169" s="1"/>
      <c r="C169" s="1"/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/>
      <c r="I169" s="1"/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 cm="1">
        <f t="array" ref="L169">_xlfn.SWITCH($A$2,"average", AVERAGE(Instances!L169:Instances!L169),"median", MEDIAN(Instances!L169:Instances!L169),"min", MIN(Instances!L169:Instances!L169),"max", MAX(Instances!L169:Instances!L169),"diff", MAX(Instances!L169:Instances!L169)-MIN(Instances!L169:Instances!L169))</f>
        <v>0</v>
      </c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 cm="1">
        <f t="array" ref="O169">_xlfn.SWITCH($A$2,"average", AVERAGE(Instances!O169:Instances!O169),"median", MEDIAN(Instances!O169:Instances!O169),"min", MIN(Instances!O169:Instances!O169),"max", MAX(Instances!O169:Instances!O169),"diff", MAX(Instances!O169:Instances!O169)-MIN(Instances!O169:Instances!O169))</f>
        <v>0</v>
      </c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>
        <f>MIN($B169,$D169,$F169,$H169,$J169,$L169,$N169,$P169)</f>
        <v>0</v>
      </c>
      <c r="S169" s="1">
        <f>MIN($C169,$E169,$G169,$I169,$K169,$M169,$O169,$Q169)</f>
        <v>0</v>
      </c>
      <c r="T169" s="1">
        <f>MEDIAN($B169,$D169,$F169,$H169,$J169,$L169,$N169,$P169)</f>
        <v>0</v>
      </c>
      <c r="U169" s="1">
        <f>MEDIAN($C169,$E169,$G169,$I169,$K169,$M169,$O169,$Q169)</f>
        <v>0</v>
      </c>
      <c r="V169" s="1">
        <f>MAX($B169,$D169,$F169,$H169,$J169,$L169,$N169,$P169)</f>
        <v>0</v>
      </c>
      <c r="W169" s="1">
        <f>MAX($C169,$E169,$G169,$I169,$K169,$M169,$O169,$Q169)</f>
        <v>0</v>
      </c>
    </row>
    <row r="170" spans="1:23">
      <c r="A170" s="1" t="s">
        <v>167</v>
      </c>
      <c r="B170" s="1"/>
      <c r="C170" s="1"/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/>
      <c r="I170" s="1"/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 cm="1">
        <f t="array" ref="L170">_xlfn.SWITCH($A$2,"average", AVERAGE(Instances!L170:Instances!L170),"median", MEDIAN(Instances!L170:Instances!L170),"min", MIN(Instances!L170:Instances!L170),"max", MAX(Instances!L170:Instances!L170),"diff", MAX(Instances!L170:Instances!L170)-MIN(Instances!L170:Instances!L170))</f>
        <v>0</v>
      </c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 cm="1">
        <f t="array" ref="O170">_xlfn.SWITCH($A$2,"average", AVERAGE(Instances!O170:Instances!O170),"median", MEDIAN(Instances!O170:Instances!O170),"min", MIN(Instances!O170:Instances!O170),"max", MAX(Instances!O170:Instances!O170),"diff", MAX(Instances!O170:Instances!O170)-MIN(Instances!O170:Instances!O170))</f>
        <v>0</v>
      </c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>
        <f>MIN($B170,$D170,$F170,$H170,$J170,$L170,$N170,$P170)</f>
        <v>0</v>
      </c>
      <c r="S170" s="1">
        <f>MIN($C170,$E170,$G170,$I170,$K170,$M170,$O170,$Q170)</f>
        <v>0</v>
      </c>
      <c r="T170" s="1">
        <f>MEDIAN($B170,$D170,$F170,$H170,$J170,$L170,$N170,$P170)</f>
        <v>0</v>
      </c>
      <c r="U170" s="1">
        <f>MEDIAN($C170,$E170,$G170,$I170,$K170,$M170,$O170,$Q170)</f>
        <v>0</v>
      </c>
      <c r="V170" s="1">
        <f>MAX($B170,$D170,$F170,$H170,$J170,$L170,$N170,$P170)</f>
        <v>0</v>
      </c>
      <c r="W170" s="1">
        <f>MAX($C170,$E170,$G170,$I170,$K170,$M170,$O170,$Q170)</f>
        <v>0</v>
      </c>
    </row>
    <row r="171" spans="1:23">
      <c r="A171" s="1" t="s">
        <v>168</v>
      </c>
      <c r="B171" s="1"/>
      <c r="C171" s="1"/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/>
      <c r="I171" s="1"/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 cm="1">
        <f t="array" ref="L171">_xlfn.SWITCH($A$2,"average", AVERAGE(Instances!L171:Instances!L171),"median", MEDIAN(Instances!L171:Instances!L171),"min", MIN(Instances!L171:Instances!L171),"max", MAX(Instances!L171:Instances!L171),"diff", MAX(Instances!L171:Instances!L171)-MIN(Instances!L171:Instances!L171))</f>
        <v>0</v>
      </c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 cm="1">
        <f t="array" ref="O171">_xlfn.SWITCH($A$2,"average", AVERAGE(Instances!O171:Instances!O171),"median", MEDIAN(Instances!O171:Instances!O171),"min", MIN(Instances!O171:Instances!O171),"max", MAX(Instances!O171:Instances!O171),"diff", MAX(Instances!O171:Instances!O171)-MIN(Instances!O171:Instances!O171))</f>
        <v>0</v>
      </c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>
        <f>MIN($B171,$D171,$F171,$H171,$J171,$L171,$N171,$P171)</f>
        <v>0</v>
      </c>
      <c r="S171" s="1">
        <f>MIN($C171,$E171,$G171,$I171,$K171,$M171,$O171,$Q171)</f>
        <v>0</v>
      </c>
      <c r="T171" s="1">
        <f>MEDIAN($B171,$D171,$F171,$H171,$J171,$L171,$N171,$P171)</f>
        <v>0</v>
      </c>
      <c r="U171" s="1">
        <f>MEDIAN($C171,$E171,$G171,$I171,$K171,$M171,$O171,$Q171)</f>
        <v>0</v>
      </c>
      <c r="V171" s="1">
        <f>MAX($B171,$D171,$F171,$H171,$J171,$L171,$N171,$P171)</f>
        <v>0</v>
      </c>
      <c r="W171" s="1">
        <f>MAX($C171,$E171,$G171,$I171,$K171,$M171,$O171,$Q171)</f>
        <v>0</v>
      </c>
    </row>
    <row r="172" spans="1:23">
      <c r="A172" s="1" t="s">
        <v>169</v>
      </c>
      <c r="B172" s="1"/>
      <c r="C172" s="1"/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/>
      <c r="I172" s="1"/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 cm="1">
        <f t="array" ref="L172">_xlfn.SWITCH($A$2,"average", AVERAGE(Instances!L172:Instances!L172),"median", MEDIAN(Instances!L172:Instances!L172),"min", MIN(Instances!L172:Instances!L172),"max", MAX(Instances!L172:Instances!L172),"diff", MAX(Instances!L172:Instances!L172)-MIN(Instances!L172:Instances!L172))</f>
        <v>0</v>
      </c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 cm="1">
        <f t="array" ref="O172">_xlfn.SWITCH($A$2,"average", AVERAGE(Instances!O172:Instances!O172),"median", MEDIAN(Instances!O172:Instances!O172),"min", MIN(Instances!O172:Instances!O172),"max", MAX(Instances!O172:Instances!O172),"diff", MAX(Instances!O172:Instances!O172)-MIN(Instances!O172:Instances!O172))</f>
        <v>0</v>
      </c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>
        <f>MIN($B172,$D172,$F172,$H172,$J172,$L172,$N172,$P172)</f>
        <v>0</v>
      </c>
      <c r="S172" s="1">
        <f>MIN($C172,$E172,$G172,$I172,$K172,$M172,$O172,$Q172)</f>
        <v>0</v>
      </c>
      <c r="T172" s="1">
        <f>MEDIAN($B172,$D172,$F172,$H172,$J172,$L172,$N172,$P172)</f>
        <v>0</v>
      </c>
      <c r="U172" s="1">
        <f>MEDIAN($C172,$E172,$G172,$I172,$K172,$M172,$O172,$Q172)</f>
        <v>0</v>
      </c>
      <c r="V172" s="1">
        <f>MAX($B172,$D172,$F172,$H172,$J172,$L172,$N172,$P172)</f>
        <v>0</v>
      </c>
      <c r="W172" s="1">
        <f>MAX($C172,$E172,$G172,$I172,$K172,$M172,$O172,$Q172)</f>
        <v>0</v>
      </c>
    </row>
    <row r="173" spans="1:23">
      <c r="A173" s="1" t="s">
        <v>170</v>
      </c>
      <c r="B173" s="1"/>
      <c r="C173" s="1"/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/>
      <c r="I173" s="1"/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 cm="1">
        <f t="array" ref="L173">_xlfn.SWITCH($A$2,"average", AVERAGE(Instances!L173:Instances!L173),"median", MEDIAN(Instances!L173:Instances!L173),"min", MIN(Instances!L173:Instances!L173),"max", MAX(Instances!L173:Instances!L173),"diff", MAX(Instances!L173:Instances!L173)-MIN(Instances!L173:Instances!L173))</f>
        <v>0</v>
      </c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 cm="1">
        <f t="array" ref="O173">_xlfn.SWITCH($A$2,"average", AVERAGE(Instances!O173:Instances!O173),"median", MEDIAN(Instances!O173:Instances!O173),"min", MIN(Instances!O173:Instances!O173),"max", MAX(Instances!O173:Instances!O173),"diff", MAX(Instances!O173:Instances!O173)-MIN(Instances!O173:Instances!O173))</f>
        <v>0</v>
      </c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>
        <f>MIN($B173,$D173,$F173,$H173,$J173,$L173,$N173,$P173)</f>
        <v>0</v>
      </c>
      <c r="S173" s="1">
        <f>MIN($C173,$E173,$G173,$I173,$K173,$M173,$O173,$Q173)</f>
        <v>0</v>
      </c>
      <c r="T173" s="1">
        <f>MEDIAN($B173,$D173,$F173,$H173,$J173,$L173,$N173,$P173)</f>
        <v>0</v>
      </c>
      <c r="U173" s="1">
        <f>MEDIAN($C173,$E173,$G173,$I173,$K173,$M173,$O173,$Q173)</f>
        <v>0</v>
      </c>
      <c r="V173" s="1">
        <f>MAX($B173,$D173,$F173,$H173,$J173,$L173,$N173,$P173)</f>
        <v>0</v>
      </c>
      <c r="W173" s="1">
        <f>MAX($C173,$E173,$G173,$I173,$K173,$M173,$O173,$Q173)</f>
        <v>0</v>
      </c>
    </row>
    <row r="174" spans="1:23">
      <c r="A174" s="1" t="s">
        <v>171</v>
      </c>
      <c r="B174" s="1"/>
      <c r="C174" s="1"/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/>
      <c r="I174" s="1"/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 cm="1">
        <f t="array" ref="L174">_xlfn.SWITCH($A$2,"average", AVERAGE(Instances!L174:Instances!L174),"median", MEDIAN(Instances!L174:Instances!L174),"min", MIN(Instances!L174:Instances!L174),"max", MAX(Instances!L174:Instances!L174),"diff", MAX(Instances!L174:Instances!L174)-MIN(Instances!L174:Instances!L174))</f>
        <v>0</v>
      </c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 cm="1">
        <f t="array" ref="O174">_xlfn.SWITCH($A$2,"average", AVERAGE(Instances!O174:Instances!O174),"median", MEDIAN(Instances!O174:Instances!O174),"min", MIN(Instances!O174:Instances!O174),"max", MAX(Instances!O174:Instances!O174),"diff", MAX(Instances!O174:Instances!O174)-MIN(Instances!O174:Instances!O174))</f>
        <v>0</v>
      </c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>
        <f>MIN($B174,$D174,$F174,$H174,$J174,$L174,$N174,$P174)</f>
        <v>0</v>
      </c>
      <c r="S174" s="1">
        <f>MIN($C174,$E174,$G174,$I174,$K174,$M174,$O174,$Q174)</f>
        <v>0</v>
      </c>
      <c r="T174" s="1">
        <f>MEDIAN($B174,$D174,$F174,$H174,$J174,$L174,$N174,$P174)</f>
        <v>0</v>
      </c>
      <c r="U174" s="1">
        <f>MEDIAN($C174,$E174,$G174,$I174,$K174,$M174,$O174,$Q174)</f>
        <v>0</v>
      </c>
      <c r="V174" s="1">
        <f>MAX($B174,$D174,$F174,$H174,$J174,$L174,$N174,$P174)</f>
        <v>0</v>
      </c>
      <c r="W174" s="1">
        <f>MAX($C174,$E174,$G174,$I174,$K174,$M174,$O174,$Q174)</f>
        <v>0</v>
      </c>
    </row>
    <row r="175" spans="1:23">
      <c r="A175" s="1" t="s">
        <v>172</v>
      </c>
      <c r="B175" s="1"/>
      <c r="C175" s="1"/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/>
      <c r="I175" s="1"/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 cm="1">
        <f t="array" ref="L175">_xlfn.SWITCH($A$2,"average", AVERAGE(Instances!L175:Instances!L175),"median", MEDIAN(Instances!L175:Instances!L175),"min", MIN(Instances!L175:Instances!L175),"max", MAX(Instances!L175:Instances!L175),"diff", MAX(Instances!L175:Instances!L175)-MIN(Instances!L175:Instances!L175))</f>
        <v>0</v>
      </c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 cm="1">
        <f t="array" ref="O175">_xlfn.SWITCH($A$2,"average", AVERAGE(Instances!O175:Instances!O175),"median", MEDIAN(Instances!O175:Instances!O175),"min", MIN(Instances!O175:Instances!O175),"max", MAX(Instances!O175:Instances!O175),"diff", MAX(Instances!O175:Instances!O175)-MIN(Instances!O175:Instances!O175))</f>
        <v>0</v>
      </c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>
        <f>MIN($B175,$D175,$F175,$H175,$J175,$L175,$N175,$P175)</f>
        <v>0</v>
      </c>
      <c r="S175" s="1">
        <f>MIN($C175,$E175,$G175,$I175,$K175,$M175,$O175,$Q175)</f>
        <v>0</v>
      </c>
      <c r="T175" s="1">
        <f>MEDIAN($B175,$D175,$F175,$H175,$J175,$L175,$N175,$P175)</f>
        <v>0</v>
      </c>
      <c r="U175" s="1">
        <f>MEDIAN($C175,$E175,$G175,$I175,$K175,$M175,$O175,$Q175)</f>
        <v>0</v>
      </c>
      <c r="V175" s="1">
        <f>MAX($B175,$D175,$F175,$H175,$J175,$L175,$N175,$P175)</f>
        <v>0</v>
      </c>
      <c r="W175" s="1">
        <f>MAX($C175,$E175,$G175,$I175,$K175,$M175,$O175,$Q175)</f>
        <v>0</v>
      </c>
    </row>
    <row r="176" spans="1:23">
      <c r="A176" s="1" t="s">
        <v>173</v>
      </c>
      <c r="B176" s="1"/>
      <c r="C176" s="1"/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/>
      <c r="I176" s="1"/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 cm="1">
        <f t="array" ref="L176">_xlfn.SWITCH($A$2,"average", AVERAGE(Instances!L176:Instances!L176),"median", MEDIAN(Instances!L176:Instances!L176),"min", MIN(Instances!L176:Instances!L176),"max", MAX(Instances!L176:Instances!L176),"diff", MAX(Instances!L176:Instances!L176)-MIN(Instances!L176:Instances!L176))</f>
        <v>0</v>
      </c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 cm="1">
        <f t="array" ref="O176">_xlfn.SWITCH($A$2,"average", AVERAGE(Instances!O176:Instances!O176),"median", MEDIAN(Instances!O176:Instances!O176),"min", MIN(Instances!O176:Instances!O176),"max", MAX(Instances!O176:Instances!O176),"diff", MAX(Instances!O176:Instances!O176)-MIN(Instances!O176:Instances!O176))</f>
        <v>0</v>
      </c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>
        <f>MIN($B176,$D176,$F176,$H176,$J176,$L176,$N176,$P176)</f>
        <v>0</v>
      </c>
      <c r="S176" s="1">
        <f>MIN($C176,$E176,$G176,$I176,$K176,$M176,$O176,$Q176)</f>
        <v>0</v>
      </c>
      <c r="T176" s="1">
        <f>MEDIAN($B176,$D176,$F176,$H176,$J176,$L176,$N176,$P176)</f>
        <v>0</v>
      </c>
      <c r="U176" s="1">
        <f>MEDIAN($C176,$E176,$G176,$I176,$K176,$M176,$O176,$Q176)</f>
        <v>0</v>
      </c>
      <c r="V176" s="1">
        <f>MAX($B176,$D176,$F176,$H176,$J176,$L176,$N176,$P176)</f>
        <v>0</v>
      </c>
      <c r="W176" s="1">
        <f>MAX($C176,$E176,$G176,$I176,$K176,$M176,$O176,$Q176)</f>
        <v>0</v>
      </c>
    </row>
    <row r="177" spans="1:23">
      <c r="A177" s="1" t="s">
        <v>174</v>
      </c>
      <c r="B177" s="1"/>
      <c r="C177" s="1"/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/>
      <c r="I177" s="1"/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 cm="1">
        <f t="array" ref="L177">_xlfn.SWITCH($A$2,"average", AVERAGE(Instances!L177:Instances!L177),"median", MEDIAN(Instances!L177:Instances!L177),"min", MIN(Instances!L177:Instances!L177),"max", MAX(Instances!L177:Instances!L177),"diff", MAX(Instances!L177:Instances!L177)-MIN(Instances!L177:Instances!L177))</f>
        <v>0</v>
      </c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 cm="1">
        <f t="array" ref="O177">_xlfn.SWITCH($A$2,"average", AVERAGE(Instances!O177:Instances!O177),"median", MEDIAN(Instances!O177:Instances!O177),"min", MIN(Instances!O177:Instances!O177),"max", MAX(Instances!O177:Instances!O177),"diff", MAX(Instances!O177:Instances!O177)-MIN(Instances!O177:Instances!O177))</f>
        <v>0</v>
      </c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>
        <f>MIN($B177,$D177,$F177,$H177,$J177,$L177,$N177,$P177)</f>
        <v>0</v>
      </c>
      <c r="S177" s="1">
        <f>MIN($C177,$E177,$G177,$I177,$K177,$M177,$O177,$Q177)</f>
        <v>0</v>
      </c>
      <c r="T177" s="1">
        <f>MEDIAN($B177,$D177,$F177,$H177,$J177,$L177,$N177,$P177)</f>
        <v>0</v>
      </c>
      <c r="U177" s="1">
        <f>MEDIAN($C177,$E177,$G177,$I177,$K177,$M177,$O177,$Q177)</f>
        <v>0</v>
      </c>
      <c r="V177" s="1">
        <f>MAX($B177,$D177,$F177,$H177,$J177,$L177,$N177,$P177)</f>
        <v>0</v>
      </c>
      <c r="W177" s="1">
        <f>MAX($C177,$E177,$G177,$I177,$K177,$M177,$O177,$Q177)</f>
        <v>0</v>
      </c>
    </row>
    <row r="178" spans="1:23">
      <c r="A178" s="1" t="s">
        <v>175</v>
      </c>
      <c r="B178" s="1"/>
      <c r="C178" s="1"/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/>
      <c r="I178" s="1"/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 cm="1">
        <f t="array" ref="L178">_xlfn.SWITCH($A$2,"average", AVERAGE(Instances!L178:Instances!L178),"median", MEDIAN(Instances!L178:Instances!L178),"min", MIN(Instances!L178:Instances!L178),"max", MAX(Instances!L178:Instances!L178),"diff", MAX(Instances!L178:Instances!L178)-MIN(Instances!L178:Instances!L178))</f>
        <v>0</v>
      </c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 cm="1">
        <f t="array" ref="O178">_xlfn.SWITCH($A$2,"average", AVERAGE(Instances!O178:Instances!O178),"median", MEDIAN(Instances!O178:Instances!O178),"min", MIN(Instances!O178:Instances!O178),"max", MAX(Instances!O178:Instances!O178),"diff", MAX(Instances!O178:Instances!O178)-MIN(Instances!O178:Instances!O178))</f>
        <v>0</v>
      </c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>
        <f>MIN($B178,$D178,$F178,$H178,$J178,$L178,$N178,$P178)</f>
        <v>0</v>
      </c>
      <c r="S178" s="1">
        <f>MIN($C178,$E178,$G178,$I178,$K178,$M178,$O178,$Q178)</f>
        <v>0</v>
      </c>
      <c r="T178" s="1">
        <f>MEDIAN($B178,$D178,$F178,$H178,$J178,$L178,$N178,$P178)</f>
        <v>0</v>
      </c>
      <c r="U178" s="1">
        <f>MEDIAN($C178,$E178,$G178,$I178,$K178,$M178,$O178,$Q178)</f>
        <v>0</v>
      </c>
      <c r="V178" s="1">
        <f>MAX($B178,$D178,$F178,$H178,$J178,$L178,$N178,$P178)</f>
        <v>0</v>
      </c>
      <c r="W178" s="1">
        <f>MAX($C178,$E178,$G178,$I178,$K178,$M178,$O178,$Q178)</f>
        <v>0</v>
      </c>
    </row>
    <row r="179" spans="1:23">
      <c r="A179" s="1" t="s">
        <v>176</v>
      </c>
      <c r="B179" s="1"/>
      <c r="C179" s="1"/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/>
      <c r="I179" s="1"/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 cm="1">
        <f t="array" ref="L179">_xlfn.SWITCH($A$2,"average", AVERAGE(Instances!L179:Instances!L179),"median", MEDIAN(Instances!L179:Instances!L179),"min", MIN(Instances!L179:Instances!L179),"max", MAX(Instances!L179:Instances!L179),"diff", MAX(Instances!L179:Instances!L179)-MIN(Instances!L179:Instances!L179))</f>
        <v>0</v>
      </c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 cm="1">
        <f t="array" ref="O179">_xlfn.SWITCH($A$2,"average", AVERAGE(Instances!O179:Instances!O179),"median", MEDIAN(Instances!O179:Instances!O179),"min", MIN(Instances!O179:Instances!O179),"max", MAX(Instances!O179:Instances!O179),"diff", MAX(Instances!O179:Instances!O179)-MIN(Instances!O179:Instances!O179))</f>
        <v>0</v>
      </c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>
        <f>MIN($B179,$D179,$F179,$H179,$J179,$L179,$N179,$P179)</f>
        <v>0</v>
      </c>
      <c r="S179" s="1">
        <f>MIN($C179,$E179,$G179,$I179,$K179,$M179,$O179,$Q179)</f>
        <v>0</v>
      </c>
      <c r="T179" s="1">
        <f>MEDIAN($B179,$D179,$F179,$H179,$J179,$L179,$N179,$P179)</f>
        <v>0</v>
      </c>
      <c r="U179" s="1">
        <f>MEDIAN($C179,$E179,$G179,$I179,$K179,$M179,$O179,$Q179)</f>
        <v>0</v>
      </c>
      <c r="V179" s="1">
        <f>MAX($B179,$D179,$F179,$H179,$J179,$L179,$N179,$P179)</f>
        <v>0</v>
      </c>
      <c r="W179" s="1">
        <f>MAX($C179,$E179,$G179,$I179,$K179,$M179,$O179,$Q179)</f>
        <v>0</v>
      </c>
    </row>
    <row r="180" spans="1:23">
      <c r="A180" s="1" t="s">
        <v>177</v>
      </c>
      <c r="B180" s="1"/>
      <c r="C180" s="1"/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/>
      <c r="I180" s="1"/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 cm="1">
        <f t="array" ref="L180">_xlfn.SWITCH($A$2,"average", AVERAGE(Instances!L180:Instances!L180),"median", MEDIAN(Instances!L180:Instances!L180),"min", MIN(Instances!L180:Instances!L180),"max", MAX(Instances!L180:Instances!L180),"diff", MAX(Instances!L180:Instances!L180)-MIN(Instances!L180:Instances!L180))</f>
        <v>0</v>
      </c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 cm="1">
        <f t="array" ref="O180">_xlfn.SWITCH($A$2,"average", AVERAGE(Instances!O180:Instances!O180),"median", MEDIAN(Instances!O180:Instances!O180),"min", MIN(Instances!O180:Instances!O180),"max", MAX(Instances!O180:Instances!O180),"diff", MAX(Instances!O180:Instances!O180)-MIN(Instances!O180:Instances!O180))</f>
        <v>0</v>
      </c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>
        <f>MIN($B180,$D180,$F180,$H180,$J180,$L180,$N180,$P180)</f>
        <v>0</v>
      </c>
      <c r="S180" s="1">
        <f>MIN($C180,$E180,$G180,$I180,$K180,$M180,$O180,$Q180)</f>
        <v>0</v>
      </c>
      <c r="T180" s="1">
        <f>MEDIAN($B180,$D180,$F180,$H180,$J180,$L180,$N180,$P180)</f>
        <v>0</v>
      </c>
      <c r="U180" s="1">
        <f>MEDIAN($C180,$E180,$G180,$I180,$K180,$M180,$O180,$Q180)</f>
        <v>0</v>
      </c>
      <c r="V180" s="1">
        <f>MAX($B180,$D180,$F180,$H180,$J180,$L180,$N180,$P180)</f>
        <v>0</v>
      </c>
      <c r="W180" s="1">
        <f>MAX($C180,$E180,$G180,$I180,$K180,$M180,$O180,$Q180)</f>
        <v>0</v>
      </c>
    </row>
    <row r="181" spans="1:23">
      <c r="A181" s="1" t="s">
        <v>178</v>
      </c>
      <c r="B181" s="1"/>
      <c r="C181" s="1"/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/>
      <c r="I181" s="1"/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 cm="1">
        <f t="array" ref="L181">_xlfn.SWITCH($A$2,"average", AVERAGE(Instances!L181:Instances!L181),"median", MEDIAN(Instances!L181:Instances!L181),"min", MIN(Instances!L181:Instances!L181),"max", MAX(Instances!L181:Instances!L181),"diff", MAX(Instances!L181:Instances!L181)-MIN(Instances!L181:Instances!L181))</f>
        <v>0</v>
      </c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 cm="1">
        <f t="array" ref="O181">_xlfn.SWITCH($A$2,"average", AVERAGE(Instances!O181:Instances!O181),"median", MEDIAN(Instances!O181:Instances!O181),"min", MIN(Instances!O181:Instances!O181),"max", MAX(Instances!O181:Instances!O181),"diff", MAX(Instances!O181:Instances!O181)-MIN(Instances!O181:Instances!O181))</f>
        <v>0</v>
      </c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>
        <f>MIN($B181,$D181,$F181,$H181,$J181,$L181,$N181,$P181)</f>
        <v>0</v>
      </c>
      <c r="S181" s="1">
        <f>MIN($C181,$E181,$G181,$I181,$K181,$M181,$O181,$Q181)</f>
        <v>0</v>
      </c>
      <c r="T181" s="1">
        <f>MEDIAN($B181,$D181,$F181,$H181,$J181,$L181,$N181,$P181)</f>
        <v>0</v>
      </c>
      <c r="U181" s="1">
        <f>MEDIAN($C181,$E181,$G181,$I181,$K181,$M181,$O181,$Q181)</f>
        <v>0</v>
      </c>
      <c r="V181" s="1">
        <f>MAX($B181,$D181,$F181,$H181,$J181,$L181,$N181,$P181)</f>
        <v>0</v>
      </c>
      <c r="W181" s="1">
        <f>MAX($C181,$E181,$G181,$I181,$K181,$M181,$O181,$Q181)</f>
        <v>0</v>
      </c>
    </row>
    <row r="182" spans="1:23">
      <c r="A182" s="1" t="s">
        <v>179</v>
      </c>
      <c r="B182" s="1"/>
      <c r="C182" s="1"/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/>
      <c r="I182" s="1"/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 cm="1">
        <f t="array" ref="L182">_xlfn.SWITCH($A$2,"average", AVERAGE(Instances!L182:Instances!L182),"median", MEDIAN(Instances!L182:Instances!L182),"min", MIN(Instances!L182:Instances!L182),"max", MAX(Instances!L182:Instances!L182),"diff", MAX(Instances!L182:Instances!L182)-MIN(Instances!L182:Instances!L182))</f>
        <v>0</v>
      </c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 cm="1">
        <f t="array" ref="O182">_xlfn.SWITCH($A$2,"average", AVERAGE(Instances!O182:Instances!O182),"median", MEDIAN(Instances!O182:Instances!O182),"min", MIN(Instances!O182:Instances!O182),"max", MAX(Instances!O182:Instances!O182),"diff", MAX(Instances!O182:Instances!O182)-MIN(Instances!O182:Instances!O182))</f>
        <v>0</v>
      </c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>
        <f>MIN($B182,$D182,$F182,$H182,$J182,$L182,$N182,$P182)</f>
        <v>0</v>
      </c>
      <c r="S182" s="1">
        <f>MIN($C182,$E182,$G182,$I182,$K182,$M182,$O182,$Q182)</f>
        <v>0</v>
      </c>
      <c r="T182" s="1">
        <f>MEDIAN($B182,$D182,$F182,$H182,$J182,$L182,$N182,$P182)</f>
        <v>0</v>
      </c>
      <c r="U182" s="1">
        <f>MEDIAN($C182,$E182,$G182,$I182,$K182,$M182,$O182,$Q182)</f>
        <v>0</v>
      </c>
      <c r="V182" s="1">
        <f>MAX($B182,$D182,$F182,$H182,$J182,$L182,$N182,$P182)</f>
        <v>0</v>
      </c>
      <c r="W182" s="1">
        <f>MAX($C182,$E182,$G182,$I182,$K182,$M182,$O182,$Q182)</f>
        <v>0</v>
      </c>
    </row>
    <row r="183" spans="1:23">
      <c r="A183" s="1" t="s">
        <v>180</v>
      </c>
      <c r="B183" s="1"/>
      <c r="C183" s="1"/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/>
      <c r="I183" s="1"/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 cm="1">
        <f t="array" ref="L183">_xlfn.SWITCH($A$2,"average", AVERAGE(Instances!L183:Instances!L183),"median", MEDIAN(Instances!L183:Instances!L183),"min", MIN(Instances!L183:Instances!L183),"max", MAX(Instances!L183:Instances!L183),"diff", MAX(Instances!L183:Instances!L183)-MIN(Instances!L183:Instances!L183))</f>
        <v>0</v>
      </c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 cm="1">
        <f t="array" ref="O183">_xlfn.SWITCH($A$2,"average", AVERAGE(Instances!O183:Instances!O183),"median", MEDIAN(Instances!O183:Instances!O183),"min", MIN(Instances!O183:Instances!O183),"max", MAX(Instances!O183:Instances!O183),"diff", MAX(Instances!O183:Instances!O183)-MIN(Instances!O183:Instances!O183))</f>
        <v>0</v>
      </c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>
        <f>MIN($B183,$D183,$F183,$H183,$J183,$L183,$N183,$P183)</f>
        <v>0</v>
      </c>
      <c r="S183" s="1">
        <f>MIN($C183,$E183,$G183,$I183,$K183,$M183,$O183,$Q183)</f>
        <v>0</v>
      </c>
      <c r="T183" s="1">
        <f>MEDIAN($B183,$D183,$F183,$H183,$J183,$L183,$N183,$P183)</f>
        <v>0</v>
      </c>
      <c r="U183" s="1">
        <f>MEDIAN($C183,$E183,$G183,$I183,$K183,$M183,$O183,$Q183)</f>
        <v>0</v>
      </c>
      <c r="V183" s="1">
        <f>MAX($B183,$D183,$F183,$H183,$J183,$L183,$N183,$P183)</f>
        <v>0</v>
      </c>
      <c r="W183" s="1">
        <f>MAX($C183,$E183,$G183,$I183,$K183,$M183,$O183,$Q183)</f>
        <v>0</v>
      </c>
    </row>
    <row r="184" spans="1:23">
      <c r="A184" s="1" t="s">
        <v>181</v>
      </c>
      <c r="B184" s="1"/>
      <c r="C184" s="1"/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/>
      <c r="I184" s="1"/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 cm="1">
        <f t="array" ref="L184">_xlfn.SWITCH($A$2,"average", AVERAGE(Instances!L184:Instances!L184),"median", MEDIAN(Instances!L184:Instances!L184),"min", MIN(Instances!L184:Instances!L184),"max", MAX(Instances!L184:Instances!L184),"diff", MAX(Instances!L184:Instances!L184)-MIN(Instances!L184:Instances!L184))</f>
        <v>0</v>
      </c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 cm="1">
        <f t="array" ref="O184">_xlfn.SWITCH($A$2,"average", AVERAGE(Instances!O184:Instances!O184),"median", MEDIAN(Instances!O184:Instances!O184),"min", MIN(Instances!O184:Instances!O184),"max", MAX(Instances!O184:Instances!O184),"diff", MAX(Instances!O184:Instances!O184)-MIN(Instances!O184:Instances!O184))</f>
        <v>0</v>
      </c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>
        <f>MIN($B184,$D184,$F184,$H184,$J184,$L184,$N184,$P184)</f>
        <v>0</v>
      </c>
      <c r="S184" s="1">
        <f>MIN($C184,$E184,$G184,$I184,$K184,$M184,$O184,$Q184)</f>
        <v>0</v>
      </c>
      <c r="T184" s="1">
        <f>MEDIAN($B184,$D184,$F184,$H184,$J184,$L184,$N184,$P184)</f>
        <v>0</v>
      </c>
      <c r="U184" s="1">
        <f>MEDIAN($C184,$E184,$G184,$I184,$K184,$M184,$O184,$Q184)</f>
        <v>0</v>
      </c>
      <c r="V184" s="1">
        <f>MAX($B184,$D184,$F184,$H184,$J184,$L184,$N184,$P184)</f>
        <v>0</v>
      </c>
      <c r="W184" s="1">
        <f>MAX($C184,$E184,$G184,$I184,$K184,$M184,$O184,$Q184)</f>
        <v>0</v>
      </c>
    </row>
    <row r="185" spans="1:23">
      <c r="A185" s="1" t="s">
        <v>182</v>
      </c>
      <c r="B185" s="1"/>
      <c r="C185" s="1"/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/>
      <c r="I185" s="1"/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 cm="1">
        <f t="array" ref="L185">_xlfn.SWITCH($A$2,"average", AVERAGE(Instances!L185:Instances!L185),"median", MEDIAN(Instances!L185:Instances!L185),"min", MIN(Instances!L185:Instances!L185),"max", MAX(Instances!L185:Instances!L185),"diff", MAX(Instances!L185:Instances!L185)-MIN(Instances!L185:Instances!L185))</f>
        <v>0</v>
      </c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 cm="1">
        <f t="array" ref="O185">_xlfn.SWITCH($A$2,"average", AVERAGE(Instances!O185:Instances!O185),"median", MEDIAN(Instances!O185:Instances!O185),"min", MIN(Instances!O185:Instances!O185),"max", MAX(Instances!O185:Instances!O185),"diff", MAX(Instances!O185:Instances!O185)-MIN(Instances!O185:Instances!O185))</f>
        <v>0</v>
      </c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>
        <f>MIN($B185,$D185,$F185,$H185,$J185,$L185,$N185,$P185)</f>
        <v>0</v>
      </c>
      <c r="S185" s="1">
        <f>MIN($C185,$E185,$G185,$I185,$K185,$M185,$O185,$Q185)</f>
        <v>0</v>
      </c>
      <c r="T185" s="1">
        <f>MEDIAN($B185,$D185,$F185,$H185,$J185,$L185,$N185,$P185)</f>
        <v>0</v>
      </c>
      <c r="U185" s="1">
        <f>MEDIAN($C185,$E185,$G185,$I185,$K185,$M185,$O185,$Q185)</f>
        <v>0</v>
      </c>
      <c r="V185" s="1">
        <f>MAX($B185,$D185,$F185,$H185,$J185,$L185,$N185,$P185)</f>
        <v>0</v>
      </c>
      <c r="W185" s="1">
        <f>MAX($C185,$E185,$G185,$I185,$K185,$M185,$O185,$Q185)</f>
        <v>0</v>
      </c>
    </row>
    <row r="186" spans="1:23">
      <c r="A186" s="1" t="s">
        <v>183</v>
      </c>
      <c r="B186" s="1"/>
      <c r="C186" s="1"/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/>
      <c r="I186" s="1"/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 cm="1">
        <f t="array" ref="L186">_xlfn.SWITCH($A$2,"average", AVERAGE(Instances!L186:Instances!L186),"median", MEDIAN(Instances!L186:Instances!L186),"min", MIN(Instances!L186:Instances!L186),"max", MAX(Instances!L186:Instances!L186),"diff", MAX(Instances!L186:Instances!L186)-MIN(Instances!L186:Instances!L186))</f>
        <v>0</v>
      </c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 cm="1">
        <f t="array" ref="O186">_xlfn.SWITCH($A$2,"average", AVERAGE(Instances!O186:Instances!O186),"median", MEDIAN(Instances!O186:Instances!O186),"min", MIN(Instances!O186:Instances!O186),"max", MAX(Instances!O186:Instances!O186),"diff", MAX(Instances!O186:Instances!O186)-MIN(Instances!O186:Instances!O186))</f>
        <v>0</v>
      </c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>
        <f>MIN($B186,$D186,$F186,$H186,$J186,$L186,$N186,$P186)</f>
        <v>0</v>
      </c>
      <c r="S186" s="1">
        <f>MIN($C186,$E186,$G186,$I186,$K186,$M186,$O186,$Q186)</f>
        <v>0</v>
      </c>
      <c r="T186" s="1">
        <f>MEDIAN($B186,$D186,$F186,$H186,$J186,$L186,$N186,$P186)</f>
        <v>0</v>
      </c>
      <c r="U186" s="1">
        <f>MEDIAN($C186,$E186,$G186,$I186,$K186,$M186,$O186,$Q186)</f>
        <v>0</v>
      </c>
      <c r="V186" s="1">
        <f>MAX($B186,$D186,$F186,$H186,$J186,$L186,$N186,$P186)</f>
        <v>0</v>
      </c>
      <c r="W186" s="1">
        <f>MAX($C186,$E186,$G186,$I186,$K186,$M186,$O186,$Q186)</f>
        <v>0</v>
      </c>
    </row>
    <row r="187" spans="1:23">
      <c r="A187" s="1" t="s">
        <v>184</v>
      </c>
      <c r="B187" s="1"/>
      <c r="C187" s="1"/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/>
      <c r="I187" s="1"/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 cm="1">
        <f t="array" ref="L187">_xlfn.SWITCH($A$2,"average", AVERAGE(Instances!L187:Instances!L187),"median", MEDIAN(Instances!L187:Instances!L187),"min", MIN(Instances!L187:Instances!L187),"max", MAX(Instances!L187:Instances!L187),"diff", MAX(Instances!L187:Instances!L187)-MIN(Instances!L187:Instances!L187))</f>
        <v>0</v>
      </c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 cm="1">
        <f t="array" ref="O187">_xlfn.SWITCH($A$2,"average", AVERAGE(Instances!O187:Instances!O187),"median", MEDIAN(Instances!O187:Instances!O187),"min", MIN(Instances!O187:Instances!O187),"max", MAX(Instances!O187:Instances!O187),"diff", MAX(Instances!O187:Instances!O187)-MIN(Instances!O187:Instances!O187))</f>
        <v>0</v>
      </c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>
        <f>MIN($B187,$D187,$F187,$H187,$J187,$L187,$N187,$P187)</f>
        <v>0</v>
      </c>
      <c r="S187" s="1">
        <f>MIN($C187,$E187,$G187,$I187,$K187,$M187,$O187,$Q187)</f>
        <v>0</v>
      </c>
      <c r="T187" s="1">
        <f>MEDIAN($B187,$D187,$F187,$H187,$J187,$L187,$N187,$P187)</f>
        <v>0</v>
      </c>
      <c r="U187" s="1">
        <f>MEDIAN($C187,$E187,$G187,$I187,$K187,$M187,$O187,$Q187)</f>
        <v>0</v>
      </c>
      <c r="V187" s="1">
        <f>MAX($B187,$D187,$F187,$H187,$J187,$L187,$N187,$P187)</f>
        <v>0</v>
      </c>
      <c r="W187" s="1">
        <f>MAX($C187,$E187,$G187,$I187,$K187,$M187,$O187,$Q187)</f>
        <v>0</v>
      </c>
    </row>
    <row r="188" spans="1:23">
      <c r="A188" s="1" t="s">
        <v>185</v>
      </c>
      <c r="B188" s="1"/>
      <c r="C188" s="1"/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/>
      <c r="I188" s="1"/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 cm="1">
        <f t="array" ref="L188">_xlfn.SWITCH($A$2,"average", AVERAGE(Instances!L188:Instances!L188),"median", MEDIAN(Instances!L188:Instances!L188),"min", MIN(Instances!L188:Instances!L188),"max", MAX(Instances!L188:Instances!L188),"diff", MAX(Instances!L188:Instances!L188)-MIN(Instances!L188:Instances!L188))</f>
        <v>0</v>
      </c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 cm="1">
        <f t="array" ref="O188">_xlfn.SWITCH($A$2,"average", AVERAGE(Instances!O188:Instances!O188),"median", MEDIAN(Instances!O188:Instances!O188),"min", MIN(Instances!O188:Instances!O188),"max", MAX(Instances!O188:Instances!O188),"diff", MAX(Instances!O188:Instances!O188)-MIN(Instances!O188:Instances!O188))</f>
        <v>0</v>
      </c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>
        <f>MIN($B188,$D188,$F188,$H188,$J188,$L188,$N188,$P188)</f>
        <v>0</v>
      </c>
      <c r="S188" s="1">
        <f>MIN($C188,$E188,$G188,$I188,$K188,$M188,$O188,$Q188)</f>
        <v>0</v>
      </c>
      <c r="T188" s="1">
        <f>MEDIAN($B188,$D188,$F188,$H188,$J188,$L188,$N188,$P188)</f>
        <v>0</v>
      </c>
      <c r="U188" s="1">
        <f>MEDIAN($C188,$E188,$G188,$I188,$K188,$M188,$O188,$Q188)</f>
        <v>0</v>
      </c>
      <c r="V188" s="1">
        <f>MAX($B188,$D188,$F188,$H188,$J188,$L188,$N188,$P188)</f>
        <v>0</v>
      </c>
      <c r="W188" s="1">
        <f>MAX($C188,$E188,$G188,$I188,$K188,$M188,$O188,$Q188)</f>
        <v>0</v>
      </c>
    </row>
    <row r="189" spans="1:23">
      <c r="A189" s="1" t="s">
        <v>186</v>
      </c>
      <c r="B189" s="1"/>
      <c r="C189" s="1"/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/>
      <c r="I189" s="1"/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 cm="1">
        <f t="array" ref="L189">_xlfn.SWITCH($A$2,"average", AVERAGE(Instances!L189:Instances!L189),"median", MEDIAN(Instances!L189:Instances!L189),"min", MIN(Instances!L189:Instances!L189),"max", MAX(Instances!L189:Instances!L189),"diff", MAX(Instances!L189:Instances!L189)-MIN(Instances!L189:Instances!L189))</f>
        <v>0</v>
      </c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 cm="1">
        <f t="array" ref="O189">_xlfn.SWITCH($A$2,"average", AVERAGE(Instances!O189:Instances!O189),"median", MEDIAN(Instances!O189:Instances!O189),"min", MIN(Instances!O189:Instances!O189),"max", MAX(Instances!O189:Instances!O189),"diff", MAX(Instances!O189:Instances!O189)-MIN(Instances!O189:Instances!O189))</f>
        <v>0</v>
      </c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>
        <f>MIN($B189,$D189,$F189,$H189,$J189,$L189,$N189,$P189)</f>
        <v>0</v>
      </c>
      <c r="S189" s="1">
        <f>MIN($C189,$E189,$G189,$I189,$K189,$M189,$O189,$Q189)</f>
        <v>0</v>
      </c>
      <c r="T189" s="1">
        <f>MEDIAN($B189,$D189,$F189,$H189,$J189,$L189,$N189,$P189)</f>
        <v>0</v>
      </c>
      <c r="U189" s="1">
        <f>MEDIAN($C189,$E189,$G189,$I189,$K189,$M189,$O189,$Q189)</f>
        <v>0</v>
      </c>
      <c r="V189" s="1">
        <f>MAX($B189,$D189,$F189,$H189,$J189,$L189,$N189,$P189)</f>
        <v>0</v>
      </c>
      <c r="W189" s="1">
        <f>MAX($C189,$E189,$G189,$I189,$K189,$M189,$O189,$Q189)</f>
        <v>0</v>
      </c>
    </row>
    <row r="190" spans="1:23">
      <c r="A190" s="1" t="s">
        <v>187</v>
      </c>
      <c r="B190" s="1"/>
      <c r="C190" s="1"/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/>
      <c r="I190" s="1"/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 cm="1">
        <f t="array" ref="L190">_xlfn.SWITCH($A$2,"average", AVERAGE(Instances!L190:Instances!L190),"median", MEDIAN(Instances!L190:Instances!L190),"min", MIN(Instances!L190:Instances!L190),"max", MAX(Instances!L190:Instances!L190),"diff", MAX(Instances!L190:Instances!L190)-MIN(Instances!L190:Instances!L190))</f>
        <v>0</v>
      </c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 cm="1">
        <f t="array" ref="O190">_xlfn.SWITCH($A$2,"average", AVERAGE(Instances!O190:Instances!O190),"median", MEDIAN(Instances!O190:Instances!O190),"min", MIN(Instances!O190:Instances!O190),"max", MAX(Instances!O190:Instances!O190),"diff", MAX(Instances!O190:Instances!O190)-MIN(Instances!O190:Instances!O190))</f>
        <v>0</v>
      </c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>
        <f>MIN($B190,$D190,$F190,$H190,$J190,$L190,$N190,$P190)</f>
        <v>0</v>
      </c>
      <c r="S190" s="1">
        <f>MIN($C190,$E190,$G190,$I190,$K190,$M190,$O190,$Q190)</f>
        <v>0</v>
      </c>
      <c r="T190" s="1">
        <f>MEDIAN($B190,$D190,$F190,$H190,$J190,$L190,$N190,$P190)</f>
        <v>0</v>
      </c>
      <c r="U190" s="1">
        <f>MEDIAN($C190,$E190,$G190,$I190,$K190,$M190,$O190,$Q190)</f>
        <v>0</v>
      </c>
      <c r="V190" s="1">
        <f>MAX($B190,$D190,$F190,$H190,$J190,$L190,$N190,$P190)</f>
        <v>0</v>
      </c>
      <c r="W190" s="1">
        <f>MAX($C190,$E190,$G190,$I190,$K190,$M190,$O190,$Q190)</f>
        <v>0</v>
      </c>
    </row>
    <row r="191" spans="1:23">
      <c r="A191" s="1" t="s">
        <v>188</v>
      </c>
      <c r="B191" s="1"/>
      <c r="C191" s="1"/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/>
      <c r="I191" s="1"/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 cm="1">
        <f t="array" ref="L191">_xlfn.SWITCH($A$2,"average", AVERAGE(Instances!L191:Instances!L191),"median", MEDIAN(Instances!L191:Instances!L191),"min", MIN(Instances!L191:Instances!L191),"max", MAX(Instances!L191:Instances!L191),"diff", MAX(Instances!L191:Instances!L191)-MIN(Instances!L191:Instances!L191))</f>
        <v>0</v>
      </c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 cm="1">
        <f t="array" ref="O191">_xlfn.SWITCH($A$2,"average", AVERAGE(Instances!O191:Instances!O191),"median", MEDIAN(Instances!O191:Instances!O191),"min", MIN(Instances!O191:Instances!O191),"max", MAX(Instances!O191:Instances!O191),"diff", MAX(Instances!O191:Instances!O191)-MIN(Instances!O191:Instances!O191))</f>
        <v>0</v>
      </c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>
        <f>MIN($B191,$D191,$F191,$H191,$J191,$L191,$N191,$P191)</f>
        <v>0</v>
      </c>
      <c r="S191" s="1">
        <f>MIN($C191,$E191,$G191,$I191,$K191,$M191,$O191,$Q191)</f>
        <v>0</v>
      </c>
      <c r="T191" s="1">
        <f>MEDIAN($B191,$D191,$F191,$H191,$J191,$L191,$N191,$P191)</f>
        <v>0</v>
      </c>
      <c r="U191" s="1">
        <f>MEDIAN($C191,$E191,$G191,$I191,$K191,$M191,$O191,$Q191)</f>
        <v>0</v>
      </c>
      <c r="V191" s="1">
        <f>MAX($B191,$D191,$F191,$H191,$J191,$L191,$N191,$P191)</f>
        <v>0</v>
      </c>
      <c r="W191" s="1">
        <f>MAX($C191,$E191,$G191,$I191,$K191,$M191,$O191,$Q191)</f>
        <v>0</v>
      </c>
    </row>
    <row r="192" spans="1:23">
      <c r="A192" s="1" t="s">
        <v>189</v>
      </c>
      <c r="B192" s="1"/>
      <c r="C192" s="1"/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/>
      <c r="I192" s="1"/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 cm="1">
        <f t="array" ref="L192">_xlfn.SWITCH($A$2,"average", AVERAGE(Instances!L192:Instances!L192),"median", MEDIAN(Instances!L192:Instances!L192),"min", MIN(Instances!L192:Instances!L192),"max", MAX(Instances!L192:Instances!L192),"diff", MAX(Instances!L192:Instances!L192)-MIN(Instances!L192:Instances!L192))</f>
        <v>0</v>
      </c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 cm="1">
        <f t="array" ref="O192">_xlfn.SWITCH($A$2,"average", AVERAGE(Instances!O192:Instances!O192),"median", MEDIAN(Instances!O192:Instances!O192),"min", MIN(Instances!O192:Instances!O192),"max", MAX(Instances!O192:Instances!O192),"diff", MAX(Instances!O192:Instances!O192)-MIN(Instances!O192:Instances!O192))</f>
        <v>0</v>
      </c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>
        <f>MIN($B192,$D192,$F192,$H192,$J192,$L192,$N192,$P192)</f>
        <v>0</v>
      </c>
      <c r="S192" s="1">
        <f>MIN($C192,$E192,$G192,$I192,$K192,$M192,$O192,$Q192)</f>
        <v>0</v>
      </c>
      <c r="T192" s="1">
        <f>MEDIAN($B192,$D192,$F192,$H192,$J192,$L192,$N192,$P192)</f>
        <v>0</v>
      </c>
      <c r="U192" s="1">
        <f>MEDIAN($C192,$E192,$G192,$I192,$K192,$M192,$O192,$Q192)</f>
        <v>0</v>
      </c>
      <c r="V192" s="1">
        <f>MAX($B192,$D192,$F192,$H192,$J192,$L192,$N192,$P192)</f>
        <v>0</v>
      </c>
      <c r="W192" s="1">
        <f>MAX($C192,$E192,$G192,$I192,$K192,$M192,$O192,$Q192)</f>
        <v>0</v>
      </c>
    </row>
    <row r="193" spans="1:23">
      <c r="A193" s="1" t="s">
        <v>190</v>
      </c>
      <c r="B193" s="1"/>
      <c r="C193" s="1"/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/>
      <c r="I193" s="1"/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 cm="1">
        <f t="array" ref="L193">_xlfn.SWITCH($A$2,"average", AVERAGE(Instances!L193:Instances!L193),"median", MEDIAN(Instances!L193:Instances!L193),"min", MIN(Instances!L193:Instances!L193),"max", MAX(Instances!L193:Instances!L193),"diff", MAX(Instances!L193:Instances!L193)-MIN(Instances!L193:Instances!L193))</f>
        <v>0</v>
      </c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 cm="1">
        <f t="array" ref="O193">_xlfn.SWITCH($A$2,"average", AVERAGE(Instances!O193:Instances!O193),"median", MEDIAN(Instances!O193:Instances!O193),"min", MIN(Instances!O193:Instances!O193),"max", MAX(Instances!O193:Instances!O193),"diff", MAX(Instances!O193:Instances!O193)-MIN(Instances!O193:Instances!O193))</f>
        <v>0</v>
      </c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>
        <f>MIN($B193,$D193,$F193,$H193,$J193,$L193,$N193,$P193)</f>
        <v>0</v>
      </c>
      <c r="S193" s="1">
        <f>MIN($C193,$E193,$G193,$I193,$K193,$M193,$O193,$Q193)</f>
        <v>0</v>
      </c>
      <c r="T193" s="1">
        <f>MEDIAN($B193,$D193,$F193,$H193,$J193,$L193,$N193,$P193)</f>
        <v>0</v>
      </c>
      <c r="U193" s="1">
        <f>MEDIAN($C193,$E193,$G193,$I193,$K193,$M193,$O193,$Q193)</f>
        <v>0</v>
      </c>
      <c r="V193" s="1">
        <f>MAX($B193,$D193,$F193,$H193,$J193,$L193,$N193,$P193)</f>
        <v>0</v>
      </c>
      <c r="W193" s="1">
        <f>MAX($C193,$E193,$G193,$I193,$K193,$M193,$O193,$Q193)</f>
        <v>0</v>
      </c>
    </row>
    <row r="194" spans="1:23">
      <c r="A194" s="1" t="s">
        <v>191</v>
      </c>
      <c r="B194" s="1"/>
      <c r="C194" s="1"/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/>
      <c r="I194" s="1"/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 cm="1">
        <f t="array" ref="L194">_xlfn.SWITCH($A$2,"average", AVERAGE(Instances!L194:Instances!L194),"median", MEDIAN(Instances!L194:Instances!L194),"min", MIN(Instances!L194:Instances!L194),"max", MAX(Instances!L194:Instances!L194),"diff", MAX(Instances!L194:Instances!L194)-MIN(Instances!L194:Instances!L194))</f>
        <v>0</v>
      </c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 cm="1">
        <f t="array" ref="O194">_xlfn.SWITCH($A$2,"average", AVERAGE(Instances!O194:Instances!O194),"median", MEDIAN(Instances!O194:Instances!O194),"min", MIN(Instances!O194:Instances!O194),"max", MAX(Instances!O194:Instances!O194),"diff", MAX(Instances!O194:Instances!O194)-MIN(Instances!O194:Instances!O194))</f>
        <v>0</v>
      </c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>
        <f>MIN($B194,$D194,$F194,$H194,$J194,$L194,$N194,$P194)</f>
        <v>0</v>
      </c>
      <c r="S194" s="1">
        <f>MIN($C194,$E194,$G194,$I194,$K194,$M194,$O194,$Q194)</f>
        <v>0</v>
      </c>
      <c r="T194" s="1">
        <f>MEDIAN($B194,$D194,$F194,$H194,$J194,$L194,$N194,$P194)</f>
        <v>0</v>
      </c>
      <c r="U194" s="1">
        <f>MEDIAN($C194,$E194,$G194,$I194,$K194,$M194,$O194,$Q194)</f>
        <v>0</v>
      </c>
      <c r="V194" s="1">
        <f>MAX($B194,$D194,$F194,$H194,$J194,$L194,$N194,$P194)</f>
        <v>0</v>
      </c>
      <c r="W194" s="1">
        <f>MAX($C194,$E194,$G194,$I194,$K194,$M194,$O194,$Q194)</f>
        <v>0</v>
      </c>
    </row>
    <row r="195" spans="1:23">
      <c r="A195" s="1" t="s">
        <v>192</v>
      </c>
      <c r="B195" s="1"/>
      <c r="C195" s="1"/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/>
      <c r="I195" s="1"/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 cm="1">
        <f t="array" ref="L195">_xlfn.SWITCH($A$2,"average", AVERAGE(Instances!L195:Instances!L195),"median", MEDIAN(Instances!L195:Instances!L195),"min", MIN(Instances!L195:Instances!L195),"max", MAX(Instances!L195:Instances!L195),"diff", MAX(Instances!L195:Instances!L195)-MIN(Instances!L195:Instances!L195))</f>
        <v>0</v>
      </c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 cm="1">
        <f t="array" ref="O195">_xlfn.SWITCH($A$2,"average", AVERAGE(Instances!O195:Instances!O195),"median", MEDIAN(Instances!O195:Instances!O195),"min", MIN(Instances!O195:Instances!O195),"max", MAX(Instances!O195:Instances!O195),"diff", MAX(Instances!O195:Instances!O195)-MIN(Instances!O195:Instances!O195))</f>
        <v>0</v>
      </c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>
        <f>MIN($B195,$D195,$F195,$H195,$J195,$L195,$N195,$P195)</f>
        <v>0</v>
      </c>
      <c r="S195" s="1">
        <f>MIN($C195,$E195,$G195,$I195,$K195,$M195,$O195,$Q195)</f>
        <v>0</v>
      </c>
      <c r="T195" s="1">
        <f>MEDIAN($B195,$D195,$F195,$H195,$J195,$L195,$N195,$P195)</f>
        <v>0</v>
      </c>
      <c r="U195" s="1">
        <f>MEDIAN($C195,$E195,$G195,$I195,$K195,$M195,$O195,$Q195)</f>
        <v>0</v>
      </c>
      <c r="V195" s="1">
        <f>MAX($B195,$D195,$F195,$H195,$J195,$L195,$N195,$P195)</f>
        <v>0</v>
      </c>
      <c r="W195" s="1">
        <f>MAX($C195,$E195,$G195,$I195,$K195,$M195,$O195,$Q195)</f>
        <v>0</v>
      </c>
    </row>
    <row r="196" spans="1:23">
      <c r="A196" s="1" t="s">
        <v>193</v>
      </c>
      <c r="B196" s="1"/>
      <c r="C196" s="1"/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/>
      <c r="I196" s="1"/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 cm="1">
        <f t="array" ref="L196">_xlfn.SWITCH($A$2,"average", AVERAGE(Instances!L196:Instances!L196),"median", MEDIAN(Instances!L196:Instances!L196),"min", MIN(Instances!L196:Instances!L196),"max", MAX(Instances!L196:Instances!L196),"diff", MAX(Instances!L196:Instances!L196)-MIN(Instances!L196:Instances!L196))</f>
        <v>0</v>
      </c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 cm="1">
        <f t="array" ref="O196">_xlfn.SWITCH($A$2,"average", AVERAGE(Instances!O196:Instances!O196),"median", MEDIAN(Instances!O196:Instances!O196),"min", MIN(Instances!O196:Instances!O196),"max", MAX(Instances!O196:Instances!O196),"diff", MAX(Instances!O196:Instances!O196)-MIN(Instances!O196:Instances!O196))</f>
        <v>0</v>
      </c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>
        <f>MIN($B196,$D196,$F196,$H196,$J196,$L196,$N196,$P196)</f>
        <v>0</v>
      </c>
      <c r="S196" s="1">
        <f>MIN($C196,$E196,$G196,$I196,$K196,$M196,$O196,$Q196)</f>
        <v>0</v>
      </c>
      <c r="T196" s="1">
        <f>MEDIAN($B196,$D196,$F196,$H196,$J196,$L196,$N196,$P196)</f>
        <v>0</v>
      </c>
      <c r="U196" s="1">
        <f>MEDIAN($C196,$E196,$G196,$I196,$K196,$M196,$O196,$Q196)</f>
        <v>0</v>
      </c>
      <c r="V196" s="1">
        <f>MAX($B196,$D196,$F196,$H196,$J196,$L196,$N196,$P196)</f>
        <v>0</v>
      </c>
      <c r="W196" s="1">
        <f>MAX($C196,$E196,$G196,$I196,$K196,$M196,$O196,$Q196)</f>
        <v>0</v>
      </c>
    </row>
    <row r="197" spans="1:23">
      <c r="A197" s="1" t="s">
        <v>194</v>
      </c>
      <c r="B197" s="1"/>
      <c r="C197" s="1"/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/>
      <c r="I197" s="1"/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 cm="1">
        <f t="array" ref="L197">_xlfn.SWITCH($A$2,"average", AVERAGE(Instances!L197:Instances!L197),"median", MEDIAN(Instances!L197:Instances!L197),"min", MIN(Instances!L197:Instances!L197),"max", MAX(Instances!L197:Instances!L197),"diff", MAX(Instances!L197:Instances!L197)-MIN(Instances!L197:Instances!L197))</f>
        <v>0</v>
      </c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 cm="1">
        <f t="array" ref="O197">_xlfn.SWITCH($A$2,"average", AVERAGE(Instances!O197:Instances!O197),"median", MEDIAN(Instances!O197:Instances!O197),"min", MIN(Instances!O197:Instances!O197),"max", MAX(Instances!O197:Instances!O197),"diff", MAX(Instances!O197:Instances!O197)-MIN(Instances!O197:Instances!O197))</f>
        <v>0</v>
      </c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>
        <f>MIN($B197,$D197,$F197,$H197,$J197,$L197,$N197,$P197)</f>
        <v>0</v>
      </c>
      <c r="S197" s="1">
        <f>MIN($C197,$E197,$G197,$I197,$K197,$M197,$O197,$Q197)</f>
        <v>0</v>
      </c>
      <c r="T197" s="1">
        <f>MEDIAN($B197,$D197,$F197,$H197,$J197,$L197,$N197,$P197)</f>
        <v>0</v>
      </c>
      <c r="U197" s="1">
        <f>MEDIAN($C197,$E197,$G197,$I197,$K197,$M197,$O197,$Q197)</f>
        <v>0</v>
      </c>
      <c r="V197" s="1">
        <f>MAX($B197,$D197,$F197,$H197,$J197,$L197,$N197,$P197)</f>
        <v>0</v>
      </c>
      <c r="W197" s="1">
        <f>MAX($C197,$E197,$G197,$I197,$K197,$M197,$O197,$Q197)</f>
        <v>0</v>
      </c>
    </row>
    <row r="198" spans="1:23">
      <c r="A198" s="1" t="s">
        <v>195</v>
      </c>
      <c r="B198" s="1"/>
      <c r="C198" s="1"/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/>
      <c r="I198" s="1"/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 cm="1">
        <f t="array" ref="L198">_xlfn.SWITCH($A$2,"average", AVERAGE(Instances!L198:Instances!L198),"median", MEDIAN(Instances!L198:Instances!L198),"min", MIN(Instances!L198:Instances!L198),"max", MAX(Instances!L198:Instances!L198),"diff", MAX(Instances!L198:Instances!L198)-MIN(Instances!L198:Instances!L198))</f>
        <v>0</v>
      </c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 cm="1">
        <f t="array" ref="O198">_xlfn.SWITCH($A$2,"average", AVERAGE(Instances!O198:Instances!O198),"median", MEDIAN(Instances!O198:Instances!O198),"min", MIN(Instances!O198:Instances!O198),"max", MAX(Instances!O198:Instances!O198),"diff", MAX(Instances!O198:Instances!O198)-MIN(Instances!O198:Instances!O198))</f>
        <v>0</v>
      </c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>
        <f>MIN($B198,$D198,$F198,$H198,$J198,$L198,$N198,$P198)</f>
        <v>0</v>
      </c>
      <c r="S198" s="1">
        <f>MIN($C198,$E198,$G198,$I198,$K198,$M198,$O198,$Q198)</f>
        <v>0</v>
      </c>
      <c r="T198" s="1">
        <f>MEDIAN($B198,$D198,$F198,$H198,$J198,$L198,$N198,$P198)</f>
        <v>0</v>
      </c>
      <c r="U198" s="1">
        <f>MEDIAN($C198,$E198,$G198,$I198,$K198,$M198,$O198,$Q198)</f>
        <v>0</v>
      </c>
      <c r="V198" s="1">
        <f>MAX($B198,$D198,$F198,$H198,$J198,$L198,$N198,$P198)</f>
        <v>0</v>
      </c>
      <c r="W198" s="1">
        <f>MAX($C198,$E198,$G198,$I198,$K198,$M198,$O198,$Q198)</f>
        <v>0</v>
      </c>
    </row>
    <row r="199" spans="1:23">
      <c r="A199" s="1" t="s">
        <v>196</v>
      </c>
      <c r="B199" s="1"/>
      <c r="C199" s="1"/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/>
      <c r="I199" s="1"/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 cm="1">
        <f t="array" ref="L199">_xlfn.SWITCH($A$2,"average", AVERAGE(Instances!L199:Instances!L199),"median", MEDIAN(Instances!L199:Instances!L199),"min", MIN(Instances!L199:Instances!L199),"max", MAX(Instances!L199:Instances!L199),"diff", MAX(Instances!L199:Instances!L199)-MIN(Instances!L199:Instances!L199))</f>
        <v>0</v>
      </c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 cm="1">
        <f t="array" ref="O199">_xlfn.SWITCH($A$2,"average", AVERAGE(Instances!O199:Instances!O199),"median", MEDIAN(Instances!O199:Instances!O199),"min", MIN(Instances!O199:Instances!O199),"max", MAX(Instances!O199:Instances!O199),"diff", MAX(Instances!O199:Instances!O199)-MIN(Instances!O199:Instances!O199))</f>
        <v>0</v>
      </c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>
        <f>MIN($B199,$D199,$F199,$H199,$J199,$L199,$N199,$P199)</f>
        <v>0</v>
      </c>
      <c r="S199" s="1">
        <f>MIN($C199,$E199,$G199,$I199,$K199,$M199,$O199,$Q199)</f>
        <v>0</v>
      </c>
      <c r="T199" s="1">
        <f>MEDIAN($B199,$D199,$F199,$H199,$J199,$L199,$N199,$P199)</f>
        <v>0</v>
      </c>
      <c r="U199" s="1">
        <f>MEDIAN($C199,$E199,$G199,$I199,$K199,$M199,$O199,$Q199)</f>
        <v>0</v>
      </c>
      <c r="V199" s="1">
        <f>MAX($B199,$D199,$F199,$H199,$J199,$L199,$N199,$P199)</f>
        <v>0</v>
      </c>
      <c r="W199" s="1">
        <f>MAX($C199,$E199,$G199,$I199,$K199,$M199,$O199,$Q199)</f>
        <v>0</v>
      </c>
    </row>
    <row r="200" spans="1:23">
      <c r="A200" s="1" t="s">
        <v>197</v>
      </c>
      <c r="B200" s="1"/>
      <c r="C200" s="1"/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/>
      <c r="I200" s="1"/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 cm="1">
        <f t="array" ref="L200">_xlfn.SWITCH($A$2,"average", AVERAGE(Instances!L200:Instances!L200),"median", MEDIAN(Instances!L200:Instances!L200),"min", MIN(Instances!L200:Instances!L200),"max", MAX(Instances!L200:Instances!L200),"diff", MAX(Instances!L200:Instances!L200)-MIN(Instances!L200:Instances!L200))</f>
        <v>0</v>
      </c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 cm="1">
        <f t="array" ref="O200">_xlfn.SWITCH($A$2,"average", AVERAGE(Instances!O200:Instances!O200),"median", MEDIAN(Instances!O200:Instances!O200),"min", MIN(Instances!O200:Instances!O200),"max", MAX(Instances!O200:Instances!O200),"diff", MAX(Instances!O200:Instances!O200)-MIN(Instances!O200:Instances!O200))</f>
        <v>0</v>
      </c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>
        <f>MIN($B200,$D200,$F200,$H200,$J200,$L200,$N200,$P200)</f>
        <v>0</v>
      </c>
      <c r="S200" s="1">
        <f>MIN($C200,$E200,$G200,$I200,$K200,$M200,$O200,$Q200)</f>
        <v>0</v>
      </c>
      <c r="T200" s="1">
        <f>MEDIAN($B200,$D200,$F200,$H200,$J200,$L200,$N200,$P200)</f>
        <v>0</v>
      </c>
      <c r="U200" s="1">
        <f>MEDIAN($C200,$E200,$G200,$I200,$K200,$M200,$O200,$Q200)</f>
        <v>0</v>
      </c>
      <c r="V200" s="1">
        <f>MAX($B200,$D200,$F200,$H200,$J200,$L200,$N200,$P200)</f>
        <v>0</v>
      </c>
      <c r="W200" s="1">
        <f>MAX($C200,$E200,$G200,$I200,$K200,$M200,$O200,$Q200)</f>
        <v>0</v>
      </c>
    </row>
    <row r="201" spans="1:23">
      <c r="A201" s="1" t="s">
        <v>198</v>
      </c>
      <c r="B201" s="1"/>
      <c r="C201" s="1"/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/>
      <c r="I201" s="1"/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 cm="1">
        <f t="array" ref="L201">_xlfn.SWITCH($A$2,"average", AVERAGE(Instances!L201:Instances!L201),"median", MEDIAN(Instances!L201:Instances!L201),"min", MIN(Instances!L201:Instances!L201),"max", MAX(Instances!L201:Instances!L201),"diff", MAX(Instances!L201:Instances!L201)-MIN(Instances!L201:Instances!L201))</f>
        <v>0</v>
      </c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 cm="1">
        <f t="array" ref="O201">_xlfn.SWITCH($A$2,"average", AVERAGE(Instances!O201:Instances!O201),"median", MEDIAN(Instances!O201:Instances!O201),"min", MIN(Instances!O201:Instances!O201),"max", MAX(Instances!O201:Instances!O201),"diff", MAX(Instances!O201:Instances!O201)-MIN(Instances!O201:Instances!O201))</f>
        <v>0</v>
      </c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>
        <f>MIN($B201,$D201,$F201,$H201,$J201,$L201,$N201,$P201)</f>
        <v>0</v>
      </c>
      <c r="S201" s="1">
        <f>MIN($C201,$E201,$G201,$I201,$K201,$M201,$O201,$Q201)</f>
        <v>0</v>
      </c>
      <c r="T201" s="1">
        <f>MEDIAN($B201,$D201,$F201,$H201,$J201,$L201,$N201,$P201)</f>
        <v>0</v>
      </c>
      <c r="U201" s="1">
        <f>MEDIAN($C201,$E201,$G201,$I201,$K201,$M201,$O201,$Q201)</f>
        <v>0</v>
      </c>
      <c r="V201" s="1">
        <f>MAX($B201,$D201,$F201,$H201,$J201,$L201,$N201,$P201)</f>
        <v>0</v>
      </c>
      <c r="W201" s="1">
        <f>MAX($C201,$E201,$G201,$I201,$K201,$M201,$O201,$Q201)</f>
        <v>0</v>
      </c>
    </row>
    <row r="202" spans="1:23">
      <c r="A202" s="1" t="s">
        <v>199</v>
      </c>
      <c r="B202" s="1"/>
      <c r="C202" s="1"/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/>
      <c r="I202" s="1"/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 cm="1">
        <f t="array" ref="L202">_xlfn.SWITCH($A$2,"average", AVERAGE(Instances!L202:Instances!L202),"median", MEDIAN(Instances!L202:Instances!L202),"min", MIN(Instances!L202:Instances!L202),"max", MAX(Instances!L202:Instances!L202),"diff", MAX(Instances!L202:Instances!L202)-MIN(Instances!L202:Instances!L202))</f>
        <v>0</v>
      </c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 cm="1">
        <f t="array" ref="O202">_xlfn.SWITCH($A$2,"average", AVERAGE(Instances!O202:Instances!O202),"median", MEDIAN(Instances!O202:Instances!O202),"min", MIN(Instances!O202:Instances!O202),"max", MAX(Instances!O202:Instances!O202),"diff", MAX(Instances!O202:Instances!O202)-MIN(Instances!O202:Instances!O202))</f>
        <v>0</v>
      </c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>
        <f>MIN($B202,$D202,$F202,$H202,$J202,$L202,$N202,$P202)</f>
        <v>0</v>
      </c>
      <c r="S202" s="1">
        <f>MIN($C202,$E202,$G202,$I202,$K202,$M202,$O202,$Q202)</f>
        <v>0</v>
      </c>
      <c r="T202" s="1">
        <f>MEDIAN($B202,$D202,$F202,$H202,$J202,$L202,$N202,$P202)</f>
        <v>0</v>
      </c>
      <c r="U202" s="1">
        <f>MEDIAN($C202,$E202,$G202,$I202,$K202,$M202,$O202,$Q202)</f>
        <v>0</v>
      </c>
      <c r="V202" s="1">
        <f>MAX($B202,$D202,$F202,$H202,$J202,$L202,$N202,$P202)</f>
        <v>0</v>
      </c>
      <c r="W202" s="1">
        <f>MAX($C202,$E202,$G202,$I202,$K202,$M202,$O202,$Q202)</f>
        <v>0</v>
      </c>
    </row>
    <row r="203" spans="1:23">
      <c r="A203" s="1" t="s">
        <v>200</v>
      </c>
      <c r="B203" s="1"/>
      <c r="C203" s="1"/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/>
      <c r="I203" s="1"/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 cm="1">
        <f t="array" ref="L203">_xlfn.SWITCH($A$2,"average", AVERAGE(Instances!L203:Instances!L203),"median", MEDIAN(Instances!L203:Instances!L203),"min", MIN(Instances!L203:Instances!L203),"max", MAX(Instances!L203:Instances!L203),"diff", MAX(Instances!L203:Instances!L203)-MIN(Instances!L203:Instances!L203))</f>
        <v>0</v>
      </c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 cm="1">
        <f t="array" ref="O203">_xlfn.SWITCH($A$2,"average", AVERAGE(Instances!O203:Instances!O203),"median", MEDIAN(Instances!O203:Instances!O203),"min", MIN(Instances!O203:Instances!O203),"max", MAX(Instances!O203:Instances!O203),"diff", MAX(Instances!O203:Instances!O203)-MIN(Instances!O203:Instances!O203))</f>
        <v>0</v>
      </c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>
        <f>MIN($B203,$D203,$F203,$H203,$J203,$L203,$N203,$P203)</f>
        <v>0</v>
      </c>
      <c r="S203" s="1">
        <f>MIN($C203,$E203,$G203,$I203,$K203,$M203,$O203,$Q203)</f>
        <v>0</v>
      </c>
      <c r="T203" s="1">
        <f>MEDIAN($B203,$D203,$F203,$H203,$J203,$L203,$N203,$P203)</f>
        <v>0</v>
      </c>
      <c r="U203" s="1">
        <f>MEDIAN($C203,$E203,$G203,$I203,$K203,$M203,$O203,$Q203)</f>
        <v>0</v>
      </c>
      <c r="V203" s="1">
        <f>MAX($B203,$D203,$F203,$H203,$J203,$L203,$N203,$P203)</f>
        <v>0</v>
      </c>
      <c r="W203" s="1">
        <f>MAX($C203,$E203,$G203,$I203,$K203,$M203,$O203,$Q203)</f>
        <v>0</v>
      </c>
    </row>
    <row r="204" spans="1:23">
      <c r="A204" s="1" t="s">
        <v>201</v>
      </c>
      <c r="B204" s="1"/>
      <c r="C204" s="1"/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/>
      <c r="I204" s="1"/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 cm="1">
        <f t="array" ref="L204">_xlfn.SWITCH($A$2,"average", AVERAGE(Instances!L204:Instances!L204),"median", MEDIAN(Instances!L204:Instances!L204),"min", MIN(Instances!L204:Instances!L204),"max", MAX(Instances!L204:Instances!L204),"diff", MAX(Instances!L204:Instances!L204)-MIN(Instances!L204:Instances!L204))</f>
        <v>0</v>
      </c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 cm="1">
        <f t="array" ref="O204">_xlfn.SWITCH($A$2,"average", AVERAGE(Instances!O204:Instances!O204),"median", MEDIAN(Instances!O204:Instances!O204),"min", MIN(Instances!O204:Instances!O204),"max", MAX(Instances!O204:Instances!O204),"diff", MAX(Instances!O204:Instances!O204)-MIN(Instances!O204:Instances!O204))</f>
        <v>0</v>
      </c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>
        <f>MIN($B204,$D204,$F204,$H204,$J204,$L204,$N204,$P204)</f>
        <v>0</v>
      </c>
      <c r="S204" s="1">
        <f>MIN($C204,$E204,$G204,$I204,$K204,$M204,$O204,$Q204)</f>
        <v>0</v>
      </c>
      <c r="T204" s="1">
        <f>MEDIAN($B204,$D204,$F204,$H204,$J204,$L204,$N204,$P204)</f>
        <v>0</v>
      </c>
      <c r="U204" s="1">
        <f>MEDIAN($C204,$E204,$G204,$I204,$K204,$M204,$O204,$Q204)</f>
        <v>0</v>
      </c>
      <c r="V204" s="1">
        <f>MAX($B204,$D204,$F204,$H204,$J204,$L204,$N204,$P204)</f>
        <v>0</v>
      </c>
      <c r="W204" s="1">
        <f>MAX($C204,$E204,$G204,$I204,$K204,$M204,$O204,$Q204)</f>
        <v>0</v>
      </c>
    </row>
    <row r="205" spans="1:23">
      <c r="A205" s="1" t="s">
        <v>202</v>
      </c>
      <c r="B205" s="1"/>
      <c r="C205" s="1"/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/>
      <c r="I205" s="1"/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 cm="1">
        <f t="array" ref="L205">_xlfn.SWITCH($A$2,"average", AVERAGE(Instances!L205:Instances!L205),"median", MEDIAN(Instances!L205:Instances!L205),"min", MIN(Instances!L205:Instances!L205),"max", MAX(Instances!L205:Instances!L205),"diff", MAX(Instances!L205:Instances!L205)-MIN(Instances!L205:Instances!L205))</f>
        <v>0</v>
      </c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 cm="1">
        <f t="array" ref="O205">_xlfn.SWITCH($A$2,"average", AVERAGE(Instances!O205:Instances!O205),"median", MEDIAN(Instances!O205:Instances!O205),"min", MIN(Instances!O205:Instances!O205),"max", MAX(Instances!O205:Instances!O205),"diff", MAX(Instances!O205:Instances!O205)-MIN(Instances!O205:Instances!O205))</f>
        <v>0</v>
      </c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>
        <f>MIN($B205,$D205,$F205,$H205,$J205,$L205,$N205,$P205)</f>
        <v>0</v>
      </c>
      <c r="S205" s="1">
        <f>MIN($C205,$E205,$G205,$I205,$K205,$M205,$O205,$Q205)</f>
        <v>0</v>
      </c>
      <c r="T205" s="1">
        <f>MEDIAN($B205,$D205,$F205,$H205,$J205,$L205,$N205,$P205)</f>
        <v>0</v>
      </c>
      <c r="U205" s="1">
        <f>MEDIAN($C205,$E205,$G205,$I205,$K205,$M205,$O205,$Q205)</f>
        <v>0</v>
      </c>
      <c r="V205" s="1">
        <f>MAX($B205,$D205,$F205,$H205,$J205,$L205,$N205,$P205)</f>
        <v>0</v>
      </c>
      <c r="W205" s="1">
        <f>MAX($C205,$E205,$G205,$I205,$K205,$M205,$O205,$Q205)</f>
        <v>0</v>
      </c>
    </row>
    <row r="206" spans="1:23">
      <c r="A206" s="1" t="s">
        <v>203</v>
      </c>
      <c r="B206" s="1"/>
      <c r="C206" s="1"/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/>
      <c r="I206" s="1"/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 cm="1">
        <f t="array" ref="L206">_xlfn.SWITCH($A$2,"average", AVERAGE(Instances!L206:Instances!L206),"median", MEDIAN(Instances!L206:Instances!L206),"min", MIN(Instances!L206:Instances!L206),"max", MAX(Instances!L206:Instances!L206),"diff", MAX(Instances!L206:Instances!L206)-MIN(Instances!L206:Instances!L206))</f>
        <v>0</v>
      </c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 cm="1">
        <f t="array" ref="O206">_xlfn.SWITCH($A$2,"average", AVERAGE(Instances!O206:Instances!O206),"median", MEDIAN(Instances!O206:Instances!O206),"min", MIN(Instances!O206:Instances!O206),"max", MAX(Instances!O206:Instances!O206),"diff", MAX(Instances!O206:Instances!O206)-MIN(Instances!O206:Instances!O206))</f>
        <v>0</v>
      </c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>
        <f>MIN($B206,$D206,$F206,$H206,$J206,$L206,$N206,$P206)</f>
        <v>0</v>
      </c>
      <c r="S206" s="1">
        <f>MIN($C206,$E206,$G206,$I206,$K206,$M206,$O206,$Q206)</f>
        <v>0</v>
      </c>
      <c r="T206" s="1">
        <f>MEDIAN($B206,$D206,$F206,$H206,$J206,$L206,$N206,$P206)</f>
        <v>0</v>
      </c>
      <c r="U206" s="1">
        <f>MEDIAN($C206,$E206,$G206,$I206,$K206,$M206,$O206,$Q206)</f>
        <v>0</v>
      </c>
      <c r="V206" s="1">
        <f>MAX($B206,$D206,$F206,$H206,$J206,$L206,$N206,$P206)</f>
        <v>0</v>
      </c>
      <c r="W206" s="1">
        <f>MAX($C206,$E206,$G206,$I206,$K206,$M206,$O206,$Q206)</f>
        <v>0</v>
      </c>
    </row>
    <row r="207" spans="1:23">
      <c r="A207" s="1" t="s">
        <v>204</v>
      </c>
      <c r="B207" s="1"/>
      <c r="C207" s="1"/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/>
      <c r="I207" s="1"/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 cm="1">
        <f t="array" ref="L207">_xlfn.SWITCH($A$2,"average", AVERAGE(Instances!L207:Instances!L207),"median", MEDIAN(Instances!L207:Instances!L207),"min", MIN(Instances!L207:Instances!L207),"max", MAX(Instances!L207:Instances!L207),"diff", MAX(Instances!L207:Instances!L207)-MIN(Instances!L207:Instances!L207))</f>
        <v>0</v>
      </c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 cm="1">
        <f t="array" ref="O207">_xlfn.SWITCH($A$2,"average", AVERAGE(Instances!O207:Instances!O207),"median", MEDIAN(Instances!O207:Instances!O207),"min", MIN(Instances!O207:Instances!O207),"max", MAX(Instances!O207:Instances!O207),"diff", MAX(Instances!O207:Instances!O207)-MIN(Instances!O207:Instances!O207))</f>
        <v>0</v>
      </c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>
        <f>MIN($B207,$D207,$F207,$H207,$J207,$L207,$N207,$P207)</f>
        <v>0</v>
      </c>
      <c r="S207" s="1">
        <f>MIN($C207,$E207,$G207,$I207,$K207,$M207,$O207,$Q207)</f>
        <v>0</v>
      </c>
      <c r="T207" s="1">
        <f>MEDIAN($B207,$D207,$F207,$H207,$J207,$L207,$N207,$P207)</f>
        <v>0</v>
      </c>
      <c r="U207" s="1">
        <f>MEDIAN($C207,$E207,$G207,$I207,$K207,$M207,$O207,$Q207)</f>
        <v>0</v>
      </c>
      <c r="V207" s="1">
        <f>MAX($B207,$D207,$F207,$H207,$J207,$L207,$N207,$P207)</f>
        <v>0</v>
      </c>
      <c r="W207" s="1">
        <f>MAX($C207,$E207,$G207,$I207,$K207,$M207,$O207,$Q207)</f>
        <v>0</v>
      </c>
    </row>
    <row r="208" spans="1:23">
      <c r="A208" s="1" t="s">
        <v>205</v>
      </c>
      <c r="B208" s="1"/>
      <c r="C208" s="1"/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/>
      <c r="I208" s="1"/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 cm="1">
        <f t="array" ref="L208">_xlfn.SWITCH($A$2,"average", AVERAGE(Instances!L208:Instances!L208),"median", MEDIAN(Instances!L208:Instances!L208),"min", MIN(Instances!L208:Instances!L208),"max", MAX(Instances!L208:Instances!L208),"diff", MAX(Instances!L208:Instances!L208)-MIN(Instances!L208:Instances!L208))</f>
        <v>0</v>
      </c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 cm="1">
        <f t="array" ref="O208">_xlfn.SWITCH($A$2,"average", AVERAGE(Instances!O208:Instances!O208),"median", MEDIAN(Instances!O208:Instances!O208),"min", MIN(Instances!O208:Instances!O208),"max", MAX(Instances!O208:Instances!O208),"diff", MAX(Instances!O208:Instances!O208)-MIN(Instances!O208:Instances!O208))</f>
        <v>0</v>
      </c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>
        <f>MIN($B208,$D208,$F208,$H208,$J208,$L208,$N208,$P208)</f>
        <v>0</v>
      </c>
      <c r="S208" s="1">
        <f>MIN($C208,$E208,$G208,$I208,$K208,$M208,$O208,$Q208)</f>
        <v>0</v>
      </c>
      <c r="T208" s="1">
        <f>MEDIAN($B208,$D208,$F208,$H208,$J208,$L208,$N208,$P208)</f>
        <v>0</v>
      </c>
      <c r="U208" s="1">
        <f>MEDIAN($C208,$E208,$G208,$I208,$K208,$M208,$O208,$Q208)</f>
        <v>0</v>
      </c>
      <c r="V208" s="1">
        <f>MAX($B208,$D208,$F208,$H208,$J208,$L208,$N208,$P208)</f>
        <v>0</v>
      </c>
      <c r="W208" s="1">
        <f>MAX($C208,$E208,$G208,$I208,$K208,$M208,$O208,$Q208)</f>
        <v>0</v>
      </c>
    </row>
    <row r="209" spans="1:23">
      <c r="A209" s="1" t="s">
        <v>206</v>
      </c>
      <c r="B209" s="1"/>
      <c r="C209" s="1"/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/>
      <c r="I209" s="1"/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 cm="1">
        <f t="array" ref="L209">_xlfn.SWITCH($A$2,"average", AVERAGE(Instances!L209:Instances!L209),"median", MEDIAN(Instances!L209:Instances!L209),"min", MIN(Instances!L209:Instances!L209),"max", MAX(Instances!L209:Instances!L209),"diff", MAX(Instances!L209:Instances!L209)-MIN(Instances!L209:Instances!L209))</f>
        <v>0</v>
      </c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 cm="1">
        <f t="array" ref="O209">_xlfn.SWITCH($A$2,"average", AVERAGE(Instances!O209:Instances!O209),"median", MEDIAN(Instances!O209:Instances!O209),"min", MIN(Instances!O209:Instances!O209),"max", MAX(Instances!O209:Instances!O209),"diff", MAX(Instances!O209:Instances!O209)-MIN(Instances!O209:Instances!O209))</f>
        <v>0</v>
      </c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>
        <f>MIN($B209,$D209,$F209,$H209,$J209,$L209,$N209,$P209)</f>
        <v>0</v>
      </c>
      <c r="S209" s="1">
        <f>MIN($C209,$E209,$G209,$I209,$K209,$M209,$O209,$Q209)</f>
        <v>0</v>
      </c>
      <c r="T209" s="1">
        <f>MEDIAN($B209,$D209,$F209,$H209,$J209,$L209,$N209,$P209)</f>
        <v>0</v>
      </c>
      <c r="U209" s="1">
        <f>MEDIAN($C209,$E209,$G209,$I209,$K209,$M209,$O209,$Q209)</f>
        <v>0</v>
      </c>
      <c r="V209" s="1">
        <f>MAX($B209,$D209,$F209,$H209,$J209,$L209,$N209,$P209)</f>
        <v>0</v>
      </c>
      <c r="W209" s="1">
        <f>MAX($C209,$E209,$G209,$I209,$K209,$M209,$O209,$Q209)</f>
        <v>0</v>
      </c>
    </row>
    <row r="210" spans="1:23">
      <c r="A210" s="1" t="s">
        <v>207</v>
      </c>
      <c r="B210" s="1"/>
      <c r="C210" s="1"/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/>
      <c r="I210" s="1"/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 cm="1">
        <f t="array" ref="L210">_xlfn.SWITCH($A$2,"average", AVERAGE(Instances!L210:Instances!L210),"median", MEDIAN(Instances!L210:Instances!L210),"min", MIN(Instances!L210:Instances!L210),"max", MAX(Instances!L210:Instances!L210),"diff", MAX(Instances!L210:Instances!L210)-MIN(Instances!L210:Instances!L210))</f>
        <v>0</v>
      </c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 cm="1">
        <f t="array" ref="O210">_xlfn.SWITCH($A$2,"average", AVERAGE(Instances!O210:Instances!O210),"median", MEDIAN(Instances!O210:Instances!O210),"min", MIN(Instances!O210:Instances!O210),"max", MAX(Instances!O210:Instances!O210),"diff", MAX(Instances!O210:Instances!O210)-MIN(Instances!O210:Instances!O210))</f>
        <v>0</v>
      </c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>
        <f>MIN($B210,$D210,$F210,$H210,$J210,$L210,$N210,$P210)</f>
        <v>0</v>
      </c>
      <c r="S210" s="1">
        <f>MIN($C210,$E210,$G210,$I210,$K210,$M210,$O210,$Q210)</f>
        <v>0</v>
      </c>
      <c r="T210" s="1">
        <f>MEDIAN($B210,$D210,$F210,$H210,$J210,$L210,$N210,$P210)</f>
        <v>0</v>
      </c>
      <c r="U210" s="1">
        <f>MEDIAN($C210,$E210,$G210,$I210,$K210,$M210,$O210,$Q210)</f>
        <v>0</v>
      </c>
      <c r="V210" s="1">
        <f>MAX($B210,$D210,$F210,$H210,$J210,$L210,$N210,$P210)</f>
        <v>0</v>
      </c>
      <c r="W210" s="1">
        <f>MAX($C210,$E210,$G210,$I210,$K210,$M210,$O210,$Q210)</f>
        <v>0</v>
      </c>
    </row>
    <row r="211" spans="1:23">
      <c r="A211" s="1" t="s">
        <v>208</v>
      </c>
      <c r="B211" s="1"/>
      <c r="C211" s="1"/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/>
      <c r="I211" s="1"/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 cm="1">
        <f t="array" ref="L211">_xlfn.SWITCH($A$2,"average", AVERAGE(Instances!L211:Instances!L211),"median", MEDIAN(Instances!L211:Instances!L211),"min", MIN(Instances!L211:Instances!L211),"max", MAX(Instances!L211:Instances!L211),"diff", MAX(Instances!L211:Instances!L211)-MIN(Instances!L211:Instances!L211))</f>
        <v>0</v>
      </c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 cm="1">
        <f t="array" ref="O211">_xlfn.SWITCH($A$2,"average", AVERAGE(Instances!O211:Instances!O211),"median", MEDIAN(Instances!O211:Instances!O211),"min", MIN(Instances!O211:Instances!O211),"max", MAX(Instances!O211:Instances!O211),"diff", MAX(Instances!O211:Instances!O211)-MIN(Instances!O211:Instances!O211))</f>
        <v>0</v>
      </c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>
        <f>MIN($B211,$D211,$F211,$H211,$J211,$L211,$N211,$P211)</f>
        <v>0</v>
      </c>
      <c r="S211" s="1">
        <f>MIN($C211,$E211,$G211,$I211,$K211,$M211,$O211,$Q211)</f>
        <v>0</v>
      </c>
      <c r="T211" s="1">
        <f>MEDIAN($B211,$D211,$F211,$H211,$J211,$L211,$N211,$P211)</f>
        <v>0</v>
      </c>
      <c r="U211" s="1">
        <f>MEDIAN($C211,$E211,$G211,$I211,$K211,$M211,$O211,$Q211)</f>
        <v>0</v>
      </c>
      <c r="V211" s="1">
        <f>MAX($B211,$D211,$F211,$H211,$J211,$L211,$N211,$P211)</f>
        <v>0</v>
      </c>
      <c r="W211" s="1">
        <f>MAX($C211,$E211,$G211,$I211,$K211,$M211,$O211,$Q211)</f>
        <v>0</v>
      </c>
    </row>
    <row r="212" spans="1:23">
      <c r="A212" s="1" t="s">
        <v>209</v>
      </c>
      <c r="B212" s="1"/>
      <c r="C212" s="1"/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/>
      <c r="I212" s="1"/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 cm="1">
        <f t="array" ref="L212">_xlfn.SWITCH($A$2,"average", AVERAGE(Instances!L212:Instances!L212),"median", MEDIAN(Instances!L212:Instances!L212),"min", MIN(Instances!L212:Instances!L212),"max", MAX(Instances!L212:Instances!L212),"diff", MAX(Instances!L212:Instances!L212)-MIN(Instances!L212:Instances!L212))</f>
        <v>0</v>
      </c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 cm="1">
        <f t="array" ref="O212">_xlfn.SWITCH($A$2,"average", AVERAGE(Instances!O212:Instances!O212),"median", MEDIAN(Instances!O212:Instances!O212),"min", MIN(Instances!O212:Instances!O212),"max", MAX(Instances!O212:Instances!O212),"diff", MAX(Instances!O212:Instances!O212)-MIN(Instances!O212:Instances!O212))</f>
        <v>0</v>
      </c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>
        <f>MIN($B212,$D212,$F212,$H212,$J212,$L212,$N212,$P212)</f>
        <v>0</v>
      </c>
      <c r="S212" s="1">
        <f>MIN($C212,$E212,$G212,$I212,$K212,$M212,$O212,$Q212)</f>
        <v>0</v>
      </c>
      <c r="T212" s="1">
        <f>MEDIAN($B212,$D212,$F212,$H212,$J212,$L212,$N212,$P212)</f>
        <v>0</v>
      </c>
      <c r="U212" s="1">
        <f>MEDIAN($C212,$E212,$G212,$I212,$K212,$M212,$O212,$Q212)</f>
        <v>0</v>
      </c>
      <c r="V212" s="1">
        <f>MAX($B212,$D212,$F212,$H212,$J212,$L212,$N212,$P212)</f>
        <v>0</v>
      </c>
      <c r="W212" s="1">
        <f>MAX($C212,$E212,$G212,$I212,$K212,$M212,$O212,$Q212)</f>
        <v>0</v>
      </c>
    </row>
    <row r="213" spans="1:23">
      <c r="A213" s="1" t="s">
        <v>210</v>
      </c>
      <c r="B213" s="1"/>
      <c r="C213" s="1"/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/>
      <c r="I213" s="1"/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 cm="1">
        <f t="array" ref="L213">_xlfn.SWITCH($A$2,"average", AVERAGE(Instances!L213:Instances!L213),"median", MEDIAN(Instances!L213:Instances!L213),"min", MIN(Instances!L213:Instances!L213),"max", MAX(Instances!L213:Instances!L213),"diff", MAX(Instances!L213:Instances!L213)-MIN(Instances!L213:Instances!L213))</f>
        <v>0</v>
      </c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 cm="1">
        <f t="array" ref="O213">_xlfn.SWITCH($A$2,"average", AVERAGE(Instances!O213:Instances!O213),"median", MEDIAN(Instances!O213:Instances!O213),"min", MIN(Instances!O213:Instances!O213),"max", MAX(Instances!O213:Instances!O213),"diff", MAX(Instances!O213:Instances!O213)-MIN(Instances!O213:Instances!O213))</f>
        <v>0</v>
      </c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>
        <f>MIN($B213,$D213,$F213,$H213,$J213,$L213,$N213,$P213)</f>
        <v>0</v>
      </c>
      <c r="S213" s="1">
        <f>MIN($C213,$E213,$G213,$I213,$K213,$M213,$O213,$Q213)</f>
        <v>0</v>
      </c>
      <c r="T213" s="1">
        <f>MEDIAN($B213,$D213,$F213,$H213,$J213,$L213,$N213,$P213)</f>
        <v>0</v>
      </c>
      <c r="U213" s="1">
        <f>MEDIAN($C213,$E213,$G213,$I213,$K213,$M213,$O213,$Q213)</f>
        <v>0</v>
      </c>
      <c r="V213" s="1">
        <f>MAX($B213,$D213,$F213,$H213,$J213,$L213,$N213,$P213)</f>
        <v>0</v>
      </c>
      <c r="W213" s="1">
        <f>MAX($C213,$E213,$G213,$I213,$K213,$M213,$O213,$Q213)</f>
        <v>0</v>
      </c>
    </row>
    <row r="214" spans="1:23">
      <c r="A214" s="1" t="s">
        <v>211</v>
      </c>
      <c r="B214" s="1"/>
      <c r="C214" s="1"/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/>
      <c r="I214" s="1"/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 cm="1">
        <f t="array" ref="L214">_xlfn.SWITCH($A$2,"average", AVERAGE(Instances!L214:Instances!L214),"median", MEDIAN(Instances!L214:Instances!L214),"min", MIN(Instances!L214:Instances!L214),"max", MAX(Instances!L214:Instances!L214),"diff", MAX(Instances!L214:Instances!L214)-MIN(Instances!L214:Instances!L214))</f>
        <v>0</v>
      </c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 cm="1">
        <f t="array" ref="O214">_xlfn.SWITCH($A$2,"average", AVERAGE(Instances!O214:Instances!O214),"median", MEDIAN(Instances!O214:Instances!O214),"min", MIN(Instances!O214:Instances!O214),"max", MAX(Instances!O214:Instances!O214),"diff", MAX(Instances!O214:Instances!O214)-MIN(Instances!O214:Instances!O214))</f>
        <v>0</v>
      </c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>
        <f>MIN($B214,$D214,$F214,$H214,$J214,$L214,$N214,$P214)</f>
        <v>0</v>
      </c>
      <c r="S214" s="1">
        <f>MIN($C214,$E214,$G214,$I214,$K214,$M214,$O214,$Q214)</f>
        <v>0</v>
      </c>
      <c r="T214" s="1">
        <f>MEDIAN($B214,$D214,$F214,$H214,$J214,$L214,$N214,$P214)</f>
        <v>0</v>
      </c>
      <c r="U214" s="1">
        <f>MEDIAN($C214,$E214,$G214,$I214,$K214,$M214,$O214,$Q214)</f>
        <v>0</v>
      </c>
      <c r="V214" s="1">
        <f>MAX($B214,$D214,$F214,$H214,$J214,$L214,$N214,$P214)</f>
        <v>0</v>
      </c>
      <c r="W214" s="1">
        <f>MAX($C214,$E214,$G214,$I214,$K214,$M214,$O214,$Q214)</f>
        <v>0</v>
      </c>
    </row>
    <row r="215" spans="1:23">
      <c r="A215" s="1" t="s">
        <v>212</v>
      </c>
      <c r="B215" s="1"/>
      <c r="C215" s="1"/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/>
      <c r="I215" s="1"/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 cm="1">
        <f t="array" ref="L215">_xlfn.SWITCH($A$2,"average", AVERAGE(Instances!L215:Instances!L215),"median", MEDIAN(Instances!L215:Instances!L215),"min", MIN(Instances!L215:Instances!L215),"max", MAX(Instances!L215:Instances!L215),"diff", MAX(Instances!L215:Instances!L215)-MIN(Instances!L215:Instances!L215))</f>
        <v>0</v>
      </c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 cm="1">
        <f t="array" ref="O215">_xlfn.SWITCH($A$2,"average", AVERAGE(Instances!O215:Instances!O215),"median", MEDIAN(Instances!O215:Instances!O215),"min", MIN(Instances!O215:Instances!O215),"max", MAX(Instances!O215:Instances!O215),"diff", MAX(Instances!O215:Instances!O215)-MIN(Instances!O215:Instances!O215))</f>
        <v>0</v>
      </c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>
        <f>MIN($B215,$D215,$F215,$H215,$J215,$L215,$N215,$P215)</f>
        <v>0</v>
      </c>
      <c r="S215" s="1">
        <f>MIN($C215,$E215,$G215,$I215,$K215,$M215,$O215,$Q215)</f>
        <v>0</v>
      </c>
      <c r="T215" s="1">
        <f>MEDIAN($B215,$D215,$F215,$H215,$J215,$L215,$N215,$P215)</f>
        <v>0</v>
      </c>
      <c r="U215" s="1">
        <f>MEDIAN($C215,$E215,$G215,$I215,$K215,$M215,$O215,$Q215)</f>
        <v>0</v>
      </c>
      <c r="V215" s="1">
        <f>MAX($B215,$D215,$F215,$H215,$J215,$L215,$N215,$P215)</f>
        <v>0</v>
      </c>
      <c r="W215" s="1">
        <f>MAX($C215,$E215,$G215,$I215,$K215,$M215,$O215,$Q215)</f>
        <v>0</v>
      </c>
    </row>
    <row r="216" spans="1:23">
      <c r="A216" s="1" t="s">
        <v>213</v>
      </c>
      <c r="B216" s="1"/>
      <c r="C216" s="1"/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/>
      <c r="I216" s="1"/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 cm="1">
        <f t="array" ref="L216">_xlfn.SWITCH($A$2,"average", AVERAGE(Instances!L216:Instances!L216),"median", MEDIAN(Instances!L216:Instances!L216),"min", MIN(Instances!L216:Instances!L216),"max", MAX(Instances!L216:Instances!L216),"diff", MAX(Instances!L216:Instances!L216)-MIN(Instances!L216:Instances!L216))</f>
        <v>0</v>
      </c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 cm="1">
        <f t="array" ref="O216">_xlfn.SWITCH($A$2,"average", AVERAGE(Instances!O216:Instances!O216),"median", MEDIAN(Instances!O216:Instances!O216),"min", MIN(Instances!O216:Instances!O216),"max", MAX(Instances!O216:Instances!O216),"diff", MAX(Instances!O216:Instances!O216)-MIN(Instances!O216:Instances!O216))</f>
        <v>0</v>
      </c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>
        <f>MIN($B216,$D216,$F216,$H216,$J216,$L216,$N216,$P216)</f>
        <v>0</v>
      </c>
      <c r="S216" s="1">
        <f>MIN($C216,$E216,$G216,$I216,$K216,$M216,$O216,$Q216)</f>
        <v>0</v>
      </c>
      <c r="T216" s="1">
        <f>MEDIAN($B216,$D216,$F216,$H216,$J216,$L216,$N216,$P216)</f>
        <v>0</v>
      </c>
      <c r="U216" s="1">
        <f>MEDIAN($C216,$E216,$G216,$I216,$K216,$M216,$O216,$Q216)</f>
        <v>0</v>
      </c>
      <c r="V216" s="1">
        <f>MAX($B216,$D216,$F216,$H216,$J216,$L216,$N216,$P216)</f>
        <v>0</v>
      </c>
      <c r="W216" s="1">
        <f>MAX($C216,$E216,$G216,$I216,$K216,$M216,$O216,$Q216)</f>
        <v>0</v>
      </c>
    </row>
    <row r="217" spans="1:23">
      <c r="A217" s="1" t="s">
        <v>214</v>
      </c>
      <c r="B217" s="1"/>
      <c r="C217" s="1"/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/>
      <c r="I217" s="1"/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 cm="1">
        <f t="array" ref="L217">_xlfn.SWITCH($A$2,"average", AVERAGE(Instances!L217:Instances!L217),"median", MEDIAN(Instances!L217:Instances!L217),"min", MIN(Instances!L217:Instances!L217),"max", MAX(Instances!L217:Instances!L217),"diff", MAX(Instances!L217:Instances!L217)-MIN(Instances!L217:Instances!L217))</f>
        <v>0</v>
      </c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 cm="1">
        <f t="array" ref="O217">_xlfn.SWITCH($A$2,"average", AVERAGE(Instances!O217:Instances!O217),"median", MEDIAN(Instances!O217:Instances!O217),"min", MIN(Instances!O217:Instances!O217),"max", MAX(Instances!O217:Instances!O217),"diff", MAX(Instances!O217:Instances!O217)-MIN(Instances!O217:Instances!O217))</f>
        <v>0</v>
      </c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>
        <f>MIN($B217,$D217,$F217,$H217,$J217,$L217,$N217,$P217)</f>
        <v>0</v>
      </c>
      <c r="S217" s="1">
        <f>MIN($C217,$E217,$G217,$I217,$K217,$M217,$O217,$Q217)</f>
        <v>0</v>
      </c>
      <c r="T217" s="1">
        <f>MEDIAN($B217,$D217,$F217,$H217,$J217,$L217,$N217,$P217)</f>
        <v>0</v>
      </c>
      <c r="U217" s="1">
        <f>MEDIAN($C217,$E217,$G217,$I217,$K217,$M217,$O217,$Q217)</f>
        <v>0</v>
      </c>
      <c r="V217" s="1">
        <f>MAX($B217,$D217,$F217,$H217,$J217,$L217,$N217,$P217)</f>
        <v>0</v>
      </c>
      <c r="W217" s="1">
        <f>MAX($C217,$E217,$G217,$I217,$K217,$M217,$O217,$Q217)</f>
        <v>0</v>
      </c>
    </row>
    <row r="218" spans="1:23">
      <c r="A218" s="1" t="s">
        <v>215</v>
      </c>
      <c r="B218" s="1"/>
      <c r="C218" s="1"/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/>
      <c r="I218" s="1"/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 cm="1">
        <f t="array" ref="L218">_xlfn.SWITCH($A$2,"average", AVERAGE(Instances!L218:Instances!L218),"median", MEDIAN(Instances!L218:Instances!L218),"min", MIN(Instances!L218:Instances!L218),"max", MAX(Instances!L218:Instances!L218),"diff", MAX(Instances!L218:Instances!L218)-MIN(Instances!L218:Instances!L218))</f>
        <v>0</v>
      </c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 cm="1">
        <f t="array" ref="O218">_xlfn.SWITCH($A$2,"average", AVERAGE(Instances!O218:Instances!O218),"median", MEDIAN(Instances!O218:Instances!O218),"min", MIN(Instances!O218:Instances!O218),"max", MAX(Instances!O218:Instances!O218),"diff", MAX(Instances!O218:Instances!O218)-MIN(Instances!O218:Instances!O218))</f>
        <v>0</v>
      </c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>
        <f>MIN($B218,$D218,$F218,$H218,$J218,$L218,$N218,$P218)</f>
        <v>0</v>
      </c>
      <c r="S218" s="1">
        <f>MIN($C218,$E218,$G218,$I218,$K218,$M218,$O218,$Q218)</f>
        <v>0</v>
      </c>
      <c r="T218" s="1">
        <f>MEDIAN($B218,$D218,$F218,$H218,$J218,$L218,$N218,$P218)</f>
        <v>0</v>
      </c>
      <c r="U218" s="1">
        <f>MEDIAN($C218,$E218,$G218,$I218,$K218,$M218,$O218,$Q218)</f>
        <v>0</v>
      </c>
      <c r="V218" s="1">
        <f>MAX($B218,$D218,$F218,$H218,$J218,$L218,$N218,$P218)</f>
        <v>0</v>
      </c>
      <c r="W218" s="1">
        <f>MAX($C218,$E218,$G218,$I218,$K218,$M218,$O218,$Q218)</f>
        <v>0</v>
      </c>
    </row>
    <row r="219" spans="1:23">
      <c r="A219" s="1" t="s">
        <v>216</v>
      </c>
      <c r="B219" s="1"/>
      <c r="C219" s="1"/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/>
      <c r="I219" s="1"/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 cm="1">
        <f t="array" ref="L219">_xlfn.SWITCH($A$2,"average", AVERAGE(Instances!L219:Instances!L219),"median", MEDIAN(Instances!L219:Instances!L219),"min", MIN(Instances!L219:Instances!L219),"max", MAX(Instances!L219:Instances!L219),"diff", MAX(Instances!L219:Instances!L219)-MIN(Instances!L219:Instances!L219))</f>
        <v>0</v>
      </c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 cm="1">
        <f t="array" ref="O219">_xlfn.SWITCH($A$2,"average", AVERAGE(Instances!O219:Instances!O219),"median", MEDIAN(Instances!O219:Instances!O219),"min", MIN(Instances!O219:Instances!O219),"max", MAX(Instances!O219:Instances!O219),"diff", MAX(Instances!O219:Instances!O219)-MIN(Instances!O219:Instances!O219))</f>
        <v>0</v>
      </c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>
        <f>MIN($B219,$D219,$F219,$H219,$J219,$L219,$N219,$P219)</f>
        <v>0</v>
      </c>
      <c r="S219" s="1">
        <f>MIN($C219,$E219,$G219,$I219,$K219,$M219,$O219,$Q219)</f>
        <v>0</v>
      </c>
      <c r="T219" s="1">
        <f>MEDIAN($B219,$D219,$F219,$H219,$J219,$L219,$N219,$P219)</f>
        <v>0</v>
      </c>
      <c r="U219" s="1">
        <f>MEDIAN($C219,$E219,$G219,$I219,$K219,$M219,$O219,$Q219)</f>
        <v>0</v>
      </c>
      <c r="V219" s="1">
        <f>MAX($B219,$D219,$F219,$H219,$J219,$L219,$N219,$P219)</f>
        <v>0</v>
      </c>
      <c r="W219" s="1">
        <f>MAX($C219,$E219,$G219,$I219,$K219,$M219,$O219,$Q219)</f>
        <v>0</v>
      </c>
    </row>
    <row r="220" spans="1:23">
      <c r="A220" s="1" t="s">
        <v>217</v>
      </c>
      <c r="B220" s="1"/>
      <c r="C220" s="1"/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/>
      <c r="I220" s="1"/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 cm="1">
        <f t="array" ref="L220">_xlfn.SWITCH($A$2,"average", AVERAGE(Instances!L220:Instances!L220),"median", MEDIAN(Instances!L220:Instances!L220),"min", MIN(Instances!L220:Instances!L220),"max", MAX(Instances!L220:Instances!L220),"diff", MAX(Instances!L220:Instances!L220)-MIN(Instances!L220:Instances!L220))</f>
        <v>0</v>
      </c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 cm="1">
        <f t="array" ref="O220">_xlfn.SWITCH($A$2,"average", AVERAGE(Instances!O220:Instances!O220),"median", MEDIAN(Instances!O220:Instances!O220),"min", MIN(Instances!O220:Instances!O220),"max", MAX(Instances!O220:Instances!O220),"diff", MAX(Instances!O220:Instances!O220)-MIN(Instances!O220:Instances!O220))</f>
        <v>0</v>
      </c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>
        <f>MIN($B220,$D220,$F220,$H220,$J220,$L220,$N220,$P220)</f>
        <v>0</v>
      </c>
      <c r="S220" s="1">
        <f>MIN($C220,$E220,$G220,$I220,$K220,$M220,$O220,$Q220)</f>
        <v>0</v>
      </c>
      <c r="T220" s="1">
        <f>MEDIAN($B220,$D220,$F220,$H220,$J220,$L220,$N220,$P220)</f>
        <v>0</v>
      </c>
      <c r="U220" s="1">
        <f>MEDIAN($C220,$E220,$G220,$I220,$K220,$M220,$O220,$Q220)</f>
        <v>0</v>
      </c>
      <c r="V220" s="1">
        <f>MAX($B220,$D220,$F220,$H220,$J220,$L220,$N220,$P220)</f>
        <v>0</v>
      </c>
      <c r="W220" s="1">
        <f>MAX($C220,$E220,$G220,$I220,$K220,$M220,$O220,$Q220)</f>
        <v>0</v>
      </c>
    </row>
    <row r="221" spans="1:23">
      <c r="A221" s="1" t="s">
        <v>218</v>
      </c>
      <c r="B221" s="1"/>
      <c r="C221" s="1"/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/>
      <c r="I221" s="1"/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 cm="1">
        <f t="array" ref="L221">_xlfn.SWITCH($A$2,"average", AVERAGE(Instances!L221:Instances!L221),"median", MEDIAN(Instances!L221:Instances!L221),"min", MIN(Instances!L221:Instances!L221),"max", MAX(Instances!L221:Instances!L221),"diff", MAX(Instances!L221:Instances!L221)-MIN(Instances!L221:Instances!L221))</f>
        <v>0</v>
      </c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 cm="1">
        <f t="array" ref="O221">_xlfn.SWITCH($A$2,"average", AVERAGE(Instances!O221:Instances!O221),"median", MEDIAN(Instances!O221:Instances!O221),"min", MIN(Instances!O221:Instances!O221),"max", MAX(Instances!O221:Instances!O221),"diff", MAX(Instances!O221:Instances!O221)-MIN(Instances!O221:Instances!O221))</f>
        <v>0</v>
      </c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>
        <f>MIN($B221,$D221,$F221,$H221,$J221,$L221,$N221,$P221)</f>
        <v>0</v>
      </c>
      <c r="S221" s="1">
        <f>MIN($C221,$E221,$G221,$I221,$K221,$M221,$O221,$Q221)</f>
        <v>0</v>
      </c>
      <c r="T221" s="1">
        <f>MEDIAN($B221,$D221,$F221,$H221,$J221,$L221,$N221,$P221)</f>
        <v>0</v>
      </c>
      <c r="U221" s="1">
        <f>MEDIAN($C221,$E221,$G221,$I221,$K221,$M221,$O221,$Q221)</f>
        <v>0</v>
      </c>
      <c r="V221" s="1">
        <f>MAX($B221,$D221,$F221,$H221,$J221,$L221,$N221,$P221)</f>
        <v>0</v>
      </c>
      <c r="W221" s="1">
        <f>MAX($C221,$E221,$G221,$I221,$K221,$M221,$O221,$Q221)</f>
        <v>0</v>
      </c>
    </row>
    <row r="222" spans="1:23">
      <c r="A222" s="1" t="s">
        <v>219</v>
      </c>
      <c r="B222" s="1"/>
      <c r="C222" s="1"/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/>
      <c r="I222" s="1"/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 cm="1">
        <f t="array" ref="L222">_xlfn.SWITCH($A$2,"average", AVERAGE(Instances!L222:Instances!L222),"median", MEDIAN(Instances!L222:Instances!L222),"min", MIN(Instances!L222:Instances!L222),"max", MAX(Instances!L222:Instances!L222),"diff", MAX(Instances!L222:Instances!L222)-MIN(Instances!L222:Instances!L222))</f>
        <v>0</v>
      </c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 cm="1">
        <f t="array" ref="O222">_xlfn.SWITCH($A$2,"average", AVERAGE(Instances!O222:Instances!O222),"median", MEDIAN(Instances!O222:Instances!O222),"min", MIN(Instances!O222:Instances!O222),"max", MAX(Instances!O222:Instances!O222),"diff", MAX(Instances!O222:Instances!O222)-MIN(Instances!O222:Instances!O222))</f>
        <v>0</v>
      </c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>
        <f>MIN($B222,$D222,$F222,$H222,$J222,$L222,$N222,$P222)</f>
        <v>0</v>
      </c>
      <c r="S222" s="1">
        <f>MIN($C222,$E222,$G222,$I222,$K222,$M222,$O222,$Q222)</f>
        <v>0</v>
      </c>
      <c r="T222" s="1">
        <f>MEDIAN($B222,$D222,$F222,$H222,$J222,$L222,$N222,$P222)</f>
        <v>0</v>
      </c>
      <c r="U222" s="1">
        <f>MEDIAN($C222,$E222,$G222,$I222,$K222,$M222,$O222,$Q222)</f>
        <v>0</v>
      </c>
      <c r="V222" s="1">
        <f>MAX($B222,$D222,$F222,$H222,$J222,$L222,$N222,$P222)</f>
        <v>0</v>
      </c>
      <c r="W222" s="1">
        <f>MAX($C222,$E222,$G222,$I222,$K222,$M222,$O222,$Q222)</f>
        <v>0</v>
      </c>
    </row>
    <row r="223" spans="1:23">
      <c r="A223" s="1" t="s">
        <v>220</v>
      </c>
      <c r="B223" s="1"/>
      <c r="C223" s="1"/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/>
      <c r="I223" s="1"/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 cm="1">
        <f t="array" ref="L223">_xlfn.SWITCH($A$2,"average", AVERAGE(Instances!L223:Instances!L223),"median", MEDIAN(Instances!L223:Instances!L223),"min", MIN(Instances!L223:Instances!L223),"max", MAX(Instances!L223:Instances!L223),"diff", MAX(Instances!L223:Instances!L223)-MIN(Instances!L223:Instances!L223))</f>
        <v>0</v>
      </c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 cm="1">
        <f t="array" ref="O223">_xlfn.SWITCH($A$2,"average", AVERAGE(Instances!O223:Instances!O223),"median", MEDIAN(Instances!O223:Instances!O223),"min", MIN(Instances!O223:Instances!O223),"max", MAX(Instances!O223:Instances!O223),"diff", MAX(Instances!O223:Instances!O223)-MIN(Instances!O223:Instances!O223))</f>
        <v>0</v>
      </c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>
        <f>MIN($B223,$D223,$F223,$H223,$J223,$L223,$N223,$P223)</f>
        <v>0</v>
      </c>
      <c r="S223" s="1">
        <f>MIN($C223,$E223,$G223,$I223,$K223,$M223,$O223,$Q223)</f>
        <v>0</v>
      </c>
      <c r="T223" s="1">
        <f>MEDIAN($B223,$D223,$F223,$H223,$J223,$L223,$N223,$P223)</f>
        <v>0</v>
      </c>
      <c r="U223" s="1">
        <f>MEDIAN($C223,$E223,$G223,$I223,$K223,$M223,$O223,$Q223)</f>
        <v>0</v>
      </c>
      <c r="V223" s="1">
        <f>MAX($B223,$D223,$F223,$H223,$J223,$L223,$N223,$P223)</f>
        <v>0</v>
      </c>
      <c r="W223" s="1">
        <f>MAX($C223,$E223,$G223,$I223,$K223,$M223,$O223,$Q223)</f>
        <v>0</v>
      </c>
    </row>
    <row r="224" spans="1:23">
      <c r="A224" s="1" t="s">
        <v>221</v>
      </c>
      <c r="B224" s="1"/>
      <c r="C224" s="1"/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/>
      <c r="I224" s="1"/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 cm="1">
        <f t="array" ref="L224">_xlfn.SWITCH($A$2,"average", AVERAGE(Instances!L224:Instances!L224),"median", MEDIAN(Instances!L224:Instances!L224),"min", MIN(Instances!L224:Instances!L224),"max", MAX(Instances!L224:Instances!L224),"diff", MAX(Instances!L224:Instances!L224)-MIN(Instances!L224:Instances!L224))</f>
        <v>0</v>
      </c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 cm="1">
        <f t="array" ref="O224">_xlfn.SWITCH($A$2,"average", AVERAGE(Instances!O224:Instances!O224),"median", MEDIAN(Instances!O224:Instances!O224),"min", MIN(Instances!O224:Instances!O224),"max", MAX(Instances!O224:Instances!O224),"diff", MAX(Instances!O224:Instances!O224)-MIN(Instances!O224:Instances!O224))</f>
        <v>0</v>
      </c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>
        <f>MIN($B224,$D224,$F224,$H224,$J224,$L224,$N224,$P224)</f>
        <v>0</v>
      </c>
      <c r="S224" s="1">
        <f>MIN($C224,$E224,$G224,$I224,$K224,$M224,$O224,$Q224)</f>
        <v>0</v>
      </c>
      <c r="T224" s="1">
        <f>MEDIAN($B224,$D224,$F224,$H224,$J224,$L224,$N224,$P224)</f>
        <v>0</v>
      </c>
      <c r="U224" s="1">
        <f>MEDIAN($C224,$E224,$G224,$I224,$K224,$M224,$O224,$Q224)</f>
        <v>0</v>
      </c>
      <c r="V224" s="1">
        <f>MAX($B224,$D224,$F224,$H224,$J224,$L224,$N224,$P224)</f>
        <v>0</v>
      </c>
      <c r="W224" s="1">
        <f>MAX($C224,$E224,$G224,$I224,$K224,$M224,$O224,$Q224)</f>
        <v>0</v>
      </c>
    </row>
    <row r="225" spans="1:23">
      <c r="A225" s="1" t="s">
        <v>222</v>
      </c>
      <c r="B225" s="1"/>
      <c r="C225" s="1"/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/>
      <c r="I225" s="1"/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 cm="1">
        <f t="array" ref="L225">_xlfn.SWITCH($A$2,"average", AVERAGE(Instances!L225:Instances!L225),"median", MEDIAN(Instances!L225:Instances!L225),"min", MIN(Instances!L225:Instances!L225),"max", MAX(Instances!L225:Instances!L225),"diff", MAX(Instances!L225:Instances!L225)-MIN(Instances!L225:Instances!L225))</f>
        <v>0</v>
      </c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 cm="1">
        <f t="array" ref="O225">_xlfn.SWITCH($A$2,"average", AVERAGE(Instances!O225:Instances!O225),"median", MEDIAN(Instances!O225:Instances!O225),"min", MIN(Instances!O225:Instances!O225),"max", MAX(Instances!O225:Instances!O225),"diff", MAX(Instances!O225:Instances!O225)-MIN(Instances!O225:Instances!O225))</f>
        <v>0</v>
      </c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>
        <f>MIN($B225,$D225,$F225,$H225,$J225,$L225,$N225,$P225)</f>
        <v>0</v>
      </c>
      <c r="S225" s="1">
        <f>MIN($C225,$E225,$G225,$I225,$K225,$M225,$O225,$Q225)</f>
        <v>0</v>
      </c>
      <c r="T225" s="1">
        <f>MEDIAN($B225,$D225,$F225,$H225,$J225,$L225,$N225,$P225)</f>
        <v>0</v>
      </c>
      <c r="U225" s="1">
        <f>MEDIAN($C225,$E225,$G225,$I225,$K225,$M225,$O225,$Q225)</f>
        <v>0</v>
      </c>
      <c r="V225" s="1">
        <f>MAX($B225,$D225,$F225,$H225,$J225,$L225,$N225,$P225)</f>
        <v>0</v>
      </c>
      <c r="W225" s="1">
        <f>MAX($C225,$E225,$G225,$I225,$K225,$M225,$O225,$Q225)</f>
        <v>0</v>
      </c>
    </row>
    <row r="226" spans="1:23">
      <c r="A226" s="1" t="s">
        <v>223</v>
      </c>
      <c r="B226" s="1"/>
      <c r="C226" s="1"/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/>
      <c r="I226" s="1"/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 cm="1">
        <f t="array" ref="L226">_xlfn.SWITCH($A$2,"average", AVERAGE(Instances!L226:Instances!L226),"median", MEDIAN(Instances!L226:Instances!L226),"min", MIN(Instances!L226:Instances!L226),"max", MAX(Instances!L226:Instances!L226),"diff", MAX(Instances!L226:Instances!L226)-MIN(Instances!L226:Instances!L226))</f>
        <v>0</v>
      </c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 cm="1">
        <f t="array" ref="O226">_xlfn.SWITCH($A$2,"average", AVERAGE(Instances!O226:Instances!O226),"median", MEDIAN(Instances!O226:Instances!O226),"min", MIN(Instances!O226:Instances!O226),"max", MAX(Instances!O226:Instances!O226),"diff", MAX(Instances!O226:Instances!O226)-MIN(Instances!O226:Instances!O226))</f>
        <v>0</v>
      </c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>
        <f>MIN($B226,$D226,$F226,$H226,$J226,$L226,$N226,$P226)</f>
        <v>0</v>
      </c>
      <c r="S226" s="1">
        <f>MIN($C226,$E226,$G226,$I226,$K226,$M226,$O226,$Q226)</f>
        <v>0</v>
      </c>
      <c r="T226" s="1">
        <f>MEDIAN($B226,$D226,$F226,$H226,$J226,$L226,$N226,$P226)</f>
        <v>0</v>
      </c>
      <c r="U226" s="1">
        <f>MEDIAN($C226,$E226,$G226,$I226,$K226,$M226,$O226,$Q226)</f>
        <v>0</v>
      </c>
      <c r="V226" s="1">
        <f>MAX($B226,$D226,$F226,$H226,$J226,$L226,$N226,$P226)</f>
        <v>0</v>
      </c>
      <c r="W226" s="1">
        <f>MAX($C226,$E226,$G226,$I226,$K226,$M226,$O226,$Q226)</f>
        <v>0</v>
      </c>
    </row>
    <row r="227" spans="1:23">
      <c r="A227" s="1" t="s">
        <v>224</v>
      </c>
      <c r="B227" s="1"/>
      <c r="C227" s="1"/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/>
      <c r="I227" s="1"/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 cm="1">
        <f t="array" ref="L227">_xlfn.SWITCH($A$2,"average", AVERAGE(Instances!L227:Instances!L227),"median", MEDIAN(Instances!L227:Instances!L227),"min", MIN(Instances!L227:Instances!L227),"max", MAX(Instances!L227:Instances!L227),"diff", MAX(Instances!L227:Instances!L227)-MIN(Instances!L227:Instances!L227))</f>
        <v>0</v>
      </c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 cm="1">
        <f t="array" ref="O227">_xlfn.SWITCH($A$2,"average", AVERAGE(Instances!O227:Instances!O227),"median", MEDIAN(Instances!O227:Instances!O227),"min", MIN(Instances!O227:Instances!O227),"max", MAX(Instances!O227:Instances!O227),"diff", MAX(Instances!O227:Instances!O227)-MIN(Instances!O227:Instances!O227))</f>
        <v>0</v>
      </c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>
        <f>MIN($B227,$D227,$F227,$H227,$J227,$L227,$N227,$P227)</f>
        <v>0</v>
      </c>
      <c r="S227" s="1">
        <f>MIN($C227,$E227,$G227,$I227,$K227,$M227,$O227,$Q227)</f>
        <v>0</v>
      </c>
      <c r="T227" s="1">
        <f>MEDIAN($B227,$D227,$F227,$H227,$J227,$L227,$N227,$P227)</f>
        <v>0</v>
      </c>
      <c r="U227" s="1">
        <f>MEDIAN($C227,$E227,$G227,$I227,$K227,$M227,$O227,$Q227)</f>
        <v>0</v>
      </c>
      <c r="V227" s="1">
        <f>MAX($B227,$D227,$F227,$H227,$J227,$L227,$N227,$P227)</f>
        <v>0</v>
      </c>
      <c r="W227" s="1">
        <f>MAX($C227,$E227,$G227,$I227,$K227,$M227,$O227,$Q227)</f>
        <v>0</v>
      </c>
    </row>
    <row r="228" spans="1:23">
      <c r="A228" s="1" t="s">
        <v>225</v>
      </c>
      <c r="B228" s="1"/>
      <c r="C228" s="1"/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/>
      <c r="I228" s="1"/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 cm="1">
        <f t="array" ref="L228">_xlfn.SWITCH($A$2,"average", AVERAGE(Instances!L228:Instances!L228),"median", MEDIAN(Instances!L228:Instances!L228),"min", MIN(Instances!L228:Instances!L228),"max", MAX(Instances!L228:Instances!L228),"diff", MAX(Instances!L228:Instances!L228)-MIN(Instances!L228:Instances!L228))</f>
        <v>0</v>
      </c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 cm="1">
        <f t="array" ref="O228">_xlfn.SWITCH($A$2,"average", AVERAGE(Instances!O228:Instances!O228),"median", MEDIAN(Instances!O228:Instances!O228),"min", MIN(Instances!O228:Instances!O228),"max", MAX(Instances!O228:Instances!O228),"diff", MAX(Instances!O228:Instances!O228)-MIN(Instances!O228:Instances!O228))</f>
        <v>0</v>
      </c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>
        <f>MIN($B228,$D228,$F228,$H228,$J228,$L228,$N228,$P228)</f>
        <v>0</v>
      </c>
      <c r="S228" s="1">
        <f>MIN($C228,$E228,$G228,$I228,$K228,$M228,$O228,$Q228)</f>
        <v>0</v>
      </c>
      <c r="T228" s="1">
        <f>MEDIAN($B228,$D228,$F228,$H228,$J228,$L228,$N228,$P228)</f>
        <v>0</v>
      </c>
      <c r="U228" s="1">
        <f>MEDIAN($C228,$E228,$G228,$I228,$K228,$M228,$O228,$Q228)</f>
        <v>0</v>
      </c>
      <c r="V228" s="1">
        <f>MAX($B228,$D228,$F228,$H228,$J228,$L228,$N228,$P228)</f>
        <v>0</v>
      </c>
      <c r="W228" s="1">
        <f>MAX($C228,$E228,$G228,$I228,$K228,$M228,$O228,$Q228)</f>
        <v>0</v>
      </c>
    </row>
    <row r="229" spans="1:23">
      <c r="A229" s="1" t="s">
        <v>226</v>
      </c>
      <c r="B229" s="1"/>
      <c r="C229" s="1"/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/>
      <c r="I229" s="1"/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 cm="1">
        <f t="array" ref="L229">_xlfn.SWITCH($A$2,"average", AVERAGE(Instances!L229:Instances!L229),"median", MEDIAN(Instances!L229:Instances!L229),"min", MIN(Instances!L229:Instances!L229),"max", MAX(Instances!L229:Instances!L229),"diff", MAX(Instances!L229:Instances!L229)-MIN(Instances!L229:Instances!L229))</f>
        <v>0</v>
      </c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 cm="1">
        <f t="array" ref="O229">_xlfn.SWITCH($A$2,"average", AVERAGE(Instances!O229:Instances!O229),"median", MEDIAN(Instances!O229:Instances!O229),"min", MIN(Instances!O229:Instances!O229),"max", MAX(Instances!O229:Instances!O229),"diff", MAX(Instances!O229:Instances!O229)-MIN(Instances!O229:Instances!O229))</f>
        <v>0</v>
      </c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>
        <f>MIN($B229,$D229,$F229,$H229,$J229,$L229,$N229,$P229)</f>
        <v>0</v>
      </c>
      <c r="S229" s="1">
        <f>MIN($C229,$E229,$G229,$I229,$K229,$M229,$O229,$Q229)</f>
        <v>0</v>
      </c>
      <c r="T229" s="1">
        <f>MEDIAN($B229,$D229,$F229,$H229,$J229,$L229,$N229,$P229)</f>
        <v>0</v>
      </c>
      <c r="U229" s="1">
        <f>MEDIAN($C229,$E229,$G229,$I229,$K229,$M229,$O229,$Q229)</f>
        <v>0</v>
      </c>
      <c r="V229" s="1">
        <f>MAX($B229,$D229,$F229,$H229,$J229,$L229,$N229,$P229)</f>
        <v>0</v>
      </c>
      <c r="W229" s="1">
        <f>MAX($C229,$E229,$G229,$I229,$K229,$M229,$O229,$Q229)</f>
        <v>0</v>
      </c>
    </row>
    <row r="230" spans="1:23">
      <c r="A230" s="1" t="s">
        <v>227</v>
      </c>
      <c r="B230" s="1"/>
      <c r="C230" s="1"/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/>
      <c r="I230" s="1"/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 cm="1">
        <f t="array" ref="L230">_xlfn.SWITCH($A$2,"average", AVERAGE(Instances!L230:Instances!L230),"median", MEDIAN(Instances!L230:Instances!L230),"min", MIN(Instances!L230:Instances!L230),"max", MAX(Instances!L230:Instances!L230),"diff", MAX(Instances!L230:Instances!L230)-MIN(Instances!L230:Instances!L230))</f>
        <v>0</v>
      </c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 cm="1">
        <f t="array" ref="O230">_xlfn.SWITCH($A$2,"average", AVERAGE(Instances!O230:Instances!O230),"median", MEDIAN(Instances!O230:Instances!O230),"min", MIN(Instances!O230:Instances!O230),"max", MAX(Instances!O230:Instances!O230),"diff", MAX(Instances!O230:Instances!O230)-MIN(Instances!O230:Instances!O230))</f>
        <v>0</v>
      </c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>
        <f>MIN($B230,$D230,$F230,$H230,$J230,$L230,$N230,$P230)</f>
        <v>0</v>
      </c>
      <c r="S230" s="1">
        <f>MIN($C230,$E230,$G230,$I230,$K230,$M230,$O230,$Q230)</f>
        <v>0</v>
      </c>
      <c r="T230" s="1">
        <f>MEDIAN($B230,$D230,$F230,$H230,$J230,$L230,$N230,$P230)</f>
        <v>0</v>
      </c>
      <c r="U230" s="1">
        <f>MEDIAN($C230,$E230,$G230,$I230,$K230,$M230,$O230,$Q230)</f>
        <v>0</v>
      </c>
      <c r="V230" s="1">
        <f>MAX($B230,$D230,$F230,$H230,$J230,$L230,$N230,$P230)</f>
        <v>0</v>
      </c>
      <c r="W230" s="1">
        <f>MAX($C230,$E230,$G230,$I230,$K230,$M230,$O230,$Q230)</f>
        <v>0</v>
      </c>
    </row>
    <row r="231" spans="1:23">
      <c r="A231" s="1" t="s">
        <v>228</v>
      </c>
      <c r="B231" s="1"/>
      <c r="C231" s="1"/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/>
      <c r="I231" s="1"/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 cm="1">
        <f t="array" ref="L231">_xlfn.SWITCH($A$2,"average", AVERAGE(Instances!L231:Instances!L231),"median", MEDIAN(Instances!L231:Instances!L231),"min", MIN(Instances!L231:Instances!L231),"max", MAX(Instances!L231:Instances!L231),"diff", MAX(Instances!L231:Instances!L231)-MIN(Instances!L231:Instances!L231))</f>
        <v>0</v>
      </c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 cm="1">
        <f t="array" ref="O231">_xlfn.SWITCH($A$2,"average", AVERAGE(Instances!O231:Instances!O231),"median", MEDIAN(Instances!O231:Instances!O231),"min", MIN(Instances!O231:Instances!O231),"max", MAX(Instances!O231:Instances!O231),"diff", MAX(Instances!O231:Instances!O231)-MIN(Instances!O231:Instances!O231))</f>
        <v>0</v>
      </c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>
        <f>MIN($B231,$D231,$F231,$H231,$J231,$L231,$N231,$P231)</f>
        <v>0</v>
      </c>
      <c r="S231" s="1">
        <f>MIN($C231,$E231,$G231,$I231,$K231,$M231,$O231,$Q231)</f>
        <v>0</v>
      </c>
      <c r="T231" s="1">
        <f>MEDIAN($B231,$D231,$F231,$H231,$J231,$L231,$N231,$P231)</f>
        <v>0</v>
      </c>
      <c r="U231" s="1">
        <f>MEDIAN($C231,$E231,$G231,$I231,$K231,$M231,$O231,$Q231)</f>
        <v>0</v>
      </c>
      <c r="V231" s="1">
        <f>MAX($B231,$D231,$F231,$H231,$J231,$L231,$N231,$P231)</f>
        <v>0</v>
      </c>
      <c r="W231" s="1">
        <f>MAX($C231,$E231,$G231,$I231,$K231,$M231,$O231,$Q231)</f>
        <v>0</v>
      </c>
    </row>
    <row r="232" spans="1:23">
      <c r="A232" s="1" t="s">
        <v>229</v>
      </c>
      <c r="B232" s="1"/>
      <c r="C232" s="1"/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/>
      <c r="I232" s="1"/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 cm="1">
        <f t="array" ref="L232">_xlfn.SWITCH($A$2,"average", AVERAGE(Instances!L232:Instances!L232),"median", MEDIAN(Instances!L232:Instances!L232),"min", MIN(Instances!L232:Instances!L232),"max", MAX(Instances!L232:Instances!L232),"diff", MAX(Instances!L232:Instances!L232)-MIN(Instances!L232:Instances!L232))</f>
        <v>0</v>
      </c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 cm="1">
        <f t="array" ref="O232">_xlfn.SWITCH($A$2,"average", AVERAGE(Instances!O232:Instances!O232),"median", MEDIAN(Instances!O232:Instances!O232),"min", MIN(Instances!O232:Instances!O232),"max", MAX(Instances!O232:Instances!O232),"diff", MAX(Instances!O232:Instances!O232)-MIN(Instances!O232:Instances!O232))</f>
        <v>0</v>
      </c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>
        <f>MIN($B232,$D232,$F232,$H232,$J232,$L232,$N232,$P232)</f>
        <v>0</v>
      </c>
      <c r="S232" s="1">
        <f>MIN($C232,$E232,$G232,$I232,$K232,$M232,$O232,$Q232)</f>
        <v>0</v>
      </c>
      <c r="T232" s="1">
        <f>MEDIAN($B232,$D232,$F232,$H232,$J232,$L232,$N232,$P232)</f>
        <v>0</v>
      </c>
      <c r="U232" s="1">
        <f>MEDIAN($C232,$E232,$G232,$I232,$K232,$M232,$O232,$Q232)</f>
        <v>0</v>
      </c>
      <c r="V232" s="1">
        <f>MAX($B232,$D232,$F232,$H232,$J232,$L232,$N232,$P232)</f>
        <v>0</v>
      </c>
      <c r="W232" s="1">
        <f>MAX($C232,$E232,$G232,$I232,$K232,$M232,$O232,$Q232)</f>
        <v>0</v>
      </c>
    </row>
    <row r="233" spans="1:23">
      <c r="A233" s="1" t="s">
        <v>230</v>
      </c>
      <c r="B233" s="1"/>
      <c r="C233" s="1"/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/>
      <c r="I233" s="1"/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 cm="1">
        <f t="array" ref="L233">_xlfn.SWITCH($A$2,"average", AVERAGE(Instances!L233:Instances!L233),"median", MEDIAN(Instances!L233:Instances!L233),"min", MIN(Instances!L233:Instances!L233),"max", MAX(Instances!L233:Instances!L233),"diff", MAX(Instances!L233:Instances!L233)-MIN(Instances!L233:Instances!L233))</f>
        <v>0</v>
      </c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 cm="1">
        <f t="array" ref="O233">_xlfn.SWITCH($A$2,"average", AVERAGE(Instances!O233:Instances!O233),"median", MEDIAN(Instances!O233:Instances!O233),"min", MIN(Instances!O233:Instances!O233),"max", MAX(Instances!O233:Instances!O233),"diff", MAX(Instances!O233:Instances!O233)-MIN(Instances!O233:Instances!O233))</f>
        <v>0</v>
      </c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>
        <f>MIN($B233,$D233,$F233,$H233,$J233,$L233,$N233,$P233)</f>
        <v>0</v>
      </c>
      <c r="S233" s="1">
        <f>MIN($C233,$E233,$G233,$I233,$K233,$M233,$O233,$Q233)</f>
        <v>0</v>
      </c>
      <c r="T233" s="1">
        <f>MEDIAN($B233,$D233,$F233,$H233,$J233,$L233,$N233,$P233)</f>
        <v>0</v>
      </c>
      <c r="U233" s="1">
        <f>MEDIAN($C233,$E233,$G233,$I233,$K233,$M233,$O233,$Q233)</f>
        <v>0</v>
      </c>
      <c r="V233" s="1">
        <f>MAX($B233,$D233,$F233,$H233,$J233,$L233,$N233,$P233)</f>
        <v>0</v>
      </c>
      <c r="W233" s="1">
        <f>MAX($C233,$E233,$G233,$I233,$K233,$M233,$O233,$Q233)</f>
        <v>0</v>
      </c>
    </row>
    <row r="234" spans="1:23">
      <c r="A234" s="1" t="s">
        <v>231</v>
      </c>
      <c r="B234" s="1"/>
      <c r="C234" s="1"/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/>
      <c r="I234" s="1"/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 cm="1">
        <f t="array" ref="L234">_xlfn.SWITCH($A$2,"average", AVERAGE(Instances!L234:Instances!L234),"median", MEDIAN(Instances!L234:Instances!L234),"min", MIN(Instances!L234:Instances!L234),"max", MAX(Instances!L234:Instances!L234),"diff", MAX(Instances!L234:Instances!L234)-MIN(Instances!L234:Instances!L234))</f>
        <v>0</v>
      </c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 cm="1">
        <f t="array" ref="O234">_xlfn.SWITCH($A$2,"average", AVERAGE(Instances!O234:Instances!O234),"median", MEDIAN(Instances!O234:Instances!O234),"min", MIN(Instances!O234:Instances!O234),"max", MAX(Instances!O234:Instances!O234),"diff", MAX(Instances!O234:Instances!O234)-MIN(Instances!O234:Instances!O234))</f>
        <v>0</v>
      </c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>
        <f>MIN($B234,$D234,$F234,$H234,$J234,$L234,$N234,$P234)</f>
        <v>0</v>
      </c>
      <c r="S234" s="1">
        <f>MIN($C234,$E234,$G234,$I234,$K234,$M234,$O234,$Q234)</f>
        <v>0</v>
      </c>
      <c r="T234" s="1">
        <f>MEDIAN($B234,$D234,$F234,$H234,$J234,$L234,$N234,$P234)</f>
        <v>0</v>
      </c>
      <c r="U234" s="1">
        <f>MEDIAN($C234,$E234,$G234,$I234,$K234,$M234,$O234,$Q234)</f>
        <v>0</v>
      </c>
      <c r="V234" s="1">
        <f>MAX($B234,$D234,$F234,$H234,$J234,$L234,$N234,$P234)</f>
        <v>0</v>
      </c>
      <c r="W234" s="1">
        <f>MAX($C234,$E234,$G234,$I234,$K234,$M234,$O234,$Q234)</f>
        <v>0</v>
      </c>
    </row>
    <row r="235" spans="1:23">
      <c r="A235" s="1" t="s">
        <v>232</v>
      </c>
      <c r="B235" s="1"/>
      <c r="C235" s="1"/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/>
      <c r="I235" s="1"/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 cm="1">
        <f t="array" ref="L235">_xlfn.SWITCH($A$2,"average", AVERAGE(Instances!L235:Instances!L235),"median", MEDIAN(Instances!L235:Instances!L235),"min", MIN(Instances!L235:Instances!L235),"max", MAX(Instances!L235:Instances!L235),"diff", MAX(Instances!L235:Instances!L235)-MIN(Instances!L235:Instances!L235))</f>
        <v>0</v>
      </c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 cm="1">
        <f t="array" ref="O235">_xlfn.SWITCH($A$2,"average", AVERAGE(Instances!O235:Instances!O235),"median", MEDIAN(Instances!O235:Instances!O235),"min", MIN(Instances!O235:Instances!O235),"max", MAX(Instances!O235:Instances!O235),"diff", MAX(Instances!O235:Instances!O235)-MIN(Instances!O235:Instances!O235))</f>
        <v>0</v>
      </c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>
        <f>MIN($B235,$D235,$F235,$H235,$J235,$L235,$N235,$P235)</f>
        <v>0</v>
      </c>
      <c r="S235" s="1">
        <f>MIN($C235,$E235,$G235,$I235,$K235,$M235,$O235,$Q235)</f>
        <v>0</v>
      </c>
      <c r="T235" s="1">
        <f>MEDIAN($B235,$D235,$F235,$H235,$J235,$L235,$N235,$P235)</f>
        <v>0</v>
      </c>
      <c r="U235" s="1">
        <f>MEDIAN($C235,$E235,$G235,$I235,$K235,$M235,$O235,$Q235)</f>
        <v>0</v>
      </c>
      <c r="V235" s="1">
        <f>MAX($B235,$D235,$F235,$H235,$J235,$L235,$N235,$P235)</f>
        <v>0</v>
      </c>
      <c r="W235" s="1">
        <f>MAX($C235,$E235,$G235,$I235,$K235,$M235,$O235,$Q235)</f>
        <v>0</v>
      </c>
    </row>
    <row r="236" spans="1:23">
      <c r="A236" s="1" t="s">
        <v>233</v>
      </c>
      <c r="B236" s="1"/>
      <c r="C236" s="1"/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/>
      <c r="I236" s="1"/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 cm="1">
        <f t="array" ref="L236">_xlfn.SWITCH($A$2,"average", AVERAGE(Instances!L236:Instances!L236),"median", MEDIAN(Instances!L236:Instances!L236),"min", MIN(Instances!L236:Instances!L236),"max", MAX(Instances!L236:Instances!L236),"diff", MAX(Instances!L236:Instances!L236)-MIN(Instances!L236:Instances!L236))</f>
        <v>0</v>
      </c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 cm="1">
        <f t="array" ref="O236">_xlfn.SWITCH($A$2,"average", AVERAGE(Instances!O236:Instances!O236),"median", MEDIAN(Instances!O236:Instances!O236),"min", MIN(Instances!O236:Instances!O236),"max", MAX(Instances!O236:Instances!O236),"diff", MAX(Instances!O236:Instances!O236)-MIN(Instances!O236:Instances!O236))</f>
        <v>0</v>
      </c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>
        <f>MIN($B236,$D236,$F236,$H236,$J236,$L236,$N236,$P236)</f>
        <v>0</v>
      </c>
      <c r="S236" s="1">
        <f>MIN($C236,$E236,$G236,$I236,$K236,$M236,$O236,$Q236)</f>
        <v>0</v>
      </c>
      <c r="T236" s="1">
        <f>MEDIAN($B236,$D236,$F236,$H236,$J236,$L236,$N236,$P236)</f>
        <v>0</v>
      </c>
      <c r="U236" s="1">
        <f>MEDIAN($C236,$E236,$G236,$I236,$K236,$M236,$O236,$Q236)</f>
        <v>0</v>
      </c>
      <c r="V236" s="1">
        <f>MAX($B236,$D236,$F236,$H236,$J236,$L236,$N236,$P236)</f>
        <v>0</v>
      </c>
      <c r="W236" s="1">
        <f>MAX($C236,$E236,$G236,$I236,$K236,$M236,$O236,$Q236)</f>
        <v>0</v>
      </c>
    </row>
    <row r="237" spans="1:23">
      <c r="A237" s="1" t="s">
        <v>234</v>
      </c>
      <c r="B237" s="1"/>
      <c r="C237" s="1"/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/>
      <c r="I237" s="1"/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 cm="1">
        <f t="array" ref="L237">_xlfn.SWITCH($A$2,"average", AVERAGE(Instances!L237:Instances!L237),"median", MEDIAN(Instances!L237:Instances!L237),"min", MIN(Instances!L237:Instances!L237),"max", MAX(Instances!L237:Instances!L237),"diff", MAX(Instances!L237:Instances!L237)-MIN(Instances!L237:Instances!L237))</f>
        <v>0</v>
      </c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 cm="1">
        <f t="array" ref="O237">_xlfn.SWITCH($A$2,"average", AVERAGE(Instances!O237:Instances!O237),"median", MEDIAN(Instances!O237:Instances!O237),"min", MIN(Instances!O237:Instances!O237),"max", MAX(Instances!O237:Instances!O237),"diff", MAX(Instances!O237:Instances!O237)-MIN(Instances!O237:Instances!O237))</f>
        <v>0</v>
      </c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>
        <f>MIN($B237,$D237,$F237,$H237,$J237,$L237,$N237,$P237)</f>
        <v>0</v>
      </c>
      <c r="S237" s="1">
        <f>MIN($C237,$E237,$G237,$I237,$K237,$M237,$O237,$Q237)</f>
        <v>0</v>
      </c>
      <c r="T237" s="1">
        <f>MEDIAN($B237,$D237,$F237,$H237,$J237,$L237,$N237,$P237)</f>
        <v>0</v>
      </c>
      <c r="U237" s="1">
        <f>MEDIAN($C237,$E237,$G237,$I237,$K237,$M237,$O237,$Q237)</f>
        <v>0</v>
      </c>
      <c r="V237" s="1">
        <f>MAX($B237,$D237,$F237,$H237,$J237,$L237,$N237,$P237)</f>
        <v>0</v>
      </c>
      <c r="W237" s="1">
        <f>MAX($C237,$E237,$G237,$I237,$K237,$M237,$O237,$Q237)</f>
        <v>0</v>
      </c>
    </row>
    <row r="238" spans="1:23">
      <c r="A238" s="1" t="s">
        <v>235</v>
      </c>
      <c r="B238" s="1"/>
      <c r="C238" s="1"/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/>
      <c r="I238" s="1"/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 cm="1">
        <f t="array" ref="L238">_xlfn.SWITCH($A$2,"average", AVERAGE(Instances!L238:Instances!L238),"median", MEDIAN(Instances!L238:Instances!L238),"min", MIN(Instances!L238:Instances!L238),"max", MAX(Instances!L238:Instances!L238),"diff", MAX(Instances!L238:Instances!L238)-MIN(Instances!L238:Instances!L238))</f>
        <v>0</v>
      </c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 cm="1">
        <f t="array" ref="O238">_xlfn.SWITCH($A$2,"average", AVERAGE(Instances!O238:Instances!O238),"median", MEDIAN(Instances!O238:Instances!O238),"min", MIN(Instances!O238:Instances!O238),"max", MAX(Instances!O238:Instances!O238),"diff", MAX(Instances!O238:Instances!O238)-MIN(Instances!O238:Instances!O238))</f>
        <v>0</v>
      </c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>
        <f>MIN($B238,$D238,$F238,$H238,$J238,$L238,$N238,$P238)</f>
        <v>0</v>
      </c>
      <c r="S238" s="1">
        <f>MIN($C238,$E238,$G238,$I238,$K238,$M238,$O238,$Q238)</f>
        <v>0</v>
      </c>
      <c r="T238" s="1">
        <f>MEDIAN($B238,$D238,$F238,$H238,$J238,$L238,$N238,$P238)</f>
        <v>0</v>
      </c>
      <c r="U238" s="1">
        <f>MEDIAN($C238,$E238,$G238,$I238,$K238,$M238,$O238,$Q238)</f>
        <v>0</v>
      </c>
      <c r="V238" s="1">
        <f>MAX($B238,$D238,$F238,$H238,$J238,$L238,$N238,$P238)</f>
        <v>0</v>
      </c>
      <c r="W238" s="1">
        <f>MAX($C238,$E238,$G238,$I238,$K238,$M238,$O238,$Q238)</f>
        <v>0</v>
      </c>
    </row>
    <row r="239" spans="1:23">
      <c r="A239" s="1" t="s">
        <v>236</v>
      </c>
      <c r="B239" s="1"/>
      <c r="C239" s="1"/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/>
      <c r="I239" s="1"/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 cm="1">
        <f t="array" ref="L239">_xlfn.SWITCH($A$2,"average", AVERAGE(Instances!L239:Instances!L239),"median", MEDIAN(Instances!L239:Instances!L239),"min", MIN(Instances!L239:Instances!L239),"max", MAX(Instances!L239:Instances!L239),"diff", MAX(Instances!L239:Instances!L239)-MIN(Instances!L239:Instances!L239))</f>
        <v>0</v>
      </c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 cm="1">
        <f t="array" ref="O239">_xlfn.SWITCH($A$2,"average", AVERAGE(Instances!O239:Instances!O239),"median", MEDIAN(Instances!O239:Instances!O239),"min", MIN(Instances!O239:Instances!O239),"max", MAX(Instances!O239:Instances!O239),"diff", MAX(Instances!O239:Instances!O239)-MIN(Instances!O239:Instances!O239))</f>
        <v>0</v>
      </c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>
        <f>MIN($B239,$D239,$F239,$H239,$J239,$L239,$N239,$P239)</f>
        <v>0</v>
      </c>
      <c r="S239" s="1">
        <f>MIN($C239,$E239,$G239,$I239,$K239,$M239,$O239,$Q239)</f>
        <v>0</v>
      </c>
      <c r="T239" s="1">
        <f>MEDIAN($B239,$D239,$F239,$H239,$J239,$L239,$N239,$P239)</f>
        <v>0</v>
      </c>
      <c r="U239" s="1">
        <f>MEDIAN($C239,$E239,$G239,$I239,$K239,$M239,$O239,$Q239)</f>
        <v>0</v>
      </c>
      <c r="V239" s="1">
        <f>MAX($B239,$D239,$F239,$H239,$J239,$L239,$N239,$P239)</f>
        <v>0</v>
      </c>
      <c r="W239" s="1">
        <f>MAX($C239,$E239,$G239,$I239,$K239,$M239,$O239,$Q239)</f>
        <v>0</v>
      </c>
    </row>
    <row r="240" spans="1:23">
      <c r="A240" s="1" t="s">
        <v>237</v>
      </c>
      <c r="B240" s="1"/>
      <c r="C240" s="1"/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/>
      <c r="I240" s="1"/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 cm="1">
        <f t="array" ref="L240">_xlfn.SWITCH($A$2,"average", AVERAGE(Instances!L240:Instances!L240),"median", MEDIAN(Instances!L240:Instances!L240),"min", MIN(Instances!L240:Instances!L240),"max", MAX(Instances!L240:Instances!L240),"diff", MAX(Instances!L240:Instances!L240)-MIN(Instances!L240:Instances!L240))</f>
        <v>0</v>
      </c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 cm="1">
        <f t="array" ref="O240">_xlfn.SWITCH($A$2,"average", AVERAGE(Instances!O240:Instances!O240),"median", MEDIAN(Instances!O240:Instances!O240),"min", MIN(Instances!O240:Instances!O240),"max", MAX(Instances!O240:Instances!O240),"diff", MAX(Instances!O240:Instances!O240)-MIN(Instances!O240:Instances!O240))</f>
        <v>0</v>
      </c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>
        <f>MIN($B240,$D240,$F240,$H240,$J240,$L240,$N240,$P240)</f>
        <v>0</v>
      </c>
      <c r="S240" s="1">
        <f>MIN($C240,$E240,$G240,$I240,$K240,$M240,$O240,$Q240)</f>
        <v>0</v>
      </c>
      <c r="T240" s="1">
        <f>MEDIAN($B240,$D240,$F240,$H240,$J240,$L240,$N240,$P240)</f>
        <v>0</v>
      </c>
      <c r="U240" s="1">
        <f>MEDIAN($C240,$E240,$G240,$I240,$K240,$M240,$O240,$Q240)</f>
        <v>0</v>
      </c>
      <c r="V240" s="1">
        <f>MAX($B240,$D240,$F240,$H240,$J240,$L240,$N240,$P240)</f>
        <v>0</v>
      </c>
      <c r="W240" s="1">
        <f>MAX($C240,$E240,$G240,$I240,$K240,$M240,$O240,$Q240)</f>
        <v>0</v>
      </c>
    </row>
    <row r="241" spans="1:23">
      <c r="A241" s="1" t="s">
        <v>238</v>
      </c>
      <c r="B241" s="1"/>
      <c r="C241" s="1"/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/>
      <c r="I241" s="1"/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 cm="1">
        <f t="array" ref="L241">_xlfn.SWITCH($A$2,"average", AVERAGE(Instances!L241:Instances!L241),"median", MEDIAN(Instances!L241:Instances!L241),"min", MIN(Instances!L241:Instances!L241),"max", MAX(Instances!L241:Instances!L241),"diff", MAX(Instances!L241:Instances!L241)-MIN(Instances!L241:Instances!L241))</f>
        <v>0</v>
      </c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 cm="1">
        <f t="array" ref="O241">_xlfn.SWITCH($A$2,"average", AVERAGE(Instances!O241:Instances!O241),"median", MEDIAN(Instances!O241:Instances!O241),"min", MIN(Instances!O241:Instances!O241),"max", MAX(Instances!O241:Instances!O241),"diff", MAX(Instances!O241:Instances!O241)-MIN(Instances!O241:Instances!O241))</f>
        <v>0</v>
      </c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>
        <f>MIN($B241,$D241,$F241,$H241,$J241,$L241,$N241,$P241)</f>
        <v>0</v>
      </c>
      <c r="S241" s="1">
        <f>MIN($C241,$E241,$G241,$I241,$K241,$M241,$O241,$Q241)</f>
        <v>0</v>
      </c>
      <c r="T241" s="1">
        <f>MEDIAN($B241,$D241,$F241,$H241,$J241,$L241,$N241,$P241)</f>
        <v>0</v>
      </c>
      <c r="U241" s="1">
        <f>MEDIAN($C241,$E241,$G241,$I241,$K241,$M241,$O241,$Q241)</f>
        <v>0</v>
      </c>
      <c r="V241" s="1">
        <f>MAX($B241,$D241,$F241,$H241,$J241,$L241,$N241,$P241)</f>
        <v>0</v>
      </c>
      <c r="W241" s="1">
        <f>MAX($C241,$E241,$G241,$I241,$K241,$M241,$O241,$Q241)</f>
        <v>0</v>
      </c>
    </row>
    <row r="242" spans="1:23">
      <c r="A242" s="1" t="s">
        <v>239</v>
      </c>
      <c r="B242" s="1"/>
      <c r="C242" s="1"/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/>
      <c r="I242" s="1"/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 cm="1">
        <f t="array" ref="L242">_xlfn.SWITCH($A$2,"average", AVERAGE(Instances!L242:Instances!L242),"median", MEDIAN(Instances!L242:Instances!L242),"min", MIN(Instances!L242:Instances!L242),"max", MAX(Instances!L242:Instances!L242),"diff", MAX(Instances!L242:Instances!L242)-MIN(Instances!L242:Instances!L242))</f>
        <v>0</v>
      </c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 cm="1">
        <f t="array" ref="O242">_xlfn.SWITCH($A$2,"average", AVERAGE(Instances!O242:Instances!O242),"median", MEDIAN(Instances!O242:Instances!O242),"min", MIN(Instances!O242:Instances!O242),"max", MAX(Instances!O242:Instances!O242),"diff", MAX(Instances!O242:Instances!O242)-MIN(Instances!O242:Instances!O242))</f>
        <v>0</v>
      </c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>
        <f>MIN($B242,$D242,$F242,$H242,$J242,$L242,$N242,$P242)</f>
        <v>0</v>
      </c>
      <c r="S242" s="1">
        <f>MIN($C242,$E242,$G242,$I242,$K242,$M242,$O242,$Q242)</f>
        <v>0</v>
      </c>
      <c r="T242" s="1">
        <f>MEDIAN($B242,$D242,$F242,$H242,$J242,$L242,$N242,$P242)</f>
        <v>0</v>
      </c>
      <c r="U242" s="1">
        <f>MEDIAN($C242,$E242,$G242,$I242,$K242,$M242,$O242,$Q242)</f>
        <v>0</v>
      </c>
      <c r="V242" s="1">
        <f>MAX($B242,$D242,$F242,$H242,$J242,$L242,$N242,$P242)</f>
        <v>0</v>
      </c>
      <c r="W242" s="1">
        <f>MAX($C242,$E242,$G242,$I242,$K242,$M242,$O242,$Q242)</f>
        <v>0</v>
      </c>
    </row>
    <row r="243" spans="1:23">
      <c r="A243" s="1" t="s">
        <v>240</v>
      </c>
      <c r="B243" s="1"/>
      <c r="C243" s="1"/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/>
      <c r="I243" s="1"/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 cm="1">
        <f t="array" ref="L243">_xlfn.SWITCH($A$2,"average", AVERAGE(Instances!L243:Instances!L243),"median", MEDIAN(Instances!L243:Instances!L243),"min", MIN(Instances!L243:Instances!L243),"max", MAX(Instances!L243:Instances!L243),"diff", MAX(Instances!L243:Instances!L243)-MIN(Instances!L243:Instances!L243))</f>
        <v>0</v>
      </c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 cm="1">
        <f t="array" ref="O243">_xlfn.SWITCH($A$2,"average", AVERAGE(Instances!O243:Instances!O243),"median", MEDIAN(Instances!O243:Instances!O243),"min", MIN(Instances!O243:Instances!O243),"max", MAX(Instances!O243:Instances!O243),"diff", MAX(Instances!O243:Instances!O243)-MIN(Instances!O243:Instances!O243))</f>
        <v>0</v>
      </c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>
        <f>MIN($B243,$D243,$F243,$H243,$J243,$L243,$N243,$P243)</f>
        <v>0</v>
      </c>
      <c r="S243" s="1">
        <f>MIN($C243,$E243,$G243,$I243,$K243,$M243,$O243,$Q243)</f>
        <v>0</v>
      </c>
      <c r="T243" s="1">
        <f>MEDIAN($B243,$D243,$F243,$H243,$J243,$L243,$N243,$P243)</f>
        <v>0</v>
      </c>
      <c r="U243" s="1">
        <f>MEDIAN($C243,$E243,$G243,$I243,$K243,$M243,$O243,$Q243)</f>
        <v>0</v>
      </c>
      <c r="V243" s="1">
        <f>MAX($B243,$D243,$F243,$H243,$J243,$L243,$N243,$P243)</f>
        <v>0</v>
      </c>
      <c r="W243" s="1">
        <f>MAX($C243,$E243,$G243,$I243,$K243,$M243,$O243,$Q243)</f>
        <v>0</v>
      </c>
    </row>
    <row r="244" spans="1:23">
      <c r="A244" s="1" t="s">
        <v>241</v>
      </c>
      <c r="B244" s="1"/>
      <c r="C244" s="1"/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/>
      <c r="I244" s="1"/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 cm="1">
        <f t="array" ref="L244">_xlfn.SWITCH($A$2,"average", AVERAGE(Instances!L244:Instances!L244),"median", MEDIAN(Instances!L244:Instances!L244),"min", MIN(Instances!L244:Instances!L244),"max", MAX(Instances!L244:Instances!L244),"diff", MAX(Instances!L244:Instances!L244)-MIN(Instances!L244:Instances!L244))</f>
        <v>0</v>
      </c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 cm="1">
        <f t="array" ref="O244">_xlfn.SWITCH($A$2,"average", AVERAGE(Instances!O244:Instances!O244),"median", MEDIAN(Instances!O244:Instances!O244),"min", MIN(Instances!O244:Instances!O244),"max", MAX(Instances!O244:Instances!O244),"diff", MAX(Instances!O244:Instances!O244)-MIN(Instances!O244:Instances!O244))</f>
        <v>0</v>
      </c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>
        <f>MIN($B244,$D244,$F244,$H244,$J244,$L244,$N244,$P244)</f>
        <v>0</v>
      </c>
      <c r="S244" s="1">
        <f>MIN($C244,$E244,$G244,$I244,$K244,$M244,$O244,$Q244)</f>
        <v>0</v>
      </c>
      <c r="T244" s="1">
        <f>MEDIAN($B244,$D244,$F244,$H244,$J244,$L244,$N244,$P244)</f>
        <v>0</v>
      </c>
      <c r="U244" s="1">
        <f>MEDIAN($C244,$E244,$G244,$I244,$K244,$M244,$O244,$Q244)</f>
        <v>0</v>
      </c>
      <c r="V244" s="1">
        <f>MAX($B244,$D244,$F244,$H244,$J244,$L244,$N244,$P244)</f>
        <v>0</v>
      </c>
      <c r="W244" s="1">
        <f>MAX($C244,$E244,$G244,$I244,$K244,$M244,$O244,$Q244)</f>
        <v>0</v>
      </c>
    </row>
    <row r="245" spans="1:23">
      <c r="A245" s="1" t="s">
        <v>242</v>
      </c>
      <c r="B245" s="1"/>
      <c r="C245" s="1"/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/>
      <c r="I245" s="1"/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 cm="1">
        <f t="array" ref="L245">_xlfn.SWITCH($A$2,"average", AVERAGE(Instances!L245:Instances!L245),"median", MEDIAN(Instances!L245:Instances!L245),"min", MIN(Instances!L245:Instances!L245),"max", MAX(Instances!L245:Instances!L245),"diff", MAX(Instances!L245:Instances!L245)-MIN(Instances!L245:Instances!L245))</f>
        <v>0</v>
      </c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 cm="1">
        <f t="array" ref="O245">_xlfn.SWITCH($A$2,"average", AVERAGE(Instances!O245:Instances!O245),"median", MEDIAN(Instances!O245:Instances!O245),"min", MIN(Instances!O245:Instances!O245),"max", MAX(Instances!O245:Instances!O245),"diff", MAX(Instances!O245:Instances!O245)-MIN(Instances!O245:Instances!O245))</f>
        <v>0</v>
      </c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>
        <f>MIN($B245,$D245,$F245,$H245,$J245,$L245,$N245,$P245)</f>
        <v>0</v>
      </c>
      <c r="S245" s="1">
        <f>MIN($C245,$E245,$G245,$I245,$K245,$M245,$O245,$Q245)</f>
        <v>0</v>
      </c>
      <c r="T245" s="1">
        <f>MEDIAN($B245,$D245,$F245,$H245,$J245,$L245,$N245,$P245)</f>
        <v>0</v>
      </c>
      <c r="U245" s="1">
        <f>MEDIAN($C245,$E245,$G245,$I245,$K245,$M245,$O245,$Q245)</f>
        <v>0</v>
      </c>
      <c r="V245" s="1">
        <f>MAX($B245,$D245,$F245,$H245,$J245,$L245,$N245,$P245)</f>
        <v>0</v>
      </c>
      <c r="W245" s="1">
        <f>MAX($C245,$E245,$G245,$I245,$K245,$M245,$O245,$Q245)</f>
        <v>0</v>
      </c>
    </row>
    <row r="246" spans="1:23">
      <c r="A246" s="1" t="s">
        <v>243</v>
      </c>
      <c r="B246" s="1"/>
      <c r="C246" s="1"/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/>
      <c r="I246" s="1"/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 cm="1">
        <f t="array" ref="L246">_xlfn.SWITCH($A$2,"average", AVERAGE(Instances!L246:Instances!L246),"median", MEDIAN(Instances!L246:Instances!L246),"min", MIN(Instances!L246:Instances!L246),"max", MAX(Instances!L246:Instances!L246),"diff", MAX(Instances!L246:Instances!L246)-MIN(Instances!L246:Instances!L246))</f>
        <v>0</v>
      </c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 cm="1">
        <f t="array" ref="O246">_xlfn.SWITCH($A$2,"average", AVERAGE(Instances!O246:Instances!O246),"median", MEDIAN(Instances!O246:Instances!O246),"min", MIN(Instances!O246:Instances!O246),"max", MAX(Instances!O246:Instances!O246),"diff", MAX(Instances!O246:Instances!O246)-MIN(Instances!O246:Instances!O246))</f>
        <v>0</v>
      </c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>
        <f>MIN($B246,$D246,$F246,$H246,$J246,$L246,$N246,$P246)</f>
        <v>0</v>
      </c>
      <c r="S246" s="1">
        <f>MIN($C246,$E246,$G246,$I246,$K246,$M246,$O246,$Q246)</f>
        <v>0</v>
      </c>
      <c r="T246" s="1">
        <f>MEDIAN($B246,$D246,$F246,$H246,$J246,$L246,$N246,$P246)</f>
        <v>0</v>
      </c>
      <c r="U246" s="1">
        <f>MEDIAN($C246,$E246,$G246,$I246,$K246,$M246,$O246,$Q246)</f>
        <v>0</v>
      </c>
      <c r="V246" s="1">
        <f>MAX($B246,$D246,$F246,$H246,$J246,$L246,$N246,$P246)</f>
        <v>0</v>
      </c>
      <c r="W246" s="1">
        <f>MAX($C246,$E246,$G246,$I246,$K246,$M246,$O246,$Q246)</f>
        <v>0</v>
      </c>
    </row>
    <row r="247" spans="1:23">
      <c r="A247" s="1" t="s">
        <v>244</v>
      </c>
      <c r="B247" s="1"/>
      <c r="C247" s="1"/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/>
      <c r="I247" s="1"/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 cm="1">
        <f t="array" ref="L247">_xlfn.SWITCH($A$2,"average", AVERAGE(Instances!L247:Instances!L247),"median", MEDIAN(Instances!L247:Instances!L247),"min", MIN(Instances!L247:Instances!L247),"max", MAX(Instances!L247:Instances!L247),"diff", MAX(Instances!L247:Instances!L247)-MIN(Instances!L247:Instances!L247))</f>
        <v>0</v>
      </c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 cm="1">
        <f t="array" ref="O247">_xlfn.SWITCH($A$2,"average", AVERAGE(Instances!O247:Instances!O247),"median", MEDIAN(Instances!O247:Instances!O247),"min", MIN(Instances!O247:Instances!O247),"max", MAX(Instances!O247:Instances!O247),"diff", MAX(Instances!O247:Instances!O247)-MIN(Instances!O247:Instances!O247))</f>
        <v>0</v>
      </c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>
        <f>MIN($B247,$D247,$F247,$H247,$J247,$L247,$N247,$P247)</f>
        <v>0</v>
      </c>
      <c r="S247" s="1">
        <f>MIN($C247,$E247,$G247,$I247,$K247,$M247,$O247,$Q247)</f>
        <v>0</v>
      </c>
      <c r="T247" s="1">
        <f>MEDIAN($B247,$D247,$F247,$H247,$J247,$L247,$N247,$P247)</f>
        <v>0</v>
      </c>
      <c r="U247" s="1">
        <f>MEDIAN($C247,$E247,$G247,$I247,$K247,$M247,$O247,$Q247)</f>
        <v>0</v>
      </c>
      <c r="V247" s="1">
        <f>MAX($B247,$D247,$F247,$H247,$J247,$L247,$N247,$P247)</f>
        <v>0</v>
      </c>
      <c r="W247" s="1">
        <f>MAX($C247,$E247,$G247,$I247,$K247,$M247,$O247,$Q247)</f>
        <v>0</v>
      </c>
    </row>
    <row r="248" spans="1:23">
      <c r="A248" s="1" t="s">
        <v>245</v>
      </c>
      <c r="B248" s="1"/>
      <c r="C248" s="1"/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/>
      <c r="I248" s="1"/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 cm="1">
        <f t="array" ref="L248">_xlfn.SWITCH($A$2,"average", AVERAGE(Instances!L248:Instances!L248),"median", MEDIAN(Instances!L248:Instances!L248),"min", MIN(Instances!L248:Instances!L248),"max", MAX(Instances!L248:Instances!L248),"diff", MAX(Instances!L248:Instances!L248)-MIN(Instances!L248:Instances!L248))</f>
        <v>0</v>
      </c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 cm="1">
        <f t="array" ref="O248">_xlfn.SWITCH($A$2,"average", AVERAGE(Instances!O248:Instances!O248),"median", MEDIAN(Instances!O248:Instances!O248),"min", MIN(Instances!O248:Instances!O248),"max", MAX(Instances!O248:Instances!O248),"diff", MAX(Instances!O248:Instances!O248)-MIN(Instances!O248:Instances!O248))</f>
        <v>0</v>
      </c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>
        <f>MIN($B248,$D248,$F248,$H248,$J248,$L248,$N248,$P248)</f>
        <v>0</v>
      </c>
      <c r="S248" s="1">
        <f>MIN($C248,$E248,$G248,$I248,$K248,$M248,$O248,$Q248)</f>
        <v>0</v>
      </c>
      <c r="T248" s="1">
        <f>MEDIAN($B248,$D248,$F248,$H248,$J248,$L248,$N248,$P248)</f>
        <v>0</v>
      </c>
      <c r="U248" s="1">
        <f>MEDIAN($C248,$E248,$G248,$I248,$K248,$M248,$O248,$Q248)</f>
        <v>0</v>
      </c>
      <c r="V248" s="1">
        <f>MAX($B248,$D248,$F248,$H248,$J248,$L248,$N248,$P248)</f>
        <v>0</v>
      </c>
      <c r="W248" s="1">
        <f>MAX($C248,$E248,$G248,$I248,$K248,$M248,$O248,$Q248)</f>
        <v>0</v>
      </c>
    </row>
    <row r="249" spans="1:23">
      <c r="A249" s="1" t="s">
        <v>246</v>
      </c>
      <c r="B249" s="1"/>
      <c r="C249" s="1"/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/>
      <c r="I249" s="1"/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 cm="1">
        <f t="array" ref="L249">_xlfn.SWITCH($A$2,"average", AVERAGE(Instances!L249:Instances!L249),"median", MEDIAN(Instances!L249:Instances!L249),"min", MIN(Instances!L249:Instances!L249),"max", MAX(Instances!L249:Instances!L249),"diff", MAX(Instances!L249:Instances!L249)-MIN(Instances!L249:Instances!L249))</f>
        <v>0</v>
      </c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 cm="1">
        <f t="array" ref="O249">_xlfn.SWITCH($A$2,"average", AVERAGE(Instances!O249:Instances!O249),"median", MEDIAN(Instances!O249:Instances!O249),"min", MIN(Instances!O249:Instances!O249),"max", MAX(Instances!O249:Instances!O249),"diff", MAX(Instances!O249:Instances!O249)-MIN(Instances!O249:Instances!O249))</f>
        <v>0</v>
      </c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>
        <f>MIN($B249,$D249,$F249,$H249,$J249,$L249,$N249,$P249)</f>
        <v>0</v>
      </c>
      <c r="S249" s="1">
        <f>MIN($C249,$E249,$G249,$I249,$K249,$M249,$O249,$Q249)</f>
        <v>0</v>
      </c>
      <c r="T249" s="1">
        <f>MEDIAN($B249,$D249,$F249,$H249,$J249,$L249,$N249,$P249)</f>
        <v>0</v>
      </c>
      <c r="U249" s="1">
        <f>MEDIAN($C249,$E249,$G249,$I249,$K249,$M249,$O249,$Q249)</f>
        <v>0</v>
      </c>
      <c r="V249" s="1">
        <f>MAX($B249,$D249,$F249,$H249,$J249,$L249,$N249,$P249)</f>
        <v>0</v>
      </c>
      <c r="W249" s="1">
        <f>MAX($C249,$E249,$G249,$I249,$K249,$M249,$O249,$Q249)</f>
        <v>0</v>
      </c>
    </row>
    <row r="250" spans="1:23">
      <c r="A250" s="1" t="s">
        <v>247</v>
      </c>
      <c r="B250" s="1"/>
      <c r="C250" s="1"/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/>
      <c r="I250" s="1"/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 cm="1">
        <f t="array" ref="L250">_xlfn.SWITCH($A$2,"average", AVERAGE(Instances!L250:Instances!L250),"median", MEDIAN(Instances!L250:Instances!L250),"min", MIN(Instances!L250:Instances!L250),"max", MAX(Instances!L250:Instances!L250),"diff", MAX(Instances!L250:Instances!L250)-MIN(Instances!L250:Instances!L250))</f>
        <v>0</v>
      </c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 cm="1">
        <f t="array" ref="O250">_xlfn.SWITCH($A$2,"average", AVERAGE(Instances!O250:Instances!O250),"median", MEDIAN(Instances!O250:Instances!O250),"min", MIN(Instances!O250:Instances!O250),"max", MAX(Instances!O250:Instances!O250),"diff", MAX(Instances!O250:Instances!O250)-MIN(Instances!O250:Instances!O250))</f>
        <v>0</v>
      </c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>
        <f>MIN($B250,$D250,$F250,$H250,$J250,$L250,$N250,$P250)</f>
        <v>0</v>
      </c>
      <c r="S250" s="1">
        <f>MIN($C250,$E250,$G250,$I250,$K250,$M250,$O250,$Q250)</f>
        <v>0</v>
      </c>
      <c r="T250" s="1">
        <f>MEDIAN($B250,$D250,$F250,$H250,$J250,$L250,$N250,$P250)</f>
        <v>0</v>
      </c>
      <c r="U250" s="1">
        <f>MEDIAN($C250,$E250,$G250,$I250,$K250,$M250,$O250,$Q250)</f>
        <v>0</v>
      </c>
      <c r="V250" s="1">
        <f>MAX($B250,$D250,$F250,$H250,$J250,$L250,$N250,$P250)</f>
        <v>0</v>
      </c>
      <c r="W250" s="1">
        <f>MAX($C250,$E250,$G250,$I250,$K250,$M250,$O250,$Q250)</f>
        <v>0</v>
      </c>
    </row>
    <row r="251" spans="1:23">
      <c r="A251" s="1" t="s">
        <v>248</v>
      </c>
      <c r="B251" s="1"/>
      <c r="C251" s="1"/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/>
      <c r="I251" s="1"/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 cm="1">
        <f t="array" ref="L251">_xlfn.SWITCH($A$2,"average", AVERAGE(Instances!L251:Instances!L251),"median", MEDIAN(Instances!L251:Instances!L251),"min", MIN(Instances!L251:Instances!L251),"max", MAX(Instances!L251:Instances!L251),"diff", MAX(Instances!L251:Instances!L251)-MIN(Instances!L251:Instances!L251))</f>
        <v>0</v>
      </c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 cm="1">
        <f t="array" ref="O251">_xlfn.SWITCH($A$2,"average", AVERAGE(Instances!O251:Instances!O251),"median", MEDIAN(Instances!O251:Instances!O251),"min", MIN(Instances!O251:Instances!O251),"max", MAX(Instances!O251:Instances!O251),"diff", MAX(Instances!O251:Instances!O251)-MIN(Instances!O251:Instances!O251))</f>
        <v>0</v>
      </c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>
        <f>MIN($B251,$D251,$F251,$H251,$J251,$L251,$N251,$P251)</f>
        <v>0</v>
      </c>
      <c r="S251" s="1">
        <f>MIN($C251,$E251,$G251,$I251,$K251,$M251,$O251,$Q251)</f>
        <v>0</v>
      </c>
      <c r="T251" s="1">
        <f>MEDIAN($B251,$D251,$F251,$H251,$J251,$L251,$N251,$P251)</f>
        <v>0</v>
      </c>
      <c r="U251" s="1">
        <f>MEDIAN($C251,$E251,$G251,$I251,$K251,$M251,$O251,$Q251)</f>
        <v>0</v>
      </c>
      <c r="V251" s="1">
        <f>MAX($B251,$D251,$F251,$H251,$J251,$L251,$N251,$P251)</f>
        <v>0</v>
      </c>
      <c r="W251" s="1">
        <f>MAX($C251,$E251,$G251,$I251,$K251,$M251,$O251,$Q251)</f>
        <v>0</v>
      </c>
    </row>
    <row r="252" spans="1:23">
      <c r="A252" s="1" t="s">
        <v>249</v>
      </c>
      <c r="B252" s="1"/>
      <c r="C252" s="1"/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/>
      <c r="I252" s="1"/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 cm="1">
        <f t="array" ref="L252">_xlfn.SWITCH($A$2,"average", AVERAGE(Instances!L252:Instances!L252),"median", MEDIAN(Instances!L252:Instances!L252),"min", MIN(Instances!L252:Instances!L252),"max", MAX(Instances!L252:Instances!L252),"diff", MAX(Instances!L252:Instances!L252)-MIN(Instances!L252:Instances!L252))</f>
        <v>0</v>
      </c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 cm="1">
        <f t="array" ref="O252">_xlfn.SWITCH($A$2,"average", AVERAGE(Instances!O252:Instances!O252),"median", MEDIAN(Instances!O252:Instances!O252),"min", MIN(Instances!O252:Instances!O252),"max", MAX(Instances!O252:Instances!O252),"diff", MAX(Instances!O252:Instances!O252)-MIN(Instances!O252:Instances!O252))</f>
        <v>0</v>
      </c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>
        <f>MIN($B252,$D252,$F252,$H252,$J252,$L252,$N252,$P252)</f>
        <v>0</v>
      </c>
      <c r="S252" s="1">
        <f>MIN($C252,$E252,$G252,$I252,$K252,$M252,$O252,$Q252)</f>
        <v>0</v>
      </c>
      <c r="T252" s="1">
        <f>MEDIAN($B252,$D252,$F252,$H252,$J252,$L252,$N252,$P252)</f>
        <v>0</v>
      </c>
      <c r="U252" s="1">
        <f>MEDIAN($C252,$E252,$G252,$I252,$K252,$M252,$O252,$Q252)</f>
        <v>0</v>
      </c>
      <c r="V252" s="1">
        <f>MAX($B252,$D252,$F252,$H252,$J252,$L252,$N252,$P252)</f>
        <v>0</v>
      </c>
      <c r="W252" s="1">
        <f>MAX($C252,$E252,$G252,$I252,$K252,$M252,$O252,$Q252)</f>
        <v>0</v>
      </c>
    </row>
    <row r="253" spans="1:23">
      <c r="A253" s="1" t="s">
        <v>250</v>
      </c>
      <c r="B253" s="1"/>
      <c r="C253" s="1"/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/>
      <c r="I253" s="1"/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 cm="1">
        <f t="array" ref="L253">_xlfn.SWITCH($A$2,"average", AVERAGE(Instances!L253:Instances!L253),"median", MEDIAN(Instances!L253:Instances!L253),"min", MIN(Instances!L253:Instances!L253),"max", MAX(Instances!L253:Instances!L253),"diff", MAX(Instances!L253:Instances!L253)-MIN(Instances!L253:Instances!L253))</f>
        <v>0</v>
      </c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 cm="1">
        <f t="array" ref="O253">_xlfn.SWITCH($A$2,"average", AVERAGE(Instances!O253:Instances!O253),"median", MEDIAN(Instances!O253:Instances!O253),"min", MIN(Instances!O253:Instances!O253),"max", MAX(Instances!O253:Instances!O253),"diff", MAX(Instances!O253:Instances!O253)-MIN(Instances!O253:Instances!O253))</f>
        <v>0</v>
      </c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>
        <f>MIN($B253,$D253,$F253,$H253,$J253,$L253,$N253,$P253)</f>
        <v>0</v>
      </c>
      <c r="S253" s="1">
        <f>MIN($C253,$E253,$G253,$I253,$K253,$M253,$O253,$Q253)</f>
        <v>0</v>
      </c>
      <c r="T253" s="1">
        <f>MEDIAN($B253,$D253,$F253,$H253,$J253,$L253,$N253,$P253)</f>
        <v>0</v>
      </c>
      <c r="U253" s="1">
        <f>MEDIAN($C253,$E253,$G253,$I253,$K253,$M253,$O253,$Q253)</f>
        <v>0</v>
      </c>
      <c r="V253" s="1">
        <f>MAX($B253,$D253,$F253,$H253,$J253,$L253,$N253,$P253)</f>
        <v>0</v>
      </c>
      <c r="W253" s="1">
        <f>MAX($C253,$E253,$G253,$I253,$K253,$M253,$O253,$Q253)</f>
        <v>0</v>
      </c>
    </row>
    <row r="254" spans="1:23">
      <c r="A254" s="1" t="s">
        <v>251</v>
      </c>
      <c r="B254" s="1"/>
      <c r="C254" s="1"/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/>
      <c r="I254" s="1"/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 cm="1">
        <f t="array" ref="L254">_xlfn.SWITCH($A$2,"average", AVERAGE(Instances!L254:Instances!L254),"median", MEDIAN(Instances!L254:Instances!L254),"min", MIN(Instances!L254:Instances!L254),"max", MAX(Instances!L254:Instances!L254),"diff", MAX(Instances!L254:Instances!L254)-MIN(Instances!L254:Instances!L254))</f>
        <v>0</v>
      </c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 cm="1">
        <f t="array" ref="O254">_xlfn.SWITCH($A$2,"average", AVERAGE(Instances!O254:Instances!O254),"median", MEDIAN(Instances!O254:Instances!O254),"min", MIN(Instances!O254:Instances!O254),"max", MAX(Instances!O254:Instances!O254),"diff", MAX(Instances!O254:Instances!O254)-MIN(Instances!O254:Instances!O254))</f>
        <v>0</v>
      </c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>
        <f>MIN($B254,$D254,$F254,$H254,$J254,$L254,$N254,$P254)</f>
        <v>0</v>
      </c>
      <c r="S254" s="1">
        <f>MIN($C254,$E254,$G254,$I254,$K254,$M254,$O254,$Q254)</f>
        <v>0</v>
      </c>
      <c r="T254" s="1">
        <f>MEDIAN($B254,$D254,$F254,$H254,$J254,$L254,$N254,$P254)</f>
        <v>0</v>
      </c>
      <c r="U254" s="1">
        <f>MEDIAN($C254,$E254,$G254,$I254,$K254,$M254,$O254,$Q254)</f>
        <v>0</v>
      </c>
      <c r="V254" s="1">
        <f>MAX($B254,$D254,$F254,$H254,$J254,$L254,$N254,$P254)</f>
        <v>0</v>
      </c>
      <c r="W254" s="1">
        <f>MAX($C254,$E254,$G254,$I254,$K254,$M254,$O254,$Q254)</f>
        <v>0</v>
      </c>
    </row>
    <row r="255" spans="1:23">
      <c r="A255" s="1" t="s">
        <v>252</v>
      </c>
      <c r="B255" s="1"/>
      <c r="C255" s="1"/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/>
      <c r="I255" s="1"/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 cm="1">
        <f t="array" ref="L255">_xlfn.SWITCH($A$2,"average", AVERAGE(Instances!L255:Instances!L255),"median", MEDIAN(Instances!L255:Instances!L255),"min", MIN(Instances!L255:Instances!L255),"max", MAX(Instances!L255:Instances!L255),"diff", MAX(Instances!L255:Instances!L255)-MIN(Instances!L255:Instances!L255))</f>
        <v>0</v>
      </c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 cm="1">
        <f t="array" ref="O255">_xlfn.SWITCH($A$2,"average", AVERAGE(Instances!O255:Instances!O255),"median", MEDIAN(Instances!O255:Instances!O255),"min", MIN(Instances!O255:Instances!O255),"max", MAX(Instances!O255:Instances!O255),"diff", MAX(Instances!O255:Instances!O255)-MIN(Instances!O255:Instances!O255))</f>
        <v>0</v>
      </c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>
        <f>MIN($B255,$D255,$F255,$H255,$J255,$L255,$N255,$P255)</f>
        <v>0</v>
      </c>
      <c r="S255" s="1">
        <f>MIN($C255,$E255,$G255,$I255,$K255,$M255,$O255,$Q255)</f>
        <v>0</v>
      </c>
      <c r="T255" s="1">
        <f>MEDIAN($B255,$D255,$F255,$H255,$J255,$L255,$N255,$P255)</f>
        <v>0</v>
      </c>
      <c r="U255" s="1">
        <f>MEDIAN($C255,$E255,$G255,$I255,$K255,$M255,$O255,$Q255)</f>
        <v>0</v>
      </c>
      <c r="V255" s="1">
        <f>MAX($B255,$D255,$F255,$H255,$J255,$L255,$N255,$P255)</f>
        <v>0</v>
      </c>
      <c r="W255" s="1">
        <f>MAX($C255,$E255,$G255,$I255,$K255,$M255,$O255,$Q255)</f>
        <v>0</v>
      </c>
    </row>
    <row r="256" spans="1:23">
      <c r="A256" s="1" t="s">
        <v>253</v>
      </c>
      <c r="B256" s="1"/>
      <c r="C256" s="1"/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/>
      <c r="I256" s="1"/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 cm="1">
        <f t="array" ref="L256">_xlfn.SWITCH($A$2,"average", AVERAGE(Instances!L256:Instances!L256),"median", MEDIAN(Instances!L256:Instances!L256),"min", MIN(Instances!L256:Instances!L256),"max", MAX(Instances!L256:Instances!L256),"diff", MAX(Instances!L256:Instances!L256)-MIN(Instances!L256:Instances!L256))</f>
        <v>0</v>
      </c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 cm="1">
        <f t="array" ref="O256">_xlfn.SWITCH($A$2,"average", AVERAGE(Instances!O256:Instances!O256),"median", MEDIAN(Instances!O256:Instances!O256),"min", MIN(Instances!O256:Instances!O256),"max", MAX(Instances!O256:Instances!O256),"diff", MAX(Instances!O256:Instances!O256)-MIN(Instances!O256:Instances!O256))</f>
        <v>0</v>
      </c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>
        <f>MIN($B256,$D256,$F256,$H256,$J256,$L256,$N256,$P256)</f>
        <v>0</v>
      </c>
      <c r="S256" s="1">
        <f>MIN($C256,$E256,$G256,$I256,$K256,$M256,$O256,$Q256)</f>
        <v>0</v>
      </c>
      <c r="T256" s="1">
        <f>MEDIAN($B256,$D256,$F256,$H256,$J256,$L256,$N256,$P256)</f>
        <v>0</v>
      </c>
      <c r="U256" s="1">
        <f>MEDIAN($C256,$E256,$G256,$I256,$K256,$M256,$O256,$Q256)</f>
        <v>0</v>
      </c>
      <c r="V256" s="1">
        <f>MAX($B256,$D256,$F256,$H256,$J256,$L256,$N256,$P256)</f>
        <v>0</v>
      </c>
      <c r="W256" s="1">
        <f>MAX($C256,$E256,$G256,$I256,$K256,$M256,$O256,$Q256)</f>
        <v>0</v>
      </c>
    </row>
    <row r="257" spans="1:23">
      <c r="A257" s="1" t="s">
        <v>254</v>
      </c>
      <c r="B257" s="1"/>
      <c r="C257" s="1"/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/>
      <c r="I257" s="1"/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 cm="1">
        <f t="array" ref="L257">_xlfn.SWITCH($A$2,"average", AVERAGE(Instances!L257:Instances!L257),"median", MEDIAN(Instances!L257:Instances!L257),"min", MIN(Instances!L257:Instances!L257),"max", MAX(Instances!L257:Instances!L257),"diff", MAX(Instances!L257:Instances!L257)-MIN(Instances!L257:Instances!L257))</f>
        <v>0</v>
      </c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 cm="1">
        <f t="array" ref="O257">_xlfn.SWITCH($A$2,"average", AVERAGE(Instances!O257:Instances!O257),"median", MEDIAN(Instances!O257:Instances!O257),"min", MIN(Instances!O257:Instances!O257),"max", MAX(Instances!O257:Instances!O257),"diff", MAX(Instances!O257:Instances!O257)-MIN(Instances!O257:Instances!O257))</f>
        <v>0</v>
      </c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>
        <f>MIN($B257,$D257,$F257,$H257,$J257,$L257,$N257,$P257)</f>
        <v>0</v>
      </c>
      <c r="S257" s="1">
        <f>MIN($C257,$E257,$G257,$I257,$K257,$M257,$O257,$Q257)</f>
        <v>0</v>
      </c>
      <c r="T257" s="1">
        <f>MEDIAN($B257,$D257,$F257,$H257,$J257,$L257,$N257,$P257)</f>
        <v>0</v>
      </c>
      <c r="U257" s="1">
        <f>MEDIAN($C257,$E257,$G257,$I257,$K257,$M257,$O257,$Q257)</f>
        <v>0</v>
      </c>
      <c r="V257" s="1">
        <f>MAX($B257,$D257,$F257,$H257,$J257,$L257,$N257,$P257)</f>
        <v>0</v>
      </c>
      <c r="W257" s="1">
        <f>MAX($C257,$E257,$G257,$I257,$K257,$M257,$O257,$Q257)</f>
        <v>0</v>
      </c>
    </row>
    <row r="258" spans="1:23">
      <c r="A258" s="1" t="s">
        <v>255</v>
      </c>
      <c r="B258" s="1"/>
      <c r="C258" s="1"/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/>
      <c r="I258" s="1"/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 cm="1">
        <f t="array" ref="L258">_xlfn.SWITCH($A$2,"average", AVERAGE(Instances!L258:Instances!L258),"median", MEDIAN(Instances!L258:Instances!L258),"min", MIN(Instances!L258:Instances!L258),"max", MAX(Instances!L258:Instances!L258),"diff", MAX(Instances!L258:Instances!L258)-MIN(Instances!L258:Instances!L258))</f>
        <v>0</v>
      </c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 cm="1">
        <f t="array" ref="O258">_xlfn.SWITCH($A$2,"average", AVERAGE(Instances!O258:Instances!O258),"median", MEDIAN(Instances!O258:Instances!O258),"min", MIN(Instances!O258:Instances!O258),"max", MAX(Instances!O258:Instances!O258),"diff", MAX(Instances!O258:Instances!O258)-MIN(Instances!O258:Instances!O258))</f>
        <v>0</v>
      </c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>
        <f>MIN($B258,$D258,$F258,$H258,$J258,$L258,$N258,$P258)</f>
        <v>0</v>
      </c>
      <c r="S258" s="1">
        <f>MIN($C258,$E258,$G258,$I258,$K258,$M258,$O258,$Q258)</f>
        <v>0</v>
      </c>
      <c r="T258" s="1">
        <f>MEDIAN($B258,$D258,$F258,$H258,$J258,$L258,$N258,$P258)</f>
        <v>0</v>
      </c>
      <c r="U258" s="1">
        <f>MEDIAN($C258,$E258,$G258,$I258,$K258,$M258,$O258,$Q258)</f>
        <v>0</v>
      </c>
      <c r="V258" s="1">
        <f>MAX($B258,$D258,$F258,$H258,$J258,$L258,$N258,$P258)</f>
        <v>0</v>
      </c>
      <c r="W258" s="1">
        <f>MAX($C258,$E258,$G258,$I258,$K258,$M258,$O258,$Q258)</f>
        <v>0</v>
      </c>
    </row>
    <row r="259" spans="1:23">
      <c r="A259" s="1" t="s">
        <v>256</v>
      </c>
      <c r="B259" s="1"/>
      <c r="C259" s="1"/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/>
      <c r="I259" s="1"/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 cm="1">
        <f t="array" ref="L259">_xlfn.SWITCH($A$2,"average", AVERAGE(Instances!L259:Instances!L259),"median", MEDIAN(Instances!L259:Instances!L259),"min", MIN(Instances!L259:Instances!L259),"max", MAX(Instances!L259:Instances!L259),"diff", MAX(Instances!L259:Instances!L259)-MIN(Instances!L259:Instances!L259))</f>
        <v>0</v>
      </c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 cm="1">
        <f t="array" ref="O259">_xlfn.SWITCH($A$2,"average", AVERAGE(Instances!O259:Instances!O259),"median", MEDIAN(Instances!O259:Instances!O259),"min", MIN(Instances!O259:Instances!O259),"max", MAX(Instances!O259:Instances!O259),"diff", MAX(Instances!O259:Instances!O259)-MIN(Instances!O259:Instances!O259))</f>
        <v>0</v>
      </c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>
        <f>MIN($B259,$D259,$F259,$H259,$J259,$L259,$N259,$P259)</f>
        <v>0</v>
      </c>
      <c r="S259" s="1">
        <f>MIN($C259,$E259,$G259,$I259,$K259,$M259,$O259,$Q259)</f>
        <v>0</v>
      </c>
      <c r="T259" s="1">
        <f>MEDIAN($B259,$D259,$F259,$H259,$J259,$L259,$N259,$P259)</f>
        <v>0</v>
      </c>
      <c r="U259" s="1">
        <f>MEDIAN($C259,$E259,$G259,$I259,$K259,$M259,$O259,$Q259)</f>
        <v>0</v>
      </c>
      <c r="V259" s="1">
        <f>MAX($B259,$D259,$F259,$H259,$J259,$L259,$N259,$P259)</f>
        <v>0</v>
      </c>
      <c r="W259" s="1">
        <f>MAX($C259,$E259,$G259,$I259,$K259,$M259,$O259,$Q259)</f>
        <v>0</v>
      </c>
    </row>
    <row r="260" spans="1:23">
      <c r="A260" s="1" t="s">
        <v>257</v>
      </c>
      <c r="B260" s="1"/>
      <c r="C260" s="1"/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/>
      <c r="I260" s="1"/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 cm="1">
        <f t="array" ref="L260">_xlfn.SWITCH($A$2,"average", AVERAGE(Instances!L260:Instances!L260),"median", MEDIAN(Instances!L260:Instances!L260),"min", MIN(Instances!L260:Instances!L260),"max", MAX(Instances!L260:Instances!L260),"diff", MAX(Instances!L260:Instances!L260)-MIN(Instances!L260:Instances!L260))</f>
        <v>0</v>
      </c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 cm="1">
        <f t="array" ref="O260">_xlfn.SWITCH($A$2,"average", AVERAGE(Instances!O260:Instances!O260),"median", MEDIAN(Instances!O260:Instances!O260),"min", MIN(Instances!O260:Instances!O260),"max", MAX(Instances!O260:Instances!O260),"diff", MAX(Instances!O260:Instances!O260)-MIN(Instances!O260:Instances!O260))</f>
        <v>0</v>
      </c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>
        <f>MIN($B260,$D260,$F260,$H260,$J260,$L260,$N260,$P260)</f>
        <v>0</v>
      </c>
      <c r="S260" s="1">
        <f>MIN($C260,$E260,$G260,$I260,$K260,$M260,$O260,$Q260)</f>
        <v>0</v>
      </c>
      <c r="T260" s="1">
        <f>MEDIAN($B260,$D260,$F260,$H260,$J260,$L260,$N260,$P260)</f>
        <v>0</v>
      </c>
      <c r="U260" s="1">
        <f>MEDIAN($C260,$E260,$G260,$I260,$K260,$M260,$O260,$Q260)</f>
        <v>0</v>
      </c>
      <c r="V260" s="1">
        <f>MAX($B260,$D260,$F260,$H260,$J260,$L260,$N260,$P260)</f>
        <v>0</v>
      </c>
      <c r="W260" s="1">
        <f>MAX($C260,$E260,$G260,$I260,$K260,$M260,$O260,$Q260)</f>
        <v>0</v>
      </c>
    </row>
    <row r="261" spans="1:23">
      <c r="A261" s="1" t="s">
        <v>258</v>
      </c>
      <c r="B261" s="1"/>
      <c r="C261" s="1"/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/>
      <c r="I261" s="1"/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 cm="1">
        <f t="array" ref="L261">_xlfn.SWITCH($A$2,"average", AVERAGE(Instances!L261:Instances!L261),"median", MEDIAN(Instances!L261:Instances!L261),"min", MIN(Instances!L261:Instances!L261),"max", MAX(Instances!L261:Instances!L261),"diff", MAX(Instances!L261:Instances!L261)-MIN(Instances!L261:Instances!L261))</f>
        <v>0</v>
      </c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 cm="1">
        <f t="array" ref="O261">_xlfn.SWITCH($A$2,"average", AVERAGE(Instances!O261:Instances!O261),"median", MEDIAN(Instances!O261:Instances!O261),"min", MIN(Instances!O261:Instances!O261),"max", MAX(Instances!O261:Instances!O261),"diff", MAX(Instances!O261:Instances!O261)-MIN(Instances!O261:Instances!O261))</f>
        <v>0</v>
      </c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>
        <f>MIN($B261,$D261,$F261,$H261,$J261,$L261,$N261,$P261)</f>
        <v>0</v>
      </c>
      <c r="S261" s="1">
        <f>MIN($C261,$E261,$G261,$I261,$K261,$M261,$O261,$Q261)</f>
        <v>0</v>
      </c>
      <c r="T261" s="1">
        <f>MEDIAN($B261,$D261,$F261,$H261,$J261,$L261,$N261,$P261)</f>
        <v>0</v>
      </c>
      <c r="U261" s="1">
        <f>MEDIAN($C261,$E261,$G261,$I261,$K261,$M261,$O261,$Q261)</f>
        <v>0</v>
      </c>
      <c r="V261" s="1">
        <f>MAX($B261,$D261,$F261,$H261,$J261,$L261,$N261,$P261)</f>
        <v>0</v>
      </c>
      <c r="W261" s="1">
        <f>MAX($C261,$E261,$G261,$I261,$K261,$M261,$O261,$Q261)</f>
        <v>0</v>
      </c>
    </row>
    <row r="262" spans="1:23">
      <c r="A262" s="1" t="s">
        <v>259</v>
      </c>
      <c r="B262" s="1"/>
      <c r="C262" s="1"/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/>
      <c r="I262" s="1"/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 cm="1">
        <f t="array" ref="L262">_xlfn.SWITCH($A$2,"average", AVERAGE(Instances!L262:Instances!L262),"median", MEDIAN(Instances!L262:Instances!L262),"min", MIN(Instances!L262:Instances!L262),"max", MAX(Instances!L262:Instances!L262),"diff", MAX(Instances!L262:Instances!L262)-MIN(Instances!L262:Instances!L262))</f>
        <v>0</v>
      </c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 cm="1">
        <f t="array" ref="O262">_xlfn.SWITCH($A$2,"average", AVERAGE(Instances!O262:Instances!O262),"median", MEDIAN(Instances!O262:Instances!O262),"min", MIN(Instances!O262:Instances!O262),"max", MAX(Instances!O262:Instances!O262),"diff", MAX(Instances!O262:Instances!O262)-MIN(Instances!O262:Instances!O262))</f>
        <v>0</v>
      </c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>
        <f>MIN($B262,$D262,$F262,$H262,$J262,$L262,$N262,$P262)</f>
        <v>0</v>
      </c>
      <c r="S262" s="1">
        <f>MIN($C262,$E262,$G262,$I262,$K262,$M262,$O262,$Q262)</f>
        <v>0</v>
      </c>
      <c r="T262" s="1">
        <f>MEDIAN($B262,$D262,$F262,$H262,$J262,$L262,$N262,$P262)</f>
        <v>0</v>
      </c>
      <c r="U262" s="1">
        <f>MEDIAN($C262,$E262,$G262,$I262,$K262,$M262,$O262,$Q262)</f>
        <v>0</v>
      </c>
      <c r="V262" s="1">
        <f>MAX($B262,$D262,$F262,$H262,$J262,$L262,$N262,$P262)</f>
        <v>0</v>
      </c>
      <c r="W262" s="1">
        <f>MAX($C262,$E262,$G262,$I262,$K262,$M262,$O262,$Q262)</f>
        <v>0</v>
      </c>
    </row>
    <row r="263" spans="1:23">
      <c r="A263" s="1" t="s">
        <v>260</v>
      </c>
      <c r="B263" s="1"/>
      <c r="C263" s="1"/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/>
      <c r="I263" s="1"/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 cm="1">
        <f t="array" ref="L263">_xlfn.SWITCH($A$2,"average", AVERAGE(Instances!L263:Instances!L263),"median", MEDIAN(Instances!L263:Instances!L263),"min", MIN(Instances!L263:Instances!L263),"max", MAX(Instances!L263:Instances!L263),"diff", MAX(Instances!L263:Instances!L263)-MIN(Instances!L263:Instances!L263))</f>
        <v>0</v>
      </c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 cm="1">
        <f t="array" ref="O263">_xlfn.SWITCH($A$2,"average", AVERAGE(Instances!O263:Instances!O263),"median", MEDIAN(Instances!O263:Instances!O263),"min", MIN(Instances!O263:Instances!O263),"max", MAX(Instances!O263:Instances!O263),"diff", MAX(Instances!O263:Instances!O263)-MIN(Instances!O263:Instances!O263))</f>
        <v>0</v>
      </c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>
        <f>MIN($B263,$D263,$F263,$H263,$J263,$L263,$N263,$P263)</f>
        <v>0</v>
      </c>
      <c r="S263" s="1">
        <f>MIN($C263,$E263,$G263,$I263,$K263,$M263,$O263,$Q263)</f>
        <v>0</v>
      </c>
      <c r="T263" s="1">
        <f>MEDIAN($B263,$D263,$F263,$H263,$J263,$L263,$N263,$P263)</f>
        <v>0</v>
      </c>
      <c r="U263" s="1">
        <f>MEDIAN($C263,$E263,$G263,$I263,$K263,$M263,$O263,$Q263)</f>
        <v>0</v>
      </c>
      <c r="V263" s="1">
        <f>MAX($B263,$D263,$F263,$H263,$J263,$L263,$N263,$P263)</f>
        <v>0</v>
      </c>
      <c r="W263" s="1">
        <f>MAX($C263,$E263,$G263,$I263,$K263,$M263,$O263,$Q263)</f>
        <v>0</v>
      </c>
    </row>
    <row r="264" spans="1:23">
      <c r="A264" s="1" t="s">
        <v>261</v>
      </c>
      <c r="B264" s="1"/>
      <c r="C264" s="1"/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/>
      <c r="I264" s="1"/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 cm="1">
        <f t="array" ref="L264">_xlfn.SWITCH($A$2,"average", AVERAGE(Instances!L264:Instances!L264),"median", MEDIAN(Instances!L264:Instances!L264),"min", MIN(Instances!L264:Instances!L264),"max", MAX(Instances!L264:Instances!L264),"diff", MAX(Instances!L264:Instances!L264)-MIN(Instances!L264:Instances!L264))</f>
        <v>0</v>
      </c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 cm="1">
        <f t="array" ref="O264">_xlfn.SWITCH($A$2,"average", AVERAGE(Instances!O264:Instances!O264),"median", MEDIAN(Instances!O264:Instances!O264),"min", MIN(Instances!O264:Instances!O264),"max", MAX(Instances!O264:Instances!O264),"diff", MAX(Instances!O264:Instances!O264)-MIN(Instances!O264:Instances!O264))</f>
        <v>0</v>
      </c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>
        <f>MIN($B264,$D264,$F264,$H264,$J264,$L264,$N264,$P264)</f>
        <v>0</v>
      </c>
      <c r="S264" s="1">
        <f>MIN($C264,$E264,$G264,$I264,$K264,$M264,$O264,$Q264)</f>
        <v>0</v>
      </c>
      <c r="T264" s="1">
        <f>MEDIAN($B264,$D264,$F264,$H264,$J264,$L264,$N264,$P264)</f>
        <v>0</v>
      </c>
      <c r="U264" s="1">
        <f>MEDIAN($C264,$E264,$G264,$I264,$K264,$M264,$O264,$Q264)</f>
        <v>0</v>
      </c>
      <c r="V264" s="1">
        <f>MAX($B264,$D264,$F264,$H264,$J264,$L264,$N264,$P264)</f>
        <v>0</v>
      </c>
      <c r="W264" s="1">
        <f>MAX($C264,$E264,$G264,$I264,$K264,$M264,$O264,$Q264)</f>
        <v>0</v>
      </c>
    </row>
    <row r="265" spans="1:23">
      <c r="A265" s="1" t="s">
        <v>262</v>
      </c>
      <c r="B265" s="1"/>
      <c r="C265" s="1"/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/>
      <c r="I265" s="1"/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 cm="1">
        <f t="array" ref="L265">_xlfn.SWITCH($A$2,"average", AVERAGE(Instances!L265:Instances!L265),"median", MEDIAN(Instances!L265:Instances!L265),"min", MIN(Instances!L265:Instances!L265),"max", MAX(Instances!L265:Instances!L265),"diff", MAX(Instances!L265:Instances!L265)-MIN(Instances!L265:Instances!L265))</f>
        <v>0</v>
      </c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 cm="1">
        <f t="array" ref="O265">_xlfn.SWITCH($A$2,"average", AVERAGE(Instances!O265:Instances!O265),"median", MEDIAN(Instances!O265:Instances!O265),"min", MIN(Instances!O265:Instances!O265),"max", MAX(Instances!O265:Instances!O265),"diff", MAX(Instances!O265:Instances!O265)-MIN(Instances!O265:Instances!O265))</f>
        <v>0</v>
      </c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>
        <f>MIN($B265,$D265,$F265,$H265,$J265,$L265,$N265,$P265)</f>
        <v>0</v>
      </c>
      <c r="S265" s="1">
        <f>MIN($C265,$E265,$G265,$I265,$K265,$M265,$O265,$Q265)</f>
        <v>0</v>
      </c>
      <c r="T265" s="1">
        <f>MEDIAN($B265,$D265,$F265,$H265,$J265,$L265,$N265,$P265)</f>
        <v>0</v>
      </c>
      <c r="U265" s="1">
        <f>MEDIAN($C265,$E265,$G265,$I265,$K265,$M265,$O265,$Q265)</f>
        <v>0</v>
      </c>
      <c r="V265" s="1">
        <f>MAX($B265,$D265,$F265,$H265,$J265,$L265,$N265,$P265)</f>
        <v>0</v>
      </c>
      <c r="W265" s="1">
        <f>MAX($C265,$E265,$G265,$I265,$K265,$M265,$O265,$Q265)</f>
        <v>0</v>
      </c>
    </row>
    <row r="266" spans="1:23">
      <c r="A266" s="1" t="s">
        <v>263</v>
      </c>
      <c r="B266" s="1"/>
      <c r="C266" s="1"/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/>
      <c r="I266" s="1"/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 cm="1">
        <f t="array" ref="L266">_xlfn.SWITCH($A$2,"average", AVERAGE(Instances!L266:Instances!L266),"median", MEDIAN(Instances!L266:Instances!L266),"min", MIN(Instances!L266:Instances!L266),"max", MAX(Instances!L266:Instances!L266),"diff", MAX(Instances!L266:Instances!L266)-MIN(Instances!L266:Instances!L266))</f>
        <v>0</v>
      </c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 cm="1">
        <f t="array" ref="O266">_xlfn.SWITCH($A$2,"average", AVERAGE(Instances!O266:Instances!O266),"median", MEDIAN(Instances!O266:Instances!O266),"min", MIN(Instances!O266:Instances!O266),"max", MAX(Instances!O266:Instances!O266),"diff", MAX(Instances!O266:Instances!O266)-MIN(Instances!O266:Instances!O266))</f>
        <v>0</v>
      </c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>
        <f>MIN($B266,$D266,$F266,$H266,$J266,$L266,$N266,$P266)</f>
        <v>0</v>
      </c>
      <c r="S266" s="1">
        <f>MIN($C266,$E266,$G266,$I266,$K266,$M266,$O266,$Q266)</f>
        <v>0</v>
      </c>
      <c r="T266" s="1">
        <f>MEDIAN($B266,$D266,$F266,$H266,$J266,$L266,$N266,$P266)</f>
        <v>0</v>
      </c>
      <c r="U266" s="1">
        <f>MEDIAN($C266,$E266,$G266,$I266,$K266,$M266,$O266,$Q266)</f>
        <v>0</v>
      </c>
      <c r="V266" s="1">
        <f>MAX($B266,$D266,$F266,$H266,$J266,$L266,$N266,$P266)</f>
        <v>0</v>
      </c>
      <c r="W266" s="1">
        <f>MAX($C266,$E266,$G266,$I266,$K266,$M266,$O266,$Q266)</f>
        <v>0</v>
      </c>
    </row>
    <row r="267" spans="1:23">
      <c r="A267" s="1" t="s">
        <v>264</v>
      </c>
      <c r="B267" s="1"/>
      <c r="C267" s="1"/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/>
      <c r="I267" s="1"/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 cm="1">
        <f t="array" ref="L267">_xlfn.SWITCH($A$2,"average", AVERAGE(Instances!L267:Instances!L267),"median", MEDIAN(Instances!L267:Instances!L267),"min", MIN(Instances!L267:Instances!L267),"max", MAX(Instances!L267:Instances!L267),"diff", MAX(Instances!L267:Instances!L267)-MIN(Instances!L267:Instances!L267))</f>
        <v>0</v>
      </c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 cm="1">
        <f t="array" ref="O267">_xlfn.SWITCH($A$2,"average", AVERAGE(Instances!O267:Instances!O267),"median", MEDIAN(Instances!O267:Instances!O267),"min", MIN(Instances!O267:Instances!O267),"max", MAX(Instances!O267:Instances!O267),"diff", MAX(Instances!O267:Instances!O267)-MIN(Instances!O267:Instances!O267))</f>
        <v>0</v>
      </c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>
        <f>MIN($B267,$D267,$F267,$H267,$J267,$L267,$N267,$P267)</f>
        <v>0</v>
      </c>
      <c r="S267" s="1">
        <f>MIN($C267,$E267,$G267,$I267,$K267,$M267,$O267,$Q267)</f>
        <v>0</v>
      </c>
      <c r="T267" s="1">
        <f>MEDIAN($B267,$D267,$F267,$H267,$J267,$L267,$N267,$P267)</f>
        <v>0</v>
      </c>
      <c r="U267" s="1">
        <f>MEDIAN($C267,$E267,$G267,$I267,$K267,$M267,$O267,$Q267)</f>
        <v>0</v>
      </c>
      <c r="V267" s="1">
        <f>MAX($B267,$D267,$F267,$H267,$J267,$L267,$N267,$P267)</f>
        <v>0</v>
      </c>
      <c r="W267" s="1">
        <f>MAX($C267,$E267,$G267,$I267,$K267,$M267,$O267,$Q267)</f>
        <v>0</v>
      </c>
    </row>
    <row r="268" spans="1:23">
      <c r="A268" s="1" t="s">
        <v>265</v>
      </c>
      <c r="B268" s="1"/>
      <c r="C268" s="1"/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/>
      <c r="I268" s="1"/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 cm="1">
        <f t="array" ref="L268">_xlfn.SWITCH($A$2,"average", AVERAGE(Instances!L268:Instances!L268),"median", MEDIAN(Instances!L268:Instances!L268),"min", MIN(Instances!L268:Instances!L268),"max", MAX(Instances!L268:Instances!L268),"diff", MAX(Instances!L268:Instances!L268)-MIN(Instances!L268:Instances!L268))</f>
        <v>0</v>
      </c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 cm="1">
        <f t="array" ref="O268">_xlfn.SWITCH($A$2,"average", AVERAGE(Instances!O268:Instances!O268),"median", MEDIAN(Instances!O268:Instances!O268),"min", MIN(Instances!O268:Instances!O268),"max", MAX(Instances!O268:Instances!O268),"diff", MAX(Instances!O268:Instances!O268)-MIN(Instances!O268:Instances!O268))</f>
        <v>0</v>
      </c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>
        <f>MIN($B268,$D268,$F268,$H268,$J268,$L268,$N268,$P268)</f>
        <v>0</v>
      </c>
      <c r="S268" s="1">
        <f>MIN($C268,$E268,$G268,$I268,$K268,$M268,$O268,$Q268)</f>
        <v>0</v>
      </c>
      <c r="T268" s="1">
        <f>MEDIAN($B268,$D268,$F268,$H268,$J268,$L268,$N268,$P268)</f>
        <v>0</v>
      </c>
      <c r="U268" s="1">
        <f>MEDIAN($C268,$E268,$G268,$I268,$K268,$M268,$O268,$Q268)</f>
        <v>0</v>
      </c>
      <c r="V268" s="1">
        <f>MAX($B268,$D268,$F268,$H268,$J268,$L268,$N268,$P268)</f>
        <v>0</v>
      </c>
      <c r="W268" s="1">
        <f>MAX($C268,$E268,$G268,$I268,$K268,$M268,$O268,$Q268)</f>
        <v>0</v>
      </c>
    </row>
    <row r="269" spans="1:23">
      <c r="A269" s="1" t="s">
        <v>266</v>
      </c>
      <c r="B269" s="1"/>
      <c r="C269" s="1"/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/>
      <c r="I269" s="1"/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 cm="1">
        <f t="array" ref="L269">_xlfn.SWITCH($A$2,"average", AVERAGE(Instances!L269:Instances!L269),"median", MEDIAN(Instances!L269:Instances!L269),"min", MIN(Instances!L269:Instances!L269),"max", MAX(Instances!L269:Instances!L269),"diff", MAX(Instances!L269:Instances!L269)-MIN(Instances!L269:Instances!L269))</f>
        <v>0</v>
      </c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 cm="1">
        <f t="array" ref="O269">_xlfn.SWITCH($A$2,"average", AVERAGE(Instances!O269:Instances!O269),"median", MEDIAN(Instances!O269:Instances!O269),"min", MIN(Instances!O269:Instances!O269),"max", MAX(Instances!O269:Instances!O269),"diff", MAX(Instances!O269:Instances!O269)-MIN(Instances!O269:Instances!O269))</f>
        <v>0</v>
      </c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>
        <f>MIN($B269,$D269,$F269,$H269,$J269,$L269,$N269,$P269)</f>
        <v>0</v>
      </c>
      <c r="S269" s="1">
        <f>MIN($C269,$E269,$G269,$I269,$K269,$M269,$O269,$Q269)</f>
        <v>0</v>
      </c>
      <c r="T269" s="1">
        <f>MEDIAN($B269,$D269,$F269,$H269,$J269,$L269,$N269,$P269)</f>
        <v>0</v>
      </c>
      <c r="U269" s="1">
        <f>MEDIAN($C269,$E269,$G269,$I269,$K269,$M269,$O269,$Q269)</f>
        <v>0</v>
      </c>
      <c r="V269" s="1">
        <f>MAX($B269,$D269,$F269,$H269,$J269,$L269,$N269,$P269)</f>
        <v>0</v>
      </c>
      <c r="W269" s="1">
        <f>MAX($C269,$E269,$G269,$I269,$K269,$M269,$O269,$Q269)</f>
        <v>0</v>
      </c>
    </row>
    <row r="270" spans="1:23">
      <c r="A270" s="1" t="s">
        <v>267</v>
      </c>
      <c r="B270" s="1"/>
      <c r="C270" s="1"/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/>
      <c r="I270" s="1"/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 cm="1">
        <f t="array" ref="L270">_xlfn.SWITCH($A$2,"average", AVERAGE(Instances!L270:Instances!L270),"median", MEDIAN(Instances!L270:Instances!L270),"min", MIN(Instances!L270:Instances!L270),"max", MAX(Instances!L270:Instances!L270),"diff", MAX(Instances!L270:Instances!L270)-MIN(Instances!L270:Instances!L270))</f>
        <v>0</v>
      </c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 cm="1">
        <f t="array" ref="O270">_xlfn.SWITCH($A$2,"average", AVERAGE(Instances!O270:Instances!O270),"median", MEDIAN(Instances!O270:Instances!O270),"min", MIN(Instances!O270:Instances!O270),"max", MAX(Instances!O270:Instances!O270),"diff", MAX(Instances!O270:Instances!O270)-MIN(Instances!O270:Instances!O270))</f>
        <v>0</v>
      </c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>
        <f>MIN($B270,$D270,$F270,$H270,$J270,$L270,$N270,$P270)</f>
        <v>0</v>
      </c>
      <c r="S270" s="1">
        <f>MIN($C270,$E270,$G270,$I270,$K270,$M270,$O270,$Q270)</f>
        <v>0</v>
      </c>
      <c r="T270" s="1">
        <f>MEDIAN($B270,$D270,$F270,$H270,$J270,$L270,$N270,$P270)</f>
        <v>0</v>
      </c>
      <c r="U270" s="1">
        <f>MEDIAN($C270,$E270,$G270,$I270,$K270,$M270,$O270,$Q270)</f>
        <v>0</v>
      </c>
      <c r="V270" s="1">
        <f>MAX($B270,$D270,$F270,$H270,$J270,$L270,$N270,$P270)</f>
        <v>0</v>
      </c>
      <c r="W270" s="1">
        <f>MAX($C270,$E270,$G270,$I270,$K270,$M270,$O270,$Q270)</f>
        <v>0</v>
      </c>
    </row>
    <row r="271" spans="1:23">
      <c r="A271" s="1" t="s">
        <v>268</v>
      </c>
      <c r="B271" s="1"/>
      <c r="C271" s="1"/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/>
      <c r="I271" s="1"/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 cm="1">
        <f t="array" ref="L271">_xlfn.SWITCH($A$2,"average", AVERAGE(Instances!L271:Instances!L271),"median", MEDIAN(Instances!L271:Instances!L271),"min", MIN(Instances!L271:Instances!L271),"max", MAX(Instances!L271:Instances!L271),"diff", MAX(Instances!L271:Instances!L271)-MIN(Instances!L271:Instances!L271))</f>
        <v>0</v>
      </c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 cm="1">
        <f t="array" ref="O271">_xlfn.SWITCH($A$2,"average", AVERAGE(Instances!O271:Instances!O271),"median", MEDIAN(Instances!O271:Instances!O271),"min", MIN(Instances!O271:Instances!O271),"max", MAX(Instances!O271:Instances!O271),"diff", MAX(Instances!O271:Instances!O271)-MIN(Instances!O271:Instances!O271))</f>
        <v>0</v>
      </c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>
        <f>MIN($B271,$D271,$F271,$H271,$J271,$L271,$N271,$P271)</f>
        <v>0</v>
      </c>
      <c r="S271" s="1">
        <f>MIN($C271,$E271,$G271,$I271,$K271,$M271,$O271,$Q271)</f>
        <v>0</v>
      </c>
      <c r="T271" s="1">
        <f>MEDIAN($B271,$D271,$F271,$H271,$J271,$L271,$N271,$P271)</f>
        <v>0</v>
      </c>
      <c r="U271" s="1">
        <f>MEDIAN($C271,$E271,$G271,$I271,$K271,$M271,$O271,$Q271)</f>
        <v>0</v>
      </c>
      <c r="V271" s="1">
        <f>MAX($B271,$D271,$F271,$H271,$J271,$L271,$N271,$P271)</f>
        <v>0</v>
      </c>
      <c r="W271" s="1">
        <f>MAX($C271,$E271,$G271,$I271,$K271,$M271,$O271,$Q271)</f>
        <v>0</v>
      </c>
    </row>
    <row r="272" spans="1:23">
      <c r="A272" s="1" t="s">
        <v>269</v>
      </c>
      <c r="B272" s="1"/>
      <c r="C272" s="1"/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/>
      <c r="I272" s="1"/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 cm="1">
        <f t="array" ref="L272">_xlfn.SWITCH($A$2,"average", AVERAGE(Instances!L272:Instances!L272),"median", MEDIAN(Instances!L272:Instances!L272),"min", MIN(Instances!L272:Instances!L272),"max", MAX(Instances!L272:Instances!L272),"diff", MAX(Instances!L272:Instances!L272)-MIN(Instances!L272:Instances!L272))</f>
        <v>0</v>
      </c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 cm="1">
        <f t="array" ref="O272">_xlfn.SWITCH($A$2,"average", AVERAGE(Instances!O272:Instances!O272),"median", MEDIAN(Instances!O272:Instances!O272),"min", MIN(Instances!O272:Instances!O272),"max", MAX(Instances!O272:Instances!O272),"diff", MAX(Instances!O272:Instances!O272)-MIN(Instances!O272:Instances!O272))</f>
        <v>0</v>
      </c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>
        <f>MIN($B272,$D272,$F272,$H272,$J272,$L272,$N272,$P272)</f>
        <v>0</v>
      </c>
      <c r="S272" s="1">
        <f>MIN($C272,$E272,$G272,$I272,$K272,$M272,$O272,$Q272)</f>
        <v>0</v>
      </c>
      <c r="T272" s="1">
        <f>MEDIAN($B272,$D272,$F272,$H272,$J272,$L272,$N272,$P272)</f>
        <v>0</v>
      </c>
      <c r="U272" s="1">
        <f>MEDIAN($C272,$E272,$G272,$I272,$K272,$M272,$O272,$Q272)</f>
        <v>0</v>
      </c>
      <c r="V272" s="1">
        <f>MAX($B272,$D272,$F272,$H272,$J272,$L272,$N272,$P272)</f>
        <v>0</v>
      </c>
      <c r="W272" s="1">
        <f>MAX($C272,$E272,$G272,$I272,$K272,$M272,$O272,$Q272)</f>
        <v>0</v>
      </c>
    </row>
    <row r="273" spans="1:23">
      <c r="A273" s="1" t="s">
        <v>270</v>
      </c>
      <c r="B273" s="1"/>
      <c r="C273" s="1"/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/>
      <c r="I273" s="1"/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 cm="1">
        <f t="array" ref="L273">_xlfn.SWITCH($A$2,"average", AVERAGE(Instances!L273:Instances!L273),"median", MEDIAN(Instances!L273:Instances!L273),"min", MIN(Instances!L273:Instances!L273),"max", MAX(Instances!L273:Instances!L273),"diff", MAX(Instances!L273:Instances!L273)-MIN(Instances!L273:Instances!L273))</f>
        <v>0</v>
      </c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 cm="1">
        <f t="array" ref="O273">_xlfn.SWITCH($A$2,"average", AVERAGE(Instances!O273:Instances!O273),"median", MEDIAN(Instances!O273:Instances!O273),"min", MIN(Instances!O273:Instances!O273),"max", MAX(Instances!O273:Instances!O273),"diff", MAX(Instances!O273:Instances!O273)-MIN(Instances!O273:Instances!O273))</f>
        <v>0</v>
      </c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>
        <f>MIN($B273,$D273,$F273,$H273,$J273,$L273,$N273,$P273)</f>
        <v>0</v>
      </c>
      <c r="S273" s="1">
        <f>MIN($C273,$E273,$G273,$I273,$K273,$M273,$O273,$Q273)</f>
        <v>0</v>
      </c>
      <c r="T273" s="1">
        <f>MEDIAN($B273,$D273,$F273,$H273,$J273,$L273,$N273,$P273)</f>
        <v>0</v>
      </c>
      <c r="U273" s="1">
        <f>MEDIAN($C273,$E273,$G273,$I273,$K273,$M273,$O273,$Q273)</f>
        <v>0</v>
      </c>
      <c r="V273" s="1">
        <f>MAX($B273,$D273,$F273,$H273,$J273,$L273,$N273,$P273)</f>
        <v>0</v>
      </c>
      <c r="W273" s="1">
        <f>MAX($C273,$E273,$G273,$I273,$K273,$M273,$O273,$Q273)</f>
        <v>0</v>
      </c>
    </row>
    <row r="274" spans="1:23">
      <c r="A274" s="1" t="s">
        <v>271</v>
      </c>
      <c r="B274" s="1"/>
      <c r="C274" s="1"/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/>
      <c r="I274" s="1"/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 cm="1">
        <f t="array" ref="L274">_xlfn.SWITCH($A$2,"average", AVERAGE(Instances!L274:Instances!L274),"median", MEDIAN(Instances!L274:Instances!L274),"min", MIN(Instances!L274:Instances!L274),"max", MAX(Instances!L274:Instances!L274),"diff", MAX(Instances!L274:Instances!L274)-MIN(Instances!L274:Instances!L274))</f>
        <v>0</v>
      </c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 cm="1">
        <f t="array" ref="O274">_xlfn.SWITCH($A$2,"average", AVERAGE(Instances!O274:Instances!O274),"median", MEDIAN(Instances!O274:Instances!O274),"min", MIN(Instances!O274:Instances!O274),"max", MAX(Instances!O274:Instances!O274),"diff", MAX(Instances!O274:Instances!O274)-MIN(Instances!O274:Instances!O274))</f>
        <v>0</v>
      </c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>
        <f>MIN($B274,$D274,$F274,$H274,$J274,$L274,$N274,$P274)</f>
        <v>0</v>
      </c>
      <c r="S274" s="1">
        <f>MIN($C274,$E274,$G274,$I274,$K274,$M274,$O274,$Q274)</f>
        <v>0</v>
      </c>
      <c r="T274" s="1">
        <f>MEDIAN($B274,$D274,$F274,$H274,$J274,$L274,$N274,$P274)</f>
        <v>0</v>
      </c>
      <c r="U274" s="1">
        <f>MEDIAN($C274,$E274,$G274,$I274,$K274,$M274,$O274,$Q274)</f>
        <v>0</v>
      </c>
      <c r="V274" s="1">
        <f>MAX($B274,$D274,$F274,$H274,$J274,$L274,$N274,$P274)</f>
        <v>0</v>
      </c>
      <c r="W274" s="1">
        <f>MAX($C274,$E274,$G274,$I274,$K274,$M274,$O274,$Q274)</f>
        <v>0</v>
      </c>
    </row>
    <row r="275" spans="1:23">
      <c r="A275" s="1" t="s">
        <v>272</v>
      </c>
      <c r="B275" s="1"/>
      <c r="C275" s="1"/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/>
      <c r="I275" s="1"/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 cm="1">
        <f t="array" ref="L275">_xlfn.SWITCH($A$2,"average", AVERAGE(Instances!L275:Instances!L275),"median", MEDIAN(Instances!L275:Instances!L275),"min", MIN(Instances!L275:Instances!L275),"max", MAX(Instances!L275:Instances!L275),"diff", MAX(Instances!L275:Instances!L275)-MIN(Instances!L275:Instances!L275))</f>
        <v>0</v>
      </c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 cm="1">
        <f t="array" ref="O275">_xlfn.SWITCH($A$2,"average", AVERAGE(Instances!O275:Instances!O275),"median", MEDIAN(Instances!O275:Instances!O275),"min", MIN(Instances!O275:Instances!O275),"max", MAX(Instances!O275:Instances!O275),"diff", MAX(Instances!O275:Instances!O275)-MIN(Instances!O275:Instances!O275))</f>
        <v>0</v>
      </c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>
        <f>MIN($B275,$D275,$F275,$H275,$J275,$L275,$N275,$P275)</f>
        <v>0</v>
      </c>
      <c r="S275" s="1">
        <f>MIN($C275,$E275,$G275,$I275,$K275,$M275,$O275,$Q275)</f>
        <v>0</v>
      </c>
      <c r="T275" s="1">
        <f>MEDIAN($B275,$D275,$F275,$H275,$J275,$L275,$N275,$P275)</f>
        <v>0</v>
      </c>
      <c r="U275" s="1">
        <f>MEDIAN($C275,$E275,$G275,$I275,$K275,$M275,$O275,$Q275)</f>
        <v>0</v>
      </c>
      <c r="V275" s="1">
        <f>MAX($B275,$D275,$F275,$H275,$J275,$L275,$N275,$P275)</f>
        <v>0</v>
      </c>
      <c r="W275" s="1">
        <f>MAX($C275,$E275,$G275,$I275,$K275,$M275,$O275,$Q275)</f>
        <v>0</v>
      </c>
    </row>
    <row r="276" spans="1:23">
      <c r="A276" s="1" t="s">
        <v>273</v>
      </c>
      <c r="B276" s="1"/>
      <c r="C276" s="1"/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/>
      <c r="I276" s="1"/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 cm="1">
        <f t="array" ref="L276">_xlfn.SWITCH($A$2,"average", AVERAGE(Instances!L276:Instances!L276),"median", MEDIAN(Instances!L276:Instances!L276),"min", MIN(Instances!L276:Instances!L276),"max", MAX(Instances!L276:Instances!L276),"diff", MAX(Instances!L276:Instances!L276)-MIN(Instances!L276:Instances!L276))</f>
        <v>0</v>
      </c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 cm="1">
        <f t="array" ref="O276">_xlfn.SWITCH($A$2,"average", AVERAGE(Instances!O276:Instances!O276),"median", MEDIAN(Instances!O276:Instances!O276),"min", MIN(Instances!O276:Instances!O276),"max", MAX(Instances!O276:Instances!O276),"diff", MAX(Instances!O276:Instances!O276)-MIN(Instances!O276:Instances!O276))</f>
        <v>0</v>
      </c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>
        <f>MIN($B276,$D276,$F276,$H276,$J276,$L276,$N276,$P276)</f>
        <v>0</v>
      </c>
      <c r="S276" s="1">
        <f>MIN($C276,$E276,$G276,$I276,$K276,$M276,$O276,$Q276)</f>
        <v>0</v>
      </c>
      <c r="T276" s="1">
        <f>MEDIAN($B276,$D276,$F276,$H276,$J276,$L276,$N276,$P276)</f>
        <v>0</v>
      </c>
      <c r="U276" s="1">
        <f>MEDIAN($C276,$E276,$G276,$I276,$K276,$M276,$O276,$Q276)</f>
        <v>0</v>
      </c>
      <c r="V276" s="1">
        <f>MAX($B276,$D276,$F276,$H276,$J276,$L276,$N276,$P276)</f>
        <v>0</v>
      </c>
      <c r="W276" s="1">
        <f>MAX($C276,$E276,$G276,$I276,$K276,$M276,$O276,$Q276)</f>
        <v>0</v>
      </c>
    </row>
    <row r="277" spans="1:23">
      <c r="A277" s="1" t="s">
        <v>274</v>
      </c>
      <c r="B277" s="1"/>
      <c r="C277" s="1"/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/>
      <c r="I277" s="1"/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 cm="1">
        <f t="array" ref="L277">_xlfn.SWITCH($A$2,"average", AVERAGE(Instances!L277:Instances!L277),"median", MEDIAN(Instances!L277:Instances!L277),"min", MIN(Instances!L277:Instances!L277),"max", MAX(Instances!L277:Instances!L277),"diff", MAX(Instances!L277:Instances!L277)-MIN(Instances!L277:Instances!L277))</f>
        <v>0</v>
      </c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 cm="1">
        <f t="array" ref="O277">_xlfn.SWITCH($A$2,"average", AVERAGE(Instances!O277:Instances!O277),"median", MEDIAN(Instances!O277:Instances!O277),"min", MIN(Instances!O277:Instances!O277),"max", MAX(Instances!O277:Instances!O277),"diff", MAX(Instances!O277:Instances!O277)-MIN(Instances!O277:Instances!O277))</f>
        <v>0</v>
      </c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>
        <f>MIN($B277,$D277,$F277,$H277,$J277,$L277,$N277,$P277)</f>
        <v>0</v>
      </c>
      <c r="S277" s="1">
        <f>MIN($C277,$E277,$G277,$I277,$K277,$M277,$O277,$Q277)</f>
        <v>0</v>
      </c>
      <c r="T277" s="1">
        <f>MEDIAN($B277,$D277,$F277,$H277,$J277,$L277,$N277,$P277)</f>
        <v>0</v>
      </c>
      <c r="U277" s="1">
        <f>MEDIAN($C277,$E277,$G277,$I277,$K277,$M277,$O277,$Q277)</f>
        <v>0</v>
      </c>
      <c r="V277" s="1">
        <f>MAX($B277,$D277,$F277,$H277,$J277,$L277,$N277,$P277)</f>
        <v>0</v>
      </c>
      <c r="W277" s="1">
        <f>MAX($C277,$E277,$G277,$I277,$K277,$M277,$O277,$Q277)</f>
        <v>0</v>
      </c>
    </row>
    <row r="278" spans="1:23">
      <c r="A278" s="1" t="s">
        <v>275</v>
      </c>
      <c r="B278" s="1"/>
      <c r="C278" s="1"/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/>
      <c r="I278" s="1"/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 cm="1">
        <f t="array" ref="L278">_xlfn.SWITCH($A$2,"average", AVERAGE(Instances!L278:Instances!L278),"median", MEDIAN(Instances!L278:Instances!L278),"min", MIN(Instances!L278:Instances!L278),"max", MAX(Instances!L278:Instances!L278),"diff", MAX(Instances!L278:Instances!L278)-MIN(Instances!L278:Instances!L278))</f>
        <v>0</v>
      </c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 cm="1">
        <f t="array" ref="O278">_xlfn.SWITCH($A$2,"average", AVERAGE(Instances!O278:Instances!O278),"median", MEDIAN(Instances!O278:Instances!O278),"min", MIN(Instances!O278:Instances!O278),"max", MAX(Instances!O278:Instances!O278),"diff", MAX(Instances!O278:Instances!O278)-MIN(Instances!O278:Instances!O278))</f>
        <v>0</v>
      </c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>
        <f>MIN($B278,$D278,$F278,$H278,$J278,$L278,$N278,$P278)</f>
        <v>0</v>
      </c>
      <c r="S278" s="1">
        <f>MIN($C278,$E278,$G278,$I278,$K278,$M278,$O278,$Q278)</f>
        <v>0</v>
      </c>
      <c r="T278" s="1">
        <f>MEDIAN($B278,$D278,$F278,$H278,$J278,$L278,$N278,$P278)</f>
        <v>0</v>
      </c>
      <c r="U278" s="1">
        <f>MEDIAN($C278,$E278,$G278,$I278,$K278,$M278,$O278,$Q278)</f>
        <v>0</v>
      </c>
      <c r="V278" s="1">
        <f>MAX($B278,$D278,$F278,$H278,$J278,$L278,$N278,$P278)</f>
        <v>0</v>
      </c>
      <c r="W278" s="1">
        <f>MAX($C278,$E278,$G278,$I278,$K278,$M278,$O278,$Q278)</f>
        <v>0</v>
      </c>
    </row>
    <row r="279" spans="1:23">
      <c r="A279" s="1" t="s">
        <v>276</v>
      </c>
      <c r="B279" s="1"/>
      <c r="C279" s="1"/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/>
      <c r="I279" s="1"/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 cm="1">
        <f t="array" ref="L279">_xlfn.SWITCH($A$2,"average", AVERAGE(Instances!L279:Instances!L279),"median", MEDIAN(Instances!L279:Instances!L279),"min", MIN(Instances!L279:Instances!L279),"max", MAX(Instances!L279:Instances!L279),"diff", MAX(Instances!L279:Instances!L279)-MIN(Instances!L279:Instances!L279))</f>
        <v>0</v>
      </c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 cm="1">
        <f t="array" ref="O279">_xlfn.SWITCH($A$2,"average", AVERAGE(Instances!O279:Instances!O279),"median", MEDIAN(Instances!O279:Instances!O279),"min", MIN(Instances!O279:Instances!O279),"max", MAX(Instances!O279:Instances!O279),"diff", MAX(Instances!O279:Instances!O279)-MIN(Instances!O279:Instances!O279))</f>
        <v>0</v>
      </c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>
        <f>MIN($B279,$D279,$F279,$H279,$J279,$L279,$N279,$P279)</f>
        <v>0</v>
      </c>
      <c r="S279" s="1">
        <f>MIN($C279,$E279,$G279,$I279,$K279,$M279,$O279,$Q279)</f>
        <v>0</v>
      </c>
      <c r="T279" s="1">
        <f>MEDIAN($B279,$D279,$F279,$H279,$J279,$L279,$N279,$P279)</f>
        <v>0</v>
      </c>
      <c r="U279" s="1">
        <f>MEDIAN($C279,$E279,$G279,$I279,$K279,$M279,$O279,$Q279)</f>
        <v>0</v>
      </c>
      <c r="V279" s="1">
        <f>MAX($B279,$D279,$F279,$H279,$J279,$L279,$N279,$P279)</f>
        <v>0</v>
      </c>
      <c r="W279" s="1">
        <f>MAX($C279,$E279,$G279,$I279,$K279,$M279,$O279,$Q279)</f>
        <v>0</v>
      </c>
    </row>
    <row r="280" spans="1:23">
      <c r="A280" s="1" t="s">
        <v>277</v>
      </c>
      <c r="B280" s="1"/>
      <c r="C280" s="1"/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/>
      <c r="I280" s="1"/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 cm="1">
        <f t="array" ref="L280">_xlfn.SWITCH($A$2,"average", AVERAGE(Instances!L280:Instances!L280),"median", MEDIAN(Instances!L280:Instances!L280),"min", MIN(Instances!L280:Instances!L280),"max", MAX(Instances!L280:Instances!L280),"diff", MAX(Instances!L280:Instances!L280)-MIN(Instances!L280:Instances!L280))</f>
        <v>0</v>
      </c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 cm="1">
        <f t="array" ref="O280">_xlfn.SWITCH($A$2,"average", AVERAGE(Instances!O280:Instances!O280),"median", MEDIAN(Instances!O280:Instances!O280),"min", MIN(Instances!O280:Instances!O280),"max", MAX(Instances!O280:Instances!O280),"diff", MAX(Instances!O280:Instances!O280)-MIN(Instances!O280:Instances!O280))</f>
        <v>0</v>
      </c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>
        <f>MIN($B280,$D280,$F280,$H280,$J280,$L280,$N280,$P280)</f>
        <v>0</v>
      </c>
      <c r="S280" s="1">
        <f>MIN($C280,$E280,$G280,$I280,$K280,$M280,$O280,$Q280)</f>
        <v>0</v>
      </c>
      <c r="T280" s="1">
        <f>MEDIAN($B280,$D280,$F280,$H280,$J280,$L280,$N280,$P280)</f>
        <v>0</v>
      </c>
      <c r="U280" s="1">
        <f>MEDIAN($C280,$E280,$G280,$I280,$K280,$M280,$O280,$Q280)</f>
        <v>0</v>
      </c>
      <c r="V280" s="1">
        <f>MAX($B280,$D280,$F280,$H280,$J280,$L280,$N280,$P280)</f>
        <v>0</v>
      </c>
      <c r="W280" s="1">
        <f>MAX($C280,$E280,$G280,$I280,$K280,$M280,$O280,$Q280)</f>
        <v>0</v>
      </c>
    </row>
    <row r="281" spans="1:23">
      <c r="A281" s="1" t="s">
        <v>278</v>
      </c>
      <c r="B281" s="1"/>
      <c r="C281" s="1"/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/>
      <c r="I281" s="1"/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 cm="1">
        <f t="array" ref="L281">_xlfn.SWITCH($A$2,"average", AVERAGE(Instances!L281:Instances!L281),"median", MEDIAN(Instances!L281:Instances!L281),"min", MIN(Instances!L281:Instances!L281),"max", MAX(Instances!L281:Instances!L281),"diff", MAX(Instances!L281:Instances!L281)-MIN(Instances!L281:Instances!L281))</f>
        <v>0</v>
      </c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 cm="1">
        <f t="array" ref="O281">_xlfn.SWITCH($A$2,"average", AVERAGE(Instances!O281:Instances!O281),"median", MEDIAN(Instances!O281:Instances!O281),"min", MIN(Instances!O281:Instances!O281),"max", MAX(Instances!O281:Instances!O281),"diff", MAX(Instances!O281:Instances!O281)-MIN(Instances!O281:Instances!O281))</f>
        <v>0</v>
      </c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>
        <f>MIN($B281,$D281,$F281,$H281,$J281,$L281,$N281,$P281)</f>
        <v>0</v>
      </c>
      <c r="S281" s="1">
        <f>MIN($C281,$E281,$G281,$I281,$K281,$M281,$O281,$Q281)</f>
        <v>0</v>
      </c>
      <c r="T281" s="1">
        <f>MEDIAN($B281,$D281,$F281,$H281,$J281,$L281,$N281,$P281)</f>
        <v>0</v>
      </c>
      <c r="U281" s="1">
        <f>MEDIAN($C281,$E281,$G281,$I281,$K281,$M281,$O281,$Q281)</f>
        <v>0</v>
      </c>
      <c r="V281" s="1">
        <f>MAX($B281,$D281,$F281,$H281,$J281,$L281,$N281,$P281)</f>
        <v>0</v>
      </c>
      <c r="W281" s="1">
        <f>MAX($C281,$E281,$G281,$I281,$K281,$M281,$O281,$Q281)</f>
        <v>0</v>
      </c>
    </row>
    <row r="282" spans="1:23">
      <c r="A282" s="1" t="s">
        <v>279</v>
      </c>
      <c r="B282" s="1"/>
      <c r="C282" s="1"/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/>
      <c r="I282" s="1"/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 cm="1">
        <f t="array" ref="L282">_xlfn.SWITCH($A$2,"average", AVERAGE(Instances!L282:Instances!L282),"median", MEDIAN(Instances!L282:Instances!L282),"min", MIN(Instances!L282:Instances!L282),"max", MAX(Instances!L282:Instances!L282),"diff", MAX(Instances!L282:Instances!L282)-MIN(Instances!L282:Instances!L282))</f>
        <v>0</v>
      </c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 cm="1">
        <f t="array" ref="O282">_xlfn.SWITCH($A$2,"average", AVERAGE(Instances!O282:Instances!O282),"median", MEDIAN(Instances!O282:Instances!O282),"min", MIN(Instances!O282:Instances!O282),"max", MAX(Instances!O282:Instances!O282),"diff", MAX(Instances!O282:Instances!O282)-MIN(Instances!O282:Instances!O282))</f>
        <v>0</v>
      </c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>
        <f>MIN($B282,$D282,$F282,$H282,$J282,$L282,$N282,$P282)</f>
        <v>0</v>
      </c>
      <c r="S282" s="1">
        <f>MIN($C282,$E282,$G282,$I282,$K282,$M282,$O282,$Q282)</f>
        <v>0</v>
      </c>
      <c r="T282" s="1">
        <f>MEDIAN($B282,$D282,$F282,$H282,$J282,$L282,$N282,$P282)</f>
        <v>0</v>
      </c>
      <c r="U282" s="1">
        <f>MEDIAN($C282,$E282,$G282,$I282,$K282,$M282,$O282,$Q282)</f>
        <v>0</v>
      </c>
      <c r="V282" s="1">
        <f>MAX($B282,$D282,$F282,$H282,$J282,$L282,$N282,$P282)</f>
        <v>0</v>
      </c>
      <c r="W282" s="1">
        <f>MAX($C282,$E282,$G282,$I282,$K282,$M282,$O282,$Q282)</f>
        <v>0</v>
      </c>
    </row>
    <row r="283" spans="1:23">
      <c r="A283" s="1" t="s">
        <v>280</v>
      </c>
      <c r="B283" s="1"/>
      <c r="C283" s="1"/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/>
      <c r="I283" s="1"/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 cm="1">
        <f t="array" ref="L283">_xlfn.SWITCH($A$2,"average", AVERAGE(Instances!L283:Instances!L283),"median", MEDIAN(Instances!L283:Instances!L283),"min", MIN(Instances!L283:Instances!L283),"max", MAX(Instances!L283:Instances!L283),"diff", MAX(Instances!L283:Instances!L283)-MIN(Instances!L283:Instances!L283))</f>
        <v>0</v>
      </c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 cm="1">
        <f t="array" ref="O283">_xlfn.SWITCH($A$2,"average", AVERAGE(Instances!O283:Instances!O283),"median", MEDIAN(Instances!O283:Instances!O283),"min", MIN(Instances!O283:Instances!O283),"max", MAX(Instances!O283:Instances!O283),"diff", MAX(Instances!O283:Instances!O283)-MIN(Instances!O283:Instances!O283))</f>
        <v>0</v>
      </c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>
        <f>MIN($B283,$D283,$F283,$H283,$J283,$L283,$N283,$P283)</f>
        <v>0</v>
      </c>
      <c r="S283" s="1">
        <f>MIN($C283,$E283,$G283,$I283,$K283,$M283,$O283,$Q283)</f>
        <v>0</v>
      </c>
      <c r="T283" s="1">
        <f>MEDIAN($B283,$D283,$F283,$H283,$J283,$L283,$N283,$P283)</f>
        <v>0</v>
      </c>
      <c r="U283" s="1">
        <f>MEDIAN($C283,$E283,$G283,$I283,$K283,$M283,$O283,$Q283)</f>
        <v>0</v>
      </c>
      <c r="V283" s="1">
        <f>MAX($B283,$D283,$F283,$H283,$J283,$L283,$N283,$P283)</f>
        <v>0</v>
      </c>
      <c r="W283" s="1">
        <f>MAX($C283,$E283,$G283,$I283,$K283,$M283,$O283,$Q283)</f>
        <v>0</v>
      </c>
    </row>
    <row r="284" spans="1:23">
      <c r="A284" s="1" t="s">
        <v>281</v>
      </c>
      <c r="B284" s="1"/>
      <c r="C284" s="1"/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/>
      <c r="I284" s="1"/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 cm="1">
        <f t="array" ref="L284">_xlfn.SWITCH($A$2,"average", AVERAGE(Instances!L284:Instances!L284),"median", MEDIAN(Instances!L284:Instances!L284),"min", MIN(Instances!L284:Instances!L284),"max", MAX(Instances!L284:Instances!L284),"diff", MAX(Instances!L284:Instances!L284)-MIN(Instances!L284:Instances!L284))</f>
        <v>0</v>
      </c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 cm="1">
        <f t="array" ref="O284">_xlfn.SWITCH($A$2,"average", AVERAGE(Instances!O284:Instances!O284),"median", MEDIAN(Instances!O284:Instances!O284),"min", MIN(Instances!O284:Instances!O284),"max", MAX(Instances!O284:Instances!O284),"diff", MAX(Instances!O284:Instances!O284)-MIN(Instances!O284:Instances!O284))</f>
        <v>0</v>
      </c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>
        <f>MIN($B284,$D284,$F284,$H284,$J284,$L284,$N284,$P284)</f>
        <v>0</v>
      </c>
      <c r="S284" s="1">
        <f>MIN($C284,$E284,$G284,$I284,$K284,$M284,$O284,$Q284)</f>
        <v>0</v>
      </c>
      <c r="T284" s="1">
        <f>MEDIAN($B284,$D284,$F284,$H284,$J284,$L284,$N284,$P284)</f>
        <v>0</v>
      </c>
      <c r="U284" s="1">
        <f>MEDIAN($C284,$E284,$G284,$I284,$K284,$M284,$O284,$Q284)</f>
        <v>0</v>
      </c>
      <c r="V284" s="1">
        <f>MAX($B284,$D284,$F284,$H284,$J284,$L284,$N284,$P284)</f>
        <v>0</v>
      </c>
      <c r="W284" s="1">
        <f>MAX($C284,$E284,$G284,$I284,$K284,$M284,$O284,$Q284)</f>
        <v>0</v>
      </c>
    </row>
    <row r="285" spans="1:23">
      <c r="A285" s="1" t="s">
        <v>282</v>
      </c>
      <c r="B285" s="1"/>
      <c r="C285" s="1"/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/>
      <c r="I285" s="1"/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 cm="1">
        <f t="array" ref="L285">_xlfn.SWITCH($A$2,"average", AVERAGE(Instances!L285:Instances!L285),"median", MEDIAN(Instances!L285:Instances!L285),"min", MIN(Instances!L285:Instances!L285),"max", MAX(Instances!L285:Instances!L285),"diff", MAX(Instances!L285:Instances!L285)-MIN(Instances!L285:Instances!L285))</f>
        <v>0</v>
      </c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 cm="1">
        <f t="array" ref="O285">_xlfn.SWITCH($A$2,"average", AVERAGE(Instances!O285:Instances!O285),"median", MEDIAN(Instances!O285:Instances!O285),"min", MIN(Instances!O285:Instances!O285),"max", MAX(Instances!O285:Instances!O285),"diff", MAX(Instances!O285:Instances!O285)-MIN(Instances!O285:Instances!O285))</f>
        <v>0</v>
      </c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>
        <f>MIN($B285,$D285,$F285,$H285,$J285,$L285,$N285,$P285)</f>
        <v>0</v>
      </c>
      <c r="S285" s="1">
        <f>MIN($C285,$E285,$G285,$I285,$K285,$M285,$O285,$Q285)</f>
        <v>0</v>
      </c>
      <c r="T285" s="1">
        <f>MEDIAN($B285,$D285,$F285,$H285,$J285,$L285,$N285,$P285)</f>
        <v>0</v>
      </c>
      <c r="U285" s="1">
        <f>MEDIAN($C285,$E285,$G285,$I285,$K285,$M285,$O285,$Q285)</f>
        <v>0</v>
      </c>
      <c r="V285" s="1">
        <f>MAX($B285,$D285,$F285,$H285,$J285,$L285,$N285,$P285)</f>
        <v>0</v>
      </c>
      <c r="W285" s="1">
        <f>MAX($C285,$E285,$G285,$I285,$K285,$M285,$O285,$Q285)</f>
        <v>0</v>
      </c>
    </row>
    <row r="286" spans="1:23">
      <c r="A286" s="1" t="s">
        <v>283</v>
      </c>
      <c r="B286" s="1"/>
      <c r="C286" s="1"/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/>
      <c r="I286" s="1"/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 cm="1">
        <f t="array" ref="L286">_xlfn.SWITCH($A$2,"average", AVERAGE(Instances!L286:Instances!L286),"median", MEDIAN(Instances!L286:Instances!L286),"min", MIN(Instances!L286:Instances!L286),"max", MAX(Instances!L286:Instances!L286),"diff", MAX(Instances!L286:Instances!L286)-MIN(Instances!L286:Instances!L286))</f>
        <v>0</v>
      </c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 cm="1">
        <f t="array" ref="O286">_xlfn.SWITCH($A$2,"average", AVERAGE(Instances!O286:Instances!O286),"median", MEDIAN(Instances!O286:Instances!O286),"min", MIN(Instances!O286:Instances!O286),"max", MAX(Instances!O286:Instances!O286),"diff", MAX(Instances!O286:Instances!O286)-MIN(Instances!O286:Instances!O286))</f>
        <v>0</v>
      </c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>
        <f>MIN($B286,$D286,$F286,$H286,$J286,$L286,$N286,$P286)</f>
        <v>0</v>
      </c>
      <c r="S286" s="1">
        <f>MIN($C286,$E286,$G286,$I286,$K286,$M286,$O286,$Q286)</f>
        <v>0</v>
      </c>
      <c r="T286" s="1">
        <f>MEDIAN($B286,$D286,$F286,$H286,$J286,$L286,$N286,$P286)</f>
        <v>0</v>
      </c>
      <c r="U286" s="1">
        <f>MEDIAN($C286,$E286,$G286,$I286,$K286,$M286,$O286,$Q286)</f>
        <v>0</v>
      </c>
      <c r="V286" s="1">
        <f>MAX($B286,$D286,$F286,$H286,$J286,$L286,$N286,$P286)</f>
        <v>0</v>
      </c>
      <c r="W286" s="1">
        <f>MAX($C286,$E286,$G286,$I286,$K286,$M286,$O286,$Q286)</f>
        <v>0</v>
      </c>
    </row>
    <row r="287" spans="1:23">
      <c r="A287" s="1" t="s">
        <v>16</v>
      </c>
      <c r="B287" s="1"/>
      <c r="C287" s="1"/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/>
      <c r="I287" s="1"/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 cm="1">
        <f t="array" ref="L287">_xlfn.SWITCH($A$2,"average", AVERAGE(Instances!L287:Instances!L287),"median", MEDIAN(Instances!L287:Instances!L287),"min", MIN(Instances!L287:Instances!L287),"max", MAX(Instances!L287:Instances!L287),"diff", MAX(Instances!L287:Instances!L287)-MIN(Instances!L287:Instances!L287))</f>
        <v>0</v>
      </c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 cm="1">
        <f t="array" ref="O287">_xlfn.SWITCH($A$2,"average", AVERAGE(Instances!O287:Instances!O287),"median", MEDIAN(Instances!O287:Instances!O287),"min", MIN(Instances!O287:Instances!O287),"max", MAX(Instances!O287:Instances!O287),"diff", MAX(Instances!O287:Instances!O287)-MIN(Instances!O287:Instances!O287))</f>
        <v>0</v>
      </c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>
        <f>MIN($B287,$D287,$F287,$H287,$J287,$L287,$N287,$P287)</f>
        <v>0</v>
      </c>
      <c r="S287" s="1">
        <f>MIN($C287,$E287,$G287,$I287,$K287,$M287,$O287,$Q287)</f>
        <v>0</v>
      </c>
      <c r="T287" s="1">
        <f>MEDIAN($B287,$D287,$F287,$H287,$J287,$L287,$N287,$P287)</f>
        <v>0</v>
      </c>
      <c r="U287" s="1">
        <f>MEDIAN($C287,$E287,$G287,$I287,$K287,$M287,$O287,$Q287)</f>
        <v>0</v>
      </c>
      <c r="V287" s="1">
        <f>MAX($B287,$D287,$F287,$H287,$J287,$L287,$N287,$P287)</f>
        <v>0</v>
      </c>
      <c r="W287" s="1">
        <f>MAX($C287,$E287,$G287,$I287,$K287,$M287,$O287,$Q287)</f>
        <v>0</v>
      </c>
    </row>
    <row r="288" spans="1:23">
      <c r="A288" s="1" t="s">
        <v>17</v>
      </c>
      <c r="B288" s="1"/>
      <c r="C288" s="1"/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/>
      <c r="I288" s="1"/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 cm="1">
        <f t="array" ref="L288">_xlfn.SWITCH($A$2,"average", AVERAGE(Instances!L288:Instances!L288),"median", MEDIAN(Instances!L288:Instances!L288),"min", MIN(Instances!L288:Instances!L288),"max", MAX(Instances!L288:Instances!L288),"diff", MAX(Instances!L288:Instances!L288)-MIN(Instances!L288:Instances!L288))</f>
        <v>0</v>
      </c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 cm="1">
        <f t="array" ref="O288">_xlfn.SWITCH($A$2,"average", AVERAGE(Instances!O288:Instances!O288),"median", MEDIAN(Instances!O288:Instances!O288),"min", MIN(Instances!O288:Instances!O288),"max", MAX(Instances!O288:Instances!O288),"diff", MAX(Instances!O288:Instances!O288)-MIN(Instances!O288:Instances!O288))</f>
        <v>0</v>
      </c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>
        <f>MIN($B288,$D288,$F288,$H288,$J288,$L288,$N288,$P288)</f>
        <v>0</v>
      </c>
      <c r="S288" s="1">
        <f>MIN($C288,$E288,$G288,$I288,$K288,$M288,$O288,$Q288)</f>
        <v>0</v>
      </c>
      <c r="T288" s="1">
        <f>MEDIAN($B288,$D288,$F288,$H288,$J288,$L288,$N288,$P288)</f>
        <v>0</v>
      </c>
      <c r="U288" s="1">
        <f>MEDIAN($C288,$E288,$G288,$I288,$K288,$M288,$O288,$Q288)</f>
        <v>0</v>
      </c>
      <c r="V288" s="1">
        <f>MAX($B288,$D288,$F288,$H288,$J288,$L288,$N288,$P288)</f>
        <v>0</v>
      </c>
      <c r="W288" s="1">
        <f>MAX($C288,$E288,$G288,$I288,$K288,$M288,$O288,$Q288)</f>
        <v>0</v>
      </c>
    </row>
    <row r="289" spans="1:23">
      <c r="A289" s="1" t="s">
        <v>18</v>
      </c>
      <c r="B289" s="1"/>
      <c r="C289" s="1"/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/>
      <c r="I289" s="1"/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 cm="1">
        <f t="array" ref="L289">_xlfn.SWITCH($A$2,"average", AVERAGE(Instances!L289:Instances!L289),"median", MEDIAN(Instances!L289:Instances!L289),"min", MIN(Instances!L289:Instances!L289),"max", MAX(Instances!L289:Instances!L289),"diff", MAX(Instances!L289:Instances!L289)-MIN(Instances!L289:Instances!L289))</f>
        <v>0</v>
      </c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 cm="1">
        <f t="array" ref="O289">_xlfn.SWITCH($A$2,"average", AVERAGE(Instances!O289:Instances!O289),"median", MEDIAN(Instances!O289:Instances!O289),"min", MIN(Instances!O289:Instances!O289),"max", MAX(Instances!O289:Instances!O289),"diff", MAX(Instances!O289:Instances!O289)-MIN(Instances!O289:Instances!O289))</f>
        <v>0</v>
      </c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>
        <f>MIN($B289,$D289,$F289,$H289,$J289,$L289,$N289,$P289)</f>
        <v>0</v>
      </c>
      <c r="S289" s="1">
        <f>MIN($C289,$E289,$G289,$I289,$K289,$M289,$O289,$Q289)</f>
        <v>0</v>
      </c>
      <c r="T289" s="1">
        <f>MEDIAN($B289,$D289,$F289,$H289,$J289,$L289,$N289,$P289)</f>
        <v>0</v>
      </c>
      <c r="U289" s="1">
        <f>MEDIAN($C289,$E289,$G289,$I289,$K289,$M289,$O289,$Q289)</f>
        <v>0</v>
      </c>
      <c r="V289" s="1">
        <f>MAX($B289,$D289,$F289,$H289,$J289,$L289,$N289,$P289)</f>
        <v>0</v>
      </c>
      <c r="W289" s="1">
        <f>MAX($C289,$E289,$G289,$I289,$K289,$M289,$O289,$Q289)</f>
        <v>0</v>
      </c>
    </row>
    <row r="290" spans="1:23">
      <c r="A290" s="1" t="s">
        <v>19</v>
      </c>
      <c r="B290" s="1"/>
      <c r="C290" s="1"/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/>
      <c r="I290" s="1"/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 cm="1">
        <f t="array" ref="L290">_xlfn.SWITCH($A$2,"average", AVERAGE(Instances!L290:Instances!L290),"median", MEDIAN(Instances!L290:Instances!L290),"min", MIN(Instances!L290:Instances!L290),"max", MAX(Instances!L290:Instances!L290),"diff", MAX(Instances!L290:Instances!L290)-MIN(Instances!L290:Instances!L290))</f>
        <v>0</v>
      </c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 cm="1">
        <f t="array" ref="O290">_xlfn.SWITCH($A$2,"average", AVERAGE(Instances!O290:Instances!O290),"median", MEDIAN(Instances!O290:Instances!O290),"min", MIN(Instances!O290:Instances!O290),"max", MAX(Instances!O290:Instances!O290),"diff", MAX(Instances!O290:Instances!O290)-MIN(Instances!O290:Instances!O290))</f>
        <v>0</v>
      </c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>
        <f>MIN($B290,$D290,$F290,$H290,$J290,$L290,$N290,$P290)</f>
        <v>0</v>
      </c>
      <c r="S290" s="1">
        <f>MIN($C290,$E290,$G290,$I290,$K290,$M290,$O290,$Q290)</f>
        <v>0</v>
      </c>
      <c r="T290" s="1">
        <f>MEDIAN($B290,$D290,$F290,$H290,$J290,$L290,$N290,$P290)</f>
        <v>0</v>
      </c>
      <c r="U290" s="1">
        <f>MEDIAN($C290,$E290,$G290,$I290,$K290,$M290,$O290,$Q290)</f>
        <v>0</v>
      </c>
      <c r="V290" s="1">
        <f>MAX($B290,$D290,$F290,$H290,$J290,$L290,$N290,$P290)</f>
        <v>0</v>
      </c>
      <c r="W290" s="1">
        <f>MAX($C290,$E290,$G290,$I290,$K290,$M290,$O290,$Q290)</f>
        <v>0</v>
      </c>
    </row>
    <row r="291" spans="1:23">
      <c r="A291" s="1" t="s">
        <v>20</v>
      </c>
      <c r="B291" s="1"/>
      <c r="C291" s="1"/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/>
      <c r="I291" s="1"/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 cm="1">
        <f t="array" ref="L291">_xlfn.SWITCH($A$2,"average", AVERAGE(Instances!L291:Instances!L291),"median", MEDIAN(Instances!L291:Instances!L291),"min", MIN(Instances!L291:Instances!L291),"max", MAX(Instances!L291:Instances!L291),"diff", MAX(Instances!L291:Instances!L291)-MIN(Instances!L291:Instances!L291))</f>
        <v>0</v>
      </c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 cm="1">
        <f t="array" ref="O291">_xlfn.SWITCH($A$2,"average", AVERAGE(Instances!O291:Instances!O291),"median", MEDIAN(Instances!O291:Instances!O291),"min", MIN(Instances!O291:Instances!O291),"max", MAX(Instances!O291:Instances!O291),"diff", MAX(Instances!O291:Instances!O291)-MIN(Instances!O291:Instances!O291))</f>
        <v>0</v>
      </c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>
        <f>MIN($B291,$D291,$F291,$H291,$J291,$L291,$N291,$P291)</f>
        <v>0</v>
      </c>
      <c r="S291" s="1">
        <f>MIN($C291,$E291,$G291,$I291,$K291,$M291,$O291,$Q291)</f>
        <v>0</v>
      </c>
      <c r="T291" s="1">
        <f>MEDIAN($B291,$D291,$F291,$H291,$J291,$L291,$N291,$P291)</f>
        <v>0</v>
      </c>
      <c r="U291" s="1">
        <f>MEDIAN($C291,$E291,$G291,$I291,$K291,$M291,$O291,$Q291)</f>
        <v>0</v>
      </c>
      <c r="V291" s="1">
        <f>MAX($B291,$D291,$F291,$H291,$J291,$L291,$N291,$P291)</f>
        <v>0</v>
      </c>
      <c r="W291" s="1">
        <f>MAX($C291,$E291,$G291,$I291,$K291,$M291,$O291,$Q291)</f>
        <v>0</v>
      </c>
    </row>
    <row r="292" spans="1:23">
      <c r="A292" s="1" t="s">
        <v>21</v>
      </c>
      <c r="B292" s="1"/>
      <c r="C292" s="1"/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/>
      <c r="I292" s="1"/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 cm="1">
        <f t="array" ref="L292">_xlfn.SWITCH($A$2,"average", AVERAGE(Instances!L292:Instances!L292),"median", MEDIAN(Instances!L292:Instances!L292),"min", MIN(Instances!L292:Instances!L292),"max", MAX(Instances!L292:Instances!L292),"diff", MAX(Instances!L292:Instances!L292)-MIN(Instances!L292:Instances!L292))</f>
        <v>0</v>
      </c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 cm="1">
        <f t="array" ref="O292">_xlfn.SWITCH($A$2,"average", AVERAGE(Instances!O292:Instances!O292),"median", MEDIAN(Instances!O292:Instances!O292),"min", MIN(Instances!O292:Instances!O292),"max", MAX(Instances!O292:Instances!O292),"diff", MAX(Instances!O292:Instances!O292)-MIN(Instances!O292:Instances!O292))</f>
        <v>0</v>
      </c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>
        <f>MIN($B292,$D292,$F292,$H292,$J292,$L292,$N292,$P292)</f>
        <v>0</v>
      </c>
      <c r="S292" s="1">
        <f>MIN($C292,$E292,$G292,$I292,$K292,$M292,$O292,$Q292)</f>
        <v>0</v>
      </c>
      <c r="T292" s="1">
        <f>MEDIAN($B292,$D292,$F292,$H292,$J292,$L292,$N292,$P292)</f>
        <v>0</v>
      </c>
      <c r="U292" s="1">
        <f>MEDIAN($C292,$E292,$G292,$I292,$K292,$M292,$O292,$Q292)</f>
        <v>0</v>
      </c>
      <c r="V292" s="1">
        <f>MAX($B292,$D292,$F292,$H292,$J292,$L292,$N292,$P292)</f>
        <v>0</v>
      </c>
      <c r="W292" s="1">
        <f>MAX($C292,$E292,$G292,$I292,$K292,$M292,$O292,$Q292)</f>
        <v>0</v>
      </c>
    </row>
    <row r="293" spans="1:23">
      <c r="A293" s="1" t="s">
        <v>22</v>
      </c>
      <c r="B293" s="1"/>
      <c r="C293" s="1"/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/>
      <c r="I293" s="1"/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 cm="1">
        <f t="array" ref="L293">_xlfn.SWITCH($A$2,"average", AVERAGE(Instances!L293:Instances!L293),"median", MEDIAN(Instances!L293:Instances!L293),"min", MIN(Instances!L293:Instances!L293),"max", MAX(Instances!L293:Instances!L293),"diff", MAX(Instances!L293:Instances!L293)-MIN(Instances!L293:Instances!L293))</f>
        <v>0</v>
      </c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 cm="1">
        <f t="array" ref="O293">_xlfn.SWITCH($A$2,"average", AVERAGE(Instances!O293:Instances!O293),"median", MEDIAN(Instances!O293:Instances!O293),"min", MIN(Instances!O293:Instances!O293),"max", MAX(Instances!O293:Instances!O293),"diff", MAX(Instances!O293:Instances!O293)-MIN(Instances!O293:Instances!O293))</f>
        <v>0</v>
      </c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>
        <f>MIN($B293,$D293,$F293,$H293,$J293,$L293,$N293,$P293)</f>
        <v>0</v>
      </c>
      <c r="S293" s="1">
        <f>MIN($C293,$E293,$G293,$I293,$K293,$M293,$O293,$Q293)</f>
        <v>0</v>
      </c>
      <c r="T293" s="1">
        <f>MEDIAN($B293,$D293,$F293,$H293,$J293,$L293,$N293,$P293)</f>
        <v>0</v>
      </c>
      <c r="U293" s="1">
        <f>MEDIAN($C293,$E293,$G293,$I293,$K293,$M293,$O293,$Q293)</f>
        <v>0</v>
      </c>
      <c r="V293" s="1">
        <f>MAX($B293,$D293,$F293,$H293,$J293,$L293,$N293,$P293)</f>
        <v>0</v>
      </c>
      <c r="W293" s="1">
        <f>MAX($C293,$E293,$G293,$I293,$K293,$M293,$O293,$Q293)</f>
        <v>0</v>
      </c>
    </row>
    <row r="294" spans="1:23">
      <c r="A294" s="1" t="s">
        <v>23</v>
      </c>
      <c r="B294" s="1"/>
      <c r="C294" s="1"/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/>
      <c r="I294" s="1"/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 cm="1">
        <f t="array" ref="L294">_xlfn.SWITCH($A$2,"average", AVERAGE(Instances!L294:Instances!L294),"median", MEDIAN(Instances!L294:Instances!L294),"min", MIN(Instances!L294:Instances!L294),"max", MAX(Instances!L294:Instances!L294),"diff", MAX(Instances!L294:Instances!L294)-MIN(Instances!L294:Instances!L294))</f>
        <v>0</v>
      </c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 cm="1">
        <f t="array" ref="O294">_xlfn.SWITCH($A$2,"average", AVERAGE(Instances!O294:Instances!O294),"median", MEDIAN(Instances!O294:Instances!O294),"min", MIN(Instances!O294:Instances!O294),"max", MAX(Instances!O294:Instances!O294),"diff", MAX(Instances!O294:Instances!O294)-MIN(Instances!O294:Instances!O294))</f>
        <v>0</v>
      </c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>
        <f>MIN($B294,$D294,$F294,$H294,$J294,$L294,$N294,$P294)</f>
        <v>0</v>
      </c>
      <c r="S294" s="1">
        <f>MIN($C294,$E294,$G294,$I294,$K294,$M294,$O294,$Q294)</f>
        <v>0</v>
      </c>
      <c r="T294" s="1">
        <f>MEDIAN($B294,$D294,$F294,$H294,$J294,$L294,$N294,$P294)</f>
        <v>0</v>
      </c>
      <c r="U294" s="1">
        <f>MEDIAN($C294,$E294,$G294,$I294,$K294,$M294,$O294,$Q294)</f>
        <v>0</v>
      </c>
      <c r="V294" s="1">
        <f>MAX($B294,$D294,$F294,$H294,$J294,$L294,$N294,$P294)</f>
        <v>0</v>
      </c>
      <c r="W294" s="1">
        <f>MAX($C294,$E294,$G294,$I294,$K294,$M294,$O294,$Q294)</f>
        <v>0</v>
      </c>
    </row>
    <row r="295" spans="1:23">
      <c r="A295" s="1" t="s">
        <v>24</v>
      </c>
      <c r="B295" s="1"/>
      <c r="C295" s="1"/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/>
      <c r="I295" s="1"/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 cm="1">
        <f t="array" ref="L295">_xlfn.SWITCH($A$2,"average", AVERAGE(Instances!L295:Instances!L295),"median", MEDIAN(Instances!L295:Instances!L295),"min", MIN(Instances!L295:Instances!L295),"max", MAX(Instances!L295:Instances!L295),"diff", MAX(Instances!L295:Instances!L295)-MIN(Instances!L295:Instances!L295))</f>
        <v>0</v>
      </c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 cm="1">
        <f t="array" ref="O295">_xlfn.SWITCH($A$2,"average", AVERAGE(Instances!O295:Instances!O295),"median", MEDIAN(Instances!O295:Instances!O295),"min", MIN(Instances!O295:Instances!O295),"max", MAX(Instances!O295:Instances!O295),"diff", MAX(Instances!O295:Instances!O295)-MIN(Instances!O295:Instances!O295))</f>
        <v>0</v>
      </c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>
        <f>MIN($B295,$D295,$F295,$H295,$J295,$L295,$N295,$P295)</f>
        <v>0</v>
      </c>
      <c r="S295" s="1">
        <f>MIN($C295,$E295,$G295,$I295,$K295,$M295,$O295,$Q295)</f>
        <v>0</v>
      </c>
      <c r="T295" s="1">
        <f>MEDIAN($B295,$D295,$F295,$H295,$J295,$L295,$N295,$P295)</f>
        <v>0</v>
      </c>
      <c r="U295" s="1">
        <f>MEDIAN($C295,$E295,$G295,$I295,$K295,$M295,$O295,$Q295)</f>
        <v>0</v>
      </c>
      <c r="V295" s="1">
        <f>MAX($B295,$D295,$F295,$H295,$J295,$L295,$N295,$P295)</f>
        <v>0</v>
      </c>
      <c r="W295" s="1">
        <f>MAX($C295,$E295,$G295,$I295,$K295,$M295,$O295,$Q295)</f>
        <v>0</v>
      </c>
    </row>
    <row r="296" spans="1:23">
      <c r="A296" s="1" t="s">
        <v>25</v>
      </c>
      <c r="B296" s="1"/>
      <c r="C296" s="1"/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/>
      <c r="I296" s="1"/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 cm="1">
        <f t="array" ref="L296">_xlfn.SWITCH($A$2,"average", AVERAGE(Instances!L296:Instances!L296),"median", MEDIAN(Instances!L296:Instances!L296),"min", MIN(Instances!L296:Instances!L296),"max", MAX(Instances!L296:Instances!L296),"diff", MAX(Instances!L296:Instances!L296)-MIN(Instances!L296:Instances!L296))</f>
        <v>0</v>
      </c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 cm="1">
        <f t="array" ref="O296">_xlfn.SWITCH($A$2,"average", AVERAGE(Instances!O296:Instances!O296),"median", MEDIAN(Instances!O296:Instances!O296),"min", MIN(Instances!O296:Instances!O296),"max", MAX(Instances!O296:Instances!O296),"diff", MAX(Instances!O296:Instances!O296)-MIN(Instances!O296:Instances!O296))</f>
        <v>0</v>
      </c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>
        <f>MIN($B296,$D296,$F296,$H296,$J296,$L296,$N296,$P296)</f>
        <v>0</v>
      </c>
      <c r="S296" s="1">
        <f>MIN($C296,$E296,$G296,$I296,$K296,$M296,$O296,$Q296)</f>
        <v>0</v>
      </c>
      <c r="T296" s="1">
        <f>MEDIAN($B296,$D296,$F296,$H296,$J296,$L296,$N296,$P296)</f>
        <v>0</v>
      </c>
      <c r="U296" s="1">
        <f>MEDIAN($C296,$E296,$G296,$I296,$K296,$M296,$O296,$Q296)</f>
        <v>0</v>
      </c>
      <c r="V296" s="1">
        <f>MAX($B296,$D296,$F296,$H296,$J296,$L296,$N296,$P296)</f>
        <v>0</v>
      </c>
      <c r="W296" s="1">
        <f>MAX($C296,$E296,$G296,$I296,$K296,$M296,$O296,$Q296)</f>
        <v>0</v>
      </c>
    </row>
    <row r="297" spans="1:23">
      <c r="A297" s="1" t="s">
        <v>26</v>
      </c>
      <c r="B297" s="1"/>
      <c r="C297" s="1"/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/>
      <c r="I297" s="1"/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 cm="1">
        <f t="array" ref="L297">_xlfn.SWITCH($A$2,"average", AVERAGE(Instances!L297:Instances!L297),"median", MEDIAN(Instances!L297:Instances!L297),"min", MIN(Instances!L297:Instances!L297),"max", MAX(Instances!L297:Instances!L297),"diff", MAX(Instances!L297:Instances!L297)-MIN(Instances!L297:Instances!L297))</f>
        <v>0</v>
      </c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 cm="1">
        <f t="array" ref="O297">_xlfn.SWITCH($A$2,"average", AVERAGE(Instances!O297:Instances!O297),"median", MEDIAN(Instances!O297:Instances!O297),"min", MIN(Instances!O297:Instances!O297),"max", MAX(Instances!O297:Instances!O297),"diff", MAX(Instances!O297:Instances!O297)-MIN(Instances!O297:Instances!O297))</f>
        <v>0</v>
      </c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>
        <f>MIN($B297,$D297,$F297,$H297,$J297,$L297,$N297,$P297)</f>
        <v>0</v>
      </c>
      <c r="S297" s="1">
        <f>MIN($C297,$E297,$G297,$I297,$K297,$M297,$O297,$Q297)</f>
        <v>0</v>
      </c>
      <c r="T297" s="1">
        <f>MEDIAN($B297,$D297,$F297,$H297,$J297,$L297,$N297,$P297)</f>
        <v>0</v>
      </c>
      <c r="U297" s="1">
        <f>MEDIAN($C297,$E297,$G297,$I297,$K297,$M297,$O297,$Q297)</f>
        <v>0</v>
      </c>
      <c r="V297" s="1">
        <f>MAX($B297,$D297,$F297,$H297,$J297,$L297,$N297,$P297)</f>
        <v>0</v>
      </c>
      <c r="W297" s="1">
        <f>MAX($C297,$E297,$G297,$I297,$K297,$M297,$O297,$Q297)</f>
        <v>0</v>
      </c>
    </row>
    <row r="298" spans="1:23">
      <c r="A298" s="1" t="s">
        <v>27</v>
      </c>
      <c r="B298" s="1"/>
      <c r="C298" s="1"/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/>
      <c r="I298" s="1"/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 cm="1">
        <f t="array" ref="L298">_xlfn.SWITCH($A$2,"average", AVERAGE(Instances!L298:Instances!L298),"median", MEDIAN(Instances!L298:Instances!L298),"min", MIN(Instances!L298:Instances!L298),"max", MAX(Instances!L298:Instances!L298),"diff", MAX(Instances!L298:Instances!L298)-MIN(Instances!L298:Instances!L298))</f>
        <v>0</v>
      </c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 cm="1">
        <f t="array" ref="O298">_xlfn.SWITCH($A$2,"average", AVERAGE(Instances!O298:Instances!O298),"median", MEDIAN(Instances!O298:Instances!O298),"min", MIN(Instances!O298:Instances!O298),"max", MAX(Instances!O298:Instances!O298),"diff", MAX(Instances!O298:Instances!O298)-MIN(Instances!O298:Instances!O298))</f>
        <v>0</v>
      </c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>
        <f>MIN($B298,$D298,$F298,$H298,$J298,$L298,$N298,$P298)</f>
        <v>0</v>
      </c>
      <c r="S298" s="1">
        <f>MIN($C298,$E298,$G298,$I298,$K298,$M298,$O298,$Q298)</f>
        <v>0</v>
      </c>
      <c r="T298" s="1">
        <f>MEDIAN($B298,$D298,$F298,$H298,$J298,$L298,$N298,$P298)</f>
        <v>0</v>
      </c>
      <c r="U298" s="1">
        <f>MEDIAN($C298,$E298,$G298,$I298,$K298,$M298,$O298,$Q298)</f>
        <v>0</v>
      </c>
      <c r="V298" s="1">
        <f>MAX($B298,$D298,$F298,$H298,$J298,$L298,$N298,$P298)</f>
        <v>0</v>
      </c>
      <c r="W298" s="1">
        <f>MAX($C298,$E298,$G298,$I298,$K298,$M298,$O298,$Q298)</f>
        <v>0</v>
      </c>
    </row>
    <row r="299" spans="1:23">
      <c r="A299" s="1" t="s">
        <v>28</v>
      </c>
      <c r="B299" s="1"/>
      <c r="C299" s="1"/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/>
      <c r="I299" s="1"/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 cm="1">
        <f t="array" ref="L299">_xlfn.SWITCH($A$2,"average", AVERAGE(Instances!L299:Instances!L299),"median", MEDIAN(Instances!L299:Instances!L299),"min", MIN(Instances!L299:Instances!L299),"max", MAX(Instances!L299:Instances!L299),"diff", MAX(Instances!L299:Instances!L299)-MIN(Instances!L299:Instances!L299))</f>
        <v>0</v>
      </c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 cm="1">
        <f t="array" ref="O299">_xlfn.SWITCH($A$2,"average", AVERAGE(Instances!O299:Instances!O299),"median", MEDIAN(Instances!O299:Instances!O299),"min", MIN(Instances!O299:Instances!O299),"max", MAX(Instances!O299:Instances!O299),"diff", MAX(Instances!O299:Instances!O299)-MIN(Instances!O299:Instances!O299))</f>
        <v>0</v>
      </c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>
        <f>MIN($B299,$D299,$F299,$H299,$J299,$L299,$N299,$P299)</f>
        <v>0</v>
      </c>
      <c r="S299" s="1">
        <f>MIN($C299,$E299,$G299,$I299,$K299,$M299,$O299,$Q299)</f>
        <v>0</v>
      </c>
      <c r="T299" s="1">
        <f>MEDIAN($B299,$D299,$F299,$H299,$J299,$L299,$N299,$P299)</f>
        <v>0</v>
      </c>
      <c r="U299" s="1">
        <f>MEDIAN($C299,$E299,$G299,$I299,$K299,$M299,$O299,$Q299)</f>
        <v>0</v>
      </c>
      <c r="V299" s="1">
        <f>MAX($B299,$D299,$F299,$H299,$J299,$L299,$N299,$P299)</f>
        <v>0</v>
      </c>
      <c r="W299" s="1">
        <f>MAX($C299,$E299,$G299,$I299,$K299,$M299,$O299,$Q299)</f>
        <v>0</v>
      </c>
    </row>
    <row r="300" spans="1:23">
      <c r="A300" s="1" t="s">
        <v>29</v>
      </c>
      <c r="B300" s="1"/>
      <c r="C300" s="1"/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/>
      <c r="I300" s="1"/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 cm="1">
        <f t="array" ref="L300">_xlfn.SWITCH($A$2,"average", AVERAGE(Instances!L300:Instances!L300),"median", MEDIAN(Instances!L300:Instances!L300),"min", MIN(Instances!L300:Instances!L300),"max", MAX(Instances!L300:Instances!L300),"diff", MAX(Instances!L300:Instances!L300)-MIN(Instances!L300:Instances!L300))</f>
        <v>0</v>
      </c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 cm="1">
        <f t="array" ref="O300">_xlfn.SWITCH($A$2,"average", AVERAGE(Instances!O300:Instances!O300),"median", MEDIAN(Instances!O300:Instances!O300),"min", MIN(Instances!O300:Instances!O300),"max", MAX(Instances!O300:Instances!O300),"diff", MAX(Instances!O300:Instances!O300)-MIN(Instances!O300:Instances!O300))</f>
        <v>0</v>
      </c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>
        <f>MIN($B300,$D300,$F300,$H300,$J300,$L300,$N300,$P300)</f>
        <v>0</v>
      </c>
      <c r="S300" s="1">
        <f>MIN($C300,$E300,$G300,$I300,$K300,$M300,$O300,$Q300)</f>
        <v>0</v>
      </c>
      <c r="T300" s="1">
        <f>MEDIAN($B300,$D300,$F300,$H300,$J300,$L300,$N300,$P300)</f>
        <v>0</v>
      </c>
      <c r="U300" s="1">
        <f>MEDIAN($C300,$E300,$G300,$I300,$K300,$M300,$O300,$Q300)</f>
        <v>0</v>
      </c>
      <c r="V300" s="1">
        <f>MAX($B300,$D300,$F300,$H300,$J300,$L300,$N300,$P300)</f>
        <v>0</v>
      </c>
      <c r="W300" s="1">
        <f>MAX($C300,$E300,$G300,$I300,$K300,$M300,$O300,$Q300)</f>
        <v>0</v>
      </c>
    </row>
    <row r="301" spans="1:23">
      <c r="A301" s="1" t="s">
        <v>30</v>
      </c>
      <c r="B301" s="1"/>
      <c r="C301" s="1"/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/>
      <c r="I301" s="1"/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 cm="1">
        <f t="array" ref="L301">_xlfn.SWITCH($A$2,"average", AVERAGE(Instances!L301:Instances!L301),"median", MEDIAN(Instances!L301:Instances!L301),"min", MIN(Instances!L301:Instances!L301),"max", MAX(Instances!L301:Instances!L301),"diff", MAX(Instances!L301:Instances!L301)-MIN(Instances!L301:Instances!L301))</f>
        <v>0</v>
      </c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 cm="1">
        <f t="array" ref="O301">_xlfn.SWITCH($A$2,"average", AVERAGE(Instances!O301:Instances!O301),"median", MEDIAN(Instances!O301:Instances!O301),"min", MIN(Instances!O301:Instances!O301),"max", MAX(Instances!O301:Instances!O301),"diff", MAX(Instances!O301:Instances!O301)-MIN(Instances!O301:Instances!O301))</f>
        <v>0</v>
      </c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>
        <f>MIN($B301,$D301,$F301,$H301,$J301,$L301,$N301,$P301)</f>
        <v>0</v>
      </c>
      <c r="S301" s="1">
        <f>MIN($C301,$E301,$G301,$I301,$K301,$M301,$O301,$Q301)</f>
        <v>0</v>
      </c>
      <c r="T301" s="1">
        <f>MEDIAN($B301,$D301,$F301,$H301,$J301,$L301,$N301,$P301)</f>
        <v>0</v>
      </c>
      <c r="U301" s="1">
        <f>MEDIAN($C301,$E301,$G301,$I301,$K301,$M301,$O301,$Q301)</f>
        <v>0</v>
      </c>
      <c r="V301" s="1">
        <f>MAX($B301,$D301,$F301,$H301,$J301,$L301,$N301,$P301)</f>
        <v>0</v>
      </c>
      <c r="W301" s="1">
        <f>MAX($C301,$E301,$G301,$I301,$K301,$M301,$O301,$Q301)</f>
        <v>0</v>
      </c>
    </row>
    <row r="302" spans="1:23">
      <c r="A302" s="1" t="s">
        <v>31</v>
      </c>
      <c r="B302" s="1"/>
      <c r="C302" s="1"/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/>
      <c r="I302" s="1"/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 cm="1">
        <f t="array" ref="L302">_xlfn.SWITCH($A$2,"average", AVERAGE(Instances!L302:Instances!L302),"median", MEDIAN(Instances!L302:Instances!L302),"min", MIN(Instances!L302:Instances!L302),"max", MAX(Instances!L302:Instances!L302),"diff", MAX(Instances!L302:Instances!L302)-MIN(Instances!L302:Instances!L302))</f>
        <v>0</v>
      </c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 cm="1">
        <f t="array" ref="O302">_xlfn.SWITCH($A$2,"average", AVERAGE(Instances!O302:Instances!O302),"median", MEDIAN(Instances!O302:Instances!O302),"min", MIN(Instances!O302:Instances!O302),"max", MAX(Instances!O302:Instances!O302),"diff", MAX(Instances!O302:Instances!O302)-MIN(Instances!O302:Instances!O302))</f>
        <v>0</v>
      </c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>
        <f>MIN($B302,$D302,$F302,$H302,$J302,$L302,$N302,$P302)</f>
        <v>0</v>
      </c>
      <c r="S302" s="1">
        <f>MIN($C302,$E302,$G302,$I302,$K302,$M302,$O302,$Q302)</f>
        <v>0</v>
      </c>
      <c r="T302" s="1">
        <f>MEDIAN($B302,$D302,$F302,$H302,$J302,$L302,$N302,$P302)</f>
        <v>0</v>
      </c>
      <c r="U302" s="1">
        <f>MEDIAN($C302,$E302,$G302,$I302,$K302,$M302,$O302,$Q302)</f>
        <v>0</v>
      </c>
      <c r="V302" s="1">
        <f>MAX($B302,$D302,$F302,$H302,$J302,$L302,$N302,$P302)</f>
        <v>0</v>
      </c>
      <c r="W302" s="1">
        <f>MAX($C302,$E302,$G302,$I302,$K302,$M302,$O302,$Q302)</f>
        <v>0</v>
      </c>
    </row>
    <row r="303" spans="1:23">
      <c r="A303" s="1" t="s">
        <v>32</v>
      </c>
      <c r="B303" s="1"/>
      <c r="C303" s="1"/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/>
      <c r="I303" s="1"/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 cm="1">
        <f t="array" ref="L303">_xlfn.SWITCH($A$2,"average", AVERAGE(Instances!L303:Instances!L303),"median", MEDIAN(Instances!L303:Instances!L303),"min", MIN(Instances!L303:Instances!L303),"max", MAX(Instances!L303:Instances!L303),"diff", MAX(Instances!L303:Instances!L303)-MIN(Instances!L303:Instances!L303))</f>
        <v>0</v>
      </c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 cm="1">
        <f t="array" ref="O303">_xlfn.SWITCH($A$2,"average", AVERAGE(Instances!O303:Instances!O303),"median", MEDIAN(Instances!O303:Instances!O303),"min", MIN(Instances!O303:Instances!O303),"max", MAX(Instances!O303:Instances!O303),"diff", MAX(Instances!O303:Instances!O303)-MIN(Instances!O303:Instances!O303))</f>
        <v>0</v>
      </c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>
        <f>MIN($B303,$D303,$F303,$H303,$J303,$L303,$N303,$P303)</f>
        <v>0</v>
      </c>
      <c r="S303" s="1">
        <f>MIN($C303,$E303,$G303,$I303,$K303,$M303,$O303,$Q303)</f>
        <v>0</v>
      </c>
      <c r="T303" s="1">
        <f>MEDIAN($B303,$D303,$F303,$H303,$J303,$L303,$N303,$P303)</f>
        <v>0</v>
      </c>
      <c r="U303" s="1">
        <f>MEDIAN($C303,$E303,$G303,$I303,$K303,$M303,$O303,$Q303)</f>
        <v>0</v>
      </c>
      <c r="V303" s="1">
        <f>MAX($B303,$D303,$F303,$H303,$J303,$L303,$N303,$P303)</f>
        <v>0</v>
      </c>
      <c r="W303" s="1">
        <f>MAX($C303,$E303,$G303,$I303,$K303,$M303,$O303,$Q303)</f>
        <v>0</v>
      </c>
    </row>
    <row r="304" spans="1:23">
      <c r="A304" s="1" t="s">
        <v>33</v>
      </c>
      <c r="B304" s="1"/>
      <c r="C304" s="1"/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/>
      <c r="I304" s="1"/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 cm="1">
        <f t="array" ref="L304">_xlfn.SWITCH($A$2,"average", AVERAGE(Instances!L304:Instances!L304),"median", MEDIAN(Instances!L304:Instances!L304),"min", MIN(Instances!L304:Instances!L304),"max", MAX(Instances!L304:Instances!L304),"diff", MAX(Instances!L304:Instances!L304)-MIN(Instances!L304:Instances!L304))</f>
        <v>0</v>
      </c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 cm="1">
        <f t="array" ref="O304">_xlfn.SWITCH($A$2,"average", AVERAGE(Instances!O304:Instances!O304),"median", MEDIAN(Instances!O304:Instances!O304),"min", MIN(Instances!O304:Instances!O304),"max", MAX(Instances!O304:Instances!O304),"diff", MAX(Instances!O304:Instances!O304)-MIN(Instances!O304:Instances!O304))</f>
        <v>0</v>
      </c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>
        <f>MIN($B304,$D304,$F304,$H304,$J304,$L304,$N304,$P304)</f>
        <v>0</v>
      </c>
      <c r="S304" s="1">
        <f>MIN($C304,$E304,$G304,$I304,$K304,$M304,$O304,$Q304)</f>
        <v>0</v>
      </c>
      <c r="T304" s="1">
        <f>MEDIAN($B304,$D304,$F304,$H304,$J304,$L304,$N304,$P304)</f>
        <v>0</v>
      </c>
      <c r="U304" s="1">
        <f>MEDIAN($C304,$E304,$G304,$I304,$K304,$M304,$O304,$Q304)</f>
        <v>0</v>
      </c>
      <c r="V304" s="1">
        <f>MAX($B304,$D304,$F304,$H304,$J304,$L304,$N304,$P304)</f>
        <v>0</v>
      </c>
      <c r="W304" s="1">
        <f>MAX($C304,$E304,$G304,$I304,$K304,$M304,$O304,$Q304)</f>
        <v>0</v>
      </c>
    </row>
    <row r="305" spans="1:23">
      <c r="A305" s="1" t="s">
        <v>34</v>
      </c>
      <c r="B305" s="1"/>
      <c r="C305" s="1"/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/>
      <c r="I305" s="1"/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 cm="1">
        <f t="array" ref="L305">_xlfn.SWITCH($A$2,"average", AVERAGE(Instances!L305:Instances!L305),"median", MEDIAN(Instances!L305:Instances!L305),"min", MIN(Instances!L305:Instances!L305),"max", MAX(Instances!L305:Instances!L305),"diff", MAX(Instances!L305:Instances!L305)-MIN(Instances!L305:Instances!L305))</f>
        <v>0</v>
      </c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 cm="1">
        <f t="array" ref="O305">_xlfn.SWITCH($A$2,"average", AVERAGE(Instances!O305:Instances!O305),"median", MEDIAN(Instances!O305:Instances!O305),"min", MIN(Instances!O305:Instances!O305),"max", MAX(Instances!O305:Instances!O305),"diff", MAX(Instances!O305:Instances!O305)-MIN(Instances!O305:Instances!O305))</f>
        <v>0</v>
      </c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>
        <f>MIN($B305,$D305,$F305,$H305,$J305,$L305,$N305,$P305)</f>
        <v>0</v>
      </c>
      <c r="S305" s="1">
        <f>MIN($C305,$E305,$G305,$I305,$K305,$M305,$O305,$Q305)</f>
        <v>0</v>
      </c>
      <c r="T305" s="1">
        <f>MEDIAN($B305,$D305,$F305,$H305,$J305,$L305,$N305,$P305)</f>
        <v>0</v>
      </c>
      <c r="U305" s="1">
        <f>MEDIAN($C305,$E305,$G305,$I305,$K305,$M305,$O305,$Q305)</f>
        <v>0</v>
      </c>
      <c r="V305" s="1">
        <f>MAX($B305,$D305,$F305,$H305,$J305,$L305,$N305,$P305)</f>
        <v>0</v>
      </c>
      <c r="W305" s="1">
        <f>MAX($C305,$E305,$G305,$I305,$K305,$M305,$O305,$Q305)</f>
        <v>0</v>
      </c>
    </row>
    <row r="306" spans="1:23">
      <c r="A306" s="1" t="s">
        <v>35</v>
      </c>
      <c r="B306" s="1"/>
      <c r="C306" s="1"/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/>
      <c r="I306" s="1"/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 cm="1">
        <f t="array" ref="L306">_xlfn.SWITCH($A$2,"average", AVERAGE(Instances!L306:Instances!L306),"median", MEDIAN(Instances!L306:Instances!L306),"min", MIN(Instances!L306:Instances!L306),"max", MAX(Instances!L306:Instances!L306),"diff", MAX(Instances!L306:Instances!L306)-MIN(Instances!L306:Instances!L306))</f>
        <v>0</v>
      </c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 cm="1">
        <f t="array" ref="O306">_xlfn.SWITCH($A$2,"average", AVERAGE(Instances!O306:Instances!O306),"median", MEDIAN(Instances!O306:Instances!O306),"min", MIN(Instances!O306:Instances!O306),"max", MAX(Instances!O306:Instances!O306),"diff", MAX(Instances!O306:Instances!O306)-MIN(Instances!O306:Instances!O306))</f>
        <v>0</v>
      </c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>
        <f>MIN($B306,$D306,$F306,$H306,$J306,$L306,$N306,$P306)</f>
        <v>0</v>
      </c>
      <c r="S306" s="1">
        <f>MIN($C306,$E306,$G306,$I306,$K306,$M306,$O306,$Q306)</f>
        <v>0</v>
      </c>
      <c r="T306" s="1">
        <f>MEDIAN($B306,$D306,$F306,$H306,$J306,$L306,$N306,$P306)</f>
        <v>0</v>
      </c>
      <c r="U306" s="1">
        <f>MEDIAN($C306,$E306,$G306,$I306,$K306,$M306,$O306,$Q306)</f>
        <v>0</v>
      </c>
      <c r="V306" s="1">
        <f>MAX($B306,$D306,$F306,$H306,$J306,$L306,$N306,$P306)</f>
        <v>0</v>
      </c>
      <c r="W306" s="1">
        <f>MAX($C306,$E306,$G306,$I306,$K306,$M306,$O306,$Q306)</f>
        <v>0</v>
      </c>
    </row>
    <row r="307" spans="1:23">
      <c r="A307" s="1" t="s">
        <v>36</v>
      </c>
      <c r="B307" s="1"/>
      <c r="C307" s="1"/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/>
      <c r="I307" s="1"/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 cm="1">
        <f t="array" ref="L307">_xlfn.SWITCH($A$2,"average", AVERAGE(Instances!L307:Instances!L307),"median", MEDIAN(Instances!L307:Instances!L307),"min", MIN(Instances!L307:Instances!L307),"max", MAX(Instances!L307:Instances!L307),"diff", MAX(Instances!L307:Instances!L307)-MIN(Instances!L307:Instances!L307))</f>
        <v>0</v>
      </c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 cm="1">
        <f t="array" ref="O307">_xlfn.SWITCH($A$2,"average", AVERAGE(Instances!O307:Instances!O307),"median", MEDIAN(Instances!O307:Instances!O307),"min", MIN(Instances!O307:Instances!O307),"max", MAX(Instances!O307:Instances!O307),"diff", MAX(Instances!O307:Instances!O307)-MIN(Instances!O307:Instances!O307))</f>
        <v>0</v>
      </c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>
        <f>MIN($B307,$D307,$F307,$H307,$J307,$L307,$N307,$P307)</f>
        <v>0</v>
      </c>
      <c r="S307" s="1">
        <f>MIN($C307,$E307,$G307,$I307,$K307,$M307,$O307,$Q307)</f>
        <v>0</v>
      </c>
      <c r="T307" s="1">
        <f>MEDIAN($B307,$D307,$F307,$H307,$J307,$L307,$N307,$P307)</f>
        <v>0</v>
      </c>
      <c r="U307" s="1">
        <f>MEDIAN($C307,$E307,$G307,$I307,$K307,$M307,$O307,$Q307)</f>
        <v>0</v>
      </c>
      <c r="V307" s="1">
        <f>MAX($B307,$D307,$F307,$H307,$J307,$L307,$N307,$P307)</f>
        <v>0</v>
      </c>
      <c r="W307" s="1">
        <f>MAX($C307,$E307,$G307,$I307,$K307,$M307,$O307,$Q307)</f>
        <v>0</v>
      </c>
    </row>
    <row r="308" spans="1:23">
      <c r="A308" s="1" t="s">
        <v>37</v>
      </c>
      <c r="B308" s="1"/>
      <c r="C308" s="1"/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/>
      <c r="I308" s="1"/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 cm="1">
        <f t="array" ref="L308">_xlfn.SWITCH($A$2,"average", AVERAGE(Instances!L308:Instances!L308),"median", MEDIAN(Instances!L308:Instances!L308),"min", MIN(Instances!L308:Instances!L308),"max", MAX(Instances!L308:Instances!L308),"diff", MAX(Instances!L308:Instances!L308)-MIN(Instances!L308:Instances!L308))</f>
        <v>0</v>
      </c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 cm="1">
        <f t="array" ref="O308">_xlfn.SWITCH($A$2,"average", AVERAGE(Instances!O308:Instances!O308),"median", MEDIAN(Instances!O308:Instances!O308),"min", MIN(Instances!O308:Instances!O308),"max", MAX(Instances!O308:Instances!O308),"diff", MAX(Instances!O308:Instances!O308)-MIN(Instances!O308:Instances!O308))</f>
        <v>0</v>
      </c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>
        <f>MIN($B308,$D308,$F308,$H308,$J308,$L308,$N308,$P308)</f>
        <v>0</v>
      </c>
      <c r="S308" s="1">
        <f>MIN($C308,$E308,$G308,$I308,$K308,$M308,$O308,$Q308)</f>
        <v>0</v>
      </c>
      <c r="T308" s="1">
        <f>MEDIAN($B308,$D308,$F308,$H308,$J308,$L308,$N308,$P308)</f>
        <v>0</v>
      </c>
      <c r="U308" s="1">
        <f>MEDIAN($C308,$E308,$G308,$I308,$K308,$M308,$O308,$Q308)</f>
        <v>0</v>
      </c>
      <c r="V308" s="1">
        <f>MAX($B308,$D308,$F308,$H308,$J308,$L308,$N308,$P308)</f>
        <v>0</v>
      </c>
      <c r="W308" s="1">
        <f>MAX($C308,$E308,$G308,$I308,$K308,$M308,$O308,$Q308)</f>
        <v>0</v>
      </c>
    </row>
    <row r="309" spans="1:23">
      <c r="A309" s="1" t="s">
        <v>38</v>
      </c>
      <c r="B309" s="1"/>
      <c r="C309" s="1"/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/>
      <c r="I309" s="1"/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 cm="1">
        <f t="array" ref="L309">_xlfn.SWITCH($A$2,"average", AVERAGE(Instances!L309:Instances!L309),"median", MEDIAN(Instances!L309:Instances!L309),"min", MIN(Instances!L309:Instances!L309),"max", MAX(Instances!L309:Instances!L309),"diff", MAX(Instances!L309:Instances!L309)-MIN(Instances!L309:Instances!L309))</f>
        <v>0</v>
      </c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 cm="1">
        <f t="array" ref="O309">_xlfn.SWITCH($A$2,"average", AVERAGE(Instances!O309:Instances!O309),"median", MEDIAN(Instances!O309:Instances!O309),"min", MIN(Instances!O309:Instances!O309),"max", MAX(Instances!O309:Instances!O309),"diff", MAX(Instances!O309:Instances!O309)-MIN(Instances!O309:Instances!O309))</f>
        <v>0</v>
      </c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>
        <f>MIN($B309,$D309,$F309,$H309,$J309,$L309,$N309,$P309)</f>
        <v>0</v>
      </c>
      <c r="S309" s="1">
        <f>MIN($C309,$E309,$G309,$I309,$K309,$M309,$O309,$Q309)</f>
        <v>0</v>
      </c>
      <c r="T309" s="1">
        <f>MEDIAN($B309,$D309,$F309,$H309,$J309,$L309,$N309,$P309)</f>
        <v>0</v>
      </c>
      <c r="U309" s="1">
        <f>MEDIAN($C309,$E309,$G309,$I309,$K309,$M309,$O309,$Q309)</f>
        <v>0</v>
      </c>
      <c r="V309" s="1">
        <f>MAX($B309,$D309,$F309,$H309,$J309,$L309,$N309,$P309)</f>
        <v>0</v>
      </c>
      <c r="W309" s="1">
        <f>MAX($C309,$E309,$G309,$I309,$K309,$M309,$O309,$Q309)</f>
        <v>0</v>
      </c>
    </row>
    <row r="310" spans="1:23">
      <c r="A310" s="1" t="s">
        <v>39</v>
      </c>
      <c r="B310" s="1"/>
      <c r="C310" s="1"/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/>
      <c r="I310" s="1"/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 cm="1">
        <f t="array" ref="L310">_xlfn.SWITCH($A$2,"average", AVERAGE(Instances!L310:Instances!L310),"median", MEDIAN(Instances!L310:Instances!L310),"min", MIN(Instances!L310:Instances!L310),"max", MAX(Instances!L310:Instances!L310),"diff", MAX(Instances!L310:Instances!L310)-MIN(Instances!L310:Instances!L310))</f>
        <v>0</v>
      </c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 cm="1">
        <f t="array" ref="O310">_xlfn.SWITCH($A$2,"average", AVERAGE(Instances!O310:Instances!O310),"median", MEDIAN(Instances!O310:Instances!O310),"min", MIN(Instances!O310:Instances!O310),"max", MAX(Instances!O310:Instances!O310),"diff", MAX(Instances!O310:Instances!O310)-MIN(Instances!O310:Instances!O310))</f>
        <v>0</v>
      </c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>
        <f>MIN($B310,$D310,$F310,$H310,$J310,$L310,$N310,$P310)</f>
        <v>0</v>
      </c>
      <c r="S310" s="1">
        <f>MIN($C310,$E310,$G310,$I310,$K310,$M310,$O310,$Q310)</f>
        <v>0</v>
      </c>
      <c r="T310" s="1">
        <f>MEDIAN($B310,$D310,$F310,$H310,$J310,$L310,$N310,$P310)</f>
        <v>0</v>
      </c>
      <c r="U310" s="1">
        <f>MEDIAN($C310,$E310,$G310,$I310,$K310,$M310,$O310,$Q310)</f>
        <v>0</v>
      </c>
      <c r="V310" s="1">
        <f>MAX($B310,$D310,$F310,$H310,$J310,$L310,$N310,$P310)</f>
        <v>0</v>
      </c>
      <c r="W310" s="1">
        <f>MAX($C310,$E310,$G310,$I310,$K310,$M310,$O310,$Q310)</f>
        <v>0</v>
      </c>
    </row>
    <row r="311" spans="1:23">
      <c r="A311" s="1" t="s">
        <v>40</v>
      </c>
      <c r="B311" s="1"/>
      <c r="C311" s="1"/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/>
      <c r="I311" s="1"/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 cm="1">
        <f t="array" ref="L311">_xlfn.SWITCH($A$2,"average", AVERAGE(Instances!L311:Instances!L311),"median", MEDIAN(Instances!L311:Instances!L311),"min", MIN(Instances!L311:Instances!L311),"max", MAX(Instances!L311:Instances!L311),"diff", MAX(Instances!L311:Instances!L311)-MIN(Instances!L311:Instances!L311))</f>
        <v>0</v>
      </c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 cm="1">
        <f t="array" ref="O311">_xlfn.SWITCH($A$2,"average", AVERAGE(Instances!O311:Instances!O311),"median", MEDIAN(Instances!O311:Instances!O311),"min", MIN(Instances!O311:Instances!O311),"max", MAX(Instances!O311:Instances!O311),"diff", MAX(Instances!O311:Instances!O311)-MIN(Instances!O311:Instances!O311))</f>
        <v>0</v>
      </c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>
        <f>MIN($B311,$D311,$F311,$H311,$J311,$L311,$N311,$P311)</f>
        <v>0</v>
      </c>
      <c r="S311" s="1">
        <f>MIN($C311,$E311,$G311,$I311,$K311,$M311,$O311,$Q311)</f>
        <v>0</v>
      </c>
      <c r="T311" s="1">
        <f>MEDIAN($B311,$D311,$F311,$H311,$J311,$L311,$N311,$P311)</f>
        <v>0</v>
      </c>
      <c r="U311" s="1">
        <f>MEDIAN($C311,$E311,$G311,$I311,$K311,$M311,$O311,$Q311)</f>
        <v>0</v>
      </c>
      <c r="V311" s="1">
        <f>MAX($B311,$D311,$F311,$H311,$J311,$L311,$N311,$P311)</f>
        <v>0</v>
      </c>
      <c r="W311" s="1">
        <f>MAX($C311,$E311,$G311,$I311,$K311,$M311,$O311,$Q311)</f>
        <v>0</v>
      </c>
    </row>
    <row r="312" spans="1:23">
      <c r="A312" s="1" t="s">
        <v>41</v>
      </c>
      <c r="B312" s="1"/>
      <c r="C312" s="1"/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/>
      <c r="I312" s="1"/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 cm="1">
        <f t="array" ref="L312">_xlfn.SWITCH($A$2,"average", AVERAGE(Instances!L312:Instances!L312),"median", MEDIAN(Instances!L312:Instances!L312),"min", MIN(Instances!L312:Instances!L312),"max", MAX(Instances!L312:Instances!L312),"diff", MAX(Instances!L312:Instances!L312)-MIN(Instances!L312:Instances!L312))</f>
        <v>0</v>
      </c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 cm="1">
        <f t="array" ref="O312">_xlfn.SWITCH($A$2,"average", AVERAGE(Instances!O312:Instances!O312),"median", MEDIAN(Instances!O312:Instances!O312),"min", MIN(Instances!O312:Instances!O312),"max", MAX(Instances!O312:Instances!O312),"diff", MAX(Instances!O312:Instances!O312)-MIN(Instances!O312:Instances!O312))</f>
        <v>0</v>
      </c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>
        <f>MIN($B312,$D312,$F312,$H312,$J312,$L312,$N312,$P312)</f>
        <v>0</v>
      </c>
      <c r="S312" s="1">
        <f>MIN($C312,$E312,$G312,$I312,$K312,$M312,$O312,$Q312)</f>
        <v>0</v>
      </c>
      <c r="T312" s="1">
        <f>MEDIAN($B312,$D312,$F312,$H312,$J312,$L312,$N312,$P312)</f>
        <v>0</v>
      </c>
      <c r="U312" s="1">
        <f>MEDIAN($C312,$E312,$G312,$I312,$K312,$M312,$O312,$Q312)</f>
        <v>0</v>
      </c>
      <c r="V312" s="1">
        <f>MAX($B312,$D312,$F312,$H312,$J312,$L312,$N312,$P312)</f>
        <v>0</v>
      </c>
      <c r="W312" s="1">
        <f>MAX($C312,$E312,$G312,$I312,$K312,$M312,$O312,$Q312)</f>
        <v>0</v>
      </c>
    </row>
    <row r="313" spans="1:23">
      <c r="A313" s="1" t="s">
        <v>42</v>
      </c>
      <c r="B313" s="1"/>
      <c r="C313" s="1"/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/>
      <c r="I313" s="1"/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 cm="1">
        <f t="array" ref="L313">_xlfn.SWITCH($A$2,"average", AVERAGE(Instances!L313:Instances!L313),"median", MEDIAN(Instances!L313:Instances!L313),"min", MIN(Instances!L313:Instances!L313),"max", MAX(Instances!L313:Instances!L313),"diff", MAX(Instances!L313:Instances!L313)-MIN(Instances!L313:Instances!L313))</f>
        <v>0</v>
      </c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 cm="1">
        <f t="array" ref="O313">_xlfn.SWITCH($A$2,"average", AVERAGE(Instances!O313:Instances!O313),"median", MEDIAN(Instances!O313:Instances!O313),"min", MIN(Instances!O313:Instances!O313),"max", MAX(Instances!O313:Instances!O313),"diff", MAX(Instances!O313:Instances!O313)-MIN(Instances!O313:Instances!O313))</f>
        <v>0</v>
      </c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>
        <f>MIN($B313,$D313,$F313,$H313,$J313,$L313,$N313,$P313)</f>
        <v>0</v>
      </c>
      <c r="S313" s="1">
        <f>MIN($C313,$E313,$G313,$I313,$K313,$M313,$O313,$Q313)</f>
        <v>0</v>
      </c>
      <c r="T313" s="1">
        <f>MEDIAN($B313,$D313,$F313,$H313,$J313,$L313,$N313,$P313)</f>
        <v>0</v>
      </c>
      <c r="U313" s="1">
        <f>MEDIAN($C313,$E313,$G313,$I313,$K313,$M313,$O313,$Q313)</f>
        <v>0</v>
      </c>
      <c r="V313" s="1">
        <f>MAX($B313,$D313,$F313,$H313,$J313,$L313,$N313,$P313)</f>
        <v>0</v>
      </c>
      <c r="W313" s="1">
        <f>MAX($C313,$E313,$G313,$I313,$K313,$M313,$O313,$Q313)</f>
        <v>0</v>
      </c>
    </row>
    <row r="314" spans="1:23">
      <c r="A314" s="1" t="s">
        <v>43</v>
      </c>
      <c r="B314" s="1"/>
      <c r="C314" s="1"/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/>
      <c r="I314" s="1"/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 cm="1">
        <f t="array" ref="L314">_xlfn.SWITCH($A$2,"average", AVERAGE(Instances!L314:Instances!L314),"median", MEDIAN(Instances!L314:Instances!L314),"min", MIN(Instances!L314:Instances!L314),"max", MAX(Instances!L314:Instances!L314),"diff", MAX(Instances!L314:Instances!L314)-MIN(Instances!L314:Instances!L314))</f>
        <v>0</v>
      </c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 cm="1">
        <f t="array" ref="O314">_xlfn.SWITCH($A$2,"average", AVERAGE(Instances!O314:Instances!O314),"median", MEDIAN(Instances!O314:Instances!O314),"min", MIN(Instances!O314:Instances!O314),"max", MAX(Instances!O314:Instances!O314),"diff", MAX(Instances!O314:Instances!O314)-MIN(Instances!O314:Instances!O314))</f>
        <v>0</v>
      </c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>
        <f>MIN($B314,$D314,$F314,$H314,$J314,$L314,$N314,$P314)</f>
        <v>0</v>
      </c>
      <c r="S314" s="1">
        <f>MIN($C314,$E314,$G314,$I314,$K314,$M314,$O314,$Q314)</f>
        <v>0</v>
      </c>
      <c r="T314" s="1">
        <f>MEDIAN($B314,$D314,$F314,$H314,$J314,$L314,$N314,$P314)</f>
        <v>0</v>
      </c>
      <c r="U314" s="1">
        <f>MEDIAN($C314,$E314,$G314,$I314,$K314,$M314,$O314,$Q314)</f>
        <v>0</v>
      </c>
      <c r="V314" s="1">
        <f>MAX($B314,$D314,$F314,$H314,$J314,$L314,$N314,$P314)</f>
        <v>0</v>
      </c>
      <c r="W314" s="1">
        <f>MAX($C314,$E314,$G314,$I314,$K314,$M314,$O314,$Q314)</f>
        <v>0</v>
      </c>
    </row>
    <row r="315" spans="1:23">
      <c r="A315" s="1" t="s">
        <v>44</v>
      </c>
      <c r="B315" s="1"/>
      <c r="C315" s="1"/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/>
      <c r="I315" s="1"/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 cm="1">
        <f t="array" ref="L315">_xlfn.SWITCH($A$2,"average", AVERAGE(Instances!L315:Instances!L315),"median", MEDIAN(Instances!L315:Instances!L315),"min", MIN(Instances!L315:Instances!L315),"max", MAX(Instances!L315:Instances!L315),"diff", MAX(Instances!L315:Instances!L315)-MIN(Instances!L315:Instances!L315))</f>
        <v>0</v>
      </c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 cm="1">
        <f t="array" ref="O315">_xlfn.SWITCH($A$2,"average", AVERAGE(Instances!O315:Instances!O315),"median", MEDIAN(Instances!O315:Instances!O315),"min", MIN(Instances!O315:Instances!O315),"max", MAX(Instances!O315:Instances!O315),"diff", MAX(Instances!O315:Instances!O315)-MIN(Instances!O315:Instances!O315))</f>
        <v>0</v>
      </c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>
        <f>MIN($B315,$D315,$F315,$H315,$J315,$L315,$N315,$P315)</f>
        <v>0</v>
      </c>
      <c r="S315" s="1">
        <f>MIN($C315,$E315,$G315,$I315,$K315,$M315,$O315,$Q315)</f>
        <v>0</v>
      </c>
      <c r="T315" s="1">
        <f>MEDIAN($B315,$D315,$F315,$H315,$J315,$L315,$N315,$P315)</f>
        <v>0</v>
      </c>
      <c r="U315" s="1">
        <f>MEDIAN($C315,$E315,$G315,$I315,$K315,$M315,$O315,$Q315)</f>
        <v>0</v>
      </c>
      <c r="V315" s="1">
        <f>MAX($B315,$D315,$F315,$H315,$J315,$L315,$N315,$P315)</f>
        <v>0</v>
      </c>
      <c r="W315" s="1">
        <f>MAX($C315,$E315,$G315,$I315,$K315,$M315,$O315,$Q315)</f>
        <v>0</v>
      </c>
    </row>
    <row r="316" spans="1:23">
      <c r="A316" s="1" t="s">
        <v>45</v>
      </c>
      <c r="B316" s="1"/>
      <c r="C316" s="1"/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/>
      <c r="I316" s="1"/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 cm="1">
        <f t="array" ref="L316">_xlfn.SWITCH($A$2,"average", AVERAGE(Instances!L316:Instances!L316),"median", MEDIAN(Instances!L316:Instances!L316),"min", MIN(Instances!L316:Instances!L316),"max", MAX(Instances!L316:Instances!L316),"diff", MAX(Instances!L316:Instances!L316)-MIN(Instances!L316:Instances!L316))</f>
        <v>0</v>
      </c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 cm="1">
        <f t="array" ref="O316">_xlfn.SWITCH($A$2,"average", AVERAGE(Instances!O316:Instances!O316),"median", MEDIAN(Instances!O316:Instances!O316),"min", MIN(Instances!O316:Instances!O316),"max", MAX(Instances!O316:Instances!O316),"diff", MAX(Instances!O316:Instances!O316)-MIN(Instances!O316:Instances!O316))</f>
        <v>0</v>
      </c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>
        <f>MIN($B316,$D316,$F316,$H316,$J316,$L316,$N316,$P316)</f>
        <v>0</v>
      </c>
      <c r="S316" s="1">
        <f>MIN($C316,$E316,$G316,$I316,$K316,$M316,$O316,$Q316)</f>
        <v>0</v>
      </c>
      <c r="T316" s="1">
        <f>MEDIAN($B316,$D316,$F316,$H316,$J316,$L316,$N316,$P316)</f>
        <v>0</v>
      </c>
      <c r="U316" s="1">
        <f>MEDIAN($C316,$E316,$G316,$I316,$K316,$M316,$O316,$Q316)</f>
        <v>0</v>
      </c>
      <c r="V316" s="1">
        <f>MAX($B316,$D316,$F316,$H316,$J316,$L316,$N316,$P316)</f>
        <v>0</v>
      </c>
      <c r="W316" s="1">
        <f>MAX($C316,$E316,$G316,$I316,$K316,$M316,$O316,$Q316)</f>
        <v>0</v>
      </c>
    </row>
    <row r="317" spans="1:23">
      <c r="A317" s="1" t="s">
        <v>46</v>
      </c>
      <c r="B317" s="1"/>
      <c r="C317" s="1"/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/>
      <c r="I317" s="1"/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 cm="1">
        <f t="array" ref="L317">_xlfn.SWITCH($A$2,"average", AVERAGE(Instances!L317:Instances!L317),"median", MEDIAN(Instances!L317:Instances!L317),"min", MIN(Instances!L317:Instances!L317),"max", MAX(Instances!L317:Instances!L317),"diff", MAX(Instances!L317:Instances!L317)-MIN(Instances!L317:Instances!L317))</f>
        <v>0</v>
      </c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 cm="1">
        <f t="array" ref="O317">_xlfn.SWITCH($A$2,"average", AVERAGE(Instances!O317:Instances!O317),"median", MEDIAN(Instances!O317:Instances!O317),"min", MIN(Instances!O317:Instances!O317),"max", MAX(Instances!O317:Instances!O317),"diff", MAX(Instances!O317:Instances!O317)-MIN(Instances!O317:Instances!O317))</f>
        <v>0</v>
      </c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>
        <f>MIN($B317,$D317,$F317,$H317,$J317,$L317,$N317,$P317)</f>
        <v>0</v>
      </c>
      <c r="S317" s="1">
        <f>MIN($C317,$E317,$G317,$I317,$K317,$M317,$O317,$Q317)</f>
        <v>0</v>
      </c>
      <c r="T317" s="1">
        <f>MEDIAN($B317,$D317,$F317,$H317,$J317,$L317,$N317,$P317)</f>
        <v>0</v>
      </c>
      <c r="U317" s="1">
        <f>MEDIAN($C317,$E317,$G317,$I317,$K317,$M317,$O317,$Q317)</f>
        <v>0</v>
      </c>
      <c r="V317" s="1">
        <f>MAX($B317,$D317,$F317,$H317,$J317,$L317,$N317,$P317)</f>
        <v>0</v>
      </c>
      <c r="W317" s="1">
        <f>MAX($C317,$E317,$G317,$I317,$K317,$M317,$O317,$Q317)</f>
        <v>0</v>
      </c>
    </row>
    <row r="318" spans="1:23">
      <c r="A318" s="1" t="s">
        <v>47</v>
      </c>
      <c r="B318" s="1"/>
      <c r="C318" s="1"/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/>
      <c r="I318" s="1"/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 cm="1">
        <f t="array" ref="L318">_xlfn.SWITCH($A$2,"average", AVERAGE(Instances!L318:Instances!L318),"median", MEDIAN(Instances!L318:Instances!L318),"min", MIN(Instances!L318:Instances!L318),"max", MAX(Instances!L318:Instances!L318),"diff", MAX(Instances!L318:Instances!L318)-MIN(Instances!L318:Instances!L318))</f>
        <v>0</v>
      </c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 cm="1">
        <f t="array" ref="O318">_xlfn.SWITCH($A$2,"average", AVERAGE(Instances!O318:Instances!O318),"median", MEDIAN(Instances!O318:Instances!O318),"min", MIN(Instances!O318:Instances!O318),"max", MAX(Instances!O318:Instances!O318),"diff", MAX(Instances!O318:Instances!O318)-MIN(Instances!O318:Instances!O318))</f>
        <v>0</v>
      </c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>
        <f>MIN($B318,$D318,$F318,$H318,$J318,$L318,$N318,$P318)</f>
        <v>0</v>
      </c>
      <c r="S318" s="1">
        <f>MIN($C318,$E318,$G318,$I318,$K318,$M318,$O318,$Q318)</f>
        <v>0</v>
      </c>
      <c r="T318" s="1">
        <f>MEDIAN($B318,$D318,$F318,$H318,$J318,$L318,$N318,$P318)</f>
        <v>0</v>
      </c>
      <c r="U318" s="1">
        <f>MEDIAN($C318,$E318,$G318,$I318,$K318,$M318,$O318,$Q318)</f>
        <v>0</v>
      </c>
      <c r="V318" s="1">
        <f>MAX($B318,$D318,$F318,$H318,$J318,$L318,$N318,$P318)</f>
        <v>0</v>
      </c>
      <c r="W318" s="1">
        <f>MAX($C318,$E318,$G318,$I318,$K318,$M318,$O318,$Q318)</f>
        <v>0</v>
      </c>
    </row>
    <row r="319" spans="1:23">
      <c r="A319" s="1" t="s">
        <v>48</v>
      </c>
      <c r="B319" s="1"/>
      <c r="C319" s="1"/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/>
      <c r="I319" s="1"/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 cm="1">
        <f t="array" ref="L319">_xlfn.SWITCH($A$2,"average", AVERAGE(Instances!L319:Instances!L319),"median", MEDIAN(Instances!L319:Instances!L319),"min", MIN(Instances!L319:Instances!L319),"max", MAX(Instances!L319:Instances!L319),"diff", MAX(Instances!L319:Instances!L319)-MIN(Instances!L319:Instances!L319))</f>
        <v>0</v>
      </c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 cm="1">
        <f t="array" ref="O319">_xlfn.SWITCH($A$2,"average", AVERAGE(Instances!O319:Instances!O319),"median", MEDIAN(Instances!O319:Instances!O319),"min", MIN(Instances!O319:Instances!O319),"max", MAX(Instances!O319:Instances!O319),"diff", MAX(Instances!O319:Instances!O319)-MIN(Instances!O319:Instances!O319))</f>
        <v>0</v>
      </c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>
        <f>MIN($B319,$D319,$F319,$H319,$J319,$L319,$N319,$P319)</f>
        <v>0</v>
      </c>
      <c r="S319" s="1">
        <f>MIN($C319,$E319,$G319,$I319,$K319,$M319,$O319,$Q319)</f>
        <v>0</v>
      </c>
      <c r="T319" s="1">
        <f>MEDIAN($B319,$D319,$F319,$H319,$J319,$L319,$N319,$P319)</f>
        <v>0</v>
      </c>
      <c r="U319" s="1">
        <f>MEDIAN($C319,$E319,$G319,$I319,$K319,$M319,$O319,$Q319)</f>
        <v>0</v>
      </c>
      <c r="V319" s="1">
        <f>MAX($B319,$D319,$F319,$H319,$J319,$L319,$N319,$P319)</f>
        <v>0</v>
      </c>
      <c r="W319" s="1">
        <f>MAX($C319,$E319,$G319,$I319,$K319,$M319,$O319,$Q319)</f>
        <v>0</v>
      </c>
    </row>
    <row r="320" spans="1:23">
      <c r="A320" s="1" t="s">
        <v>49</v>
      </c>
      <c r="B320" s="1"/>
      <c r="C320" s="1"/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/>
      <c r="I320" s="1"/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 cm="1">
        <f t="array" ref="L320">_xlfn.SWITCH($A$2,"average", AVERAGE(Instances!L320:Instances!L320),"median", MEDIAN(Instances!L320:Instances!L320),"min", MIN(Instances!L320:Instances!L320),"max", MAX(Instances!L320:Instances!L320),"diff", MAX(Instances!L320:Instances!L320)-MIN(Instances!L320:Instances!L320))</f>
        <v>0</v>
      </c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 cm="1">
        <f t="array" ref="O320">_xlfn.SWITCH($A$2,"average", AVERAGE(Instances!O320:Instances!O320),"median", MEDIAN(Instances!O320:Instances!O320),"min", MIN(Instances!O320:Instances!O320),"max", MAX(Instances!O320:Instances!O320),"diff", MAX(Instances!O320:Instances!O320)-MIN(Instances!O320:Instances!O320))</f>
        <v>0</v>
      </c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>
        <f>MIN($B320,$D320,$F320,$H320,$J320,$L320,$N320,$P320)</f>
        <v>0</v>
      </c>
      <c r="S320" s="1">
        <f>MIN($C320,$E320,$G320,$I320,$K320,$M320,$O320,$Q320)</f>
        <v>0</v>
      </c>
      <c r="T320" s="1">
        <f>MEDIAN($B320,$D320,$F320,$H320,$J320,$L320,$N320,$P320)</f>
        <v>0</v>
      </c>
      <c r="U320" s="1">
        <f>MEDIAN($C320,$E320,$G320,$I320,$K320,$M320,$O320,$Q320)</f>
        <v>0</v>
      </c>
      <c r="V320" s="1">
        <f>MAX($B320,$D320,$F320,$H320,$J320,$L320,$N320,$P320)</f>
        <v>0</v>
      </c>
      <c r="W320" s="1">
        <f>MAX($C320,$E320,$G320,$I320,$K320,$M320,$O320,$Q320)</f>
        <v>0</v>
      </c>
    </row>
    <row r="321" spans="1:23">
      <c r="A321" s="1" t="s">
        <v>50</v>
      </c>
      <c r="B321" s="1"/>
      <c r="C321" s="1"/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/>
      <c r="I321" s="1"/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 cm="1">
        <f t="array" ref="L321">_xlfn.SWITCH($A$2,"average", AVERAGE(Instances!L321:Instances!L321),"median", MEDIAN(Instances!L321:Instances!L321),"min", MIN(Instances!L321:Instances!L321),"max", MAX(Instances!L321:Instances!L321),"diff", MAX(Instances!L321:Instances!L321)-MIN(Instances!L321:Instances!L321))</f>
        <v>0</v>
      </c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 cm="1">
        <f t="array" ref="O321">_xlfn.SWITCH($A$2,"average", AVERAGE(Instances!O321:Instances!O321),"median", MEDIAN(Instances!O321:Instances!O321),"min", MIN(Instances!O321:Instances!O321),"max", MAX(Instances!O321:Instances!O321),"diff", MAX(Instances!O321:Instances!O321)-MIN(Instances!O321:Instances!O321))</f>
        <v>0</v>
      </c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>
        <f>MIN($B321,$D321,$F321,$H321,$J321,$L321,$N321,$P321)</f>
        <v>0</v>
      </c>
      <c r="S321" s="1">
        <f>MIN($C321,$E321,$G321,$I321,$K321,$M321,$O321,$Q321)</f>
        <v>0</v>
      </c>
      <c r="T321" s="1">
        <f>MEDIAN($B321,$D321,$F321,$H321,$J321,$L321,$N321,$P321)</f>
        <v>0</v>
      </c>
      <c r="U321" s="1">
        <f>MEDIAN($C321,$E321,$G321,$I321,$K321,$M321,$O321,$Q321)</f>
        <v>0</v>
      </c>
      <c r="V321" s="1">
        <f>MAX($B321,$D321,$F321,$H321,$J321,$L321,$N321,$P321)</f>
        <v>0</v>
      </c>
      <c r="W321" s="1">
        <f>MAX($C321,$E321,$G321,$I321,$K321,$M321,$O321,$Q321)</f>
        <v>0</v>
      </c>
    </row>
    <row r="322" spans="1:23">
      <c r="A322" s="1" t="s">
        <v>51</v>
      </c>
      <c r="B322" s="1"/>
      <c r="C322" s="1"/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/>
      <c r="I322" s="1"/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 cm="1">
        <f t="array" ref="L322">_xlfn.SWITCH($A$2,"average", AVERAGE(Instances!L322:Instances!L322),"median", MEDIAN(Instances!L322:Instances!L322),"min", MIN(Instances!L322:Instances!L322),"max", MAX(Instances!L322:Instances!L322),"diff", MAX(Instances!L322:Instances!L322)-MIN(Instances!L322:Instances!L322))</f>
        <v>0</v>
      </c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 cm="1">
        <f t="array" ref="O322">_xlfn.SWITCH($A$2,"average", AVERAGE(Instances!O322:Instances!O322),"median", MEDIAN(Instances!O322:Instances!O322),"min", MIN(Instances!O322:Instances!O322),"max", MAX(Instances!O322:Instances!O322),"diff", MAX(Instances!O322:Instances!O322)-MIN(Instances!O322:Instances!O322))</f>
        <v>0</v>
      </c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>
        <f>MIN($B322,$D322,$F322,$H322,$J322,$L322,$N322,$P322)</f>
        <v>0</v>
      </c>
      <c r="S322" s="1">
        <f>MIN($C322,$E322,$G322,$I322,$K322,$M322,$O322,$Q322)</f>
        <v>0</v>
      </c>
      <c r="T322" s="1">
        <f>MEDIAN($B322,$D322,$F322,$H322,$J322,$L322,$N322,$P322)</f>
        <v>0</v>
      </c>
      <c r="U322" s="1">
        <f>MEDIAN($C322,$E322,$G322,$I322,$K322,$M322,$O322,$Q322)</f>
        <v>0</v>
      </c>
      <c r="V322" s="1">
        <f>MAX($B322,$D322,$F322,$H322,$J322,$L322,$N322,$P322)</f>
        <v>0</v>
      </c>
      <c r="W322" s="1">
        <f>MAX($C322,$E322,$G322,$I322,$K322,$M322,$O322,$Q322)</f>
        <v>0</v>
      </c>
    </row>
    <row r="323" spans="1:23">
      <c r="A323" s="1" t="s">
        <v>52</v>
      </c>
      <c r="B323" s="1"/>
      <c r="C323" s="1"/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/>
      <c r="I323" s="1"/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 cm="1">
        <f t="array" ref="L323">_xlfn.SWITCH($A$2,"average", AVERAGE(Instances!L323:Instances!L323),"median", MEDIAN(Instances!L323:Instances!L323),"min", MIN(Instances!L323:Instances!L323),"max", MAX(Instances!L323:Instances!L323),"diff", MAX(Instances!L323:Instances!L323)-MIN(Instances!L323:Instances!L323))</f>
        <v>0</v>
      </c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 cm="1">
        <f t="array" ref="O323">_xlfn.SWITCH($A$2,"average", AVERAGE(Instances!O323:Instances!O323),"median", MEDIAN(Instances!O323:Instances!O323),"min", MIN(Instances!O323:Instances!O323),"max", MAX(Instances!O323:Instances!O323),"diff", MAX(Instances!O323:Instances!O323)-MIN(Instances!O323:Instances!O323))</f>
        <v>0</v>
      </c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>
        <f>MIN($B323,$D323,$F323,$H323,$J323,$L323,$N323,$P323)</f>
        <v>0</v>
      </c>
      <c r="S323" s="1">
        <f>MIN($C323,$E323,$G323,$I323,$K323,$M323,$O323,$Q323)</f>
        <v>0</v>
      </c>
      <c r="T323" s="1">
        <f>MEDIAN($B323,$D323,$F323,$H323,$J323,$L323,$N323,$P323)</f>
        <v>0</v>
      </c>
      <c r="U323" s="1">
        <f>MEDIAN($C323,$E323,$G323,$I323,$K323,$M323,$O323,$Q323)</f>
        <v>0</v>
      </c>
      <c r="V323" s="1">
        <f>MAX($B323,$D323,$F323,$H323,$J323,$L323,$N323,$P323)</f>
        <v>0</v>
      </c>
      <c r="W323" s="1">
        <f>MAX($C323,$E323,$G323,$I323,$K323,$M323,$O323,$Q323)</f>
        <v>0</v>
      </c>
    </row>
    <row r="324" spans="1:23">
      <c r="A324" s="1" t="s">
        <v>53</v>
      </c>
      <c r="B324" s="1"/>
      <c r="C324" s="1"/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/>
      <c r="I324" s="1"/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 cm="1">
        <f t="array" ref="L324">_xlfn.SWITCH($A$2,"average", AVERAGE(Instances!L324:Instances!L324),"median", MEDIAN(Instances!L324:Instances!L324),"min", MIN(Instances!L324:Instances!L324),"max", MAX(Instances!L324:Instances!L324),"diff", MAX(Instances!L324:Instances!L324)-MIN(Instances!L324:Instances!L324))</f>
        <v>0</v>
      </c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 cm="1">
        <f t="array" ref="O324">_xlfn.SWITCH($A$2,"average", AVERAGE(Instances!O324:Instances!O324),"median", MEDIAN(Instances!O324:Instances!O324),"min", MIN(Instances!O324:Instances!O324),"max", MAX(Instances!O324:Instances!O324),"diff", MAX(Instances!O324:Instances!O324)-MIN(Instances!O324:Instances!O324))</f>
        <v>0</v>
      </c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>
        <f>MIN($B324,$D324,$F324,$H324,$J324,$L324,$N324,$P324)</f>
        <v>0</v>
      </c>
      <c r="S324" s="1">
        <f>MIN($C324,$E324,$G324,$I324,$K324,$M324,$O324,$Q324)</f>
        <v>0</v>
      </c>
      <c r="T324" s="1">
        <f>MEDIAN($B324,$D324,$F324,$H324,$J324,$L324,$N324,$P324)</f>
        <v>0</v>
      </c>
      <c r="U324" s="1">
        <f>MEDIAN($C324,$E324,$G324,$I324,$K324,$M324,$O324,$Q324)</f>
        <v>0</v>
      </c>
      <c r="V324" s="1">
        <f>MAX($B324,$D324,$F324,$H324,$J324,$L324,$N324,$P324)</f>
        <v>0</v>
      </c>
      <c r="W324" s="1">
        <f>MAX($C324,$E324,$G324,$I324,$K324,$M324,$O324,$Q324)</f>
        <v>0</v>
      </c>
    </row>
    <row r="325" spans="1:23">
      <c r="A325" s="1" t="s">
        <v>54</v>
      </c>
      <c r="B325" s="1"/>
      <c r="C325" s="1"/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/>
      <c r="I325" s="1"/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 cm="1">
        <f t="array" ref="L325">_xlfn.SWITCH($A$2,"average", AVERAGE(Instances!L325:Instances!L325),"median", MEDIAN(Instances!L325:Instances!L325),"min", MIN(Instances!L325:Instances!L325),"max", MAX(Instances!L325:Instances!L325),"diff", MAX(Instances!L325:Instances!L325)-MIN(Instances!L325:Instances!L325))</f>
        <v>0</v>
      </c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 cm="1">
        <f t="array" ref="O325">_xlfn.SWITCH($A$2,"average", AVERAGE(Instances!O325:Instances!O325),"median", MEDIAN(Instances!O325:Instances!O325),"min", MIN(Instances!O325:Instances!O325),"max", MAX(Instances!O325:Instances!O325),"diff", MAX(Instances!O325:Instances!O325)-MIN(Instances!O325:Instances!O325))</f>
        <v>0</v>
      </c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>
        <f>MIN($B325,$D325,$F325,$H325,$J325,$L325,$N325,$P325)</f>
        <v>0</v>
      </c>
      <c r="S325" s="1">
        <f>MIN($C325,$E325,$G325,$I325,$K325,$M325,$O325,$Q325)</f>
        <v>0</v>
      </c>
      <c r="T325" s="1">
        <f>MEDIAN($B325,$D325,$F325,$H325,$J325,$L325,$N325,$P325)</f>
        <v>0</v>
      </c>
      <c r="U325" s="1">
        <f>MEDIAN($C325,$E325,$G325,$I325,$K325,$M325,$O325,$Q325)</f>
        <v>0</v>
      </c>
      <c r="V325" s="1">
        <f>MAX($B325,$D325,$F325,$H325,$J325,$L325,$N325,$P325)</f>
        <v>0</v>
      </c>
      <c r="W325" s="1">
        <f>MAX($C325,$E325,$G325,$I325,$K325,$M325,$O325,$Q325)</f>
        <v>0</v>
      </c>
    </row>
    <row r="326" spans="1:23">
      <c r="A326" s="1" t="s">
        <v>55</v>
      </c>
      <c r="B326" s="1"/>
      <c r="C326" s="1"/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/>
      <c r="I326" s="1"/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 cm="1">
        <f t="array" ref="L326">_xlfn.SWITCH($A$2,"average", AVERAGE(Instances!L326:Instances!L326),"median", MEDIAN(Instances!L326:Instances!L326),"min", MIN(Instances!L326:Instances!L326),"max", MAX(Instances!L326:Instances!L326),"diff", MAX(Instances!L326:Instances!L326)-MIN(Instances!L326:Instances!L326))</f>
        <v>0</v>
      </c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 cm="1">
        <f t="array" ref="O326">_xlfn.SWITCH($A$2,"average", AVERAGE(Instances!O326:Instances!O326),"median", MEDIAN(Instances!O326:Instances!O326),"min", MIN(Instances!O326:Instances!O326),"max", MAX(Instances!O326:Instances!O326),"diff", MAX(Instances!O326:Instances!O326)-MIN(Instances!O326:Instances!O326))</f>
        <v>0</v>
      </c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>
        <f>MIN($B326,$D326,$F326,$H326,$J326,$L326,$N326,$P326)</f>
        <v>0</v>
      </c>
      <c r="S326" s="1">
        <f>MIN($C326,$E326,$G326,$I326,$K326,$M326,$O326,$Q326)</f>
        <v>0</v>
      </c>
      <c r="T326" s="1">
        <f>MEDIAN($B326,$D326,$F326,$H326,$J326,$L326,$N326,$P326)</f>
        <v>0</v>
      </c>
      <c r="U326" s="1">
        <f>MEDIAN($C326,$E326,$G326,$I326,$K326,$M326,$O326,$Q326)</f>
        <v>0</v>
      </c>
      <c r="V326" s="1">
        <f>MAX($B326,$D326,$F326,$H326,$J326,$L326,$N326,$P326)</f>
        <v>0</v>
      </c>
      <c r="W326" s="1">
        <f>MAX($C326,$E326,$G326,$I326,$K326,$M326,$O326,$Q326)</f>
        <v>0</v>
      </c>
    </row>
    <row r="327" spans="1:23">
      <c r="A327" s="1" t="s">
        <v>56</v>
      </c>
      <c r="B327" s="1"/>
      <c r="C327" s="1"/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/>
      <c r="I327" s="1"/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 cm="1">
        <f t="array" ref="L327">_xlfn.SWITCH($A$2,"average", AVERAGE(Instances!L327:Instances!L327),"median", MEDIAN(Instances!L327:Instances!L327),"min", MIN(Instances!L327:Instances!L327),"max", MAX(Instances!L327:Instances!L327),"diff", MAX(Instances!L327:Instances!L327)-MIN(Instances!L327:Instances!L327))</f>
        <v>0</v>
      </c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 cm="1">
        <f t="array" ref="O327">_xlfn.SWITCH($A$2,"average", AVERAGE(Instances!O327:Instances!O327),"median", MEDIAN(Instances!O327:Instances!O327),"min", MIN(Instances!O327:Instances!O327),"max", MAX(Instances!O327:Instances!O327),"diff", MAX(Instances!O327:Instances!O327)-MIN(Instances!O327:Instances!O327))</f>
        <v>0</v>
      </c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>
        <f>MIN($B327,$D327,$F327,$H327,$J327,$L327,$N327,$P327)</f>
        <v>0</v>
      </c>
      <c r="S327" s="1">
        <f>MIN($C327,$E327,$G327,$I327,$K327,$M327,$O327,$Q327)</f>
        <v>0</v>
      </c>
      <c r="T327" s="1">
        <f>MEDIAN($B327,$D327,$F327,$H327,$J327,$L327,$N327,$P327)</f>
        <v>0</v>
      </c>
      <c r="U327" s="1">
        <f>MEDIAN($C327,$E327,$G327,$I327,$K327,$M327,$O327,$Q327)</f>
        <v>0</v>
      </c>
      <c r="V327" s="1">
        <f>MAX($B327,$D327,$F327,$H327,$J327,$L327,$N327,$P327)</f>
        <v>0</v>
      </c>
      <c r="W327" s="1">
        <f>MAX($C327,$E327,$G327,$I327,$K327,$M327,$O327,$Q327)</f>
        <v>0</v>
      </c>
    </row>
    <row r="328" spans="1:23">
      <c r="A328" s="1" t="s">
        <v>57</v>
      </c>
      <c r="B328" s="1"/>
      <c r="C328" s="1"/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/>
      <c r="I328" s="1"/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 cm="1">
        <f t="array" ref="L328">_xlfn.SWITCH($A$2,"average", AVERAGE(Instances!L328:Instances!L328),"median", MEDIAN(Instances!L328:Instances!L328),"min", MIN(Instances!L328:Instances!L328),"max", MAX(Instances!L328:Instances!L328),"diff", MAX(Instances!L328:Instances!L328)-MIN(Instances!L328:Instances!L328))</f>
        <v>0</v>
      </c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 cm="1">
        <f t="array" ref="O328">_xlfn.SWITCH($A$2,"average", AVERAGE(Instances!O328:Instances!O328),"median", MEDIAN(Instances!O328:Instances!O328),"min", MIN(Instances!O328:Instances!O328),"max", MAX(Instances!O328:Instances!O328),"diff", MAX(Instances!O328:Instances!O328)-MIN(Instances!O328:Instances!O328))</f>
        <v>0</v>
      </c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>
        <f>MIN($B328,$D328,$F328,$H328,$J328,$L328,$N328,$P328)</f>
        <v>0</v>
      </c>
      <c r="S328" s="1">
        <f>MIN($C328,$E328,$G328,$I328,$K328,$M328,$O328,$Q328)</f>
        <v>0</v>
      </c>
      <c r="T328" s="1">
        <f>MEDIAN($B328,$D328,$F328,$H328,$J328,$L328,$N328,$P328)</f>
        <v>0</v>
      </c>
      <c r="U328" s="1">
        <f>MEDIAN($C328,$E328,$G328,$I328,$K328,$M328,$O328,$Q328)</f>
        <v>0</v>
      </c>
      <c r="V328" s="1">
        <f>MAX($B328,$D328,$F328,$H328,$J328,$L328,$N328,$P328)</f>
        <v>0</v>
      </c>
      <c r="W328" s="1">
        <f>MAX($C328,$E328,$G328,$I328,$K328,$M328,$O328,$Q328)</f>
        <v>0</v>
      </c>
    </row>
    <row r="329" spans="1:23">
      <c r="A329" s="1" t="s">
        <v>58</v>
      </c>
      <c r="B329" s="1"/>
      <c r="C329" s="1"/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/>
      <c r="I329" s="1"/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 cm="1">
        <f t="array" ref="L329">_xlfn.SWITCH($A$2,"average", AVERAGE(Instances!L329:Instances!L329),"median", MEDIAN(Instances!L329:Instances!L329),"min", MIN(Instances!L329:Instances!L329),"max", MAX(Instances!L329:Instances!L329),"diff", MAX(Instances!L329:Instances!L329)-MIN(Instances!L329:Instances!L329))</f>
        <v>0</v>
      </c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 cm="1">
        <f t="array" ref="O329">_xlfn.SWITCH($A$2,"average", AVERAGE(Instances!O329:Instances!O329),"median", MEDIAN(Instances!O329:Instances!O329),"min", MIN(Instances!O329:Instances!O329),"max", MAX(Instances!O329:Instances!O329),"diff", MAX(Instances!O329:Instances!O329)-MIN(Instances!O329:Instances!O329))</f>
        <v>0</v>
      </c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>
        <f>MIN($B329,$D329,$F329,$H329,$J329,$L329,$N329,$P329)</f>
        <v>0</v>
      </c>
      <c r="S329" s="1">
        <f>MIN($C329,$E329,$G329,$I329,$K329,$M329,$O329,$Q329)</f>
        <v>0</v>
      </c>
      <c r="T329" s="1">
        <f>MEDIAN($B329,$D329,$F329,$H329,$J329,$L329,$N329,$P329)</f>
        <v>0</v>
      </c>
      <c r="U329" s="1">
        <f>MEDIAN($C329,$E329,$G329,$I329,$K329,$M329,$O329,$Q329)</f>
        <v>0</v>
      </c>
      <c r="V329" s="1">
        <f>MAX($B329,$D329,$F329,$H329,$J329,$L329,$N329,$P329)</f>
        <v>0</v>
      </c>
      <c r="W329" s="1">
        <f>MAX($C329,$E329,$G329,$I329,$K329,$M329,$O329,$Q329)</f>
        <v>0</v>
      </c>
    </row>
    <row r="330" spans="1:23">
      <c r="A330" s="1" t="s">
        <v>59</v>
      </c>
      <c r="B330" s="1"/>
      <c r="C330" s="1"/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/>
      <c r="I330" s="1"/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 cm="1">
        <f t="array" ref="L330">_xlfn.SWITCH($A$2,"average", AVERAGE(Instances!L330:Instances!L330),"median", MEDIAN(Instances!L330:Instances!L330),"min", MIN(Instances!L330:Instances!L330),"max", MAX(Instances!L330:Instances!L330),"diff", MAX(Instances!L330:Instances!L330)-MIN(Instances!L330:Instances!L330))</f>
        <v>0</v>
      </c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 cm="1">
        <f t="array" ref="O330">_xlfn.SWITCH($A$2,"average", AVERAGE(Instances!O330:Instances!O330),"median", MEDIAN(Instances!O330:Instances!O330),"min", MIN(Instances!O330:Instances!O330),"max", MAX(Instances!O330:Instances!O330),"diff", MAX(Instances!O330:Instances!O330)-MIN(Instances!O330:Instances!O330))</f>
        <v>0</v>
      </c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>
        <f>MIN($B330,$D330,$F330,$H330,$J330,$L330,$N330,$P330)</f>
        <v>0</v>
      </c>
      <c r="S330" s="1">
        <f>MIN($C330,$E330,$G330,$I330,$K330,$M330,$O330,$Q330)</f>
        <v>0</v>
      </c>
      <c r="T330" s="1">
        <f>MEDIAN($B330,$D330,$F330,$H330,$J330,$L330,$N330,$P330)</f>
        <v>0</v>
      </c>
      <c r="U330" s="1">
        <f>MEDIAN($C330,$E330,$G330,$I330,$K330,$M330,$O330,$Q330)</f>
        <v>0</v>
      </c>
      <c r="V330" s="1">
        <f>MAX($B330,$D330,$F330,$H330,$J330,$L330,$N330,$P330)</f>
        <v>0</v>
      </c>
      <c r="W330" s="1">
        <f>MAX($C330,$E330,$G330,$I330,$K330,$M330,$O330,$Q330)</f>
        <v>0</v>
      </c>
    </row>
    <row r="331" spans="1:23">
      <c r="A331" s="1" t="s">
        <v>60</v>
      </c>
      <c r="B331" s="1"/>
      <c r="C331" s="1"/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/>
      <c r="I331" s="1"/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 cm="1">
        <f t="array" ref="L331">_xlfn.SWITCH($A$2,"average", AVERAGE(Instances!L331:Instances!L331),"median", MEDIAN(Instances!L331:Instances!L331),"min", MIN(Instances!L331:Instances!L331),"max", MAX(Instances!L331:Instances!L331),"diff", MAX(Instances!L331:Instances!L331)-MIN(Instances!L331:Instances!L331))</f>
        <v>0</v>
      </c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 cm="1">
        <f t="array" ref="O331">_xlfn.SWITCH($A$2,"average", AVERAGE(Instances!O331:Instances!O331),"median", MEDIAN(Instances!O331:Instances!O331),"min", MIN(Instances!O331:Instances!O331),"max", MAX(Instances!O331:Instances!O331),"diff", MAX(Instances!O331:Instances!O331)-MIN(Instances!O331:Instances!O331))</f>
        <v>0</v>
      </c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>
        <f>MIN($B331,$D331,$F331,$H331,$J331,$L331,$N331,$P331)</f>
        <v>0</v>
      </c>
      <c r="S331" s="1">
        <f>MIN($C331,$E331,$G331,$I331,$K331,$M331,$O331,$Q331)</f>
        <v>0</v>
      </c>
      <c r="T331" s="1">
        <f>MEDIAN($B331,$D331,$F331,$H331,$J331,$L331,$N331,$P331)</f>
        <v>0</v>
      </c>
      <c r="U331" s="1">
        <f>MEDIAN($C331,$E331,$G331,$I331,$K331,$M331,$O331,$Q331)</f>
        <v>0</v>
      </c>
      <c r="V331" s="1">
        <f>MAX($B331,$D331,$F331,$H331,$J331,$L331,$N331,$P331)</f>
        <v>0</v>
      </c>
      <c r="W331" s="1">
        <f>MAX($C331,$E331,$G331,$I331,$K331,$M331,$O331,$Q331)</f>
        <v>0</v>
      </c>
    </row>
    <row r="332" spans="1:23">
      <c r="A332" s="1" t="s">
        <v>61</v>
      </c>
      <c r="B332" s="1"/>
      <c r="C332" s="1"/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/>
      <c r="I332" s="1"/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 cm="1">
        <f t="array" ref="L332">_xlfn.SWITCH($A$2,"average", AVERAGE(Instances!L332:Instances!L332),"median", MEDIAN(Instances!L332:Instances!L332),"min", MIN(Instances!L332:Instances!L332),"max", MAX(Instances!L332:Instances!L332),"diff", MAX(Instances!L332:Instances!L332)-MIN(Instances!L332:Instances!L332))</f>
        <v>0</v>
      </c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 cm="1">
        <f t="array" ref="O332">_xlfn.SWITCH($A$2,"average", AVERAGE(Instances!O332:Instances!O332),"median", MEDIAN(Instances!O332:Instances!O332),"min", MIN(Instances!O332:Instances!O332),"max", MAX(Instances!O332:Instances!O332),"diff", MAX(Instances!O332:Instances!O332)-MIN(Instances!O332:Instances!O332))</f>
        <v>0</v>
      </c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>
        <f>MIN($B332,$D332,$F332,$H332,$J332,$L332,$N332,$P332)</f>
        <v>0</v>
      </c>
      <c r="S332" s="1">
        <f>MIN($C332,$E332,$G332,$I332,$K332,$M332,$O332,$Q332)</f>
        <v>0</v>
      </c>
      <c r="T332" s="1">
        <f>MEDIAN($B332,$D332,$F332,$H332,$J332,$L332,$N332,$P332)</f>
        <v>0</v>
      </c>
      <c r="U332" s="1">
        <f>MEDIAN($C332,$E332,$G332,$I332,$K332,$M332,$O332,$Q332)</f>
        <v>0</v>
      </c>
      <c r="V332" s="1">
        <f>MAX($B332,$D332,$F332,$H332,$J332,$L332,$N332,$P332)</f>
        <v>0</v>
      </c>
      <c r="W332" s="1">
        <f>MAX($C332,$E332,$G332,$I332,$K332,$M332,$O332,$Q332)</f>
        <v>0</v>
      </c>
    </row>
    <row r="333" spans="1:23">
      <c r="A333" s="1" t="s">
        <v>62</v>
      </c>
      <c r="B333" s="1"/>
      <c r="C333" s="1"/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/>
      <c r="I333" s="1"/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 cm="1">
        <f t="array" ref="L333">_xlfn.SWITCH($A$2,"average", AVERAGE(Instances!L333:Instances!L333),"median", MEDIAN(Instances!L333:Instances!L333),"min", MIN(Instances!L333:Instances!L333),"max", MAX(Instances!L333:Instances!L333),"diff", MAX(Instances!L333:Instances!L333)-MIN(Instances!L333:Instances!L333))</f>
        <v>0</v>
      </c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 cm="1">
        <f t="array" ref="O333">_xlfn.SWITCH($A$2,"average", AVERAGE(Instances!O333:Instances!O333),"median", MEDIAN(Instances!O333:Instances!O333),"min", MIN(Instances!O333:Instances!O333),"max", MAX(Instances!O333:Instances!O333),"diff", MAX(Instances!O333:Instances!O333)-MIN(Instances!O333:Instances!O333))</f>
        <v>0</v>
      </c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>
        <f>MIN($B333,$D333,$F333,$H333,$J333,$L333,$N333,$P333)</f>
        <v>0</v>
      </c>
      <c r="S333" s="1">
        <f>MIN($C333,$E333,$G333,$I333,$K333,$M333,$O333,$Q333)</f>
        <v>0</v>
      </c>
      <c r="T333" s="1">
        <f>MEDIAN($B333,$D333,$F333,$H333,$J333,$L333,$N333,$P333)</f>
        <v>0</v>
      </c>
      <c r="U333" s="1">
        <f>MEDIAN($C333,$E333,$G333,$I333,$K333,$M333,$O333,$Q333)</f>
        <v>0</v>
      </c>
      <c r="V333" s="1">
        <f>MAX($B333,$D333,$F333,$H333,$J333,$L333,$N333,$P333)</f>
        <v>0</v>
      </c>
      <c r="W333" s="1">
        <f>MAX($C333,$E333,$G333,$I333,$K333,$M333,$O333,$Q333)</f>
        <v>0</v>
      </c>
    </row>
    <row r="334" spans="1:23">
      <c r="A334" s="1" t="s">
        <v>63</v>
      </c>
      <c r="B334" s="1"/>
      <c r="C334" s="1"/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/>
      <c r="I334" s="1"/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 cm="1">
        <f t="array" ref="L334">_xlfn.SWITCH($A$2,"average", AVERAGE(Instances!L334:Instances!L334),"median", MEDIAN(Instances!L334:Instances!L334),"min", MIN(Instances!L334:Instances!L334),"max", MAX(Instances!L334:Instances!L334),"diff", MAX(Instances!L334:Instances!L334)-MIN(Instances!L334:Instances!L334))</f>
        <v>0</v>
      </c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 cm="1">
        <f t="array" ref="O334">_xlfn.SWITCH($A$2,"average", AVERAGE(Instances!O334:Instances!O334),"median", MEDIAN(Instances!O334:Instances!O334),"min", MIN(Instances!O334:Instances!O334),"max", MAX(Instances!O334:Instances!O334),"diff", MAX(Instances!O334:Instances!O334)-MIN(Instances!O334:Instances!O334))</f>
        <v>0</v>
      </c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>
        <f>MIN($B334,$D334,$F334,$H334,$J334,$L334,$N334,$P334)</f>
        <v>0</v>
      </c>
      <c r="S334" s="1">
        <f>MIN($C334,$E334,$G334,$I334,$K334,$M334,$O334,$Q334)</f>
        <v>0</v>
      </c>
      <c r="T334" s="1">
        <f>MEDIAN($B334,$D334,$F334,$H334,$J334,$L334,$N334,$P334)</f>
        <v>0</v>
      </c>
      <c r="U334" s="1">
        <f>MEDIAN($C334,$E334,$G334,$I334,$K334,$M334,$O334,$Q334)</f>
        <v>0</v>
      </c>
      <c r="V334" s="1">
        <f>MAX($B334,$D334,$F334,$H334,$J334,$L334,$N334,$P334)</f>
        <v>0</v>
      </c>
      <c r="W334" s="1">
        <f>MAX($C334,$E334,$G334,$I334,$K334,$M334,$O334,$Q334)</f>
        <v>0</v>
      </c>
    </row>
    <row r="335" spans="1:23">
      <c r="A335" s="1" t="s">
        <v>64</v>
      </c>
      <c r="B335" s="1"/>
      <c r="C335" s="1"/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/>
      <c r="I335" s="1"/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 cm="1">
        <f t="array" ref="L335">_xlfn.SWITCH($A$2,"average", AVERAGE(Instances!L335:Instances!L335),"median", MEDIAN(Instances!L335:Instances!L335),"min", MIN(Instances!L335:Instances!L335),"max", MAX(Instances!L335:Instances!L335),"diff", MAX(Instances!L335:Instances!L335)-MIN(Instances!L335:Instances!L335))</f>
        <v>0</v>
      </c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 cm="1">
        <f t="array" ref="O335">_xlfn.SWITCH($A$2,"average", AVERAGE(Instances!O335:Instances!O335),"median", MEDIAN(Instances!O335:Instances!O335),"min", MIN(Instances!O335:Instances!O335),"max", MAX(Instances!O335:Instances!O335),"diff", MAX(Instances!O335:Instances!O335)-MIN(Instances!O335:Instances!O335))</f>
        <v>0</v>
      </c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>
        <f>MIN($B335,$D335,$F335,$H335,$J335,$L335,$N335,$P335)</f>
        <v>0</v>
      </c>
      <c r="S335" s="1">
        <f>MIN($C335,$E335,$G335,$I335,$K335,$M335,$O335,$Q335)</f>
        <v>0</v>
      </c>
      <c r="T335" s="1">
        <f>MEDIAN($B335,$D335,$F335,$H335,$J335,$L335,$N335,$P335)</f>
        <v>0</v>
      </c>
      <c r="U335" s="1">
        <f>MEDIAN($C335,$E335,$G335,$I335,$K335,$M335,$O335,$Q335)</f>
        <v>0</v>
      </c>
      <c r="V335" s="1">
        <f>MAX($B335,$D335,$F335,$H335,$J335,$L335,$N335,$P335)</f>
        <v>0</v>
      </c>
      <c r="W335" s="1">
        <f>MAX($C335,$E335,$G335,$I335,$K335,$M335,$O335,$Q335)</f>
        <v>0</v>
      </c>
    </row>
    <row r="336" spans="1:23">
      <c r="A336" s="1" t="s">
        <v>65</v>
      </c>
      <c r="B336" s="1"/>
      <c r="C336" s="1"/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/>
      <c r="I336" s="1"/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 cm="1">
        <f t="array" ref="L336">_xlfn.SWITCH($A$2,"average", AVERAGE(Instances!L336:Instances!L336),"median", MEDIAN(Instances!L336:Instances!L336),"min", MIN(Instances!L336:Instances!L336),"max", MAX(Instances!L336:Instances!L336),"diff", MAX(Instances!L336:Instances!L336)-MIN(Instances!L336:Instances!L336))</f>
        <v>0</v>
      </c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 cm="1">
        <f t="array" ref="O336">_xlfn.SWITCH($A$2,"average", AVERAGE(Instances!O336:Instances!O336),"median", MEDIAN(Instances!O336:Instances!O336),"min", MIN(Instances!O336:Instances!O336),"max", MAX(Instances!O336:Instances!O336),"diff", MAX(Instances!O336:Instances!O336)-MIN(Instances!O336:Instances!O336))</f>
        <v>0</v>
      </c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>
        <f>MIN($B336,$D336,$F336,$H336,$J336,$L336,$N336,$P336)</f>
        <v>0</v>
      </c>
      <c r="S336" s="1">
        <f>MIN($C336,$E336,$G336,$I336,$K336,$M336,$O336,$Q336)</f>
        <v>0</v>
      </c>
      <c r="T336" s="1">
        <f>MEDIAN($B336,$D336,$F336,$H336,$J336,$L336,$N336,$P336)</f>
        <v>0</v>
      </c>
      <c r="U336" s="1">
        <f>MEDIAN($C336,$E336,$G336,$I336,$K336,$M336,$O336,$Q336)</f>
        <v>0</v>
      </c>
      <c r="V336" s="1">
        <f>MAX($B336,$D336,$F336,$H336,$J336,$L336,$N336,$P336)</f>
        <v>0</v>
      </c>
      <c r="W336" s="1">
        <f>MAX($C336,$E336,$G336,$I336,$K336,$M336,$O336,$Q336)</f>
        <v>0</v>
      </c>
    </row>
    <row r="337" spans="1:23">
      <c r="A337" s="1" t="s">
        <v>66</v>
      </c>
      <c r="B337" s="1"/>
      <c r="C337" s="1"/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/>
      <c r="I337" s="1"/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 cm="1">
        <f t="array" ref="L337">_xlfn.SWITCH($A$2,"average", AVERAGE(Instances!L337:Instances!L337),"median", MEDIAN(Instances!L337:Instances!L337),"min", MIN(Instances!L337:Instances!L337),"max", MAX(Instances!L337:Instances!L337),"diff", MAX(Instances!L337:Instances!L337)-MIN(Instances!L337:Instances!L337))</f>
        <v>0</v>
      </c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 cm="1">
        <f t="array" ref="O337">_xlfn.SWITCH($A$2,"average", AVERAGE(Instances!O337:Instances!O337),"median", MEDIAN(Instances!O337:Instances!O337),"min", MIN(Instances!O337:Instances!O337),"max", MAX(Instances!O337:Instances!O337),"diff", MAX(Instances!O337:Instances!O337)-MIN(Instances!O337:Instances!O337))</f>
        <v>0</v>
      </c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>
        <f>MIN($B337,$D337,$F337,$H337,$J337,$L337,$N337,$P337)</f>
        <v>0</v>
      </c>
      <c r="S337" s="1">
        <f>MIN($C337,$E337,$G337,$I337,$K337,$M337,$O337,$Q337)</f>
        <v>0</v>
      </c>
      <c r="T337" s="1">
        <f>MEDIAN($B337,$D337,$F337,$H337,$J337,$L337,$N337,$P337)</f>
        <v>0</v>
      </c>
      <c r="U337" s="1">
        <f>MEDIAN($C337,$E337,$G337,$I337,$K337,$M337,$O337,$Q337)</f>
        <v>0</v>
      </c>
      <c r="V337" s="1">
        <f>MAX($B337,$D337,$F337,$H337,$J337,$L337,$N337,$P337)</f>
        <v>0</v>
      </c>
      <c r="W337" s="1">
        <f>MAX($C337,$E337,$G337,$I337,$K337,$M337,$O337,$Q337)</f>
        <v>0</v>
      </c>
    </row>
    <row r="338" spans="1:23">
      <c r="A338" s="1" t="s">
        <v>67</v>
      </c>
      <c r="B338" s="1"/>
      <c r="C338" s="1"/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/>
      <c r="I338" s="1"/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 cm="1">
        <f t="array" ref="L338">_xlfn.SWITCH($A$2,"average", AVERAGE(Instances!L338:Instances!L338),"median", MEDIAN(Instances!L338:Instances!L338),"min", MIN(Instances!L338:Instances!L338),"max", MAX(Instances!L338:Instances!L338),"diff", MAX(Instances!L338:Instances!L338)-MIN(Instances!L338:Instances!L338))</f>
        <v>0</v>
      </c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 cm="1">
        <f t="array" ref="O338">_xlfn.SWITCH($A$2,"average", AVERAGE(Instances!O338:Instances!O338),"median", MEDIAN(Instances!O338:Instances!O338),"min", MIN(Instances!O338:Instances!O338),"max", MAX(Instances!O338:Instances!O338),"diff", MAX(Instances!O338:Instances!O338)-MIN(Instances!O338:Instances!O338))</f>
        <v>0</v>
      </c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>
        <f>MIN($B338,$D338,$F338,$H338,$J338,$L338,$N338,$P338)</f>
        <v>0</v>
      </c>
      <c r="S338" s="1">
        <f>MIN($C338,$E338,$G338,$I338,$K338,$M338,$O338,$Q338)</f>
        <v>0</v>
      </c>
      <c r="T338" s="1">
        <f>MEDIAN($B338,$D338,$F338,$H338,$J338,$L338,$N338,$P338)</f>
        <v>0</v>
      </c>
      <c r="U338" s="1">
        <f>MEDIAN($C338,$E338,$G338,$I338,$K338,$M338,$O338,$Q338)</f>
        <v>0</v>
      </c>
      <c r="V338" s="1">
        <f>MAX($B338,$D338,$F338,$H338,$J338,$L338,$N338,$P338)</f>
        <v>0</v>
      </c>
      <c r="W338" s="1">
        <f>MAX($C338,$E338,$G338,$I338,$K338,$M338,$O338,$Q338)</f>
        <v>0</v>
      </c>
    </row>
    <row r="339" spans="1:23">
      <c r="A339" s="1" t="s">
        <v>68</v>
      </c>
      <c r="B339" s="1"/>
      <c r="C339" s="1"/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/>
      <c r="I339" s="1"/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 cm="1">
        <f t="array" ref="L339">_xlfn.SWITCH($A$2,"average", AVERAGE(Instances!L339:Instances!L339),"median", MEDIAN(Instances!L339:Instances!L339),"min", MIN(Instances!L339:Instances!L339),"max", MAX(Instances!L339:Instances!L339),"diff", MAX(Instances!L339:Instances!L339)-MIN(Instances!L339:Instances!L339))</f>
        <v>0</v>
      </c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 cm="1">
        <f t="array" ref="O339">_xlfn.SWITCH($A$2,"average", AVERAGE(Instances!O339:Instances!O339),"median", MEDIAN(Instances!O339:Instances!O339),"min", MIN(Instances!O339:Instances!O339),"max", MAX(Instances!O339:Instances!O339),"diff", MAX(Instances!O339:Instances!O339)-MIN(Instances!O339:Instances!O339))</f>
        <v>0</v>
      </c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>
        <f>MIN($B339,$D339,$F339,$H339,$J339,$L339,$N339,$P339)</f>
        <v>0</v>
      </c>
      <c r="S339" s="1">
        <f>MIN($C339,$E339,$G339,$I339,$K339,$M339,$O339,$Q339)</f>
        <v>0</v>
      </c>
      <c r="T339" s="1">
        <f>MEDIAN($B339,$D339,$F339,$H339,$J339,$L339,$N339,$P339)</f>
        <v>0</v>
      </c>
      <c r="U339" s="1">
        <f>MEDIAN($C339,$E339,$G339,$I339,$K339,$M339,$O339,$Q339)</f>
        <v>0</v>
      </c>
      <c r="V339" s="1">
        <f>MAX($B339,$D339,$F339,$H339,$J339,$L339,$N339,$P339)</f>
        <v>0</v>
      </c>
      <c r="W339" s="1">
        <f>MAX($C339,$E339,$G339,$I339,$K339,$M339,$O339,$Q339)</f>
        <v>0</v>
      </c>
    </row>
    <row r="340" spans="1:23">
      <c r="A340" s="1" t="s">
        <v>69</v>
      </c>
      <c r="B340" s="1"/>
      <c r="C340" s="1"/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/>
      <c r="I340" s="1"/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 cm="1">
        <f t="array" ref="L340">_xlfn.SWITCH($A$2,"average", AVERAGE(Instances!L340:Instances!L340),"median", MEDIAN(Instances!L340:Instances!L340),"min", MIN(Instances!L340:Instances!L340),"max", MAX(Instances!L340:Instances!L340),"diff", MAX(Instances!L340:Instances!L340)-MIN(Instances!L340:Instances!L340))</f>
        <v>0</v>
      </c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 cm="1">
        <f t="array" ref="O340">_xlfn.SWITCH($A$2,"average", AVERAGE(Instances!O340:Instances!O340),"median", MEDIAN(Instances!O340:Instances!O340),"min", MIN(Instances!O340:Instances!O340),"max", MAX(Instances!O340:Instances!O340),"diff", MAX(Instances!O340:Instances!O340)-MIN(Instances!O340:Instances!O340))</f>
        <v>0</v>
      </c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>
        <f>MIN($B340,$D340,$F340,$H340,$J340,$L340,$N340,$P340)</f>
        <v>0</v>
      </c>
      <c r="S340" s="1">
        <f>MIN($C340,$E340,$G340,$I340,$K340,$M340,$O340,$Q340)</f>
        <v>0</v>
      </c>
      <c r="T340" s="1">
        <f>MEDIAN($B340,$D340,$F340,$H340,$J340,$L340,$N340,$P340)</f>
        <v>0</v>
      </c>
      <c r="U340" s="1">
        <f>MEDIAN($C340,$E340,$G340,$I340,$K340,$M340,$O340,$Q340)</f>
        <v>0</v>
      </c>
      <c r="V340" s="1">
        <f>MAX($B340,$D340,$F340,$H340,$J340,$L340,$N340,$P340)</f>
        <v>0</v>
      </c>
      <c r="W340" s="1">
        <f>MAX($C340,$E340,$G340,$I340,$K340,$M340,$O340,$Q340)</f>
        <v>0</v>
      </c>
    </row>
    <row r="341" spans="1:23">
      <c r="A341" s="1" t="s">
        <v>70</v>
      </c>
      <c r="B341" s="1"/>
      <c r="C341" s="1"/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/>
      <c r="I341" s="1"/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 cm="1">
        <f t="array" ref="L341">_xlfn.SWITCH($A$2,"average", AVERAGE(Instances!L341:Instances!L341),"median", MEDIAN(Instances!L341:Instances!L341),"min", MIN(Instances!L341:Instances!L341),"max", MAX(Instances!L341:Instances!L341),"diff", MAX(Instances!L341:Instances!L341)-MIN(Instances!L341:Instances!L341))</f>
        <v>0</v>
      </c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 cm="1">
        <f t="array" ref="O341">_xlfn.SWITCH($A$2,"average", AVERAGE(Instances!O341:Instances!O341),"median", MEDIAN(Instances!O341:Instances!O341),"min", MIN(Instances!O341:Instances!O341),"max", MAX(Instances!O341:Instances!O341),"diff", MAX(Instances!O341:Instances!O341)-MIN(Instances!O341:Instances!O341))</f>
        <v>0</v>
      </c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>
        <f>MIN($B341,$D341,$F341,$H341,$J341,$L341,$N341,$P341)</f>
        <v>0</v>
      </c>
      <c r="S341" s="1">
        <f>MIN($C341,$E341,$G341,$I341,$K341,$M341,$O341,$Q341)</f>
        <v>0</v>
      </c>
      <c r="T341" s="1">
        <f>MEDIAN($B341,$D341,$F341,$H341,$J341,$L341,$N341,$P341)</f>
        <v>0</v>
      </c>
      <c r="U341" s="1">
        <f>MEDIAN($C341,$E341,$G341,$I341,$K341,$M341,$O341,$Q341)</f>
        <v>0</v>
      </c>
      <c r="V341" s="1">
        <f>MAX($B341,$D341,$F341,$H341,$J341,$L341,$N341,$P341)</f>
        <v>0</v>
      </c>
      <c r="W341" s="1">
        <f>MAX($C341,$E341,$G341,$I341,$K341,$M341,$O341,$Q341)</f>
        <v>0</v>
      </c>
    </row>
    <row r="342" spans="1:2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>
      <c r="A343" s="1" t="s">
        <v>284</v>
      </c>
      <c r="B343" s="1">
        <f>SUM(B$3:B$341)</f>
        <v>0</v>
      </c>
      <c r="C343" s="1">
        <f>SUM(C$3:C$341)</f>
        <v>0</v>
      </c>
      <c r="D343" s="1">
        <f>SUM(D$3:D$341)</f>
        <v>0</v>
      </c>
      <c r="E343" s="1">
        <f>SUM(E$3:E$341)</f>
        <v>0</v>
      </c>
      <c r="F343" s="1">
        <f>SUM(F$3:F$341)</f>
        <v>0</v>
      </c>
      <c r="G343" s="1">
        <f>SUM(G$3:G$341)</f>
        <v>0</v>
      </c>
      <c r="H343" s="1">
        <f>SUM(H$3:H$341)</f>
        <v>0</v>
      </c>
      <c r="I343" s="1">
        <f>SUM(I$3:I$341)</f>
        <v>0</v>
      </c>
      <c r="J343" s="1">
        <f>SUM(J$3:J$341)</f>
        <v>0</v>
      </c>
      <c r="K343" s="1">
        <f>SUM(K$3:K$341)</f>
        <v>0</v>
      </c>
      <c r="L343" s="1">
        <f>SUM(L$3:L$341)</f>
        <v>0</v>
      </c>
      <c r="M343" s="1">
        <f>SUM(M$3:M$341)</f>
        <v>0</v>
      </c>
      <c r="N343" s="1">
        <f>SUM(N$3:N$341)</f>
        <v>0</v>
      </c>
      <c r="O343" s="1">
        <f>SUM(O$3:O$341)</f>
        <v>0</v>
      </c>
      <c r="P343" s="1">
        <f>SUM(P$3:P$341)</f>
        <v>0</v>
      </c>
      <c r="Q343" s="1">
        <f>SUM(Q$3:Q$341)</f>
        <v>0</v>
      </c>
      <c r="R343" s="1">
        <f>SUM(R$3:R$341)</f>
        <v>0</v>
      </c>
      <c r="S343" s="1">
        <f>SUM(S$3:S$341)</f>
        <v>0</v>
      </c>
      <c r="T343" s="1">
        <f>SUM(T$3:T$341)</f>
        <v>0</v>
      </c>
      <c r="U343" s="1">
        <f>SUM(U$3:U$341)</f>
        <v>0</v>
      </c>
      <c r="V343" s="1">
        <f>SUM(V$3:V$341)</f>
        <v>0</v>
      </c>
      <c r="W343" s="1">
        <f>SUM(W$3:W$341)</f>
        <v>0</v>
      </c>
    </row>
    <row r="344" spans="1:23">
      <c r="A344" s="1" t="s">
        <v>285</v>
      </c>
      <c r="B344" s="1">
        <f>AVERAGE(B$3:B$341)</f>
        <v>0</v>
      </c>
      <c r="C344" s="1">
        <f>AVERAGE(C$3:C$341)</f>
        <v>0</v>
      </c>
      <c r="D344" s="1">
        <f>AVERAGE(D$3:D$341)</f>
        <v>0</v>
      </c>
      <c r="E344" s="1">
        <f>AVERAGE(E$3:E$341)</f>
        <v>0</v>
      </c>
      <c r="F344" s="1">
        <f>AVERAGE(F$3:F$341)</f>
        <v>0</v>
      </c>
      <c r="G344" s="1">
        <f>AVERAGE(G$3:G$341)</f>
        <v>0</v>
      </c>
      <c r="H344" s="1">
        <f>AVERAGE(H$3:H$341)</f>
        <v>0</v>
      </c>
      <c r="I344" s="1">
        <f>AVERAGE(I$3:I$341)</f>
        <v>0</v>
      </c>
      <c r="J344" s="1">
        <f>AVERAGE(J$3:J$341)</f>
        <v>0</v>
      </c>
      <c r="K344" s="1">
        <f>AVERAGE(K$3:K$341)</f>
        <v>0</v>
      </c>
      <c r="L344" s="1">
        <f>AVERAGE(L$3:L$341)</f>
        <v>0</v>
      </c>
      <c r="M344" s="1">
        <f>AVERAGE(M$3:M$341)</f>
        <v>0</v>
      </c>
      <c r="N344" s="1">
        <f>AVERAGE(N$3:N$341)</f>
        <v>0</v>
      </c>
      <c r="O344" s="1">
        <f>AVERAGE(O$3:O$341)</f>
        <v>0</v>
      </c>
      <c r="P344" s="1">
        <f>AVERAGE(P$3:P$341)</f>
        <v>0</v>
      </c>
      <c r="Q344" s="1">
        <f>AVERAGE(Q$3:Q$341)</f>
        <v>0</v>
      </c>
      <c r="R344" s="1">
        <f>AVERAGE(R$3:R$341)</f>
        <v>0</v>
      </c>
      <c r="S344" s="1">
        <f>AVERAGE(S$3:S$341)</f>
        <v>0</v>
      </c>
      <c r="T344" s="1">
        <f>AVERAGE(T$3:T$341)</f>
        <v>0</v>
      </c>
      <c r="U344" s="1">
        <f>AVERAGE(U$3:U$341)</f>
        <v>0</v>
      </c>
      <c r="V344" s="1">
        <f>AVERAGE(V$3:V$341)</f>
        <v>0</v>
      </c>
      <c r="W344" s="1">
        <f>AVERAGE(W$3:W$341)</f>
        <v>0</v>
      </c>
    </row>
    <row r="345" spans="1:23">
      <c r="A345" s="1" t="s">
        <v>286</v>
      </c>
      <c r="B345" s="1">
        <f>STDEV(B$3:B$341)</f>
        <v>0</v>
      </c>
      <c r="C345" s="1">
        <f>STDEV(C$3:C$341)</f>
        <v>0</v>
      </c>
      <c r="D345" s="1">
        <f>STDEV(D$3:D$341)</f>
        <v>0</v>
      </c>
      <c r="E345" s="1">
        <f>STDEV(E$3:E$341)</f>
        <v>0</v>
      </c>
      <c r="F345" s="1">
        <f>STDEV(F$3:F$341)</f>
        <v>0</v>
      </c>
      <c r="G345" s="1">
        <f>STDEV(G$3:G$341)</f>
        <v>0</v>
      </c>
      <c r="H345" s="1">
        <f>STDEV(H$3:H$341)</f>
        <v>0</v>
      </c>
      <c r="I345" s="1">
        <f>STDEV(I$3:I$341)</f>
        <v>0</v>
      </c>
      <c r="J345" s="1">
        <f>STDEV(J$3:J$341)</f>
        <v>0</v>
      </c>
      <c r="K345" s="1">
        <f>STDEV(K$3:K$341)</f>
        <v>0</v>
      </c>
      <c r="L345" s="1">
        <f>STDEV(L$3:L$341)</f>
        <v>0</v>
      </c>
      <c r="M345" s="1">
        <f>STDEV(M$3:M$341)</f>
        <v>0</v>
      </c>
      <c r="N345" s="1">
        <f>STDEV(N$3:N$341)</f>
        <v>0</v>
      </c>
      <c r="O345" s="1">
        <f>STDEV(O$3:O$341)</f>
        <v>0</v>
      </c>
      <c r="P345" s="1">
        <f>STDEV(P$3:P$341)</f>
        <v>0</v>
      </c>
      <c r="Q345" s="1">
        <f>STDEV(Q$3:Q$341)</f>
        <v>0</v>
      </c>
      <c r="R345" s="1">
        <f>STDEV(R$3:R$341)</f>
        <v>0</v>
      </c>
      <c r="S345" s="1">
        <f>STDEV(S$3:S$341)</f>
        <v>0</v>
      </c>
      <c r="T345" s="1">
        <f>STDEV(T$3:T$341)</f>
        <v>0</v>
      </c>
      <c r="U345" s="1">
        <f>STDEV(U$3:U$341)</f>
        <v>0</v>
      </c>
      <c r="V345" s="1">
        <f>STDEV(V$3:V$341)</f>
        <v>0</v>
      </c>
      <c r="W345" s="1">
        <f>STDEV(W$3:W$341)</f>
        <v>0</v>
      </c>
    </row>
    <row r="346" spans="1:23">
      <c r="A346" s="1" t="s">
        <v>287</v>
      </c>
      <c r="B346" s="1">
        <f>SUMPRODUCT(--(B$3:B$341-$R$3:$R$341)^2)^0.5</f>
        <v>0</v>
      </c>
      <c r="C346" s="1">
        <f>SUMPRODUCT(--(C$3:C$341-$S$3:$S$341)^2)^0.5</f>
        <v>0</v>
      </c>
      <c r="D346" s="1">
        <f>SUMPRODUCT(--(D$3:D$341-$R$3:$R$341)^2)^0.5</f>
        <v>0</v>
      </c>
      <c r="E346" s="1">
        <f>SUMPRODUCT(--(E$3:E$341-$S$3:$S$341)^2)^0.5</f>
        <v>0</v>
      </c>
      <c r="F346" s="1">
        <f>SUMPRODUCT(--(F$3:F$341-$R$3:$R$341)^2)^0.5</f>
        <v>0</v>
      </c>
      <c r="G346" s="1">
        <f>SUMPRODUCT(--(G$3:G$341-$S$3:$S$341)^2)^0.5</f>
        <v>0</v>
      </c>
      <c r="H346" s="1">
        <f>SUMPRODUCT(--(H$3:H$341-$R$3:$R$341)^2)^0.5</f>
        <v>0</v>
      </c>
      <c r="I346" s="1">
        <f>SUMPRODUCT(--(I$3:I$341-$S$3:$S$341)^2)^0.5</f>
        <v>0</v>
      </c>
      <c r="J346" s="1">
        <f>SUMPRODUCT(--(J$3:J$341-$R$3:$R$341)^2)^0.5</f>
        <v>0</v>
      </c>
      <c r="K346" s="1">
        <f>SUMPRODUCT(--(K$3:K$341-$S$3:$S$341)^2)^0.5</f>
        <v>0</v>
      </c>
      <c r="L346" s="1">
        <f>SUMPRODUCT(--(L$3:L$341-$R$3:$R$341)^2)^0.5</f>
        <v>0</v>
      </c>
      <c r="M346" s="1">
        <f>SUMPRODUCT(--(M$3:M$341-$S$3:$S$341)^2)^0.5</f>
        <v>0</v>
      </c>
      <c r="N346" s="1">
        <f>SUMPRODUCT(--(N$3:N$341-$R$3:$R$341)^2)^0.5</f>
        <v>0</v>
      </c>
      <c r="O346" s="1">
        <f>SUMPRODUCT(--(O$3:O$341-$S$3:$S$341)^2)^0.5</f>
        <v>0</v>
      </c>
      <c r="P346" s="1">
        <f>SUMPRODUCT(--(P$3:P$341-$R$3:$R$341)^2)^0.5</f>
        <v>0</v>
      </c>
      <c r="Q346" s="1">
        <f>SUMPRODUCT(--(Q$3:Q$341-$S$3:$S$341)^2)^0.5</f>
        <v>0</v>
      </c>
      <c r="R346" s="1"/>
      <c r="S346" s="1"/>
      <c r="T346" s="1"/>
      <c r="U346" s="1"/>
      <c r="V346" s="1"/>
      <c r="W346" s="1"/>
    </row>
    <row r="347" spans="1:23">
      <c r="A347" s="1" t="s">
        <v>288</v>
      </c>
      <c r="B347" s="1">
        <f>SUMPRODUCT(NOT(ISBLANK(B$3:B$341))*(B$3:B$341=$R$3:$R$341))</f>
        <v>0</v>
      </c>
      <c r="C347" s="1">
        <f>SUMPRODUCT(NOT(ISBLANK(C$3:C$341))*(C$3:C$341=$S$3:$S$341))</f>
        <v>0</v>
      </c>
      <c r="D347" s="1">
        <f>SUMPRODUCT(NOT(ISBLANK(D$3:D$341))*(D$3:D$341=$R$3:$R$341))</f>
        <v>0</v>
      </c>
      <c r="E347" s="1">
        <f>SUMPRODUCT(NOT(ISBLANK(E$3:E$341))*(E$3:E$341=$S$3:$S$341))</f>
        <v>0</v>
      </c>
      <c r="F347" s="1">
        <f>SUMPRODUCT(NOT(ISBLANK(F$3:F$341))*(F$3:F$341=$R$3:$R$341))</f>
        <v>0</v>
      </c>
      <c r="G347" s="1">
        <f>SUMPRODUCT(NOT(ISBLANK(G$3:G$341))*(G$3:G$341=$S$3:$S$341))</f>
        <v>0</v>
      </c>
      <c r="H347" s="1">
        <f>SUMPRODUCT(NOT(ISBLANK(H$3:H$341))*(H$3:H$341=$R$3:$R$341))</f>
        <v>0</v>
      </c>
      <c r="I347" s="1">
        <f>SUMPRODUCT(NOT(ISBLANK(I$3:I$341))*(I$3:I$341=$S$3:$S$341))</f>
        <v>0</v>
      </c>
      <c r="J347" s="1">
        <f>SUMPRODUCT(NOT(ISBLANK(J$3:J$341))*(J$3:J$341=$R$3:$R$341))</f>
        <v>0</v>
      </c>
      <c r="K347" s="1">
        <f>SUMPRODUCT(NOT(ISBLANK(K$3:K$341))*(K$3:K$341=$S$3:$S$341))</f>
        <v>0</v>
      </c>
      <c r="L347" s="1">
        <f>SUMPRODUCT(NOT(ISBLANK(L$3:L$341))*(L$3:L$341=$R$3:$R$341))</f>
        <v>0</v>
      </c>
      <c r="M347" s="1">
        <f>SUMPRODUCT(NOT(ISBLANK(M$3:M$341))*(M$3:M$341=$S$3:$S$341))</f>
        <v>0</v>
      </c>
      <c r="N347" s="1">
        <f>SUMPRODUCT(NOT(ISBLANK(N$3:N$341))*(N$3:N$341=$R$3:$R$341))</f>
        <v>0</v>
      </c>
      <c r="O347" s="1">
        <f>SUMPRODUCT(NOT(ISBLANK(O$3:O$341))*(O$3:O$341=$S$3:$S$341))</f>
        <v>0</v>
      </c>
      <c r="P347" s="1">
        <f>SUMPRODUCT(NOT(ISBLANK(P$3:P$341))*(P$3:P$341=$R$3:$R$341))</f>
        <v>0</v>
      </c>
      <c r="Q347" s="1">
        <f>SUMPRODUCT(NOT(ISBLANK(Q$3:Q$341))*(Q$3:Q$341=$S$3:$S$341))</f>
        <v>0</v>
      </c>
      <c r="R347" s="1"/>
      <c r="S347" s="1"/>
      <c r="T347" s="1"/>
      <c r="U347" s="1"/>
      <c r="V347" s="1"/>
      <c r="W347" s="1"/>
    </row>
    <row r="348" spans="1:23">
      <c r="A348" s="1" t="s">
        <v>289</v>
      </c>
      <c r="B348" s="1">
        <f>SUMPRODUCT(NOT(ISBLANK(B$3:B$341))*(B$3:B$341&lt;$T$3:$T$341))</f>
        <v>0</v>
      </c>
      <c r="C348" s="1">
        <f>SUMPRODUCT(NOT(ISBLANK(C$3:C$341))*(C$3:C$341&lt;$U$3:$U$341))</f>
        <v>0</v>
      </c>
      <c r="D348" s="1">
        <f>SUMPRODUCT(NOT(ISBLANK(D$3:D$341))*(D$3:D$341&lt;$T$3:$T$341))</f>
        <v>0</v>
      </c>
      <c r="E348" s="1">
        <f>SUMPRODUCT(NOT(ISBLANK(E$3:E$341))*(E$3:E$341&lt;$U$3:$U$341))</f>
        <v>0</v>
      </c>
      <c r="F348" s="1">
        <f>SUMPRODUCT(NOT(ISBLANK(F$3:F$341))*(F$3:F$341&lt;$T$3:$T$341))</f>
        <v>0</v>
      </c>
      <c r="G348" s="1">
        <f>SUMPRODUCT(NOT(ISBLANK(G$3:G$341))*(G$3:G$341&lt;$U$3:$U$341))</f>
        <v>0</v>
      </c>
      <c r="H348" s="1">
        <f>SUMPRODUCT(NOT(ISBLANK(H$3:H$341))*(H$3:H$341&lt;$T$3:$T$341))</f>
        <v>0</v>
      </c>
      <c r="I348" s="1">
        <f>SUMPRODUCT(NOT(ISBLANK(I$3:I$341))*(I$3:I$341&lt;$U$3:$U$341))</f>
        <v>0</v>
      </c>
      <c r="J348" s="1">
        <f>SUMPRODUCT(NOT(ISBLANK(J$3:J$341))*(J$3:J$341&lt;$T$3:$T$341))</f>
        <v>0</v>
      </c>
      <c r="K348" s="1">
        <f>SUMPRODUCT(NOT(ISBLANK(K$3:K$341))*(K$3:K$341&lt;$U$3:$U$341))</f>
        <v>0</v>
      </c>
      <c r="L348" s="1">
        <f>SUMPRODUCT(NOT(ISBLANK(L$3:L$341))*(L$3:L$341&lt;$T$3:$T$341))</f>
        <v>0</v>
      </c>
      <c r="M348" s="1">
        <f>SUMPRODUCT(NOT(ISBLANK(M$3:M$341))*(M$3:M$341&lt;$U$3:$U$341))</f>
        <v>0</v>
      </c>
      <c r="N348" s="1">
        <f>SUMPRODUCT(NOT(ISBLANK(N$3:N$341))*(N$3:N$341&lt;$T$3:$T$341))</f>
        <v>0</v>
      </c>
      <c r="O348" s="1">
        <f>SUMPRODUCT(NOT(ISBLANK(O$3:O$341))*(O$3:O$341&lt;$U$3:$U$341))</f>
        <v>0</v>
      </c>
      <c r="P348" s="1">
        <f>SUMPRODUCT(NOT(ISBLANK(P$3:P$341))*(P$3:P$341&lt;$T$3:$T$341))</f>
        <v>0</v>
      </c>
      <c r="Q348" s="1">
        <f>SUMPRODUCT(NOT(ISBLANK(Q$3:Q$341))*(Q$3:Q$341&lt;$U$3:$U$341))</f>
        <v>0</v>
      </c>
      <c r="R348" s="1"/>
      <c r="S348" s="1"/>
      <c r="T348" s="1"/>
      <c r="U348" s="1"/>
      <c r="V348" s="1"/>
      <c r="W348" s="1"/>
    </row>
    <row r="349" spans="1:23">
      <c r="A349" s="1" t="s">
        <v>290</v>
      </c>
      <c r="B349" s="1">
        <f>SUMPRODUCT((NOT(ISBLANK(B$3:B$341))*(B$3:B$341&gt;$T$3:$T$341))+ISBLANK(B$3:B$341))</f>
        <v>0</v>
      </c>
      <c r="C349" s="1">
        <f>SUMPRODUCT((NOT(ISBLANK(C$3:C$341))*(C$3:C$341&gt;$U$3:$U$341))+ISBLANK(C$3:C$341))</f>
        <v>0</v>
      </c>
      <c r="D349" s="1">
        <f>SUMPRODUCT((NOT(ISBLANK(D$3:D$341))*(D$3:D$341&gt;$T$3:$T$341))+ISBLANK(D$3:D$341))</f>
        <v>0</v>
      </c>
      <c r="E349" s="1">
        <f>SUMPRODUCT((NOT(ISBLANK(E$3:E$341))*(E$3:E$341&gt;$U$3:$U$341))+ISBLANK(E$3:E$341))</f>
        <v>0</v>
      </c>
      <c r="F349" s="1">
        <f>SUMPRODUCT((NOT(ISBLANK(F$3:F$341))*(F$3:F$341&gt;$T$3:$T$341))+ISBLANK(F$3:F$341))</f>
        <v>0</v>
      </c>
      <c r="G349" s="1">
        <f>SUMPRODUCT((NOT(ISBLANK(G$3:G$341))*(G$3:G$341&gt;$U$3:$U$341))+ISBLANK(G$3:G$341))</f>
        <v>0</v>
      </c>
      <c r="H349" s="1">
        <f>SUMPRODUCT((NOT(ISBLANK(H$3:H$341))*(H$3:H$341&gt;$T$3:$T$341))+ISBLANK(H$3:H$341))</f>
        <v>0</v>
      </c>
      <c r="I349" s="1">
        <f>SUMPRODUCT((NOT(ISBLANK(I$3:I$341))*(I$3:I$341&gt;$U$3:$U$341))+ISBLANK(I$3:I$341))</f>
        <v>0</v>
      </c>
      <c r="J349" s="1">
        <f>SUMPRODUCT((NOT(ISBLANK(J$3:J$341))*(J$3:J$341&gt;$T$3:$T$341))+ISBLANK(J$3:J$341))</f>
        <v>0</v>
      </c>
      <c r="K349" s="1">
        <f>SUMPRODUCT((NOT(ISBLANK(K$3:K$341))*(K$3:K$341&gt;$U$3:$U$341))+ISBLANK(K$3:K$341))</f>
        <v>0</v>
      </c>
      <c r="L349" s="1">
        <f>SUMPRODUCT((NOT(ISBLANK(L$3:L$341))*(L$3:L$341&gt;$T$3:$T$341))+ISBLANK(L$3:L$341))</f>
        <v>0</v>
      </c>
      <c r="M349" s="1">
        <f>SUMPRODUCT((NOT(ISBLANK(M$3:M$341))*(M$3:M$341&gt;$U$3:$U$341))+ISBLANK(M$3:M$341))</f>
        <v>0</v>
      </c>
      <c r="N349" s="1">
        <f>SUMPRODUCT((NOT(ISBLANK(N$3:N$341))*(N$3:N$341&gt;$T$3:$T$341))+ISBLANK(N$3:N$341))</f>
        <v>0</v>
      </c>
      <c r="O349" s="1">
        <f>SUMPRODUCT((NOT(ISBLANK(O$3:O$341))*(O$3:O$341&gt;$U$3:$U$341))+ISBLANK(O$3:O$341))</f>
        <v>0</v>
      </c>
      <c r="P349" s="1">
        <f>SUMPRODUCT((NOT(ISBLANK(P$3:P$341))*(P$3:P$341&gt;$T$3:$T$341))+ISBLANK(P$3:P$341))</f>
        <v>0</v>
      </c>
      <c r="Q349" s="1">
        <f>SUMPRODUCT((NOT(ISBLANK(Q$3:Q$341))*(Q$3:Q$341&gt;$U$3:$U$341))+ISBLANK(Q$3:Q$341))</f>
        <v>0</v>
      </c>
      <c r="R349" s="1"/>
      <c r="S349" s="1"/>
      <c r="T349" s="1"/>
      <c r="U349" s="1"/>
      <c r="V349" s="1"/>
      <c r="W349" s="1"/>
    </row>
    <row r="350" spans="1:23">
      <c r="A350" s="1" t="s">
        <v>291</v>
      </c>
      <c r="B350" s="1">
        <f>SUMPRODUCT((NOT(ISBLANK(B$3:B$341))*(B$3:B$341=$V$3:$V$341))+ISBLANK(B$3:B$341))</f>
        <v>0</v>
      </c>
      <c r="C350" s="1">
        <f>SUMPRODUCT((NOT(ISBLANK(C$3:C$341))*(C$3:C$341=$W$3:$W$341))+ISBLANK(C$3:C$341))</f>
        <v>0</v>
      </c>
      <c r="D350" s="1">
        <f>SUMPRODUCT((NOT(ISBLANK(D$3:D$341))*(D$3:D$341=$V$3:$V$341))+ISBLANK(D$3:D$341))</f>
        <v>0</v>
      </c>
      <c r="E350" s="1">
        <f>SUMPRODUCT((NOT(ISBLANK(E$3:E$341))*(E$3:E$341=$W$3:$W$341))+ISBLANK(E$3:E$341))</f>
        <v>0</v>
      </c>
      <c r="F350" s="1">
        <f>SUMPRODUCT((NOT(ISBLANK(F$3:F$341))*(F$3:F$341=$V$3:$V$341))+ISBLANK(F$3:F$341))</f>
        <v>0</v>
      </c>
      <c r="G350" s="1">
        <f>SUMPRODUCT((NOT(ISBLANK(G$3:G$341))*(G$3:G$341=$W$3:$W$341))+ISBLANK(G$3:G$341))</f>
        <v>0</v>
      </c>
      <c r="H350" s="1">
        <f>SUMPRODUCT((NOT(ISBLANK(H$3:H$341))*(H$3:H$341=$V$3:$V$341))+ISBLANK(H$3:H$341))</f>
        <v>0</v>
      </c>
      <c r="I350" s="1">
        <f>SUMPRODUCT((NOT(ISBLANK(I$3:I$341))*(I$3:I$341=$W$3:$W$341))+ISBLANK(I$3:I$341))</f>
        <v>0</v>
      </c>
      <c r="J350" s="1">
        <f>SUMPRODUCT((NOT(ISBLANK(J$3:J$341))*(J$3:J$341=$V$3:$V$341))+ISBLANK(J$3:J$341))</f>
        <v>0</v>
      </c>
      <c r="K350" s="1">
        <f>SUMPRODUCT((NOT(ISBLANK(K$3:K$341))*(K$3:K$341=$W$3:$W$341))+ISBLANK(K$3:K$341))</f>
        <v>0</v>
      </c>
      <c r="L350" s="1">
        <f>SUMPRODUCT((NOT(ISBLANK(L$3:L$341))*(L$3:L$341=$V$3:$V$341))+ISBLANK(L$3:L$341))</f>
        <v>0</v>
      </c>
      <c r="M350" s="1">
        <f>SUMPRODUCT((NOT(ISBLANK(M$3:M$341))*(M$3:M$341=$W$3:$W$341))+ISBLANK(M$3:M$341))</f>
        <v>0</v>
      </c>
      <c r="N350" s="1">
        <f>SUMPRODUCT((NOT(ISBLANK(N$3:N$341))*(N$3:N$341=$V$3:$V$341))+ISBLANK(N$3:N$341))</f>
        <v>0</v>
      </c>
      <c r="O350" s="1">
        <f>SUMPRODUCT((NOT(ISBLANK(O$3:O$341))*(O$3:O$341=$W$3:$W$341))+ISBLANK(O$3:O$341))</f>
        <v>0</v>
      </c>
      <c r="P350" s="1">
        <f>SUMPRODUCT((NOT(ISBLANK(P$3:P$341))*(P$3:P$341=$V$3:$V$341))+ISBLANK(P$3:P$341))</f>
        <v>0</v>
      </c>
      <c r="Q350" s="1">
        <f>SUMPRODUCT((NOT(ISBLANK(Q$3:Q$341))*(Q$3:Q$341=$W$3:$W$341))+ISBLANK(Q$3:Q$341))</f>
        <v>0</v>
      </c>
      <c r="R350" s="1"/>
      <c r="S350" s="1"/>
      <c r="T350" s="1"/>
      <c r="U350" s="1"/>
      <c r="V350" s="1"/>
      <c r="W350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1.42578125" customWidth="1"/>
    <col min="2" max="3" width="13" customWidth="1"/>
    <col min="4" max="5" width="20" customWidth="1"/>
    <col min="6" max="7" width="17.140625" customWidth="1"/>
    <col min="8" max="9" width="13" customWidth="1"/>
    <col min="10" max="11" width="19.85546875" customWidth="1"/>
    <col min="12" max="13" width="17.140625" customWidth="1"/>
    <col min="14" max="15" width="18" customWidth="1"/>
    <col min="16" max="17" width="15.140625" customWidth="1"/>
    <col min="18" max="23" width="11.42578125" customWidth="1"/>
  </cols>
  <sheetData>
    <row r="1" spans="1:23">
      <c r="A1" s="1"/>
      <c r="B1" s="1" t="s">
        <v>292</v>
      </c>
      <c r="C1" s="2"/>
      <c r="D1" s="1" t="s">
        <v>295</v>
      </c>
      <c r="E1" s="2"/>
      <c r="F1" s="1" t="s">
        <v>296</v>
      </c>
      <c r="G1" s="2"/>
      <c r="H1" s="1" t="s">
        <v>297</v>
      </c>
      <c r="I1" s="2"/>
      <c r="J1" s="1" t="s">
        <v>298</v>
      </c>
      <c r="K1" s="2"/>
      <c r="L1" s="1" t="s">
        <v>299</v>
      </c>
      <c r="M1" s="2"/>
      <c r="N1" s="1" t="s">
        <v>300</v>
      </c>
      <c r="O1" s="2"/>
      <c r="P1" s="1" t="s">
        <v>301</v>
      </c>
      <c r="Q1" s="2"/>
      <c r="R1" s="1" t="s">
        <v>302</v>
      </c>
      <c r="S1" s="1"/>
      <c r="T1" s="1" t="s">
        <v>303</v>
      </c>
      <c r="U1" s="1"/>
      <c r="V1" s="1" t="s">
        <v>304</v>
      </c>
      <c r="W1" s="1"/>
    </row>
    <row r="2" spans="1:23">
      <c r="A2" s="1"/>
      <c r="B2" s="1" t="s">
        <v>293</v>
      </c>
      <c r="C2" s="2" t="s">
        <v>294</v>
      </c>
      <c r="D2" s="1" t="s">
        <v>293</v>
      </c>
      <c r="E2" s="2" t="s">
        <v>294</v>
      </c>
      <c r="F2" s="1" t="s">
        <v>293</v>
      </c>
      <c r="G2" s="2" t="s">
        <v>294</v>
      </c>
      <c r="H2" s="1" t="s">
        <v>293</v>
      </c>
      <c r="I2" s="2" t="s">
        <v>294</v>
      </c>
      <c r="J2" s="1" t="s">
        <v>293</v>
      </c>
      <c r="K2" s="2" t="s">
        <v>294</v>
      </c>
      <c r="L2" s="1" t="s">
        <v>293</v>
      </c>
      <c r="M2" s="2" t="s">
        <v>294</v>
      </c>
      <c r="N2" s="1" t="s">
        <v>293</v>
      </c>
      <c r="O2" s="2" t="s">
        <v>294</v>
      </c>
      <c r="P2" s="1" t="s">
        <v>293</v>
      </c>
      <c r="Q2" s="2" t="s">
        <v>294</v>
      </c>
      <c r="R2" s="1" t="s">
        <v>293</v>
      </c>
      <c r="S2" s="1" t="s">
        <v>294</v>
      </c>
      <c r="T2" s="1" t="s">
        <v>293</v>
      </c>
      <c r="U2" s="1" t="s">
        <v>294</v>
      </c>
      <c r="V2" s="1" t="s">
        <v>293</v>
      </c>
      <c r="W2" s="1" t="s">
        <v>294</v>
      </c>
    </row>
    <row r="3" spans="1:23">
      <c r="A3" s="1" t="s">
        <v>306</v>
      </c>
      <c r="B3" s="4">
        <f>AVERAGE(Instances!B3:Instances!B73)</f>
        <v>0</v>
      </c>
      <c r="C3" s="4">
        <f>SUM(Instances!C3:Instances!C73)</f>
        <v>0</v>
      </c>
      <c r="D3" s="1"/>
      <c r="E3" s="2"/>
      <c r="F3" s="1"/>
      <c r="G3" s="2"/>
      <c r="H3" s="3">
        <f>AVERAGE(Instances!H3:Instances!H73)</f>
        <v>0</v>
      </c>
      <c r="I3" s="3">
        <f>SUM(Instances!I3:Instances!I73)</f>
        <v>0</v>
      </c>
      <c r="J3" s="1"/>
      <c r="K3" s="2"/>
      <c r="L3" s="1"/>
      <c r="M3" s="2"/>
      <c r="N3" s="1"/>
      <c r="O3" s="2"/>
      <c r="P3" s="1"/>
      <c r="Q3" s="2"/>
      <c r="R3" s="1">
        <f>MIN($B3,$D3,$F3,$H3,$J3,$L3,$N3,$P3)</f>
        <v>0</v>
      </c>
      <c r="S3" s="1">
        <f>MIN($C3,$E3,$G3,$I3,$K3,$M3,$O3,$Q3)</f>
        <v>0</v>
      </c>
      <c r="T3" s="1">
        <f>MEDIAN($B3,$D3,$F3,$H3,$J3,$L3,$N3,$P3)</f>
        <v>0</v>
      </c>
      <c r="U3" s="1">
        <f>MEDIAN($C3,$E3,$G3,$I3,$K3,$M3,$O3,$Q3)</f>
        <v>0</v>
      </c>
      <c r="V3" s="1">
        <f>MAX($B3,$D3,$F3,$H3,$J3,$L3,$N3,$P3)</f>
        <v>0</v>
      </c>
      <c r="W3" s="1">
        <f>MAX($C3,$E3,$G3,$I3,$K3,$M3,$O3,$Q3)</f>
        <v>0</v>
      </c>
    </row>
    <row r="4" spans="1:23">
      <c r="A4" s="1" t="s">
        <v>306</v>
      </c>
      <c r="B4" s="1"/>
      <c r="C4" s="1"/>
      <c r="D4" s="1">
        <f>AVERAGE(Instances!D74:Instances!D341)</f>
        <v>0</v>
      </c>
      <c r="E4" s="1">
        <f>SUM(Instances!E74:Instances!E341)</f>
        <v>0</v>
      </c>
      <c r="F4" s="4">
        <f>AVERAGE(Instances!F74:Instances!F341)</f>
        <v>0</v>
      </c>
      <c r="G4" s="4">
        <f>SUM(Instances!G74:Instances!G341)</f>
        <v>0</v>
      </c>
      <c r="H4" s="1"/>
      <c r="I4" s="1"/>
      <c r="J4" s="1">
        <f>AVERAGE(Instances!J74:Instances!J341)</f>
        <v>0</v>
      </c>
      <c r="K4" s="3">
        <f>SUM(Instances!K74:Instances!K341)</f>
        <v>0</v>
      </c>
      <c r="L4" s="1">
        <f>AVERAGE(Instances!L74:Instances!L341)</f>
        <v>0</v>
      </c>
      <c r="M4" s="1">
        <f>SUM(Instances!M74:Instances!M341)</f>
        <v>0</v>
      </c>
      <c r="N4" s="1">
        <f>AVERAGE(Instances!N74:Instances!N341)</f>
        <v>0</v>
      </c>
      <c r="O4" s="1">
        <f>SUM(Instances!O74:Instances!O341)</f>
        <v>0</v>
      </c>
      <c r="P4" s="3">
        <f>AVERAGE(Instances!P74:Instances!P341)</f>
        <v>0</v>
      </c>
      <c r="Q4" s="1">
        <f>SUM(Instances!Q74:Instances!Q341)</f>
        <v>0</v>
      </c>
      <c r="R4" s="1">
        <f>MIN($B4,$D4,$F4,$H4,$J4,$L4,$N4,$P4)</f>
        <v>0</v>
      </c>
      <c r="S4" s="1">
        <f>MIN($C4,$E4,$G4,$I4,$K4,$M4,$O4,$Q4)</f>
        <v>0</v>
      </c>
      <c r="T4" s="1">
        <f>MEDIAN($B4,$D4,$F4,$H4,$J4,$L4,$N4,$P4)</f>
        <v>0</v>
      </c>
      <c r="U4" s="1">
        <f>MEDIAN($C4,$E4,$G4,$I4,$K4,$M4,$O4,$Q4)</f>
        <v>0</v>
      </c>
      <c r="V4" s="1">
        <f>MAX($B4,$D4,$F4,$H4,$J4,$L4,$N4,$P4)</f>
        <v>0</v>
      </c>
      <c r="W4" s="1">
        <f>MAX($C4,$E4,$G4,$I4,$K4,$M4,$O4,$Q4)</f>
        <v>0</v>
      </c>
    </row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 t="s">
        <v>284</v>
      </c>
      <c r="B6" s="1">
        <f>SUM(B$3:B$4)</f>
        <v>0</v>
      </c>
      <c r="C6" s="1">
        <f>SUM(C$3:C$4)</f>
        <v>0</v>
      </c>
      <c r="D6" s="1">
        <f>SUM(D$3:D$4)</f>
        <v>0</v>
      </c>
      <c r="E6" s="1">
        <f>SUM(E$3:E$4)</f>
        <v>0</v>
      </c>
      <c r="F6" s="4">
        <f>SUM(F$3:F$4)</f>
        <v>0</v>
      </c>
      <c r="G6" s="4">
        <f>SUM(G$3:G$4)</f>
        <v>0</v>
      </c>
      <c r="H6" s="3">
        <f>SUM(H$3:H$4)</f>
        <v>0</v>
      </c>
      <c r="I6" s="3">
        <f>SUM(I$3:I$4)</f>
        <v>0</v>
      </c>
      <c r="J6" s="1">
        <f>SUM(J$3:J$4)</f>
        <v>0</v>
      </c>
      <c r="K6" s="1">
        <f>SUM(K$3:K$4)</f>
        <v>0</v>
      </c>
      <c r="L6" s="1">
        <f>SUM(L$3:L$4)</f>
        <v>0</v>
      </c>
      <c r="M6" s="1">
        <f>SUM(M$3:M$4)</f>
        <v>0</v>
      </c>
      <c r="N6" s="1">
        <f>SUM(N$3:N$4)</f>
        <v>0</v>
      </c>
      <c r="O6" s="1">
        <f>SUM(O$3:O$4)</f>
        <v>0</v>
      </c>
      <c r="P6" s="1">
        <f>SUM(P$3:P$4)</f>
        <v>0</v>
      </c>
      <c r="Q6" s="1">
        <f>SUM(Q$3:Q$4)</f>
        <v>0</v>
      </c>
      <c r="R6" s="1">
        <f>SUM(R$3:R$4)</f>
        <v>0</v>
      </c>
      <c r="S6" s="1">
        <f>SUM(S$3:S$4)</f>
        <v>0</v>
      </c>
      <c r="T6" s="1">
        <f>SUM(T$3:T$4)</f>
        <v>0</v>
      </c>
      <c r="U6" s="1">
        <f>SUM(U$3:U$4)</f>
        <v>0</v>
      </c>
      <c r="V6" s="1">
        <f>SUM(V$3:V$4)</f>
        <v>0</v>
      </c>
      <c r="W6" s="1">
        <f>SUM(W$3:W$4)</f>
        <v>0</v>
      </c>
    </row>
    <row r="7" spans="1:23">
      <c r="A7" s="1" t="s">
        <v>285</v>
      </c>
      <c r="B7" s="1">
        <f>AVERAGE(B$3:B$4)</f>
        <v>0</v>
      </c>
      <c r="C7" s="1">
        <f>AVERAGE(C$3:C$4)</f>
        <v>0</v>
      </c>
      <c r="D7" s="1">
        <f>AVERAGE(D$3:D$4)</f>
        <v>0</v>
      </c>
      <c r="E7" s="1">
        <f>AVERAGE(E$3:E$4)</f>
        <v>0</v>
      </c>
      <c r="F7" s="4">
        <f>AVERAGE(F$3:F$4)</f>
        <v>0</v>
      </c>
      <c r="G7" s="4">
        <f>AVERAGE(G$3:G$4)</f>
        <v>0</v>
      </c>
      <c r="H7" s="3">
        <f>AVERAGE(H$3:H$4)</f>
        <v>0</v>
      </c>
      <c r="I7" s="3">
        <f>AVERAGE(I$3:I$4)</f>
        <v>0</v>
      </c>
      <c r="J7" s="1">
        <f>AVERAGE(J$3:J$4)</f>
        <v>0</v>
      </c>
      <c r="K7" s="1">
        <f>AVERAGE(K$3:K$4)</f>
        <v>0</v>
      </c>
      <c r="L7" s="1">
        <f>AVERAGE(L$3:L$4)</f>
        <v>0</v>
      </c>
      <c r="M7" s="1">
        <f>AVERAGE(M$3:M$4)</f>
        <v>0</v>
      </c>
      <c r="N7" s="1">
        <f>AVERAGE(N$3:N$4)</f>
        <v>0</v>
      </c>
      <c r="O7" s="1">
        <f>AVERAGE(O$3:O$4)</f>
        <v>0</v>
      </c>
      <c r="P7" s="1">
        <f>AVERAGE(P$3:P$4)</f>
        <v>0</v>
      </c>
      <c r="Q7" s="1">
        <f>AVERAGE(Q$3:Q$4)</f>
        <v>0</v>
      </c>
      <c r="R7" s="1">
        <f>AVERAGE(R$3:R$4)</f>
        <v>0</v>
      </c>
      <c r="S7" s="1">
        <f>AVERAGE(S$3:S$4)</f>
        <v>0</v>
      </c>
      <c r="T7" s="1">
        <f>AVERAGE(T$3:T$4)</f>
        <v>0</v>
      </c>
      <c r="U7" s="1">
        <f>AVERAGE(U$3:U$4)</f>
        <v>0</v>
      </c>
      <c r="V7" s="1">
        <f>AVERAGE(V$3:V$4)</f>
        <v>0</v>
      </c>
      <c r="W7" s="1">
        <f>AVERAGE(W$3:W$4)</f>
        <v>0</v>
      </c>
    </row>
    <row r="8" spans="1:23">
      <c r="A8" s="1" t="s">
        <v>286</v>
      </c>
      <c r="B8" s="1">
        <f>STDEV(B$3:B$4)</f>
        <v>0</v>
      </c>
      <c r="C8" s="1">
        <f>STDEV(C$3:C$4)</f>
        <v>0</v>
      </c>
      <c r="D8" s="1">
        <f>STDEV(D$3:D$4)</f>
        <v>0</v>
      </c>
      <c r="E8" s="1">
        <f>STDEV(E$3:E$4)</f>
        <v>0</v>
      </c>
      <c r="F8" s="1">
        <f>STDEV(F$3:F$4)</f>
        <v>0</v>
      </c>
      <c r="G8" s="1">
        <f>STDEV(G$3:G$4)</f>
        <v>0</v>
      </c>
      <c r="H8" s="1">
        <f>STDEV(H$3:H$4)</f>
        <v>0</v>
      </c>
      <c r="I8" s="1">
        <f>STDEV(I$3:I$4)</f>
        <v>0</v>
      </c>
      <c r="J8" s="1">
        <f>STDEV(J$3:J$4)</f>
        <v>0</v>
      </c>
      <c r="K8" s="1">
        <f>STDEV(K$3:K$4)</f>
        <v>0</v>
      </c>
      <c r="L8" s="1">
        <f>STDEV(L$3:L$4)</f>
        <v>0</v>
      </c>
      <c r="M8" s="1">
        <f>STDEV(M$3:M$4)</f>
        <v>0</v>
      </c>
      <c r="N8" s="1">
        <f>STDEV(N$3:N$4)</f>
        <v>0</v>
      </c>
      <c r="O8" s="1">
        <f>STDEV(O$3:O$4)</f>
        <v>0</v>
      </c>
      <c r="P8" s="1">
        <f>STDEV(P$3:P$4)</f>
        <v>0</v>
      </c>
      <c r="Q8" s="1">
        <f>STDEV(Q$3:Q$4)</f>
        <v>0</v>
      </c>
      <c r="R8" s="1">
        <f>STDEV(R$3:R$4)</f>
        <v>0</v>
      </c>
      <c r="S8" s="1">
        <f>STDEV(S$3:S$4)</f>
        <v>0</v>
      </c>
      <c r="T8" s="1">
        <f>STDEV(T$3:T$4)</f>
        <v>0</v>
      </c>
      <c r="U8" s="1">
        <f>STDEV(U$3:U$4)</f>
        <v>0</v>
      </c>
      <c r="V8" s="1">
        <f>STDEV(V$3:V$4)</f>
        <v>0</v>
      </c>
      <c r="W8" s="1">
        <f>STDEV(W$3:W$4)</f>
        <v>0</v>
      </c>
    </row>
    <row r="9" spans="1:23">
      <c r="A9" s="1" t="s">
        <v>287</v>
      </c>
      <c r="B9" s="1">
        <f>SUMPRODUCT(--(B$3:B$4-$R$3:$R$4)^2)^0.5</f>
        <v>0</v>
      </c>
      <c r="C9" s="1">
        <f>SUMPRODUCT(--(C$3:C$4-$S$3:$S$4)^2)^0.5</f>
        <v>0</v>
      </c>
      <c r="D9" s="1">
        <f>SUMPRODUCT(--(D$3:D$4-$R$3:$R$4)^2)^0.5</f>
        <v>0</v>
      </c>
      <c r="E9" s="1">
        <f>SUMPRODUCT(--(E$3:E$4-$S$3:$S$4)^2)^0.5</f>
        <v>0</v>
      </c>
      <c r="F9" s="4">
        <f>SUMPRODUCT(--(F$3:F$4-$R$3:$R$4)^2)^0.5</f>
        <v>0</v>
      </c>
      <c r="G9" s="4">
        <f>SUMPRODUCT(--(G$3:G$4-$S$3:$S$4)^2)^0.5</f>
        <v>0</v>
      </c>
      <c r="H9" s="3">
        <f>SUMPRODUCT(--(H$3:H$4-$R$3:$R$4)^2)^0.5</f>
        <v>0</v>
      </c>
      <c r="I9" s="3">
        <f>SUMPRODUCT(--(I$3:I$4-$S$3:$S$4)^2)^0.5</f>
        <v>0</v>
      </c>
      <c r="J9" s="1">
        <f>SUMPRODUCT(--(J$3:J$4-$R$3:$R$4)^2)^0.5</f>
        <v>0</v>
      </c>
      <c r="K9" s="3">
        <f>SUMPRODUCT(--(K$3:K$4-$S$3:$S$4)^2)^0.5</f>
        <v>0</v>
      </c>
      <c r="L9" s="1">
        <f>SUMPRODUCT(--(L$3:L$4-$R$3:$R$4)^2)^0.5</f>
        <v>0</v>
      </c>
      <c r="M9" s="1">
        <f>SUMPRODUCT(--(M$3:M$4-$S$3:$S$4)^2)^0.5</f>
        <v>0</v>
      </c>
      <c r="N9" s="1">
        <f>SUMPRODUCT(--(N$3:N$4-$R$3:$R$4)^2)^0.5</f>
        <v>0</v>
      </c>
      <c r="O9" s="1">
        <f>SUMPRODUCT(--(O$3:O$4-$S$3:$S$4)^2)^0.5</f>
        <v>0</v>
      </c>
      <c r="P9" s="3">
        <f>SUMPRODUCT(--(P$3:P$4-$R$3:$R$4)^2)^0.5</f>
        <v>0</v>
      </c>
      <c r="Q9" s="1">
        <f>SUMPRODUCT(--(Q$3:Q$4-$S$3:$S$4)^2)^0.5</f>
        <v>0</v>
      </c>
      <c r="R9" s="1"/>
      <c r="S9" s="1"/>
      <c r="T9" s="1"/>
      <c r="U9" s="1"/>
      <c r="V9" s="1"/>
      <c r="W9" s="1"/>
    </row>
    <row r="10" spans="1:23">
      <c r="A10" s="1" t="s">
        <v>288</v>
      </c>
      <c r="B10" s="1">
        <f>SUMPRODUCT(NOT(ISBLANK(B$3:B$4))*(B$3:B$4=$R$3:$R$4))</f>
        <v>0</v>
      </c>
      <c r="C10" s="1">
        <f>SUMPRODUCT(NOT(ISBLANK(C$3:C$4))*(C$3:C$4=$S$3:$S$4))</f>
        <v>0</v>
      </c>
      <c r="D10" s="1">
        <f>SUMPRODUCT(NOT(ISBLANK(D$3:D$4))*(D$3:D$4=$R$3:$R$4))</f>
        <v>0</v>
      </c>
      <c r="E10" s="1">
        <f>SUMPRODUCT(NOT(ISBLANK(E$3:E$4))*(E$3:E$4=$S$3:$S$4))</f>
        <v>0</v>
      </c>
      <c r="F10" s="1">
        <f>SUMPRODUCT(NOT(ISBLANK(F$3:F$4))*(F$3:F$4=$R$3:$R$4))</f>
        <v>0</v>
      </c>
      <c r="G10" s="1">
        <f>SUMPRODUCT(NOT(ISBLANK(G$3:G$4))*(G$3:G$4=$S$3:$S$4))</f>
        <v>0</v>
      </c>
      <c r="H10" s="1">
        <f>SUMPRODUCT(NOT(ISBLANK(H$3:H$4))*(H$3:H$4=$R$3:$R$4))</f>
        <v>0</v>
      </c>
      <c r="I10" s="3">
        <f>SUMPRODUCT(NOT(ISBLANK(I$3:I$4))*(I$3:I$4=$S$3:$S$4))</f>
        <v>0</v>
      </c>
      <c r="J10" s="1">
        <f>SUMPRODUCT(NOT(ISBLANK(J$3:J$4))*(J$3:J$4=$R$3:$R$4))</f>
        <v>0</v>
      </c>
      <c r="K10" s="3">
        <f>SUMPRODUCT(NOT(ISBLANK(K$3:K$4))*(K$3:K$4=$S$3:$S$4))</f>
        <v>0</v>
      </c>
      <c r="L10" s="1">
        <f>SUMPRODUCT(NOT(ISBLANK(L$3:L$4))*(L$3:L$4=$R$3:$R$4))</f>
        <v>0</v>
      </c>
      <c r="M10" s="1">
        <f>SUMPRODUCT(NOT(ISBLANK(M$3:M$4))*(M$3:M$4=$S$3:$S$4))</f>
        <v>0</v>
      </c>
      <c r="N10" s="1">
        <f>SUMPRODUCT(NOT(ISBLANK(N$3:N$4))*(N$3:N$4=$R$3:$R$4))</f>
        <v>0</v>
      </c>
      <c r="O10" s="1">
        <f>SUMPRODUCT(NOT(ISBLANK(O$3:O$4))*(O$3:O$4=$S$3:$S$4))</f>
        <v>0</v>
      </c>
      <c r="P10" s="1">
        <f>SUMPRODUCT(NOT(ISBLANK(P$3:P$4))*(P$3:P$4=$R$3:$R$4))</f>
        <v>0</v>
      </c>
      <c r="Q10" s="1">
        <f>SUMPRODUCT(NOT(ISBLANK(Q$3:Q$4))*(Q$3:Q$4=$S$3:$S$4))</f>
        <v>0</v>
      </c>
      <c r="R10" s="1"/>
      <c r="S10" s="1"/>
      <c r="T10" s="1"/>
      <c r="U10" s="1"/>
      <c r="V10" s="1"/>
      <c r="W10" s="1"/>
    </row>
    <row r="11" spans="1:23">
      <c r="A11" s="1" t="s">
        <v>289</v>
      </c>
      <c r="B11" s="1">
        <f>SUMPRODUCT(NOT(ISBLANK(B$3:B$4))*(B$3:B$4&lt;$T$3:$T$4))</f>
        <v>0</v>
      </c>
      <c r="C11" s="1">
        <f>SUMPRODUCT(NOT(ISBLANK(C$3:C$4))*(C$3:C$4&lt;$U$3:$U$4))</f>
        <v>0</v>
      </c>
      <c r="D11" s="1">
        <f>SUMPRODUCT(NOT(ISBLANK(D$3:D$4))*(D$3:D$4&lt;$T$3:$T$4))</f>
        <v>0</v>
      </c>
      <c r="E11" s="1">
        <f>SUMPRODUCT(NOT(ISBLANK(E$3:E$4))*(E$3:E$4&lt;$U$3:$U$4))</f>
        <v>0</v>
      </c>
      <c r="F11" s="1">
        <f>SUMPRODUCT(NOT(ISBLANK(F$3:F$4))*(F$3:F$4&lt;$T$3:$T$4))</f>
        <v>0</v>
      </c>
      <c r="G11" s="1">
        <f>SUMPRODUCT(NOT(ISBLANK(G$3:G$4))*(G$3:G$4&lt;$U$3:$U$4))</f>
        <v>0</v>
      </c>
      <c r="H11" s="1">
        <f>SUMPRODUCT(NOT(ISBLANK(H$3:H$4))*(H$3:H$4&lt;$T$3:$T$4))</f>
        <v>0</v>
      </c>
      <c r="I11" s="3">
        <f>SUMPRODUCT(NOT(ISBLANK(I$3:I$4))*(I$3:I$4&lt;$U$3:$U$4))</f>
        <v>0</v>
      </c>
      <c r="J11" s="1">
        <f>SUMPRODUCT(NOT(ISBLANK(J$3:J$4))*(J$3:J$4&lt;$T$3:$T$4))</f>
        <v>0</v>
      </c>
      <c r="K11" s="3">
        <f>SUMPRODUCT(NOT(ISBLANK(K$3:K$4))*(K$3:K$4&lt;$U$3:$U$4))</f>
        <v>0</v>
      </c>
      <c r="L11" s="1">
        <f>SUMPRODUCT(NOT(ISBLANK(L$3:L$4))*(L$3:L$4&lt;$T$3:$T$4))</f>
        <v>0</v>
      </c>
      <c r="M11" s="3">
        <f>SUMPRODUCT(NOT(ISBLANK(M$3:M$4))*(M$3:M$4&lt;$U$3:$U$4))</f>
        <v>0</v>
      </c>
      <c r="N11" s="1">
        <f>SUMPRODUCT(NOT(ISBLANK(N$3:N$4))*(N$3:N$4&lt;$T$3:$T$4))</f>
        <v>0</v>
      </c>
      <c r="O11" s="1">
        <f>SUMPRODUCT(NOT(ISBLANK(O$3:O$4))*(O$3:O$4&lt;$U$3:$U$4))</f>
        <v>0</v>
      </c>
      <c r="P11" s="1">
        <f>SUMPRODUCT(NOT(ISBLANK(P$3:P$4))*(P$3:P$4&lt;$T$3:$T$4))</f>
        <v>0</v>
      </c>
      <c r="Q11" s="1">
        <f>SUMPRODUCT(NOT(ISBLANK(Q$3:Q$4))*(Q$3:Q$4&lt;$U$3:$U$4))</f>
        <v>0</v>
      </c>
      <c r="R11" s="1"/>
      <c r="S11" s="1"/>
      <c r="T11" s="1"/>
      <c r="U11" s="1"/>
      <c r="V11" s="1"/>
      <c r="W11" s="1"/>
    </row>
    <row r="12" spans="1:23">
      <c r="A12" s="1" t="s">
        <v>290</v>
      </c>
      <c r="B12" s="1">
        <f>SUMPRODUCT((NOT(ISBLANK(B$3:B$4))*(B$3:B$4&gt;$T$3:$T$4))+ISBLANK(B$3:B$4))</f>
        <v>0</v>
      </c>
      <c r="C12" s="4">
        <f>SUMPRODUCT((NOT(ISBLANK(C$3:C$4))*(C$3:C$4&gt;$U$3:$U$4))+ISBLANK(C$3:C$4))</f>
        <v>0</v>
      </c>
      <c r="D12" s="1">
        <f>SUMPRODUCT((NOT(ISBLANK(D$3:D$4))*(D$3:D$4&gt;$T$3:$T$4))+ISBLANK(D$3:D$4))</f>
        <v>0</v>
      </c>
      <c r="E12" s="4">
        <f>SUMPRODUCT((NOT(ISBLANK(E$3:E$4))*(E$3:E$4&gt;$U$3:$U$4))+ISBLANK(E$3:E$4))</f>
        <v>0</v>
      </c>
      <c r="F12" s="1">
        <f>SUMPRODUCT((NOT(ISBLANK(F$3:F$4))*(F$3:F$4&gt;$T$3:$T$4))+ISBLANK(F$3:F$4))</f>
        <v>0</v>
      </c>
      <c r="G12" s="4">
        <f>SUMPRODUCT((NOT(ISBLANK(G$3:G$4))*(G$3:G$4&gt;$U$3:$U$4))+ISBLANK(G$3:G$4))</f>
        <v>0</v>
      </c>
      <c r="H12" s="1">
        <f>SUMPRODUCT((NOT(ISBLANK(H$3:H$4))*(H$3:H$4&gt;$T$3:$T$4))+ISBLANK(H$3:H$4))</f>
        <v>0</v>
      </c>
      <c r="I12" s="1">
        <f>SUMPRODUCT((NOT(ISBLANK(I$3:I$4))*(I$3:I$4&gt;$U$3:$U$4))+ISBLANK(I$3:I$4))</f>
        <v>0</v>
      </c>
      <c r="J12" s="1">
        <f>SUMPRODUCT((NOT(ISBLANK(J$3:J$4))*(J$3:J$4&gt;$T$3:$T$4))+ISBLANK(J$3:J$4))</f>
        <v>0</v>
      </c>
      <c r="K12" s="1">
        <f>SUMPRODUCT((NOT(ISBLANK(K$3:K$4))*(K$3:K$4&gt;$U$3:$U$4))+ISBLANK(K$3:K$4))</f>
        <v>0</v>
      </c>
      <c r="L12" s="1">
        <f>SUMPRODUCT((NOT(ISBLANK(L$3:L$4))*(L$3:L$4&gt;$T$3:$T$4))+ISBLANK(L$3:L$4))</f>
        <v>0</v>
      </c>
      <c r="M12" s="1">
        <f>SUMPRODUCT((NOT(ISBLANK(M$3:M$4))*(M$3:M$4&gt;$U$3:$U$4))+ISBLANK(M$3:M$4))</f>
        <v>0</v>
      </c>
      <c r="N12" s="1">
        <f>SUMPRODUCT((NOT(ISBLANK(N$3:N$4))*(N$3:N$4&gt;$T$3:$T$4))+ISBLANK(N$3:N$4))</f>
        <v>0</v>
      </c>
      <c r="O12" s="1">
        <f>SUMPRODUCT((NOT(ISBLANK(O$3:O$4))*(O$3:O$4&gt;$U$3:$U$4))+ISBLANK(O$3:O$4))</f>
        <v>0</v>
      </c>
      <c r="P12" s="1">
        <f>SUMPRODUCT((NOT(ISBLANK(P$3:P$4))*(P$3:P$4&gt;$T$3:$T$4))+ISBLANK(P$3:P$4))</f>
        <v>0</v>
      </c>
      <c r="Q12" s="1">
        <f>SUMPRODUCT((NOT(ISBLANK(Q$3:Q$4))*(Q$3:Q$4&gt;$U$3:$U$4))+ISBLANK(Q$3:Q$4))</f>
        <v>0</v>
      </c>
      <c r="R12" s="1"/>
      <c r="S12" s="1"/>
      <c r="T12" s="1"/>
      <c r="U12" s="1"/>
      <c r="V12" s="1"/>
      <c r="W12" s="1"/>
    </row>
    <row r="13" spans="1:23">
      <c r="A13" s="1" t="s">
        <v>291</v>
      </c>
      <c r="B13" s="1">
        <f>SUMPRODUCT((NOT(ISBLANK(B$3:B$4))*(B$3:B$4=$V$3:$V$4))+ISBLANK(B$3:B$4))</f>
        <v>0</v>
      </c>
      <c r="C13" s="4">
        <f>SUMPRODUCT((NOT(ISBLANK(C$3:C$4))*(C$3:C$4=$W$3:$W$4))+ISBLANK(C$3:C$4))</f>
        <v>0</v>
      </c>
      <c r="D13" s="1">
        <f>SUMPRODUCT((NOT(ISBLANK(D$3:D$4))*(D$3:D$4=$V$3:$V$4))+ISBLANK(D$3:D$4))</f>
        <v>0</v>
      </c>
      <c r="E13" s="1">
        <f>SUMPRODUCT((NOT(ISBLANK(E$3:E$4))*(E$3:E$4=$W$3:$W$4))+ISBLANK(E$3:E$4))</f>
        <v>0</v>
      </c>
      <c r="F13" s="1">
        <f>SUMPRODUCT((NOT(ISBLANK(F$3:F$4))*(F$3:F$4=$V$3:$V$4))+ISBLANK(F$3:F$4))</f>
        <v>0</v>
      </c>
      <c r="G13" s="4">
        <f>SUMPRODUCT((NOT(ISBLANK(G$3:G$4))*(G$3:G$4=$W$3:$W$4))+ISBLANK(G$3:G$4))</f>
        <v>0</v>
      </c>
      <c r="H13" s="1">
        <f>SUMPRODUCT((NOT(ISBLANK(H$3:H$4))*(H$3:H$4=$V$3:$V$4))+ISBLANK(H$3:H$4))</f>
        <v>0</v>
      </c>
      <c r="I13" s="1">
        <f>SUMPRODUCT((NOT(ISBLANK(I$3:I$4))*(I$3:I$4=$W$3:$W$4))+ISBLANK(I$3:I$4))</f>
        <v>0</v>
      </c>
      <c r="J13" s="1">
        <f>SUMPRODUCT((NOT(ISBLANK(J$3:J$4))*(J$3:J$4=$V$3:$V$4))+ISBLANK(J$3:J$4))</f>
        <v>0</v>
      </c>
      <c r="K13" s="1">
        <f>SUMPRODUCT((NOT(ISBLANK(K$3:K$4))*(K$3:K$4=$W$3:$W$4))+ISBLANK(K$3:K$4))</f>
        <v>0</v>
      </c>
      <c r="L13" s="1">
        <f>SUMPRODUCT((NOT(ISBLANK(L$3:L$4))*(L$3:L$4=$V$3:$V$4))+ISBLANK(L$3:L$4))</f>
        <v>0</v>
      </c>
      <c r="M13" s="1">
        <f>SUMPRODUCT((NOT(ISBLANK(M$3:M$4))*(M$3:M$4=$W$3:$W$4))+ISBLANK(M$3:M$4))</f>
        <v>0</v>
      </c>
      <c r="N13" s="1">
        <f>SUMPRODUCT((NOT(ISBLANK(N$3:N$4))*(N$3:N$4=$V$3:$V$4))+ISBLANK(N$3:N$4))</f>
        <v>0</v>
      </c>
      <c r="O13" s="1">
        <f>SUMPRODUCT((NOT(ISBLANK(O$3:O$4))*(O$3:O$4=$W$3:$W$4))+ISBLANK(O$3:O$4))</f>
        <v>0</v>
      </c>
      <c r="P13" s="1">
        <f>SUMPRODUCT((NOT(ISBLANK(P$3:P$4))*(P$3:P$4=$V$3:$V$4))+ISBLANK(P$3:P$4))</f>
        <v>0</v>
      </c>
      <c r="Q13" s="1">
        <f>SUMPRODUCT((NOT(ISBLANK(Q$3:Q$4))*(Q$3:Q$4=$W$3:$W$4))+ISBLANK(Q$3:Q$4))</f>
        <v>0</v>
      </c>
      <c r="R13" s="1"/>
      <c r="S13" s="1"/>
      <c r="T13" s="1"/>
      <c r="U13" s="1"/>
      <c r="V13" s="1"/>
      <c r="W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CZ2384"/>
  <sheetViews>
    <sheetView workbookViewId="0"/>
  </sheetViews>
  <sheetFormatPr defaultRowHeight="15"/>
  <sheetData>
    <row r="2" spans="1:104">
      <c r="A2" t="s">
        <v>293</v>
      </c>
      <c r="B2">
        <v>1</v>
      </c>
      <c r="E2">
        <f>VLOOKUP(Charts!$F$3,A2:B3,2,FALSE)</f>
        <v>0</v>
      </c>
      <c r="I2">
        <f>E2+2</f>
        <v>0</v>
      </c>
      <c r="M2">
        <f>E2+4</f>
        <v>0</v>
      </c>
      <c r="Q2">
        <f>E2+6</f>
        <v>0</v>
      </c>
      <c r="U2">
        <f>E2+8</f>
        <v>0</v>
      </c>
      <c r="Y2">
        <f>E2+10</f>
        <v>0</v>
      </c>
      <c r="AC2">
        <f>E2+12</f>
        <v>0</v>
      </c>
      <c r="AG2">
        <f>E2+14</f>
        <v>0</v>
      </c>
      <c r="AM2">
        <f>E2</f>
        <v>0</v>
      </c>
      <c r="AQ2">
        <f>I2</f>
        <v>0</v>
      </c>
      <c r="AU2">
        <f>M2</f>
        <v>0</v>
      </c>
      <c r="AY2">
        <f>Q2</f>
        <v>0</v>
      </c>
      <c r="BC2">
        <f>U2</f>
        <v>0</v>
      </c>
      <c r="BG2">
        <f>Y2</f>
        <v>0</v>
      </c>
      <c r="BK2">
        <f>AC2</f>
        <v>0</v>
      </c>
      <c r="BO2">
        <f>AG2</f>
        <v>0</v>
      </c>
      <c r="BU2">
        <f>VLOOKUP(Charts!$F$3,A2:B3,2,FALSE)</f>
        <v>0</v>
      </c>
      <c r="BY2">
        <f>E2+2</f>
        <v>0</v>
      </c>
      <c r="CC2">
        <f>E2+4</f>
        <v>0</v>
      </c>
      <c r="CG2">
        <f>E2+6</f>
        <v>0</v>
      </c>
      <c r="CK2">
        <f>E2+8</f>
        <v>0</v>
      </c>
      <c r="CO2">
        <f>E2+10</f>
        <v>0</v>
      </c>
      <c r="CS2">
        <f>E2+12</f>
        <v>0</v>
      </c>
      <c r="CW2">
        <f>E2+14</f>
        <v>0</v>
      </c>
    </row>
    <row r="3" spans="1:104">
      <c r="A3" t="s">
        <v>294</v>
      </c>
      <c r="B3">
        <v>2</v>
      </c>
      <c r="D3" t="s">
        <v>307</v>
      </c>
      <c r="E3">
        <f>Instances!B1</f>
        <v>0</v>
      </c>
      <c r="I3">
        <f>Instances!D1</f>
        <v>0</v>
      </c>
      <c r="M3">
        <f>Instances!F1</f>
        <v>0</v>
      </c>
      <c r="Q3">
        <f>Instances!H1</f>
        <v>0</v>
      </c>
      <c r="U3">
        <f>Instances!J1</f>
        <v>0</v>
      </c>
      <c r="Y3">
        <f>Instances!L1</f>
        <v>0</v>
      </c>
      <c r="AC3">
        <f>Instances!N1</f>
        <v>0</v>
      </c>
      <c r="AG3">
        <f>Instances!P1</f>
        <v>0</v>
      </c>
      <c r="AL3" t="s">
        <v>307</v>
      </c>
      <c r="AM3">
        <f>E3</f>
        <v>0</v>
      </c>
      <c r="AQ3">
        <f>I3</f>
        <v>0</v>
      </c>
      <c r="AU3">
        <f>M3</f>
        <v>0</v>
      </c>
      <c r="AY3">
        <f>Q3</f>
        <v>0</v>
      </c>
      <c r="BC3">
        <f>U3</f>
        <v>0</v>
      </c>
      <c r="BG3">
        <f>Y3</f>
        <v>0</v>
      </c>
      <c r="BK3">
        <f>AC3</f>
        <v>0</v>
      </c>
      <c r="BO3">
        <f>AG3</f>
        <v>0</v>
      </c>
      <c r="BU3">
        <f>Instances!B1</f>
        <v>0</v>
      </c>
      <c r="BY3">
        <f>Instances!D1</f>
        <v>0</v>
      </c>
      <c r="CC3">
        <f>Instances!F1</f>
        <v>0</v>
      </c>
      <c r="CG3">
        <f>Instances!H1</f>
        <v>0</v>
      </c>
      <c r="CK3">
        <f>Instances!J1</f>
        <v>0</v>
      </c>
      <c r="CO3">
        <f>Instances!L1</f>
        <v>0</v>
      </c>
      <c r="CS3">
        <f>Instances!N1</f>
        <v>0</v>
      </c>
      <c r="CW3">
        <f>Instances!P1</f>
        <v>0</v>
      </c>
    </row>
    <row r="4" spans="1:104">
      <c r="D4" t="s">
        <v>308</v>
      </c>
      <c r="E4" t="s">
        <v>312</v>
      </c>
      <c r="F4" t="s">
        <v>313</v>
      </c>
      <c r="H4" t="s">
        <v>314</v>
      </c>
      <c r="I4" t="s">
        <v>312</v>
      </c>
      <c r="J4" t="s">
        <v>313</v>
      </c>
      <c r="L4" t="s">
        <v>314</v>
      </c>
      <c r="M4" t="s">
        <v>312</v>
      </c>
      <c r="N4" t="s">
        <v>313</v>
      </c>
      <c r="P4" t="s">
        <v>314</v>
      </c>
      <c r="Q4" t="s">
        <v>312</v>
      </c>
      <c r="R4" t="s">
        <v>313</v>
      </c>
      <c r="T4" t="s">
        <v>314</v>
      </c>
      <c r="U4" t="s">
        <v>312</v>
      </c>
      <c r="V4" t="s">
        <v>313</v>
      </c>
      <c r="X4" t="s">
        <v>314</v>
      </c>
      <c r="Y4" t="s">
        <v>312</v>
      </c>
      <c r="Z4" t="s">
        <v>313</v>
      </c>
      <c r="AB4" t="s">
        <v>314</v>
      </c>
      <c r="AC4" t="s">
        <v>312</v>
      </c>
      <c r="AD4" t="s">
        <v>313</v>
      </c>
      <c r="AF4" t="s">
        <v>314</v>
      </c>
      <c r="AG4" t="s">
        <v>312</v>
      </c>
      <c r="AH4" t="s">
        <v>313</v>
      </c>
      <c r="AJ4" t="s">
        <v>314</v>
      </c>
      <c r="AL4" t="s">
        <v>308</v>
      </c>
      <c r="AM4" t="s">
        <v>312</v>
      </c>
      <c r="AN4" t="s">
        <v>313</v>
      </c>
      <c r="AP4" t="s">
        <v>314</v>
      </c>
      <c r="AQ4" t="s">
        <v>312</v>
      </c>
      <c r="AR4" t="s">
        <v>313</v>
      </c>
      <c r="AT4" t="s">
        <v>314</v>
      </c>
      <c r="AU4" t="s">
        <v>312</v>
      </c>
      <c r="AV4" t="s">
        <v>313</v>
      </c>
      <c r="AX4" t="s">
        <v>314</v>
      </c>
      <c r="AY4" t="s">
        <v>312</v>
      </c>
      <c r="AZ4" t="s">
        <v>313</v>
      </c>
      <c r="BB4" t="s">
        <v>314</v>
      </c>
      <c r="BC4" t="s">
        <v>312</v>
      </c>
      <c r="BD4" t="s">
        <v>313</v>
      </c>
      <c r="BF4" t="s">
        <v>314</v>
      </c>
      <c r="BG4" t="s">
        <v>312</v>
      </c>
      <c r="BH4" t="s">
        <v>313</v>
      </c>
      <c r="BJ4" t="s">
        <v>314</v>
      </c>
      <c r="BK4" t="s">
        <v>312</v>
      </c>
      <c r="BL4" t="s">
        <v>313</v>
      </c>
      <c r="BN4" t="s">
        <v>314</v>
      </c>
      <c r="BO4" t="s">
        <v>312</v>
      </c>
      <c r="BP4" t="s">
        <v>313</v>
      </c>
      <c r="BR4" t="s">
        <v>314</v>
      </c>
      <c r="BT4" t="s">
        <v>315</v>
      </c>
      <c r="BU4" t="s">
        <v>308</v>
      </c>
      <c r="BV4" t="s">
        <v>313</v>
      </c>
      <c r="BW4" t="s">
        <v>308</v>
      </c>
      <c r="BX4" t="s">
        <v>314</v>
      </c>
      <c r="BY4" t="s">
        <v>308</v>
      </c>
      <c r="BZ4" t="s">
        <v>313</v>
      </c>
      <c r="CA4" t="s">
        <v>308</v>
      </c>
      <c r="CB4" t="s">
        <v>314</v>
      </c>
      <c r="CC4" t="s">
        <v>308</v>
      </c>
      <c r="CD4" t="s">
        <v>313</v>
      </c>
      <c r="CE4" t="s">
        <v>308</v>
      </c>
      <c r="CF4" t="s">
        <v>314</v>
      </c>
      <c r="CG4" t="s">
        <v>308</v>
      </c>
      <c r="CH4" t="s">
        <v>313</v>
      </c>
      <c r="CI4" t="s">
        <v>308</v>
      </c>
      <c r="CJ4" t="s">
        <v>314</v>
      </c>
      <c r="CK4" t="s">
        <v>308</v>
      </c>
      <c r="CL4" t="s">
        <v>313</v>
      </c>
      <c r="CM4" t="s">
        <v>308</v>
      </c>
      <c r="CN4" t="s">
        <v>314</v>
      </c>
      <c r="CO4" t="s">
        <v>308</v>
      </c>
      <c r="CP4" t="s">
        <v>313</v>
      </c>
      <c r="CQ4" t="s">
        <v>308</v>
      </c>
      <c r="CR4" t="s">
        <v>314</v>
      </c>
      <c r="CS4" t="s">
        <v>308</v>
      </c>
      <c r="CT4" t="s">
        <v>313</v>
      </c>
      <c r="CU4" t="s">
        <v>308</v>
      </c>
      <c r="CV4" t="s">
        <v>314</v>
      </c>
      <c r="CW4" t="s">
        <v>308</v>
      </c>
      <c r="CX4" t="s">
        <v>313</v>
      </c>
      <c r="CY4" t="s">
        <v>308</v>
      </c>
      <c r="CZ4" t="s">
        <v>314</v>
      </c>
    </row>
    <row r="5" spans="1:104">
      <c r="D5">
        <v>1</v>
      </c>
      <c r="E5">
        <f>IF(INDIRECT(ADDRESS($D5+2,E$2+1,,,"Instances"))="","",INDIRECT(ADDRESS($D5+2,E$2+1,,,"Instances")))</f>
        <v>0</v>
      </c>
      <c r="F5">
        <f>IFERROR(SMALL(E5:E343,ROW()-ROW($F$5)+1),"")</f>
        <v>0</v>
      </c>
      <c r="H5">
        <f>IFERROR(SUM(F5:F5),"")</f>
        <v>0</v>
      </c>
      <c r="I5">
        <f>IF(INDIRECT(ADDRESS($D5+2,I$2+1,,,"Instances"))="","",INDIRECT(ADDRESS($D5+2,I$2+1,,,"Instances")))</f>
        <v>0</v>
      </c>
      <c r="J5">
        <f>IFERROR(SMALL(I5:I343,ROW()-ROW($J$5)+1),"")</f>
        <v>0</v>
      </c>
      <c r="L5">
        <f>IFERROR(SUM(J5:J5),"")</f>
        <v>0</v>
      </c>
      <c r="M5">
        <f>IF(INDIRECT(ADDRESS($D5+2,M$2+1,,,"Instances"))="","",INDIRECT(ADDRESS($D5+2,M$2+1,,,"Instances")))</f>
        <v>0</v>
      </c>
      <c r="N5">
        <f>IFERROR(SMALL(M5:M343,ROW()-ROW($N$5)+1),"")</f>
        <v>0</v>
      </c>
      <c r="P5">
        <f>IFERROR(SUM(N5:N5),"")</f>
        <v>0</v>
      </c>
      <c r="Q5">
        <f>IF(INDIRECT(ADDRESS($D5+2,Q$2+1,,,"Instances"))="","",INDIRECT(ADDRESS($D5+2,Q$2+1,,,"Instances")))</f>
        <v>0</v>
      </c>
      <c r="R5">
        <f>IFERROR(SMALL(Q5:Q343,ROW()-ROW($R$5)+1),"")</f>
        <v>0</v>
      </c>
      <c r="T5">
        <f>IFERROR(SUM(R5:R5),"")</f>
        <v>0</v>
      </c>
      <c r="U5">
        <f>IF(INDIRECT(ADDRESS($D5+2,U$2+1,,,"Instances"))="","",INDIRECT(ADDRESS($D5+2,U$2+1,,,"Instances")))</f>
        <v>0</v>
      </c>
      <c r="V5">
        <f>IFERROR(SMALL(U5:U343,ROW()-ROW($V$5)+1),"")</f>
        <v>0</v>
      </c>
      <c r="X5">
        <f>IFERROR(SUM(V5:V5),"")</f>
        <v>0</v>
      </c>
      <c r="Y5">
        <f>IF(INDIRECT(ADDRESS($D5+2,Y$2+1,,,"Instances"))="","",INDIRECT(ADDRESS($D5+2,Y$2+1,,,"Instances")))</f>
        <v>0</v>
      </c>
      <c r="Z5">
        <f>IFERROR(SMALL(Y5:Y343,ROW()-ROW($Z$5)+1),"")</f>
        <v>0</v>
      </c>
      <c r="AB5">
        <f>IFERROR(SUM(Z5:Z5),"")</f>
        <v>0</v>
      </c>
      <c r="AC5">
        <f>IF(INDIRECT(ADDRESS($D5+2,AC$2+1,,,"Instances"))="","",INDIRECT(ADDRESS($D5+2,AC$2+1,,,"Instances")))</f>
        <v>0</v>
      </c>
      <c r="AD5">
        <f>IFERROR(SMALL(AC5:AC343,ROW()-ROW($AD$5)+1),"")</f>
        <v>0</v>
      </c>
      <c r="AF5">
        <f>IFERROR(SUM(AD5:AD5),"")</f>
        <v>0</v>
      </c>
      <c r="AG5">
        <f>IF(INDIRECT(ADDRESS($D5+2,AG$2+1,,,"Instances"))="","",INDIRECT(ADDRESS($D5+2,AG$2+1,,,"Instances")))</f>
        <v>0</v>
      </c>
      <c r="AH5">
        <f>IFERROR(SMALL(AG5:AG343,ROW()-ROW($AH$5)+1),"")</f>
        <v>0</v>
      </c>
      <c r="AJ5">
        <f>IFERROR(SUM(AH5:AH5),"")</f>
        <v>0</v>
      </c>
      <c r="AL5">
        <v>1</v>
      </c>
      <c r="AM5" cm="1">
        <f t="array" ref="AM5">_xlfn.SWITCH(Charts!$B$3,"average", AVERAGE(INDIRECT(ADDRESS(0+3,AM$2+1,,,"Instances") &amp; ":" &amp; ADDRESS(0+3,AM$2+1))),"median", MEDIAN(INDIRECT(ADDRESS(0+3,AM$2+1,,,"Instances") &amp; ":" &amp; ADDRESS(0+3,AM$2+1))),"min", MIN(INDIRECT(ADDRESS(0+3,AM$2+1,,,"Instances") &amp; ":" &amp; ADDRESS(0+3,AM$2+1))),"max", MAX(INDIRECT(ADDRESS(0+3,AM$2+1,,,"Instances") &amp; ":" &amp; ADDRESS(0+3,AM$2+1))),"diff", MAX(INDIRECT(ADDRESS(0+3,AM$2+1,,,"Instances") &amp; ":" &amp; ADDRESS(0+3,AM$2+1)))-MIN(INDIRECT(ADDRESS(0+3,AM$2+1,,,"Instances") &amp; ":" &amp; ADDRESS(0+3,AM$2+1))))</f>
        <v>0</v>
      </c>
      <c r="AN5">
        <f>IFERROR(SMALL(AM5:AM343,ROW()-ROW($AN$5)+1),"")</f>
        <v>0</v>
      </c>
      <c r="AP5">
        <f>IFERROR(SUM(AN5:AN5),"")</f>
        <v>0</v>
      </c>
      <c r="AQ5" cm="1">
        <f t="array" ref="AQ5">_xlfn.SWITCH(Charts!$B$3,"average", AVERAGE(INDIRECT(ADDRESS(0+3,AQ$2+1,,,"Instances") &amp; ":" &amp; ADDRESS(0+3,AQ$2+1))),"median", MEDIAN(INDIRECT(ADDRESS(0+3,AQ$2+1,,,"Instances") &amp; ":" &amp; ADDRESS(0+3,AQ$2+1))),"min", MIN(INDIRECT(ADDRESS(0+3,AQ$2+1,,,"Instances") &amp; ":" &amp; ADDRESS(0+3,AQ$2+1))),"max", MAX(INDIRECT(ADDRESS(0+3,AQ$2+1,,,"Instances") &amp; ":" &amp; ADDRESS(0+3,AQ$2+1))),"diff", MAX(INDIRECT(ADDRESS(0+3,AQ$2+1,,,"Instances") &amp; ":" &amp; ADDRESS(0+3,AQ$2+1)))-MIN(INDIRECT(ADDRESS(0+3,AQ$2+1,,,"Instances") &amp; ":" &amp; ADDRESS(0+3,AQ$2+1))))</f>
        <v>0</v>
      </c>
      <c r="AR5">
        <f>IFERROR(SMALL(AQ5:AQ343,ROW()-ROW($AR$5)+1),"")</f>
        <v>0</v>
      </c>
      <c r="AT5">
        <f>IFERROR(SUM(AR5:AR5),"")</f>
        <v>0</v>
      </c>
      <c r="AU5" cm="1">
        <f t="array" ref="AU5">_xlfn.SWITCH(Charts!$B$3,"average", AVERAGE(INDIRECT(ADDRESS(0+3,AU$2+1,,,"Instances") &amp; ":" &amp; ADDRESS(0+3,AU$2+1))),"median", MEDIAN(INDIRECT(ADDRESS(0+3,AU$2+1,,,"Instances") &amp; ":" &amp; ADDRESS(0+3,AU$2+1))),"min", MIN(INDIRECT(ADDRESS(0+3,AU$2+1,,,"Instances") &amp; ":" &amp; ADDRESS(0+3,AU$2+1))),"max", MAX(INDIRECT(ADDRESS(0+3,AU$2+1,,,"Instances") &amp; ":" &amp; ADDRESS(0+3,AU$2+1))),"diff", MAX(INDIRECT(ADDRESS(0+3,AU$2+1,,,"Instances") &amp; ":" &amp; ADDRESS(0+3,AU$2+1)))-MIN(INDIRECT(ADDRESS(0+3,AU$2+1,,,"Instances") &amp; ":" &amp; ADDRESS(0+3,AU$2+1))))</f>
        <v>0</v>
      </c>
      <c r="AV5">
        <f>IFERROR(SMALL(AU5:AU343,ROW()-ROW($AV$5)+1),"")</f>
        <v>0</v>
      </c>
      <c r="AX5">
        <f>IFERROR(SUM(AV5:AV5),"")</f>
        <v>0</v>
      </c>
      <c r="AY5" cm="1">
        <f t="array" ref="AY5">_xlfn.SWITCH(Charts!$B$3,"average", AVERAGE(INDIRECT(ADDRESS(0+3,AY$2+1,,,"Instances") &amp; ":" &amp; ADDRESS(0+3,AY$2+1))),"median", MEDIAN(INDIRECT(ADDRESS(0+3,AY$2+1,,,"Instances") &amp; ":" &amp; ADDRESS(0+3,AY$2+1))),"min", MIN(INDIRECT(ADDRESS(0+3,AY$2+1,,,"Instances") &amp; ":" &amp; ADDRESS(0+3,AY$2+1))),"max", MAX(INDIRECT(ADDRESS(0+3,AY$2+1,,,"Instances") &amp; ":" &amp; ADDRESS(0+3,AY$2+1))),"diff", MAX(INDIRECT(ADDRESS(0+3,AY$2+1,,,"Instances") &amp; ":" &amp; ADDRESS(0+3,AY$2+1)))-MIN(INDIRECT(ADDRESS(0+3,AY$2+1,,,"Instances") &amp; ":" &amp; ADDRESS(0+3,AY$2+1))))</f>
        <v>0</v>
      </c>
      <c r="AZ5">
        <f>IFERROR(SMALL(AY5:AY343,ROW()-ROW($AZ$5)+1),"")</f>
        <v>0</v>
      </c>
      <c r="BB5">
        <f>IFERROR(SUM(AZ5:AZ5),"")</f>
        <v>0</v>
      </c>
      <c r="BC5" cm="1">
        <f t="array" ref="BC5">_xlfn.SWITCH(Charts!$B$3,"average", AVERAGE(INDIRECT(ADDRESS(0+3,BC$2+1,,,"Instances") &amp; ":" &amp; ADDRESS(0+3,BC$2+1))),"median", MEDIAN(INDIRECT(ADDRESS(0+3,BC$2+1,,,"Instances") &amp; ":" &amp; ADDRESS(0+3,BC$2+1))),"min", MIN(INDIRECT(ADDRESS(0+3,BC$2+1,,,"Instances") &amp; ":" &amp; ADDRESS(0+3,BC$2+1))),"max", MAX(INDIRECT(ADDRESS(0+3,BC$2+1,,,"Instances") &amp; ":" &amp; ADDRESS(0+3,BC$2+1))),"diff", MAX(INDIRECT(ADDRESS(0+3,BC$2+1,,,"Instances") &amp; ":" &amp; ADDRESS(0+3,BC$2+1)))-MIN(INDIRECT(ADDRESS(0+3,BC$2+1,,,"Instances") &amp; ":" &amp; ADDRESS(0+3,BC$2+1))))</f>
        <v>0</v>
      </c>
      <c r="BD5">
        <f>IFERROR(SMALL(BC5:BC343,ROW()-ROW($BD$5)+1),"")</f>
        <v>0</v>
      </c>
      <c r="BF5">
        <f>IFERROR(SUM(BD5:BD5),"")</f>
        <v>0</v>
      </c>
      <c r="BG5" cm="1">
        <f t="array" ref="BG5">_xlfn.SWITCH(Charts!$B$3,"average", AVERAGE(INDIRECT(ADDRESS(0+3,BG$2+1,,,"Instances") &amp; ":" &amp; ADDRESS(0+3,BG$2+1))),"median", MEDIAN(INDIRECT(ADDRESS(0+3,BG$2+1,,,"Instances") &amp; ":" &amp; ADDRESS(0+3,BG$2+1))),"min", MIN(INDIRECT(ADDRESS(0+3,BG$2+1,,,"Instances") &amp; ":" &amp; ADDRESS(0+3,BG$2+1))),"max", MAX(INDIRECT(ADDRESS(0+3,BG$2+1,,,"Instances") &amp; ":" &amp; ADDRESS(0+3,BG$2+1))),"diff", MAX(INDIRECT(ADDRESS(0+3,BG$2+1,,,"Instances") &amp; ":" &amp; ADDRESS(0+3,BG$2+1)))-MIN(INDIRECT(ADDRESS(0+3,BG$2+1,,,"Instances") &amp; ":" &amp; ADDRESS(0+3,BG$2+1))))</f>
        <v>0</v>
      </c>
      <c r="BH5">
        <f>IFERROR(SMALL(BG5:BG343,ROW()-ROW($BH$5)+1),"")</f>
        <v>0</v>
      </c>
      <c r="BJ5">
        <f>IFERROR(SUM(BH5:BH5),"")</f>
        <v>0</v>
      </c>
      <c r="BK5" cm="1">
        <f t="array" ref="BK5">_xlfn.SWITCH(Charts!$B$3,"average", AVERAGE(INDIRECT(ADDRESS(0+3,BK$2+1,,,"Instances") &amp; ":" &amp; ADDRESS(0+3,BK$2+1))),"median", MEDIAN(INDIRECT(ADDRESS(0+3,BK$2+1,,,"Instances") &amp; ":" &amp; ADDRESS(0+3,BK$2+1))),"min", MIN(INDIRECT(ADDRESS(0+3,BK$2+1,,,"Instances") &amp; ":" &amp; ADDRESS(0+3,BK$2+1))),"max", MAX(INDIRECT(ADDRESS(0+3,BK$2+1,,,"Instances") &amp; ":" &amp; ADDRESS(0+3,BK$2+1))),"diff", MAX(INDIRECT(ADDRESS(0+3,BK$2+1,,,"Instances") &amp; ":" &amp; ADDRESS(0+3,BK$2+1)))-MIN(INDIRECT(ADDRESS(0+3,BK$2+1,,,"Instances") &amp; ":" &amp; ADDRESS(0+3,BK$2+1))))</f>
        <v>0</v>
      </c>
      <c r="BL5">
        <f>IFERROR(SMALL(BK5:BK343,ROW()-ROW($BL$5)+1),"")</f>
        <v>0</v>
      </c>
      <c r="BN5">
        <f>IFERROR(SUM(BL5:BL5),"")</f>
        <v>0</v>
      </c>
      <c r="BO5" cm="1">
        <f t="array" ref="BO5">_xlfn.SWITCH(Charts!$B$3,"average", AVERAGE(INDIRECT(ADDRESS(0+3,BO$2+1,,,"Instances") &amp; ":" &amp; ADDRESS(0+3,BO$2+1))),"median", MEDIAN(INDIRECT(ADDRESS(0+3,BO$2+1,,,"Instances") &amp; ":" &amp; ADDRESS(0+3,BO$2+1))),"min", MIN(INDIRECT(ADDRESS(0+3,BO$2+1,,,"Instances") &amp; ":" &amp; ADDRESS(0+3,BO$2+1))),"max", MAX(INDIRECT(ADDRESS(0+3,BO$2+1,,,"Instances") &amp; ":" &amp; ADDRESS(0+3,BO$2+1))),"diff", MAX(INDIRECT(ADDRESS(0+3,BO$2+1,,,"Instances") &amp; ":" &amp; ADDRESS(0+3,BO$2+1)))-MIN(INDIRECT(ADDRESS(0+3,BO$2+1,,,"Instances") &amp; ":" &amp; ADDRESS(0+3,BO$2+1))))</f>
        <v>0</v>
      </c>
      <c r="BP5">
        <f>IFERROR(SMALL(BO5:BO343,ROW()-ROW($BP$5)+1),"")</f>
        <v>0</v>
      </c>
      <c r="BR5">
        <f>IFERROR(SUM(BP5:BP5),"")</f>
        <v>0</v>
      </c>
      <c r="BU5">
        <f>IF(Charts!$B$3="none",E1707,IF(AM1707="",NA(),AM1707))</f>
        <v>0</v>
      </c>
      <c r="BV5">
        <f>IF(Charts!$B$3="none",F1707,IF(AN1707="",NA(),AN1707))</f>
        <v>0</v>
      </c>
      <c r="BW5">
        <f>IF(Charts!$B$3="none",G1707,IF(AO1707="",NA(),AO1707))</f>
        <v>0</v>
      </c>
      <c r="BX5">
        <f>IF(Charts!$B$3="none",H1707,IF(AP1707="",NA(),AP1707))</f>
        <v>0</v>
      </c>
      <c r="BY5">
        <f>IF(Charts!$B$3="none",I1707,IF(AQ1707="",NA(),AQ1707))</f>
        <v>0</v>
      </c>
      <c r="BZ5">
        <f>IF(Charts!$B$3="none",J1707,IF(AR1707="",NA(),AR1707))</f>
        <v>0</v>
      </c>
      <c r="CA5">
        <f>IF(Charts!$B$3="none",K1707,IF(AS1707="",NA(),AS1707))</f>
        <v>0</v>
      </c>
      <c r="CB5">
        <f>IF(Charts!$B$3="none",L1707,IF(AT1707="",NA(),AT1707))</f>
        <v>0</v>
      </c>
      <c r="CC5">
        <f>IF(Charts!$B$3="none",M1707,IF(AU1707="",NA(),AU1707))</f>
        <v>0</v>
      </c>
      <c r="CD5">
        <f>IF(Charts!$B$3="none",N1707,IF(AV1707="",NA(),AV1707))</f>
        <v>0</v>
      </c>
      <c r="CE5">
        <f>IF(Charts!$B$3="none",O1707,IF(AW1707="",NA(),AW1707))</f>
        <v>0</v>
      </c>
      <c r="CF5">
        <f>IF(Charts!$B$3="none",P1707,IF(AX1707="",NA(),AX1707))</f>
        <v>0</v>
      </c>
      <c r="CG5">
        <f>IF(Charts!$B$3="none",Q1707,IF(AY1707="",NA(),AY1707))</f>
        <v>0</v>
      </c>
      <c r="CH5">
        <f>IF(Charts!$B$3="none",R1707,IF(AZ1707="",NA(),AZ1707))</f>
        <v>0</v>
      </c>
      <c r="CI5">
        <f>IF(Charts!$B$3="none",S1707,IF(BA1707="",NA(),BA1707))</f>
        <v>0</v>
      </c>
      <c r="CJ5">
        <f>IF(Charts!$B$3="none",T1707,IF(BB1707="",NA(),BB1707))</f>
        <v>0</v>
      </c>
      <c r="CK5">
        <f>IF(Charts!$B$3="none",U1707,IF(BC1707="",NA(),BC1707))</f>
        <v>0</v>
      </c>
      <c r="CL5">
        <f>IF(Charts!$B$3="none",V1707,IF(BD1707="",NA(),BD1707))</f>
        <v>0</v>
      </c>
      <c r="CM5">
        <f>IF(Charts!$B$3="none",W1707,IF(BE1707="",NA(),BE1707))</f>
        <v>0</v>
      </c>
      <c r="CN5">
        <f>IF(Charts!$B$3="none",X1707,IF(BF1707="",NA(),BF1707))</f>
        <v>0</v>
      </c>
      <c r="CO5">
        <f>IF(Charts!$B$3="none",Y1707,IF(BG1707="",NA(),BG1707))</f>
        <v>0</v>
      </c>
      <c r="CP5">
        <f>IF(Charts!$B$3="none",Z1707,IF(BH1707="",NA(),BH1707))</f>
        <v>0</v>
      </c>
      <c r="CQ5">
        <f>IF(Charts!$B$3="none",AA1707,IF(BI1707="",NA(),BI1707))</f>
        <v>0</v>
      </c>
      <c r="CR5">
        <f>IF(Charts!$B$3="none",AB1707,IF(BJ1707="",NA(),BJ1707))</f>
        <v>0</v>
      </c>
      <c r="CS5">
        <f>IF(Charts!$B$3="none",AC1707,IF(BK1707="",NA(),BK1707))</f>
        <v>0</v>
      </c>
      <c r="CT5">
        <f>IF(Charts!$B$3="none",AD1707,IF(BL1707="",NA(),BL1707))</f>
        <v>0</v>
      </c>
      <c r="CU5">
        <f>IF(Charts!$B$3="none",AE1707,IF(BM1707="",NA(),BM1707))</f>
        <v>0</v>
      </c>
      <c r="CV5">
        <f>IF(Charts!$B$3="none",AF1707,IF(BN1707="",NA(),BN1707))</f>
        <v>0</v>
      </c>
      <c r="CW5">
        <f>IF(Charts!$B$3="none",AG1707,IF(BO1707="",NA(),BO1707))</f>
        <v>0</v>
      </c>
      <c r="CX5">
        <f>IF(Charts!$B$3="none",AH1707,IF(BP1707="",NA(),BP1707))</f>
        <v>0</v>
      </c>
      <c r="CY5">
        <f>IF(Charts!$B$3="none",AI1707,IF(BQ1707="",NA(),BQ1707))</f>
        <v>0</v>
      </c>
      <c r="CZ5">
        <f>IF(Charts!$B$3="none",AJ1707,IF(BR1707="",NA(),BR1707))</f>
        <v>0</v>
      </c>
    </row>
    <row r="6" spans="1:104">
      <c r="D6">
        <v>2</v>
      </c>
      <c r="E6">
        <f>IF(INDIRECT(ADDRESS($D6+2,E$2+1,,,"Instances"))="","",INDIRECT(ADDRESS($D6+2,E$2+1,,,"Instances")))</f>
        <v>0</v>
      </c>
      <c r="F6">
        <f>IFERROR(SMALL(E5:E343,ROW()-ROW($F$5)+1),"")</f>
        <v>0</v>
      </c>
      <c r="H6">
        <f>IFERROR(SUM(F5:F6),"")</f>
        <v>0</v>
      </c>
      <c r="I6">
        <f>IF(INDIRECT(ADDRESS($D6+2,I$2+1,,,"Instances"))="","",INDIRECT(ADDRESS($D6+2,I$2+1,,,"Instances")))</f>
        <v>0</v>
      </c>
      <c r="J6">
        <f>IFERROR(SMALL(I5:I343,ROW()-ROW($J$5)+1),"")</f>
        <v>0</v>
      </c>
      <c r="L6">
        <f>IFERROR(SUM(J5:J6),"")</f>
        <v>0</v>
      </c>
      <c r="M6">
        <f>IF(INDIRECT(ADDRESS($D6+2,M$2+1,,,"Instances"))="","",INDIRECT(ADDRESS($D6+2,M$2+1,,,"Instances")))</f>
        <v>0</v>
      </c>
      <c r="N6">
        <f>IFERROR(SMALL(M5:M343,ROW()-ROW($N$5)+1),"")</f>
        <v>0</v>
      </c>
      <c r="P6">
        <f>IFERROR(SUM(N5:N6),"")</f>
        <v>0</v>
      </c>
      <c r="Q6">
        <f>IF(INDIRECT(ADDRESS($D6+2,Q$2+1,,,"Instances"))="","",INDIRECT(ADDRESS($D6+2,Q$2+1,,,"Instances")))</f>
        <v>0</v>
      </c>
      <c r="R6">
        <f>IFERROR(SMALL(Q5:Q343,ROW()-ROW($R$5)+1),"")</f>
        <v>0</v>
      </c>
      <c r="T6">
        <f>IFERROR(SUM(R5:R6),"")</f>
        <v>0</v>
      </c>
      <c r="U6">
        <f>IF(INDIRECT(ADDRESS($D6+2,U$2+1,,,"Instances"))="","",INDIRECT(ADDRESS($D6+2,U$2+1,,,"Instances")))</f>
        <v>0</v>
      </c>
      <c r="V6">
        <f>IFERROR(SMALL(U5:U343,ROW()-ROW($V$5)+1),"")</f>
        <v>0</v>
      </c>
      <c r="X6">
        <f>IFERROR(SUM(V5:V6),"")</f>
        <v>0</v>
      </c>
      <c r="Y6">
        <f>IF(INDIRECT(ADDRESS($D6+2,Y$2+1,,,"Instances"))="","",INDIRECT(ADDRESS($D6+2,Y$2+1,,,"Instances")))</f>
        <v>0</v>
      </c>
      <c r="Z6">
        <f>IFERROR(SMALL(Y5:Y343,ROW()-ROW($Z$5)+1),"")</f>
        <v>0</v>
      </c>
      <c r="AB6">
        <f>IFERROR(SUM(Z5:Z6),"")</f>
        <v>0</v>
      </c>
      <c r="AC6">
        <f>IF(INDIRECT(ADDRESS($D6+2,AC$2+1,,,"Instances"))="","",INDIRECT(ADDRESS($D6+2,AC$2+1,,,"Instances")))</f>
        <v>0</v>
      </c>
      <c r="AD6">
        <f>IFERROR(SMALL(AC5:AC343,ROW()-ROW($AD$5)+1),"")</f>
        <v>0</v>
      </c>
      <c r="AF6">
        <f>IFERROR(SUM(AD5:AD6),"")</f>
        <v>0</v>
      </c>
      <c r="AG6">
        <f>IF(INDIRECT(ADDRESS($D6+2,AG$2+1,,,"Instances"))="","",INDIRECT(ADDRESS($D6+2,AG$2+1,,,"Instances")))</f>
        <v>0</v>
      </c>
      <c r="AH6">
        <f>IFERROR(SMALL(AG5:AG343,ROW()-ROW($AH$5)+1),"")</f>
        <v>0</v>
      </c>
      <c r="AJ6">
        <f>IFERROR(SUM(AH5:AH6),"")</f>
        <v>0</v>
      </c>
      <c r="AL6">
        <v>2</v>
      </c>
      <c r="AM6" cm="1">
        <f t="array" ref="AM6">_xlfn.SWITCH(Charts!$B$3,"average", AVERAGE(INDIRECT(ADDRESS(1+3,AM$2+1,,,"Instances") &amp; ":" &amp; ADDRESS(1+3,AM$2+1))),"median", MEDIAN(INDIRECT(ADDRESS(1+3,AM$2+1,,,"Instances") &amp; ":" &amp; ADDRESS(1+3,AM$2+1))),"min", MIN(INDIRECT(ADDRESS(1+3,AM$2+1,,,"Instances") &amp; ":" &amp; ADDRESS(1+3,AM$2+1))),"max", MAX(INDIRECT(ADDRESS(1+3,AM$2+1,,,"Instances") &amp; ":" &amp; ADDRESS(1+3,AM$2+1))),"diff", MAX(INDIRECT(ADDRESS(1+3,AM$2+1,,,"Instances") &amp; ":" &amp; ADDRESS(1+3,AM$2+1)))-MIN(INDIRECT(ADDRESS(1+3,AM$2+1,,,"Instances") &amp; ":" &amp; ADDRESS(1+3,AM$2+1))))</f>
        <v>0</v>
      </c>
      <c r="AN6">
        <f>IFERROR(SMALL(AM5:AM343,ROW()-ROW($AN$5)+1),"")</f>
        <v>0</v>
      </c>
      <c r="AP6">
        <f>IFERROR(SUM(AN5:AN6),"")</f>
        <v>0</v>
      </c>
      <c r="AQ6" cm="1">
        <f t="array" ref="AQ6">_xlfn.SWITCH(Charts!$B$3,"average", AVERAGE(INDIRECT(ADDRESS(1+3,AQ$2+1,,,"Instances") &amp; ":" &amp; ADDRESS(1+3,AQ$2+1))),"median", MEDIAN(INDIRECT(ADDRESS(1+3,AQ$2+1,,,"Instances") &amp; ":" &amp; ADDRESS(1+3,AQ$2+1))),"min", MIN(INDIRECT(ADDRESS(1+3,AQ$2+1,,,"Instances") &amp; ":" &amp; ADDRESS(1+3,AQ$2+1))),"max", MAX(INDIRECT(ADDRESS(1+3,AQ$2+1,,,"Instances") &amp; ":" &amp; ADDRESS(1+3,AQ$2+1))),"diff", MAX(INDIRECT(ADDRESS(1+3,AQ$2+1,,,"Instances") &amp; ":" &amp; ADDRESS(1+3,AQ$2+1)))-MIN(INDIRECT(ADDRESS(1+3,AQ$2+1,,,"Instances") &amp; ":" &amp; ADDRESS(1+3,AQ$2+1))))</f>
        <v>0</v>
      </c>
      <c r="AR6">
        <f>IFERROR(SMALL(AQ5:AQ343,ROW()-ROW($AR$5)+1),"")</f>
        <v>0</v>
      </c>
      <c r="AT6">
        <f>IFERROR(SUM(AR5:AR6),"")</f>
        <v>0</v>
      </c>
      <c r="AU6" cm="1">
        <f t="array" ref="AU6">_xlfn.SWITCH(Charts!$B$3,"average", AVERAGE(INDIRECT(ADDRESS(1+3,AU$2+1,,,"Instances") &amp; ":" &amp; ADDRESS(1+3,AU$2+1))),"median", MEDIAN(INDIRECT(ADDRESS(1+3,AU$2+1,,,"Instances") &amp; ":" &amp; ADDRESS(1+3,AU$2+1))),"min", MIN(INDIRECT(ADDRESS(1+3,AU$2+1,,,"Instances") &amp; ":" &amp; ADDRESS(1+3,AU$2+1))),"max", MAX(INDIRECT(ADDRESS(1+3,AU$2+1,,,"Instances") &amp; ":" &amp; ADDRESS(1+3,AU$2+1))),"diff", MAX(INDIRECT(ADDRESS(1+3,AU$2+1,,,"Instances") &amp; ":" &amp; ADDRESS(1+3,AU$2+1)))-MIN(INDIRECT(ADDRESS(1+3,AU$2+1,,,"Instances") &amp; ":" &amp; ADDRESS(1+3,AU$2+1))))</f>
        <v>0</v>
      </c>
      <c r="AV6">
        <f>IFERROR(SMALL(AU5:AU343,ROW()-ROW($AV$5)+1),"")</f>
        <v>0</v>
      </c>
      <c r="AX6">
        <f>IFERROR(SUM(AV5:AV6),"")</f>
        <v>0</v>
      </c>
      <c r="AY6" cm="1">
        <f t="array" ref="AY6">_xlfn.SWITCH(Charts!$B$3,"average", AVERAGE(INDIRECT(ADDRESS(1+3,AY$2+1,,,"Instances") &amp; ":" &amp; ADDRESS(1+3,AY$2+1))),"median", MEDIAN(INDIRECT(ADDRESS(1+3,AY$2+1,,,"Instances") &amp; ":" &amp; ADDRESS(1+3,AY$2+1))),"min", MIN(INDIRECT(ADDRESS(1+3,AY$2+1,,,"Instances") &amp; ":" &amp; ADDRESS(1+3,AY$2+1))),"max", MAX(INDIRECT(ADDRESS(1+3,AY$2+1,,,"Instances") &amp; ":" &amp; ADDRESS(1+3,AY$2+1))),"diff", MAX(INDIRECT(ADDRESS(1+3,AY$2+1,,,"Instances") &amp; ":" &amp; ADDRESS(1+3,AY$2+1)))-MIN(INDIRECT(ADDRESS(1+3,AY$2+1,,,"Instances") &amp; ":" &amp; ADDRESS(1+3,AY$2+1))))</f>
        <v>0</v>
      </c>
      <c r="AZ6">
        <f>IFERROR(SMALL(AY5:AY343,ROW()-ROW($AZ$5)+1),"")</f>
        <v>0</v>
      </c>
      <c r="BB6">
        <f>IFERROR(SUM(AZ5:AZ6),"")</f>
        <v>0</v>
      </c>
      <c r="BC6" cm="1">
        <f t="array" ref="BC6">_xlfn.SWITCH(Charts!$B$3,"average", AVERAGE(INDIRECT(ADDRESS(1+3,BC$2+1,,,"Instances") &amp; ":" &amp; ADDRESS(1+3,BC$2+1))),"median", MEDIAN(INDIRECT(ADDRESS(1+3,BC$2+1,,,"Instances") &amp; ":" &amp; ADDRESS(1+3,BC$2+1))),"min", MIN(INDIRECT(ADDRESS(1+3,BC$2+1,,,"Instances") &amp; ":" &amp; ADDRESS(1+3,BC$2+1))),"max", MAX(INDIRECT(ADDRESS(1+3,BC$2+1,,,"Instances") &amp; ":" &amp; ADDRESS(1+3,BC$2+1))),"diff", MAX(INDIRECT(ADDRESS(1+3,BC$2+1,,,"Instances") &amp; ":" &amp; ADDRESS(1+3,BC$2+1)))-MIN(INDIRECT(ADDRESS(1+3,BC$2+1,,,"Instances") &amp; ":" &amp; ADDRESS(1+3,BC$2+1))))</f>
        <v>0</v>
      </c>
      <c r="BD6">
        <f>IFERROR(SMALL(BC5:BC343,ROW()-ROW($BD$5)+1),"")</f>
        <v>0</v>
      </c>
      <c r="BF6">
        <f>IFERROR(SUM(BD5:BD6),"")</f>
        <v>0</v>
      </c>
      <c r="BG6" cm="1">
        <f t="array" ref="BG6">_xlfn.SWITCH(Charts!$B$3,"average", AVERAGE(INDIRECT(ADDRESS(1+3,BG$2+1,,,"Instances") &amp; ":" &amp; ADDRESS(1+3,BG$2+1))),"median", MEDIAN(INDIRECT(ADDRESS(1+3,BG$2+1,,,"Instances") &amp; ":" &amp; ADDRESS(1+3,BG$2+1))),"min", MIN(INDIRECT(ADDRESS(1+3,BG$2+1,,,"Instances") &amp; ":" &amp; ADDRESS(1+3,BG$2+1))),"max", MAX(INDIRECT(ADDRESS(1+3,BG$2+1,,,"Instances") &amp; ":" &amp; ADDRESS(1+3,BG$2+1))),"diff", MAX(INDIRECT(ADDRESS(1+3,BG$2+1,,,"Instances") &amp; ":" &amp; ADDRESS(1+3,BG$2+1)))-MIN(INDIRECT(ADDRESS(1+3,BG$2+1,,,"Instances") &amp; ":" &amp; ADDRESS(1+3,BG$2+1))))</f>
        <v>0</v>
      </c>
      <c r="BH6">
        <f>IFERROR(SMALL(BG5:BG343,ROW()-ROW($BH$5)+1),"")</f>
        <v>0</v>
      </c>
      <c r="BJ6">
        <f>IFERROR(SUM(BH5:BH6),"")</f>
        <v>0</v>
      </c>
      <c r="BK6" cm="1">
        <f t="array" ref="BK6">_xlfn.SWITCH(Charts!$B$3,"average", AVERAGE(INDIRECT(ADDRESS(1+3,BK$2+1,,,"Instances") &amp; ":" &amp; ADDRESS(1+3,BK$2+1))),"median", MEDIAN(INDIRECT(ADDRESS(1+3,BK$2+1,,,"Instances") &amp; ":" &amp; ADDRESS(1+3,BK$2+1))),"min", MIN(INDIRECT(ADDRESS(1+3,BK$2+1,,,"Instances") &amp; ":" &amp; ADDRESS(1+3,BK$2+1))),"max", MAX(INDIRECT(ADDRESS(1+3,BK$2+1,,,"Instances") &amp; ":" &amp; ADDRESS(1+3,BK$2+1))),"diff", MAX(INDIRECT(ADDRESS(1+3,BK$2+1,,,"Instances") &amp; ":" &amp; ADDRESS(1+3,BK$2+1)))-MIN(INDIRECT(ADDRESS(1+3,BK$2+1,,,"Instances") &amp; ":" &amp; ADDRESS(1+3,BK$2+1))))</f>
        <v>0</v>
      </c>
      <c r="BL6">
        <f>IFERROR(SMALL(BK5:BK343,ROW()-ROW($BL$5)+1),"")</f>
        <v>0</v>
      </c>
      <c r="BN6">
        <f>IFERROR(SUM(BL5:BL6),"")</f>
        <v>0</v>
      </c>
      <c r="BO6" cm="1">
        <f t="array" ref="BO6">_xlfn.SWITCH(Charts!$B$3,"average", AVERAGE(INDIRECT(ADDRESS(1+3,BO$2+1,,,"Instances") &amp; ":" &amp; ADDRESS(1+3,BO$2+1))),"median", MEDIAN(INDIRECT(ADDRESS(1+3,BO$2+1,,,"Instances") &amp; ":" &amp; ADDRESS(1+3,BO$2+1))),"min", MIN(INDIRECT(ADDRESS(1+3,BO$2+1,,,"Instances") &amp; ":" &amp; ADDRESS(1+3,BO$2+1))),"max", MAX(INDIRECT(ADDRESS(1+3,BO$2+1,,,"Instances") &amp; ":" &amp; ADDRESS(1+3,BO$2+1))),"diff", MAX(INDIRECT(ADDRESS(1+3,BO$2+1,,,"Instances") &amp; ":" &amp; ADDRESS(1+3,BO$2+1)))-MIN(INDIRECT(ADDRESS(1+3,BO$2+1,,,"Instances") &amp; ":" &amp; ADDRESS(1+3,BO$2+1))))</f>
        <v>0</v>
      </c>
      <c r="BP6">
        <f>IFERROR(SMALL(BO5:BO343,ROW()-ROW($BP$5)+1),"")</f>
        <v>0</v>
      </c>
      <c r="BR6">
        <f>IFERROR(SUM(BP5:BP6),"")</f>
        <v>0</v>
      </c>
      <c r="BU6">
        <f>IF(Charts!$B$3="none",E1708,IF(AM1708="",NA(),AM1708))</f>
        <v>0</v>
      </c>
      <c r="BV6">
        <f>IF(Charts!$B$3="none",F1708,IF(AN1708="",NA(),AN1708))</f>
        <v>0</v>
      </c>
      <c r="BW6">
        <f>IF(Charts!$B$3="none",G1708,IF(AO1708="",NA(),AO1708))</f>
        <v>0</v>
      </c>
      <c r="BX6">
        <f>IF(Charts!$B$3="none",H1708,IF(AP1708="",NA(),AP1708))</f>
        <v>0</v>
      </c>
      <c r="BY6">
        <f>IF(Charts!$B$3="none",I1708,IF(AQ1708="",NA(),AQ1708))</f>
        <v>0</v>
      </c>
      <c r="BZ6">
        <f>IF(Charts!$B$3="none",J1708,IF(AR1708="",NA(),AR1708))</f>
        <v>0</v>
      </c>
      <c r="CA6">
        <f>IF(Charts!$B$3="none",K1708,IF(AS1708="",NA(),AS1708))</f>
        <v>0</v>
      </c>
      <c r="CB6">
        <f>IF(Charts!$B$3="none",L1708,IF(AT1708="",NA(),AT1708))</f>
        <v>0</v>
      </c>
      <c r="CC6">
        <f>IF(Charts!$B$3="none",M1708,IF(AU1708="",NA(),AU1708))</f>
        <v>0</v>
      </c>
      <c r="CD6">
        <f>IF(Charts!$B$3="none",N1708,IF(AV1708="",NA(),AV1708))</f>
        <v>0</v>
      </c>
      <c r="CE6">
        <f>IF(Charts!$B$3="none",O1708,IF(AW1708="",NA(),AW1708))</f>
        <v>0</v>
      </c>
      <c r="CF6">
        <f>IF(Charts!$B$3="none",P1708,IF(AX1708="",NA(),AX1708))</f>
        <v>0</v>
      </c>
      <c r="CG6">
        <f>IF(Charts!$B$3="none",Q1708,IF(AY1708="",NA(),AY1708))</f>
        <v>0</v>
      </c>
      <c r="CH6">
        <f>IF(Charts!$B$3="none",R1708,IF(AZ1708="",NA(),AZ1708))</f>
        <v>0</v>
      </c>
      <c r="CI6">
        <f>IF(Charts!$B$3="none",S1708,IF(BA1708="",NA(),BA1708))</f>
        <v>0</v>
      </c>
      <c r="CJ6">
        <f>IF(Charts!$B$3="none",T1708,IF(BB1708="",NA(),BB1708))</f>
        <v>0</v>
      </c>
      <c r="CK6">
        <f>IF(Charts!$B$3="none",U1708,IF(BC1708="",NA(),BC1708))</f>
        <v>0</v>
      </c>
      <c r="CL6">
        <f>IF(Charts!$B$3="none",V1708,IF(BD1708="",NA(),BD1708))</f>
        <v>0</v>
      </c>
      <c r="CM6">
        <f>IF(Charts!$B$3="none",W1708,IF(BE1708="",NA(),BE1708))</f>
        <v>0</v>
      </c>
      <c r="CN6">
        <f>IF(Charts!$B$3="none",X1708,IF(BF1708="",NA(),BF1708))</f>
        <v>0</v>
      </c>
      <c r="CO6">
        <f>IF(Charts!$B$3="none",Y1708,IF(BG1708="",NA(),BG1708))</f>
        <v>0</v>
      </c>
      <c r="CP6">
        <f>IF(Charts!$B$3="none",Z1708,IF(BH1708="",NA(),BH1708))</f>
        <v>0</v>
      </c>
      <c r="CQ6">
        <f>IF(Charts!$B$3="none",AA1708,IF(BI1708="",NA(),BI1708))</f>
        <v>0</v>
      </c>
      <c r="CR6">
        <f>IF(Charts!$B$3="none",AB1708,IF(BJ1708="",NA(),BJ1708))</f>
        <v>0</v>
      </c>
      <c r="CS6">
        <f>IF(Charts!$B$3="none",AC1708,IF(BK1708="",NA(),BK1708))</f>
        <v>0</v>
      </c>
      <c r="CT6">
        <f>IF(Charts!$B$3="none",AD1708,IF(BL1708="",NA(),BL1708))</f>
        <v>0</v>
      </c>
      <c r="CU6">
        <f>IF(Charts!$B$3="none",AE1708,IF(BM1708="",NA(),BM1708))</f>
        <v>0</v>
      </c>
      <c r="CV6">
        <f>IF(Charts!$B$3="none",AF1708,IF(BN1708="",NA(),BN1708))</f>
        <v>0</v>
      </c>
      <c r="CW6">
        <f>IF(Charts!$B$3="none",AG1708,IF(BO1708="",NA(),BO1708))</f>
        <v>0</v>
      </c>
      <c r="CX6">
        <f>IF(Charts!$B$3="none",AH1708,IF(BP1708="",NA(),BP1708))</f>
        <v>0</v>
      </c>
      <c r="CY6">
        <f>IF(Charts!$B$3="none",AI1708,IF(BQ1708="",NA(),BQ1708))</f>
        <v>0</v>
      </c>
      <c r="CZ6">
        <f>IF(Charts!$B$3="none",AJ1708,IF(BR1708="",NA(),BR1708))</f>
        <v>0</v>
      </c>
    </row>
    <row r="7" spans="1:104">
      <c r="D7">
        <v>3</v>
      </c>
      <c r="E7">
        <f>IF(INDIRECT(ADDRESS($D7+2,E$2+1,,,"Instances"))="","",INDIRECT(ADDRESS($D7+2,E$2+1,,,"Instances")))</f>
        <v>0</v>
      </c>
      <c r="F7">
        <f>IFERROR(SMALL(E5:E343,ROW()-ROW($F$5)+1),"")</f>
        <v>0</v>
      </c>
      <c r="H7">
        <f>IFERROR(SUM(F5:F7),"")</f>
        <v>0</v>
      </c>
      <c r="I7">
        <f>IF(INDIRECT(ADDRESS($D7+2,I$2+1,,,"Instances"))="","",INDIRECT(ADDRESS($D7+2,I$2+1,,,"Instances")))</f>
        <v>0</v>
      </c>
      <c r="J7">
        <f>IFERROR(SMALL(I5:I343,ROW()-ROW($J$5)+1),"")</f>
        <v>0</v>
      </c>
      <c r="L7">
        <f>IFERROR(SUM(J5:J7),"")</f>
        <v>0</v>
      </c>
      <c r="M7">
        <f>IF(INDIRECT(ADDRESS($D7+2,M$2+1,,,"Instances"))="","",INDIRECT(ADDRESS($D7+2,M$2+1,,,"Instances")))</f>
        <v>0</v>
      </c>
      <c r="N7">
        <f>IFERROR(SMALL(M5:M343,ROW()-ROW($N$5)+1),"")</f>
        <v>0</v>
      </c>
      <c r="P7">
        <f>IFERROR(SUM(N5:N7),"")</f>
        <v>0</v>
      </c>
      <c r="Q7">
        <f>IF(INDIRECT(ADDRESS($D7+2,Q$2+1,,,"Instances"))="","",INDIRECT(ADDRESS($D7+2,Q$2+1,,,"Instances")))</f>
        <v>0</v>
      </c>
      <c r="R7">
        <f>IFERROR(SMALL(Q5:Q343,ROW()-ROW($R$5)+1),"")</f>
        <v>0</v>
      </c>
      <c r="T7">
        <f>IFERROR(SUM(R5:R7),"")</f>
        <v>0</v>
      </c>
      <c r="U7">
        <f>IF(INDIRECT(ADDRESS($D7+2,U$2+1,,,"Instances"))="","",INDIRECT(ADDRESS($D7+2,U$2+1,,,"Instances")))</f>
        <v>0</v>
      </c>
      <c r="V7">
        <f>IFERROR(SMALL(U5:U343,ROW()-ROW($V$5)+1),"")</f>
        <v>0</v>
      </c>
      <c r="X7">
        <f>IFERROR(SUM(V5:V7),"")</f>
        <v>0</v>
      </c>
      <c r="Y7">
        <f>IF(INDIRECT(ADDRESS($D7+2,Y$2+1,,,"Instances"))="","",INDIRECT(ADDRESS($D7+2,Y$2+1,,,"Instances")))</f>
        <v>0</v>
      </c>
      <c r="Z7">
        <f>IFERROR(SMALL(Y5:Y343,ROW()-ROW($Z$5)+1),"")</f>
        <v>0</v>
      </c>
      <c r="AB7">
        <f>IFERROR(SUM(Z5:Z7),"")</f>
        <v>0</v>
      </c>
      <c r="AC7">
        <f>IF(INDIRECT(ADDRESS($D7+2,AC$2+1,,,"Instances"))="","",INDIRECT(ADDRESS($D7+2,AC$2+1,,,"Instances")))</f>
        <v>0</v>
      </c>
      <c r="AD7">
        <f>IFERROR(SMALL(AC5:AC343,ROW()-ROW($AD$5)+1),"")</f>
        <v>0</v>
      </c>
      <c r="AF7">
        <f>IFERROR(SUM(AD5:AD7),"")</f>
        <v>0</v>
      </c>
      <c r="AG7">
        <f>IF(INDIRECT(ADDRESS($D7+2,AG$2+1,,,"Instances"))="","",INDIRECT(ADDRESS($D7+2,AG$2+1,,,"Instances")))</f>
        <v>0</v>
      </c>
      <c r="AH7">
        <f>IFERROR(SMALL(AG5:AG343,ROW()-ROW($AH$5)+1),"")</f>
        <v>0</v>
      </c>
      <c r="AJ7">
        <f>IFERROR(SUM(AH5:AH7),"")</f>
        <v>0</v>
      </c>
      <c r="AL7">
        <v>3</v>
      </c>
      <c r="AM7" cm="1">
        <f t="array" ref="AM7">_xlfn.SWITCH(Charts!$B$3,"average", AVERAGE(INDIRECT(ADDRESS(2+3,AM$2+1,,,"Instances") &amp; ":" &amp; ADDRESS(2+3,AM$2+1))),"median", MEDIAN(INDIRECT(ADDRESS(2+3,AM$2+1,,,"Instances") &amp; ":" &amp; ADDRESS(2+3,AM$2+1))),"min", MIN(INDIRECT(ADDRESS(2+3,AM$2+1,,,"Instances") &amp; ":" &amp; ADDRESS(2+3,AM$2+1))),"max", MAX(INDIRECT(ADDRESS(2+3,AM$2+1,,,"Instances") &amp; ":" &amp; ADDRESS(2+3,AM$2+1))),"diff", MAX(INDIRECT(ADDRESS(2+3,AM$2+1,,,"Instances") &amp; ":" &amp; ADDRESS(2+3,AM$2+1)))-MIN(INDIRECT(ADDRESS(2+3,AM$2+1,,,"Instances") &amp; ":" &amp; ADDRESS(2+3,AM$2+1))))</f>
        <v>0</v>
      </c>
      <c r="AN7">
        <f>IFERROR(SMALL(AM5:AM343,ROW()-ROW($AN$5)+1),"")</f>
        <v>0</v>
      </c>
      <c r="AP7">
        <f>IFERROR(SUM(AN5:AN7),"")</f>
        <v>0</v>
      </c>
      <c r="AQ7" cm="1">
        <f t="array" ref="AQ7">_xlfn.SWITCH(Charts!$B$3,"average", AVERAGE(INDIRECT(ADDRESS(2+3,AQ$2+1,,,"Instances") &amp; ":" &amp; ADDRESS(2+3,AQ$2+1))),"median", MEDIAN(INDIRECT(ADDRESS(2+3,AQ$2+1,,,"Instances") &amp; ":" &amp; ADDRESS(2+3,AQ$2+1))),"min", MIN(INDIRECT(ADDRESS(2+3,AQ$2+1,,,"Instances") &amp; ":" &amp; ADDRESS(2+3,AQ$2+1))),"max", MAX(INDIRECT(ADDRESS(2+3,AQ$2+1,,,"Instances") &amp; ":" &amp; ADDRESS(2+3,AQ$2+1))),"diff", MAX(INDIRECT(ADDRESS(2+3,AQ$2+1,,,"Instances") &amp; ":" &amp; ADDRESS(2+3,AQ$2+1)))-MIN(INDIRECT(ADDRESS(2+3,AQ$2+1,,,"Instances") &amp; ":" &amp; ADDRESS(2+3,AQ$2+1))))</f>
        <v>0</v>
      </c>
      <c r="AR7">
        <f>IFERROR(SMALL(AQ5:AQ343,ROW()-ROW($AR$5)+1),"")</f>
        <v>0</v>
      </c>
      <c r="AT7">
        <f>IFERROR(SUM(AR5:AR7),"")</f>
        <v>0</v>
      </c>
      <c r="AU7" cm="1">
        <f t="array" ref="AU7">_xlfn.SWITCH(Charts!$B$3,"average", AVERAGE(INDIRECT(ADDRESS(2+3,AU$2+1,,,"Instances") &amp; ":" &amp; ADDRESS(2+3,AU$2+1))),"median", MEDIAN(INDIRECT(ADDRESS(2+3,AU$2+1,,,"Instances") &amp; ":" &amp; ADDRESS(2+3,AU$2+1))),"min", MIN(INDIRECT(ADDRESS(2+3,AU$2+1,,,"Instances") &amp; ":" &amp; ADDRESS(2+3,AU$2+1))),"max", MAX(INDIRECT(ADDRESS(2+3,AU$2+1,,,"Instances") &amp; ":" &amp; ADDRESS(2+3,AU$2+1))),"diff", MAX(INDIRECT(ADDRESS(2+3,AU$2+1,,,"Instances") &amp; ":" &amp; ADDRESS(2+3,AU$2+1)))-MIN(INDIRECT(ADDRESS(2+3,AU$2+1,,,"Instances") &amp; ":" &amp; ADDRESS(2+3,AU$2+1))))</f>
        <v>0</v>
      </c>
      <c r="AV7">
        <f>IFERROR(SMALL(AU5:AU343,ROW()-ROW($AV$5)+1),"")</f>
        <v>0</v>
      </c>
      <c r="AX7">
        <f>IFERROR(SUM(AV5:AV7),"")</f>
        <v>0</v>
      </c>
      <c r="AY7" cm="1">
        <f t="array" ref="AY7">_xlfn.SWITCH(Charts!$B$3,"average", AVERAGE(INDIRECT(ADDRESS(2+3,AY$2+1,,,"Instances") &amp; ":" &amp; ADDRESS(2+3,AY$2+1))),"median", MEDIAN(INDIRECT(ADDRESS(2+3,AY$2+1,,,"Instances") &amp; ":" &amp; ADDRESS(2+3,AY$2+1))),"min", MIN(INDIRECT(ADDRESS(2+3,AY$2+1,,,"Instances") &amp; ":" &amp; ADDRESS(2+3,AY$2+1))),"max", MAX(INDIRECT(ADDRESS(2+3,AY$2+1,,,"Instances") &amp; ":" &amp; ADDRESS(2+3,AY$2+1))),"diff", MAX(INDIRECT(ADDRESS(2+3,AY$2+1,,,"Instances") &amp; ":" &amp; ADDRESS(2+3,AY$2+1)))-MIN(INDIRECT(ADDRESS(2+3,AY$2+1,,,"Instances") &amp; ":" &amp; ADDRESS(2+3,AY$2+1))))</f>
        <v>0</v>
      </c>
      <c r="AZ7">
        <f>IFERROR(SMALL(AY5:AY343,ROW()-ROW($AZ$5)+1),"")</f>
        <v>0</v>
      </c>
      <c r="BB7">
        <f>IFERROR(SUM(AZ5:AZ7),"")</f>
        <v>0</v>
      </c>
      <c r="BC7" cm="1">
        <f t="array" ref="BC7">_xlfn.SWITCH(Charts!$B$3,"average", AVERAGE(INDIRECT(ADDRESS(2+3,BC$2+1,,,"Instances") &amp; ":" &amp; ADDRESS(2+3,BC$2+1))),"median", MEDIAN(INDIRECT(ADDRESS(2+3,BC$2+1,,,"Instances") &amp; ":" &amp; ADDRESS(2+3,BC$2+1))),"min", MIN(INDIRECT(ADDRESS(2+3,BC$2+1,,,"Instances") &amp; ":" &amp; ADDRESS(2+3,BC$2+1))),"max", MAX(INDIRECT(ADDRESS(2+3,BC$2+1,,,"Instances") &amp; ":" &amp; ADDRESS(2+3,BC$2+1))),"diff", MAX(INDIRECT(ADDRESS(2+3,BC$2+1,,,"Instances") &amp; ":" &amp; ADDRESS(2+3,BC$2+1)))-MIN(INDIRECT(ADDRESS(2+3,BC$2+1,,,"Instances") &amp; ":" &amp; ADDRESS(2+3,BC$2+1))))</f>
        <v>0</v>
      </c>
      <c r="BD7">
        <f>IFERROR(SMALL(BC5:BC343,ROW()-ROW($BD$5)+1),"")</f>
        <v>0</v>
      </c>
      <c r="BF7">
        <f>IFERROR(SUM(BD5:BD7),"")</f>
        <v>0</v>
      </c>
      <c r="BG7" cm="1">
        <f t="array" ref="BG7">_xlfn.SWITCH(Charts!$B$3,"average", AVERAGE(INDIRECT(ADDRESS(2+3,BG$2+1,,,"Instances") &amp; ":" &amp; ADDRESS(2+3,BG$2+1))),"median", MEDIAN(INDIRECT(ADDRESS(2+3,BG$2+1,,,"Instances") &amp; ":" &amp; ADDRESS(2+3,BG$2+1))),"min", MIN(INDIRECT(ADDRESS(2+3,BG$2+1,,,"Instances") &amp; ":" &amp; ADDRESS(2+3,BG$2+1))),"max", MAX(INDIRECT(ADDRESS(2+3,BG$2+1,,,"Instances") &amp; ":" &amp; ADDRESS(2+3,BG$2+1))),"diff", MAX(INDIRECT(ADDRESS(2+3,BG$2+1,,,"Instances") &amp; ":" &amp; ADDRESS(2+3,BG$2+1)))-MIN(INDIRECT(ADDRESS(2+3,BG$2+1,,,"Instances") &amp; ":" &amp; ADDRESS(2+3,BG$2+1))))</f>
        <v>0</v>
      </c>
      <c r="BH7">
        <f>IFERROR(SMALL(BG5:BG343,ROW()-ROW($BH$5)+1),"")</f>
        <v>0</v>
      </c>
      <c r="BJ7">
        <f>IFERROR(SUM(BH5:BH7),"")</f>
        <v>0</v>
      </c>
      <c r="BK7" cm="1">
        <f t="array" ref="BK7">_xlfn.SWITCH(Charts!$B$3,"average", AVERAGE(INDIRECT(ADDRESS(2+3,BK$2+1,,,"Instances") &amp; ":" &amp; ADDRESS(2+3,BK$2+1))),"median", MEDIAN(INDIRECT(ADDRESS(2+3,BK$2+1,,,"Instances") &amp; ":" &amp; ADDRESS(2+3,BK$2+1))),"min", MIN(INDIRECT(ADDRESS(2+3,BK$2+1,,,"Instances") &amp; ":" &amp; ADDRESS(2+3,BK$2+1))),"max", MAX(INDIRECT(ADDRESS(2+3,BK$2+1,,,"Instances") &amp; ":" &amp; ADDRESS(2+3,BK$2+1))),"diff", MAX(INDIRECT(ADDRESS(2+3,BK$2+1,,,"Instances") &amp; ":" &amp; ADDRESS(2+3,BK$2+1)))-MIN(INDIRECT(ADDRESS(2+3,BK$2+1,,,"Instances") &amp; ":" &amp; ADDRESS(2+3,BK$2+1))))</f>
        <v>0</v>
      </c>
      <c r="BL7">
        <f>IFERROR(SMALL(BK5:BK343,ROW()-ROW($BL$5)+1),"")</f>
        <v>0</v>
      </c>
      <c r="BN7">
        <f>IFERROR(SUM(BL5:BL7),"")</f>
        <v>0</v>
      </c>
      <c r="BO7" cm="1">
        <f t="array" ref="BO7">_xlfn.SWITCH(Charts!$B$3,"average", AVERAGE(INDIRECT(ADDRESS(2+3,BO$2+1,,,"Instances") &amp; ":" &amp; ADDRESS(2+3,BO$2+1))),"median", MEDIAN(INDIRECT(ADDRESS(2+3,BO$2+1,,,"Instances") &amp; ":" &amp; ADDRESS(2+3,BO$2+1))),"min", MIN(INDIRECT(ADDRESS(2+3,BO$2+1,,,"Instances") &amp; ":" &amp; ADDRESS(2+3,BO$2+1))),"max", MAX(INDIRECT(ADDRESS(2+3,BO$2+1,,,"Instances") &amp; ":" &amp; ADDRESS(2+3,BO$2+1))),"diff", MAX(INDIRECT(ADDRESS(2+3,BO$2+1,,,"Instances") &amp; ":" &amp; ADDRESS(2+3,BO$2+1)))-MIN(INDIRECT(ADDRESS(2+3,BO$2+1,,,"Instances") &amp; ":" &amp; ADDRESS(2+3,BO$2+1))))</f>
        <v>0</v>
      </c>
      <c r="BP7">
        <f>IFERROR(SMALL(BO5:BO343,ROW()-ROW($BP$5)+1),"")</f>
        <v>0</v>
      </c>
      <c r="BR7">
        <f>IFERROR(SUM(BP5:BP7),"")</f>
        <v>0</v>
      </c>
      <c r="BU7">
        <f>IF(Charts!$B$3="none",E1709,IF(AM1709="",NA(),AM1709))</f>
        <v>0</v>
      </c>
      <c r="BV7">
        <f>IF(Charts!$B$3="none",F1709,IF(AN1709="",NA(),AN1709))</f>
        <v>0</v>
      </c>
      <c r="BW7">
        <f>IF(Charts!$B$3="none",G1709,IF(AO1709="",NA(),AO1709))</f>
        <v>0</v>
      </c>
      <c r="BX7">
        <f>IF(Charts!$B$3="none",H1709,IF(AP1709="",NA(),AP1709))</f>
        <v>0</v>
      </c>
      <c r="BY7">
        <f>IF(Charts!$B$3="none",I1709,IF(AQ1709="",NA(),AQ1709))</f>
        <v>0</v>
      </c>
      <c r="BZ7">
        <f>IF(Charts!$B$3="none",J1709,IF(AR1709="",NA(),AR1709))</f>
        <v>0</v>
      </c>
      <c r="CA7">
        <f>IF(Charts!$B$3="none",K1709,IF(AS1709="",NA(),AS1709))</f>
        <v>0</v>
      </c>
      <c r="CB7">
        <f>IF(Charts!$B$3="none",L1709,IF(AT1709="",NA(),AT1709))</f>
        <v>0</v>
      </c>
      <c r="CC7">
        <f>IF(Charts!$B$3="none",M1709,IF(AU1709="",NA(),AU1709))</f>
        <v>0</v>
      </c>
      <c r="CD7">
        <f>IF(Charts!$B$3="none",N1709,IF(AV1709="",NA(),AV1709))</f>
        <v>0</v>
      </c>
      <c r="CE7">
        <f>IF(Charts!$B$3="none",O1709,IF(AW1709="",NA(),AW1709))</f>
        <v>0</v>
      </c>
      <c r="CF7">
        <f>IF(Charts!$B$3="none",P1709,IF(AX1709="",NA(),AX1709))</f>
        <v>0</v>
      </c>
      <c r="CG7">
        <f>IF(Charts!$B$3="none",Q1709,IF(AY1709="",NA(),AY1709))</f>
        <v>0</v>
      </c>
      <c r="CH7">
        <f>IF(Charts!$B$3="none",R1709,IF(AZ1709="",NA(),AZ1709))</f>
        <v>0</v>
      </c>
      <c r="CI7">
        <f>IF(Charts!$B$3="none",S1709,IF(BA1709="",NA(),BA1709))</f>
        <v>0</v>
      </c>
      <c r="CJ7">
        <f>IF(Charts!$B$3="none",T1709,IF(BB1709="",NA(),BB1709))</f>
        <v>0</v>
      </c>
      <c r="CK7">
        <f>IF(Charts!$B$3="none",U1709,IF(BC1709="",NA(),BC1709))</f>
        <v>0</v>
      </c>
      <c r="CL7">
        <f>IF(Charts!$B$3="none",V1709,IF(BD1709="",NA(),BD1709))</f>
        <v>0</v>
      </c>
      <c r="CM7">
        <f>IF(Charts!$B$3="none",W1709,IF(BE1709="",NA(),BE1709))</f>
        <v>0</v>
      </c>
      <c r="CN7">
        <f>IF(Charts!$B$3="none",X1709,IF(BF1709="",NA(),BF1709))</f>
        <v>0</v>
      </c>
      <c r="CO7">
        <f>IF(Charts!$B$3="none",Y1709,IF(BG1709="",NA(),BG1709))</f>
        <v>0</v>
      </c>
      <c r="CP7">
        <f>IF(Charts!$B$3="none",Z1709,IF(BH1709="",NA(),BH1709))</f>
        <v>0</v>
      </c>
      <c r="CQ7">
        <f>IF(Charts!$B$3="none",AA1709,IF(BI1709="",NA(),BI1709))</f>
        <v>0</v>
      </c>
      <c r="CR7">
        <f>IF(Charts!$B$3="none",AB1709,IF(BJ1709="",NA(),BJ1709))</f>
        <v>0</v>
      </c>
      <c r="CS7">
        <f>IF(Charts!$B$3="none",AC1709,IF(BK1709="",NA(),BK1709))</f>
        <v>0</v>
      </c>
      <c r="CT7">
        <f>IF(Charts!$B$3="none",AD1709,IF(BL1709="",NA(),BL1709))</f>
        <v>0</v>
      </c>
      <c r="CU7">
        <f>IF(Charts!$B$3="none",AE1709,IF(BM1709="",NA(),BM1709))</f>
        <v>0</v>
      </c>
      <c r="CV7">
        <f>IF(Charts!$B$3="none",AF1709,IF(BN1709="",NA(),BN1709))</f>
        <v>0</v>
      </c>
      <c r="CW7">
        <f>IF(Charts!$B$3="none",AG1709,IF(BO1709="",NA(),BO1709))</f>
        <v>0</v>
      </c>
      <c r="CX7">
        <f>IF(Charts!$B$3="none",AH1709,IF(BP1709="",NA(),BP1709))</f>
        <v>0</v>
      </c>
      <c r="CY7">
        <f>IF(Charts!$B$3="none",AI1709,IF(BQ1709="",NA(),BQ1709))</f>
        <v>0</v>
      </c>
      <c r="CZ7">
        <f>IF(Charts!$B$3="none",AJ1709,IF(BR1709="",NA(),BR1709))</f>
        <v>0</v>
      </c>
    </row>
    <row r="8" spans="1:104">
      <c r="D8">
        <v>4</v>
      </c>
      <c r="E8">
        <f>IF(INDIRECT(ADDRESS($D8+2,E$2+1,,,"Instances"))="","",INDIRECT(ADDRESS($D8+2,E$2+1,,,"Instances")))</f>
        <v>0</v>
      </c>
      <c r="F8">
        <f>IFERROR(SMALL(E5:E343,ROW()-ROW($F$5)+1),"")</f>
        <v>0</v>
      </c>
      <c r="H8">
        <f>IFERROR(SUM(F5:F8),"")</f>
        <v>0</v>
      </c>
      <c r="I8">
        <f>IF(INDIRECT(ADDRESS($D8+2,I$2+1,,,"Instances"))="","",INDIRECT(ADDRESS($D8+2,I$2+1,,,"Instances")))</f>
        <v>0</v>
      </c>
      <c r="J8">
        <f>IFERROR(SMALL(I5:I343,ROW()-ROW($J$5)+1),"")</f>
        <v>0</v>
      </c>
      <c r="L8">
        <f>IFERROR(SUM(J5:J8),"")</f>
        <v>0</v>
      </c>
      <c r="M8">
        <f>IF(INDIRECT(ADDRESS($D8+2,M$2+1,,,"Instances"))="","",INDIRECT(ADDRESS($D8+2,M$2+1,,,"Instances")))</f>
        <v>0</v>
      </c>
      <c r="N8">
        <f>IFERROR(SMALL(M5:M343,ROW()-ROW($N$5)+1),"")</f>
        <v>0</v>
      </c>
      <c r="P8">
        <f>IFERROR(SUM(N5:N8),"")</f>
        <v>0</v>
      </c>
      <c r="Q8">
        <f>IF(INDIRECT(ADDRESS($D8+2,Q$2+1,,,"Instances"))="","",INDIRECT(ADDRESS($D8+2,Q$2+1,,,"Instances")))</f>
        <v>0</v>
      </c>
      <c r="R8">
        <f>IFERROR(SMALL(Q5:Q343,ROW()-ROW($R$5)+1),"")</f>
        <v>0</v>
      </c>
      <c r="T8">
        <f>IFERROR(SUM(R5:R8),"")</f>
        <v>0</v>
      </c>
      <c r="U8">
        <f>IF(INDIRECT(ADDRESS($D8+2,U$2+1,,,"Instances"))="","",INDIRECT(ADDRESS($D8+2,U$2+1,,,"Instances")))</f>
        <v>0</v>
      </c>
      <c r="V8">
        <f>IFERROR(SMALL(U5:U343,ROW()-ROW($V$5)+1),"")</f>
        <v>0</v>
      </c>
      <c r="X8">
        <f>IFERROR(SUM(V5:V8),"")</f>
        <v>0</v>
      </c>
      <c r="Y8">
        <f>IF(INDIRECT(ADDRESS($D8+2,Y$2+1,,,"Instances"))="","",INDIRECT(ADDRESS($D8+2,Y$2+1,,,"Instances")))</f>
        <v>0</v>
      </c>
      <c r="Z8">
        <f>IFERROR(SMALL(Y5:Y343,ROW()-ROW($Z$5)+1),"")</f>
        <v>0</v>
      </c>
      <c r="AB8">
        <f>IFERROR(SUM(Z5:Z8),"")</f>
        <v>0</v>
      </c>
      <c r="AC8">
        <f>IF(INDIRECT(ADDRESS($D8+2,AC$2+1,,,"Instances"))="","",INDIRECT(ADDRESS($D8+2,AC$2+1,,,"Instances")))</f>
        <v>0</v>
      </c>
      <c r="AD8">
        <f>IFERROR(SMALL(AC5:AC343,ROW()-ROW($AD$5)+1),"")</f>
        <v>0</v>
      </c>
      <c r="AF8">
        <f>IFERROR(SUM(AD5:AD8),"")</f>
        <v>0</v>
      </c>
      <c r="AG8">
        <f>IF(INDIRECT(ADDRESS($D8+2,AG$2+1,,,"Instances"))="","",INDIRECT(ADDRESS($D8+2,AG$2+1,,,"Instances")))</f>
        <v>0</v>
      </c>
      <c r="AH8">
        <f>IFERROR(SMALL(AG5:AG343,ROW()-ROW($AH$5)+1),"")</f>
        <v>0</v>
      </c>
      <c r="AJ8">
        <f>IFERROR(SUM(AH5:AH8),"")</f>
        <v>0</v>
      </c>
      <c r="AL8">
        <v>4</v>
      </c>
      <c r="AM8" cm="1">
        <f t="array" ref="AM8">_xlfn.SWITCH(Charts!$B$3,"average", AVERAGE(INDIRECT(ADDRESS(3+3,AM$2+1,,,"Instances") &amp; ":" &amp; ADDRESS(3+3,AM$2+1))),"median", MEDIAN(INDIRECT(ADDRESS(3+3,AM$2+1,,,"Instances") &amp; ":" &amp; ADDRESS(3+3,AM$2+1))),"min", MIN(INDIRECT(ADDRESS(3+3,AM$2+1,,,"Instances") &amp; ":" &amp; ADDRESS(3+3,AM$2+1))),"max", MAX(INDIRECT(ADDRESS(3+3,AM$2+1,,,"Instances") &amp; ":" &amp; ADDRESS(3+3,AM$2+1))),"diff", MAX(INDIRECT(ADDRESS(3+3,AM$2+1,,,"Instances") &amp; ":" &amp; ADDRESS(3+3,AM$2+1)))-MIN(INDIRECT(ADDRESS(3+3,AM$2+1,,,"Instances") &amp; ":" &amp; ADDRESS(3+3,AM$2+1))))</f>
        <v>0</v>
      </c>
      <c r="AN8">
        <f>IFERROR(SMALL(AM5:AM343,ROW()-ROW($AN$5)+1),"")</f>
        <v>0</v>
      </c>
      <c r="AP8">
        <f>IFERROR(SUM(AN5:AN8),"")</f>
        <v>0</v>
      </c>
      <c r="AQ8" cm="1">
        <f t="array" ref="AQ8">_xlfn.SWITCH(Charts!$B$3,"average", AVERAGE(INDIRECT(ADDRESS(3+3,AQ$2+1,,,"Instances") &amp; ":" &amp; ADDRESS(3+3,AQ$2+1))),"median", MEDIAN(INDIRECT(ADDRESS(3+3,AQ$2+1,,,"Instances") &amp; ":" &amp; ADDRESS(3+3,AQ$2+1))),"min", MIN(INDIRECT(ADDRESS(3+3,AQ$2+1,,,"Instances") &amp; ":" &amp; ADDRESS(3+3,AQ$2+1))),"max", MAX(INDIRECT(ADDRESS(3+3,AQ$2+1,,,"Instances") &amp; ":" &amp; ADDRESS(3+3,AQ$2+1))),"diff", MAX(INDIRECT(ADDRESS(3+3,AQ$2+1,,,"Instances") &amp; ":" &amp; ADDRESS(3+3,AQ$2+1)))-MIN(INDIRECT(ADDRESS(3+3,AQ$2+1,,,"Instances") &amp; ":" &amp; ADDRESS(3+3,AQ$2+1))))</f>
        <v>0</v>
      </c>
      <c r="AR8">
        <f>IFERROR(SMALL(AQ5:AQ343,ROW()-ROW($AR$5)+1),"")</f>
        <v>0</v>
      </c>
      <c r="AT8">
        <f>IFERROR(SUM(AR5:AR8),"")</f>
        <v>0</v>
      </c>
      <c r="AU8" cm="1">
        <f t="array" ref="AU8">_xlfn.SWITCH(Charts!$B$3,"average", AVERAGE(INDIRECT(ADDRESS(3+3,AU$2+1,,,"Instances") &amp; ":" &amp; ADDRESS(3+3,AU$2+1))),"median", MEDIAN(INDIRECT(ADDRESS(3+3,AU$2+1,,,"Instances") &amp; ":" &amp; ADDRESS(3+3,AU$2+1))),"min", MIN(INDIRECT(ADDRESS(3+3,AU$2+1,,,"Instances") &amp; ":" &amp; ADDRESS(3+3,AU$2+1))),"max", MAX(INDIRECT(ADDRESS(3+3,AU$2+1,,,"Instances") &amp; ":" &amp; ADDRESS(3+3,AU$2+1))),"diff", MAX(INDIRECT(ADDRESS(3+3,AU$2+1,,,"Instances") &amp; ":" &amp; ADDRESS(3+3,AU$2+1)))-MIN(INDIRECT(ADDRESS(3+3,AU$2+1,,,"Instances") &amp; ":" &amp; ADDRESS(3+3,AU$2+1))))</f>
        <v>0</v>
      </c>
      <c r="AV8">
        <f>IFERROR(SMALL(AU5:AU343,ROW()-ROW($AV$5)+1),"")</f>
        <v>0</v>
      </c>
      <c r="AX8">
        <f>IFERROR(SUM(AV5:AV8),"")</f>
        <v>0</v>
      </c>
      <c r="AY8" cm="1">
        <f t="array" ref="AY8">_xlfn.SWITCH(Charts!$B$3,"average", AVERAGE(INDIRECT(ADDRESS(3+3,AY$2+1,,,"Instances") &amp; ":" &amp; ADDRESS(3+3,AY$2+1))),"median", MEDIAN(INDIRECT(ADDRESS(3+3,AY$2+1,,,"Instances") &amp; ":" &amp; ADDRESS(3+3,AY$2+1))),"min", MIN(INDIRECT(ADDRESS(3+3,AY$2+1,,,"Instances") &amp; ":" &amp; ADDRESS(3+3,AY$2+1))),"max", MAX(INDIRECT(ADDRESS(3+3,AY$2+1,,,"Instances") &amp; ":" &amp; ADDRESS(3+3,AY$2+1))),"diff", MAX(INDIRECT(ADDRESS(3+3,AY$2+1,,,"Instances") &amp; ":" &amp; ADDRESS(3+3,AY$2+1)))-MIN(INDIRECT(ADDRESS(3+3,AY$2+1,,,"Instances") &amp; ":" &amp; ADDRESS(3+3,AY$2+1))))</f>
        <v>0</v>
      </c>
      <c r="AZ8">
        <f>IFERROR(SMALL(AY5:AY343,ROW()-ROW($AZ$5)+1),"")</f>
        <v>0</v>
      </c>
      <c r="BB8">
        <f>IFERROR(SUM(AZ5:AZ8),"")</f>
        <v>0</v>
      </c>
      <c r="BC8" cm="1">
        <f t="array" ref="BC8">_xlfn.SWITCH(Charts!$B$3,"average", AVERAGE(INDIRECT(ADDRESS(3+3,BC$2+1,,,"Instances") &amp; ":" &amp; ADDRESS(3+3,BC$2+1))),"median", MEDIAN(INDIRECT(ADDRESS(3+3,BC$2+1,,,"Instances") &amp; ":" &amp; ADDRESS(3+3,BC$2+1))),"min", MIN(INDIRECT(ADDRESS(3+3,BC$2+1,,,"Instances") &amp; ":" &amp; ADDRESS(3+3,BC$2+1))),"max", MAX(INDIRECT(ADDRESS(3+3,BC$2+1,,,"Instances") &amp; ":" &amp; ADDRESS(3+3,BC$2+1))),"diff", MAX(INDIRECT(ADDRESS(3+3,BC$2+1,,,"Instances") &amp; ":" &amp; ADDRESS(3+3,BC$2+1)))-MIN(INDIRECT(ADDRESS(3+3,BC$2+1,,,"Instances") &amp; ":" &amp; ADDRESS(3+3,BC$2+1))))</f>
        <v>0</v>
      </c>
      <c r="BD8">
        <f>IFERROR(SMALL(BC5:BC343,ROW()-ROW($BD$5)+1),"")</f>
        <v>0</v>
      </c>
      <c r="BF8">
        <f>IFERROR(SUM(BD5:BD8),"")</f>
        <v>0</v>
      </c>
      <c r="BG8" cm="1">
        <f t="array" ref="BG8">_xlfn.SWITCH(Charts!$B$3,"average", AVERAGE(INDIRECT(ADDRESS(3+3,BG$2+1,,,"Instances") &amp; ":" &amp; ADDRESS(3+3,BG$2+1))),"median", MEDIAN(INDIRECT(ADDRESS(3+3,BG$2+1,,,"Instances") &amp; ":" &amp; ADDRESS(3+3,BG$2+1))),"min", MIN(INDIRECT(ADDRESS(3+3,BG$2+1,,,"Instances") &amp; ":" &amp; ADDRESS(3+3,BG$2+1))),"max", MAX(INDIRECT(ADDRESS(3+3,BG$2+1,,,"Instances") &amp; ":" &amp; ADDRESS(3+3,BG$2+1))),"diff", MAX(INDIRECT(ADDRESS(3+3,BG$2+1,,,"Instances") &amp; ":" &amp; ADDRESS(3+3,BG$2+1)))-MIN(INDIRECT(ADDRESS(3+3,BG$2+1,,,"Instances") &amp; ":" &amp; ADDRESS(3+3,BG$2+1))))</f>
        <v>0</v>
      </c>
      <c r="BH8">
        <f>IFERROR(SMALL(BG5:BG343,ROW()-ROW($BH$5)+1),"")</f>
        <v>0</v>
      </c>
      <c r="BJ8">
        <f>IFERROR(SUM(BH5:BH8),"")</f>
        <v>0</v>
      </c>
      <c r="BK8" cm="1">
        <f t="array" ref="BK8">_xlfn.SWITCH(Charts!$B$3,"average", AVERAGE(INDIRECT(ADDRESS(3+3,BK$2+1,,,"Instances") &amp; ":" &amp; ADDRESS(3+3,BK$2+1))),"median", MEDIAN(INDIRECT(ADDRESS(3+3,BK$2+1,,,"Instances") &amp; ":" &amp; ADDRESS(3+3,BK$2+1))),"min", MIN(INDIRECT(ADDRESS(3+3,BK$2+1,,,"Instances") &amp; ":" &amp; ADDRESS(3+3,BK$2+1))),"max", MAX(INDIRECT(ADDRESS(3+3,BK$2+1,,,"Instances") &amp; ":" &amp; ADDRESS(3+3,BK$2+1))),"diff", MAX(INDIRECT(ADDRESS(3+3,BK$2+1,,,"Instances") &amp; ":" &amp; ADDRESS(3+3,BK$2+1)))-MIN(INDIRECT(ADDRESS(3+3,BK$2+1,,,"Instances") &amp; ":" &amp; ADDRESS(3+3,BK$2+1))))</f>
        <v>0</v>
      </c>
      <c r="BL8">
        <f>IFERROR(SMALL(BK5:BK343,ROW()-ROW($BL$5)+1),"")</f>
        <v>0</v>
      </c>
      <c r="BN8">
        <f>IFERROR(SUM(BL5:BL8),"")</f>
        <v>0</v>
      </c>
      <c r="BO8" cm="1">
        <f t="array" ref="BO8">_xlfn.SWITCH(Charts!$B$3,"average", AVERAGE(INDIRECT(ADDRESS(3+3,BO$2+1,,,"Instances") &amp; ":" &amp; ADDRESS(3+3,BO$2+1))),"median", MEDIAN(INDIRECT(ADDRESS(3+3,BO$2+1,,,"Instances") &amp; ":" &amp; ADDRESS(3+3,BO$2+1))),"min", MIN(INDIRECT(ADDRESS(3+3,BO$2+1,,,"Instances") &amp; ":" &amp; ADDRESS(3+3,BO$2+1))),"max", MAX(INDIRECT(ADDRESS(3+3,BO$2+1,,,"Instances") &amp; ":" &amp; ADDRESS(3+3,BO$2+1))),"diff", MAX(INDIRECT(ADDRESS(3+3,BO$2+1,,,"Instances") &amp; ":" &amp; ADDRESS(3+3,BO$2+1)))-MIN(INDIRECT(ADDRESS(3+3,BO$2+1,,,"Instances") &amp; ":" &amp; ADDRESS(3+3,BO$2+1))))</f>
        <v>0</v>
      </c>
      <c r="BP8">
        <f>IFERROR(SMALL(BO5:BO343,ROW()-ROW($BP$5)+1),"")</f>
        <v>0</v>
      </c>
      <c r="BR8">
        <f>IFERROR(SUM(BP5:BP8),"")</f>
        <v>0</v>
      </c>
      <c r="BU8">
        <f>IF(Charts!$B$3="none",E1710,IF(AM1710="",NA(),AM1710))</f>
        <v>0</v>
      </c>
      <c r="BV8">
        <f>IF(Charts!$B$3="none",F1710,IF(AN1710="",NA(),AN1710))</f>
        <v>0</v>
      </c>
      <c r="BW8">
        <f>IF(Charts!$B$3="none",G1710,IF(AO1710="",NA(),AO1710))</f>
        <v>0</v>
      </c>
      <c r="BX8">
        <f>IF(Charts!$B$3="none",H1710,IF(AP1710="",NA(),AP1710))</f>
        <v>0</v>
      </c>
      <c r="BY8">
        <f>IF(Charts!$B$3="none",I1710,IF(AQ1710="",NA(),AQ1710))</f>
        <v>0</v>
      </c>
      <c r="BZ8">
        <f>IF(Charts!$B$3="none",J1710,IF(AR1710="",NA(),AR1710))</f>
        <v>0</v>
      </c>
      <c r="CA8">
        <f>IF(Charts!$B$3="none",K1710,IF(AS1710="",NA(),AS1710))</f>
        <v>0</v>
      </c>
      <c r="CB8">
        <f>IF(Charts!$B$3="none",L1710,IF(AT1710="",NA(),AT1710))</f>
        <v>0</v>
      </c>
      <c r="CC8">
        <f>IF(Charts!$B$3="none",M1710,IF(AU1710="",NA(),AU1710))</f>
        <v>0</v>
      </c>
      <c r="CD8">
        <f>IF(Charts!$B$3="none",N1710,IF(AV1710="",NA(),AV1710))</f>
        <v>0</v>
      </c>
      <c r="CE8">
        <f>IF(Charts!$B$3="none",O1710,IF(AW1710="",NA(),AW1710))</f>
        <v>0</v>
      </c>
      <c r="CF8">
        <f>IF(Charts!$B$3="none",P1710,IF(AX1710="",NA(),AX1710))</f>
        <v>0</v>
      </c>
      <c r="CG8">
        <f>IF(Charts!$B$3="none",Q1710,IF(AY1710="",NA(),AY1710))</f>
        <v>0</v>
      </c>
      <c r="CH8">
        <f>IF(Charts!$B$3="none",R1710,IF(AZ1710="",NA(),AZ1710))</f>
        <v>0</v>
      </c>
      <c r="CI8">
        <f>IF(Charts!$B$3="none",S1710,IF(BA1710="",NA(),BA1710))</f>
        <v>0</v>
      </c>
      <c r="CJ8">
        <f>IF(Charts!$B$3="none",T1710,IF(BB1710="",NA(),BB1710))</f>
        <v>0</v>
      </c>
      <c r="CK8">
        <f>IF(Charts!$B$3="none",U1710,IF(BC1710="",NA(),BC1710))</f>
        <v>0</v>
      </c>
      <c r="CL8">
        <f>IF(Charts!$B$3="none",V1710,IF(BD1710="",NA(),BD1710))</f>
        <v>0</v>
      </c>
      <c r="CM8">
        <f>IF(Charts!$B$3="none",W1710,IF(BE1710="",NA(),BE1710))</f>
        <v>0</v>
      </c>
      <c r="CN8">
        <f>IF(Charts!$B$3="none",X1710,IF(BF1710="",NA(),BF1710))</f>
        <v>0</v>
      </c>
      <c r="CO8">
        <f>IF(Charts!$B$3="none",Y1710,IF(BG1710="",NA(),BG1710))</f>
        <v>0</v>
      </c>
      <c r="CP8">
        <f>IF(Charts!$B$3="none",Z1710,IF(BH1710="",NA(),BH1710))</f>
        <v>0</v>
      </c>
      <c r="CQ8">
        <f>IF(Charts!$B$3="none",AA1710,IF(BI1710="",NA(),BI1710))</f>
        <v>0</v>
      </c>
      <c r="CR8">
        <f>IF(Charts!$B$3="none",AB1710,IF(BJ1710="",NA(),BJ1710))</f>
        <v>0</v>
      </c>
      <c r="CS8">
        <f>IF(Charts!$B$3="none",AC1710,IF(BK1710="",NA(),BK1710))</f>
        <v>0</v>
      </c>
      <c r="CT8">
        <f>IF(Charts!$B$3="none",AD1710,IF(BL1710="",NA(),BL1710))</f>
        <v>0</v>
      </c>
      <c r="CU8">
        <f>IF(Charts!$B$3="none",AE1710,IF(BM1710="",NA(),BM1710))</f>
        <v>0</v>
      </c>
      <c r="CV8">
        <f>IF(Charts!$B$3="none",AF1710,IF(BN1710="",NA(),BN1710))</f>
        <v>0</v>
      </c>
      <c r="CW8">
        <f>IF(Charts!$B$3="none",AG1710,IF(BO1710="",NA(),BO1710))</f>
        <v>0</v>
      </c>
      <c r="CX8">
        <f>IF(Charts!$B$3="none",AH1710,IF(BP1710="",NA(),BP1710))</f>
        <v>0</v>
      </c>
      <c r="CY8">
        <f>IF(Charts!$B$3="none",AI1710,IF(BQ1710="",NA(),BQ1710))</f>
        <v>0</v>
      </c>
      <c r="CZ8">
        <f>IF(Charts!$B$3="none",AJ1710,IF(BR1710="",NA(),BR1710))</f>
        <v>0</v>
      </c>
    </row>
    <row r="9" spans="1:104">
      <c r="D9">
        <v>5</v>
      </c>
      <c r="E9">
        <f>IF(INDIRECT(ADDRESS($D9+2,E$2+1,,,"Instances"))="","",INDIRECT(ADDRESS($D9+2,E$2+1,,,"Instances")))</f>
        <v>0</v>
      </c>
      <c r="F9">
        <f>IFERROR(SMALL(E5:E343,ROW()-ROW($F$5)+1),"")</f>
        <v>0</v>
      </c>
      <c r="H9">
        <f>IFERROR(SUM(F5:F9),"")</f>
        <v>0</v>
      </c>
      <c r="I9">
        <f>IF(INDIRECT(ADDRESS($D9+2,I$2+1,,,"Instances"))="","",INDIRECT(ADDRESS($D9+2,I$2+1,,,"Instances")))</f>
        <v>0</v>
      </c>
      <c r="J9">
        <f>IFERROR(SMALL(I5:I343,ROW()-ROW($J$5)+1),"")</f>
        <v>0</v>
      </c>
      <c r="L9">
        <f>IFERROR(SUM(J5:J9),"")</f>
        <v>0</v>
      </c>
      <c r="M9">
        <f>IF(INDIRECT(ADDRESS($D9+2,M$2+1,,,"Instances"))="","",INDIRECT(ADDRESS($D9+2,M$2+1,,,"Instances")))</f>
        <v>0</v>
      </c>
      <c r="N9">
        <f>IFERROR(SMALL(M5:M343,ROW()-ROW($N$5)+1),"")</f>
        <v>0</v>
      </c>
      <c r="P9">
        <f>IFERROR(SUM(N5:N9),"")</f>
        <v>0</v>
      </c>
      <c r="Q9">
        <f>IF(INDIRECT(ADDRESS($D9+2,Q$2+1,,,"Instances"))="","",INDIRECT(ADDRESS($D9+2,Q$2+1,,,"Instances")))</f>
        <v>0</v>
      </c>
      <c r="R9">
        <f>IFERROR(SMALL(Q5:Q343,ROW()-ROW($R$5)+1),"")</f>
        <v>0</v>
      </c>
      <c r="T9">
        <f>IFERROR(SUM(R5:R9),"")</f>
        <v>0</v>
      </c>
      <c r="U9">
        <f>IF(INDIRECT(ADDRESS($D9+2,U$2+1,,,"Instances"))="","",INDIRECT(ADDRESS($D9+2,U$2+1,,,"Instances")))</f>
        <v>0</v>
      </c>
      <c r="V9">
        <f>IFERROR(SMALL(U5:U343,ROW()-ROW($V$5)+1),"")</f>
        <v>0</v>
      </c>
      <c r="X9">
        <f>IFERROR(SUM(V5:V9),"")</f>
        <v>0</v>
      </c>
      <c r="Y9">
        <f>IF(INDIRECT(ADDRESS($D9+2,Y$2+1,,,"Instances"))="","",INDIRECT(ADDRESS($D9+2,Y$2+1,,,"Instances")))</f>
        <v>0</v>
      </c>
      <c r="Z9">
        <f>IFERROR(SMALL(Y5:Y343,ROW()-ROW($Z$5)+1),"")</f>
        <v>0</v>
      </c>
      <c r="AB9">
        <f>IFERROR(SUM(Z5:Z9),"")</f>
        <v>0</v>
      </c>
      <c r="AC9">
        <f>IF(INDIRECT(ADDRESS($D9+2,AC$2+1,,,"Instances"))="","",INDIRECT(ADDRESS($D9+2,AC$2+1,,,"Instances")))</f>
        <v>0</v>
      </c>
      <c r="AD9">
        <f>IFERROR(SMALL(AC5:AC343,ROW()-ROW($AD$5)+1),"")</f>
        <v>0</v>
      </c>
      <c r="AF9">
        <f>IFERROR(SUM(AD5:AD9),"")</f>
        <v>0</v>
      </c>
      <c r="AG9">
        <f>IF(INDIRECT(ADDRESS($D9+2,AG$2+1,,,"Instances"))="","",INDIRECT(ADDRESS($D9+2,AG$2+1,,,"Instances")))</f>
        <v>0</v>
      </c>
      <c r="AH9">
        <f>IFERROR(SMALL(AG5:AG343,ROW()-ROW($AH$5)+1),"")</f>
        <v>0</v>
      </c>
      <c r="AJ9">
        <f>IFERROR(SUM(AH5:AH9),"")</f>
        <v>0</v>
      </c>
      <c r="AL9">
        <v>5</v>
      </c>
      <c r="AM9" cm="1">
        <f t="array" ref="AM9">_xlfn.SWITCH(Charts!$B$3,"average", AVERAGE(INDIRECT(ADDRESS(4+3,AM$2+1,,,"Instances") &amp; ":" &amp; ADDRESS(4+3,AM$2+1))),"median", MEDIAN(INDIRECT(ADDRESS(4+3,AM$2+1,,,"Instances") &amp; ":" &amp; ADDRESS(4+3,AM$2+1))),"min", MIN(INDIRECT(ADDRESS(4+3,AM$2+1,,,"Instances") &amp; ":" &amp; ADDRESS(4+3,AM$2+1))),"max", MAX(INDIRECT(ADDRESS(4+3,AM$2+1,,,"Instances") &amp; ":" &amp; ADDRESS(4+3,AM$2+1))),"diff", MAX(INDIRECT(ADDRESS(4+3,AM$2+1,,,"Instances") &amp; ":" &amp; ADDRESS(4+3,AM$2+1)))-MIN(INDIRECT(ADDRESS(4+3,AM$2+1,,,"Instances") &amp; ":" &amp; ADDRESS(4+3,AM$2+1))))</f>
        <v>0</v>
      </c>
      <c r="AN9">
        <f>IFERROR(SMALL(AM5:AM343,ROW()-ROW($AN$5)+1),"")</f>
        <v>0</v>
      </c>
      <c r="AP9">
        <f>IFERROR(SUM(AN5:AN9),"")</f>
        <v>0</v>
      </c>
      <c r="AQ9" cm="1">
        <f t="array" ref="AQ9">_xlfn.SWITCH(Charts!$B$3,"average", AVERAGE(INDIRECT(ADDRESS(4+3,AQ$2+1,,,"Instances") &amp; ":" &amp; ADDRESS(4+3,AQ$2+1))),"median", MEDIAN(INDIRECT(ADDRESS(4+3,AQ$2+1,,,"Instances") &amp; ":" &amp; ADDRESS(4+3,AQ$2+1))),"min", MIN(INDIRECT(ADDRESS(4+3,AQ$2+1,,,"Instances") &amp; ":" &amp; ADDRESS(4+3,AQ$2+1))),"max", MAX(INDIRECT(ADDRESS(4+3,AQ$2+1,,,"Instances") &amp; ":" &amp; ADDRESS(4+3,AQ$2+1))),"diff", MAX(INDIRECT(ADDRESS(4+3,AQ$2+1,,,"Instances") &amp; ":" &amp; ADDRESS(4+3,AQ$2+1)))-MIN(INDIRECT(ADDRESS(4+3,AQ$2+1,,,"Instances") &amp; ":" &amp; ADDRESS(4+3,AQ$2+1))))</f>
        <v>0</v>
      </c>
      <c r="AR9">
        <f>IFERROR(SMALL(AQ5:AQ343,ROW()-ROW($AR$5)+1),"")</f>
        <v>0</v>
      </c>
      <c r="AT9">
        <f>IFERROR(SUM(AR5:AR9),"")</f>
        <v>0</v>
      </c>
      <c r="AU9" cm="1">
        <f t="array" ref="AU9">_xlfn.SWITCH(Charts!$B$3,"average", AVERAGE(INDIRECT(ADDRESS(4+3,AU$2+1,,,"Instances") &amp; ":" &amp; ADDRESS(4+3,AU$2+1))),"median", MEDIAN(INDIRECT(ADDRESS(4+3,AU$2+1,,,"Instances") &amp; ":" &amp; ADDRESS(4+3,AU$2+1))),"min", MIN(INDIRECT(ADDRESS(4+3,AU$2+1,,,"Instances") &amp; ":" &amp; ADDRESS(4+3,AU$2+1))),"max", MAX(INDIRECT(ADDRESS(4+3,AU$2+1,,,"Instances") &amp; ":" &amp; ADDRESS(4+3,AU$2+1))),"diff", MAX(INDIRECT(ADDRESS(4+3,AU$2+1,,,"Instances") &amp; ":" &amp; ADDRESS(4+3,AU$2+1)))-MIN(INDIRECT(ADDRESS(4+3,AU$2+1,,,"Instances") &amp; ":" &amp; ADDRESS(4+3,AU$2+1))))</f>
        <v>0</v>
      </c>
      <c r="AV9">
        <f>IFERROR(SMALL(AU5:AU343,ROW()-ROW($AV$5)+1),"")</f>
        <v>0</v>
      </c>
      <c r="AX9">
        <f>IFERROR(SUM(AV5:AV9),"")</f>
        <v>0</v>
      </c>
      <c r="AY9" cm="1">
        <f t="array" ref="AY9">_xlfn.SWITCH(Charts!$B$3,"average", AVERAGE(INDIRECT(ADDRESS(4+3,AY$2+1,,,"Instances") &amp; ":" &amp; ADDRESS(4+3,AY$2+1))),"median", MEDIAN(INDIRECT(ADDRESS(4+3,AY$2+1,,,"Instances") &amp; ":" &amp; ADDRESS(4+3,AY$2+1))),"min", MIN(INDIRECT(ADDRESS(4+3,AY$2+1,,,"Instances") &amp; ":" &amp; ADDRESS(4+3,AY$2+1))),"max", MAX(INDIRECT(ADDRESS(4+3,AY$2+1,,,"Instances") &amp; ":" &amp; ADDRESS(4+3,AY$2+1))),"diff", MAX(INDIRECT(ADDRESS(4+3,AY$2+1,,,"Instances") &amp; ":" &amp; ADDRESS(4+3,AY$2+1)))-MIN(INDIRECT(ADDRESS(4+3,AY$2+1,,,"Instances") &amp; ":" &amp; ADDRESS(4+3,AY$2+1))))</f>
        <v>0</v>
      </c>
      <c r="AZ9">
        <f>IFERROR(SMALL(AY5:AY343,ROW()-ROW($AZ$5)+1),"")</f>
        <v>0</v>
      </c>
      <c r="BB9">
        <f>IFERROR(SUM(AZ5:AZ9),"")</f>
        <v>0</v>
      </c>
      <c r="BC9" cm="1">
        <f t="array" ref="BC9">_xlfn.SWITCH(Charts!$B$3,"average", AVERAGE(INDIRECT(ADDRESS(4+3,BC$2+1,,,"Instances") &amp; ":" &amp; ADDRESS(4+3,BC$2+1))),"median", MEDIAN(INDIRECT(ADDRESS(4+3,BC$2+1,,,"Instances") &amp; ":" &amp; ADDRESS(4+3,BC$2+1))),"min", MIN(INDIRECT(ADDRESS(4+3,BC$2+1,,,"Instances") &amp; ":" &amp; ADDRESS(4+3,BC$2+1))),"max", MAX(INDIRECT(ADDRESS(4+3,BC$2+1,,,"Instances") &amp; ":" &amp; ADDRESS(4+3,BC$2+1))),"diff", MAX(INDIRECT(ADDRESS(4+3,BC$2+1,,,"Instances") &amp; ":" &amp; ADDRESS(4+3,BC$2+1)))-MIN(INDIRECT(ADDRESS(4+3,BC$2+1,,,"Instances") &amp; ":" &amp; ADDRESS(4+3,BC$2+1))))</f>
        <v>0</v>
      </c>
      <c r="BD9">
        <f>IFERROR(SMALL(BC5:BC343,ROW()-ROW($BD$5)+1),"")</f>
        <v>0</v>
      </c>
      <c r="BF9">
        <f>IFERROR(SUM(BD5:BD9),"")</f>
        <v>0</v>
      </c>
      <c r="BG9" cm="1">
        <f t="array" ref="BG9">_xlfn.SWITCH(Charts!$B$3,"average", AVERAGE(INDIRECT(ADDRESS(4+3,BG$2+1,,,"Instances") &amp; ":" &amp; ADDRESS(4+3,BG$2+1))),"median", MEDIAN(INDIRECT(ADDRESS(4+3,BG$2+1,,,"Instances") &amp; ":" &amp; ADDRESS(4+3,BG$2+1))),"min", MIN(INDIRECT(ADDRESS(4+3,BG$2+1,,,"Instances") &amp; ":" &amp; ADDRESS(4+3,BG$2+1))),"max", MAX(INDIRECT(ADDRESS(4+3,BG$2+1,,,"Instances") &amp; ":" &amp; ADDRESS(4+3,BG$2+1))),"diff", MAX(INDIRECT(ADDRESS(4+3,BG$2+1,,,"Instances") &amp; ":" &amp; ADDRESS(4+3,BG$2+1)))-MIN(INDIRECT(ADDRESS(4+3,BG$2+1,,,"Instances") &amp; ":" &amp; ADDRESS(4+3,BG$2+1))))</f>
        <v>0</v>
      </c>
      <c r="BH9">
        <f>IFERROR(SMALL(BG5:BG343,ROW()-ROW($BH$5)+1),"")</f>
        <v>0</v>
      </c>
      <c r="BJ9">
        <f>IFERROR(SUM(BH5:BH9),"")</f>
        <v>0</v>
      </c>
      <c r="BK9" cm="1">
        <f t="array" ref="BK9">_xlfn.SWITCH(Charts!$B$3,"average", AVERAGE(INDIRECT(ADDRESS(4+3,BK$2+1,,,"Instances") &amp; ":" &amp; ADDRESS(4+3,BK$2+1))),"median", MEDIAN(INDIRECT(ADDRESS(4+3,BK$2+1,,,"Instances") &amp; ":" &amp; ADDRESS(4+3,BK$2+1))),"min", MIN(INDIRECT(ADDRESS(4+3,BK$2+1,,,"Instances") &amp; ":" &amp; ADDRESS(4+3,BK$2+1))),"max", MAX(INDIRECT(ADDRESS(4+3,BK$2+1,,,"Instances") &amp; ":" &amp; ADDRESS(4+3,BK$2+1))),"diff", MAX(INDIRECT(ADDRESS(4+3,BK$2+1,,,"Instances") &amp; ":" &amp; ADDRESS(4+3,BK$2+1)))-MIN(INDIRECT(ADDRESS(4+3,BK$2+1,,,"Instances") &amp; ":" &amp; ADDRESS(4+3,BK$2+1))))</f>
        <v>0</v>
      </c>
      <c r="BL9">
        <f>IFERROR(SMALL(BK5:BK343,ROW()-ROW($BL$5)+1),"")</f>
        <v>0</v>
      </c>
      <c r="BN9">
        <f>IFERROR(SUM(BL5:BL9),"")</f>
        <v>0</v>
      </c>
      <c r="BO9" cm="1">
        <f t="array" ref="BO9">_xlfn.SWITCH(Charts!$B$3,"average", AVERAGE(INDIRECT(ADDRESS(4+3,BO$2+1,,,"Instances") &amp; ":" &amp; ADDRESS(4+3,BO$2+1))),"median", MEDIAN(INDIRECT(ADDRESS(4+3,BO$2+1,,,"Instances") &amp; ":" &amp; ADDRESS(4+3,BO$2+1))),"min", MIN(INDIRECT(ADDRESS(4+3,BO$2+1,,,"Instances") &amp; ":" &amp; ADDRESS(4+3,BO$2+1))),"max", MAX(INDIRECT(ADDRESS(4+3,BO$2+1,,,"Instances") &amp; ":" &amp; ADDRESS(4+3,BO$2+1))),"diff", MAX(INDIRECT(ADDRESS(4+3,BO$2+1,,,"Instances") &amp; ":" &amp; ADDRESS(4+3,BO$2+1)))-MIN(INDIRECT(ADDRESS(4+3,BO$2+1,,,"Instances") &amp; ":" &amp; ADDRESS(4+3,BO$2+1))))</f>
        <v>0</v>
      </c>
      <c r="BP9">
        <f>IFERROR(SMALL(BO5:BO343,ROW()-ROW($BP$5)+1),"")</f>
        <v>0</v>
      </c>
      <c r="BR9">
        <f>IFERROR(SUM(BP5:BP9),"")</f>
        <v>0</v>
      </c>
      <c r="BU9">
        <f>IF(Charts!$B$3="none",E1711,IF(AM1711="",NA(),AM1711))</f>
        <v>0</v>
      </c>
      <c r="BV9">
        <f>IF(Charts!$B$3="none",F1711,IF(AN1711="",NA(),AN1711))</f>
        <v>0</v>
      </c>
      <c r="BW9">
        <f>IF(Charts!$B$3="none",G1711,IF(AO1711="",NA(),AO1711))</f>
        <v>0</v>
      </c>
      <c r="BX9">
        <f>IF(Charts!$B$3="none",H1711,IF(AP1711="",NA(),AP1711))</f>
        <v>0</v>
      </c>
      <c r="BY9">
        <f>IF(Charts!$B$3="none",I1711,IF(AQ1711="",NA(),AQ1711))</f>
        <v>0</v>
      </c>
      <c r="BZ9">
        <f>IF(Charts!$B$3="none",J1711,IF(AR1711="",NA(),AR1711))</f>
        <v>0</v>
      </c>
      <c r="CA9">
        <f>IF(Charts!$B$3="none",K1711,IF(AS1711="",NA(),AS1711))</f>
        <v>0</v>
      </c>
      <c r="CB9">
        <f>IF(Charts!$B$3="none",L1711,IF(AT1711="",NA(),AT1711))</f>
        <v>0</v>
      </c>
      <c r="CC9">
        <f>IF(Charts!$B$3="none",M1711,IF(AU1711="",NA(),AU1711))</f>
        <v>0</v>
      </c>
      <c r="CD9">
        <f>IF(Charts!$B$3="none",N1711,IF(AV1711="",NA(),AV1711))</f>
        <v>0</v>
      </c>
      <c r="CE9">
        <f>IF(Charts!$B$3="none",O1711,IF(AW1711="",NA(),AW1711))</f>
        <v>0</v>
      </c>
      <c r="CF9">
        <f>IF(Charts!$B$3="none",P1711,IF(AX1711="",NA(),AX1711))</f>
        <v>0</v>
      </c>
      <c r="CG9">
        <f>IF(Charts!$B$3="none",Q1711,IF(AY1711="",NA(),AY1711))</f>
        <v>0</v>
      </c>
      <c r="CH9">
        <f>IF(Charts!$B$3="none",R1711,IF(AZ1711="",NA(),AZ1711))</f>
        <v>0</v>
      </c>
      <c r="CI9">
        <f>IF(Charts!$B$3="none",S1711,IF(BA1711="",NA(),BA1711))</f>
        <v>0</v>
      </c>
      <c r="CJ9">
        <f>IF(Charts!$B$3="none",T1711,IF(BB1711="",NA(),BB1711))</f>
        <v>0</v>
      </c>
      <c r="CK9">
        <f>IF(Charts!$B$3="none",U1711,IF(BC1711="",NA(),BC1711))</f>
        <v>0</v>
      </c>
      <c r="CL9">
        <f>IF(Charts!$B$3="none",V1711,IF(BD1711="",NA(),BD1711))</f>
        <v>0</v>
      </c>
      <c r="CM9">
        <f>IF(Charts!$B$3="none",W1711,IF(BE1711="",NA(),BE1711))</f>
        <v>0</v>
      </c>
      <c r="CN9">
        <f>IF(Charts!$B$3="none",X1711,IF(BF1711="",NA(),BF1711))</f>
        <v>0</v>
      </c>
      <c r="CO9">
        <f>IF(Charts!$B$3="none",Y1711,IF(BG1711="",NA(),BG1711))</f>
        <v>0</v>
      </c>
      <c r="CP9">
        <f>IF(Charts!$B$3="none",Z1711,IF(BH1711="",NA(),BH1711))</f>
        <v>0</v>
      </c>
      <c r="CQ9">
        <f>IF(Charts!$B$3="none",AA1711,IF(BI1711="",NA(),BI1711))</f>
        <v>0</v>
      </c>
      <c r="CR9">
        <f>IF(Charts!$B$3="none",AB1711,IF(BJ1711="",NA(),BJ1711))</f>
        <v>0</v>
      </c>
      <c r="CS9">
        <f>IF(Charts!$B$3="none",AC1711,IF(BK1711="",NA(),BK1711))</f>
        <v>0</v>
      </c>
      <c r="CT9">
        <f>IF(Charts!$B$3="none",AD1711,IF(BL1711="",NA(),BL1711))</f>
        <v>0</v>
      </c>
      <c r="CU9">
        <f>IF(Charts!$B$3="none",AE1711,IF(BM1711="",NA(),BM1711))</f>
        <v>0</v>
      </c>
      <c r="CV9">
        <f>IF(Charts!$B$3="none",AF1711,IF(BN1711="",NA(),BN1711))</f>
        <v>0</v>
      </c>
      <c r="CW9">
        <f>IF(Charts!$B$3="none",AG1711,IF(BO1711="",NA(),BO1711))</f>
        <v>0</v>
      </c>
      <c r="CX9">
        <f>IF(Charts!$B$3="none",AH1711,IF(BP1711="",NA(),BP1711))</f>
        <v>0</v>
      </c>
      <c r="CY9">
        <f>IF(Charts!$B$3="none",AI1711,IF(BQ1711="",NA(),BQ1711))</f>
        <v>0</v>
      </c>
      <c r="CZ9">
        <f>IF(Charts!$B$3="none",AJ1711,IF(BR1711="",NA(),BR1711))</f>
        <v>0</v>
      </c>
    </row>
    <row r="10" spans="1:104">
      <c r="D10">
        <v>6</v>
      </c>
      <c r="E10">
        <f>IF(INDIRECT(ADDRESS($D10+2,E$2+1,,,"Instances"))="","",INDIRECT(ADDRESS($D10+2,E$2+1,,,"Instances")))</f>
        <v>0</v>
      </c>
      <c r="F10">
        <f>IFERROR(SMALL(E5:E343,ROW()-ROW($F$5)+1),"")</f>
        <v>0</v>
      </c>
      <c r="H10">
        <f>IFERROR(SUM(F5:F10),"")</f>
        <v>0</v>
      </c>
      <c r="I10">
        <f>IF(INDIRECT(ADDRESS($D10+2,I$2+1,,,"Instances"))="","",INDIRECT(ADDRESS($D10+2,I$2+1,,,"Instances")))</f>
        <v>0</v>
      </c>
      <c r="J10">
        <f>IFERROR(SMALL(I5:I343,ROW()-ROW($J$5)+1),"")</f>
        <v>0</v>
      </c>
      <c r="L10">
        <f>IFERROR(SUM(J5:J10),"")</f>
        <v>0</v>
      </c>
      <c r="M10">
        <f>IF(INDIRECT(ADDRESS($D10+2,M$2+1,,,"Instances"))="","",INDIRECT(ADDRESS($D10+2,M$2+1,,,"Instances")))</f>
        <v>0</v>
      </c>
      <c r="N10">
        <f>IFERROR(SMALL(M5:M343,ROW()-ROW($N$5)+1),"")</f>
        <v>0</v>
      </c>
      <c r="P10">
        <f>IFERROR(SUM(N5:N10),"")</f>
        <v>0</v>
      </c>
      <c r="Q10">
        <f>IF(INDIRECT(ADDRESS($D10+2,Q$2+1,,,"Instances"))="","",INDIRECT(ADDRESS($D10+2,Q$2+1,,,"Instances")))</f>
        <v>0</v>
      </c>
      <c r="R10">
        <f>IFERROR(SMALL(Q5:Q343,ROW()-ROW($R$5)+1),"")</f>
        <v>0</v>
      </c>
      <c r="T10">
        <f>IFERROR(SUM(R5:R10),"")</f>
        <v>0</v>
      </c>
      <c r="U10">
        <f>IF(INDIRECT(ADDRESS($D10+2,U$2+1,,,"Instances"))="","",INDIRECT(ADDRESS($D10+2,U$2+1,,,"Instances")))</f>
        <v>0</v>
      </c>
      <c r="V10">
        <f>IFERROR(SMALL(U5:U343,ROW()-ROW($V$5)+1),"")</f>
        <v>0</v>
      </c>
      <c r="X10">
        <f>IFERROR(SUM(V5:V10),"")</f>
        <v>0</v>
      </c>
      <c r="Y10">
        <f>IF(INDIRECT(ADDRESS($D10+2,Y$2+1,,,"Instances"))="","",INDIRECT(ADDRESS($D10+2,Y$2+1,,,"Instances")))</f>
        <v>0</v>
      </c>
      <c r="Z10">
        <f>IFERROR(SMALL(Y5:Y343,ROW()-ROW($Z$5)+1),"")</f>
        <v>0</v>
      </c>
      <c r="AB10">
        <f>IFERROR(SUM(Z5:Z10),"")</f>
        <v>0</v>
      </c>
      <c r="AC10">
        <f>IF(INDIRECT(ADDRESS($D10+2,AC$2+1,,,"Instances"))="","",INDIRECT(ADDRESS($D10+2,AC$2+1,,,"Instances")))</f>
        <v>0</v>
      </c>
      <c r="AD10">
        <f>IFERROR(SMALL(AC5:AC343,ROW()-ROW($AD$5)+1),"")</f>
        <v>0</v>
      </c>
      <c r="AF10">
        <f>IFERROR(SUM(AD5:AD10),"")</f>
        <v>0</v>
      </c>
      <c r="AG10">
        <f>IF(INDIRECT(ADDRESS($D10+2,AG$2+1,,,"Instances"))="","",INDIRECT(ADDRESS($D10+2,AG$2+1,,,"Instances")))</f>
        <v>0</v>
      </c>
      <c r="AH10">
        <f>IFERROR(SMALL(AG5:AG343,ROW()-ROW($AH$5)+1),"")</f>
        <v>0</v>
      </c>
      <c r="AJ10">
        <f>IFERROR(SUM(AH5:AH10),"")</f>
        <v>0</v>
      </c>
      <c r="AL10">
        <v>6</v>
      </c>
      <c r="AM10" cm="1">
        <f t="array" ref="AM10">_xlfn.SWITCH(Charts!$B$3,"average", AVERAGE(INDIRECT(ADDRESS(5+3,AM$2+1,,,"Instances") &amp; ":" &amp; ADDRESS(5+3,AM$2+1))),"median", MEDIAN(INDIRECT(ADDRESS(5+3,AM$2+1,,,"Instances") &amp; ":" &amp; ADDRESS(5+3,AM$2+1))),"min", MIN(INDIRECT(ADDRESS(5+3,AM$2+1,,,"Instances") &amp; ":" &amp; ADDRESS(5+3,AM$2+1))),"max", MAX(INDIRECT(ADDRESS(5+3,AM$2+1,,,"Instances") &amp; ":" &amp; ADDRESS(5+3,AM$2+1))),"diff", MAX(INDIRECT(ADDRESS(5+3,AM$2+1,,,"Instances") &amp; ":" &amp; ADDRESS(5+3,AM$2+1)))-MIN(INDIRECT(ADDRESS(5+3,AM$2+1,,,"Instances") &amp; ":" &amp; ADDRESS(5+3,AM$2+1))))</f>
        <v>0</v>
      </c>
      <c r="AN10">
        <f>IFERROR(SMALL(AM5:AM343,ROW()-ROW($AN$5)+1),"")</f>
        <v>0</v>
      </c>
      <c r="AP10">
        <f>IFERROR(SUM(AN5:AN10),"")</f>
        <v>0</v>
      </c>
      <c r="AQ10" cm="1">
        <f t="array" ref="AQ10">_xlfn.SWITCH(Charts!$B$3,"average", AVERAGE(INDIRECT(ADDRESS(5+3,AQ$2+1,,,"Instances") &amp; ":" &amp; ADDRESS(5+3,AQ$2+1))),"median", MEDIAN(INDIRECT(ADDRESS(5+3,AQ$2+1,,,"Instances") &amp; ":" &amp; ADDRESS(5+3,AQ$2+1))),"min", MIN(INDIRECT(ADDRESS(5+3,AQ$2+1,,,"Instances") &amp; ":" &amp; ADDRESS(5+3,AQ$2+1))),"max", MAX(INDIRECT(ADDRESS(5+3,AQ$2+1,,,"Instances") &amp; ":" &amp; ADDRESS(5+3,AQ$2+1))),"diff", MAX(INDIRECT(ADDRESS(5+3,AQ$2+1,,,"Instances") &amp; ":" &amp; ADDRESS(5+3,AQ$2+1)))-MIN(INDIRECT(ADDRESS(5+3,AQ$2+1,,,"Instances") &amp; ":" &amp; ADDRESS(5+3,AQ$2+1))))</f>
        <v>0</v>
      </c>
      <c r="AR10">
        <f>IFERROR(SMALL(AQ5:AQ343,ROW()-ROW($AR$5)+1),"")</f>
        <v>0</v>
      </c>
      <c r="AT10">
        <f>IFERROR(SUM(AR5:AR10),"")</f>
        <v>0</v>
      </c>
      <c r="AU10" cm="1">
        <f t="array" ref="AU10">_xlfn.SWITCH(Charts!$B$3,"average", AVERAGE(INDIRECT(ADDRESS(5+3,AU$2+1,,,"Instances") &amp; ":" &amp; ADDRESS(5+3,AU$2+1))),"median", MEDIAN(INDIRECT(ADDRESS(5+3,AU$2+1,,,"Instances") &amp; ":" &amp; ADDRESS(5+3,AU$2+1))),"min", MIN(INDIRECT(ADDRESS(5+3,AU$2+1,,,"Instances") &amp; ":" &amp; ADDRESS(5+3,AU$2+1))),"max", MAX(INDIRECT(ADDRESS(5+3,AU$2+1,,,"Instances") &amp; ":" &amp; ADDRESS(5+3,AU$2+1))),"diff", MAX(INDIRECT(ADDRESS(5+3,AU$2+1,,,"Instances") &amp; ":" &amp; ADDRESS(5+3,AU$2+1)))-MIN(INDIRECT(ADDRESS(5+3,AU$2+1,,,"Instances") &amp; ":" &amp; ADDRESS(5+3,AU$2+1))))</f>
        <v>0</v>
      </c>
      <c r="AV10">
        <f>IFERROR(SMALL(AU5:AU343,ROW()-ROW($AV$5)+1),"")</f>
        <v>0</v>
      </c>
      <c r="AX10">
        <f>IFERROR(SUM(AV5:AV10),"")</f>
        <v>0</v>
      </c>
      <c r="AY10" cm="1">
        <f t="array" ref="AY10">_xlfn.SWITCH(Charts!$B$3,"average", AVERAGE(INDIRECT(ADDRESS(5+3,AY$2+1,,,"Instances") &amp; ":" &amp; ADDRESS(5+3,AY$2+1))),"median", MEDIAN(INDIRECT(ADDRESS(5+3,AY$2+1,,,"Instances") &amp; ":" &amp; ADDRESS(5+3,AY$2+1))),"min", MIN(INDIRECT(ADDRESS(5+3,AY$2+1,,,"Instances") &amp; ":" &amp; ADDRESS(5+3,AY$2+1))),"max", MAX(INDIRECT(ADDRESS(5+3,AY$2+1,,,"Instances") &amp; ":" &amp; ADDRESS(5+3,AY$2+1))),"diff", MAX(INDIRECT(ADDRESS(5+3,AY$2+1,,,"Instances") &amp; ":" &amp; ADDRESS(5+3,AY$2+1)))-MIN(INDIRECT(ADDRESS(5+3,AY$2+1,,,"Instances") &amp; ":" &amp; ADDRESS(5+3,AY$2+1))))</f>
        <v>0</v>
      </c>
      <c r="AZ10">
        <f>IFERROR(SMALL(AY5:AY343,ROW()-ROW($AZ$5)+1),"")</f>
        <v>0</v>
      </c>
      <c r="BB10">
        <f>IFERROR(SUM(AZ5:AZ10),"")</f>
        <v>0</v>
      </c>
      <c r="BC10" cm="1">
        <f t="array" ref="BC10">_xlfn.SWITCH(Charts!$B$3,"average", AVERAGE(INDIRECT(ADDRESS(5+3,BC$2+1,,,"Instances") &amp; ":" &amp; ADDRESS(5+3,BC$2+1))),"median", MEDIAN(INDIRECT(ADDRESS(5+3,BC$2+1,,,"Instances") &amp; ":" &amp; ADDRESS(5+3,BC$2+1))),"min", MIN(INDIRECT(ADDRESS(5+3,BC$2+1,,,"Instances") &amp; ":" &amp; ADDRESS(5+3,BC$2+1))),"max", MAX(INDIRECT(ADDRESS(5+3,BC$2+1,,,"Instances") &amp; ":" &amp; ADDRESS(5+3,BC$2+1))),"diff", MAX(INDIRECT(ADDRESS(5+3,BC$2+1,,,"Instances") &amp; ":" &amp; ADDRESS(5+3,BC$2+1)))-MIN(INDIRECT(ADDRESS(5+3,BC$2+1,,,"Instances") &amp; ":" &amp; ADDRESS(5+3,BC$2+1))))</f>
        <v>0</v>
      </c>
      <c r="BD10">
        <f>IFERROR(SMALL(BC5:BC343,ROW()-ROW($BD$5)+1),"")</f>
        <v>0</v>
      </c>
      <c r="BF10">
        <f>IFERROR(SUM(BD5:BD10),"")</f>
        <v>0</v>
      </c>
      <c r="BG10" cm="1">
        <f t="array" ref="BG10">_xlfn.SWITCH(Charts!$B$3,"average", AVERAGE(INDIRECT(ADDRESS(5+3,BG$2+1,,,"Instances") &amp; ":" &amp; ADDRESS(5+3,BG$2+1))),"median", MEDIAN(INDIRECT(ADDRESS(5+3,BG$2+1,,,"Instances") &amp; ":" &amp; ADDRESS(5+3,BG$2+1))),"min", MIN(INDIRECT(ADDRESS(5+3,BG$2+1,,,"Instances") &amp; ":" &amp; ADDRESS(5+3,BG$2+1))),"max", MAX(INDIRECT(ADDRESS(5+3,BG$2+1,,,"Instances") &amp; ":" &amp; ADDRESS(5+3,BG$2+1))),"diff", MAX(INDIRECT(ADDRESS(5+3,BG$2+1,,,"Instances") &amp; ":" &amp; ADDRESS(5+3,BG$2+1)))-MIN(INDIRECT(ADDRESS(5+3,BG$2+1,,,"Instances") &amp; ":" &amp; ADDRESS(5+3,BG$2+1))))</f>
        <v>0</v>
      </c>
      <c r="BH10">
        <f>IFERROR(SMALL(BG5:BG343,ROW()-ROW($BH$5)+1),"")</f>
        <v>0</v>
      </c>
      <c r="BJ10">
        <f>IFERROR(SUM(BH5:BH10),"")</f>
        <v>0</v>
      </c>
      <c r="BK10" cm="1">
        <f t="array" ref="BK10">_xlfn.SWITCH(Charts!$B$3,"average", AVERAGE(INDIRECT(ADDRESS(5+3,BK$2+1,,,"Instances") &amp; ":" &amp; ADDRESS(5+3,BK$2+1))),"median", MEDIAN(INDIRECT(ADDRESS(5+3,BK$2+1,,,"Instances") &amp; ":" &amp; ADDRESS(5+3,BK$2+1))),"min", MIN(INDIRECT(ADDRESS(5+3,BK$2+1,,,"Instances") &amp; ":" &amp; ADDRESS(5+3,BK$2+1))),"max", MAX(INDIRECT(ADDRESS(5+3,BK$2+1,,,"Instances") &amp; ":" &amp; ADDRESS(5+3,BK$2+1))),"diff", MAX(INDIRECT(ADDRESS(5+3,BK$2+1,,,"Instances") &amp; ":" &amp; ADDRESS(5+3,BK$2+1)))-MIN(INDIRECT(ADDRESS(5+3,BK$2+1,,,"Instances") &amp; ":" &amp; ADDRESS(5+3,BK$2+1))))</f>
        <v>0</v>
      </c>
      <c r="BL10">
        <f>IFERROR(SMALL(BK5:BK343,ROW()-ROW($BL$5)+1),"")</f>
        <v>0</v>
      </c>
      <c r="BN10">
        <f>IFERROR(SUM(BL5:BL10),"")</f>
        <v>0</v>
      </c>
      <c r="BO10" cm="1">
        <f t="array" ref="BO10">_xlfn.SWITCH(Charts!$B$3,"average", AVERAGE(INDIRECT(ADDRESS(5+3,BO$2+1,,,"Instances") &amp; ":" &amp; ADDRESS(5+3,BO$2+1))),"median", MEDIAN(INDIRECT(ADDRESS(5+3,BO$2+1,,,"Instances") &amp; ":" &amp; ADDRESS(5+3,BO$2+1))),"min", MIN(INDIRECT(ADDRESS(5+3,BO$2+1,,,"Instances") &amp; ":" &amp; ADDRESS(5+3,BO$2+1))),"max", MAX(INDIRECT(ADDRESS(5+3,BO$2+1,,,"Instances") &amp; ":" &amp; ADDRESS(5+3,BO$2+1))),"diff", MAX(INDIRECT(ADDRESS(5+3,BO$2+1,,,"Instances") &amp; ":" &amp; ADDRESS(5+3,BO$2+1)))-MIN(INDIRECT(ADDRESS(5+3,BO$2+1,,,"Instances") &amp; ":" &amp; ADDRESS(5+3,BO$2+1))))</f>
        <v>0</v>
      </c>
      <c r="BP10">
        <f>IFERROR(SMALL(BO5:BO343,ROW()-ROW($BP$5)+1),"")</f>
        <v>0</v>
      </c>
      <c r="BR10">
        <f>IFERROR(SUM(BP5:BP10),"")</f>
        <v>0</v>
      </c>
      <c r="BU10">
        <f>IF(Charts!$B$3="none",E1712,IF(AM1712="",NA(),AM1712))</f>
        <v>0</v>
      </c>
      <c r="BV10">
        <f>IF(Charts!$B$3="none",F1712,IF(AN1712="",NA(),AN1712))</f>
        <v>0</v>
      </c>
      <c r="BW10">
        <f>IF(Charts!$B$3="none",G1712,IF(AO1712="",NA(),AO1712))</f>
        <v>0</v>
      </c>
      <c r="BX10">
        <f>IF(Charts!$B$3="none",H1712,IF(AP1712="",NA(),AP1712))</f>
        <v>0</v>
      </c>
      <c r="BY10">
        <f>IF(Charts!$B$3="none",I1712,IF(AQ1712="",NA(),AQ1712))</f>
        <v>0</v>
      </c>
      <c r="BZ10">
        <f>IF(Charts!$B$3="none",J1712,IF(AR1712="",NA(),AR1712))</f>
        <v>0</v>
      </c>
      <c r="CA10">
        <f>IF(Charts!$B$3="none",K1712,IF(AS1712="",NA(),AS1712))</f>
        <v>0</v>
      </c>
      <c r="CB10">
        <f>IF(Charts!$B$3="none",L1712,IF(AT1712="",NA(),AT1712))</f>
        <v>0</v>
      </c>
      <c r="CC10">
        <f>IF(Charts!$B$3="none",M1712,IF(AU1712="",NA(),AU1712))</f>
        <v>0</v>
      </c>
      <c r="CD10">
        <f>IF(Charts!$B$3="none",N1712,IF(AV1712="",NA(),AV1712))</f>
        <v>0</v>
      </c>
      <c r="CE10">
        <f>IF(Charts!$B$3="none",O1712,IF(AW1712="",NA(),AW1712))</f>
        <v>0</v>
      </c>
      <c r="CF10">
        <f>IF(Charts!$B$3="none",P1712,IF(AX1712="",NA(),AX1712))</f>
        <v>0</v>
      </c>
      <c r="CG10">
        <f>IF(Charts!$B$3="none",Q1712,IF(AY1712="",NA(),AY1712))</f>
        <v>0</v>
      </c>
      <c r="CH10">
        <f>IF(Charts!$B$3="none",R1712,IF(AZ1712="",NA(),AZ1712))</f>
        <v>0</v>
      </c>
      <c r="CI10">
        <f>IF(Charts!$B$3="none",S1712,IF(BA1712="",NA(),BA1712))</f>
        <v>0</v>
      </c>
      <c r="CJ10">
        <f>IF(Charts!$B$3="none",T1712,IF(BB1712="",NA(),BB1712))</f>
        <v>0</v>
      </c>
      <c r="CK10">
        <f>IF(Charts!$B$3="none",U1712,IF(BC1712="",NA(),BC1712))</f>
        <v>0</v>
      </c>
      <c r="CL10">
        <f>IF(Charts!$B$3="none",V1712,IF(BD1712="",NA(),BD1712))</f>
        <v>0</v>
      </c>
      <c r="CM10">
        <f>IF(Charts!$B$3="none",W1712,IF(BE1712="",NA(),BE1712))</f>
        <v>0</v>
      </c>
      <c r="CN10">
        <f>IF(Charts!$B$3="none",X1712,IF(BF1712="",NA(),BF1712))</f>
        <v>0</v>
      </c>
      <c r="CO10">
        <f>IF(Charts!$B$3="none",Y1712,IF(BG1712="",NA(),BG1712))</f>
        <v>0</v>
      </c>
      <c r="CP10">
        <f>IF(Charts!$B$3="none",Z1712,IF(BH1712="",NA(),BH1712))</f>
        <v>0</v>
      </c>
      <c r="CQ10">
        <f>IF(Charts!$B$3="none",AA1712,IF(BI1712="",NA(),BI1712))</f>
        <v>0</v>
      </c>
      <c r="CR10">
        <f>IF(Charts!$B$3="none",AB1712,IF(BJ1712="",NA(),BJ1712))</f>
        <v>0</v>
      </c>
      <c r="CS10">
        <f>IF(Charts!$B$3="none",AC1712,IF(BK1712="",NA(),BK1712))</f>
        <v>0</v>
      </c>
      <c r="CT10">
        <f>IF(Charts!$B$3="none",AD1712,IF(BL1712="",NA(),BL1712))</f>
        <v>0</v>
      </c>
      <c r="CU10">
        <f>IF(Charts!$B$3="none",AE1712,IF(BM1712="",NA(),BM1712))</f>
        <v>0</v>
      </c>
      <c r="CV10">
        <f>IF(Charts!$B$3="none",AF1712,IF(BN1712="",NA(),BN1712))</f>
        <v>0</v>
      </c>
      <c r="CW10">
        <f>IF(Charts!$B$3="none",AG1712,IF(BO1712="",NA(),BO1712))</f>
        <v>0</v>
      </c>
      <c r="CX10">
        <f>IF(Charts!$B$3="none",AH1712,IF(BP1712="",NA(),BP1712))</f>
        <v>0</v>
      </c>
      <c r="CY10">
        <f>IF(Charts!$B$3="none",AI1712,IF(BQ1712="",NA(),BQ1712))</f>
        <v>0</v>
      </c>
      <c r="CZ10">
        <f>IF(Charts!$B$3="none",AJ1712,IF(BR1712="",NA(),BR1712))</f>
        <v>0</v>
      </c>
    </row>
    <row r="11" spans="1:104">
      <c r="D11">
        <v>7</v>
      </c>
      <c r="E11">
        <f>IF(INDIRECT(ADDRESS($D11+2,E$2+1,,,"Instances"))="","",INDIRECT(ADDRESS($D11+2,E$2+1,,,"Instances")))</f>
        <v>0</v>
      </c>
      <c r="F11">
        <f>IFERROR(SMALL(E5:E343,ROW()-ROW($F$5)+1),"")</f>
        <v>0</v>
      </c>
      <c r="H11">
        <f>IFERROR(SUM(F5:F11),"")</f>
        <v>0</v>
      </c>
      <c r="I11">
        <f>IF(INDIRECT(ADDRESS($D11+2,I$2+1,,,"Instances"))="","",INDIRECT(ADDRESS($D11+2,I$2+1,,,"Instances")))</f>
        <v>0</v>
      </c>
      <c r="J11">
        <f>IFERROR(SMALL(I5:I343,ROW()-ROW($J$5)+1),"")</f>
        <v>0</v>
      </c>
      <c r="L11">
        <f>IFERROR(SUM(J5:J11),"")</f>
        <v>0</v>
      </c>
      <c r="M11">
        <f>IF(INDIRECT(ADDRESS($D11+2,M$2+1,,,"Instances"))="","",INDIRECT(ADDRESS($D11+2,M$2+1,,,"Instances")))</f>
        <v>0</v>
      </c>
      <c r="N11">
        <f>IFERROR(SMALL(M5:M343,ROW()-ROW($N$5)+1),"")</f>
        <v>0</v>
      </c>
      <c r="P11">
        <f>IFERROR(SUM(N5:N11),"")</f>
        <v>0</v>
      </c>
      <c r="Q11">
        <f>IF(INDIRECT(ADDRESS($D11+2,Q$2+1,,,"Instances"))="","",INDIRECT(ADDRESS($D11+2,Q$2+1,,,"Instances")))</f>
        <v>0</v>
      </c>
      <c r="R11">
        <f>IFERROR(SMALL(Q5:Q343,ROW()-ROW($R$5)+1),"")</f>
        <v>0</v>
      </c>
      <c r="T11">
        <f>IFERROR(SUM(R5:R11),"")</f>
        <v>0</v>
      </c>
      <c r="U11">
        <f>IF(INDIRECT(ADDRESS($D11+2,U$2+1,,,"Instances"))="","",INDIRECT(ADDRESS($D11+2,U$2+1,,,"Instances")))</f>
        <v>0</v>
      </c>
      <c r="V11">
        <f>IFERROR(SMALL(U5:U343,ROW()-ROW($V$5)+1),"")</f>
        <v>0</v>
      </c>
      <c r="X11">
        <f>IFERROR(SUM(V5:V11),"")</f>
        <v>0</v>
      </c>
      <c r="Y11">
        <f>IF(INDIRECT(ADDRESS($D11+2,Y$2+1,,,"Instances"))="","",INDIRECT(ADDRESS($D11+2,Y$2+1,,,"Instances")))</f>
        <v>0</v>
      </c>
      <c r="Z11">
        <f>IFERROR(SMALL(Y5:Y343,ROW()-ROW($Z$5)+1),"")</f>
        <v>0</v>
      </c>
      <c r="AB11">
        <f>IFERROR(SUM(Z5:Z11),"")</f>
        <v>0</v>
      </c>
      <c r="AC11">
        <f>IF(INDIRECT(ADDRESS($D11+2,AC$2+1,,,"Instances"))="","",INDIRECT(ADDRESS($D11+2,AC$2+1,,,"Instances")))</f>
        <v>0</v>
      </c>
      <c r="AD11">
        <f>IFERROR(SMALL(AC5:AC343,ROW()-ROW($AD$5)+1),"")</f>
        <v>0</v>
      </c>
      <c r="AF11">
        <f>IFERROR(SUM(AD5:AD11),"")</f>
        <v>0</v>
      </c>
      <c r="AG11">
        <f>IF(INDIRECT(ADDRESS($D11+2,AG$2+1,,,"Instances"))="","",INDIRECT(ADDRESS($D11+2,AG$2+1,,,"Instances")))</f>
        <v>0</v>
      </c>
      <c r="AH11">
        <f>IFERROR(SMALL(AG5:AG343,ROW()-ROW($AH$5)+1),"")</f>
        <v>0</v>
      </c>
      <c r="AJ11">
        <f>IFERROR(SUM(AH5:AH11),"")</f>
        <v>0</v>
      </c>
      <c r="AL11">
        <v>7</v>
      </c>
      <c r="AM11" cm="1">
        <f t="array" ref="AM11">_xlfn.SWITCH(Charts!$B$3,"average", AVERAGE(INDIRECT(ADDRESS(6+3,AM$2+1,,,"Instances") &amp; ":" &amp; ADDRESS(6+3,AM$2+1))),"median", MEDIAN(INDIRECT(ADDRESS(6+3,AM$2+1,,,"Instances") &amp; ":" &amp; ADDRESS(6+3,AM$2+1))),"min", MIN(INDIRECT(ADDRESS(6+3,AM$2+1,,,"Instances") &amp; ":" &amp; ADDRESS(6+3,AM$2+1))),"max", MAX(INDIRECT(ADDRESS(6+3,AM$2+1,,,"Instances") &amp; ":" &amp; ADDRESS(6+3,AM$2+1))),"diff", MAX(INDIRECT(ADDRESS(6+3,AM$2+1,,,"Instances") &amp; ":" &amp; ADDRESS(6+3,AM$2+1)))-MIN(INDIRECT(ADDRESS(6+3,AM$2+1,,,"Instances") &amp; ":" &amp; ADDRESS(6+3,AM$2+1))))</f>
        <v>0</v>
      </c>
      <c r="AN11">
        <f>IFERROR(SMALL(AM5:AM343,ROW()-ROW($AN$5)+1),"")</f>
        <v>0</v>
      </c>
      <c r="AP11">
        <f>IFERROR(SUM(AN5:AN11),"")</f>
        <v>0</v>
      </c>
      <c r="AQ11" cm="1">
        <f t="array" ref="AQ11">_xlfn.SWITCH(Charts!$B$3,"average", AVERAGE(INDIRECT(ADDRESS(6+3,AQ$2+1,,,"Instances") &amp; ":" &amp; ADDRESS(6+3,AQ$2+1))),"median", MEDIAN(INDIRECT(ADDRESS(6+3,AQ$2+1,,,"Instances") &amp; ":" &amp; ADDRESS(6+3,AQ$2+1))),"min", MIN(INDIRECT(ADDRESS(6+3,AQ$2+1,,,"Instances") &amp; ":" &amp; ADDRESS(6+3,AQ$2+1))),"max", MAX(INDIRECT(ADDRESS(6+3,AQ$2+1,,,"Instances") &amp; ":" &amp; ADDRESS(6+3,AQ$2+1))),"diff", MAX(INDIRECT(ADDRESS(6+3,AQ$2+1,,,"Instances") &amp; ":" &amp; ADDRESS(6+3,AQ$2+1)))-MIN(INDIRECT(ADDRESS(6+3,AQ$2+1,,,"Instances") &amp; ":" &amp; ADDRESS(6+3,AQ$2+1))))</f>
        <v>0</v>
      </c>
      <c r="AR11">
        <f>IFERROR(SMALL(AQ5:AQ343,ROW()-ROW($AR$5)+1),"")</f>
        <v>0</v>
      </c>
      <c r="AT11">
        <f>IFERROR(SUM(AR5:AR11),"")</f>
        <v>0</v>
      </c>
      <c r="AU11" cm="1">
        <f t="array" ref="AU11">_xlfn.SWITCH(Charts!$B$3,"average", AVERAGE(INDIRECT(ADDRESS(6+3,AU$2+1,,,"Instances") &amp; ":" &amp; ADDRESS(6+3,AU$2+1))),"median", MEDIAN(INDIRECT(ADDRESS(6+3,AU$2+1,,,"Instances") &amp; ":" &amp; ADDRESS(6+3,AU$2+1))),"min", MIN(INDIRECT(ADDRESS(6+3,AU$2+1,,,"Instances") &amp; ":" &amp; ADDRESS(6+3,AU$2+1))),"max", MAX(INDIRECT(ADDRESS(6+3,AU$2+1,,,"Instances") &amp; ":" &amp; ADDRESS(6+3,AU$2+1))),"diff", MAX(INDIRECT(ADDRESS(6+3,AU$2+1,,,"Instances") &amp; ":" &amp; ADDRESS(6+3,AU$2+1)))-MIN(INDIRECT(ADDRESS(6+3,AU$2+1,,,"Instances") &amp; ":" &amp; ADDRESS(6+3,AU$2+1))))</f>
        <v>0</v>
      </c>
      <c r="AV11">
        <f>IFERROR(SMALL(AU5:AU343,ROW()-ROW($AV$5)+1),"")</f>
        <v>0</v>
      </c>
      <c r="AX11">
        <f>IFERROR(SUM(AV5:AV11),"")</f>
        <v>0</v>
      </c>
      <c r="AY11" cm="1">
        <f t="array" ref="AY11">_xlfn.SWITCH(Charts!$B$3,"average", AVERAGE(INDIRECT(ADDRESS(6+3,AY$2+1,,,"Instances") &amp; ":" &amp; ADDRESS(6+3,AY$2+1))),"median", MEDIAN(INDIRECT(ADDRESS(6+3,AY$2+1,,,"Instances") &amp; ":" &amp; ADDRESS(6+3,AY$2+1))),"min", MIN(INDIRECT(ADDRESS(6+3,AY$2+1,,,"Instances") &amp; ":" &amp; ADDRESS(6+3,AY$2+1))),"max", MAX(INDIRECT(ADDRESS(6+3,AY$2+1,,,"Instances") &amp; ":" &amp; ADDRESS(6+3,AY$2+1))),"diff", MAX(INDIRECT(ADDRESS(6+3,AY$2+1,,,"Instances") &amp; ":" &amp; ADDRESS(6+3,AY$2+1)))-MIN(INDIRECT(ADDRESS(6+3,AY$2+1,,,"Instances") &amp; ":" &amp; ADDRESS(6+3,AY$2+1))))</f>
        <v>0</v>
      </c>
      <c r="AZ11">
        <f>IFERROR(SMALL(AY5:AY343,ROW()-ROW($AZ$5)+1),"")</f>
        <v>0</v>
      </c>
      <c r="BB11">
        <f>IFERROR(SUM(AZ5:AZ11),"")</f>
        <v>0</v>
      </c>
      <c r="BC11" cm="1">
        <f t="array" ref="BC11">_xlfn.SWITCH(Charts!$B$3,"average", AVERAGE(INDIRECT(ADDRESS(6+3,BC$2+1,,,"Instances") &amp; ":" &amp; ADDRESS(6+3,BC$2+1))),"median", MEDIAN(INDIRECT(ADDRESS(6+3,BC$2+1,,,"Instances") &amp; ":" &amp; ADDRESS(6+3,BC$2+1))),"min", MIN(INDIRECT(ADDRESS(6+3,BC$2+1,,,"Instances") &amp; ":" &amp; ADDRESS(6+3,BC$2+1))),"max", MAX(INDIRECT(ADDRESS(6+3,BC$2+1,,,"Instances") &amp; ":" &amp; ADDRESS(6+3,BC$2+1))),"diff", MAX(INDIRECT(ADDRESS(6+3,BC$2+1,,,"Instances") &amp; ":" &amp; ADDRESS(6+3,BC$2+1)))-MIN(INDIRECT(ADDRESS(6+3,BC$2+1,,,"Instances") &amp; ":" &amp; ADDRESS(6+3,BC$2+1))))</f>
        <v>0</v>
      </c>
      <c r="BD11">
        <f>IFERROR(SMALL(BC5:BC343,ROW()-ROW($BD$5)+1),"")</f>
        <v>0</v>
      </c>
      <c r="BF11">
        <f>IFERROR(SUM(BD5:BD11),"")</f>
        <v>0</v>
      </c>
      <c r="BG11" cm="1">
        <f t="array" ref="BG11">_xlfn.SWITCH(Charts!$B$3,"average", AVERAGE(INDIRECT(ADDRESS(6+3,BG$2+1,,,"Instances") &amp; ":" &amp; ADDRESS(6+3,BG$2+1))),"median", MEDIAN(INDIRECT(ADDRESS(6+3,BG$2+1,,,"Instances") &amp; ":" &amp; ADDRESS(6+3,BG$2+1))),"min", MIN(INDIRECT(ADDRESS(6+3,BG$2+1,,,"Instances") &amp; ":" &amp; ADDRESS(6+3,BG$2+1))),"max", MAX(INDIRECT(ADDRESS(6+3,BG$2+1,,,"Instances") &amp; ":" &amp; ADDRESS(6+3,BG$2+1))),"diff", MAX(INDIRECT(ADDRESS(6+3,BG$2+1,,,"Instances") &amp; ":" &amp; ADDRESS(6+3,BG$2+1)))-MIN(INDIRECT(ADDRESS(6+3,BG$2+1,,,"Instances") &amp; ":" &amp; ADDRESS(6+3,BG$2+1))))</f>
        <v>0</v>
      </c>
      <c r="BH11">
        <f>IFERROR(SMALL(BG5:BG343,ROW()-ROW($BH$5)+1),"")</f>
        <v>0</v>
      </c>
      <c r="BJ11">
        <f>IFERROR(SUM(BH5:BH11),"")</f>
        <v>0</v>
      </c>
      <c r="BK11" cm="1">
        <f t="array" ref="BK11">_xlfn.SWITCH(Charts!$B$3,"average", AVERAGE(INDIRECT(ADDRESS(6+3,BK$2+1,,,"Instances") &amp; ":" &amp; ADDRESS(6+3,BK$2+1))),"median", MEDIAN(INDIRECT(ADDRESS(6+3,BK$2+1,,,"Instances") &amp; ":" &amp; ADDRESS(6+3,BK$2+1))),"min", MIN(INDIRECT(ADDRESS(6+3,BK$2+1,,,"Instances") &amp; ":" &amp; ADDRESS(6+3,BK$2+1))),"max", MAX(INDIRECT(ADDRESS(6+3,BK$2+1,,,"Instances") &amp; ":" &amp; ADDRESS(6+3,BK$2+1))),"diff", MAX(INDIRECT(ADDRESS(6+3,BK$2+1,,,"Instances") &amp; ":" &amp; ADDRESS(6+3,BK$2+1)))-MIN(INDIRECT(ADDRESS(6+3,BK$2+1,,,"Instances") &amp; ":" &amp; ADDRESS(6+3,BK$2+1))))</f>
        <v>0</v>
      </c>
      <c r="BL11">
        <f>IFERROR(SMALL(BK5:BK343,ROW()-ROW($BL$5)+1),"")</f>
        <v>0</v>
      </c>
      <c r="BN11">
        <f>IFERROR(SUM(BL5:BL11),"")</f>
        <v>0</v>
      </c>
      <c r="BO11" cm="1">
        <f t="array" ref="BO11">_xlfn.SWITCH(Charts!$B$3,"average", AVERAGE(INDIRECT(ADDRESS(6+3,BO$2+1,,,"Instances") &amp; ":" &amp; ADDRESS(6+3,BO$2+1))),"median", MEDIAN(INDIRECT(ADDRESS(6+3,BO$2+1,,,"Instances") &amp; ":" &amp; ADDRESS(6+3,BO$2+1))),"min", MIN(INDIRECT(ADDRESS(6+3,BO$2+1,,,"Instances") &amp; ":" &amp; ADDRESS(6+3,BO$2+1))),"max", MAX(INDIRECT(ADDRESS(6+3,BO$2+1,,,"Instances") &amp; ":" &amp; ADDRESS(6+3,BO$2+1))),"diff", MAX(INDIRECT(ADDRESS(6+3,BO$2+1,,,"Instances") &amp; ":" &amp; ADDRESS(6+3,BO$2+1)))-MIN(INDIRECT(ADDRESS(6+3,BO$2+1,,,"Instances") &amp; ":" &amp; ADDRESS(6+3,BO$2+1))))</f>
        <v>0</v>
      </c>
      <c r="BP11">
        <f>IFERROR(SMALL(BO5:BO343,ROW()-ROW($BP$5)+1),"")</f>
        <v>0</v>
      </c>
      <c r="BR11">
        <f>IFERROR(SUM(BP5:BP11),"")</f>
        <v>0</v>
      </c>
      <c r="BU11">
        <f>IF(Charts!$B$3="none",E1713,IF(AM1713="",NA(),AM1713))</f>
        <v>0</v>
      </c>
      <c r="BV11">
        <f>IF(Charts!$B$3="none",F1713,IF(AN1713="",NA(),AN1713))</f>
        <v>0</v>
      </c>
      <c r="BW11">
        <f>IF(Charts!$B$3="none",G1713,IF(AO1713="",NA(),AO1713))</f>
        <v>0</v>
      </c>
      <c r="BX11">
        <f>IF(Charts!$B$3="none",H1713,IF(AP1713="",NA(),AP1713))</f>
        <v>0</v>
      </c>
      <c r="BY11">
        <f>IF(Charts!$B$3="none",I1713,IF(AQ1713="",NA(),AQ1713))</f>
        <v>0</v>
      </c>
      <c r="BZ11">
        <f>IF(Charts!$B$3="none",J1713,IF(AR1713="",NA(),AR1713))</f>
        <v>0</v>
      </c>
      <c r="CA11">
        <f>IF(Charts!$B$3="none",K1713,IF(AS1713="",NA(),AS1713))</f>
        <v>0</v>
      </c>
      <c r="CB11">
        <f>IF(Charts!$B$3="none",L1713,IF(AT1713="",NA(),AT1713))</f>
        <v>0</v>
      </c>
      <c r="CC11">
        <f>IF(Charts!$B$3="none",M1713,IF(AU1713="",NA(),AU1713))</f>
        <v>0</v>
      </c>
      <c r="CD11">
        <f>IF(Charts!$B$3="none",N1713,IF(AV1713="",NA(),AV1713))</f>
        <v>0</v>
      </c>
      <c r="CE11">
        <f>IF(Charts!$B$3="none",O1713,IF(AW1713="",NA(),AW1713))</f>
        <v>0</v>
      </c>
      <c r="CF11">
        <f>IF(Charts!$B$3="none",P1713,IF(AX1713="",NA(),AX1713))</f>
        <v>0</v>
      </c>
      <c r="CG11">
        <f>IF(Charts!$B$3="none",Q1713,IF(AY1713="",NA(),AY1713))</f>
        <v>0</v>
      </c>
      <c r="CH11">
        <f>IF(Charts!$B$3="none",R1713,IF(AZ1713="",NA(),AZ1713))</f>
        <v>0</v>
      </c>
      <c r="CI11">
        <f>IF(Charts!$B$3="none",S1713,IF(BA1713="",NA(),BA1713))</f>
        <v>0</v>
      </c>
      <c r="CJ11">
        <f>IF(Charts!$B$3="none",T1713,IF(BB1713="",NA(),BB1713))</f>
        <v>0</v>
      </c>
      <c r="CK11">
        <f>IF(Charts!$B$3="none",U1713,IF(BC1713="",NA(),BC1713))</f>
        <v>0</v>
      </c>
      <c r="CL11">
        <f>IF(Charts!$B$3="none",V1713,IF(BD1713="",NA(),BD1713))</f>
        <v>0</v>
      </c>
      <c r="CM11">
        <f>IF(Charts!$B$3="none",W1713,IF(BE1713="",NA(),BE1713))</f>
        <v>0</v>
      </c>
      <c r="CN11">
        <f>IF(Charts!$B$3="none",X1713,IF(BF1713="",NA(),BF1713))</f>
        <v>0</v>
      </c>
      <c r="CO11">
        <f>IF(Charts!$B$3="none",Y1713,IF(BG1713="",NA(),BG1713))</f>
        <v>0</v>
      </c>
      <c r="CP11">
        <f>IF(Charts!$B$3="none",Z1713,IF(BH1713="",NA(),BH1713))</f>
        <v>0</v>
      </c>
      <c r="CQ11">
        <f>IF(Charts!$B$3="none",AA1713,IF(BI1713="",NA(),BI1713))</f>
        <v>0</v>
      </c>
      <c r="CR11">
        <f>IF(Charts!$B$3="none",AB1713,IF(BJ1713="",NA(),BJ1713))</f>
        <v>0</v>
      </c>
      <c r="CS11">
        <f>IF(Charts!$B$3="none",AC1713,IF(BK1713="",NA(),BK1713))</f>
        <v>0</v>
      </c>
      <c r="CT11">
        <f>IF(Charts!$B$3="none",AD1713,IF(BL1713="",NA(),BL1713))</f>
        <v>0</v>
      </c>
      <c r="CU11">
        <f>IF(Charts!$B$3="none",AE1713,IF(BM1713="",NA(),BM1713))</f>
        <v>0</v>
      </c>
      <c r="CV11">
        <f>IF(Charts!$B$3="none",AF1713,IF(BN1713="",NA(),BN1713))</f>
        <v>0</v>
      </c>
      <c r="CW11">
        <f>IF(Charts!$B$3="none",AG1713,IF(BO1713="",NA(),BO1713))</f>
        <v>0</v>
      </c>
      <c r="CX11">
        <f>IF(Charts!$B$3="none",AH1713,IF(BP1713="",NA(),BP1713))</f>
        <v>0</v>
      </c>
      <c r="CY11">
        <f>IF(Charts!$B$3="none",AI1713,IF(BQ1713="",NA(),BQ1713))</f>
        <v>0</v>
      </c>
      <c r="CZ11">
        <f>IF(Charts!$B$3="none",AJ1713,IF(BR1713="",NA(),BR1713))</f>
        <v>0</v>
      </c>
    </row>
    <row r="12" spans="1:104">
      <c r="D12">
        <v>8</v>
      </c>
      <c r="E12">
        <f>IF(INDIRECT(ADDRESS($D12+2,E$2+1,,,"Instances"))="","",INDIRECT(ADDRESS($D12+2,E$2+1,,,"Instances")))</f>
        <v>0</v>
      </c>
      <c r="F12">
        <f>IFERROR(SMALL(E5:E343,ROW()-ROW($F$5)+1),"")</f>
        <v>0</v>
      </c>
      <c r="H12">
        <f>IFERROR(SUM(F5:F12),"")</f>
        <v>0</v>
      </c>
      <c r="I12">
        <f>IF(INDIRECT(ADDRESS($D12+2,I$2+1,,,"Instances"))="","",INDIRECT(ADDRESS($D12+2,I$2+1,,,"Instances")))</f>
        <v>0</v>
      </c>
      <c r="J12">
        <f>IFERROR(SMALL(I5:I343,ROW()-ROW($J$5)+1),"")</f>
        <v>0</v>
      </c>
      <c r="L12">
        <f>IFERROR(SUM(J5:J12),"")</f>
        <v>0</v>
      </c>
      <c r="M12">
        <f>IF(INDIRECT(ADDRESS($D12+2,M$2+1,,,"Instances"))="","",INDIRECT(ADDRESS($D12+2,M$2+1,,,"Instances")))</f>
        <v>0</v>
      </c>
      <c r="N12">
        <f>IFERROR(SMALL(M5:M343,ROW()-ROW($N$5)+1),"")</f>
        <v>0</v>
      </c>
      <c r="P12">
        <f>IFERROR(SUM(N5:N12),"")</f>
        <v>0</v>
      </c>
      <c r="Q12">
        <f>IF(INDIRECT(ADDRESS($D12+2,Q$2+1,,,"Instances"))="","",INDIRECT(ADDRESS($D12+2,Q$2+1,,,"Instances")))</f>
        <v>0</v>
      </c>
      <c r="R12">
        <f>IFERROR(SMALL(Q5:Q343,ROW()-ROW($R$5)+1),"")</f>
        <v>0</v>
      </c>
      <c r="T12">
        <f>IFERROR(SUM(R5:R12),"")</f>
        <v>0</v>
      </c>
      <c r="U12">
        <f>IF(INDIRECT(ADDRESS($D12+2,U$2+1,,,"Instances"))="","",INDIRECT(ADDRESS($D12+2,U$2+1,,,"Instances")))</f>
        <v>0</v>
      </c>
      <c r="V12">
        <f>IFERROR(SMALL(U5:U343,ROW()-ROW($V$5)+1),"")</f>
        <v>0</v>
      </c>
      <c r="X12">
        <f>IFERROR(SUM(V5:V12),"")</f>
        <v>0</v>
      </c>
      <c r="Y12">
        <f>IF(INDIRECT(ADDRESS($D12+2,Y$2+1,,,"Instances"))="","",INDIRECT(ADDRESS($D12+2,Y$2+1,,,"Instances")))</f>
        <v>0</v>
      </c>
      <c r="Z12">
        <f>IFERROR(SMALL(Y5:Y343,ROW()-ROW($Z$5)+1),"")</f>
        <v>0</v>
      </c>
      <c r="AB12">
        <f>IFERROR(SUM(Z5:Z12),"")</f>
        <v>0</v>
      </c>
      <c r="AC12">
        <f>IF(INDIRECT(ADDRESS($D12+2,AC$2+1,,,"Instances"))="","",INDIRECT(ADDRESS($D12+2,AC$2+1,,,"Instances")))</f>
        <v>0</v>
      </c>
      <c r="AD12">
        <f>IFERROR(SMALL(AC5:AC343,ROW()-ROW($AD$5)+1),"")</f>
        <v>0</v>
      </c>
      <c r="AF12">
        <f>IFERROR(SUM(AD5:AD12),"")</f>
        <v>0</v>
      </c>
      <c r="AG12">
        <f>IF(INDIRECT(ADDRESS($D12+2,AG$2+1,,,"Instances"))="","",INDIRECT(ADDRESS($D12+2,AG$2+1,,,"Instances")))</f>
        <v>0</v>
      </c>
      <c r="AH12">
        <f>IFERROR(SMALL(AG5:AG343,ROW()-ROW($AH$5)+1),"")</f>
        <v>0</v>
      </c>
      <c r="AJ12">
        <f>IFERROR(SUM(AH5:AH12),"")</f>
        <v>0</v>
      </c>
      <c r="AL12">
        <v>8</v>
      </c>
      <c r="AM12" cm="1">
        <f t="array" ref="AM12">_xlfn.SWITCH(Charts!$B$3,"average", AVERAGE(INDIRECT(ADDRESS(7+3,AM$2+1,,,"Instances") &amp; ":" &amp; ADDRESS(7+3,AM$2+1))),"median", MEDIAN(INDIRECT(ADDRESS(7+3,AM$2+1,,,"Instances") &amp; ":" &amp; ADDRESS(7+3,AM$2+1))),"min", MIN(INDIRECT(ADDRESS(7+3,AM$2+1,,,"Instances") &amp; ":" &amp; ADDRESS(7+3,AM$2+1))),"max", MAX(INDIRECT(ADDRESS(7+3,AM$2+1,,,"Instances") &amp; ":" &amp; ADDRESS(7+3,AM$2+1))),"diff", MAX(INDIRECT(ADDRESS(7+3,AM$2+1,,,"Instances") &amp; ":" &amp; ADDRESS(7+3,AM$2+1)))-MIN(INDIRECT(ADDRESS(7+3,AM$2+1,,,"Instances") &amp; ":" &amp; ADDRESS(7+3,AM$2+1))))</f>
        <v>0</v>
      </c>
      <c r="AN12">
        <f>IFERROR(SMALL(AM5:AM343,ROW()-ROW($AN$5)+1),"")</f>
        <v>0</v>
      </c>
      <c r="AP12">
        <f>IFERROR(SUM(AN5:AN12),"")</f>
        <v>0</v>
      </c>
      <c r="AQ12" cm="1">
        <f t="array" ref="AQ12">_xlfn.SWITCH(Charts!$B$3,"average", AVERAGE(INDIRECT(ADDRESS(7+3,AQ$2+1,,,"Instances") &amp; ":" &amp; ADDRESS(7+3,AQ$2+1))),"median", MEDIAN(INDIRECT(ADDRESS(7+3,AQ$2+1,,,"Instances") &amp; ":" &amp; ADDRESS(7+3,AQ$2+1))),"min", MIN(INDIRECT(ADDRESS(7+3,AQ$2+1,,,"Instances") &amp; ":" &amp; ADDRESS(7+3,AQ$2+1))),"max", MAX(INDIRECT(ADDRESS(7+3,AQ$2+1,,,"Instances") &amp; ":" &amp; ADDRESS(7+3,AQ$2+1))),"diff", MAX(INDIRECT(ADDRESS(7+3,AQ$2+1,,,"Instances") &amp; ":" &amp; ADDRESS(7+3,AQ$2+1)))-MIN(INDIRECT(ADDRESS(7+3,AQ$2+1,,,"Instances") &amp; ":" &amp; ADDRESS(7+3,AQ$2+1))))</f>
        <v>0</v>
      </c>
      <c r="AR12">
        <f>IFERROR(SMALL(AQ5:AQ343,ROW()-ROW($AR$5)+1),"")</f>
        <v>0</v>
      </c>
      <c r="AT12">
        <f>IFERROR(SUM(AR5:AR12),"")</f>
        <v>0</v>
      </c>
      <c r="AU12" cm="1">
        <f t="array" ref="AU12">_xlfn.SWITCH(Charts!$B$3,"average", AVERAGE(INDIRECT(ADDRESS(7+3,AU$2+1,,,"Instances") &amp; ":" &amp; ADDRESS(7+3,AU$2+1))),"median", MEDIAN(INDIRECT(ADDRESS(7+3,AU$2+1,,,"Instances") &amp; ":" &amp; ADDRESS(7+3,AU$2+1))),"min", MIN(INDIRECT(ADDRESS(7+3,AU$2+1,,,"Instances") &amp; ":" &amp; ADDRESS(7+3,AU$2+1))),"max", MAX(INDIRECT(ADDRESS(7+3,AU$2+1,,,"Instances") &amp; ":" &amp; ADDRESS(7+3,AU$2+1))),"diff", MAX(INDIRECT(ADDRESS(7+3,AU$2+1,,,"Instances") &amp; ":" &amp; ADDRESS(7+3,AU$2+1)))-MIN(INDIRECT(ADDRESS(7+3,AU$2+1,,,"Instances") &amp; ":" &amp; ADDRESS(7+3,AU$2+1))))</f>
        <v>0</v>
      </c>
      <c r="AV12">
        <f>IFERROR(SMALL(AU5:AU343,ROW()-ROW($AV$5)+1),"")</f>
        <v>0</v>
      </c>
      <c r="AX12">
        <f>IFERROR(SUM(AV5:AV12),"")</f>
        <v>0</v>
      </c>
      <c r="AY12" cm="1">
        <f t="array" ref="AY12">_xlfn.SWITCH(Charts!$B$3,"average", AVERAGE(INDIRECT(ADDRESS(7+3,AY$2+1,,,"Instances") &amp; ":" &amp; ADDRESS(7+3,AY$2+1))),"median", MEDIAN(INDIRECT(ADDRESS(7+3,AY$2+1,,,"Instances") &amp; ":" &amp; ADDRESS(7+3,AY$2+1))),"min", MIN(INDIRECT(ADDRESS(7+3,AY$2+1,,,"Instances") &amp; ":" &amp; ADDRESS(7+3,AY$2+1))),"max", MAX(INDIRECT(ADDRESS(7+3,AY$2+1,,,"Instances") &amp; ":" &amp; ADDRESS(7+3,AY$2+1))),"diff", MAX(INDIRECT(ADDRESS(7+3,AY$2+1,,,"Instances") &amp; ":" &amp; ADDRESS(7+3,AY$2+1)))-MIN(INDIRECT(ADDRESS(7+3,AY$2+1,,,"Instances") &amp; ":" &amp; ADDRESS(7+3,AY$2+1))))</f>
        <v>0</v>
      </c>
      <c r="AZ12">
        <f>IFERROR(SMALL(AY5:AY343,ROW()-ROW($AZ$5)+1),"")</f>
        <v>0</v>
      </c>
      <c r="BB12">
        <f>IFERROR(SUM(AZ5:AZ12),"")</f>
        <v>0</v>
      </c>
      <c r="BC12" cm="1">
        <f t="array" ref="BC12">_xlfn.SWITCH(Charts!$B$3,"average", AVERAGE(INDIRECT(ADDRESS(7+3,BC$2+1,,,"Instances") &amp; ":" &amp; ADDRESS(7+3,BC$2+1))),"median", MEDIAN(INDIRECT(ADDRESS(7+3,BC$2+1,,,"Instances") &amp; ":" &amp; ADDRESS(7+3,BC$2+1))),"min", MIN(INDIRECT(ADDRESS(7+3,BC$2+1,,,"Instances") &amp; ":" &amp; ADDRESS(7+3,BC$2+1))),"max", MAX(INDIRECT(ADDRESS(7+3,BC$2+1,,,"Instances") &amp; ":" &amp; ADDRESS(7+3,BC$2+1))),"diff", MAX(INDIRECT(ADDRESS(7+3,BC$2+1,,,"Instances") &amp; ":" &amp; ADDRESS(7+3,BC$2+1)))-MIN(INDIRECT(ADDRESS(7+3,BC$2+1,,,"Instances") &amp; ":" &amp; ADDRESS(7+3,BC$2+1))))</f>
        <v>0</v>
      </c>
      <c r="BD12">
        <f>IFERROR(SMALL(BC5:BC343,ROW()-ROW($BD$5)+1),"")</f>
        <v>0</v>
      </c>
      <c r="BF12">
        <f>IFERROR(SUM(BD5:BD12),"")</f>
        <v>0</v>
      </c>
      <c r="BG12" cm="1">
        <f t="array" ref="BG12">_xlfn.SWITCH(Charts!$B$3,"average", AVERAGE(INDIRECT(ADDRESS(7+3,BG$2+1,,,"Instances") &amp; ":" &amp; ADDRESS(7+3,BG$2+1))),"median", MEDIAN(INDIRECT(ADDRESS(7+3,BG$2+1,,,"Instances") &amp; ":" &amp; ADDRESS(7+3,BG$2+1))),"min", MIN(INDIRECT(ADDRESS(7+3,BG$2+1,,,"Instances") &amp; ":" &amp; ADDRESS(7+3,BG$2+1))),"max", MAX(INDIRECT(ADDRESS(7+3,BG$2+1,,,"Instances") &amp; ":" &amp; ADDRESS(7+3,BG$2+1))),"diff", MAX(INDIRECT(ADDRESS(7+3,BG$2+1,,,"Instances") &amp; ":" &amp; ADDRESS(7+3,BG$2+1)))-MIN(INDIRECT(ADDRESS(7+3,BG$2+1,,,"Instances") &amp; ":" &amp; ADDRESS(7+3,BG$2+1))))</f>
        <v>0</v>
      </c>
      <c r="BH12">
        <f>IFERROR(SMALL(BG5:BG343,ROW()-ROW($BH$5)+1),"")</f>
        <v>0</v>
      </c>
      <c r="BJ12">
        <f>IFERROR(SUM(BH5:BH12),"")</f>
        <v>0</v>
      </c>
      <c r="BK12" cm="1">
        <f t="array" ref="BK12">_xlfn.SWITCH(Charts!$B$3,"average", AVERAGE(INDIRECT(ADDRESS(7+3,BK$2+1,,,"Instances") &amp; ":" &amp; ADDRESS(7+3,BK$2+1))),"median", MEDIAN(INDIRECT(ADDRESS(7+3,BK$2+1,,,"Instances") &amp; ":" &amp; ADDRESS(7+3,BK$2+1))),"min", MIN(INDIRECT(ADDRESS(7+3,BK$2+1,,,"Instances") &amp; ":" &amp; ADDRESS(7+3,BK$2+1))),"max", MAX(INDIRECT(ADDRESS(7+3,BK$2+1,,,"Instances") &amp; ":" &amp; ADDRESS(7+3,BK$2+1))),"diff", MAX(INDIRECT(ADDRESS(7+3,BK$2+1,,,"Instances") &amp; ":" &amp; ADDRESS(7+3,BK$2+1)))-MIN(INDIRECT(ADDRESS(7+3,BK$2+1,,,"Instances") &amp; ":" &amp; ADDRESS(7+3,BK$2+1))))</f>
        <v>0</v>
      </c>
      <c r="BL12">
        <f>IFERROR(SMALL(BK5:BK343,ROW()-ROW($BL$5)+1),"")</f>
        <v>0</v>
      </c>
      <c r="BN12">
        <f>IFERROR(SUM(BL5:BL12),"")</f>
        <v>0</v>
      </c>
      <c r="BO12" cm="1">
        <f t="array" ref="BO12">_xlfn.SWITCH(Charts!$B$3,"average", AVERAGE(INDIRECT(ADDRESS(7+3,BO$2+1,,,"Instances") &amp; ":" &amp; ADDRESS(7+3,BO$2+1))),"median", MEDIAN(INDIRECT(ADDRESS(7+3,BO$2+1,,,"Instances") &amp; ":" &amp; ADDRESS(7+3,BO$2+1))),"min", MIN(INDIRECT(ADDRESS(7+3,BO$2+1,,,"Instances") &amp; ":" &amp; ADDRESS(7+3,BO$2+1))),"max", MAX(INDIRECT(ADDRESS(7+3,BO$2+1,,,"Instances") &amp; ":" &amp; ADDRESS(7+3,BO$2+1))),"diff", MAX(INDIRECT(ADDRESS(7+3,BO$2+1,,,"Instances") &amp; ":" &amp; ADDRESS(7+3,BO$2+1)))-MIN(INDIRECT(ADDRESS(7+3,BO$2+1,,,"Instances") &amp; ":" &amp; ADDRESS(7+3,BO$2+1))))</f>
        <v>0</v>
      </c>
      <c r="BP12">
        <f>IFERROR(SMALL(BO5:BO343,ROW()-ROW($BP$5)+1),"")</f>
        <v>0</v>
      </c>
      <c r="BR12">
        <f>IFERROR(SUM(BP5:BP12),"")</f>
        <v>0</v>
      </c>
      <c r="BU12">
        <f>IF(Charts!$B$3="none",E1714,IF(AM1714="",NA(),AM1714))</f>
        <v>0</v>
      </c>
      <c r="BV12">
        <f>IF(Charts!$B$3="none",F1714,IF(AN1714="",NA(),AN1714))</f>
        <v>0</v>
      </c>
      <c r="BW12">
        <f>IF(Charts!$B$3="none",G1714,IF(AO1714="",NA(),AO1714))</f>
        <v>0</v>
      </c>
      <c r="BX12">
        <f>IF(Charts!$B$3="none",H1714,IF(AP1714="",NA(),AP1714))</f>
        <v>0</v>
      </c>
      <c r="BY12">
        <f>IF(Charts!$B$3="none",I1714,IF(AQ1714="",NA(),AQ1714))</f>
        <v>0</v>
      </c>
      <c r="BZ12">
        <f>IF(Charts!$B$3="none",J1714,IF(AR1714="",NA(),AR1714))</f>
        <v>0</v>
      </c>
      <c r="CA12">
        <f>IF(Charts!$B$3="none",K1714,IF(AS1714="",NA(),AS1714))</f>
        <v>0</v>
      </c>
      <c r="CB12">
        <f>IF(Charts!$B$3="none",L1714,IF(AT1714="",NA(),AT1714))</f>
        <v>0</v>
      </c>
      <c r="CC12">
        <f>IF(Charts!$B$3="none",M1714,IF(AU1714="",NA(),AU1714))</f>
        <v>0</v>
      </c>
      <c r="CD12">
        <f>IF(Charts!$B$3="none",N1714,IF(AV1714="",NA(),AV1714))</f>
        <v>0</v>
      </c>
      <c r="CE12">
        <f>IF(Charts!$B$3="none",O1714,IF(AW1714="",NA(),AW1714))</f>
        <v>0</v>
      </c>
      <c r="CF12">
        <f>IF(Charts!$B$3="none",P1714,IF(AX1714="",NA(),AX1714))</f>
        <v>0</v>
      </c>
      <c r="CG12">
        <f>IF(Charts!$B$3="none",Q1714,IF(AY1714="",NA(),AY1714))</f>
        <v>0</v>
      </c>
      <c r="CH12">
        <f>IF(Charts!$B$3="none",R1714,IF(AZ1714="",NA(),AZ1714))</f>
        <v>0</v>
      </c>
      <c r="CI12">
        <f>IF(Charts!$B$3="none",S1714,IF(BA1714="",NA(),BA1714))</f>
        <v>0</v>
      </c>
      <c r="CJ12">
        <f>IF(Charts!$B$3="none",T1714,IF(BB1714="",NA(),BB1714))</f>
        <v>0</v>
      </c>
      <c r="CK12">
        <f>IF(Charts!$B$3="none",U1714,IF(BC1714="",NA(),BC1714))</f>
        <v>0</v>
      </c>
      <c r="CL12">
        <f>IF(Charts!$B$3="none",V1714,IF(BD1714="",NA(),BD1714))</f>
        <v>0</v>
      </c>
      <c r="CM12">
        <f>IF(Charts!$B$3="none",W1714,IF(BE1714="",NA(),BE1714))</f>
        <v>0</v>
      </c>
      <c r="CN12">
        <f>IF(Charts!$B$3="none",X1714,IF(BF1714="",NA(),BF1714))</f>
        <v>0</v>
      </c>
      <c r="CO12">
        <f>IF(Charts!$B$3="none",Y1714,IF(BG1714="",NA(),BG1714))</f>
        <v>0</v>
      </c>
      <c r="CP12">
        <f>IF(Charts!$B$3="none",Z1714,IF(BH1714="",NA(),BH1714))</f>
        <v>0</v>
      </c>
      <c r="CQ12">
        <f>IF(Charts!$B$3="none",AA1714,IF(BI1714="",NA(),BI1714))</f>
        <v>0</v>
      </c>
      <c r="CR12">
        <f>IF(Charts!$B$3="none",AB1714,IF(BJ1714="",NA(),BJ1714))</f>
        <v>0</v>
      </c>
      <c r="CS12">
        <f>IF(Charts!$B$3="none",AC1714,IF(BK1714="",NA(),BK1714))</f>
        <v>0</v>
      </c>
      <c r="CT12">
        <f>IF(Charts!$B$3="none",AD1714,IF(BL1714="",NA(),BL1714))</f>
        <v>0</v>
      </c>
      <c r="CU12">
        <f>IF(Charts!$B$3="none",AE1714,IF(BM1714="",NA(),BM1714))</f>
        <v>0</v>
      </c>
      <c r="CV12">
        <f>IF(Charts!$B$3="none",AF1714,IF(BN1714="",NA(),BN1714))</f>
        <v>0</v>
      </c>
      <c r="CW12">
        <f>IF(Charts!$B$3="none",AG1714,IF(BO1714="",NA(),BO1714))</f>
        <v>0</v>
      </c>
      <c r="CX12">
        <f>IF(Charts!$B$3="none",AH1714,IF(BP1714="",NA(),BP1714))</f>
        <v>0</v>
      </c>
      <c r="CY12">
        <f>IF(Charts!$B$3="none",AI1714,IF(BQ1714="",NA(),BQ1714))</f>
        <v>0</v>
      </c>
      <c r="CZ12">
        <f>IF(Charts!$B$3="none",AJ1714,IF(BR1714="",NA(),BR1714))</f>
        <v>0</v>
      </c>
    </row>
    <row r="13" spans="1:104">
      <c r="D13">
        <v>9</v>
      </c>
      <c r="E13">
        <f>IF(INDIRECT(ADDRESS($D13+2,E$2+1,,,"Instances"))="","",INDIRECT(ADDRESS($D13+2,E$2+1,,,"Instances")))</f>
        <v>0</v>
      </c>
      <c r="F13">
        <f>IFERROR(SMALL(E5:E343,ROW()-ROW($F$5)+1),"")</f>
        <v>0</v>
      </c>
      <c r="H13">
        <f>IFERROR(SUM(F5:F13),"")</f>
        <v>0</v>
      </c>
      <c r="I13">
        <f>IF(INDIRECT(ADDRESS($D13+2,I$2+1,,,"Instances"))="","",INDIRECT(ADDRESS($D13+2,I$2+1,,,"Instances")))</f>
        <v>0</v>
      </c>
      <c r="J13">
        <f>IFERROR(SMALL(I5:I343,ROW()-ROW($J$5)+1),"")</f>
        <v>0</v>
      </c>
      <c r="L13">
        <f>IFERROR(SUM(J5:J13),"")</f>
        <v>0</v>
      </c>
      <c r="M13">
        <f>IF(INDIRECT(ADDRESS($D13+2,M$2+1,,,"Instances"))="","",INDIRECT(ADDRESS($D13+2,M$2+1,,,"Instances")))</f>
        <v>0</v>
      </c>
      <c r="N13">
        <f>IFERROR(SMALL(M5:M343,ROW()-ROW($N$5)+1),"")</f>
        <v>0</v>
      </c>
      <c r="P13">
        <f>IFERROR(SUM(N5:N13),"")</f>
        <v>0</v>
      </c>
      <c r="Q13">
        <f>IF(INDIRECT(ADDRESS($D13+2,Q$2+1,,,"Instances"))="","",INDIRECT(ADDRESS($D13+2,Q$2+1,,,"Instances")))</f>
        <v>0</v>
      </c>
      <c r="R13">
        <f>IFERROR(SMALL(Q5:Q343,ROW()-ROW($R$5)+1),"")</f>
        <v>0</v>
      </c>
      <c r="T13">
        <f>IFERROR(SUM(R5:R13),"")</f>
        <v>0</v>
      </c>
      <c r="U13">
        <f>IF(INDIRECT(ADDRESS($D13+2,U$2+1,,,"Instances"))="","",INDIRECT(ADDRESS($D13+2,U$2+1,,,"Instances")))</f>
        <v>0</v>
      </c>
      <c r="V13">
        <f>IFERROR(SMALL(U5:U343,ROW()-ROW($V$5)+1),"")</f>
        <v>0</v>
      </c>
      <c r="X13">
        <f>IFERROR(SUM(V5:V13),"")</f>
        <v>0</v>
      </c>
      <c r="Y13">
        <f>IF(INDIRECT(ADDRESS($D13+2,Y$2+1,,,"Instances"))="","",INDIRECT(ADDRESS($D13+2,Y$2+1,,,"Instances")))</f>
        <v>0</v>
      </c>
      <c r="Z13">
        <f>IFERROR(SMALL(Y5:Y343,ROW()-ROW($Z$5)+1),"")</f>
        <v>0</v>
      </c>
      <c r="AB13">
        <f>IFERROR(SUM(Z5:Z13),"")</f>
        <v>0</v>
      </c>
      <c r="AC13">
        <f>IF(INDIRECT(ADDRESS($D13+2,AC$2+1,,,"Instances"))="","",INDIRECT(ADDRESS($D13+2,AC$2+1,,,"Instances")))</f>
        <v>0</v>
      </c>
      <c r="AD13">
        <f>IFERROR(SMALL(AC5:AC343,ROW()-ROW($AD$5)+1),"")</f>
        <v>0</v>
      </c>
      <c r="AF13">
        <f>IFERROR(SUM(AD5:AD13),"")</f>
        <v>0</v>
      </c>
      <c r="AG13">
        <f>IF(INDIRECT(ADDRESS($D13+2,AG$2+1,,,"Instances"))="","",INDIRECT(ADDRESS($D13+2,AG$2+1,,,"Instances")))</f>
        <v>0</v>
      </c>
      <c r="AH13">
        <f>IFERROR(SMALL(AG5:AG343,ROW()-ROW($AH$5)+1),"")</f>
        <v>0</v>
      </c>
      <c r="AJ13">
        <f>IFERROR(SUM(AH5:AH13),"")</f>
        <v>0</v>
      </c>
      <c r="AL13">
        <v>9</v>
      </c>
      <c r="AM13" cm="1">
        <f t="array" ref="AM13">_xlfn.SWITCH(Charts!$B$3,"average", AVERAGE(INDIRECT(ADDRESS(8+3,AM$2+1,,,"Instances") &amp; ":" &amp; ADDRESS(8+3,AM$2+1))),"median", MEDIAN(INDIRECT(ADDRESS(8+3,AM$2+1,,,"Instances") &amp; ":" &amp; ADDRESS(8+3,AM$2+1))),"min", MIN(INDIRECT(ADDRESS(8+3,AM$2+1,,,"Instances") &amp; ":" &amp; ADDRESS(8+3,AM$2+1))),"max", MAX(INDIRECT(ADDRESS(8+3,AM$2+1,,,"Instances") &amp; ":" &amp; ADDRESS(8+3,AM$2+1))),"diff", MAX(INDIRECT(ADDRESS(8+3,AM$2+1,,,"Instances") &amp; ":" &amp; ADDRESS(8+3,AM$2+1)))-MIN(INDIRECT(ADDRESS(8+3,AM$2+1,,,"Instances") &amp; ":" &amp; ADDRESS(8+3,AM$2+1))))</f>
        <v>0</v>
      </c>
      <c r="AN13">
        <f>IFERROR(SMALL(AM5:AM343,ROW()-ROW($AN$5)+1),"")</f>
        <v>0</v>
      </c>
      <c r="AP13">
        <f>IFERROR(SUM(AN5:AN13),"")</f>
        <v>0</v>
      </c>
      <c r="AQ13" cm="1">
        <f t="array" ref="AQ13">_xlfn.SWITCH(Charts!$B$3,"average", AVERAGE(INDIRECT(ADDRESS(8+3,AQ$2+1,,,"Instances") &amp; ":" &amp; ADDRESS(8+3,AQ$2+1))),"median", MEDIAN(INDIRECT(ADDRESS(8+3,AQ$2+1,,,"Instances") &amp; ":" &amp; ADDRESS(8+3,AQ$2+1))),"min", MIN(INDIRECT(ADDRESS(8+3,AQ$2+1,,,"Instances") &amp; ":" &amp; ADDRESS(8+3,AQ$2+1))),"max", MAX(INDIRECT(ADDRESS(8+3,AQ$2+1,,,"Instances") &amp; ":" &amp; ADDRESS(8+3,AQ$2+1))),"diff", MAX(INDIRECT(ADDRESS(8+3,AQ$2+1,,,"Instances") &amp; ":" &amp; ADDRESS(8+3,AQ$2+1)))-MIN(INDIRECT(ADDRESS(8+3,AQ$2+1,,,"Instances") &amp; ":" &amp; ADDRESS(8+3,AQ$2+1))))</f>
        <v>0</v>
      </c>
      <c r="AR13">
        <f>IFERROR(SMALL(AQ5:AQ343,ROW()-ROW($AR$5)+1),"")</f>
        <v>0</v>
      </c>
      <c r="AT13">
        <f>IFERROR(SUM(AR5:AR13),"")</f>
        <v>0</v>
      </c>
      <c r="AU13" cm="1">
        <f t="array" ref="AU13">_xlfn.SWITCH(Charts!$B$3,"average", AVERAGE(INDIRECT(ADDRESS(8+3,AU$2+1,,,"Instances") &amp; ":" &amp; ADDRESS(8+3,AU$2+1))),"median", MEDIAN(INDIRECT(ADDRESS(8+3,AU$2+1,,,"Instances") &amp; ":" &amp; ADDRESS(8+3,AU$2+1))),"min", MIN(INDIRECT(ADDRESS(8+3,AU$2+1,,,"Instances") &amp; ":" &amp; ADDRESS(8+3,AU$2+1))),"max", MAX(INDIRECT(ADDRESS(8+3,AU$2+1,,,"Instances") &amp; ":" &amp; ADDRESS(8+3,AU$2+1))),"diff", MAX(INDIRECT(ADDRESS(8+3,AU$2+1,,,"Instances") &amp; ":" &amp; ADDRESS(8+3,AU$2+1)))-MIN(INDIRECT(ADDRESS(8+3,AU$2+1,,,"Instances") &amp; ":" &amp; ADDRESS(8+3,AU$2+1))))</f>
        <v>0</v>
      </c>
      <c r="AV13">
        <f>IFERROR(SMALL(AU5:AU343,ROW()-ROW($AV$5)+1),"")</f>
        <v>0</v>
      </c>
      <c r="AX13">
        <f>IFERROR(SUM(AV5:AV13),"")</f>
        <v>0</v>
      </c>
      <c r="AY13" cm="1">
        <f t="array" ref="AY13">_xlfn.SWITCH(Charts!$B$3,"average", AVERAGE(INDIRECT(ADDRESS(8+3,AY$2+1,,,"Instances") &amp; ":" &amp; ADDRESS(8+3,AY$2+1))),"median", MEDIAN(INDIRECT(ADDRESS(8+3,AY$2+1,,,"Instances") &amp; ":" &amp; ADDRESS(8+3,AY$2+1))),"min", MIN(INDIRECT(ADDRESS(8+3,AY$2+1,,,"Instances") &amp; ":" &amp; ADDRESS(8+3,AY$2+1))),"max", MAX(INDIRECT(ADDRESS(8+3,AY$2+1,,,"Instances") &amp; ":" &amp; ADDRESS(8+3,AY$2+1))),"diff", MAX(INDIRECT(ADDRESS(8+3,AY$2+1,,,"Instances") &amp; ":" &amp; ADDRESS(8+3,AY$2+1)))-MIN(INDIRECT(ADDRESS(8+3,AY$2+1,,,"Instances") &amp; ":" &amp; ADDRESS(8+3,AY$2+1))))</f>
        <v>0</v>
      </c>
      <c r="AZ13">
        <f>IFERROR(SMALL(AY5:AY343,ROW()-ROW($AZ$5)+1),"")</f>
        <v>0</v>
      </c>
      <c r="BB13">
        <f>IFERROR(SUM(AZ5:AZ13),"")</f>
        <v>0</v>
      </c>
      <c r="BC13" cm="1">
        <f t="array" ref="BC13">_xlfn.SWITCH(Charts!$B$3,"average", AVERAGE(INDIRECT(ADDRESS(8+3,BC$2+1,,,"Instances") &amp; ":" &amp; ADDRESS(8+3,BC$2+1))),"median", MEDIAN(INDIRECT(ADDRESS(8+3,BC$2+1,,,"Instances") &amp; ":" &amp; ADDRESS(8+3,BC$2+1))),"min", MIN(INDIRECT(ADDRESS(8+3,BC$2+1,,,"Instances") &amp; ":" &amp; ADDRESS(8+3,BC$2+1))),"max", MAX(INDIRECT(ADDRESS(8+3,BC$2+1,,,"Instances") &amp; ":" &amp; ADDRESS(8+3,BC$2+1))),"diff", MAX(INDIRECT(ADDRESS(8+3,BC$2+1,,,"Instances") &amp; ":" &amp; ADDRESS(8+3,BC$2+1)))-MIN(INDIRECT(ADDRESS(8+3,BC$2+1,,,"Instances") &amp; ":" &amp; ADDRESS(8+3,BC$2+1))))</f>
        <v>0</v>
      </c>
      <c r="BD13">
        <f>IFERROR(SMALL(BC5:BC343,ROW()-ROW($BD$5)+1),"")</f>
        <v>0</v>
      </c>
      <c r="BF13">
        <f>IFERROR(SUM(BD5:BD13),"")</f>
        <v>0</v>
      </c>
      <c r="BG13" cm="1">
        <f t="array" ref="BG13">_xlfn.SWITCH(Charts!$B$3,"average", AVERAGE(INDIRECT(ADDRESS(8+3,BG$2+1,,,"Instances") &amp; ":" &amp; ADDRESS(8+3,BG$2+1))),"median", MEDIAN(INDIRECT(ADDRESS(8+3,BG$2+1,,,"Instances") &amp; ":" &amp; ADDRESS(8+3,BG$2+1))),"min", MIN(INDIRECT(ADDRESS(8+3,BG$2+1,,,"Instances") &amp; ":" &amp; ADDRESS(8+3,BG$2+1))),"max", MAX(INDIRECT(ADDRESS(8+3,BG$2+1,,,"Instances") &amp; ":" &amp; ADDRESS(8+3,BG$2+1))),"diff", MAX(INDIRECT(ADDRESS(8+3,BG$2+1,,,"Instances") &amp; ":" &amp; ADDRESS(8+3,BG$2+1)))-MIN(INDIRECT(ADDRESS(8+3,BG$2+1,,,"Instances") &amp; ":" &amp; ADDRESS(8+3,BG$2+1))))</f>
        <v>0</v>
      </c>
      <c r="BH13">
        <f>IFERROR(SMALL(BG5:BG343,ROW()-ROW($BH$5)+1),"")</f>
        <v>0</v>
      </c>
      <c r="BJ13">
        <f>IFERROR(SUM(BH5:BH13),"")</f>
        <v>0</v>
      </c>
      <c r="BK13" cm="1">
        <f t="array" ref="BK13">_xlfn.SWITCH(Charts!$B$3,"average", AVERAGE(INDIRECT(ADDRESS(8+3,BK$2+1,,,"Instances") &amp; ":" &amp; ADDRESS(8+3,BK$2+1))),"median", MEDIAN(INDIRECT(ADDRESS(8+3,BK$2+1,,,"Instances") &amp; ":" &amp; ADDRESS(8+3,BK$2+1))),"min", MIN(INDIRECT(ADDRESS(8+3,BK$2+1,,,"Instances") &amp; ":" &amp; ADDRESS(8+3,BK$2+1))),"max", MAX(INDIRECT(ADDRESS(8+3,BK$2+1,,,"Instances") &amp; ":" &amp; ADDRESS(8+3,BK$2+1))),"diff", MAX(INDIRECT(ADDRESS(8+3,BK$2+1,,,"Instances") &amp; ":" &amp; ADDRESS(8+3,BK$2+1)))-MIN(INDIRECT(ADDRESS(8+3,BK$2+1,,,"Instances") &amp; ":" &amp; ADDRESS(8+3,BK$2+1))))</f>
        <v>0</v>
      </c>
      <c r="BL13">
        <f>IFERROR(SMALL(BK5:BK343,ROW()-ROW($BL$5)+1),"")</f>
        <v>0</v>
      </c>
      <c r="BN13">
        <f>IFERROR(SUM(BL5:BL13),"")</f>
        <v>0</v>
      </c>
      <c r="BO13" cm="1">
        <f t="array" ref="BO13">_xlfn.SWITCH(Charts!$B$3,"average", AVERAGE(INDIRECT(ADDRESS(8+3,BO$2+1,,,"Instances") &amp; ":" &amp; ADDRESS(8+3,BO$2+1))),"median", MEDIAN(INDIRECT(ADDRESS(8+3,BO$2+1,,,"Instances") &amp; ":" &amp; ADDRESS(8+3,BO$2+1))),"min", MIN(INDIRECT(ADDRESS(8+3,BO$2+1,,,"Instances") &amp; ":" &amp; ADDRESS(8+3,BO$2+1))),"max", MAX(INDIRECT(ADDRESS(8+3,BO$2+1,,,"Instances") &amp; ":" &amp; ADDRESS(8+3,BO$2+1))),"diff", MAX(INDIRECT(ADDRESS(8+3,BO$2+1,,,"Instances") &amp; ":" &amp; ADDRESS(8+3,BO$2+1)))-MIN(INDIRECT(ADDRESS(8+3,BO$2+1,,,"Instances") &amp; ":" &amp; ADDRESS(8+3,BO$2+1))))</f>
        <v>0</v>
      </c>
      <c r="BP13">
        <f>IFERROR(SMALL(BO5:BO343,ROW()-ROW($BP$5)+1),"")</f>
        <v>0</v>
      </c>
      <c r="BR13">
        <f>IFERROR(SUM(BP5:BP13),"")</f>
        <v>0</v>
      </c>
      <c r="BU13">
        <f>IF(Charts!$B$3="none",E1715,IF(AM1715="",NA(),AM1715))</f>
        <v>0</v>
      </c>
      <c r="BV13">
        <f>IF(Charts!$B$3="none",F1715,IF(AN1715="",NA(),AN1715))</f>
        <v>0</v>
      </c>
      <c r="BW13">
        <f>IF(Charts!$B$3="none",G1715,IF(AO1715="",NA(),AO1715))</f>
        <v>0</v>
      </c>
      <c r="BX13">
        <f>IF(Charts!$B$3="none",H1715,IF(AP1715="",NA(),AP1715))</f>
        <v>0</v>
      </c>
      <c r="BY13">
        <f>IF(Charts!$B$3="none",I1715,IF(AQ1715="",NA(),AQ1715))</f>
        <v>0</v>
      </c>
      <c r="BZ13">
        <f>IF(Charts!$B$3="none",J1715,IF(AR1715="",NA(),AR1715))</f>
        <v>0</v>
      </c>
      <c r="CA13">
        <f>IF(Charts!$B$3="none",K1715,IF(AS1715="",NA(),AS1715))</f>
        <v>0</v>
      </c>
      <c r="CB13">
        <f>IF(Charts!$B$3="none",L1715,IF(AT1715="",NA(),AT1715))</f>
        <v>0</v>
      </c>
      <c r="CC13">
        <f>IF(Charts!$B$3="none",M1715,IF(AU1715="",NA(),AU1715))</f>
        <v>0</v>
      </c>
      <c r="CD13">
        <f>IF(Charts!$B$3="none",N1715,IF(AV1715="",NA(),AV1715))</f>
        <v>0</v>
      </c>
      <c r="CE13">
        <f>IF(Charts!$B$3="none",O1715,IF(AW1715="",NA(),AW1715))</f>
        <v>0</v>
      </c>
      <c r="CF13">
        <f>IF(Charts!$B$3="none",P1715,IF(AX1715="",NA(),AX1715))</f>
        <v>0</v>
      </c>
      <c r="CG13">
        <f>IF(Charts!$B$3="none",Q1715,IF(AY1715="",NA(),AY1715))</f>
        <v>0</v>
      </c>
      <c r="CH13">
        <f>IF(Charts!$B$3="none",R1715,IF(AZ1715="",NA(),AZ1715))</f>
        <v>0</v>
      </c>
      <c r="CI13">
        <f>IF(Charts!$B$3="none",S1715,IF(BA1715="",NA(),BA1715))</f>
        <v>0</v>
      </c>
      <c r="CJ13">
        <f>IF(Charts!$B$3="none",T1715,IF(BB1715="",NA(),BB1715))</f>
        <v>0</v>
      </c>
      <c r="CK13">
        <f>IF(Charts!$B$3="none",U1715,IF(BC1715="",NA(),BC1715))</f>
        <v>0</v>
      </c>
      <c r="CL13">
        <f>IF(Charts!$B$3="none",V1715,IF(BD1715="",NA(),BD1715))</f>
        <v>0</v>
      </c>
      <c r="CM13">
        <f>IF(Charts!$B$3="none",W1715,IF(BE1715="",NA(),BE1715))</f>
        <v>0</v>
      </c>
      <c r="CN13">
        <f>IF(Charts!$B$3="none",X1715,IF(BF1715="",NA(),BF1715))</f>
        <v>0</v>
      </c>
      <c r="CO13">
        <f>IF(Charts!$B$3="none",Y1715,IF(BG1715="",NA(),BG1715))</f>
        <v>0</v>
      </c>
      <c r="CP13">
        <f>IF(Charts!$B$3="none",Z1715,IF(BH1715="",NA(),BH1715))</f>
        <v>0</v>
      </c>
      <c r="CQ13">
        <f>IF(Charts!$B$3="none",AA1715,IF(BI1715="",NA(),BI1715))</f>
        <v>0</v>
      </c>
      <c r="CR13">
        <f>IF(Charts!$B$3="none",AB1715,IF(BJ1715="",NA(),BJ1715))</f>
        <v>0</v>
      </c>
      <c r="CS13">
        <f>IF(Charts!$B$3="none",AC1715,IF(BK1715="",NA(),BK1715))</f>
        <v>0</v>
      </c>
      <c r="CT13">
        <f>IF(Charts!$B$3="none",AD1715,IF(BL1715="",NA(),BL1715))</f>
        <v>0</v>
      </c>
      <c r="CU13">
        <f>IF(Charts!$B$3="none",AE1715,IF(BM1715="",NA(),BM1715))</f>
        <v>0</v>
      </c>
      <c r="CV13">
        <f>IF(Charts!$B$3="none",AF1715,IF(BN1715="",NA(),BN1715))</f>
        <v>0</v>
      </c>
      <c r="CW13">
        <f>IF(Charts!$B$3="none",AG1715,IF(BO1715="",NA(),BO1715))</f>
        <v>0</v>
      </c>
      <c r="CX13">
        <f>IF(Charts!$B$3="none",AH1715,IF(BP1715="",NA(),BP1715))</f>
        <v>0</v>
      </c>
      <c r="CY13">
        <f>IF(Charts!$B$3="none",AI1715,IF(BQ1715="",NA(),BQ1715))</f>
        <v>0</v>
      </c>
      <c r="CZ13">
        <f>IF(Charts!$B$3="none",AJ1715,IF(BR1715="",NA(),BR1715))</f>
        <v>0</v>
      </c>
    </row>
    <row r="14" spans="1:104">
      <c r="D14">
        <v>10</v>
      </c>
      <c r="E14">
        <f>IF(INDIRECT(ADDRESS($D14+2,E$2+1,,,"Instances"))="","",INDIRECT(ADDRESS($D14+2,E$2+1,,,"Instances")))</f>
        <v>0</v>
      </c>
      <c r="F14">
        <f>IFERROR(SMALL(E5:E343,ROW()-ROW($F$5)+1),"")</f>
        <v>0</v>
      </c>
      <c r="H14">
        <f>IFERROR(SUM(F5:F14),"")</f>
        <v>0</v>
      </c>
      <c r="I14">
        <f>IF(INDIRECT(ADDRESS($D14+2,I$2+1,,,"Instances"))="","",INDIRECT(ADDRESS($D14+2,I$2+1,,,"Instances")))</f>
        <v>0</v>
      </c>
      <c r="J14">
        <f>IFERROR(SMALL(I5:I343,ROW()-ROW($J$5)+1),"")</f>
        <v>0</v>
      </c>
      <c r="L14">
        <f>IFERROR(SUM(J5:J14),"")</f>
        <v>0</v>
      </c>
      <c r="M14">
        <f>IF(INDIRECT(ADDRESS($D14+2,M$2+1,,,"Instances"))="","",INDIRECT(ADDRESS($D14+2,M$2+1,,,"Instances")))</f>
        <v>0</v>
      </c>
      <c r="N14">
        <f>IFERROR(SMALL(M5:M343,ROW()-ROW($N$5)+1),"")</f>
        <v>0</v>
      </c>
      <c r="P14">
        <f>IFERROR(SUM(N5:N14),"")</f>
        <v>0</v>
      </c>
      <c r="Q14">
        <f>IF(INDIRECT(ADDRESS($D14+2,Q$2+1,,,"Instances"))="","",INDIRECT(ADDRESS($D14+2,Q$2+1,,,"Instances")))</f>
        <v>0</v>
      </c>
      <c r="R14">
        <f>IFERROR(SMALL(Q5:Q343,ROW()-ROW($R$5)+1),"")</f>
        <v>0</v>
      </c>
      <c r="T14">
        <f>IFERROR(SUM(R5:R14),"")</f>
        <v>0</v>
      </c>
      <c r="U14">
        <f>IF(INDIRECT(ADDRESS($D14+2,U$2+1,,,"Instances"))="","",INDIRECT(ADDRESS($D14+2,U$2+1,,,"Instances")))</f>
        <v>0</v>
      </c>
      <c r="V14">
        <f>IFERROR(SMALL(U5:U343,ROW()-ROW($V$5)+1),"")</f>
        <v>0</v>
      </c>
      <c r="X14">
        <f>IFERROR(SUM(V5:V14),"")</f>
        <v>0</v>
      </c>
      <c r="Y14">
        <f>IF(INDIRECT(ADDRESS($D14+2,Y$2+1,,,"Instances"))="","",INDIRECT(ADDRESS($D14+2,Y$2+1,,,"Instances")))</f>
        <v>0</v>
      </c>
      <c r="Z14">
        <f>IFERROR(SMALL(Y5:Y343,ROW()-ROW($Z$5)+1),"")</f>
        <v>0</v>
      </c>
      <c r="AB14">
        <f>IFERROR(SUM(Z5:Z14),"")</f>
        <v>0</v>
      </c>
      <c r="AC14">
        <f>IF(INDIRECT(ADDRESS($D14+2,AC$2+1,,,"Instances"))="","",INDIRECT(ADDRESS($D14+2,AC$2+1,,,"Instances")))</f>
        <v>0</v>
      </c>
      <c r="AD14">
        <f>IFERROR(SMALL(AC5:AC343,ROW()-ROW($AD$5)+1),"")</f>
        <v>0</v>
      </c>
      <c r="AF14">
        <f>IFERROR(SUM(AD5:AD14),"")</f>
        <v>0</v>
      </c>
      <c r="AG14">
        <f>IF(INDIRECT(ADDRESS($D14+2,AG$2+1,,,"Instances"))="","",INDIRECT(ADDRESS($D14+2,AG$2+1,,,"Instances")))</f>
        <v>0</v>
      </c>
      <c r="AH14">
        <f>IFERROR(SMALL(AG5:AG343,ROW()-ROW($AH$5)+1),"")</f>
        <v>0</v>
      </c>
      <c r="AJ14">
        <f>IFERROR(SUM(AH5:AH14),"")</f>
        <v>0</v>
      </c>
      <c r="AL14">
        <v>10</v>
      </c>
      <c r="AM14" cm="1">
        <f t="array" ref="AM14">_xlfn.SWITCH(Charts!$B$3,"average", AVERAGE(INDIRECT(ADDRESS(9+3,AM$2+1,,,"Instances") &amp; ":" &amp; ADDRESS(9+3,AM$2+1))),"median", MEDIAN(INDIRECT(ADDRESS(9+3,AM$2+1,,,"Instances") &amp; ":" &amp; ADDRESS(9+3,AM$2+1))),"min", MIN(INDIRECT(ADDRESS(9+3,AM$2+1,,,"Instances") &amp; ":" &amp; ADDRESS(9+3,AM$2+1))),"max", MAX(INDIRECT(ADDRESS(9+3,AM$2+1,,,"Instances") &amp; ":" &amp; ADDRESS(9+3,AM$2+1))),"diff", MAX(INDIRECT(ADDRESS(9+3,AM$2+1,,,"Instances") &amp; ":" &amp; ADDRESS(9+3,AM$2+1)))-MIN(INDIRECT(ADDRESS(9+3,AM$2+1,,,"Instances") &amp; ":" &amp; ADDRESS(9+3,AM$2+1))))</f>
        <v>0</v>
      </c>
      <c r="AN14">
        <f>IFERROR(SMALL(AM5:AM343,ROW()-ROW($AN$5)+1),"")</f>
        <v>0</v>
      </c>
      <c r="AP14">
        <f>IFERROR(SUM(AN5:AN14),"")</f>
        <v>0</v>
      </c>
      <c r="AQ14" cm="1">
        <f t="array" ref="AQ14">_xlfn.SWITCH(Charts!$B$3,"average", AVERAGE(INDIRECT(ADDRESS(9+3,AQ$2+1,,,"Instances") &amp; ":" &amp; ADDRESS(9+3,AQ$2+1))),"median", MEDIAN(INDIRECT(ADDRESS(9+3,AQ$2+1,,,"Instances") &amp; ":" &amp; ADDRESS(9+3,AQ$2+1))),"min", MIN(INDIRECT(ADDRESS(9+3,AQ$2+1,,,"Instances") &amp; ":" &amp; ADDRESS(9+3,AQ$2+1))),"max", MAX(INDIRECT(ADDRESS(9+3,AQ$2+1,,,"Instances") &amp; ":" &amp; ADDRESS(9+3,AQ$2+1))),"diff", MAX(INDIRECT(ADDRESS(9+3,AQ$2+1,,,"Instances") &amp; ":" &amp; ADDRESS(9+3,AQ$2+1)))-MIN(INDIRECT(ADDRESS(9+3,AQ$2+1,,,"Instances") &amp; ":" &amp; ADDRESS(9+3,AQ$2+1))))</f>
        <v>0</v>
      </c>
      <c r="AR14">
        <f>IFERROR(SMALL(AQ5:AQ343,ROW()-ROW($AR$5)+1),"")</f>
        <v>0</v>
      </c>
      <c r="AT14">
        <f>IFERROR(SUM(AR5:AR14),"")</f>
        <v>0</v>
      </c>
      <c r="AU14" cm="1">
        <f t="array" ref="AU14">_xlfn.SWITCH(Charts!$B$3,"average", AVERAGE(INDIRECT(ADDRESS(9+3,AU$2+1,,,"Instances") &amp; ":" &amp; ADDRESS(9+3,AU$2+1))),"median", MEDIAN(INDIRECT(ADDRESS(9+3,AU$2+1,,,"Instances") &amp; ":" &amp; ADDRESS(9+3,AU$2+1))),"min", MIN(INDIRECT(ADDRESS(9+3,AU$2+1,,,"Instances") &amp; ":" &amp; ADDRESS(9+3,AU$2+1))),"max", MAX(INDIRECT(ADDRESS(9+3,AU$2+1,,,"Instances") &amp; ":" &amp; ADDRESS(9+3,AU$2+1))),"diff", MAX(INDIRECT(ADDRESS(9+3,AU$2+1,,,"Instances") &amp; ":" &amp; ADDRESS(9+3,AU$2+1)))-MIN(INDIRECT(ADDRESS(9+3,AU$2+1,,,"Instances") &amp; ":" &amp; ADDRESS(9+3,AU$2+1))))</f>
        <v>0</v>
      </c>
      <c r="AV14">
        <f>IFERROR(SMALL(AU5:AU343,ROW()-ROW($AV$5)+1),"")</f>
        <v>0</v>
      </c>
      <c r="AX14">
        <f>IFERROR(SUM(AV5:AV14),"")</f>
        <v>0</v>
      </c>
      <c r="AY14" cm="1">
        <f t="array" ref="AY14">_xlfn.SWITCH(Charts!$B$3,"average", AVERAGE(INDIRECT(ADDRESS(9+3,AY$2+1,,,"Instances") &amp; ":" &amp; ADDRESS(9+3,AY$2+1))),"median", MEDIAN(INDIRECT(ADDRESS(9+3,AY$2+1,,,"Instances") &amp; ":" &amp; ADDRESS(9+3,AY$2+1))),"min", MIN(INDIRECT(ADDRESS(9+3,AY$2+1,,,"Instances") &amp; ":" &amp; ADDRESS(9+3,AY$2+1))),"max", MAX(INDIRECT(ADDRESS(9+3,AY$2+1,,,"Instances") &amp; ":" &amp; ADDRESS(9+3,AY$2+1))),"diff", MAX(INDIRECT(ADDRESS(9+3,AY$2+1,,,"Instances") &amp; ":" &amp; ADDRESS(9+3,AY$2+1)))-MIN(INDIRECT(ADDRESS(9+3,AY$2+1,,,"Instances") &amp; ":" &amp; ADDRESS(9+3,AY$2+1))))</f>
        <v>0</v>
      </c>
      <c r="AZ14">
        <f>IFERROR(SMALL(AY5:AY343,ROW()-ROW($AZ$5)+1),"")</f>
        <v>0</v>
      </c>
      <c r="BB14">
        <f>IFERROR(SUM(AZ5:AZ14),"")</f>
        <v>0</v>
      </c>
      <c r="BC14" cm="1">
        <f t="array" ref="BC14">_xlfn.SWITCH(Charts!$B$3,"average", AVERAGE(INDIRECT(ADDRESS(9+3,BC$2+1,,,"Instances") &amp; ":" &amp; ADDRESS(9+3,BC$2+1))),"median", MEDIAN(INDIRECT(ADDRESS(9+3,BC$2+1,,,"Instances") &amp; ":" &amp; ADDRESS(9+3,BC$2+1))),"min", MIN(INDIRECT(ADDRESS(9+3,BC$2+1,,,"Instances") &amp; ":" &amp; ADDRESS(9+3,BC$2+1))),"max", MAX(INDIRECT(ADDRESS(9+3,BC$2+1,,,"Instances") &amp; ":" &amp; ADDRESS(9+3,BC$2+1))),"diff", MAX(INDIRECT(ADDRESS(9+3,BC$2+1,,,"Instances") &amp; ":" &amp; ADDRESS(9+3,BC$2+1)))-MIN(INDIRECT(ADDRESS(9+3,BC$2+1,,,"Instances") &amp; ":" &amp; ADDRESS(9+3,BC$2+1))))</f>
        <v>0</v>
      </c>
      <c r="BD14">
        <f>IFERROR(SMALL(BC5:BC343,ROW()-ROW($BD$5)+1),"")</f>
        <v>0</v>
      </c>
      <c r="BF14">
        <f>IFERROR(SUM(BD5:BD14),"")</f>
        <v>0</v>
      </c>
      <c r="BG14" cm="1">
        <f t="array" ref="BG14">_xlfn.SWITCH(Charts!$B$3,"average", AVERAGE(INDIRECT(ADDRESS(9+3,BG$2+1,,,"Instances") &amp; ":" &amp; ADDRESS(9+3,BG$2+1))),"median", MEDIAN(INDIRECT(ADDRESS(9+3,BG$2+1,,,"Instances") &amp; ":" &amp; ADDRESS(9+3,BG$2+1))),"min", MIN(INDIRECT(ADDRESS(9+3,BG$2+1,,,"Instances") &amp; ":" &amp; ADDRESS(9+3,BG$2+1))),"max", MAX(INDIRECT(ADDRESS(9+3,BG$2+1,,,"Instances") &amp; ":" &amp; ADDRESS(9+3,BG$2+1))),"diff", MAX(INDIRECT(ADDRESS(9+3,BG$2+1,,,"Instances") &amp; ":" &amp; ADDRESS(9+3,BG$2+1)))-MIN(INDIRECT(ADDRESS(9+3,BG$2+1,,,"Instances") &amp; ":" &amp; ADDRESS(9+3,BG$2+1))))</f>
        <v>0</v>
      </c>
      <c r="BH14">
        <f>IFERROR(SMALL(BG5:BG343,ROW()-ROW($BH$5)+1),"")</f>
        <v>0</v>
      </c>
      <c r="BJ14">
        <f>IFERROR(SUM(BH5:BH14),"")</f>
        <v>0</v>
      </c>
      <c r="BK14" cm="1">
        <f t="array" ref="BK14">_xlfn.SWITCH(Charts!$B$3,"average", AVERAGE(INDIRECT(ADDRESS(9+3,BK$2+1,,,"Instances") &amp; ":" &amp; ADDRESS(9+3,BK$2+1))),"median", MEDIAN(INDIRECT(ADDRESS(9+3,BK$2+1,,,"Instances") &amp; ":" &amp; ADDRESS(9+3,BK$2+1))),"min", MIN(INDIRECT(ADDRESS(9+3,BK$2+1,,,"Instances") &amp; ":" &amp; ADDRESS(9+3,BK$2+1))),"max", MAX(INDIRECT(ADDRESS(9+3,BK$2+1,,,"Instances") &amp; ":" &amp; ADDRESS(9+3,BK$2+1))),"diff", MAX(INDIRECT(ADDRESS(9+3,BK$2+1,,,"Instances") &amp; ":" &amp; ADDRESS(9+3,BK$2+1)))-MIN(INDIRECT(ADDRESS(9+3,BK$2+1,,,"Instances") &amp; ":" &amp; ADDRESS(9+3,BK$2+1))))</f>
        <v>0</v>
      </c>
      <c r="BL14">
        <f>IFERROR(SMALL(BK5:BK343,ROW()-ROW($BL$5)+1),"")</f>
        <v>0</v>
      </c>
      <c r="BN14">
        <f>IFERROR(SUM(BL5:BL14),"")</f>
        <v>0</v>
      </c>
      <c r="BO14" cm="1">
        <f t="array" ref="BO14">_xlfn.SWITCH(Charts!$B$3,"average", AVERAGE(INDIRECT(ADDRESS(9+3,BO$2+1,,,"Instances") &amp; ":" &amp; ADDRESS(9+3,BO$2+1))),"median", MEDIAN(INDIRECT(ADDRESS(9+3,BO$2+1,,,"Instances") &amp; ":" &amp; ADDRESS(9+3,BO$2+1))),"min", MIN(INDIRECT(ADDRESS(9+3,BO$2+1,,,"Instances") &amp; ":" &amp; ADDRESS(9+3,BO$2+1))),"max", MAX(INDIRECT(ADDRESS(9+3,BO$2+1,,,"Instances") &amp; ":" &amp; ADDRESS(9+3,BO$2+1))),"diff", MAX(INDIRECT(ADDRESS(9+3,BO$2+1,,,"Instances") &amp; ":" &amp; ADDRESS(9+3,BO$2+1)))-MIN(INDIRECT(ADDRESS(9+3,BO$2+1,,,"Instances") &amp; ":" &amp; ADDRESS(9+3,BO$2+1))))</f>
        <v>0</v>
      </c>
      <c r="BP14">
        <f>IFERROR(SMALL(BO5:BO343,ROW()-ROW($BP$5)+1),"")</f>
        <v>0</v>
      </c>
      <c r="BR14">
        <f>IFERROR(SUM(BP5:BP14),"")</f>
        <v>0</v>
      </c>
      <c r="BU14">
        <f>IF(Charts!$B$3="none",E1716,IF(AM1716="",NA(),AM1716))</f>
        <v>0</v>
      </c>
      <c r="BV14">
        <f>IF(Charts!$B$3="none",F1716,IF(AN1716="",NA(),AN1716))</f>
        <v>0</v>
      </c>
      <c r="BW14">
        <f>IF(Charts!$B$3="none",G1716,IF(AO1716="",NA(),AO1716))</f>
        <v>0</v>
      </c>
      <c r="BX14">
        <f>IF(Charts!$B$3="none",H1716,IF(AP1716="",NA(),AP1716))</f>
        <v>0</v>
      </c>
      <c r="BY14">
        <f>IF(Charts!$B$3="none",I1716,IF(AQ1716="",NA(),AQ1716))</f>
        <v>0</v>
      </c>
      <c r="BZ14">
        <f>IF(Charts!$B$3="none",J1716,IF(AR1716="",NA(),AR1716))</f>
        <v>0</v>
      </c>
      <c r="CA14">
        <f>IF(Charts!$B$3="none",K1716,IF(AS1716="",NA(),AS1716))</f>
        <v>0</v>
      </c>
      <c r="CB14">
        <f>IF(Charts!$B$3="none",L1716,IF(AT1716="",NA(),AT1716))</f>
        <v>0</v>
      </c>
      <c r="CC14">
        <f>IF(Charts!$B$3="none",M1716,IF(AU1716="",NA(),AU1716))</f>
        <v>0</v>
      </c>
      <c r="CD14">
        <f>IF(Charts!$B$3="none",N1716,IF(AV1716="",NA(),AV1716))</f>
        <v>0</v>
      </c>
      <c r="CE14">
        <f>IF(Charts!$B$3="none",O1716,IF(AW1716="",NA(),AW1716))</f>
        <v>0</v>
      </c>
      <c r="CF14">
        <f>IF(Charts!$B$3="none",P1716,IF(AX1716="",NA(),AX1716))</f>
        <v>0</v>
      </c>
      <c r="CG14">
        <f>IF(Charts!$B$3="none",Q1716,IF(AY1716="",NA(),AY1716))</f>
        <v>0</v>
      </c>
      <c r="CH14">
        <f>IF(Charts!$B$3="none",R1716,IF(AZ1716="",NA(),AZ1716))</f>
        <v>0</v>
      </c>
      <c r="CI14">
        <f>IF(Charts!$B$3="none",S1716,IF(BA1716="",NA(),BA1716))</f>
        <v>0</v>
      </c>
      <c r="CJ14">
        <f>IF(Charts!$B$3="none",T1716,IF(BB1716="",NA(),BB1716))</f>
        <v>0</v>
      </c>
      <c r="CK14">
        <f>IF(Charts!$B$3="none",U1716,IF(BC1716="",NA(),BC1716))</f>
        <v>0</v>
      </c>
      <c r="CL14">
        <f>IF(Charts!$B$3="none",V1716,IF(BD1716="",NA(),BD1716))</f>
        <v>0</v>
      </c>
      <c r="CM14">
        <f>IF(Charts!$B$3="none",W1716,IF(BE1716="",NA(),BE1716))</f>
        <v>0</v>
      </c>
      <c r="CN14">
        <f>IF(Charts!$B$3="none",X1716,IF(BF1716="",NA(),BF1716))</f>
        <v>0</v>
      </c>
      <c r="CO14">
        <f>IF(Charts!$B$3="none",Y1716,IF(BG1716="",NA(),BG1716))</f>
        <v>0</v>
      </c>
      <c r="CP14">
        <f>IF(Charts!$B$3="none",Z1716,IF(BH1716="",NA(),BH1716))</f>
        <v>0</v>
      </c>
      <c r="CQ14">
        <f>IF(Charts!$B$3="none",AA1716,IF(BI1716="",NA(),BI1716))</f>
        <v>0</v>
      </c>
      <c r="CR14">
        <f>IF(Charts!$B$3="none",AB1716,IF(BJ1716="",NA(),BJ1716))</f>
        <v>0</v>
      </c>
      <c r="CS14">
        <f>IF(Charts!$B$3="none",AC1716,IF(BK1716="",NA(),BK1716))</f>
        <v>0</v>
      </c>
      <c r="CT14">
        <f>IF(Charts!$B$3="none",AD1716,IF(BL1716="",NA(),BL1716))</f>
        <v>0</v>
      </c>
      <c r="CU14">
        <f>IF(Charts!$B$3="none",AE1716,IF(BM1716="",NA(),BM1716))</f>
        <v>0</v>
      </c>
      <c r="CV14">
        <f>IF(Charts!$B$3="none",AF1716,IF(BN1716="",NA(),BN1716))</f>
        <v>0</v>
      </c>
      <c r="CW14">
        <f>IF(Charts!$B$3="none",AG1716,IF(BO1716="",NA(),BO1716))</f>
        <v>0</v>
      </c>
      <c r="CX14">
        <f>IF(Charts!$B$3="none",AH1716,IF(BP1716="",NA(),BP1716))</f>
        <v>0</v>
      </c>
      <c r="CY14">
        <f>IF(Charts!$B$3="none",AI1716,IF(BQ1716="",NA(),BQ1716))</f>
        <v>0</v>
      </c>
      <c r="CZ14">
        <f>IF(Charts!$B$3="none",AJ1716,IF(BR1716="",NA(),BR1716))</f>
        <v>0</v>
      </c>
    </row>
    <row r="15" spans="1:104">
      <c r="D15">
        <v>11</v>
      </c>
      <c r="E15">
        <f>IF(INDIRECT(ADDRESS($D15+2,E$2+1,,,"Instances"))="","",INDIRECT(ADDRESS($D15+2,E$2+1,,,"Instances")))</f>
        <v>0</v>
      </c>
      <c r="F15">
        <f>IFERROR(SMALL(E5:E343,ROW()-ROW($F$5)+1),"")</f>
        <v>0</v>
      </c>
      <c r="H15">
        <f>IFERROR(SUM(F5:F15),"")</f>
        <v>0</v>
      </c>
      <c r="I15">
        <f>IF(INDIRECT(ADDRESS($D15+2,I$2+1,,,"Instances"))="","",INDIRECT(ADDRESS($D15+2,I$2+1,,,"Instances")))</f>
        <v>0</v>
      </c>
      <c r="J15">
        <f>IFERROR(SMALL(I5:I343,ROW()-ROW($J$5)+1),"")</f>
        <v>0</v>
      </c>
      <c r="L15">
        <f>IFERROR(SUM(J5:J15),"")</f>
        <v>0</v>
      </c>
      <c r="M15">
        <f>IF(INDIRECT(ADDRESS($D15+2,M$2+1,,,"Instances"))="","",INDIRECT(ADDRESS($D15+2,M$2+1,,,"Instances")))</f>
        <v>0</v>
      </c>
      <c r="N15">
        <f>IFERROR(SMALL(M5:M343,ROW()-ROW($N$5)+1),"")</f>
        <v>0</v>
      </c>
      <c r="P15">
        <f>IFERROR(SUM(N5:N15),"")</f>
        <v>0</v>
      </c>
      <c r="Q15">
        <f>IF(INDIRECT(ADDRESS($D15+2,Q$2+1,,,"Instances"))="","",INDIRECT(ADDRESS($D15+2,Q$2+1,,,"Instances")))</f>
        <v>0</v>
      </c>
      <c r="R15">
        <f>IFERROR(SMALL(Q5:Q343,ROW()-ROW($R$5)+1),"")</f>
        <v>0</v>
      </c>
      <c r="T15">
        <f>IFERROR(SUM(R5:R15),"")</f>
        <v>0</v>
      </c>
      <c r="U15">
        <f>IF(INDIRECT(ADDRESS($D15+2,U$2+1,,,"Instances"))="","",INDIRECT(ADDRESS($D15+2,U$2+1,,,"Instances")))</f>
        <v>0</v>
      </c>
      <c r="V15">
        <f>IFERROR(SMALL(U5:U343,ROW()-ROW($V$5)+1),"")</f>
        <v>0</v>
      </c>
      <c r="X15">
        <f>IFERROR(SUM(V5:V15),"")</f>
        <v>0</v>
      </c>
      <c r="Y15">
        <f>IF(INDIRECT(ADDRESS($D15+2,Y$2+1,,,"Instances"))="","",INDIRECT(ADDRESS($D15+2,Y$2+1,,,"Instances")))</f>
        <v>0</v>
      </c>
      <c r="Z15">
        <f>IFERROR(SMALL(Y5:Y343,ROW()-ROW($Z$5)+1),"")</f>
        <v>0</v>
      </c>
      <c r="AB15">
        <f>IFERROR(SUM(Z5:Z15),"")</f>
        <v>0</v>
      </c>
      <c r="AC15">
        <f>IF(INDIRECT(ADDRESS($D15+2,AC$2+1,,,"Instances"))="","",INDIRECT(ADDRESS($D15+2,AC$2+1,,,"Instances")))</f>
        <v>0</v>
      </c>
      <c r="AD15">
        <f>IFERROR(SMALL(AC5:AC343,ROW()-ROW($AD$5)+1),"")</f>
        <v>0</v>
      </c>
      <c r="AF15">
        <f>IFERROR(SUM(AD5:AD15),"")</f>
        <v>0</v>
      </c>
      <c r="AG15">
        <f>IF(INDIRECT(ADDRESS($D15+2,AG$2+1,,,"Instances"))="","",INDIRECT(ADDRESS($D15+2,AG$2+1,,,"Instances")))</f>
        <v>0</v>
      </c>
      <c r="AH15">
        <f>IFERROR(SMALL(AG5:AG343,ROW()-ROW($AH$5)+1),"")</f>
        <v>0</v>
      </c>
      <c r="AJ15">
        <f>IFERROR(SUM(AH5:AH15),"")</f>
        <v>0</v>
      </c>
      <c r="AL15">
        <v>11</v>
      </c>
      <c r="AM15" cm="1">
        <f t="array" ref="AM15">_xlfn.SWITCH(Charts!$B$3,"average", AVERAGE(INDIRECT(ADDRESS(10+3,AM$2+1,,,"Instances") &amp; ":" &amp; ADDRESS(10+3,AM$2+1))),"median", MEDIAN(INDIRECT(ADDRESS(10+3,AM$2+1,,,"Instances") &amp; ":" &amp; ADDRESS(10+3,AM$2+1))),"min", MIN(INDIRECT(ADDRESS(10+3,AM$2+1,,,"Instances") &amp; ":" &amp; ADDRESS(10+3,AM$2+1))),"max", MAX(INDIRECT(ADDRESS(10+3,AM$2+1,,,"Instances") &amp; ":" &amp; ADDRESS(10+3,AM$2+1))),"diff", MAX(INDIRECT(ADDRESS(10+3,AM$2+1,,,"Instances") &amp; ":" &amp; ADDRESS(10+3,AM$2+1)))-MIN(INDIRECT(ADDRESS(10+3,AM$2+1,,,"Instances") &amp; ":" &amp; ADDRESS(10+3,AM$2+1))))</f>
        <v>0</v>
      </c>
      <c r="AN15">
        <f>IFERROR(SMALL(AM5:AM343,ROW()-ROW($AN$5)+1),"")</f>
        <v>0</v>
      </c>
      <c r="AP15">
        <f>IFERROR(SUM(AN5:AN15),"")</f>
        <v>0</v>
      </c>
      <c r="AQ15" cm="1">
        <f t="array" ref="AQ15">_xlfn.SWITCH(Charts!$B$3,"average", AVERAGE(INDIRECT(ADDRESS(10+3,AQ$2+1,,,"Instances") &amp; ":" &amp; ADDRESS(10+3,AQ$2+1))),"median", MEDIAN(INDIRECT(ADDRESS(10+3,AQ$2+1,,,"Instances") &amp; ":" &amp; ADDRESS(10+3,AQ$2+1))),"min", MIN(INDIRECT(ADDRESS(10+3,AQ$2+1,,,"Instances") &amp; ":" &amp; ADDRESS(10+3,AQ$2+1))),"max", MAX(INDIRECT(ADDRESS(10+3,AQ$2+1,,,"Instances") &amp; ":" &amp; ADDRESS(10+3,AQ$2+1))),"diff", MAX(INDIRECT(ADDRESS(10+3,AQ$2+1,,,"Instances") &amp; ":" &amp; ADDRESS(10+3,AQ$2+1)))-MIN(INDIRECT(ADDRESS(10+3,AQ$2+1,,,"Instances") &amp; ":" &amp; ADDRESS(10+3,AQ$2+1))))</f>
        <v>0</v>
      </c>
      <c r="AR15">
        <f>IFERROR(SMALL(AQ5:AQ343,ROW()-ROW($AR$5)+1),"")</f>
        <v>0</v>
      </c>
      <c r="AT15">
        <f>IFERROR(SUM(AR5:AR15),"")</f>
        <v>0</v>
      </c>
      <c r="AU15" cm="1">
        <f t="array" ref="AU15">_xlfn.SWITCH(Charts!$B$3,"average", AVERAGE(INDIRECT(ADDRESS(10+3,AU$2+1,,,"Instances") &amp; ":" &amp; ADDRESS(10+3,AU$2+1))),"median", MEDIAN(INDIRECT(ADDRESS(10+3,AU$2+1,,,"Instances") &amp; ":" &amp; ADDRESS(10+3,AU$2+1))),"min", MIN(INDIRECT(ADDRESS(10+3,AU$2+1,,,"Instances") &amp; ":" &amp; ADDRESS(10+3,AU$2+1))),"max", MAX(INDIRECT(ADDRESS(10+3,AU$2+1,,,"Instances") &amp; ":" &amp; ADDRESS(10+3,AU$2+1))),"diff", MAX(INDIRECT(ADDRESS(10+3,AU$2+1,,,"Instances") &amp; ":" &amp; ADDRESS(10+3,AU$2+1)))-MIN(INDIRECT(ADDRESS(10+3,AU$2+1,,,"Instances") &amp; ":" &amp; ADDRESS(10+3,AU$2+1))))</f>
        <v>0</v>
      </c>
      <c r="AV15">
        <f>IFERROR(SMALL(AU5:AU343,ROW()-ROW($AV$5)+1),"")</f>
        <v>0</v>
      </c>
      <c r="AX15">
        <f>IFERROR(SUM(AV5:AV15),"")</f>
        <v>0</v>
      </c>
      <c r="AY15" cm="1">
        <f t="array" ref="AY15">_xlfn.SWITCH(Charts!$B$3,"average", AVERAGE(INDIRECT(ADDRESS(10+3,AY$2+1,,,"Instances") &amp; ":" &amp; ADDRESS(10+3,AY$2+1))),"median", MEDIAN(INDIRECT(ADDRESS(10+3,AY$2+1,,,"Instances") &amp; ":" &amp; ADDRESS(10+3,AY$2+1))),"min", MIN(INDIRECT(ADDRESS(10+3,AY$2+1,,,"Instances") &amp; ":" &amp; ADDRESS(10+3,AY$2+1))),"max", MAX(INDIRECT(ADDRESS(10+3,AY$2+1,,,"Instances") &amp; ":" &amp; ADDRESS(10+3,AY$2+1))),"diff", MAX(INDIRECT(ADDRESS(10+3,AY$2+1,,,"Instances") &amp; ":" &amp; ADDRESS(10+3,AY$2+1)))-MIN(INDIRECT(ADDRESS(10+3,AY$2+1,,,"Instances") &amp; ":" &amp; ADDRESS(10+3,AY$2+1))))</f>
        <v>0</v>
      </c>
      <c r="AZ15">
        <f>IFERROR(SMALL(AY5:AY343,ROW()-ROW($AZ$5)+1),"")</f>
        <v>0</v>
      </c>
      <c r="BB15">
        <f>IFERROR(SUM(AZ5:AZ15),"")</f>
        <v>0</v>
      </c>
      <c r="BC15" cm="1">
        <f t="array" ref="BC15">_xlfn.SWITCH(Charts!$B$3,"average", AVERAGE(INDIRECT(ADDRESS(10+3,BC$2+1,,,"Instances") &amp; ":" &amp; ADDRESS(10+3,BC$2+1))),"median", MEDIAN(INDIRECT(ADDRESS(10+3,BC$2+1,,,"Instances") &amp; ":" &amp; ADDRESS(10+3,BC$2+1))),"min", MIN(INDIRECT(ADDRESS(10+3,BC$2+1,,,"Instances") &amp; ":" &amp; ADDRESS(10+3,BC$2+1))),"max", MAX(INDIRECT(ADDRESS(10+3,BC$2+1,,,"Instances") &amp; ":" &amp; ADDRESS(10+3,BC$2+1))),"diff", MAX(INDIRECT(ADDRESS(10+3,BC$2+1,,,"Instances") &amp; ":" &amp; ADDRESS(10+3,BC$2+1)))-MIN(INDIRECT(ADDRESS(10+3,BC$2+1,,,"Instances") &amp; ":" &amp; ADDRESS(10+3,BC$2+1))))</f>
        <v>0</v>
      </c>
      <c r="BD15">
        <f>IFERROR(SMALL(BC5:BC343,ROW()-ROW($BD$5)+1),"")</f>
        <v>0</v>
      </c>
      <c r="BF15">
        <f>IFERROR(SUM(BD5:BD15),"")</f>
        <v>0</v>
      </c>
      <c r="BG15" cm="1">
        <f t="array" ref="BG15">_xlfn.SWITCH(Charts!$B$3,"average", AVERAGE(INDIRECT(ADDRESS(10+3,BG$2+1,,,"Instances") &amp; ":" &amp; ADDRESS(10+3,BG$2+1))),"median", MEDIAN(INDIRECT(ADDRESS(10+3,BG$2+1,,,"Instances") &amp; ":" &amp; ADDRESS(10+3,BG$2+1))),"min", MIN(INDIRECT(ADDRESS(10+3,BG$2+1,,,"Instances") &amp; ":" &amp; ADDRESS(10+3,BG$2+1))),"max", MAX(INDIRECT(ADDRESS(10+3,BG$2+1,,,"Instances") &amp; ":" &amp; ADDRESS(10+3,BG$2+1))),"diff", MAX(INDIRECT(ADDRESS(10+3,BG$2+1,,,"Instances") &amp; ":" &amp; ADDRESS(10+3,BG$2+1)))-MIN(INDIRECT(ADDRESS(10+3,BG$2+1,,,"Instances") &amp; ":" &amp; ADDRESS(10+3,BG$2+1))))</f>
        <v>0</v>
      </c>
      <c r="BH15">
        <f>IFERROR(SMALL(BG5:BG343,ROW()-ROW($BH$5)+1),"")</f>
        <v>0</v>
      </c>
      <c r="BJ15">
        <f>IFERROR(SUM(BH5:BH15),"")</f>
        <v>0</v>
      </c>
      <c r="BK15" cm="1">
        <f t="array" ref="BK15">_xlfn.SWITCH(Charts!$B$3,"average", AVERAGE(INDIRECT(ADDRESS(10+3,BK$2+1,,,"Instances") &amp; ":" &amp; ADDRESS(10+3,BK$2+1))),"median", MEDIAN(INDIRECT(ADDRESS(10+3,BK$2+1,,,"Instances") &amp; ":" &amp; ADDRESS(10+3,BK$2+1))),"min", MIN(INDIRECT(ADDRESS(10+3,BK$2+1,,,"Instances") &amp; ":" &amp; ADDRESS(10+3,BK$2+1))),"max", MAX(INDIRECT(ADDRESS(10+3,BK$2+1,,,"Instances") &amp; ":" &amp; ADDRESS(10+3,BK$2+1))),"diff", MAX(INDIRECT(ADDRESS(10+3,BK$2+1,,,"Instances") &amp; ":" &amp; ADDRESS(10+3,BK$2+1)))-MIN(INDIRECT(ADDRESS(10+3,BK$2+1,,,"Instances") &amp; ":" &amp; ADDRESS(10+3,BK$2+1))))</f>
        <v>0</v>
      </c>
      <c r="BL15">
        <f>IFERROR(SMALL(BK5:BK343,ROW()-ROW($BL$5)+1),"")</f>
        <v>0</v>
      </c>
      <c r="BN15">
        <f>IFERROR(SUM(BL5:BL15),"")</f>
        <v>0</v>
      </c>
      <c r="BO15" cm="1">
        <f t="array" ref="BO15">_xlfn.SWITCH(Charts!$B$3,"average", AVERAGE(INDIRECT(ADDRESS(10+3,BO$2+1,,,"Instances") &amp; ":" &amp; ADDRESS(10+3,BO$2+1))),"median", MEDIAN(INDIRECT(ADDRESS(10+3,BO$2+1,,,"Instances") &amp; ":" &amp; ADDRESS(10+3,BO$2+1))),"min", MIN(INDIRECT(ADDRESS(10+3,BO$2+1,,,"Instances") &amp; ":" &amp; ADDRESS(10+3,BO$2+1))),"max", MAX(INDIRECT(ADDRESS(10+3,BO$2+1,,,"Instances") &amp; ":" &amp; ADDRESS(10+3,BO$2+1))),"diff", MAX(INDIRECT(ADDRESS(10+3,BO$2+1,,,"Instances") &amp; ":" &amp; ADDRESS(10+3,BO$2+1)))-MIN(INDIRECT(ADDRESS(10+3,BO$2+1,,,"Instances") &amp; ":" &amp; ADDRESS(10+3,BO$2+1))))</f>
        <v>0</v>
      </c>
      <c r="BP15">
        <f>IFERROR(SMALL(BO5:BO343,ROW()-ROW($BP$5)+1),"")</f>
        <v>0</v>
      </c>
      <c r="BR15">
        <f>IFERROR(SUM(BP5:BP15),"")</f>
        <v>0</v>
      </c>
      <c r="BU15">
        <f>IF(Charts!$B$3="none",E1717,IF(AM1717="",NA(),AM1717))</f>
        <v>0</v>
      </c>
      <c r="BV15">
        <f>IF(Charts!$B$3="none",F1717,IF(AN1717="",NA(),AN1717))</f>
        <v>0</v>
      </c>
      <c r="BW15">
        <f>IF(Charts!$B$3="none",G1717,IF(AO1717="",NA(),AO1717))</f>
        <v>0</v>
      </c>
      <c r="BX15">
        <f>IF(Charts!$B$3="none",H1717,IF(AP1717="",NA(),AP1717))</f>
        <v>0</v>
      </c>
      <c r="BY15">
        <f>IF(Charts!$B$3="none",I1717,IF(AQ1717="",NA(),AQ1717))</f>
        <v>0</v>
      </c>
      <c r="BZ15">
        <f>IF(Charts!$B$3="none",J1717,IF(AR1717="",NA(),AR1717))</f>
        <v>0</v>
      </c>
      <c r="CA15">
        <f>IF(Charts!$B$3="none",K1717,IF(AS1717="",NA(),AS1717))</f>
        <v>0</v>
      </c>
      <c r="CB15">
        <f>IF(Charts!$B$3="none",L1717,IF(AT1717="",NA(),AT1717))</f>
        <v>0</v>
      </c>
      <c r="CC15">
        <f>IF(Charts!$B$3="none",M1717,IF(AU1717="",NA(),AU1717))</f>
        <v>0</v>
      </c>
      <c r="CD15">
        <f>IF(Charts!$B$3="none",N1717,IF(AV1717="",NA(),AV1717))</f>
        <v>0</v>
      </c>
      <c r="CE15">
        <f>IF(Charts!$B$3="none",O1717,IF(AW1717="",NA(),AW1717))</f>
        <v>0</v>
      </c>
      <c r="CF15">
        <f>IF(Charts!$B$3="none",P1717,IF(AX1717="",NA(),AX1717))</f>
        <v>0</v>
      </c>
      <c r="CG15">
        <f>IF(Charts!$B$3="none",Q1717,IF(AY1717="",NA(),AY1717))</f>
        <v>0</v>
      </c>
      <c r="CH15">
        <f>IF(Charts!$B$3="none",R1717,IF(AZ1717="",NA(),AZ1717))</f>
        <v>0</v>
      </c>
      <c r="CI15">
        <f>IF(Charts!$B$3="none",S1717,IF(BA1717="",NA(),BA1717))</f>
        <v>0</v>
      </c>
      <c r="CJ15">
        <f>IF(Charts!$B$3="none",T1717,IF(BB1717="",NA(),BB1717))</f>
        <v>0</v>
      </c>
      <c r="CK15">
        <f>IF(Charts!$B$3="none",U1717,IF(BC1717="",NA(),BC1717))</f>
        <v>0</v>
      </c>
      <c r="CL15">
        <f>IF(Charts!$B$3="none",V1717,IF(BD1717="",NA(),BD1717))</f>
        <v>0</v>
      </c>
      <c r="CM15">
        <f>IF(Charts!$B$3="none",W1717,IF(BE1717="",NA(),BE1717))</f>
        <v>0</v>
      </c>
      <c r="CN15">
        <f>IF(Charts!$B$3="none",X1717,IF(BF1717="",NA(),BF1717))</f>
        <v>0</v>
      </c>
      <c r="CO15">
        <f>IF(Charts!$B$3="none",Y1717,IF(BG1717="",NA(),BG1717))</f>
        <v>0</v>
      </c>
      <c r="CP15">
        <f>IF(Charts!$B$3="none",Z1717,IF(BH1717="",NA(),BH1717))</f>
        <v>0</v>
      </c>
      <c r="CQ15">
        <f>IF(Charts!$B$3="none",AA1717,IF(BI1717="",NA(),BI1717))</f>
        <v>0</v>
      </c>
      <c r="CR15">
        <f>IF(Charts!$B$3="none",AB1717,IF(BJ1717="",NA(),BJ1717))</f>
        <v>0</v>
      </c>
      <c r="CS15">
        <f>IF(Charts!$B$3="none",AC1717,IF(BK1717="",NA(),BK1717))</f>
        <v>0</v>
      </c>
      <c r="CT15">
        <f>IF(Charts!$B$3="none",AD1717,IF(BL1717="",NA(),BL1717))</f>
        <v>0</v>
      </c>
      <c r="CU15">
        <f>IF(Charts!$B$3="none",AE1717,IF(BM1717="",NA(),BM1717))</f>
        <v>0</v>
      </c>
      <c r="CV15">
        <f>IF(Charts!$B$3="none",AF1717,IF(BN1717="",NA(),BN1717))</f>
        <v>0</v>
      </c>
      <c r="CW15">
        <f>IF(Charts!$B$3="none",AG1717,IF(BO1717="",NA(),BO1717))</f>
        <v>0</v>
      </c>
      <c r="CX15">
        <f>IF(Charts!$B$3="none",AH1717,IF(BP1717="",NA(),BP1717))</f>
        <v>0</v>
      </c>
      <c r="CY15">
        <f>IF(Charts!$B$3="none",AI1717,IF(BQ1717="",NA(),BQ1717))</f>
        <v>0</v>
      </c>
      <c r="CZ15">
        <f>IF(Charts!$B$3="none",AJ1717,IF(BR1717="",NA(),BR1717))</f>
        <v>0</v>
      </c>
    </row>
    <row r="16" spans="1:104">
      <c r="D16">
        <v>12</v>
      </c>
      <c r="E16">
        <f>IF(INDIRECT(ADDRESS($D16+2,E$2+1,,,"Instances"))="","",INDIRECT(ADDRESS($D16+2,E$2+1,,,"Instances")))</f>
        <v>0</v>
      </c>
      <c r="F16">
        <f>IFERROR(SMALL(E5:E343,ROW()-ROW($F$5)+1),"")</f>
        <v>0</v>
      </c>
      <c r="H16">
        <f>IFERROR(SUM(F5:F16),"")</f>
        <v>0</v>
      </c>
      <c r="I16">
        <f>IF(INDIRECT(ADDRESS($D16+2,I$2+1,,,"Instances"))="","",INDIRECT(ADDRESS($D16+2,I$2+1,,,"Instances")))</f>
        <v>0</v>
      </c>
      <c r="J16">
        <f>IFERROR(SMALL(I5:I343,ROW()-ROW($J$5)+1),"")</f>
        <v>0</v>
      </c>
      <c r="L16">
        <f>IFERROR(SUM(J5:J16),"")</f>
        <v>0</v>
      </c>
      <c r="M16">
        <f>IF(INDIRECT(ADDRESS($D16+2,M$2+1,,,"Instances"))="","",INDIRECT(ADDRESS($D16+2,M$2+1,,,"Instances")))</f>
        <v>0</v>
      </c>
      <c r="N16">
        <f>IFERROR(SMALL(M5:M343,ROW()-ROW($N$5)+1),"")</f>
        <v>0</v>
      </c>
      <c r="P16">
        <f>IFERROR(SUM(N5:N16),"")</f>
        <v>0</v>
      </c>
      <c r="Q16">
        <f>IF(INDIRECT(ADDRESS($D16+2,Q$2+1,,,"Instances"))="","",INDIRECT(ADDRESS($D16+2,Q$2+1,,,"Instances")))</f>
        <v>0</v>
      </c>
      <c r="R16">
        <f>IFERROR(SMALL(Q5:Q343,ROW()-ROW($R$5)+1),"")</f>
        <v>0</v>
      </c>
      <c r="T16">
        <f>IFERROR(SUM(R5:R16),"")</f>
        <v>0</v>
      </c>
      <c r="U16">
        <f>IF(INDIRECT(ADDRESS($D16+2,U$2+1,,,"Instances"))="","",INDIRECT(ADDRESS($D16+2,U$2+1,,,"Instances")))</f>
        <v>0</v>
      </c>
      <c r="V16">
        <f>IFERROR(SMALL(U5:U343,ROW()-ROW($V$5)+1),"")</f>
        <v>0</v>
      </c>
      <c r="X16">
        <f>IFERROR(SUM(V5:V16),"")</f>
        <v>0</v>
      </c>
      <c r="Y16">
        <f>IF(INDIRECT(ADDRESS($D16+2,Y$2+1,,,"Instances"))="","",INDIRECT(ADDRESS($D16+2,Y$2+1,,,"Instances")))</f>
        <v>0</v>
      </c>
      <c r="Z16">
        <f>IFERROR(SMALL(Y5:Y343,ROW()-ROW($Z$5)+1),"")</f>
        <v>0</v>
      </c>
      <c r="AB16">
        <f>IFERROR(SUM(Z5:Z16),"")</f>
        <v>0</v>
      </c>
      <c r="AC16">
        <f>IF(INDIRECT(ADDRESS($D16+2,AC$2+1,,,"Instances"))="","",INDIRECT(ADDRESS($D16+2,AC$2+1,,,"Instances")))</f>
        <v>0</v>
      </c>
      <c r="AD16">
        <f>IFERROR(SMALL(AC5:AC343,ROW()-ROW($AD$5)+1),"")</f>
        <v>0</v>
      </c>
      <c r="AF16">
        <f>IFERROR(SUM(AD5:AD16),"")</f>
        <v>0</v>
      </c>
      <c r="AG16">
        <f>IF(INDIRECT(ADDRESS($D16+2,AG$2+1,,,"Instances"))="","",INDIRECT(ADDRESS($D16+2,AG$2+1,,,"Instances")))</f>
        <v>0</v>
      </c>
      <c r="AH16">
        <f>IFERROR(SMALL(AG5:AG343,ROW()-ROW($AH$5)+1),"")</f>
        <v>0</v>
      </c>
      <c r="AJ16">
        <f>IFERROR(SUM(AH5:AH16),"")</f>
        <v>0</v>
      </c>
      <c r="AL16">
        <v>12</v>
      </c>
      <c r="AM16" cm="1">
        <f t="array" ref="AM16">_xlfn.SWITCH(Charts!$B$3,"average", AVERAGE(INDIRECT(ADDRESS(11+3,AM$2+1,,,"Instances") &amp; ":" &amp; ADDRESS(11+3,AM$2+1))),"median", MEDIAN(INDIRECT(ADDRESS(11+3,AM$2+1,,,"Instances") &amp; ":" &amp; ADDRESS(11+3,AM$2+1))),"min", MIN(INDIRECT(ADDRESS(11+3,AM$2+1,,,"Instances") &amp; ":" &amp; ADDRESS(11+3,AM$2+1))),"max", MAX(INDIRECT(ADDRESS(11+3,AM$2+1,,,"Instances") &amp; ":" &amp; ADDRESS(11+3,AM$2+1))),"diff", MAX(INDIRECT(ADDRESS(11+3,AM$2+1,,,"Instances") &amp; ":" &amp; ADDRESS(11+3,AM$2+1)))-MIN(INDIRECT(ADDRESS(11+3,AM$2+1,,,"Instances") &amp; ":" &amp; ADDRESS(11+3,AM$2+1))))</f>
        <v>0</v>
      </c>
      <c r="AN16">
        <f>IFERROR(SMALL(AM5:AM343,ROW()-ROW($AN$5)+1),"")</f>
        <v>0</v>
      </c>
      <c r="AP16">
        <f>IFERROR(SUM(AN5:AN16),"")</f>
        <v>0</v>
      </c>
      <c r="AQ16" cm="1">
        <f t="array" ref="AQ16">_xlfn.SWITCH(Charts!$B$3,"average", AVERAGE(INDIRECT(ADDRESS(11+3,AQ$2+1,,,"Instances") &amp; ":" &amp; ADDRESS(11+3,AQ$2+1))),"median", MEDIAN(INDIRECT(ADDRESS(11+3,AQ$2+1,,,"Instances") &amp; ":" &amp; ADDRESS(11+3,AQ$2+1))),"min", MIN(INDIRECT(ADDRESS(11+3,AQ$2+1,,,"Instances") &amp; ":" &amp; ADDRESS(11+3,AQ$2+1))),"max", MAX(INDIRECT(ADDRESS(11+3,AQ$2+1,,,"Instances") &amp; ":" &amp; ADDRESS(11+3,AQ$2+1))),"diff", MAX(INDIRECT(ADDRESS(11+3,AQ$2+1,,,"Instances") &amp; ":" &amp; ADDRESS(11+3,AQ$2+1)))-MIN(INDIRECT(ADDRESS(11+3,AQ$2+1,,,"Instances") &amp; ":" &amp; ADDRESS(11+3,AQ$2+1))))</f>
        <v>0</v>
      </c>
      <c r="AR16">
        <f>IFERROR(SMALL(AQ5:AQ343,ROW()-ROW($AR$5)+1),"")</f>
        <v>0</v>
      </c>
      <c r="AT16">
        <f>IFERROR(SUM(AR5:AR16),"")</f>
        <v>0</v>
      </c>
      <c r="AU16" cm="1">
        <f t="array" ref="AU16">_xlfn.SWITCH(Charts!$B$3,"average", AVERAGE(INDIRECT(ADDRESS(11+3,AU$2+1,,,"Instances") &amp; ":" &amp; ADDRESS(11+3,AU$2+1))),"median", MEDIAN(INDIRECT(ADDRESS(11+3,AU$2+1,,,"Instances") &amp; ":" &amp; ADDRESS(11+3,AU$2+1))),"min", MIN(INDIRECT(ADDRESS(11+3,AU$2+1,,,"Instances") &amp; ":" &amp; ADDRESS(11+3,AU$2+1))),"max", MAX(INDIRECT(ADDRESS(11+3,AU$2+1,,,"Instances") &amp; ":" &amp; ADDRESS(11+3,AU$2+1))),"diff", MAX(INDIRECT(ADDRESS(11+3,AU$2+1,,,"Instances") &amp; ":" &amp; ADDRESS(11+3,AU$2+1)))-MIN(INDIRECT(ADDRESS(11+3,AU$2+1,,,"Instances") &amp; ":" &amp; ADDRESS(11+3,AU$2+1))))</f>
        <v>0</v>
      </c>
      <c r="AV16">
        <f>IFERROR(SMALL(AU5:AU343,ROW()-ROW($AV$5)+1),"")</f>
        <v>0</v>
      </c>
      <c r="AX16">
        <f>IFERROR(SUM(AV5:AV16),"")</f>
        <v>0</v>
      </c>
      <c r="AY16" cm="1">
        <f t="array" ref="AY16">_xlfn.SWITCH(Charts!$B$3,"average", AVERAGE(INDIRECT(ADDRESS(11+3,AY$2+1,,,"Instances") &amp; ":" &amp; ADDRESS(11+3,AY$2+1))),"median", MEDIAN(INDIRECT(ADDRESS(11+3,AY$2+1,,,"Instances") &amp; ":" &amp; ADDRESS(11+3,AY$2+1))),"min", MIN(INDIRECT(ADDRESS(11+3,AY$2+1,,,"Instances") &amp; ":" &amp; ADDRESS(11+3,AY$2+1))),"max", MAX(INDIRECT(ADDRESS(11+3,AY$2+1,,,"Instances") &amp; ":" &amp; ADDRESS(11+3,AY$2+1))),"diff", MAX(INDIRECT(ADDRESS(11+3,AY$2+1,,,"Instances") &amp; ":" &amp; ADDRESS(11+3,AY$2+1)))-MIN(INDIRECT(ADDRESS(11+3,AY$2+1,,,"Instances") &amp; ":" &amp; ADDRESS(11+3,AY$2+1))))</f>
        <v>0</v>
      </c>
      <c r="AZ16">
        <f>IFERROR(SMALL(AY5:AY343,ROW()-ROW($AZ$5)+1),"")</f>
        <v>0</v>
      </c>
      <c r="BB16">
        <f>IFERROR(SUM(AZ5:AZ16),"")</f>
        <v>0</v>
      </c>
      <c r="BC16" cm="1">
        <f t="array" ref="BC16">_xlfn.SWITCH(Charts!$B$3,"average", AVERAGE(INDIRECT(ADDRESS(11+3,BC$2+1,,,"Instances") &amp; ":" &amp; ADDRESS(11+3,BC$2+1))),"median", MEDIAN(INDIRECT(ADDRESS(11+3,BC$2+1,,,"Instances") &amp; ":" &amp; ADDRESS(11+3,BC$2+1))),"min", MIN(INDIRECT(ADDRESS(11+3,BC$2+1,,,"Instances") &amp; ":" &amp; ADDRESS(11+3,BC$2+1))),"max", MAX(INDIRECT(ADDRESS(11+3,BC$2+1,,,"Instances") &amp; ":" &amp; ADDRESS(11+3,BC$2+1))),"diff", MAX(INDIRECT(ADDRESS(11+3,BC$2+1,,,"Instances") &amp; ":" &amp; ADDRESS(11+3,BC$2+1)))-MIN(INDIRECT(ADDRESS(11+3,BC$2+1,,,"Instances") &amp; ":" &amp; ADDRESS(11+3,BC$2+1))))</f>
        <v>0</v>
      </c>
      <c r="BD16">
        <f>IFERROR(SMALL(BC5:BC343,ROW()-ROW($BD$5)+1),"")</f>
        <v>0</v>
      </c>
      <c r="BF16">
        <f>IFERROR(SUM(BD5:BD16),"")</f>
        <v>0</v>
      </c>
      <c r="BG16" cm="1">
        <f t="array" ref="BG16">_xlfn.SWITCH(Charts!$B$3,"average", AVERAGE(INDIRECT(ADDRESS(11+3,BG$2+1,,,"Instances") &amp; ":" &amp; ADDRESS(11+3,BG$2+1))),"median", MEDIAN(INDIRECT(ADDRESS(11+3,BG$2+1,,,"Instances") &amp; ":" &amp; ADDRESS(11+3,BG$2+1))),"min", MIN(INDIRECT(ADDRESS(11+3,BG$2+1,,,"Instances") &amp; ":" &amp; ADDRESS(11+3,BG$2+1))),"max", MAX(INDIRECT(ADDRESS(11+3,BG$2+1,,,"Instances") &amp; ":" &amp; ADDRESS(11+3,BG$2+1))),"diff", MAX(INDIRECT(ADDRESS(11+3,BG$2+1,,,"Instances") &amp; ":" &amp; ADDRESS(11+3,BG$2+1)))-MIN(INDIRECT(ADDRESS(11+3,BG$2+1,,,"Instances") &amp; ":" &amp; ADDRESS(11+3,BG$2+1))))</f>
        <v>0</v>
      </c>
      <c r="BH16">
        <f>IFERROR(SMALL(BG5:BG343,ROW()-ROW($BH$5)+1),"")</f>
        <v>0</v>
      </c>
      <c r="BJ16">
        <f>IFERROR(SUM(BH5:BH16),"")</f>
        <v>0</v>
      </c>
      <c r="BK16" cm="1">
        <f t="array" ref="BK16">_xlfn.SWITCH(Charts!$B$3,"average", AVERAGE(INDIRECT(ADDRESS(11+3,BK$2+1,,,"Instances") &amp; ":" &amp; ADDRESS(11+3,BK$2+1))),"median", MEDIAN(INDIRECT(ADDRESS(11+3,BK$2+1,,,"Instances") &amp; ":" &amp; ADDRESS(11+3,BK$2+1))),"min", MIN(INDIRECT(ADDRESS(11+3,BK$2+1,,,"Instances") &amp; ":" &amp; ADDRESS(11+3,BK$2+1))),"max", MAX(INDIRECT(ADDRESS(11+3,BK$2+1,,,"Instances") &amp; ":" &amp; ADDRESS(11+3,BK$2+1))),"diff", MAX(INDIRECT(ADDRESS(11+3,BK$2+1,,,"Instances") &amp; ":" &amp; ADDRESS(11+3,BK$2+1)))-MIN(INDIRECT(ADDRESS(11+3,BK$2+1,,,"Instances") &amp; ":" &amp; ADDRESS(11+3,BK$2+1))))</f>
        <v>0</v>
      </c>
      <c r="BL16">
        <f>IFERROR(SMALL(BK5:BK343,ROW()-ROW($BL$5)+1),"")</f>
        <v>0</v>
      </c>
      <c r="BN16">
        <f>IFERROR(SUM(BL5:BL16),"")</f>
        <v>0</v>
      </c>
      <c r="BO16" cm="1">
        <f t="array" ref="BO16">_xlfn.SWITCH(Charts!$B$3,"average", AVERAGE(INDIRECT(ADDRESS(11+3,BO$2+1,,,"Instances") &amp; ":" &amp; ADDRESS(11+3,BO$2+1))),"median", MEDIAN(INDIRECT(ADDRESS(11+3,BO$2+1,,,"Instances") &amp; ":" &amp; ADDRESS(11+3,BO$2+1))),"min", MIN(INDIRECT(ADDRESS(11+3,BO$2+1,,,"Instances") &amp; ":" &amp; ADDRESS(11+3,BO$2+1))),"max", MAX(INDIRECT(ADDRESS(11+3,BO$2+1,,,"Instances") &amp; ":" &amp; ADDRESS(11+3,BO$2+1))),"diff", MAX(INDIRECT(ADDRESS(11+3,BO$2+1,,,"Instances") &amp; ":" &amp; ADDRESS(11+3,BO$2+1)))-MIN(INDIRECT(ADDRESS(11+3,BO$2+1,,,"Instances") &amp; ":" &amp; ADDRESS(11+3,BO$2+1))))</f>
        <v>0</v>
      </c>
      <c r="BP16">
        <f>IFERROR(SMALL(BO5:BO343,ROW()-ROW($BP$5)+1),"")</f>
        <v>0</v>
      </c>
      <c r="BR16">
        <f>IFERROR(SUM(BP5:BP16),"")</f>
        <v>0</v>
      </c>
      <c r="BU16">
        <f>IF(Charts!$B$3="none",E1718,IF(AM1718="",NA(),AM1718))</f>
        <v>0</v>
      </c>
      <c r="BV16">
        <f>IF(Charts!$B$3="none",F1718,IF(AN1718="",NA(),AN1718))</f>
        <v>0</v>
      </c>
      <c r="BW16">
        <f>IF(Charts!$B$3="none",G1718,IF(AO1718="",NA(),AO1718))</f>
        <v>0</v>
      </c>
      <c r="BX16">
        <f>IF(Charts!$B$3="none",H1718,IF(AP1718="",NA(),AP1718))</f>
        <v>0</v>
      </c>
      <c r="BY16">
        <f>IF(Charts!$B$3="none",I1718,IF(AQ1718="",NA(),AQ1718))</f>
        <v>0</v>
      </c>
      <c r="BZ16">
        <f>IF(Charts!$B$3="none",J1718,IF(AR1718="",NA(),AR1718))</f>
        <v>0</v>
      </c>
      <c r="CA16">
        <f>IF(Charts!$B$3="none",K1718,IF(AS1718="",NA(),AS1718))</f>
        <v>0</v>
      </c>
      <c r="CB16">
        <f>IF(Charts!$B$3="none",L1718,IF(AT1718="",NA(),AT1718))</f>
        <v>0</v>
      </c>
      <c r="CC16">
        <f>IF(Charts!$B$3="none",M1718,IF(AU1718="",NA(),AU1718))</f>
        <v>0</v>
      </c>
      <c r="CD16">
        <f>IF(Charts!$B$3="none",N1718,IF(AV1718="",NA(),AV1718))</f>
        <v>0</v>
      </c>
      <c r="CE16">
        <f>IF(Charts!$B$3="none",O1718,IF(AW1718="",NA(),AW1718))</f>
        <v>0</v>
      </c>
      <c r="CF16">
        <f>IF(Charts!$B$3="none",P1718,IF(AX1718="",NA(),AX1718))</f>
        <v>0</v>
      </c>
      <c r="CG16">
        <f>IF(Charts!$B$3="none",Q1718,IF(AY1718="",NA(),AY1718))</f>
        <v>0</v>
      </c>
      <c r="CH16">
        <f>IF(Charts!$B$3="none",R1718,IF(AZ1718="",NA(),AZ1718))</f>
        <v>0</v>
      </c>
      <c r="CI16">
        <f>IF(Charts!$B$3="none",S1718,IF(BA1718="",NA(),BA1718))</f>
        <v>0</v>
      </c>
      <c r="CJ16">
        <f>IF(Charts!$B$3="none",T1718,IF(BB1718="",NA(),BB1718))</f>
        <v>0</v>
      </c>
      <c r="CK16">
        <f>IF(Charts!$B$3="none",U1718,IF(BC1718="",NA(),BC1718))</f>
        <v>0</v>
      </c>
      <c r="CL16">
        <f>IF(Charts!$B$3="none",V1718,IF(BD1718="",NA(),BD1718))</f>
        <v>0</v>
      </c>
      <c r="CM16">
        <f>IF(Charts!$B$3="none",W1718,IF(BE1718="",NA(),BE1718))</f>
        <v>0</v>
      </c>
      <c r="CN16">
        <f>IF(Charts!$B$3="none",X1718,IF(BF1718="",NA(),BF1718))</f>
        <v>0</v>
      </c>
      <c r="CO16">
        <f>IF(Charts!$B$3="none",Y1718,IF(BG1718="",NA(),BG1718))</f>
        <v>0</v>
      </c>
      <c r="CP16">
        <f>IF(Charts!$B$3="none",Z1718,IF(BH1718="",NA(),BH1718))</f>
        <v>0</v>
      </c>
      <c r="CQ16">
        <f>IF(Charts!$B$3="none",AA1718,IF(BI1718="",NA(),BI1718))</f>
        <v>0</v>
      </c>
      <c r="CR16">
        <f>IF(Charts!$B$3="none",AB1718,IF(BJ1718="",NA(),BJ1718))</f>
        <v>0</v>
      </c>
      <c r="CS16">
        <f>IF(Charts!$B$3="none",AC1718,IF(BK1718="",NA(),BK1718))</f>
        <v>0</v>
      </c>
      <c r="CT16">
        <f>IF(Charts!$B$3="none",AD1718,IF(BL1718="",NA(),BL1718))</f>
        <v>0</v>
      </c>
      <c r="CU16">
        <f>IF(Charts!$B$3="none",AE1718,IF(BM1718="",NA(),BM1718))</f>
        <v>0</v>
      </c>
      <c r="CV16">
        <f>IF(Charts!$B$3="none",AF1718,IF(BN1718="",NA(),BN1718))</f>
        <v>0</v>
      </c>
      <c r="CW16">
        <f>IF(Charts!$B$3="none",AG1718,IF(BO1718="",NA(),BO1718))</f>
        <v>0</v>
      </c>
      <c r="CX16">
        <f>IF(Charts!$B$3="none",AH1718,IF(BP1718="",NA(),BP1718))</f>
        <v>0</v>
      </c>
      <c r="CY16">
        <f>IF(Charts!$B$3="none",AI1718,IF(BQ1718="",NA(),BQ1718))</f>
        <v>0</v>
      </c>
      <c r="CZ16">
        <f>IF(Charts!$B$3="none",AJ1718,IF(BR1718="",NA(),BR1718))</f>
        <v>0</v>
      </c>
    </row>
    <row r="17" spans="4:104">
      <c r="D17">
        <v>13</v>
      </c>
      <c r="E17">
        <f>IF(INDIRECT(ADDRESS($D17+2,E$2+1,,,"Instances"))="","",INDIRECT(ADDRESS($D17+2,E$2+1,,,"Instances")))</f>
        <v>0</v>
      </c>
      <c r="F17">
        <f>IFERROR(SMALL(E5:E343,ROW()-ROW($F$5)+1),"")</f>
        <v>0</v>
      </c>
      <c r="H17">
        <f>IFERROR(SUM(F5:F17),"")</f>
        <v>0</v>
      </c>
      <c r="I17">
        <f>IF(INDIRECT(ADDRESS($D17+2,I$2+1,,,"Instances"))="","",INDIRECT(ADDRESS($D17+2,I$2+1,,,"Instances")))</f>
        <v>0</v>
      </c>
      <c r="J17">
        <f>IFERROR(SMALL(I5:I343,ROW()-ROW($J$5)+1),"")</f>
        <v>0</v>
      </c>
      <c r="L17">
        <f>IFERROR(SUM(J5:J17),"")</f>
        <v>0</v>
      </c>
      <c r="M17">
        <f>IF(INDIRECT(ADDRESS($D17+2,M$2+1,,,"Instances"))="","",INDIRECT(ADDRESS($D17+2,M$2+1,,,"Instances")))</f>
        <v>0</v>
      </c>
      <c r="N17">
        <f>IFERROR(SMALL(M5:M343,ROW()-ROW($N$5)+1),"")</f>
        <v>0</v>
      </c>
      <c r="P17">
        <f>IFERROR(SUM(N5:N17),"")</f>
        <v>0</v>
      </c>
      <c r="Q17">
        <f>IF(INDIRECT(ADDRESS($D17+2,Q$2+1,,,"Instances"))="","",INDIRECT(ADDRESS($D17+2,Q$2+1,,,"Instances")))</f>
        <v>0</v>
      </c>
      <c r="R17">
        <f>IFERROR(SMALL(Q5:Q343,ROW()-ROW($R$5)+1),"")</f>
        <v>0</v>
      </c>
      <c r="T17">
        <f>IFERROR(SUM(R5:R17),"")</f>
        <v>0</v>
      </c>
      <c r="U17">
        <f>IF(INDIRECT(ADDRESS($D17+2,U$2+1,,,"Instances"))="","",INDIRECT(ADDRESS($D17+2,U$2+1,,,"Instances")))</f>
        <v>0</v>
      </c>
      <c r="V17">
        <f>IFERROR(SMALL(U5:U343,ROW()-ROW($V$5)+1),"")</f>
        <v>0</v>
      </c>
      <c r="X17">
        <f>IFERROR(SUM(V5:V17),"")</f>
        <v>0</v>
      </c>
      <c r="Y17">
        <f>IF(INDIRECT(ADDRESS($D17+2,Y$2+1,,,"Instances"))="","",INDIRECT(ADDRESS($D17+2,Y$2+1,,,"Instances")))</f>
        <v>0</v>
      </c>
      <c r="Z17">
        <f>IFERROR(SMALL(Y5:Y343,ROW()-ROW($Z$5)+1),"")</f>
        <v>0</v>
      </c>
      <c r="AB17">
        <f>IFERROR(SUM(Z5:Z17),"")</f>
        <v>0</v>
      </c>
      <c r="AC17">
        <f>IF(INDIRECT(ADDRESS($D17+2,AC$2+1,,,"Instances"))="","",INDIRECT(ADDRESS($D17+2,AC$2+1,,,"Instances")))</f>
        <v>0</v>
      </c>
      <c r="AD17">
        <f>IFERROR(SMALL(AC5:AC343,ROW()-ROW($AD$5)+1),"")</f>
        <v>0</v>
      </c>
      <c r="AF17">
        <f>IFERROR(SUM(AD5:AD17),"")</f>
        <v>0</v>
      </c>
      <c r="AG17">
        <f>IF(INDIRECT(ADDRESS($D17+2,AG$2+1,,,"Instances"))="","",INDIRECT(ADDRESS($D17+2,AG$2+1,,,"Instances")))</f>
        <v>0</v>
      </c>
      <c r="AH17">
        <f>IFERROR(SMALL(AG5:AG343,ROW()-ROW($AH$5)+1),"")</f>
        <v>0</v>
      </c>
      <c r="AJ17">
        <f>IFERROR(SUM(AH5:AH17),"")</f>
        <v>0</v>
      </c>
      <c r="AL17">
        <v>13</v>
      </c>
      <c r="AM17" cm="1">
        <f t="array" ref="AM17">_xlfn.SWITCH(Charts!$B$3,"average", AVERAGE(INDIRECT(ADDRESS(12+3,AM$2+1,,,"Instances") &amp; ":" &amp; ADDRESS(12+3,AM$2+1))),"median", MEDIAN(INDIRECT(ADDRESS(12+3,AM$2+1,,,"Instances") &amp; ":" &amp; ADDRESS(12+3,AM$2+1))),"min", MIN(INDIRECT(ADDRESS(12+3,AM$2+1,,,"Instances") &amp; ":" &amp; ADDRESS(12+3,AM$2+1))),"max", MAX(INDIRECT(ADDRESS(12+3,AM$2+1,,,"Instances") &amp; ":" &amp; ADDRESS(12+3,AM$2+1))),"diff", MAX(INDIRECT(ADDRESS(12+3,AM$2+1,,,"Instances") &amp; ":" &amp; ADDRESS(12+3,AM$2+1)))-MIN(INDIRECT(ADDRESS(12+3,AM$2+1,,,"Instances") &amp; ":" &amp; ADDRESS(12+3,AM$2+1))))</f>
        <v>0</v>
      </c>
      <c r="AN17">
        <f>IFERROR(SMALL(AM5:AM343,ROW()-ROW($AN$5)+1),"")</f>
        <v>0</v>
      </c>
      <c r="AP17">
        <f>IFERROR(SUM(AN5:AN17),"")</f>
        <v>0</v>
      </c>
      <c r="AQ17" cm="1">
        <f t="array" ref="AQ17">_xlfn.SWITCH(Charts!$B$3,"average", AVERAGE(INDIRECT(ADDRESS(12+3,AQ$2+1,,,"Instances") &amp; ":" &amp; ADDRESS(12+3,AQ$2+1))),"median", MEDIAN(INDIRECT(ADDRESS(12+3,AQ$2+1,,,"Instances") &amp; ":" &amp; ADDRESS(12+3,AQ$2+1))),"min", MIN(INDIRECT(ADDRESS(12+3,AQ$2+1,,,"Instances") &amp; ":" &amp; ADDRESS(12+3,AQ$2+1))),"max", MAX(INDIRECT(ADDRESS(12+3,AQ$2+1,,,"Instances") &amp; ":" &amp; ADDRESS(12+3,AQ$2+1))),"diff", MAX(INDIRECT(ADDRESS(12+3,AQ$2+1,,,"Instances") &amp; ":" &amp; ADDRESS(12+3,AQ$2+1)))-MIN(INDIRECT(ADDRESS(12+3,AQ$2+1,,,"Instances") &amp; ":" &amp; ADDRESS(12+3,AQ$2+1))))</f>
        <v>0</v>
      </c>
      <c r="AR17">
        <f>IFERROR(SMALL(AQ5:AQ343,ROW()-ROW($AR$5)+1),"")</f>
        <v>0</v>
      </c>
      <c r="AT17">
        <f>IFERROR(SUM(AR5:AR17),"")</f>
        <v>0</v>
      </c>
      <c r="AU17" cm="1">
        <f t="array" ref="AU17">_xlfn.SWITCH(Charts!$B$3,"average", AVERAGE(INDIRECT(ADDRESS(12+3,AU$2+1,,,"Instances") &amp; ":" &amp; ADDRESS(12+3,AU$2+1))),"median", MEDIAN(INDIRECT(ADDRESS(12+3,AU$2+1,,,"Instances") &amp; ":" &amp; ADDRESS(12+3,AU$2+1))),"min", MIN(INDIRECT(ADDRESS(12+3,AU$2+1,,,"Instances") &amp; ":" &amp; ADDRESS(12+3,AU$2+1))),"max", MAX(INDIRECT(ADDRESS(12+3,AU$2+1,,,"Instances") &amp; ":" &amp; ADDRESS(12+3,AU$2+1))),"diff", MAX(INDIRECT(ADDRESS(12+3,AU$2+1,,,"Instances") &amp; ":" &amp; ADDRESS(12+3,AU$2+1)))-MIN(INDIRECT(ADDRESS(12+3,AU$2+1,,,"Instances") &amp; ":" &amp; ADDRESS(12+3,AU$2+1))))</f>
        <v>0</v>
      </c>
      <c r="AV17">
        <f>IFERROR(SMALL(AU5:AU343,ROW()-ROW($AV$5)+1),"")</f>
        <v>0</v>
      </c>
      <c r="AX17">
        <f>IFERROR(SUM(AV5:AV17),"")</f>
        <v>0</v>
      </c>
      <c r="AY17" cm="1">
        <f t="array" ref="AY17">_xlfn.SWITCH(Charts!$B$3,"average", AVERAGE(INDIRECT(ADDRESS(12+3,AY$2+1,,,"Instances") &amp; ":" &amp; ADDRESS(12+3,AY$2+1))),"median", MEDIAN(INDIRECT(ADDRESS(12+3,AY$2+1,,,"Instances") &amp; ":" &amp; ADDRESS(12+3,AY$2+1))),"min", MIN(INDIRECT(ADDRESS(12+3,AY$2+1,,,"Instances") &amp; ":" &amp; ADDRESS(12+3,AY$2+1))),"max", MAX(INDIRECT(ADDRESS(12+3,AY$2+1,,,"Instances") &amp; ":" &amp; ADDRESS(12+3,AY$2+1))),"diff", MAX(INDIRECT(ADDRESS(12+3,AY$2+1,,,"Instances") &amp; ":" &amp; ADDRESS(12+3,AY$2+1)))-MIN(INDIRECT(ADDRESS(12+3,AY$2+1,,,"Instances") &amp; ":" &amp; ADDRESS(12+3,AY$2+1))))</f>
        <v>0</v>
      </c>
      <c r="AZ17">
        <f>IFERROR(SMALL(AY5:AY343,ROW()-ROW($AZ$5)+1),"")</f>
        <v>0</v>
      </c>
      <c r="BB17">
        <f>IFERROR(SUM(AZ5:AZ17),"")</f>
        <v>0</v>
      </c>
      <c r="BC17" cm="1">
        <f t="array" ref="BC17">_xlfn.SWITCH(Charts!$B$3,"average", AVERAGE(INDIRECT(ADDRESS(12+3,BC$2+1,,,"Instances") &amp; ":" &amp; ADDRESS(12+3,BC$2+1))),"median", MEDIAN(INDIRECT(ADDRESS(12+3,BC$2+1,,,"Instances") &amp; ":" &amp; ADDRESS(12+3,BC$2+1))),"min", MIN(INDIRECT(ADDRESS(12+3,BC$2+1,,,"Instances") &amp; ":" &amp; ADDRESS(12+3,BC$2+1))),"max", MAX(INDIRECT(ADDRESS(12+3,BC$2+1,,,"Instances") &amp; ":" &amp; ADDRESS(12+3,BC$2+1))),"diff", MAX(INDIRECT(ADDRESS(12+3,BC$2+1,,,"Instances") &amp; ":" &amp; ADDRESS(12+3,BC$2+1)))-MIN(INDIRECT(ADDRESS(12+3,BC$2+1,,,"Instances") &amp; ":" &amp; ADDRESS(12+3,BC$2+1))))</f>
        <v>0</v>
      </c>
      <c r="BD17">
        <f>IFERROR(SMALL(BC5:BC343,ROW()-ROW($BD$5)+1),"")</f>
        <v>0</v>
      </c>
      <c r="BF17">
        <f>IFERROR(SUM(BD5:BD17),"")</f>
        <v>0</v>
      </c>
      <c r="BG17" cm="1">
        <f t="array" ref="BG17">_xlfn.SWITCH(Charts!$B$3,"average", AVERAGE(INDIRECT(ADDRESS(12+3,BG$2+1,,,"Instances") &amp; ":" &amp; ADDRESS(12+3,BG$2+1))),"median", MEDIAN(INDIRECT(ADDRESS(12+3,BG$2+1,,,"Instances") &amp; ":" &amp; ADDRESS(12+3,BG$2+1))),"min", MIN(INDIRECT(ADDRESS(12+3,BG$2+1,,,"Instances") &amp; ":" &amp; ADDRESS(12+3,BG$2+1))),"max", MAX(INDIRECT(ADDRESS(12+3,BG$2+1,,,"Instances") &amp; ":" &amp; ADDRESS(12+3,BG$2+1))),"diff", MAX(INDIRECT(ADDRESS(12+3,BG$2+1,,,"Instances") &amp; ":" &amp; ADDRESS(12+3,BG$2+1)))-MIN(INDIRECT(ADDRESS(12+3,BG$2+1,,,"Instances") &amp; ":" &amp; ADDRESS(12+3,BG$2+1))))</f>
        <v>0</v>
      </c>
      <c r="BH17">
        <f>IFERROR(SMALL(BG5:BG343,ROW()-ROW($BH$5)+1),"")</f>
        <v>0</v>
      </c>
      <c r="BJ17">
        <f>IFERROR(SUM(BH5:BH17),"")</f>
        <v>0</v>
      </c>
      <c r="BK17" cm="1">
        <f t="array" ref="BK17">_xlfn.SWITCH(Charts!$B$3,"average", AVERAGE(INDIRECT(ADDRESS(12+3,BK$2+1,,,"Instances") &amp; ":" &amp; ADDRESS(12+3,BK$2+1))),"median", MEDIAN(INDIRECT(ADDRESS(12+3,BK$2+1,,,"Instances") &amp; ":" &amp; ADDRESS(12+3,BK$2+1))),"min", MIN(INDIRECT(ADDRESS(12+3,BK$2+1,,,"Instances") &amp; ":" &amp; ADDRESS(12+3,BK$2+1))),"max", MAX(INDIRECT(ADDRESS(12+3,BK$2+1,,,"Instances") &amp; ":" &amp; ADDRESS(12+3,BK$2+1))),"diff", MAX(INDIRECT(ADDRESS(12+3,BK$2+1,,,"Instances") &amp; ":" &amp; ADDRESS(12+3,BK$2+1)))-MIN(INDIRECT(ADDRESS(12+3,BK$2+1,,,"Instances") &amp; ":" &amp; ADDRESS(12+3,BK$2+1))))</f>
        <v>0</v>
      </c>
      <c r="BL17">
        <f>IFERROR(SMALL(BK5:BK343,ROW()-ROW($BL$5)+1),"")</f>
        <v>0</v>
      </c>
      <c r="BN17">
        <f>IFERROR(SUM(BL5:BL17),"")</f>
        <v>0</v>
      </c>
      <c r="BO17" cm="1">
        <f t="array" ref="BO17">_xlfn.SWITCH(Charts!$B$3,"average", AVERAGE(INDIRECT(ADDRESS(12+3,BO$2+1,,,"Instances") &amp; ":" &amp; ADDRESS(12+3,BO$2+1))),"median", MEDIAN(INDIRECT(ADDRESS(12+3,BO$2+1,,,"Instances") &amp; ":" &amp; ADDRESS(12+3,BO$2+1))),"min", MIN(INDIRECT(ADDRESS(12+3,BO$2+1,,,"Instances") &amp; ":" &amp; ADDRESS(12+3,BO$2+1))),"max", MAX(INDIRECT(ADDRESS(12+3,BO$2+1,,,"Instances") &amp; ":" &amp; ADDRESS(12+3,BO$2+1))),"diff", MAX(INDIRECT(ADDRESS(12+3,BO$2+1,,,"Instances") &amp; ":" &amp; ADDRESS(12+3,BO$2+1)))-MIN(INDIRECT(ADDRESS(12+3,BO$2+1,,,"Instances") &amp; ":" &amp; ADDRESS(12+3,BO$2+1))))</f>
        <v>0</v>
      </c>
      <c r="BP17">
        <f>IFERROR(SMALL(BO5:BO343,ROW()-ROW($BP$5)+1),"")</f>
        <v>0</v>
      </c>
      <c r="BR17">
        <f>IFERROR(SUM(BP5:BP17),"")</f>
        <v>0</v>
      </c>
      <c r="BU17">
        <f>IF(Charts!$B$3="none",E1719,IF(AM1719="",NA(),AM1719))</f>
        <v>0</v>
      </c>
      <c r="BV17">
        <f>IF(Charts!$B$3="none",F1719,IF(AN1719="",NA(),AN1719))</f>
        <v>0</v>
      </c>
      <c r="BW17">
        <f>IF(Charts!$B$3="none",G1719,IF(AO1719="",NA(),AO1719))</f>
        <v>0</v>
      </c>
      <c r="BX17">
        <f>IF(Charts!$B$3="none",H1719,IF(AP1719="",NA(),AP1719))</f>
        <v>0</v>
      </c>
      <c r="BY17">
        <f>IF(Charts!$B$3="none",I1719,IF(AQ1719="",NA(),AQ1719))</f>
        <v>0</v>
      </c>
      <c r="BZ17">
        <f>IF(Charts!$B$3="none",J1719,IF(AR1719="",NA(),AR1719))</f>
        <v>0</v>
      </c>
      <c r="CA17">
        <f>IF(Charts!$B$3="none",K1719,IF(AS1719="",NA(),AS1719))</f>
        <v>0</v>
      </c>
      <c r="CB17">
        <f>IF(Charts!$B$3="none",L1719,IF(AT1719="",NA(),AT1719))</f>
        <v>0</v>
      </c>
      <c r="CC17">
        <f>IF(Charts!$B$3="none",M1719,IF(AU1719="",NA(),AU1719))</f>
        <v>0</v>
      </c>
      <c r="CD17">
        <f>IF(Charts!$B$3="none",N1719,IF(AV1719="",NA(),AV1719))</f>
        <v>0</v>
      </c>
      <c r="CE17">
        <f>IF(Charts!$B$3="none",O1719,IF(AW1719="",NA(),AW1719))</f>
        <v>0</v>
      </c>
      <c r="CF17">
        <f>IF(Charts!$B$3="none",P1719,IF(AX1719="",NA(),AX1719))</f>
        <v>0</v>
      </c>
      <c r="CG17">
        <f>IF(Charts!$B$3="none",Q1719,IF(AY1719="",NA(),AY1719))</f>
        <v>0</v>
      </c>
      <c r="CH17">
        <f>IF(Charts!$B$3="none",R1719,IF(AZ1719="",NA(),AZ1719))</f>
        <v>0</v>
      </c>
      <c r="CI17">
        <f>IF(Charts!$B$3="none",S1719,IF(BA1719="",NA(),BA1719))</f>
        <v>0</v>
      </c>
      <c r="CJ17">
        <f>IF(Charts!$B$3="none",T1719,IF(BB1719="",NA(),BB1719))</f>
        <v>0</v>
      </c>
      <c r="CK17">
        <f>IF(Charts!$B$3="none",U1719,IF(BC1719="",NA(),BC1719))</f>
        <v>0</v>
      </c>
      <c r="CL17">
        <f>IF(Charts!$B$3="none",V1719,IF(BD1719="",NA(),BD1719))</f>
        <v>0</v>
      </c>
      <c r="CM17">
        <f>IF(Charts!$B$3="none",W1719,IF(BE1719="",NA(),BE1719))</f>
        <v>0</v>
      </c>
      <c r="CN17">
        <f>IF(Charts!$B$3="none",X1719,IF(BF1719="",NA(),BF1719))</f>
        <v>0</v>
      </c>
      <c r="CO17">
        <f>IF(Charts!$B$3="none",Y1719,IF(BG1719="",NA(),BG1719))</f>
        <v>0</v>
      </c>
      <c r="CP17">
        <f>IF(Charts!$B$3="none",Z1719,IF(BH1719="",NA(),BH1719))</f>
        <v>0</v>
      </c>
      <c r="CQ17">
        <f>IF(Charts!$B$3="none",AA1719,IF(BI1719="",NA(),BI1719))</f>
        <v>0</v>
      </c>
      <c r="CR17">
        <f>IF(Charts!$B$3="none",AB1719,IF(BJ1719="",NA(),BJ1719))</f>
        <v>0</v>
      </c>
      <c r="CS17">
        <f>IF(Charts!$B$3="none",AC1719,IF(BK1719="",NA(),BK1719))</f>
        <v>0</v>
      </c>
      <c r="CT17">
        <f>IF(Charts!$B$3="none",AD1719,IF(BL1719="",NA(),BL1719))</f>
        <v>0</v>
      </c>
      <c r="CU17">
        <f>IF(Charts!$B$3="none",AE1719,IF(BM1719="",NA(),BM1719))</f>
        <v>0</v>
      </c>
      <c r="CV17">
        <f>IF(Charts!$B$3="none",AF1719,IF(BN1719="",NA(),BN1719))</f>
        <v>0</v>
      </c>
      <c r="CW17">
        <f>IF(Charts!$B$3="none",AG1719,IF(BO1719="",NA(),BO1719))</f>
        <v>0</v>
      </c>
      <c r="CX17">
        <f>IF(Charts!$B$3="none",AH1719,IF(BP1719="",NA(),BP1719))</f>
        <v>0</v>
      </c>
      <c r="CY17">
        <f>IF(Charts!$B$3="none",AI1719,IF(BQ1719="",NA(),BQ1719))</f>
        <v>0</v>
      </c>
      <c r="CZ17">
        <f>IF(Charts!$B$3="none",AJ1719,IF(BR1719="",NA(),BR1719))</f>
        <v>0</v>
      </c>
    </row>
    <row r="18" spans="4:104">
      <c r="D18">
        <v>14</v>
      </c>
      <c r="E18">
        <f>IF(INDIRECT(ADDRESS($D18+2,E$2+1,,,"Instances"))="","",INDIRECT(ADDRESS($D18+2,E$2+1,,,"Instances")))</f>
        <v>0</v>
      </c>
      <c r="F18">
        <f>IFERROR(SMALL(E5:E343,ROW()-ROW($F$5)+1),"")</f>
        <v>0</v>
      </c>
      <c r="H18">
        <f>IFERROR(SUM(F5:F18),"")</f>
        <v>0</v>
      </c>
      <c r="I18">
        <f>IF(INDIRECT(ADDRESS($D18+2,I$2+1,,,"Instances"))="","",INDIRECT(ADDRESS($D18+2,I$2+1,,,"Instances")))</f>
        <v>0</v>
      </c>
      <c r="J18">
        <f>IFERROR(SMALL(I5:I343,ROW()-ROW($J$5)+1),"")</f>
        <v>0</v>
      </c>
      <c r="L18">
        <f>IFERROR(SUM(J5:J18),"")</f>
        <v>0</v>
      </c>
      <c r="M18">
        <f>IF(INDIRECT(ADDRESS($D18+2,M$2+1,,,"Instances"))="","",INDIRECT(ADDRESS($D18+2,M$2+1,,,"Instances")))</f>
        <v>0</v>
      </c>
      <c r="N18">
        <f>IFERROR(SMALL(M5:M343,ROW()-ROW($N$5)+1),"")</f>
        <v>0</v>
      </c>
      <c r="P18">
        <f>IFERROR(SUM(N5:N18),"")</f>
        <v>0</v>
      </c>
      <c r="Q18">
        <f>IF(INDIRECT(ADDRESS($D18+2,Q$2+1,,,"Instances"))="","",INDIRECT(ADDRESS($D18+2,Q$2+1,,,"Instances")))</f>
        <v>0</v>
      </c>
      <c r="R18">
        <f>IFERROR(SMALL(Q5:Q343,ROW()-ROW($R$5)+1),"")</f>
        <v>0</v>
      </c>
      <c r="T18">
        <f>IFERROR(SUM(R5:R18),"")</f>
        <v>0</v>
      </c>
      <c r="U18">
        <f>IF(INDIRECT(ADDRESS($D18+2,U$2+1,,,"Instances"))="","",INDIRECT(ADDRESS($D18+2,U$2+1,,,"Instances")))</f>
        <v>0</v>
      </c>
      <c r="V18">
        <f>IFERROR(SMALL(U5:U343,ROW()-ROW($V$5)+1),"")</f>
        <v>0</v>
      </c>
      <c r="X18">
        <f>IFERROR(SUM(V5:V18),"")</f>
        <v>0</v>
      </c>
      <c r="Y18">
        <f>IF(INDIRECT(ADDRESS($D18+2,Y$2+1,,,"Instances"))="","",INDIRECT(ADDRESS($D18+2,Y$2+1,,,"Instances")))</f>
        <v>0</v>
      </c>
      <c r="Z18">
        <f>IFERROR(SMALL(Y5:Y343,ROW()-ROW($Z$5)+1),"")</f>
        <v>0</v>
      </c>
      <c r="AB18">
        <f>IFERROR(SUM(Z5:Z18),"")</f>
        <v>0</v>
      </c>
      <c r="AC18">
        <f>IF(INDIRECT(ADDRESS($D18+2,AC$2+1,,,"Instances"))="","",INDIRECT(ADDRESS($D18+2,AC$2+1,,,"Instances")))</f>
        <v>0</v>
      </c>
      <c r="AD18">
        <f>IFERROR(SMALL(AC5:AC343,ROW()-ROW($AD$5)+1),"")</f>
        <v>0</v>
      </c>
      <c r="AF18">
        <f>IFERROR(SUM(AD5:AD18),"")</f>
        <v>0</v>
      </c>
      <c r="AG18">
        <f>IF(INDIRECT(ADDRESS($D18+2,AG$2+1,,,"Instances"))="","",INDIRECT(ADDRESS($D18+2,AG$2+1,,,"Instances")))</f>
        <v>0</v>
      </c>
      <c r="AH18">
        <f>IFERROR(SMALL(AG5:AG343,ROW()-ROW($AH$5)+1),"")</f>
        <v>0</v>
      </c>
      <c r="AJ18">
        <f>IFERROR(SUM(AH5:AH18),"")</f>
        <v>0</v>
      </c>
      <c r="AL18">
        <v>14</v>
      </c>
      <c r="AM18" cm="1">
        <f t="array" ref="AM18">_xlfn.SWITCH(Charts!$B$3,"average", AVERAGE(INDIRECT(ADDRESS(13+3,AM$2+1,,,"Instances") &amp; ":" &amp; ADDRESS(13+3,AM$2+1))),"median", MEDIAN(INDIRECT(ADDRESS(13+3,AM$2+1,,,"Instances") &amp; ":" &amp; ADDRESS(13+3,AM$2+1))),"min", MIN(INDIRECT(ADDRESS(13+3,AM$2+1,,,"Instances") &amp; ":" &amp; ADDRESS(13+3,AM$2+1))),"max", MAX(INDIRECT(ADDRESS(13+3,AM$2+1,,,"Instances") &amp; ":" &amp; ADDRESS(13+3,AM$2+1))),"diff", MAX(INDIRECT(ADDRESS(13+3,AM$2+1,,,"Instances") &amp; ":" &amp; ADDRESS(13+3,AM$2+1)))-MIN(INDIRECT(ADDRESS(13+3,AM$2+1,,,"Instances") &amp; ":" &amp; ADDRESS(13+3,AM$2+1))))</f>
        <v>0</v>
      </c>
      <c r="AN18">
        <f>IFERROR(SMALL(AM5:AM343,ROW()-ROW($AN$5)+1),"")</f>
        <v>0</v>
      </c>
      <c r="AP18">
        <f>IFERROR(SUM(AN5:AN18),"")</f>
        <v>0</v>
      </c>
      <c r="AQ18" cm="1">
        <f t="array" ref="AQ18">_xlfn.SWITCH(Charts!$B$3,"average", AVERAGE(INDIRECT(ADDRESS(13+3,AQ$2+1,,,"Instances") &amp; ":" &amp; ADDRESS(13+3,AQ$2+1))),"median", MEDIAN(INDIRECT(ADDRESS(13+3,AQ$2+1,,,"Instances") &amp; ":" &amp; ADDRESS(13+3,AQ$2+1))),"min", MIN(INDIRECT(ADDRESS(13+3,AQ$2+1,,,"Instances") &amp; ":" &amp; ADDRESS(13+3,AQ$2+1))),"max", MAX(INDIRECT(ADDRESS(13+3,AQ$2+1,,,"Instances") &amp; ":" &amp; ADDRESS(13+3,AQ$2+1))),"diff", MAX(INDIRECT(ADDRESS(13+3,AQ$2+1,,,"Instances") &amp; ":" &amp; ADDRESS(13+3,AQ$2+1)))-MIN(INDIRECT(ADDRESS(13+3,AQ$2+1,,,"Instances") &amp; ":" &amp; ADDRESS(13+3,AQ$2+1))))</f>
        <v>0</v>
      </c>
      <c r="AR18">
        <f>IFERROR(SMALL(AQ5:AQ343,ROW()-ROW($AR$5)+1),"")</f>
        <v>0</v>
      </c>
      <c r="AT18">
        <f>IFERROR(SUM(AR5:AR18),"")</f>
        <v>0</v>
      </c>
      <c r="AU18" cm="1">
        <f t="array" ref="AU18">_xlfn.SWITCH(Charts!$B$3,"average", AVERAGE(INDIRECT(ADDRESS(13+3,AU$2+1,,,"Instances") &amp; ":" &amp; ADDRESS(13+3,AU$2+1))),"median", MEDIAN(INDIRECT(ADDRESS(13+3,AU$2+1,,,"Instances") &amp; ":" &amp; ADDRESS(13+3,AU$2+1))),"min", MIN(INDIRECT(ADDRESS(13+3,AU$2+1,,,"Instances") &amp; ":" &amp; ADDRESS(13+3,AU$2+1))),"max", MAX(INDIRECT(ADDRESS(13+3,AU$2+1,,,"Instances") &amp; ":" &amp; ADDRESS(13+3,AU$2+1))),"diff", MAX(INDIRECT(ADDRESS(13+3,AU$2+1,,,"Instances") &amp; ":" &amp; ADDRESS(13+3,AU$2+1)))-MIN(INDIRECT(ADDRESS(13+3,AU$2+1,,,"Instances") &amp; ":" &amp; ADDRESS(13+3,AU$2+1))))</f>
        <v>0</v>
      </c>
      <c r="AV18">
        <f>IFERROR(SMALL(AU5:AU343,ROW()-ROW($AV$5)+1),"")</f>
        <v>0</v>
      </c>
      <c r="AX18">
        <f>IFERROR(SUM(AV5:AV18),"")</f>
        <v>0</v>
      </c>
      <c r="AY18" cm="1">
        <f t="array" ref="AY18">_xlfn.SWITCH(Charts!$B$3,"average", AVERAGE(INDIRECT(ADDRESS(13+3,AY$2+1,,,"Instances") &amp; ":" &amp; ADDRESS(13+3,AY$2+1))),"median", MEDIAN(INDIRECT(ADDRESS(13+3,AY$2+1,,,"Instances") &amp; ":" &amp; ADDRESS(13+3,AY$2+1))),"min", MIN(INDIRECT(ADDRESS(13+3,AY$2+1,,,"Instances") &amp; ":" &amp; ADDRESS(13+3,AY$2+1))),"max", MAX(INDIRECT(ADDRESS(13+3,AY$2+1,,,"Instances") &amp; ":" &amp; ADDRESS(13+3,AY$2+1))),"diff", MAX(INDIRECT(ADDRESS(13+3,AY$2+1,,,"Instances") &amp; ":" &amp; ADDRESS(13+3,AY$2+1)))-MIN(INDIRECT(ADDRESS(13+3,AY$2+1,,,"Instances") &amp; ":" &amp; ADDRESS(13+3,AY$2+1))))</f>
        <v>0</v>
      </c>
      <c r="AZ18">
        <f>IFERROR(SMALL(AY5:AY343,ROW()-ROW($AZ$5)+1),"")</f>
        <v>0</v>
      </c>
      <c r="BB18">
        <f>IFERROR(SUM(AZ5:AZ18),"")</f>
        <v>0</v>
      </c>
      <c r="BC18" cm="1">
        <f t="array" ref="BC18">_xlfn.SWITCH(Charts!$B$3,"average", AVERAGE(INDIRECT(ADDRESS(13+3,BC$2+1,,,"Instances") &amp; ":" &amp; ADDRESS(13+3,BC$2+1))),"median", MEDIAN(INDIRECT(ADDRESS(13+3,BC$2+1,,,"Instances") &amp; ":" &amp; ADDRESS(13+3,BC$2+1))),"min", MIN(INDIRECT(ADDRESS(13+3,BC$2+1,,,"Instances") &amp; ":" &amp; ADDRESS(13+3,BC$2+1))),"max", MAX(INDIRECT(ADDRESS(13+3,BC$2+1,,,"Instances") &amp; ":" &amp; ADDRESS(13+3,BC$2+1))),"diff", MAX(INDIRECT(ADDRESS(13+3,BC$2+1,,,"Instances") &amp; ":" &amp; ADDRESS(13+3,BC$2+1)))-MIN(INDIRECT(ADDRESS(13+3,BC$2+1,,,"Instances") &amp; ":" &amp; ADDRESS(13+3,BC$2+1))))</f>
        <v>0</v>
      </c>
      <c r="BD18">
        <f>IFERROR(SMALL(BC5:BC343,ROW()-ROW($BD$5)+1),"")</f>
        <v>0</v>
      </c>
      <c r="BF18">
        <f>IFERROR(SUM(BD5:BD18),"")</f>
        <v>0</v>
      </c>
      <c r="BG18" cm="1">
        <f t="array" ref="BG18">_xlfn.SWITCH(Charts!$B$3,"average", AVERAGE(INDIRECT(ADDRESS(13+3,BG$2+1,,,"Instances") &amp; ":" &amp; ADDRESS(13+3,BG$2+1))),"median", MEDIAN(INDIRECT(ADDRESS(13+3,BG$2+1,,,"Instances") &amp; ":" &amp; ADDRESS(13+3,BG$2+1))),"min", MIN(INDIRECT(ADDRESS(13+3,BG$2+1,,,"Instances") &amp; ":" &amp; ADDRESS(13+3,BG$2+1))),"max", MAX(INDIRECT(ADDRESS(13+3,BG$2+1,,,"Instances") &amp; ":" &amp; ADDRESS(13+3,BG$2+1))),"diff", MAX(INDIRECT(ADDRESS(13+3,BG$2+1,,,"Instances") &amp; ":" &amp; ADDRESS(13+3,BG$2+1)))-MIN(INDIRECT(ADDRESS(13+3,BG$2+1,,,"Instances") &amp; ":" &amp; ADDRESS(13+3,BG$2+1))))</f>
        <v>0</v>
      </c>
      <c r="BH18">
        <f>IFERROR(SMALL(BG5:BG343,ROW()-ROW($BH$5)+1),"")</f>
        <v>0</v>
      </c>
      <c r="BJ18">
        <f>IFERROR(SUM(BH5:BH18),"")</f>
        <v>0</v>
      </c>
      <c r="BK18" cm="1">
        <f t="array" ref="BK18">_xlfn.SWITCH(Charts!$B$3,"average", AVERAGE(INDIRECT(ADDRESS(13+3,BK$2+1,,,"Instances") &amp; ":" &amp; ADDRESS(13+3,BK$2+1))),"median", MEDIAN(INDIRECT(ADDRESS(13+3,BK$2+1,,,"Instances") &amp; ":" &amp; ADDRESS(13+3,BK$2+1))),"min", MIN(INDIRECT(ADDRESS(13+3,BK$2+1,,,"Instances") &amp; ":" &amp; ADDRESS(13+3,BK$2+1))),"max", MAX(INDIRECT(ADDRESS(13+3,BK$2+1,,,"Instances") &amp; ":" &amp; ADDRESS(13+3,BK$2+1))),"diff", MAX(INDIRECT(ADDRESS(13+3,BK$2+1,,,"Instances") &amp; ":" &amp; ADDRESS(13+3,BK$2+1)))-MIN(INDIRECT(ADDRESS(13+3,BK$2+1,,,"Instances") &amp; ":" &amp; ADDRESS(13+3,BK$2+1))))</f>
        <v>0</v>
      </c>
      <c r="BL18">
        <f>IFERROR(SMALL(BK5:BK343,ROW()-ROW($BL$5)+1),"")</f>
        <v>0</v>
      </c>
      <c r="BN18">
        <f>IFERROR(SUM(BL5:BL18),"")</f>
        <v>0</v>
      </c>
      <c r="BO18" cm="1">
        <f t="array" ref="BO18">_xlfn.SWITCH(Charts!$B$3,"average", AVERAGE(INDIRECT(ADDRESS(13+3,BO$2+1,,,"Instances") &amp; ":" &amp; ADDRESS(13+3,BO$2+1))),"median", MEDIAN(INDIRECT(ADDRESS(13+3,BO$2+1,,,"Instances") &amp; ":" &amp; ADDRESS(13+3,BO$2+1))),"min", MIN(INDIRECT(ADDRESS(13+3,BO$2+1,,,"Instances") &amp; ":" &amp; ADDRESS(13+3,BO$2+1))),"max", MAX(INDIRECT(ADDRESS(13+3,BO$2+1,,,"Instances") &amp; ":" &amp; ADDRESS(13+3,BO$2+1))),"diff", MAX(INDIRECT(ADDRESS(13+3,BO$2+1,,,"Instances") &amp; ":" &amp; ADDRESS(13+3,BO$2+1)))-MIN(INDIRECT(ADDRESS(13+3,BO$2+1,,,"Instances") &amp; ":" &amp; ADDRESS(13+3,BO$2+1))))</f>
        <v>0</v>
      </c>
      <c r="BP18">
        <f>IFERROR(SMALL(BO5:BO343,ROW()-ROW($BP$5)+1),"")</f>
        <v>0</v>
      </c>
      <c r="BR18">
        <f>IFERROR(SUM(BP5:BP18),"")</f>
        <v>0</v>
      </c>
      <c r="BU18">
        <f>IF(Charts!$B$3="none",E1720,IF(AM1720="",NA(),AM1720))</f>
        <v>0</v>
      </c>
      <c r="BV18">
        <f>IF(Charts!$B$3="none",F1720,IF(AN1720="",NA(),AN1720))</f>
        <v>0</v>
      </c>
      <c r="BW18">
        <f>IF(Charts!$B$3="none",G1720,IF(AO1720="",NA(),AO1720))</f>
        <v>0</v>
      </c>
      <c r="BX18">
        <f>IF(Charts!$B$3="none",H1720,IF(AP1720="",NA(),AP1720))</f>
        <v>0</v>
      </c>
      <c r="BY18">
        <f>IF(Charts!$B$3="none",I1720,IF(AQ1720="",NA(),AQ1720))</f>
        <v>0</v>
      </c>
      <c r="BZ18">
        <f>IF(Charts!$B$3="none",J1720,IF(AR1720="",NA(),AR1720))</f>
        <v>0</v>
      </c>
      <c r="CA18">
        <f>IF(Charts!$B$3="none",K1720,IF(AS1720="",NA(),AS1720))</f>
        <v>0</v>
      </c>
      <c r="CB18">
        <f>IF(Charts!$B$3="none",L1720,IF(AT1720="",NA(),AT1720))</f>
        <v>0</v>
      </c>
      <c r="CC18">
        <f>IF(Charts!$B$3="none",M1720,IF(AU1720="",NA(),AU1720))</f>
        <v>0</v>
      </c>
      <c r="CD18">
        <f>IF(Charts!$B$3="none",N1720,IF(AV1720="",NA(),AV1720))</f>
        <v>0</v>
      </c>
      <c r="CE18">
        <f>IF(Charts!$B$3="none",O1720,IF(AW1720="",NA(),AW1720))</f>
        <v>0</v>
      </c>
      <c r="CF18">
        <f>IF(Charts!$B$3="none",P1720,IF(AX1720="",NA(),AX1720))</f>
        <v>0</v>
      </c>
      <c r="CG18">
        <f>IF(Charts!$B$3="none",Q1720,IF(AY1720="",NA(),AY1720))</f>
        <v>0</v>
      </c>
      <c r="CH18">
        <f>IF(Charts!$B$3="none",R1720,IF(AZ1720="",NA(),AZ1720))</f>
        <v>0</v>
      </c>
      <c r="CI18">
        <f>IF(Charts!$B$3="none",S1720,IF(BA1720="",NA(),BA1720))</f>
        <v>0</v>
      </c>
      <c r="CJ18">
        <f>IF(Charts!$B$3="none",T1720,IF(BB1720="",NA(),BB1720))</f>
        <v>0</v>
      </c>
      <c r="CK18">
        <f>IF(Charts!$B$3="none",U1720,IF(BC1720="",NA(),BC1720))</f>
        <v>0</v>
      </c>
      <c r="CL18">
        <f>IF(Charts!$B$3="none",V1720,IF(BD1720="",NA(),BD1720))</f>
        <v>0</v>
      </c>
      <c r="CM18">
        <f>IF(Charts!$B$3="none",W1720,IF(BE1720="",NA(),BE1720))</f>
        <v>0</v>
      </c>
      <c r="CN18">
        <f>IF(Charts!$B$3="none",X1720,IF(BF1720="",NA(),BF1720))</f>
        <v>0</v>
      </c>
      <c r="CO18">
        <f>IF(Charts!$B$3="none",Y1720,IF(BG1720="",NA(),BG1720))</f>
        <v>0</v>
      </c>
      <c r="CP18">
        <f>IF(Charts!$B$3="none",Z1720,IF(BH1720="",NA(),BH1720))</f>
        <v>0</v>
      </c>
      <c r="CQ18">
        <f>IF(Charts!$B$3="none",AA1720,IF(BI1720="",NA(),BI1720))</f>
        <v>0</v>
      </c>
      <c r="CR18">
        <f>IF(Charts!$B$3="none",AB1720,IF(BJ1720="",NA(),BJ1720))</f>
        <v>0</v>
      </c>
      <c r="CS18">
        <f>IF(Charts!$B$3="none",AC1720,IF(BK1720="",NA(),BK1720))</f>
        <v>0</v>
      </c>
      <c r="CT18">
        <f>IF(Charts!$B$3="none",AD1720,IF(BL1720="",NA(),BL1720))</f>
        <v>0</v>
      </c>
      <c r="CU18">
        <f>IF(Charts!$B$3="none",AE1720,IF(BM1720="",NA(),BM1720))</f>
        <v>0</v>
      </c>
      <c r="CV18">
        <f>IF(Charts!$B$3="none",AF1720,IF(BN1720="",NA(),BN1720))</f>
        <v>0</v>
      </c>
      <c r="CW18">
        <f>IF(Charts!$B$3="none",AG1720,IF(BO1720="",NA(),BO1720))</f>
        <v>0</v>
      </c>
      <c r="CX18">
        <f>IF(Charts!$B$3="none",AH1720,IF(BP1720="",NA(),BP1720))</f>
        <v>0</v>
      </c>
      <c r="CY18">
        <f>IF(Charts!$B$3="none",AI1720,IF(BQ1720="",NA(),BQ1720))</f>
        <v>0</v>
      </c>
      <c r="CZ18">
        <f>IF(Charts!$B$3="none",AJ1720,IF(BR1720="",NA(),BR1720))</f>
        <v>0</v>
      </c>
    </row>
    <row r="19" spans="4:104">
      <c r="D19">
        <v>15</v>
      </c>
      <c r="E19">
        <f>IF(INDIRECT(ADDRESS($D19+2,E$2+1,,,"Instances"))="","",INDIRECT(ADDRESS($D19+2,E$2+1,,,"Instances")))</f>
        <v>0</v>
      </c>
      <c r="F19">
        <f>IFERROR(SMALL(E5:E343,ROW()-ROW($F$5)+1),"")</f>
        <v>0</v>
      </c>
      <c r="H19">
        <f>IFERROR(SUM(F5:F19),"")</f>
        <v>0</v>
      </c>
      <c r="I19">
        <f>IF(INDIRECT(ADDRESS($D19+2,I$2+1,,,"Instances"))="","",INDIRECT(ADDRESS($D19+2,I$2+1,,,"Instances")))</f>
        <v>0</v>
      </c>
      <c r="J19">
        <f>IFERROR(SMALL(I5:I343,ROW()-ROW($J$5)+1),"")</f>
        <v>0</v>
      </c>
      <c r="L19">
        <f>IFERROR(SUM(J5:J19),"")</f>
        <v>0</v>
      </c>
      <c r="M19">
        <f>IF(INDIRECT(ADDRESS($D19+2,M$2+1,,,"Instances"))="","",INDIRECT(ADDRESS($D19+2,M$2+1,,,"Instances")))</f>
        <v>0</v>
      </c>
      <c r="N19">
        <f>IFERROR(SMALL(M5:M343,ROW()-ROW($N$5)+1),"")</f>
        <v>0</v>
      </c>
      <c r="P19">
        <f>IFERROR(SUM(N5:N19),"")</f>
        <v>0</v>
      </c>
      <c r="Q19">
        <f>IF(INDIRECT(ADDRESS($D19+2,Q$2+1,,,"Instances"))="","",INDIRECT(ADDRESS($D19+2,Q$2+1,,,"Instances")))</f>
        <v>0</v>
      </c>
      <c r="R19">
        <f>IFERROR(SMALL(Q5:Q343,ROW()-ROW($R$5)+1),"")</f>
        <v>0</v>
      </c>
      <c r="T19">
        <f>IFERROR(SUM(R5:R19),"")</f>
        <v>0</v>
      </c>
      <c r="U19">
        <f>IF(INDIRECT(ADDRESS($D19+2,U$2+1,,,"Instances"))="","",INDIRECT(ADDRESS($D19+2,U$2+1,,,"Instances")))</f>
        <v>0</v>
      </c>
      <c r="V19">
        <f>IFERROR(SMALL(U5:U343,ROW()-ROW($V$5)+1),"")</f>
        <v>0</v>
      </c>
      <c r="X19">
        <f>IFERROR(SUM(V5:V19),"")</f>
        <v>0</v>
      </c>
      <c r="Y19">
        <f>IF(INDIRECT(ADDRESS($D19+2,Y$2+1,,,"Instances"))="","",INDIRECT(ADDRESS($D19+2,Y$2+1,,,"Instances")))</f>
        <v>0</v>
      </c>
      <c r="Z19">
        <f>IFERROR(SMALL(Y5:Y343,ROW()-ROW($Z$5)+1),"")</f>
        <v>0</v>
      </c>
      <c r="AB19">
        <f>IFERROR(SUM(Z5:Z19),"")</f>
        <v>0</v>
      </c>
      <c r="AC19">
        <f>IF(INDIRECT(ADDRESS($D19+2,AC$2+1,,,"Instances"))="","",INDIRECT(ADDRESS($D19+2,AC$2+1,,,"Instances")))</f>
        <v>0</v>
      </c>
      <c r="AD19">
        <f>IFERROR(SMALL(AC5:AC343,ROW()-ROW($AD$5)+1),"")</f>
        <v>0</v>
      </c>
      <c r="AF19">
        <f>IFERROR(SUM(AD5:AD19),"")</f>
        <v>0</v>
      </c>
      <c r="AG19">
        <f>IF(INDIRECT(ADDRESS($D19+2,AG$2+1,,,"Instances"))="","",INDIRECT(ADDRESS($D19+2,AG$2+1,,,"Instances")))</f>
        <v>0</v>
      </c>
      <c r="AH19">
        <f>IFERROR(SMALL(AG5:AG343,ROW()-ROW($AH$5)+1),"")</f>
        <v>0</v>
      </c>
      <c r="AJ19">
        <f>IFERROR(SUM(AH5:AH19),"")</f>
        <v>0</v>
      </c>
      <c r="AL19">
        <v>15</v>
      </c>
      <c r="AM19" cm="1">
        <f t="array" ref="AM19">_xlfn.SWITCH(Charts!$B$3,"average", AVERAGE(INDIRECT(ADDRESS(14+3,AM$2+1,,,"Instances") &amp; ":" &amp; ADDRESS(14+3,AM$2+1))),"median", MEDIAN(INDIRECT(ADDRESS(14+3,AM$2+1,,,"Instances") &amp; ":" &amp; ADDRESS(14+3,AM$2+1))),"min", MIN(INDIRECT(ADDRESS(14+3,AM$2+1,,,"Instances") &amp; ":" &amp; ADDRESS(14+3,AM$2+1))),"max", MAX(INDIRECT(ADDRESS(14+3,AM$2+1,,,"Instances") &amp; ":" &amp; ADDRESS(14+3,AM$2+1))),"diff", MAX(INDIRECT(ADDRESS(14+3,AM$2+1,,,"Instances") &amp; ":" &amp; ADDRESS(14+3,AM$2+1)))-MIN(INDIRECT(ADDRESS(14+3,AM$2+1,,,"Instances") &amp; ":" &amp; ADDRESS(14+3,AM$2+1))))</f>
        <v>0</v>
      </c>
      <c r="AN19">
        <f>IFERROR(SMALL(AM5:AM343,ROW()-ROW($AN$5)+1),"")</f>
        <v>0</v>
      </c>
      <c r="AP19">
        <f>IFERROR(SUM(AN5:AN19),"")</f>
        <v>0</v>
      </c>
      <c r="AQ19" cm="1">
        <f t="array" ref="AQ19">_xlfn.SWITCH(Charts!$B$3,"average", AVERAGE(INDIRECT(ADDRESS(14+3,AQ$2+1,,,"Instances") &amp; ":" &amp; ADDRESS(14+3,AQ$2+1))),"median", MEDIAN(INDIRECT(ADDRESS(14+3,AQ$2+1,,,"Instances") &amp; ":" &amp; ADDRESS(14+3,AQ$2+1))),"min", MIN(INDIRECT(ADDRESS(14+3,AQ$2+1,,,"Instances") &amp; ":" &amp; ADDRESS(14+3,AQ$2+1))),"max", MAX(INDIRECT(ADDRESS(14+3,AQ$2+1,,,"Instances") &amp; ":" &amp; ADDRESS(14+3,AQ$2+1))),"diff", MAX(INDIRECT(ADDRESS(14+3,AQ$2+1,,,"Instances") &amp; ":" &amp; ADDRESS(14+3,AQ$2+1)))-MIN(INDIRECT(ADDRESS(14+3,AQ$2+1,,,"Instances") &amp; ":" &amp; ADDRESS(14+3,AQ$2+1))))</f>
        <v>0</v>
      </c>
      <c r="AR19">
        <f>IFERROR(SMALL(AQ5:AQ343,ROW()-ROW($AR$5)+1),"")</f>
        <v>0</v>
      </c>
      <c r="AT19">
        <f>IFERROR(SUM(AR5:AR19),"")</f>
        <v>0</v>
      </c>
      <c r="AU19" cm="1">
        <f t="array" ref="AU19">_xlfn.SWITCH(Charts!$B$3,"average", AVERAGE(INDIRECT(ADDRESS(14+3,AU$2+1,,,"Instances") &amp; ":" &amp; ADDRESS(14+3,AU$2+1))),"median", MEDIAN(INDIRECT(ADDRESS(14+3,AU$2+1,,,"Instances") &amp; ":" &amp; ADDRESS(14+3,AU$2+1))),"min", MIN(INDIRECT(ADDRESS(14+3,AU$2+1,,,"Instances") &amp; ":" &amp; ADDRESS(14+3,AU$2+1))),"max", MAX(INDIRECT(ADDRESS(14+3,AU$2+1,,,"Instances") &amp; ":" &amp; ADDRESS(14+3,AU$2+1))),"diff", MAX(INDIRECT(ADDRESS(14+3,AU$2+1,,,"Instances") &amp; ":" &amp; ADDRESS(14+3,AU$2+1)))-MIN(INDIRECT(ADDRESS(14+3,AU$2+1,,,"Instances") &amp; ":" &amp; ADDRESS(14+3,AU$2+1))))</f>
        <v>0</v>
      </c>
      <c r="AV19">
        <f>IFERROR(SMALL(AU5:AU343,ROW()-ROW($AV$5)+1),"")</f>
        <v>0</v>
      </c>
      <c r="AX19">
        <f>IFERROR(SUM(AV5:AV19),"")</f>
        <v>0</v>
      </c>
      <c r="AY19" cm="1">
        <f t="array" ref="AY19">_xlfn.SWITCH(Charts!$B$3,"average", AVERAGE(INDIRECT(ADDRESS(14+3,AY$2+1,,,"Instances") &amp; ":" &amp; ADDRESS(14+3,AY$2+1))),"median", MEDIAN(INDIRECT(ADDRESS(14+3,AY$2+1,,,"Instances") &amp; ":" &amp; ADDRESS(14+3,AY$2+1))),"min", MIN(INDIRECT(ADDRESS(14+3,AY$2+1,,,"Instances") &amp; ":" &amp; ADDRESS(14+3,AY$2+1))),"max", MAX(INDIRECT(ADDRESS(14+3,AY$2+1,,,"Instances") &amp; ":" &amp; ADDRESS(14+3,AY$2+1))),"diff", MAX(INDIRECT(ADDRESS(14+3,AY$2+1,,,"Instances") &amp; ":" &amp; ADDRESS(14+3,AY$2+1)))-MIN(INDIRECT(ADDRESS(14+3,AY$2+1,,,"Instances") &amp; ":" &amp; ADDRESS(14+3,AY$2+1))))</f>
        <v>0</v>
      </c>
      <c r="AZ19">
        <f>IFERROR(SMALL(AY5:AY343,ROW()-ROW($AZ$5)+1),"")</f>
        <v>0</v>
      </c>
      <c r="BB19">
        <f>IFERROR(SUM(AZ5:AZ19),"")</f>
        <v>0</v>
      </c>
      <c r="BC19" cm="1">
        <f t="array" ref="BC19">_xlfn.SWITCH(Charts!$B$3,"average", AVERAGE(INDIRECT(ADDRESS(14+3,BC$2+1,,,"Instances") &amp; ":" &amp; ADDRESS(14+3,BC$2+1))),"median", MEDIAN(INDIRECT(ADDRESS(14+3,BC$2+1,,,"Instances") &amp; ":" &amp; ADDRESS(14+3,BC$2+1))),"min", MIN(INDIRECT(ADDRESS(14+3,BC$2+1,,,"Instances") &amp; ":" &amp; ADDRESS(14+3,BC$2+1))),"max", MAX(INDIRECT(ADDRESS(14+3,BC$2+1,,,"Instances") &amp; ":" &amp; ADDRESS(14+3,BC$2+1))),"diff", MAX(INDIRECT(ADDRESS(14+3,BC$2+1,,,"Instances") &amp; ":" &amp; ADDRESS(14+3,BC$2+1)))-MIN(INDIRECT(ADDRESS(14+3,BC$2+1,,,"Instances") &amp; ":" &amp; ADDRESS(14+3,BC$2+1))))</f>
        <v>0</v>
      </c>
      <c r="BD19">
        <f>IFERROR(SMALL(BC5:BC343,ROW()-ROW($BD$5)+1),"")</f>
        <v>0</v>
      </c>
      <c r="BF19">
        <f>IFERROR(SUM(BD5:BD19),"")</f>
        <v>0</v>
      </c>
      <c r="BG19" cm="1">
        <f t="array" ref="BG19">_xlfn.SWITCH(Charts!$B$3,"average", AVERAGE(INDIRECT(ADDRESS(14+3,BG$2+1,,,"Instances") &amp; ":" &amp; ADDRESS(14+3,BG$2+1))),"median", MEDIAN(INDIRECT(ADDRESS(14+3,BG$2+1,,,"Instances") &amp; ":" &amp; ADDRESS(14+3,BG$2+1))),"min", MIN(INDIRECT(ADDRESS(14+3,BG$2+1,,,"Instances") &amp; ":" &amp; ADDRESS(14+3,BG$2+1))),"max", MAX(INDIRECT(ADDRESS(14+3,BG$2+1,,,"Instances") &amp; ":" &amp; ADDRESS(14+3,BG$2+1))),"diff", MAX(INDIRECT(ADDRESS(14+3,BG$2+1,,,"Instances") &amp; ":" &amp; ADDRESS(14+3,BG$2+1)))-MIN(INDIRECT(ADDRESS(14+3,BG$2+1,,,"Instances") &amp; ":" &amp; ADDRESS(14+3,BG$2+1))))</f>
        <v>0</v>
      </c>
      <c r="BH19">
        <f>IFERROR(SMALL(BG5:BG343,ROW()-ROW($BH$5)+1),"")</f>
        <v>0</v>
      </c>
      <c r="BJ19">
        <f>IFERROR(SUM(BH5:BH19),"")</f>
        <v>0</v>
      </c>
      <c r="BK19" cm="1">
        <f t="array" ref="BK19">_xlfn.SWITCH(Charts!$B$3,"average", AVERAGE(INDIRECT(ADDRESS(14+3,BK$2+1,,,"Instances") &amp; ":" &amp; ADDRESS(14+3,BK$2+1))),"median", MEDIAN(INDIRECT(ADDRESS(14+3,BK$2+1,,,"Instances") &amp; ":" &amp; ADDRESS(14+3,BK$2+1))),"min", MIN(INDIRECT(ADDRESS(14+3,BK$2+1,,,"Instances") &amp; ":" &amp; ADDRESS(14+3,BK$2+1))),"max", MAX(INDIRECT(ADDRESS(14+3,BK$2+1,,,"Instances") &amp; ":" &amp; ADDRESS(14+3,BK$2+1))),"diff", MAX(INDIRECT(ADDRESS(14+3,BK$2+1,,,"Instances") &amp; ":" &amp; ADDRESS(14+3,BK$2+1)))-MIN(INDIRECT(ADDRESS(14+3,BK$2+1,,,"Instances") &amp; ":" &amp; ADDRESS(14+3,BK$2+1))))</f>
        <v>0</v>
      </c>
      <c r="BL19">
        <f>IFERROR(SMALL(BK5:BK343,ROW()-ROW($BL$5)+1),"")</f>
        <v>0</v>
      </c>
      <c r="BN19">
        <f>IFERROR(SUM(BL5:BL19),"")</f>
        <v>0</v>
      </c>
      <c r="BO19" cm="1">
        <f t="array" ref="BO19">_xlfn.SWITCH(Charts!$B$3,"average", AVERAGE(INDIRECT(ADDRESS(14+3,BO$2+1,,,"Instances") &amp; ":" &amp; ADDRESS(14+3,BO$2+1))),"median", MEDIAN(INDIRECT(ADDRESS(14+3,BO$2+1,,,"Instances") &amp; ":" &amp; ADDRESS(14+3,BO$2+1))),"min", MIN(INDIRECT(ADDRESS(14+3,BO$2+1,,,"Instances") &amp; ":" &amp; ADDRESS(14+3,BO$2+1))),"max", MAX(INDIRECT(ADDRESS(14+3,BO$2+1,,,"Instances") &amp; ":" &amp; ADDRESS(14+3,BO$2+1))),"diff", MAX(INDIRECT(ADDRESS(14+3,BO$2+1,,,"Instances") &amp; ":" &amp; ADDRESS(14+3,BO$2+1)))-MIN(INDIRECT(ADDRESS(14+3,BO$2+1,,,"Instances") &amp; ":" &amp; ADDRESS(14+3,BO$2+1))))</f>
        <v>0</v>
      </c>
      <c r="BP19">
        <f>IFERROR(SMALL(BO5:BO343,ROW()-ROW($BP$5)+1),"")</f>
        <v>0</v>
      </c>
      <c r="BR19">
        <f>IFERROR(SUM(BP5:BP19),"")</f>
        <v>0</v>
      </c>
      <c r="BU19">
        <f>IF(Charts!$B$3="none",E1721,IF(AM1721="",NA(),AM1721))</f>
        <v>0</v>
      </c>
      <c r="BV19">
        <f>IF(Charts!$B$3="none",F1721,IF(AN1721="",NA(),AN1721))</f>
        <v>0</v>
      </c>
      <c r="BW19">
        <f>IF(Charts!$B$3="none",G1721,IF(AO1721="",NA(),AO1721))</f>
        <v>0</v>
      </c>
      <c r="BX19">
        <f>IF(Charts!$B$3="none",H1721,IF(AP1721="",NA(),AP1721))</f>
        <v>0</v>
      </c>
      <c r="BY19">
        <f>IF(Charts!$B$3="none",I1721,IF(AQ1721="",NA(),AQ1721))</f>
        <v>0</v>
      </c>
      <c r="BZ19">
        <f>IF(Charts!$B$3="none",J1721,IF(AR1721="",NA(),AR1721))</f>
        <v>0</v>
      </c>
      <c r="CA19">
        <f>IF(Charts!$B$3="none",K1721,IF(AS1721="",NA(),AS1721))</f>
        <v>0</v>
      </c>
      <c r="CB19">
        <f>IF(Charts!$B$3="none",L1721,IF(AT1721="",NA(),AT1721))</f>
        <v>0</v>
      </c>
      <c r="CC19">
        <f>IF(Charts!$B$3="none",M1721,IF(AU1721="",NA(),AU1721))</f>
        <v>0</v>
      </c>
      <c r="CD19">
        <f>IF(Charts!$B$3="none",N1721,IF(AV1721="",NA(),AV1721))</f>
        <v>0</v>
      </c>
      <c r="CE19">
        <f>IF(Charts!$B$3="none",O1721,IF(AW1721="",NA(),AW1721))</f>
        <v>0</v>
      </c>
      <c r="CF19">
        <f>IF(Charts!$B$3="none",P1721,IF(AX1721="",NA(),AX1721))</f>
        <v>0</v>
      </c>
      <c r="CG19">
        <f>IF(Charts!$B$3="none",Q1721,IF(AY1721="",NA(),AY1721))</f>
        <v>0</v>
      </c>
      <c r="CH19">
        <f>IF(Charts!$B$3="none",R1721,IF(AZ1721="",NA(),AZ1721))</f>
        <v>0</v>
      </c>
      <c r="CI19">
        <f>IF(Charts!$B$3="none",S1721,IF(BA1721="",NA(),BA1721))</f>
        <v>0</v>
      </c>
      <c r="CJ19">
        <f>IF(Charts!$B$3="none",T1721,IF(BB1721="",NA(),BB1721))</f>
        <v>0</v>
      </c>
      <c r="CK19">
        <f>IF(Charts!$B$3="none",U1721,IF(BC1721="",NA(),BC1721))</f>
        <v>0</v>
      </c>
      <c r="CL19">
        <f>IF(Charts!$B$3="none",V1721,IF(BD1721="",NA(),BD1721))</f>
        <v>0</v>
      </c>
      <c r="CM19">
        <f>IF(Charts!$B$3="none",W1721,IF(BE1721="",NA(),BE1721))</f>
        <v>0</v>
      </c>
      <c r="CN19">
        <f>IF(Charts!$B$3="none",X1721,IF(BF1721="",NA(),BF1721))</f>
        <v>0</v>
      </c>
      <c r="CO19">
        <f>IF(Charts!$B$3="none",Y1721,IF(BG1721="",NA(),BG1721))</f>
        <v>0</v>
      </c>
      <c r="CP19">
        <f>IF(Charts!$B$3="none",Z1721,IF(BH1721="",NA(),BH1721))</f>
        <v>0</v>
      </c>
      <c r="CQ19">
        <f>IF(Charts!$B$3="none",AA1721,IF(BI1721="",NA(),BI1721))</f>
        <v>0</v>
      </c>
      <c r="CR19">
        <f>IF(Charts!$B$3="none",AB1721,IF(BJ1721="",NA(),BJ1721))</f>
        <v>0</v>
      </c>
      <c r="CS19">
        <f>IF(Charts!$B$3="none",AC1721,IF(BK1721="",NA(),BK1721))</f>
        <v>0</v>
      </c>
      <c r="CT19">
        <f>IF(Charts!$B$3="none",AD1721,IF(BL1721="",NA(),BL1721))</f>
        <v>0</v>
      </c>
      <c r="CU19">
        <f>IF(Charts!$B$3="none",AE1721,IF(BM1721="",NA(),BM1721))</f>
        <v>0</v>
      </c>
      <c r="CV19">
        <f>IF(Charts!$B$3="none",AF1721,IF(BN1721="",NA(),BN1721))</f>
        <v>0</v>
      </c>
      <c r="CW19">
        <f>IF(Charts!$B$3="none",AG1721,IF(BO1721="",NA(),BO1721))</f>
        <v>0</v>
      </c>
      <c r="CX19">
        <f>IF(Charts!$B$3="none",AH1721,IF(BP1721="",NA(),BP1721))</f>
        <v>0</v>
      </c>
      <c r="CY19">
        <f>IF(Charts!$B$3="none",AI1721,IF(BQ1721="",NA(),BQ1721))</f>
        <v>0</v>
      </c>
      <c r="CZ19">
        <f>IF(Charts!$B$3="none",AJ1721,IF(BR1721="",NA(),BR1721))</f>
        <v>0</v>
      </c>
    </row>
    <row r="20" spans="4:104">
      <c r="D20">
        <v>16</v>
      </c>
      <c r="E20">
        <f>IF(INDIRECT(ADDRESS($D20+2,E$2+1,,,"Instances"))="","",INDIRECT(ADDRESS($D20+2,E$2+1,,,"Instances")))</f>
        <v>0</v>
      </c>
      <c r="F20">
        <f>IFERROR(SMALL(E5:E343,ROW()-ROW($F$5)+1),"")</f>
        <v>0</v>
      </c>
      <c r="H20">
        <f>IFERROR(SUM(F5:F20),"")</f>
        <v>0</v>
      </c>
      <c r="I20">
        <f>IF(INDIRECT(ADDRESS($D20+2,I$2+1,,,"Instances"))="","",INDIRECT(ADDRESS($D20+2,I$2+1,,,"Instances")))</f>
        <v>0</v>
      </c>
      <c r="J20">
        <f>IFERROR(SMALL(I5:I343,ROW()-ROW($J$5)+1),"")</f>
        <v>0</v>
      </c>
      <c r="L20">
        <f>IFERROR(SUM(J5:J20),"")</f>
        <v>0</v>
      </c>
      <c r="M20">
        <f>IF(INDIRECT(ADDRESS($D20+2,M$2+1,,,"Instances"))="","",INDIRECT(ADDRESS($D20+2,M$2+1,,,"Instances")))</f>
        <v>0</v>
      </c>
      <c r="N20">
        <f>IFERROR(SMALL(M5:M343,ROW()-ROW($N$5)+1),"")</f>
        <v>0</v>
      </c>
      <c r="P20">
        <f>IFERROR(SUM(N5:N20),"")</f>
        <v>0</v>
      </c>
      <c r="Q20">
        <f>IF(INDIRECT(ADDRESS($D20+2,Q$2+1,,,"Instances"))="","",INDIRECT(ADDRESS($D20+2,Q$2+1,,,"Instances")))</f>
        <v>0</v>
      </c>
      <c r="R20">
        <f>IFERROR(SMALL(Q5:Q343,ROW()-ROW($R$5)+1),"")</f>
        <v>0</v>
      </c>
      <c r="T20">
        <f>IFERROR(SUM(R5:R20),"")</f>
        <v>0</v>
      </c>
      <c r="U20">
        <f>IF(INDIRECT(ADDRESS($D20+2,U$2+1,,,"Instances"))="","",INDIRECT(ADDRESS($D20+2,U$2+1,,,"Instances")))</f>
        <v>0</v>
      </c>
      <c r="V20">
        <f>IFERROR(SMALL(U5:U343,ROW()-ROW($V$5)+1),"")</f>
        <v>0</v>
      </c>
      <c r="X20">
        <f>IFERROR(SUM(V5:V20),"")</f>
        <v>0</v>
      </c>
      <c r="Y20">
        <f>IF(INDIRECT(ADDRESS($D20+2,Y$2+1,,,"Instances"))="","",INDIRECT(ADDRESS($D20+2,Y$2+1,,,"Instances")))</f>
        <v>0</v>
      </c>
      <c r="Z20">
        <f>IFERROR(SMALL(Y5:Y343,ROW()-ROW($Z$5)+1),"")</f>
        <v>0</v>
      </c>
      <c r="AB20">
        <f>IFERROR(SUM(Z5:Z20),"")</f>
        <v>0</v>
      </c>
      <c r="AC20">
        <f>IF(INDIRECT(ADDRESS($D20+2,AC$2+1,,,"Instances"))="","",INDIRECT(ADDRESS($D20+2,AC$2+1,,,"Instances")))</f>
        <v>0</v>
      </c>
      <c r="AD20">
        <f>IFERROR(SMALL(AC5:AC343,ROW()-ROW($AD$5)+1),"")</f>
        <v>0</v>
      </c>
      <c r="AF20">
        <f>IFERROR(SUM(AD5:AD20),"")</f>
        <v>0</v>
      </c>
      <c r="AG20">
        <f>IF(INDIRECT(ADDRESS($D20+2,AG$2+1,,,"Instances"))="","",INDIRECT(ADDRESS($D20+2,AG$2+1,,,"Instances")))</f>
        <v>0</v>
      </c>
      <c r="AH20">
        <f>IFERROR(SMALL(AG5:AG343,ROW()-ROW($AH$5)+1),"")</f>
        <v>0</v>
      </c>
      <c r="AJ20">
        <f>IFERROR(SUM(AH5:AH20),"")</f>
        <v>0</v>
      </c>
      <c r="AL20">
        <v>16</v>
      </c>
      <c r="AM20" cm="1">
        <f t="array" ref="AM20">_xlfn.SWITCH(Charts!$B$3,"average", AVERAGE(INDIRECT(ADDRESS(15+3,AM$2+1,,,"Instances") &amp; ":" &amp; ADDRESS(15+3,AM$2+1))),"median", MEDIAN(INDIRECT(ADDRESS(15+3,AM$2+1,,,"Instances") &amp; ":" &amp; ADDRESS(15+3,AM$2+1))),"min", MIN(INDIRECT(ADDRESS(15+3,AM$2+1,,,"Instances") &amp; ":" &amp; ADDRESS(15+3,AM$2+1))),"max", MAX(INDIRECT(ADDRESS(15+3,AM$2+1,,,"Instances") &amp; ":" &amp; ADDRESS(15+3,AM$2+1))),"diff", MAX(INDIRECT(ADDRESS(15+3,AM$2+1,,,"Instances") &amp; ":" &amp; ADDRESS(15+3,AM$2+1)))-MIN(INDIRECT(ADDRESS(15+3,AM$2+1,,,"Instances") &amp; ":" &amp; ADDRESS(15+3,AM$2+1))))</f>
        <v>0</v>
      </c>
      <c r="AN20">
        <f>IFERROR(SMALL(AM5:AM343,ROW()-ROW($AN$5)+1),"")</f>
        <v>0</v>
      </c>
      <c r="AP20">
        <f>IFERROR(SUM(AN5:AN20),"")</f>
        <v>0</v>
      </c>
      <c r="AQ20" cm="1">
        <f t="array" ref="AQ20">_xlfn.SWITCH(Charts!$B$3,"average", AVERAGE(INDIRECT(ADDRESS(15+3,AQ$2+1,,,"Instances") &amp; ":" &amp; ADDRESS(15+3,AQ$2+1))),"median", MEDIAN(INDIRECT(ADDRESS(15+3,AQ$2+1,,,"Instances") &amp; ":" &amp; ADDRESS(15+3,AQ$2+1))),"min", MIN(INDIRECT(ADDRESS(15+3,AQ$2+1,,,"Instances") &amp; ":" &amp; ADDRESS(15+3,AQ$2+1))),"max", MAX(INDIRECT(ADDRESS(15+3,AQ$2+1,,,"Instances") &amp; ":" &amp; ADDRESS(15+3,AQ$2+1))),"diff", MAX(INDIRECT(ADDRESS(15+3,AQ$2+1,,,"Instances") &amp; ":" &amp; ADDRESS(15+3,AQ$2+1)))-MIN(INDIRECT(ADDRESS(15+3,AQ$2+1,,,"Instances") &amp; ":" &amp; ADDRESS(15+3,AQ$2+1))))</f>
        <v>0</v>
      </c>
      <c r="AR20">
        <f>IFERROR(SMALL(AQ5:AQ343,ROW()-ROW($AR$5)+1),"")</f>
        <v>0</v>
      </c>
      <c r="AT20">
        <f>IFERROR(SUM(AR5:AR20),"")</f>
        <v>0</v>
      </c>
      <c r="AU20" cm="1">
        <f t="array" ref="AU20">_xlfn.SWITCH(Charts!$B$3,"average", AVERAGE(INDIRECT(ADDRESS(15+3,AU$2+1,,,"Instances") &amp; ":" &amp; ADDRESS(15+3,AU$2+1))),"median", MEDIAN(INDIRECT(ADDRESS(15+3,AU$2+1,,,"Instances") &amp; ":" &amp; ADDRESS(15+3,AU$2+1))),"min", MIN(INDIRECT(ADDRESS(15+3,AU$2+1,,,"Instances") &amp; ":" &amp; ADDRESS(15+3,AU$2+1))),"max", MAX(INDIRECT(ADDRESS(15+3,AU$2+1,,,"Instances") &amp; ":" &amp; ADDRESS(15+3,AU$2+1))),"diff", MAX(INDIRECT(ADDRESS(15+3,AU$2+1,,,"Instances") &amp; ":" &amp; ADDRESS(15+3,AU$2+1)))-MIN(INDIRECT(ADDRESS(15+3,AU$2+1,,,"Instances") &amp; ":" &amp; ADDRESS(15+3,AU$2+1))))</f>
        <v>0</v>
      </c>
      <c r="AV20">
        <f>IFERROR(SMALL(AU5:AU343,ROW()-ROW($AV$5)+1),"")</f>
        <v>0</v>
      </c>
      <c r="AX20">
        <f>IFERROR(SUM(AV5:AV20),"")</f>
        <v>0</v>
      </c>
      <c r="AY20" cm="1">
        <f t="array" ref="AY20">_xlfn.SWITCH(Charts!$B$3,"average", AVERAGE(INDIRECT(ADDRESS(15+3,AY$2+1,,,"Instances") &amp; ":" &amp; ADDRESS(15+3,AY$2+1))),"median", MEDIAN(INDIRECT(ADDRESS(15+3,AY$2+1,,,"Instances") &amp; ":" &amp; ADDRESS(15+3,AY$2+1))),"min", MIN(INDIRECT(ADDRESS(15+3,AY$2+1,,,"Instances") &amp; ":" &amp; ADDRESS(15+3,AY$2+1))),"max", MAX(INDIRECT(ADDRESS(15+3,AY$2+1,,,"Instances") &amp; ":" &amp; ADDRESS(15+3,AY$2+1))),"diff", MAX(INDIRECT(ADDRESS(15+3,AY$2+1,,,"Instances") &amp; ":" &amp; ADDRESS(15+3,AY$2+1)))-MIN(INDIRECT(ADDRESS(15+3,AY$2+1,,,"Instances") &amp; ":" &amp; ADDRESS(15+3,AY$2+1))))</f>
        <v>0</v>
      </c>
      <c r="AZ20">
        <f>IFERROR(SMALL(AY5:AY343,ROW()-ROW($AZ$5)+1),"")</f>
        <v>0</v>
      </c>
      <c r="BB20">
        <f>IFERROR(SUM(AZ5:AZ20),"")</f>
        <v>0</v>
      </c>
      <c r="BC20" cm="1">
        <f t="array" ref="BC20">_xlfn.SWITCH(Charts!$B$3,"average", AVERAGE(INDIRECT(ADDRESS(15+3,BC$2+1,,,"Instances") &amp; ":" &amp; ADDRESS(15+3,BC$2+1))),"median", MEDIAN(INDIRECT(ADDRESS(15+3,BC$2+1,,,"Instances") &amp; ":" &amp; ADDRESS(15+3,BC$2+1))),"min", MIN(INDIRECT(ADDRESS(15+3,BC$2+1,,,"Instances") &amp; ":" &amp; ADDRESS(15+3,BC$2+1))),"max", MAX(INDIRECT(ADDRESS(15+3,BC$2+1,,,"Instances") &amp; ":" &amp; ADDRESS(15+3,BC$2+1))),"diff", MAX(INDIRECT(ADDRESS(15+3,BC$2+1,,,"Instances") &amp; ":" &amp; ADDRESS(15+3,BC$2+1)))-MIN(INDIRECT(ADDRESS(15+3,BC$2+1,,,"Instances") &amp; ":" &amp; ADDRESS(15+3,BC$2+1))))</f>
        <v>0</v>
      </c>
      <c r="BD20">
        <f>IFERROR(SMALL(BC5:BC343,ROW()-ROW($BD$5)+1),"")</f>
        <v>0</v>
      </c>
      <c r="BF20">
        <f>IFERROR(SUM(BD5:BD20),"")</f>
        <v>0</v>
      </c>
      <c r="BG20" cm="1">
        <f t="array" ref="BG20">_xlfn.SWITCH(Charts!$B$3,"average", AVERAGE(INDIRECT(ADDRESS(15+3,BG$2+1,,,"Instances") &amp; ":" &amp; ADDRESS(15+3,BG$2+1))),"median", MEDIAN(INDIRECT(ADDRESS(15+3,BG$2+1,,,"Instances") &amp; ":" &amp; ADDRESS(15+3,BG$2+1))),"min", MIN(INDIRECT(ADDRESS(15+3,BG$2+1,,,"Instances") &amp; ":" &amp; ADDRESS(15+3,BG$2+1))),"max", MAX(INDIRECT(ADDRESS(15+3,BG$2+1,,,"Instances") &amp; ":" &amp; ADDRESS(15+3,BG$2+1))),"diff", MAX(INDIRECT(ADDRESS(15+3,BG$2+1,,,"Instances") &amp; ":" &amp; ADDRESS(15+3,BG$2+1)))-MIN(INDIRECT(ADDRESS(15+3,BG$2+1,,,"Instances") &amp; ":" &amp; ADDRESS(15+3,BG$2+1))))</f>
        <v>0</v>
      </c>
      <c r="BH20">
        <f>IFERROR(SMALL(BG5:BG343,ROW()-ROW($BH$5)+1),"")</f>
        <v>0</v>
      </c>
      <c r="BJ20">
        <f>IFERROR(SUM(BH5:BH20),"")</f>
        <v>0</v>
      </c>
      <c r="BK20" cm="1">
        <f t="array" ref="BK20">_xlfn.SWITCH(Charts!$B$3,"average", AVERAGE(INDIRECT(ADDRESS(15+3,BK$2+1,,,"Instances") &amp; ":" &amp; ADDRESS(15+3,BK$2+1))),"median", MEDIAN(INDIRECT(ADDRESS(15+3,BK$2+1,,,"Instances") &amp; ":" &amp; ADDRESS(15+3,BK$2+1))),"min", MIN(INDIRECT(ADDRESS(15+3,BK$2+1,,,"Instances") &amp; ":" &amp; ADDRESS(15+3,BK$2+1))),"max", MAX(INDIRECT(ADDRESS(15+3,BK$2+1,,,"Instances") &amp; ":" &amp; ADDRESS(15+3,BK$2+1))),"diff", MAX(INDIRECT(ADDRESS(15+3,BK$2+1,,,"Instances") &amp; ":" &amp; ADDRESS(15+3,BK$2+1)))-MIN(INDIRECT(ADDRESS(15+3,BK$2+1,,,"Instances") &amp; ":" &amp; ADDRESS(15+3,BK$2+1))))</f>
        <v>0</v>
      </c>
      <c r="BL20">
        <f>IFERROR(SMALL(BK5:BK343,ROW()-ROW($BL$5)+1),"")</f>
        <v>0</v>
      </c>
      <c r="BN20">
        <f>IFERROR(SUM(BL5:BL20),"")</f>
        <v>0</v>
      </c>
      <c r="BO20" cm="1">
        <f t="array" ref="BO20">_xlfn.SWITCH(Charts!$B$3,"average", AVERAGE(INDIRECT(ADDRESS(15+3,BO$2+1,,,"Instances") &amp; ":" &amp; ADDRESS(15+3,BO$2+1))),"median", MEDIAN(INDIRECT(ADDRESS(15+3,BO$2+1,,,"Instances") &amp; ":" &amp; ADDRESS(15+3,BO$2+1))),"min", MIN(INDIRECT(ADDRESS(15+3,BO$2+1,,,"Instances") &amp; ":" &amp; ADDRESS(15+3,BO$2+1))),"max", MAX(INDIRECT(ADDRESS(15+3,BO$2+1,,,"Instances") &amp; ":" &amp; ADDRESS(15+3,BO$2+1))),"diff", MAX(INDIRECT(ADDRESS(15+3,BO$2+1,,,"Instances") &amp; ":" &amp; ADDRESS(15+3,BO$2+1)))-MIN(INDIRECT(ADDRESS(15+3,BO$2+1,,,"Instances") &amp; ":" &amp; ADDRESS(15+3,BO$2+1))))</f>
        <v>0</v>
      </c>
      <c r="BP20">
        <f>IFERROR(SMALL(BO5:BO343,ROW()-ROW($BP$5)+1),"")</f>
        <v>0</v>
      </c>
      <c r="BR20">
        <f>IFERROR(SUM(BP5:BP20),"")</f>
        <v>0</v>
      </c>
      <c r="BU20">
        <f>IF(Charts!$B$3="none",E1722,IF(AM1722="",NA(),AM1722))</f>
        <v>0</v>
      </c>
      <c r="BV20">
        <f>IF(Charts!$B$3="none",F1722,IF(AN1722="",NA(),AN1722))</f>
        <v>0</v>
      </c>
      <c r="BW20">
        <f>IF(Charts!$B$3="none",G1722,IF(AO1722="",NA(),AO1722))</f>
        <v>0</v>
      </c>
      <c r="BX20">
        <f>IF(Charts!$B$3="none",H1722,IF(AP1722="",NA(),AP1722))</f>
        <v>0</v>
      </c>
      <c r="BY20">
        <f>IF(Charts!$B$3="none",I1722,IF(AQ1722="",NA(),AQ1722))</f>
        <v>0</v>
      </c>
      <c r="BZ20">
        <f>IF(Charts!$B$3="none",J1722,IF(AR1722="",NA(),AR1722))</f>
        <v>0</v>
      </c>
      <c r="CA20">
        <f>IF(Charts!$B$3="none",K1722,IF(AS1722="",NA(),AS1722))</f>
        <v>0</v>
      </c>
      <c r="CB20">
        <f>IF(Charts!$B$3="none",L1722,IF(AT1722="",NA(),AT1722))</f>
        <v>0</v>
      </c>
      <c r="CC20">
        <f>IF(Charts!$B$3="none",M1722,IF(AU1722="",NA(),AU1722))</f>
        <v>0</v>
      </c>
      <c r="CD20">
        <f>IF(Charts!$B$3="none",N1722,IF(AV1722="",NA(),AV1722))</f>
        <v>0</v>
      </c>
      <c r="CE20">
        <f>IF(Charts!$B$3="none",O1722,IF(AW1722="",NA(),AW1722))</f>
        <v>0</v>
      </c>
      <c r="CF20">
        <f>IF(Charts!$B$3="none",P1722,IF(AX1722="",NA(),AX1722))</f>
        <v>0</v>
      </c>
      <c r="CG20">
        <f>IF(Charts!$B$3="none",Q1722,IF(AY1722="",NA(),AY1722))</f>
        <v>0</v>
      </c>
      <c r="CH20">
        <f>IF(Charts!$B$3="none",R1722,IF(AZ1722="",NA(),AZ1722))</f>
        <v>0</v>
      </c>
      <c r="CI20">
        <f>IF(Charts!$B$3="none",S1722,IF(BA1722="",NA(),BA1722))</f>
        <v>0</v>
      </c>
      <c r="CJ20">
        <f>IF(Charts!$B$3="none",T1722,IF(BB1722="",NA(),BB1722))</f>
        <v>0</v>
      </c>
      <c r="CK20">
        <f>IF(Charts!$B$3="none",U1722,IF(BC1722="",NA(),BC1722))</f>
        <v>0</v>
      </c>
      <c r="CL20">
        <f>IF(Charts!$B$3="none",V1722,IF(BD1722="",NA(),BD1722))</f>
        <v>0</v>
      </c>
      <c r="CM20">
        <f>IF(Charts!$B$3="none",W1722,IF(BE1722="",NA(),BE1722))</f>
        <v>0</v>
      </c>
      <c r="CN20">
        <f>IF(Charts!$B$3="none",X1722,IF(BF1722="",NA(),BF1722))</f>
        <v>0</v>
      </c>
      <c r="CO20">
        <f>IF(Charts!$B$3="none",Y1722,IF(BG1722="",NA(),BG1722))</f>
        <v>0</v>
      </c>
      <c r="CP20">
        <f>IF(Charts!$B$3="none",Z1722,IF(BH1722="",NA(),BH1722))</f>
        <v>0</v>
      </c>
      <c r="CQ20">
        <f>IF(Charts!$B$3="none",AA1722,IF(BI1722="",NA(),BI1722))</f>
        <v>0</v>
      </c>
      <c r="CR20">
        <f>IF(Charts!$B$3="none",AB1722,IF(BJ1722="",NA(),BJ1722))</f>
        <v>0</v>
      </c>
      <c r="CS20">
        <f>IF(Charts!$B$3="none",AC1722,IF(BK1722="",NA(),BK1722))</f>
        <v>0</v>
      </c>
      <c r="CT20">
        <f>IF(Charts!$B$3="none",AD1722,IF(BL1722="",NA(),BL1722))</f>
        <v>0</v>
      </c>
      <c r="CU20">
        <f>IF(Charts!$B$3="none",AE1722,IF(BM1722="",NA(),BM1722))</f>
        <v>0</v>
      </c>
      <c r="CV20">
        <f>IF(Charts!$B$3="none",AF1722,IF(BN1722="",NA(),BN1722))</f>
        <v>0</v>
      </c>
      <c r="CW20">
        <f>IF(Charts!$B$3="none",AG1722,IF(BO1722="",NA(),BO1722))</f>
        <v>0</v>
      </c>
      <c r="CX20">
        <f>IF(Charts!$B$3="none",AH1722,IF(BP1722="",NA(),BP1722))</f>
        <v>0</v>
      </c>
      <c r="CY20">
        <f>IF(Charts!$B$3="none",AI1722,IF(BQ1722="",NA(),BQ1722))</f>
        <v>0</v>
      </c>
      <c r="CZ20">
        <f>IF(Charts!$B$3="none",AJ1722,IF(BR1722="",NA(),BR1722))</f>
        <v>0</v>
      </c>
    </row>
    <row r="21" spans="4:104">
      <c r="D21">
        <v>17</v>
      </c>
      <c r="E21">
        <f>IF(INDIRECT(ADDRESS($D21+2,E$2+1,,,"Instances"))="","",INDIRECT(ADDRESS($D21+2,E$2+1,,,"Instances")))</f>
        <v>0</v>
      </c>
      <c r="F21">
        <f>IFERROR(SMALL(E5:E343,ROW()-ROW($F$5)+1),"")</f>
        <v>0</v>
      </c>
      <c r="H21">
        <f>IFERROR(SUM(F5:F21),"")</f>
        <v>0</v>
      </c>
      <c r="I21">
        <f>IF(INDIRECT(ADDRESS($D21+2,I$2+1,,,"Instances"))="","",INDIRECT(ADDRESS($D21+2,I$2+1,,,"Instances")))</f>
        <v>0</v>
      </c>
      <c r="J21">
        <f>IFERROR(SMALL(I5:I343,ROW()-ROW($J$5)+1),"")</f>
        <v>0</v>
      </c>
      <c r="L21">
        <f>IFERROR(SUM(J5:J21),"")</f>
        <v>0</v>
      </c>
      <c r="M21">
        <f>IF(INDIRECT(ADDRESS($D21+2,M$2+1,,,"Instances"))="","",INDIRECT(ADDRESS($D21+2,M$2+1,,,"Instances")))</f>
        <v>0</v>
      </c>
      <c r="N21">
        <f>IFERROR(SMALL(M5:M343,ROW()-ROW($N$5)+1),"")</f>
        <v>0</v>
      </c>
      <c r="P21">
        <f>IFERROR(SUM(N5:N21),"")</f>
        <v>0</v>
      </c>
      <c r="Q21">
        <f>IF(INDIRECT(ADDRESS($D21+2,Q$2+1,,,"Instances"))="","",INDIRECT(ADDRESS($D21+2,Q$2+1,,,"Instances")))</f>
        <v>0</v>
      </c>
      <c r="R21">
        <f>IFERROR(SMALL(Q5:Q343,ROW()-ROW($R$5)+1),"")</f>
        <v>0</v>
      </c>
      <c r="T21">
        <f>IFERROR(SUM(R5:R21),"")</f>
        <v>0</v>
      </c>
      <c r="U21">
        <f>IF(INDIRECT(ADDRESS($D21+2,U$2+1,,,"Instances"))="","",INDIRECT(ADDRESS($D21+2,U$2+1,,,"Instances")))</f>
        <v>0</v>
      </c>
      <c r="V21">
        <f>IFERROR(SMALL(U5:U343,ROW()-ROW($V$5)+1),"")</f>
        <v>0</v>
      </c>
      <c r="X21">
        <f>IFERROR(SUM(V5:V21),"")</f>
        <v>0</v>
      </c>
      <c r="Y21">
        <f>IF(INDIRECT(ADDRESS($D21+2,Y$2+1,,,"Instances"))="","",INDIRECT(ADDRESS($D21+2,Y$2+1,,,"Instances")))</f>
        <v>0</v>
      </c>
      <c r="Z21">
        <f>IFERROR(SMALL(Y5:Y343,ROW()-ROW($Z$5)+1),"")</f>
        <v>0</v>
      </c>
      <c r="AB21">
        <f>IFERROR(SUM(Z5:Z21),"")</f>
        <v>0</v>
      </c>
      <c r="AC21">
        <f>IF(INDIRECT(ADDRESS($D21+2,AC$2+1,,,"Instances"))="","",INDIRECT(ADDRESS($D21+2,AC$2+1,,,"Instances")))</f>
        <v>0</v>
      </c>
      <c r="AD21">
        <f>IFERROR(SMALL(AC5:AC343,ROW()-ROW($AD$5)+1),"")</f>
        <v>0</v>
      </c>
      <c r="AF21">
        <f>IFERROR(SUM(AD5:AD21),"")</f>
        <v>0</v>
      </c>
      <c r="AG21">
        <f>IF(INDIRECT(ADDRESS($D21+2,AG$2+1,,,"Instances"))="","",INDIRECT(ADDRESS($D21+2,AG$2+1,,,"Instances")))</f>
        <v>0</v>
      </c>
      <c r="AH21">
        <f>IFERROR(SMALL(AG5:AG343,ROW()-ROW($AH$5)+1),"")</f>
        <v>0</v>
      </c>
      <c r="AJ21">
        <f>IFERROR(SUM(AH5:AH21),"")</f>
        <v>0</v>
      </c>
      <c r="AL21">
        <v>17</v>
      </c>
      <c r="AM21" cm="1">
        <f t="array" ref="AM21">_xlfn.SWITCH(Charts!$B$3,"average", AVERAGE(INDIRECT(ADDRESS(16+3,AM$2+1,,,"Instances") &amp; ":" &amp; ADDRESS(16+3,AM$2+1))),"median", MEDIAN(INDIRECT(ADDRESS(16+3,AM$2+1,,,"Instances") &amp; ":" &amp; ADDRESS(16+3,AM$2+1))),"min", MIN(INDIRECT(ADDRESS(16+3,AM$2+1,,,"Instances") &amp; ":" &amp; ADDRESS(16+3,AM$2+1))),"max", MAX(INDIRECT(ADDRESS(16+3,AM$2+1,,,"Instances") &amp; ":" &amp; ADDRESS(16+3,AM$2+1))),"diff", MAX(INDIRECT(ADDRESS(16+3,AM$2+1,,,"Instances") &amp; ":" &amp; ADDRESS(16+3,AM$2+1)))-MIN(INDIRECT(ADDRESS(16+3,AM$2+1,,,"Instances") &amp; ":" &amp; ADDRESS(16+3,AM$2+1))))</f>
        <v>0</v>
      </c>
      <c r="AN21">
        <f>IFERROR(SMALL(AM5:AM343,ROW()-ROW($AN$5)+1),"")</f>
        <v>0</v>
      </c>
      <c r="AP21">
        <f>IFERROR(SUM(AN5:AN21),"")</f>
        <v>0</v>
      </c>
      <c r="AQ21" cm="1">
        <f t="array" ref="AQ21">_xlfn.SWITCH(Charts!$B$3,"average", AVERAGE(INDIRECT(ADDRESS(16+3,AQ$2+1,,,"Instances") &amp; ":" &amp; ADDRESS(16+3,AQ$2+1))),"median", MEDIAN(INDIRECT(ADDRESS(16+3,AQ$2+1,,,"Instances") &amp; ":" &amp; ADDRESS(16+3,AQ$2+1))),"min", MIN(INDIRECT(ADDRESS(16+3,AQ$2+1,,,"Instances") &amp; ":" &amp; ADDRESS(16+3,AQ$2+1))),"max", MAX(INDIRECT(ADDRESS(16+3,AQ$2+1,,,"Instances") &amp; ":" &amp; ADDRESS(16+3,AQ$2+1))),"diff", MAX(INDIRECT(ADDRESS(16+3,AQ$2+1,,,"Instances") &amp; ":" &amp; ADDRESS(16+3,AQ$2+1)))-MIN(INDIRECT(ADDRESS(16+3,AQ$2+1,,,"Instances") &amp; ":" &amp; ADDRESS(16+3,AQ$2+1))))</f>
        <v>0</v>
      </c>
      <c r="AR21">
        <f>IFERROR(SMALL(AQ5:AQ343,ROW()-ROW($AR$5)+1),"")</f>
        <v>0</v>
      </c>
      <c r="AT21">
        <f>IFERROR(SUM(AR5:AR21),"")</f>
        <v>0</v>
      </c>
      <c r="AU21" cm="1">
        <f t="array" ref="AU21">_xlfn.SWITCH(Charts!$B$3,"average", AVERAGE(INDIRECT(ADDRESS(16+3,AU$2+1,,,"Instances") &amp; ":" &amp; ADDRESS(16+3,AU$2+1))),"median", MEDIAN(INDIRECT(ADDRESS(16+3,AU$2+1,,,"Instances") &amp; ":" &amp; ADDRESS(16+3,AU$2+1))),"min", MIN(INDIRECT(ADDRESS(16+3,AU$2+1,,,"Instances") &amp; ":" &amp; ADDRESS(16+3,AU$2+1))),"max", MAX(INDIRECT(ADDRESS(16+3,AU$2+1,,,"Instances") &amp; ":" &amp; ADDRESS(16+3,AU$2+1))),"diff", MAX(INDIRECT(ADDRESS(16+3,AU$2+1,,,"Instances") &amp; ":" &amp; ADDRESS(16+3,AU$2+1)))-MIN(INDIRECT(ADDRESS(16+3,AU$2+1,,,"Instances") &amp; ":" &amp; ADDRESS(16+3,AU$2+1))))</f>
        <v>0</v>
      </c>
      <c r="AV21">
        <f>IFERROR(SMALL(AU5:AU343,ROW()-ROW($AV$5)+1),"")</f>
        <v>0</v>
      </c>
      <c r="AX21">
        <f>IFERROR(SUM(AV5:AV21),"")</f>
        <v>0</v>
      </c>
      <c r="AY21" cm="1">
        <f t="array" ref="AY21">_xlfn.SWITCH(Charts!$B$3,"average", AVERAGE(INDIRECT(ADDRESS(16+3,AY$2+1,,,"Instances") &amp; ":" &amp; ADDRESS(16+3,AY$2+1))),"median", MEDIAN(INDIRECT(ADDRESS(16+3,AY$2+1,,,"Instances") &amp; ":" &amp; ADDRESS(16+3,AY$2+1))),"min", MIN(INDIRECT(ADDRESS(16+3,AY$2+1,,,"Instances") &amp; ":" &amp; ADDRESS(16+3,AY$2+1))),"max", MAX(INDIRECT(ADDRESS(16+3,AY$2+1,,,"Instances") &amp; ":" &amp; ADDRESS(16+3,AY$2+1))),"diff", MAX(INDIRECT(ADDRESS(16+3,AY$2+1,,,"Instances") &amp; ":" &amp; ADDRESS(16+3,AY$2+1)))-MIN(INDIRECT(ADDRESS(16+3,AY$2+1,,,"Instances") &amp; ":" &amp; ADDRESS(16+3,AY$2+1))))</f>
        <v>0</v>
      </c>
      <c r="AZ21">
        <f>IFERROR(SMALL(AY5:AY343,ROW()-ROW($AZ$5)+1),"")</f>
        <v>0</v>
      </c>
      <c r="BB21">
        <f>IFERROR(SUM(AZ5:AZ21),"")</f>
        <v>0</v>
      </c>
      <c r="BC21" cm="1">
        <f t="array" ref="BC21">_xlfn.SWITCH(Charts!$B$3,"average", AVERAGE(INDIRECT(ADDRESS(16+3,BC$2+1,,,"Instances") &amp; ":" &amp; ADDRESS(16+3,BC$2+1))),"median", MEDIAN(INDIRECT(ADDRESS(16+3,BC$2+1,,,"Instances") &amp; ":" &amp; ADDRESS(16+3,BC$2+1))),"min", MIN(INDIRECT(ADDRESS(16+3,BC$2+1,,,"Instances") &amp; ":" &amp; ADDRESS(16+3,BC$2+1))),"max", MAX(INDIRECT(ADDRESS(16+3,BC$2+1,,,"Instances") &amp; ":" &amp; ADDRESS(16+3,BC$2+1))),"diff", MAX(INDIRECT(ADDRESS(16+3,BC$2+1,,,"Instances") &amp; ":" &amp; ADDRESS(16+3,BC$2+1)))-MIN(INDIRECT(ADDRESS(16+3,BC$2+1,,,"Instances") &amp; ":" &amp; ADDRESS(16+3,BC$2+1))))</f>
        <v>0</v>
      </c>
      <c r="BD21">
        <f>IFERROR(SMALL(BC5:BC343,ROW()-ROW($BD$5)+1),"")</f>
        <v>0</v>
      </c>
      <c r="BF21">
        <f>IFERROR(SUM(BD5:BD21),"")</f>
        <v>0</v>
      </c>
      <c r="BG21" cm="1">
        <f t="array" ref="BG21">_xlfn.SWITCH(Charts!$B$3,"average", AVERAGE(INDIRECT(ADDRESS(16+3,BG$2+1,,,"Instances") &amp; ":" &amp; ADDRESS(16+3,BG$2+1))),"median", MEDIAN(INDIRECT(ADDRESS(16+3,BG$2+1,,,"Instances") &amp; ":" &amp; ADDRESS(16+3,BG$2+1))),"min", MIN(INDIRECT(ADDRESS(16+3,BG$2+1,,,"Instances") &amp; ":" &amp; ADDRESS(16+3,BG$2+1))),"max", MAX(INDIRECT(ADDRESS(16+3,BG$2+1,,,"Instances") &amp; ":" &amp; ADDRESS(16+3,BG$2+1))),"diff", MAX(INDIRECT(ADDRESS(16+3,BG$2+1,,,"Instances") &amp; ":" &amp; ADDRESS(16+3,BG$2+1)))-MIN(INDIRECT(ADDRESS(16+3,BG$2+1,,,"Instances") &amp; ":" &amp; ADDRESS(16+3,BG$2+1))))</f>
        <v>0</v>
      </c>
      <c r="BH21">
        <f>IFERROR(SMALL(BG5:BG343,ROW()-ROW($BH$5)+1),"")</f>
        <v>0</v>
      </c>
      <c r="BJ21">
        <f>IFERROR(SUM(BH5:BH21),"")</f>
        <v>0</v>
      </c>
      <c r="BK21" cm="1">
        <f t="array" ref="BK21">_xlfn.SWITCH(Charts!$B$3,"average", AVERAGE(INDIRECT(ADDRESS(16+3,BK$2+1,,,"Instances") &amp; ":" &amp; ADDRESS(16+3,BK$2+1))),"median", MEDIAN(INDIRECT(ADDRESS(16+3,BK$2+1,,,"Instances") &amp; ":" &amp; ADDRESS(16+3,BK$2+1))),"min", MIN(INDIRECT(ADDRESS(16+3,BK$2+1,,,"Instances") &amp; ":" &amp; ADDRESS(16+3,BK$2+1))),"max", MAX(INDIRECT(ADDRESS(16+3,BK$2+1,,,"Instances") &amp; ":" &amp; ADDRESS(16+3,BK$2+1))),"diff", MAX(INDIRECT(ADDRESS(16+3,BK$2+1,,,"Instances") &amp; ":" &amp; ADDRESS(16+3,BK$2+1)))-MIN(INDIRECT(ADDRESS(16+3,BK$2+1,,,"Instances") &amp; ":" &amp; ADDRESS(16+3,BK$2+1))))</f>
        <v>0</v>
      </c>
      <c r="BL21">
        <f>IFERROR(SMALL(BK5:BK343,ROW()-ROW($BL$5)+1),"")</f>
        <v>0</v>
      </c>
      <c r="BN21">
        <f>IFERROR(SUM(BL5:BL21),"")</f>
        <v>0</v>
      </c>
      <c r="BO21" cm="1">
        <f t="array" ref="BO21">_xlfn.SWITCH(Charts!$B$3,"average", AVERAGE(INDIRECT(ADDRESS(16+3,BO$2+1,,,"Instances") &amp; ":" &amp; ADDRESS(16+3,BO$2+1))),"median", MEDIAN(INDIRECT(ADDRESS(16+3,BO$2+1,,,"Instances") &amp; ":" &amp; ADDRESS(16+3,BO$2+1))),"min", MIN(INDIRECT(ADDRESS(16+3,BO$2+1,,,"Instances") &amp; ":" &amp; ADDRESS(16+3,BO$2+1))),"max", MAX(INDIRECT(ADDRESS(16+3,BO$2+1,,,"Instances") &amp; ":" &amp; ADDRESS(16+3,BO$2+1))),"diff", MAX(INDIRECT(ADDRESS(16+3,BO$2+1,,,"Instances") &amp; ":" &amp; ADDRESS(16+3,BO$2+1)))-MIN(INDIRECT(ADDRESS(16+3,BO$2+1,,,"Instances") &amp; ":" &amp; ADDRESS(16+3,BO$2+1))))</f>
        <v>0</v>
      </c>
      <c r="BP21">
        <f>IFERROR(SMALL(BO5:BO343,ROW()-ROW($BP$5)+1),"")</f>
        <v>0</v>
      </c>
      <c r="BR21">
        <f>IFERROR(SUM(BP5:BP21),"")</f>
        <v>0</v>
      </c>
      <c r="BU21">
        <f>IF(Charts!$B$3="none",E1723,IF(AM1723="",NA(),AM1723))</f>
        <v>0</v>
      </c>
      <c r="BV21">
        <f>IF(Charts!$B$3="none",F1723,IF(AN1723="",NA(),AN1723))</f>
        <v>0</v>
      </c>
      <c r="BW21">
        <f>IF(Charts!$B$3="none",G1723,IF(AO1723="",NA(),AO1723))</f>
        <v>0</v>
      </c>
      <c r="BX21">
        <f>IF(Charts!$B$3="none",H1723,IF(AP1723="",NA(),AP1723))</f>
        <v>0</v>
      </c>
      <c r="BY21">
        <f>IF(Charts!$B$3="none",I1723,IF(AQ1723="",NA(),AQ1723))</f>
        <v>0</v>
      </c>
      <c r="BZ21">
        <f>IF(Charts!$B$3="none",J1723,IF(AR1723="",NA(),AR1723))</f>
        <v>0</v>
      </c>
      <c r="CA21">
        <f>IF(Charts!$B$3="none",K1723,IF(AS1723="",NA(),AS1723))</f>
        <v>0</v>
      </c>
      <c r="CB21">
        <f>IF(Charts!$B$3="none",L1723,IF(AT1723="",NA(),AT1723))</f>
        <v>0</v>
      </c>
      <c r="CC21">
        <f>IF(Charts!$B$3="none",M1723,IF(AU1723="",NA(),AU1723))</f>
        <v>0</v>
      </c>
      <c r="CD21">
        <f>IF(Charts!$B$3="none",N1723,IF(AV1723="",NA(),AV1723))</f>
        <v>0</v>
      </c>
      <c r="CE21">
        <f>IF(Charts!$B$3="none",O1723,IF(AW1723="",NA(),AW1723))</f>
        <v>0</v>
      </c>
      <c r="CF21">
        <f>IF(Charts!$B$3="none",P1723,IF(AX1723="",NA(),AX1723))</f>
        <v>0</v>
      </c>
      <c r="CG21">
        <f>IF(Charts!$B$3="none",Q1723,IF(AY1723="",NA(),AY1723))</f>
        <v>0</v>
      </c>
      <c r="CH21">
        <f>IF(Charts!$B$3="none",R1723,IF(AZ1723="",NA(),AZ1723))</f>
        <v>0</v>
      </c>
      <c r="CI21">
        <f>IF(Charts!$B$3="none",S1723,IF(BA1723="",NA(),BA1723))</f>
        <v>0</v>
      </c>
      <c r="CJ21">
        <f>IF(Charts!$B$3="none",T1723,IF(BB1723="",NA(),BB1723))</f>
        <v>0</v>
      </c>
      <c r="CK21">
        <f>IF(Charts!$B$3="none",U1723,IF(BC1723="",NA(),BC1723))</f>
        <v>0</v>
      </c>
      <c r="CL21">
        <f>IF(Charts!$B$3="none",V1723,IF(BD1723="",NA(),BD1723))</f>
        <v>0</v>
      </c>
      <c r="CM21">
        <f>IF(Charts!$B$3="none",W1723,IF(BE1723="",NA(),BE1723))</f>
        <v>0</v>
      </c>
      <c r="CN21">
        <f>IF(Charts!$B$3="none",X1723,IF(BF1723="",NA(),BF1723))</f>
        <v>0</v>
      </c>
      <c r="CO21">
        <f>IF(Charts!$B$3="none",Y1723,IF(BG1723="",NA(),BG1723))</f>
        <v>0</v>
      </c>
      <c r="CP21">
        <f>IF(Charts!$B$3="none",Z1723,IF(BH1723="",NA(),BH1723))</f>
        <v>0</v>
      </c>
      <c r="CQ21">
        <f>IF(Charts!$B$3="none",AA1723,IF(BI1723="",NA(),BI1723))</f>
        <v>0</v>
      </c>
      <c r="CR21">
        <f>IF(Charts!$B$3="none",AB1723,IF(BJ1723="",NA(),BJ1723))</f>
        <v>0</v>
      </c>
      <c r="CS21">
        <f>IF(Charts!$B$3="none",AC1723,IF(BK1723="",NA(),BK1723))</f>
        <v>0</v>
      </c>
      <c r="CT21">
        <f>IF(Charts!$B$3="none",AD1723,IF(BL1723="",NA(),BL1723))</f>
        <v>0</v>
      </c>
      <c r="CU21">
        <f>IF(Charts!$B$3="none",AE1723,IF(BM1723="",NA(),BM1723))</f>
        <v>0</v>
      </c>
      <c r="CV21">
        <f>IF(Charts!$B$3="none",AF1723,IF(BN1723="",NA(),BN1723))</f>
        <v>0</v>
      </c>
      <c r="CW21">
        <f>IF(Charts!$B$3="none",AG1723,IF(BO1723="",NA(),BO1723))</f>
        <v>0</v>
      </c>
      <c r="CX21">
        <f>IF(Charts!$B$3="none",AH1723,IF(BP1723="",NA(),BP1723))</f>
        <v>0</v>
      </c>
      <c r="CY21">
        <f>IF(Charts!$B$3="none",AI1723,IF(BQ1723="",NA(),BQ1723))</f>
        <v>0</v>
      </c>
      <c r="CZ21">
        <f>IF(Charts!$B$3="none",AJ1723,IF(BR1723="",NA(),BR1723))</f>
        <v>0</v>
      </c>
    </row>
    <row r="22" spans="4:104">
      <c r="D22">
        <v>18</v>
      </c>
      <c r="E22">
        <f>IF(INDIRECT(ADDRESS($D22+2,E$2+1,,,"Instances"))="","",INDIRECT(ADDRESS($D22+2,E$2+1,,,"Instances")))</f>
        <v>0</v>
      </c>
      <c r="F22">
        <f>IFERROR(SMALL(E5:E343,ROW()-ROW($F$5)+1),"")</f>
        <v>0</v>
      </c>
      <c r="H22">
        <f>IFERROR(SUM(F5:F22),"")</f>
        <v>0</v>
      </c>
      <c r="I22">
        <f>IF(INDIRECT(ADDRESS($D22+2,I$2+1,,,"Instances"))="","",INDIRECT(ADDRESS($D22+2,I$2+1,,,"Instances")))</f>
        <v>0</v>
      </c>
      <c r="J22">
        <f>IFERROR(SMALL(I5:I343,ROW()-ROW($J$5)+1),"")</f>
        <v>0</v>
      </c>
      <c r="L22">
        <f>IFERROR(SUM(J5:J22),"")</f>
        <v>0</v>
      </c>
      <c r="M22">
        <f>IF(INDIRECT(ADDRESS($D22+2,M$2+1,,,"Instances"))="","",INDIRECT(ADDRESS($D22+2,M$2+1,,,"Instances")))</f>
        <v>0</v>
      </c>
      <c r="N22">
        <f>IFERROR(SMALL(M5:M343,ROW()-ROW($N$5)+1),"")</f>
        <v>0</v>
      </c>
      <c r="P22">
        <f>IFERROR(SUM(N5:N22),"")</f>
        <v>0</v>
      </c>
      <c r="Q22">
        <f>IF(INDIRECT(ADDRESS($D22+2,Q$2+1,,,"Instances"))="","",INDIRECT(ADDRESS($D22+2,Q$2+1,,,"Instances")))</f>
        <v>0</v>
      </c>
      <c r="R22">
        <f>IFERROR(SMALL(Q5:Q343,ROW()-ROW($R$5)+1),"")</f>
        <v>0</v>
      </c>
      <c r="T22">
        <f>IFERROR(SUM(R5:R22),"")</f>
        <v>0</v>
      </c>
      <c r="U22">
        <f>IF(INDIRECT(ADDRESS($D22+2,U$2+1,,,"Instances"))="","",INDIRECT(ADDRESS($D22+2,U$2+1,,,"Instances")))</f>
        <v>0</v>
      </c>
      <c r="V22">
        <f>IFERROR(SMALL(U5:U343,ROW()-ROW($V$5)+1),"")</f>
        <v>0</v>
      </c>
      <c r="X22">
        <f>IFERROR(SUM(V5:V22),"")</f>
        <v>0</v>
      </c>
      <c r="Y22">
        <f>IF(INDIRECT(ADDRESS($D22+2,Y$2+1,,,"Instances"))="","",INDIRECT(ADDRESS($D22+2,Y$2+1,,,"Instances")))</f>
        <v>0</v>
      </c>
      <c r="Z22">
        <f>IFERROR(SMALL(Y5:Y343,ROW()-ROW($Z$5)+1),"")</f>
        <v>0</v>
      </c>
      <c r="AB22">
        <f>IFERROR(SUM(Z5:Z22),"")</f>
        <v>0</v>
      </c>
      <c r="AC22">
        <f>IF(INDIRECT(ADDRESS($D22+2,AC$2+1,,,"Instances"))="","",INDIRECT(ADDRESS($D22+2,AC$2+1,,,"Instances")))</f>
        <v>0</v>
      </c>
      <c r="AD22">
        <f>IFERROR(SMALL(AC5:AC343,ROW()-ROW($AD$5)+1),"")</f>
        <v>0</v>
      </c>
      <c r="AF22">
        <f>IFERROR(SUM(AD5:AD22),"")</f>
        <v>0</v>
      </c>
      <c r="AG22">
        <f>IF(INDIRECT(ADDRESS($D22+2,AG$2+1,,,"Instances"))="","",INDIRECT(ADDRESS($D22+2,AG$2+1,,,"Instances")))</f>
        <v>0</v>
      </c>
      <c r="AH22">
        <f>IFERROR(SMALL(AG5:AG343,ROW()-ROW($AH$5)+1),"")</f>
        <v>0</v>
      </c>
      <c r="AJ22">
        <f>IFERROR(SUM(AH5:AH22),"")</f>
        <v>0</v>
      </c>
      <c r="AL22">
        <v>18</v>
      </c>
      <c r="AM22" cm="1">
        <f t="array" ref="AM22">_xlfn.SWITCH(Charts!$B$3,"average", AVERAGE(INDIRECT(ADDRESS(17+3,AM$2+1,,,"Instances") &amp; ":" &amp; ADDRESS(17+3,AM$2+1))),"median", MEDIAN(INDIRECT(ADDRESS(17+3,AM$2+1,,,"Instances") &amp; ":" &amp; ADDRESS(17+3,AM$2+1))),"min", MIN(INDIRECT(ADDRESS(17+3,AM$2+1,,,"Instances") &amp; ":" &amp; ADDRESS(17+3,AM$2+1))),"max", MAX(INDIRECT(ADDRESS(17+3,AM$2+1,,,"Instances") &amp; ":" &amp; ADDRESS(17+3,AM$2+1))),"diff", MAX(INDIRECT(ADDRESS(17+3,AM$2+1,,,"Instances") &amp; ":" &amp; ADDRESS(17+3,AM$2+1)))-MIN(INDIRECT(ADDRESS(17+3,AM$2+1,,,"Instances") &amp; ":" &amp; ADDRESS(17+3,AM$2+1))))</f>
        <v>0</v>
      </c>
      <c r="AN22">
        <f>IFERROR(SMALL(AM5:AM343,ROW()-ROW($AN$5)+1),"")</f>
        <v>0</v>
      </c>
      <c r="AP22">
        <f>IFERROR(SUM(AN5:AN22),"")</f>
        <v>0</v>
      </c>
      <c r="AQ22" cm="1">
        <f t="array" ref="AQ22">_xlfn.SWITCH(Charts!$B$3,"average", AVERAGE(INDIRECT(ADDRESS(17+3,AQ$2+1,,,"Instances") &amp; ":" &amp; ADDRESS(17+3,AQ$2+1))),"median", MEDIAN(INDIRECT(ADDRESS(17+3,AQ$2+1,,,"Instances") &amp; ":" &amp; ADDRESS(17+3,AQ$2+1))),"min", MIN(INDIRECT(ADDRESS(17+3,AQ$2+1,,,"Instances") &amp; ":" &amp; ADDRESS(17+3,AQ$2+1))),"max", MAX(INDIRECT(ADDRESS(17+3,AQ$2+1,,,"Instances") &amp; ":" &amp; ADDRESS(17+3,AQ$2+1))),"diff", MAX(INDIRECT(ADDRESS(17+3,AQ$2+1,,,"Instances") &amp; ":" &amp; ADDRESS(17+3,AQ$2+1)))-MIN(INDIRECT(ADDRESS(17+3,AQ$2+1,,,"Instances") &amp; ":" &amp; ADDRESS(17+3,AQ$2+1))))</f>
        <v>0</v>
      </c>
      <c r="AR22">
        <f>IFERROR(SMALL(AQ5:AQ343,ROW()-ROW($AR$5)+1),"")</f>
        <v>0</v>
      </c>
      <c r="AT22">
        <f>IFERROR(SUM(AR5:AR22),"")</f>
        <v>0</v>
      </c>
      <c r="AU22" cm="1">
        <f t="array" ref="AU22">_xlfn.SWITCH(Charts!$B$3,"average", AVERAGE(INDIRECT(ADDRESS(17+3,AU$2+1,,,"Instances") &amp; ":" &amp; ADDRESS(17+3,AU$2+1))),"median", MEDIAN(INDIRECT(ADDRESS(17+3,AU$2+1,,,"Instances") &amp; ":" &amp; ADDRESS(17+3,AU$2+1))),"min", MIN(INDIRECT(ADDRESS(17+3,AU$2+1,,,"Instances") &amp; ":" &amp; ADDRESS(17+3,AU$2+1))),"max", MAX(INDIRECT(ADDRESS(17+3,AU$2+1,,,"Instances") &amp; ":" &amp; ADDRESS(17+3,AU$2+1))),"diff", MAX(INDIRECT(ADDRESS(17+3,AU$2+1,,,"Instances") &amp; ":" &amp; ADDRESS(17+3,AU$2+1)))-MIN(INDIRECT(ADDRESS(17+3,AU$2+1,,,"Instances") &amp; ":" &amp; ADDRESS(17+3,AU$2+1))))</f>
        <v>0</v>
      </c>
      <c r="AV22">
        <f>IFERROR(SMALL(AU5:AU343,ROW()-ROW($AV$5)+1),"")</f>
        <v>0</v>
      </c>
      <c r="AX22">
        <f>IFERROR(SUM(AV5:AV22),"")</f>
        <v>0</v>
      </c>
      <c r="AY22" cm="1">
        <f t="array" ref="AY22">_xlfn.SWITCH(Charts!$B$3,"average", AVERAGE(INDIRECT(ADDRESS(17+3,AY$2+1,,,"Instances") &amp; ":" &amp; ADDRESS(17+3,AY$2+1))),"median", MEDIAN(INDIRECT(ADDRESS(17+3,AY$2+1,,,"Instances") &amp; ":" &amp; ADDRESS(17+3,AY$2+1))),"min", MIN(INDIRECT(ADDRESS(17+3,AY$2+1,,,"Instances") &amp; ":" &amp; ADDRESS(17+3,AY$2+1))),"max", MAX(INDIRECT(ADDRESS(17+3,AY$2+1,,,"Instances") &amp; ":" &amp; ADDRESS(17+3,AY$2+1))),"diff", MAX(INDIRECT(ADDRESS(17+3,AY$2+1,,,"Instances") &amp; ":" &amp; ADDRESS(17+3,AY$2+1)))-MIN(INDIRECT(ADDRESS(17+3,AY$2+1,,,"Instances") &amp; ":" &amp; ADDRESS(17+3,AY$2+1))))</f>
        <v>0</v>
      </c>
      <c r="AZ22">
        <f>IFERROR(SMALL(AY5:AY343,ROW()-ROW($AZ$5)+1),"")</f>
        <v>0</v>
      </c>
      <c r="BB22">
        <f>IFERROR(SUM(AZ5:AZ22),"")</f>
        <v>0</v>
      </c>
      <c r="BC22" cm="1">
        <f t="array" ref="BC22">_xlfn.SWITCH(Charts!$B$3,"average", AVERAGE(INDIRECT(ADDRESS(17+3,BC$2+1,,,"Instances") &amp; ":" &amp; ADDRESS(17+3,BC$2+1))),"median", MEDIAN(INDIRECT(ADDRESS(17+3,BC$2+1,,,"Instances") &amp; ":" &amp; ADDRESS(17+3,BC$2+1))),"min", MIN(INDIRECT(ADDRESS(17+3,BC$2+1,,,"Instances") &amp; ":" &amp; ADDRESS(17+3,BC$2+1))),"max", MAX(INDIRECT(ADDRESS(17+3,BC$2+1,,,"Instances") &amp; ":" &amp; ADDRESS(17+3,BC$2+1))),"diff", MAX(INDIRECT(ADDRESS(17+3,BC$2+1,,,"Instances") &amp; ":" &amp; ADDRESS(17+3,BC$2+1)))-MIN(INDIRECT(ADDRESS(17+3,BC$2+1,,,"Instances") &amp; ":" &amp; ADDRESS(17+3,BC$2+1))))</f>
        <v>0</v>
      </c>
      <c r="BD22">
        <f>IFERROR(SMALL(BC5:BC343,ROW()-ROW($BD$5)+1),"")</f>
        <v>0</v>
      </c>
      <c r="BF22">
        <f>IFERROR(SUM(BD5:BD22),"")</f>
        <v>0</v>
      </c>
      <c r="BG22" cm="1">
        <f t="array" ref="BG22">_xlfn.SWITCH(Charts!$B$3,"average", AVERAGE(INDIRECT(ADDRESS(17+3,BG$2+1,,,"Instances") &amp; ":" &amp; ADDRESS(17+3,BG$2+1))),"median", MEDIAN(INDIRECT(ADDRESS(17+3,BG$2+1,,,"Instances") &amp; ":" &amp; ADDRESS(17+3,BG$2+1))),"min", MIN(INDIRECT(ADDRESS(17+3,BG$2+1,,,"Instances") &amp; ":" &amp; ADDRESS(17+3,BG$2+1))),"max", MAX(INDIRECT(ADDRESS(17+3,BG$2+1,,,"Instances") &amp; ":" &amp; ADDRESS(17+3,BG$2+1))),"diff", MAX(INDIRECT(ADDRESS(17+3,BG$2+1,,,"Instances") &amp; ":" &amp; ADDRESS(17+3,BG$2+1)))-MIN(INDIRECT(ADDRESS(17+3,BG$2+1,,,"Instances") &amp; ":" &amp; ADDRESS(17+3,BG$2+1))))</f>
        <v>0</v>
      </c>
      <c r="BH22">
        <f>IFERROR(SMALL(BG5:BG343,ROW()-ROW($BH$5)+1),"")</f>
        <v>0</v>
      </c>
      <c r="BJ22">
        <f>IFERROR(SUM(BH5:BH22),"")</f>
        <v>0</v>
      </c>
      <c r="BK22" cm="1">
        <f t="array" ref="BK22">_xlfn.SWITCH(Charts!$B$3,"average", AVERAGE(INDIRECT(ADDRESS(17+3,BK$2+1,,,"Instances") &amp; ":" &amp; ADDRESS(17+3,BK$2+1))),"median", MEDIAN(INDIRECT(ADDRESS(17+3,BK$2+1,,,"Instances") &amp; ":" &amp; ADDRESS(17+3,BK$2+1))),"min", MIN(INDIRECT(ADDRESS(17+3,BK$2+1,,,"Instances") &amp; ":" &amp; ADDRESS(17+3,BK$2+1))),"max", MAX(INDIRECT(ADDRESS(17+3,BK$2+1,,,"Instances") &amp; ":" &amp; ADDRESS(17+3,BK$2+1))),"diff", MAX(INDIRECT(ADDRESS(17+3,BK$2+1,,,"Instances") &amp; ":" &amp; ADDRESS(17+3,BK$2+1)))-MIN(INDIRECT(ADDRESS(17+3,BK$2+1,,,"Instances") &amp; ":" &amp; ADDRESS(17+3,BK$2+1))))</f>
        <v>0</v>
      </c>
      <c r="BL22">
        <f>IFERROR(SMALL(BK5:BK343,ROW()-ROW($BL$5)+1),"")</f>
        <v>0</v>
      </c>
      <c r="BN22">
        <f>IFERROR(SUM(BL5:BL22),"")</f>
        <v>0</v>
      </c>
      <c r="BO22" cm="1">
        <f t="array" ref="BO22">_xlfn.SWITCH(Charts!$B$3,"average", AVERAGE(INDIRECT(ADDRESS(17+3,BO$2+1,,,"Instances") &amp; ":" &amp; ADDRESS(17+3,BO$2+1))),"median", MEDIAN(INDIRECT(ADDRESS(17+3,BO$2+1,,,"Instances") &amp; ":" &amp; ADDRESS(17+3,BO$2+1))),"min", MIN(INDIRECT(ADDRESS(17+3,BO$2+1,,,"Instances") &amp; ":" &amp; ADDRESS(17+3,BO$2+1))),"max", MAX(INDIRECT(ADDRESS(17+3,BO$2+1,,,"Instances") &amp; ":" &amp; ADDRESS(17+3,BO$2+1))),"diff", MAX(INDIRECT(ADDRESS(17+3,BO$2+1,,,"Instances") &amp; ":" &amp; ADDRESS(17+3,BO$2+1)))-MIN(INDIRECT(ADDRESS(17+3,BO$2+1,,,"Instances") &amp; ":" &amp; ADDRESS(17+3,BO$2+1))))</f>
        <v>0</v>
      </c>
      <c r="BP22">
        <f>IFERROR(SMALL(BO5:BO343,ROW()-ROW($BP$5)+1),"")</f>
        <v>0</v>
      </c>
      <c r="BR22">
        <f>IFERROR(SUM(BP5:BP22),"")</f>
        <v>0</v>
      </c>
      <c r="BU22">
        <f>IF(Charts!$B$3="none",E1724,IF(AM1724="",NA(),AM1724))</f>
        <v>0</v>
      </c>
      <c r="BV22">
        <f>IF(Charts!$B$3="none",F1724,IF(AN1724="",NA(),AN1724))</f>
        <v>0</v>
      </c>
      <c r="BW22">
        <f>IF(Charts!$B$3="none",G1724,IF(AO1724="",NA(),AO1724))</f>
        <v>0</v>
      </c>
      <c r="BX22">
        <f>IF(Charts!$B$3="none",H1724,IF(AP1724="",NA(),AP1724))</f>
        <v>0</v>
      </c>
      <c r="BY22">
        <f>IF(Charts!$B$3="none",I1724,IF(AQ1724="",NA(),AQ1724))</f>
        <v>0</v>
      </c>
      <c r="BZ22">
        <f>IF(Charts!$B$3="none",J1724,IF(AR1724="",NA(),AR1724))</f>
        <v>0</v>
      </c>
      <c r="CA22">
        <f>IF(Charts!$B$3="none",K1724,IF(AS1724="",NA(),AS1724))</f>
        <v>0</v>
      </c>
      <c r="CB22">
        <f>IF(Charts!$B$3="none",L1724,IF(AT1724="",NA(),AT1724))</f>
        <v>0</v>
      </c>
      <c r="CC22">
        <f>IF(Charts!$B$3="none",M1724,IF(AU1724="",NA(),AU1724))</f>
        <v>0</v>
      </c>
      <c r="CD22">
        <f>IF(Charts!$B$3="none",N1724,IF(AV1724="",NA(),AV1724))</f>
        <v>0</v>
      </c>
      <c r="CE22">
        <f>IF(Charts!$B$3="none",O1724,IF(AW1724="",NA(),AW1724))</f>
        <v>0</v>
      </c>
      <c r="CF22">
        <f>IF(Charts!$B$3="none",P1724,IF(AX1724="",NA(),AX1724))</f>
        <v>0</v>
      </c>
      <c r="CG22">
        <f>IF(Charts!$B$3="none",Q1724,IF(AY1724="",NA(),AY1724))</f>
        <v>0</v>
      </c>
      <c r="CH22">
        <f>IF(Charts!$B$3="none",R1724,IF(AZ1724="",NA(),AZ1724))</f>
        <v>0</v>
      </c>
      <c r="CI22">
        <f>IF(Charts!$B$3="none",S1724,IF(BA1724="",NA(),BA1724))</f>
        <v>0</v>
      </c>
      <c r="CJ22">
        <f>IF(Charts!$B$3="none",T1724,IF(BB1724="",NA(),BB1724))</f>
        <v>0</v>
      </c>
      <c r="CK22">
        <f>IF(Charts!$B$3="none",U1724,IF(BC1724="",NA(),BC1724))</f>
        <v>0</v>
      </c>
      <c r="CL22">
        <f>IF(Charts!$B$3="none",V1724,IF(BD1724="",NA(),BD1724))</f>
        <v>0</v>
      </c>
      <c r="CM22">
        <f>IF(Charts!$B$3="none",W1724,IF(BE1724="",NA(),BE1724))</f>
        <v>0</v>
      </c>
      <c r="CN22">
        <f>IF(Charts!$B$3="none",X1724,IF(BF1724="",NA(),BF1724))</f>
        <v>0</v>
      </c>
      <c r="CO22">
        <f>IF(Charts!$B$3="none",Y1724,IF(BG1724="",NA(),BG1724))</f>
        <v>0</v>
      </c>
      <c r="CP22">
        <f>IF(Charts!$B$3="none",Z1724,IF(BH1724="",NA(),BH1724))</f>
        <v>0</v>
      </c>
      <c r="CQ22">
        <f>IF(Charts!$B$3="none",AA1724,IF(BI1724="",NA(),BI1724))</f>
        <v>0</v>
      </c>
      <c r="CR22">
        <f>IF(Charts!$B$3="none",AB1724,IF(BJ1724="",NA(),BJ1724))</f>
        <v>0</v>
      </c>
      <c r="CS22">
        <f>IF(Charts!$B$3="none",AC1724,IF(BK1724="",NA(),BK1724))</f>
        <v>0</v>
      </c>
      <c r="CT22">
        <f>IF(Charts!$B$3="none",AD1724,IF(BL1724="",NA(),BL1724))</f>
        <v>0</v>
      </c>
      <c r="CU22">
        <f>IF(Charts!$B$3="none",AE1724,IF(BM1724="",NA(),BM1724))</f>
        <v>0</v>
      </c>
      <c r="CV22">
        <f>IF(Charts!$B$3="none",AF1724,IF(BN1724="",NA(),BN1724))</f>
        <v>0</v>
      </c>
      <c r="CW22">
        <f>IF(Charts!$B$3="none",AG1724,IF(BO1724="",NA(),BO1724))</f>
        <v>0</v>
      </c>
      <c r="CX22">
        <f>IF(Charts!$B$3="none",AH1724,IF(BP1724="",NA(),BP1724))</f>
        <v>0</v>
      </c>
      <c r="CY22">
        <f>IF(Charts!$B$3="none",AI1724,IF(BQ1724="",NA(),BQ1724))</f>
        <v>0</v>
      </c>
      <c r="CZ22">
        <f>IF(Charts!$B$3="none",AJ1724,IF(BR1724="",NA(),BR1724))</f>
        <v>0</v>
      </c>
    </row>
    <row r="23" spans="4:104">
      <c r="D23">
        <v>19</v>
      </c>
      <c r="E23">
        <f>IF(INDIRECT(ADDRESS($D23+2,E$2+1,,,"Instances"))="","",INDIRECT(ADDRESS($D23+2,E$2+1,,,"Instances")))</f>
        <v>0</v>
      </c>
      <c r="F23">
        <f>IFERROR(SMALL(E5:E343,ROW()-ROW($F$5)+1),"")</f>
        <v>0</v>
      </c>
      <c r="H23">
        <f>IFERROR(SUM(F5:F23),"")</f>
        <v>0</v>
      </c>
      <c r="I23">
        <f>IF(INDIRECT(ADDRESS($D23+2,I$2+1,,,"Instances"))="","",INDIRECT(ADDRESS($D23+2,I$2+1,,,"Instances")))</f>
        <v>0</v>
      </c>
      <c r="J23">
        <f>IFERROR(SMALL(I5:I343,ROW()-ROW($J$5)+1),"")</f>
        <v>0</v>
      </c>
      <c r="L23">
        <f>IFERROR(SUM(J5:J23),"")</f>
        <v>0</v>
      </c>
      <c r="M23">
        <f>IF(INDIRECT(ADDRESS($D23+2,M$2+1,,,"Instances"))="","",INDIRECT(ADDRESS($D23+2,M$2+1,,,"Instances")))</f>
        <v>0</v>
      </c>
      <c r="N23">
        <f>IFERROR(SMALL(M5:M343,ROW()-ROW($N$5)+1),"")</f>
        <v>0</v>
      </c>
      <c r="P23">
        <f>IFERROR(SUM(N5:N23),"")</f>
        <v>0</v>
      </c>
      <c r="Q23">
        <f>IF(INDIRECT(ADDRESS($D23+2,Q$2+1,,,"Instances"))="","",INDIRECT(ADDRESS($D23+2,Q$2+1,,,"Instances")))</f>
        <v>0</v>
      </c>
      <c r="R23">
        <f>IFERROR(SMALL(Q5:Q343,ROW()-ROW($R$5)+1),"")</f>
        <v>0</v>
      </c>
      <c r="T23">
        <f>IFERROR(SUM(R5:R23),"")</f>
        <v>0</v>
      </c>
      <c r="U23">
        <f>IF(INDIRECT(ADDRESS($D23+2,U$2+1,,,"Instances"))="","",INDIRECT(ADDRESS($D23+2,U$2+1,,,"Instances")))</f>
        <v>0</v>
      </c>
      <c r="V23">
        <f>IFERROR(SMALL(U5:U343,ROW()-ROW($V$5)+1),"")</f>
        <v>0</v>
      </c>
      <c r="X23">
        <f>IFERROR(SUM(V5:V23),"")</f>
        <v>0</v>
      </c>
      <c r="Y23">
        <f>IF(INDIRECT(ADDRESS($D23+2,Y$2+1,,,"Instances"))="","",INDIRECT(ADDRESS($D23+2,Y$2+1,,,"Instances")))</f>
        <v>0</v>
      </c>
      <c r="Z23">
        <f>IFERROR(SMALL(Y5:Y343,ROW()-ROW($Z$5)+1),"")</f>
        <v>0</v>
      </c>
      <c r="AB23">
        <f>IFERROR(SUM(Z5:Z23),"")</f>
        <v>0</v>
      </c>
      <c r="AC23">
        <f>IF(INDIRECT(ADDRESS($D23+2,AC$2+1,,,"Instances"))="","",INDIRECT(ADDRESS($D23+2,AC$2+1,,,"Instances")))</f>
        <v>0</v>
      </c>
      <c r="AD23">
        <f>IFERROR(SMALL(AC5:AC343,ROW()-ROW($AD$5)+1),"")</f>
        <v>0</v>
      </c>
      <c r="AF23">
        <f>IFERROR(SUM(AD5:AD23),"")</f>
        <v>0</v>
      </c>
      <c r="AG23">
        <f>IF(INDIRECT(ADDRESS($D23+2,AG$2+1,,,"Instances"))="","",INDIRECT(ADDRESS($D23+2,AG$2+1,,,"Instances")))</f>
        <v>0</v>
      </c>
      <c r="AH23">
        <f>IFERROR(SMALL(AG5:AG343,ROW()-ROW($AH$5)+1),"")</f>
        <v>0</v>
      </c>
      <c r="AJ23">
        <f>IFERROR(SUM(AH5:AH23),"")</f>
        <v>0</v>
      </c>
      <c r="AL23">
        <v>19</v>
      </c>
      <c r="AM23" cm="1">
        <f t="array" ref="AM23">_xlfn.SWITCH(Charts!$B$3,"average", AVERAGE(INDIRECT(ADDRESS(18+3,AM$2+1,,,"Instances") &amp; ":" &amp; ADDRESS(18+3,AM$2+1))),"median", MEDIAN(INDIRECT(ADDRESS(18+3,AM$2+1,,,"Instances") &amp; ":" &amp; ADDRESS(18+3,AM$2+1))),"min", MIN(INDIRECT(ADDRESS(18+3,AM$2+1,,,"Instances") &amp; ":" &amp; ADDRESS(18+3,AM$2+1))),"max", MAX(INDIRECT(ADDRESS(18+3,AM$2+1,,,"Instances") &amp; ":" &amp; ADDRESS(18+3,AM$2+1))),"diff", MAX(INDIRECT(ADDRESS(18+3,AM$2+1,,,"Instances") &amp; ":" &amp; ADDRESS(18+3,AM$2+1)))-MIN(INDIRECT(ADDRESS(18+3,AM$2+1,,,"Instances") &amp; ":" &amp; ADDRESS(18+3,AM$2+1))))</f>
        <v>0</v>
      </c>
      <c r="AN23">
        <f>IFERROR(SMALL(AM5:AM343,ROW()-ROW($AN$5)+1),"")</f>
        <v>0</v>
      </c>
      <c r="AP23">
        <f>IFERROR(SUM(AN5:AN23),"")</f>
        <v>0</v>
      </c>
      <c r="AQ23" cm="1">
        <f t="array" ref="AQ23">_xlfn.SWITCH(Charts!$B$3,"average", AVERAGE(INDIRECT(ADDRESS(18+3,AQ$2+1,,,"Instances") &amp; ":" &amp; ADDRESS(18+3,AQ$2+1))),"median", MEDIAN(INDIRECT(ADDRESS(18+3,AQ$2+1,,,"Instances") &amp; ":" &amp; ADDRESS(18+3,AQ$2+1))),"min", MIN(INDIRECT(ADDRESS(18+3,AQ$2+1,,,"Instances") &amp; ":" &amp; ADDRESS(18+3,AQ$2+1))),"max", MAX(INDIRECT(ADDRESS(18+3,AQ$2+1,,,"Instances") &amp; ":" &amp; ADDRESS(18+3,AQ$2+1))),"diff", MAX(INDIRECT(ADDRESS(18+3,AQ$2+1,,,"Instances") &amp; ":" &amp; ADDRESS(18+3,AQ$2+1)))-MIN(INDIRECT(ADDRESS(18+3,AQ$2+1,,,"Instances") &amp; ":" &amp; ADDRESS(18+3,AQ$2+1))))</f>
        <v>0</v>
      </c>
      <c r="AR23">
        <f>IFERROR(SMALL(AQ5:AQ343,ROW()-ROW($AR$5)+1),"")</f>
        <v>0</v>
      </c>
      <c r="AT23">
        <f>IFERROR(SUM(AR5:AR23),"")</f>
        <v>0</v>
      </c>
      <c r="AU23" cm="1">
        <f t="array" ref="AU23">_xlfn.SWITCH(Charts!$B$3,"average", AVERAGE(INDIRECT(ADDRESS(18+3,AU$2+1,,,"Instances") &amp; ":" &amp; ADDRESS(18+3,AU$2+1))),"median", MEDIAN(INDIRECT(ADDRESS(18+3,AU$2+1,,,"Instances") &amp; ":" &amp; ADDRESS(18+3,AU$2+1))),"min", MIN(INDIRECT(ADDRESS(18+3,AU$2+1,,,"Instances") &amp; ":" &amp; ADDRESS(18+3,AU$2+1))),"max", MAX(INDIRECT(ADDRESS(18+3,AU$2+1,,,"Instances") &amp; ":" &amp; ADDRESS(18+3,AU$2+1))),"diff", MAX(INDIRECT(ADDRESS(18+3,AU$2+1,,,"Instances") &amp; ":" &amp; ADDRESS(18+3,AU$2+1)))-MIN(INDIRECT(ADDRESS(18+3,AU$2+1,,,"Instances") &amp; ":" &amp; ADDRESS(18+3,AU$2+1))))</f>
        <v>0</v>
      </c>
      <c r="AV23">
        <f>IFERROR(SMALL(AU5:AU343,ROW()-ROW($AV$5)+1),"")</f>
        <v>0</v>
      </c>
      <c r="AX23">
        <f>IFERROR(SUM(AV5:AV23),"")</f>
        <v>0</v>
      </c>
      <c r="AY23" cm="1">
        <f t="array" ref="AY23">_xlfn.SWITCH(Charts!$B$3,"average", AVERAGE(INDIRECT(ADDRESS(18+3,AY$2+1,,,"Instances") &amp; ":" &amp; ADDRESS(18+3,AY$2+1))),"median", MEDIAN(INDIRECT(ADDRESS(18+3,AY$2+1,,,"Instances") &amp; ":" &amp; ADDRESS(18+3,AY$2+1))),"min", MIN(INDIRECT(ADDRESS(18+3,AY$2+1,,,"Instances") &amp; ":" &amp; ADDRESS(18+3,AY$2+1))),"max", MAX(INDIRECT(ADDRESS(18+3,AY$2+1,,,"Instances") &amp; ":" &amp; ADDRESS(18+3,AY$2+1))),"diff", MAX(INDIRECT(ADDRESS(18+3,AY$2+1,,,"Instances") &amp; ":" &amp; ADDRESS(18+3,AY$2+1)))-MIN(INDIRECT(ADDRESS(18+3,AY$2+1,,,"Instances") &amp; ":" &amp; ADDRESS(18+3,AY$2+1))))</f>
        <v>0</v>
      </c>
      <c r="AZ23">
        <f>IFERROR(SMALL(AY5:AY343,ROW()-ROW($AZ$5)+1),"")</f>
        <v>0</v>
      </c>
      <c r="BB23">
        <f>IFERROR(SUM(AZ5:AZ23),"")</f>
        <v>0</v>
      </c>
      <c r="BC23" cm="1">
        <f t="array" ref="BC23">_xlfn.SWITCH(Charts!$B$3,"average", AVERAGE(INDIRECT(ADDRESS(18+3,BC$2+1,,,"Instances") &amp; ":" &amp; ADDRESS(18+3,BC$2+1))),"median", MEDIAN(INDIRECT(ADDRESS(18+3,BC$2+1,,,"Instances") &amp; ":" &amp; ADDRESS(18+3,BC$2+1))),"min", MIN(INDIRECT(ADDRESS(18+3,BC$2+1,,,"Instances") &amp; ":" &amp; ADDRESS(18+3,BC$2+1))),"max", MAX(INDIRECT(ADDRESS(18+3,BC$2+1,,,"Instances") &amp; ":" &amp; ADDRESS(18+3,BC$2+1))),"diff", MAX(INDIRECT(ADDRESS(18+3,BC$2+1,,,"Instances") &amp; ":" &amp; ADDRESS(18+3,BC$2+1)))-MIN(INDIRECT(ADDRESS(18+3,BC$2+1,,,"Instances") &amp; ":" &amp; ADDRESS(18+3,BC$2+1))))</f>
        <v>0</v>
      </c>
      <c r="BD23">
        <f>IFERROR(SMALL(BC5:BC343,ROW()-ROW($BD$5)+1),"")</f>
        <v>0</v>
      </c>
      <c r="BF23">
        <f>IFERROR(SUM(BD5:BD23),"")</f>
        <v>0</v>
      </c>
      <c r="BG23" cm="1">
        <f t="array" ref="BG23">_xlfn.SWITCH(Charts!$B$3,"average", AVERAGE(INDIRECT(ADDRESS(18+3,BG$2+1,,,"Instances") &amp; ":" &amp; ADDRESS(18+3,BG$2+1))),"median", MEDIAN(INDIRECT(ADDRESS(18+3,BG$2+1,,,"Instances") &amp; ":" &amp; ADDRESS(18+3,BG$2+1))),"min", MIN(INDIRECT(ADDRESS(18+3,BG$2+1,,,"Instances") &amp; ":" &amp; ADDRESS(18+3,BG$2+1))),"max", MAX(INDIRECT(ADDRESS(18+3,BG$2+1,,,"Instances") &amp; ":" &amp; ADDRESS(18+3,BG$2+1))),"diff", MAX(INDIRECT(ADDRESS(18+3,BG$2+1,,,"Instances") &amp; ":" &amp; ADDRESS(18+3,BG$2+1)))-MIN(INDIRECT(ADDRESS(18+3,BG$2+1,,,"Instances") &amp; ":" &amp; ADDRESS(18+3,BG$2+1))))</f>
        <v>0</v>
      </c>
      <c r="BH23">
        <f>IFERROR(SMALL(BG5:BG343,ROW()-ROW($BH$5)+1),"")</f>
        <v>0</v>
      </c>
      <c r="BJ23">
        <f>IFERROR(SUM(BH5:BH23),"")</f>
        <v>0</v>
      </c>
      <c r="BK23" cm="1">
        <f t="array" ref="BK23">_xlfn.SWITCH(Charts!$B$3,"average", AVERAGE(INDIRECT(ADDRESS(18+3,BK$2+1,,,"Instances") &amp; ":" &amp; ADDRESS(18+3,BK$2+1))),"median", MEDIAN(INDIRECT(ADDRESS(18+3,BK$2+1,,,"Instances") &amp; ":" &amp; ADDRESS(18+3,BK$2+1))),"min", MIN(INDIRECT(ADDRESS(18+3,BK$2+1,,,"Instances") &amp; ":" &amp; ADDRESS(18+3,BK$2+1))),"max", MAX(INDIRECT(ADDRESS(18+3,BK$2+1,,,"Instances") &amp; ":" &amp; ADDRESS(18+3,BK$2+1))),"diff", MAX(INDIRECT(ADDRESS(18+3,BK$2+1,,,"Instances") &amp; ":" &amp; ADDRESS(18+3,BK$2+1)))-MIN(INDIRECT(ADDRESS(18+3,BK$2+1,,,"Instances") &amp; ":" &amp; ADDRESS(18+3,BK$2+1))))</f>
        <v>0</v>
      </c>
      <c r="BL23">
        <f>IFERROR(SMALL(BK5:BK343,ROW()-ROW($BL$5)+1),"")</f>
        <v>0</v>
      </c>
      <c r="BN23">
        <f>IFERROR(SUM(BL5:BL23),"")</f>
        <v>0</v>
      </c>
      <c r="BO23" cm="1">
        <f t="array" ref="BO23">_xlfn.SWITCH(Charts!$B$3,"average", AVERAGE(INDIRECT(ADDRESS(18+3,BO$2+1,,,"Instances") &amp; ":" &amp; ADDRESS(18+3,BO$2+1))),"median", MEDIAN(INDIRECT(ADDRESS(18+3,BO$2+1,,,"Instances") &amp; ":" &amp; ADDRESS(18+3,BO$2+1))),"min", MIN(INDIRECT(ADDRESS(18+3,BO$2+1,,,"Instances") &amp; ":" &amp; ADDRESS(18+3,BO$2+1))),"max", MAX(INDIRECT(ADDRESS(18+3,BO$2+1,,,"Instances") &amp; ":" &amp; ADDRESS(18+3,BO$2+1))),"diff", MAX(INDIRECT(ADDRESS(18+3,BO$2+1,,,"Instances") &amp; ":" &amp; ADDRESS(18+3,BO$2+1)))-MIN(INDIRECT(ADDRESS(18+3,BO$2+1,,,"Instances") &amp; ":" &amp; ADDRESS(18+3,BO$2+1))))</f>
        <v>0</v>
      </c>
      <c r="BP23">
        <f>IFERROR(SMALL(BO5:BO343,ROW()-ROW($BP$5)+1),"")</f>
        <v>0</v>
      </c>
      <c r="BR23">
        <f>IFERROR(SUM(BP5:BP23),"")</f>
        <v>0</v>
      </c>
      <c r="BU23">
        <f>IF(Charts!$B$3="none",E1725,IF(AM1725="",NA(),AM1725))</f>
        <v>0</v>
      </c>
      <c r="BV23">
        <f>IF(Charts!$B$3="none",F1725,IF(AN1725="",NA(),AN1725))</f>
        <v>0</v>
      </c>
      <c r="BW23">
        <f>IF(Charts!$B$3="none",G1725,IF(AO1725="",NA(),AO1725))</f>
        <v>0</v>
      </c>
      <c r="BX23">
        <f>IF(Charts!$B$3="none",H1725,IF(AP1725="",NA(),AP1725))</f>
        <v>0</v>
      </c>
      <c r="BY23">
        <f>IF(Charts!$B$3="none",I1725,IF(AQ1725="",NA(),AQ1725))</f>
        <v>0</v>
      </c>
      <c r="BZ23">
        <f>IF(Charts!$B$3="none",J1725,IF(AR1725="",NA(),AR1725))</f>
        <v>0</v>
      </c>
      <c r="CA23">
        <f>IF(Charts!$B$3="none",K1725,IF(AS1725="",NA(),AS1725))</f>
        <v>0</v>
      </c>
      <c r="CB23">
        <f>IF(Charts!$B$3="none",L1725,IF(AT1725="",NA(),AT1725))</f>
        <v>0</v>
      </c>
      <c r="CC23">
        <f>IF(Charts!$B$3="none",M1725,IF(AU1725="",NA(),AU1725))</f>
        <v>0</v>
      </c>
      <c r="CD23">
        <f>IF(Charts!$B$3="none",N1725,IF(AV1725="",NA(),AV1725))</f>
        <v>0</v>
      </c>
      <c r="CE23">
        <f>IF(Charts!$B$3="none",O1725,IF(AW1725="",NA(),AW1725))</f>
        <v>0</v>
      </c>
      <c r="CF23">
        <f>IF(Charts!$B$3="none",P1725,IF(AX1725="",NA(),AX1725))</f>
        <v>0</v>
      </c>
      <c r="CG23">
        <f>IF(Charts!$B$3="none",Q1725,IF(AY1725="",NA(),AY1725))</f>
        <v>0</v>
      </c>
      <c r="CH23">
        <f>IF(Charts!$B$3="none",R1725,IF(AZ1725="",NA(),AZ1725))</f>
        <v>0</v>
      </c>
      <c r="CI23">
        <f>IF(Charts!$B$3="none",S1725,IF(BA1725="",NA(),BA1725))</f>
        <v>0</v>
      </c>
      <c r="CJ23">
        <f>IF(Charts!$B$3="none",T1725,IF(BB1725="",NA(),BB1725))</f>
        <v>0</v>
      </c>
      <c r="CK23">
        <f>IF(Charts!$B$3="none",U1725,IF(BC1725="",NA(),BC1725))</f>
        <v>0</v>
      </c>
      <c r="CL23">
        <f>IF(Charts!$B$3="none",V1725,IF(BD1725="",NA(),BD1725))</f>
        <v>0</v>
      </c>
      <c r="CM23">
        <f>IF(Charts!$B$3="none",W1725,IF(BE1725="",NA(),BE1725))</f>
        <v>0</v>
      </c>
      <c r="CN23">
        <f>IF(Charts!$B$3="none",X1725,IF(BF1725="",NA(),BF1725))</f>
        <v>0</v>
      </c>
      <c r="CO23">
        <f>IF(Charts!$B$3="none",Y1725,IF(BG1725="",NA(),BG1725))</f>
        <v>0</v>
      </c>
      <c r="CP23">
        <f>IF(Charts!$B$3="none",Z1725,IF(BH1725="",NA(),BH1725))</f>
        <v>0</v>
      </c>
      <c r="CQ23">
        <f>IF(Charts!$B$3="none",AA1725,IF(BI1725="",NA(),BI1725))</f>
        <v>0</v>
      </c>
      <c r="CR23">
        <f>IF(Charts!$B$3="none",AB1725,IF(BJ1725="",NA(),BJ1725))</f>
        <v>0</v>
      </c>
      <c r="CS23">
        <f>IF(Charts!$B$3="none",AC1725,IF(BK1725="",NA(),BK1725))</f>
        <v>0</v>
      </c>
      <c r="CT23">
        <f>IF(Charts!$B$3="none",AD1725,IF(BL1725="",NA(),BL1725))</f>
        <v>0</v>
      </c>
      <c r="CU23">
        <f>IF(Charts!$B$3="none",AE1725,IF(BM1725="",NA(),BM1725))</f>
        <v>0</v>
      </c>
      <c r="CV23">
        <f>IF(Charts!$B$3="none",AF1725,IF(BN1725="",NA(),BN1725))</f>
        <v>0</v>
      </c>
      <c r="CW23">
        <f>IF(Charts!$B$3="none",AG1725,IF(BO1725="",NA(),BO1725))</f>
        <v>0</v>
      </c>
      <c r="CX23">
        <f>IF(Charts!$B$3="none",AH1725,IF(BP1725="",NA(),BP1725))</f>
        <v>0</v>
      </c>
      <c r="CY23">
        <f>IF(Charts!$B$3="none",AI1725,IF(BQ1725="",NA(),BQ1725))</f>
        <v>0</v>
      </c>
      <c r="CZ23">
        <f>IF(Charts!$B$3="none",AJ1725,IF(BR1725="",NA(),BR1725))</f>
        <v>0</v>
      </c>
    </row>
    <row r="24" spans="4:104">
      <c r="D24">
        <v>20</v>
      </c>
      <c r="E24">
        <f>IF(INDIRECT(ADDRESS($D24+2,E$2+1,,,"Instances"))="","",INDIRECT(ADDRESS($D24+2,E$2+1,,,"Instances")))</f>
        <v>0</v>
      </c>
      <c r="F24">
        <f>IFERROR(SMALL(E5:E343,ROW()-ROW($F$5)+1),"")</f>
        <v>0</v>
      </c>
      <c r="H24">
        <f>IFERROR(SUM(F5:F24),"")</f>
        <v>0</v>
      </c>
      <c r="I24">
        <f>IF(INDIRECT(ADDRESS($D24+2,I$2+1,,,"Instances"))="","",INDIRECT(ADDRESS($D24+2,I$2+1,,,"Instances")))</f>
        <v>0</v>
      </c>
      <c r="J24">
        <f>IFERROR(SMALL(I5:I343,ROW()-ROW($J$5)+1),"")</f>
        <v>0</v>
      </c>
      <c r="L24">
        <f>IFERROR(SUM(J5:J24),"")</f>
        <v>0</v>
      </c>
      <c r="M24">
        <f>IF(INDIRECT(ADDRESS($D24+2,M$2+1,,,"Instances"))="","",INDIRECT(ADDRESS($D24+2,M$2+1,,,"Instances")))</f>
        <v>0</v>
      </c>
      <c r="N24">
        <f>IFERROR(SMALL(M5:M343,ROW()-ROW($N$5)+1),"")</f>
        <v>0</v>
      </c>
      <c r="P24">
        <f>IFERROR(SUM(N5:N24),"")</f>
        <v>0</v>
      </c>
      <c r="Q24">
        <f>IF(INDIRECT(ADDRESS($D24+2,Q$2+1,,,"Instances"))="","",INDIRECT(ADDRESS($D24+2,Q$2+1,,,"Instances")))</f>
        <v>0</v>
      </c>
      <c r="R24">
        <f>IFERROR(SMALL(Q5:Q343,ROW()-ROW($R$5)+1),"")</f>
        <v>0</v>
      </c>
      <c r="T24">
        <f>IFERROR(SUM(R5:R24),"")</f>
        <v>0</v>
      </c>
      <c r="U24">
        <f>IF(INDIRECT(ADDRESS($D24+2,U$2+1,,,"Instances"))="","",INDIRECT(ADDRESS($D24+2,U$2+1,,,"Instances")))</f>
        <v>0</v>
      </c>
      <c r="V24">
        <f>IFERROR(SMALL(U5:U343,ROW()-ROW($V$5)+1),"")</f>
        <v>0</v>
      </c>
      <c r="X24">
        <f>IFERROR(SUM(V5:V24),"")</f>
        <v>0</v>
      </c>
      <c r="Y24">
        <f>IF(INDIRECT(ADDRESS($D24+2,Y$2+1,,,"Instances"))="","",INDIRECT(ADDRESS($D24+2,Y$2+1,,,"Instances")))</f>
        <v>0</v>
      </c>
      <c r="Z24">
        <f>IFERROR(SMALL(Y5:Y343,ROW()-ROW($Z$5)+1),"")</f>
        <v>0</v>
      </c>
      <c r="AB24">
        <f>IFERROR(SUM(Z5:Z24),"")</f>
        <v>0</v>
      </c>
      <c r="AC24">
        <f>IF(INDIRECT(ADDRESS($D24+2,AC$2+1,,,"Instances"))="","",INDIRECT(ADDRESS($D24+2,AC$2+1,,,"Instances")))</f>
        <v>0</v>
      </c>
      <c r="AD24">
        <f>IFERROR(SMALL(AC5:AC343,ROW()-ROW($AD$5)+1),"")</f>
        <v>0</v>
      </c>
      <c r="AF24">
        <f>IFERROR(SUM(AD5:AD24),"")</f>
        <v>0</v>
      </c>
      <c r="AG24">
        <f>IF(INDIRECT(ADDRESS($D24+2,AG$2+1,,,"Instances"))="","",INDIRECT(ADDRESS($D24+2,AG$2+1,,,"Instances")))</f>
        <v>0</v>
      </c>
      <c r="AH24">
        <f>IFERROR(SMALL(AG5:AG343,ROW()-ROW($AH$5)+1),"")</f>
        <v>0</v>
      </c>
      <c r="AJ24">
        <f>IFERROR(SUM(AH5:AH24),"")</f>
        <v>0</v>
      </c>
      <c r="AL24">
        <v>20</v>
      </c>
      <c r="AM24" cm="1">
        <f t="array" ref="AM24">_xlfn.SWITCH(Charts!$B$3,"average", AVERAGE(INDIRECT(ADDRESS(19+3,AM$2+1,,,"Instances") &amp; ":" &amp; ADDRESS(19+3,AM$2+1))),"median", MEDIAN(INDIRECT(ADDRESS(19+3,AM$2+1,,,"Instances") &amp; ":" &amp; ADDRESS(19+3,AM$2+1))),"min", MIN(INDIRECT(ADDRESS(19+3,AM$2+1,,,"Instances") &amp; ":" &amp; ADDRESS(19+3,AM$2+1))),"max", MAX(INDIRECT(ADDRESS(19+3,AM$2+1,,,"Instances") &amp; ":" &amp; ADDRESS(19+3,AM$2+1))),"diff", MAX(INDIRECT(ADDRESS(19+3,AM$2+1,,,"Instances") &amp; ":" &amp; ADDRESS(19+3,AM$2+1)))-MIN(INDIRECT(ADDRESS(19+3,AM$2+1,,,"Instances") &amp; ":" &amp; ADDRESS(19+3,AM$2+1))))</f>
        <v>0</v>
      </c>
      <c r="AN24">
        <f>IFERROR(SMALL(AM5:AM343,ROW()-ROW($AN$5)+1),"")</f>
        <v>0</v>
      </c>
      <c r="AP24">
        <f>IFERROR(SUM(AN5:AN24),"")</f>
        <v>0</v>
      </c>
      <c r="AQ24" cm="1">
        <f t="array" ref="AQ24">_xlfn.SWITCH(Charts!$B$3,"average", AVERAGE(INDIRECT(ADDRESS(19+3,AQ$2+1,,,"Instances") &amp; ":" &amp; ADDRESS(19+3,AQ$2+1))),"median", MEDIAN(INDIRECT(ADDRESS(19+3,AQ$2+1,,,"Instances") &amp; ":" &amp; ADDRESS(19+3,AQ$2+1))),"min", MIN(INDIRECT(ADDRESS(19+3,AQ$2+1,,,"Instances") &amp; ":" &amp; ADDRESS(19+3,AQ$2+1))),"max", MAX(INDIRECT(ADDRESS(19+3,AQ$2+1,,,"Instances") &amp; ":" &amp; ADDRESS(19+3,AQ$2+1))),"diff", MAX(INDIRECT(ADDRESS(19+3,AQ$2+1,,,"Instances") &amp; ":" &amp; ADDRESS(19+3,AQ$2+1)))-MIN(INDIRECT(ADDRESS(19+3,AQ$2+1,,,"Instances") &amp; ":" &amp; ADDRESS(19+3,AQ$2+1))))</f>
        <v>0</v>
      </c>
      <c r="AR24">
        <f>IFERROR(SMALL(AQ5:AQ343,ROW()-ROW($AR$5)+1),"")</f>
        <v>0</v>
      </c>
      <c r="AT24">
        <f>IFERROR(SUM(AR5:AR24),"")</f>
        <v>0</v>
      </c>
      <c r="AU24" cm="1">
        <f t="array" ref="AU24">_xlfn.SWITCH(Charts!$B$3,"average", AVERAGE(INDIRECT(ADDRESS(19+3,AU$2+1,,,"Instances") &amp; ":" &amp; ADDRESS(19+3,AU$2+1))),"median", MEDIAN(INDIRECT(ADDRESS(19+3,AU$2+1,,,"Instances") &amp; ":" &amp; ADDRESS(19+3,AU$2+1))),"min", MIN(INDIRECT(ADDRESS(19+3,AU$2+1,,,"Instances") &amp; ":" &amp; ADDRESS(19+3,AU$2+1))),"max", MAX(INDIRECT(ADDRESS(19+3,AU$2+1,,,"Instances") &amp; ":" &amp; ADDRESS(19+3,AU$2+1))),"diff", MAX(INDIRECT(ADDRESS(19+3,AU$2+1,,,"Instances") &amp; ":" &amp; ADDRESS(19+3,AU$2+1)))-MIN(INDIRECT(ADDRESS(19+3,AU$2+1,,,"Instances") &amp; ":" &amp; ADDRESS(19+3,AU$2+1))))</f>
        <v>0</v>
      </c>
      <c r="AV24">
        <f>IFERROR(SMALL(AU5:AU343,ROW()-ROW($AV$5)+1),"")</f>
        <v>0</v>
      </c>
      <c r="AX24">
        <f>IFERROR(SUM(AV5:AV24),"")</f>
        <v>0</v>
      </c>
      <c r="AY24" cm="1">
        <f t="array" ref="AY24">_xlfn.SWITCH(Charts!$B$3,"average", AVERAGE(INDIRECT(ADDRESS(19+3,AY$2+1,,,"Instances") &amp; ":" &amp; ADDRESS(19+3,AY$2+1))),"median", MEDIAN(INDIRECT(ADDRESS(19+3,AY$2+1,,,"Instances") &amp; ":" &amp; ADDRESS(19+3,AY$2+1))),"min", MIN(INDIRECT(ADDRESS(19+3,AY$2+1,,,"Instances") &amp; ":" &amp; ADDRESS(19+3,AY$2+1))),"max", MAX(INDIRECT(ADDRESS(19+3,AY$2+1,,,"Instances") &amp; ":" &amp; ADDRESS(19+3,AY$2+1))),"diff", MAX(INDIRECT(ADDRESS(19+3,AY$2+1,,,"Instances") &amp; ":" &amp; ADDRESS(19+3,AY$2+1)))-MIN(INDIRECT(ADDRESS(19+3,AY$2+1,,,"Instances") &amp; ":" &amp; ADDRESS(19+3,AY$2+1))))</f>
        <v>0</v>
      </c>
      <c r="AZ24">
        <f>IFERROR(SMALL(AY5:AY343,ROW()-ROW($AZ$5)+1),"")</f>
        <v>0</v>
      </c>
      <c r="BB24">
        <f>IFERROR(SUM(AZ5:AZ24),"")</f>
        <v>0</v>
      </c>
      <c r="BC24" cm="1">
        <f t="array" ref="BC24">_xlfn.SWITCH(Charts!$B$3,"average", AVERAGE(INDIRECT(ADDRESS(19+3,BC$2+1,,,"Instances") &amp; ":" &amp; ADDRESS(19+3,BC$2+1))),"median", MEDIAN(INDIRECT(ADDRESS(19+3,BC$2+1,,,"Instances") &amp; ":" &amp; ADDRESS(19+3,BC$2+1))),"min", MIN(INDIRECT(ADDRESS(19+3,BC$2+1,,,"Instances") &amp; ":" &amp; ADDRESS(19+3,BC$2+1))),"max", MAX(INDIRECT(ADDRESS(19+3,BC$2+1,,,"Instances") &amp; ":" &amp; ADDRESS(19+3,BC$2+1))),"diff", MAX(INDIRECT(ADDRESS(19+3,BC$2+1,,,"Instances") &amp; ":" &amp; ADDRESS(19+3,BC$2+1)))-MIN(INDIRECT(ADDRESS(19+3,BC$2+1,,,"Instances") &amp; ":" &amp; ADDRESS(19+3,BC$2+1))))</f>
        <v>0</v>
      </c>
      <c r="BD24">
        <f>IFERROR(SMALL(BC5:BC343,ROW()-ROW($BD$5)+1),"")</f>
        <v>0</v>
      </c>
      <c r="BF24">
        <f>IFERROR(SUM(BD5:BD24),"")</f>
        <v>0</v>
      </c>
      <c r="BG24" cm="1">
        <f t="array" ref="BG24">_xlfn.SWITCH(Charts!$B$3,"average", AVERAGE(INDIRECT(ADDRESS(19+3,BG$2+1,,,"Instances") &amp; ":" &amp; ADDRESS(19+3,BG$2+1))),"median", MEDIAN(INDIRECT(ADDRESS(19+3,BG$2+1,,,"Instances") &amp; ":" &amp; ADDRESS(19+3,BG$2+1))),"min", MIN(INDIRECT(ADDRESS(19+3,BG$2+1,,,"Instances") &amp; ":" &amp; ADDRESS(19+3,BG$2+1))),"max", MAX(INDIRECT(ADDRESS(19+3,BG$2+1,,,"Instances") &amp; ":" &amp; ADDRESS(19+3,BG$2+1))),"diff", MAX(INDIRECT(ADDRESS(19+3,BG$2+1,,,"Instances") &amp; ":" &amp; ADDRESS(19+3,BG$2+1)))-MIN(INDIRECT(ADDRESS(19+3,BG$2+1,,,"Instances") &amp; ":" &amp; ADDRESS(19+3,BG$2+1))))</f>
        <v>0</v>
      </c>
      <c r="BH24">
        <f>IFERROR(SMALL(BG5:BG343,ROW()-ROW($BH$5)+1),"")</f>
        <v>0</v>
      </c>
      <c r="BJ24">
        <f>IFERROR(SUM(BH5:BH24),"")</f>
        <v>0</v>
      </c>
      <c r="BK24" cm="1">
        <f t="array" ref="BK24">_xlfn.SWITCH(Charts!$B$3,"average", AVERAGE(INDIRECT(ADDRESS(19+3,BK$2+1,,,"Instances") &amp; ":" &amp; ADDRESS(19+3,BK$2+1))),"median", MEDIAN(INDIRECT(ADDRESS(19+3,BK$2+1,,,"Instances") &amp; ":" &amp; ADDRESS(19+3,BK$2+1))),"min", MIN(INDIRECT(ADDRESS(19+3,BK$2+1,,,"Instances") &amp; ":" &amp; ADDRESS(19+3,BK$2+1))),"max", MAX(INDIRECT(ADDRESS(19+3,BK$2+1,,,"Instances") &amp; ":" &amp; ADDRESS(19+3,BK$2+1))),"diff", MAX(INDIRECT(ADDRESS(19+3,BK$2+1,,,"Instances") &amp; ":" &amp; ADDRESS(19+3,BK$2+1)))-MIN(INDIRECT(ADDRESS(19+3,BK$2+1,,,"Instances") &amp; ":" &amp; ADDRESS(19+3,BK$2+1))))</f>
        <v>0</v>
      </c>
      <c r="BL24">
        <f>IFERROR(SMALL(BK5:BK343,ROW()-ROW($BL$5)+1),"")</f>
        <v>0</v>
      </c>
      <c r="BN24">
        <f>IFERROR(SUM(BL5:BL24),"")</f>
        <v>0</v>
      </c>
      <c r="BO24" cm="1">
        <f t="array" ref="BO24">_xlfn.SWITCH(Charts!$B$3,"average", AVERAGE(INDIRECT(ADDRESS(19+3,BO$2+1,,,"Instances") &amp; ":" &amp; ADDRESS(19+3,BO$2+1))),"median", MEDIAN(INDIRECT(ADDRESS(19+3,BO$2+1,,,"Instances") &amp; ":" &amp; ADDRESS(19+3,BO$2+1))),"min", MIN(INDIRECT(ADDRESS(19+3,BO$2+1,,,"Instances") &amp; ":" &amp; ADDRESS(19+3,BO$2+1))),"max", MAX(INDIRECT(ADDRESS(19+3,BO$2+1,,,"Instances") &amp; ":" &amp; ADDRESS(19+3,BO$2+1))),"diff", MAX(INDIRECT(ADDRESS(19+3,BO$2+1,,,"Instances") &amp; ":" &amp; ADDRESS(19+3,BO$2+1)))-MIN(INDIRECT(ADDRESS(19+3,BO$2+1,,,"Instances") &amp; ":" &amp; ADDRESS(19+3,BO$2+1))))</f>
        <v>0</v>
      </c>
      <c r="BP24">
        <f>IFERROR(SMALL(BO5:BO343,ROW()-ROW($BP$5)+1),"")</f>
        <v>0</v>
      </c>
      <c r="BR24">
        <f>IFERROR(SUM(BP5:BP24),"")</f>
        <v>0</v>
      </c>
      <c r="BU24">
        <f>IF(Charts!$B$3="none",E1726,IF(AM1726="",NA(),AM1726))</f>
        <v>0</v>
      </c>
      <c r="BV24">
        <f>IF(Charts!$B$3="none",F1726,IF(AN1726="",NA(),AN1726))</f>
        <v>0</v>
      </c>
      <c r="BW24">
        <f>IF(Charts!$B$3="none",G1726,IF(AO1726="",NA(),AO1726))</f>
        <v>0</v>
      </c>
      <c r="BX24">
        <f>IF(Charts!$B$3="none",H1726,IF(AP1726="",NA(),AP1726))</f>
        <v>0</v>
      </c>
      <c r="BY24">
        <f>IF(Charts!$B$3="none",I1726,IF(AQ1726="",NA(),AQ1726))</f>
        <v>0</v>
      </c>
      <c r="BZ24">
        <f>IF(Charts!$B$3="none",J1726,IF(AR1726="",NA(),AR1726))</f>
        <v>0</v>
      </c>
      <c r="CA24">
        <f>IF(Charts!$B$3="none",K1726,IF(AS1726="",NA(),AS1726))</f>
        <v>0</v>
      </c>
      <c r="CB24">
        <f>IF(Charts!$B$3="none",L1726,IF(AT1726="",NA(),AT1726))</f>
        <v>0</v>
      </c>
      <c r="CC24">
        <f>IF(Charts!$B$3="none",M1726,IF(AU1726="",NA(),AU1726))</f>
        <v>0</v>
      </c>
      <c r="CD24">
        <f>IF(Charts!$B$3="none",N1726,IF(AV1726="",NA(),AV1726))</f>
        <v>0</v>
      </c>
      <c r="CE24">
        <f>IF(Charts!$B$3="none",O1726,IF(AW1726="",NA(),AW1726))</f>
        <v>0</v>
      </c>
      <c r="CF24">
        <f>IF(Charts!$B$3="none",P1726,IF(AX1726="",NA(),AX1726))</f>
        <v>0</v>
      </c>
      <c r="CG24">
        <f>IF(Charts!$B$3="none",Q1726,IF(AY1726="",NA(),AY1726))</f>
        <v>0</v>
      </c>
      <c r="CH24">
        <f>IF(Charts!$B$3="none",R1726,IF(AZ1726="",NA(),AZ1726))</f>
        <v>0</v>
      </c>
      <c r="CI24">
        <f>IF(Charts!$B$3="none",S1726,IF(BA1726="",NA(),BA1726))</f>
        <v>0</v>
      </c>
      <c r="CJ24">
        <f>IF(Charts!$B$3="none",T1726,IF(BB1726="",NA(),BB1726))</f>
        <v>0</v>
      </c>
      <c r="CK24">
        <f>IF(Charts!$B$3="none",U1726,IF(BC1726="",NA(),BC1726))</f>
        <v>0</v>
      </c>
      <c r="CL24">
        <f>IF(Charts!$B$3="none",V1726,IF(BD1726="",NA(),BD1726))</f>
        <v>0</v>
      </c>
      <c r="CM24">
        <f>IF(Charts!$B$3="none",W1726,IF(BE1726="",NA(),BE1726))</f>
        <v>0</v>
      </c>
      <c r="CN24">
        <f>IF(Charts!$B$3="none",X1726,IF(BF1726="",NA(),BF1726))</f>
        <v>0</v>
      </c>
      <c r="CO24">
        <f>IF(Charts!$B$3="none",Y1726,IF(BG1726="",NA(),BG1726))</f>
        <v>0</v>
      </c>
      <c r="CP24">
        <f>IF(Charts!$B$3="none",Z1726,IF(BH1726="",NA(),BH1726))</f>
        <v>0</v>
      </c>
      <c r="CQ24">
        <f>IF(Charts!$B$3="none",AA1726,IF(BI1726="",NA(),BI1726))</f>
        <v>0</v>
      </c>
      <c r="CR24">
        <f>IF(Charts!$B$3="none",AB1726,IF(BJ1726="",NA(),BJ1726))</f>
        <v>0</v>
      </c>
      <c r="CS24">
        <f>IF(Charts!$B$3="none",AC1726,IF(BK1726="",NA(),BK1726))</f>
        <v>0</v>
      </c>
      <c r="CT24">
        <f>IF(Charts!$B$3="none",AD1726,IF(BL1726="",NA(),BL1726))</f>
        <v>0</v>
      </c>
      <c r="CU24">
        <f>IF(Charts!$B$3="none",AE1726,IF(BM1726="",NA(),BM1726))</f>
        <v>0</v>
      </c>
      <c r="CV24">
        <f>IF(Charts!$B$3="none",AF1726,IF(BN1726="",NA(),BN1726))</f>
        <v>0</v>
      </c>
      <c r="CW24">
        <f>IF(Charts!$B$3="none",AG1726,IF(BO1726="",NA(),BO1726))</f>
        <v>0</v>
      </c>
      <c r="CX24">
        <f>IF(Charts!$B$3="none",AH1726,IF(BP1726="",NA(),BP1726))</f>
        <v>0</v>
      </c>
      <c r="CY24">
        <f>IF(Charts!$B$3="none",AI1726,IF(BQ1726="",NA(),BQ1726))</f>
        <v>0</v>
      </c>
      <c r="CZ24">
        <f>IF(Charts!$B$3="none",AJ1726,IF(BR1726="",NA(),BR1726))</f>
        <v>0</v>
      </c>
    </row>
    <row r="25" spans="4:104">
      <c r="D25">
        <v>21</v>
      </c>
      <c r="E25">
        <f>IF(INDIRECT(ADDRESS($D25+2,E$2+1,,,"Instances"))="","",INDIRECT(ADDRESS($D25+2,E$2+1,,,"Instances")))</f>
        <v>0</v>
      </c>
      <c r="F25">
        <f>IFERROR(SMALL(E5:E343,ROW()-ROW($F$5)+1),"")</f>
        <v>0</v>
      </c>
      <c r="H25">
        <f>IFERROR(SUM(F5:F25),"")</f>
        <v>0</v>
      </c>
      <c r="I25">
        <f>IF(INDIRECT(ADDRESS($D25+2,I$2+1,,,"Instances"))="","",INDIRECT(ADDRESS($D25+2,I$2+1,,,"Instances")))</f>
        <v>0</v>
      </c>
      <c r="J25">
        <f>IFERROR(SMALL(I5:I343,ROW()-ROW($J$5)+1),"")</f>
        <v>0</v>
      </c>
      <c r="L25">
        <f>IFERROR(SUM(J5:J25),"")</f>
        <v>0</v>
      </c>
      <c r="M25">
        <f>IF(INDIRECT(ADDRESS($D25+2,M$2+1,,,"Instances"))="","",INDIRECT(ADDRESS($D25+2,M$2+1,,,"Instances")))</f>
        <v>0</v>
      </c>
      <c r="N25">
        <f>IFERROR(SMALL(M5:M343,ROW()-ROW($N$5)+1),"")</f>
        <v>0</v>
      </c>
      <c r="P25">
        <f>IFERROR(SUM(N5:N25),"")</f>
        <v>0</v>
      </c>
      <c r="Q25">
        <f>IF(INDIRECT(ADDRESS($D25+2,Q$2+1,,,"Instances"))="","",INDIRECT(ADDRESS($D25+2,Q$2+1,,,"Instances")))</f>
        <v>0</v>
      </c>
      <c r="R25">
        <f>IFERROR(SMALL(Q5:Q343,ROW()-ROW($R$5)+1),"")</f>
        <v>0</v>
      </c>
      <c r="T25">
        <f>IFERROR(SUM(R5:R25),"")</f>
        <v>0</v>
      </c>
      <c r="U25">
        <f>IF(INDIRECT(ADDRESS($D25+2,U$2+1,,,"Instances"))="","",INDIRECT(ADDRESS($D25+2,U$2+1,,,"Instances")))</f>
        <v>0</v>
      </c>
      <c r="V25">
        <f>IFERROR(SMALL(U5:U343,ROW()-ROW($V$5)+1),"")</f>
        <v>0</v>
      </c>
      <c r="X25">
        <f>IFERROR(SUM(V5:V25),"")</f>
        <v>0</v>
      </c>
      <c r="Y25">
        <f>IF(INDIRECT(ADDRESS($D25+2,Y$2+1,,,"Instances"))="","",INDIRECT(ADDRESS($D25+2,Y$2+1,,,"Instances")))</f>
        <v>0</v>
      </c>
      <c r="Z25">
        <f>IFERROR(SMALL(Y5:Y343,ROW()-ROW($Z$5)+1),"")</f>
        <v>0</v>
      </c>
      <c r="AB25">
        <f>IFERROR(SUM(Z5:Z25),"")</f>
        <v>0</v>
      </c>
      <c r="AC25">
        <f>IF(INDIRECT(ADDRESS($D25+2,AC$2+1,,,"Instances"))="","",INDIRECT(ADDRESS($D25+2,AC$2+1,,,"Instances")))</f>
        <v>0</v>
      </c>
      <c r="AD25">
        <f>IFERROR(SMALL(AC5:AC343,ROW()-ROW($AD$5)+1),"")</f>
        <v>0</v>
      </c>
      <c r="AF25">
        <f>IFERROR(SUM(AD5:AD25),"")</f>
        <v>0</v>
      </c>
      <c r="AG25">
        <f>IF(INDIRECT(ADDRESS($D25+2,AG$2+1,,,"Instances"))="","",INDIRECT(ADDRESS($D25+2,AG$2+1,,,"Instances")))</f>
        <v>0</v>
      </c>
      <c r="AH25">
        <f>IFERROR(SMALL(AG5:AG343,ROW()-ROW($AH$5)+1),"")</f>
        <v>0</v>
      </c>
      <c r="AJ25">
        <f>IFERROR(SUM(AH5:AH25),"")</f>
        <v>0</v>
      </c>
      <c r="AL25">
        <v>21</v>
      </c>
      <c r="AM25" cm="1">
        <f t="array" ref="AM25">_xlfn.SWITCH(Charts!$B$3,"average", AVERAGE(INDIRECT(ADDRESS(20+3,AM$2+1,,,"Instances") &amp; ":" &amp; ADDRESS(20+3,AM$2+1))),"median", MEDIAN(INDIRECT(ADDRESS(20+3,AM$2+1,,,"Instances") &amp; ":" &amp; ADDRESS(20+3,AM$2+1))),"min", MIN(INDIRECT(ADDRESS(20+3,AM$2+1,,,"Instances") &amp; ":" &amp; ADDRESS(20+3,AM$2+1))),"max", MAX(INDIRECT(ADDRESS(20+3,AM$2+1,,,"Instances") &amp; ":" &amp; ADDRESS(20+3,AM$2+1))),"diff", MAX(INDIRECT(ADDRESS(20+3,AM$2+1,,,"Instances") &amp; ":" &amp; ADDRESS(20+3,AM$2+1)))-MIN(INDIRECT(ADDRESS(20+3,AM$2+1,,,"Instances") &amp; ":" &amp; ADDRESS(20+3,AM$2+1))))</f>
        <v>0</v>
      </c>
      <c r="AN25">
        <f>IFERROR(SMALL(AM5:AM343,ROW()-ROW($AN$5)+1),"")</f>
        <v>0</v>
      </c>
      <c r="AP25">
        <f>IFERROR(SUM(AN5:AN25),"")</f>
        <v>0</v>
      </c>
      <c r="AQ25" cm="1">
        <f t="array" ref="AQ25">_xlfn.SWITCH(Charts!$B$3,"average", AVERAGE(INDIRECT(ADDRESS(20+3,AQ$2+1,,,"Instances") &amp; ":" &amp; ADDRESS(20+3,AQ$2+1))),"median", MEDIAN(INDIRECT(ADDRESS(20+3,AQ$2+1,,,"Instances") &amp; ":" &amp; ADDRESS(20+3,AQ$2+1))),"min", MIN(INDIRECT(ADDRESS(20+3,AQ$2+1,,,"Instances") &amp; ":" &amp; ADDRESS(20+3,AQ$2+1))),"max", MAX(INDIRECT(ADDRESS(20+3,AQ$2+1,,,"Instances") &amp; ":" &amp; ADDRESS(20+3,AQ$2+1))),"diff", MAX(INDIRECT(ADDRESS(20+3,AQ$2+1,,,"Instances") &amp; ":" &amp; ADDRESS(20+3,AQ$2+1)))-MIN(INDIRECT(ADDRESS(20+3,AQ$2+1,,,"Instances") &amp; ":" &amp; ADDRESS(20+3,AQ$2+1))))</f>
        <v>0</v>
      </c>
      <c r="AR25">
        <f>IFERROR(SMALL(AQ5:AQ343,ROW()-ROW($AR$5)+1),"")</f>
        <v>0</v>
      </c>
      <c r="AT25">
        <f>IFERROR(SUM(AR5:AR25),"")</f>
        <v>0</v>
      </c>
      <c r="AU25" cm="1">
        <f t="array" ref="AU25">_xlfn.SWITCH(Charts!$B$3,"average", AVERAGE(INDIRECT(ADDRESS(20+3,AU$2+1,,,"Instances") &amp; ":" &amp; ADDRESS(20+3,AU$2+1))),"median", MEDIAN(INDIRECT(ADDRESS(20+3,AU$2+1,,,"Instances") &amp; ":" &amp; ADDRESS(20+3,AU$2+1))),"min", MIN(INDIRECT(ADDRESS(20+3,AU$2+1,,,"Instances") &amp; ":" &amp; ADDRESS(20+3,AU$2+1))),"max", MAX(INDIRECT(ADDRESS(20+3,AU$2+1,,,"Instances") &amp; ":" &amp; ADDRESS(20+3,AU$2+1))),"diff", MAX(INDIRECT(ADDRESS(20+3,AU$2+1,,,"Instances") &amp; ":" &amp; ADDRESS(20+3,AU$2+1)))-MIN(INDIRECT(ADDRESS(20+3,AU$2+1,,,"Instances") &amp; ":" &amp; ADDRESS(20+3,AU$2+1))))</f>
        <v>0</v>
      </c>
      <c r="AV25">
        <f>IFERROR(SMALL(AU5:AU343,ROW()-ROW($AV$5)+1),"")</f>
        <v>0</v>
      </c>
      <c r="AX25">
        <f>IFERROR(SUM(AV5:AV25),"")</f>
        <v>0</v>
      </c>
      <c r="AY25" cm="1">
        <f t="array" ref="AY25">_xlfn.SWITCH(Charts!$B$3,"average", AVERAGE(INDIRECT(ADDRESS(20+3,AY$2+1,,,"Instances") &amp; ":" &amp; ADDRESS(20+3,AY$2+1))),"median", MEDIAN(INDIRECT(ADDRESS(20+3,AY$2+1,,,"Instances") &amp; ":" &amp; ADDRESS(20+3,AY$2+1))),"min", MIN(INDIRECT(ADDRESS(20+3,AY$2+1,,,"Instances") &amp; ":" &amp; ADDRESS(20+3,AY$2+1))),"max", MAX(INDIRECT(ADDRESS(20+3,AY$2+1,,,"Instances") &amp; ":" &amp; ADDRESS(20+3,AY$2+1))),"diff", MAX(INDIRECT(ADDRESS(20+3,AY$2+1,,,"Instances") &amp; ":" &amp; ADDRESS(20+3,AY$2+1)))-MIN(INDIRECT(ADDRESS(20+3,AY$2+1,,,"Instances") &amp; ":" &amp; ADDRESS(20+3,AY$2+1))))</f>
        <v>0</v>
      </c>
      <c r="AZ25">
        <f>IFERROR(SMALL(AY5:AY343,ROW()-ROW($AZ$5)+1),"")</f>
        <v>0</v>
      </c>
      <c r="BB25">
        <f>IFERROR(SUM(AZ5:AZ25),"")</f>
        <v>0</v>
      </c>
      <c r="BC25" cm="1">
        <f t="array" ref="BC25">_xlfn.SWITCH(Charts!$B$3,"average", AVERAGE(INDIRECT(ADDRESS(20+3,BC$2+1,,,"Instances") &amp; ":" &amp; ADDRESS(20+3,BC$2+1))),"median", MEDIAN(INDIRECT(ADDRESS(20+3,BC$2+1,,,"Instances") &amp; ":" &amp; ADDRESS(20+3,BC$2+1))),"min", MIN(INDIRECT(ADDRESS(20+3,BC$2+1,,,"Instances") &amp; ":" &amp; ADDRESS(20+3,BC$2+1))),"max", MAX(INDIRECT(ADDRESS(20+3,BC$2+1,,,"Instances") &amp; ":" &amp; ADDRESS(20+3,BC$2+1))),"diff", MAX(INDIRECT(ADDRESS(20+3,BC$2+1,,,"Instances") &amp; ":" &amp; ADDRESS(20+3,BC$2+1)))-MIN(INDIRECT(ADDRESS(20+3,BC$2+1,,,"Instances") &amp; ":" &amp; ADDRESS(20+3,BC$2+1))))</f>
        <v>0</v>
      </c>
      <c r="BD25">
        <f>IFERROR(SMALL(BC5:BC343,ROW()-ROW($BD$5)+1),"")</f>
        <v>0</v>
      </c>
      <c r="BF25">
        <f>IFERROR(SUM(BD5:BD25),"")</f>
        <v>0</v>
      </c>
      <c r="BG25" cm="1">
        <f t="array" ref="BG25">_xlfn.SWITCH(Charts!$B$3,"average", AVERAGE(INDIRECT(ADDRESS(20+3,BG$2+1,,,"Instances") &amp; ":" &amp; ADDRESS(20+3,BG$2+1))),"median", MEDIAN(INDIRECT(ADDRESS(20+3,BG$2+1,,,"Instances") &amp; ":" &amp; ADDRESS(20+3,BG$2+1))),"min", MIN(INDIRECT(ADDRESS(20+3,BG$2+1,,,"Instances") &amp; ":" &amp; ADDRESS(20+3,BG$2+1))),"max", MAX(INDIRECT(ADDRESS(20+3,BG$2+1,,,"Instances") &amp; ":" &amp; ADDRESS(20+3,BG$2+1))),"diff", MAX(INDIRECT(ADDRESS(20+3,BG$2+1,,,"Instances") &amp; ":" &amp; ADDRESS(20+3,BG$2+1)))-MIN(INDIRECT(ADDRESS(20+3,BG$2+1,,,"Instances") &amp; ":" &amp; ADDRESS(20+3,BG$2+1))))</f>
        <v>0</v>
      </c>
      <c r="BH25">
        <f>IFERROR(SMALL(BG5:BG343,ROW()-ROW($BH$5)+1),"")</f>
        <v>0</v>
      </c>
      <c r="BJ25">
        <f>IFERROR(SUM(BH5:BH25),"")</f>
        <v>0</v>
      </c>
      <c r="BK25" cm="1">
        <f t="array" ref="BK25">_xlfn.SWITCH(Charts!$B$3,"average", AVERAGE(INDIRECT(ADDRESS(20+3,BK$2+1,,,"Instances") &amp; ":" &amp; ADDRESS(20+3,BK$2+1))),"median", MEDIAN(INDIRECT(ADDRESS(20+3,BK$2+1,,,"Instances") &amp; ":" &amp; ADDRESS(20+3,BK$2+1))),"min", MIN(INDIRECT(ADDRESS(20+3,BK$2+1,,,"Instances") &amp; ":" &amp; ADDRESS(20+3,BK$2+1))),"max", MAX(INDIRECT(ADDRESS(20+3,BK$2+1,,,"Instances") &amp; ":" &amp; ADDRESS(20+3,BK$2+1))),"diff", MAX(INDIRECT(ADDRESS(20+3,BK$2+1,,,"Instances") &amp; ":" &amp; ADDRESS(20+3,BK$2+1)))-MIN(INDIRECT(ADDRESS(20+3,BK$2+1,,,"Instances") &amp; ":" &amp; ADDRESS(20+3,BK$2+1))))</f>
        <v>0</v>
      </c>
      <c r="BL25">
        <f>IFERROR(SMALL(BK5:BK343,ROW()-ROW($BL$5)+1),"")</f>
        <v>0</v>
      </c>
      <c r="BN25">
        <f>IFERROR(SUM(BL5:BL25),"")</f>
        <v>0</v>
      </c>
      <c r="BO25" cm="1">
        <f t="array" ref="BO25">_xlfn.SWITCH(Charts!$B$3,"average", AVERAGE(INDIRECT(ADDRESS(20+3,BO$2+1,,,"Instances") &amp; ":" &amp; ADDRESS(20+3,BO$2+1))),"median", MEDIAN(INDIRECT(ADDRESS(20+3,BO$2+1,,,"Instances") &amp; ":" &amp; ADDRESS(20+3,BO$2+1))),"min", MIN(INDIRECT(ADDRESS(20+3,BO$2+1,,,"Instances") &amp; ":" &amp; ADDRESS(20+3,BO$2+1))),"max", MAX(INDIRECT(ADDRESS(20+3,BO$2+1,,,"Instances") &amp; ":" &amp; ADDRESS(20+3,BO$2+1))),"diff", MAX(INDIRECT(ADDRESS(20+3,BO$2+1,,,"Instances") &amp; ":" &amp; ADDRESS(20+3,BO$2+1)))-MIN(INDIRECT(ADDRESS(20+3,BO$2+1,,,"Instances") &amp; ":" &amp; ADDRESS(20+3,BO$2+1))))</f>
        <v>0</v>
      </c>
      <c r="BP25">
        <f>IFERROR(SMALL(BO5:BO343,ROW()-ROW($BP$5)+1),"")</f>
        <v>0</v>
      </c>
      <c r="BR25">
        <f>IFERROR(SUM(BP5:BP25),"")</f>
        <v>0</v>
      </c>
      <c r="BU25">
        <f>IF(Charts!$B$3="none",E1727,IF(AM1727="",NA(),AM1727))</f>
        <v>0</v>
      </c>
      <c r="BV25">
        <f>IF(Charts!$B$3="none",F1727,IF(AN1727="",NA(),AN1727))</f>
        <v>0</v>
      </c>
      <c r="BW25">
        <f>IF(Charts!$B$3="none",G1727,IF(AO1727="",NA(),AO1727))</f>
        <v>0</v>
      </c>
      <c r="BX25">
        <f>IF(Charts!$B$3="none",H1727,IF(AP1727="",NA(),AP1727))</f>
        <v>0</v>
      </c>
      <c r="BY25">
        <f>IF(Charts!$B$3="none",I1727,IF(AQ1727="",NA(),AQ1727))</f>
        <v>0</v>
      </c>
      <c r="BZ25">
        <f>IF(Charts!$B$3="none",J1727,IF(AR1727="",NA(),AR1727))</f>
        <v>0</v>
      </c>
      <c r="CA25">
        <f>IF(Charts!$B$3="none",K1727,IF(AS1727="",NA(),AS1727))</f>
        <v>0</v>
      </c>
      <c r="CB25">
        <f>IF(Charts!$B$3="none",L1727,IF(AT1727="",NA(),AT1727))</f>
        <v>0</v>
      </c>
      <c r="CC25">
        <f>IF(Charts!$B$3="none",M1727,IF(AU1727="",NA(),AU1727))</f>
        <v>0</v>
      </c>
      <c r="CD25">
        <f>IF(Charts!$B$3="none",N1727,IF(AV1727="",NA(),AV1727))</f>
        <v>0</v>
      </c>
      <c r="CE25">
        <f>IF(Charts!$B$3="none",O1727,IF(AW1727="",NA(),AW1727))</f>
        <v>0</v>
      </c>
      <c r="CF25">
        <f>IF(Charts!$B$3="none",P1727,IF(AX1727="",NA(),AX1727))</f>
        <v>0</v>
      </c>
      <c r="CG25">
        <f>IF(Charts!$B$3="none",Q1727,IF(AY1727="",NA(),AY1727))</f>
        <v>0</v>
      </c>
      <c r="CH25">
        <f>IF(Charts!$B$3="none",R1727,IF(AZ1727="",NA(),AZ1727))</f>
        <v>0</v>
      </c>
      <c r="CI25">
        <f>IF(Charts!$B$3="none",S1727,IF(BA1727="",NA(),BA1727))</f>
        <v>0</v>
      </c>
      <c r="CJ25">
        <f>IF(Charts!$B$3="none",T1727,IF(BB1727="",NA(),BB1727))</f>
        <v>0</v>
      </c>
      <c r="CK25">
        <f>IF(Charts!$B$3="none",U1727,IF(BC1727="",NA(),BC1727))</f>
        <v>0</v>
      </c>
      <c r="CL25">
        <f>IF(Charts!$B$3="none",V1727,IF(BD1727="",NA(),BD1727))</f>
        <v>0</v>
      </c>
      <c r="CM25">
        <f>IF(Charts!$B$3="none",W1727,IF(BE1727="",NA(),BE1727))</f>
        <v>0</v>
      </c>
      <c r="CN25">
        <f>IF(Charts!$B$3="none",X1727,IF(BF1727="",NA(),BF1727))</f>
        <v>0</v>
      </c>
      <c r="CO25">
        <f>IF(Charts!$B$3="none",Y1727,IF(BG1727="",NA(),BG1727))</f>
        <v>0</v>
      </c>
      <c r="CP25">
        <f>IF(Charts!$B$3="none",Z1727,IF(BH1727="",NA(),BH1727))</f>
        <v>0</v>
      </c>
      <c r="CQ25">
        <f>IF(Charts!$B$3="none",AA1727,IF(BI1727="",NA(),BI1727))</f>
        <v>0</v>
      </c>
      <c r="CR25">
        <f>IF(Charts!$B$3="none",AB1727,IF(BJ1727="",NA(),BJ1727))</f>
        <v>0</v>
      </c>
      <c r="CS25">
        <f>IF(Charts!$B$3="none",AC1727,IF(BK1727="",NA(),BK1727))</f>
        <v>0</v>
      </c>
      <c r="CT25">
        <f>IF(Charts!$B$3="none",AD1727,IF(BL1727="",NA(),BL1727))</f>
        <v>0</v>
      </c>
      <c r="CU25">
        <f>IF(Charts!$B$3="none",AE1727,IF(BM1727="",NA(),BM1727))</f>
        <v>0</v>
      </c>
      <c r="CV25">
        <f>IF(Charts!$B$3="none",AF1727,IF(BN1727="",NA(),BN1727))</f>
        <v>0</v>
      </c>
      <c r="CW25">
        <f>IF(Charts!$B$3="none",AG1727,IF(BO1727="",NA(),BO1727))</f>
        <v>0</v>
      </c>
      <c r="CX25">
        <f>IF(Charts!$B$3="none",AH1727,IF(BP1727="",NA(),BP1727))</f>
        <v>0</v>
      </c>
      <c r="CY25">
        <f>IF(Charts!$B$3="none",AI1727,IF(BQ1727="",NA(),BQ1727))</f>
        <v>0</v>
      </c>
      <c r="CZ25">
        <f>IF(Charts!$B$3="none",AJ1727,IF(BR1727="",NA(),BR1727))</f>
        <v>0</v>
      </c>
    </row>
    <row r="26" spans="4:104">
      <c r="D26">
        <v>22</v>
      </c>
      <c r="E26">
        <f>IF(INDIRECT(ADDRESS($D26+2,E$2+1,,,"Instances"))="","",INDIRECT(ADDRESS($D26+2,E$2+1,,,"Instances")))</f>
        <v>0</v>
      </c>
      <c r="F26">
        <f>IFERROR(SMALL(E5:E343,ROW()-ROW($F$5)+1),"")</f>
        <v>0</v>
      </c>
      <c r="H26">
        <f>IFERROR(SUM(F5:F26),"")</f>
        <v>0</v>
      </c>
      <c r="I26">
        <f>IF(INDIRECT(ADDRESS($D26+2,I$2+1,,,"Instances"))="","",INDIRECT(ADDRESS($D26+2,I$2+1,,,"Instances")))</f>
        <v>0</v>
      </c>
      <c r="J26">
        <f>IFERROR(SMALL(I5:I343,ROW()-ROW($J$5)+1),"")</f>
        <v>0</v>
      </c>
      <c r="L26">
        <f>IFERROR(SUM(J5:J26),"")</f>
        <v>0</v>
      </c>
      <c r="M26">
        <f>IF(INDIRECT(ADDRESS($D26+2,M$2+1,,,"Instances"))="","",INDIRECT(ADDRESS($D26+2,M$2+1,,,"Instances")))</f>
        <v>0</v>
      </c>
      <c r="N26">
        <f>IFERROR(SMALL(M5:M343,ROW()-ROW($N$5)+1),"")</f>
        <v>0</v>
      </c>
      <c r="P26">
        <f>IFERROR(SUM(N5:N26),"")</f>
        <v>0</v>
      </c>
      <c r="Q26">
        <f>IF(INDIRECT(ADDRESS($D26+2,Q$2+1,,,"Instances"))="","",INDIRECT(ADDRESS($D26+2,Q$2+1,,,"Instances")))</f>
        <v>0</v>
      </c>
      <c r="R26">
        <f>IFERROR(SMALL(Q5:Q343,ROW()-ROW($R$5)+1),"")</f>
        <v>0</v>
      </c>
      <c r="T26">
        <f>IFERROR(SUM(R5:R26),"")</f>
        <v>0</v>
      </c>
      <c r="U26">
        <f>IF(INDIRECT(ADDRESS($D26+2,U$2+1,,,"Instances"))="","",INDIRECT(ADDRESS($D26+2,U$2+1,,,"Instances")))</f>
        <v>0</v>
      </c>
      <c r="V26">
        <f>IFERROR(SMALL(U5:U343,ROW()-ROW($V$5)+1),"")</f>
        <v>0</v>
      </c>
      <c r="X26">
        <f>IFERROR(SUM(V5:V26),"")</f>
        <v>0</v>
      </c>
      <c r="Y26">
        <f>IF(INDIRECT(ADDRESS($D26+2,Y$2+1,,,"Instances"))="","",INDIRECT(ADDRESS($D26+2,Y$2+1,,,"Instances")))</f>
        <v>0</v>
      </c>
      <c r="Z26">
        <f>IFERROR(SMALL(Y5:Y343,ROW()-ROW($Z$5)+1),"")</f>
        <v>0</v>
      </c>
      <c r="AB26">
        <f>IFERROR(SUM(Z5:Z26),"")</f>
        <v>0</v>
      </c>
      <c r="AC26">
        <f>IF(INDIRECT(ADDRESS($D26+2,AC$2+1,,,"Instances"))="","",INDIRECT(ADDRESS($D26+2,AC$2+1,,,"Instances")))</f>
        <v>0</v>
      </c>
      <c r="AD26">
        <f>IFERROR(SMALL(AC5:AC343,ROW()-ROW($AD$5)+1),"")</f>
        <v>0</v>
      </c>
      <c r="AF26">
        <f>IFERROR(SUM(AD5:AD26),"")</f>
        <v>0</v>
      </c>
      <c r="AG26">
        <f>IF(INDIRECT(ADDRESS($D26+2,AG$2+1,,,"Instances"))="","",INDIRECT(ADDRESS($D26+2,AG$2+1,,,"Instances")))</f>
        <v>0</v>
      </c>
      <c r="AH26">
        <f>IFERROR(SMALL(AG5:AG343,ROW()-ROW($AH$5)+1),"")</f>
        <v>0</v>
      </c>
      <c r="AJ26">
        <f>IFERROR(SUM(AH5:AH26),"")</f>
        <v>0</v>
      </c>
      <c r="AL26">
        <v>22</v>
      </c>
      <c r="AM26" cm="1">
        <f t="array" ref="AM26">_xlfn.SWITCH(Charts!$B$3,"average", AVERAGE(INDIRECT(ADDRESS(21+3,AM$2+1,,,"Instances") &amp; ":" &amp; ADDRESS(21+3,AM$2+1))),"median", MEDIAN(INDIRECT(ADDRESS(21+3,AM$2+1,,,"Instances") &amp; ":" &amp; ADDRESS(21+3,AM$2+1))),"min", MIN(INDIRECT(ADDRESS(21+3,AM$2+1,,,"Instances") &amp; ":" &amp; ADDRESS(21+3,AM$2+1))),"max", MAX(INDIRECT(ADDRESS(21+3,AM$2+1,,,"Instances") &amp; ":" &amp; ADDRESS(21+3,AM$2+1))),"diff", MAX(INDIRECT(ADDRESS(21+3,AM$2+1,,,"Instances") &amp; ":" &amp; ADDRESS(21+3,AM$2+1)))-MIN(INDIRECT(ADDRESS(21+3,AM$2+1,,,"Instances") &amp; ":" &amp; ADDRESS(21+3,AM$2+1))))</f>
        <v>0</v>
      </c>
      <c r="AN26">
        <f>IFERROR(SMALL(AM5:AM343,ROW()-ROW($AN$5)+1),"")</f>
        <v>0</v>
      </c>
      <c r="AP26">
        <f>IFERROR(SUM(AN5:AN26),"")</f>
        <v>0</v>
      </c>
      <c r="AQ26" cm="1">
        <f t="array" ref="AQ26">_xlfn.SWITCH(Charts!$B$3,"average", AVERAGE(INDIRECT(ADDRESS(21+3,AQ$2+1,,,"Instances") &amp; ":" &amp; ADDRESS(21+3,AQ$2+1))),"median", MEDIAN(INDIRECT(ADDRESS(21+3,AQ$2+1,,,"Instances") &amp; ":" &amp; ADDRESS(21+3,AQ$2+1))),"min", MIN(INDIRECT(ADDRESS(21+3,AQ$2+1,,,"Instances") &amp; ":" &amp; ADDRESS(21+3,AQ$2+1))),"max", MAX(INDIRECT(ADDRESS(21+3,AQ$2+1,,,"Instances") &amp; ":" &amp; ADDRESS(21+3,AQ$2+1))),"diff", MAX(INDIRECT(ADDRESS(21+3,AQ$2+1,,,"Instances") &amp; ":" &amp; ADDRESS(21+3,AQ$2+1)))-MIN(INDIRECT(ADDRESS(21+3,AQ$2+1,,,"Instances") &amp; ":" &amp; ADDRESS(21+3,AQ$2+1))))</f>
        <v>0</v>
      </c>
      <c r="AR26">
        <f>IFERROR(SMALL(AQ5:AQ343,ROW()-ROW($AR$5)+1),"")</f>
        <v>0</v>
      </c>
      <c r="AT26">
        <f>IFERROR(SUM(AR5:AR26),"")</f>
        <v>0</v>
      </c>
      <c r="AU26" cm="1">
        <f t="array" ref="AU26">_xlfn.SWITCH(Charts!$B$3,"average", AVERAGE(INDIRECT(ADDRESS(21+3,AU$2+1,,,"Instances") &amp; ":" &amp; ADDRESS(21+3,AU$2+1))),"median", MEDIAN(INDIRECT(ADDRESS(21+3,AU$2+1,,,"Instances") &amp; ":" &amp; ADDRESS(21+3,AU$2+1))),"min", MIN(INDIRECT(ADDRESS(21+3,AU$2+1,,,"Instances") &amp; ":" &amp; ADDRESS(21+3,AU$2+1))),"max", MAX(INDIRECT(ADDRESS(21+3,AU$2+1,,,"Instances") &amp; ":" &amp; ADDRESS(21+3,AU$2+1))),"diff", MAX(INDIRECT(ADDRESS(21+3,AU$2+1,,,"Instances") &amp; ":" &amp; ADDRESS(21+3,AU$2+1)))-MIN(INDIRECT(ADDRESS(21+3,AU$2+1,,,"Instances") &amp; ":" &amp; ADDRESS(21+3,AU$2+1))))</f>
        <v>0</v>
      </c>
      <c r="AV26">
        <f>IFERROR(SMALL(AU5:AU343,ROW()-ROW($AV$5)+1),"")</f>
        <v>0</v>
      </c>
      <c r="AX26">
        <f>IFERROR(SUM(AV5:AV26),"")</f>
        <v>0</v>
      </c>
      <c r="AY26" cm="1">
        <f t="array" ref="AY26">_xlfn.SWITCH(Charts!$B$3,"average", AVERAGE(INDIRECT(ADDRESS(21+3,AY$2+1,,,"Instances") &amp; ":" &amp; ADDRESS(21+3,AY$2+1))),"median", MEDIAN(INDIRECT(ADDRESS(21+3,AY$2+1,,,"Instances") &amp; ":" &amp; ADDRESS(21+3,AY$2+1))),"min", MIN(INDIRECT(ADDRESS(21+3,AY$2+1,,,"Instances") &amp; ":" &amp; ADDRESS(21+3,AY$2+1))),"max", MAX(INDIRECT(ADDRESS(21+3,AY$2+1,,,"Instances") &amp; ":" &amp; ADDRESS(21+3,AY$2+1))),"diff", MAX(INDIRECT(ADDRESS(21+3,AY$2+1,,,"Instances") &amp; ":" &amp; ADDRESS(21+3,AY$2+1)))-MIN(INDIRECT(ADDRESS(21+3,AY$2+1,,,"Instances") &amp; ":" &amp; ADDRESS(21+3,AY$2+1))))</f>
        <v>0</v>
      </c>
      <c r="AZ26">
        <f>IFERROR(SMALL(AY5:AY343,ROW()-ROW($AZ$5)+1),"")</f>
        <v>0</v>
      </c>
      <c r="BB26">
        <f>IFERROR(SUM(AZ5:AZ26),"")</f>
        <v>0</v>
      </c>
      <c r="BC26" cm="1">
        <f t="array" ref="BC26">_xlfn.SWITCH(Charts!$B$3,"average", AVERAGE(INDIRECT(ADDRESS(21+3,BC$2+1,,,"Instances") &amp; ":" &amp; ADDRESS(21+3,BC$2+1))),"median", MEDIAN(INDIRECT(ADDRESS(21+3,BC$2+1,,,"Instances") &amp; ":" &amp; ADDRESS(21+3,BC$2+1))),"min", MIN(INDIRECT(ADDRESS(21+3,BC$2+1,,,"Instances") &amp; ":" &amp; ADDRESS(21+3,BC$2+1))),"max", MAX(INDIRECT(ADDRESS(21+3,BC$2+1,,,"Instances") &amp; ":" &amp; ADDRESS(21+3,BC$2+1))),"diff", MAX(INDIRECT(ADDRESS(21+3,BC$2+1,,,"Instances") &amp; ":" &amp; ADDRESS(21+3,BC$2+1)))-MIN(INDIRECT(ADDRESS(21+3,BC$2+1,,,"Instances") &amp; ":" &amp; ADDRESS(21+3,BC$2+1))))</f>
        <v>0</v>
      </c>
      <c r="BD26">
        <f>IFERROR(SMALL(BC5:BC343,ROW()-ROW($BD$5)+1),"")</f>
        <v>0</v>
      </c>
      <c r="BF26">
        <f>IFERROR(SUM(BD5:BD26),"")</f>
        <v>0</v>
      </c>
      <c r="BG26" cm="1">
        <f t="array" ref="BG26">_xlfn.SWITCH(Charts!$B$3,"average", AVERAGE(INDIRECT(ADDRESS(21+3,BG$2+1,,,"Instances") &amp; ":" &amp; ADDRESS(21+3,BG$2+1))),"median", MEDIAN(INDIRECT(ADDRESS(21+3,BG$2+1,,,"Instances") &amp; ":" &amp; ADDRESS(21+3,BG$2+1))),"min", MIN(INDIRECT(ADDRESS(21+3,BG$2+1,,,"Instances") &amp; ":" &amp; ADDRESS(21+3,BG$2+1))),"max", MAX(INDIRECT(ADDRESS(21+3,BG$2+1,,,"Instances") &amp; ":" &amp; ADDRESS(21+3,BG$2+1))),"diff", MAX(INDIRECT(ADDRESS(21+3,BG$2+1,,,"Instances") &amp; ":" &amp; ADDRESS(21+3,BG$2+1)))-MIN(INDIRECT(ADDRESS(21+3,BG$2+1,,,"Instances") &amp; ":" &amp; ADDRESS(21+3,BG$2+1))))</f>
        <v>0</v>
      </c>
      <c r="BH26">
        <f>IFERROR(SMALL(BG5:BG343,ROW()-ROW($BH$5)+1),"")</f>
        <v>0</v>
      </c>
      <c r="BJ26">
        <f>IFERROR(SUM(BH5:BH26),"")</f>
        <v>0</v>
      </c>
      <c r="BK26" cm="1">
        <f t="array" ref="BK26">_xlfn.SWITCH(Charts!$B$3,"average", AVERAGE(INDIRECT(ADDRESS(21+3,BK$2+1,,,"Instances") &amp; ":" &amp; ADDRESS(21+3,BK$2+1))),"median", MEDIAN(INDIRECT(ADDRESS(21+3,BK$2+1,,,"Instances") &amp; ":" &amp; ADDRESS(21+3,BK$2+1))),"min", MIN(INDIRECT(ADDRESS(21+3,BK$2+1,,,"Instances") &amp; ":" &amp; ADDRESS(21+3,BK$2+1))),"max", MAX(INDIRECT(ADDRESS(21+3,BK$2+1,,,"Instances") &amp; ":" &amp; ADDRESS(21+3,BK$2+1))),"diff", MAX(INDIRECT(ADDRESS(21+3,BK$2+1,,,"Instances") &amp; ":" &amp; ADDRESS(21+3,BK$2+1)))-MIN(INDIRECT(ADDRESS(21+3,BK$2+1,,,"Instances") &amp; ":" &amp; ADDRESS(21+3,BK$2+1))))</f>
        <v>0</v>
      </c>
      <c r="BL26">
        <f>IFERROR(SMALL(BK5:BK343,ROW()-ROW($BL$5)+1),"")</f>
        <v>0</v>
      </c>
      <c r="BN26">
        <f>IFERROR(SUM(BL5:BL26),"")</f>
        <v>0</v>
      </c>
      <c r="BO26" cm="1">
        <f t="array" ref="BO26">_xlfn.SWITCH(Charts!$B$3,"average", AVERAGE(INDIRECT(ADDRESS(21+3,BO$2+1,,,"Instances") &amp; ":" &amp; ADDRESS(21+3,BO$2+1))),"median", MEDIAN(INDIRECT(ADDRESS(21+3,BO$2+1,,,"Instances") &amp; ":" &amp; ADDRESS(21+3,BO$2+1))),"min", MIN(INDIRECT(ADDRESS(21+3,BO$2+1,,,"Instances") &amp; ":" &amp; ADDRESS(21+3,BO$2+1))),"max", MAX(INDIRECT(ADDRESS(21+3,BO$2+1,,,"Instances") &amp; ":" &amp; ADDRESS(21+3,BO$2+1))),"diff", MAX(INDIRECT(ADDRESS(21+3,BO$2+1,,,"Instances") &amp; ":" &amp; ADDRESS(21+3,BO$2+1)))-MIN(INDIRECT(ADDRESS(21+3,BO$2+1,,,"Instances") &amp; ":" &amp; ADDRESS(21+3,BO$2+1))))</f>
        <v>0</v>
      </c>
      <c r="BP26">
        <f>IFERROR(SMALL(BO5:BO343,ROW()-ROW($BP$5)+1),"")</f>
        <v>0</v>
      </c>
      <c r="BR26">
        <f>IFERROR(SUM(BP5:BP26),"")</f>
        <v>0</v>
      </c>
      <c r="BU26">
        <f>IF(Charts!$B$3="none",E1728,IF(AM1728="",NA(),AM1728))</f>
        <v>0</v>
      </c>
      <c r="BV26">
        <f>IF(Charts!$B$3="none",F1728,IF(AN1728="",NA(),AN1728))</f>
        <v>0</v>
      </c>
      <c r="BW26">
        <f>IF(Charts!$B$3="none",G1728,IF(AO1728="",NA(),AO1728))</f>
        <v>0</v>
      </c>
      <c r="BX26">
        <f>IF(Charts!$B$3="none",H1728,IF(AP1728="",NA(),AP1728))</f>
        <v>0</v>
      </c>
      <c r="BY26">
        <f>IF(Charts!$B$3="none",I1728,IF(AQ1728="",NA(),AQ1728))</f>
        <v>0</v>
      </c>
      <c r="BZ26">
        <f>IF(Charts!$B$3="none",J1728,IF(AR1728="",NA(),AR1728))</f>
        <v>0</v>
      </c>
      <c r="CA26">
        <f>IF(Charts!$B$3="none",K1728,IF(AS1728="",NA(),AS1728))</f>
        <v>0</v>
      </c>
      <c r="CB26">
        <f>IF(Charts!$B$3="none",L1728,IF(AT1728="",NA(),AT1728))</f>
        <v>0</v>
      </c>
      <c r="CC26">
        <f>IF(Charts!$B$3="none",M1728,IF(AU1728="",NA(),AU1728))</f>
        <v>0</v>
      </c>
      <c r="CD26">
        <f>IF(Charts!$B$3="none",N1728,IF(AV1728="",NA(),AV1728))</f>
        <v>0</v>
      </c>
      <c r="CE26">
        <f>IF(Charts!$B$3="none",O1728,IF(AW1728="",NA(),AW1728))</f>
        <v>0</v>
      </c>
      <c r="CF26">
        <f>IF(Charts!$B$3="none",P1728,IF(AX1728="",NA(),AX1728))</f>
        <v>0</v>
      </c>
      <c r="CG26">
        <f>IF(Charts!$B$3="none",Q1728,IF(AY1728="",NA(),AY1728))</f>
        <v>0</v>
      </c>
      <c r="CH26">
        <f>IF(Charts!$B$3="none",R1728,IF(AZ1728="",NA(),AZ1728))</f>
        <v>0</v>
      </c>
      <c r="CI26">
        <f>IF(Charts!$B$3="none",S1728,IF(BA1728="",NA(),BA1728))</f>
        <v>0</v>
      </c>
      <c r="CJ26">
        <f>IF(Charts!$B$3="none",T1728,IF(BB1728="",NA(),BB1728))</f>
        <v>0</v>
      </c>
      <c r="CK26">
        <f>IF(Charts!$B$3="none",U1728,IF(BC1728="",NA(),BC1728))</f>
        <v>0</v>
      </c>
      <c r="CL26">
        <f>IF(Charts!$B$3="none",V1728,IF(BD1728="",NA(),BD1728))</f>
        <v>0</v>
      </c>
      <c r="CM26">
        <f>IF(Charts!$B$3="none",W1728,IF(BE1728="",NA(),BE1728))</f>
        <v>0</v>
      </c>
      <c r="CN26">
        <f>IF(Charts!$B$3="none",X1728,IF(BF1728="",NA(),BF1728))</f>
        <v>0</v>
      </c>
      <c r="CO26">
        <f>IF(Charts!$B$3="none",Y1728,IF(BG1728="",NA(),BG1728))</f>
        <v>0</v>
      </c>
      <c r="CP26">
        <f>IF(Charts!$B$3="none",Z1728,IF(BH1728="",NA(),BH1728))</f>
        <v>0</v>
      </c>
      <c r="CQ26">
        <f>IF(Charts!$B$3="none",AA1728,IF(BI1728="",NA(),BI1728))</f>
        <v>0</v>
      </c>
      <c r="CR26">
        <f>IF(Charts!$B$3="none",AB1728,IF(BJ1728="",NA(),BJ1728))</f>
        <v>0</v>
      </c>
      <c r="CS26">
        <f>IF(Charts!$B$3="none",AC1728,IF(BK1728="",NA(),BK1728))</f>
        <v>0</v>
      </c>
      <c r="CT26">
        <f>IF(Charts!$B$3="none",AD1728,IF(BL1728="",NA(),BL1728))</f>
        <v>0</v>
      </c>
      <c r="CU26">
        <f>IF(Charts!$B$3="none",AE1728,IF(BM1728="",NA(),BM1728))</f>
        <v>0</v>
      </c>
      <c r="CV26">
        <f>IF(Charts!$B$3="none",AF1728,IF(BN1728="",NA(),BN1728))</f>
        <v>0</v>
      </c>
      <c r="CW26">
        <f>IF(Charts!$B$3="none",AG1728,IF(BO1728="",NA(),BO1728))</f>
        <v>0</v>
      </c>
      <c r="CX26">
        <f>IF(Charts!$B$3="none",AH1728,IF(BP1728="",NA(),BP1728))</f>
        <v>0</v>
      </c>
      <c r="CY26">
        <f>IF(Charts!$B$3="none",AI1728,IF(BQ1728="",NA(),BQ1728))</f>
        <v>0</v>
      </c>
      <c r="CZ26">
        <f>IF(Charts!$B$3="none",AJ1728,IF(BR1728="",NA(),BR1728))</f>
        <v>0</v>
      </c>
    </row>
    <row r="27" spans="4:104">
      <c r="D27">
        <v>23</v>
      </c>
      <c r="E27">
        <f>IF(INDIRECT(ADDRESS($D27+2,E$2+1,,,"Instances"))="","",INDIRECT(ADDRESS($D27+2,E$2+1,,,"Instances")))</f>
        <v>0</v>
      </c>
      <c r="F27">
        <f>IFERROR(SMALL(E5:E343,ROW()-ROW($F$5)+1),"")</f>
        <v>0</v>
      </c>
      <c r="H27">
        <f>IFERROR(SUM(F5:F27),"")</f>
        <v>0</v>
      </c>
      <c r="I27">
        <f>IF(INDIRECT(ADDRESS($D27+2,I$2+1,,,"Instances"))="","",INDIRECT(ADDRESS($D27+2,I$2+1,,,"Instances")))</f>
        <v>0</v>
      </c>
      <c r="J27">
        <f>IFERROR(SMALL(I5:I343,ROW()-ROW($J$5)+1),"")</f>
        <v>0</v>
      </c>
      <c r="L27">
        <f>IFERROR(SUM(J5:J27),"")</f>
        <v>0</v>
      </c>
      <c r="M27">
        <f>IF(INDIRECT(ADDRESS($D27+2,M$2+1,,,"Instances"))="","",INDIRECT(ADDRESS($D27+2,M$2+1,,,"Instances")))</f>
        <v>0</v>
      </c>
      <c r="N27">
        <f>IFERROR(SMALL(M5:M343,ROW()-ROW($N$5)+1),"")</f>
        <v>0</v>
      </c>
      <c r="P27">
        <f>IFERROR(SUM(N5:N27),"")</f>
        <v>0</v>
      </c>
      <c r="Q27">
        <f>IF(INDIRECT(ADDRESS($D27+2,Q$2+1,,,"Instances"))="","",INDIRECT(ADDRESS($D27+2,Q$2+1,,,"Instances")))</f>
        <v>0</v>
      </c>
      <c r="R27">
        <f>IFERROR(SMALL(Q5:Q343,ROW()-ROW($R$5)+1),"")</f>
        <v>0</v>
      </c>
      <c r="T27">
        <f>IFERROR(SUM(R5:R27),"")</f>
        <v>0</v>
      </c>
      <c r="U27">
        <f>IF(INDIRECT(ADDRESS($D27+2,U$2+1,,,"Instances"))="","",INDIRECT(ADDRESS($D27+2,U$2+1,,,"Instances")))</f>
        <v>0</v>
      </c>
      <c r="V27">
        <f>IFERROR(SMALL(U5:U343,ROW()-ROW($V$5)+1),"")</f>
        <v>0</v>
      </c>
      <c r="X27">
        <f>IFERROR(SUM(V5:V27),"")</f>
        <v>0</v>
      </c>
      <c r="Y27">
        <f>IF(INDIRECT(ADDRESS($D27+2,Y$2+1,,,"Instances"))="","",INDIRECT(ADDRESS($D27+2,Y$2+1,,,"Instances")))</f>
        <v>0</v>
      </c>
      <c r="Z27">
        <f>IFERROR(SMALL(Y5:Y343,ROW()-ROW($Z$5)+1),"")</f>
        <v>0</v>
      </c>
      <c r="AB27">
        <f>IFERROR(SUM(Z5:Z27),"")</f>
        <v>0</v>
      </c>
      <c r="AC27">
        <f>IF(INDIRECT(ADDRESS($D27+2,AC$2+1,,,"Instances"))="","",INDIRECT(ADDRESS($D27+2,AC$2+1,,,"Instances")))</f>
        <v>0</v>
      </c>
      <c r="AD27">
        <f>IFERROR(SMALL(AC5:AC343,ROW()-ROW($AD$5)+1),"")</f>
        <v>0</v>
      </c>
      <c r="AF27">
        <f>IFERROR(SUM(AD5:AD27),"")</f>
        <v>0</v>
      </c>
      <c r="AG27">
        <f>IF(INDIRECT(ADDRESS($D27+2,AG$2+1,,,"Instances"))="","",INDIRECT(ADDRESS($D27+2,AG$2+1,,,"Instances")))</f>
        <v>0</v>
      </c>
      <c r="AH27">
        <f>IFERROR(SMALL(AG5:AG343,ROW()-ROW($AH$5)+1),"")</f>
        <v>0</v>
      </c>
      <c r="AJ27">
        <f>IFERROR(SUM(AH5:AH27),"")</f>
        <v>0</v>
      </c>
      <c r="AL27">
        <v>23</v>
      </c>
      <c r="AM27" cm="1">
        <f t="array" ref="AM27">_xlfn.SWITCH(Charts!$B$3,"average", AVERAGE(INDIRECT(ADDRESS(22+3,AM$2+1,,,"Instances") &amp; ":" &amp; ADDRESS(22+3,AM$2+1))),"median", MEDIAN(INDIRECT(ADDRESS(22+3,AM$2+1,,,"Instances") &amp; ":" &amp; ADDRESS(22+3,AM$2+1))),"min", MIN(INDIRECT(ADDRESS(22+3,AM$2+1,,,"Instances") &amp; ":" &amp; ADDRESS(22+3,AM$2+1))),"max", MAX(INDIRECT(ADDRESS(22+3,AM$2+1,,,"Instances") &amp; ":" &amp; ADDRESS(22+3,AM$2+1))),"diff", MAX(INDIRECT(ADDRESS(22+3,AM$2+1,,,"Instances") &amp; ":" &amp; ADDRESS(22+3,AM$2+1)))-MIN(INDIRECT(ADDRESS(22+3,AM$2+1,,,"Instances") &amp; ":" &amp; ADDRESS(22+3,AM$2+1))))</f>
        <v>0</v>
      </c>
      <c r="AN27">
        <f>IFERROR(SMALL(AM5:AM343,ROW()-ROW($AN$5)+1),"")</f>
        <v>0</v>
      </c>
      <c r="AP27">
        <f>IFERROR(SUM(AN5:AN27),"")</f>
        <v>0</v>
      </c>
      <c r="AQ27" cm="1">
        <f t="array" ref="AQ27">_xlfn.SWITCH(Charts!$B$3,"average", AVERAGE(INDIRECT(ADDRESS(22+3,AQ$2+1,,,"Instances") &amp; ":" &amp; ADDRESS(22+3,AQ$2+1))),"median", MEDIAN(INDIRECT(ADDRESS(22+3,AQ$2+1,,,"Instances") &amp; ":" &amp; ADDRESS(22+3,AQ$2+1))),"min", MIN(INDIRECT(ADDRESS(22+3,AQ$2+1,,,"Instances") &amp; ":" &amp; ADDRESS(22+3,AQ$2+1))),"max", MAX(INDIRECT(ADDRESS(22+3,AQ$2+1,,,"Instances") &amp; ":" &amp; ADDRESS(22+3,AQ$2+1))),"diff", MAX(INDIRECT(ADDRESS(22+3,AQ$2+1,,,"Instances") &amp; ":" &amp; ADDRESS(22+3,AQ$2+1)))-MIN(INDIRECT(ADDRESS(22+3,AQ$2+1,,,"Instances") &amp; ":" &amp; ADDRESS(22+3,AQ$2+1))))</f>
        <v>0</v>
      </c>
      <c r="AR27">
        <f>IFERROR(SMALL(AQ5:AQ343,ROW()-ROW($AR$5)+1),"")</f>
        <v>0</v>
      </c>
      <c r="AT27">
        <f>IFERROR(SUM(AR5:AR27),"")</f>
        <v>0</v>
      </c>
      <c r="AU27" cm="1">
        <f t="array" ref="AU27">_xlfn.SWITCH(Charts!$B$3,"average", AVERAGE(INDIRECT(ADDRESS(22+3,AU$2+1,,,"Instances") &amp; ":" &amp; ADDRESS(22+3,AU$2+1))),"median", MEDIAN(INDIRECT(ADDRESS(22+3,AU$2+1,,,"Instances") &amp; ":" &amp; ADDRESS(22+3,AU$2+1))),"min", MIN(INDIRECT(ADDRESS(22+3,AU$2+1,,,"Instances") &amp; ":" &amp; ADDRESS(22+3,AU$2+1))),"max", MAX(INDIRECT(ADDRESS(22+3,AU$2+1,,,"Instances") &amp; ":" &amp; ADDRESS(22+3,AU$2+1))),"diff", MAX(INDIRECT(ADDRESS(22+3,AU$2+1,,,"Instances") &amp; ":" &amp; ADDRESS(22+3,AU$2+1)))-MIN(INDIRECT(ADDRESS(22+3,AU$2+1,,,"Instances") &amp; ":" &amp; ADDRESS(22+3,AU$2+1))))</f>
        <v>0</v>
      </c>
      <c r="AV27">
        <f>IFERROR(SMALL(AU5:AU343,ROW()-ROW($AV$5)+1),"")</f>
        <v>0</v>
      </c>
      <c r="AX27">
        <f>IFERROR(SUM(AV5:AV27),"")</f>
        <v>0</v>
      </c>
      <c r="AY27" cm="1">
        <f t="array" ref="AY27">_xlfn.SWITCH(Charts!$B$3,"average", AVERAGE(INDIRECT(ADDRESS(22+3,AY$2+1,,,"Instances") &amp; ":" &amp; ADDRESS(22+3,AY$2+1))),"median", MEDIAN(INDIRECT(ADDRESS(22+3,AY$2+1,,,"Instances") &amp; ":" &amp; ADDRESS(22+3,AY$2+1))),"min", MIN(INDIRECT(ADDRESS(22+3,AY$2+1,,,"Instances") &amp; ":" &amp; ADDRESS(22+3,AY$2+1))),"max", MAX(INDIRECT(ADDRESS(22+3,AY$2+1,,,"Instances") &amp; ":" &amp; ADDRESS(22+3,AY$2+1))),"diff", MAX(INDIRECT(ADDRESS(22+3,AY$2+1,,,"Instances") &amp; ":" &amp; ADDRESS(22+3,AY$2+1)))-MIN(INDIRECT(ADDRESS(22+3,AY$2+1,,,"Instances") &amp; ":" &amp; ADDRESS(22+3,AY$2+1))))</f>
        <v>0</v>
      </c>
      <c r="AZ27">
        <f>IFERROR(SMALL(AY5:AY343,ROW()-ROW($AZ$5)+1),"")</f>
        <v>0</v>
      </c>
      <c r="BB27">
        <f>IFERROR(SUM(AZ5:AZ27),"")</f>
        <v>0</v>
      </c>
      <c r="BC27" cm="1">
        <f t="array" ref="BC27">_xlfn.SWITCH(Charts!$B$3,"average", AVERAGE(INDIRECT(ADDRESS(22+3,BC$2+1,,,"Instances") &amp; ":" &amp; ADDRESS(22+3,BC$2+1))),"median", MEDIAN(INDIRECT(ADDRESS(22+3,BC$2+1,,,"Instances") &amp; ":" &amp; ADDRESS(22+3,BC$2+1))),"min", MIN(INDIRECT(ADDRESS(22+3,BC$2+1,,,"Instances") &amp; ":" &amp; ADDRESS(22+3,BC$2+1))),"max", MAX(INDIRECT(ADDRESS(22+3,BC$2+1,,,"Instances") &amp; ":" &amp; ADDRESS(22+3,BC$2+1))),"diff", MAX(INDIRECT(ADDRESS(22+3,BC$2+1,,,"Instances") &amp; ":" &amp; ADDRESS(22+3,BC$2+1)))-MIN(INDIRECT(ADDRESS(22+3,BC$2+1,,,"Instances") &amp; ":" &amp; ADDRESS(22+3,BC$2+1))))</f>
        <v>0</v>
      </c>
      <c r="BD27">
        <f>IFERROR(SMALL(BC5:BC343,ROW()-ROW($BD$5)+1),"")</f>
        <v>0</v>
      </c>
      <c r="BF27">
        <f>IFERROR(SUM(BD5:BD27),"")</f>
        <v>0</v>
      </c>
      <c r="BG27" cm="1">
        <f t="array" ref="BG27">_xlfn.SWITCH(Charts!$B$3,"average", AVERAGE(INDIRECT(ADDRESS(22+3,BG$2+1,,,"Instances") &amp; ":" &amp; ADDRESS(22+3,BG$2+1))),"median", MEDIAN(INDIRECT(ADDRESS(22+3,BG$2+1,,,"Instances") &amp; ":" &amp; ADDRESS(22+3,BG$2+1))),"min", MIN(INDIRECT(ADDRESS(22+3,BG$2+1,,,"Instances") &amp; ":" &amp; ADDRESS(22+3,BG$2+1))),"max", MAX(INDIRECT(ADDRESS(22+3,BG$2+1,,,"Instances") &amp; ":" &amp; ADDRESS(22+3,BG$2+1))),"diff", MAX(INDIRECT(ADDRESS(22+3,BG$2+1,,,"Instances") &amp; ":" &amp; ADDRESS(22+3,BG$2+1)))-MIN(INDIRECT(ADDRESS(22+3,BG$2+1,,,"Instances") &amp; ":" &amp; ADDRESS(22+3,BG$2+1))))</f>
        <v>0</v>
      </c>
      <c r="BH27">
        <f>IFERROR(SMALL(BG5:BG343,ROW()-ROW($BH$5)+1),"")</f>
        <v>0</v>
      </c>
      <c r="BJ27">
        <f>IFERROR(SUM(BH5:BH27),"")</f>
        <v>0</v>
      </c>
      <c r="BK27" cm="1">
        <f t="array" ref="BK27">_xlfn.SWITCH(Charts!$B$3,"average", AVERAGE(INDIRECT(ADDRESS(22+3,BK$2+1,,,"Instances") &amp; ":" &amp; ADDRESS(22+3,BK$2+1))),"median", MEDIAN(INDIRECT(ADDRESS(22+3,BK$2+1,,,"Instances") &amp; ":" &amp; ADDRESS(22+3,BK$2+1))),"min", MIN(INDIRECT(ADDRESS(22+3,BK$2+1,,,"Instances") &amp; ":" &amp; ADDRESS(22+3,BK$2+1))),"max", MAX(INDIRECT(ADDRESS(22+3,BK$2+1,,,"Instances") &amp; ":" &amp; ADDRESS(22+3,BK$2+1))),"diff", MAX(INDIRECT(ADDRESS(22+3,BK$2+1,,,"Instances") &amp; ":" &amp; ADDRESS(22+3,BK$2+1)))-MIN(INDIRECT(ADDRESS(22+3,BK$2+1,,,"Instances") &amp; ":" &amp; ADDRESS(22+3,BK$2+1))))</f>
        <v>0</v>
      </c>
      <c r="BL27">
        <f>IFERROR(SMALL(BK5:BK343,ROW()-ROW($BL$5)+1),"")</f>
        <v>0</v>
      </c>
      <c r="BN27">
        <f>IFERROR(SUM(BL5:BL27),"")</f>
        <v>0</v>
      </c>
      <c r="BO27" cm="1">
        <f t="array" ref="BO27">_xlfn.SWITCH(Charts!$B$3,"average", AVERAGE(INDIRECT(ADDRESS(22+3,BO$2+1,,,"Instances") &amp; ":" &amp; ADDRESS(22+3,BO$2+1))),"median", MEDIAN(INDIRECT(ADDRESS(22+3,BO$2+1,,,"Instances") &amp; ":" &amp; ADDRESS(22+3,BO$2+1))),"min", MIN(INDIRECT(ADDRESS(22+3,BO$2+1,,,"Instances") &amp; ":" &amp; ADDRESS(22+3,BO$2+1))),"max", MAX(INDIRECT(ADDRESS(22+3,BO$2+1,,,"Instances") &amp; ":" &amp; ADDRESS(22+3,BO$2+1))),"diff", MAX(INDIRECT(ADDRESS(22+3,BO$2+1,,,"Instances") &amp; ":" &amp; ADDRESS(22+3,BO$2+1)))-MIN(INDIRECT(ADDRESS(22+3,BO$2+1,,,"Instances") &amp; ":" &amp; ADDRESS(22+3,BO$2+1))))</f>
        <v>0</v>
      </c>
      <c r="BP27">
        <f>IFERROR(SMALL(BO5:BO343,ROW()-ROW($BP$5)+1),"")</f>
        <v>0</v>
      </c>
      <c r="BR27">
        <f>IFERROR(SUM(BP5:BP27),"")</f>
        <v>0</v>
      </c>
      <c r="BU27">
        <f>IF(Charts!$B$3="none",E1729,IF(AM1729="",NA(),AM1729))</f>
        <v>0</v>
      </c>
      <c r="BV27">
        <f>IF(Charts!$B$3="none",F1729,IF(AN1729="",NA(),AN1729))</f>
        <v>0</v>
      </c>
      <c r="BW27">
        <f>IF(Charts!$B$3="none",G1729,IF(AO1729="",NA(),AO1729))</f>
        <v>0</v>
      </c>
      <c r="BX27">
        <f>IF(Charts!$B$3="none",H1729,IF(AP1729="",NA(),AP1729))</f>
        <v>0</v>
      </c>
      <c r="BY27">
        <f>IF(Charts!$B$3="none",I1729,IF(AQ1729="",NA(),AQ1729))</f>
        <v>0</v>
      </c>
      <c r="BZ27">
        <f>IF(Charts!$B$3="none",J1729,IF(AR1729="",NA(),AR1729))</f>
        <v>0</v>
      </c>
      <c r="CA27">
        <f>IF(Charts!$B$3="none",K1729,IF(AS1729="",NA(),AS1729))</f>
        <v>0</v>
      </c>
      <c r="CB27">
        <f>IF(Charts!$B$3="none",L1729,IF(AT1729="",NA(),AT1729))</f>
        <v>0</v>
      </c>
      <c r="CC27">
        <f>IF(Charts!$B$3="none",M1729,IF(AU1729="",NA(),AU1729))</f>
        <v>0</v>
      </c>
      <c r="CD27">
        <f>IF(Charts!$B$3="none",N1729,IF(AV1729="",NA(),AV1729))</f>
        <v>0</v>
      </c>
      <c r="CE27">
        <f>IF(Charts!$B$3="none",O1729,IF(AW1729="",NA(),AW1729))</f>
        <v>0</v>
      </c>
      <c r="CF27">
        <f>IF(Charts!$B$3="none",P1729,IF(AX1729="",NA(),AX1729))</f>
        <v>0</v>
      </c>
      <c r="CG27">
        <f>IF(Charts!$B$3="none",Q1729,IF(AY1729="",NA(),AY1729))</f>
        <v>0</v>
      </c>
      <c r="CH27">
        <f>IF(Charts!$B$3="none",R1729,IF(AZ1729="",NA(),AZ1729))</f>
        <v>0</v>
      </c>
      <c r="CI27">
        <f>IF(Charts!$B$3="none",S1729,IF(BA1729="",NA(),BA1729))</f>
        <v>0</v>
      </c>
      <c r="CJ27">
        <f>IF(Charts!$B$3="none",T1729,IF(BB1729="",NA(),BB1729))</f>
        <v>0</v>
      </c>
      <c r="CK27">
        <f>IF(Charts!$B$3="none",U1729,IF(BC1729="",NA(),BC1729))</f>
        <v>0</v>
      </c>
      <c r="CL27">
        <f>IF(Charts!$B$3="none",V1729,IF(BD1729="",NA(),BD1729))</f>
        <v>0</v>
      </c>
      <c r="CM27">
        <f>IF(Charts!$B$3="none",W1729,IF(BE1729="",NA(),BE1729))</f>
        <v>0</v>
      </c>
      <c r="CN27">
        <f>IF(Charts!$B$3="none",X1729,IF(BF1729="",NA(),BF1729))</f>
        <v>0</v>
      </c>
      <c r="CO27">
        <f>IF(Charts!$B$3="none",Y1729,IF(BG1729="",NA(),BG1729))</f>
        <v>0</v>
      </c>
      <c r="CP27">
        <f>IF(Charts!$B$3="none",Z1729,IF(BH1729="",NA(),BH1729))</f>
        <v>0</v>
      </c>
      <c r="CQ27">
        <f>IF(Charts!$B$3="none",AA1729,IF(BI1729="",NA(),BI1729))</f>
        <v>0</v>
      </c>
      <c r="CR27">
        <f>IF(Charts!$B$3="none",AB1729,IF(BJ1729="",NA(),BJ1729))</f>
        <v>0</v>
      </c>
      <c r="CS27">
        <f>IF(Charts!$B$3="none",AC1729,IF(BK1729="",NA(),BK1729))</f>
        <v>0</v>
      </c>
      <c r="CT27">
        <f>IF(Charts!$B$3="none",AD1729,IF(BL1729="",NA(),BL1729))</f>
        <v>0</v>
      </c>
      <c r="CU27">
        <f>IF(Charts!$B$3="none",AE1729,IF(BM1729="",NA(),BM1729))</f>
        <v>0</v>
      </c>
      <c r="CV27">
        <f>IF(Charts!$B$3="none",AF1729,IF(BN1729="",NA(),BN1729))</f>
        <v>0</v>
      </c>
      <c r="CW27">
        <f>IF(Charts!$B$3="none",AG1729,IF(BO1729="",NA(),BO1729))</f>
        <v>0</v>
      </c>
      <c r="CX27">
        <f>IF(Charts!$B$3="none",AH1729,IF(BP1729="",NA(),BP1729))</f>
        <v>0</v>
      </c>
      <c r="CY27">
        <f>IF(Charts!$B$3="none",AI1729,IF(BQ1729="",NA(),BQ1729))</f>
        <v>0</v>
      </c>
      <c r="CZ27">
        <f>IF(Charts!$B$3="none",AJ1729,IF(BR1729="",NA(),BR1729))</f>
        <v>0</v>
      </c>
    </row>
    <row r="28" spans="4:104">
      <c r="D28">
        <v>24</v>
      </c>
      <c r="E28">
        <f>IF(INDIRECT(ADDRESS($D28+2,E$2+1,,,"Instances"))="","",INDIRECT(ADDRESS($D28+2,E$2+1,,,"Instances")))</f>
        <v>0</v>
      </c>
      <c r="F28">
        <f>IFERROR(SMALL(E5:E343,ROW()-ROW($F$5)+1),"")</f>
        <v>0</v>
      </c>
      <c r="H28">
        <f>IFERROR(SUM(F5:F28),"")</f>
        <v>0</v>
      </c>
      <c r="I28">
        <f>IF(INDIRECT(ADDRESS($D28+2,I$2+1,,,"Instances"))="","",INDIRECT(ADDRESS($D28+2,I$2+1,,,"Instances")))</f>
        <v>0</v>
      </c>
      <c r="J28">
        <f>IFERROR(SMALL(I5:I343,ROW()-ROW($J$5)+1),"")</f>
        <v>0</v>
      </c>
      <c r="L28">
        <f>IFERROR(SUM(J5:J28),"")</f>
        <v>0</v>
      </c>
      <c r="M28">
        <f>IF(INDIRECT(ADDRESS($D28+2,M$2+1,,,"Instances"))="","",INDIRECT(ADDRESS($D28+2,M$2+1,,,"Instances")))</f>
        <v>0</v>
      </c>
      <c r="N28">
        <f>IFERROR(SMALL(M5:M343,ROW()-ROW($N$5)+1),"")</f>
        <v>0</v>
      </c>
      <c r="P28">
        <f>IFERROR(SUM(N5:N28),"")</f>
        <v>0</v>
      </c>
      <c r="Q28">
        <f>IF(INDIRECT(ADDRESS($D28+2,Q$2+1,,,"Instances"))="","",INDIRECT(ADDRESS($D28+2,Q$2+1,,,"Instances")))</f>
        <v>0</v>
      </c>
      <c r="R28">
        <f>IFERROR(SMALL(Q5:Q343,ROW()-ROW($R$5)+1),"")</f>
        <v>0</v>
      </c>
      <c r="T28">
        <f>IFERROR(SUM(R5:R28),"")</f>
        <v>0</v>
      </c>
      <c r="U28">
        <f>IF(INDIRECT(ADDRESS($D28+2,U$2+1,,,"Instances"))="","",INDIRECT(ADDRESS($D28+2,U$2+1,,,"Instances")))</f>
        <v>0</v>
      </c>
      <c r="V28">
        <f>IFERROR(SMALL(U5:U343,ROW()-ROW($V$5)+1),"")</f>
        <v>0</v>
      </c>
      <c r="X28">
        <f>IFERROR(SUM(V5:V28),"")</f>
        <v>0</v>
      </c>
      <c r="Y28">
        <f>IF(INDIRECT(ADDRESS($D28+2,Y$2+1,,,"Instances"))="","",INDIRECT(ADDRESS($D28+2,Y$2+1,,,"Instances")))</f>
        <v>0</v>
      </c>
      <c r="Z28">
        <f>IFERROR(SMALL(Y5:Y343,ROW()-ROW($Z$5)+1),"")</f>
        <v>0</v>
      </c>
      <c r="AB28">
        <f>IFERROR(SUM(Z5:Z28),"")</f>
        <v>0</v>
      </c>
      <c r="AC28">
        <f>IF(INDIRECT(ADDRESS($D28+2,AC$2+1,,,"Instances"))="","",INDIRECT(ADDRESS($D28+2,AC$2+1,,,"Instances")))</f>
        <v>0</v>
      </c>
      <c r="AD28">
        <f>IFERROR(SMALL(AC5:AC343,ROW()-ROW($AD$5)+1),"")</f>
        <v>0</v>
      </c>
      <c r="AF28">
        <f>IFERROR(SUM(AD5:AD28),"")</f>
        <v>0</v>
      </c>
      <c r="AG28">
        <f>IF(INDIRECT(ADDRESS($D28+2,AG$2+1,,,"Instances"))="","",INDIRECT(ADDRESS($D28+2,AG$2+1,,,"Instances")))</f>
        <v>0</v>
      </c>
      <c r="AH28">
        <f>IFERROR(SMALL(AG5:AG343,ROW()-ROW($AH$5)+1),"")</f>
        <v>0</v>
      </c>
      <c r="AJ28">
        <f>IFERROR(SUM(AH5:AH28),"")</f>
        <v>0</v>
      </c>
      <c r="AL28">
        <v>24</v>
      </c>
      <c r="AM28" cm="1">
        <f t="array" ref="AM28">_xlfn.SWITCH(Charts!$B$3,"average", AVERAGE(INDIRECT(ADDRESS(23+3,AM$2+1,,,"Instances") &amp; ":" &amp; ADDRESS(23+3,AM$2+1))),"median", MEDIAN(INDIRECT(ADDRESS(23+3,AM$2+1,,,"Instances") &amp; ":" &amp; ADDRESS(23+3,AM$2+1))),"min", MIN(INDIRECT(ADDRESS(23+3,AM$2+1,,,"Instances") &amp; ":" &amp; ADDRESS(23+3,AM$2+1))),"max", MAX(INDIRECT(ADDRESS(23+3,AM$2+1,,,"Instances") &amp; ":" &amp; ADDRESS(23+3,AM$2+1))),"diff", MAX(INDIRECT(ADDRESS(23+3,AM$2+1,,,"Instances") &amp; ":" &amp; ADDRESS(23+3,AM$2+1)))-MIN(INDIRECT(ADDRESS(23+3,AM$2+1,,,"Instances") &amp; ":" &amp; ADDRESS(23+3,AM$2+1))))</f>
        <v>0</v>
      </c>
      <c r="AN28">
        <f>IFERROR(SMALL(AM5:AM343,ROW()-ROW($AN$5)+1),"")</f>
        <v>0</v>
      </c>
      <c r="AP28">
        <f>IFERROR(SUM(AN5:AN28),"")</f>
        <v>0</v>
      </c>
      <c r="AQ28" cm="1">
        <f t="array" ref="AQ28">_xlfn.SWITCH(Charts!$B$3,"average", AVERAGE(INDIRECT(ADDRESS(23+3,AQ$2+1,,,"Instances") &amp; ":" &amp; ADDRESS(23+3,AQ$2+1))),"median", MEDIAN(INDIRECT(ADDRESS(23+3,AQ$2+1,,,"Instances") &amp; ":" &amp; ADDRESS(23+3,AQ$2+1))),"min", MIN(INDIRECT(ADDRESS(23+3,AQ$2+1,,,"Instances") &amp; ":" &amp; ADDRESS(23+3,AQ$2+1))),"max", MAX(INDIRECT(ADDRESS(23+3,AQ$2+1,,,"Instances") &amp; ":" &amp; ADDRESS(23+3,AQ$2+1))),"diff", MAX(INDIRECT(ADDRESS(23+3,AQ$2+1,,,"Instances") &amp; ":" &amp; ADDRESS(23+3,AQ$2+1)))-MIN(INDIRECT(ADDRESS(23+3,AQ$2+1,,,"Instances") &amp; ":" &amp; ADDRESS(23+3,AQ$2+1))))</f>
        <v>0</v>
      </c>
      <c r="AR28">
        <f>IFERROR(SMALL(AQ5:AQ343,ROW()-ROW($AR$5)+1),"")</f>
        <v>0</v>
      </c>
      <c r="AT28">
        <f>IFERROR(SUM(AR5:AR28),"")</f>
        <v>0</v>
      </c>
      <c r="AU28" cm="1">
        <f t="array" ref="AU28">_xlfn.SWITCH(Charts!$B$3,"average", AVERAGE(INDIRECT(ADDRESS(23+3,AU$2+1,,,"Instances") &amp; ":" &amp; ADDRESS(23+3,AU$2+1))),"median", MEDIAN(INDIRECT(ADDRESS(23+3,AU$2+1,,,"Instances") &amp; ":" &amp; ADDRESS(23+3,AU$2+1))),"min", MIN(INDIRECT(ADDRESS(23+3,AU$2+1,,,"Instances") &amp; ":" &amp; ADDRESS(23+3,AU$2+1))),"max", MAX(INDIRECT(ADDRESS(23+3,AU$2+1,,,"Instances") &amp; ":" &amp; ADDRESS(23+3,AU$2+1))),"diff", MAX(INDIRECT(ADDRESS(23+3,AU$2+1,,,"Instances") &amp; ":" &amp; ADDRESS(23+3,AU$2+1)))-MIN(INDIRECT(ADDRESS(23+3,AU$2+1,,,"Instances") &amp; ":" &amp; ADDRESS(23+3,AU$2+1))))</f>
        <v>0</v>
      </c>
      <c r="AV28">
        <f>IFERROR(SMALL(AU5:AU343,ROW()-ROW($AV$5)+1),"")</f>
        <v>0</v>
      </c>
      <c r="AX28">
        <f>IFERROR(SUM(AV5:AV28),"")</f>
        <v>0</v>
      </c>
      <c r="AY28" cm="1">
        <f t="array" ref="AY28">_xlfn.SWITCH(Charts!$B$3,"average", AVERAGE(INDIRECT(ADDRESS(23+3,AY$2+1,,,"Instances") &amp; ":" &amp; ADDRESS(23+3,AY$2+1))),"median", MEDIAN(INDIRECT(ADDRESS(23+3,AY$2+1,,,"Instances") &amp; ":" &amp; ADDRESS(23+3,AY$2+1))),"min", MIN(INDIRECT(ADDRESS(23+3,AY$2+1,,,"Instances") &amp; ":" &amp; ADDRESS(23+3,AY$2+1))),"max", MAX(INDIRECT(ADDRESS(23+3,AY$2+1,,,"Instances") &amp; ":" &amp; ADDRESS(23+3,AY$2+1))),"diff", MAX(INDIRECT(ADDRESS(23+3,AY$2+1,,,"Instances") &amp; ":" &amp; ADDRESS(23+3,AY$2+1)))-MIN(INDIRECT(ADDRESS(23+3,AY$2+1,,,"Instances") &amp; ":" &amp; ADDRESS(23+3,AY$2+1))))</f>
        <v>0</v>
      </c>
      <c r="AZ28">
        <f>IFERROR(SMALL(AY5:AY343,ROW()-ROW($AZ$5)+1),"")</f>
        <v>0</v>
      </c>
      <c r="BB28">
        <f>IFERROR(SUM(AZ5:AZ28),"")</f>
        <v>0</v>
      </c>
      <c r="BC28" cm="1">
        <f t="array" ref="BC28">_xlfn.SWITCH(Charts!$B$3,"average", AVERAGE(INDIRECT(ADDRESS(23+3,BC$2+1,,,"Instances") &amp; ":" &amp; ADDRESS(23+3,BC$2+1))),"median", MEDIAN(INDIRECT(ADDRESS(23+3,BC$2+1,,,"Instances") &amp; ":" &amp; ADDRESS(23+3,BC$2+1))),"min", MIN(INDIRECT(ADDRESS(23+3,BC$2+1,,,"Instances") &amp; ":" &amp; ADDRESS(23+3,BC$2+1))),"max", MAX(INDIRECT(ADDRESS(23+3,BC$2+1,,,"Instances") &amp; ":" &amp; ADDRESS(23+3,BC$2+1))),"diff", MAX(INDIRECT(ADDRESS(23+3,BC$2+1,,,"Instances") &amp; ":" &amp; ADDRESS(23+3,BC$2+1)))-MIN(INDIRECT(ADDRESS(23+3,BC$2+1,,,"Instances") &amp; ":" &amp; ADDRESS(23+3,BC$2+1))))</f>
        <v>0</v>
      </c>
      <c r="BD28">
        <f>IFERROR(SMALL(BC5:BC343,ROW()-ROW($BD$5)+1),"")</f>
        <v>0</v>
      </c>
      <c r="BF28">
        <f>IFERROR(SUM(BD5:BD28),"")</f>
        <v>0</v>
      </c>
      <c r="BG28" cm="1">
        <f t="array" ref="BG28">_xlfn.SWITCH(Charts!$B$3,"average", AVERAGE(INDIRECT(ADDRESS(23+3,BG$2+1,,,"Instances") &amp; ":" &amp; ADDRESS(23+3,BG$2+1))),"median", MEDIAN(INDIRECT(ADDRESS(23+3,BG$2+1,,,"Instances") &amp; ":" &amp; ADDRESS(23+3,BG$2+1))),"min", MIN(INDIRECT(ADDRESS(23+3,BG$2+1,,,"Instances") &amp; ":" &amp; ADDRESS(23+3,BG$2+1))),"max", MAX(INDIRECT(ADDRESS(23+3,BG$2+1,,,"Instances") &amp; ":" &amp; ADDRESS(23+3,BG$2+1))),"diff", MAX(INDIRECT(ADDRESS(23+3,BG$2+1,,,"Instances") &amp; ":" &amp; ADDRESS(23+3,BG$2+1)))-MIN(INDIRECT(ADDRESS(23+3,BG$2+1,,,"Instances") &amp; ":" &amp; ADDRESS(23+3,BG$2+1))))</f>
        <v>0</v>
      </c>
      <c r="BH28">
        <f>IFERROR(SMALL(BG5:BG343,ROW()-ROW($BH$5)+1),"")</f>
        <v>0</v>
      </c>
      <c r="BJ28">
        <f>IFERROR(SUM(BH5:BH28),"")</f>
        <v>0</v>
      </c>
      <c r="BK28" cm="1">
        <f t="array" ref="BK28">_xlfn.SWITCH(Charts!$B$3,"average", AVERAGE(INDIRECT(ADDRESS(23+3,BK$2+1,,,"Instances") &amp; ":" &amp; ADDRESS(23+3,BK$2+1))),"median", MEDIAN(INDIRECT(ADDRESS(23+3,BK$2+1,,,"Instances") &amp; ":" &amp; ADDRESS(23+3,BK$2+1))),"min", MIN(INDIRECT(ADDRESS(23+3,BK$2+1,,,"Instances") &amp; ":" &amp; ADDRESS(23+3,BK$2+1))),"max", MAX(INDIRECT(ADDRESS(23+3,BK$2+1,,,"Instances") &amp; ":" &amp; ADDRESS(23+3,BK$2+1))),"diff", MAX(INDIRECT(ADDRESS(23+3,BK$2+1,,,"Instances") &amp; ":" &amp; ADDRESS(23+3,BK$2+1)))-MIN(INDIRECT(ADDRESS(23+3,BK$2+1,,,"Instances") &amp; ":" &amp; ADDRESS(23+3,BK$2+1))))</f>
        <v>0</v>
      </c>
      <c r="BL28">
        <f>IFERROR(SMALL(BK5:BK343,ROW()-ROW($BL$5)+1),"")</f>
        <v>0</v>
      </c>
      <c r="BN28">
        <f>IFERROR(SUM(BL5:BL28),"")</f>
        <v>0</v>
      </c>
      <c r="BO28" cm="1">
        <f t="array" ref="BO28">_xlfn.SWITCH(Charts!$B$3,"average", AVERAGE(INDIRECT(ADDRESS(23+3,BO$2+1,,,"Instances") &amp; ":" &amp; ADDRESS(23+3,BO$2+1))),"median", MEDIAN(INDIRECT(ADDRESS(23+3,BO$2+1,,,"Instances") &amp; ":" &amp; ADDRESS(23+3,BO$2+1))),"min", MIN(INDIRECT(ADDRESS(23+3,BO$2+1,,,"Instances") &amp; ":" &amp; ADDRESS(23+3,BO$2+1))),"max", MAX(INDIRECT(ADDRESS(23+3,BO$2+1,,,"Instances") &amp; ":" &amp; ADDRESS(23+3,BO$2+1))),"diff", MAX(INDIRECT(ADDRESS(23+3,BO$2+1,,,"Instances") &amp; ":" &amp; ADDRESS(23+3,BO$2+1)))-MIN(INDIRECT(ADDRESS(23+3,BO$2+1,,,"Instances") &amp; ":" &amp; ADDRESS(23+3,BO$2+1))))</f>
        <v>0</v>
      </c>
      <c r="BP28">
        <f>IFERROR(SMALL(BO5:BO343,ROW()-ROW($BP$5)+1),"")</f>
        <v>0</v>
      </c>
      <c r="BR28">
        <f>IFERROR(SUM(BP5:BP28),"")</f>
        <v>0</v>
      </c>
      <c r="BU28">
        <f>IF(Charts!$B$3="none",E1730,IF(AM1730="",NA(),AM1730))</f>
        <v>0</v>
      </c>
      <c r="BV28">
        <f>IF(Charts!$B$3="none",F1730,IF(AN1730="",NA(),AN1730))</f>
        <v>0</v>
      </c>
      <c r="BW28">
        <f>IF(Charts!$B$3="none",G1730,IF(AO1730="",NA(),AO1730))</f>
        <v>0</v>
      </c>
      <c r="BX28">
        <f>IF(Charts!$B$3="none",H1730,IF(AP1730="",NA(),AP1730))</f>
        <v>0</v>
      </c>
      <c r="BY28">
        <f>IF(Charts!$B$3="none",I1730,IF(AQ1730="",NA(),AQ1730))</f>
        <v>0</v>
      </c>
      <c r="BZ28">
        <f>IF(Charts!$B$3="none",J1730,IF(AR1730="",NA(),AR1730))</f>
        <v>0</v>
      </c>
      <c r="CA28">
        <f>IF(Charts!$B$3="none",K1730,IF(AS1730="",NA(),AS1730))</f>
        <v>0</v>
      </c>
      <c r="CB28">
        <f>IF(Charts!$B$3="none",L1730,IF(AT1730="",NA(),AT1730))</f>
        <v>0</v>
      </c>
      <c r="CC28">
        <f>IF(Charts!$B$3="none",M1730,IF(AU1730="",NA(),AU1730))</f>
        <v>0</v>
      </c>
      <c r="CD28">
        <f>IF(Charts!$B$3="none",N1730,IF(AV1730="",NA(),AV1730))</f>
        <v>0</v>
      </c>
      <c r="CE28">
        <f>IF(Charts!$B$3="none",O1730,IF(AW1730="",NA(),AW1730))</f>
        <v>0</v>
      </c>
      <c r="CF28">
        <f>IF(Charts!$B$3="none",P1730,IF(AX1730="",NA(),AX1730))</f>
        <v>0</v>
      </c>
      <c r="CG28">
        <f>IF(Charts!$B$3="none",Q1730,IF(AY1730="",NA(),AY1730))</f>
        <v>0</v>
      </c>
      <c r="CH28">
        <f>IF(Charts!$B$3="none",R1730,IF(AZ1730="",NA(),AZ1730))</f>
        <v>0</v>
      </c>
      <c r="CI28">
        <f>IF(Charts!$B$3="none",S1730,IF(BA1730="",NA(),BA1730))</f>
        <v>0</v>
      </c>
      <c r="CJ28">
        <f>IF(Charts!$B$3="none",T1730,IF(BB1730="",NA(),BB1730))</f>
        <v>0</v>
      </c>
      <c r="CK28">
        <f>IF(Charts!$B$3="none",U1730,IF(BC1730="",NA(),BC1730))</f>
        <v>0</v>
      </c>
      <c r="CL28">
        <f>IF(Charts!$B$3="none",V1730,IF(BD1730="",NA(),BD1730))</f>
        <v>0</v>
      </c>
      <c r="CM28">
        <f>IF(Charts!$B$3="none",W1730,IF(BE1730="",NA(),BE1730))</f>
        <v>0</v>
      </c>
      <c r="CN28">
        <f>IF(Charts!$B$3="none",X1730,IF(BF1730="",NA(),BF1730))</f>
        <v>0</v>
      </c>
      <c r="CO28">
        <f>IF(Charts!$B$3="none",Y1730,IF(BG1730="",NA(),BG1730))</f>
        <v>0</v>
      </c>
      <c r="CP28">
        <f>IF(Charts!$B$3="none",Z1730,IF(BH1730="",NA(),BH1730))</f>
        <v>0</v>
      </c>
      <c r="CQ28">
        <f>IF(Charts!$B$3="none",AA1730,IF(BI1730="",NA(),BI1730))</f>
        <v>0</v>
      </c>
      <c r="CR28">
        <f>IF(Charts!$B$3="none",AB1730,IF(BJ1730="",NA(),BJ1730))</f>
        <v>0</v>
      </c>
      <c r="CS28">
        <f>IF(Charts!$B$3="none",AC1730,IF(BK1730="",NA(),BK1730))</f>
        <v>0</v>
      </c>
      <c r="CT28">
        <f>IF(Charts!$B$3="none",AD1730,IF(BL1730="",NA(),BL1730))</f>
        <v>0</v>
      </c>
      <c r="CU28">
        <f>IF(Charts!$B$3="none",AE1730,IF(BM1730="",NA(),BM1730))</f>
        <v>0</v>
      </c>
      <c r="CV28">
        <f>IF(Charts!$B$3="none",AF1730,IF(BN1730="",NA(),BN1730))</f>
        <v>0</v>
      </c>
      <c r="CW28">
        <f>IF(Charts!$B$3="none",AG1730,IF(BO1730="",NA(),BO1730))</f>
        <v>0</v>
      </c>
      <c r="CX28">
        <f>IF(Charts!$B$3="none",AH1730,IF(BP1730="",NA(),BP1730))</f>
        <v>0</v>
      </c>
      <c r="CY28">
        <f>IF(Charts!$B$3="none",AI1730,IF(BQ1730="",NA(),BQ1730))</f>
        <v>0</v>
      </c>
      <c r="CZ28">
        <f>IF(Charts!$B$3="none",AJ1730,IF(BR1730="",NA(),BR1730))</f>
        <v>0</v>
      </c>
    </row>
    <row r="29" spans="4:104">
      <c r="D29">
        <v>25</v>
      </c>
      <c r="E29">
        <f>IF(INDIRECT(ADDRESS($D29+2,E$2+1,,,"Instances"))="","",INDIRECT(ADDRESS($D29+2,E$2+1,,,"Instances")))</f>
        <v>0</v>
      </c>
      <c r="F29">
        <f>IFERROR(SMALL(E5:E343,ROW()-ROW($F$5)+1),"")</f>
        <v>0</v>
      </c>
      <c r="H29">
        <f>IFERROR(SUM(F5:F29),"")</f>
        <v>0</v>
      </c>
      <c r="I29">
        <f>IF(INDIRECT(ADDRESS($D29+2,I$2+1,,,"Instances"))="","",INDIRECT(ADDRESS($D29+2,I$2+1,,,"Instances")))</f>
        <v>0</v>
      </c>
      <c r="J29">
        <f>IFERROR(SMALL(I5:I343,ROW()-ROW($J$5)+1),"")</f>
        <v>0</v>
      </c>
      <c r="L29">
        <f>IFERROR(SUM(J5:J29),"")</f>
        <v>0</v>
      </c>
      <c r="M29">
        <f>IF(INDIRECT(ADDRESS($D29+2,M$2+1,,,"Instances"))="","",INDIRECT(ADDRESS($D29+2,M$2+1,,,"Instances")))</f>
        <v>0</v>
      </c>
      <c r="N29">
        <f>IFERROR(SMALL(M5:M343,ROW()-ROW($N$5)+1),"")</f>
        <v>0</v>
      </c>
      <c r="P29">
        <f>IFERROR(SUM(N5:N29),"")</f>
        <v>0</v>
      </c>
      <c r="Q29">
        <f>IF(INDIRECT(ADDRESS($D29+2,Q$2+1,,,"Instances"))="","",INDIRECT(ADDRESS($D29+2,Q$2+1,,,"Instances")))</f>
        <v>0</v>
      </c>
      <c r="R29">
        <f>IFERROR(SMALL(Q5:Q343,ROW()-ROW($R$5)+1),"")</f>
        <v>0</v>
      </c>
      <c r="T29">
        <f>IFERROR(SUM(R5:R29),"")</f>
        <v>0</v>
      </c>
      <c r="U29">
        <f>IF(INDIRECT(ADDRESS($D29+2,U$2+1,,,"Instances"))="","",INDIRECT(ADDRESS($D29+2,U$2+1,,,"Instances")))</f>
        <v>0</v>
      </c>
      <c r="V29">
        <f>IFERROR(SMALL(U5:U343,ROW()-ROW($V$5)+1),"")</f>
        <v>0</v>
      </c>
      <c r="X29">
        <f>IFERROR(SUM(V5:V29),"")</f>
        <v>0</v>
      </c>
      <c r="Y29">
        <f>IF(INDIRECT(ADDRESS($D29+2,Y$2+1,,,"Instances"))="","",INDIRECT(ADDRESS($D29+2,Y$2+1,,,"Instances")))</f>
        <v>0</v>
      </c>
      <c r="Z29">
        <f>IFERROR(SMALL(Y5:Y343,ROW()-ROW($Z$5)+1),"")</f>
        <v>0</v>
      </c>
      <c r="AB29">
        <f>IFERROR(SUM(Z5:Z29),"")</f>
        <v>0</v>
      </c>
      <c r="AC29">
        <f>IF(INDIRECT(ADDRESS($D29+2,AC$2+1,,,"Instances"))="","",INDIRECT(ADDRESS($D29+2,AC$2+1,,,"Instances")))</f>
        <v>0</v>
      </c>
      <c r="AD29">
        <f>IFERROR(SMALL(AC5:AC343,ROW()-ROW($AD$5)+1),"")</f>
        <v>0</v>
      </c>
      <c r="AF29">
        <f>IFERROR(SUM(AD5:AD29),"")</f>
        <v>0</v>
      </c>
      <c r="AG29">
        <f>IF(INDIRECT(ADDRESS($D29+2,AG$2+1,,,"Instances"))="","",INDIRECT(ADDRESS($D29+2,AG$2+1,,,"Instances")))</f>
        <v>0</v>
      </c>
      <c r="AH29">
        <f>IFERROR(SMALL(AG5:AG343,ROW()-ROW($AH$5)+1),"")</f>
        <v>0</v>
      </c>
      <c r="AJ29">
        <f>IFERROR(SUM(AH5:AH29),"")</f>
        <v>0</v>
      </c>
      <c r="AL29">
        <v>25</v>
      </c>
      <c r="AM29" cm="1">
        <f t="array" ref="AM29">_xlfn.SWITCH(Charts!$B$3,"average", AVERAGE(INDIRECT(ADDRESS(24+3,AM$2+1,,,"Instances") &amp; ":" &amp; ADDRESS(24+3,AM$2+1))),"median", MEDIAN(INDIRECT(ADDRESS(24+3,AM$2+1,,,"Instances") &amp; ":" &amp; ADDRESS(24+3,AM$2+1))),"min", MIN(INDIRECT(ADDRESS(24+3,AM$2+1,,,"Instances") &amp; ":" &amp; ADDRESS(24+3,AM$2+1))),"max", MAX(INDIRECT(ADDRESS(24+3,AM$2+1,,,"Instances") &amp; ":" &amp; ADDRESS(24+3,AM$2+1))),"diff", MAX(INDIRECT(ADDRESS(24+3,AM$2+1,,,"Instances") &amp; ":" &amp; ADDRESS(24+3,AM$2+1)))-MIN(INDIRECT(ADDRESS(24+3,AM$2+1,,,"Instances") &amp; ":" &amp; ADDRESS(24+3,AM$2+1))))</f>
        <v>0</v>
      </c>
      <c r="AN29">
        <f>IFERROR(SMALL(AM5:AM343,ROW()-ROW($AN$5)+1),"")</f>
        <v>0</v>
      </c>
      <c r="AP29">
        <f>IFERROR(SUM(AN5:AN29),"")</f>
        <v>0</v>
      </c>
      <c r="AQ29" cm="1">
        <f t="array" ref="AQ29">_xlfn.SWITCH(Charts!$B$3,"average", AVERAGE(INDIRECT(ADDRESS(24+3,AQ$2+1,,,"Instances") &amp; ":" &amp; ADDRESS(24+3,AQ$2+1))),"median", MEDIAN(INDIRECT(ADDRESS(24+3,AQ$2+1,,,"Instances") &amp; ":" &amp; ADDRESS(24+3,AQ$2+1))),"min", MIN(INDIRECT(ADDRESS(24+3,AQ$2+1,,,"Instances") &amp; ":" &amp; ADDRESS(24+3,AQ$2+1))),"max", MAX(INDIRECT(ADDRESS(24+3,AQ$2+1,,,"Instances") &amp; ":" &amp; ADDRESS(24+3,AQ$2+1))),"diff", MAX(INDIRECT(ADDRESS(24+3,AQ$2+1,,,"Instances") &amp; ":" &amp; ADDRESS(24+3,AQ$2+1)))-MIN(INDIRECT(ADDRESS(24+3,AQ$2+1,,,"Instances") &amp; ":" &amp; ADDRESS(24+3,AQ$2+1))))</f>
        <v>0</v>
      </c>
      <c r="AR29">
        <f>IFERROR(SMALL(AQ5:AQ343,ROW()-ROW($AR$5)+1),"")</f>
        <v>0</v>
      </c>
      <c r="AT29">
        <f>IFERROR(SUM(AR5:AR29),"")</f>
        <v>0</v>
      </c>
      <c r="AU29" cm="1">
        <f t="array" ref="AU29">_xlfn.SWITCH(Charts!$B$3,"average", AVERAGE(INDIRECT(ADDRESS(24+3,AU$2+1,,,"Instances") &amp; ":" &amp; ADDRESS(24+3,AU$2+1))),"median", MEDIAN(INDIRECT(ADDRESS(24+3,AU$2+1,,,"Instances") &amp; ":" &amp; ADDRESS(24+3,AU$2+1))),"min", MIN(INDIRECT(ADDRESS(24+3,AU$2+1,,,"Instances") &amp; ":" &amp; ADDRESS(24+3,AU$2+1))),"max", MAX(INDIRECT(ADDRESS(24+3,AU$2+1,,,"Instances") &amp; ":" &amp; ADDRESS(24+3,AU$2+1))),"diff", MAX(INDIRECT(ADDRESS(24+3,AU$2+1,,,"Instances") &amp; ":" &amp; ADDRESS(24+3,AU$2+1)))-MIN(INDIRECT(ADDRESS(24+3,AU$2+1,,,"Instances") &amp; ":" &amp; ADDRESS(24+3,AU$2+1))))</f>
        <v>0</v>
      </c>
      <c r="AV29">
        <f>IFERROR(SMALL(AU5:AU343,ROW()-ROW($AV$5)+1),"")</f>
        <v>0</v>
      </c>
      <c r="AX29">
        <f>IFERROR(SUM(AV5:AV29),"")</f>
        <v>0</v>
      </c>
      <c r="AY29" cm="1">
        <f t="array" ref="AY29">_xlfn.SWITCH(Charts!$B$3,"average", AVERAGE(INDIRECT(ADDRESS(24+3,AY$2+1,,,"Instances") &amp; ":" &amp; ADDRESS(24+3,AY$2+1))),"median", MEDIAN(INDIRECT(ADDRESS(24+3,AY$2+1,,,"Instances") &amp; ":" &amp; ADDRESS(24+3,AY$2+1))),"min", MIN(INDIRECT(ADDRESS(24+3,AY$2+1,,,"Instances") &amp; ":" &amp; ADDRESS(24+3,AY$2+1))),"max", MAX(INDIRECT(ADDRESS(24+3,AY$2+1,,,"Instances") &amp; ":" &amp; ADDRESS(24+3,AY$2+1))),"diff", MAX(INDIRECT(ADDRESS(24+3,AY$2+1,,,"Instances") &amp; ":" &amp; ADDRESS(24+3,AY$2+1)))-MIN(INDIRECT(ADDRESS(24+3,AY$2+1,,,"Instances") &amp; ":" &amp; ADDRESS(24+3,AY$2+1))))</f>
        <v>0</v>
      </c>
      <c r="AZ29">
        <f>IFERROR(SMALL(AY5:AY343,ROW()-ROW($AZ$5)+1),"")</f>
        <v>0</v>
      </c>
      <c r="BB29">
        <f>IFERROR(SUM(AZ5:AZ29),"")</f>
        <v>0</v>
      </c>
      <c r="BC29" cm="1">
        <f t="array" ref="BC29">_xlfn.SWITCH(Charts!$B$3,"average", AVERAGE(INDIRECT(ADDRESS(24+3,BC$2+1,,,"Instances") &amp; ":" &amp; ADDRESS(24+3,BC$2+1))),"median", MEDIAN(INDIRECT(ADDRESS(24+3,BC$2+1,,,"Instances") &amp; ":" &amp; ADDRESS(24+3,BC$2+1))),"min", MIN(INDIRECT(ADDRESS(24+3,BC$2+1,,,"Instances") &amp; ":" &amp; ADDRESS(24+3,BC$2+1))),"max", MAX(INDIRECT(ADDRESS(24+3,BC$2+1,,,"Instances") &amp; ":" &amp; ADDRESS(24+3,BC$2+1))),"diff", MAX(INDIRECT(ADDRESS(24+3,BC$2+1,,,"Instances") &amp; ":" &amp; ADDRESS(24+3,BC$2+1)))-MIN(INDIRECT(ADDRESS(24+3,BC$2+1,,,"Instances") &amp; ":" &amp; ADDRESS(24+3,BC$2+1))))</f>
        <v>0</v>
      </c>
      <c r="BD29">
        <f>IFERROR(SMALL(BC5:BC343,ROW()-ROW($BD$5)+1),"")</f>
        <v>0</v>
      </c>
      <c r="BF29">
        <f>IFERROR(SUM(BD5:BD29),"")</f>
        <v>0</v>
      </c>
      <c r="BG29" cm="1">
        <f t="array" ref="BG29">_xlfn.SWITCH(Charts!$B$3,"average", AVERAGE(INDIRECT(ADDRESS(24+3,BG$2+1,,,"Instances") &amp; ":" &amp; ADDRESS(24+3,BG$2+1))),"median", MEDIAN(INDIRECT(ADDRESS(24+3,BG$2+1,,,"Instances") &amp; ":" &amp; ADDRESS(24+3,BG$2+1))),"min", MIN(INDIRECT(ADDRESS(24+3,BG$2+1,,,"Instances") &amp; ":" &amp; ADDRESS(24+3,BG$2+1))),"max", MAX(INDIRECT(ADDRESS(24+3,BG$2+1,,,"Instances") &amp; ":" &amp; ADDRESS(24+3,BG$2+1))),"diff", MAX(INDIRECT(ADDRESS(24+3,BG$2+1,,,"Instances") &amp; ":" &amp; ADDRESS(24+3,BG$2+1)))-MIN(INDIRECT(ADDRESS(24+3,BG$2+1,,,"Instances") &amp; ":" &amp; ADDRESS(24+3,BG$2+1))))</f>
        <v>0</v>
      </c>
      <c r="BH29">
        <f>IFERROR(SMALL(BG5:BG343,ROW()-ROW($BH$5)+1),"")</f>
        <v>0</v>
      </c>
      <c r="BJ29">
        <f>IFERROR(SUM(BH5:BH29),"")</f>
        <v>0</v>
      </c>
      <c r="BK29" cm="1">
        <f t="array" ref="BK29">_xlfn.SWITCH(Charts!$B$3,"average", AVERAGE(INDIRECT(ADDRESS(24+3,BK$2+1,,,"Instances") &amp; ":" &amp; ADDRESS(24+3,BK$2+1))),"median", MEDIAN(INDIRECT(ADDRESS(24+3,BK$2+1,,,"Instances") &amp; ":" &amp; ADDRESS(24+3,BK$2+1))),"min", MIN(INDIRECT(ADDRESS(24+3,BK$2+1,,,"Instances") &amp; ":" &amp; ADDRESS(24+3,BK$2+1))),"max", MAX(INDIRECT(ADDRESS(24+3,BK$2+1,,,"Instances") &amp; ":" &amp; ADDRESS(24+3,BK$2+1))),"diff", MAX(INDIRECT(ADDRESS(24+3,BK$2+1,,,"Instances") &amp; ":" &amp; ADDRESS(24+3,BK$2+1)))-MIN(INDIRECT(ADDRESS(24+3,BK$2+1,,,"Instances") &amp; ":" &amp; ADDRESS(24+3,BK$2+1))))</f>
        <v>0</v>
      </c>
      <c r="BL29">
        <f>IFERROR(SMALL(BK5:BK343,ROW()-ROW($BL$5)+1),"")</f>
        <v>0</v>
      </c>
      <c r="BN29">
        <f>IFERROR(SUM(BL5:BL29),"")</f>
        <v>0</v>
      </c>
      <c r="BO29" cm="1">
        <f t="array" ref="BO29">_xlfn.SWITCH(Charts!$B$3,"average", AVERAGE(INDIRECT(ADDRESS(24+3,BO$2+1,,,"Instances") &amp; ":" &amp; ADDRESS(24+3,BO$2+1))),"median", MEDIAN(INDIRECT(ADDRESS(24+3,BO$2+1,,,"Instances") &amp; ":" &amp; ADDRESS(24+3,BO$2+1))),"min", MIN(INDIRECT(ADDRESS(24+3,BO$2+1,,,"Instances") &amp; ":" &amp; ADDRESS(24+3,BO$2+1))),"max", MAX(INDIRECT(ADDRESS(24+3,BO$2+1,,,"Instances") &amp; ":" &amp; ADDRESS(24+3,BO$2+1))),"diff", MAX(INDIRECT(ADDRESS(24+3,BO$2+1,,,"Instances") &amp; ":" &amp; ADDRESS(24+3,BO$2+1)))-MIN(INDIRECT(ADDRESS(24+3,BO$2+1,,,"Instances") &amp; ":" &amp; ADDRESS(24+3,BO$2+1))))</f>
        <v>0</v>
      </c>
      <c r="BP29">
        <f>IFERROR(SMALL(BO5:BO343,ROW()-ROW($BP$5)+1),"")</f>
        <v>0</v>
      </c>
      <c r="BR29">
        <f>IFERROR(SUM(BP5:BP29),"")</f>
        <v>0</v>
      </c>
      <c r="BU29">
        <f>IF(Charts!$B$3="none",E1731,IF(AM1731="",NA(),AM1731))</f>
        <v>0</v>
      </c>
      <c r="BV29">
        <f>IF(Charts!$B$3="none",F1731,IF(AN1731="",NA(),AN1731))</f>
        <v>0</v>
      </c>
      <c r="BW29">
        <f>IF(Charts!$B$3="none",G1731,IF(AO1731="",NA(),AO1731))</f>
        <v>0</v>
      </c>
      <c r="BX29">
        <f>IF(Charts!$B$3="none",H1731,IF(AP1731="",NA(),AP1731))</f>
        <v>0</v>
      </c>
      <c r="BY29">
        <f>IF(Charts!$B$3="none",I1731,IF(AQ1731="",NA(),AQ1731))</f>
        <v>0</v>
      </c>
      <c r="BZ29">
        <f>IF(Charts!$B$3="none",J1731,IF(AR1731="",NA(),AR1731))</f>
        <v>0</v>
      </c>
      <c r="CA29">
        <f>IF(Charts!$B$3="none",K1731,IF(AS1731="",NA(),AS1731))</f>
        <v>0</v>
      </c>
      <c r="CB29">
        <f>IF(Charts!$B$3="none",L1731,IF(AT1731="",NA(),AT1731))</f>
        <v>0</v>
      </c>
      <c r="CC29">
        <f>IF(Charts!$B$3="none",M1731,IF(AU1731="",NA(),AU1731))</f>
        <v>0</v>
      </c>
      <c r="CD29">
        <f>IF(Charts!$B$3="none",N1731,IF(AV1731="",NA(),AV1731))</f>
        <v>0</v>
      </c>
      <c r="CE29">
        <f>IF(Charts!$B$3="none",O1731,IF(AW1731="",NA(),AW1731))</f>
        <v>0</v>
      </c>
      <c r="CF29">
        <f>IF(Charts!$B$3="none",P1731,IF(AX1731="",NA(),AX1731))</f>
        <v>0</v>
      </c>
      <c r="CG29">
        <f>IF(Charts!$B$3="none",Q1731,IF(AY1731="",NA(),AY1731))</f>
        <v>0</v>
      </c>
      <c r="CH29">
        <f>IF(Charts!$B$3="none",R1731,IF(AZ1731="",NA(),AZ1731))</f>
        <v>0</v>
      </c>
      <c r="CI29">
        <f>IF(Charts!$B$3="none",S1731,IF(BA1731="",NA(),BA1731))</f>
        <v>0</v>
      </c>
      <c r="CJ29">
        <f>IF(Charts!$B$3="none",T1731,IF(BB1731="",NA(),BB1731))</f>
        <v>0</v>
      </c>
      <c r="CK29">
        <f>IF(Charts!$B$3="none",U1731,IF(BC1731="",NA(),BC1731))</f>
        <v>0</v>
      </c>
      <c r="CL29">
        <f>IF(Charts!$B$3="none",V1731,IF(BD1731="",NA(),BD1731))</f>
        <v>0</v>
      </c>
      <c r="CM29">
        <f>IF(Charts!$B$3="none",W1731,IF(BE1731="",NA(),BE1731))</f>
        <v>0</v>
      </c>
      <c r="CN29">
        <f>IF(Charts!$B$3="none",X1731,IF(BF1731="",NA(),BF1731))</f>
        <v>0</v>
      </c>
      <c r="CO29">
        <f>IF(Charts!$B$3="none",Y1731,IF(BG1731="",NA(),BG1731))</f>
        <v>0</v>
      </c>
      <c r="CP29">
        <f>IF(Charts!$B$3="none",Z1731,IF(BH1731="",NA(),BH1731))</f>
        <v>0</v>
      </c>
      <c r="CQ29">
        <f>IF(Charts!$B$3="none",AA1731,IF(BI1731="",NA(),BI1731))</f>
        <v>0</v>
      </c>
      <c r="CR29">
        <f>IF(Charts!$B$3="none",AB1731,IF(BJ1731="",NA(),BJ1731))</f>
        <v>0</v>
      </c>
      <c r="CS29">
        <f>IF(Charts!$B$3="none",AC1731,IF(BK1731="",NA(),BK1731))</f>
        <v>0</v>
      </c>
      <c r="CT29">
        <f>IF(Charts!$B$3="none",AD1731,IF(BL1731="",NA(),BL1731))</f>
        <v>0</v>
      </c>
      <c r="CU29">
        <f>IF(Charts!$B$3="none",AE1731,IF(BM1731="",NA(),BM1731))</f>
        <v>0</v>
      </c>
      <c r="CV29">
        <f>IF(Charts!$B$3="none",AF1731,IF(BN1731="",NA(),BN1731))</f>
        <v>0</v>
      </c>
      <c r="CW29">
        <f>IF(Charts!$B$3="none",AG1731,IF(BO1731="",NA(),BO1731))</f>
        <v>0</v>
      </c>
      <c r="CX29">
        <f>IF(Charts!$B$3="none",AH1731,IF(BP1731="",NA(),BP1731))</f>
        <v>0</v>
      </c>
      <c r="CY29">
        <f>IF(Charts!$B$3="none",AI1731,IF(BQ1731="",NA(),BQ1731))</f>
        <v>0</v>
      </c>
      <c r="CZ29">
        <f>IF(Charts!$B$3="none",AJ1731,IF(BR1731="",NA(),BR1731))</f>
        <v>0</v>
      </c>
    </row>
    <row r="30" spans="4:104">
      <c r="D30">
        <v>26</v>
      </c>
      <c r="E30">
        <f>IF(INDIRECT(ADDRESS($D30+2,E$2+1,,,"Instances"))="","",INDIRECT(ADDRESS($D30+2,E$2+1,,,"Instances")))</f>
        <v>0</v>
      </c>
      <c r="F30">
        <f>IFERROR(SMALL(E5:E343,ROW()-ROW($F$5)+1),"")</f>
        <v>0</v>
      </c>
      <c r="H30">
        <f>IFERROR(SUM(F5:F30),"")</f>
        <v>0</v>
      </c>
      <c r="I30">
        <f>IF(INDIRECT(ADDRESS($D30+2,I$2+1,,,"Instances"))="","",INDIRECT(ADDRESS($D30+2,I$2+1,,,"Instances")))</f>
        <v>0</v>
      </c>
      <c r="J30">
        <f>IFERROR(SMALL(I5:I343,ROW()-ROW($J$5)+1),"")</f>
        <v>0</v>
      </c>
      <c r="L30">
        <f>IFERROR(SUM(J5:J30),"")</f>
        <v>0</v>
      </c>
      <c r="M30">
        <f>IF(INDIRECT(ADDRESS($D30+2,M$2+1,,,"Instances"))="","",INDIRECT(ADDRESS($D30+2,M$2+1,,,"Instances")))</f>
        <v>0</v>
      </c>
      <c r="N30">
        <f>IFERROR(SMALL(M5:M343,ROW()-ROW($N$5)+1),"")</f>
        <v>0</v>
      </c>
      <c r="P30">
        <f>IFERROR(SUM(N5:N30),"")</f>
        <v>0</v>
      </c>
      <c r="Q30">
        <f>IF(INDIRECT(ADDRESS($D30+2,Q$2+1,,,"Instances"))="","",INDIRECT(ADDRESS($D30+2,Q$2+1,,,"Instances")))</f>
        <v>0</v>
      </c>
      <c r="R30">
        <f>IFERROR(SMALL(Q5:Q343,ROW()-ROW($R$5)+1),"")</f>
        <v>0</v>
      </c>
      <c r="T30">
        <f>IFERROR(SUM(R5:R30),"")</f>
        <v>0</v>
      </c>
      <c r="U30">
        <f>IF(INDIRECT(ADDRESS($D30+2,U$2+1,,,"Instances"))="","",INDIRECT(ADDRESS($D30+2,U$2+1,,,"Instances")))</f>
        <v>0</v>
      </c>
      <c r="V30">
        <f>IFERROR(SMALL(U5:U343,ROW()-ROW($V$5)+1),"")</f>
        <v>0</v>
      </c>
      <c r="X30">
        <f>IFERROR(SUM(V5:V30),"")</f>
        <v>0</v>
      </c>
      <c r="Y30">
        <f>IF(INDIRECT(ADDRESS($D30+2,Y$2+1,,,"Instances"))="","",INDIRECT(ADDRESS($D30+2,Y$2+1,,,"Instances")))</f>
        <v>0</v>
      </c>
      <c r="Z30">
        <f>IFERROR(SMALL(Y5:Y343,ROW()-ROW($Z$5)+1),"")</f>
        <v>0</v>
      </c>
      <c r="AB30">
        <f>IFERROR(SUM(Z5:Z30),"")</f>
        <v>0</v>
      </c>
      <c r="AC30">
        <f>IF(INDIRECT(ADDRESS($D30+2,AC$2+1,,,"Instances"))="","",INDIRECT(ADDRESS($D30+2,AC$2+1,,,"Instances")))</f>
        <v>0</v>
      </c>
      <c r="AD30">
        <f>IFERROR(SMALL(AC5:AC343,ROW()-ROW($AD$5)+1),"")</f>
        <v>0</v>
      </c>
      <c r="AF30">
        <f>IFERROR(SUM(AD5:AD30),"")</f>
        <v>0</v>
      </c>
      <c r="AG30">
        <f>IF(INDIRECT(ADDRESS($D30+2,AG$2+1,,,"Instances"))="","",INDIRECT(ADDRESS($D30+2,AG$2+1,,,"Instances")))</f>
        <v>0</v>
      </c>
      <c r="AH30">
        <f>IFERROR(SMALL(AG5:AG343,ROW()-ROW($AH$5)+1),"")</f>
        <v>0</v>
      </c>
      <c r="AJ30">
        <f>IFERROR(SUM(AH5:AH30),"")</f>
        <v>0</v>
      </c>
      <c r="AL30">
        <v>26</v>
      </c>
      <c r="AM30" cm="1">
        <f t="array" ref="AM30">_xlfn.SWITCH(Charts!$B$3,"average", AVERAGE(INDIRECT(ADDRESS(25+3,AM$2+1,,,"Instances") &amp; ":" &amp; ADDRESS(25+3,AM$2+1))),"median", MEDIAN(INDIRECT(ADDRESS(25+3,AM$2+1,,,"Instances") &amp; ":" &amp; ADDRESS(25+3,AM$2+1))),"min", MIN(INDIRECT(ADDRESS(25+3,AM$2+1,,,"Instances") &amp; ":" &amp; ADDRESS(25+3,AM$2+1))),"max", MAX(INDIRECT(ADDRESS(25+3,AM$2+1,,,"Instances") &amp; ":" &amp; ADDRESS(25+3,AM$2+1))),"diff", MAX(INDIRECT(ADDRESS(25+3,AM$2+1,,,"Instances") &amp; ":" &amp; ADDRESS(25+3,AM$2+1)))-MIN(INDIRECT(ADDRESS(25+3,AM$2+1,,,"Instances") &amp; ":" &amp; ADDRESS(25+3,AM$2+1))))</f>
        <v>0</v>
      </c>
      <c r="AN30">
        <f>IFERROR(SMALL(AM5:AM343,ROW()-ROW($AN$5)+1),"")</f>
        <v>0</v>
      </c>
      <c r="AP30">
        <f>IFERROR(SUM(AN5:AN30),"")</f>
        <v>0</v>
      </c>
      <c r="AQ30" cm="1">
        <f t="array" ref="AQ30">_xlfn.SWITCH(Charts!$B$3,"average", AVERAGE(INDIRECT(ADDRESS(25+3,AQ$2+1,,,"Instances") &amp; ":" &amp; ADDRESS(25+3,AQ$2+1))),"median", MEDIAN(INDIRECT(ADDRESS(25+3,AQ$2+1,,,"Instances") &amp; ":" &amp; ADDRESS(25+3,AQ$2+1))),"min", MIN(INDIRECT(ADDRESS(25+3,AQ$2+1,,,"Instances") &amp; ":" &amp; ADDRESS(25+3,AQ$2+1))),"max", MAX(INDIRECT(ADDRESS(25+3,AQ$2+1,,,"Instances") &amp; ":" &amp; ADDRESS(25+3,AQ$2+1))),"diff", MAX(INDIRECT(ADDRESS(25+3,AQ$2+1,,,"Instances") &amp; ":" &amp; ADDRESS(25+3,AQ$2+1)))-MIN(INDIRECT(ADDRESS(25+3,AQ$2+1,,,"Instances") &amp; ":" &amp; ADDRESS(25+3,AQ$2+1))))</f>
        <v>0</v>
      </c>
      <c r="AR30">
        <f>IFERROR(SMALL(AQ5:AQ343,ROW()-ROW($AR$5)+1),"")</f>
        <v>0</v>
      </c>
      <c r="AT30">
        <f>IFERROR(SUM(AR5:AR30),"")</f>
        <v>0</v>
      </c>
      <c r="AU30" cm="1">
        <f t="array" ref="AU30">_xlfn.SWITCH(Charts!$B$3,"average", AVERAGE(INDIRECT(ADDRESS(25+3,AU$2+1,,,"Instances") &amp; ":" &amp; ADDRESS(25+3,AU$2+1))),"median", MEDIAN(INDIRECT(ADDRESS(25+3,AU$2+1,,,"Instances") &amp; ":" &amp; ADDRESS(25+3,AU$2+1))),"min", MIN(INDIRECT(ADDRESS(25+3,AU$2+1,,,"Instances") &amp; ":" &amp; ADDRESS(25+3,AU$2+1))),"max", MAX(INDIRECT(ADDRESS(25+3,AU$2+1,,,"Instances") &amp; ":" &amp; ADDRESS(25+3,AU$2+1))),"diff", MAX(INDIRECT(ADDRESS(25+3,AU$2+1,,,"Instances") &amp; ":" &amp; ADDRESS(25+3,AU$2+1)))-MIN(INDIRECT(ADDRESS(25+3,AU$2+1,,,"Instances") &amp; ":" &amp; ADDRESS(25+3,AU$2+1))))</f>
        <v>0</v>
      </c>
      <c r="AV30">
        <f>IFERROR(SMALL(AU5:AU343,ROW()-ROW($AV$5)+1),"")</f>
        <v>0</v>
      </c>
      <c r="AX30">
        <f>IFERROR(SUM(AV5:AV30),"")</f>
        <v>0</v>
      </c>
      <c r="AY30" cm="1">
        <f t="array" ref="AY30">_xlfn.SWITCH(Charts!$B$3,"average", AVERAGE(INDIRECT(ADDRESS(25+3,AY$2+1,,,"Instances") &amp; ":" &amp; ADDRESS(25+3,AY$2+1))),"median", MEDIAN(INDIRECT(ADDRESS(25+3,AY$2+1,,,"Instances") &amp; ":" &amp; ADDRESS(25+3,AY$2+1))),"min", MIN(INDIRECT(ADDRESS(25+3,AY$2+1,,,"Instances") &amp; ":" &amp; ADDRESS(25+3,AY$2+1))),"max", MAX(INDIRECT(ADDRESS(25+3,AY$2+1,,,"Instances") &amp; ":" &amp; ADDRESS(25+3,AY$2+1))),"diff", MAX(INDIRECT(ADDRESS(25+3,AY$2+1,,,"Instances") &amp; ":" &amp; ADDRESS(25+3,AY$2+1)))-MIN(INDIRECT(ADDRESS(25+3,AY$2+1,,,"Instances") &amp; ":" &amp; ADDRESS(25+3,AY$2+1))))</f>
        <v>0</v>
      </c>
      <c r="AZ30">
        <f>IFERROR(SMALL(AY5:AY343,ROW()-ROW($AZ$5)+1),"")</f>
        <v>0</v>
      </c>
      <c r="BB30">
        <f>IFERROR(SUM(AZ5:AZ30),"")</f>
        <v>0</v>
      </c>
      <c r="BC30" cm="1">
        <f t="array" ref="BC30">_xlfn.SWITCH(Charts!$B$3,"average", AVERAGE(INDIRECT(ADDRESS(25+3,BC$2+1,,,"Instances") &amp; ":" &amp; ADDRESS(25+3,BC$2+1))),"median", MEDIAN(INDIRECT(ADDRESS(25+3,BC$2+1,,,"Instances") &amp; ":" &amp; ADDRESS(25+3,BC$2+1))),"min", MIN(INDIRECT(ADDRESS(25+3,BC$2+1,,,"Instances") &amp; ":" &amp; ADDRESS(25+3,BC$2+1))),"max", MAX(INDIRECT(ADDRESS(25+3,BC$2+1,,,"Instances") &amp; ":" &amp; ADDRESS(25+3,BC$2+1))),"diff", MAX(INDIRECT(ADDRESS(25+3,BC$2+1,,,"Instances") &amp; ":" &amp; ADDRESS(25+3,BC$2+1)))-MIN(INDIRECT(ADDRESS(25+3,BC$2+1,,,"Instances") &amp; ":" &amp; ADDRESS(25+3,BC$2+1))))</f>
        <v>0</v>
      </c>
      <c r="BD30">
        <f>IFERROR(SMALL(BC5:BC343,ROW()-ROW($BD$5)+1),"")</f>
        <v>0</v>
      </c>
      <c r="BF30">
        <f>IFERROR(SUM(BD5:BD30),"")</f>
        <v>0</v>
      </c>
      <c r="BG30" cm="1">
        <f t="array" ref="BG30">_xlfn.SWITCH(Charts!$B$3,"average", AVERAGE(INDIRECT(ADDRESS(25+3,BG$2+1,,,"Instances") &amp; ":" &amp; ADDRESS(25+3,BG$2+1))),"median", MEDIAN(INDIRECT(ADDRESS(25+3,BG$2+1,,,"Instances") &amp; ":" &amp; ADDRESS(25+3,BG$2+1))),"min", MIN(INDIRECT(ADDRESS(25+3,BG$2+1,,,"Instances") &amp; ":" &amp; ADDRESS(25+3,BG$2+1))),"max", MAX(INDIRECT(ADDRESS(25+3,BG$2+1,,,"Instances") &amp; ":" &amp; ADDRESS(25+3,BG$2+1))),"diff", MAX(INDIRECT(ADDRESS(25+3,BG$2+1,,,"Instances") &amp; ":" &amp; ADDRESS(25+3,BG$2+1)))-MIN(INDIRECT(ADDRESS(25+3,BG$2+1,,,"Instances") &amp; ":" &amp; ADDRESS(25+3,BG$2+1))))</f>
        <v>0</v>
      </c>
      <c r="BH30">
        <f>IFERROR(SMALL(BG5:BG343,ROW()-ROW($BH$5)+1),"")</f>
        <v>0</v>
      </c>
      <c r="BJ30">
        <f>IFERROR(SUM(BH5:BH30),"")</f>
        <v>0</v>
      </c>
      <c r="BK30" cm="1">
        <f t="array" ref="BK30">_xlfn.SWITCH(Charts!$B$3,"average", AVERAGE(INDIRECT(ADDRESS(25+3,BK$2+1,,,"Instances") &amp; ":" &amp; ADDRESS(25+3,BK$2+1))),"median", MEDIAN(INDIRECT(ADDRESS(25+3,BK$2+1,,,"Instances") &amp; ":" &amp; ADDRESS(25+3,BK$2+1))),"min", MIN(INDIRECT(ADDRESS(25+3,BK$2+1,,,"Instances") &amp; ":" &amp; ADDRESS(25+3,BK$2+1))),"max", MAX(INDIRECT(ADDRESS(25+3,BK$2+1,,,"Instances") &amp; ":" &amp; ADDRESS(25+3,BK$2+1))),"diff", MAX(INDIRECT(ADDRESS(25+3,BK$2+1,,,"Instances") &amp; ":" &amp; ADDRESS(25+3,BK$2+1)))-MIN(INDIRECT(ADDRESS(25+3,BK$2+1,,,"Instances") &amp; ":" &amp; ADDRESS(25+3,BK$2+1))))</f>
        <v>0</v>
      </c>
      <c r="BL30">
        <f>IFERROR(SMALL(BK5:BK343,ROW()-ROW($BL$5)+1),"")</f>
        <v>0</v>
      </c>
      <c r="BN30">
        <f>IFERROR(SUM(BL5:BL30),"")</f>
        <v>0</v>
      </c>
      <c r="BO30" cm="1">
        <f t="array" ref="BO30">_xlfn.SWITCH(Charts!$B$3,"average", AVERAGE(INDIRECT(ADDRESS(25+3,BO$2+1,,,"Instances") &amp; ":" &amp; ADDRESS(25+3,BO$2+1))),"median", MEDIAN(INDIRECT(ADDRESS(25+3,BO$2+1,,,"Instances") &amp; ":" &amp; ADDRESS(25+3,BO$2+1))),"min", MIN(INDIRECT(ADDRESS(25+3,BO$2+1,,,"Instances") &amp; ":" &amp; ADDRESS(25+3,BO$2+1))),"max", MAX(INDIRECT(ADDRESS(25+3,BO$2+1,,,"Instances") &amp; ":" &amp; ADDRESS(25+3,BO$2+1))),"diff", MAX(INDIRECT(ADDRESS(25+3,BO$2+1,,,"Instances") &amp; ":" &amp; ADDRESS(25+3,BO$2+1)))-MIN(INDIRECT(ADDRESS(25+3,BO$2+1,,,"Instances") &amp; ":" &amp; ADDRESS(25+3,BO$2+1))))</f>
        <v>0</v>
      </c>
      <c r="BP30">
        <f>IFERROR(SMALL(BO5:BO343,ROW()-ROW($BP$5)+1),"")</f>
        <v>0</v>
      </c>
      <c r="BR30">
        <f>IFERROR(SUM(BP5:BP30),"")</f>
        <v>0</v>
      </c>
      <c r="BU30">
        <f>IF(Charts!$B$3="none",E1732,IF(AM1732="",NA(),AM1732))</f>
        <v>0</v>
      </c>
      <c r="BV30">
        <f>IF(Charts!$B$3="none",F1732,IF(AN1732="",NA(),AN1732))</f>
        <v>0</v>
      </c>
      <c r="BW30">
        <f>IF(Charts!$B$3="none",G1732,IF(AO1732="",NA(),AO1732))</f>
        <v>0</v>
      </c>
      <c r="BX30">
        <f>IF(Charts!$B$3="none",H1732,IF(AP1732="",NA(),AP1732))</f>
        <v>0</v>
      </c>
      <c r="BY30">
        <f>IF(Charts!$B$3="none",I1732,IF(AQ1732="",NA(),AQ1732))</f>
        <v>0</v>
      </c>
      <c r="BZ30">
        <f>IF(Charts!$B$3="none",J1732,IF(AR1732="",NA(),AR1732))</f>
        <v>0</v>
      </c>
      <c r="CA30">
        <f>IF(Charts!$B$3="none",K1732,IF(AS1732="",NA(),AS1732))</f>
        <v>0</v>
      </c>
      <c r="CB30">
        <f>IF(Charts!$B$3="none",L1732,IF(AT1732="",NA(),AT1732))</f>
        <v>0</v>
      </c>
      <c r="CC30">
        <f>IF(Charts!$B$3="none",M1732,IF(AU1732="",NA(),AU1732))</f>
        <v>0</v>
      </c>
      <c r="CD30">
        <f>IF(Charts!$B$3="none",N1732,IF(AV1732="",NA(),AV1732))</f>
        <v>0</v>
      </c>
      <c r="CE30">
        <f>IF(Charts!$B$3="none",O1732,IF(AW1732="",NA(),AW1732))</f>
        <v>0</v>
      </c>
      <c r="CF30">
        <f>IF(Charts!$B$3="none",P1732,IF(AX1732="",NA(),AX1732))</f>
        <v>0</v>
      </c>
      <c r="CG30">
        <f>IF(Charts!$B$3="none",Q1732,IF(AY1732="",NA(),AY1732))</f>
        <v>0</v>
      </c>
      <c r="CH30">
        <f>IF(Charts!$B$3="none",R1732,IF(AZ1732="",NA(),AZ1732))</f>
        <v>0</v>
      </c>
      <c r="CI30">
        <f>IF(Charts!$B$3="none",S1732,IF(BA1732="",NA(),BA1732))</f>
        <v>0</v>
      </c>
      <c r="CJ30">
        <f>IF(Charts!$B$3="none",T1732,IF(BB1732="",NA(),BB1732))</f>
        <v>0</v>
      </c>
      <c r="CK30">
        <f>IF(Charts!$B$3="none",U1732,IF(BC1732="",NA(),BC1732))</f>
        <v>0</v>
      </c>
      <c r="CL30">
        <f>IF(Charts!$B$3="none",V1732,IF(BD1732="",NA(),BD1732))</f>
        <v>0</v>
      </c>
      <c r="CM30">
        <f>IF(Charts!$B$3="none",W1732,IF(BE1732="",NA(),BE1732))</f>
        <v>0</v>
      </c>
      <c r="CN30">
        <f>IF(Charts!$B$3="none",X1732,IF(BF1732="",NA(),BF1732))</f>
        <v>0</v>
      </c>
      <c r="CO30">
        <f>IF(Charts!$B$3="none",Y1732,IF(BG1732="",NA(),BG1732))</f>
        <v>0</v>
      </c>
      <c r="CP30">
        <f>IF(Charts!$B$3="none",Z1732,IF(BH1732="",NA(),BH1732))</f>
        <v>0</v>
      </c>
      <c r="CQ30">
        <f>IF(Charts!$B$3="none",AA1732,IF(BI1732="",NA(),BI1732))</f>
        <v>0</v>
      </c>
      <c r="CR30">
        <f>IF(Charts!$B$3="none",AB1732,IF(BJ1732="",NA(),BJ1732))</f>
        <v>0</v>
      </c>
      <c r="CS30">
        <f>IF(Charts!$B$3="none",AC1732,IF(BK1732="",NA(),BK1732))</f>
        <v>0</v>
      </c>
      <c r="CT30">
        <f>IF(Charts!$B$3="none",AD1732,IF(BL1732="",NA(),BL1732))</f>
        <v>0</v>
      </c>
      <c r="CU30">
        <f>IF(Charts!$B$3="none",AE1732,IF(BM1732="",NA(),BM1732))</f>
        <v>0</v>
      </c>
      <c r="CV30">
        <f>IF(Charts!$B$3="none",AF1732,IF(BN1732="",NA(),BN1732))</f>
        <v>0</v>
      </c>
      <c r="CW30">
        <f>IF(Charts!$B$3="none",AG1732,IF(BO1732="",NA(),BO1732))</f>
        <v>0</v>
      </c>
      <c r="CX30">
        <f>IF(Charts!$B$3="none",AH1732,IF(BP1732="",NA(),BP1732))</f>
        <v>0</v>
      </c>
      <c r="CY30">
        <f>IF(Charts!$B$3="none",AI1732,IF(BQ1732="",NA(),BQ1732))</f>
        <v>0</v>
      </c>
      <c r="CZ30">
        <f>IF(Charts!$B$3="none",AJ1732,IF(BR1732="",NA(),BR1732))</f>
        <v>0</v>
      </c>
    </row>
    <row r="31" spans="4:104">
      <c r="D31">
        <v>27</v>
      </c>
      <c r="E31">
        <f>IF(INDIRECT(ADDRESS($D31+2,E$2+1,,,"Instances"))="","",INDIRECT(ADDRESS($D31+2,E$2+1,,,"Instances")))</f>
        <v>0</v>
      </c>
      <c r="F31">
        <f>IFERROR(SMALL(E5:E343,ROW()-ROW($F$5)+1),"")</f>
        <v>0</v>
      </c>
      <c r="H31">
        <f>IFERROR(SUM(F5:F31),"")</f>
        <v>0</v>
      </c>
      <c r="I31">
        <f>IF(INDIRECT(ADDRESS($D31+2,I$2+1,,,"Instances"))="","",INDIRECT(ADDRESS($D31+2,I$2+1,,,"Instances")))</f>
        <v>0</v>
      </c>
      <c r="J31">
        <f>IFERROR(SMALL(I5:I343,ROW()-ROW($J$5)+1),"")</f>
        <v>0</v>
      </c>
      <c r="L31">
        <f>IFERROR(SUM(J5:J31),"")</f>
        <v>0</v>
      </c>
      <c r="M31">
        <f>IF(INDIRECT(ADDRESS($D31+2,M$2+1,,,"Instances"))="","",INDIRECT(ADDRESS($D31+2,M$2+1,,,"Instances")))</f>
        <v>0</v>
      </c>
      <c r="N31">
        <f>IFERROR(SMALL(M5:M343,ROW()-ROW($N$5)+1),"")</f>
        <v>0</v>
      </c>
      <c r="P31">
        <f>IFERROR(SUM(N5:N31),"")</f>
        <v>0</v>
      </c>
      <c r="Q31">
        <f>IF(INDIRECT(ADDRESS($D31+2,Q$2+1,,,"Instances"))="","",INDIRECT(ADDRESS($D31+2,Q$2+1,,,"Instances")))</f>
        <v>0</v>
      </c>
      <c r="R31">
        <f>IFERROR(SMALL(Q5:Q343,ROW()-ROW($R$5)+1),"")</f>
        <v>0</v>
      </c>
      <c r="T31">
        <f>IFERROR(SUM(R5:R31),"")</f>
        <v>0</v>
      </c>
      <c r="U31">
        <f>IF(INDIRECT(ADDRESS($D31+2,U$2+1,,,"Instances"))="","",INDIRECT(ADDRESS($D31+2,U$2+1,,,"Instances")))</f>
        <v>0</v>
      </c>
      <c r="V31">
        <f>IFERROR(SMALL(U5:U343,ROW()-ROW($V$5)+1),"")</f>
        <v>0</v>
      </c>
      <c r="X31">
        <f>IFERROR(SUM(V5:V31),"")</f>
        <v>0</v>
      </c>
      <c r="Y31">
        <f>IF(INDIRECT(ADDRESS($D31+2,Y$2+1,,,"Instances"))="","",INDIRECT(ADDRESS($D31+2,Y$2+1,,,"Instances")))</f>
        <v>0</v>
      </c>
      <c r="Z31">
        <f>IFERROR(SMALL(Y5:Y343,ROW()-ROW($Z$5)+1),"")</f>
        <v>0</v>
      </c>
      <c r="AB31">
        <f>IFERROR(SUM(Z5:Z31),"")</f>
        <v>0</v>
      </c>
      <c r="AC31">
        <f>IF(INDIRECT(ADDRESS($D31+2,AC$2+1,,,"Instances"))="","",INDIRECT(ADDRESS($D31+2,AC$2+1,,,"Instances")))</f>
        <v>0</v>
      </c>
      <c r="AD31">
        <f>IFERROR(SMALL(AC5:AC343,ROW()-ROW($AD$5)+1),"")</f>
        <v>0</v>
      </c>
      <c r="AF31">
        <f>IFERROR(SUM(AD5:AD31),"")</f>
        <v>0</v>
      </c>
      <c r="AG31">
        <f>IF(INDIRECT(ADDRESS($D31+2,AG$2+1,,,"Instances"))="","",INDIRECT(ADDRESS($D31+2,AG$2+1,,,"Instances")))</f>
        <v>0</v>
      </c>
      <c r="AH31">
        <f>IFERROR(SMALL(AG5:AG343,ROW()-ROW($AH$5)+1),"")</f>
        <v>0</v>
      </c>
      <c r="AJ31">
        <f>IFERROR(SUM(AH5:AH31),"")</f>
        <v>0</v>
      </c>
      <c r="AL31">
        <v>27</v>
      </c>
      <c r="AM31" cm="1">
        <f t="array" ref="AM31">_xlfn.SWITCH(Charts!$B$3,"average", AVERAGE(INDIRECT(ADDRESS(26+3,AM$2+1,,,"Instances") &amp; ":" &amp; ADDRESS(26+3,AM$2+1))),"median", MEDIAN(INDIRECT(ADDRESS(26+3,AM$2+1,,,"Instances") &amp; ":" &amp; ADDRESS(26+3,AM$2+1))),"min", MIN(INDIRECT(ADDRESS(26+3,AM$2+1,,,"Instances") &amp; ":" &amp; ADDRESS(26+3,AM$2+1))),"max", MAX(INDIRECT(ADDRESS(26+3,AM$2+1,,,"Instances") &amp; ":" &amp; ADDRESS(26+3,AM$2+1))),"diff", MAX(INDIRECT(ADDRESS(26+3,AM$2+1,,,"Instances") &amp; ":" &amp; ADDRESS(26+3,AM$2+1)))-MIN(INDIRECT(ADDRESS(26+3,AM$2+1,,,"Instances") &amp; ":" &amp; ADDRESS(26+3,AM$2+1))))</f>
        <v>0</v>
      </c>
      <c r="AN31">
        <f>IFERROR(SMALL(AM5:AM343,ROW()-ROW($AN$5)+1),"")</f>
        <v>0</v>
      </c>
      <c r="AP31">
        <f>IFERROR(SUM(AN5:AN31),"")</f>
        <v>0</v>
      </c>
      <c r="AQ31" cm="1">
        <f t="array" ref="AQ31">_xlfn.SWITCH(Charts!$B$3,"average", AVERAGE(INDIRECT(ADDRESS(26+3,AQ$2+1,,,"Instances") &amp; ":" &amp; ADDRESS(26+3,AQ$2+1))),"median", MEDIAN(INDIRECT(ADDRESS(26+3,AQ$2+1,,,"Instances") &amp; ":" &amp; ADDRESS(26+3,AQ$2+1))),"min", MIN(INDIRECT(ADDRESS(26+3,AQ$2+1,,,"Instances") &amp; ":" &amp; ADDRESS(26+3,AQ$2+1))),"max", MAX(INDIRECT(ADDRESS(26+3,AQ$2+1,,,"Instances") &amp; ":" &amp; ADDRESS(26+3,AQ$2+1))),"diff", MAX(INDIRECT(ADDRESS(26+3,AQ$2+1,,,"Instances") &amp; ":" &amp; ADDRESS(26+3,AQ$2+1)))-MIN(INDIRECT(ADDRESS(26+3,AQ$2+1,,,"Instances") &amp; ":" &amp; ADDRESS(26+3,AQ$2+1))))</f>
        <v>0</v>
      </c>
      <c r="AR31">
        <f>IFERROR(SMALL(AQ5:AQ343,ROW()-ROW($AR$5)+1),"")</f>
        <v>0</v>
      </c>
      <c r="AT31">
        <f>IFERROR(SUM(AR5:AR31),"")</f>
        <v>0</v>
      </c>
      <c r="AU31" cm="1">
        <f t="array" ref="AU31">_xlfn.SWITCH(Charts!$B$3,"average", AVERAGE(INDIRECT(ADDRESS(26+3,AU$2+1,,,"Instances") &amp; ":" &amp; ADDRESS(26+3,AU$2+1))),"median", MEDIAN(INDIRECT(ADDRESS(26+3,AU$2+1,,,"Instances") &amp; ":" &amp; ADDRESS(26+3,AU$2+1))),"min", MIN(INDIRECT(ADDRESS(26+3,AU$2+1,,,"Instances") &amp; ":" &amp; ADDRESS(26+3,AU$2+1))),"max", MAX(INDIRECT(ADDRESS(26+3,AU$2+1,,,"Instances") &amp; ":" &amp; ADDRESS(26+3,AU$2+1))),"diff", MAX(INDIRECT(ADDRESS(26+3,AU$2+1,,,"Instances") &amp; ":" &amp; ADDRESS(26+3,AU$2+1)))-MIN(INDIRECT(ADDRESS(26+3,AU$2+1,,,"Instances") &amp; ":" &amp; ADDRESS(26+3,AU$2+1))))</f>
        <v>0</v>
      </c>
      <c r="AV31">
        <f>IFERROR(SMALL(AU5:AU343,ROW()-ROW($AV$5)+1),"")</f>
        <v>0</v>
      </c>
      <c r="AX31">
        <f>IFERROR(SUM(AV5:AV31),"")</f>
        <v>0</v>
      </c>
      <c r="AY31" cm="1">
        <f t="array" ref="AY31">_xlfn.SWITCH(Charts!$B$3,"average", AVERAGE(INDIRECT(ADDRESS(26+3,AY$2+1,,,"Instances") &amp; ":" &amp; ADDRESS(26+3,AY$2+1))),"median", MEDIAN(INDIRECT(ADDRESS(26+3,AY$2+1,,,"Instances") &amp; ":" &amp; ADDRESS(26+3,AY$2+1))),"min", MIN(INDIRECT(ADDRESS(26+3,AY$2+1,,,"Instances") &amp; ":" &amp; ADDRESS(26+3,AY$2+1))),"max", MAX(INDIRECT(ADDRESS(26+3,AY$2+1,,,"Instances") &amp; ":" &amp; ADDRESS(26+3,AY$2+1))),"diff", MAX(INDIRECT(ADDRESS(26+3,AY$2+1,,,"Instances") &amp; ":" &amp; ADDRESS(26+3,AY$2+1)))-MIN(INDIRECT(ADDRESS(26+3,AY$2+1,,,"Instances") &amp; ":" &amp; ADDRESS(26+3,AY$2+1))))</f>
        <v>0</v>
      </c>
      <c r="AZ31">
        <f>IFERROR(SMALL(AY5:AY343,ROW()-ROW($AZ$5)+1),"")</f>
        <v>0</v>
      </c>
      <c r="BB31">
        <f>IFERROR(SUM(AZ5:AZ31),"")</f>
        <v>0</v>
      </c>
      <c r="BC31" cm="1">
        <f t="array" ref="BC31">_xlfn.SWITCH(Charts!$B$3,"average", AVERAGE(INDIRECT(ADDRESS(26+3,BC$2+1,,,"Instances") &amp; ":" &amp; ADDRESS(26+3,BC$2+1))),"median", MEDIAN(INDIRECT(ADDRESS(26+3,BC$2+1,,,"Instances") &amp; ":" &amp; ADDRESS(26+3,BC$2+1))),"min", MIN(INDIRECT(ADDRESS(26+3,BC$2+1,,,"Instances") &amp; ":" &amp; ADDRESS(26+3,BC$2+1))),"max", MAX(INDIRECT(ADDRESS(26+3,BC$2+1,,,"Instances") &amp; ":" &amp; ADDRESS(26+3,BC$2+1))),"diff", MAX(INDIRECT(ADDRESS(26+3,BC$2+1,,,"Instances") &amp; ":" &amp; ADDRESS(26+3,BC$2+1)))-MIN(INDIRECT(ADDRESS(26+3,BC$2+1,,,"Instances") &amp; ":" &amp; ADDRESS(26+3,BC$2+1))))</f>
        <v>0</v>
      </c>
      <c r="BD31">
        <f>IFERROR(SMALL(BC5:BC343,ROW()-ROW($BD$5)+1),"")</f>
        <v>0</v>
      </c>
      <c r="BF31">
        <f>IFERROR(SUM(BD5:BD31),"")</f>
        <v>0</v>
      </c>
      <c r="BG31" cm="1">
        <f t="array" ref="BG31">_xlfn.SWITCH(Charts!$B$3,"average", AVERAGE(INDIRECT(ADDRESS(26+3,BG$2+1,,,"Instances") &amp; ":" &amp; ADDRESS(26+3,BG$2+1))),"median", MEDIAN(INDIRECT(ADDRESS(26+3,BG$2+1,,,"Instances") &amp; ":" &amp; ADDRESS(26+3,BG$2+1))),"min", MIN(INDIRECT(ADDRESS(26+3,BG$2+1,,,"Instances") &amp; ":" &amp; ADDRESS(26+3,BG$2+1))),"max", MAX(INDIRECT(ADDRESS(26+3,BG$2+1,,,"Instances") &amp; ":" &amp; ADDRESS(26+3,BG$2+1))),"diff", MAX(INDIRECT(ADDRESS(26+3,BG$2+1,,,"Instances") &amp; ":" &amp; ADDRESS(26+3,BG$2+1)))-MIN(INDIRECT(ADDRESS(26+3,BG$2+1,,,"Instances") &amp; ":" &amp; ADDRESS(26+3,BG$2+1))))</f>
        <v>0</v>
      </c>
      <c r="BH31">
        <f>IFERROR(SMALL(BG5:BG343,ROW()-ROW($BH$5)+1),"")</f>
        <v>0</v>
      </c>
      <c r="BJ31">
        <f>IFERROR(SUM(BH5:BH31),"")</f>
        <v>0</v>
      </c>
      <c r="BK31" cm="1">
        <f t="array" ref="BK31">_xlfn.SWITCH(Charts!$B$3,"average", AVERAGE(INDIRECT(ADDRESS(26+3,BK$2+1,,,"Instances") &amp; ":" &amp; ADDRESS(26+3,BK$2+1))),"median", MEDIAN(INDIRECT(ADDRESS(26+3,BK$2+1,,,"Instances") &amp; ":" &amp; ADDRESS(26+3,BK$2+1))),"min", MIN(INDIRECT(ADDRESS(26+3,BK$2+1,,,"Instances") &amp; ":" &amp; ADDRESS(26+3,BK$2+1))),"max", MAX(INDIRECT(ADDRESS(26+3,BK$2+1,,,"Instances") &amp; ":" &amp; ADDRESS(26+3,BK$2+1))),"diff", MAX(INDIRECT(ADDRESS(26+3,BK$2+1,,,"Instances") &amp; ":" &amp; ADDRESS(26+3,BK$2+1)))-MIN(INDIRECT(ADDRESS(26+3,BK$2+1,,,"Instances") &amp; ":" &amp; ADDRESS(26+3,BK$2+1))))</f>
        <v>0</v>
      </c>
      <c r="BL31">
        <f>IFERROR(SMALL(BK5:BK343,ROW()-ROW($BL$5)+1),"")</f>
        <v>0</v>
      </c>
      <c r="BN31">
        <f>IFERROR(SUM(BL5:BL31),"")</f>
        <v>0</v>
      </c>
      <c r="BO31" cm="1">
        <f t="array" ref="BO31">_xlfn.SWITCH(Charts!$B$3,"average", AVERAGE(INDIRECT(ADDRESS(26+3,BO$2+1,,,"Instances") &amp; ":" &amp; ADDRESS(26+3,BO$2+1))),"median", MEDIAN(INDIRECT(ADDRESS(26+3,BO$2+1,,,"Instances") &amp; ":" &amp; ADDRESS(26+3,BO$2+1))),"min", MIN(INDIRECT(ADDRESS(26+3,BO$2+1,,,"Instances") &amp; ":" &amp; ADDRESS(26+3,BO$2+1))),"max", MAX(INDIRECT(ADDRESS(26+3,BO$2+1,,,"Instances") &amp; ":" &amp; ADDRESS(26+3,BO$2+1))),"diff", MAX(INDIRECT(ADDRESS(26+3,BO$2+1,,,"Instances") &amp; ":" &amp; ADDRESS(26+3,BO$2+1)))-MIN(INDIRECT(ADDRESS(26+3,BO$2+1,,,"Instances") &amp; ":" &amp; ADDRESS(26+3,BO$2+1))))</f>
        <v>0</v>
      </c>
      <c r="BP31">
        <f>IFERROR(SMALL(BO5:BO343,ROW()-ROW($BP$5)+1),"")</f>
        <v>0</v>
      </c>
      <c r="BR31">
        <f>IFERROR(SUM(BP5:BP31),"")</f>
        <v>0</v>
      </c>
      <c r="BU31">
        <f>IF(Charts!$B$3="none",E1733,IF(AM1733="",NA(),AM1733))</f>
        <v>0</v>
      </c>
      <c r="BV31">
        <f>IF(Charts!$B$3="none",F1733,IF(AN1733="",NA(),AN1733))</f>
        <v>0</v>
      </c>
      <c r="BW31">
        <f>IF(Charts!$B$3="none",G1733,IF(AO1733="",NA(),AO1733))</f>
        <v>0</v>
      </c>
      <c r="BX31">
        <f>IF(Charts!$B$3="none",H1733,IF(AP1733="",NA(),AP1733))</f>
        <v>0</v>
      </c>
      <c r="BY31">
        <f>IF(Charts!$B$3="none",I1733,IF(AQ1733="",NA(),AQ1733))</f>
        <v>0</v>
      </c>
      <c r="BZ31">
        <f>IF(Charts!$B$3="none",J1733,IF(AR1733="",NA(),AR1733))</f>
        <v>0</v>
      </c>
      <c r="CA31">
        <f>IF(Charts!$B$3="none",K1733,IF(AS1733="",NA(),AS1733))</f>
        <v>0</v>
      </c>
      <c r="CB31">
        <f>IF(Charts!$B$3="none",L1733,IF(AT1733="",NA(),AT1733))</f>
        <v>0</v>
      </c>
      <c r="CC31">
        <f>IF(Charts!$B$3="none",M1733,IF(AU1733="",NA(),AU1733))</f>
        <v>0</v>
      </c>
      <c r="CD31">
        <f>IF(Charts!$B$3="none",N1733,IF(AV1733="",NA(),AV1733))</f>
        <v>0</v>
      </c>
      <c r="CE31">
        <f>IF(Charts!$B$3="none",O1733,IF(AW1733="",NA(),AW1733))</f>
        <v>0</v>
      </c>
      <c r="CF31">
        <f>IF(Charts!$B$3="none",P1733,IF(AX1733="",NA(),AX1733))</f>
        <v>0</v>
      </c>
      <c r="CG31">
        <f>IF(Charts!$B$3="none",Q1733,IF(AY1733="",NA(),AY1733))</f>
        <v>0</v>
      </c>
      <c r="CH31">
        <f>IF(Charts!$B$3="none",R1733,IF(AZ1733="",NA(),AZ1733))</f>
        <v>0</v>
      </c>
      <c r="CI31">
        <f>IF(Charts!$B$3="none",S1733,IF(BA1733="",NA(),BA1733))</f>
        <v>0</v>
      </c>
      <c r="CJ31">
        <f>IF(Charts!$B$3="none",T1733,IF(BB1733="",NA(),BB1733))</f>
        <v>0</v>
      </c>
      <c r="CK31">
        <f>IF(Charts!$B$3="none",U1733,IF(BC1733="",NA(),BC1733))</f>
        <v>0</v>
      </c>
      <c r="CL31">
        <f>IF(Charts!$B$3="none",V1733,IF(BD1733="",NA(),BD1733))</f>
        <v>0</v>
      </c>
      <c r="CM31">
        <f>IF(Charts!$B$3="none",W1733,IF(BE1733="",NA(),BE1733))</f>
        <v>0</v>
      </c>
      <c r="CN31">
        <f>IF(Charts!$B$3="none",X1733,IF(BF1733="",NA(),BF1733))</f>
        <v>0</v>
      </c>
      <c r="CO31">
        <f>IF(Charts!$B$3="none",Y1733,IF(BG1733="",NA(),BG1733))</f>
        <v>0</v>
      </c>
      <c r="CP31">
        <f>IF(Charts!$B$3="none",Z1733,IF(BH1733="",NA(),BH1733))</f>
        <v>0</v>
      </c>
      <c r="CQ31">
        <f>IF(Charts!$B$3="none",AA1733,IF(BI1733="",NA(),BI1733))</f>
        <v>0</v>
      </c>
      <c r="CR31">
        <f>IF(Charts!$B$3="none",AB1733,IF(BJ1733="",NA(),BJ1733))</f>
        <v>0</v>
      </c>
      <c r="CS31">
        <f>IF(Charts!$B$3="none",AC1733,IF(BK1733="",NA(),BK1733))</f>
        <v>0</v>
      </c>
      <c r="CT31">
        <f>IF(Charts!$B$3="none",AD1733,IF(BL1733="",NA(),BL1733))</f>
        <v>0</v>
      </c>
      <c r="CU31">
        <f>IF(Charts!$B$3="none",AE1733,IF(BM1733="",NA(),BM1733))</f>
        <v>0</v>
      </c>
      <c r="CV31">
        <f>IF(Charts!$B$3="none",AF1733,IF(BN1733="",NA(),BN1733))</f>
        <v>0</v>
      </c>
      <c r="CW31">
        <f>IF(Charts!$B$3="none",AG1733,IF(BO1733="",NA(),BO1733))</f>
        <v>0</v>
      </c>
      <c r="CX31">
        <f>IF(Charts!$B$3="none",AH1733,IF(BP1733="",NA(),BP1733))</f>
        <v>0</v>
      </c>
      <c r="CY31">
        <f>IF(Charts!$B$3="none",AI1733,IF(BQ1733="",NA(),BQ1733))</f>
        <v>0</v>
      </c>
      <c r="CZ31">
        <f>IF(Charts!$B$3="none",AJ1733,IF(BR1733="",NA(),BR1733))</f>
        <v>0</v>
      </c>
    </row>
    <row r="32" spans="4:104">
      <c r="D32">
        <v>28</v>
      </c>
      <c r="E32">
        <f>IF(INDIRECT(ADDRESS($D32+2,E$2+1,,,"Instances"))="","",INDIRECT(ADDRESS($D32+2,E$2+1,,,"Instances")))</f>
        <v>0</v>
      </c>
      <c r="F32">
        <f>IFERROR(SMALL(E5:E343,ROW()-ROW($F$5)+1),"")</f>
        <v>0</v>
      </c>
      <c r="H32">
        <f>IFERROR(SUM(F5:F32),"")</f>
        <v>0</v>
      </c>
      <c r="I32">
        <f>IF(INDIRECT(ADDRESS($D32+2,I$2+1,,,"Instances"))="","",INDIRECT(ADDRESS($D32+2,I$2+1,,,"Instances")))</f>
        <v>0</v>
      </c>
      <c r="J32">
        <f>IFERROR(SMALL(I5:I343,ROW()-ROW($J$5)+1),"")</f>
        <v>0</v>
      </c>
      <c r="L32">
        <f>IFERROR(SUM(J5:J32),"")</f>
        <v>0</v>
      </c>
      <c r="M32">
        <f>IF(INDIRECT(ADDRESS($D32+2,M$2+1,,,"Instances"))="","",INDIRECT(ADDRESS($D32+2,M$2+1,,,"Instances")))</f>
        <v>0</v>
      </c>
      <c r="N32">
        <f>IFERROR(SMALL(M5:M343,ROW()-ROW($N$5)+1),"")</f>
        <v>0</v>
      </c>
      <c r="P32">
        <f>IFERROR(SUM(N5:N32),"")</f>
        <v>0</v>
      </c>
      <c r="Q32">
        <f>IF(INDIRECT(ADDRESS($D32+2,Q$2+1,,,"Instances"))="","",INDIRECT(ADDRESS($D32+2,Q$2+1,,,"Instances")))</f>
        <v>0</v>
      </c>
      <c r="R32">
        <f>IFERROR(SMALL(Q5:Q343,ROW()-ROW($R$5)+1),"")</f>
        <v>0</v>
      </c>
      <c r="T32">
        <f>IFERROR(SUM(R5:R32),"")</f>
        <v>0</v>
      </c>
      <c r="U32">
        <f>IF(INDIRECT(ADDRESS($D32+2,U$2+1,,,"Instances"))="","",INDIRECT(ADDRESS($D32+2,U$2+1,,,"Instances")))</f>
        <v>0</v>
      </c>
      <c r="V32">
        <f>IFERROR(SMALL(U5:U343,ROW()-ROW($V$5)+1),"")</f>
        <v>0</v>
      </c>
      <c r="X32">
        <f>IFERROR(SUM(V5:V32),"")</f>
        <v>0</v>
      </c>
      <c r="Y32">
        <f>IF(INDIRECT(ADDRESS($D32+2,Y$2+1,,,"Instances"))="","",INDIRECT(ADDRESS($D32+2,Y$2+1,,,"Instances")))</f>
        <v>0</v>
      </c>
      <c r="Z32">
        <f>IFERROR(SMALL(Y5:Y343,ROW()-ROW($Z$5)+1),"")</f>
        <v>0</v>
      </c>
      <c r="AB32">
        <f>IFERROR(SUM(Z5:Z32),"")</f>
        <v>0</v>
      </c>
      <c r="AC32">
        <f>IF(INDIRECT(ADDRESS($D32+2,AC$2+1,,,"Instances"))="","",INDIRECT(ADDRESS($D32+2,AC$2+1,,,"Instances")))</f>
        <v>0</v>
      </c>
      <c r="AD32">
        <f>IFERROR(SMALL(AC5:AC343,ROW()-ROW($AD$5)+1),"")</f>
        <v>0</v>
      </c>
      <c r="AF32">
        <f>IFERROR(SUM(AD5:AD32),"")</f>
        <v>0</v>
      </c>
      <c r="AG32">
        <f>IF(INDIRECT(ADDRESS($D32+2,AG$2+1,,,"Instances"))="","",INDIRECT(ADDRESS($D32+2,AG$2+1,,,"Instances")))</f>
        <v>0</v>
      </c>
      <c r="AH32">
        <f>IFERROR(SMALL(AG5:AG343,ROW()-ROW($AH$5)+1),"")</f>
        <v>0</v>
      </c>
      <c r="AJ32">
        <f>IFERROR(SUM(AH5:AH32),"")</f>
        <v>0</v>
      </c>
      <c r="AL32">
        <v>28</v>
      </c>
      <c r="AM32" cm="1">
        <f t="array" ref="AM32">_xlfn.SWITCH(Charts!$B$3,"average", AVERAGE(INDIRECT(ADDRESS(27+3,AM$2+1,,,"Instances") &amp; ":" &amp; ADDRESS(27+3,AM$2+1))),"median", MEDIAN(INDIRECT(ADDRESS(27+3,AM$2+1,,,"Instances") &amp; ":" &amp; ADDRESS(27+3,AM$2+1))),"min", MIN(INDIRECT(ADDRESS(27+3,AM$2+1,,,"Instances") &amp; ":" &amp; ADDRESS(27+3,AM$2+1))),"max", MAX(INDIRECT(ADDRESS(27+3,AM$2+1,,,"Instances") &amp; ":" &amp; ADDRESS(27+3,AM$2+1))),"diff", MAX(INDIRECT(ADDRESS(27+3,AM$2+1,,,"Instances") &amp; ":" &amp; ADDRESS(27+3,AM$2+1)))-MIN(INDIRECT(ADDRESS(27+3,AM$2+1,,,"Instances") &amp; ":" &amp; ADDRESS(27+3,AM$2+1))))</f>
        <v>0</v>
      </c>
      <c r="AN32">
        <f>IFERROR(SMALL(AM5:AM343,ROW()-ROW($AN$5)+1),"")</f>
        <v>0</v>
      </c>
      <c r="AP32">
        <f>IFERROR(SUM(AN5:AN32),"")</f>
        <v>0</v>
      </c>
      <c r="AQ32" cm="1">
        <f t="array" ref="AQ32">_xlfn.SWITCH(Charts!$B$3,"average", AVERAGE(INDIRECT(ADDRESS(27+3,AQ$2+1,,,"Instances") &amp; ":" &amp; ADDRESS(27+3,AQ$2+1))),"median", MEDIAN(INDIRECT(ADDRESS(27+3,AQ$2+1,,,"Instances") &amp; ":" &amp; ADDRESS(27+3,AQ$2+1))),"min", MIN(INDIRECT(ADDRESS(27+3,AQ$2+1,,,"Instances") &amp; ":" &amp; ADDRESS(27+3,AQ$2+1))),"max", MAX(INDIRECT(ADDRESS(27+3,AQ$2+1,,,"Instances") &amp; ":" &amp; ADDRESS(27+3,AQ$2+1))),"diff", MAX(INDIRECT(ADDRESS(27+3,AQ$2+1,,,"Instances") &amp; ":" &amp; ADDRESS(27+3,AQ$2+1)))-MIN(INDIRECT(ADDRESS(27+3,AQ$2+1,,,"Instances") &amp; ":" &amp; ADDRESS(27+3,AQ$2+1))))</f>
        <v>0</v>
      </c>
      <c r="AR32">
        <f>IFERROR(SMALL(AQ5:AQ343,ROW()-ROW($AR$5)+1),"")</f>
        <v>0</v>
      </c>
      <c r="AT32">
        <f>IFERROR(SUM(AR5:AR32),"")</f>
        <v>0</v>
      </c>
      <c r="AU32" cm="1">
        <f t="array" ref="AU32">_xlfn.SWITCH(Charts!$B$3,"average", AVERAGE(INDIRECT(ADDRESS(27+3,AU$2+1,,,"Instances") &amp; ":" &amp; ADDRESS(27+3,AU$2+1))),"median", MEDIAN(INDIRECT(ADDRESS(27+3,AU$2+1,,,"Instances") &amp; ":" &amp; ADDRESS(27+3,AU$2+1))),"min", MIN(INDIRECT(ADDRESS(27+3,AU$2+1,,,"Instances") &amp; ":" &amp; ADDRESS(27+3,AU$2+1))),"max", MAX(INDIRECT(ADDRESS(27+3,AU$2+1,,,"Instances") &amp; ":" &amp; ADDRESS(27+3,AU$2+1))),"diff", MAX(INDIRECT(ADDRESS(27+3,AU$2+1,,,"Instances") &amp; ":" &amp; ADDRESS(27+3,AU$2+1)))-MIN(INDIRECT(ADDRESS(27+3,AU$2+1,,,"Instances") &amp; ":" &amp; ADDRESS(27+3,AU$2+1))))</f>
        <v>0</v>
      </c>
      <c r="AV32">
        <f>IFERROR(SMALL(AU5:AU343,ROW()-ROW($AV$5)+1),"")</f>
        <v>0</v>
      </c>
      <c r="AX32">
        <f>IFERROR(SUM(AV5:AV32),"")</f>
        <v>0</v>
      </c>
      <c r="AY32" cm="1">
        <f t="array" ref="AY32">_xlfn.SWITCH(Charts!$B$3,"average", AVERAGE(INDIRECT(ADDRESS(27+3,AY$2+1,,,"Instances") &amp; ":" &amp; ADDRESS(27+3,AY$2+1))),"median", MEDIAN(INDIRECT(ADDRESS(27+3,AY$2+1,,,"Instances") &amp; ":" &amp; ADDRESS(27+3,AY$2+1))),"min", MIN(INDIRECT(ADDRESS(27+3,AY$2+1,,,"Instances") &amp; ":" &amp; ADDRESS(27+3,AY$2+1))),"max", MAX(INDIRECT(ADDRESS(27+3,AY$2+1,,,"Instances") &amp; ":" &amp; ADDRESS(27+3,AY$2+1))),"diff", MAX(INDIRECT(ADDRESS(27+3,AY$2+1,,,"Instances") &amp; ":" &amp; ADDRESS(27+3,AY$2+1)))-MIN(INDIRECT(ADDRESS(27+3,AY$2+1,,,"Instances") &amp; ":" &amp; ADDRESS(27+3,AY$2+1))))</f>
        <v>0</v>
      </c>
      <c r="AZ32">
        <f>IFERROR(SMALL(AY5:AY343,ROW()-ROW($AZ$5)+1),"")</f>
        <v>0</v>
      </c>
      <c r="BB32">
        <f>IFERROR(SUM(AZ5:AZ32),"")</f>
        <v>0</v>
      </c>
      <c r="BC32" cm="1">
        <f t="array" ref="BC32">_xlfn.SWITCH(Charts!$B$3,"average", AVERAGE(INDIRECT(ADDRESS(27+3,BC$2+1,,,"Instances") &amp; ":" &amp; ADDRESS(27+3,BC$2+1))),"median", MEDIAN(INDIRECT(ADDRESS(27+3,BC$2+1,,,"Instances") &amp; ":" &amp; ADDRESS(27+3,BC$2+1))),"min", MIN(INDIRECT(ADDRESS(27+3,BC$2+1,,,"Instances") &amp; ":" &amp; ADDRESS(27+3,BC$2+1))),"max", MAX(INDIRECT(ADDRESS(27+3,BC$2+1,,,"Instances") &amp; ":" &amp; ADDRESS(27+3,BC$2+1))),"diff", MAX(INDIRECT(ADDRESS(27+3,BC$2+1,,,"Instances") &amp; ":" &amp; ADDRESS(27+3,BC$2+1)))-MIN(INDIRECT(ADDRESS(27+3,BC$2+1,,,"Instances") &amp; ":" &amp; ADDRESS(27+3,BC$2+1))))</f>
        <v>0</v>
      </c>
      <c r="BD32">
        <f>IFERROR(SMALL(BC5:BC343,ROW()-ROW($BD$5)+1),"")</f>
        <v>0</v>
      </c>
      <c r="BF32">
        <f>IFERROR(SUM(BD5:BD32),"")</f>
        <v>0</v>
      </c>
      <c r="BG32" cm="1">
        <f t="array" ref="BG32">_xlfn.SWITCH(Charts!$B$3,"average", AVERAGE(INDIRECT(ADDRESS(27+3,BG$2+1,,,"Instances") &amp; ":" &amp; ADDRESS(27+3,BG$2+1))),"median", MEDIAN(INDIRECT(ADDRESS(27+3,BG$2+1,,,"Instances") &amp; ":" &amp; ADDRESS(27+3,BG$2+1))),"min", MIN(INDIRECT(ADDRESS(27+3,BG$2+1,,,"Instances") &amp; ":" &amp; ADDRESS(27+3,BG$2+1))),"max", MAX(INDIRECT(ADDRESS(27+3,BG$2+1,,,"Instances") &amp; ":" &amp; ADDRESS(27+3,BG$2+1))),"diff", MAX(INDIRECT(ADDRESS(27+3,BG$2+1,,,"Instances") &amp; ":" &amp; ADDRESS(27+3,BG$2+1)))-MIN(INDIRECT(ADDRESS(27+3,BG$2+1,,,"Instances") &amp; ":" &amp; ADDRESS(27+3,BG$2+1))))</f>
        <v>0</v>
      </c>
      <c r="BH32">
        <f>IFERROR(SMALL(BG5:BG343,ROW()-ROW($BH$5)+1),"")</f>
        <v>0</v>
      </c>
      <c r="BJ32">
        <f>IFERROR(SUM(BH5:BH32),"")</f>
        <v>0</v>
      </c>
      <c r="BK32" cm="1">
        <f t="array" ref="BK32">_xlfn.SWITCH(Charts!$B$3,"average", AVERAGE(INDIRECT(ADDRESS(27+3,BK$2+1,,,"Instances") &amp; ":" &amp; ADDRESS(27+3,BK$2+1))),"median", MEDIAN(INDIRECT(ADDRESS(27+3,BK$2+1,,,"Instances") &amp; ":" &amp; ADDRESS(27+3,BK$2+1))),"min", MIN(INDIRECT(ADDRESS(27+3,BK$2+1,,,"Instances") &amp; ":" &amp; ADDRESS(27+3,BK$2+1))),"max", MAX(INDIRECT(ADDRESS(27+3,BK$2+1,,,"Instances") &amp; ":" &amp; ADDRESS(27+3,BK$2+1))),"diff", MAX(INDIRECT(ADDRESS(27+3,BK$2+1,,,"Instances") &amp; ":" &amp; ADDRESS(27+3,BK$2+1)))-MIN(INDIRECT(ADDRESS(27+3,BK$2+1,,,"Instances") &amp; ":" &amp; ADDRESS(27+3,BK$2+1))))</f>
        <v>0</v>
      </c>
      <c r="BL32">
        <f>IFERROR(SMALL(BK5:BK343,ROW()-ROW($BL$5)+1),"")</f>
        <v>0</v>
      </c>
      <c r="BN32">
        <f>IFERROR(SUM(BL5:BL32),"")</f>
        <v>0</v>
      </c>
      <c r="BO32" cm="1">
        <f t="array" ref="BO32">_xlfn.SWITCH(Charts!$B$3,"average", AVERAGE(INDIRECT(ADDRESS(27+3,BO$2+1,,,"Instances") &amp; ":" &amp; ADDRESS(27+3,BO$2+1))),"median", MEDIAN(INDIRECT(ADDRESS(27+3,BO$2+1,,,"Instances") &amp; ":" &amp; ADDRESS(27+3,BO$2+1))),"min", MIN(INDIRECT(ADDRESS(27+3,BO$2+1,,,"Instances") &amp; ":" &amp; ADDRESS(27+3,BO$2+1))),"max", MAX(INDIRECT(ADDRESS(27+3,BO$2+1,,,"Instances") &amp; ":" &amp; ADDRESS(27+3,BO$2+1))),"diff", MAX(INDIRECT(ADDRESS(27+3,BO$2+1,,,"Instances") &amp; ":" &amp; ADDRESS(27+3,BO$2+1)))-MIN(INDIRECT(ADDRESS(27+3,BO$2+1,,,"Instances") &amp; ":" &amp; ADDRESS(27+3,BO$2+1))))</f>
        <v>0</v>
      </c>
      <c r="BP32">
        <f>IFERROR(SMALL(BO5:BO343,ROW()-ROW($BP$5)+1),"")</f>
        <v>0</v>
      </c>
      <c r="BR32">
        <f>IFERROR(SUM(BP5:BP32),"")</f>
        <v>0</v>
      </c>
      <c r="BU32">
        <f>IF(Charts!$B$3="none",E1734,IF(AM1734="",NA(),AM1734))</f>
        <v>0</v>
      </c>
      <c r="BV32">
        <f>IF(Charts!$B$3="none",F1734,IF(AN1734="",NA(),AN1734))</f>
        <v>0</v>
      </c>
      <c r="BW32">
        <f>IF(Charts!$B$3="none",G1734,IF(AO1734="",NA(),AO1734))</f>
        <v>0</v>
      </c>
      <c r="BX32">
        <f>IF(Charts!$B$3="none",H1734,IF(AP1734="",NA(),AP1734))</f>
        <v>0</v>
      </c>
      <c r="BY32">
        <f>IF(Charts!$B$3="none",I1734,IF(AQ1734="",NA(),AQ1734))</f>
        <v>0</v>
      </c>
      <c r="BZ32">
        <f>IF(Charts!$B$3="none",J1734,IF(AR1734="",NA(),AR1734))</f>
        <v>0</v>
      </c>
      <c r="CA32">
        <f>IF(Charts!$B$3="none",K1734,IF(AS1734="",NA(),AS1734))</f>
        <v>0</v>
      </c>
      <c r="CB32">
        <f>IF(Charts!$B$3="none",L1734,IF(AT1734="",NA(),AT1734))</f>
        <v>0</v>
      </c>
      <c r="CC32">
        <f>IF(Charts!$B$3="none",M1734,IF(AU1734="",NA(),AU1734))</f>
        <v>0</v>
      </c>
      <c r="CD32">
        <f>IF(Charts!$B$3="none",N1734,IF(AV1734="",NA(),AV1734))</f>
        <v>0</v>
      </c>
      <c r="CE32">
        <f>IF(Charts!$B$3="none",O1734,IF(AW1734="",NA(),AW1734))</f>
        <v>0</v>
      </c>
      <c r="CF32">
        <f>IF(Charts!$B$3="none",P1734,IF(AX1734="",NA(),AX1734))</f>
        <v>0</v>
      </c>
      <c r="CG32">
        <f>IF(Charts!$B$3="none",Q1734,IF(AY1734="",NA(),AY1734))</f>
        <v>0</v>
      </c>
      <c r="CH32">
        <f>IF(Charts!$B$3="none",R1734,IF(AZ1734="",NA(),AZ1734))</f>
        <v>0</v>
      </c>
      <c r="CI32">
        <f>IF(Charts!$B$3="none",S1734,IF(BA1734="",NA(),BA1734))</f>
        <v>0</v>
      </c>
      <c r="CJ32">
        <f>IF(Charts!$B$3="none",T1734,IF(BB1734="",NA(),BB1734))</f>
        <v>0</v>
      </c>
      <c r="CK32">
        <f>IF(Charts!$B$3="none",U1734,IF(BC1734="",NA(),BC1734))</f>
        <v>0</v>
      </c>
      <c r="CL32">
        <f>IF(Charts!$B$3="none",V1734,IF(BD1734="",NA(),BD1734))</f>
        <v>0</v>
      </c>
      <c r="CM32">
        <f>IF(Charts!$B$3="none",W1734,IF(BE1734="",NA(),BE1734))</f>
        <v>0</v>
      </c>
      <c r="CN32">
        <f>IF(Charts!$B$3="none",X1734,IF(BF1734="",NA(),BF1734))</f>
        <v>0</v>
      </c>
      <c r="CO32">
        <f>IF(Charts!$B$3="none",Y1734,IF(BG1734="",NA(),BG1734))</f>
        <v>0</v>
      </c>
      <c r="CP32">
        <f>IF(Charts!$B$3="none",Z1734,IF(BH1734="",NA(),BH1734))</f>
        <v>0</v>
      </c>
      <c r="CQ32">
        <f>IF(Charts!$B$3="none",AA1734,IF(BI1734="",NA(),BI1734))</f>
        <v>0</v>
      </c>
      <c r="CR32">
        <f>IF(Charts!$B$3="none",AB1734,IF(BJ1734="",NA(),BJ1734))</f>
        <v>0</v>
      </c>
      <c r="CS32">
        <f>IF(Charts!$B$3="none",AC1734,IF(BK1734="",NA(),BK1734))</f>
        <v>0</v>
      </c>
      <c r="CT32">
        <f>IF(Charts!$B$3="none",AD1734,IF(BL1734="",NA(),BL1734))</f>
        <v>0</v>
      </c>
      <c r="CU32">
        <f>IF(Charts!$B$3="none",AE1734,IF(BM1734="",NA(),BM1734))</f>
        <v>0</v>
      </c>
      <c r="CV32">
        <f>IF(Charts!$B$3="none",AF1734,IF(BN1734="",NA(),BN1734))</f>
        <v>0</v>
      </c>
      <c r="CW32">
        <f>IF(Charts!$B$3="none",AG1734,IF(BO1734="",NA(),BO1734))</f>
        <v>0</v>
      </c>
      <c r="CX32">
        <f>IF(Charts!$B$3="none",AH1734,IF(BP1734="",NA(),BP1734))</f>
        <v>0</v>
      </c>
      <c r="CY32">
        <f>IF(Charts!$B$3="none",AI1734,IF(BQ1734="",NA(),BQ1734))</f>
        <v>0</v>
      </c>
      <c r="CZ32">
        <f>IF(Charts!$B$3="none",AJ1734,IF(BR1734="",NA(),BR1734))</f>
        <v>0</v>
      </c>
    </row>
    <row r="33" spans="4:104">
      <c r="D33">
        <v>29</v>
      </c>
      <c r="E33">
        <f>IF(INDIRECT(ADDRESS($D33+2,E$2+1,,,"Instances"))="","",INDIRECT(ADDRESS($D33+2,E$2+1,,,"Instances")))</f>
        <v>0</v>
      </c>
      <c r="F33">
        <f>IFERROR(SMALL(E5:E343,ROW()-ROW($F$5)+1),"")</f>
        <v>0</v>
      </c>
      <c r="H33">
        <f>IFERROR(SUM(F5:F33),"")</f>
        <v>0</v>
      </c>
      <c r="I33">
        <f>IF(INDIRECT(ADDRESS($D33+2,I$2+1,,,"Instances"))="","",INDIRECT(ADDRESS($D33+2,I$2+1,,,"Instances")))</f>
        <v>0</v>
      </c>
      <c r="J33">
        <f>IFERROR(SMALL(I5:I343,ROW()-ROW($J$5)+1),"")</f>
        <v>0</v>
      </c>
      <c r="L33">
        <f>IFERROR(SUM(J5:J33),"")</f>
        <v>0</v>
      </c>
      <c r="M33">
        <f>IF(INDIRECT(ADDRESS($D33+2,M$2+1,,,"Instances"))="","",INDIRECT(ADDRESS($D33+2,M$2+1,,,"Instances")))</f>
        <v>0</v>
      </c>
      <c r="N33">
        <f>IFERROR(SMALL(M5:M343,ROW()-ROW($N$5)+1),"")</f>
        <v>0</v>
      </c>
      <c r="P33">
        <f>IFERROR(SUM(N5:N33),"")</f>
        <v>0</v>
      </c>
      <c r="Q33">
        <f>IF(INDIRECT(ADDRESS($D33+2,Q$2+1,,,"Instances"))="","",INDIRECT(ADDRESS($D33+2,Q$2+1,,,"Instances")))</f>
        <v>0</v>
      </c>
      <c r="R33">
        <f>IFERROR(SMALL(Q5:Q343,ROW()-ROW($R$5)+1),"")</f>
        <v>0</v>
      </c>
      <c r="T33">
        <f>IFERROR(SUM(R5:R33),"")</f>
        <v>0</v>
      </c>
      <c r="U33">
        <f>IF(INDIRECT(ADDRESS($D33+2,U$2+1,,,"Instances"))="","",INDIRECT(ADDRESS($D33+2,U$2+1,,,"Instances")))</f>
        <v>0</v>
      </c>
      <c r="V33">
        <f>IFERROR(SMALL(U5:U343,ROW()-ROW($V$5)+1),"")</f>
        <v>0</v>
      </c>
      <c r="X33">
        <f>IFERROR(SUM(V5:V33),"")</f>
        <v>0</v>
      </c>
      <c r="Y33">
        <f>IF(INDIRECT(ADDRESS($D33+2,Y$2+1,,,"Instances"))="","",INDIRECT(ADDRESS($D33+2,Y$2+1,,,"Instances")))</f>
        <v>0</v>
      </c>
      <c r="Z33">
        <f>IFERROR(SMALL(Y5:Y343,ROW()-ROW($Z$5)+1),"")</f>
        <v>0</v>
      </c>
      <c r="AB33">
        <f>IFERROR(SUM(Z5:Z33),"")</f>
        <v>0</v>
      </c>
      <c r="AC33">
        <f>IF(INDIRECT(ADDRESS($D33+2,AC$2+1,,,"Instances"))="","",INDIRECT(ADDRESS($D33+2,AC$2+1,,,"Instances")))</f>
        <v>0</v>
      </c>
      <c r="AD33">
        <f>IFERROR(SMALL(AC5:AC343,ROW()-ROW($AD$5)+1),"")</f>
        <v>0</v>
      </c>
      <c r="AF33">
        <f>IFERROR(SUM(AD5:AD33),"")</f>
        <v>0</v>
      </c>
      <c r="AG33">
        <f>IF(INDIRECT(ADDRESS($D33+2,AG$2+1,,,"Instances"))="","",INDIRECT(ADDRESS($D33+2,AG$2+1,,,"Instances")))</f>
        <v>0</v>
      </c>
      <c r="AH33">
        <f>IFERROR(SMALL(AG5:AG343,ROW()-ROW($AH$5)+1),"")</f>
        <v>0</v>
      </c>
      <c r="AJ33">
        <f>IFERROR(SUM(AH5:AH33),"")</f>
        <v>0</v>
      </c>
      <c r="AL33">
        <v>29</v>
      </c>
      <c r="AM33" cm="1">
        <f t="array" ref="AM33">_xlfn.SWITCH(Charts!$B$3,"average", AVERAGE(INDIRECT(ADDRESS(28+3,AM$2+1,,,"Instances") &amp; ":" &amp; ADDRESS(28+3,AM$2+1))),"median", MEDIAN(INDIRECT(ADDRESS(28+3,AM$2+1,,,"Instances") &amp; ":" &amp; ADDRESS(28+3,AM$2+1))),"min", MIN(INDIRECT(ADDRESS(28+3,AM$2+1,,,"Instances") &amp; ":" &amp; ADDRESS(28+3,AM$2+1))),"max", MAX(INDIRECT(ADDRESS(28+3,AM$2+1,,,"Instances") &amp; ":" &amp; ADDRESS(28+3,AM$2+1))),"diff", MAX(INDIRECT(ADDRESS(28+3,AM$2+1,,,"Instances") &amp; ":" &amp; ADDRESS(28+3,AM$2+1)))-MIN(INDIRECT(ADDRESS(28+3,AM$2+1,,,"Instances") &amp; ":" &amp; ADDRESS(28+3,AM$2+1))))</f>
        <v>0</v>
      </c>
      <c r="AN33">
        <f>IFERROR(SMALL(AM5:AM343,ROW()-ROW($AN$5)+1),"")</f>
        <v>0</v>
      </c>
      <c r="AP33">
        <f>IFERROR(SUM(AN5:AN33),"")</f>
        <v>0</v>
      </c>
      <c r="AQ33" cm="1">
        <f t="array" ref="AQ33">_xlfn.SWITCH(Charts!$B$3,"average", AVERAGE(INDIRECT(ADDRESS(28+3,AQ$2+1,,,"Instances") &amp; ":" &amp; ADDRESS(28+3,AQ$2+1))),"median", MEDIAN(INDIRECT(ADDRESS(28+3,AQ$2+1,,,"Instances") &amp; ":" &amp; ADDRESS(28+3,AQ$2+1))),"min", MIN(INDIRECT(ADDRESS(28+3,AQ$2+1,,,"Instances") &amp; ":" &amp; ADDRESS(28+3,AQ$2+1))),"max", MAX(INDIRECT(ADDRESS(28+3,AQ$2+1,,,"Instances") &amp; ":" &amp; ADDRESS(28+3,AQ$2+1))),"diff", MAX(INDIRECT(ADDRESS(28+3,AQ$2+1,,,"Instances") &amp; ":" &amp; ADDRESS(28+3,AQ$2+1)))-MIN(INDIRECT(ADDRESS(28+3,AQ$2+1,,,"Instances") &amp; ":" &amp; ADDRESS(28+3,AQ$2+1))))</f>
        <v>0</v>
      </c>
      <c r="AR33">
        <f>IFERROR(SMALL(AQ5:AQ343,ROW()-ROW($AR$5)+1),"")</f>
        <v>0</v>
      </c>
      <c r="AT33">
        <f>IFERROR(SUM(AR5:AR33),"")</f>
        <v>0</v>
      </c>
      <c r="AU33" cm="1">
        <f t="array" ref="AU33">_xlfn.SWITCH(Charts!$B$3,"average", AVERAGE(INDIRECT(ADDRESS(28+3,AU$2+1,,,"Instances") &amp; ":" &amp; ADDRESS(28+3,AU$2+1))),"median", MEDIAN(INDIRECT(ADDRESS(28+3,AU$2+1,,,"Instances") &amp; ":" &amp; ADDRESS(28+3,AU$2+1))),"min", MIN(INDIRECT(ADDRESS(28+3,AU$2+1,,,"Instances") &amp; ":" &amp; ADDRESS(28+3,AU$2+1))),"max", MAX(INDIRECT(ADDRESS(28+3,AU$2+1,,,"Instances") &amp; ":" &amp; ADDRESS(28+3,AU$2+1))),"diff", MAX(INDIRECT(ADDRESS(28+3,AU$2+1,,,"Instances") &amp; ":" &amp; ADDRESS(28+3,AU$2+1)))-MIN(INDIRECT(ADDRESS(28+3,AU$2+1,,,"Instances") &amp; ":" &amp; ADDRESS(28+3,AU$2+1))))</f>
        <v>0</v>
      </c>
      <c r="AV33">
        <f>IFERROR(SMALL(AU5:AU343,ROW()-ROW($AV$5)+1),"")</f>
        <v>0</v>
      </c>
      <c r="AX33">
        <f>IFERROR(SUM(AV5:AV33),"")</f>
        <v>0</v>
      </c>
      <c r="AY33" cm="1">
        <f t="array" ref="AY33">_xlfn.SWITCH(Charts!$B$3,"average", AVERAGE(INDIRECT(ADDRESS(28+3,AY$2+1,,,"Instances") &amp; ":" &amp; ADDRESS(28+3,AY$2+1))),"median", MEDIAN(INDIRECT(ADDRESS(28+3,AY$2+1,,,"Instances") &amp; ":" &amp; ADDRESS(28+3,AY$2+1))),"min", MIN(INDIRECT(ADDRESS(28+3,AY$2+1,,,"Instances") &amp; ":" &amp; ADDRESS(28+3,AY$2+1))),"max", MAX(INDIRECT(ADDRESS(28+3,AY$2+1,,,"Instances") &amp; ":" &amp; ADDRESS(28+3,AY$2+1))),"diff", MAX(INDIRECT(ADDRESS(28+3,AY$2+1,,,"Instances") &amp; ":" &amp; ADDRESS(28+3,AY$2+1)))-MIN(INDIRECT(ADDRESS(28+3,AY$2+1,,,"Instances") &amp; ":" &amp; ADDRESS(28+3,AY$2+1))))</f>
        <v>0</v>
      </c>
      <c r="AZ33">
        <f>IFERROR(SMALL(AY5:AY343,ROW()-ROW($AZ$5)+1),"")</f>
        <v>0</v>
      </c>
      <c r="BB33">
        <f>IFERROR(SUM(AZ5:AZ33),"")</f>
        <v>0</v>
      </c>
      <c r="BC33" cm="1">
        <f t="array" ref="BC33">_xlfn.SWITCH(Charts!$B$3,"average", AVERAGE(INDIRECT(ADDRESS(28+3,BC$2+1,,,"Instances") &amp; ":" &amp; ADDRESS(28+3,BC$2+1))),"median", MEDIAN(INDIRECT(ADDRESS(28+3,BC$2+1,,,"Instances") &amp; ":" &amp; ADDRESS(28+3,BC$2+1))),"min", MIN(INDIRECT(ADDRESS(28+3,BC$2+1,,,"Instances") &amp; ":" &amp; ADDRESS(28+3,BC$2+1))),"max", MAX(INDIRECT(ADDRESS(28+3,BC$2+1,,,"Instances") &amp; ":" &amp; ADDRESS(28+3,BC$2+1))),"diff", MAX(INDIRECT(ADDRESS(28+3,BC$2+1,,,"Instances") &amp; ":" &amp; ADDRESS(28+3,BC$2+1)))-MIN(INDIRECT(ADDRESS(28+3,BC$2+1,,,"Instances") &amp; ":" &amp; ADDRESS(28+3,BC$2+1))))</f>
        <v>0</v>
      </c>
      <c r="BD33">
        <f>IFERROR(SMALL(BC5:BC343,ROW()-ROW($BD$5)+1),"")</f>
        <v>0</v>
      </c>
      <c r="BF33">
        <f>IFERROR(SUM(BD5:BD33),"")</f>
        <v>0</v>
      </c>
      <c r="BG33" cm="1">
        <f t="array" ref="BG33">_xlfn.SWITCH(Charts!$B$3,"average", AVERAGE(INDIRECT(ADDRESS(28+3,BG$2+1,,,"Instances") &amp; ":" &amp; ADDRESS(28+3,BG$2+1))),"median", MEDIAN(INDIRECT(ADDRESS(28+3,BG$2+1,,,"Instances") &amp; ":" &amp; ADDRESS(28+3,BG$2+1))),"min", MIN(INDIRECT(ADDRESS(28+3,BG$2+1,,,"Instances") &amp; ":" &amp; ADDRESS(28+3,BG$2+1))),"max", MAX(INDIRECT(ADDRESS(28+3,BG$2+1,,,"Instances") &amp; ":" &amp; ADDRESS(28+3,BG$2+1))),"diff", MAX(INDIRECT(ADDRESS(28+3,BG$2+1,,,"Instances") &amp; ":" &amp; ADDRESS(28+3,BG$2+1)))-MIN(INDIRECT(ADDRESS(28+3,BG$2+1,,,"Instances") &amp; ":" &amp; ADDRESS(28+3,BG$2+1))))</f>
        <v>0</v>
      </c>
      <c r="BH33">
        <f>IFERROR(SMALL(BG5:BG343,ROW()-ROW($BH$5)+1),"")</f>
        <v>0</v>
      </c>
      <c r="BJ33">
        <f>IFERROR(SUM(BH5:BH33),"")</f>
        <v>0</v>
      </c>
      <c r="BK33" cm="1">
        <f t="array" ref="BK33">_xlfn.SWITCH(Charts!$B$3,"average", AVERAGE(INDIRECT(ADDRESS(28+3,BK$2+1,,,"Instances") &amp; ":" &amp; ADDRESS(28+3,BK$2+1))),"median", MEDIAN(INDIRECT(ADDRESS(28+3,BK$2+1,,,"Instances") &amp; ":" &amp; ADDRESS(28+3,BK$2+1))),"min", MIN(INDIRECT(ADDRESS(28+3,BK$2+1,,,"Instances") &amp; ":" &amp; ADDRESS(28+3,BK$2+1))),"max", MAX(INDIRECT(ADDRESS(28+3,BK$2+1,,,"Instances") &amp; ":" &amp; ADDRESS(28+3,BK$2+1))),"diff", MAX(INDIRECT(ADDRESS(28+3,BK$2+1,,,"Instances") &amp; ":" &amp; ADDRESS(28+3,BK$2+1)))-MIN(INDIRECT(ADDRESS(28+3,BK$2+1,,,"Instances") &amp; ":" &amp; ADDRESS(28+3,BK$2+1))))</f>
        <v>0</v>
      </c>
      <c r="BL33">
        <f>IFERROR(SMALL(BK5:BK343,ROW()-ROW($BL$5)+1),"")</f>
        <v>0</v>
      </c>
      <c r="BN33">
        <f>IFERROR(SUM(BL5:BL33),"")</f>
        <v>0</v>
      </c>
      <c r="BO33" cm="1">
        <f t="array" ref="BO33">_xlfn.SWITCH(Charts!$B$3,"average", AVERAGE(INDIRECT(ADDRESS(28+3,BO$2+1,,,"Instances") &amp; ":" &amp; ADDRESS(28+3,BO$2+1))),"median", MEDIAN(INDIRECT(ADDRESS(28+3,BO$2+1,,,"Instances") &amp; ":" &amp; ADDRESS(28+3,BO$2+1))),"min", MIN(INDIRECT(ADDRESS(28+3,BO$2+1,,,"Instances") &amp; ":" &amp; ADDRESS(28+3,BO$2+1))),"max", MAX(INDIRECT(ADDRESS(28+3,BO$2+1,,,"Instances") &amp; ":" &amp; ADDRESS(28+3,BO$2+1))),"diff", MAX(INDIRECT(ADDRESS(28+3,BO$2+1,,,"Instances") &amp; ":" &amp; ADDRESS(28+3,BO$2+1)))-MIN(INDIRECT(ADDRESS(28+3,BO$2+1,,,"Instances") &amp; ":" &amp; ADDRESS(28+3,BO$2+1))))</f>
        <v>0</v>
      </c>
      <c r="BP33">
        <f>IFERROR(SMALL(BO5:BO343,ROW()-ROW($BP$5)+1),"")</f>
        <v>0</v>
      </c>
      <c r="BR33">
        <f>IFERROR(SUM(BP5:BP33),"")</f>
        <v>0</v>
      </c>
      <c r="BU33">
        <f>IF(Charts!$B$3="none",E1735,IF(AM1735="",NA(),AM1735))</f>
        <v>0</v>
      </c>
      <c r="BV33">
        <f>IF(Charts!$B$3="none",F1735,IF(AN1735="",NA(),AN1735))</f>
        <v>0</v>
      </c>
      <c r="BW33">
        <f>IF(Charts!$B$3="none",G1735,IF(AO1735="",NA(),AO1735))</f>
        <v>0</v>
      </c>
      <c r="BX33">
        <f>IF(Charts!$B$3="none",H1735,IF(AP1735="",NA(),AP1735))</f>
        <v>0</v>
      </c>
      <c r="BY33">
        <f>IF(Charts!$B$3="none",I1735,IF(AQ1735="",NA(),AQ1735))</f>
        <v>0</v>
      </c>
      <c r="BZ33">
        <f>IF(Charts!$B$3="none",J1735,IF(AR1735="",NA(),AR1735))</f>
        <v>0</v>
      </c>
      <c r="CA33">
        <f>IF(Charts!$B$3="none",K1735,IF(AS1735="",NA(),AS1735))</f>
        <v>0</v>
      </c>
      <c r="CB33">
        <f>IF(Charts!$B$3="none",L1735,IF(AT1735="",NA(),AT1735))</f>
        <v>0</v>
      </c>
      <c r="CC33">
        <f>IF(Charts!$B$3="none",M1735,IF(AU1735="",NA(),AU1735))</f>
        <v>0</v>
      </c>
      <c r="CD33">
        <f>IF(Charts!$B$3="none",N1735,IF(AV1735="",NA(),AV1735))</f>
        <v>0</v>
      </c>
      <c r="CE33">
        <f>IF(Charts!$B$3="none",O1735,IF(AW1735="",NA(),AW1735))</f>
        <v>0</v>
      </c>
      <c r="CF33">
        <f>IF(Charts!$B$3="none",P1735,IF(AX1735="",NA(),AX1735))</f>
        <v>0</v>
      </c>
      <c r="CG33">
        <f>IF(Charts!$B$3="none",Q1735,IF(AY1735="",NA(),AY1735))</f>
        <v>0</v>
      </c>
      <c r="CH33">
        <f>IF(Charts!$B$3="none",R1735,IF(AZ1735="",NA(),AZ1735))</f>
        <v>0</v>
      </c>
      <c r="CI33">
        <f>IF(Charts!$B$3="none",S1735,IF(BA1735="",NA(),BA1735))</f>
        <v>0</v>
      </c>
      <c r="CJ33">
        <f>IF(Charts!$B$3="none",T1735,IF(BB1735="",NA(),BB1735))</f>
        <v>0</v>
      </c>
      <c r="CK33">
        <f>IF(Charts!$B$3="none",U1735,IF(BC1735="",NA(),BC1735))</f>
        <v>0</v>
      </c>
      <c r="CL33">
        <f>IF(Charts!$B$3="none",V1735,IF(BD1735="",NA(),BD1735))</f>
        <v>0</v>
      </c>
      <c r="CM33">
        <f>IF(Charts!$B$3="none",W1735,IF(BE1735="",NA(),BE1735))</f>
        <v>0</v>
      </c>
      <c r="CN33">
        <f>IF(Charts!$B$3="none",X1735,IF(BF1735="",NA(),BF1735))</f>
        <v>0</v>
      </c>
      <c r="CO33">
        <f>IF(Charts!$B$3="none",Y1735,IF(BG1735="",NA(),BG1735))</f>
        <v>0</v>
      </c>
      <c r="CP33">
        <f>IF(Charts!$B$3="none",Z1735,IF(BH1735="",NA(),BH1735))</f>
        <v>0</v>
      </c>
      <c r="CQ33">
        <f>IF(Charts!$B$3="none",AA1735,IF(BI1735="",NA(),BI1735))</f>
        <v>0</v>
      </c>
      <c r="CR33">
        <f>IF(Charts!$B$3="none",AB1735,IF(BJ1735="",NA(),BJ1735))</f>
        <v>0</v>
      </c>
      <c r="CS33">
        <f>IF(Charts!$B$3="none",AC1735,IF(BK1735="",NA(),BK1735))</f>
        <v>0</v>
      </c>
      <c r="CT33">
        <f>IF(Charts!$B$3="none",AD1735,IF(BL1735="",NA(),BL1735))</f>
        <v>0</v>
      </c>
      <c r="CU33">
        <f>IF(Charts!$B$3="none",AE1735,IF(BM1735="",NA(),BM1735))</f>
        <v>0</v>
      </c>
      <c r="CV33">
        <f>IF(Charts!$B$3="none",AF1735,IF(BN1735="",NA(),BN1735))</f>
        <v>0</v>
      </c>
      <c r="CW33">
        <f>IF(Charts!$B$3="none",AG1735,IF(BO1735="",NA(),BO1735))</f>
        <v>0</v>
      </c>
      <c r="CX33">
        <f>IF(Charts!$B$3="none",AH1735,IF(BP1735="",NA(),BP1735))</f>
        <v>0</v>
      </c>
      <c r="CY33">
        <f>IF(Charts!$B$3="none",AI1735,IF(BQ1735="",NA(),BQ1735))</f>
        <v>0</v>
      </c>
      <c r="CZ33">
        <f>IF(Charts!$B$3="none",AJ1735,IF(BR1735="",NA(),BR1735))</f>
        <v>0</v>
      </c>
    </row>
    <row r="34" spans="4:104">
      <c r="D34">
        <v>30</v>
      </c>
      <c r="E34">
        <f>IF(INDIRECT(ADDRESS($D34+2,E$2+1,,,"Instances"))="","",INDIRECT(ADDRESS($D34+2,E$2+1,,,"Instances")))</f>
        <v>0</v>
      </c>
      <c r="F34">
        <f>IFERROR(SMALL(E5:E343,ROW()-ROW($F$5)+1),"")</f>
        <v>0</v>
      </c>
      <c r="H34">
        <f>IFERROR(SUM(F5:F34),"")</f>
        <v>0</v>
      </c>
      <c r="I34">
        <f>IF(INDIRECT(ADDRESS($D34+2,I$2+1,,,"Instances"))="","",INDIRECT(ADDRESS($D34+2,I$2+1,,,"Instances")))</f>
        <v>0</v>
      </c>
      <c r="J34">
        <f>IFERROR(SMALL(I5:I343,ROW()-ROW($J$5)+1),"")</f>
        <v>0</v>
      </c>
      <c r="L34">
        <f>IFERROR(SUM(J5:J34),"")</f>
        <v>0</v>
      </c>
      <c r="M34">
        <f>IF(INDIRECT(ADDRESS($D34+2,M$2+1,,,"Instances"))="","",INDIRECT(ADDRESS($D34+2,M$2+1,,,"Instances")))</f>
        <v>0</v>
      </c>
      <c r="N34">
        <f>IFERROR(SMALL(M5:M343,ROW()-ROW($N$5)+1),"")</f>
        <v>0</v>
      </c>
      <c r="P34">
        <f>IFERROR(SUM(N5:N34),"")</f>
        <v>0</v>
      </c>
      <c r="Q34">
        <f>IF(INDIRECT(ADDRESS($D34+2,Q$2+1,,,"Instances"))="","",INDIRECT(ADDRESS($D34+2,Q$2+1,,,"Instances")))</f>
        <v>0</v>
      </c>
      <c r="R34">
        <f>IFERROR(SMALL(Q5:Q343,ROW()-ROW($R$5)+1),"")</f>
        <v>0</v>
      </c>
      <c r="T34">
        <f>IFERROR(SUM(R5:R34),"")</f>
        <v>0</v>
      </c>
      <c r="U34">
        <f>IF(INDIRECT(ADDRESS($D34+2,U$2+1,,,"Instances"))="","",INDIRECT(ADDRESS($D34+2,U$2+1,,,"Instances")))</f>
        <v>0</v>
      </c>
      <c r="V34">
        <f>IFERROR(SMALL(U5:U343,ROW()-ROW($V$5)+1),"")</f>
        <v>0</v>
      </c>
      <c r="X34">
        <f>IFERROR(SUM(V5:V34),"")</f>
        <v>0</v>
      </c>
      <c r="Y34">
        <f>IF(INDIRECT(ADDRESS($D34+2,Y$2+1,,,"Instances"))="","",INDIRECT(ADDRESS($D34+2,Y$2+1,,,"Instances")))</f>
        <v>0</v>
      </c>
      <c r="Z34">
        <f>IFERROR(SMALL(Y5:Y343,ROW()-ROW($Z$5)+1),"")</f>
        <v>0</v>
      </c>
      <c r="AB34">
        <f>IFERROR(SUM(Z5:Z34),"")</f>
        <v>0</v>
      </c>
      <c r="AC34">
        <f>IF(INDIRECT(ADDRESS($D34+2,AC$2+1,,,"Instances"))="","",INDIRECT(ADDRESS($D34+2,AC$2+1,,,"Instances")))</f>
        <v>0</v>
      </c>
      <c r="AD34">
        <f>IFERROR(SMALL(AC5:AC343,ROW()-ROW($AD$5)+1),"")</f>
        <v>0</v>
      </c>
      <c r="AF34">
        <f>IFERROR(SUM(AD5:AD34),"")</f>
        <v>0</v>
      </c>
      <c r="AG34">
        <f>IF(INDIRECT(ADDRESS($D34+2,AG$2+1,,,"Instances"))="","",INDIRECT(ADDRESS($D34+2,AG$2+1,,,"Instances")))</f>
        <v>0</v>
      </c>
      <c r="AH34">
        <f>IFERROR(SMALL(AG5:AG343,ROW()-ROW($AH$5)+1),"")</f>
        <v>0</v>
      </c>
      <c r="AJ34">
        <f>IFERROR(SUM(AH5:AH34),"")</f>
        <v>0</v>
      </c>
      <c r="AL34">
        <v>30</v>
      </c>
      <c r="AM34" cm="1">
        <f t="array" ref="AM34">_xlfn.SWITCH(Charts!$B$3,"average", AVERAGE(INDIRECT(ADDRESS(29+3,AM$2+1,,,"Instances") &amp; ":" &amp; ADDRESS(29+3,AM$2+1))),"median", MEDIAN(INDIRECT(ADDRESS(29+3,AM$2+1,,,"Instances") &amp; ":" &amp; ADDRESS(29+3,AM$2+1))),"min", MIN(INDIRECT(ADDRESS(29+3,AM$2+1,,,"Instances") &amp; ":" &amp; ADDRESS(29+3,AM$2+1))),"max", MAX(INDIRECT(ADDRESS(29+3,AM$2+1,,,"Instances") &amp; ":" &amp; ADDRESS(29+3,AM$2+1))),"diff", MAX(INDIRECT(ADDRESS(29+3,AM$2+1,,,"Instances") &amp; ":" &amp; ADDRESS(29+3,AM$2+1)))-MIN(INDIRECT(ADDRESS(29+3,AM$2+1,,,"Instances") &amp; ":" &amp; ADDRESS(29+3,AM$2+1))))</f>
        <v>0</v>
      </c>
      <c r="AN34">
        <f>IFERROR(SMALL(AM5:AM343,ROW()-ROW($AN$5)+1),"")</f>
        <v>0</v>
      </c>
      <c r="AP34">
        <f>IFERROR(SUM(AN5:AN34),"")</f>
        <v>0</v>
      </c>
      <c r="AQ34" cm="1">
        <f t="array" ref="AQ34">_xlfn.SWITCH(Charts!$B$3,"average", AVERAGE(INDIRECT(ADDRESS(29+3,AQ$2+1,,,"Instances") &amp; ":" &amp; ADDRESS(29+3,AQ$2+1))),"median", MEDIAN(INDIRECT(ADDRESS(29+3,AQ$2+1,,,"Instances") &amp; ":" &amp; ADDRESS(29+3,AQ$2+1))),"min", MIN(INDIRECT(ADDRESS(29+3,AQ$2+1,,,"Instances") &amp; ":" &amp; ADDRESS(29+3,AQ$2+1))),"max", MAX(INDIRECT(ADDRESS(29+3,AQ$2+1,,,"Instances") &amp; ":" &amp; ADDRESS(29+3,AQ$2+1))),"diff", MAX(INDIRECT(ADDRESS(29+3,AQ$2+1,,,"Instances") &amp; ":" &amp; ADDRESS(29+3,AQ$2+1)))-MIN(INDIRECT(ADDRESS(29+3,AQ$2+1,,,"Instances") &amp; ":" &amp; ADDRESS(29+3,AQ$2+1))))</f>
        <v>0</v>
      </c>
      <c r="AR34">
        <f>IFERROR(SMALL(AQ5:AQ343,ROW()-ROW($AR$5)+1),"")</f>
        <v>0</v>
      </c>
      <c r="AT34">
        <f>IFERROR(SUM(AR5:AR34),"")</f>
        <v>0</v>
      </c>
      <c r="AU34" cm="1">
        <f t="array" ref="AU34">_xlfn.SWITCH(Charts!$B$3,"average", AVERAGE(INDIRECT(ADDRESS(29+3,AU$2+1,,,"Instances") &amp; ":" &amp; ADDRESS(29+3,AU$2+1))),"median", MEDIAN(INDIRECT(ADDRESS(29+3,AU$2+1,,,"Instances") &amp; ":" &amp; ADDRESS(29+3,AU$2+1))),"min", MIN(INDIRECT(ADDRESS(29+3,AU$2+1,,,"Instances") &amp; ":" &amp; ADDRESS(29+3,AU$2+1))),"max", MAX(INDIRECT(ADDRESS(29+3,AU$2+1,,,"Instances") &amp; ":" &amp; ADDRESS(29+3,AU$2+1))),"diff", MAX(INDIRECT(ADDRESS(29+3,AU$2+1,,,"Instances") &amp; ":" &amp; ADDRESS(29+3,AU$2+1)))-MIN(INDIRECT(ADDRESS(29+3,AU$2+1,,,"Instances") &amp; ":" &amp; ADDRESS(29+3,AU$2+1))))</f>
        <v>0</v>
      </c>
      <c r="AV34">
        <f>IFERROR(SMALL(AU5:AU343,ROW()-ROW($AV$5)+1),"")</f>
        <v>0</v>
      </c>
      <c r="AX34">
        <f>IFERROR(SUM(AV5:AV34),"")</f>
        <v>0</v>
      </c>
      <c r="AY34" cm="1">
        <f t="array" ref="AY34">_xlfn.SWITCH(Charts!$B$3,"average", AVERAGE(INDIRECT(ADDRESS(29+3,AY$2+1,,,"Instances") &amp; ":" &amp; ADDRESS(29+3,AY$2+1))),"median", MEDIAN(INDIRECT(ADDRESS(29+3,AY$2+1,,,"Instances") &amp; ":" &amp; ADDRESS(29+3,AY$2+1))),"min", MIN(INDIRECT(ADDRESS(29+3,AY$2+1,,,"Instances") &amp; ":" &amp; ADDRESS(29+3,AY$2+1))),"max", MAX(INDIRECT(ADDRESS(29+3,AY$2+1,,,"Instances") &amp; ":" &amp; ADDRESS(29+3,AY$2+1))),"diff", MAX(INDIRECT(ADDRESS(29+3,AY$2+1,,,"Instances") &amp; ":" &amp; ADDRESS(29+3,AY$2+1)))-MIN(INDIRECT(ADDRESS(29+3,AY$2+1,,,"Instances") &amp; ":" &amp; ADDRESS(29+3,AY$2+1))))</f>
        <v>0</v>
      </c>
      <c r="AZ34">
        <f>IFERROR(SMALL(AY5:AY343,ROW()-ROW($AZ$5)+1),"")</f>
        <v>0</v>
      </c>
      <c r="BB34">
        <f>IFERROR(SUM(AZ5:AZ34),"")</f>
        <v>0</v>
      </c>
      <c r="BC34" cm="1">
        <f t="array" ref="BC34">_xlfn.SWITCH(Charts!$B$3,"average", AVERAGE(INDIRECT(ADDRESS(29+3,BC$2+1,,,"Instances") &amp; ":" &amp; ADDRESS(29+3,BC$2+1))),"median", MEDIAN(INDIRECT(ADDRESS(29+3,BC$2+1,,,"Instances") &amp; ":" &amp; ADDRESS(29+3,BC$2+1))),"min", MIN(INDIRECT(ADDRESS(29+3,BC$2+1,,,"Instances") &amp; ":" &amp; ADDRESS(29+3,BC$2+1))),"max", MAX(INDIRECT(ADDRESS(29+3,BC$2+1,,,"Instances") &amp; ":" &amp; ADDRESS(29+3,BC$2+1))),"diff", MAX(INDIRECT(ADDRESS(29+3,BC$2+1,,,"Instances") &amp; ":" &amp; ADDRESS(29+3,BC$2+1)))-MIN(INDIRECT(ADDRESS(29+3,BC$2+1,,,"Instances") &amp; ":" &amp; ADDRESS(29+3,BC$2+1))))</f>
        <v>0</v>
      </c>
      <c r="BD34">
        <f>IFERROR(SMALL(BC5:BC343,ROW()-ROW($BD$5)+1),"")</f>
        <v>0</v>
      </c>
      <c r="BF34">
        <f>IFERROR(SUM(BD5:BD34),"")</f>
        <v>0</v>
      </c>
      <c r="BG34" cm="1">
        <f t="array" ref="BG34">_xlfn.SWITCH(Charts!$B$3,"average", AVERAGE(INDIRECT(ADDRESS(29+3,BG$2+1,,,"Instances") &amp; ":" &amp; ADDRESS(29+3,BG$2+1))),"median", MEDIAN(INDIRECT(ADDRESS(29+3,BG$2+1,,,"Instances") &amp; ":" &amp; ADDRESS(29+3,BG$2+1))),"min", MIN(INDIRECT(ADDRESS(29+3,BG$2+1,,,"Instances") &amp; ":" &amp; ADDRESS(29+3,BG$2+1))),"max", MAX(INDIRECT(ADDRESS(29+3,BG$2+1,,,"Instances") &amp; ":" &amp; ADDRESS(29+3,BG$2+1))),"diff", MAX(INDIRECT(ADDRESS(29+3,BG$2+1,,,"Instances") &amp; ":" &amp; ADDRESS(29+3,BG$2+1)))-MIN(INDIRECT(ADDRESS(29+3,BG$2+1,,,"Instances") &amp; ":" &amp; ADDRESS(29+3,BG$2+1))))</f>
        <v>0</v>
      </c>
      <c r="BH34">
        <f>IFERROR(SMALL(BG5:BG343,ROW()-ROW($BH$5)+1),"")</f>
        <v>0</v>
      </c>
      <c r="BJ34">
        <f>IFERROR(SUM(BH5:BH34),"")</f>
        <v>0</v>
      </c>
      <c r="BK34" cm="1">
        <f t="array" ref="BK34">_xlfn.SWITCH(Charts!$B$3,"average", AVERAGE(INDIRECT(ADDRESS(29+3,BK$2+1,,,"Instances") &amp; ":" &amp; ADDRESS(29+3,BK$2+1))),"median", MEDIAN(INDIRECT(ADDRESS(29+3,BK$2+1,,,"Instances") &amp; ":" &amp; ADDRESS(29+3,BK$2+1))),"min", MIN(INDIRECT(ADDRESS(29+3,BK$2+1,,,"Instances") &amp; ":" &amp; ADDRESS(29+3,BK$2+1))),"max", MAX(INDIRECT(ADDRESS(29+3,BK$2+1,,,"Instances") &amp; ":" &amp; ADDRESS(29+3,BK$2+1))),"diff", MAX(INDIRECT(ADDRESS(29+3,BK$2+1,,,"Instances") &amp; ":" &amp; ADDRESS(29+3,BK$2+1)))-MIN(INDIRECT(ADDRESS(29+3,BK$2+1,,,"Instances") &amp; ":" &amp; ADDRESS(29+3,BK$2+1))))</f>
        <v>0</v>
      </c>
      <c r="BL34">
        <f>IFERROR(SMALL(BK5:BK343,ROW()-ROW($BL$5)+1),"")</f>
        <v>0</v>
      </c>
      <c r="BN34">
        <f>IFERROR(SUM(BL5:BL34),"")</f>
        <v>0</v>
      </c>
      <c r="BO34" cm="1">
        <f t="array" ref="BO34">_xlfn.SWITCH(Charts!$B$3,"average", AVERAGE(INDIRECT(ADDRESS(29+3,BO$2+1,,,"Instances") &amp; ":" &amp; ADDRESS(29+3,BO$2+1))),"median", MEDIAN(INDIRECT(ADDRESS(29+3,BO$2+1,,,"Instances") &amp; ":" &amp; ADDRESS(29+3,BO$2+1))),"min", MIN(INDIRECT(ADDRESS(29+3,BO$2+1,,,"Instances") &amp; ":" &amp; ADDRESS(29+3,BO$2+1))),"max", MAX(INDIRECT(ADDRESS(29+3,BO$2+1,,,"Instances") &amp; ":" &amp; ADDRESS(29+3,BO$2+1))),"diff", MAX(INDIRECT(ADDRESS(29+3,BO$2+1,,,"Instances") &amp; ":" &amp; ADDRESS(29+3,BO$2+1)))-MIN(INDIRECT(ADDRESS(29+3,BO$2+1,,,"Instances") &amp; ":" &amp; ADDRESS(29+3,BO$2+1))))</f>
        <v>0</v>
      </c>
      <c r="BP34">
        <f>IFERROR(SMALL(BO5:BO343,ROW()-ROW($BP$5)+1),"")</f>
        <v>0</v>
      </c>
      <c r="BR34">
        <f>IFERROR(SUM(BP5:BP34),"")</f>
        <v>0</v>
      </c>
      <c r="BU34">
        <f>IF(Charts!$B$3="none",E1736,IF(AM1736="",NA(),AM1736))</f>
        <v>0</v>
      </c>
      <c r="BV34">
        <f>IF(Charts!$B$3="none",F1736,IF(AN1736="",NA(),AN1736))</f>
        <v>0</v>
      </c>
      <c r="BW34">
        <f>IF(Charts!$B$3="none",G1736,IF(AO1736="",NA(),AO1736))</f>
        <v>0</v>
      </c>
      <c r="BX34">
        <f>IF(Charts!$B$3="none",H1736,IF(AP1736="",NA(),AP1736))</f>
        <v>0</v>
      </c>
      <c r="BY34">
        <f>IF(Charts!$B$3="none",I1736,IF(AQ1736="",NA(),AQ1736))</f>
        <v>0</v>
      </c>
      <c r="BZ34">
        <f>IF(Charts!$B$3="none",J1736,IF(AR1736="",NA(),AR1736))</f>
        <v>0</v>
      </c>
      <c r="CA34">
        <f>IF(Charts!$B$3="none",K1736,IF(AS1736="",NA(),AS1736))</f>
        <v>0</v>
      </c>
      <c r="CB34">
        <f>IF(Charts!$B$3="none",L1736,IF(AT1736="",NA(),AT1736))</f>
        <v>0</v>
      </c>
      <c r="CC34">
        <f>IF(Charts!$B$3="none",M1736,IF(AU1736="",NA(),AU1736))</f>
        <v>0</v>
      </c>
      <c r="CD34">
        <f>IF(Charts!$B$3="none",N1736,IF(AV1736="",NA(),AV1736))</f>
        <v>0</v>
      </c>
      <c r="CE34">
        <f>IF(Charts!$B$3="none",O1736,IF(AW1736="",NA(),AW1736))</f>
        <v>0</v>
      </c>
      <c r="CF34">
        <f>IF(Charts!$B$3="none",P1736,IF(AX1736="",NA(),AX1736))</f>
        <v>0</v>
      </c>
      <c r="CG34">
        <f>IF(Charts!$B$3="none",Q1736,IF(AY1736="",NA(),AY1736))</f>
        <v>0</v>
      </c>
      <c r="CH34">
        <f>IF(Charts!$B$3="none",R1736,IF(AZ1736="",NA(),AZ1736))</f>
        <v>0</v>
      </c>
      <c r="CI34">
        <f>IF(Charts!$B$3="none",S1736,IF(BA1736="",NA(),BA1736))</f>
        <v>0</v>
      </c>
      <c r="CJ34">
        <f>IF(Charts!$B$3="none",T1736,IF(BB1736="",NA(),BB1736))</f>
        <v>0</v>
      </c>
      <c r="CK34">
        <f>IF(Charts!$B$3="none",U1736,IF(BC1736="",NA(),BC1736))</f>
        <v>0</v>
      </c>
      <c r="CL34">
        <f>IF(Charts!$B$3="none",V1736,IF(BD1736="",NA(),BD1736))</f>
        <v>0</v>
      </c>
      <c r="CM34">
        <f>IF(Charts!$B$3="none",W1736,IF(BE1736="",NA(),BE1736))</f>
        <v>0</v>
      </c>
      <c r="CN34">
        <f>IF(Charts!$B$3="none",X1736,IF(BF1736="",NA(),BF1736))</f>
        <v>0</v>
      </c>
      <c r="CO34">
        <f>IF(Charts!$B$3="none",Y1736,IF(BG1736="",NA(),BG1736))</f>
        <v>0</v>
      </c>
      <c r="CP34">
        <f>IF(Charts!$B$3="none",Z1736,IF(BH1736="",NA(),BH1736))</f>
        <v>0</v>
      </c>
      <c r="CQ34">
        <f>IF(Charts!$B$3="none",AA1736,IF(BI1736="",NA(),BI1736))</f>
        <v>0</v>
      </c>
      <c r="CR34">
        <f>IF(Charts!$B$3="none",AB1736,IF(BJ1736="",NA(),BJ1736))</f>
        <v>0</v>
      </c>
      <c r="CS34">
        <f>IF(Charts!$B$3="none",AC1736,IF(BK1736="",NA(),BK1736))</f>
        <v>0</v>
      </c>
      <c r="CT34">
        <f>IF(Charts!$B$3="none",AD1736,IF(BL1736="",NA(),BL1736))</f>
        <v>0</v>
      </c>
      <c r="CU34">
        <f>IF(Charts!$B$3="none",AE1736,IF(BM1736="",NA(),BM1736))</f>
        <v>0</v>
      </c>
      <c r="CV34">
        <f>IF(Charts!$B$3="none",AF1736,IF(BN1736="",NA(),BN1736))</f>
        <v>0</v>
      </c>
      <c r="CW34">
        <f>IF(Charts!$B$3="none",AG1736,IF(BO1736="",NA(),BO1736))</f>
        <v>0</v>
      </c>
      <c r="CX34">
        <f>IF(Charts!$B$3="none",AH1736,IF(BP1736="",NA(),BP1736))</f>
        <v>0</v>
      </c>
      <c r="CY34">
        <f>IF(Charts!$B$3="none",AI1736,IF(BQ1736="",NA(),BQ1736))</f>
        <v>0</v>
      </c>
      <c r="CZ34">
        <f>IF(Charts!$B$3="none",AJ1736,IF(BR1736="",NA(),BR1736))</f>
        <v>0</v>
      </c>
    </row>
    <row r="35" spans="4:104">
      <c r="D35">
        <v>31</v>
      </c>
      <c r="E35">
        <f>IF(INDIRECT(ADDRESS($D35+2,E$2+1,,,"Instances"))="","",INDIRECT(ADDRESS($D35+2,E$2+1,,,"Instances")))</f>
        <v>0</v>
      </c>
      <c r="F35">
        <f>IFERROR(SMALL(E5:E343,ROW()-ROW($F$5)+1),"")</f>
        <v>0</v>
      </c>
      <c r="H35">
        <f>IFERROR(SUM(F5:F35),"")</f>
        <v>0</v>
      </c>
      <c r="I35">
        <f>IF(INDIRECT(ADDRESS($D35+2,I$2+1,,,"Instances"))="","",INDIRECT(ADDRESS($D35+2,I$2+1,,,"Instances")))</f>
        <v>0</v>
      </c>
      <c r="J35">
        <f>IFERROR(SMALL(I5:I343,ROW()-ROW($J$5)+1),"")</f>
        <v>0</v>
      </c>
      <c r="L35">
        <f>IFERROR(SUM(J5:J35),"")</f>
        <v>0</v>
      </c>
      <c r="M35">
        <f>IF(INDIRECT(ADDRESS($D35+2,M$2+1,,,"Instances"))="","",INDIRECT(ADDRESS($D35+2,M$2+1,,,"Instances")))</f>
        <v>0</v>
      </c>
      <c r="N35">
        <f>IFERROR(SMALL(M5:M343,ROW()-ROW($N$5)+1),"")</f>
        <v>0</v>
      </c>
      <c r="P35">
        <f>IFERROR(SUM(N5:N35),"")</f>
        <v>0</v>
      </c>
      <c r="Q35">
        <f>IF(INDIRECT(ADDRESS($D35+2,Q$2+1,,,"Instances"))="","",INDIRECT(ADDRESS($D35+2,Q$2+1,,,"Instances")))</f>
        <v>0</v>
      </c>
      <c r="R35">
        <f>IFERROR(SMALL(Q5:Q343,ROW()-ROW($R$5)+1),"")</f>
        <v>0</v>
      </c>
      <c r="T35">
        <f>IFERROR(SUM(R5:R35),"")</f>
        <v>0</v>
      </c>
      <c r="U35">
        <f>IF(INDIRECT(ADDRESS($D35+2,U$2+1,,,"Instances"))="","",INDIRECT(ADDRESS($D35+2,U$2+1,,,"Instances")))</f>
        <v>0</v>
      </c>
      <c r="V35">
        <f>IFERROR(SMALL(U5:U343,ROW()-ROW($V$5)+1),"")</f>
        <v>0</v>
      </c>
      <c r="X35">
        <f>IFERROR(SUM(V5:V35),"")</f>
        <v>0</v>
      </c>
      <c r="Y35">
        <f>IF(INDIRECT(ADDRESS($D35+2,Y$2+1,,,"Instances"))="","",INDIRECT(ADDRESS($D35+2,Y$2+1,,,"Instances")))</f>
        <v>0</v>
      </c>
      <c r="Z35">
        <f>IFERROR(SMALL(Y5:Y343,ROW()-ROW($Z$5)+1),"")</f>
        <v>0</v>
      </c>
      <c r="AB35">
        <f>IFERROR(SUM(Z5:Z35),"")</f>
        <v>0</v>
      </c>
      <c r="AC35">
        <f>IF(INDIRECT(ADDRESS($D35+2,AC$2+1,,,"Instances"))="","",INDIRECT(ADDRESS($D35+2,AC$2+1,,,"Instances")))</f>
        <v>0</v>
      </c>
      <c r="AD35">
        <f>IFERROR(SMALL(AC5:AC343,ROW()-ROW($AD$5)+1),"")</f>
        <v>0</v>
      </c>
      <c r="AF35">
        <f>IFERROR(SUM(AD5:AD35),"")</f>
        <v>0</v>
      </c>
      <c r="AG35">
        <f>IF(INDIRECT(ADDRESS($D35+2,AG$2+1,,,"Instances"))="","",INDIRECT(ADDRESS($D35+2,AG$2+1,,,"Instances")))</f>
        <v>0</v>
      </c>
      <c r="AH35">
        <f>IFERROR(SMALL(AG5:AG343,ROW()-ROW($AH$5)+1),"")</f>
        <v>0</v>
      </c>
      <c r="AJ35">
        <f>IFERROR(SUM(AH5:AH35),"")</f>
        <v>0</v>
      </c>
      <c r="AL35">
        <v>31</v>
      </c>
      <c r="AM35" cm="1">
        <f t="array" ref="AM35">_xlfn.SWITCH(Charts!$B$3,"average", AVERAGE(INDIRECT(ADDRESS(30+3,AM$2+1,,,"Instances") &amp; ":" &amp; ADDRESS(30+3,AM$2+1))),"median", MEDIAN(INDIRECT(ADDRESS(30+3,AM$2+1,,,"Instances") &amp; ":" &amp; ADDRESS(30+3,AM$2+1))),"min", MIN(INDIRECT(ADDRESS(30+3,AM$2+1,,,"Instances") &amp; ":" &amp; ADDRESS(30+3,AM$2+1))),"max", MAX(INDIRECT(ADDRESS(30+3,AM$2+1,,,"Instances") &amp; ":" &amp; ADDRESS(30+3,AM$2+1))),"diff", MAX(INDIRECT(ADDRESS(30+3,AM$2+1,,,"Instances") &amp; ":" &amp; ADDRESS(30+3,AM$2+1)))-MIN(INDIRECT(ADDRESS(30+3,AM$2+1,,,"Instances") &amp; ":" &amp; ADDRESS(30+3,AM$2+1))))</f>
        <v>0</v>
      </c>
      <c r="AN35">
        <f>IFERROR(SMALL(AM5:AM343,ROW()-ROW($AN$5)+1),"")</f>
        <v>0</v>
      </c>
      <c r="AP35">
        <f>IFERROR(SUM(AN5:AN35),"")</f>
        <v>0</v>
      </c>
      <c r="AQ35" cm="1">
        <f t="array" ref="AQ35">_xlfn.SWITCH(Charts!$B$3,"average", AVERAGE(INDIRECT(ADDRESS(30+3,AQ$2+1,,,"Instances") &amp; ":" &amp; ADDRESS(30+3,AQ$2+1))),"median", MEDIAN(INDIRECT(ADDRESS(30+3,AQ$2+1,,,"Instances") &amp; ":" &amp; ADDRESS(30+3,AQ$2+1))),"min", MIN(INDIRECT(ADDRESS(30+3,AQ$2+1,,,"Instances") &amp; ":" &amp; ADDRESS(30+3,AQ$2+1))),"max", MAX(INDIRECT(ADDRESS(30+3,AQ$2+1,,,"Instances") &amp; ":" &amp; ADDRESS(30+3,AQ$2+1))),"diff", MAX(INDIRECT(ADDRESS(30+3,AQ$2+1,,,"Instances") &amp; ":" &amp; ADDRESS(30+3,AQ$2+1)))-MIN(INDIRECT(ADDRESS(30+3,AQ$2+1,,,"Instances") &amp; ":" &amp; ADDRESS(30+3,AQ$2+1))))</f>
        <v>0</v>
      </c>
      <c r="AR35">
        <f>IFERROR(SMALL(AQ5:AQ343,ROW()-ROW($AR$5)+1),"")</f>
        <v>0</v>
      </c>
      <c r="AT35">
        <f>IFERROR(SUM(AR5:AR35),"")</f>
        <v>0</v>
      </c>
      <c r="AU35" cm="1">
        <f t="array" ref="AU35">_xlfn.SWITCH(Charts!$B$3,"average", AVERAGE(INDIRECT(ADDRESS(30+3,AU$2+1,,,"Instances") &amp; ":" &amp; ADDRESS(30+3,AU$2+1))),"median", MEDIAN(INDIRECT(ADDRESS(30+3,AU$2+1,,,"Instances") &amp; ":" &amp; ADDRESS(30+3,AU$2+1))),"min", MIN(INDIRECT(ADDRESS(30+3,AU$2+1,,,"Instances") &amp; ":" &amp; ADDRESS(30+3,AU$2+1))),"max", MAX(INDIRECT(ADDRESS(30+3,AU$2+1,,,"Instances") &amp; ":" &amp; ADDRESS(30+3,AU$2+1))),"diff", MAX(INDIRECT(ADDRESS(30+3,AU$2+1,,,"Instances") &amp; ":" &amp; ADDRESS(30+3,AU$2+1)))-MIN(INDIRECT(ADDRESS(30+3,AU$2+1,,,"Instances") &amp; ":" &amp; ADDRESS(30+3,AU$2+1))))</f>
        <v>0</v>
      </c>
      <c r="AV35">
        <f>IFERROR(SMALL(AU5:AU343,ROW()-ROW($AV$5)+1),"")</f>
        <v>0</v>
      </c>
      <c r="AX35">
        <f>IFERROR(SUM(AV5:AV35),"")</f>
        <v>0</v>
      </c>
      <c r="AY35" cm="1">
        <f t="array" ref="AY35">_xlfn.SWITCH(Charts!$B$3,"average", AVERAGE(INDIRECT(ADDRESS(30+3,AY$2+1,,,"Instances") &amp; ":" &amp; ADDRESS(30+3,AY$2+1))),"median", MEDIAN(INDIRECT(ADDRESS(30+3,AY$2+1,,,"Instances") &amp; ":" &amp; ADDRESS(30+3,AY$2+1))),"min", MIN(INDIRECT(ADDRESS(30+3,AY$2+1,,,"Instances") &amp; ":" &amp; ADDRESS(30+3,AY$2+1))),"max", MAX(INDIRECT(ADDRESS(30+3,AY$2+1,,,"Instances") &amp; ":" &amp; ADDRESS(30+3,AY$2+1))),"diff", MAX(INDIRECT(ADDRESS(30+3,AY$2+1,,,"Instances") &amp; ":" &amp; ADDRESS(30+3,AY$2+1)))-MIN(INDIRECT(ADDRESS(30+3,AY$2+1,,,"Instances") &amp; ":" &amp; ADDRESS(30+3,AY$2+1))))</f>
        <v>0</v>
      </c>
      <c r="AZ35">
        <f>IFERROR(SMALL(AY5:AY343,ROW()-ROW($AZ$5)+1),"")</f>
        <v>0</v>
      </c>
      <c r="BB35">
        <f>IFERROR(SUM(AZ5:AZ35),"")</f>
        <v>0</v>
      </c>
      <c r="BC35" cm="1">
        <f t="array" ref="BC35">_xlfn.SWITCH(Charts!$B$3,"average", AVERAGE(INDIRECT(ADDRESS(30+3,BC$2+1,,,"Instances") &amp; ":" &amp; ADDRESS(30+3,BC$2+1))),"median", MEDIAN(INDIRECT(ADDRESS(30+3,BC$2+1,,,"Instances") &amp; ":" &amp; ADDRESS(30+3,BC$2+1))),"min", MIN(INDIRECT(ADDRESS(30+3,BC$2+1,,,"Instances") &amp; ":" &amp; ADDRESS(30+3,BC$2+1))),"max", MAX(INDIRECT(ADDRESS(30+3,BC$2+1,,,"Instances") &amp; ":" &amp; ADDRESS(30+3,BC$2+1))),"diff", MAX(INDIRECT(ADDRESS(30+3,BC$2+1,,,"Instances") &amp; ":" &amp; ADDRESS(30+3,BC$2+1)))-MIN(INDIRECT(ADDRESS(30+3,BC$2+1,,,"Instances") &amp; ":" &amp; ADDRESS(30+3,BC$2+1))))</f>
        <v>0</v>
      </c>
      <c r="BD35">
        <f>IFERROR(SMALL(BC5:BC343,ROW()-ROW($BD$5)+1),"")</f>
        <v>0</v>
      </c>
      <c r="BF35">
        <f>IFERROR(SUM(BD5:BD35),"")</f>
        <v>0</v>
      </c>
      <c r="BG35" cm="1">
        <f t="array" ref="BG35">_xlfn.SWITCH(Charts!$B$3,"average", AVERAGE(INDIRECT(ADDRESS(30+3,BG$2+1,,,"Instances") &amp; ":" &amp; ADDRESS(30+3,BG$2+1))),"median", MEDIAN(INDIRECT(ADDRESS(30+3,BG$2+1,,,"Instances") &amp; ":" &amp; ADDRESS(30+3,BG$2+1))),"min", MIN(INDIRECT(ADDRESS(30+3,BG$2+1,,,"Instances") &amp; ":" &amp; ADDRESS(30+3,BG$2+1))),"max", MAX(INDIRECT(ADDRESS(30+3,BG$2+1,,,"Instances") &amp; ":" &amp; ADDRESS(30+3,BG$2+1))),"diff", MAX(INDIRECT(ADDRESS(30+3,BG$2+1,,,"Instances") &amp; ":" &amp; ADDRESS(30+3,BG$2+1)))-MIN(INDIRECT(ADDRESS(30+3,BG$2+1,,,"Instances") &amp; ":" &amp; ADDRESS(30+3,BG$2+1))))</f>
        <v>0</v>
      </c>
      <c r="BH35">
        <f>IFERROR(SMALL(BG5:BG343,ROW()-ROW($BH$5)+1),"")</f>
        <v>0</v>
      </c>
      <c r="BJ35">
        <f>IFERROR(SUM(BH5:BH35),"")</f>
        <v>0</v>
      </c>
      <c r="BK35" cm="1">
        <f t="array" ref="BK35">_xlfn.SWITCH(Charts!$B$3,"average", AVERAGE(INDIRECT(ADDRESS(30+3,BK$2+1,,,"Instances") &amp; ":" &amp; ADDRESS(30+3,BK$2+1))),"median", MEDIAN(INDIRECT(ADDRESS(30+3,BK$2+1,,,"Instances") &amp; ":" &amp; ADDRESS(30+3,BK$2+1))),"min", MIN(INDIRECT(ADDRESS(30+3,BK$2+1,,,"Instances") &amp; ":" &amp; ADDRESS(30+3,BK$2+1))),"max", MAX(INDIRECT(ADDRESS(30+3,BK$2+1,,,"Instances") &amp; ":" &amp; ADDRESS(30+3,BK$2+1))),"diff", MAX(INDIRECT(ADDRESS(30+3,BK$2+1,,,"Instances") &amp; ":" &amp; ADDRESS(30+3,BK$2+1)))-MIN(INDIRECT(ADDRESS(30+3,BK$2+1,,,"Instances") &amp; ":" &amp; ADDRESS(30+3,BK$2+1))))</f>
        <v>0</v>
      </c>
      <c r="BL35">
        <f>IFERROR(SMALL(BK5:BK343,ROW()-ROW($BL$5)+1),"")</f>
        <v>0</v>
      </c>
      <c r="BN35">
        <f>IFERROR(SUM(BL5:BL35),"")</f>
        <v>0</v>
      </c>
      <c r="BO35" cm="1">
        <f t="array" ref="BO35">_xlfn.SWITCH(Charts!$B$3,"average", AVERAGE(INDIRECT(ADDRESS(30+3,BO$2+1,,,"Instances") &amp; ":" &amp; ADDRESS(30+3,BO$2+1))),"median", MEDIAN(INDIRECT(ADDRESS(30+3,BO$2+1,,,"Instances") &amp; ":" &amp; ADDRESS(30+3,BO$2+1))),"min", MIN(INDIRECT(ADDRESS(30+3,BO$2+1,,,"Instances") &amp; ":" &amp; ADDRESS(30+3,BO$2+1))),"max", MAX(INDIRECT(ADDRESS(30+3,BO$2+1,,,"Instances") &amp; ":" &amp; ADDRESS(30+3,BO$2+1))),"diff", MAX(INDIRECT(ADDRESS(30+3,BO$2+1,,,"Instances") &amp; ":" &amp; ADDRESS(30+3,BO$2+1)))-MIN(INDIRECT(ADDRESS(30+3,BO$2+1,,,"Instances") &amp; ":" &amp; ADDRESS(30+3,BO$2+1))))</f>
        <v>0</v>
      </c>
      <c r="BP35">
        <f>IFERROR(SMALL(BO5:BO343,ROW()-ROW($BP$5)+1),"")</f>
        <v>0</v>
      </c>
      <c r="BR35">
        <f>IFERROR(SUM(BP5:BP35),"")</f>
        <v>0</v>
      </c>
      <c r="BU35">
        <f>IF(Charts!$B$3="none",E1737,IF(AM1737="",NA(),AM1737))</f>
        <v>0</v>
      </c>
      <c r="BV35">
        <f>IF(Charts!$B$3="none",F1737,IF(AN1737="",NA(),AN1737))</f>
        <v>0</v>
      </c>
      <c r="BW35">
        <f>IF(Charts!$B$3="none",G1737,IF(AO1737="",NA(),AO1737))</f>
        <v>0</v>
      </c>
      <c r="BX35">
        <f>IF(Charts!$B$3="none",H1737,IF(AP1737="",NA(),AP1737))</f>
        <v>0</v>
      </c>
      <c r="BY35">
        <f>IF(Charts!$B$3="none",I1737,IF(AQ1737="",NA(),AQ1737))</f>
        <v>0</v>
      </c>
      <c r="BZ35">
        <f>IF(Charts!$B$3="none",J1737,IF(AR1737="",NA(),AR1737))</f>
        <v>0</v>
      </c>
      <c r="CA35">
        <f>IF(Charts!$B$3="none",K1737,IF(AS1737="",NA(),AS1737))</f>
        <v>0</v>
      </c>
      <c r="CB35">
        <f>IF(Charts!$B$3="none",L1737,IF(AT1737="",NA(),AT1737))</f>
        <v>0</v>
      </c>
      <c r="CC35">
        <f>IF(Charts!$B$3="none",M1737,IF(AU1737="",NA(),AU1737))</f>
        <v>0</v>
      </c>
      <c r="CD35">
        <f>IF(Charts!$B$3="none",N1737,IF(AV1737="",NA(),AV1737))</f>
        <v>0</v>
      </c>
      <c r="CE35">
        <f>IF(Charts!$B$3="none",O1737,IF(AW1737="",NA(),AW1737))</f>
        <v>0</v>
      </c>
      <c r="CF35">
        <f>IF(Charts!$B$3="none",P1737,IF(AX1737="",NA(),AX1737))</f>
        <v>0</v>
      </c>
      <c r="CG35">
        <f>IF(Charts!$B$3="none",Q1737,IF(AY1737="",NA(),AY1737))</f>
        <v>0</v>
      </c>
      <c r="CH35">
        <f>IF(Charts!$B$3="none",R1737,IF(AZ1737="",NA(),AZ1737))</f>
        <v>0</v>
      </c>
      <c r="CI35">
        <f>IF(Charts!$B$3="none",S1737,IF(BA1737="",NA(),BA1737))</f>
        <v>0</v>
      </c>
      <c r="CJ35">
        <f>IF(Charts!$B$3="none",T1737,IF(BB1737="",NA(),BB1737))</f>
        <v>0</v>
      </c>
      <c r="CK35">
        <f>IF(Charts!$B$3="none",U1737,IF(BC1737="",NA(),BC1737))</f>
        <v>0</v>
      </c>
      <c r="CL35">
        <f>IF(Charts!$B$3="none",V1737,IF(BD1737="",NA(),BD1737))</f>
        <v>0</v>
      </c>
      <c r="CM35">
        <f>IF(Charts!$B$3="none",W1737,IF(BE1737="",NA(),BE1737))</f>
        <v>0</v>
      </c>
      <c r="CN35">
        <f>IF(Charts!$B$3="none",X1737,IF(BF1737="",NA(),BF1737))</f>
        <v>0</v>
      </c>
      <c r="CO35">
        <f>IF(Charts!$B$3="none",Y1737,IF(BG1737="",NA(),BG1737))</f>
        <v>0</v>
      </c>
      <c r="CP35">
        <f>IF(Charts!$B$3="none",Z1737,IF(BH1737="",NA(),BH1737))</f>
        <v>0</v>
      </c>
      <c r="CQ35">
        <f>IF(Charts!$B$3="none",AA1737,IF(BI1737="",NA(),BI1737))</f>
        <v>0</v>
      </c>
      <c r="CR35">
        <f>IF(Charts!$B$3="none",AB1737,IF(BJ1737="",NA(),BJ1737))</f>
        <v>0</v>
      </c>
      <c r="CS35">
        <f>IF(Charts!$B$3="none",AC1737,IF(BK1737="",NA(),BK1737))</f>
        <v>0</v>
      </c>
      <c r="CT35">
        <f>IF(Charts!$B$3="none",AD1737,IF(BL1737="",NA(),BL1737))</f>
        <v>0</v>
      </c>
      <c r="CU35">
        <f>IF(Charts!$B$3="none",AE1737,IF(BM1737="",NA(),BM1737))</f>
        <v>0</v>
      </c>
      <c r="CV35">
        <f>IF(Charts!$B$3="none",AF1737,IF(BN1737="",NA(),BN1737))</f>
        <v>0</v>
      </c>
      <c r="CW35">
        <f>IF(Charts!$B$3="none",AG1737,IF(BO1737="",NA(),BO1737))</f>
        <v>0</v>
      </c>
      <c r="CX35">
        <f>IF(Charts!$B$3="none",AH1737,IF(BP1737="",NA(),BP1737))</f>
        <v>0</v>
      </c>
      <c r="CY35">
        <f>IF(Charts!$B$3="none",AI1737,IF(BQ1737="",NA(),BQ1737))</f>
        <v>0</v>
      </c>
      <c r="CZ35">
        <f>IF(Charts!$B$3="none",AJ1737,IF(BR1737="",NA(),BR1737))</f>
        <v>0</v>
      </c>
    </row>
    <row r="36" spans="4:104">
      <c r="D36">
        <v>32</v>
      </c>
      <c r="E36">
        <f>IF(INDIRECT(ADDRESS($D36+2,E$2+1,,,"Instances"))="","",INDIRECT(ADDRESS($D36+2,E$2+1,,,"Instances")))</f>
        <v>0</v>
      </c>
      <c r="F36">
        <f>IFERROR(SMALL(E5:E343,ROW()-ROW($F$5)+1),"")</f>
        <v>0</v>
      </c>
      <c r="H36">
        <f>IFERROR(SUM(F5:F36),"")</f>
        <v>0</v>
      </c>
      <c r="I36">
        <f>IF(INDIRECT(ADDRESS($D36+2,I$2+1,,,"Instances"))="","",INDIRECT(ADDRESS($D36+2,I$2+1,,,"Instances")))</f>
        <v>0</v>
      </c>
      <c r="J36">
        <f>IFERROR(SMALL(I5:I343,ROW()-ROW($J$5)+1),"")</f>
        <v>0</v>
      </c>
      <c r="L36">
        <f>IFERROR(SUM(J5:J36),"")</f>
        <v>0</v>
      </c>
      <c r="M36">
        <f>IF(INDIRECT(ADDRESS($D36+2,M$2+1,,,"Instances"))="","",INDIRECT(ADDRESS($D36+2,M$2+1,,,"Instances")))</f>
        <v>0</v>
      </c>
      <c r="N36">
        <f>IFERROR(SMALL(M5:M343,ROW()-ROW($N$5)+1),"")</f>
        <v>0</v>
      </c>
      <c r="P36">
        <f>IFERROR(SUM(N5:N36),"")</f>
        <v>0</v>
      </c>
      <c r="Q36">
        <f>IF(INDIRECT(ADDRESS($D36+2,Q$2+1,,,"Instances"))="","",INDIRECT(ADDRESS($D36+2,Q$2+1,,,"Instances")))</f>
        <v>0</v>
      </c>
      <c r="R36">
        <f>IFERROR(SMALL(Q5:Q343,ROW()-ROW($R$5)+1),"")</f>
        <v>0</v>
      </c>
      <c r="T36">
        <f>IFERROR(SUM(R5:R36),"")</f>
        <v>0</v>
      </c>
      <c r="U36">
        <f>IF(INDIRECT(ADDRESS($D36+2,U$2+1,,,"Instances"))="","",INDIRECT(ADDRESS($D36+2,U$2+1,,,"Instances")))</f>
        <v>0</v>
      </c>
      <c r="V36">
        <f>IFERROR(SMALL(U5:U343,ROW()-ROW($V$5)+1),"")</f>
        <v>0</v>
      </c>
      <c r="X36">
        <f>IFERROR(SUM(V5:V36),"")</f>
        <v>0</v>
      </c>
      <c r="Y36">
        <f>IF(INDIRECT(ADDRESS($D36+2,Y$2+1,,,"Instances"))="","",INDIRECT(ADDRESS($D36+2,Y$2+1,,,"Instances")))</f>
        <v>0</v>
      </c>
      <c r="Z36">
        <f>IFERROR(SMALL(Y5:Y343,ROW()-ROW($Z$5)+1),"")</f>
        <v>0</v>
      </c>
      <c r="AB36">
        <f>IFERROR(SUM(Z5:Z36),"")</f>
        <v>0</v>
      </c>
      <c r="AC36">
        <f>IF(INDIRECT(ADDRESS($D36+2,AC$2+1,,,"Instances"))="","",INDIRECT(ADDRESS($D36+2,AC$2+1,,,"Instances")))</f>
        <v>0</v>
      </c>
      <c r="AD36">
        <f>IFERROR(SMALL(AC5:AC343,ROW()-ROW($AD$5)+1),"")</f>
        <v>0</v>
      </c>
      <c r="AF36">
        <f>IFERROR(SUM(AD5:AD36),"")</f>
        <v>0</v>
      </c>
      <c r="AG36">
        <f>IF(INDIRECT(ADDRESS($D36+2,AG$2+1,,,"Instances"))="","",INDIRECT(ADDRESS($D36+2,AG$2+1,,,"Instances")))</f>
        <v>0</v>
      </c>
      <c r="AH36">
        <f>IFERROR(SMALL(AG5:AG343,ROW()-ROW($AH$5)+1),"")</f>
        <v>0</v>
      </c>
      <c r="AJ36">
        <f>IFERROR(SUM(AH5:AH36),"")</f>
        <v>0</v>
      </c>
      <c r="AL36">
        <v>32</v>
      </c>
      <c r="AM36" cm="1">
        <f t="array" ref="AM36">_xlfn.SWITCH(Charts!$B$3,"average", AVERAGE(INDIRECT(ADDRESS(31+3,AM$2+1,,,"Instances") &amp; ":" &amp; ADDRESS(31+3,AM$2+1))),"median", MEDIAN(INDIRECT(ADDRESS(31+3,AM$2+1,,,"Instances") &amp; ":" &amp; ADDRESS(31+3,AM$2+1))),"min", MIN(INDIRECT(ADDRESS(31+3,AM$2+1,,,"Instances") &amp; ":" &amp; ADDRESS(31+3,AM$2+1))),"max", MAX(INDIRECT(ADDRESS(31+3,AM$2+1,,,"Instances") &amp; ":" &amp; ADDRESS(31+3,AM$2+1))),"diff", MAX(INDIRECT(ADDRESS(31+3,AM$2+1,,,"Instances") &amp; ":" &amp; ADDRESS(31+3,AM$2+1)))-MIN(INDIRECT(ADDRESS(31+3,AM$2+1,,,"Instances") &amp; ":" &amp; ADDRESS(31+3,AM$2+1))))</f>
        <v>0</v>
      </c>
      <c r="AN36">
        <f>IFERROR(SMALL(AM5:AM343,ROW()-ROW($AN$5)+1),"")</f>
        <v>0</v>
      </c>
      <c r="AP36">
        <f>IFERROR(SUM(AN5:AN36),"")</f>
        <v>0</v>
      </c>
      <c r="AQ36" cm="1">
        <f t="array" ref="AQ36">_xlfn.SWITCH(Charts!$B$3,"average", AVERAGE(INDIRECT(ADDRESS(31+3,AQ$2+1,,,"Instances") &amp; ":" &amp; ADDRESS(31+3,AQ$2+1))),"median", MEDIAN(INDIRECT(ADDRESS(31+3,AQ$2+1,,,"Instances") &amp; ":" &amp; ADDRESS(31+3,AQ$2+1))),"min", MIN(INDIRECT(ADDRESS(31+3,AQ$2+1,,,"Instances") &amp; ":" &amp; ADDRESS(31+3,AQ$2+1))),"max", MAX(INDIRECT(ADDRESS(31+3,AQ$2+1,,,"Instances") &amp; ":" &amp; ADDRESS(31+3,AQ$2+1))),"diff", MAX(INDIRECT(ADDRESS(31+3,AQ$2+1,,,"Instances") &amp; ":" &amp; ADDRESS(31+3,AQ$2+1)))-MIN(INDIRECT(ADDRESS(31+3,AQ$2+1,,,"Instances") &amp; ":" &amp; ADDRESS(31+3,AQ$2+1))))</f>
        <v>0</v>
      </c>
      <c r="AR36">
        <f>IFERROR(SMALL(AQ5:AQ343,ROW()-ROW($AR$5)+1),"")</f>
        <v>0</v>
      </c>
      <c r="AT36">
        <f>IFERROR(SUM(AR5:AR36),"")</f>
        <v>0</v>
      </c>
      <c r="AU36" cm="1">
        <f t="array" ref="AU36">_xlfn.SWITCH(Charts!$B$3,"average", AVERAGE(INDIRECT(ADDRESS(31+3,AU$2+1,,,"Instances") &amp; ":" &amp; ADDRESS(31+3,AU$2+1))),"median", MEDIAN(INDIRECT(ADDRESS(31+3,AU$2+1,,,"Instances") &amp; ":" &amp; ADDRESS(31+3,AU$2+1))),"min", MIN(INDIRECT(ADDRESS(31+3,AU$2+1,,,"Instances") &amp; ":" &amp; ADDRESS(31+3,AU$2+1))),"max", MAX(INDIRECT(ADDRESS(31+3,AU$2+1,,,"Instances") &amp; ":" &amp; ADDRESS(31+3,AU$2+1))),"diff", MAX(INDIRECT(ADDRESS(31+3,AU$2+1,,,"Instances") &amp; ":" &amp; ADDRESS(31+3,AU$2+1)))-MIN(INDIRECT(ADDRESS(31+3,AU$2+1,,,"Instances") &amp; ":" &amp; ADDRESS(31+3,AU$2+1))))</f>
        <v>0</v>
      </c>
      <c r="AV36">
        <f>IFERROR(SMALL(AU5:AU343,ROW()-ROW($AV$5)+1),"")</f>
        <v>0</v>
      </c>
      <c r="AX36">
        <f>IFERROR(SUM(AV5:AV36),"")</f>
        <v>0</v>
      </c>
      <c r="AY36" cm="1">
        <f t="array" ref="AY36">_xlfn.SWITCH(Charts!$B$3,"average", AVERAGE(INDIRECT(ADDRESS(31+3,AY$2+1,,,"Instances") &amp; ":" &amp; ADDRESS(31+3,AY$2+1))),"median", MEDIAN(INDIRECT(ADDRESS(31+3,AY$2+1,,,"Instances") &amp; ":" &amp; ADDRESS(31+3,AY$2+1))),"min", MIN(INDIRECT(ADDRESS(31+3,AY$2+1,,,"Instances") &amp; ":" &amp; ADDRESS(31+3,AY$2+1))),"max", MAX(INDIRECT(ADDRESS(31+3,AY$2+1,,,"Instances") &amp; ":" &amp; ADDRESS(31+3,AY$2+1))),"diff", MAX(INDIRECT(ADDRESS(31+3,AY$2+1,,,"Instances") &amp; ":" &amp; ADDRESS(31+3,AY$2+1)))-MIN(INDIRECT(ADDRESS(31+3,AY$2+1,,,"Instances") &amp; ":" &amp; ADDRESS(31+3,AY$2+1))))</f>
        <v>0</v>
      </c>
      <c r="AZ36">
        <f>IFERROR(SMALL(AY5:AY343,ROW()-ROW($AZ$5)+1),"")</f>
        <v>0</v>
      </c>
      <c r="BB36">
        <f>IFERROR(SUM(AZ5:AZ36),"")</f>
        <v>0</v>
      </c>
      <c r="BC36" cm="1">
        <f t="array" ref="BC36">_xlfn.SWITCH(Charts!$B$3,"average", AVERAGE(INDIRECT(ADDRESS(31+3,BC$2+1,,,"Instances") &amp; ":" &amp; ADDRESS(31+3,BC$2+1))),"median", MEDIAN(INDIRECT(ADDRESS(31+3,BC$2+1,,,"Instances") &amp; ":" &amp; ADDRESS(31+3,BC$2+1))),"min", MIN(INDIRECT(ADDRESS(31+3,BC$2+1,,,"Instances") &amp; ":" &amp; ADDRESS(31+3,BC$2+1))),"max", MAX(INDIRECT(ADDRESS(31+3,BC$2+1,,,"Instances") &amp; ":" &amp; ADDRESS(31+3,BC$2+1))),"diff", MAX(INDIRECT(ADDRESS(31+3,BC$2+1,,,"Instances") &amp; ":" &amp; ADDRESS(31+3,BC$2+1)))-MIN(INDIRECT(ADDRESS(31+3,BC$2+1,,,"Instances") &amp; ":" &amp; ADDRESS(31+3,BC$2+1))))</f>
        <v>0</v>
      </c>
      <c r="BD36">
        <f>IFERROR(SMALL(BC5:BC343,ROW()-ROW($BD$5)+1),"")</f>
        <v>0</v>
      </c>
      <c r="BF36">
        <f>IFERROR(SUM(BD5:BD36),"")</f>
        <v>0</v>
      </c>
      <c r="BG36" cm="1">
        <f t="array" ref="BG36">_xlfn.SWITCH(Charts!$B$3,"average", AVERAGE(INDIRECT(ADDRESS(31+3,BG$2+1,,,"Instances") &amp; ":" &amp; ADDRESS(31+3,BG$2+1))),"median", MEDIAN(INDIRECT(ADDRESS(31+3,BG$2+1,,,"Instances") &amp; ":" &amp; ADDRESS(31+3,BG$2+1))),"min", MIN(INDIRECT(ADDRESS(31+3,BG$2+1,,,"Instances") &amp; ":" &amp; ADDRESS(31+3,BG$2+1))),"max", MAX(INDIRECT(ADDRESS(31+3,BG$2+1,,,"Instances") &amp; ":" &amp; ADDRESS(31+3,BG$2+1))),"diff", MAX(INDIRECT(ADDRESS(31+3,BG$2+1,,,"Instances") &amp; ":" &amp; ADDRESS(31+3,BG$2+1)))-MIN(INDIRECT(ADDRESS(31+3,BG$2+1,,,"Instances") &amp; ":" &amp; ADDRESS(31+3,BG$2+1))))</f>
        <v>0</v>
      </c>
      <c r="BH36">
        <f>IFERROR(SMALL(BG5:BG343,ROW()-ROW($BH$5)+1),"")</f>
        <v>0</v>
      </c>
      <c r="BJ36">
        <f>IFERROR(SUM(BH5:BH36),"")</f>
        <v>0</v>
      </c>
      <c r="BK36" cm="1">
        <f t="array" ref="BK36">_xlfn.SWITCH(Charts!$B$3,"average", AVERAGE(INDIRECT(ADDRESS(31+3,BK$2+1,,,"Instances") &amp; ":" &amp; ADDRESS(31+3,BK$2+1))),"median", MEDIAN(INDIRECT(ADDRESS(31+3,BK$2+1,,,"Instances") &amp; ":" &amp; ADDRESS(31+3,BK$2+1))),"min", MIN(INDIRECT(ADDRESS(31+3,BK$2+1,,,"Instances") &amp; ":" &amp; ADDRESS(31+3,BK$2+1))),"max", MAX(INDIRECT(ADDRESS(31+3,BK$2+1,,,"Instances") &amp; ":" &amp; ADDRESS(31+3,BK$2+1))),"diff", MAX(INDIRECT(ADDRESS(31+3,BK$2+1,,,"Instances") &amp; ":" &amp; ADDRESS(31+3,BK$2+1)))-MIN(INDIRECT(ADDRESS(31+3,BK$2+1,,,"Instances") &amp; ":" &amp; ADDRESS(31+3,BK$2+1))))</f>
        <v>0</v>
      </c>
      <c r="BL36">
        <f>IFERROR(SMALL(BK5:BK343,ROW()-ROW($BL$5)+1),"")</f>
        <v>0</v>
      </c>
      <c r="BN36">
        <f>IFERROR(SUM(BL5:BL36),"")</f>
        <v>0</v>
      </c>
      <c r="BO36" cm="1">
        <f t="array" ref="BO36">_xlfn.SWITCH(Charts!$B$3,"average", AVERAGE(INDIRECT(ADDRESS(31+3,BO$2+1,,,"Instances") &amp; ":" &amp; ADDRESS(31+3,BO$2+1))),"median", MEDIAN(INDIRECT(ADDRESS(31+3,BO$2+1,,,"Instances") &amp; ":" &amp; ADDRESS(31+3,BO$2+1))),"min", MIN(INDIRECT(ADDRESS(31+3,BO$2+1,,,"Instances") &amp; ":" &amp; ADDRESS(31+3,BO$2+1))),"max", MAX(INDIRECT(ADDRESS(31+3,BO$2+1,,,"Instances") &amp; ":" &amp; ADDRESS(31+3,BO$2+1))),"diff", MAX(INDIRECT(ADDRESS(31+3,BO$2+1,,,"Instances") &amp; ":" &amp; ADDRESS(31+3,BO$2+1)))-MIN(INDIRECT(ADDRESS(31+3,BO$2+1,,,"Instances") &amp; ":" &amp; ADDRESS(31+3,BO$2+1))))</f>
        <v>0</v>
      </c>
      <c r="BP36">
        <f>IFERROR(SMALL(BO5:BO343,ROW()-ROW($BP$5)+1),"")</f>
        <v>0</v>
      </c>
      <c r="BR36">
        <f>IFERROR(SUM(BP5:BP36),"")</f>
        <v>0</v>
      </c>
      <c r="BU36">
        <f>IF(Charts!$B$3="none",E1738,IF(AM1738="",NA(),AM1738))</f>
        <v>0</v>
      </c>
      <c r="BV36">
        <f>IF(Charts!$B$3="none",F1738,IF(AN1738="",NA(),AN1738))</f>
        <v>0</v>
      </c>
      <c r="BW36">
        <f>IF(Charts!$B$3="none",G1738,IF(AO1738="",NA(),AO1738))</f>
        <v>0</v>
      </c>
      <c r="BX36">
        <f>IF(Charts!$B$3="none",H1738,IF(AP1738="",NA(),AP1738))</f>
        <v>0</v>
      </c>
      <c r="BY36">
        <f>IF(Charts!$B$3="none",I1738,IF(AQ1738="",NA(),AQ1738))</f>
        <v>0</v>
      </c>
      <c r="BZ36">
        <f>IF(Charts!$B$3="none",J1738,IF(AR1738="",NA(),AR1738))</f>
        <v>0</v>
      </c>
      <c r="CA36">
        <f>IF(Charts!$B$3="none",K1738,IF(AS1738="",NA(),AS1738))</f>
        <v>0</v>
      </c>
      <c r="CB36">
        <f>IF(Charts!$B$3="none",L1738,IF(AT1738="",NA(),AT1738))</f>
        <v>0</v>
      </c>
      <c r="CC36">
        <f>IF(Charts!$B$3="none",M1738,IF(AU1738="",NA(),AU1738))</f>
        <v>0</v>
      </c>
      <c r="CD36">
        <f>IF(Charts!$B$3="none",N1738,IF(AV1738="",NA(),AV1738))</f>
        <v>0</v>
      </c>
      <c r="CE36">
        <f>IF(Charts!$B$3="none",O1738,IF(AW1738="",NA(),AW1738))</f>
        <v>0</v>
      </c>
      <c r="CF36">
        <f>IF(Charts!$B$3="none",P1738,IF(AX1738="",NA(),AX1738))</f>
        <v>0</v>
      </c>
      <c r="CG36">
        <f>IF(Charts!$B$3="none",Q1738,IF(AY1738="",NA(),AY1738))</f>
        <v>0</v>
      </c>
      <c r="CH36">
        <f>IF(Charts!$B$3="none",R1738,IF(AZ1738="",NA(),AZ1738))</f>
        <v>0</v>
      </c>
      <c r="CI36">
        <f>IF(Charts!$B$3="none",S1738,IF(BA1738="",NA(),BA1738))</f>
        <v>0</v>
      </c>
      <c r="CJ36">
        <f>IF(Charts!$B$3="none",T1738,IF(BB1738="",NA(),BB1738))</f>
        <v>0</v>
      </c>
      <c r="CK36">
        <f>IF(Charts!$B$3="none",U1738,IF(BC1738="",NA(),BC1738))</f>
        <v>0</v>
      </c>
      <c r="CL36">
        <f>IF(Charts!$B$3="none",V1738,IF(BD1738="",NA(),BD1738))</f>
        <v>0</v>
      </c>
      <c r="CM36">
        <f>IF(Charts!$B$3="none",W1738,IF(BE1738="",NA(),BE1738))</f>
        <v>0</v>
      </c>
      <c r="CN36">
        <f>IF(Charts!$B$3="none",X1738,IF(BF1738="",NA(),BF1738))</f>
        <v>0</v>
      </c>
      <c r="CO36">
        <f>IF(Charts!$B$3="none",Y1738,IF(BG1738="",NA(),BG1738))</f>
        <v>0</v>
      </c>
      <c r="CP36">
        <f>IF(Charts!$B$3="none",Z1738,IF(BH1738="",NA(),BH1738))</f>
        <v>0</v>
      </c>
      <c r="CQ36">
        <f>IF(Charts!$B$3="none",AA1738,IF(BI1738="",NA(),BI1738))</f>
        <v>0</v>
      </c>
      <c r="CR36">
        <f>IF(Charts!$B$3="none",AB1738,IF(BJ1738="",NA(),BJ1738))</f>
        <v>0</v>
      </c>
      <c r="CS36">
        <f>IF(Charts!$B$3="none",AC1738,IF(BK1738="",NA(),BK1738))</f>
        <v>0</v>
      </c>
      <c r="CT36">
        <f>IF(Charts!$B$3="none",AD1738,IF(BL1738="",NA(),BL1738))</f>
        <v>0</v>
      </c>
      <c r="CU36">
        <f>IF(Charts!$B$3="none",AE1738,IF(BM1738="",NA(),BM1738))</f>
        <v>0</v>
      </c>
      <c r="CV36">
        <f>IF(Charts!$B$3="none",AF1738,IF(BN1738="",NA(),BN1738))</f>
        <v>0</v>
      </c>
      <c r="CW36">
        <f>IF(Charts!$B$3="none",AG1738,IF(BO1738="",NA(),BO1738))</f>
        <v>0</v>
      </c>
      <c r="CX36">
        <f>IF(Charts!$B$3="none",AH1738,IF(BP1738="",NA(),BP1738))</f>
        <v>0</v>
      </c>
      <c r="CY36">
        <f>IF(Charts!$B$3="none",AI1738,IF(BQ1738="",NA(),BQ1738))</f>
        <v>0</v>
      </c>
      <c r="CZ36">
        <f>IF(Charts!$B$3="none",AJ1738,IF(BR1738="",NA(),BR1738))</f>
        <v>0</v>
      </c>
    </row>
    <row r="37" spans="4:104">
      <c r="D37">
        <v>33</v>
      </c>
      <c r="E37">
        <f>IF(INDIRECT(ADDRESS($D37+2,E$2+1,,,"Instances"))="","",INDIRECT(ADDRESS($D37+2,E$2+1,,,"Instances")))</f>
        <v>0</v>
      </c>
      <c r="F37">
        <f>IFERROR(SMALL(E5:E343,ROW()-ROW($F$5)+1),"")</f>
        <v>0</v>
      </c>
      <c r="H37">
        <f>IFERROR(SUM(F5:F37),"")</f>
        <v>0</v>
      </c>
      <c r="I37">
        <f>IF(INDIRECT(ADDRESS($D37+2,I$2+1,,,"Instances"))="","",INDIRECT(ADDRESS($D37+2,I$2+1,,,"Instances")))</f>
        <v>0</v>
      </c>
      <c r="J37">
        <f>IFERROR(SMALL(I5:I343,ROW()-ROW($J$5)+1),"")</f>
        <v>0</v>
      </c>
      <c r="L37">
        <f>IFERROR(SUM(J5:J37),"")</f>
        <v>0</v>
      </c>
      <c r="M37">
        <f>IF(INDIRECT(ADDRESS($D37+2,M$2+1,,,"Instances"))="","",INDIRECT(ADDRESS($D37+2,M$2+1,,,"Instances")))</f>
        <v>0</v>
      </c>
      <c r="N37">
        <f>IFERROR(SMALL(M5:M343,ROW()-ROW($N$5)+1),"")</f>
        <v>0</v>
      </c>
      <c r="P37">
        <f>IFERROR(SUM(N5:N37),"")</f>
        <v>0</v>
      </c>
      <c r="Q37">
        <f>IF(INDIRECT(ADDRESS($D37+2,Q$2+1,,,"Instances"))="","",INDIRECT(ADDRESS($D37+2,Q$2+1,,,"Instances")))</f>
        <v>0</v>
      </c>
      <c r="R37">
        <f>IFERROR(SMALL(Q5:Q343,ROW()-ROW($R$5)+1),"")</f>
        <v>0</v>
      </c>
      <c r="T37">
        <f>IFERROR(SUM(R5:R37),"")</f>
        <v>0</v>
      </c>
      <c r="U37">
        <f>IF(INDIRECT(ADDRESS($D37+2,U$2+1,,,"Instances"))="","",INDIRECT(ADDRESS($D37+2,U$2+1,,,"Instances")))</f>
        <v>0</v>
      </c>
      <c r="V37">
        <f>IFERROR(SMALL(U5:U343,ROW()-ROW($V$5)+1),"")</f>
        <v>0</v>
      </c>
      <c r="X37">
        <f>IFERROR(SUM(V5:V37),"")</f>
        <v>0</v>
      </c>
      <c r="Y37">
        <f>IF(INDIRECT(ADDRESS($D37+2,Y$2+1,,,"Instances"))="","",INDIRECT(ADDRESS($D37+2,Y$2+1,,,"Instances")))</f>
        <v>0</v>
      </c>
      <c r="Z37">
        <f>IFERROR(SMALL(Y5:Y343,ROW()-ROW($Z$5)+1),"")</f>
        <v>0</v>
      </c>
      <c r="AB37">
        <f>IFERROR(SUM(Z5:Z37),"")</f>
        <v>0</v>
      </c>
      <c r="AC37">
        <f>IF(INDIRECT(ADDRESS($D37+2,AC$2+1,,,"Instances"))="","",INDIRECT(ADDRESS($D37+2,AC$2+1,,,"Instances")))</f>
        <v>0</v>
      </c>
      <c r="AD37">
        <f>IFERROR(SMALL(AC5:AC343,ROW()-ROW($AD$5)+1),"")</f>
        <v>0</v>
      </c>
      <c r="AF37">
        <f>IFERROR(SUM(AD5:AD37),"")</f>
        <v>0</v>
      </c>
      <c r="AG37">
        <f>IF(INDIRECT(ADDRESS($D37+2,AG$2+1,,,"Instances"))="","",INDIRECT(ADDRESS($D37+2,AG$2+1,,,"Instances")))</f>
        <v>0</v>
      </c>
      <c r="AH37">
        <f>IFERROR(SMALL(AG5:AG343,ROW()-ROW($AH$5)+1),"")</f>
        <v>0</v>
      </c>
      <c r="AJ37">
        <f>IFERROR(SUM(AH5:AH37),"")</f>
        <v>0</v>
      </c>
      <c r="AL37">
        <v>33</v>
      </c>
      <c r="AM37" cm="1">
        <f t="array" ref="AM37">_xlfn.SWITCH(Charts!$B$3,"average", AVERAGE(INDIRECT(ADDRESS(32+3,AM$2+1,,,"Instances") &amp; ":" &amp; ADDRESS(32+3,AM$2+1))),"median", MEDIAN(INDIRECT(ADDRESS(32+3,AM$2+1,,,"Instances") &amp; ":" &amp; ADDRESS(32+3,AM$2+1))),"min", MIN(INDIRECT(ADDRESS(32+3,AM$2+1,,,"Instances") &amp; ":" &amp; ADDRESS(32+3,AM$2+1))),"max", MAX(INDIRECT(ADDRESS(32+3,AM$2+1,,,"Instances") &amp; ":" &amp; ADDRESS(32+3,AM$2+1))),"diff", MAX(INDIRECT(ADDRESS(32+3,AM$2+1,,,"Instances") &amp; ":" &amp; ADDRESS(32+3,AM$2+1)))-MIN(INDIRECT(ADDRESS(32+3,AM$2+1,,,"Instances") &amp; ":" &amp; ADDRESS(32+3,AM$2+1))))</f>
        <v>0</v>
      </c>
      <c r="AN37">
        <f>IFERROR(SMALL(AM5:AM343,ROW()-ROW($AN$5)+1),"")</f>
        <v>0</v>
      </c>
      <c r="AP37">
        <f>IFERROR(SUM(AN5:AN37),"")</f>
        <v>0</v>
      </c>
      <c r="AQ37" cm="1">
        <f t="array" ref="AQ37">_xlfn.SWITCH(Charts!$B$3,"average", AVERAGE(INDIRECT(ADDRESS(32+3,AQ$2+1,,,"Instances") &amp; ":" &amp; ADDRESS(32+3,AQ$2+1))),"median", MEDIAN(INDIRECT(ADDRESS(32+3,AQ$2+1,,,"Instances") &amp; ":" &amp; ADDRESS(32+3,AQ$2+1))),"min", MIN(INDIRECT(ADDRESS(32+3,AQ$2+1,,,"Instances") &amp; ":" &amp; ADDRESS(32+3,AQ$2+1))),"max", MAX(INDIRECT(ADDRESS(32+3,AQ$2+1,,,"Instances") &amp; ":" &amp; ADDRESS(32+3,AQ$2+1))),"diff", MAX(INDIRECT(ADDRESS(32+3,AQ$2+1,,,"Instances") &amp; ":" &amp; ADDRESS(32+3,AQ$2+1)))-MIN(INDIRECT(ADDRESS(32+3,AQ$2+1,,,"Instances") &amp; ":" &amp; ADDRESS(32+3,AQ$2+1))))</f>
        <v>0</v>
      </c>
      <c r="AR37">
        <f>IFERROR(SMALL(AQ5:AQ343,ROW()-ROW($AR$5)+1),"")</f>
        <v>0</v>
      </c>
      <c r="AT37">
        <f>IFERROR(SUM(AR5:AR37),"")</f>
        <v>0</v>
      </c>
      <c r="AU37" cm="1">
        <f t="array" ref="AU37">_xlfn.SWITCH(Charts!$B$3,"average", AVERAGE(INDIRECT(ADDRESS(32+3,AU$2+1,,,"Instances") &amp; ":" &amp; ADDRESS(32+3,AU$2+1))),"median", MEDIAN(INDIRECT(ADDRESS(32+3,AU$2+1,,,"Instances") &amp; ":" &amp; ADDRESS(32+3,AU$2+1))),"min", MIN(INDIRECT(ADDRESS(32+3,AU$2+1,,,"Instances") &amp; ":" &amp; ADDRESS(32+3,AU$2+1))),"max", MAX(INDIRECT(ADDRESS(32+3,AU$2+1,,,"Instances") &amp; ":" &amp; ADDRESS(32+3,AU$2+1))),"diff", MAX(INDIRECT(ADDRESS(32+3,AU$2+1,,,"Instances") &amp; ":" &amp; ADDRESS(32+3,AU$2+1)))-MIN(INDIRECT(ADDRESS(32+3,AU$2+1,,,"Instances") &amp; ":" &amp; ADDRESS(32+3,AU$2+1))))</f>
        <v>0</v>
      </c>
      <c r="AV37">
        <f>IFERROR(SMALL(AU5:AU343,ROW()-ROW($AV$5)+1),"")</f>
        <v>0</v>
      </c>
      <c r="AX37">
        <f>IFERROR(SUM(AV5:AV37),"")</f>
        <v>0</v>
      </c>
      <c r="AY37" cm="1">
        <f t="array" ref="AY37">_xlfn.SWITCH(Charts!$B$3,"average", AVERAGE(INDIRECT(ADDRESS(32+3,AY$2+1,,,"Instances") &amp; ":" &amp; ADDRESS(32+3,AY$2+1))),"median", MEDIAN(INDIRECT(ADDRESS(32+3,AY$2+1,,,"Instances") &amp; ":" &amp; ADDRESS(32+3,AY$2+1))),"min", MIN(INDIRECT(ADDRESS(32+3,AY$2+1,,,"Instances") &amp; ":" &amp; ADDRESS(32+3,AY$2+1))),"max", MAX(INDIRECT(ADDRESS(32+3,AY$2+1,,,"Instances") &amp; ":" &amp; ADDRESS(32+3,AY$2+1))),"diff", MAX(INDIRECT(ADDRESS(32+3,AY$2+1,,,"Instances") &amp; ":" &amp; ADDRESS(32+3,AY$2+1)))-MIN(INDIRECT(ADDRESS(32+3,AY$2+1,,,"Instances") &amp; ":" &amp; ADDRESS(32+3,AY$2+1))))</f>
        <v>0</v>
      </c>
      <c r="AZ37">
        <f>IFERROR(SMALL(AY5:AY343,ROW()-ROW($AZ$5)+1),"")</f>
        <v>0</v>
      </c>
      <c r="BB37">
        <f>IFERROR(SUM(AZ5:AZ37),"")</f>
        <v>0</v>
      </c>
      <c r="BC37" cm="1">
        <f t="array" ref="BC37">_xlfn.SWITCH(Charts!$B$3,"average", AVERAGE(INDIRECT(ADDRESS(32+3,BC$2+1,,,"Instances") &amp; ":" &amp; ADDRESS(32+3,BC$2+1))),"median", MEDIAN(INDIRECT(ADDRESS(32+3,BC$2+1,,,"Instances") &amp; ":" &amp; ADDRESS(32+3,BC$2+1))),"min", MIN(INDIRECT(ADDRESS(32+3,BC$2+1,,,"Instances") &amp; ":" &amp; ADDRESS(32+3,BC$2+1))),"max", MAX(INDIRECT(ADDRESS(32+3,BC$2+1,,,"Instances") &amp; ":" &amp; ADDRESS(32+3,BC$2+1))),"diff", MAX(INDIRECT(ADDRESS(32+3,BC$2+1,,,"Instances") &amp; ":" &amp; ADDRESS(32+3,BC$2+1)))-MIN(INDIRECT(ADDRESS(32+3,BC$2+1,,,"Instances") &amp; ":" &amp; ADDRESS(32+3,BC$2+1))))</f>
        <v>0</v>
      </c>
      <c r="BD37">
        <f>IFERROR(SMALL(BC5:BC343,ROW()-ROW($BD$5)+1),"")</f>
        <v>0</v>
      </c>
      <c r="BF37">
        <f>IFERROR(SUM(BD5:BD37),"")</f>
        <v>0</v>
      </c>
      <c r="BG37" cm="1">
        <f t="array" ref="BG37">_xlfn.SWITCH(Charts!$B$3,"average", AVERAGE(INDIRECT(ADDRESS(32+3,BG$2+1,,,"Instances") &amp; ":" &amp; ADDRESS(32+3,BG$2+1))),"median", MEDIAN(INDIRECT(ADDRESS(32+3,BG$2+1,,,"Instances") &amp; ":" &amp; ADDRESS(32+3,BG$2+1))),"min", MIN(INDIRECT(ADDRESS(32+3,BG$2+1,,,"Instances") &amp; ":" &amp; ADDRESS(32+3,BG$2+1))),"max", MAX(INDIRECT(ADDRESS(32+3,BG$2+1,,,"Instances") &amp; ":" &amp; ADDRESS(32+3,BG$2+1))),"diff", MAX(INDIRECT(ADDRESS(32+3,BG$2+1,,,"Instances") &amp; ":" &amp; ADDRESS(32+3,BG$2+1)))-MIN(INDIRECT(ADDRESS(32+3,BG$2+1,,,"Instances") &amp; ":" &amp; ADDRESS(32+3,BG$2+1))))</f>
        <v>0</v>
      </c>
      <c r="BH37">
        <f>IFERROR(SMALL(BG5:BG343,ROW()-ROW($BH$5)+1),"")</f>
        <v>0</v>
      </c>
      <c r="BJ37">
        <f>IFERROR(SUM(BH5:BH37),"")</f>
        <v>0</v>
      </c>
      <c r="BK37" cm="1">
        <f t="array" ref="BK37">_xlfn.SWITCH(Charts!$B$3,"average", AVERAGE(INDIRECT(ADDRESS(32+3,BK$2+1,,,"Instances") &amp; ":" &amp; ADDRESS(32+3,BK$2+1))),"median", MEDIAN(INDIRECT(ADDRESS(32+3,BK$2+1,,,"Instances") &amp; ":" &amp; ADDRESS(32+3,BK$2+1))),"min", MIN(INDIRECT(ADDRESS(32+3,BK$2+1,,,"Instances") &amp; ":" &amp; ADDRESS(32+3,BK$2+1))),"max", MAX(INDIRECT(ADDRESS(32+3,BK$2+1,,,"Instances") &amp; ":" &amp; ADDRESS(32+3,BK$2+1))),"diff", MAX(INDIRECT(ADDRESS(32+3,BK$2+1,,,"Instances") &amp; ":" &amp; ADDRESS(32+3,BK$2+1)))-MIN(INDIRECT(ADDRESS(32+3,BK$2+1,,,"Instances") &amp; ":" &amp; ADDRESS(32+3,BK$2+1))))</f>
        <v>0</v>
      </c>
      <c r="BL37">
        <f>IFERROR(SMALL(BK5:BK343,ROW()-ROW($BL$5)+1),"")</f>
        <v>0</v>
      </c>
      <c r="BN37">
        <f>IFERROR(SUM(BL5:BL37),"")</f>
        <v>0</v>
      </c>
      <c r="BO37" cm="1">
        <f t="array" ref="BO37">_xlfn.SWITCH(Charts!$B$3,"average", AVERAGE(INDIRECT(ADDRESS(32+3,BO$2+1,,,"Instances") &amp; ":" &amp; ADDRESS(32+3,BO$2+1))),"median", MEDIAN(INDIRECT(ADDRESS(32+3,BO$2+1,,,"Instances") &amp; ":" &amp; ADDRESS(32+3,BO$2+1))),"min", MIN(INDIRECT(ADDRESS(32+3,BO$2+1,,,"Instances") &amp; ":" &amp; ADDRESS(32+3,BO$2+1))),"max", MAX(INDIRECT(ADDRESS(32+3,BO$2+1,,,"Instances") &amp; ":" &amp; ADDRESS(32+3,BO$2+1))),"diff", MAX(INDIRECT(ADDRESS(32+3,BO$2+1,,,"Instances") &amp; ":" &amp; ADDRESS(32+3,BO$2+1)))-MIN(INDIRECT(ADDRESS(32+3,BO$2+1,,,"Instances") &amp; ":" &amp; ADDRESS(32+3,BO$2+1))))</f>
        <v>0</v>
      </c>
      <c r="BP37">
        <f>IFERROR(SMALL(BO5:BO343,ROW()-ROW($BP$5)+1),"")</f>
        <v>0</v>
      </c>
      <c r="BR37">
        <f>IFERROR(SUM(BP5:BP37),"")</f>
        <v>0</v>
      </c>
      <c r="BU37">
        <f>IF(Charts!$B$3="none",E1739,IF(AM1739="",NA(),AM1739))</f>
        <v>0</v>
      </c>
      <c r="BV37">
        <f>IF(Charts!$B$3="none",F1739,IF(AN1739="",NA(),AN1739))</f>
        <v>0</v>
      </c>
      <c r="BW37">
        <f>IF(Charts!$B$3="none",G1739,IF(AO1739="",NA(),AO1739))</f>
        <v>0</v>
      </c>
      <c r="BX37">
        <f>IF(Charts!$B$3="none",H1739,IF(AP1739="",NA(),AP1739))</f>
        <v>0</v>
      </c>
      <c r="BY37">
        <f>IF(Charts!$B$3="none",I1739,IF(AQ1739="",NA(),AQ1739))</f>
        <v>0</v>
      </c>
      <c r="BZ37">
        <f>IF(Charts!$B$3="none",J1739,IF(AR1739="",NA(),AR1739))</f>
        <v>0</v>
      </c>
      <c r="CA37">
        <f>IF(Charts!$B$3="none",K1739,IF(AS1739="",NA(),AS1739))</f>
        <v>0</v>
      </c>
      <c r="CB37">
        <f>IF(Charts!$B$3="none",L1739,IF(AT1739="",NA(),AT1739))</f>
        <v>0</v>
      </c>
      <c r="CC37">
        <f>IF(Charts!$B$3="none",M1739,IF(AU1739="",NA(),AU1739))</f>
        <v>0</v>
      </c>
      <c r="CD37">
        <f>IF(Charts!$B$3="none",N1739,IF(AV1739="",NA(),AV1739))</f>
        <v>0</v>
      </c>
      <c r="CE37">
        <f>IF(Charts!$B$3="none",O1739,IF(AW1739="",NA(),AW1739))</f>
        <v>0</v>
      </c>
      <c r="CF37">
        <f>IF(Charts!$B$3="none",P1739,IF(AX1739="",NA(),AX1739))</f>
        <v>0</v>
      </c>
      <c r="CG37">
        <f>IF(Charts!$B$3="none",Q1739,IF(AY1739="",NA(),AY1739))</f>
        <v>0</v>
      </c>
      <c r="CH37">
        <f>IF(Charts!$B$3="none",R1739,IF(AZ1739="",NA(),AZ1739))</f>
        <v>0</v>
      </c>
      <c r="CI37">
        <f>IF(Charts!$B$3="none",S1739,IF(BA1739="",NA(),BA1739))</f>
        <v>0</v>
      </c>
      <c r="CJ37">
        <f>IF(Charts!$B$3="none",T1739,IF(BB1739="",NA(),BB1739))</f>
        <v>0</v>
      </c>
      <c r="CK37">
        <f>IF(Charts!$B$3="none",U1739,IF(BC1739="",NA(),BC1739))</f>
        <v>0</v>
      </c>
      <c r="CL37">
        <f>IF(Charts!$B$3="none",V1739,IF(BD1739="",NA(),BD1739))</f>
        <v>0</v>
      </c>
      <c r="CM37">
        <f>IF(Charts!$B$3="none",W1739,IF(BE1739="",NA(),BE1739))</f>
        <v>0</v>
      </c>
      <c r="CN37">
        <f>IF(Charts!$B$3="none",X1739,IF(BF1739="",NA(),BF1739))</f>
        <v>0</v>
      </c>
      <c r="CO37">
        <f>IF(Charts!$B$3="none",Y1739,IF(BG1739="",NA(),BG1739))</f>
        <v>0</v>
      </c>
      <c r="CP37">
        <f>IF(Charts!$B$3="none",Z1739,IF(BH1739="",NA(),BH1739))</f>
        <v>0</v>
      </c>
      <c r="CQ37">
        <f>IF(Charts!$B$3="none",AA1739,IF(BI1739="",NA(),BI1739))</f>
        <v>0</v>
      </c>
      <c r="CR37">
        <f>IF(Charts!$B$3="none",AB1739,IF(BJ1739="",NA(),BJ1739))</f>
        <v>0</v>
      </c>
      <c r="CS37">
        <f>IF(Charts!$B$3="none",AC1739,IF(BK1739="",NA(),BK1739))</f>
        <v>0</v>
      </c>
      <c r="CT37">
        <f>IF(Charts!$B$3="none",AD1739,IF(BL1739="",NA(),BL1739))</f>
        <v>0</v>
      </c>
      <c r="CU37">
        <f>IF(Charts!$B$3="none",AE1739,IF(BM1739="",NA(),BM1739))</f>
        <v>0</v>
      </c>
      <c r="CV37">
        <f>IF(Charts!$B$3="none",AF1739,IF(BN1739="",NA(),BN1739))</f>
        <v>0</v>
      </c>
      <c r="CW37">
        <f>IF(Charts!$B$3="none",AG1739,IF(BO1739="",NA(),BO1739))</f>
        <v>0</v>
      </c>
      <c r="CX37">
        <f>IF(Charts!$B$3="none",AH1739,IF(BP1739="",NA(),BP1739))</f>
        <v>0</v>
      </c>
      <c r="CY37">
        <f>IF(Charts!$B$3="none",AI1739,IF(BQ1739="",NA(),BQ1739))</f>
        <v>0</v>
      </c>
      <c r="CZ37">
        <f>IF(Charts!$B$3="none",AJ1739,IF(BR1739="",NA(),BR1739))</f>
        <v>0</v>
      </c>
    </row>
    <row r="38" spans="4:104">
      <c r="D38">
        <v>34</v>
      </c>
      <c r="E38">
        <f>IF(INDIRECT(ADDRESS($D38+2,E$2+1,,,"Instances"))="","",INDIRECT(ADDRESS($D38+2,E$2+1,,,"Instances")))</f>
        <v>0</v>
      </c>
      <c r="F38">
        <f>IFERROR(SMALL(E5:E343,ROW()-ROW($F$5)+1),"")</f>
        <v>0</v>
      </c>
      <c r="H38">
        <f>IFERROR(SUM(F5:F38),"")</f>
        <v>0</v>
      </c>
      <c r="I38">
        <f>IF(INDIRECT(ADDRESS($D38+2,I$2+1,,,"Instances"))="","",INDIRECT(ADDRESS($D38+2,I$2+1,,,"Instances")))</f>
        <v>0</v>
      </c>
      <c r="J38">
        <f>IFERROR(SMALL(I5:I343,ROW()-ROW($J$5)+1),"")</f>
        <v>0</v>
      </c>
      <c r="L38">
        <f>IFERROR(SUM(J5:J38),"")</f>
        <v>0</v>
      </c>
      <c r="M38">
        <f>IF(INDIRECT(ADDRESS($D38+2,M$2+1,,,"Instances"))="","",INDIRECT(ADDRESS($D38+2,M$2+1,,,"Instances")))</f>
        <v>0</v>
      </c>
      <c r="N38">
        <f>IFERROR(SMALL(M5:M343,ROW()-ROW($N$5)+1),"")</f>
        <v>0</v>
      </c>
      <c r="P38">
        <f>IFERROR(SUM(N5:N38),"")</f>
        <v>0</v>
      </c>
      <c r="Q38">
        <f>IF(INDIRECT(ADDRESS($D38+2,Q$2+1,,,"Instances"))="","",INDIRECT(ADDRESS($D38+2,Q$2+1,,,"Instances")))</f>
        <v>0</v>
      </c>
      <c r="R38">
        <f>IFERROR(SMALL(Q5:Q343,ROW()-ROW($R$5)+1),"")</f>
        <v>0</v>
      </c>
      <c r="T38">
        <f>IFERROR(SUM(R5:R38),"")</f>
        <v>0</v>
      </c>
      <c r="U38">
        <f>IF(INDIRECT(ADDRESS($D38+2,U$2+1,,,"Instances"))="","",INDIRECT(ADDRESS($D38+2,U$2+1,,,"Instances")))</f>
        <v>0</v>
      </c>
      <c r="V38">
        <f>IFERROR(SMALL(U5:U343,ROW()-ROW($V$5)+1),"")</f>
        <v>0</v>
      </c>
      <c r="X38">
        <f>IFERROR(SUM(V5:V38),"")</f>
        <v>0</v>
      </c>
      <c r="Y38">
        <f>IF(INDIRECT(ADDRESS($D38+2,Y$2+1,,,"Instances"))="","",INDIRECT(ADDRESS($D38+2,Y$2+1,,,"Instances")))</f>
        <v>0</v>
      </c>
      <c r="Z38">
        <f>IFERROR(SMALL(Y5:Y343,ROW()-ROW($Z$5)+1),"")</f>
        <v>0</v>
      </c>
      <c r="AB38">
        <f>IFERROR(SUM(Z5:Z38),"")</f>
        <v>0</v>
      </c>
      <c r="AC38">
        <f>IF(INDIRECT(ADDRESS($D38+2,AC$2+1,,,"Instances"))="","",INDIRECT(ADDRESS($D38+2,AC$2+1,,,"Instances")))</f>
        <v>0</v>
      </c>
      <c r="AD38">
        <f>IFERROR(SMALL(AC5:AC343,ROW()-ROW($AD$5)+1),"")</f>
        <v>0</v>
      </c>
      <c r="AF38">
        <f>IFERROR(SUM(AD5:AD38),"")</f>
        <v>0</v>
      </c>
      <c r="AG38">
        <f>IF(INDIRECT(ADDRESS($D38+2,AG$2+1,,,"Instances"))="","",INDIRECT(ADDRESS($D38+2,AG$2+1,,,"Instances")))</f>
        <v>0</v>
      </c>
      <c r="AH38">
        <f>IFERROR(SMALL(AG5:AG343,ROW()-ROW($AH$5)+1),"")</f>
        <v>0</v>
      </c>
      <c r="AJ38">
        <f>IFERROR(SUM(AH5:AH38),"")</f>
        <v>0</v>
      </c>
      <c r="AL38">
        <v>34</v>
      </c>
      <c r="AM38" cm="1">
        <f t="array" ref="AM38">_xlfn.SWITCH(Charts!$B$3,"average", AVERAGE(INDIRECT(ADDRESS(33+3,AM$2+1,,,"Instances") &amp; ":" &amp; ADDRESS(33+3,AM$2+1))),"median", MEDIAN(INDIRECT(ADDRESS(33+3,AM$2+1,,,"Instances") &amp; ":" &amp; ADDRESS(33+3,AM$2+1))),"min", MIN(INDIRECT(ADDRESS(33+3,AM$2+1,,,"Instances") &amp; ":" &amp; ADDRESS(33+3,AM$2+1))),"max", MAX(INDIRECT(ADDRESS(33+3,AM$2+1,,,"Instances") &amp; ":" &amp; ADDRESS(33+3,AM$2+1))),"diff", MAX(INDIRECT(ADDRESS(33+3,AM$2+1,,,"Instances") &amp; ":" &amp; ADDRESS(33+3,AM$2+1)))-MIN(INDIRECT(ADDRESS(33+3,AM$2+1,,,"Instances") &amp; ":" &amp; ADDRESS(33+3,AM$2+1))))</f>
        <v>0</v>
      </c>
      <c r="AN38">
        <f>IFERROR(SMALL(AM5:AM343,ROW()-ROW($AN$5)+1),"")</f>
        <v>0</v>
      </c>
      <c r="AP38">
        <f>IFERROR(SUM(AN5:AN38),"")</f>
        <v>0</v>
      </c>
      <c r="AQ38" cm="1">
        <f t="array" ref="AQ38">_xlfn.SWITCH(Charts!$B$3,"average", AVERAGE(INDIRECT(ADDRESS(33+3,AQ$2+1,,,"Instances") &amp; ":" &amp; ADDRESS(33+3,AQ$2+1))),"median", MEDIAN(INDIRECT(ADDRESS(33+3,AQ$2+1,,,"Instances") &amp; ":" &amp; ADDRESS(33+3,AQ$2+1))),"min", MIN(INDIRECT(ADDRESS(33+3,AQ$2+1,,,"Instances") &amp; ":" &amp; ADDRESS(33+3,AQ$2+1))),"max", MAX(INDIRECT(ADDRESS(33+3,AQ$2+1,,,"Instances") &amp; ":" &amp; ADDRESS(33+3,AQ$2+1))),"diff", MAX(INDIRECT(ADDRESS(33+3,AQ$2+1,,,"Instances") &amp; ":" &amp; ADDRESS(33+3,AQ$2+1)))-MIN(INDIRECT(ADDRESS(33+3,AQ$2+1,,,"Instances") &amp; ":" &amp; ADDRESS(33+3,AQ$2+1))))</f>
        <v>0</v>
      </c>
      <c r="AR38">
        <f>IFERROR(SMALL(AQ5:AQ343,ROW()-ROW($AR$5)+1),"")</f>
        <v>0</v>
      </c>
      <c r="AT38">
        <f>IFERROR(SUM(AR5:AR38),"")</f>
        <v>0</v>
      </c>
      <c r="AU38" cm="1">
        <f t="array" ref="AU38">_xlfn.SWITCH(Charts!$B$3,"average", AVERAGE(INDIRECT(ADDRESS(33+3,AU$2+1,,,"Instances") &amp; ":" &amp; ADDRESS(33+3,AU$2+1))),"median", MEDIAN(INDIRECT(ADDRESS(33+3,AU$2+1,,,"Instances") &amp; ":" &amp; ADDRESS(33+3,AU$2+1))),"min", MIN(INDIRECT(ADDRESS(33+3,AU$2+1,,,"Instances") &amp; ":" &amp; ADDRESS(33+3,AU$2+1))),"max", MAX(INDIRECT(ADDRESS(33+3,AU$2+1,,,"Instances") &amp; ":" &amp; ADDRESS(33+3,AU$2+1))),"diff", MAX(INDIRECT(ADDRESS(33+3,AU$2+1,,,"Instances") &amp; ":" &amp; ADDRESS(33+3,AU$2+1)))-MIN(INDIRECT(ADDRESS(33+3,AU$2+1,,,"Instances") &amp; ":" &amp; ADDRESS(33+3,AU$2+1))))</f>
        <v>0</v>
      </c>
      <c r="AV38">
        <f>IFERROR(SMALL(AU5:AU343,ROW()-ROW($AV$5)+1),"")</f>
        <v>0</v>
      </c>
      <c r="AX38">
        <f>IFERROR(SUM(AV5:AV38),"")</f>
        <v>0</v>
      </c>
      <c r="AY38" cm="1">
        <f t="array" ref="AY38">_xlfn.SWITCH(Charts!$B$3,"average", AVERAGE(INDIRECT(ADDRESS(33+3,AY$2+1,,,"Instances") &amp; ":" &amp; ADDRESS(33+3,AY$2+1))),"median", MEDIAN(INDIRECT(ADDRESS(33+3,AY$2+1,,,"Instances") &amp; ":" &amp; ADDRESS(33+3,AY$2+1))),"min", MIN(INDIRECT(ADDRESS(33+3,AY$2+1,,,"Instances") &amp; ":" &amp; ADDRESS(33+3,AY$2+1))),"max", MAX(INDIRECT(ADDRESS(33+3,AY$2+1,,,"Instances") &amp; ":" &amp; ADDRESS(33+3,AY$2+1))),"diff", MAX(INDIRECT(ADDRESS(33+3,AY$2+1,,,"Instances") &amp; ":" &amp; ADDRESS(33+3,AY$2+1)))-MIN(INDIRECT(ADDRESS(33+3,AY$2+1,,,"Instances") &amp; ":" &amp; ADDRESS(33+3,AY$2+1))))</f>
        <v>0</v>
      </c>
      <c r="AZ38">
        <f>IFERROR(SMALL(AY5:AY343,ROW()-ROW($AZ$5)+1),"")</f>
        <v>0</v>
      </c>
      <c r="BB38">
        <f>IFERROR(SUM(AZ5:AZ38),"")</f>
        <v>0</v>
      </c>
      <c r="BC38" cm="1">
        <f t="array" ref="BC38">_xlfn.SWITCH(Charts!$B$3,"average", AVERAGE(INDIRECT(ADDRESS(33+3,BC$2+1,,,"Instances") &amp; ":" &amp; ADDRESS(33+3,BC$2+1))),"median", MEDIAN(INDIRECT(ADDRESS(33+3,BC$2+1,,,"Instances") &amp; ":" &amp; ADDRESS(33+3,BC$2+1))),"min", MIN(INDIRECT(ADDRESS(33+3,BC$2+1,,,"Instances") &amp; ":" &amp; ADDRESS(33+3,BC$2+1))),"max", MAX(INDIRECT(ADDRESS(33+3,BC$2+1,,,"Instances") &amp; ":" &amp; ADDRESS(33+3,BC$2+1))),"diff", MAX(INDIRECT(ADDRESS(33+3,BC$2+1,,,"Instances") &amp; ":" &amp; ADDRESS(33+3,BC$2+1)))-MIN(INDIRECT(ADDRESS(33+3,BC$2+1,,,"Instances") &amp; ":" &amp; ADDRESS(33+3,BC$2+1))))</f>
        <v>0</v>
      </c>
      <c r="BD38">
        <f>IFERROR(SMALL(BC5:BC343,ROW()-ROW($BD$5)+1),"")</f>
        <v>0</v>
      </c>
      <c r="BF38">
        <f>IFERROR(SUM(BD5:BD38),"")</f>
        <v>0</v>
      </c>
      <c r="BG38" cm="1">
        <f t="array" ref="BG38">_xlfn.SWITCH(Charts!$B$3,"average", AVERAGE(INDIRECT(ADDRESS(33+3,BG$2+1,,,"Instances") &amp; ":" &amp; ADDRESS(33+3,BG$2+1))),"median", MEDIAN(INDIRECT(ADDRESS(33+3,BG$2+1,,,"Instances") &amp; ":" &amp; ADDRESS(33+3,BG$2+1))),"min", MIN(INDIRECT(ADDRESS(33+3,BG$2+1,,,"Instances") &amp; ":" &amp; ADDRESS(33+3,BG$2+1))),"max", MAX(INDIRECT(ADDRESS(33+3,BG$2+1,,,"Instances") &amp; ":" &amp; ADDRESS(33+3,BG$2+1))),"diff", MAX(INDIRECT(ADDRESS(33+3,BG$2+1,,,"Instances") &amp; ":" &amp; ADDRESS(33+3,BG$2+1)))-MIN(INDIRECT(ADDRESS(33+3,BG$2+1,,,"Instances") &amp; ":" &amp; ADDRESS(33+3,BG$2+1))))</f>
        <v>0</v>
      </c>
      <c r="BH38">
        <f>IFERROR(SMALL(BG5:BG343,ROW()-ROW($BH$5)+1),"")</f>
        <v>0</v>
      </c>
      <c r="BJ38">
        <f>IFERROR(SUM(BH5:BH38),"")</f>
        <v>0</v>
      </c>
      <c r="BK38" cm="1">
        <f t="array" ref="BK38">_xlfn.SWITCH(Charts!$B$3,"average", AVERAGE(INDIRECT(ADDRESS(33+3,BK$2+1,,,"Instances") &amp; ":" &amp; ADDRESS(33+3,BK$2+1))),"median", MEDIAN(INDIRECT(ADDRESS(33+3,BK$2+1,,,"Instances") &amp; ":" &amp; ADDRESS(33+3,BK$2+1))),"min", MIN(INDIRECT(ADDRESS(33+3,BK$2+1,,,"Instances") &amp; ":" &amp; ADDRESS(33+3,BK$2+1))),"max", MAX(INDIRECT(ADDRESS(33+3,BK$2+1,,,"Instances") &amp; ":" &amp; ADDRESS(33+3,BK$2+1))),"diff", MAX(INDIRECT(ADDRESS(33+3,BK$2+1,,,"Instances") &amp; ":" &amp; ADDRESS(33+3,BK$2+1)))-MIN(INDIRECT(ADDRESS(33+3,BK$2+1,,,"Instances") &amp; ":" &amp; ADDRESS(33+3,BK$2+1))))</f>
        <v>0</v>
      </c>
      <c r="BL38">
        <f>IFERROR(SMALL(BK5:BK343,ROW()-ROW($BL$5)+1),"")</f>
        <v>0</v>
      </c>
      <c r="BN38">
        <f>IFERROR(SUM(BL5:BL38),"")</f>
        <v>0</v>
      </c>
      <c r="BO38" cm="1">
        <f t="array" ref="BO38">_xlfn.SWITCH(Charts!$B$3,"average", AVERAGE(INDIRECT(ADDRESS(33+3,BO$2+1,,,"Instances") &amp; ":" &amp; ADDRESS(33+3,BO$2+1))),"median", MEDIAN(INDIRECT(ADDRESS(33+3,BO$2+1,,,"Instances") &amp; ":" &amp; ADDRESS(33+3,BO$2+1))),"min", MIN(INDIRECT(ADDRESS(33+3,BO$2+1,,,"Instances") &amp; ":" &amp; ADDRESS(33+3,BO$2+1))),"max", MAX(INDIRECT(ADDRESS(33+3,BO$2+1,,,"Instances") &amp; ":" &amp; ADDRESS(33+3,BO$2+1))),"diff", MAX(INDIRECT(ADDRESS(33+3,BO$2+1,,,"Instances") &amp; ":" &amp; ADDRESS(33+3,BO$2+1)))-MIN(INDIRECT(ADDRESS(33+3,BO$2+1,,,"Instances") &amp; ":" &amp; ADDRESS(33+3,BO$2+1))))</f>
        <v>0</v>
      </c>
      <c r="BP38">
        <f>IFERROR(SMALL(BO5:BO343,ROW()-ROW($BP$5)+1),"")</f>
        <v>0</v>
      </c>
      <c r="BR38">
        <f>IFERROR(SUM(BP5:BP38),"")</f>
        <v>0</v>
      </c>
      <c r="BU38">
        <f>IF(Charts!$B$3="none",E1740,IF(AM1740="",NA(),AM1740))</f>
        <v>0</v>
      </c>
      <c r="BV38">
        <f>IF(Charts!$B$3="none",F1740,IF(AN1740="",NA(),AN1740))</f>
        <v>0</v>
      </c>
      <c r="BW38">
        <f>IF(Charts!$B$3="none",G1740,IF(AO1740="",NA(),AO1740))</f>
        <v>0</v>
      </c>
      <c r="BX38">
        <f>IF(Charts!$B$3="none",H1740,IF(AP1740="",NA(),AP1740))</f>
        <v>0</v>
      </c>
      <c r="BY38">
        <f>IF(Charts!$B$3="none",I1740,IF(AQ1740="",NA(),AQ1740))</f>
        <v>0</v>
      </c>
      <c r="BZ38">
        <f>IF(Charts!$B$3="none",J1740,IF(AR1740="",NA(),AR1740))</f>
        <v>0</v>
      </c>
      <c r="CA38">
        <f>IF(Charts!$B$3="none",K1740,IF(AS1740="",NA(),AS1740))</f>
        <v>0</v>
      </c>
      <c r="CB38">
        <f>IF(Charts!$B$3="none",L1740,IF(AT1740="",NA(),AT1740))</f>
        <v>0</v>
      </c>
      <c r="CC38">
        <f>IF(Charts!$B$3="none",M1740,IF(AU1740="",NA(),AU1740))</f>
        <v>0</v>
      </c>
      <c r="CD38">
        <f>IF(Charts!$B$3="none",N1740,IF(AV1740="",NA(),AV1740))</f>
        <v>0</v>
      </c>
      <c r="CE38">
        <f>IF(Charts!$B$3="none",O1740,IF(AW1740="",NA(),AW1740))</f>
        <v>0</v>
      </c>
      <c r="CF38">
        <f>IF(Charts!$B$3="none",P1740,IF(AX1740="",NA(),AX1740))</f>
        <v>0</v>
      </c>
      <c r="CG38">
        <f>IF(Charts!$B$3="none",Q1740,IF(AY1740="",NA(),AY1740))</f>
        <v>0</v>
      </c>
      <c r="CH38">
        <f>IF(Charts!$B$3="none",R1740,IF(AZ1740="",NA(),AZ1740))</f>
        <v>0</v>
      </c>
      <c r="CI38">
        <f>IF(Charts!$B$3="none",S1740,IF(BA1740="",NA(),BA1740))</f>
        <v>0</v>
      </c>
      <c r="CJ38">
        <f>IF(Charts!$B$3="none",T1740,IF(BB1740="",NA(),BB1740))</f>
        <v>0</v>
      </c>
      <c r="CK38">
        <f>IF(Charts!$B$3="none",U1740,IF(BC1740="",NA(),BC1740))</f>
        <v>0</v>
      </c>
      <c r="CL38">
        <f>IF(Charts!$B$3="none",V1740,IF(BD1740="",NA(),BD1740))</f>
        <v>0</v>
      </c>
      <c r="CM38">
        <f>IF(Charts!$B$3="none",W1740,IF(BE1740="",NA(),BE1740))</f>
        <v>0</v>
      </c>
      <c r="CN38">
        <f>IF(Charts!$B$3="none",X1740,IF(BF1740="",NA(),BF1740))</f>
        <v>0</v>
      </c>
      <c r="CO38">
        <f>IF(Charts!$B$3="none",Y1740,IF(BG1740="",NA(),BG1740))</f>
        <v>0</v>
      </c>
      <c r="CP38">
        <f>IF(Charts!$B$3="none",Z1740,IF(BH1740="",NA(),BH1740))</f>
        <v>0</v>
      </c>
      <c r="CQ38">
        <f>IF(Charts!$B$3="none",AA1740,IF(BI1740="",NA(),BI1740))</f>
        <v>0</v>
      </c>
      <c r="CR38">
        <f>IF(Charts!$B$3="none",AB1740,IF(BJ1740="",NA(),BJ1740))</f>
        <v>0</v>
      </c>
      <c r="CS38">
        <f>IF(Charts!$B$3="none",AC1740,IF(BK1740="",NA(),BK1740))</f>
        <v>0</v>
      </c>
      <c r="CT38">
        <f>IF(Charts!$B$3="none",AD1740,IF(BL1740="",NA(),BL1740))</f>
        <v>0</v>
      </c>
      <c r="CU38">
        <f>IF(Charts!$B$3="none",AE1740,IF(BM1740="",NA(),BM1740))</f>
        <v>0</v>
      </c>
      <c r="CV38">
        <f>IF(Charts!$B$3="none",AF1740,IF(BN1740="",NA(),BN1740))</f>
        <v>0</v>
      </c>
      <c r="CW38">
        <f>IF(Charts!$B$3="none",AG1740,IF(BO1740="",NA(),BO1740))</f>
        <v>0</v>
      </c>
      <c r="CX38">
        <f>IF(Charts!$B$3="none",AH1740,IF(BP1740="",NA(),BP1740))</f>
        <v>0</v>
      </c>
      <c r="CY38">
        <f>IF(Charts!$B$3="none",AI1740,IF(BQ1740="",NA(),BQ1740))</f>
        <v>0</v>
      </c>
      <c r="CZ38">
        <f>IF(Charts!$B$3="none",AJ1740,IF(BR1740="",NA(),BR1740))</f>
        <v>0</v>
      </c>
    </row>
    <row r="39" spans="4:104">
      <c r="D39">
        <v>35</v>
      </c>
      <c r="E39">
        <f>IF(INDIRECT(ADDRESS($D39+2,E$2+1,,,"Instances"))="","",INDIRECT(ADDRESS($D39+2,E$2+1,,,"Instances")))</f>
        <v>0</v>
      </c>
      <c r="F39">
        <f>IFERROR(SMALL(E5:E343,ROW()-ROW($F$5)+1),"")</f>
        <v>0</v>
      </c>
      <c r="H39">
        <f>IFERROR(SUM(F5:F39),"")</f>
        <v>0</v>
      </c>
      <c r="I39">
        <f>IF(INDIRECT(ADDRESS($D39+2,I$2+1,,,"Instances"))="","",INDIRECT(ADDRESS($D39+2,I$2+1,,,"Instances")))</f>
        <v>0</v>
      </c>
      <c r="J39">
        <f>IFERROR(SMALL(I5:I343,ROW()-ROW($J$5)+1),"")</f>
        <v>0</v>
      </c>
      <c r="L39">
        <f>IFERROR(SUM(J5:J39),"")</f>
        <v>0</v>
      </c>
      <c r="M39">
        <f>IF(INDIRECT(ADDRESS($D39+2,M$2+1,,,"Instances"))="","",INDIRECT(ADDRESS($D39+2,M$2+1,,,"Instances")))</f>
        <v>0</v>
      </c>
      <c r="N39">
        <f>IFERROR(SMALL(M5:M343,ROW()-ROW($N$5)+1),"")</f>
        <v>0</v>
      </c>
      <c r="P39">
        <f>IFERROR(SUM(N5:N39),"")</f>
        <v>0</v>
      </c>
      <c r="Q39">
        <f>IF(INDIRECT(ADDRESS($D39+2,Q$2+1,,,"Instances"))="","",INDIRECT(ADDRESS($D39+2,Q$2+1,,,"Instances")))</f>
        <v>0</v>
      </c>
      <c r="R39">
        <f>IFERROR(SMALL(Q5:Q343,ROW()-ROW($R$5)+1),"")</f>
        <v>0</v>
      </c>
      <c r="T39">
        <f>IFERROR(SUM(R5:R39),"")</f>
        <v>0</v>
      </c>
      <c r="U39">
        <f>IF(INDIRECT(ADDRESS($D39+2,U$2+1,,,"Instances"))="","",INDIRECT(ADDRESS($D39+2,U$2+1,,,"Instances")))</f>
        <v>0</v>
      </c>
      <c r="V39">
        <f>IFERROR(SMALL(U5:U343,ROW()-ROW($V$5)+1),"")</f>
        <v>0</v>
      </c>
      <c r="X39">
        <f>IFERROR(SUM(V5:V39),"")</f>
        <v>0</v>
      </c>
      <c r="Y39">
        <f>IF(INDIRECT(ADDRESS($D39+2,Y$2+1,,,"Instances"))="","",INDIRECT(ADDRESS($D39+2,Y$2+1,,,"Instances")))</f>
        <v>0</v>
      </c>
      <c r="Z39">
        <f>IFERROR(SMALL(Y5:Y343,ROW()-ROW($Z$5)+1),"")</f>
        <v>0</v>
      </c>
      <c r="AB39">
        <f>IFERROR(SUM(Z5:Z39),"")</f>
        <v>0</v>
      </c>
      <c r="AC39">
        <f>IF(INDIRECT(ADDRESS($D39+2,AC$2+1,,,"Instances"))="","",INDIRECT(ADDRESS($D39+2,AC$2+1,,,"Instances")))</f>
        <v>0</v>
      </c>
      <c r="AD39">
        <f>IFERROR(SMALL(AC5:AC343,ROW()-ROW($AD$5)+1),"")</f>
        <v>0</v>
      </c>
      <c r="AF39">
        <f>IFERROR(SUM(AD5:AD39),"")</f>
        <v>0</v>
      </c>
      <c r="AG39">
        <f>IF(INDIRECT(ADDRESS($D39+2,AG$2+1,,,"Instances"))="","",INDIRECT(ADDRESS($D39+2,AG$2+1,,,"Instances")))</f>
        <v>0</v>
      </c>
      <c r="AH39">
        <f>IFERROR(SMALL(AG5:AG343,ROW()-ROW($AH$5)+1),"")</f>
        <v>0</v>
      </c>
      <c r="AJ39">
        <f>IFERROR(SUM(AH5:AH39),"")</f>
        <v>0</v>
      </c>
      <c r="AL39">
        <v>35</v>
      </c>
      <c r="AM39" cm="1">
        <f t="array" ref="AM39">_xlfn.SWITCH(Charts!$B$3,"average", AVERAGE(INDIRECT(ADDRESS(34+3,AM$2+1,,,"Instances") &amp; ":" &amp; ADDRESS(34+3,AM$2+1))),"median", MEDIAN(INDIRECT(ADDRESS(34+3,AM$2+1,,,"Instances") &amp; ":" &amp; ADDRESS(34+3,AM$2+1))),"min", MIN(INDIRECT(ADDRESS(34+3,AM$2+1,,,"Instances") &amp; ":" &amp; ADDRESS(34+3,AM$2+1))),"max", MAX(INDIRECT(ADDRESS(34+3,AM$2+1,,,"Instances") &amp; ":" &amp; ADDRESS(34+3,AM$2+1))),"diff", MAX(INDIRECT(ADDRESS(34+3,AM$2+1,,,"Instances") &amp; ":" &amp; ADDRESS(34+3,AM$2+1)))-MIN(INDIRECT(ADDRESS(34+3,AM$2+1,,,"Instances") &amp; ":" &amp; ADDRESS(34+3,AM$2+1))))</f>
        <v>0</v>
      </c>
      <c r="AN39">
        <f>IFERROR(SMALL(AM5:AM343,ROW()-ROW($AN$5)+1),"")</f>
        <v>0</v>
      </c>
      <c r="AP39">
        <f>IFERROR(SUM(AN5:AN39),"")</f>
        <v>0</v>
      </c>
      <c r="AQ39" cm="1">
        <f t="array" ref="AQ39">_xlfn.SWITCH(Charts!$B$3,"average", AVERAGE(INDIRECT(ADDRESS(34+3,AQ$2+1,,,"Instances") &amp; ":" &amp; ADDRESS(34+3,AQ$2+1))),"median", MEDIAN(INDIRECT(ADDRESS(34+3,AQ$2+1,,,"Instances") &amp; ":" &amp; ADDRESS(34+3,AQ$2+1))),"min", MIN(INDIRECT(ADDRESS(34+3,AQ$2+1,,,"Instances") &amp; ":" &amp; ADDRESS(34+3,AQ$2+1))),"max", MAX(INDIRECT(ADDRESS(34+3,AQ$2+1,,,"Instances") &amp; ":" &amp; ADDRESS(34+3,AQ$2+1))),"diff", MAX(INDIRECT(ADDRESS(34+3,AQ$2+1,,,"Instances") &amp; ":" &amp; ADDRESS(34+3,AQ$2+1)))-MIN(INDIRECT(ADDRESS(34+3,AQ$2+1,,,"Instances") &amp; ":" &amp; ADDRESS(34+3,AQ$2+1))))</f>
        <v>0</v>
      </c>
      <c r="AR39">
        <f>IFERROR(SMALL(AQ5:AQ343,ROW()-ROW($AR$5)+1),"")</f>
        <v>0</v>
      </c>
      <c r="AT39">
        <f>IFERROR(SUM(AR5:AR39),"")</f>
        <v>0</v>
      </c>
      <c r="AU39" cm="1">
        <f t="array" ref="AU39">_xlfn.SWITCH(Charts!$B$3,"average", AVERAGE(INDIRECT(ADDRESS(34+3,AU$2+1,,,"Instances") &amp; ":" &amp; ADDRESS(34+3,AU$2+1))),"median", MEDIAN(INDIRECT(ADDRESS(34+3,AU$2+1,,,"Instances") &amp; ":" &amp; ADDRESS(34+3,AU$2+1))),"min", MIN(INDIRECT(ADDRESS(34+3,AU$2+1,,,"Instances") &amp; ":" &amp; ADDRESS(34+3,AU$2+1))),"max", MAX(INDIRECT(ADDRESS(34+3,AU$2+1,,,"Instances") &amp; ":" &amp; ADDRESS(34+3,AU$2+1))),"diff", MAX(INDIRECT(ADDRESS(34+3,AU$2+1,,,"Instances") &amp; ":" &amp; ADDRESS(34+3,AU$2+1)))-MIN(INDIRECT(ADDRESS(34+3,AU$2+1,,,"Instances") &amp; ":" &amp; ADDRESS(34+3,AU$2+1))))</f>
        <v>0</v>
      </c>
      <c r="AV39">
        <f>IFERROR(SMALL(AU5:AU343,ROW()-ROW($AV$5)+1),"")</f>
        <v>0</v>
      </c>
      <c r="AX39">
        <f>IFERROR(SUM(AV5:AV39),"")</f>
        <v>0</v>
      </c>
      <c r="AY39" cm="1">
        <f t="array" ref="AY39">_xlfn.SWITCH(Charts!$B$3,"average", AVERAGE(INDIRECT(ADDRESS(34+3,AY$2+1,,,"Instances") &amp; ":" &amp; ADDRESS(34+3,AY$2+1))),"median", MEDIAN(INDIRECT(ADDRESS(34+3,AY$2+1,,,"Instances") &amp; ":" &amp; ADDRESS(34+3,AY$2+1))),"min", MIN(INDIRECT(ADDRESS(34+3,AY$2+1,,,"Instances") &amp; ":" &amp; ADDRESS(34+3,AY$2+1))),"max", MAX(INDIRECT(ADDRESS(34+3,AY$2+1,,,"Instances") &amp; ":" &amp; ADDRESS(34+3,AY$2+1))),"diff", MAX(INDIRECT(ADDRESS(34+3,AY$2+1,,,"Instances") &amp; ":" &amp; ADDRESS(34+3,AY$2+1)))-MIN(INDIRECT(ADDRESS(34+3,AY$2+1,,,"Instances") &amp; ":" &amp; ADDRESS(34+3,AY$2+1))))</f>
        <v>0</v>
      </c>
      <c r="AZ39">
        <f>IFERROR(SMALL(AY5:AY343,ROW()-ROW($AZ$5)+1),"")</f>
        <v>0</v>
      </c>
      <c r="BB39">
        <f>IFERROR(SUM(AZ5:AZ39),"")</f>
        <v>0</v>
      </c>
      <c r="BC39" cm="1">
        <f t="array" ref="BC39">_xlfn.SWITCH(Charts!$B$3,"average", AVERAGE(INDIRECT(ADDRESS(34+3,BC$2+1,,,"Instances") &amp; ":" &amp; ADDRESS(34+3,BC$2+1))),"median", MEDIAN(INDIRECT(ADDRESS(34+3,BC$2+1,,,"Instances") &amp; ":" &amp; ADDRESS(34+3,BC$2+1))),"min", MIN(INDIRECT(ADDRESS(34+3,BC$2+1,,,"Instances") &amp; ":" &amp; ADDRESS(34+3,BC$2+1))),"max", MAX(INDIRECT(ADDRESS(34+3,BC$2+1,,,"Instances") &amp; ":" &amp; ADDRESS(34+3,BC$2+1))),"diff", MAX(INDIRECT(ADDRESS(34+3,BC$2+1,,,"Instances") &amp; ":" &amp; ADDRESS(34+3,BC$2+1)))-MIN(INDIRECT(ADDRESS(34+3,BC$2+1,,,"Instances") &amp; ":" &amp; ADDRESS(34+3,BC$2+1))))</f>
        <v>0</v>
      </c>
      <c r="BD39">
        <f>IFERROR(SMALL(BC5:BC343,ROW()-ROW($BD$5)+1),"")</f>
        <v>0</v>
      </c>
      <c r="BF39">
        <f>IFERROR(SUM(BD5:BD39),"")</f>
        <v>0</v>
      </c>
      <c r="BG39" cm="1">
        <f t="array" ref="BG39">_xlfn.SWITCH(Charts!$B$3,"average", AVERAGE(INDIRECT(ADDRESS(34+3,BG$2+1,,,"Instances") &amp; ":" &amp; ADDRESS(34+3,BG$2+1))),"median", MEDIAN(INDIRECT(ADDRESS(34+3,BG$2+1,,,"Instances") &amp; ":" &amp; ADDRESS(34+3,BG$2+1))),"min", MIN(INDIRECT(ADDRESS(34+3,BG$2+1,,,"Instances") &amp; ":" &amp; ADDRESS(34+3,BG$2+1))),"max", MAX(INDIRECT(ADDRESS(34+3,BG$2+1,,,"Instances") &amp; ":" &amp; ADDRESS(34+3,BG$2+1))),"diff", MAX(INDIRECT(ADDRESS(34+3,BG$2+1,,,"Instances") &amp; ":" &amp; ADDRESS(34+3,BG$2+1)))-MIN(INDIRECT(ADDRESS(34+3,BG$2+1,,,"Instances") &amp; ":" &amp; ADDRESS(34+3,BG$2+1))))</f>
        <v>0</v>
      </c>
      <c r="BH39">
        <f>IFERROR(SMALL(BG5:BG343,ROW()-ROW($BH$5)+1),"")</f>
        <v>0</v>
      </c>
      <c r="BJ39">
        <f>IFERROR(SUM(BH5:BH39),"")</f>
        <v>0</v>
      </c>
      <c r="BK39" cm="1">
        <f t="array" ref="BK39">_xlfn.SWITCH(Charts!$B$3,"average", AVERAGE(INDIRECT(ADDRESS(34+3,BK$2+1,,,"Instances") &amp; ":" &amp; ADDRESS(34+3,BK$2+1))),"median", MEDIAN(INDIRECT(ADDRESS(34+3,BK$2+1,,,"Instances") &amp; ":" &amp; ADDRESS(34+3,BK$2+1))),"min", MIN(INDIRECT(ADDRESS(34+3,BK$2+1,,,"Instances") &amp; ":" &amp; ADDRESS(34+3,BK$2+1))),"max", MAX(INDIRECT(ADDRESS(34+3,BK$2+1,,,"Instances") &amp; ":" &amp; ADDRESS(34+3,BK$2+1))),"diff", MAX(INDIRECT(ADDRESS(34+3,BK$2+1,,,"Instances") &amp; ":" &amp; ADDRESS(34+3,BK$2+1)))-MIN(INDIRECT(ADDRESS(34+3,BK$2+1,,,"Instances") &amp; ":" &amp; ADDRESS(34+3,BK$2+1))))</f>
        <v>0</v>
      </c>
      <c r="BL39">
        <f>IFERROR(SMALL(BK5:BK343,ROW()-ROW($BL$5)+1),"")</f>
        <v>0</v>
      </c>
      <c r="BN39">
        <f>IFERROR(SUM(BL5:BL39),"")</f>
        <v>0</v>
      </c>
      <c r="BO39" cm="1">
        <f t="array" ref="BO39">_xlfn.SWITCH(Charts!$B$3,"average", AVERAGE(INDIRECT(ADDRESS(34+3,BO$2+1,,,"Instances") &amp; ":" &amp; ADDRESS(34+3,BO$2+1))),"median", MEDIAN(INDIRECT(ADDRESS(34+3,BO$2+1,,,"Instances") &amp; ":" &amp; ADDRESS(34+3,BO$2+1))),"min", MIN(INDIRECT(ADDRESS(34+3,BO$2+1,,,"Instances") &amp; ":" &amp; ADDRESS(34+3,BO$2+1))),"max", MAX(INDIRECT(ADDRESS(34+3,BO$2+1,,,"Instances") &amp; ":" &amp; ADDRESS(34+3,BO$2+1))),"diff", MAX(INDIRECT(ADDRESS(34+3,BO$2+1,,,"Instances") &amp; ":" &amp; ADDRESS(34+3,BO$2+1)))-MIN(INDIRECT(ADDRESS(34+3,BO$2+1,,,"Instances") &amp; ":" &amp; ADDRESS(34+3,BO$2+1))))</f>
        <v>0</v>
      </c>
      <c r="BP39">
        <f>IFERROR(SMALL(BO5:BO343,ROW()-ROW($BP$5)+1),"")</f>
        <v>0</v>
      </c>
      <c r="BR39">
        <f>IFERROR(SUM(BP5:BP39),"")</f>
        <v>0</v>
      </c>
      <c r="BU39">
        <f>IF(Charts!$B$3="none",E1741,IF(AM1741="",NA(),AM1741))</f>
        <v>0</v>
      </c>
      <c r="BV39">
        <f>IF(Charts!$B$3="none",F1741,IF(AN1741="",NA(),AN1741))</f>
        <v>0</v>
      </c>
      <c r="BW39">
        <f>IF(Charts!$B$3="none",G1741,IF(AO1741="",NA(),AO1741))</f>
        <v>0</v>
      </c>
      <c r="BX39">
        <f>IF(Charts!$B$3="none",H1741,IF(AP1741="",NA(),AP1741))</f>
        <v>0</v>
      </c>
      <c r="BY39">
        <f>IF(Charts!$B$3="none",I1741,IF(AQ1741="",NA(),AQ1741))</f>
        <v>0</v>
      </c>
      <c r="BZ39">
        <f>IF(Charts!$B$3="none",J1741,IF(AR1741="",NA(),AR1741))</f>
        <v>0</v>
      </c>
      <c r="CA39">
        <f>IF(Charts!$B$3="none",K1741,IF(AS1741="",NA(),AS1741))</f>
        <v>0</v>
      </c>
      <c r="CB39">
        <f>IF(Charts!$B$3="none",L1741,IF(AT1741="",NA(),AT1741))</f>
        <v>0</v>
      </c>
      <c r="CC39">
        <f>IF(Charts!$B$3="none",M1741,IF(AU1741="",NA(),AU1741))</f>
        <v>0</v>
      </c>
      <c r="CD39">
        <f>IF(Charts!$B$3="none",N1741,IF(AV1741="",NA(),AV1741))</f>
        <v>0</v>
      </c>
      <c r="CE39">
        <f>IF(Charts!$B$3="none",O1741,IF(AW1741="",NA(),AW1741))</f>
        <v>0</v>
      </c>
      <c r="CF39">
        <f>IF(Charts!$B$3="none",P1741,IF(AX1741="",NA(),AX1741))</f>
        <v>0</v>
      </c>
      <c r="CG39">
        <f>IF(Charts!$B$3="none",Q1741,IF(AY1741="",NA(),AY1741))</f>
        <v>0</v>
      </c>
      <c r="CH39">
        <f>IF(Charts!$B$3="none",R1741,IF(AZ1741="",NA(),AZ1741))</f>
        <v>0</v>
      </c>
      <c r="CI39">
        <f>IF(Charts!$B$3="none",S1741,IF(BA1741="",NA(),BA1741))</f>
        <v>0</v>
      </c>
      <c r="CJ39">
        <f>IF(Charts!$B$3="none",T1741,IF(BB1741="",NA(),BB1741))</f>
        <v>0</v>
      </c>
      <c r="CK39">
        <f>IF(Charts!$B$3="none",U1741,IF(BC1741="",NA(),BC1741))</f>
        <v>0</v>
      </c>
      <c r="CL39">
        <f>IF(Charts!$B$3="none",V1741,IF(BD1741="",NA(),BD1741))</f>
        <v>0</v>
      </c>
      <c r="CM39">
        <f>IF(Charts!$B$3="none",W1741,IF(BE1741="",NA(),BE1741))</f>
        <v>0</v>
      </c>
      <c r="CN39">
        <f>IF(Charts!$B$3="none",X1741,IF(BF1741="",NA(),BF1741))</f>
        <v>0</v>
      </c>
      <c r="CO39">
        <f>IF(Charts!$B$3="none",Y1741,IF(BG1741="",NA(),BG1741))</f>
        <v>0</v>
      </c>
      <c r="CP39">
        <f>IF(Charts!$B$3="none",Z1741,IF(BH1741="",NA(),BH1741))</f>
        <v>0</v>
      </c>
      <c r="CQ39">
        <f>IF(Charts!$B$3="none",AA1741,IF(BI1741="",NA(),BI1741))</f>
        <v>0</v>
      </c>
      <c r="CR39">
        <f>IF(Charts!$B$3="none",AB1741,IF(BJ1741="",NA(),BJ1741))</f>
        <v>0</v>
      </c>
      <c r="CS39">
        <f>IF(Charts!$B$3="none",AC1741,IF(BK1741="",NA(),BK1741))</f>
        <v>0</v>
      </c>
      <c r="CT39">
        <f>IF(Charts!$B$3="none",AD1741,IF(BL1741="",NA(),BL1741))</f>
        <v>0</v>
      </c>
      <c r="CU39">
        <f>IF(Charts!$B$3="none",AE1741,IF(BM1741="",NA(),BM1741))</f>
        <v>0</v>
      </c>
      <c r="CV39">
        <f>IF(Charts!$B$3="none",AF1741,IF(BN1741="",NA(),BN1741))</f>
        <v>0</v>
      </c>
      <c r="CW39">
        <f>IF(Charts!$B$3="none",AG1741,IF(BO1741="",NA(),BO1741))</f>
        <v>0</v>
      </c>
      <c r="CX39">
        <f>IF(Charts!$B$3="none",AH1741,IF(BP1741="",NA(),BP1741))</f>
        <v>0</v>
      </c>
      <c r="CY39">
        <f>IF(Charts!$B$3="none",AI1741,IF(BQ1741="",NA(),BQ1741))</f>
        <v>0</v>
      </c>
      <c r="CZ39">
        <f>IF(Charts!$B$3="none",AJ1741,IF(BR1741="",NA(),BR1741))</f>
        <v>0</v>
      </c>
    </row>
    <row r="40" spans="4:104">
      <c r="D40">
        <v>36</v>
      </c>
      <c r="E40">
        <f>IF(INDIRECT(ADDRESS($D40+2,E$2+1,,,"Instances"))="","",INDIRECT(ADDRESS($D40+2,E$2+1,,,"Instances")))</f>
        <v>0</v>
      </c>
      <c r="F40">
        <f>IFERROR(SMALL(E5:E343,ROW()-ROW($F$5)+1),"")</f>
        <v>0</v>
      </c>
      <c r="H40">
        <f>IFERROR(SUM(F5:F40),"")</f>
        <v>0</v>
      </c>
      <c r="I40">
        <f>IF(INDIRECT(ADDRESS($D40+2,I$2+1,,,"Instances"))="","",INDIRECT(ADDRESS($D40+2,I$2+1,,,"Instances")))</f>
        <v>0</v>
      </c>
      <c r="J40">
        <f>IFERROR(SMALL(I5:I343,ROW()-ROW($J$5)+1),"")</f>
        <v>0</v>
      </c>
      <c r="L40">
        <f>IFERROR(SUM(J5:J40),"")</f>
        <v>0</v>
      </c>
      <c r="M40">
        <f>IF(INDIRECT(ADDRESS($D40+2,M$2+1,,,"Instances"))="","",INDIRECT(ADDRESS($D40+2,M$2+1,,,"Instances")))</f>
        <v>0</v>
      </c>
      <c r="N40">
        <f>IFERROR(SMALL(M5:M343,ROW()-ROW($N$5)+1),"")</f>
        <v>0</v>
      </c>
      <c r="P40">
        <f>IFERROR(SUM(N5:N40),"")</f>
        <v>0</v>
      </c>
      <c r="Q40">
        <f>IF(INDIRECT(ADDRESS($D40+2,Q$2+1,,,"Instances"))="","",INDIRECT(ADDRESS($D40+2,Q$2+1,,,"Instances")))</f>
        <v>0</v>
      </c>
      <c r="R40">
        <f>IFERROR(SMALL(Q5:Q343,ROW()-ROW($R$5)+1),"")</f>
        <v>0</v>
      </c>
      <c r="T40">
        <f>IFERROR(SUM(R5:R40),"")</f>
        <v>0</v>
      </c>
      <c r="U40">
        <f>IF(INDIRECT(ADDRESS($D40+2,U$2+1,,,"Instances"))="","",INDIRECT(ADDRESS($D40+2,U$2+1,,,"Instances")))</f>
        <v>0</v>
      </c>
      <c r="V40">
        <f>IFERROR(SMALL(U5:U343,ROW()-ROW($V$5)+1),"")</f>
        <v>0</v>
      </c>
      <c r="X40">
        <f>IFERROR(SUM(V5:V40),"")</f>
        <v>0</v>
      </c>
      <c r="Y40">
        <f>IF(INDIRECT(ADDRESS($D40+2,Y$2+1,,,"Instances"))="","",INDIRECT(ADDRESS($D40+2,Y$2+1,,,"Instances")))</f>
        <v>0</v>
      </c>
      <c r="Z40">
        <f>IFERROR(SMALL(Y5:Y343,ROW()-ROW($Z$5)+1),"")</f>
        <v>0</v>
      </c>
      <c r="AB40">
        <f>IFERROR(SUM(Z5:Z40),"")</f>
        <v>0</v>
      </c>
      <c r="AC40">
        <f>IF(INDIRECT(ADDRESS($D40+2,AC$2+1,,,"Instances"))="","",INDIRECT(ADDRESS($D40+2,AC$2+1,,,"Instances")))</f>
        <v>0</v>
      </c>
      <c r="AD40">
        <f>IFERROR(SMALL(AC5:AC343,ROW()-ROW($AD$5)+1),"")</f>
        <v>0</v>
      </c>
      <c r="AF40">
        <f>IFERROR(SUM(AD5:AD40),"")</f>
        <v>0</v>
      </c>
      <c r="AG40">
        <f>IF(INDIRECT(ADDRESS($D40+2,AG$2+1,,,"Instances"))="","",INDIRECT(ADDRESS($D40+2,AG$2+1,,,"Instances")))</f>
        <v>0</v>
      </c>
      <c r="AH40">
        <f>IFERROR(SMALL(AG5:AG343,ROW()-ROW($AH$5)+1),"")</f>
        <v>0</v>
      </c>
      <c r="AJ40">
        <f>IFERROR(SUM(AH5:AH40),"")</f>
        <v>0</v>
      </c>
      <c r="AL40">
        <v>36</v>
      </c>
      <c r="AM40" cm="1">
        <f t="array" ref="AM40">_xlfn.SWITCH(Charts!$B$3,"average", AVERAGE(INDIRECT(ADDRESS(35+3,AM$2+1,,,"Instances") &amp; ":" &amp; ADDRESS(35+3,AM$2+1))),"median", MEDIAN(INDIRECT(ADDRESS(35+3,AM$2+1,,,"Instances") &amp; ":" &amp; ADDRESS(35+3,AM$2+1))),"min", MIN(INDIRECT(ADDRESS(35+3,AM$2+1,,,"Instances") &amp; ":" &amp; ADDRESS(35+3,AM$2+1))),"max", MAX(INDIRECT(ADDRESS(35+3,AM$2+1,,,"Instances") &amp; ":" &amp; ADDRESS(35+3,AM$2+1))),"diff", MAX(INDIRECT(ADDRESS(35+3,AM$2+1,,,"Instances") &amp; ":" &amp; ADDRESS(35+3,AM$2+1)))-MIN(INDIRECT(ADDRESS(35+3,AM$2+1,,,"Instances") &amp; ":" &amp; ADDRESS(35+3,AM$2+1))))</f>
        <v>0</v>
      </c>
      <c r="AN40">
        <f>IFERROR(SMALL(AM5:AM343,ROW()-ROW($AN$5)+1),"")</f>
        <v>0</v>
      </c>
      <c r="AP40">
        <f>IFERROR(SUM(AN5:AN40),"")</f>
        <v>0</v>
      </c>
      <c r="AQ40" cm="1">
        <f t="array" ref="AQ40">_xlfn.SWITCH(Charts!$B$3,"average", AVERAGE(INDIRECT(ADDRESS(35+3,AQ$2+1,,,"Instances") &amp; ":" &amp; ADDRESS(35+3,AQ$2+1))),"median", MEDIAN(INDIRECT(ADDRESS(35+3,AQ$2+1,,,"Instances") &amp; ":" &amp; ADDRESS(35+3,AQ$2+1))),"min", MIN(INDIRECT(ADDRESS(35+3,AQ$2+1,,,"Instances") &amp; ":" &amp; ADDRESS(35+3,AQ$2+1))),"max", MAX(INDIRECT(ADDRESS(35+3,AQ$2+1,,,"Instances") &amp; ":" &amp; ADDRESS(35+3,AQ$2+1))),"diff", MAX(INDIRECT(ADDRESS(35+3,AQ$2+1,,,"Instances") &amp; ":" &amp; ADDRESS(35+3,AQ$2+1)))-MIN(INDIRECT(ADDRESS(35+3,AQ$2+1,,,"Instances") &amp; ":" &amp; ADDRESS(35+3,AQ$2+1))))</f>
        <v>0</v>
      </c>
      <c r="AR40">
        <f>IFERROR(SMALL(AQ5:AQ343,ROW()-ROW($AR$5)+1),"")</f>
        <v>0</v>
      </c>
      <c r="AT40">
        <f>IFERROR(SUM(AR5:AR40),"")</f>
        <v>0</v>
      </c>
      <c r="AU40" cm="1">
        <f t="array" ref="AU40">_xlfn.SWITCH(Charts!$B$3,"average", AVERAGE(INDIRECT(ADDRESS(35+3,AU$2+1,,,"Instances") &amp; ":" &amp; ADDRESS(35+3,AU$2+1))),"median", MEDIAN(INDIRECT(ADDRESS(35+3,AU$2+1,,,"Instances") &amp; ":" &amp; ADDRESS(35+3,AU$2+1))),"min", MIN(INDIRECT(ADDRESS(35+3,AU$2+1,,,"Instances") &amp; ":" &amp; ADDRESS(35+3,AU$2+1))),"max", MAX(INDIRECT(ADDRESS(35+3,AU$2+1,,,"Instances") &amp; ":" &amp; ADDRESS(35+3,AU$2+1))),"diff", MAX(INDIRECT(ADDRESS(35+3,AU$2+1,,,"Instances") &amp; ":" &amp; ADDRESS(35+3,AU$2+1)))-MIN(INDIRECT(ADDRESS(35+3,AU$2+1,,,"Instances") &amp; ":" &amp; ADDRESS(35+3,AU$2+1))))</f>
        <v>0</v>
      </c>
      <c r="AV40">
        <f>IFERROR(SMALL(AU5:AU343,ROW()-ROW($AV$5)+1),"")</f>
        <v>0</v>
      </c>
      <c r="AX40">
        <f>IFERROR(SUM(AV5:AV40),"")</f>
        <v>0</v>
      </c>
      <c r="AY40" cm="1">
        <f t="array" ref="AY40">_xlfn.SWITCH(Charts!$B$3,"average", AVERAGE(INDIRECT(ADDRESS(35+3,AY$2+1,,,"Instances") &amp; ":" &amp; ADDRESS(35+3,AY$2+1))),"median", MEDIAN(INDIRECT(ADDRESS(35+3,AY$2+1,,,"Instances") &amp; ":" &amp; ADDRESS(35+3,AY$2+1))),"min", MIN(INDIRECT(ADDRESS(35+3,AY$2+1,,,"Instances") &amp; ":" &amp; ADDRESS(35+3,AY$2+1))),"max", MAX(INDIRECT(ADDRESS(35+3,AY$2+1,,,"Instances") &amp; ":" &amp; ADDRESS(35+3,AY$2+1))),"diff", MAX(INDIRECT(ADDRESS(35+3,AY$2+1,,,"Instances") &amp; ":" &amp; ADDRESS(35+3,AY$2+1)))-MIN(INDIRECT(ADDRESS(35+3,AY$2+1,,,"Instances") &amp; ":" &amp; ADDRESS(35+3,AY$2+1))))</f>
        <v>0</v>
      </c>
      <c r="AZ40">
        <f>IFERROR(SMALL(AY5:AY343,ROW()-ROW($AZ$5)+1),"")</f>
        <v>0</v>
      </c>
      <c r="BB40">
        <f>IFERROR(SUM(AZ5:AZ40),"")</f>
        <v>0</v>
      </c>
      <c r="BC40" cm="1">
        <f t="array" ref="BC40">_xlfn.SWITCH(Charts!$B$3,"average", AVERAGE(INDIRECT(ADDRESS(35+3,BC$2+1,,,"Instances") &amp; ":" &amp; ADDRESS(35+3,BC$2+1))),"median", MEDIAN(INDIRECT(ADDRESS(35+3,BC$2+1,,,"Instances") &amp; ":" &amp; ADDRESS(35+3,BC$2+1))),"min", MIN(INDIRECT(ADDRESS(35+3,BC$2+1,,,"Instances") &amp; ":" &amp; ADDRESS(35+3,BC$2+1))),"max", MAX(INDIRECT(ADDRESS(35+3,BC$2+1,,,"Instances") &amp; ":" &amp; ADDRESS(35+3,BC$2+1))),"diff", MAX(INDIRECT(ADDRESS(35+3,BC$2+1,,,"Instances") &amp; ":" &amp; ADDRESS(35+3,BC$2+1)))-MIN(INDIRECT(ADDRESS(35+3,BC$2+1,,,"Instances") &amp; ":" &amp; ADDRESS(35+3,BC$2+1))))</f>
        <v>0</v>
      </c>
      <c r="BD40">
        <f>IFERROR(SMALL(BC5:BC343,ROW()-ROW($BD$5)+1),"")</f>
        <v>0</v>
      </c>
      <c r="BF40">
        <f>IFERROR(SUM(BD5:BD40),"")</f>
        <v>0</v>
      </c>
      <c r="BG40" cm="1">
        <f t="array" ref="BG40">_xlfn.SWITCH(Charts!$B$3,"average", AVERAGE(INDIRECT(ADDRESS(35+3,BG$2+1,,,"Instances") &amp; ":" &amp; ADDRESS(35+3,BG$2+1))),"median", MEDIAN(INDIRECT(ADDRESS(35+3,BG$2+1,,,"Instances") &amp; ":" &amp; ADDRESS(35+3,BG$2+1))),"min", MIN(INDIRECT(ADDRESS(35+3,BG$2+1,,,"Instances") &amp; ":" &amp; ADDRESS(35+3,BG$2+1))),"max", MAX(INDIRECT(ADDRESS(35+3,BG$2+1,,,"Instances") &amp; ":" &amp; ADDRESS(35+3,BG$2+1))),"diff", MAX(INDIRECT(ADDRESS(35+3,BG$2+1,,,"Instances") &amp; ":" &amp; ADDRESS(35+3,BG$2+1)))-MIN(INDIRECT(ADDRESS(35+3,BG$2+1,,,"Instances") &amp; ":" &amp; ADDRESS(35+3,BG$2+1))))</f>
        <v>0</v>
      </c>
      <c r="BH40">
        <f>IFERROR(SMALL(BG5:BG343,ROW()-ROW($BH$5)+1),"")</f>
        <v>0</v>
      </c>
      <c r="BJ40">
        <f>IFERROR(SUM(BH5:BH40),"")</f>
        <v>0</v>
      </c>
      <c r="BK40" cm="1">
        <f t="array" ref="BK40">_xlfn.SWITCH(Charts!$B$3,"average", AVERAGE(INDIRECT(ADDRESS(35+3,BK$2+1,,,"Instances") &amp; ":" &amp; ADDRESS(35+3,BK$2+1))),"median", MEDIAN(INDIRECT(ADDRESS(35+3,BK$2+1,,,"Instances") &amp; ":" &amp; ADDRESS(35+3,BK$2+1))),"min", MIN(INDIRECT(ADDRESS(35+3,BK$2+1,,,"Instances") &amp; ":" &amp; ADDRESS(35+3,BK$2+1))),"max", MAX(INDIRECT(ADDRESS(35+3,BK$2+1,,,"Instances") &amp; ":" &amp; ADDRESS(35+3,BK$2+1))),"diff", MAX(INDIRECT(ADDRESS(35+3,BK$2+1,,,"Instances") &amp; ":" &amp; ADDRESS(35+3,BK$2+1)))-MIN(INDIRECT(ADDRESS(35+3,BK$2+1,,,"Instances") &amp; ":" &amp; ADDRESS(35+3,BK$2+1))))</f>
        <v>0</v>
      </c>
      <c r="BL40">
        <f>IFERROR(SMALL(BK5:BK343,ROW()-ROW($BL$5)+1),"")</f>
        <v>0</v>
      </c>
      <c r="BN40">
        <f>IFERROR(SUM(BL5:BL40),"")</f>
        <v>0</v>
      </c>
      <c r="BO40" cm="1">
        <f t="array" ref="BO40">_xlfn.SWITCH(Charts!$B$3,"average", AVERAGE(INDIRECT(ADDRESS(35+3,BO$2+1,,,"Instances") &amp; ":" &amp; ADDRESS(35+3,BO$2+1))),"median", MEDIAN(INDIRECT(ADDRESS(35+3,BO$2+1,,,"Instances") &amp; ":" &amp; ADDRESS(35+3,BO$2+1))),"min", MIN(INDIRECT(ADDRESS(35+3,BO$2+1,,,"Instances") &amp; ":" &amp; ADDRESS(35+3,BO$2+1))),"max", MAX(INDIRECT(ADDRESS(35+3,BO$2+1,,,"Instances") &amp; ":" &amp; ADDRESS(35+3,BO$2+1))),"diff", MAX(INDIRECT(ADDRESS(35+3,BO$2+1,,,"Instances") &amp; ":" &amp; ADDRESS(35+3,BO$2+1)))-MIN(INDIRECT(ADDRESS(35+3,BO$2+1,,,"Instances") &amp; ":" &amp; ADDRESS(35+3,BO$2+1))))</f>
        <v>0</v>
      </c>
      <c r="BP40">
        <f>IFERROR(SMALL(BO5:BO343,ROW()-ROW($BP$5)+1),"")</f>
        <v>0</v>
      </c>
      <c r="BR40">
        <f>IFERROR(SUM(BP5:BP40),"")</f>
        <v>0</v>
      </c>
      <c r="BU40">
        <f>IF(Charts!$B$3="none",E1742,IF(AM1742="",NA(),AM1742))</f>
        <v>0</v>
      </c>
      <c r="BV40">
        <f>IF(Charts!$B$3="none",F1742,IF(AN1742="",NA(),AN1742))</f>
        <v>0</v>
      </c>
      <c r="BW40">
        <f>IF(Charts!$B$3="none",G1742,IF(AO1742="",NA(),AO1742))</f>
        <v>0</v>
      </c>
      <c r="BX40">
        <f>IF(Charts!$B$3="none",H1742,IF(AP1742="",NA(),AP1742))</f>
        <v>0</v>
      </c>
      <c r="BY40">
        <f>IF(Charts!$B$3="none",I1742,IF(AQ1742="",NA(),AQ1742))</f>
        <v>0</v>
      </c>
      <c r="BZ40">
        <f>IF(Charts!$B$3="none",J1742,IF(AR1742="",NA(),AR1742))</f>
        <v>0</v>
      </c>
      <c r="CA40">
        <f>IF(Charts!$B$3="none",K1742,IF(AS1742="",NA(),AS1742))</f>
        <v>0</v>
      </c>
      <c r="CB40">
        <f>IF(Charts!$B$3="none",L1742,IF(AT1742="",NA(),AT1742))</f>
        <v>0</v>
      </c>
      <c r="CC40">
        <f>IF(Charts!$B$3="none",M1742,IF(AU1742="",NA(),AU1742))</f>
        <v>0</v>
      </c>
      <c r="CD40">
        <f>IF(Charts!$B$3="none",N1742,IF(AV1742="",NA(),AV1742))</f>
        <v>0</v>
      </c>
      <c r="CE40">
        <f>IF(Charts!$B$3="none",O1742,IF(AW1742="",NA(),AW1742))</f>
        <v>0</v>
      </c>
      <c r="CF40">
        <f>IF(Charts!$B$3="none",P1742,IF(AX1742="",NA(),AX1742))</f>
        <v>0</v>
      </c>
      <c r="CG40">
        <f>IF(Charts!$B$3="none",Q1742,IF(AY1742="",NA(),AY1742))</f>
        <v>0</v>
      </c>
      <c r="CH40">
        <f>IF(Charts!$B$3="none",R1742,IF(AZ1742="",NA(),AZ1742))</f>
        <v>0</v>
      </c>
      <c r="CI40">
        <f>IF(Charts!$B$3="none",S1742,IF(BA1742="",NA(),BA1742))</f>
        <v>0</v>
      </c>
      <c r="CJ40">
        <f>IF(Charts!$B$3="none",T1742,IF(BB1742="",NA(),BB1742))</f>
        <v>0</v>
      </c>
      <c r="CK40">
        <f>IF(Charts!$B$3="none",U1742,IF(BC1742="",NA(),BC1742))</f>
        <v>0</v>
      </c>
      <c r="CL40">
        <f>IF(Charts!$B$3="none",V1742,IF(BD1742="",NA(),BD1742))</f>
        <v>0</v>
      </c>
      <c r="CM40">
        <f>IF(Charts!$B$3="none",W1742,IF(BE1742="",NA(),BE1742))</f>
        <v>0</v>
      </c>
      <c r="CN40">
        <f>IF(Charts!$B$3="none",X1742,IF(BF1742="",NA(),BF1742))</f>
        <v>0</v>
      </c>
      <c r="CO40">
        <f>IF(Charts!$B$3="none",Y1742,IF(BG1742="",NA(),BG1742))</f>
        <v>0</v>
      </c>
      <c r="CP40">
        <f>IF(Charts!$B$3="none",Z1742,IF(BH1742="",NA(),BH1742))</f>
        <v>0</v>
      </c>
      <c r="CQ40">
        <f>IF(Charts!$B$3="none",AA1742,IF(BI1742="",NA(),BI1742))</f>
        <v>0</v>
      </c>
      <c r="CR40">
        <f>IF(Charts!$B$3="none",AB1742,IF(BJ1742="",NA(),BJ1742))</f>
        <v>0</v>
      </c>
      <c r="CS40">
        <f>IF(Charts!$B$3="none",AC1742,IF(BK1742="",NA(),BK1742))</f>
        <v>0</v>
      </c>
      <c r="CT40">
        <f>IF(Charts!$B$3="none",AD1742,IF(BL1742="",NA(),BL1742))</f>
        <v>0</v>
      </c>
      <c r="CU40">
        <f>IF(Charts!$B$3="none",AE1742,IF(BM1742="",NA(),BM1742))</f>
        <v>0</v>
      </c>
      <c r="CV40">
        <f>IF(Charts!$B$3="none",AF1742,IF(BN1742="",NA(),BN1742))</f>
        <v>0</v>
      </c>
      <c r="CW40">
        <f>IF(Charts!$B$3="none",AG1742,IF(BO1742="",NA(),BO1742))</f>
        <v>0</v>
      </c>
      <c r="CX40">
        <f>IF(Charts!$B$3="none",AH1742,IF(BP1742="",NA(),BP1742))</f>
        <v>0</v>
      </c>
      <c r="CY40">
        <f>IF(Charts!$B$3="none",AI1742,IF(BQ1742="",NA(),BQ1742))</f>
        <v>0</v>
      </c>
      <c r="CZ40">
        <f>IF(Charts!$B$3="none",AJ1742,IF(BR1742="",NA(),BR1742))</f>
        <v>0</v>
      </c>
    </row>
    <row r="41" spans="4:104">
      <c r="D41">
        <v>37</v>
      </c>
      <c r="E41">
        <f>IF(INDIRECT(ADDRESS($D41+2,E$2+1,,,"Instances"))="","",INDIRECT(ADDRESS($D41+2,E$2+1,,,"Instances")))</f>
        <v>0</v>
      </c>
      <c r="F41">
        <f>IFERROR(SMALL(E5:E343,ROW()-ROW($F$5)+1),"")</f>
        <v>0</v>
      </c>
      <c r="H41">
        <f>IFERROR(SUM(F5:F41),"")</f>
        <v>0</v>
      </c>
      <c r="I41">
        <f>IF(INDIRECT(ADDRESS($D41+2,I$2+1,,,"Instances"))="","",INDIRECT(ADDRESS($D41+2,I$2+1,,,"Instances")))</f>
        <v>0</v>
      </c>
      <c r="J41">
        <f>IFERROR(SMALL(I5:I343,ROW()-ROW($J$5)+1),"")</f>
        <v>0</v>
      </c>
      <c r="L41">
        <f>IFERROR(SUM(J5:J41),"")</f>
        <v>0</v>
      </c>
      <c r="M41">
        <f>IF(INDIRECT(ADDRESS($D41+2,M$2+1,,,"Instances"))="","",INDIRECT(ADDRESS($D41+2,M$2+1,,,"Instances")))</f>
        <v>0</v>
      </c>
      <c r="N41">
        <f>IFERROR(SMALL(M5:M343,ROW()-ROW($N$5)+1),"")</f>
        <v>0</v>
      </c>
      <c r="P41">
        <f>IFERROR(SUM(N5:N41),"")</f>
        <v>0</v>
      </c>
      <c r="Q41">
        <f>IF(INDIRECT(ADDRESS($D41+2,Q$2+1,,,"Instances"))="","",INDIRECT(ADDRESS($D41+2,Q$2+1,,,"Instances")))</f>
        <v>0</v>
      </c>
      <c r="R41">
        <f>IFERROR(SMALL(Q5:Q343,ROW()-ROW($R$5)+1),"")</f>
        <v>0</v>
      </c>
      <c r="T41">
        <f>IFERROR(SUM(R5:R41),"")</f>
        <v>0</v>
      </c>
      <c r="U41">
        <f>IF(INDIRECT(ADDRESS($D41+2,U$2+1,,,"Instances"))="","",INDIRECT(ADDRESS($D41+2,U$2+1,,,"Instances")))</f>
        <v>0</v>
      </c>
      <c r="V41">
        <f>IFERROR(SMALL(U5:U343,ROW()-ROW($V$5)+1),"")</f>
        <v>0</v>
      </c>
      <c r="X41">
        <f>IFERROR(SUM(V5:V41),"")</f>
        <v>0</v>
      </c>
      <c r="Y41">
        <f>IF(INDIRECT(ADDRESS($D41+2,Y$2+1,,,"Instances"))="","",INDIRECT(ADDRESS($D41+2,Y$2+1,,,"Instances")))</f>
        <v>0</v>
      </c>
      <c r="Z41">
        <f>IFERROR(SMALL(Y5:Y343,ROW()-ROW($Z$5)+1),"")</f>
        <v>0</v>
      </c>
      <c r="AB41">
        <f>IFERROR(SUM(Z5:Z41),"")</f>
        <v>0</v>
      </c>
      <c r="AC41">
        <f>IF(INDIRECT(ADDRESS($D41+2,AC$2+1,,,"Instances"))="","",INDIRECT(ADDRESS($D41+2,AC$2+1,,,"Instances")))</f>
        <v>0</v>
      </c>
      <c r="AD41">
        <f>IFERROR(SMALL(AC5:AC343,ROW()-ROW($AD$5)+1),"")</f>
        <v>0</v>
      </c>
      <c r="AF41">
        <f>IFERROR(SUM(AD5:AD41),"")</f>
        <v>0</v>
      </c>
      <c r="AG41">
        <f>IF(INDIRECT(ADDRESS($D41+2,AG$2+1,,,"Instances"))="","",INDIRECT(ADDRESS($D41+2,AG$2+1,,,"Instances")))</f>
        <v>0</v>
      </c>
      <c r="AH41">
        <f>IFERROR(SMALL(AG5:AG343,ROW()-ROW($AH$5)+1),"")</f>
        <v>0</v>
      </c>
      <c r="AJ41">
        <f>IFERROR(SUM(AH5:AH41),"")</f>
        <v>0</v>
      </c>
      <c r="AL41">
        <v>37</v>
      </c>
      <c r="AM41" cm="1">
        <f t="array" ref="AM41">_xlfn.SWITCH(Charts!$B$3,"average", AVERAGE(INDIRECT(ADDRESS(36+3,AM$2+1,,,"Instances") &amp; ":" &amp; ADDRESS(36+3,AM$2+1))),"median", MEDIAN(INDIRECT(ADDRESS(36+3,AM$2+1,,,"Instances") &amp; ":" &amp; ADDRESS(36+3,AM$2+1))),"min", MIN(INDIRECT(ADDRESS(36+3,AM$2+1,,,"Instances") &amp; ":" &amp; ADDRESS(36+3,AM$2+1))),"max", MAX(INDIRECT(ADDRESS(36+3,AM$2+1,,,"Instances") &amp; ":" &amp; ADDRESS(36+3,AM$2+1))),"diff", MAX(INDIRECT(ADDRESS(36+3,AM$2+1,,,"Instances") &amp; ":" &amp; ADDRESS(36+3,AM$2+1)))-MIN(INDIRECT(ADDRESS(36+3,AM$2+1,,,"Instances") &amp; ":" &amp; ADDRESS(36+3,AM$2+1))))</f>
        <v>0</v>
      </c>
      <c r="AN41">
        <f>IFERROR(SMALL(AM5:AM343,ROW()-ROW($AN$5)+1),"")</f>
        <v>0</v>
      </c>
      <c r="AP41">
        <f>IFERROR(SUM(AN5:AN41),"")</f>
        <v>0</v>
      </c>
      <c r="AQ41" cm="1">
        <f t="array" ref="AQ41">_xlfn.SWITCH(Charts!$B$3,"average", AVERAGE(INDIRECT(ADDRESS(36+3,AQ$2+1,,,"Instances") &amp; ":" &amp; ADDRESS(36+3,AQ$2+1))),"median", MEDIAN(INDIRECT(ADDRESS(36+3,AQ$2+1,,,"Instances") &amp; ":" &amp; ADDRESS(36+3,AQ$2+1))),"min", MIN(INDIRECT(ADDRESS(36+3,AQ$2+1,,,"Instances") &amp; ":" &amp; ADDRESS(36+3,AQ$2+1))),"max", MAX(INDIRECT(ADDRESS(36+3,AQ$2+1,,,"Instances") &amp; ":" &amp; ADDRESS(36+3,AQ$2+1))),"diff", MAX(INDIRECT(ADDRESS(36+3,AQ$2+1,,,"Instances") &amp; ":" &amp; ADDRESS(36+3,AQ$2+1)))-MIN(INDIRECT(ADDRESS(36+3,AQ$2+1,,,"Instances") &amp; ":" &amp; ADDRESS(36+3,AQ$2+1))))</f>
        <v>0</v>
      </c>
      <c r="AR41">
        <f>IFERROR(SMALL(AQ5:AQ343,ROW()-ROW($AR$5)+1),"")</f>
        <v>0</v>
      </c>
      <c r="AT41">
        <f>IFERROR(SUM(AR5:AR41),"")</f>
        <v>0</v>
      </c>
      <c r="AU41" cm="1">
        <f t="array" ref="AU41">_xlfn.SWITCH(Charts!$B$3,"average", AVERAGE(INDIRECT(ADDRESS(36+3,AU$2+1,,,"Instances") &amp; ":" &amp; ADDRESS(36+3,AU$2+1))),"median", MEDIAN(INDIRECT(ADDRESS(36+3,AU$2+1,,,"Instances") &amp; ":" &amp; ADDRESS(36+3,AU$2+1))),"min", MIN(INDIRECT(ADDRESS(36+3,AU$2+1,,,"Instances") &amp; ":" &amp; ADDRESS(36+3,AU$2+1))),"max", MAX(INDIRECT(ADDRESS(36+3,AU$2+1,,,"Instances") &amp; ":" &amp; ADDRESS(36+3,AU$2+1))),"diff", MAX(INDIRECT(ADDRESS(36+3,AU$2+1,,,"Instances") &amp; ":" &amp; ADDRESS(36+3,AU$2+1)))-MIN(INDIRECT(ADDRESS(36+3,AU$2+1,,,"Instances") &amp; ":" &amp; ADDRESS(36+3,AU$2+1))))</f>
        <v>0</v>
      </c>
      <c r="AV41">
        <f>IFERROR(SMALL(AU5:AU343,ROW()-ROW($AV$5)+1),"")</f>
        <v>0</v>
      </c>
      <c r="AX41">
        <f>IFERROR(SUM(AV5:AV41),"")</f>
        <v>0</v>
      </c>
      <c r="AY41" cm="1">
        <f t="array" ref="AY41">_xlfn.SWITCH(Charts!$B$3,"average", AVERAGE(INDIRECT(ADDRESS(36+3,AY$2+1,,,"Instances") &amp; ":" &amp; ADDRESS(36+3,AY$2+1))),"median", MEDIAN(INDIRECT(ADDRESS(36+3,AY$2+1,,,"Instances") &amp; ":" &amp; ADDRESS(36+3,AY$2+1))),"min", MIN(INDIRECT(ADDRESS(36+3,AY$2+1,,,"Instances") &amp; ":" &amp; ADDRESS(36+3,AY$2+1))),"max", MAX(INDIRECT(ADDRESS(36+3,AY$2+1,,,"Instances") &amp; ":" &amp; ADDRESS(36+3,AY$2+1))),"diff", MAX(INDIRECT(ADDRESS(36+3,AY$2+1,,,"Instances") &amp; ":" &amp; ADDRESS(36+3,AY$2+1)))-MIN(INDIRECT(ADDRESS(36+3,AY$2+1,,,"Instances") &amp; ":" &amp; ADDRESS(36+3,AY$2+1))))</f>
        <v>0</v>
      </c>
      <c r="AZ41">
        <f>IFERROR(SMALL(AY5:AY343,ROW()-ROW($AZ$5)+1),"")</f>
        <v>0</v>
      </c>
      <c r="BB41">
        <f>IFERROR(SUM(AZ5:AZ41),"")</f>
        <v>0</v>
      </c>
      <c r="BC41" cm="1">
        <f t="array" ref="BC41">_xlfn.SWITCH(Charts!$B$3,"average", AVERAGE(INDIRECT(ADDRESS(36+3,BC$2+1,,,"Instances") &amp; ":" &amp; ADDRESS(36+3,BC$2+1))),"median", MEDIAN(INDIRECT(ADDRESS(36+3,BC$2+1,,,"Instances") &amp; ":" &amp; ADDRESS(36+3,BC$2+1))),"min", MIN(INDIRECT(ADDRESS(36+3,BC$2+1,,,"Instances") &amp; ":" &amp; ADDRESS(36+3,BC$2+1))),"max", MAX(INDIRECT(ADDRESS(36+3,BC$2+1,,,"Instances") &amp; ":" &amp; ADDRESS(36+3,BC$2+1))),"diff", MAX(INDIRECT(ADDRESS(36+3,BC$2+1,,,"Instances") &amp; ":" &amp; ADDRESS(36+3,BC$2+1)))-MIN(INDIRECT(ADDRESS(36+3,BC$2+1,,,"Instances") &amp; ":" &amp; ADDRESS(36+3,BC$2+1))))</f>
        <v>0</v>
      </c>
      <c r="BD41">
        <f>IFERROR(SMALL(BC5:BC343,ROW()-ROW($BD$5)+1),"")</f>
        <v>0</v>
      </c>
      <c r="BF41">
        <f>IFERROR(SUM(BD5:BD41),"")</f>
        <v>0</v>
      </c>
      <c r="BG41" cm="1">
        <f t="array" ref="BG41">_xlfn.SWITCH(Charts!$B$3,"average", AVERAGE(INDIRECT(ADDRESS(36+3,BG$2+1,,,"Instances") &amp; ":" &amp; ADDRESS(36+3,BG$2+1))),"median", MEDIAN(INDIRECT(ADDRESS(36+3,BG$2+1,,,"Instances") &amp; ":" &amp; ADDRESS(36+3,BG$2+1))),"min", MIN(INDIRECT(ADDRESS(36+3,BG$2+1,,,"Instances") &amp; ":" &amp; ADDRESS(36+3,BG$2+1))),"max", MAX(INDIRECT(ADDRESS(36+3,BG$2+1,,,"Instances") &amp; ":" &amp; ADDRESS(36+3,BG$2+1))),"diff", MAX(INDIRECT(ADDRESS(36+3,BG$2+1,,,"Instances") &amp; ":" &amp; ADDRESS(36+3,BG$2+1)))-MIN(INDIRECT(ADDRESS(36+3,BG$2+1,,,"Instances") &amp; ":" &amp; ADDRESS(36+3,BG$2+1))))</f>
        <v>0</v>
      </c>
      <c r="BH41">
        <f>IFERROR(SMALL(BG5:BG343,ROW()-ROW($BH$5)+1),"")</f>
        <v>0</v>
      </c>
      <c r="BJ41">
        <f>IFERROR(SUM(BH5:BH41),"")</f>
        <v>0</v>
      </c>
      <c r="BK41" cm="1">
        <f t="array" ref="BK41">_xlfn.SWITCH(Charts!$B$3,"average", AVERAGE(INDIRECT(ADDRESS(36+3,BK$2+1,,,"Instances") &amp; ":" &amp; ADDRESS(36+3,BK$2+1))),"median", MEDIAN(INDIRECT(ADDRESS(36+3,BK$2+1,,,"Instances") &amp; ":" &amp; ADDRESS(36+3,BK$2+1))),"min", MIN(INDIRECT(ADDRESS(36+3,BK$2+1,,,"Instances") &amp; ":" &amp; ADDRESS(36+3,BK$2+1))),"max", MAX(INDIRECT(ADDRESS(36+3,BK$2+1,,,"Instances") &amp; ":" &amp; ADDRESS(36+3,BK$2+1))),"diff", MAX(INDIRECT(ADDRESS(36+3,BK$2+1,,,"Instances") &amp; ":" &amp; ADDRESS(36+3,BK$2+1)))-MIN(INDIRECT(ADDRESS(36+3,BK$2+1,,,"Instances") &amp; ":" &amp; ADDRESS(36+3,BK$2+1))))</f>
        <v>0</v>
      </c>
      <c r="BL41">
        <f>IFERROR(SMALL(BK5:BK343,ROW()-ROW($BL$5)+1),"")</f>
        <v>0</v>
      </c>
      <c r="BN41">
        <f>IFERROR(SUM(BL5:BL41),"")</f>
        <v>0</v>
      </c>
      <c r="BO41" cm="1">
        <f t="array" ref="BO41">_xlfn.SWITCH(Charts!$B$3,"average", AVERAGE(INDIRECT(ADDRESS(36+3,BO$2+1,,,"Instances") &amp; ":" &amp; ADDRESS(36+3,BO$2+1))),"median", MEDIAN(INDIRECT(ADDRESS(36+3,BO$2+1,,,"Instances") &amp; ":" &amp; ADDRESS(36+3,BO$2+1))),"min", MIN(INDIRECT(ADDRESS(36+3,BO$2+1,,,"Instances") &amp; ":" &amp; ADDRESS(36+3,BO$2+1))),"max", MAX(INDIRECT(ADDRESS(36+3,BO$2+1,,,"Instances") &amp; ":" &amp; ADDRESS(36+3,BO$2+1))),"diff", MAX(INDIRECT(ADDRESS(36+3,BO$2+1,,,"Instances") &amp; ":" &amp; ADDRESS(36+3,BO$2+1)))-MIN(INDIRECT(ADDRESS(36+3,BO$2+1,,,"Instances") &amp; ":" &amp; ADDRESS(36+3,BO$2+1))))</f>
        <v>0</v>
      </c>
      <c r="BP41">
        <f>IFERROR(SMALL(BO5:BO343,ROW()-ROW($BP$5)+1),"")</f>
        <v>0</v>
      </c>
      <c r="BR41">
        <f>IFERROR(SUM(BP5:BP41),"")</f>
        <v>0</v>
      </c>
      <c r="BU41">
        <f>IF(Charts!$B$3="none",E1743,IF(AM1743="",NA(),AM1743))</f>
        <v>0</v>
      </c>
      <c r="BV41">
        <f>IF(Charts!$B$3="none",F1743,IF(AN1743="",NA(),AN1743))</f>
        <v>0</v>
      </c>
      <c r="BW41">
        <f>IF(Charts!$B$3="none",G1743,IF(AO1743="",NA(),AO1743))</f>
        <v>0</v>
      </c>
      <c r="BX41">
        <f>IF(Charts!$B$3="none",H1743,IF(AP1743="",NA(),AP1743))</f>
        <v>0</v>
      </c>
      <c r="BY41">
        <f>IF(Charts!$B$3="none",I1743,IF(AQ1743="",NA(),AQ1743))</f>
        <v>0</v>
      </c>
      <c r="BZ41">
        <f>IF(Charts!$B$3="none",J1743,IF(AR1743="",NA(),AR1743))</f>
        <v>0</v>
      </c>
      <c r="CA41">
        <f>IF(Charts!$B$3="none",K1743,IF(AS1743="",NA(),AS1743))</f>
        <v>0</v>
      </c>
      <c r="CB41">
        <f>IF(Charts!$B$3="none",L1743,IF(AT1743="",NA(),AT1743))</f>
        <v>0</v>
      </c>
      <c r="CC41">
        <f>IF(Charts!$B$3="none",M1743,IF(AU1743="",NA(),AU1743))</f>
        <v>0</v>
      </c>
      <c r="CD41">
        <f>IF(Charts!$B$3="none",N1743,IF(AV1743="",NA(),AV1743))</f>
        <v>0</v>
      </c>
      <c r="CE41">
        <f>IF(Charts!$B$3="none",O1743,IF(AW1743="",NA(),AW1743))</f>
        <v>0</v>
      </c>
      <c r="CF41">
        <f>IF(Charts!$B$3="none",P1743,IF(AX1743="",NA(),AX1743))</f>
        <v>0</v>
      </c>
      <c r="CG41">
        <f>IF(Charts!$B$3="none",Q1743,IF(AY1743="",NA(),AY1743))</f>
        <v>0</v>
      </c>
      <c r="CH41">
        <f>IF(Charts!$B$3="none",R1743,IF(AZ1743="",NA(),AZ1743))</f>
        <v>0</v>
      </c>
      <c r="CI41">
        <f>IF(Charts!$B$3="none",S1743,IF(BA1743="",NA(),BA1743))</f>
        <v>0</v>
      </c>
      <c r="CJ41">
        <f>IF(Charts!$B$3="none",T1743,IF(BB1743="",NA(),BB1743))</f>
        <v>0</v>
      </c>
      <c r="CK41">
        <f>IF(Charts!$B$3="none",U1743,IF(BC1743="",NA(),BC1743))</f>
        <v>0</v>
      </c>
      <c r="CL41">
        <f>IF(Charts!$B$3="none",V1743,IF(BD1743="",NA(),BD1743))</f>
        <v>0</v>
      </c>
      <c r="CM41">
        <f>IF(Charts!$B$3="none",W1743,IF(BE1743="",NA(),BE1743))</f>
        <v>0</v>
      </c>
      <c r="CN41">
        <f>IF(Charts!$B$3="none",X1743,IF(BF1743="",NA(),BF1743))</f>
        <v>0</v>
      </c>
      <c r="CO41">
        <f>IF(Charts!$B$3="none",Y1743,IF(BG1743="",NA(),BG1743))</f>
        <v>0</v>
      </c>
      <c r="CP41">
        <f>IF(Charts!$B$3="none",Z1743,IF(BH1743="",NA(),BH1743))</f>
        <v>0</v>
      </c>
      <c r="CQ41">
        <f>IF(Charts!$B$3="none",AA1743,IF(BI1743="",NA(),BI1743))</f>
        <v>0</v>
      </c>
      <c r="CR41">
        <f>IF(Charts!$B$3="none",AB1743,IF(BJ1743="",NA(),BJ1743))</f>
        <v>0</v>
      </c>
      <c r="CS41">
        <f>IF(Charts!$B$3="none",AC1743,IF(BK1743="",NA(),BK1743))</f>
        <v>0</v>
      </c>
      <c r="CT41">
        <f>IF(Charts!$B$3="none",AD1743,IF(BL1743="",NA(),BL1743))</f>
        <v>0</v>
      </c>
      <c r="CU41">
        <f>IF(Charts!$B$3="none",AE1743,IF(BM1743="",NA(),BM1743))</f>
        <v>0</v>
      </c>
      <c r="CV41">
        <f>IF(Charts!$B$3="none",AF1743,IF(BN1743="",NA(),BN1743))</f>
        <v>0</v>
      </c>
      <c r="CW41">
        <f>IF(Charts!$B$3="none",AG1743,IF(BO1743="",NA(),BO1743))</f>
        <v>0</v>
      </c>
      <c r="CX41">
        <f>IF(Charts!$B$3="none",AH1743,IF(BP1743="",NA(),BP1743))</f>
        <v>0</v>
      </c>
      <c r="CY41">
        <f>IF(Charts!$B$3="none",AI1743,IF(BQ1743="",NA(),BQ1743))</f>
        <v>0</v>
      </c>
      <c r="CZ41">
        <f>IF(Charts!$B$3="none",AJ1743,IF(BR1743="",NA(),BR1743))</f>
        <v>0</v>
      </c>
    </row>
    <row r="42" spans="4:104">
      <c r="D42">
        <v>38</v>
      </c>
      <c r="E42">
        <f>IF(INDIRECT(ADDRESS($D42+2,E$2+1,,,"Instances"))="","",INDIRECT(ADDRESS($D42+2,E$2+1,,,"Instances")))</f>
        <v>0</v>
      </c>
      <c r="F42">
        <f>IFERROR(SMALL(E5:E343,ROW()-ROW($F$5)+1),"")</f>
        <v>0</v>
      </c>
      <c r="H42">
        <f>IFERROR(SUM(F5:F42),"")</f>
        <v>0</v>
      </c>
      <c r="I42">
        <f>IF(INDIRECT(ADDRESS($D42+2,I$2+1,,,"Instances"))="","",INDIRECT(ADDRESS($D42+2,I$2+1,,,"Instances")))</f>
        <v>0</v>
      </c>
      <c r="J42">
        <f>IFERROR(SMALL(I5:I343,ROW()-ROW($J$5)+1),"")</f>
        <v>0</v>
      </c>
      <c r="L42">
        <f>IFERROR(SUM(J5:J42),"")</f>
        <v>0</v>
      </c>
      <c r="M42">
        <f>IF(INDIRECT(ADDRESS($D42+2,M$2+1,,,"Instances"))="","",INDIRECT(ADDRESS($D42+2,M$2+1,,,"Instances")))</f>
        <v>0</v>
      </c>
      <c r="N42">
        <f>IFERROR(SMALL(M5:M343,ROW()-ROW($N$5)+1),"")</f>
        <v>0</v>
      </c>
      <c r="P42">
        <f>IFERROR(SUM(N5:N42),"")</f>
        <v>0</v>
      </c>
      <c r="Q42">
        <f>IF(INDIRECT(ADDRESS($D42+2,Q$2+1,,,"Instances"))="","",INDIRECT(ADDRESS($D42+2,Q$2+1,,,"Instances")))</f>
        <v>0</v>
      </c>
      <c r="R42">
        <f>IFERROR(SMALL(Q5:Q343,ROW()-ROW($R$5)+1),"")</f>
        <v>0</v>
      </c>
      <c r="T42">
        <f>IFERROR(SUM(R5:R42),"")</f>
        <v>0</v>
      </c>
      <c r="U42">
        <f>IF(INDIRECT(ADDRESS($D42+2,U$2+1,,,"Instances"))="","",INDIRECT(ADDRESS($D42+2,U$2+1,,,"Instances")))</f>
        <v>0</v>
      </c>
      <c r="V42">
        <f>IFERROR(SMALL(U5:U343,ROW()-ROW($V$5)+1),"")</f>
        <v>0</v>
      </c>
      <c r="X42">
        <f>IFERROR(SUM(V5:V42),"")</f>
        <v>0</v>
      </c>
      <c r="Y42">
        <f>IF(INDIRECT(ADDRESS($D42+2,Y$2+1,,,"Instances"))="","",INDIRECT(ADDRESS($D42+2,Y$2+1,,,"Instances")))</f>
        <v>0</v>
      </c>
      <c r="Z42">
        <f>IFERROR(SMALL(Y5:Y343,ROW()-ROW($Z$5)+1),"")</f>
        <v>0</v>
      </c>
      <c r="AB42">
        <f>IFERROR(SUM(Z5:Z42),"")</f>
        <v>0</v>
      </c>
      <c r="AC42">
        <f>IF(INDIRECT(ADDRESS($D42+2,AC$2+1,,,"Instances"))="","",INDIRECT(ADDRESS($D42+2,AC$2+1,,,"Instances")))</f>
        <v>0</v>
      </c>
      <c r="AD42">
        <f>IFERROR(SMALL(AC5:AC343,ROW()-ROW($AD$5)+1),"")</f>
        <v>0</v>
      </c>
      <c r="AF42">
        <f>IFERROR(SUM(AD5:AD42),"")</f>
        <v>0</v>
      </c>
      <c r="AG42">
        <f>IF(INDIRECT(ADDRESS($D42+2,AG$2+1,,,"Instances"))="","",INDIRECT(ADDRESS($D42+2,AG$2+1,,,"Instances")))</f>
        <v>0</v>
      </c>
      <c r="AH42">
        <f>IFERROR(SMALL(AG5:AG343,ROW()-ROW($AH$5)+1),"")</f>
        <v>0</v>
      </c>
      <c r="AJ42">
        <f>IFERROR(SUM(AH5:AH42),"")</f>
        <v>0</v>
      </c>
      <c r="AL42">
        <v>38</v>
      </c>
      <c r="AM42" cm="1">
        <f t="array" ref="AM42">_xlfn.SWITCH(Charts!$B$3,"average", AVERAGE(INDIRECT(ADDRESS(37+3,AM$2+1,,,"Instances") &amp; ":" &amp; ADDRESS(37+3,AM$2+1))),"median", MEDIAN(INDIRECT(ADDRESS(37+3,AM$2+1,,,"Instances") &amp; ":" &amp; ADDRESS(37+3,AM$2+1))),"min", MIN(INDIRECT(ADDRESS(37+3,AM$2+1,,,"Instances") &amp; ":" &amp; ADDRESS(37+3,AM$2+1))),"max", MAX(INDIRECT(ADDRESS(37+3,AM$2+1,,,"Instances") &amp; ":" &amp; ADDRESS(37+3,AM$2+1))),"diff", MAX(INDIRECT(ADDRESS(37+3,AM$2+1,,,"Instances") &amp; ":" &amp; ADDRESS(37+3,AM$2+1)))-MIN(INDIRECT(ADDRESS(37+3,AM$2+1,,,"Instances") &amp; ":" &amp; ADDRESS(37+3,AM$2+1))))</f>
        <v>0</v>
      </c>
      <c r="AN42">
        <f>IFERROR(SMALL(AM5:AM343,ROW()-ROW($AN$5)+1),"")</f>
        <v>0</v>
      </c>
      <c r="AP42">
        <f>IFERROR(SUM(AN5:AN42),"")</f>
        <v>0</v>
      </c>
      <c r="AQ42" cm="1">
        <f t="array" ref="AQ42">_xlfn.SWITCH(Charts!$B$3,"average", AVERAGE(INDIRECT(ADDRESS(37+3,AQ$2+1,,,"Instances") &amp; ":" &amp; ADDRESS(37+3,AQ$2+1))),"median", MEDIAN(INDIRECT(ADDRESS(37+3,AQ$2+1,,,"Instances") &amp; ":" &amp; ADDRESS(37+3,AQ$2+1))),"min", MIN(INDIRECT(ADDRESS(37+3,AQ$2+1,,,"Instances") &amp; ":" &amp; ADDRESS(37+3,AQ$2+1))),"max", MAX(INDIRECT(ADDRESS(37+3,AQ$2+1,,,"Instances") &amp; ":" &amp; ADDRESS(37+3,AQ$2+1))),"diff", MAX(INDIRECT(ADDRESS(37+3,AQ$2+1,,,"Instances") &amp; ":" &amp; ADDRESS(37+3,AQ$2+1)))-MIN(INDIRECT(ADDRESS(37+3,AQ$2+1,,,"Instances") &amp; ":" &amp; ADDRESS(37+3,AQ$2+1))))</f>
        <v>0</v>
      </c>
      <c r="AR42">
        <f>IFERROR(SMALL(AQ5:AQ343,ROW()-ROW($AR$5)+1),"")</f>
        <v>0</v>
      </c>
      <c r="AT42">
        <f>IFERROR(SUM(AR5:AR42),"")</f>
        <v>0</v>
      </c>
      <c r="AU42" cm="1">
        <f t="array" ref="AU42">_xlfn.SWITCH(Charts!$B$3,"average", AVERAGE(INDIRECT(ADDRESS(37+3,AU$2+1,,,"Instances") &amp; ":" &amp; ADDRESS(37+3,AU$2+1))),"median", MEDIAN(INDIRECT(ADDRESS(37+3,AU$2+1,,,"Instances") &amp; ":" &amp; ADDRESS(37+3,AU$2+1))),"min", MIN(INDIRECT(ADDRESS(37+3,AU$2+1,,,"Instances") &amp; ":" &amp; ADDRESS(37+3,AU$2+1))),"max", MAX(INDIRECT(ADDRESS(37+3,AU$2+1,,,"Instances") &amp; ":" &amp; ADDRESS(37+3,AU$2+1))),"diff", MAX(INDIRECT(ADDRESS(37+3,AU$2+1,,,"Instances") &amp; ":" &amp; ADDRESS(37+3,AU$2+1)))-MIN(INDIRECT(ADDRESS(37+3,AU$2+1,,,"Instances") &amp; ":" &amp; ADDRESS(37+3,AU$2+1))))</f>
        <v>0</v>
      </c>
      <c r="AV42">
        <f>IFERROR(SMALL(AU5:AU343,ROW()-ROW($AV$5)+1),"")</f>
        <v>0</v>
      </c>
      <c r="AX42">
        <f>IFERROR(SUM(AV5:AV42),"")</f>
        <v>0</v>
      </c>
      <c r="AY42" cm="1">
        <f t="array" ref="AY42">_xlfn.SWITCH(Charts!$B$3,"average", AVERAGE(INDIRECT(ADDRESS(37+3,AY$2+1,,,"Instances") &amp; ":" &amp; ADDRESS(37+3,AY$2+1))),"median", MEDIAN(INDIRECT(ADDRESS(37+3,AY$2+1,,,"Instances") &amp; ":" &amp; ADDRESS(37+3,AY$2+1))),"min", MIN(INDIRECT(ADDRESS(37+3,AY$2+1,,,"Instances") &amp; ":" &amp; ADDRESS(37+3,AY$2+1))),"max", MAX(INDIRECT(ADDRESS(37+3,AY$2+1,,,"Instances") &amp; ":" &amp; ADDRESS(37+3,AY$2+1))),"diff", MAX(INDIRECT(ADDRESS(37+3,AY$2+1,,,"Instances") &amp; ":" &amp; ADDRESS(37+3,AY$2+1)))-MIN(INDIRECT(ADDRESS(37+3,AY$2+1,,,"Instances") &amp; ":" &amp; ADDRESS(37+3,AY$2+1))))</f>
        <v>0</v>
      </c>
      <c r="AZ42">
        <f>IFERROR(SMALL(AY5:AY343,ROW()-ROW($AZ$5)+1),"")</f>
        <v>0</v>
      </c>
      <c r="BB42">
        <f>IFERROR(SUM(AZ5:AZ42),"")</f>
        <v>0</v>
      </c>
      <c r="BC42" cm="1">
        <f t="array" ref="BC42">_xlfn.SWITCH(Charts!$B$3,"average", AVERAGE(INDIRECT(ADDRESS(37+3,BC$2+1,,,"Instances") &amp; ":" &amp; ADDRESS(37+3,BC$2+1))),"median", MEDIAN(INDIRECT(ADDRESS(37+3,BC$2+1,,,"Instances") &amp; ":" &amp; ADDRESS(37+3,BC$2+1))),"min", MIN(INDIRECT(ADDRESS(37+3,BC$2+1,,,"Instances") &amp; ":" &amp; ADDRESS(37+3,BC$2+1))),"max", MAX(INDIRECT(ADDRESS(37+3,BC$2+1,,,"Instances") &amp; ":" &amp; ADDRESS(37+3,BC$2+1))),"diff", MAX(INDIRECT(ADDRESS(37+3,BC$2+1,,,"Instances") &amp; ":" &amp; ADDRESS(37+3,BC$2+1)))-MIN(INDIRECT(ADDRESS(37+3,BC$2+1,,,"Instances") &amp; ":" &amp; ADDRESS(37+3,BC$2+1))))</f>
        <v>0</v>
      </c>
      <c r="BD42">
        <f>IFERROR(SMALL(BC5:BC343,ROW()-ROW($BD$5)+1),"")</f>
        <v>0</v>
      </c>
      <c r="BF42">
        <f>IFERROR(SUM(BD5:BD42),"")</f>
        <v>0</v>
      </c>
      <c r="BG42" cm="1">
        <f t="array" ref="BG42">_xlfn.SWITCH(Charts!$B$3,"average", AVERAGE(INDIRECT(ADDRESS(37+3,BG$2+1,,,"Instances") &amp; ":" &amp; ADDRESS(37+3,BG$2+1))),"median", MEDIAN(INDIRECT(ADDRESS(37+3,BG$2+1,,,"Instances") &amp; ":" &amp; ADDRESS(37+3,BG$2+1))),"min", MIN(INDIRECT(ADDRESS(37+3,BG$2+1,,,"Instances") &amp; ":" &amp; ADDRESS(37+3,BG$2+1))),"max", MAX(INDIRECT(ADDRESS(37+3,BG$2+1,,,"Instances") &amp; ":" &amp; ADDRESS(37+3,BG$2+1))),"diff", MAX(INDIRECT(ADDRESS(37+3,BG$2+1,,,"Instances") &amp; ":" &amp; ADDRESS(37+3,BG$2+1)))-MIN(INDIRECT(ADDRESS(37+3,BG$2+1,,,"Instances") &amp; ":" &amp; ADDRESS(37+3,BG$2+1))))</f>
        <v>0</v>
      </c>
      <c r="BH42">
        <f>IFERROR(SMALL(BG5:BG343,ROW()-ROW($BH$5)+1),"")</f>
        <v>0</v>
      </c>
      <c r="BJ42">
        <f>IFERROR(SUM(BH5:BH42),"")</f>
        <v>0</v>
      </c>
      <c r="BK42" cm="1">
        <f t="array" ref="BK42">_xlfn.SWITCH(Charts!$B$3,"average", AVERAGE(INDIRECT(ADDRESS(37+3,BK$2+1,,,"Instances") &amp; ":" &amp; ADDRESS(37+3,BK$2+1))),"median", MEDIAN(INDIRECT(ADDRESS(37+3,BK$2+1,,,"Instances") &amp; ":" &amp; ADDRESS(37+3,BK$2+1))),"min", MIN(INDIRECT(ADDRESS(37+3,BK$2+1,,,"Instances") &amp; ":" &amp; ADDRESS(37+3,BK$2+1))),"max", MAX(INDIRECT(ADDRESS(37+3,BK$2+1,,,"Instances") &amp; ":" &amp; ADDRESS(37+3,BK$2+1))),"diff", MAX(INDIRECT(ADDRESS(37+3,BK$2+1,,,"Instances") &amp; ":" &amp; ADDRESS(37+3,BK$2+1)))-MIN(INDIRECT(ADDRESS(37+3,BK$2+1,,,"Instances") &amp; ":" &amp; ADDRESS(37+3,BK$2+1))))</f>
        <v>0</v>
      </c>
      <c r="BL42">
        <f>IFERROR(SMALL(BK5:BK343,ROW()-ROW($BL$5)+1),"")</f>
        <v>0</v>
      </c>
      <c r="BN42">
        <f>IFERROR(SUM(BL5:BL42),"")</f>
        <v>0</v>
      </c>
      <c r="BO42" cm="1">
        <f t="array" ref="BO42">_xlfn.SWITCH(Charts!$B$3,"average", AVERAGE(INDIRECT(ADDRESS(37+3,BO$2+1,,,"Instances") &amp; ":" &amp; ADDRESS(37+3,BO$2+1))),"median", MEDIAN(INDIRECT(ADDRESS(37+3,BO$2+1,,,"Instances") &amp; ":" &amp; ADDRESS(37+3,BO$2+1))),"min", MIN(INDIRECT(ADDRESS(37+3,BO$2+1,,,"Instances") &amp; ":" &amp; ADDRESS(37+3,BO$2+1))),"max", MAX(INDIRECT(ADDRESS(37+3,BO$2+1,,,"Instances") &amp; ":" &amp; ADDRESS(37+3,BO$2+1))),"diff", MAX(INDIRECT(ADDRESS(37+3,BO$2+1,,,"Instances") &amp; ":" &amp; ADDRESS(37+3,BO$2+1)))-MIN(INDIRECT(ADDRESS(37+3,BO$2+1,,,"Instances") &amp; ":" &amp; ADDRESS(37+3,BO$2+1))))</f>
        <v>0</v>
      </c>
      <c r="BP42">
        <f>IFERROR(SMALL(BO5:BO343,ROW()-ROW($BP$5)+1),"")</f>
        <v>0</v>
      </c>
      <c r="BR42">
        <f>IFERROR(SUM(BP5:BP42),"")</f>
        <v>0</v>
      </c>
      <c r="BU42">
        <f>IF(Charts!$B$3="none",E1744,IF(AM1744="",NA(),AM1744))</f>
        <v>0</v>
      </c>
      <c r="BV42">
        <f>IF(Charts!$B$3="none",F1744,IF(AN1744="",NA(),AN1744))</f>
        <v>0</v>
      </c>
      <c r="BW42">
        <f>IF(Charts!$B$3="none",G1744,IF(AO1744="",NA(),AO1744))</f>
        <v>0</v>
      </c>
      <c r="BX42">
        <f>IF(Charts!$B$3="none",H1744,IF(AP1744="",NA(),AP1744))</f>
        <v>0</v>
      </c>
      <c r="BY42">
        <f>IF(Charts!$B$3="none",I1744,IF(AQ1744="",NA(),AQ1744))</f>
        <v>0</v>
      </c>
      <c r="BZ42">
        <f>IF(Charts!$B$3="none",J1744,IF(AR1744="",NA(),AR1744))</f>
        <v>0</v>
      </c>
      <c r="CA42">
        <f>IF(Charts!$B$3="none",K1744,IF(AS1744="",NA(),AS1744))</f>
        <v>0</v>
      </c>
      <c r="CB42">
        <f>IF(Charts!$B$3="none",L1744,IF(AT1744="",NA(),AT1744))</f>
        <v>0</v>
      </c>
      <c r="CC42">
        <f>IF(Charts!$B$3="none",M1744,IF(AU1744="",NA(),AU1744))</f>
        <v>0</v>
      </c>
      <c r="CD42">
        <f>IF(Charts!$B$3="none",N1744,IF(AV1744="",NA(),AV1744))</f>
        <v>0</v>
      </c>
      <c r="CE42">
        <f>IF(Charts!$B$3="none",O1744,IF(AW1744="",NA(),AW1744))</f>
        <v>0</v>
      </c>
      <c r="CF42">
        <f>IF(Charts!$B$3="none",P1744,IF(AX1744="",NA(),AX1744))</f>
        <v>0</v>
      </c>
      <c r="CG42">
        <f>IF(Charts!$B$3="none",Q1744,IF(AY1744="",NA(),AY1744))</f>
        <v>0</v>
      </c>
      <c r="CH42">
        <f>IF(Charts!$B$3="none",R1744,IF(AZ1744="",NA(),AZ1744))</f>
        <v>0</v>
      </c>
      <c r="CI42">
        <f>IF(Charts!$B$3="none",S1744,IF(BA1744="",NA(),BA1744))</f>
        <v>0</v>
      </c>
      <c r="CJ42">
        <f>IF(Charts!$B$3="none",T1744,IF(BB1744="",NA(),BB1744))</f>
        <v>0</v>
      </c>
      <c r="CK42">
        <f>IF(Charts!$B$3="none",U1744,IF(BC1744="",NA(),BC1744))</f>
        <v>0</v>
      </c>
      <c r="CL42">
        <f>IF(Charts!$B$3="none",V1744,IF(BD1744="",NA(),BD1744))</f>
        <v>0</v>
      </c>
      <c r="CM42">
        <f>IF(Charts!$B$3="none",W1744,IF(BE1744="",NA(),BE1744))</f>
        <v>0</v>
      </c>
      <c r="CN42">
        <f>IF(Charts!$B$3="none",X1744,IF(BF1744="",NA(),BF1744))</f>
        <v>0</v>
      </c>
      <c r="CO42">
        <f>IF(Charts!$B$3="none",Y1744,IF(BG1744="",NA(),BG1744))</f>
        <v>0</v>
      </c>
      <c r="CP42">
        <f>IF(Charts!$B$3="none",Z1744,IF(BH1744="",NA(),BH1744))</f>
        <v>0</v>
      </c>
      <c r="CQ42">
        <f>IF(Charts!$B$3="none",AA1744,IF(BI1744="",NA(),BI1744))</f>
        <v>0</v>
      </c>
      <c r="CR42">
        <f>IF(Charts!$B$3="none",AB1744,IF(BJ1744="",NA(),BJ1744))</f>
        <v>0</v>
      </c>
      <c r="CS42">
        <f>IF(Charts!$B$3="none",AC1744,IF(BK1744="",NA(),BK1744))</f>
        <v>0</v>
      </c>
      <c r="CT42">
        <f>IF(Charts!$B$3="none",AD1744,IF(BL1744="",NA(),BL1744))</f>
        <v>0</v>
      </c>
      <c r="CU42">
        <f>IF(Charts!$B$3="none",AE1744,IF(BM1744="",NA(),BM1744))</f>
        <v>0</v>
      </c>
      <c r="CV42">
        <f>IF(Charts!$B$3="none",AF1744,IF(BN1744="",NA(),BN1744))</f>
        <v>0</v>
      </c>
      <c r="CW42">
        <f>IF(Charts!$B$3="none",AG1744,IF(BO1744="",NA(),BO1744))</f>
        <v>0</v>
      </c>
      <c r="CX42">
        <f>IF(Charts!$B$3="none",AH1744,IF(BP1744="",NA(),BP1744))</f>
        <v>0</v>
      </c>
      <c r="CY42">
        <f>IF(Charts!$B$3="none",AI1744,IF(BQ1744="",NA(),BQ1744))</f>
        <v>0</v>
      </c>
      <c r="CZ42">
        <f>IF(Charts!$B$3="none",AJ1744,IF(BR1744="",NA(),BR1744))</f>
        <v>0</v>
      </c>
    </row>
    <row r="43" spans="4:104">
      <c r="D43">
        <v>39</v>
      </c>
      <c r="E43">
        <f>IF(INDIRECT(ADDRESS($D43+2,E$2+1,,,"Instances"))="","",INDIRECT(ADDRESS($D43+2,E$2+1,,,"Instances")))</f>
        <v>0</v>
      </c>
      <c r="F43">
        <f>IFERROR(SMALL(E5:E343,ROW()-ROW($F$5)+1),"")</f>
        <v>0</v>
      </c>
      <c r="H43">
        <f>IFERROR(SUM(F5:F43),"")</f>
        <v>0</v>
      </c>
      <c r="I43">
        <f>IF(INDIRECT(ADDRESS($D43+2,I$2+1,,,"Instances"))="","",INDIRECT(ADDRESS($D43+2,I$2+1,,,"Instances")))</f>
        <v>0</v>
      </c>
      <c r="J43">
        <f>IFERROR(SMALL(I5:I343,ROW()-ROW($J$5)+1),"")</f>
        <v>0</v>
      </c>
      <c r="L43">
        <f>IFERROR(SUM(J5:J43),"")</f>
        <v>0</v>
      </c>
      <c r="M43">
        <f>IF(INDIRECT(ADDRESS($D43+2,M$2+1,,,"Instances"))="","",INDIRECT(ADDRESS($D43+2,M$2+1,,,"Instances")))</f>
        <v>0</v>
      </c>
      <c r="N43">
        <f>IFERROR(SMALL(M5:M343,ROW()-ROW($N$5)+1),"")</f>
        <v>0</v>
      </c>
      <c r="P43">
        <f>IFERROR(SUM(N5:N43),"")</f>
        <v>0</v>
      </c>
      <c r="Q43">
        <f>IF(INDIRECT(ADDRESS($D43+2,Q$2+1,,,"Instances"))="","",INDIRECT(ADDRESS($D43+2,Q$2+1,,,"Instances")))</f>
        <v>0</v>
      </c>
      <c r="R43">
        <f>IFERROR(SMALL(Q5:Q343,ROW()-ROW($R$5)+1),"")</f>
        <v>0</v>
      </c>
      <c r="T43">
        <f>IFERROR(SUM(R5:R43),"")</f>
        <v>0</v>
      </c>
      <c r="U43">
        <f>IF(INDIRECT(ADDRESS($D43+2,U$2+1,,,"Instances"))="","",INDIRECT(ADDRESS($D43+2,U$2+1,,,"Instances")))</f>
        <v>0</v>
      </c>
      <c r="V43">
        <f>IFERROR(SMALL(U5:U343,ROW()-ROW($V$5)+1),"")</f>
        <v>0</v>
      </c>
      <c r="X43">
        <f>IFERROR(SUM(V5:V43),"")</f>
        <v>0</v>
      </c>
      <c r="Y43">
        <f>IF(INDIRECT(ADDRESS($D43+2,Y$2+1,,,"Instances"))="","",INDIRECT(ADDRESS($D43+2,Y$2+1,,,"Instances")))</f>
        <v>0</v>
      </c>
      <c r="Z43">
        <f>IFERROR(SMALL(Y5:Y343,ROW()-ROW($Z$5)+1),"")</f>
        <v>0</v>
      </c>
      <c r="AB43">
        <f>IFERROR(SUM(Z5:Z43),"")</f>
        <v>0</v>
      </c>
      <c r="AC43">
        <f>IF(INDIRECT(ADDRESS($D43+2,AC$2+1,,,"Instances"))="","",INDIRECT(ADDRESS($D43+2,AC$2+1,,,"Instances")))</f>
        <v>0</v>
      </c>
      <c r="AD43">
        <f>IFERROR(SMALL(AC5:AC343,ROW()-ROW($AD$5)+1),"")</f>
        <v>0</v>
      </c>
      <c r="AF43">
        <f>IFERROR(SUM(AD5:AD43),"")</f>
        <v>0</v>
      </c>
      <c r="AG43">
        <f>IF(INDIRECT(ADDRESS($D43+2,AG$2+1,,,"Instances"))="","",INDIRECT(ADDRESS($D43+2,AG$2+1,,,"Instances")))</f>
        <v>0</v>
      </c>
      <c r="AH43">
        <f>IFERROR(SMALL(AG5:AG343,ROW()-ROW($AH$5)+1),"")</f>
        <v>0</v>
      </c>
      <c r="AJ43">
        <f>IFERROR(SUM(AH5:AH43),"")</f>
        <v>0</v>
      </c>
      <c r="AL43">
        <v>39</v>
      </c>
      <c r="AM43" cm="1">
        <f t="array" ref="AM43">_xlfn.SWITCH(Charts!$B$3,"average", AVERAGE(INDIRECT(ADDRESS(38+3,AM$2+1,,,"Instances") &amp; ":" &amp; ADDRESS(38+3,AM$2+1))),"median", MEDIAN(INDIRECT(ADDRESS(38+3,AM$2+1,,,"Instances") &amp; ":" &amp; ADDRESS(38+3,AM$2+1))),"min", MIN(INDIRECT(ADDRESS(38+3,AM$2+1,,,"Instances") &amp; ":" &amp; ADDRESS(38+3,AM$2+1))),"max", MAX(INDIRECT(ADDRESS(38+3,AM$2+1,,,"Instances") &amp; ":" &amp; ADDRESS(38+3,AM$2+1))),"diff", MAX(INDIRECT(ADDRESS(38+3,AM$2+1,,,"Instances") &amp; ":" &amp; ADDRESS(38+3,AM$2+1)))-MIN(INDIRECT(ADDRESS(38+3,AM$2+1,,,"Instances") &amp; ":" &amp; ADDRESS(38+3,AM$2+1))))</f>
        <v>0</v>
      </c>
      <c r="AN43">
        <f>IFERROR(SMALL(AM5:AM343,ROW()-ROW($AN$5)+1),"")</f>
        <v>0</v>
      </c>
      <c r="AP43">
        <f>IFERROR(SUM(AN5:AN43),"")</f>
        <v>0</v>
      </c>
      <c r="AQ43" cm="1">
        <f t="array" ref="AQ43">_xlfn.SWITCH(Charts!$B$3,"average", AVERAGE(INDIRECT(ADDRESS(38+3,AQ$2+1,,,"Instances") &amp; ":" &amp; ADDRESS(38+3,AQ$2+1))),"median", MEDIAN(INDIRECT(ADDRESS(38+3,AQ$2+1,,,"Instances") &amp; ":" &amp; ADDRESS(38+3,AQ$2+1))),"min", MIN(INDIRECT(ADDRESS(38+3,AQ$2+1,,,"Instances") &amp; ":" &amp; ADDRESS(38+3,AQ$2+1))),"max", MAX(INDIRECT(ADDRESS(38+3,AQ$2+1,,,"Instances") &amp; ":" &amp; ADDRESS(38+3,AQ$2+1))),"diff", MAX(INDIRECT(ADDRESS(38+3,AQ$2+1,,,"Instances") &amp; ":" &amp; ADDRESS(38+3,AQ$2+1)))-MIN(INDIRECT(ADDRESS(38+3,AQ$2+1,,,"Instances") &amp; ":" &amp; ADDRESS(38+3,AQ$2+1))))</f>
        <v>0</v>
      </c>
      <c r="AR43">
        <f>IFERROR(SMALL(AQ5:AQ343,ROW()-ROW($AR$5)+1),"")</f>
        <v>0</v>
      </c>
      <c r="AT43">
        <f>IFERROR(SUM(AR5:AR43),"")</f>
        <v>0</v>
      </c>
      <c r="AU43" cm="1">
        <f t="array" ref="AU43">_xlfn.SWITCH(Charts!$B$3,"average", AVERAGE(INDIRECT(ADDRESS(38+3,AU$2+1,,,"Instances") &amp; ":" &amp; ADDRESS(38+3,AU$2+1))),"median", MEDIAN(INDIRECT(ADDRESS(38+3,AU$2+1,,,"Instances") &amp; ":" &amp; ADDRESS(38+3,AU$2+1))),"min", MIN(INDIRECT(ADDRESS(38+3,AU$2+1,,,"Instances") &amp; ":" &amp; ADDRESS(38+3,AU$2+1))),"max", MAX(INDIRECT(ADDRESS(38+3,AU$2+1,,,"Instances") &amp; ":" &amp; ADDRESS(38+3,AU$2+1))),"diff", MAX(INDIRECT(ADDRESS(38+3,AU$2+1,,,"Instances") &amp; ":" &amp; ADDRESS(38+3,AU$2+1)))-MIN(INDIRECT(ADDRESS(38+3,AU$2+1,,,"Instances") &amp; ":" &amp; ADDRESS(38+3,AU$2+1))))</f>
        <v>0</v>
      </c>
      <c r="AV43">
        <f>IFERROR(SMALL(AU5:AU343,ROW()-ROW($AV$5)+1),"")</f>
        <v>0</v>
      </c>
      <c r="AX43">
        <f>IFERROR(SUM(AV5:AV43),"")</f>
        <v>0</v>
      </c>
      <c r="AY43" cm="1">
        <f t="array" ref="AY43">_xlfn.SWITCH(Charts!$B$3,"average", AVERAGE(INDIRECT(ADDRESS(38+3,AY$2+1,,,"Instances") &amp; ":" &amp; ADDRESS(38+3,AY$2+1))),"median", MEDIAN(INDIRECT(ADDRESS(38+3,AY$2+1,,,"Instances") &amp; ":" &amp; ADDRESS(38+3,AY$2+1))),"min", MIN(INDIRECT(ADDRESS(38+3,AY$2+1,,,"Instances") &amp; ":" &amp; ADDRESS(38+3,AY$2+1))),"max", MAX(INDIRECT(ADDRESS(38+3,AY$2+1,,,"Instances") &amp; ":" &amp; ADDRESS(38+3,AY$2+1))),"diff", MAX(INDIRECT(ADDRESS(38+3,AY$2+1,,,"Instances") &amp; ":" &amp; ADDRESS(38+3,AY$2+1)))-MIN(INDIRECT(ADDRESS(38+3,AY$2+1,,,"Instances") &amp; ":" &amp; ADDRESS(38+3,AY$2+1))))</f>
        <v>0</v>
      </c>
      <c r="AZ43">
        <f>IFERROR(SMALL(AY5:AY343,ROW()-ROW($AZ$5)+1),"")</f>
        <v>0</v>
      </c>
      <c r="BB43">
        <f>IFERROR(SUM(AZ5:AZ43),"")</f>
        <v>0</v>
      </c>
      <c r="BC43" cm="1">
        <f t="array" ref="BC43">_xlfn.SWITCH(Charts!$B$3,"average", AVERAGE(INDIRECT(ADDRESS(38+3,BC$2+1,,,"Instances") &amp; ":" &amp; ADDRESS(38+3,BC$2+1))),"median", MEDIAN(INDIRECT(ADDRESS(38+3,BC$2+1,,,"Instances") &amp; ":" &amp; ADDRESS(38+3,BC$2+1))),"min", MIN(INDIRECT(ADDRESS(38+3,BC$2+1,,,"Instances") &amp; ":" &amp; ADDRESS(38+3,BC$2+1))),"max", MAX(INDIRECT(ADDRESS(38+3,BC$2+1,,,"Instances") &amp; ":" &amp; ADDRESS(38+3,BC$2+1))),"diff", MAX(INDIRECT(ADDRESS(38+3,BC$2+1,,,"Instances") &amp; ":" &amp; ADDRESS(38+3,BC$2+1)))-MIN(INDIRECT(ADDRESS(38+3,BC$2+1,,,"Instances") &amp; ":" &amp; ADDRESS(38+3,BC$2+1))))</f>
        <v>0</v>
      </c>
      <c r="BD43">
        <f>IFERROR(SMALL(BC5:BC343,ROW()-ROW($BD$5)+1),"")</f>
        <v>0</v>
      </c>
      <c r="BF43">
        <f>IFERROR(SUM(BD5:BD43),"")</f>
        <v>0</v>
      </c>
      <c r="BG43" cm="1">
        <f t="array" ref="BG43">_xlfn.SWITCH(Charts!$B$3,"average", AVERAGE(INDIRECT(ADDRESS(38+3,BG$2+1,,,"Instances") &amp; ":" &amp; ADDRESS(38+3,BG$2+1))),"median", MEDIAN(INDIRECT(ADDRESS(38+3,BG$2+1,,,"Instances") &amp; ":" &amp; ADDRESS(38+3,BG$2+1))),"min", MIN(INDIRECT(ADDRESS(38+3,BG$2+1,,,"Instances") &amp; ":" &amp; ADDRESS(38+3,BG$2+1))),"max", MAX(INDIRECT(ADDRESS(38+3,BG$2+1,,,"Instances") &amp; ":" &amp; ADDRESS(38+3,BG$2+1))),"diff", MAX(INDIRECT(ADDRESS(38+3,BG$2+1,,,"Instances") &amp; ":" &amp; ADDRESS(38+3,BG$2+1)))-MIN(INDIRECT(ADDRESS(38+3,BG$2+1,,,"Instances") &amp; ":" &amp; ADDRESS(38+3,BG$2+1))))</f>
        <v>0</v>
      </c>
      <c r="BH43">
        <f>IFERROR(SMALL(BG5:BG343,ROW()-ROW($BH$5)+1),"")</f>
        <v>0</v>
      </c>
      <c r="BJ43">
        <f>IFERROR(SUM(BH5:BH43),"")</f>
        <v>0</v>
      </c>
      <c r="BK43" cm="1">
        <f t="array" ref="BK43">_xlfn.SWITCH(Charts!$B$3,"average", AVERAGE(INDIRECT(ADDRESS(38+3,BK$2+1,,,"Instances") &amp; ":" &amp; ADDRESS(38+3,BK$2+1))),"median", MEDIAN(INDIRECT(ADDRESS(38+3,BK$2+1,,,"Instances") &amp; ":" &amp; ADDRESS(38+3,BK$2+1))),"min", MIN(INDIRECT(ADDRESS(38+3,BK$2+1,,,"Instances") &amp; ":" &amp; ADDRESS(38+3,BK$2+1))),"max", MAX(INDIRECT(ADDRESS(38+3,BK$2+1,,,"Instances") &amp; ":" &amp; ADDRESS(38+3,BK$2+1))),"diff", MAX(INDIRECT(ADDRESS(38+3,BK$2+1,,,"Instances") &amp; ":" &amp; ADDRESS(38+3,BK$2+1)))-MIN(INDIRECT(ADDRESS(38+3,BK$2+1,,,"Instances") &amp; ":" &amp; ADDRESS(38+3,BK$2+1))))</f>
        <v>0</v>
      </c>
      <c r="BL43">
        <f>IFERROR(SMALL(BK5:BK343,ROW()-ROW($BL$5)+1),"")</f>
        <v>0</v>
      </c>
      <c r="BN43">
        <f>IFERROR(SUM(BL5:BL43),"")</f>
        <v>0</v>
      </c>
      <c r="BO43" cm="1">
        <f t="array" ref="BO43">_xlfn.SWITCH(Charts!$B$3,"average", AVERAGE(INDIRECT(ADDRESS(38+3,BO$2+1,,,"Instances") &amp; ":" &amp; ADDRESS(38+3,BO$2+1))),"median", MEDIAN(INDIRECT(ADDRESS(38+3,BO$2+1,,,"Instances") &amp; ":" &amp; ADDRESS(38+3,BO$2+1))),"min", MIN(INDIRECT(ADDRESS(38+3,BO$2+1,,,"Instances") &amp; ":" &amp; ADDRESS(38+3,BO$2+1))),"max", MAX(INDIRECT(ADDRESS(38+3,BO$2+1,,,"Instances") &amp; ":" &amp; ADDRESS(38+3,BO$2+1))),"diff", MAX(INDIRECT(ADDRESS(38+3,BO$2+1,,,"Instances") &amp; ":" &amp; ADDRESS(38+3,BO$2+1)))-MIN(INDIRECT(ADDRESS(38+3,BO$2+1,,,"Instances") &amp; ":" &amp; ADDRESS(38+3,BO$2+1))))</f>
        <v>0</v>
      </c>
      <c r="BP43">
        <f>IFERROR(SMALL(BO5:BO343,ROW()-ROW($BP$5)+1),"")</f>
        <v>0</v>
      </c>
      <c r="BR43">
        <f>IFERROR(SUM(BP5:BP43),"")</f>
        <v>0</v>
      </c>
      <c r="BU43">
        <f>IF(Charts!$B$3="none",E1745,IF(AM1745="",NA(),AM1745))</f>
        <v>0</v>
      </c>
      <c r="BV43">
        <f>IF(Charts!$B$3="none",F1745,IF(AN1745="",NA(),AN1745))</f>
        <v>0</v>
      </c>
      <c r="BW43">
        <f>IF(Charts!$B$3="none",G1745,IF(AO1745="",NA(),AO1745))</f>
        <v>0</v>
      </c>
      <c r="BX43">
        <f>IF(Charts!$B$3="none",H1745,IF(AP1745="",NA(),AP1745))</f>
        <v>0</v>
      </c>
      <c r="BY43">
        <f>IF(Charts!$B$3="none",I1745,IF(AQ1745="",NA(),AQ1745))</f>
        <v>0</v>
      </c>
      <c r="BZ43">
        <f>IF(Charts!$B$3="none",J1745,IF(AR1745="",NA(),AR1745))</f>
        <v>0</v>
      </c>
      <c r="CA43">
        <f>IF(Charts!$B$3="none",K1745,IF(AS1745="",NA(),AS1745))</f>
        <v>0</v>
      </c>
      <c r="CB43">
        <f>IF(Charts!$B$3="none",L1745,IF(AT1745="",NA(),AT1745))</f>
        <v>0</v>
      </c>
      <c r="CC43">
        <f>IF(Charts!$B$3="none",M1745,IF(AU1745="",NA(),AU1745))</f>
        <v>0</v>
      </c>
      <c r="CD43">
        <f>IF(Charts!$B$3="none",N1745,IF(AV1745="",NA(),AV1745))</f>
        <v>0</v>
      </c>
      <c r="CE43">
        <f>IF(Charts!$B$3="none",O1745,IF(AW1745="",NA(),AW1745))</f>
        <v>0</v>
      </c>
      <c r="CF43">
        <f>IF(Charts!$B$3="none",P1745,IF(AX1745="",NA(),AX1745))</f>
        <v>0</v>
      </c>
      <c r="CG43">
        <f>IF(Charts!$B$3="none",Q1745,IF(AY1745="",NA(),AY1745))</f>
        <v>0</v>
      </c>
      <c r="CH43">
        <f>IF(Charts!$B$3="none",R1745,IF(AZ1745="",NA(),AZ1745))</f>
        <v>0</v>
      </c>
      <c r="CI43">
        <f>IF(Charts!$B$3="none",S1745,IF(BA1745="",NA(),BA1745))</f>
        <v>0</v>
      </c>
      <c r="CJ43">
        <f>IF(Charts!$B$3="none",T1745,IF(BB1745="",NA(),BB1745))</f>
        <v>0</v>
      </c>
      <c r="CK43">
        <f>IF(Charts!$B$3="none",U1745,IF(BC1745="",NA(),BC1745))</f>
        <v>0</v>
      </c>
      <c r="CL43">
        <f>IF(Charts!$B$3="none",V1745,IF(BD1745="",NA(),BD1745))</f>
        <v>0</v>
      </c>
      <c r="CM43">
        <f>IF(Charts!$B$3="none",W1745,IF(BE1745="",NA(),BE1745))</f>
        <v>0</v>
      </c>
      <c r="CN43">
        <f>IF(Charts!$B$3="none",X1745,IF(BF1745="",NA(),BF1745))</f>
        <v>0</v>
      </c>
      <c r="CO43">
        <f>IF(Charts!$B$3="none",Y1745,IF(BG1745="",NA(),BG1745))</f>
        <v>0</v>
      </c>
      <c r="CP43">
        <f>IF(Charts!$B$3="none",Z1745,IF(BH1745="",NA(),BH1745))</f>
        <v>0</v>
      </c>
      <c r="CQ43">
        <f>IF(Charts!$B$3="none",AA1745,IF(BI1745="",NA(),BI1745))</f>
        <v>0</v>
      </c>
      <c r="CR43">
        <f>IF(Charts!$B$3="none",AB1745,IF(BJ1745="",NA(),BJ1745))</f>
        <v>0</v>
      </c>
      <c r="CS43">
        <f>IF(Charts!$B$3="none",AC1745,IF(BK1745="",NA(),BK1745))</f>
        <v>0</v>
      </c>
      <c r="CT43">
        <f>IF(Charts!$B$3="none",AD1745,IF(BL1745="",NA(),BL1745))</f>
        <v>0</v>
      </c>
      <c r="CU43">
        <f>IF(Charts!$B$3="none",AE1745,IF(BM1745="",NA(),BM1745))</f>
        <v>0</v>
      </c>
      <c r="CV43">
        <f>IF(Charts!$B$3="none",AF1745,IF(BN1745="",NA(),BN1745))</f>
        <v>0</v>
      </c>
      <c r="CW43">
        <f>IF(Charts!$B$3="none",AG1745,IF(BO1745="",NA(),BO1745))</f>
        <v>0</v>
      </c>
      <c r="CX43">
        <f>IF(Charts!$B$3="none",AH1745,IF(BP1745="",NA(),BP1745))</f>
        <v>0</v>
      </c>
      <c r="CY43">
        <f>IF(Charts!$B$3="none",AI1745,IF(BQ1745="",NA(),BQ1745))</f>
        <v>0</v>
      </c>
      <c r="CZ43">
        <f>IF(Charts!$B$3="none",AJ1745,IF(BR1745="",NA(),BR1745))</f>
        <v>0</v>
      </c>
    </row>
    <row r="44" spans="4:104">
      <c r="D44">
        <v>40</v>
      </c>
      <c r="E44">
        <f>IF(INDIRECT(ADDRESS($D44+2,E$2+1,,,"Instances"))="","",INDIRECT(ADDRESS($D44+2,E$2+1,,,"Instances")))</f>
        <v>0</v>
      </c>
      <c r="F44">
        <f>IFERROR(SMALL(E5:E343,ROW()-ROW($F$5)+1),"")</f>
        <v>0</v>
      </c>
      <c r="H44">
        <f>IFERROR(SUM(F5:F44),"")</f>
        <v>0</v>
      </c>
      <c r="I44">
        <f>IF(INDIRECT(ADDRESS($D44+2,I$2+1,,,"Instances"))="","",INDIRECT(ADDRESS($D44+2,I$2+1,,,"Instances")))</f>
        <v>0</v>
      </c>
      <c r="J44">
        <f>IFERROR(SMALL(I5:I343,ROW()-ROW($J$5)+1),"")</f>
        <v>0</v>
      </c>
      <c r="L44">
        <f>IFERROR(SUM(J5:J44),"")</f>
        <v>0</v>
      </c>
      <c r="M44">
        <f>IF(INDIRECT(ADDRESS($D44+2,M$2+1,,,"Instances"))="","",INDIRECT(ADDRESS($D44+2,M$2+1,,,"Instances")))</f>
        <v>0</v>
      </c>
      <c r="N44">
        <f>IFERROR(SMALL(M5:M343,ROW()-ROW($N$5)+1),"")</f>
        <v>0</v>
      </c>
      <c r="P44">
        <f>IFERROR(SUM(N5:N44),"")</f>
        <v>0</v>
      </c>
      <c r="Q44">
        <f>IF(INDIRECT(ADDRESS($D44+2,Q$2+1,,,"Instances"))="","",INDIRECT(ADDRESS($D44+2,Q$2+1,,,"Instances")))</f>
        <v>0</v>
      </c>
      <c r="R44">
        <f>IFERROR(SMALL(Q5:Q343,ROW()-ROW($R$5)+1),"")</f>
        <v>0</v>
      </c>
      <c r="T44">
        <f>IFERROR(SUM(R5:R44),"")</f>
        <v>0</v>
      </c>
      <c r="U44">
        <f>IF(INDIRECT(ADDRESS($D44+2,U$2+1,,,"Instances"))="","",INDIRECT(ADDRESS($D44+2,U$2+1,,,"Instances")))</f>
        <v>0</v>
      </c>
      <c r="V44">
        <f>IFERROR(SMALL(U5:U343,ROW()-ROW($V$5)+1),"")</f>
        <v>0</v>
      </c>
      <c r="X44">
        <f>IFERROR(SUM(V5:V44),"")</f>
        <v>0</v>
      </c>
      <c r="Y44">
        <f>IF(INDIRECT(ADDRESS($D44+2,Y$2+1,,,"Instances"))="","",INDIRECT(ADDRESS($D44+2,Y$2+1,,,"Instances")))</f>
        <v>0</v>
      </c>
      <c r="Z44">
        <f>IFERROR(SMALL(Y5:Y343,ROW()-ROW($Z$5)+1),"")</f>
        <v>0</v>
      </c>
      <c r="AB44">
        <f>IFERROR(SUM(Z5:Z44),"")</f>
        <v>0</v>
      </c>
      <c r="AC44">
        <f>IF(INDIRECT(ADDRESS($D44+2,AC$2+1,,,"Instances"))="","",INDIRECT(ADDRESS($D44+2,AC$2+1,,,"Instances")))</f>
        <v>0</v>
      </c>
      <c r="AD44">
        <f>IFERROR(SMALL(AC5:AC343,ROW()-ROW($AD$5)+1),"")</f>
        <v>0</v>
      </c>
      <c r="AF44">
        <f>IFERROR(SUM(AD5:AD44),"")</f>
        <v>0</v>
      </c>
      <c r="AG44">
        <f>IF(INDIRECT(ADDRESS($D44+2,AG$2+1,,,"Instances"))="","",INDIRECT(ADDRESS($D44+2,AG$2+1,,,"Instances")))</f>
        <v>0</v>
      </c>
      <c r="AH44">
        <f>IFERROR(SMALL(AG5:AG343,ROW()-ROW($AH$5)+1),"")</f>
        <v>0</v>
      </c>
      <c r="AJ44">
        <f>IFERROR(SUM(AH5:AH44),"")</f>
        <v>0</v>
      </c>
      <c r="AL44">
        <v>40</v>
      </c>
      <c r="AM44" cm="1">
        <f t="array" ref="AM44">_xlfn.SWITCH(Charts!$B$3,"average", AVERAGE(INDIRECT(ADDRESS(39+3,AM$2+1,,,"Instances") &amp; ":" &amp; ADDRESS(39+3,AM$2+1))),"median", MEDIAN(INDIRECT(ADDRESS(39+3,AM$2+1,,,"Instances") &amp; ":" &amp; ADDRESS(39+3,AM$2+1))),"min", MIN(INDIRECT(ADDRESS(39+3,AM$2+1,,,"Instances") &amp; ":" &amp; ADDRESS(39+3,AM$2+1))),"max", MAX(INDIRECT(ADDRESS(39+3,AM$2+1,,,"Instances") &amp; ":" &amp; ADDRESS(39+3,AM$2+1))),"diff", MAX(INDIRECT(ADDRESS(39+3,AM$2+1,,,"Instances") &amp; ":" &amp; ADDRESS(39+3,AM$2+1)))-MIN(INDIRECT(ADDRESS(39+3,AM$2+1,,,"Instances") &amp; ":" &amp; ADDRESS(39+3,AM$2+1))))</f>
        <v>0</v>
      </c>
      <c r="AN44">
        <f>IFERROR(SMALL(AM5:AM343,ROW()-ROW($AN$5)+1),"")</f>
        <v>0</v>
      </c>
      <c r="AP44">
        <f>IFERROR(SUM(AN5:AN44),"")</f>
        <v>0</v>
      </c>
      <c r="AQ44" cm="1">
        <f t="array" ref="AQ44">_xlfn.SWITCH(Charts!$B$3,"average", AVERAGE(INDIRECT(ADDRESS(39+3,AQ$2+1,,,"Instances") &amp; ":" &amp; ADDRESS(39+3,AQ$2+1))),"median", MEDIAN(INDIRECT(ADDRESS(39+3,AQ$2+1,,,"Instances") &amp; ":" &amp; ADDRESS(39+3,AQ$2+1))),"min", MIN(INDIRECT(ADDRESS(39+3,AQ$2+1,,,"Instances") &amp; ":" &amp; ADDRESS(39+3,AQ$2+1))),"max", MAX(INDIRECT(ADDRESS(39+3,AQ$2+1,,,"Instances") &amp; ":" &amp; ADDRESS(39+3,AQ$2+1))),"diff", MAX(INDIRECT(ADDRESS(39+3,AQ$2+1,,,"Instances") &amp; ":" &amp; ADDRESS(39+3,AQ$2+1)))-MIN(INDIRECT(ADDRESS(39+3,AQ$2+1,,,"Instances") &amp; ":" &amp; ADDRESS(39+3,AQ$2+1))))</f>
        <v>0</v>
      </c>
      <c r="AR44">
        <f>IFERROR(SMALL(AQ5:AQ343,ROW()-ROW($AR$5)+1),"")</f>
        <v>0</v>
      </c>
      <c r="AT44">
        <f>IFERROR(SUM(AR5:AR44),"")</f>
        <v>0</v>
      </c>
      <c r="AU44" cm="1">
        <f t="array" ref="AU44">_xlfn.SWITCH(Charts!$B$3,"average", AVERAGE(INDIRECT(ADDRESS(39+3,AU$2+1,,,"Instances") &amp; ":" &amp; ADDRESS(39+3,AU$2+1))),"median", MEDIAN(INDIRECT(ADDRESS(39+3,AU$2+1,,,"Instances") &amp; ":" &amp; ADDRESS(39+3,AU$2+1))),"min", MIN(INDIRECT(ADDRESS(39+3,AU$2+1,,,"Instances") &amp; ":" &amp; ADDRESS(39+3,AU$2+1))),"max", MAX(INDIRECT(ADDRESS(39+3,AU$2+1,,,"Instances") &amp; ":" &amp; ADDRESS(39+3,AU$2+1))),"diff", MAX(INDIRECT(ADDRESS(39+3,AU$2+1,,,"Instances") &amp; ":" &amp; ADDRESS(39+3,AU$2+1)))-MIN(INDIRECT(ADDRESS(39+3,AU$2+1,,,"Instances") &amp; ":" &amp; ADDRESS(39+3,AU$2+1))))</f>
        <v>0</v>
      </c>
      <c r="AV44">
        <f>IFERROR(SMALL(AU5:AU343,ROW()-ROW($AV$5)+1),"")</f>
        <v>0</v>
      </c>
      <c r="AX44">
        <f>IFERROR(SUM(AV5:AV44),"")</f>
        <v>0</v>
      </c>
      <c r="AY44" cm="1">
        <f t="array" ref="AY44">_xlfn.SWITCH(Charts!$B$3,"average", AVERAGE(INDIRECT(ADDRESS(39+3,AY$2+1,,,"Instances") &amp; ":" &amp; ADDRESS(39+3,AY$2+1))),"median", MEDIAN(INDIRECT(ADDRESS(39+3,AY$2+1,,,"Instances") &amp; ":" &amp; ADDRESS(39+3,AY$2+1))),"min", MIN(INDIRECT(ADDRESS(39+3,AY$2+1,,,"Instances") &amp; ":" &amp; ADDRESS(39+3,AY$2+1))),"max", MAX(INDIRECT(ADDRESS(39+3,AY$2+1,,,"Instances") &amp; ":" &amp; ADDRESS(39+3,AY$2+1))),"diff", MAX(INDIRECT(ADDRESS(39+3,AY$2+1,,,"Instances") &amp; ":" &amp; ADDRESS(39+3,AY$2+1)))-MIN(INDIRECT(ADDRESS(39+3,AY$2+1,,,"Instances") &amp; ":" &amp; ADDRESS(39+3,AY$2+1))))</f>
        <v>0</v>
      </c>
      <c r="AZ44">
        <f>IFERROR(SMALL(AY5:AY343,ROW()-ROW($AZ$5)+1),"")</f>
        <v>0</v>
      </c>
      <c r="BB44">
        <f>IFERROR(SUM(AZ5:AZ44),"")</f>
        <v>0</v>
      </c>
      <c r="BC44" cm="1">
        <f t="array" ref="BC44">_xlfn.SWITCH(Charts!$B$3,"average", AVERAGE(INDIRECT(ADDRESS(39+3,BC$2+1,,,"Instances") &amp; ":" &amp; ADDRESS(39+3,BC$2+1))),"median", MEDIAN(INDIRECT(ADDRESS(39+3,BC$2+1,,,"Instances") &amp; ":" &amp; ADDRESS(39+3,BC$2+1))),"min", MIN(INDIRECT(ADDRESS(39+3,BC$2+1,,,"Instances") &amp; ":" &amp; ADDRESS(39+3,BC$2+1))),"max", MAX(INDIRECT(ADDRESS(39+3,BC$2+1,,,"Instances") &amp; ":" &amp; ADDRESS(39+3,BC$2+1))),"diff", MAX(INDIRECT(ADDRESS(39+3,BC$2+1,,,"Instances") &amp; ":" &amp; ADDRESS(39+3,BC$2+1)))-MIN(INDIRECT(ADDRESS(39+3,BC$2+1,,,"Instances") &amp; ":" &amp; ADDRESS(39+3,BC$2+1))))</f>
        <v>0</v>
      </c>
      <c r="BD44">
        <f>IFERROR(SMALL(BC5:BC343,ROW()-ROW($BD$5)+1),"")</f>
        <v>0</v>
      </c>
      <c r="BF44">
        <f>IFERROR(SUM(BD5:BD44),"")</f>
        <v>0</v>
      </c>
      <c r="BG44" cm="1">
        <f t="array" ref="BG44">_xlfn.SWITCH(Charts!$B$3,"average", AVERAGE(INDIRECT(ADDRESS(39+3,BG$2+1,,,"Instances") &amp; ":" &amp; ADDRESS(39+3,BG$2+1))),"median", MEDIAN(INDIRECT(ADDRESS(39+3,BG$2+1,,,"Instances") &amp; ":" &amp; ADDRESS(39+3,BG$2+1))),"min", MIN(INDIRECT(ADDRESS(39+3,BG$2+1,,,"Instances") &amp; ":" &amp; ADDRESS(39+3,BG$2+1))),"max", MAX(INDIRECT(ADDRESS(39+3,BG$2+1,,,"Instances") &amp; ":" &amp; ADDRESS(39+3,BG$2+1))),"diff", MAX(INDIRECT(ADDRESS(39+3,BG$2+1,,,"Instances") &amp; ":" &amp; ADDRESS(39+3,BG$2+1)))-MIN(INDIRECT(ADDRESS(39+3,BG$2+1,,,"Instances") &amp; ":" &amp; ADDRESS(39+3,BG$2+1))))</f>
        <v>0</v>
      </c>
      <c r="BH44">
        <f>IFERROR(SMALL(BG5:BG343,ROW()-ROW($BH$5)+1),"")</f>
        <v>0</v>
      </c>
      <c r="BJ44">
        <f>IFERROR(SUM(BH5:BH44),"")</f>
        <v>0</v>
      </c>
      <c r="BK44" cm="1">
        <f t="array" ref="BK44">_xlfn.SWITCH(Charts!$B$3,"average", AVERAGE(INDIRECT(ADDRESS(39+3,BK$2+1,,,"Instances") &amp; ":" &amp; ADDRESS(39+3,BK$2+1))),"median", MEDIAN(INDIRECT(ADDRESS(39+3,BK$2+1,,,"Instances") &amp; ":" &amp; ADDRESS(39+3,BK$2+1))),"min", MIN(INDIRECT(ADDRESS(39+3,BK$2+1,,,"Instances") &amp; ":" &amp; ADDRESS(39+3,BK$2+1))),"max", MAX(INDIRECT(ADDRESS(39+3,BK$2+1,,,"Instances") &amp; ":" &amp; ADDRESS(39+3,BK$2+1))),"diff", MAX(INDIRECT(ADDRESS(39+3,BK$2+1,,,"Instances") &amp; ":" &amp; ADDRESS(39+3,BK$2+1)))-MIN(INDIRECT(ADDRESS(39+3,BK$2+1,,,"Instances") &amp; ":" &amp; ADDRESS(39+3,BK$2+1))))</f>
        <v>0</v>
      </c>
      <c r="BL44">
        <f>IFERROR(SMALL(BK5:BK343,ROW()-ROW($BL$5)+1),"")</f>
        <v>0</v>
      </c>
      <c r="BN44">
        <f>IFERROR(SUM(BL5:BL44),"")</f>
        <v>0</v>
      </c>
      <c r="BO44" cm="1">
        <f t="array" ref="BO44">_xlfn.SWITCH(Charts!$B$3,"average", AVERAGE(INDIRECT(ADDRESS(39+3,BO$2+1,,,"Instances") &amp; ":" &amp; ADDRESS(39+3,BO$2+1))),"median", MEDIAN(INDIRECT(ADDRESS(39+3,BO$2+1,,,"Instances") &amp; ":" &amp; ADDRESS(39+3,BO$2+1))),"min", MIN(INDIRECT(ADDRESS(39+3,BO$2+1,,,"Instances") &amp; ":" &amp; ADDRESS(39+3,BO$2+1))),"max", MAX(INDIRECT(ADDRESS(39+3,BO$2+1,,,"Instances") &amp; ":" &amp; ADDRESS(39+3,BO$2+1))),"diff", MAX(INDIRECT(ADDRESS(39+3,BO$2+1,,,"Instances") &amp; ":" &amp; ADDRESS(39+3,BO$2+1)))-MIN(INDIRECT(ADDRESS(39+3,BO$2+1,,,"Instances") &amp; ":" &amp; ADDRESS(39+3,BO$2+1))))</f>
        <v>0</v>
      </c>
      <c r="BP44">
        <f>IFERROR(SMALL(BO5:BO343,ROW()-ROW($BP$5)+1),"")</f>
        <v>0</v>
      </c>
      <c r="BR44">
        <f>IFERROR(SUM(BP5:BP44),"")</f>
        <v>0</v>
      </c>
      <c r="BU44">
        <f>IF(Charts!$B$3="none",E1746,IF(AM1746="",NA(),AM1746))</f>
        <v>0</v>
      </c>
      <c r="BV44">
        <f>IF(Charts!$B$3="none",F1746,IF(AN1746="",NA(),AN1746))</f>
        <v>0</v>
      </c>
      <c r="BW44">
        <f>IF(Charts!$B$3="none",G1746,IF(AO1746="",NA(),AO1746))</f>
        <v>0</v>
      </c>
      <c r="BX44">
        <f>IF(Charts!$B$3="none",H1746,IF(AP1746="",NA(),AP1746))</f>
        <v>0</v>
      </c>
      <c r="BY44">
        <f>IF(Charts!$B$3="none",I1746,IF(AQ1746="",NA(),AQ1746))</f>
        <v>0</v>
      </c>
      <c r="BZ44">
        <f>IF(Charts!$B$3="none",J1746,IF(AR1746="",NA(),AR1746))</f>
        <v>0</v>
      </c>
      <c r="CA44">
        <f>IF(Charts!$B$3="none",K1746,IF(AS1746="",NA(),AS1746))</f>
        <v>0</v>
      </c>
      <c r="CB44">
        <f>IF(Charts!$B$3="none",L1746,IF(AT1746="",NA(),AT1746))</f>
        <v>0</v>
      </c>
      <c r="CC44">
        <f>IF(Charts!$B$3="none",M1746,IF(AU1746="",NA(),AU1746))</f>
        <v>0</v>
      </c>
      <c r="CD44">
        <f>IF(Charts!$B$3="none",N1746,IF(AV1746="",NA(),AV1746))</f>
        <v>0</v>
      </c>
      <c r="CE44">
        <f>IF(Charts!$B$3="none",O1746,IF(AW1746="",NA(),AW1746))</f>
        <v>0</v>
      </c>
      <c r="CF44">
        <f>IF(Charts!$B$3="none",P1746,IF(AX1746="",NA(),AX1746))</f>
        <v>0</v>
      </c>
      <c r="CG44">
        <f>IF(Charts!$B$3="none",Q1746,IF(AY1746="",NA(),AY1746))</f>
        <v>0</v>
      </c>
      <c r="CH44">
        <f>IF(Charts!$B$3="none",R1746,IF(AZ1746="",NA(),AZ1746))</f>
        <v>0</v>
      </c>
      <c r="CI44">
        <f>IF(Charts!$B$3="none",S1746,IF(BA1746="",NA(),BA1746))</f>
        <v>0</v>
      </c>
      <c r="CJ44">
        <f>IF(Charts!$B$3="none",T1746,IF(BB1746="",NA(),BB1746))</f>
        <v>0</v>
      </c>
      <c r="CK44">
        <f>IF(Charts!$B$3="none",U1746,IF(BC1746="",NA(),BC1746))</f>
        <v>0</v>
      </c>
      <c r="CL44">
        <f>IF(Charts!$B$3="none",V1746,IF(BD1746="",NA(),BD1746))</f>
        <v>0</v>
      </c>
      <c r="CM44">
        <f>IF(Charts!$B$3="none",W1746,IF(BE1746="",NA(),BE1746))</f>
        <v>0</v>
      </c>
      <c r="CN44">
        <f>IF(Charts!$B$3="none",X1746,IF(BF1746="",NA(),BF1746))</f>
        <v>0</v>
      </c>
      <c r="CO44">
        <f>IF(Charts!$B$3="none",Y1746,IF(BG1746="",NA(),BG1746))</f>
        <v>0</v>
      </c>
      <c r="CP44">
        <f>IF(Charts!$B$3="none",Z1746,IF(BH1746="",NA(),BH1746))</f>
        <v>0</v>
      </c>
      <c r="CQ44">
        <f>IF(Charts!$B$3="none",AA1746,IF(BI1746="",NA(),BI1746))</f>
        <v>0</v>
      </c>
      <c r="CR44">
        <f>IF(Charts!$B$3="none",AB1746,IF(BJ1746="",NA(),BJ1746))</f>
        <v>0</v>
      </c>
      <c r="CS44">
        <f>IF(Charts!$B$3="none",AC1746,IF(BK1746="",NA(),BK1746))</f>
        <v>0</v>
      </c>
      <c r="CT44">
        <f>IF(Charts!$B$3="none",AD1746,IF(BL1746="",NA(),BL1746))</f>
        <v>0</v>
      </c>
      <c r="CU44">
        <f>IF(Charts!$B$3="none",AE1746,IF(BM1746="",NA(),BM1746))</f>
        <v>0</v>
      </c>
      <c r="CV44">
        <f>IF(Charts!$B$3="none",AF1746,IF(BN1746="",NA(),BN1746))</f>
        <v>0</v>
      </c>
      <c r="CW44">
        <f>IF(Charts!$B$3="none",AG1746,IF(BO1746="",NA(),BO1746))</f>
        <v>0</v>
      </c>
      <c r="CX44">
        <f>IF(Charts!$B$3="none",AH1746,IF(BP1746="",NA(),BP1746))</f>
        <v>0</v>
      </c>
      <c r="CY44">
        <f>IF(Charts!$B$3="none",AI1746,IF(BQ1746="",NA(),BQ1746))</f>
        <v>0</v>
      </c>
      <c r="CZ44">
        <f>IF(Charts!$B$3="none",AJ1746,IF(BR1746="",NA(),BR1746))</f>
        <v>0</v>
      </c>
    </row>
    <row r="45" spans="4:104">
      <c r="D45">
        <v>41</v>
      </c>
      <c r="E45">
        <f>IF(INDIRECT(ADDRESS($D45+2,E$2+1,,,"Instances"))="","",INDIRECT(ADDRESS($D45+2,E$2+1,,,"Instances")))</f>
        <v>0</v>
      </c>
      <c r="F45">
        <f>IFERROR(SMALL(E5:E343,ROW()-ROW($F$5)+1),"")</f>
        <v>0</v>
      </c>
      <c r="H45">
        <f>IFERROR(SUM(F5:F45),"")</f>
        <v>0</v>
      </c>
      <c r="I45">
        <f>IF(INDIRECT(ADDRESS($D45+2,I$2+1,,,"Instances"))="","",INDIRECT(ADDRESS($D45+2,I$2+1,,,"Instances")))</f>
        <v>0</v>
      </c>
      <c r="J45">
        <f>IFERROR(SMALL(I5:I343,ROW()-ROW($J$5)+1),"")</f>
        <v>0</v>
      </c>
      <c r="L45">
        <f>IFERROR(SUM(J5:J45),"")</f>
        <v>0</v>
      </c>
      <c r="M45">
        <f>IF(INDIRECT(ADDRESS($D45+2,M$2+1,,,"Instances"))="","",INDIRECT(ADDRESS($D45+2,M$2+1,,,"Instances")))</f>
        <v>0</v>
      </c>
      <c r="N45">
        <f>IFERROR(SMALL(M5:M343,ROW()-ROW($N$5)+1),"")</f>
        <v>0</v>
      </c>
      <c r="P45">
        <f>IFERROR(SUM(N5:N45),"")</f>
        <v>0</v>
      </c>
      <c r="Q45">
        <f>IF(INDIRECT(ADDRESS($D45+2,Q$2+1,,,"Instances"))="","",INDIRECT(ADDRESS($D45+2,Q$2+1,,,"Instances")))</f>
        <v>0</v>
      </c>
      <c r="R45">
        <f>IFERROR(SMALL(Q5:Q343,ROW()-ROW($R$5)+1),"")</f>
        <v>0</v>
      </c>
      <c r="T45">
        <f>IFERROR(SUM(R5:R45),"")</f>
        <v>0</v>
      </c>
      <c r="U45">
        <f>IF(INDIRECT(ADDRESS($D45+2,U$2+1,,,"Instances"))="","",INDIRECT(ADDRESS($D45+2,U$2+1,,,"Instances")))</f>
        <v>0</v>
      </c>
      <c r="V45">
        <f>IFERROR(SMALL(U5:U343,ROW()-ROW($V$5)+1),"")</f>
        <v>0</v>
      </c>
      <c r="X45">
        <f>IFERROR(SUM(V5:V45),"")</f>
        <v>0</v>
      </c>
      <c r="Y45">
        <f>IF(INDIRECT(ADDRESS($D45+2,Y$2+1,,,"Instances"))="","",INDIRECT(ADDRESS($D45+2,Y$2+1,,,"Instances")))</f>
        <v>0</v>
      </c>
      <c r="Z45">
        <f>IFERROR(SMALL(Y5:Y343,ROW()-ROW($Z$5)+1),"")</f>
        <v>0</v>
      </c>
      <c r="AB45">
        <f>IFERROR(SUM(Z5:Z45),"")</f>
        <v>0</v>
      </c>
      <c r="AC45">
        <f>IF(INDIRECT(ADDRESS($D45+2,AC$2+1,,,"Instances"))="","",INDIRECT(ADDRESS($D45+2,AC$2+1,,,"Instances")))</f>
        <v>0</v>
      </c>
      <c r="AD45">
        <f>IFERROR(SMALL(AC5:AC343,ROW()-ROW($AD$5)+1),"")</f>
        <v>0</v>
      </c>
      <c r="AF45">
        <f>IFERROR(SUM(AD5:AD45),"")</f>
        <v>0</v>
      </c>
      <c r="AG45">
        <f>IF(INDIRECT(ADDRESS($D45+2,AG$2+1,,,"Instances"))="","",INDIRECT(ADDRESS($D45+2,AG$2+1,,,"Instances")))</f>
        <v>0</v>
      </c>
      <c r="AH45">
        <f>IFERROR(SMALL(AG5:AG343,ROW()-ROW($AH$5)+1),"")</f>
        <v>0</v>
      </c>
      <c r="AJ45">
        <f>IFERROR(SUM(AH5:AH45),"")</f>
        <v>0</v>
      </c>
      <c r="AL45">
        <v>41</v>
      </c>
      <c r="AM45" cm="1">
        <f t="array" ref="AM45">_xlfn.SWITCH(Charts!$B$3,"average", AVERAGE(INDIRECT(ADDRESS(40+3,AM$2+1,,,"Instances") &amp; ":" &amp; ADDRESS(40+3,AM$2+1))),"median", MEDIAN(INDIRECT(ADDRESS(40+3,AM$2+1,,,"Instances") &amp; ":" &amp; ADDRESS(40+3,AM$2+1))),"min", MIN(INDIRECT(ADDRESS(40+3,AM$2+1,,,"Instances") &amp; ":" &amp; ADDRESS(40+3,AM$2+1))),"max", MAX(INDIRECT(ADDRESS(40+3,AM$2+1,,,"Instances") &amp; ":" &amp; ADDRESS(40+3,AM$2+1))),"diff", MAX(INDIRECT(ADDRESS(40+3,AM$2+1,,,"Instances") &amp; ":" &amp; ADDRESS(40+3,AM$2+1)))-MIN(INDIRECT(ADDRESS(40+3,AM$2+1,,,"Instances") &amp; ":" &amp; ADDRESS(40+3,AM$2+1))))</f>
        <v>0</v>
      </c>
      <c r="AN45">
        <f>IFERROR(SMALL(AM5:AM343,ROW()-ROW($AN$5)+1),"")</f>
        <v>0</v>
      </c>
      <c r="AP45">
        <f>IFERROR(SUM(AN5:AN45),"")</f>
        <v>0</v>
      </c>
      <c r="AQ45" cm="1">
        <f t="array" ref="AQ45">_xlfn.SWITCH(Charts!$B$3,"average", AVERAGE(INDIRECT(ADDRESS(40+3,AQ$2+1,,,"Instances") &amp; ":" &amp; ADDRESS(40+3,AQ$2+1))),"median", MEDIAN(INDIRECT(ADDRESS(40+3,AQ$2+1,,,"Instances") &amp; ":" &amp; ADDRESS(40+3,AQ$2+1))),"min", MIN(INDIRECT(ADDRESS(40+3,AQ$2+1,,,"Instances") &amp; ":" &amp; ADDRESS(40+3,AQ$2+1))),"max", MAX(INDIRECT(ADDRESS(40+3,AQ$2+1,,,"Instances") &amp; ":" &amp; ADDRESS(40+3,AQ$2+1))),"diff", MAX(INDIRECT(ADDRESS(40+3,AQ$2+1,,,"Instances") &amp; ":" &amp; ADDRESS(40+3,AQ$2+1)))-MIN(INDIRECT(ADDRESS(40+3,AQ$2+1,,,"Instances") &amp; ":" &amp; ADDRESS(40+3,AQ$2+1))))</f>
        <v>0</v>
      </c>
      <c r="AR45">
        <f>IFERROR(SMALL(AQ5:AQ343,ROW()-ROW($AR$5)+1),"")</f>
        <v>0</v>
      </c>
      <c r="AT45">
        <f>IFERROR(SUM(AR5:AR45),"")</f>
        <v>0</v>
      </c>
      <c r="AU45" cm="1">
        <f t="array" ref="AU45">_xlfn.SWITCH(Charts!$B$3,"average", AVERAGE(INDIRECT(ADDRESS(40+3,AU$2+1,,,"Instances") &amp; ":" &amp; ADDRESS(40+3,AU$2+1))),"median", MEDIAN(INDIRECT(ADDRESS(40+3,AU$2+1,,,"Instances") &amp; ":" &amp; ADDRESS(40+3,AU$2+1))),"min", MIN(INDIRECT(ADDRESS(40+3,AU$2+1,,,"Instances") &amp; ":" &amp; ADDRESS(40+3,AU$2+1))),"max", MAX(INDIRECT(ADDRESS(40+3,AU$2+1,,,"Instances") &amp; ":" &amp; ADDRESS(40+3,AU$2+1))),"diff", MAX(INDIRECT(ADDRESS(40+3,AU$2+1,,,"Instances") &amp; ":" &amp; ADDRESS(40+3,AU$2+1)))-MIN(INDIRECT(ADDRESS(40+3,AU$2+1,,,"Instances") &amp; ":" &amp; ADDRESS(40+3,AU$2+1))))</f>
        <v>0</v>
      </c>
      <c r="AV45">
        <f>IFERROR(SMALL(AU5:AU343,ROW()-ROW($AV$5)+1),"")</f>
        <v>0</v>
      </c>
      <c r="AX45">
        <f>IFERROR(SUM(AV5:AV45),"")</f>
        <v>0</v>
      </c>
      <c r="AY45" cm="1">
        <f t="array" ref="AY45">_xlfn.SWITCH(Charts!$B$3,"average", AVERAGE(INDIRECT(ADDRESS(40+3,AY$2+1,,,"Instances") &amp; ":" &amp; ADDRESS(40+3,AY$2+1))),"median", MEDIAN(INDIRECT(ADDRESS(40+3,AY$2+1,,,"Instances") &amp; ":" &amp; ADDRESS(40+3,AY$2+1))),"min", MIN(INDIRECT(ADDRESS(40+3,AY$2+1,,,"Instances") &amp; ":" &amp; ADDRESS(40+3,AY$2+1))),"max", MAX(INDIRECT(ADDRESS(40+3,AY$2+1,,,"Instances") &amp; ":" &amp; ADDRESS(40+3,AY$2+1))),"diff", MAX(INDIRECT(ADDRESS(40+3,AY$2+1,,,"Instances") &amp; ":" &amp; ADDRESS(40+3,AY$2+1)))-MIN(INDIRECT(ADDRESS(40+3,AY$2+1,,,"Instances") &amp; ":" &amp; ADDRESS(40+3,AY$2+1))))</f>
        <v>0</v>
      </c>
      <c r="AZ45">
        <f>IFERROR(SMALL(AY5:AY343,ROW()-ROW($AZ$5)+1),"")</f>
        <v>0</v>
      </c>
      <c r="BB45">
        <f>IFERROR(SUM(AZ5:AZ45),"")</f>
        <v>0</v>
      </c>
      <c r="BC45" cm="1">
        <f t="array" ref="BC45">_xlfn.SWITCH(Charts!$B$3,"average", AVERAGE(INDIRECT(ADDRESS(40+3,BC$2+1,,,"Instances") &amp; ":" &amp; ADDRESS(40+3,BC$2+1))),"median", MEDIAN(INDIRECT(ADDRESS(40+3,BC$2+1,,,"Instances") &amp; ":" &amp; ADDRESS(40+3,BC$2+1))),"min", MIN(INDIRECT(ADDRESS(40+3,BC$2+1,,,"Instances") &amp; ":" &amp; ADDRESS(40+3,BC$2+1))),"max", MAX(INDIRECT(ADDRESS(40+3,BC$2+1,,,"Instances") &amp; ":" &amp; ADDRESS(40+3,BC$2+1))),"diff", MAX(INDIRECT(ADDRESS(40+3,BC$2+1,,,"Instances") &amp; ":" &amp; ADDRESS(40+3,BC$2+1)))-MIN(INDIRECT(ADDRESS(40+3,BC$2+1,,,"Instances") &amp; ":" &amp; ADDRESS(40+3,BC$2+1))))</f>
        <v>0</v>
      </c>
      <c r="BD45">
        <f>IFERROR(SMALL(BC5:BC343,ROW()-ROW($BD$5)+1),"")</f>
        <v>0</v>
      </c>
      <c r="BF45">
        <f>IFERROR(SUM(BD5:BD45),"")</f>
        <v>0</v>
      </c>
      <c r="BG45" cm="1">
        <f t="array" ref="BG45">_xlfn.SWITCH(Charts!$B$3,"average", AVERAGE(INDIRECT(ADDRESS(40+3,BG$2+1,,,"Instances") &amp; ":" &amp; ADDRESS(40+3,BG$2+1))),"median", MEDIAN(INDIRECT(ADDRESS(40+3,BG$2+1,,,"Instances") &amp; ":" &amp; ADDRESS(40+3,BG$2+1))),"min", MIN(INDIRECT(ADDRESS(40+3,BG$2+1,,,"Instances") &amp; ":" &amp; ADDRESS(40+3,BG$2+1))),"max", MAX(INDIRECT(ADDRESS(40+3,BG$2+1,,,"Instances") &amp; ":" &amp; ADDRESS(40+3,BG$2+1))),"diff", MAX(INDIRECT(ADDRESS(40+3,BG$2+1,,,"Instances") &amp; ":" &amp; ADDRESS(40+3,BG$2+1)))-MIN(INDIRECT(ADDRESS(40+3,BG$2+1,,,"Instances") &amp; ":" &amp; ADDRESS(40+3,BG$2+1))))</f>
        <v>0</v>
      </c>
      <c r="BH45">
        <f>IFERROR(SMALL(BG5:BG343,ROW()-ROW($BH$5)+1),"")</f>
        <v>0</v>
      </c>
      <c r="BJ45">
        <f>IFERROR(SUM(BH5:BH45),"")</f>
        <v>0</v>
      </c>
      <c r="BK45" cm="1">
        <f t="array" ref="BK45">_xlfn.SWITCH(Charts!$B$3,"average", AVERAGE(INDIRECT(ADDRESS(40+3,BK$2+1,,,"Instances") &amp; ":" &amp; ADDRESS(40+3,BK$2+1))),"median", MEDIAN(INDIRECT(ADDRESS(40+3,BK$2+1,,,"Instances") &amp; ":" &amp; ADDRESS(40+3,BK$2+1))),"min", MIN(INDIRECT(ADDRESS(40+3,BK$2+1,,,"Instances") &amp; ":" &amp; ADDRESS(40+3,BK$2+1))),"max", MAX(INDIRECT(ADDRESS(40+3,BK$2+1,,,"Instances") &amp; ":" &amp; ADDRESS(40+3,BK$2+1))),"diff", MAX(INDIRECT(ADDRESS(40+3,BK$2+1,,,"Instances") &amp; ":" &amp; ADDRESS(40+3,BK$2+1)))-MIN(INDIRECT(ADDRESS(40+3,BK$2+1,,,"Instances") &amp; ":" &amp; ADDRESS(40+3,BK$2+1))))</f>
        <v>0</v>
      </c>
      <c r="BL45">
        <f>IFERROR(SMALL(BK5:BK343,ROW()-ROW($BL$5)+1),"")</f>
        <v>0</v>
      </c>
      <c r="BN45">
        <f>IFERROR(SUM(BL5:BL45),"")</f>
        <v>0</v>
      </c>
      <c r="BO45" cm="1">
        <f t="array" ref="BO45">_xlfn.SWITCH(Charts!$B$3,"average", AVERAGE(INDIRECT(ADDRESS(40+3,BO$2+1,,,"Instances") &amp; ":" &amp; ADDRESS(40+3,BO$2+1))),"median", MEDIAN(INDIRECT(ADDRESS(40+3,BO$2+1,,,"Instances") &amp; ":" &amp; ADDRESS(40+3,BO$2+1))),"min", MIN(INDIRECT(ADDRESS(40+3,BO$2+1,,,"Instances") &amp; ":" &amp; ADDRESS(40+3,BO$2+1))),"max", MAX(INDIRECT(ADDRESS(40+3,BO$2+1,,,"Instances") &amp; ":" &amp; ADDRESS(40+3,BO$2+1))),"diff", MAX(INDIRECT(ADDRESS(40+3,BO$2+1,,,"Instances") &amp; ":" &amp; ADDRESS(40+3,BO$2+1)))-MIN(INDIRECT(ADDRESS(40+3,BO$2+1,,,"Instances") &amp; ":" &amp; ADDRESS(40+3,BO$2+1))))</f>
        <v>0</v>
      </c>
      <c r="BP45">
        <f>IFERROR(SMALL(BO5:BO343,ROW()-ROW($BP$5)+1),"")</f>
        <v>0</v>
      </c>
      <c r="BR45">
        <f>IFERROR(SUM(BP5:BP45),"")</f>
        <v>0</v>
      </c>
      <c r="BU45">
        <f>IF(Charts!$B$3="none",E1747,IF(AM1747="",NA(),AM1747))</f>
        <v>0</v>
      </c>
      <c r="BV45">
        <f>IF(Charts!$B$3="none",F1747,IF(AN1747="",NA(),AN1747))</f>
        <v>0</v>
      </c>
      <c r="BW45">
        <f>IF(Charts!$B$3="none",G1747,IF(AO1747="",NA(),AO1747))</f>
        <v>0</v>
      </c>
      <c r="BX45">
        <f>IF(Charts!$B$3="none",H1747,IF(AP1747="",NA(),AP1747))</f>
        <v>0</v>
      </c>
      <c r="BY45">
        <f>IF(Charts!$B$3="none",I1747,IF(AQ1747="",NA(),AQ1747))</f>
        <v>0</v>
      </c>
      <c r="BZ45">
        <f>IF(Charts!$B$3="none",J1747,IF(AR1747="",NA(),AR1747))</f>
        <v>0</v>
      </c>
      <c r="CA45">
        <f>IF(Charts!$B$3="none",K1747,IF(AS1747="",NA(),AS1747))</f>
        <v>0</v>
      </c>
      <c r="CB45">
        <f>IF(Charts!$B$3="none",L1747,IF(AT1747="",NA(),AT1747))</f>
        <v>0</v>
      </c>
      <c r="CC45">
        <f>IF(Charts!$B$3="none",M1747,IF(AU1747="",NA(),AU1747))</f>
        <v>0</v>
      </c>
      <c r="CD45">
        <f>IF(Charts!$B$3="none",N1747,IF(AV1747="",NA(),AV1747))</f>
        <v>0</v>
      </c>
      <c r="CE45">
        <f>IF(Charts!$B$3="none",O1747,IF(AW1747="",NA(),AW1747))</f>
        <v>0</v>
      </c>
      <c r="CF45">
        <f>IF(Charts!$B$3="none",P1747,IF(AX1747="",NA(),AX1747))</f>
        <v>0</v>
      </c>
      <c r="CG45">
        <f>IF(Charts!$B$3="none",Q1747,IF(AY1747="",NA(),AY1747))</f>
        <v>0</v>
      </c>
      <c r="CH45">
        <f>IF(Charts!$B$3="none",R1747,IF(AZ1747="",NA(),AZ1747))</f>
        <v>0</v>
      </c>
      <c r="CI45">
        <f>IF(Charts!$B$3="none",S1747,IF(BA1747="",NA(),BA1747))</f>
        <v>0</v>
      </c>
      <c r="CJ45">
        <f>IF(Charts!$B$3="none",T1747,IF(BB1747="",NA(),BB1747))</f>
        <v>0</v>
      </c>
      <c r="CK45">
        <f>IF(Charts!$B$3="none",U1747,IF(BC1747="",NA(),BC1747))</f>
        <v>0</v>
      </c>
      <c r="CL45">
        <f>IF(Charts!$B$3="none",V1747,IF(BD1747="",NA(),BD1747))</f>
        <v>0</v>
      </c>
      <c r="CM45">
        <f>IF(Charts!$B$3="none",W1747,IF(BE1747="",NA(),BE1747))</f>
        <v>0</v>
      </c>
      <c r="CN45">
        <f>IF(Charts!$B$3="none",X1747,IF(BF1747="",NA(),BF1747))</f>
        <v>0</v>
      </c>
      <c r="CO45">
        <f>IF(Charts!$B$3="none",Y1747,IF(BG1747="",NA(),BG1747))</f>
        <v>0</v>
      </c>
      <c r="CP45">
        <f>IF(Charts!$B$3="none",Z1747,IF(BH1747="",NA(),BH1747))</f>
        <v>0</v>
      </c>
      <c r="CQ45">
        <f>IF(Charts!$B$3="none",AA1747,IF(BI1747="",NA(),BI1747))</f>
        <v>0</v>
      </c>
      <c r="CR45">
        <f>IF(Charts!$B$3="none",AB1747,IF(BJ1747="",NA(),BJ1747))</f>
        <v>0</v>
      </c>
      <c r="CS45">
        <f>IF(Charts!$B$3="none",AC1747,IF(BK1747="",NA(),BK1747))</f>
        <v>0</v>
      </c>
      <c r="CT45">
        <f>IF(Charts!$B$3="none",AD1747,IF(BL1747="",NA(),BL1747))</f>
        <v>0</v>
      </c>
      <c r="CU45">
        <f>IF(Charts!$B$3="none",AE1747,IF(BM1747="",NA(),BM1747))</f>
        <v>0</v>
      </c>
      <c r="CV45">
        <f>IF(Charts!$B$3="none",AF1747,IF(BN1747="",NA(),BN1747))</f>
        <v>0</v>
      </c>
      <c r="CW45">
        <f>IF(Charts!$B$3="none",AG1747,IF(BO1747="",NA(),BO1747))</f>
        <v>0</v>
      </c>
      <c r="CX45">
        <f>IF(Charts!$B$3="none",AH1747,IF(BP1747="",NA(),BP1747))</f>
        <v>0</v>
      </c>
      <c r="CY45">
        <f>IF(Charts!$B$3="none",AI1747,IF(BQ1747="",NA(),BQ1747))</f>
        <v>0</v>
      </c>
      <c r="CZ45">
        <f>IF(Charts!$B$3="none",AJ1747,IF(BR1747="",NA(),BR1747))</f>
        <v>0</v>
      </c>
    </row>
    <row r="46" spans="4:104">
      <c r="D46">
        <v>42</v>
      </c>
      <c r="E46">
        <f>IF(INDIRECT(ADDRESS($D46+2,E$2+1,,,"Instances"))="","",INDIRECT(ADDRESS($D46+2,E$2+1,,,"Instances")))</f>
        <v>0</v>
      </c>
      <c r="F46">
        <f>IFERROR(SMALL(E5:E343,ROW()-ROW($F$5)+1),"")</f>
        <v>0</v>
      </c>
      <c r="H46">
        <f>IFERROR(SUM(F5:F46),"")</f>
        <v>0</v>
      </c>
      <c r="I46">
        <f>IF(INDIRECT(ADDRESS($D46+2,I$2+1,,,"Instances"))="","",INDIRECT(ADDRESS($D46+2,I$2+1,,,"Instances")))</f>
        <v>0</v>
      </c>
      <c r="J46">
        <f>IFERROR(SMALL(I5:I343,ROW()-ROW($J$5)+1),"")</f>
        <v>0</v>
      </c>
      <c r="L46">
        <f>IFERROR(SUM(J5:J46),"")</f>
        <v>0</v>
      </c>
      <c r="M46">
        <f>IF(INDIRECT(ADDRESS($D46+2,M$2+1,,,"Instances"))="","",INDIRECT(ADDRESS($D46+2,M$2+1,,,"Instances")))</f>
        <v>0</v>
      </c>
      <c r="N46">
        <f>IFERROR(SMALL(M5:M343,ROW()-ROW($N$5)+1),"")</f>
        <v>0</v>
      </c>
      <c r="P46">
        <f>IFERROR(SUM(N5:N46),"")</f>
        <v>0</v>
      </c>
      <c r="Q46">
        <f>IF(INDIRECT(ADDRESS($D46+2,Q$2+1,,,"Instances"))="","",INDIRECT(ADDRESS($D46+2,Q$2+1,,,"Instances")))</f>
        <v>0</v>
      </c>
      <c r="R46">
        <f>IFERROR(SMALL(Q5:Q343,ROW()-ROW($R$5)+1),"")</f>
        <v>0</v>
      </c>
      <c r="T46">
        <f>IFERROR(SUM(R5:R46),"")</f>
        <v>0</v>
      </c>
      <c r="U46">
        <f>IF(INDIRECT(ADDRESS($D46+2,U$2+1,,,"Instances"))="","",INDIRECT(ADDRESS($D46+2,U$2+1,,,"Instances")))</f>
        <v>0</v>
      </c>
      <c r="V46">
        <f>IFERROR(SMALL(U5:U343,ROW()-ROW($V$5)+1),"")</f>
        <v>0</v>
      </c>
      <c r="X46">
        <f>IFERROR(SUM(V5:V46),"")</f>
        <v>0</v>
      </c>
      <c r="Y46">
        <f>IF(INDIRECT(ADDRESS($D46+2,Y$2+1,,,"Instances"))="","",INDIRECT(ADDRESS($D46+2,Y$2+1,,,"Instances")))</f>
        <v>0</v>
      </c>
      <c r="Z46">
        <f>IFERROR(SMALL(Y5:Y343,ROW()-ROW($Z$5)+1),"")</f>
        <v>0</v>
      </c>
      <c r="AB46">
        <f>IFERROR(SUM(Z5:Z46),"")</f>
        <v>0</v>
      </c>
      <c r="AC46">
        <f>IF(INDIRECT(ADDRESS($D46+2,AC$2+1,,,"Instances"))="","",INDIRECT(ADDRESS($D46+2,AC$2+1,,,"Instances")))</f>
        <v>0</v>
      </c>
      <c r="AD46">
        <f>IFERROR(SMALL(AC5:AC343,ROW()-ROW($AD$5)+1),"")</f>
        <v>0</v>
      </c>
      <c r="AF46">
        <f>IFERROR(SUM(AD5:AD46),"")</f>
        <v>0</v>
      </c>
      <c r="AG46">
        <f>IF(INDIRECT(ADDRESS($D46+2,AG$2+1,,,"Instances"))="","",INDIRECT(ADDRESS($D46+2,AG$2+1,,,"Instances")))</f>
        <v>0</v>
      </c>
      <c r="AH46">
        <f>IFERROR(SMALL(AG5:AG343,ROW()-ROW($AH$5)+1),"")</f>
        <v>0</v>
      </c>
      <c r="AJ46">
        <f>IFERROR(SUM(AH5:AH46),"")</f>
        <v>0</v>
      </c>
      <c r="AL46">
        <v>42</v>
      </c>
      <c r="AM46" cm="1">
        <f t="array" ref="AM46">_xlfn.SWITCH(Charts!$B$3,"average", AVERAGE(INDIRECT(ADDRESS(41+3,AM$2+1,,,"Instances") &amp; ":" &amp; ADDRESS(41+3,AM$2+1))),"median", MEDIAN(INDIRECT(ADDRESS(41+3,AM$2+1,,,"Instances") &amp; ":" &amp; ADDRESS(41+3,AM$2+1))),"min", MIN(INDIRECT(ADDRESS(41+3,AM$2+1,,,"Instances") &amp; ":" &amp; ADDRESS(41+3,AM$2+1))),"max", MAX(INDIRECT(ADDRESS(41+3,AM$2+1,,,"Instances") &amp; ":" &amp; ADDRESS(41+3,AM$2+1))),"diff", MAX(INDIRECT(ADDRESS(41+3,AM$2+1,,,"Instances") &amp; ":" &amp; ADDRESS(41+3,AM$2+1)))-MIN(INDIRECT(ADDRESS(41+3,AM$2+1,,,"Instances") &amp; ":" &amp; ADDRESS(41+3,AM$2+1))))</f>
        <v>0</v>
      </c>
      <c r="AN46">
        <f>IFERROR(SMALL(AM5:AM343,ROW()-ROW($AN$5)+1),"")</f>
        <v>0</v>
      </c>
      <c r="AP46">
        <f>IFERROR(SUM(AN5:AN46),"")</f>
        <v>0</v>
      </c>
      <c r="AQ46" cm="1">
        <f t="array" ref="AQ46">_xlfn.SWITCH(Charts!$B$3,"average", AVERAGE(INDIRECT(ADDRESS(41+3,AQ$2+1,,,"Instances") &amp; ":" &amp; ADDRESS(41+3,AQ$2+1))),"median", MEDIAN(INDIRECT(ADDRESS(41+3,AQ$2+1,,,"Instances") &amp; ":" &amp; ADDRESS(41+3,AQ$2+1))),"min", MIN(INDIRECT(ADDRESS(41+3,AQ$2+1,,,"Instances") &amp; ":" &amp; ADDRESS(41+3,AQ$2+1))),"max", MAX(INDIRECT(ADDRESS(41+3,AQ$2+1,,,"Instances") &amp; ":" &amp; ADDRESS(41+3,AQ$2+1))),"diff", MAX(INDIRECT(ADDRESS(41+3,AQ$2+1,,,"Instances") &amp; ":" &amp; ADDRESS(41+3,AQ$2+1)))-MIN(INDIRECT(ADDRESS(41+3,AQ$2+1,,,"Instances") &amp; ":" &amp; ADDRESS(41+3,AQ$2+1))))</f>
        <v>0</v>
      </c>
      <c r="AR46">
        <f>IFERROR(SMALL(AQ5:AQ343,ROW()-ROW($AR$5)+1),"")</f>
        <v>0</v>
      </c>
      <c r="AT46">
        <f>IFERROR(SUM(AR5:AR46),"")</f>
        <v>0</v>
      </c>
      <c r="AU46" cm="1">
        <f t="array" ref="AU46">_xlfn.SWITCH(Charts!$B$3,"average", AVERAGE(INDIRECT(ADDRESS(41+3,AU$2+1,,,"Instances") &amp; ":" &amp; ADDRESS(41+3,AU$2+1))),"median", MEDIAN(INDIRECT(ADDRESS(41+3,AU$2+1,,,"Instances") &amp; ":" &amp; ADDRESS(41+3,AU$2+1))),"min", MIN(INDIRECT(ADDRESS(41+3,AU$2+1,,,"Instances") &amp; ":" &amp; ADDRESS(41+3,AU$2+1))),"max", MAX(INDIRECT(ADDRESS(41+3,AU$2+1,,,"Instances") &amp; ":" &amp; ADDRESS(41+3,AU$2+1))),"diff", MAX(INDIRECT(ADDRESS(41+3,AU$2+1,,,"Instances") &amp; ":" &amp; ADDRESS(41+3,AU$2+1)))-MIN(INDIRECT(ADDRESS(41+3,AU$2+1,,,"Instances") &amp; ":" &amp; ADDRESS(41+3,AU$2+1))))</f>
        <v>0</v>
      </c>
      <c r="AV46">
        <f>IFERROR(SMALL(AU5:AU343,ROW()-ROW($AV$5)+1),"")</f>
        <v>0</v>
      </c>
      <c r="AX46">
        <f>IFERROR(SUM(AV5:AV46),"")</f>
        <v>0</v>
      </c>
      <c r="AY46" cm="1">
        <f t="array" ref="AY46">_xlfn.SWITCH(Charts!$B$3,"average", AVERAGE(INDIRECT(ADDRESS(41+3,AY$2+1,,,"Instances") &amp; ":" &amp; ADDRESS(41+3,AY$2+1))),"median", MEDIAN(INDIRECT(ADDRESS(41+3,AY$2+1,,,"Instances") &amp; ":" &amp; ADDRESS(41+3,AY$2+1))),"min", MIN(INDIRECT(ADDRESS(41+3,AY$2+1,,,"Instances") &amp; ":" &amp; ADDRESS(41+3,AY$2+1))),"max", MAX(INDIRECT(ADDRESS(41+3,AY$2+1,,,"Instances") &amp; ":" &amp; ADDRESS(41+3,AY$2+1))),"diff", MAX(INDIRECT(ADDRESS(41+3,AY$2+1,,,"Instances") &amp; ":" &amp; ADDRESS(41+3,AY$2+1)))-MIN(INDIRECT(ADDRESS(41+3,AY$2+1,,,"Instances") &amp; ":" &amp; ADDRESS(41+3,AY$2+1))))</f>
        <v>0</v>
      </c>
      <c r="AZ46">
        <f>IFERROR(SMALL(AY5:AY343,ROW()-ROW($AZ$5)+1),"")</f>
        <v>0</v>
      </c>
      <c r="BB46">
        <f>IFERROR(SUM(AZ5:AZ46),"")</f>
        <v>0</v>
      </c>
      <c r="BC46" cm="1">
        <f t="array" ref="BC46">_xlfn.SWITCH(Charts!$B$3,"average", AVERAGE(INDIRECT(ADDRESS(41+3,BC$2+1,,,"Instances") &amp; ":" &amp; ADDRESS(41+3,BC$2+1))),"median", MEDIAN(INDIRECT(ADDRESS(41+3,BC$2+1,,,"Instances") &amp; ":" &amp; ADDRESS(41+3,BC$2+1))),"min", MIN(INDIRECT(ADDRESS(41+3,BC$2+1,,,"Instances") &amp; ":" &amp; ADDRESS(41+3,BC$2+1))),"max", MAX(INDIRECT(ADDRESS(41+3,BC$2+1,,,"Instances") &amp; ":" &amp; ADDRESS(41+3,BC$2+1))),"diff", MAX(INDIRECT(ADDRESS(41+3,BC$2+1,,,"Instances") &amp; ":" &amp; ADDRESS(41+3,BC$2+1)))-MIN(INDIRECT(ADDRESS(41+3,BC$2+1,,,"Instances") &amp; ":" &amp; ADDRESS(41+3,BC$2+1))))</f>
        <v>0</v>
      </c>
      <c r="BD46">
        <f>IFERROR(SMALL(BC5:BC343,ROW()-ROW($BD$5)+1),"")</f>
        <v>0</v>
      </c>
      <c r="BF46">
        <f>IFERROR(SUM(BD5:BD46),"")</f>
        <v>0</v>
      </c>
      <c r="BG46" cm="1">
        <f t="array" ref="BG46">_xlfn.SWITCH(Charts!$B$3,"average", AVERAGE(INDIRECT(ADDRESS(41+3,BG$2+1,,,"Instances") &amp; ":" &amp; ADDRESS(41+3,BG$2+1))),"median", MEDIAN(INDIRECT(ADDRESS(41+3,BG$2+1,,,"Instances") &amp; ":" &amp; ADDRESS(41+3,BG$2+1))),"min", MIN(INDIRECT(ADDRESS(41+3,BG$2+1,,,"Instances") &amp; ":" &amp; ADDRESS(41+3,BG$2+1))),"max", MAX(INDIRECT(ADDRESS(41+3,BG$2+1,,,"Instances") &amp; ":" &amp; ADDRESS(41+3,BG$2+1))),"diff", MAX(INDIRECT(ADDRESS(41+3,BG$2+1,,,"Instances") &amp; ":" &amp; ADDRESS(41+3,BG$2+1)))-MIN(INDIRECT(ADDRESS(41+3,BG$2+1,,,"Instances") &amp; ":" &amp; ADDRESS(41+3,BG$2+1))))</f>
        <v>0</v>
      </c>
      <c r="BH46">
        <f>IFERROR(SMALL(BG5:BG343,ROW()-ROW($BH$5)+1),"")</f>
        <v>0</v>
      </c>
      <c r="BJ46">
        <f>IFERROR(SUM(BH5:BH46),"")</f>
        <v>0</v>
      </c>
      <c r="BK46" cm="1">
        <f t="array" ref="BK46">_xlfn.SWITCH(Charts!$B$3,"average", AVERAGE(INDIRECT(ADDRESS(41+3,BK$2+1,,,"Instances") &amp; ":" &amp; ADDRESS(41+3,BK$2+1))),"median", MEDIAN(INDIRECT(ADDRESS(41+3,BK$2+1,,,"Instances") &amp; ":" &amp; ADDRESS(41+3,BK$2+1))),"min", MIN(INDIRECT(ADDRESS(41+3,BK$2+1,,,"Instances") &amp; ":" &amp; ADDRESS(41+3,BK$2+1))),"max", MAX(INDIRECT(ADDRESS(41+3,BK$2+1,,,"Instances") &amp; ":" &amp; ADDRESS(41+3,BK$2+1))),"diff", MAX(INDIRECT(ADDRESS(41+3,BK$2+1,,,"Instances") &amp; ":" &amp; ADDRESS(41+3,BK$2+1)))-MIN(INDIRECT(ADDRESS(41+3,BK$2+1,,,"Instances") &amp; ":" &amp; ADDRESS(41+3,BK$2+1))))</f>
        <v>0</v>
      </c>
      <c r="BL46">
        <f>IFERROR(SMALL(BK5:BK343,ROW()-ROW($BL$5)+1),"")</f>
        <v>0</v>
      </c>
      <c r="BN46">
        <f>IFERROR(SUM(BL5:BL46),"")</f>
        <v>0</v>
      </c>
      <c r="BO46" cm="1">
        <f t="array" ref="BO46">_xlfn.SWITCH(Charts!$B$3,"average", AVERAGE(INDIRECT(ADDRESS(41+3,BO$2+1,,,"Instances") &amp; ":" &amp; ADDRESS(41+3,BO$2+1))),"median", MEDIAN(INDIRECT(ADDRESS(41+3,BO$2+1,,,"Instances") &amp; ":" &amp; ADDRESS(41+3,BO$2+1))),"min", MIN(INDIRECT(ADDRESS(41+3,BO$2+1,,,"Instances") &amp; ":" &amp; ADDRESS(41+3,BO$2+1))),"max", MAX(INDIRECT(ADDRESS(41+3,BO$2+1,,,"Instances") &amp; ":" &amp; ADDRESS(41+3,BO$2+1))),"diff", MAX(INDIRECT(ADDRESS(41+3,BO$2+1,,,"Instances") &amp; ":" &amp; ADDRESS(41+3,BO$2+1)))-MIN(INDIRECT(ADDRESS(41+3,BO$2+1,,,"Instances") &amp; ":" &amp; ADDRESS(41+3,BO$2+1))))</f>
        <v>0</v>
      </c>
      <c r="BP46">
        <f>IFERROR(SMALL(BO5:BO343,ROW()-ROW($BP$5)+1),"")</f>
        <v>0</v>
      </c>
      <c r="BR46">
        <f>IFERROR(SUM(BP5:BP46),"")</f>
        <v>0</v>
      </c>
      <c r="BU46">
        <f>IF(Charts!$B$3="none",E1748,IF(AM1748="",NA(),AM1748))</f>
        <v>0</v>
      </c>
      <c r="BV46">
        <f>IF(Charts!$B$3="none",F1748,IF(AN1748="",NA(),AN1748))</f>
        <v>0</v>
      </c>
      <c r="BW46">
        <f>IF(Charts!$B$3="none",G1748,IF(AO1748="",NA(),AO1748))</f>
        <v>0</v>
      </c>
      <c r="BX46">
        <f>IF(Charts!$B$3="none",H1748,IF(AP1748="",NA(),AP1748))</f>
        <v>0</v>
      </c>
      <c r="BY46">
        <f>IF(Charts!$B$3="none",I1748,IF(AQ1748="",NA(),AQ1748))</f>
        <v>0</v>
      </c>
      <c r="BZ46">
        <f>IF(Charts!$B$3="none",J1748,IF(AR1748="",NA(),AR1748))</f>
        <v>0</v>
      </c>
      <c r="CA46">
        <f>IF(Charts!$B$3="none",K1748,IF(AS1748="",NA(),AS1748))</f>
        <v>0</v>
      </c>
      <c r="CB46">
        <f>IF(Charts!$B$3="none",L1748,IF(AT1748="",NA(),AT1748))</f>
        <v>0</v>
      </c>
      <c r="CC46">
        <f>IF(Charts!$B$3="none",M1748,IF(AU1748="",NA(),AU1748))</f>
        <v>0</v>
      </c>
      <c r="CD46">
        <f>IF(Charts!$B$3="none",N1748,IF(AV1748="",NA(),AV1748))</f>
        <v>0</v>
      </c>
      <c r="CE46">
        <f>IF(Charts!$B$3="none",O1748,IF(AW1748="",NA(),AW1748))</f>
        <v>0</v>
      </c>
      <c r="CF46">
        <f>IF(Charts!$B$3="none",P1748,IF(AX1748="",NA(),AX1748))</f>
        <v>0</v>
      </c>
      <c r="CG46">
        <f>IF(Charts!$B$3="none",Q1748,IF(AY1748="",NA(),AY1748))</f>
        <v>0</v>
      </c>
      <c r="CH46">
        <f>IF(Charts!$B$3="none",R1748,IF(AZ1748="",NA(),AZ1748))</f>
        <v>0</v>
      </c>
      <c r="CI46">
        <f>IF(Charts!$B$3="none",S1748,IF(BA1748="",NA(),BA1748))</f>
        <v>0</v>
      </c>
      <c r="CJ46">
        <f>IF(Charts!$B$3="none",T1748,IF(BB1748="",NA(),BB1748))</f>
        <v>0</v>
      </c>
      <c r="CK46">
        <f>IF(Charts!$B$3="none",U1748,IF(BC1748="",NA(),BC1748))</f>
        <v>0</v>
      </c>
      <c r="CL46">
        <f>IF(Charts!$B$3="none",V1748,IF(BD1748="",NA(),BD1748))</f>
        <v>0</v>
      </c>
      <c r="CM46">
        <f>IF(Charts!$B$3="none",W1748,IF(BE1748="",NA(),BE1748))</f>
        <v>0</v>
      </c>
      <c r="CN46">
        <f>IF(Charts!$B$3="none",X1748,IF(BF1748="",NA(),BF1748))</f>
        <v>0</v>
      </c>
      <c r="CO46">
        <f>IF(Charts!$B$3="none",Y1748,IF(BG1748="",NA(),BG1748))</f>
        <v>0</v>
      </c>
      <c r="CP46">
        <f>IF(Charts!$B$3="none",Z1748,IF(BH1748="",NA(),BH1748))</f>
        <v>0</v>
      </c>
      <c r="CQ46">
        <f>IF(Charts!$B$3="none",AA1748,IF(BI1748="",NA(),BI1748))</f>
        <v>0</v>
      </c>
      <c r="CR46">
        <f>IF(Charts!$B$3="none",AB1748,IF(BJ1748="",NA(),BJ1748))</f>
        <v>0</v>
      </c>
      <c r="CS46">
        <f>IF(Charts!$B$3="none",AC1748,IF(BK1748="",NA(),BK1748))</f>
        <v>0</v>
      </c>
      <c r="CT46">
        <f>IF(Charts!$B$3="none",AD1748,IF(BL1748="",NA(),BL1748))</f>
        <v>0</v>
      </c>
      <c r="CU46">
        <f>IF(Charts!$B$3="none",AE1748,IF(BM1748="",NA(),BM1748))</f>
        <v>0</v>
      </c>
      <c r="CV46">
        <f>IF(Charts!$B$3="none",AF1748,IF(BN1748="",NA(),BN1748))</f>
        <v>0</v>
      </c>
      <c r="CW46">
        <f>IF(Charts!$B$3="none",AG1748,IF(BO1748="",NA(),BO1748))</f>
        <v>0</v>
      </c>
      <c r="CX46">
        <f>IF(Charts!$B$3="none",AH1748,IF(BP1748="",NA(),BP1748))</f>
        <v>0</v>
      </c>
      <c r="CY46">
        <f>IF(Charts!$B$3="none",AI1748,IF(BQ1748="",NA(),BQ1748))</f>
        <v>0</v>
      </c>
      <c r="CZ46">
        <f>IF(Charts!$B$3="none",AJ1748,IF(BR1748="",NA(),BR1748))</f>
        <v>0</v>
      </c>
    </row>
    <row r="47" spans="4:104">
      <c r="D47">
        <v>43</v>
      </c>
      <c r="E47">
        <f>IF(INDIRECT(ADDRESS($D47+2,E$2+1,,,"Instances"))="","",INDIRECT(ADDRESS($D47+2,E$2+1,,,"Instances")))</f>
        <v>0</v>
      </c>
      <c r="F47">
        <f>IFERROR(SMALL(E5:E343,ROW()-ROW($F$5)+1),"")</f>
        <v>0</v>
      </c>
      <c r="H47">
        <f>IFERROR(SUM(F5:F47),"")</f>
        <v>0</v>
      </c>
      <c r="I47">
        <f>IF(INDIRECT(ADDRESS($D47+2,I$2+1,,,"Instances"))="","",INDIRECT(ADDRESS($D47+2,I$2+1,,,"Instances")))</f>
        <v>0</v>
      </c>
      <c r="J47">
        <f>IFERROR(SMALL(I5:I343,ROW()-ROW($J$5)+1),"")</f>
        <v>0</v>
      </c>
      <c r="L47">
        <f>IFERROR(SUM(J5:J47),"")</f>
        <v>0</v>
      </c>
      <c r="M47">
        <f>IF(INDIRECT(ADDRESS($D47+2,M$2+1,,,"Instances"))="","",INDIRECT(ADDRESS($D47+2,M$2+1,,,"Instances")))</f>
        <v>0</v>
      </c>
      <c r="N47">
        <f>IFERROR(SMALL(M5:M343,ROW()-ROW($N$5)+1),"")</f>
        <v>0</v>
      </c>
      <c r="P47">
        <f>IFERROR(SUM(N5:N47),"")</f>
        <v>0</v>
      </c>
      <c r="Q47">
        <f>IF(INDIRECT(ADDRESS($D47+2,Q$2+1,,,"Instances"))="","",INDIRECT(ADDRESS($D47+2,Q$2+1,,,"Instances")))</f>
        <v>0</v>
      </c>
      <c r="R47">
        <f>IFERROR(SMALL(Q5:Q343,ROW()-ROW($R$5)+1),"")</f>
        <v>0</v>
      </c>
      <c r="T47">
        <f>IFERROR(SUM(R5:R47),"")</f>
        <v>0</v>
      </c>
      <c r="U47">
        <f>IF(INDIRECT(ADDRESS($D47+2,U$2+1,,,"Instances"))="","",INDIRECT(ADDRESS($D47+2,U$2+1,,,"Instances")))</f>
        <v>0</v>
      </c>
      <c r="V47">
        <f>IFERROR(SMALL(U5:U343,ROW()-ROW($V$5)+1),"")</f>
        <v>0</v>
      </c>
      <c r="X47">
        <f>IFERROR(SUM(V5:V47),"")</f>
        <v>0</v>
      </c>
      <c r="Y47">
        <f>IF(INDIRECT(ADDRESS($D47+2,Y$2+1,,,"Instances"))="","",INDIRECT(ADDRESS($D47+2,Y$2+1,,,"Instances")))</f>
        <v>0</v>
      </c>
      <c r="Z47">
        <f>IFERROR(SMALL(Y5:Y343,ROW()-ROW($Z$5)+1),"")</f>
        <v>0</v>
      </c>
      <c r="AB47">
        <f>IFERROR(SUM(Z5:Z47),"")</f>
        <v>0</v>
      </c>
      <c r="AC47">
        <f>IF(INDIRECT(ADDRESS($D47+2,AC$2+1,,,"Instances"))="","",INDIRECT(ADDRESS($D47+2,AC$2+1,,,"Instances")))</f>
        <v>0</v>
      </c>
      <c r="AD47">
        <f>IFERROR(SMALL(AC5:AC343,ROW()-ROW($AD$5)+1),"")</f>
        <v>0</v>
      </c>
      <c r="AF47">
        <f>IFERROR(SUM(AD5:AD47),"")</f>
        <v>0</v>
      </c>
      <c r="AG47">
        <f>IF(INDIRECT(ADDRESS($D47+2,AG$2+1,,,"Instances"))="","",INDIRECT(ADDRESS($D47+2,AG$2+1,,,"Instances")))</f>
        <v>0</v>
      </c>
      <c r="AH47">
        <f>IFERROR(SMALL(AG5:AG343,ROW()-ROW($AH$5)+1),"")</f>
        <v>0</v>
      </c>
      <c r="AJ47">
        <f>IFERROR(SUM(AH5:AH47),"")</f>
        <v>0</v>
      </c>
      <c r="AL47">
        <v>43</v>
      </c>
      <c r="AM47" cm="1">
        <f t="array" ref="AM47">_xlfn.SWITCH(Charts!$B$3,"average", AVERAGE(INDIRECT(ADDRESS(42+3,AM$2+1,,,"Instances") &amp; ":" &amp; ADDRESS(42+3,AM$2+1))),"median", MEDIAN(INDIRECT(ADDRESS(42+3,AM$2+1,,,"Instances") &amp; ":" &amp; ADDRESS(42+3,AM$2+1))),"min", MIN(INDIRECT(ADDRESS(42+3,AM$2+1,,,"Instances") &amp; ":" &amp; ADDRESS(42+3,AM$2+1))),"max", MAX(INDIRECT(ADDRESS(42+3,AM$2+1,,,"Instances") &amp; ":" &amp; ADDRESS(42+3,AM$2+1))),"diff", MAX(INDIRECT(ADDRESS(42+3,AM$2+1,,,"Instances") &amp; ":" &amp; ADDRESS(42+3,AM$2+1)))-MIN(INDIRECT(ADDRESS(42+3,AM$2+1,,,"Instances") &amp; ":" &amp; ADDRESS(42+3,AM$2+1))))</f>
        <v>0</v>
      </c>
      <c r="AN47">
        <f>IFERROR(SMALL(AM5:AM343,ROW()-ROW($AN$5)+1),"")</f>
        <v>0</v>
      </c>
      <c r="AP47">
        <f>IFERROR(SUM(AN5:AN47),"")</f>
        <v>0</v>
      </c>
      <c r="AQ47" cm="1">
        <f t="array" ref="AQ47">_xlfn.SWITCH(Charts!$B$3,"average", AVERAGE(INDIRECT(ADDRESS(42+3,AQ$2+1,,,"Instances") &amp; ":" &amp; ADDRESS(42+3,AQ$2+1))),"median", MEDIAN(INDIRECT(ADDRESS(42+3,AQ$2+1,,,"Instances") &amp; ":" &amp; ADDRESS(42+3,AQ$2+1))),"min", MIN(INDIRECT(ADDRESS(42+3,AQ$2+1,,,"Instances") &amp; ":" &amp; ADDRESS(42+3,AQ$2+1))),"max", MAX(INDIRECT(ADDRESS(42+3,AQ$2+1,,,"Instances") &amp; ":" &amp; ADDRESS(42+3,AQ$2+1))),"diff", MAX(INDIRECT(ADDRESS(42+3,AQ$2+1,,,"Instances") &amp; ":" &amp; ADDRESS(42+3,AQ$2+1)))-MIN(INDIRECT(ADDRESS(42+3,AQ$2+1,,,"Instances") &amp; ":" &amp; ADDRESS(42+3,AQ$2+1))))</f>
        <v>0</v>
      </c>
      <c r="AR47">
        <f>IFERROR(SMALL(AQ5:AQ343,ROW()-ROW($AR$5)+1),"")</f>
        <v>0</v>
      </c>
      <c r="AT47">
        <f>IFERROR(SUM(AR5:AR47),"")</f>
        <v>0</v>
      </c>
      <c r="AU47" cm="1">
        <f t="array" ref="AU47">_xlfn.SWITCH(Charts!$B$3,"average", AVERAGE(INDIRECT(ADDRESS(42+3,AU$2+1,,,"Instances") &amp; ":" &amp; ADDRESS(42+3,AU$2+1))),"median", MEDIAN(INDIRECT(ADDRESS(42+3,AU$2+1,,,"Instances") &amp; ":" &amp; ADDRESS(42+3,AU$2+1))),"min", MIN(INDIRECT(ADDRESS(42+3,AU$2+1,,,"Instances") &amp; ":" &amp; ADDRESS(42+3,AU$2+1))),"max", MAX(INDIRECT(ADDRESS(42+3,AU$2+1,,,"Instances") &amp; ":" &amp; ADDRESS(42+3,AU$2+1))),"diff", MAX(INDIRECT(ADDRESS(42+3,AU$2+1,,,"Instances") &amp; ":" &amp; ADDRESS(42+3,AU$2+1)))-MIN(INDIRECT(ADDRESS(42+3,AU$2+1,,,"Instances") &amp; ":" &amp; ADDRESS(42+3,AU$2+1))))</f>
        <v>0</v>
      </c>
      <c r="AV47">
        <f>IFERROR(SMALL(AU5:AU343,ROW()-ROW($AV$5)+1),"")</f>
        <v>0</v>
      </c>
      <c r="AX47">
        <f>IFERROR(SUM(AV5:AV47),"")</f>
        <v>0</v>
      </c>
      <c r="AY47" cm="1">
        <f t="array" ref="AY47">_xlfn.SWITCH(Charts!$B$3,"average", AVERAGE(INDIRECT(ADDRESS(42+3,AY$2+1,,,"Instances") &amp; ":" &amp; ADDRESS(42+3,AY$2+1))),"median", MEDIAN(INDIRECT(ADDRESS(42+3,AY$2+1,,,"Instances") &amp; ":" &amp; ADDRESS(42+3,AY$2+1))),"min", MIN(INDIRECT(ADDRESS(42+3,AY$2+1,,,"Instances") &amp; ":" &amp; ADDRESS(42+3,AY$2+1))),"max", MAX(INDIRECT(ADDRESS(42+3,AY$2+1,,,"Instances") &amp; ":" &amp; ADDRESS(42+3,AY$2+1))),"diff", MAX(INDIRECT(ADDRESS(42+3,AY$2+1,,,"Instances") &amp; ":" &amp; ADDRESS(42+3,AY$2+1)))-MIN(INDIRECT(ADDRESS(42+3,AY$2+1,,,"Instances") &amp; ":" &amp; ADDRESS(42+3,AY$2+1))))</f>
        <v>0</v>
      </c>
      <c r="AZ47">
        <f>IFERROR(SMALL(AY5:AY343,ROW()-ROW($AZ$5)+1),"")</f>
        <v>0</v>
      </c>
      <c r="BB47">
        <f>IFERROR(SUM(AZ5:AZ47),"")</f>
        <v>0</v>
      </c>
      <c r="BC47" cm="1">
        <f t="array" ref="BC47">_xlfn.SWITCH(Charts!$B$3,"average", AVERAGE(INDIRECT(ADDRESS(42+3,BC$2+1,,,"Instances") &amp; ":" &amp; ADDRESS(42+3,BC$2+1))),"median", MEDIAN(INDIRECT(ADDRESS(42+3,BC$2+1,,,"Instances") &amp; ":" &amp; ADDRESS(42+3,BC$2+1))),"min", MIN(INDIRECT(ADDRESS(42+3,BC$2+1,,,"Instances") &amp; ":" &amp; ADDRESS(42+3,BC$2+1))),"max", MAX(INDIRECT(ADDRESS(42+3,BC$2+1,,,"Instances") &amp; ":" &amp; ADDRESS(42+3,BC$2+1))),"diff", MAX(INDIRECT(ADDRESS(42+3,BC$2+1,,,"Instances") &amp; ":" &amp; ADDRESS(42+3,BC$2+1)))-MIN(INDIRECT(ADDRESS(42+3,BC$2+1,,,"Instances") &amp; ":" &amp; ADDRESS(42+3,BC$2+1))))</f>
        <v>0</v>
      </c>
      <c r="BD47">
        <f>IFERROR(SMALL(BC5:BC343,ROW()-ROW($BD$5)+1),"")</f>
        <v>0</v>
      </c>
      <c r="BF47">
        <f>IFERROR(SUM(BD5:BD47),"")</f>
        <v>0</v>
      </c>
      <c r="BG47" cm="1">
        <f t="array" ref="BG47">_xlfn.SWITCH(Charts!$B$3,"average", AVERAGE(INDIRECT(ADDRESS(42+3,BG$2+1,,,"Instances") &amp; ":" &amp; ADDRESS(42+3,BG$2+1))),"median", MEDIAN(INDIRECT(ADDRESS(42+3,BG$2+1,,,"Instances") &amp; ":" &amp; ADDRESS(42+3,BG$2+1))),"min", MIN(INDIRECT(ADDRESS(42+3,BG$2+1,,,"Instances") &amp; ":" &amp; ADDRESS(42+3,BG$2+1))),"max", MAX(INDIRECT(ADDRESS(42+3,BG$2+1,,,"Instances") &amp; ":" &amp; ADDRESS(42+3,BG$2+1))),"diff", MAX(INDIRECT(ADDRESS(42+3,BG$2+1,,,"Instances") &amp; ":" &amp; ADDRESS(42+3,BG$2+1)))-MIN(INDIRECT(ADDRESS(42+3,BG$2+1,,,"Instances") &amp; ":" &amp; ADDRESS(42+3,BG$2+1))))</f>
        <v>0</v>
      </c>
      <c r="BH47">
        <f>IFERROR(SMALL(BG5:BG343,ROW()-ROW($BH$5)+1),"")</f>
        <v>0</v>
      </c>
      <c r="BJ47">
        <f>IFERROR(SUM(BH5:BH47),"")</f>
        <v>0</v>
      </c>
      <c r="BK47" cm="1">
        <f t="array" ref="BK47">_xlfn.SWITCH(Charts!$B$3,"average", AVERAGE(INDIRECT(ADDRESS(42+3,BK$2+1,,,"Instances") &amp; ":" &amp; ADDRESS(42+3,BK$2+1))),"median", MEDIAN(INDIRECT(ADDRESS(42+3,BK$2+1,,,"Instances") &amp; ":" &amp; ADDRESS(42+3,BK$2+1))),"min", MIN(INDIRECT(ADDRESS(42+3,BK$2+1,,,"Instances") &amp; ":" &amp; ADDRESS(42+3,BK$2+1))),"max", MAX(INDIRECT(ADDRESS(42+3,BK$2+1,,,"Instances") &amp; ":" &amp; ADDRESS(42+3,BK$2+1))),"diff", MAX(INDIRECT(ADDRESS(42+3,BK$2+1,,,"Instances") &amp; ":" &amp; ADDRESS(42+3,BK$2+1)))-MIN(INDIRECT(ADDRESS(42+3,BK$2+1,,,"Instances") &amp; ":" &amp; ADDRESS(42+3,BK$2+1))))</f>
        <v>0</v>
      </c>
      <c r="BL47">
        <f>IFERROR(SMALL(BK5:BK343,ROW()-ROW($BL$5)+1),"")</f>
        <v>0</v>
      </c>
      <c r="BN47">
        <f>IFERROR(SUM(BL5:BL47),"")</f>
        <v>0</v>
      </c>
      <c r="BO47" cm="1">
        <f t="array" ref="BO47">_xlfn.SWITCH(Charts!$B$3,"average", AVERAGE(INDIRECT(ADDRESS(42+3,BO$2+1,,,"Instances") &amp; ":" &amp; ADDRESS(42+3,BO$2+1))),"median", MEDIAN(INDIRECT(ADDRESS(42+3,BO$2+1,,,"Instances") &amp; ":" &amp; ADDRESS(42+3,BO$2+1))),"min", MIN(INDIRECT(ADDRESS(42+3,BO$2+1,,,"Instances") &amp; ":" &amp; ADDRESS(42+3,BO$2+1))),"max", MAX(INDIRECT(ADDRESS(42+3,BO$2+1,,,"Instances") &amp; ":" &amp; ADDRESS(42+3,BO$2+1))),"diff", MAX(INDIRECT(ADDRESS(42+3,BO$2+1,,,"Instances") &amp; ":" &amp; ADDRESS(42+3,BO$2+1)))-MIN(INDIRECT(ADDRESS(42+3,BO$2+1,,,"Instances") &amp; ":" &amp; ADDRESS(42+3,BO$2+1))))</f>
        <v>0</v>
      </c>
      <c r="BP47">
        <f>IFERROR(SMALL(BO5:BO343,ROW()-ROW($BP$5)+1),"")</f>
        <v>0</v>
      </c>
      <c r="BR47">
        <f>IFERROR(SUM(BP5:BP47),"")</f>
        <v>0</v>
      </c>
      <c r="BU47">
        <f>IF(Charts!$B$3="none",E1749,IF(AM1749="",NA(),AM1749))</f>
        <v>0</v>
      </c>
      <c r="BV47">
        <f>IF(Charts!$B$3="none",F1749,IF(AN1749="",NA(),AN1749))</f>
        <v>0</v>
      </c>
      <c r="BW47">
        <f>IF(Charts!$B$3="none",G1749,IF(AO1749="",NA(),AO1749))</f>
        <v>0</v>
      </c>
      <c r="BX47">
        <f>IF(Charts!$B$3="none",H1749,IF(AP1749="",NA(),AP1749))</f>
        <v>0</v>
      </c>
      <c r="BY47">
        <f>IF(Charts!$B$3="none",I1749,IF(AQ1749="",NA(),AQ1749))</f>
        <v>0</v>
      </c>
      <c r="BZ47">
        <f>IF(Charts!$B$3="none",J1749,IF(AR1749="",NA(),AR1749))</f>
        <v>0</v>
      </c>
      <c r="CA47">
        <f>IF(Charts!$B$3="none",K1749,IF(AS1749="",NA(),AS1749))</f>
        <v>0</v>
      </c>
      <c r="CB47">
        <f>IF(Charts!$B$3="none",L1749,IF(AT1749="",NA(),AT1749))</f>
        <v>0</v>
      </c>
      <c r="CC47">
        <f>IF(Charts!$B$3="none",M1749,IF(AU1749="",NA(),AU1749))</f>
        <v>0</v>
      </c>
      <c r="CD47">
        <f>IF(Charts!$B$3="none",N1749,IF(AV1749="",NA(),AV1749))</f>
        <v>0</v>
      </c>
      <c r="CE47">
        <f>IF(Charts!$B$3="none",O1749,IF(AW1749="",NA(),AW1749))</f>
        <v>0</v>
      </c>
      <c r="CF47">
        <f>IF(Charts!$B$3="none",P1749,IF(AX1749="",NA(),AX1749))</f>
        <v>0</v>
      </c>
      <c r="CG47">
        <f>IF(Charts!$B$3="none",Q1749,IF(AY1749="",NA(),AY1749))</f>
        <v>0</v>
      </c>
      <c r="CH47">
        <f>IF(Charts!$B$3="none",R1749,IF(AZ1749="",NA(),AZ1749))</f>
        <v>0</v>
      </c>
      <c r="CI47">
        <f>IF(Charts!$B$3="none",S1749,IF(BA1749="",NA(),BA1749))</f>
        <v>0</v>
      </c>
      <c r="CJ47">
        <f>IF(Charts!$B$3="none",T1749,IF(BB1749="",NA(),BB1749))</f>
        <v>0</v>
      </c>
      <c r="CK47">
        <f>IF(Charts!$B$3="none",U1749,IF(BC1749="",NA(),BC1749))</f>
        <v>0</v>
      </c>
      <c r="CL47">
        <f>IF(Charts!$B$3="none",V1749,IF(BD1749="",NA(),BD1749))</f>
        <v>0</v>
      </c>
      <c r="CM47">
        <f>IF(Charts!$B$3="none",W1749,IF(BE1749="",NA(),BE1749))</f>
        <v>0</v>
      </c>
      <c r="CN47">
        <f>IF(Charts!$B$3="none",X1749,IF(BF1749="",NA(),BF1749))</f>
        <v>0</v>
      </c>
      <c r="CO47">
        <f>IF(Charts!$B$3="none",Y1749,IF(BG1749="",NA(),BG1749))</f>
        <v>0</v>
      </c>
      <c r="CP47">
        <f>IF(Charts!$B$3="none",Z1749,IF(BH1749="",NA(),BH1749))</f>
        <v>0</v>
      </c>
      <c r="CQ47">
        <f>IF(Charts!$B$3="none",AA1749,IF(BI1749="",NA(),BI1749))</f>
        <v>0</v>
      </c>
      <c r="CR47">
        <f>IF(Charts!$B$3="none",AB1749,IF(BJ1749="",NA(),BJ1749))</f>
        <v>0</v>
      </c>
      <c r="CS47">
        <f>IF(Charts!$B$3="none",AC1749,IF(BK1749="",NA(),BK1749))</f>
        <v>0</v>
      </c>
      <c r="CT47">
        <f>IF(Charts!$B$3="none",AD1749,IF(BL1749="",NA(),BL1749))</f>
        <v>0</v>
      </c>
      <c r="CU47">
        <f>IF(Charts!$B$3="none",AE1749,IF(BM1749="",NA(),BM1749))</f>
        <v>0</v>
      </c>
      <c r="CV47">
        <f>IF(Charts!$B$3="none",AF1749,IF(BN1749="",NA(),BN1749))</f>
        <v>0</v>
      </c>
      <c r="CW47">
        <f>IF(Charts!$B$3="none",AG1749,IF(BO1749="",NA(),BO1749))</f>
        <v>0</v>
      </c>
      <c r="CX47">
        <f>IF(Charts!$B$3="none",AH1749,IF(BP1749="",NA(),BP1749))</f>
        <v>0</v>
      </c>
      <c r="CY47">
        <f>IF(Charts!$B$3="none",AI1749,IF(BQ1749="",NA(),BQ1749))</f>
        <v>0</v>
      </c>
      <c r="CZ47">
        <f>IF(Charts!$B$3="none",AJ1749,IF(BR1749="",NA(),BR1749))</f>
        <v>0</v>
      </c>
    </row>
    <row r="48" spans="4:104">
      <c r="D48">
        <v>44</v>
      </c>
      <c r="E48">
        <f>IF(INDIRECT(ADDRESS($D48+2,E$2+1,,,"Instances"))="","",INDIRECT(ADDRESS($D48+2,E$2+1,,,"Instances")))</f>
        <v>0</v>
      </c>
      <c r="F48">
        <f>IFERROR(SMALL(E5:E343,ROW()-ROW($F$5)+1),"")</f>
        <v>0</v>
      </c>
      <c r="H48">
        <f>IFERROR(SUM(F5:F48),"")</f>
        <v>0</v>
      </c>
      <c r="I48">
        <f>IF(INDIRECT(ADDRESS($D48+2,I$2+1,,,"Instances"))="","",INDIRECT(ADDRESS($D48+2,I$2+1,,,"Instances")))</f>
        <v>0</v>
      </c>
      <c r="J48">
        <f>IFERROR(SMALL(I5:I343,ROW()-ROW($J$5)+1),"")</f>
        <v>0</v>
      </c>
      <c r="L48">
        <f>IFERROR(SUM(J5:J48),"")</f>
        <v>0</v>
      </c>
      <c r="M48">
        <f>IF(INDIRECT(ADDRESS($D48+2,M$2+1,,,"Instances"))="","",INDIRECT(ADDRESS($D48+2,M$2+1,,,"Instances")))</f>
        <v>0</v>
      </c>
      <c r="N48">
        <f>IFERROR(SMALL(M5:M343,ROW()-ROW($N$5)+1),"")</f>
        <v>0</v>
      </c>
      <c r="P48">
        <f>IFERROR(SUM(N5:N48),"")</f>
        <v>0</v>
      </c>
      <c r="Q48">
        <f>IF(INDIRECT(ADDRESS($D48+2,Q$2+1,,,"Instances"))="","",INDIRECT(ADDRESS($D48+2,Q$2+1,,,"Instances")))</f>
        <v>0</v>
      </c>
      <c r="R48">
        <f>IFERROR(SMALL(Q5:Q343,ROW()-ROW($R$5)+1),"")</f>
        <v>0</v>
      </c>
      <c r="T48">
        <f>IFERROR(SUM(R5:R48),"")</f>
        <v>0</v>
      </c>
      <c r="U48">
        <f>IF(INDIRECT(ADDRESS($D48+2,U$2+1,,,"Instances"))="","",INDIRECT(ADDRESS($D48+2,U$2+1,,,"Instances")))</f>
        <v>0</v>
      </c>
      <c r="V48">
        <f>IFERROR(SMALL(U5:U343,ROW()-ROW($V$5)+1),"")</f>
        <v>0</v>
      </c>
      <c r="X48">
        <f>IFERROR(SUM(V5:V48),"")</f>
        <v>0</v>
      </c>
      <c r="Y48">
        <f>IF(INDIRECT(ADDRESS($D48+2,Y$2+1,,,"Instances"))="","",INDIRECT(ADDRESS($D48+2,Y$2+1,,,"Instances")))</f>
        <v>0</v>
      </c>
      <c r="Z48">
        <f>IFERROR(SMALL(Y5:Y343,ROW()-ROW($Z$5)+1),"")</f>
        <v>0</v>
      </c>
      <c r="AB48">
        <f>IFERROR(SUM(Z5:Z48),"")</f>
        <v>0</v>
      </c>
      <c r="AC48">
        <f>IF(INDIRECT(ADDRESS($D48+2,AC$2+1,,,"Instances"))="","",INDIRECT(ADDRESS($D48+2,AC$2+1,,,"Instances")))</f>
        <v>0</v>
      </c>
      <c r="AD48">
        <f>IFERROR(SMALL(AC5:AC343,ROW()-ROW($AD$5)+1),"")</f>
        <v>0</v>
      </c>
      <c r="AF48">
        <f>IFERROR(SUM(AD5:AD48),"")</f>
        <v>0</v>
      </c>
      <c r="AG48">
        <f>IF(INDIRECT(ADDRESS($D48+2,AG$2+1,,,"Instances"))="","",INDIRECT(ADDRESS($D48+2,AG$2+1,,,"Instances")))</f>
        <v>0</v>
      </c>
      <c r="AH48">
        <f>IFERROR(SMALL(AG5:AG343,ROW()-ROW($AH$5)+1),"")</f>
        <v>0</v>
      </c>
      <c r="AJ48">
        <f>IFERROR(SUM(AH5:AH48),"")</f>
        <v>0</v>
      </c>
      <c r="AL48">
        <v>44</v>
      </c>
      <c r="AM48" cm="1">
        <f t="array" ref="AM48">_xlfn.SWITCH(Charts!$B$3,"average", AVERAGE(INDIRECT(ADDRESS(43+3,AM$2+1,,,"Instances") &amp; ":" &amp; ADDRESS(43+3,AM$2+1))),"median", MEDIAN(INDIRECT(ADDRESS(43+3,AM$2+1,,,"Instances") &amp; ":" &amp; ADDRESS(43+3,AM$2+1))),"min", MIN(INDIRECT(ADDRESS(43+3,AM$2+1,,,"Instances") &amp; ":" &amp; ADDRESS(43+3,AM$2+1))),"max", MAX(INDIRECT(ADDRESS(43+3,AM$2+1,,,"Instances") &amp; ":" &amp; ADDRESS(43+3,AM$2+1))),"diff", MAX(INDIRECT(ADDRESS(43+3,AM$2+1,,,"Instances") &amp; ":" &amp; ADDRESS(43+3,AM$2+1)))-MIN(INDIRECT(ADDRESS(43+3,AM$2+1,,,"Instances") &amp; ":" &amp; ADDRESS(43+3,AM$2+1))))</f>
        <v>0</v>
      </c>
      <c r="AN48">
        <f>IFERROR(SMALL(AM5:AM343,ROW()-ROW($AN$5)+1),"")</f>
        <v>0</v>
      </c>
      <c r="AP48">
        <f>IFERROR(SUM(AN5:AN48),"")</f>
        <v>0</v>
      </c>
      <c r="AQ48" cm="1">
        <f t="array" ref="AQ48">_xlfn.SWITCH(Charts!$B$3,"average", AVERAGE(INDIRECT(ADDRESS(43+3,AQ$2+1,,,"Instances") &amp; ":" &amp; ADDRESS(43+3,AQ$2+1))),"median", MEDIAN(INDIRECT(ADDRESS(43+3,AQ$2+1,,,"Instances") &amp; ":" &amp; ADDRESS(43+3,AQ$2+1))),"min", MIN(INDIRECT(ADDRESS(43+3,AQ$2+1,,,"Instances") &amp; ":" &amp; ADDRESS(43+3,AQ$2+1))),"max", MAX(INDIRECT(ADDRESS(43+3,AQ$2+1,,,"Instances") &amp; ":" &amp; ADDRESS(43+3,AQ$2+1))),"diff", MAX(INDIRECT(ADDRESS(43+3,AQ$2+1,,,"Instances") &amp; ":" &amp; ADDRESS(43+3,AQ$2+1)))-MIN(INDIRECT(ADDRESS(43+3,AQ$2+1,,,"Instances") &amp; ":" &amp; ADDRESS(43+3,AQ$2+1))))</f>
        <v>0</v>
      </c>
      <c r="AR48">
        <f>IFERROR(SMALL(AQ5:AQ343,ROW()-ROW($AR$5)+1),"")</f>
        <v>0</v>
      </c>
      <c r="AT48">
        <f>IFERROR(SUM(AR5:AR48),"")</f>
        <v>0</v>
      </c>
      <c r="AU48" cm="1">
        <f t="array" ref="AU48">_xlfn.SWITCH(Charts!$B$3,"average", AVERAGE(INDIRECT(ADDRESS(43+3,AU$2+1,,,"Instances") &amp; ":" &amp; ADDRESS(43+3,AU$2+1))),"median", MEDIAN(INDIRECT(ADDRESS(43+3,AU$2+1,,,"Instances") &amp; ":" &amp; ADDRESS(43+3,AU$2+1))),"min", MIN(INDIRECT(ADDRESS(43+3,AU$2+1,,,"Instances") &amp; ":" &amp; ADDRESS(43+3,AU$2+1))),"max", MAX(INDIRECT(ADDRESS(43+3,AU$2+1,,,"Instances") &amp; ":" &amp; ADDRESS(43+3,AU$2+1))),"diff", MAX(INDIRECT(ADDRESS(43+3,AU$2+1,,,"Instances") &amp; ":" &amp; ADDRESS(43+3,AU$2+1)))-MIN(INDIRECT(ADDRESS(43+3,AU$2+1,,,"Instances") &amp; ":" &amp; ADDRESS(43+3,AU$2+1))))</f>
        <v>0</v>
      </c>
      <c r="AV48">
        <f>IFERROR(SMALL(AU5:AU343,ROW()-ROW($AV$5)+1),"")</f>
        <v>0</v>
      </c>
      <c r="AX48">
        <f>IFERROR(SUM(AV5:AV48),"")</f>
        <v>0</v>
      </c>
      <c r="AY48" cm="1">
        <f t="array" ref="AY48">_xlfn.SWITCH(Charts!$B$3,"average", AVERAGE(INDIRECT(ADDRESS(43+3,AY$2+1,,,"Instances") &amp; ":" &amp; ADDRESS(43+3,AY$2+1))),"median", MEDIAN(INDIRECT(ADDRESS(43+3,AY$2+1,,,"Instances") &amp; ":" &amp; ADDRESS(43+3,AY$2+1))),"min", MIN(INDIRECT(ADDRESS(43+3,AY$2+1,,,"Instances") &amp; ":" &amp; ADDRESS(43+3,AY$2+1))),"max", MAX(INDIRECT(ADDRESS(43+3,AY$2+1,,,"Instances") &amp; ":" &amp; ADDRESS(43+3,AY$2+1))),"diff", MAX(INDIRECT(ADDRESS(43+3,AY$2+1,,,"Instances") &amp; ":" &amp; ADDRESS(43+3,AY$2+1)))-MIN(INDIRECT(ADDRESS(43+3,AY$2+1,,,"Instances") &amp; ":" &amp; ADDRESS(43+3,AY$2+1))))</f>
        <v>0</v>
      </c>
      <c r="AZ48">
        <f>IFERROR(SMALL(AY5:AY343,ROW()-ROW($AZ$5)+1),"")</f>
        <v>0</v>
      </c>
      <c r="BB48">
        <f>IFERROR(SUM(AZ5:AZ48),"")</f>
        <v>0</v>
      </c>
      <c r="BC48" cm="1">
        <f t="array" ref="BC48">_xlfn.SWITCH(Charts!$B$3,"average", AVERAGE(INDIRECT(ADDRESS(43+3,BC$2+1,,,"Instances") &amp; ":" &amp; ADDRESS(43+3,BC$2+1))),"median", MEDIAN(INDIRECT(ADDRESS(43+3,BC$2+1,,,"Instances") &amp; ":" &amp; ADDRESS(43+3,BC$2+1))),"min", MIN(INDIRECT(ADDRESS(43+3,BC$2+1,,,"Instances") &amp; ":" &amp; ADDRESS(43+3,BC$2+1))),"max", MAX(INDIRECT(ADDRESS(43+3,BC$2+1,,,"Instances") &amp; ":" &amp; ADDRESS(43+3,BC$2+1))),"diff", MAX(INDIRECT(ADDRESS(43+3,BC$2+1,,,"Instances") &amp; ":" &amp; ADDRESS(43+3,BC$2+1)))-MIN(INDIRECT(ADDRESS(43+3,BC$2+1,,,"Instances") &amp; ":" &amp; ADDRESS(43+3,BC$2+1))))</f>
        <v>0</v>
      </c>
      <c r="BD48">
        <f>IFERROR(SMALL(BC5:BC343,ROW()-ROW($BD$5)+1),"")</f>
        <v>0</v>
      </c>
      <c r="BF48">
        <f>IFERROR(SUM(BD5:BD48),"")</f>
        <v>0</v>
      </c>
      <c r="BG48" cm="1">
        <f t="array" ref="BG48">_xlfn.SWITCH(Charts!$B$3,"average", AVERAGE(INDIRECT(ADDRESS(43+3,BG$2+1,,,"Instances") &amp; ":" &amp; ADDRESS(43+3,BG$2+1))),"median", MEDIAN(INDIRECT(ADDRESS(43+3,BG$2+1,,,"Instances") &amp; ":" &amp; ADDRESS(43+3,BG$2+1))),"min", MIN(INDIRECT(ADDRESS(43+3,BG$2+1,,,"Instances") &amp; ":" &amp; ADDRESS(43+3,BG$2+1))),"max", MAX(INDIRECT(ADDRESS(43+3,BG$2+1,,,"Instances") &amp; ":" &amp; ADDRESS(43+3,BG$2+1))),"diff", MAX(INDIRECT(ADDRESS(43+3,BG$2+1,,,"Instances") &amp; ":" &amp; ADDRESS(43+3,BG$2+1)))-MIN(INDIRECT(ADDRESS(43+3,BG$2+1,,,"Instances") &amp; ":" &amp; ADDRESS(43+3,BG$2+1))))</f>
        <v>0</v>
      </c>
      <c r="BH48">
        <f>IFERROR(SMALL(BG5:BG343,ROW()-ROW($BH$5)+1),"")</f>
        <v>0</v>
      </c>
      <c r="BJ48">
        <f>IFERROR(SUM(BH5:BH48),"")</f>
        <v>0</v>
      </c>
      <c r="BK48" cm="1">
        <f t="array" ref="BK48">_xlfn.SWITCH(Charts!$B$3,"average", AVERAGE(INDIRECT(ADDRESS(43+3,BK$2+1,,,"Instances") &amp; ":" &amp; ADDRESS(43+3,BK$2+1))),"median", MEDIAN(INDIRECT(ADDRESS(43+3,BK$2+1,,,"Instances") &amp; ":" &amp; ADDRESS(43+3,BK$2+1))),"min", MIN(INDIRECT(ADDRESS(43+3,BK$2+1,,,"Instances") &amp; ":" &amp; ADDRESS(43+3,BK$2+1))),"max", MAX(INDIRECT(ADDRESS(43+3,BK$2+1,,,"Instances") &amp; ":" &amp; ADDRESS(43+3,BK$2+1))),"diff", MAX(INDIRECT(ADDRESS(43+3,BK$2+1,,,"Instances") &amp; ":" &amp; ADDRESS(43+3,BK$2+1)))-MIN(INDIRECT(ADDRESS(43+3,BK$2+1,,,"Instances") &amp; ":" &amp; ADDRESS(43+3,BK$2+1))))</f>
        <v>0</v>
      </c>
      <c r="BL48">
        <f>IFERROR(SMALL(BK5:BK343,ROW()-ROW($BL$5)+1),"")</f>
        <v>0</v>
      </c>
      <c r="BN48">
        <f>IFERROR(SUM(BL5:BL48),"")</f>
        <v>0</v>
      </c>
      <c r="BO48" cm="1">
        <f t="array" ref="BO48">_xlfn.SWITCH(Charts!$B$3,"average", AVERAGE(INDIRECT(ADDRESS(43+3,BO$2+1,,,"Instances") &amp; ":" &amp; ADDRESS(43+3,BO$2+1))),"median", MEDIAN(INDIRECT(ADDRESS(43+3,BO$2+1,,,"Instances") &amp; ":" &amp; ADDRESS(43+3,BO$2+1))),"min", MIN(INDIRECT(ADDRESS(43+3,BO$2+1,,,"Instances") &amp; ":" &amp; ADDRESS(43+3,BO$2+1))),"max", MAX(INDIRECT(ADDRESS(43+3,BO$2+1,,,"Instances") &amp; ":" &amp; ADDRESS(43+3,BO$2+1))),"diff", MAX(INDIRECT(ADDRESS(43+3,BO$2+1,,,"Instances") &amp; ":" &amp; ADDRESS(43+3,BO$2+1)))-MIN(INDIRECT(ADDRESS(43+3,BO$2+1,,,"Instances") &amp; ":" &amp; ADDRESS(43+3,BO$2+1))))</f>
        <v>0</v>
      </c>
      <c r="BP48">
        <f>IFERROR(SMALL(BO5:BO343,ROW()-ROW($BP$5)+1),"")</f>
        <v>0</v>
      </c>
      <c r="BR48">
        <f>IFERROR(SUM(BP5:BP48),"")</f>
        <v>0</v>
      </c>
      <c r="BU48">
        <f>IF(Charts!$B$3="none",E1750,IF(AM1750="",NA(),AM1750))</f>
        <v>0</v>
      </c>
      <c r="BV48">
        <f>IF(Charts!$B$3="none",F1750,IF(AN1750="",NA(),AN1750))</f>
        <v>0</v>
      </c>
      <c r="BW48">
        <f>IF(Charts!$B$3="none",G1750,IF(AO1750="",NA(),AO1750))</f>
        <v>0</v>
      </c>
      <c r="BX48">
        <f>IF(Charts!$B$3="none",H1750,IF(AP1750="",NA(),AP1750))</f>
        <v>0</v>
      </c>
      <c r="BY48">
        <f>IF(Charts!$B$3="none",I1750,IF(AQ1750="",NA(),AQ1750))</f>
        <v>0</v>
      </c>
      <c r="BZ48">
        <f>IF(Charts!$B$3="none",J1750,IF(AR1750="",NA(),AR1750))</f>
        <v>0</v>
      </c>
      <c r="CA48">
        <f>IF(Charts!$B$3="none",K1750,IF(AS1750="",NA(),AS1750))</f>
        <v>0</v>
      </c>
      <c r="CB48">
        <f>IF(Charts!$B$3="none",L1750,IF(AT1750="",NA(),AT1750))</f>
        <v>0</v>
      </c>
      <c r="CC48">
        <f>IF(Charts!$B$3="none",M1750,IF(AU1750="",NA(),AU1750))</f>
        <v>0</v>
      </c>
      <c r="CD48">
        <f>IF(Charts!$B$3="none",N1750,IF(AV1750="",NA(),AV1750))</f>
        <v>0</v>
      </c>
      <c r="CE48">
        <f>IF(Charts!$B$3="none",O1750,IF(AW1750="",NA(),AW1750))</f>
        <v>0</v>
      </c>
      <c r="CF48">
        <f>IF(Charts!$B$3="none",P1750,IF(AX1750="",NA(),AX1750))</f>
        <v>0</v>
      </c>
      <c r="CG48">
        <f>IF(Charts!$B$3="none",Q1750,IF(AY1750="",NA(),AY1750))</f>
        <v>0</v>
      </c>
      <c r="CH48">
        <f>IF(Charts!$B$3="none",R1750,IF(AZ1750="",NA(),AZ1750))</f>
        <v>0</v>
      </c>
      <c r="CI48">
        <f>IF(Charts!$B$3="none",S1750,IF(BA1750="",NA(),BA1750))</f>
        <v>0</v>
      </c>
      <c r="CJ48">
        <f>IF(Charts!$B$3="none",T1750,IF(BB1750="",NA(),BB1750))</f>
        <v>0</v>
      </c>
      <c r="CK48">
        <f>IF(Charts!$B$3="none",U1750,IF(BC1750="",NA(),BC1750))</f>
        <v>0</v>
      </c>
      <c r="CL48">
        <f>IF(Charts!$B$3="none",V1750,IF(BD1750="",NA(),BD1750))</f>
        <v>0</v>
      </c>
      <c r="CM48">
        <f>IF(Charts!$B$3="none",W1750,IF(BE1750="",NA(),BE1750))</f>
        <v>0</v>
      </c>
      <c r="CN48">
        <f>IF(Charts!$B$3="none",X1750,IF(BF1750="",NA(),BF1750))</f>
        <v>0</v>
      </c>
      <c r="CO48">
        <f>IF(Charts!$B$3="none",Y1750,IF(BG1750="",NA(),BG1750))</f>
        <v>0</v>
      </c>
      <c r="CP48">
        <f>IF(Charts!$B$3="none",Z1750,IF(BH1750="",NA(),BH1750))</f>
        <v>0</v>
      </c>
      <c r="CQ48">
        <f>IF(Charts!$B$3="none",AA1750,IF(BI1750="",NA(),BI1750))</f>
        <v>0</v>
      </c>
      <c r="CR48">
        <f>IF(Charts!$B$3="none",AB1750,IF(BJ1750="",NA(),BJ1750))</f>
        <v>0</v>
      </c>
      <c r="CS48">
        <f>IF(Charts!$B$3="none",AC1750,IF(BK1750="",NA(),BK1750))</f>
        <v>0</v>
      </c>
      <c r="CT48">
        <f>IF(Charts!$B$3="none",AD1750,IF(BL1750="",NA(),BL1750))</f>
        <v>0</v>
      </c>
      <c r="CU48">
        <f>IF(Charts!$B$3="none",AE1750,IF(BM1750="",NA(),BM1750))</f>
        <v>0</v>
      </c>
      <c r="CV48">
        <f>IF(Charts!$B$3="none",AF1750,IF(BN1750="",NA(),BN1750))</f>
        <v>0</v>
      </c>
      <c r="CW48">
        <f>IF(Charts!$B$3="none",AG1750,IF(BO1750="",NA(),BO1750))</f>
        <v>0</v>
      </c>
      <c r="CX48">
        <f>IF(Charts!$B$3="none",AH1750,IF(BP1750="",NA(),BP1750))</f>
        <v>0</v>
      </c>
      <c r="CY48">
        <f>IF(Charts!$B$3="none",AI1750,IF(BQ1750="",NA(),BQ1750))</f>
        <v>0</v>
      </c>
      <c r="CZ48">
        <f>IF(Charts!$B$3="none",AJ1750,IF(BR1750="",NA(),BR1750))</f>
        <v>0</v>
      </c>
    </row>
    <row r="49" spans="4:104">
      <c r="D49">
        <v>45</v>
      </c>
      <c r="E49">
        <f>IF(INDIRECT(ADDRESS($D49+2,E$2+1,,,"Instances"))="","",INDIRECT(ADDRESS($D49+2,E$2+1,,,"Instances")))</f>
        <v>0</v>
      </c>
      <c r="F49">
        <f>IFERROR(SMALL(E5:E343,ROW()-ROW($F$5)+1),"")</f>
        <v>0</v>
      </c>
      <c r="H49">
        <f>IFERROR(SUM(F5:F49),"")</f>
        <v>0</v>
      </c>
      <c r="I49">
        <f>IF(INDIRECT(ADDRESS($D49+2,I$2+1,,,"Instances"))="","",INDIRECT(ADDRESS($D49+2,I$2+1,,,"Instances")))</f>
        <v>0</v>
      </c>
      <c r="J49">
        <f>IFERROR(SMALL(I5:I343,ROW()-ROW($J$5)+1),"")</f>
        <v>0</v>
      </c>
      <c r="L49">
        <f>IFERROR(SUM(J5:J49),"")</f>
        <v>0</v>
      </c>
      <c r="M49">
        <f>IF(INDIRECT(ADDRESS($D49+2,M$2+1,,,"Instances"))="","",INDIRECT(ADDRESS($D49+2,M$2+1,,,"Instances")))</f>
        <v>0</v>
      </c>
      <c r="N49">
        <f>IFERROR(SMALL(M5:M343,ROW()-ROW($N$5)+1),"")</f>
        <v>0</v>
      </c>
      <c r="P49">
        <f>IFERROR(SUM(N5:N49),"")</f>
        <v>0</v>
      </c>
      <c r="Q49">
        <f>IF(INDIRECT(ADDRESS($D49+2,Q$2+1,,,"Instances"))="","",INDIRECT(ADDRESS($D49+2,Q$2+1,,,"Instances")))</f>
        <v>0</v>
      </c>
      <c r="R49">
        <f>IFERROR(SMALL(Q5:Q343,ROW()-ROW($R$5)+1),"")</f>
        <v>0</v>
      </c>
      <c r="T49">
        <f>IFERROR(SUM(R5:R49),"")</f>
        <v>0</v>
      </c>
      <c r="U49">
        <f>IF(INDIRECT(ADDRESS($D49+2,U$2+1,,,"Instances"))="","",INDIRECT(ADDRESS($D49+2,U$2+1,,,"Instances")))</f>
        <v>0</v>
      </c>
      <c r="V49">
        <f>IFERROR(SMALL(U5:U343,ROW()-ROW($V$5)+1),"")</f>
        <v>0</v>
      </c>
      <c r="X49">
        <f>IFERROR(SUM(V5:V49),"")</f>
        <v>0</v>
      </c>
      <c r="Y49">
        <f>IF(INDIRECT(ADDRESS($D49+2,Y$2+1,,,"Instances"))="","",INDIRECT(ADDRESS($D49+2,Y$2+1,,,"Instances")))</f>
        <v>0</v>
      </c>
      <c r="Z49">
        <f>IFERROR(SMALL(Y5:Y343,ROW()-ROW($Z$5)+1),"")</f>
        <v>0</v>
      </c>
      <c r="AB49">
        <f>IFERROR(SUM(Z5:Z49),"")</f>
        <v>0</v>
      </c>
      <c r="AC49">
        <f>IF(INDIRECT(ADDRESS($D49+2,AC$2+1,,,"Instances"))="","",INDIRECT(ADDRESS($D49+2,AC$2+1,,,"Instances")))</f>
        <v>0</v>
      </c>
      <c r="AD49">
        <f>IFERROR(SMALL(AC5:AC343,ROW()-ROW($AD$5)+1),"")</f>
        <v>0</v>
      </c>
      <c r="AF49">
        <f>IFERROR(SUM(AD5:AD49),"")</f>
        <v>0</v>
      </c>
      <c r="AG49">
        <f>IF(INDIRECT(ADDRESS($D49+2,AG$2+1,,,"Instances"))="","",INDIRECT(ADDRESS($D49+2,AG$2+1,,,"Instances")))</f>
        <v>0</v>
      </c>
      <c r="AH49">
        <f>IFERROR(SMALL(AG5:AG343,ROW()-ROW($AH$5)+1),"")</f>
        <v>0</v>
      </c>
      <c r="AJ49">
        <f>IFERROR(SUM(AH5:AH49),"")</f>
        <v>0</v>
      </c>
      <c r="AL49">
        <v>45</v>
      </c>
      <c r="AM49" cm="1">
        <f t="array" ref="AM49">_xlfn.SWITCH(Charts!$B$3,"average", AVERAGE(INDIRECT(ADDRESS(44+3,AM$2+1,,,"Instances") &amp; ":" &amp; ADDRESS(44+3,AM$2+1))),"median", MEDIAN(INDIRECT(ADDRESS(44+3,AM$2+1,,,"Instances") &amp; ":" &amp; ADDRESS(44+3,AM$2+1))),"min", MIN(INDIRECT(ADDRESS(44+3,AM$2+1,,,"Instances") &amp; ":" &amp; ADDRESS(44+3,AM$2+1))),"max", MAX(INDIRECT(ADDRESS(44+3,AM$2+1,,,"Instances") &amp; ":" &amp; ADDRESS(44+3,AM$2+1))),"diff", MAX(INDIRECT(ADDRESS(44+3,AM$2+1,,,"Instances") &amp; ":" &amp; ADDRESS(44+3,AM$2+1)))-MIN(INDIRECT(ADDRESS(44+3,AM$2+1,,,"Instances") &amp; ":" &amp; ADDRESS(44+3,AM$2+1))))</f>
        <v>0</v>
      </c>
      <c r="AN49">
        <f>IFERROR(SMALL(AM5:AM343,ROW()-ROW($AN$5)+1),"")</f>
        <v>0</v>
      </c>
      <c r="AP49">
        <f>IFERROR(SUM(AN5:AN49),"")</f>
        <v>0</v>
      </c>
      <c r="AQ49" cm="1">
        <f t="array" ref="AQ49">_xlfn.SWITCH(Charts!$B$3,"average", AVERAGE(INDIRECT(ADDRESS(44+3,AQ$2+1,,,"Instances") &amp; ":" &amp; ADDRESS(44+3,AQ$2+1))),"median", MEDIAN(INDIRECT(ADDRESS(44+3,AQ$2+1,,,"Instances") &amp; ":" &amp; ADDRESS(44+3,AQ$2+1))),"min", MIN(INDIRECT(ADDRESS(44+3,AQ$2+1,,,"Instances") &amp; ":" &amp; ADDRESS(44+3,AQ$2+1))),"max", MAX(INDIRECT(ADDRESS(44+3,AQ$2+1,,,"Instances") &amp; ":" &amp; ADDRESS(44+3,AQ$2+1))),"diff", MAX(INDIRECT(ADDRESS(44+3,AQ$2+1,,,"Instances") &amp; ":" &amp; ADDRESS(44+3,AQ$2+1)))-MIN(INDIRECT(ADDRESS(44+3,AQ$2+1,,,"Instances") &amp; ":" &amp; ADDRESS(44+3,AQ$2+1))))</f>
        <v>0</v>
      </c>
      <c r="AR49">
        <f>IFERROR(SMALL(AQ5:AQ343,ROW()-ROW($AR$5)+1),"")</f>
        <v>0</v>
      </c>
      <c r="AT49">
        <f>IFERROR(SUM(AR5:AR49),"")</f>
        <v>0</v>
      </c>
      <c r="AU49" cm="1">
        <f t="array" ref="AU49">_xlfn.SWITCH(Charts!$B$3,"average", AVERAGE(INDIRECT(ADDRESS(44+3,AU$2+1,,,"Instances") &amp; ":" &amp; ADDRESS(44+3,AU$2+1))),"median", MEDIAN(INDIRECT(ADDRESS(44+3,AU$2+1,,,"Instances") &amp; ":" &amp; ADDRESS(44+3,AU$2+1))),"min", MIN(INDIRECT(ADDRESS(44+3,AU$2+1,,,"Instances") &amp; ":" &amp; ADDRESS(44+3,AU$2+1))),"max", MAX(INDIRECT(ADDRESS(44+3,AU$2+1,,,"Instances") &amp; ":" &amp; ADDRESS(44+3,AU$2+1))),"diff", MAX(INDIRECT(ADDRESS(44+3,AU$2+1,,,"Instances") &amp; ":" &amp; ADDRESS(44+3,AU$2+1)))-MIN(INDIRECT(ADDRESS(44+3,AU$2+1,,,"Instances") &amp; ":" &amp; ADDRESS(44+3,AU$2+1))))</f>
        <v>0</v>
      </c>
      <c r="AV49">
        <f>IFERROR(SMALL(AU5:AU343,ROW()-ROW($AV$5)+1),"")</f>
        <v>0</v>
      </c>
      <c r="AX49">
        <f>IFERROR(SUM(AV5:AV49),"")</f>
        <v>0</v>
      </c>
      <c r="AY49" cm="1">
        <f t="array" ref="AY49">_xlfn.SWITCH(Charts!$B$3,"average", AVERAGE(INDIRECT(ADDRESS(44+3,AY$2+1,,,"Instances") &amp; ":" &amp; ADDRESS(44+3,AY$2+1))),"median", MEDIAN(INDIRECT(ADDRESS(44+3,AY$2+1,,,"Instances") &amp; ":" &amp; ADDRESS(44+3,AY$2+1))),"min", MIN(INDIRECT(ADDRESS(44+3,AY$2+1,,,"Instances") &amp; ":" &amp; ADDRESS(44+3,AY$2+1))),"max", MAX(INDIRECT(ADDRESS(44+3,AY$2+1,,,"Instances") &amp; ":" &amp; ADDRESS(44+3,AY$2+1))),"diff", MAX(INDIRECT(ADDRESS(44+3,AY$2+1,,,"Instances") &amp; ":" &amp; ADDRESS(44+3,AY$2+1)))-MIN(INDIRECT(ADDRESS(44+3,AY$2+1,,,"Instances") &amp; ":" &amp; ADDRESS(44+3,AY$2+1))))</f>
        <v>0</v>
      </c>
      <c r="AZ49">
        <f>IFERROR(SMALL(AY5:AY343,ROW()-ROW($AZ$5)+1),"")</f>
        <v>0</v>
      </c>
      <c r="BB49">
        <f>IFERROR(SUM(AZ5:AZ49),"")</f>
        <v>0</v>
      </c>
      <c r="BC49" cm="1">
        <f t="array" ref="BC49">_xlfn.SWITCH(Charts!$B$3,"average", AVERAGE(INDIRECT(ADDRESS(44+3,BC$2+1,,,"Instances") &amp; ":" &amp; ADDRESS(44+3,BC$2+1))),"median", MEDIAN(INDIRECT(ADDRESS(44+3,BC$2+1,,,"Instances") &amp; ":" &amp; ADDRESS(44+3,BC$2+1))),"min", MIN(INDIRECT(ADDRESS(44+3,BC$2+1,,,"Instances") &amp; ":" &amp; ADDRESS(44+3,BC$2+1))),"max", MAX(INDIRECT(ADDRESS(44+3,BC$2+1,,,"Instances") &amp; ":" &amp; ADDRESS(44+3,BC$2+1))),"diff", MAX(INDIRECT(ADDRESS(44+3,BC$2+1,,,"Instances") &amp; ":" &amp; ADDRESS(44+3,BC$2+1)))-MIN(INDIRECT(ADDRESS(44+3,BC$2+1,,,"Instances") &amp; ":" &amp; ADDRESS(44+3,BC$2+1))))</f>
        <v>0</v>
      </c>
      <c r="BD49">
        <f>IFERROR(SMALL(BC5:BC343,ROW()-ROW($BD$5)+1),"")</f>
        <v>0</v>
      </c>
      <c r="BF49">
        <f>IFERROR(SUM(BD5:BD49),"")</f>
        <v>0</v>
      </c>
      <c r="BG49" cm="1">
        <f t="array" ref="BG49">_xlfn.SWITCH(Charts!$B$3,"average", AVERAGE(INDIRECT(ADDRESS(44+3,BG$2+1,,,"Instances") &amp; ":" &amp; ADDRESS(44+3,BG$2+1))),"median", MEDIAN(INDIRECT(ADDRESS(44+3,BG$2+1,,,"Instances") &amp; ":" &amp; ADDRESS(44+3,BG$2+1))),"min", MIN(INDIRECT(ADDRESS(44+3,BG$2+1,,,"Instances") &amp; ":" &amp; ADDRESS(44+3,BG$2+1))),"max", MAX(INDIRECT(ADDRESS(44+3,BG$2+1,,,"Instances") &amp; ":" &amp; ADDRESS(44+3,BG$2+1))),"diff", MAX(INDIRECT(ADDRESS(44+3,BG$2+1,,,"Instances") &amp; ":" &amp; ADDRESS(44+3,BG$2+1)))-MIN(INDIRECT(ADDRESS(44+3,BG$2+1,,,"Instances") &amp; ":" &amp; ADDRESS(44+3,BG$2+1))))</f>
        <v>0</v>
      </c>
      <c r="BH49">
        <f>IFERROR(SMALL(BG5:BG343,ROW()-ROW($BH$5)+1),"")</f>
        <v>0</v>
      </c>
      <c r="BJ49">
        <f>IFERROR(SUM(BH5:BH49),"")</f>
        <v>0</v>
      </c>
      <c r="BK49" cm="1">
        <f t="array" ref="BK49">_xlfn.SWITCH(Charts!$B$3,"average", AVERAGE(INDIRECT(ADDRESS(44+3,BK$2+1,,,"Instances") &amp; ":" &amp; ADDRESS(44+3,BK$2+1))),"median", MEDIAN(INDIRECT(ADDRESS(44+3,BK$2+1,,,"Instances") &amp; ":" &amp; ADDRESS(44+3,BK$2+1))),"min", MIN(INDIRECT(ADDRESS(44+3,BK$2+1,,,"Instances") &amp; ":" &amp; ADDRESS(44+3,BK$2+1))),"max", MAX(INDIRECT(ADDRESS(44+3,BK$2+1,,,"Instances") &amp; ":" &amp; ADDRESS(44+3,BK$2+1))),"diff", MAX(INDIRECT(ADDRESS(44+3,BK$2+1,,,"Instances") &amp; ":" &amp; ADDRESS(44+3,BK$2+1)))-MIN(INDIRECT(ADDRESS(44+3,BK$2+1,,,"Instances") &amp; ":" &amp; ADDRESS(44+3,BK$2+1))))</f>
        <v>0</v>
      </c>
      <c r="BL49">
        <f>IFERROR(SMALL(BK5:BK343,ROW()-ROW($BL$5)+1),"")</f>
        <v>0</v>
      </c>
      <c r="BN49">
        <f>IFERROR(SUM(BL5:BL49),"")</f>
        <v>0</v>
      </c>
      <c r="BO49" cm="1">
        <f t="array" ref="BO49">_xlfn.SWITCH(Charts!$B$3,"average", AVERAGE(INDIRECT(ADDRESS(44+3,BO$2+1,,,"Instances") &amp; ":" &amp; ADDRESS(44+3,BO$2+1))),"median", MEDIAN(INDIRECT(ADDRESS(44+3,BO$2+1,,,"Instances") &amp; ":" &amp; ADDRESS(44+3,BO$2+1))),"min", MIN(INDIRECT(ADDRESS(44+3,BO$2+1,,,"Instances") &amp; ":" &amp; ADDRESS(44+3,BO$2+1))),"max", MAX(INDIRECT(ADDRESS(44+3,BO$2+1,,,"Instances") &amp; ":" &amp; ADDRESS(44+3,BO$2+1))),"diff", MAX(INDIRECT(ADDRESS(44+3,BO$2+1,,,"Instances") &amp; ":" &amp; ADDRESS(44+3,BO$2+1)))-MIN(INDIRECT(ADDRESS(44+3,BO$2+1,,,"Instances") &amp; ":" &amp; ADDRESS(44+3,BO$2+1))))</f>
        <v>0</v>
      </c>
      <c r="BP49">
        <f>IFERROR(SMALL(BO5:BO343,ROW()-ROW($BP$5)+1),"")</f>
        <v>0</v>
      </c>
      <c r="BR49">
        <f>IFERROR(SUM(BP5:BP49),"")</f>
        <v>0</v>
      </c>
      <c r="BU49">
        <f>IF(Charts!$B$3="none",E1751,IF(AM1751="",NA(),AM1751))</f>
        <v>0</v>
      </c>
      <c r="BV49">
        <f>IF(Charts!$B$3="none",F1751,IF(AN1751="",NA(),AN1751))</f>
        <v>0</v>
      </c>
      <c r="BW49">
        <f>IF(Charts!$B$3="none",G1751,IF(AO1751="",NA(),AO1751))</f>
        <v>0</v>
      </c>
      <c r="BX49">
        <f>IF(Charts!$B$3="none",H1751,IF(AP1751="",NA(),AP1751))</f>
        <v>0</v>
      </c>
      <c r="BY49">
        <f>IF(Charts!$B$3="none",I1751,IF(AQ1751="",NA(),AQ1751))</f>
        <v>0</v>
      </c>
      <c r="BZ49">
        <f>IF(Charts!$B$3="none",J1751,IF(AR1751="",NA(),AR1751))</f>
        <v>0</v>
      </c>
      <c r="CA49">
        <f>IF(Charts!$B$3="none",K1751,IF(AS1751="",NA(),AS1751))</f>
        <v>0</v>
      </c>
      <c r="CB49">
        <f>IF(Charts!$B$3="none",L1751,IF(AT1751="",NA(),AT1751))</f>
        <v>0</v>
      </c>
      <c r="CC49">
        <f>IF(Charts!$B$3="none",M1751,IF(AU1751="",NA(),AU1751))</f>
        <v>0</v>
      </c>
      <c r="CD49">
        <f>IF(Charts!$B$3="none",N1751,IF(AV1751="",NA(),AV1751))</f>
        <v>0</v>
      </c>
      <c r="CE49">
        <f>IF(Charts!$B$3="none",O1751,IF(AW1751="",NA(),AW1751))</f>
        <v>0</v>
      </c>
      <c r="CF49">
        <f>IF(Charts!$B$3="none",P1751,IF(AX1751="",NA(),AX1751))</f>
        <v>0</v>
      </c>
      <c r="CG49">
        <f>IF(Charts!$B$3="none",Q1751,IF(AY1751="",NA(),AY1751))</f>
        <v>0</v>
      </c>
      <c r="CH49">
        <f>IF(Charts!$B$3="none",R1751,IF(AZ1751="",NA(),AZ1751))</f>
        <v>0</v>
      </c>
      <c r="CI49">
        <f>IF(Charts!$B$3="none",S1751,IF(BA1751="",NA(),BA1751))</f>
        <v>0</v>
      </c>
      <c r="CJ49">
        <f>IF(Charts!$B$3="none",T1751,IF(BB1751="",NA(),BB1751))</f>
        <v>0</v>
      </c>
      <c r="CK49">
        <f>IF(Charts!$B$3="none",U1751,IF(BC1751="",NA(),BC1751))</f>
        <v>0</v>
      </c>
      <c r="CL49">
        <f>IF(Charts!$B$3="none",V1751,IF(BD1751="",NA(),BD1751))</f>
        <v>0</v>
      </c>
      <c r="CM49">
        <f>IF(Charts!$B$3="none",W1751,IF(BE1751="",NA(),BE1751))</f>
        <v>0</v>
      </c>
      <c r="CN49">
        <f>IF(Charts!$B$3="none",X1751,IF(BF1751="",NA(),BF1751))</f>
        <v>0</v>
      </c>
      <c r="CO49">
        <f>IF(Charts!$B$3="none",Y1751,IF(BG1751="",NA(),BG1751))</f>
        <v>0</v>
      </c>
      <c r="CP49">
        <f>IF(Charts!$B$3="none",Z1751,IF(BH1751="",NA(),BH1751))</f>
        <v>0</v>
      </c>
      <c r="CQ49">
        <f>IF(Charts!$B$3="none",AA1751,IF(BI1751="",NA(),BI1751))</f>
        <v>0</v>
      </c>
      <c r="CR49">
        <f>IF(Charts!$B$3="none",AB1751,IF(BJ1751="",NA(),BJ1751))</f>
        <v>0</v>
      </c>
      <c r="CS49">
        <f>IF(Charts!$B$3="none",AC1751,IF(BK1751="",NA(),BK1751))</f>
        <v>0</v>
      </c>
      <c r="CT49">
        <f>IF(Charts!$B$3="none",AD1751,IF(BL1751="",NA(),BL1751))</f>
        <v>0</v>
      </c>
      <c r="CU49">
        <f>IF(Charts!$B$3="none",AE1751,IF(BM1751="",NA(),BM1751))</f>
        <v>0</v>
      </c>
      <c r="CV49">
        <f>IF(Charts!$B$3="none",AF1751,IF(BN1751="",NA(),BN1751))</f>
        <v>0</v>
      </c>
      <c r="CW49">
        <f>IF(Charts!$B$3="none",AG1751,IF(BO1751="",NA(),BO1751))</f>
        <v>0</v>
      </c>
      <c r="CX49">
        <f>IF(Charts!$B$3="none",AH1751,IF(BP1751="",NA(),BP1751))</f>
        <v>0</v>
      </c>
      <c r="CY49">
        <f>IF(Charts!$B$3="none",AI1751,IF(BQ1751="",NA(),BQ1751))</f>
        <v>0</v>
      </c>
      <c r="CZ49">
        <f>IF(Charts!$B$3="none",AJ1751,IF(BR1751="",NA(),BR1751))</f>
        <v>0</v>
      </c>
    </row>
    <row r="50" spans="4:104">
      <c r="D50">
        <v>46</v>
      </c>
      <c r="E50">
        <f>IF(INDIRECT(ADDRESS($D50+2,E$2+1,,,"Instances"))="","",INDIRECT(ADDRESS($D50+2,E$2+1,,,"Instances")))</f>
        <v>0</v>
      </c>
      <c r="F50">
        <f>IFERROR(SMALL(E5:E343,ROW()-ROW($F$5)+1),"")</f>
        <v>0</v>
      </c>
      <c r="H50">
        <f>IFERROR(SUM(F5:F50),"")</f>
        <v>0</v>
      </c>
      <c r="I50">
        <f>IF(INDIRECT(ADDRESS($D50+2,I$2+1,,,"Instances"))="","",INDIRECT(ADDRESS($D50+2,I$2+1,,,"Instances")))</f>
        <v>0</v>
      </c>
      <c r="J50">
        <f>IFERROR(SMALL(I5:I343,ROW()-ROW($J$5)+1),"")</f>
        <v>0</v>
      </c>
      <c r="L50">
        <f>IFERROR(SUM(J5:J50),"")</f>
        <v>0</v>
      </c>
      <c r="M50">
        <f>IF(INDIRECT(ADDRESS($D50+2,M$2+1,,,"Instances"))="","",INDIRECT(ADDRESS($D50+2,M$2+1,,,"Instances")))</f>
        <v>0</v>
      </c>
      <c r="N50">
        <f>IFERROR(SMALL(M5:M343,ROW()-ROW($N$5)+1),"")</f>
        <v>0</v>
      </c>
      <c r="P50">
        <f>IFERROR(SUM(N5:N50),"")</f>
        <v>0</v>
      </c>
      <c r="Q50">
        <f>IF(INDIRECT(ADDRESS($D50+2,Q$2+1,,,"Instances"))="","",INDIRECT(ADDRESS($D50+2,Q$2+1,,,"Instances")))</f>
        <v>0</v>
      </c>
      <c r="R50">
        <f>IFERROR(SMALL(Q5:Q343,ROW()-ROW($R$5)+1),"")</f>
        <v>0</v>
      </c>
      <c r="T50">
        <f>IFERROR(SUM(R5:R50),"")</f>
        <v>0</v>
      </c>
      <c r="U50">
        <f>IF(INDIRECT(ADDRESS($D50+2,U$2+1,,,"Instances"))="","",INDIRECT(ADDRESS($D50+2,U$2+1,,,"Instances")))</f>
        <v>0</v>
      </c>
      <c r="V50">
        <f>IFERROR(SMALL(U5:U343,ROW()-ROW($V$5)+1),"")</f>
        <v>0</v>
      </c>
      <c r="X50">
        <f>IFERROR(SUM(V5:V50),"")</f>
        <v>0</v>
      </c>
      <c r="Y50">
        <f>IF(INDIRECT(ADDRESS($D50+2,Y$2+1,,,"Instances"))="","",INDIRECT(ADDRESS($D50+2,Y$2+1,,,"Instances")))</f>
        <v>0</v>
      </c>
      <c r="Z50">
        <f>IFERROR(SMALL(Y5:Y343,ROW()-ROW($Z$5)+1),"")</f>
        <v>0</v>
      </c>
      <c r="AB50">
        <f>IFERROR(SUM(Z5:Z50),"")</f>
        <v>0</v>
      </c>
      <c r="AC50">
        <f>IF(INDIRECT(ADDRESS($D50+2,AC$2+1,,,"Instances"))="","",INDIRECT(ADDRESS($D50+2,AC$2+1,,,"Instances")))</f>
        <v>0</v>
      </c>
      <c r="AD50">
        <f>IFERROR(SMALL(AC5:AC343,ROW()-ROW($AD$5)+1),"")</f>
        <v>0</v>
      </c>
      <c r="AF50">
        <f>IFERROR(SUM(AD5:AD50),"")</f>
        <v>0</v>
      </c>
      <c r="AG50">
        <f>IF(INDIRECT(ADDRESS($D50+2,AG$2+1,,,"Instances"))="","",INDIRECT(ADDRESS($D50+2,AG$2+1,,,"Instances")))</f>
        <v>0</v>
      </c>
      <c r="AH50">
        <f>IFERROR(SMALL(AG5:AG343,ROW()-ROW($AH$5)+1),"")</f>
        <v>0</v>
      </c>
      <c r="AJ50">
        <f>IFERROR(SUM(AH5:AH50),"")</f>
        <v>0</v>
      </c>
      <c r="AL50">
        <v>46</v>
      </c>
      <c r="AM50" cm="1">
        <f t="array" ref="AM50">_xlfn.SWITCH(Charts!$B$3,"average", AVERAGE(INDIRECT(ADDRESS(45+3,AM$2+1,,,"Instances") &amp; ":" &amp; ADDRESS(45+3,AM$2+1))),"median", MEDIAN(INDIRECT(ADDRESS(45+3,AM$2+1,,,"Instances") &amp; ":" &amp; ADDRESS(45+3,AM$2+1))),"min", MIN(INDIRECT(ADDRESS(45+3,AM$2+1,,,"Instances") &amp; ":" &amp; ADDRESS(45+3,AM$2+1))),"max", MAX(INDIRECT(ADDRESS(45+3,AM$2+1,,,"Instances") &amp; ":" &amp; ADDRESS(45+3,AM$2+1))),"diff", MAX(INDIRECT(ADDRESS(45+3,AM$2+1,,,"Instances") &amp; ":" &amp; ADDRESS(45+3,AM$2+1)))-MIN(INDIRECT(ADDRESS(45+3,AM$2+1,,,"Instances") &amp; ":" &amp; ADDRESS(45+3,AM$2+1))))</f>
        <v>0</v>
      </c>
      <c r="AN50">
        <f>IFERROR(SMALL(AM5:AM343,ROW()-ROW($AN$5)+1),"")</f>
        <v>0</v>
      </c>
      <c r="AP50">
        <f>IFERROR(SUM(AN5:AN50),"")</f>
        <v>0</v>
      </c>
      <c r="AQ50" cm="1">
        <f t="array" ref="AQ50">_xlfn.SWITCH(Charts!$B$3,"average", AVERAGE(INDIRECT(ADDRESS(45+3,AQ$2+1,,,"Instances") &amp; ":" &amp; ADDRESS(45+3,AQ$2+1))),"median", MEDIAN(INDIRECT(ADDRESS(45+3,AQ$2+1,,,"Instances") &amp; ":" &amp; ADDRESS(45+3,AQ$2+1))),"min", MIN(INDIRECT(ADDRESS(45+3,AQ$2+1,,,"Instances") &amp; ":" &amp; ADDRESS(45+3,AQ$2+1))),"max", MAX(INDIRECT(ADDRESS(45+3,AQ$2+1,,,"Instances") &amp; ":" &amp; ADDRESS(45+3,AQ$2+1))),"diff", MAX(INDIRECT(ADDRESS(45+3,AQ$2+1,,,"Instances") &amp; ":" &amp; ADDRESS(45+3,AQ$2+1)))-MIN(INDIRECT(ADDRESS(45+3,AQ$2+1,,,"Instances") &amp; ":" &amp; ADDRESS(45+3,AQ$2+1))))</f>
        <v>0</v>
      </c>
      <c r="AR50">
        <f>IFERROR(SMALL(AQ5:AQ343,ROW()-ROW($AR$5)+1),"")</f>
        <v>0</v>
      </c>
      <c r="AT50">
        <f>IFERROR(SUM(AR5:AR50),"")</f>
        <v>0</v>
      </c>
      <c r="AU50" cm="1">
        <f t="array" ref="AU50">_xlfn.SWITCH(Charts!$B$3,"average", AVERAGE(INDIRECT(ADDRESS(45+3,AU$2+1,,,"Instances") &amp; ":" &amp; ADDRESS(45+3,AU$2+1))),"median", MEDIAN(INDIRECT(ADDRESS(45+3,AU$2+1,,,"Instances") &amp; ":" &amp; ADDRESS(45+3,AU$2+1))),"min", MIN(INDIRECT(ADDRESS(45+3,AU$2+1,,,"Instances") &amp; ":" &amp; ADDRESS(45+3,AU$2+1))),"max", MAX(INDIRECT(ADDRESS(45+3,AU$2+1,,,"Instances") &amp; ":" &amp; ADDRESS(45+3,AU$2+1))),"diff", MAX(INDIRECT(ADDRESS(45+3,AU$2+1,,,"Instances") &amp; ":" &amp; ADDRESS(45+3,AU$2+1)))-MIN(INDIRECT(ADDRESS(45+3,AU$2+1,,,"Instances") &amp; ":" &amp; ADDRESS(45+3,AU$2+1))))</f>
        <v>0</v>
      </c>
      <c r="AV50">
        <f>IFERROR(SMALL(AU5:AU343,ROW()-ROW($AV$5)+1),"")</f>
        <v>0</v>
      </c>
      <c r="AX50">
        <f>IFERROR(SUM(AV5:AV50),"")</f>
        <v>0</v>
      </c>
      <c r="AY50" cm="1">
        <f t="array" ref="AY50">_xlfn.SWITCH(Charts!$B$3,"average", AVERAGE(INDIRECT(ADDRESS(45+3,AY$2+1,,,"Instances") &amp; ":" &amp; ADDRESS(45+3,AY$2+1))),"median", MEDIAN(INDIRECT(ADDRESS(45+3,AY$2+1,,,"Instances") &amp; ":" &amp; ADDRESS(45+3,AY$2+1))),"min", MIN(INDIRECT(ADDRESS(45+3,AY$2+1,,,"Instances") &amp; ":" &amp; ADDRESS(45+3,AY$2+1))),"max", MAX(INDIRECT(ADDRESS(45+3,AY$2+1,,,"Instances") &amp; ":" &amp; ADDRESS(45+3,AY$2+1))),"diff", MAX(INDIRECT(ADDRESS(45+3,AY$2+1,,,"Instances") &amp; ":" &amp; ADDRESS(45+3,AY$2+1)))-MIN(INDIRECT(ADDRESS(45+3,AY$2+1,,,"Instances") &amp; ":" &amp; ADDRESS(45+3,AY$2+1))))</f>
        <v>0</v>
      </c>
      <c r="AZ50">
        <f>IFERROR(SMALL(AY5:AY343,ROW()-ROW($AZ$5)+1),"")</f>
        <v>0</v>
      </c>
      <c r="BB50">
        <f>IFERROR(SUM(AZ5:AZ50),"")</f>
        <v>0</v>
      </c>
      <c r="BC50" cm="1">
        <f t="array" ref="BC50">_xlfn.SWITCH(Charts!$B$3,"average", AVERAGE(INDIRECT(ADDRESS(45+3,BC$2+1,,,"Instances") &amp; ":" &amp; ADDRESS(45+3,BC$2+1))),"median", MEDIAN(INDIRECT(ADDRESS(45+3,BC$2+1,,,"Instances") &amp; ":" &amp; ADDRESS(45+3,BC$2+1))),"min", MIN(INDIRECT(ADDRESS(45+3,BC$2+1,,,"Instances") &amp; ":" &amp; ADDRESS(45+3,BC$2+1))),"max", MAX(INDIRECT(ADDRESS(45+3,BC$2+1,,,"Instances") &amp; ":" &amp; ADDRESS(45+3,BC$2+1))),"diff", MAX(INDIRECT(ADDRESS(45+3,BC$2+1,,,"Instances") &amp; ":" &amp; ADDRESS(45+3,BC$2+1)))-MIN(INDIRECT(ADDRESS(45+3,BC$2+1,,,"Instances") &amp; ":" &amp; ADDRESS(45+3,BC$2+1))))</f>
        <v>0</v>
      </c>
      <c r="BD50">
        <f>IFERROR(SMALL(BC5:BC343,ROW()-ROW($BD$5)+1),"")</f>
        <v>0</v>
      </c>
      <c r="BF50">
        <f>IFERROR(SUM(BD5:BD50),"")</f>
        <v>0</v>
      </c>
      <c r="BG50" cm="1">
        <f t="array" ref="BG50">_xlfn.SWITCH(Charts!$B$3,"average", AVERAGE(INDIRECT(ADDRESS(45+3,BG$2+1,,,"Instances") &amp; ":" &amp; ADDRESS(45+3,BG$2+1))),"median", MEDIAN(INDIRECT(ADDRESS(45+3,BG$2+1,,,"Instances") &amp; ":" &amp; ADDRESS(45+3,BG$2+1))),"min", MIN(INDIRECT(ADDRESS(45+3,BG$2+1,,,"Instances") &amp; ":" &amp; ADDRESS(45+3,BG$2+1))),"max", MAX(INDIRECT(ADDRESS(45+3,BG$2+1,,,"Instances") &amp; ":" &amp; ADDRESS(45+3,BG$2+1))),"diff", MAX(INDIRECT(ADDRESS(45+3,BG$2+1,,,"Instances") &amp; ":" &amp; ADDRESS(45+3,BG$2+1)))-MIN(INDIRECT(ADDRESS(45+3,BG$2+1,,,"Instances") &amp; ":" &amp; ADDRESS(45+3,BG$2+1))))</f>
        <v>0</v>
      </c>
      <c r="BH50">
        <f>IFERROR(SMALL(BG5:BG343,ROW()-ROW($BH$5)+1),"")</f>
        <v>0</v>
      </c>
      <c r="BJ50">
        <f>IFERROR(SUM(BH5:BH50),"")</f>
        <v>0</v>
      </c>
      <c r="BK50" cm="1">
        <f t="array" ref="BK50">_xlfn.SWITCH(Charts!$B$3,"average", AVERAGE(INDIRECT(ADDRESS(45+3,BK$2+1,,,"Instances") &amp; ":" &amp; ADDRESS(45+3,BK$2+1))),"median", MEDIAN(INDIRECT(ADDRESS(45+3,BK$2+1,,,"Instances") &amp; ":" &amp; ADDRESS(45+3,BK$2+1))),"min", MIN(INDIRECT(ADDRESS(45+3,BK$2+1,,,"Instances") &amp; ":" &amp; ADDRESS(45+3,BK$2+1))),"max", MAX(INDIRECT(ADDRESS(45+3,BK$2+1,,,"Instances") &amp; ":" &amp; ADDRESS(45+3,BK$2+1))),"diff", MAX(INDIRECT(ADDRESS(45+3,BK$2+1,,,"Instances") &amp; ":" &amp; ADDRESS(45+3,BK$2+1)))-MIN(INDIRECT(ADDRESS(45+3,BK$2+1,,,"Instances") &amp; ":" &amp; ADDRESS(45+3,BK$2+1))))</f>
        <v>0</v>
      </c>
      <c r="BL50">
        <f>IFERROR(SMALL(BK5:BK343,ROW()-ROW($BL$5)+1),"")</f>
        <v>0</v>
      </c>
      <c r="BN50">
        <f>IFERROR(SUM(BL5:BL50),"")</f>
        <v>0</v>
      </c>
      <c r="BO50" cm="1">
        <f t="array" ref="BO50">_xlfn.SWITCH(Charts!$B$3,"average", AVERAGE(INDIRECT(ADDRESS(45+3,BO$2+1,,,"Instances") &amp; ":" &amp; ADDRESS(45+3,BO$2+1))),"median", MEDIAN(INDIRECT(ADDRESS(45+3,BO$2+1,,,"Instances") &amp; ":" &amp; ADDRESS(45+3,BO$2+1))),"min", MIN(INDIRECT(ADDRESS(45+3,BO$2+1,,,"Instances") &amp; ":" &amp; ADDRESS(45+3,BO$2+1))),"max", MAX(INDIRECT(ADDRESS(45+3,BO$2+1,,,"Instances") &amp; ":" &amp; ADDRESS(45+3,BO$2+1))),"diff", MAX(INDIRECT(ADDRESS(45+3,BO$2+1,,,"Instances") &amp; ":" &amp; ADDRESS(45+3,BO$2+1)))-MIN(INDIRECT(ADDRESS(45+3,BO$2+1,,,"Instances") &amp; ":" &amp; ADDRESS(45+3,BO$2+1))))</f>
        <v>0</v>
      </c>
      <c r="BP50">
        <f>IFERROR(SMALL(BO5:BO343,ROW()-ROW($BP$5)+1),"")</f>
        <v>0</v>
      </c>
      <c r="BR50">
        <f>IFERROR(SUM(BP5:BP50),"")</f>
        <v>0</v>
      </c>
      <c r="BU50">
        <f>IF(Charts!$B$3="none",E1752,IF(AM1752="",NA(),AM1752))</f>
        <v>0</v>
      </c>
      <c r="BV50">
        <f>IF(Charts!$B$3="none",F1752,IF(AN1752="",NA(),AN1752))</f>
        <v>0</v>
      </c>
      <c r="BW50">
        <f>IF(Charts!$B$3="none",G1752,IF(AO1752="",NA(),AO1752))</f>
        <v>0</v>
      </c>
      <c r="BX50">
        <f>IF(Charts!$B$3="none",H1752,IF(AP1752="",NA(),AP1752))</f>
        <v>0</v>
      </c>
      <c r="BY50">
        <f>IF(Charts!$B$3="none",I1752,IF(AQ1752="",NA(),AQ1752))</f>
        <v>0</v>
      </c>
      <c r="BZ50">
        <f>IF(Charts!$B$3="none",J1752,IF(AR1752="",NA(),AR1752))</f>
        <v>0</v>
      </c>
      <c r="CA50">
        <f>IF(Charts!$B$3="none",K1752,IF(AS1752="",NA(),AS1752))</f>
        <v>0</v>
      </c>
      <c r="CB50">
        <f>IF(Charts!$B$3="none",L1752,IF(AT1752="",NA(),AT1752))</f>
        <v>0</v>
      </c>
      <c r="CC50">
        <f>IF(Charts!$B$3="none",M1752,IF(AU1752="",NA(),AU1752))</f>
        <v>0</v>
      </c>
      <c r="CD50">
        <f>IF(Charts!$B$3="none",N1752,IF(AV1752="",NA(),AV1752))</f>
        <v>0</v>
      </c>
      <c r="CE50">
        <f>IF(Charts!$B$3="none",O1752,IF(AW1752="",NA(),AW1752))</f>
        <v>0</v>
      </c>
      <c r="CF50">
        <f>IF(Charts!$B$3="none",P1752,IF(AX1752="",NA(),AX1752))</f>
        <v>0</v>
      </c>
      <c r="CG50">
        <f>IF(Charts!$B$3="none",Q1752,IF(AY1752="",NA(),AY1752))</f>
        <v>0</v>
      </c>
      <c r="CH50">
        <f>IF(Charts!$B$3="none",R1752,IF(AZ1752="",NA(),AZ1752))</f>
        <v>0</v>
      </c>
      <c r="CI50">
        <f>IF(Charts!$B$3="none",S1752,IF(BA1752="",NA(),BA1752))</f>
        <v>0</v>
      </c>
      <c r="CJ50">
        <f>IF(Charts!$B$3="none",T1752,IF(BB1752="",NA(),BB1752))</f>
        <v>0</v>
      </c>
      <c r="CK50">
        <f>IF(Charts!$B$3="none",U1752,IF(BC1752="",NA(),BC1752))</f>
        <v>0</v>
      </c>
      <c r="CL50">
        <f>IF(Charts!$B$3="none",V1752,IF(BD1752="",NA(),BD1752))</f>
        <v>0</v>
      </c>
      <c r="CM50">
        <f>IF(Charts!$B$3="none",W1752,IF(BE1752="",NA(),BE1752))</f>
        <v>0</v>
      </c>
      <c r="CN50">
        <f>IF(Charts!$B$3="none",X1752,IF(BF1752="",NA(),BF1752))</f>
        <v>0</v>
      </c>
      <c r="CO50">
        <f>IF(Charts!$B$3="none",Y1752,IF(BG1752="",NA(),BG1752))</f>
        <v>0</v>
      </c>
      <c r="CP50">
        <f>IF(Charts!$B$3="none",Z1752,IF(BH1752="",NA(),BH1752))</f>
        <v>0</v>
      </c>
      <c r="CQ50">
        <f>IF(Charts!$B$3="none",AA1752,IF(BI1752="",NA(),BI1752))</f>
        <v>0</v>
      </c>
      <c r="CR50">
        <f>IF(Charts!$B$3="none",AB1752,IF(BJ1752="",NA(),BJ1752))</f>
        <v>0</v>
      </c>
      <c r="CS50">
        <f>IF(Charts!$B$3="none",AC1752,IF(BK1752="",NA(),BK1752))</f>
        <v>0</v>
      </c>
      <c r="CT50">
        <f>IF(Charts!$B$3="none",AD1752,IF(BL1752="",NA(),BL1752))</f>
        <v>0</v>
      </c>
      <c r="CU50">
        <f>IF(Charts!$B$3="none",AE1752,IF(BM1752="",NA(),BM1752))</f>
        <v>0</v>
      </c>
      <c r="CV50">
        <f>IF(Charts!$B$3="none",AF1752,IF(BN1752="",NA(),BN1752))</f>
        <v>0</v>
      </c>
      <c r="CW50">
        <f>IF(Charts!$B$3="none",AG1752,IF(BO1752="",NA(),BO1752))</f>
        <v>0</v>
      </c>
      <c r="CX50">
        <f>IF(Charts!$B$3="none",AH1752,IF(BP1752="",NA(),BP1752))</f>
        <v>0</v>
      </c>
      <c r="CY50">
        <f>IF(Charts!$B$3="none",AI1752,IF(BQ1752="",NA(),BQ1752))</f>
        <v>0</v>
      </c>
      <c r="CZ50">
        <f>IF(Charts!$B$3="none",AJ1752,IF(BR1752="",NA(),BR1752))</f>
        <v>0</v>
      </c>
    </row>
    <row r="51" spans="4:104">
      <c r="D51">
        <v>47</v>
      </c>
      <c r="E51">
        <f>IF(INDIRECT(ADDRESS($D51+2,E$2+1,,,"Instances"))="","",INDIRECT(ADDRESS($D51+2,E$2+1,,,"Instances")))</f>
        <v>0</v>
      </c>
      <c r="F51">
        <f>IFERROR(SMALL(E5:E343,ROW()-ROW($F$5)+1),"")</f>
        <v>0</v>
      </c>
      <c r="H51">
        <f>IFERROR(SUM(F5:F51),"")</f>
        <v>0</v>
      </c>
      <c r="I51">
        <f>IF(INDIRECT(ADDRESS($D51+2,I$2+1,,,"Instances"))="","",INDIRECT(ADDRESS($D51+2,I$2+1,,,"Instances")))</f>
        <v>0</v>
      </c>
      <c r="J51">
        <f>IFERROR(SMALL(I5:I343,ROW()-ROW($J$5)+1),"")</f>
        <v>0</v>
      </c>
      <c r="L51">
        <f>IFERROR(SUM(J5:J51),"")</f>
        <v>0</v>
      </c>
      <c r="M51">
        <f>IF(INDIRECT(ADDRESS($D51+2,M$2+1,,,"Instances"))="","",INDIRECT(ADDRESS($D51+2,M$2+1,,,"Instances")))</f>
        <v>0</v>
      </c>
      <c r="N51">
        <f>IFERROR(SMALL(M5:M343,ROW()-ROW($N$5)+1),"")</f>
        <v>0</v>
      </c>
      <c r="P51">
        <f>IFERROR(SUM(N5:N51),"")</f>
        <v>0</v>
      </c>
      <c r="Q51">
        <f>IF(INDIRECT(ADDRESS($D51+2,Q$2+1,,,"Instances"))="","",INDIRECT(ADDRESS($D51+2,Q$2+1,,,"Instances")))</f>
        <v>0</v>
      </c>
      <c r="R51">
        <f>IFERROR(SMALL(Q5:Q343,ROW()-ROW($R$5)+1),"")</f>
        <v>0</v>
      </c>
      <c r="T51">
        <f>IFERROR(SUM(R5:R51),"")</f>
        <v>0</v>
      </c>
      <c r="U51">
        <f>IF(INDIRECT(ADDRESS($D51+2,U$2+1,,,"Instances"))="","",INDIRECT(ADDRESS($D51+2,U$2+1,,,"Instances")))</f>
        <v>0</v>
      </c>
      <c r="V51">
        <f>IFERROR(SMALL(U5:U343,ROW()-ROW($V$5)+1),"")</f>
        <v>0</v>
      </c>
      <c r="X51">
        <f>IFERROR(SUM(V5:V51),"")</f>
        <v>0</v>
      </c>
      <c r="Y51">
        <f>IF(INDIRECT(ADDRESS($D51+2,Y$2+1,,,"Instances"))="","",INDIRECT(ADDRESS($D51+2,Y$2+1,,,"Instances")))</f>
        <v>0</v>
      </c>
      <c r="Z51">
        <f>IFERROR(SMALL(Y5:Y343,ROW()-ROW($Z$5)+1),"")</f>
        <v>0</v>
      </c>
      <c r="AB51">
        <f>IFERROR(SUM(Z5:Z51),"")</f>
        <v>0</v>
      </c>
      <c r="AC51">
        <f>IF(INDIRECT(ADDRESS($D51+2,AC$2+1,,,"Instances"))="","",INDIRECT(ADDRESS($D51+2,AC$2+1,,,"Instances")))</f>
        <v>0</v>
      </c>
      <c r="AD51">
        <f>IFERROR(SMALL(AC5:AC343,ROW()-ROW($AD$5)+1),"")</f>
        <v>0</v>
      </c>
      <c r="AF51">
        <f>IFERROR(SUM(AD5:AD51),"")</f>
        <v>0</v>
      </c>
      <c r="AG51">
        <f>IF(INDIRECT(ADDRESS($D51+2,AG$2+1,,,"Instances"))="","",INDIRECT(ADDRESS($D51+2,AG$2+1,,,"Instances")))</f>
        <v>0</v>
      </c>
      <c r="AH51">
        <f>IFERROR(SMALL(AG5:AG343,ROW()-ROW($AH$5)+1),"")</f>
        <v>0</v>
      </c>
      <c r="AJ51">
        <f>IFERROR(SUM(AH5:AH51),"")</f>
        <v>0</v>
      </c>
      <c r="AL51">
        <v>47</v>
      </c>
      <c r="AM51" cm="1">
        <f t="array" ref="AM51">_xlfn.SWITCH(Charts!$B$3,"average", AVERAGE(INDIRECT(ADDRESS(46+3,AM$2+1,,,"Instances") &amp; ":" &amp; ADDRESS(46+3,AM$2+1))),"median", MEDIAN(INDIRECT(ADDRESS(46+3,AM$2+1,,,"Instances") &amp; ":" &amp; ADDRESS(46+3,AM$2+1))),"min", MIN(INDIRECT(ADDRESS(46+3,AM$2+1,,,"Instances") &amp; ":" &amp; ADDRESS(46+3,AM$2+1))),"max", MAX(INDIRECT(ADDRESS(46+3,AM$2+1,,,"Instances") &amp; ":" &amp; ADDRESS(46+3,AM$2+1))),"diff", MAX(INDIRECT(ADDRESS(46+3,AM$2+1,,,"Instances") &amp; ":" &amp; ADDRESS(46+3,AM$2+1)))-MIN(INDIRECT(ADDRESS(46+3,AM$2+1,,,"Instances") &amp; ":" &amp; ADDRESS(46+3,AM$2+1))))</f>
        <v>0</v>
      </c>
      <c r="AN51">
        <f>IFERROR(SMALL(AM5:AM343,ROW()-ROW($AN$5)+1),"")</f>
        <v>0</v>
      </c>
      <c r="AP51">
        <f>IFERROR(SUM(AN5:AN51),"")</f>
        <v>0</v>
      </c>
      <c r="AQ51" cm="1">
        <f t="array" ref="AQ51">_xlfn.SWITCH(Charts!$B$3,"average", AVERAGE(INDIRECT(ADDRESS(46+3,AQ$2+1,,,"Instances") &amp; ":" &amp; ADDRESS(46+3,AQ$2+1))),"median", MEDIAN(INDIRECT(ADDRESS(46+3,AQ$2+1,,,"Instances") &amp; ":" &amp; ADDRESS(46+3,AQ$2+1))),"min", MIN(INDIRECT(ADDRESS(46+3,AQ$2+1,,,"Instances") &amp; ":" &amp; ADDRESS(46+3,AQ$2+1))),"max", MAX(INDIRECT(ADDRESS(46+3,AQ$2+1,,,"Instances") &amp; ":" &amp; ADDRESS(46+3,AQ$2+1))),"diff", MAX(INDIRECT(ADDRESS(46+3,AQ$2+1,,,"Instances") &amp; ":" &amp; ADDRESS(46+3,AQ$2+1)))-MIN(INDIRECT(ADDRESS(46+3,AQ$2+1,,,"Instances") &amp; ":" &amp; ADDRESS(46+3,AQ$2+1))))</f>
        <v>0</v>
      </c>
      <c r="AR51">
        <f>IFERROR(SMALL(AQ5:AQ343,ROW()-ROW($AR$5)+1),"")</f>
        <v>0</v>
      </c>
      <c r="AT51">
        <f>IFERROR(SUM(AR5:AR51),"")</f>
        <v>0</v>
      </c>
      <c r="AU51" cm="1">
        <f t="array" ref="AU51">_xlfn.SWITCH(Charts!$B$3,"average", AVERAGE(INDIRECT(ADDRESS(46+3,AU$2+1,,,"Instances") &amp; ":" &amp; ADDRESS(46+3,AU$2+1))),"median", MEDIAN(INDIRECT(ADDRESS(46+3,AU$2+1,,,"Instances") &amp; ":" &amp; ADDRESS(46+3,AU$2+1))),"min", MIN(INDIRECT(ADDRESS(46+3,AU$2+1,,,"Instances") &amp; ":" &amp; ADDRESS(46+3,AU$2+1))),"max", MAX(INDIRECT(ADDRESS(46+3,AU$2+1,,,"Instances") &amp; ":" &amp; ADDRESS(46+3,AU$2+1))),"diff", MAX(INDIRECT(ADDRESS(46+3,AU$2+1,,,"Instances") &amp; ":" &amp; ADDRESS(46+3,AU$2+1)))-MIN(INDIRECT(ADDRESS(46+3,AU$2+1,,,"Instances") &amp; ":" &amp; ADDRESS(46+3,AU$2+1))))</f>
        <v>0</v>
      </c>
      <c r="AV51">
        <f>IFERROR(SMALL(AU5:AU343,ROW()-ROW($AV$5)+1),"")</f>
        <v>0</v>
      </c>
      <c r="AX51">
        <f>IFERROR(SUM(AV5:AV51),"")</f>
        <v>0</v>
      </c>
      <c r="AY51" cm="1">
        <f t="array" ref="AY51">_xlfn.SWITCH(Charts!$B$3,"average", AVERAGE(INDIRECT(ADDRESS(46+3,AY$2+1,,,"Instances") &amp; ":" &amp; ADDRESS(46+3,AY$2+1))),"median", MEDIAN(INDIRECT(ADDRESS(46+3,AY$2+1,,,"Instances") &amp; ":" &amp; ADDRESS(46+3,AY$2+1))),"min", MIN(INDIRECT(ADDRESS(46+3,AY$2+1,,,"Instances") &amp; ":" &amp; ADDRESS(46+3,AY$2+1))),"max", MAX(INDIRECT(ADDRESS(46+3,AY$2+1,,,"Instances") &amp; ":" &amp; ADDRESS(46+3,AY$2+1))),"diff", MAX(INDIRECT(ADDRESS(46+3,AY$2+1,,,"Instances") &amp; ":" &amp; ADDRESS(46+3,AY$2+1)))-MIN(INDIRECT(ADDRESS(46+3,AY$2+1,,,"Instances") &amp; ":" &amp; ADDRESS(46+3,AY$2+1))))</f>
        <v>0</v>
      </c>
      <c r="AZ51">
        <f>IFERROR(SMALL(AY5:AY343,ROW()-ROW($AZ$5)+1),"")</f>
        <v>0</v>
      </c>
      <c r="BB51">
        <f>IFERROR(SUM(AZ5:AZ51),"")</f>
        <v>0</v>
      </c>
      <c r="BC51" cm="1">
        <f t="array" ref="BC51">_xlfn.SWITCH(Charts!$B$3,"average", AVERAGE(INDIRECT(ADDRESS(46+3,BC$2+1,,,"Instances") &amp; ":" &amp; ADDRESS(46+3,BC$2+1))),"median", MEDIAN(INDIRECT(ADDRESS(46+3,BC$2+1,,,"Instances") &amp; ":" &amp; ADDRESS(46+3,BC$2+1))),"min", MIN(INDIRECT(ADDRESS(46+3,BC$2+1,,,"Instances") &amp; ":" &amp; ADDRESS(46+3,BC$2+1))),"max", MAX(INDIRECT(ADDRESS(46+3,BC$2+1,,,"Instances") &amp; ":" &amp; ADDRESS(46+3,BC$2+1))),"diff", MAX(INDIRECT(ADDRESS(46+3,BC$2+1,,,"Instances") &amp; ":" &amp; ADDRESS(46+3,BC$2+1)))-MIN(INDIRECT(ADDRESS(46+3,BC$2+1,,,"Instances") &amp; ":" &amp; ADDRESS(46+3,BC$2+1))))</f>
        <v>0</v>
      </c>
      <c r="BD51">
        <f>IFERROR(SMALL(BC5:BC343,ROW()-ROW($BD$5)+1),"")</f>
        <v>0</v>
      </c>
      <c r="BF51">
        <f>IFERROR(SUM(BD5:BD51),"")</f>
        <v>0</v>
      </c>
      <c r="BG51" cm="1">
        <f t="array" ref="BG51">_xlfn.SWITCH(Charts!$B$3,"average", AVERAGE(INDIRECT(ADDRESS(46+3,BG$2+1,,,"Instances") &amp; ":" &amp; ADDRESS(46+3,BG$2+1))),"median", MEDIAN(INDIRECT(ADDRESS(46+3,BG$2+1,,,"Instances") &amp; ":" &amp; ADDRESS(46+3,BG$2+1))),"min", MIN(INDIRECT(ADDRESS(46+3,BG$2+1,,,"Instances") &amp; ":" &amp; ADDRESS(46+3,BG$2+1))),"max", MAX(INDIRECT(ADDRESS(46+3,BG$2+1,,,"Instances") &amp; ":" &amp; ADDRESS(46+3,BG$2+1))),"diff", MAX(INDIRECT(ADDRESS(46+3,BG$2+1,,,"Instances") &amp; ":" &amp; ADDRESS(46+3,BG$2+1)))-MIN(INDIRECT(ADDRESS(46+3,BG$2+1,,,"Instances") &amp; ":" &amp; ADDRESS(46+3,BG$2+1))))</f>
        <v>0</v>
      </c>
      <c r="BH51">
        <f>IFERROR(SMALL(BG5:BG343,ROW()-ROW($BH$5)+1),"")</f>
        <v>0</v>
      </c>
      <c r="BJ51">
        <f>IFERROR(SUM(BH5:BH51),"")</f>
        <v>0</v>
      </c>
      <c r="BK51" cm="1">
        <f t="array" ref="BK51">_xlfn.SWITCH(Charts!$B$3,"average", AVERAGE(INDIRECT(ADDRESS(46+3,BK$2+1,,,"Instances") &amp; ":" &amp; ADDRESS(46+3,BK$2+1))),"median", MEDIAN(INDIRECT(ADDRESS(46+3,BK$2+1,,,"Instances") &amp; ":" &amp; ADDRESS(46+3,BK$2+1))),"min", MIN(INDIRECT(ADDRESS(46+3,BK$2+1,,,"Instances") &amp; ":" &amp; ADDRESS(46+3,BK$2+1))),"max", MAX(INDIRECT(ADDRESS(46+3,BK$2+1,,,"Instances") &amp; ":" &amp; ADDRESS(46+3,BK$2+1))),"diff", MAX(INDIRECT(ADDRESS(46+3,BK$2+1,,,"Instances") &amp; ":" &amp; ADDRESS(46+3,BK$2+1)))-MIN(INDIRECT(ADDRESS(46+3,BK$2+1,,,"Instances") &amp; ":" &amp; ADDRESS(46+3,BK$2+1))))</f>
        <v>0</v>
      </c>
      <c r="BL51">
        <f>IFERROR(SMALL(BK5:BK343,ROW()-ROW($BL$5)+1),"")</f>
        <v>0</v>
      </c>
      <c r="BN51">
        <f>IFERROR(SUM(BL5:BL51),"")</f>
        <v>0</v>
      </c>
      <c r="BO51" cm="1">
        <f t="array" ref="BO51">_xlfn.SWITCH(Charts!$B$3,"average", AVERAGE(INDIRECT(ADDRESS(46+3,BO$2+1,,,"Instances") &amp; ":" &amp; ADDRESS(46+3,BO$2+1))),"median", MEDIAN(INDIRECT(ADDRESS(46+3,BO$2+1,,,"Instances") &amp; ":" &amp; ADDRESS(46+3,BO$2+1))),"min", MIN(INDIRECT(ADDRESS(46+3,BO$2+1,,,"Instances") &amp; ":" &amp; ADDRESS(46+3,BO$2+1))),"max", MAX(INDIRECT(ADDRESS(46+3,BO$2+1,,,"Instances") &amp; ":" &amp; ADDRESS(46+3,BO$2+1))),"diff", MAX(INDIRECT(ADDRESS(46+3,BO$2+1,,,"Instances") &amp; ":" &amp; ADDRESS(46+3,BO$2+1)))-MIN(INDIRECT(ADDRESS(46+3,BO$2+1,,,"Instances") &amp; ":" &amp; ADDRESS(46+3,BO$2+1))))</f>
        <v>0</v>
      </c>
      <c r="BP51">
        <f>IFERROR(SMALL(BO5:BO343,ROW()-ROW($BP$5)+1),"")</f>
        <v>0</v>
      </c>
      <c r="BR51">
        <f>IFERROR(SUM(BP5:BP51),"")</f>
        <v>0</v>
      </c>
      <c r="BU51">
        <f>IF(Charts!$B$3="none",E1753,IF(AM1753="",NA(),AM1753))</f>
        <v>0</v>
      </c>
      <c r="BV51">
        <f>IF(Charts!$B$3="none",F1753,IF(AN1753="",NA(),AN1753))</f>
        <v>0</v>
      </c>
      <c r="BW51">
        <f>IF(Charts!$B$3="none",G1753,IF(AO1753="",NA(),AO1753))</f>
        <v>0</v>
      </c>
      <c r="BX51">
        <f>IF(Charts!$B$3="none",H1753,IF(AP1753="",NA(),AP1753))</f>
        <v>0</v>
      </c>
      <c r="BY51">
        <f>IF(Charts!$B$3="none",I1753,IF(AQ1753="",NA(),AQ1753))</f>
        <v>0</v>
      </c>
      <c r="BZ51">
        <f>IF(Charts!$B$3="none",J1753,IF(AR1753="",NA(),AR1753))</f>
        <v>0</v>
      </c>
      <c r="CA51">
        <f>IF(Charts!$B$3="none",K1753,IF(AS1753="",NA(),AS1753))</f>
        <v>0</v>
      </c>
      <c r="CB51">
        <f>IF(Charts!$B$3="none",L1753,IF(AT1753="",NA(),AT1753))</f>
        <v>0</v>
      </c>
      <c r="CC51">
        <f>IF(Charts!$B$3="none",M1753,IF(AU1753="",NA(),AU1753))</f>
        <v>0</v>
      </c>
      <c r="CD51">
        <f>IF(Charts!$B$3="none",N1753,IF(AV1753="",NA(),AV1753))</f>
        <v>0</v>
      </c>
      <c r="CE51">
        <f>IF(Charts!$B$3="none",O1753,IF(AW1753="",NA(),AW1753))</f>
        <v>0</v>
      </c>
      <c r="CF51">
        <f>IF(Charts!$B$3="none",P1753,IF(AX1753="",NA(),AX1753))</f>
        <v>0</v>
      </c>
      <c r="CG51">
        <f>IF(Charts!$B$3="none",Q1753,IF(AY1753="",NA(),AY1753))</f>
        <v>0</v>
      </c>
      <c r="CH51">
        <f>IF(Charts!$B$3="none",R1753,IF(AZ1753="",NA(),AZ1753))</f>
        <v>0</v>
      </c>
      <c r="CI51">
        <f>IF(Charts!$B$3="none",S1753,IF(BA1753="",NA(),BA1753))</f>
        <v>0</v>
      </c>
      <c r="CJ51">
        <f>IF(Charts!$B$3="none",T1753,IF(BB1753="",NA(),BB1753))</f>
        <v>0</v>
      </c>
      <c r="CK51">
        <f>IF(Charts!$B$3="none",U1753,IF(BC1753="",NA(),BC1753))</f>
        <v>0</v>
      </c>
      <c r="CL51">
        <f>IF(Charts!$B$3="none",V1753,IF(BD1753="",NA(),BD1753))</f>
        <v>0</v>
      </c>
      <c r="CM51">
        <f>IF(Charts!$B$3="none",W1753,IF(BE1753="",NA(),BE1753))</f>
        <v>0</v>
      </c>
      <c r="CN51">
        <f>IF(Charts!$B$3="none",X1753,IF(BF1753="",NA(),BF1753))</f>
        <v>0</v>
      </c>
      <c r="CO51">
        <f>IF(Charts!$B$3="none",Y1753,IF(BG1753="",NA(),BG1753))</f>
        <v>0</v>
      </c>
      <c r="CP51">
        <f>IF(Charts!$B$3="none",Z1753,IF(BH1753="",NA(),BH1753))</f>
        <v>0</v>
      </c>
      <c r="CQ51">
        <f>IF(Charts!$B$3="none",AA1753,IF(BI1753="",NA(),BI1753))</f>
        <v>0</v>
      </c>
      <c r="CR51">
        <f>IF(Charts!$B$3="none",AB1753,IF(BJ1753="",NA(),BJ1753))</f>
        <v>0</v>
      </c>
      <c r="CS51">
        <f>IF(Charts!$B$3="none",AC1753,IF(BK1753="",NA(),BK1753))</f>
        <v>0</v>
      </c>
      <c r="CT51">
        <f>IF(Charts!$B$3="none",AD1753,IF(BL1753="",NA(),BL1753))</f>
        <v>0</v>
      </c>
      <c r="CU51">
        <f>IF(Charts!$B$3="none",AE1753,IF(BM1753="",NA(),BM1753))</f>
        <v>0</v>
      </c>
      <c r="CV51">
        <f>IF(Charts!$B$3="none",AF1753,IF(BN1753="",NA(),BN1753))</f>
        <v>0</v>
      </c>
      <c r="CW51">
        <f>IF(Charts!$B$3="none",AG1753,IF(BO1753="",NA(),BO1753))</f>
        <v>0</v>
      </c>
      <c r="CX51">
        <f>IF(Charts!$B$3="none",AH1753,IF(BP1753="",NA(),BP1753))</f>
        <v>0</v>
      </c>
      <c r="CY51">
        <f>IF(Charts!$B$3="none",AI1753,IF(BQ1753="",NA(),BQ1753))</f>
        <v>0</v>
      </c>
      <c r="CZ51">
        <f>IF(Charts!$B$3="none",AJ1753,IF(BR1753="",NA(),BR1753))</f>
        <v>0</v>
      </c>
    </row>
    <row r="52" spans="4:104">
      <c r="D52">
        <v>48</v>
      </c>
      <c r="E52">
        <f>IF(INDIRECT(ADDRESS($D52+2,E$2+1,,,"Instances"))="","",INDIRECT(ADDRESS($D52+2,E$2+1,,,"Instances")))</f>
        <v>0</v>
      </c>
      <c r="F52">
        <f>IFERROR(SMALL(E5:E343,ROW()-ROW($F$5)+1),"")</f>
        <v>0</v>
      </c>
      <c r="H52">
        <f>IFERROR(SUM(F5:F52),"")</f>
        <v>0</v>
      </c>
      <c r="I52">
        <f>IF(INDIRECT(ADDRESS($D52+2,I$2+1,,,"Instances"))="","",INDIRECT(ADDRESS($D52+2,I$2+1,,,"Instances")))</f>
        <v>0</v>
      </c>
      <c r="J52">
        <f>IFERROR(SMALL(I5:I343,ROW()-ROW($J$5)+1),"")</f>
        <v>0</v>
      </c>
      <c r="L52">
        <f>IFERROR(SUM(J5:J52),"")</f>
        <v>0</v>
      </c>
      <c r="M52">
        <f>IF(INDIRECT(ADDRESS($D52+2,M$2+1,,,"Instances"))="","",INDIRECT(ADDRESS($D52+2,M$2+1,,,"Instances")))</f>
        <v>0</v>
      </c>
      <c r="N52">
        <f>IFERROR(SMALL(M5:M343,ROW()-ROW($N$5)+1),"")</f>
        <v>0</v>
      </c>
      <c r="P52">
        <f>IFERROR(SUM(N5:N52),"")</f>
        <v>0</v>
      </c>
      <c r="Q52">
        <f>IF(INDIRECT(ADDRESS($D52+2,Q$2+1,,,"Instances"))="","",INDIRECT(ADDRESS($D52+2,Q$2+1,,,"Instances")))</f>
        <v>0</v>
      </c>
      <c r="R52">
        <f>IFERROR(SMALL(Q5:Q343,ROW()-ROW($R$5)+1),"")</f>
        <v>0</v>
      </c>
      <c r="T52">
        <f>IFERROR(SUM(R5:R52),"")</f>
        <v>0</v>
      </c>
      <c r="U52">
        <f>IF(INDIRECT(ADDRESS($D52+2,U$2+1,,,"Instances"))="","",INDIRECT(ADDRESS($D52+2,U$2+1,,,"Instances")))</f>
        <v>0</v>
      </c>
      <c r="V52">
        <f>IFERROR(SMALL(U5:U343,ROW()-ROW($V$5)+1),"")</f>
        <v>0</v>
      </c>
      <c r="X52">
        <f>IFERROR(SUM(V5:V52),"")</f>
        <v>0</v>
      </c>
      <c r="Y52">
        <f>IF(INDIRECT(ADDRESS($D52+2,Y$2+1,,,"Instances"))="","",INDIRECT(ADDRESS($D52+2,Y$2+1,,,"Instances")))</f>
        <v>0</v>
      </c>
      <c r="Z52">
        <f>IFERROR(SMALL(Y5:Y343,ROW()-ROW($Z$5)+1),"")</f>
        <v>0</v>
      </c>
      <c r="AB52">
        <f>IFERROR(SUM(Z5:Z52),"")</f>
        <v>0</v>
      </c>
      <c r="AC52">
        <f>IF(INDIRECT(ADDRESS($D52+2,AC$2+1,,,"Instances"))="","",INDIRECT(ADDRESS($D52+2,AC$2+1,,,"Instances")))</f>
        <v>0</v>
      </c>
      <c r="AD52">
        <f>IFERROR(SMALL(AC5:AC343,ROW()-ROW($AD$5)+1),"")</f>
        <v>0</v>
      </c>
      <c r="AF52">
        <f>IFERROR(SUM(AD5:AD52),"")</f>
        <v>0</v>
      </c>
      <c r="AG52">
        <f>IF(INDIRECT(ADDRESS($D52+2,AG$2+1,,,"Instances"))="","",INDIRECT(ADDRESS($D52+2,AG$2+1,,,"Instances")))</f>
        <v>0</v>
      </c>
      <c r="AH52">
        <f>IFERROR(SMALL(AG5:AG343,ROW()-ROW($AH$5)+1),"")</f>
        <v>0</v>
      </c>
      <c r="AJ52">
        <f>IFERROR(SUM(AH5:AH52),"")</f>
        <v>0</v>
      </c>
      <c r="AL52">
        <v>48</v>
      </c>
      <c r="AM52" cm="1">
        <f t="array" ref="AM52">_xlfn.SWITCH(Charts!$B$3,"average", AVERAGE(INDIRECT(ADDRESS(47+3,AM$2+1,,,"Instances") &amp; ":" &amp; ADDRESS(47+3,AM$2+1))),"median", MEDIAN(INDIRECT(ADDRESS(47+3,AM$2+1,,,"Instances") &amp; ":" &amp; ADDRESS(47+3,AM$2+1))),"min", MIN(INDIRECT(ADDRESS(47+3,AM$2+1,,,"Instances") &amp; ":" &amp; ADDRESS(47+3,AM$2+1))),"max", MAX(INDIRECT(ADDRESS(47+3,AM$2+1,,,"Instances") &amp; ":" &amp; ADDRESS(47+3,AM$2+1))),"diff", MAX(INDIRECT(ADDRESS(47+3,AM$2+1,,,"Instances") &amp; ":" &amp; ADDRESS(47+3,AM$2+1)))-MIN(INDIRECT(ADDRESS(47+3,AM$2+1,,,"Instances") &amp; ":" &amp; ADDRESS(47+3,AM$2+1))))</f>
        <v>0</v>
      </c>
      <c r="AN52">
        <f>IFERROR(SMALL(AM5:AM343,ROW()-ROW($AN$5)+1),"")</f>
        <v>0</v>
      </c>
      <c r="AP52">
        <f>IFERROR(SUM(AN5:AN52),"")</f>
        <v>0</v>
      </c>
      <c r="AQ52" cm="1">
        <f t="array" ref="AQ52">_xlfn.SWITCH(Charts!$B$3,"average", AVERAGE(INDIRECT(ADDRESS(47+3,AQ$2+1,,,"Instances") &amp; ":" &amp; ADDRESS(47+3,AQ$2+1))),"median", MEDIAN(INDIRECT(ADDRESS(47+3,AQ$2+1,,,"Instances") &amp; ":" &amp; ADDRESS(47+3,AQ$2+1))),"min", MIN(INDIRECT(ADDRESS(47+3,AQ$2+1,,,"Instances") &amp; ":" &amp; ADDRESS(47+3,AQ$2+1))),"max", MAX(INDIRECT(ADDRESS(47+3,AQ$2+1,,,"Instances") &amp; ":" &amp; ADDRESS(47+3,AQ$2+1))),"diff", MAX(INDIRECT(ADDRESS(47+3,AQ$2+1,,,"Instances") &amp; ":" &amp; ADDRESS(47+3,AQ$2+1)))-MIN(INDIRECT(ADDRESS(47+3,AQ$2+1,,,"Instances") &amp; ":" &amp; ADDRESS(47+3,AQ$2+1))))</f>
        <v>0</v>
      </c>
      <c r="AR52">
        <f>IFERROR(SMALL(AQ5:AQ343,ROW()-ROW($AR$5)+1),"")</f>
        <v>0</v>
      </c>
      <c r="AT52">
        <f>IFERROR(SUM(AR5:AR52),"")</f>
        <v>0</v>
      </c>
      <c r="AU52" cm="1">
        <f t="array" ref="AU52">_xlfn.SWITCH(Charts!$B$3,"average", AVERAGE(INDIRECT(ADDRESS(47+3,AU$2+1,,,"Instances") &amp; ":" &amp; ADDRESS(47+3,AU$2+1))),"median", MEDIAN(INDIRECT(ADDRESS(47+3,AU$2+1,,,"Instances") &amp; ":" &amp; ADDRESS(47+3,AU$2+1))),"min", MIN(INDIRECT(ADDRESS(47+3,AU$2+1,,,"Instances") &amp; ":" &amp; ADDRESS(47+3,AU$2+1))),"max", MAX(INDIRECT(ADDRESS(47+3,AU$2+1,,,"Instances") &amp; ":" &amp; ADDRESS(47+3,AU$2+1))),"diff", MAX(INDIRECT(ADDRESS(47+3,AU$2+1,,,"Instances") &amp; ":" &amp; ADDRESS(47+3,AU$2+1)))-MIN(INDIRECT(ADDRESS(47+3,AU$2+1,,,"Instances") &amp; ":" &amp; ADDRESS(47+3,AU$2+1))))</f>
        <v>0</v>
      </c>
      <c r="AV52">
        <f>IFERROR(SMALL(AU5:AU343,ROW()-ROW($AV$5)+1),"")</f>
        <v>0</v>
      </c>
      <c r="AX52">
        <f>IFERROR(SUM(AV5:AV52),"")</f>
        <v>0</v>
      </c>
      <c r="AY52" cm="1">
        <f t="array" ref="AY52">_xlfn.SWITCH(Charts!$B$3,"average", AVERAGE(INDIRECT(ADDRESS(47+3,AY$2+1,,,"Instances") &amp; ":" &amp; ADDRESS(47+3,AY$2+1))),"median", MEDIAN(INDIRECT(ADDRESS(47+3,AY$2+1,,,"Instances") &amp; ":" &amp; ADDRESS(47+3,AY$2+1))),"min", MIN(INDIRECT(ADDRESS(47+3,AY$2+1,,,"Instances") &amp; ":" &amp; ADDRESS(47+3,AY$2+1))),"max", MAX(INDIRECT(ADDRESS(47+3,AY$2+1,,,"Instances") &amp; ":" &amp; ADDRESS(47+3,AY$2+1))),"diff", MAX(INDIRECT(ADDRESS(47+3,AY$2+1,,,"Instances") &amp; ":" &amp; ADDRESS(47+3,AY$2+1)))-MIN(INDIRECT(ADDRESS(47+3,AY$2+1,,,"Instances") &amp; ":" &amp; ADDRESS(47+3,AY$2+1))))</f>
        <v>0</v>
      </c>
      <c r="AZ52">
        <f>IFERROR(SMALL(AY5:AY343,ROW()-ROW($AZ$5)+1),"")</f>
        <v>0</v>
      </c>
      <c r="BB52">
        <f>IFERROR(SUM(AZ5:AZ52),"")</f>
        <v>0</v>
      </c>
      <c r="BC52" cm="1">
        <f t="array" ref="BC52">_xlfn.SWITCH(Charts!$B$3,"average", AVERAGE(INDIRECT(ADDRESS(47+3,BC$2+1,,,"Instances") &amp; ":" &amp; ADDRESS(47+3,BC$2+1))),"median", MEDIAN(INDIRECT(ADDRESS(47+3,BC$2+1,,,"Instances") &amp; ":" &amp; ADDRESS(47+3,BC$2+1))),"min", MIN(INDIRECT(ADDRESS(47+3,BC$2+1,,,"Instances") &amp; ":" &amp; ADDRESS(47+3,BC$2+1))),"max", MAX(INDIRECT(ADDRESS(47+3,BC$2+1,,,"Instances") &amp; ":" &amp; ADDRESS(47+3,BC$2+1))),"diff", MAX(INDIRECT(ADDRESS(47+3,BC$2+1,,,"Instances") &amp; ":" &amp; ADDRESS(47+3,BC$2+1)))-MIN(INDIRECT(ADDRESS(47+3,BC$2+1,,,"Instances") &amp; ":" &amp; ADDRESS(47+3,BC$2+1))))</f>
        <v>0</v>
      </c>
      <c r="BD52">
        <f>IFERROR(SMALL(BC5:BC343,ROW()-ROW($BD$5)+1),"")</f>
        <v>0</v>
      </c>
      <c r="BF52">
        <f>IFERROR(SUM(BD5:BD52),"")</f>
        <v>0</v>
      </c>
      <c r="BG52" cm="1">
        <f t="array" ref="BG52">_xlfn.SWITCH(Charts!$B$3,"average", AVERAGE(INDIRECT(ADDRESS(47+3,BG$2+1,,,"Instances") &amp; ":" &amp; ADDRESS(47+3,BG$2+1))),"median", MEDIAN(INDIRECT(ADDRESS(47+3,BG$2+1,,,"Instances") &amp; ":" &amp; ADDRESS(47+3,BG$2+1))),"min", MIN(INDIRECT(ADDRESS(47+3,BG$2+1,,,"Instances") &amp; ":" &amp; ADDRESS(47+3,BG$2+1))),"max", MAX(INDIRECT(ADDRESS(47+3,BG$2+1,,,"Instances") &amp; ":" &amp; ADDRESS(47+3,BG$2+1))),"diff", MAX(INDIRECT(ADDRESS(47+3,BG$2+1,,,"Instances") &amp; ":" &amp; ADDRESS(47+3,BG$2+1)))-MIN(INDIRECT(ADDRESS(47+3,BG$2+1,,,"Instances") &amp; ":" &amp; ADDRESS(47+3,BG$2+1))))</f>
        <v>0</v>
      </c>
      <c r="BH52">
        <f>IFERROR(SMALL(BG5:BG343,ROW()-ROW($BH$5)+1),"")</f>
        <v>0</v>
      </c>
      <c r="BJ52">
        <f>IFERROR(SUM(BH5:BH52),"")</f>
        <v>0</v>
      </c>
      <c r="BK52" cm="1">
        <f t="array" ref="BK52">_xlfn.SWITCH(Charts!$B$3,"average", AVERAGE(INDIRECT(ADDRESS(47+3,BK$2+1,,,"Instances") &amp; ":" &amp; ADDRESS(47+3,BK$2+1))),"median", MEDIAN(INDIRECT(ADDRESS(47+3,BK$2+1,,,"Instances") &amp; ":" &amp; ADDRESS(47+3,BK$2+1))),"min", MIN(INDIRECT(ADDRESS(47+3,BK$2+1,,,"Instances") &amp; ":" &amp; ADDRESS(47+3,BK$2+1))),"max", MAX(INDIRECT(ADDRESS(47+3,BK$2+1,,,"Instances") &amp; ":" &amp; ADDRESS(47+3,BK$2+1))),"diff", MAX(INDIRECT(ADDRESS(47+3,BK$2+1,,,"Instances") &amp; ":" &amp; ADDRESS(47+3,BK$2+1)))-MIN(INDIRECT(ADDRESS(47+3,BK$2+1,,,"Instances") &amp; ":" &amp; ADDRESS(47+3,BK$2+1))))</f>
        <v>0</v>
      </c>
      <c r="BL52">
        <f>IFERROR(SMALL(BK5:BK343,ROW()-ROW($BL$5)+1),"")</f>
        <v>0</v>
      </c>
      <c r="BN52">
        <f>IFERROR(SUM(BL5:BL52),"")</f>
        <v>0</v>
      </c>
      <c r="BO52" cm="1">
        <f t="array" ref="BO52">_xlfn.SWITCH(Charts!$B$3,"average", AVERAGE(INDIRECT(ADDRESS(47+3,BO$2+1,,,"Instances") &amp; ":" &amp; ADDRESS(47+3,BO$2+1))),"median", MEDIAN(INDIRECT(ADDRESS(47+3,BO$2+1,,,"Instances") &amp; ":" &amp; ADDRESS(47+3,BO$2+1))),"min", MIN(INDIRECT(ADDRESS(47+3,BO$2+1,,,"Instances") &amp; ":" &amp; ADDRESS(47+3,BO$2+1))),"max", MAX(INDIRECT(ADDRESS(47+3,BO$2+1,,,"Instances") &amp; ":" &amp; ADDRESS(47+3,BO$2+1))),"diff", MAX(INDIRECT(ADDRESS(47+3,BO$2+1,,,"Instances") &amp; ":" &amp; ADDRESS(47+3,BO$2+1)))-MIN(INDIRECT(ADDRESS(47+3,BO$2+1,,,"Instances") &amp; ":" &amp; ADDRESS(47+3,BO$2+1))))</f>
        <v>0</v>
      </c>
      <c r="BP52">
        <f>IFERROR(SMALL(BO5:BO343,ROW()-ROW($BP$5)+1),"")</f>
        <v>0</v>
      </c>
      <c r="BR52">
        <f>IFERROR(SUM(BP5:BP52),"")</f>
        <v>0</v>
      </c>
      <c r="BU52">
        <f>IF(Charts!$B$3="none",E1754,IF(AM1754="",NA(),AM1754))</f>
        <v>0</v>
      </c>
      <c r="BV52">
        <f>IF(Charts!$B$3="none",F1754,IF(AN1754="",NA(),AN1754))</f>
        <v>0</v>
      </c>
      <c r="BW52">
        <f>IF(Charts!$B$3="none",G1754,IF(AO1754="",NA(),AO1754))</f>
        <v>0</v>
      </c>
      <c r="BX52">
        <f>IF(Charts!$B$3="none",H1754,IF(AP1754="",NA(),AP1754))</f>
        <v>0</v>
      </c>
      <c r="BY52">
        <f>IF(Charts!$B$3="none",I1754,IF(AQ1754="",NA(),AQ1754))</f>
        <v>0</v>
      </c>
      <c r="BZ52">
        <f>IF(Charts!$B$3="none",J1754,IF(AR1754="",NA(),AR1754))</f>
        <v>0</v>
      </c>
      <c r="CA52">
        <f>IF(Charts!$B$3="none",K1754,IF(AS1754="",NA(),AS1754))</f>
        <v>0</v>
      </c>
      <c r="CB52">
        <f>IF(Charts!$B$3="none",L1754,IF(AT1754="",NA(),AT1754))</f>
        <v>0</v>
      </c>
      <c r="CC52">
        <f>IF(Charts!$B$3="none",M1754,IF(AU1754="",NA(),AU1754))</f>
        <v>0</v>
      </c>
      <c r="CD52">
        <f>IF(Charts!$B$3="none",N1754,IF(AV1754="",NA(),AV1754))</f>
        <v>0</v>
      </c>
      <c r="CE52">
        <f>IF(Charts!$B$3="none",O1754,IF(AW1754="",NA(),AW1754))</f>
        <v>0</v>
      </c>
      <c r="CF52">
        <f>IF(Charts!$B$3="none",P1754,IF(AX1754="",NA(),AX1754))</f>
        <v>0</v>
      </c>
      <c r="CG52">
        <f>IF(Charts!$B$3="none",Q1754,IF(AY1754="",NA(),AY1754))</f>
        <v>0</v>
      </c>
      <c r="CH52">
        <f>IF(Charts!$B$3="none",R1754,IF(AZ1754="",NA(),AZ1754))</f>
        <v>0</v>
      </c>
      <c r="CI52">
        <f>IF(Charts!$B$3="none",S1754,IF(BA1754="",NA(),BA1754))</f>
        <v>0</v>
      </c>
      <c r="CJ52">
        <f>IF(Charts!$B$3="none",T1754,IF(BB1754="",NA(),BB1754))</f>
        <v>0</v>
      </c>
      <c r="CK52">
        <f>IF(Charts!$B$3="none",U1754,IF(BC1754="",NA(),BC1754))</f>
        <v>0</v>
      </c>
      <c r="CL52">
        <f>IF(Charts!$B$3="none",V1754,IF(BD1754="",NA(),BD1754))</f>
        <v>0</v>
      </c>
      <c r="CM52">
        <f>IF(Charts!$B$3="none",W1754,IF(BE1754="",NA(),BE1754))</f>
        <v>0</v>
      </c>
      <c r="CN52">
        <f>IF(Charts!$B$3="none",X1754,IF(BF1754="",NA(),BF1754))</f>
        <v>0</v>
      </c>
      <c r="CO52">
        <f>IF(Charts!$B$3="none",Y1754,IF(BG1754="",NA(),BG1754))</f>
        <v>0</v>
      </c>
      <c r="CP52">
        <f>IF(Charts!$B$3="none",Z1754,IF(BH1754="",NA(),BH1754))</f>
        <v>0</v>
      </c>
      <c r="CQ52">
        <f>IF(Charts!$B$3="none",AA1754,IF(BI1754="",NA(),BI1754))</f>
        <v>0</v>
      </c>
      <c r="CR52">
        <f>IF(Charts!$B$3="none",AB1754,IF(BJ1754="",NA(),BJ1754))</f>
        <v>0</v>
      </c>
      <c r="CS52">
        <f>IF(Charts!$B$3="none",AC1754,IF(BK1754="",NA(),BK1754))</f>
        <v>0</v>
      </c>
      <c r="CT52">
        <f>IF(Charts!$B$3="none",AD1754,IF(BL1754="",NA(),BL1754))</f>
        <v>0</v>
      </c>
      <c r="CU52">
        <f>IF(Charts!$B$3="none",AE1754,IF(BM1754="",NA(),BM1754))</f>
        <v>0</v>
      </c>
      <c r="CV52">
        <f>IF(Charts!$B$3="none",AF1754,IF(BN1754="",NA(),BN1754))</f>
        <v>0</v>
      </c>
      <c r="CW52">
        <f>IF(Charts!$B$3="none",AG1754,IF(BO1754="",NA(),BO1754))</f>
        <v>0</v>
      </c>
      <c r="CX52">
        <f>IF(Charts!$B$3="none",AH1754,IF(BP1754="",NA(),BP1754))</f>
        <v>0</v>
      </c>
      <c r="CY52">
        <f>IF(Charts!$B$3="none",AI1754,IF(BQ1754="",NA(),BQ1754))</f>
        <v>0</v>
      </c>
      <c r="CZ52">
        <f>IF(Charts!$B$3="none",AJ1754,IF(BR1754="",NA(),BR1754))</f>
        <v>0</v>
      </c>
    </row>
    <row r="53" spans="4:104">
      <c r="D53">
        <v>49</v>
      </c>
      <c r="E53">
        <f>IF(INDIRECT(ADDRESS($D53+2,E$2+1,,,"Instances"))="","",INDIRECT(ADDRESS($D53+2,E$2+1,,,"Instances")))</f>
        <v>0</v>
      </c>
      <c r="F53">
        <f>IFERROR(SMALL(E5:E343,ROW()-ROW($F$5)+1),"")</f>
        <v>0</v>
      </c>
      <c r="H53">
        <f>IFERROR(SUM(F5:F53),"")</f>
        <v>0</v>
      </c>
      <c r="I53">
        <f>IF(INDIRECT(ADDRESS($D53+2,I$2+1,,,"Instances"))="","",INDIRECT(ADDRESS($D53+2,I$2+1,,,"Instances")))</f>
        <v>0</v>
      </c>
      <c r="J53">
        <f>IFERROR(SMALL(I5:I343,ROW()-ROW($J$5)+1),"")</f>
        <v>0</v>
      </c>
      <c r="L53">
        <f>IFERROR(SUM(J5:J53),"")</f>
        <v>0</v>
      </c>
      <c r="M53">
        <f>IF(INDIRECT(ADDRESS($D53+2,M$2+1,,,"Instances"))="","",INDIRECT(ADDRESS($D53+2,M$2+1,,,"Instances")))</f>
        <v>0</v>
      </c>
      <c r="N53">
        <f>IFERROR(SMALL(M5:M343,ROW()-ROW($N$5)+1),"")</f>
        <v>0</v>
      </c>
      <c r="P53">
        <f>IFERROR(SUM(N5:N53),"")</f>
        <v>0</v>
      </c>
      <c r="Q53">
        <f>IF(INDIRECT(ADDRESS($D53+2,Q$2+1,,,"Instances"))="","",INDIRECT(ADDRESS($D53+2,Q$2+1,,,"Instances")))</f>
        <v>0</v>
      </c>
      <c r="R53">
        <f>IFERROR(SMALL(Q5:Q343,ROW()-ROW($R$5)+1),"")</f>
        <v>0</v>
      </c>
      <c r="T53">
        <f>IFERROR(SUM(R5:R53),"")</f>
        <v>0</v>
      </c>
      <c r="U53">
        <f>IF(INDIRECT(ADDRESS($D53+2,U$2+1,,,"Instances"))="","",INDIRECT(ADDRESS($D53+2,U$2+1,,,"Instances")))</f>
        <v>0</v>
      </c>
      <c r="V53">
        <f>IFERROR(SMALL(U5:U343,ROW()-ROW($V$5)+1),"")</f>
        <v>0</v>
      </c>
      <c r="X53">
        <f>IFERROR(SUM(V5:V53),"")</f>
        <v>0</v>
      </c>
      <c r="Y53">
        <f>IF(INDIRECT(ADDRESS($D53+2,Y$2+1,,,"Instances"))="","",INDIRECT(ADDRESS($D53+2,Y$2+1,,,"Instances")))</f>
        <v>0</v>
      </c>
      <c r="Z53">
        <f>IFERROR(SMALL(Y5:Y343,ROW()-ROW($Z$5)+1),"")</f>
        <v>0</v>
      </c>
      <c r="AB53">
        <f>IFERROR(SUM(Z5:Z53),"")</f>
        <v>0</v>
      </c>
      <c r="AC53">
        <f>IF(INDIRECT(ADDRESS($D53+2,AC$2+1,,,"Instances"))="","",INDIRECT(ADDRESS($D53+2,AC$2+1,,,"Instances")))</f>
        <v>0</v>
      </c>
      <c r="AD53">
        <f>IFERROR(SMALL(AC5:AC343,ROW()-ROW($AD$5)+1),"")</f>
        <v>0</v>
      </c>
      <c r="AF53">
        <f>IFERROR(SUM(AD5:AD53),"")</f>
        <v>0</v>
      </c>
      <c r="AG53">
        <f>IF(INDIRECT(ADDRESS($D53+2,AG$2+1,,,"Instances"))="","",INDIRECT(ADDRESS($D53+2,AG$2+1,,,"Instances")))</f>
        <v>0</v>
      </c>
      <c r="AH53">
        <f>IFERROR(SMALL(AG5:AG343,ROW()-ROW($AH$5)+1),"")</f>
        <v>0</v>
      </c>
      <c r="AJ53">
        <f>IFERROR(SUM(AH5:AH53),"")</f>
        <v>0</v>
      </c>
      <c r="AL53">
        <v>49</v>
      </c>
      <c r="AM53" cm="1">
        <f t="array" ref="AM53">_xlfn.SWITCH(Charts!$B$3,"average", AVERAGE(INDIRECT(ADDRESS(48+3,AM$2+1,,,"Instances") &amp; ":" &amp; ADDRESS(48+3,AM$2+1))),"median", MEDIAN(INDIRECT(ADDRESS(48+3,AM$2+1,,,"Instances") &amp; ":" &amp; ADDRESS(48+3,AM$2+1))),"min", MIN(INDIRECT(ADDRESS(48+3,AM$2+1,,,"Instances") &amp; ":" &amp; ADDRESS(48+3,AM$2+1))),"max", MAX(INDIRECT(ADDRESS(48+3,AM$2+1,,,"Instances") &amp; ":" &amp; ADDRESS(48+3,AM$2+1))),"diff", MAX(INDIRECT(ADDRESS(48+3,AM$2+1,,,"Instances") &amp; ":" &amp; ADDRESS(48+3,AM$2+1)))-MIN(INDIRECT(ADDRESS(48+3,AM$2+1,,,"Instances") &amp; ":" &amp; ADDRESS(48+3,AM$2+1))))</f>
        <v>0</v>
      </c>
      <c r="AN53">
        <f>IFERROR(SMALL(AM5:AM343,ROW()-ROW($AN$5)+1),"")</f>
        <v>0</v>
      </c>
      <c r="AP53">
        <f>IFERROR(SUM(AN5:AN53),"")</f>
        <v>0</v>
      </c>
      <c r="AQ53" cm="1">
        <f t="array" ref="AQ53">_xlfn.SWITCH(Charts!$B$3,"average", AVERAGE(INDIRECT(ADDRESS(48+3,AQ$2+1,,,"Instances") &amp; ":" &amp; ADDRESS(48+3,AQ$2+1))),"median", MEDIAN(INDIRECT(ADDRESS(48+3,AQ$2+1,,,"Instances") &amp; ":" &amp; ADDRESS(48+3,AQ$2+1))),"min", MIN(INDIRECT(ADDRESS(48+3,AQ$2+1,,,"Instances") &amp; ":" &amp; ADDRESS(48+3,AQ$2+1))),"max", MAX(INDIRECT(ADDRESS(48+3,AQ$2+1,,,"Instances") &amp; ":" &amp; ADDRESS(48+3,AQ$2+1))),"diff", MAX(INDIRECT(ADDRESS(48+3,AQ$2+1,,,"Instances") &amp; ":" &amp; ADDRESS(48+3,AQ$2+1)))-MIN(INDIRECT(ADDRESS(48+3,AQ$2+1,,,"Instances") &amp; ":" &amp; ADDRESS(48+3,AQ$2+1))))</f>
        <v>0</v>
      </c>
      <c r="AR53">
        <f>IFERROR(SMALL(AQ5:AQ343,ROW()-ROW($AR$5)+1),"")</f>
        <v>0</v>
      </c>
      <c r="AT53">
        <f>IFERROR(SUM(AR5:AR53),"")</f>
        <v>0</v>
      </c>
      <c r="AU53" cm="1">
        <f t="array" ref="AU53">_xlfn.SWITCH(Charts!$B$3,"average", AVERAGE(INDIRECT(ADDRESS(48+3,AU$2+1,,,"Instances") &amp; ":" &amp; ADDRESS(48+3,AU$2+1))),"median", MEDIAN(INDIRECT(ADDRESS(48+3,AU$2+1,,,"Instances") &amp; ":" &amp; ADDRESS(48+3,AU$2+1))),"min", MIN(INDIRECT(ADDRESS(48+3,AU$2+1,,,"Instances") &amp; ":" &amp; ADDRESS(48+3,AU$2+1))),"max", MAX(INDIRECT(ADDRESS(48+3,AU$2+1,,,"Instances") &amp; ":" &amp; ADDRESS(48+3,AU$2+1))),"diff", MAX(INDIRECT(ADDRESS(48+3,AU$2+1,,,"Instances") &amp; ":" &amp; ADDRESS(48+3,AU$2+1)))-MIN(INDIRECT(ADDRESS(48+3,AU$2+1,,,"Instances") &amp; ":" &amp; ADDRESS(48+3,AU$2+1))))</f>
        <v>0</v>
      </c>
      <c r="AV53">
        <f>IFERROR(SMALL(AU5:AU343,ROW()-ROW($AV$5)+1),"")</f>
        <v>0</v>
      </c>
      <c r="AX53">
        <f>IFERROR(SUM(AV5:AV53),"")</f>
        <v>0</v>
      </c>
      <c r="AY53" cm="1">
        <f t="array" ref="AY53">_xlfn.SWITCH(Charts!$B$3,"average", AVERAGE(INDIRECT(ADDRESS(48+3,AY$2+1,,,"Instances") &amp; ":" &amp; ADDRESS(48+3,AY$2+1))),"median", MEDIAN(INDIRECT(ADDRESS(48+3,AY$2+1,,,"Instances") &amp; ":" &amp; ADDRESS(48+3,AY$2+1))),"min", MIN(INDIRECT(ADDRESS(48+3,AY$2+1,,,"Instances") &amp; ":" &amp; ADDRESS(48+3,AY$2+1))),"max", MAX(INDIRECT(ADDRESS(48+3,AY$2+1,,,"Instances") &amp; ":" &amp; ADDRESS(48+3,AY$2+1))),"diff", MAX(INDIRECT(ADDRESS(48+3,AY$2+1,,,"Instances") &amp; ":" &amp; ADDRESS(48+3,AY$2+1)))-MIN(INDIRECT(ADDRESS(48+3,AY$2+1,,,"Instances") &amp; ":" &amp; ADDRESS(48+3,AY$2+1))))</f>
        <v>0</v>
      </c>
      <c r="AZ53">
        <f>IFERROR(SMALL(AY5:AY343,ROW()-ROW($AZ$5)+1),"")</f>
        <v>0</v>
      </c>
      <c r="BB53">
        <f>IFERROR(SUM(AZ5:AZ53),"")</f>
        <v>0</v>
      </c>
      <c r="BC53" cm="1">
        <f t="array" ref="BC53">_xlfn.SWITCH(Charts!$B$3,"average", AVERAGE(INDIRECT(ADDRESS(48+3,BC$2+1,,,"Instances") &amp; ":" &amp; ADDRESS(48+3,BC$2+1))),"median", MEDIAN(INDIRECT(ADDRESS(48+3,BC$2+1,,,"Instances") &amp; ":" &amp; ADDRESS(48+3,BC$2+1))),"min", MIN(INDIRECT(ADDRESS(48+3,BC$2+1,,,"Instances") &amp; ":" &amp; ADDRESS(48+3,BC$2+1))),"max", MAX(INDIRECT(ADDRESS(48+3,BC$2+1,,,"Instances") &amp; ":" &amp; ADDRESS(48+3,BC$2+1))),"diff", MAX(INDIRECT(ADDRESS(48+3,BC$2+1,,,"Instances") &amp; ":" &amp; ADDRESS(48+3,BC$2+1)))-MIN(INDIRECT(ADDRESS(48+3,BC$2+1,,,"Instances") &amp; ":" &amp; ADDRESS(48+3,BC$2+1))))</f>
        <v>0</v>
      </c>
      <c r="BD53">
        <f>IFERROR(SMALL(BC5:BC343,ROW()-ROW($BD$5)+1),"")</f>
        <v>0</v>
      </c>
      <c r="BF53">
        <f>IFERROR(SUM(BD5:BD53),"")</f>
        <v>0</v>
      </c>
      <c r="BG53" cm="1">
        <f t="array" ref="BG53">_xlfn.SWITCH(Charts!$B$3,"average", AVERAGE(INDIRECT(ADDRESS(48+3,BG$2+1,,,"Instances") &amp; ":" &amp; ADDRESS(48+3,BG$2+1))),"median", MEDIAN(INDIRECT(ADDRESS(48+3,BG$2+1,,,"Instances") &amp; ":" &amp; ADDRESS(48+3,BG$2+1))),"min", MIN(INDIRECT(ADDRESS(48+3,BG$2+1,,,"Instances") &amp; ":" &amp; ADDRESS(48+3,BG$2+1))),"max", MAX(INDIRECT(ADDRESS(48+3,BG$2+1,,,"Instances") &amp; ":" &amp; ADDRESS(48+3,BG$2+1))),"diff", MAX(INDIRECT(ADDRESS(48+3,BG$2+1,,,"Instances") &amp; ":" &amp; ADDRESS(48+3,BG$2+1)))-MIN(INDIRECT(ADDRESS(48+3,BG$2+1,,,"Instances") &amp; ":" &amp; ADDRESS(48+3,BG$2+1))))</f>
        <v>0</v>
      </c>
      <c r="BH53">
        <f>IFERROR(SMALL(BG5:BG343,ROW()-ROW($BH$5)+1),"")</f>
        <v>0</v>
      </c>
      <c r="BJ53">
        <f>IFERROR(SUM(BH5:BH53),"")</f>
        <v>0</v>
      </c>
      <c r="BK53" cm="1">
        <f t="array" ref="BK53">_xlfn.SWITCH(Charts!$B$3,"average", AVERAGE(INDIRECT(ADDRESS(48+3,BK$2+1,,,"Instances") &amp; ":" &amp; ADDRESS(48+3,BK$2+1))),"median", MEDIAN(INDIRECT(ADDRESS(48+3,BK$2+1,,,"Instances") &amp; ":" &amp; ADDRESS(48+3,BK$2+1))),"min", MIN(INDIRECT(ADDRESS(48+3,BK$2+1,,,"Instances") &amp; ":" &amp; ADDRESS(48+3,BK$2+1))),"max", MAX(INDIRECT(ADDRESS(48+3,BK$2+1,,,"Instances") &amp; ":" &amp; ADDRESS(48+3,BK$2+1))),"diff", MAX(INDIRECT(ADDRESS(48+3,BK$2+1,,,"Instances") &amp; ":" &amp; ADDRESS(48+3,BK$2+1)))-MIN(INDIRECT(ADDRESS(48+3,BK$2+1,,,"Instances") &amp; ":" &amp; ADDRESS(48+3,BK$2+1))))</f>
        <v>0</v>
      </c>
      <c r="BL53">
        <f>IFERROR(SMALL(BK5:BK343,ROW()-ROW($BL$5)+1),"")</f>
        <v>0</v>
      </c>
      <c r="BN53">
        <f>IFERROR(SUM(BL5:BL53),"")</f>
        <v>0</v>
      </c>
      <c r="BO53" cm="1">
        <f t="array" ref="BO53">_xlfn.SWITCH(Charts!$B$3,"average", AVERAGE(INDIRECT(ADDRESS(48+3,BO$2+1,,,"Instances") &amp; ":" &amp; ADDRESS(48+3,BO$2+1))),"median", MEDIAN(INDIRECT(ADDRESS(48+3,BO$2+1,,,"Instances") &amp; ":" &amp; ADDRESS(48+3,BO$2+1))),"min", MIN(INDIRECT(ADDRESS(48+3,BO$2+1,,,"Instances") &amp; ":" &amp; ADDRESS(48+3,BO$2+1))),"max", MAX(INDIRECT(ADDRESS(48+3,BO$2+1,,,"Instances") &amp; ":" &amp; ADDRESS(48+3,BO$2+1))),"diff", MAX(INDIRECT(ADDRESS(48+3,BO$2+1,,,"Instances") &amp; ":" &amp; ADDRESS(48+3,BO$2+1)))-MIN(INDIRECT(ADDRESS(48+3,BO$2+1,,,"Instances") &amp; ":" &amp; ADDRESS(48+3,BO$2+1))))</f>
        <v>0</v>
      </c>
      <c r="BP53">
        <f>IFERROR(SMALL(BO5:BO343,ROW()-ROW($BP$5)+1),"")</f>
        <v>0</v>
      </c>
      <c r="BR53">
        <f>IFERROR(SUM(BP5:BP53),"")</f>
        <v>0</v>
      </c>
      <c r="BU53">
        <f>IF(Charts!$B$3="none",E1755,IF(AM1755="",NA(),AM1755))</f>
        <v>0</v>
      </c>
      <c r="BV53">
        <f>IF(Charts!$B$3="none",F1755,IF(AN1755="",NA(),AN1755))</f>
        <v>0</v>
      </c>
      <c r="BW53">
        <f>IF(Charts!$B$3="none",G1755,IF(AO1755="",NA(),AO1755))</f>
        <v>0</v>
      </c>
      <c r="BX53">
        <f>IF(Charts!$B$3="none",H1755,IF(AP1755="",NA(),AP1755))</f>
        <v>0</v>
      </c>
      <c r="BY53">
        <f>IF(Charts!$B$3="none",I1755,IF(AQ1755="",NA(),AQ1755))</f>
        <v>0</v>
      </c>
      <c r="BZ53">
        <f>IF(Charts!$B$3="none",J1755,IF(AR1755="",NA(),AR1755))</f>
        <v>0</v>
      </c>
      <c r="CA53">
        <f>IF(Charts!$B$3="none",K1755,IF(AS1755="",NA(),AS1755))</f>
        <v>0</v>
      </c>
      <c r="CB53">
        <f>IF(Charts!$B$3="none",L1755,IF(AT1755="",NA(),AT1755))</f>
        <v>0</v>
      </c>
      <c r="CC53">
        <f>IF(Charts!$B$3="none",M1755,IF(AU1755="",NA(),AU1755))</f>
        <v>0</v>
      </c>
      <c r="CD53">
        <f>IF(Charts!$B$3="none",N1755,IF(AV1755="",NA(),AV1755))</f>
        <v>0</v>
      </c>
      <c r="CE53">
        <f>IF(Charts!$B$3="none",O1755,IF(AW1755="",NA(),AW1755))</f>
        <v>0</v>
      </c>
      <c r="CF53">
        <f>IF(Charts!$B$3="none",P1755,IF(AX1755="",NA(),AX1755))</f>
        <v>0</v>
      </c>
      <c r="CG53">
        <f>IF(Charts!$B$3="none",Q1755,IF(AY1755="",NA(),AY1755))</f>
        <v>0</v>
      </c>
      <c r="CH53">
        <f>IF(Charts!$B$3="none",R1755,IF(AZ1755="",NA(),AZ1755))</f>
        <v>0</v>
      </c>
      <c r="CI53">
        <f>IF(Charts!$B$3="none",S1755,IF(BA1755="",NA(),BA1755))</f>
        <v>0</v>
      </c>
      <c r="CJ53">
        <f>IF(Charts!$B$3="none",T1755,IF(BB1755="",NA(),BB1755))</f>
        <v>0</v>
      </c>
      <c r="CK53">
        <f>IF(Charts!$B$3="none",U1755,IF(BC1755="",NA(),BC1755))</f>
        <v>0</v>
      </c>
      <c r="CL53">
        <f>IF(Charts!$B$3="none",V1755,IF(BD1755="",NA(),BD1755))</f>
        <v>0</v>
      </c>
      <c r="CM53">
        <f>IF(Charts!$B$3="none",W1755,IF(BE1755="",NA(),BE1755))</f>
        <v>0</v>
      </c>
      <c r="CN53">
        <f>IF(Charts!$B$3="none",X1755,IF(BF1755="",NA(),BF1755))</f>
        <v>0</v>
      </c>
      <c r="CO53">
        <f>IF(Charts!$B$3="none",Y1755,IF(BG1755="",NA(),BG1755))</f>
        <v>0</v>
      </c>
      <c r="CP53">
        <f>IF(Charts!$B$3="none",Z1755,IF(BH1755="",NA(),BH1755))</f>
        <v>0</v>
      </c>
      <c r="CQ53">
        <f>IF(Charts!$B$3="none",AA1755,IF(BI1755="",NA(),BI1755))</f>
        <v>0</v>
      </c>
      <c r="CR53">
        <f>IF(Charts!$B$3="none",AB1755,IF(BJ1755="",NA(),BJ1755))</f>
        <v>0</v>
      </c>
      <c r="CS53">
        <f>IF(Charts!$B$3="none",AC1755,IF(BK1755="",NA(),BK1755))</f>
        <v>0</v>
      </c>
      <c r="CT53">
        <f>IF(Charts!$B$3="none",AD1755,IF(BL1755="",NA(),BL1755))</f>
        <v>0</v>
      </c>
      <c r="CU53">
        <f>IF(Charts!$B$3="none",AE1755,IF(BM1755="",NA(),BM1755))</f>
        <v>0</v>
      </c>
      <c r="CV53">
        <f>IF(Charts!$B$3="none",AF1755,IF(BN1755="",NA(),BN1755))</f>
        <v>0</v>
      </c>
      <c r="CW53">
        <f>IF(Charts!$B$3="none",AG1755,IF(BO1755="",NA(),BO1755))</f>
        <v>0</v>
      </c>
      <c r="CX53">
        <f>IF(Charts!$B$3="none",AH1755,IF(BP1755="",NA(),BP1755))</f>
        <v>0</v>
      </c>
      <c r="CY53">
        <f>IF(Charts!$B$3="none",AI1755,IF(BQ1755="",NA(),BQ1755))</f>
        <v>0</v>
      </c>
      <c r="CZ53">
        <f>IF(Charts!$B$3="none",AJ1755,IF(BR1755="",NA(),BR1755))</f>
        <v>0</v>
      </c>
    </row>
    <row r="54" spans="4:104">
      <c r="D54">
        <v>50</v>
      </c>
      <c r="E54">
        <f>IF(INDIRECT(ADDRESS($D54+2,E$2+1,,,"Instances"))="","",INDIRECT(ADDRESS($D54+2,E$2+1,,,"Instances")))</f>
        <v>0</v>
      </c>
      <c r="F54">
        <f>IFERROR(SMALL(E5:E343,ROW()-ROW($F$5)+1),"")</f>
        <v>0</v>
      </c>
      <c r="H54">
        <f>IFERROR(SUM(F5:F54),"")</f>
        <v>0</v>
      </c>
      <c r="I54">
        <f>IF(INDIRECT(ADDRESS($D54+2,I$2+1,,,"Instances"))="","",INDIRECT(ADDRESS($D54+2,I$2+1,,,"Instances")))</f>
        <v>0</v>
      </c>
      <c r="J54">
        <f>IFERROR(SMALL(I5:I343,ROW()-ROW($J$5)+1),"")</f>
        <v>0</v>
      </c>
      <c r="L54">
        <f>IFERROR(SUM(J5:J54),"")</f>
        <v>0</v>
      </c>
      <c r="M54">
        <f>IF(INDIRECT(ADDRESS($D54+2,M$2+1,,,"Instances"))="","",INDIRECT(ADDRESS($D54+2,M$2+1,,,"Instances")))</f>
        <v>0</v>
      </c>
      <c r="N54">
        <f>IFERROR(SMALL(M5:M343,ROW()-ROW($N$5)+1),"")</f>
        <v>0</v>
      </c>
      <c r="P54">
        <f>IFERROR(SUM(N5:N54),"")</f>
        <v>0</v>
      </c>
      <c r="Q54">
        <f>IF(INDIRECT(ADDRESS($D54+2,Q$2+1,,,"Instances"))="","",INDIRECT(ADDRESS($D54+2,Q$2+1,,,"Instances")))</f>
        <v>0</v>
      </c>
      <c r="R54">
        <f>IFERROR(SMALL(Q5:Q343,ROW()-ROW($R$5)+1),"")</f>
        <v>0</v>
      </c>
      <c r="T54">
        <f>IFERROR(SUM(R5:R54),"")</f>
        <v>0</v>
      </c>
      <c r="U54">
        <f>IF(INDIRECT(ADDRESS($D54+2,U$2+1,,,"Instances"))="","",INDIRECT(ADDRESS($D54+2,U$2+1,,,"Instances")))</f>
        <v>0</v>
      </c>
      <c r="V54">
        <f>IFERROR(SMALL(U5:U343,ROW()-ROW($V$5)+1),"")</f>
        <v>0</v>
      </c>
      <c r="X54">
        <f>IFERROR(SUM(V5:V54),"")</f>
        <v>0</v>
      </c>
      <c r="Y54">
        <f>IF(INDIRECT(ADDRESS($D54+2,Y$2+1,,,"Instances"))="","",INDIRECT(ADDRESS($D54+2,Y$2+1,,,"Instances")))</f>
        <v>0</v>
      </c>
      <c r="Z54">
        <f>IFERROR(SMALL(Y5:Y343,ROW()-ROW($Z$5)+1),"")</f>
        <v>0</v>
      </c>
      <c r="AB54">
        <f>IFERROR(SUM(Z5:Z54),"")</f>
        <v>0</v>
      </c>
      <c r="AC54">
        <f>IF(INDIRECT(ADDRESS($D54+2,AC$2+1,,,"Instances"))="","",INDIRECT(ADDRESS($D54+2,AC$2+1,,,"Instances")))</f>
        <v>0</v>
      </c>
      <c r="AD54">
        <f>IFERROR(SMALL(AC5:AC343,ROW()-ROW($AD$5)+1),"")</f>
        <v>0</v>
      </c>
      <c r="AF54">
        <f>IFERROR(SUM(AD5:AD54),"")</f>
        <v>0</v>
      </c>
      <c r="AG54">
        <f>IF(INDIRECT(ADDRESS($D54+2,AG$2+1,,,"Instances"))="","",INDIRECT(ADDRESS($D54+2,AG$2+1,,,"Instances")))</f>
        <v>0</v>
      </c>
      <c r="AH54">
        <f>IFERROR(SMALL(AG5:AG343,ROW()-ROW($AH$5)+1),"")</f>
        <v>0</v>
      </c>
      <c r="AJ54">
        <f>IFERROR(SUM(AH5:AH54),"")</f>
        <v>0</v>
      </c>
      <c r="AL54">
        <v>50</v>
      </c>
      <c r="AM54" cm="1">
        <f t="array" ref="AM54">_xlfn.SWITCH(Charts!$B$3,"average", AVERAGE(INDIRECT(ADDRESS(49+3,AM$2+1,,,"Instances") &amp; ":" &amp; ADDRESS(49+3,AM$2+1))),"median", MEDIAN(INDIRECT(ADDRESS(49+3,AM$2+1,,,"Instances") &amp; ":" &amp; ADDRESS(49+3,AM$2+1))),"min", MIN(INDIRECT(ADDRESS(49+3,AM$2+1,,,"Instances") &amp; ":" &amp; ADDRESS(49+3,AM$2+1))),"max", MAX(INDIRECT(ADDRESS(49+3,AM$2+1,,,"Instances") &amp; ":" &amp; ADDRESS(49+3,AM$2+1))),"diff", MAX(INDIRECT(ADDRESS(49+3,AM$2+1,,,"Instances") &amp; ":" &amp; ADDRESS(49+3,AM$2+1)))-MIN(INDIRECT(ADDRESS(49+3,AM$2+1,,,"Instances") &amp; ":" &amp; ADDRESS(49+3,AM$2+1))))</f>
        <v>0</v>
      </c>
      <c r="AN54">
        <f>IFERROR(SMALL(AM5:AM343,ROW()-ROW($AN$5)+1),"")</f>
        <v>0</v>
      </c>
      <c r="AP54">
        <f>IFERROR(SUM(AN5:AN54),"")</f>
        <v>0</v>
      </c>
      <c r="AQ54" cm="1">
        <f t="array" ref="AQ54">_xlfn.SWITCH(Charts!$B$3,"average", AVERAGE(INDIRECT(ADDRESS(49+3,AQ$2+1,,,"Instances") &amp; ":" &amp; ADDRESS(49+3,AQ$2+1))),"median", MEDIAN(INDIRECT(ADDRESS(49+3,AQ$2+1,,,"Instances") &amp; ":" &amp; ADDRESS(49+3,AQ$2+1))),"min", MIN(INDIRECT(ADDRESS(49+3,AQ$2+1,,,"Instances") &amp; ":" &amp; ADDRESS(49+3,AQ$2+1))),"max", MAX(INDIRECT(ADDRESS(49+3,AQ$2+1,,,"Instances") &amp; ":" &amp; ADDRESS(49+3,AQ$2+1))),"diff", MAX(INDIRECT(ADDRESS(49+3,AQ$2+1,,,"Instances") &amp; ":" &amp; ADDRESS(49+3,AQ$2+1)))-MIN(INDIRECT(ADDRESS(49+3,AQ$2+1,,,"Instances") &amp; ":" &amp; ADDRESS(49+3,AQ$2+1))))</f>
        <v>0</v>
      </c>
      <c r="AR54">
        <f>IFERROR(SMALL(AQ5:AQ343,ROW()-ROW($AR$5)+1),"")</f>
        <v>0</v>
      </c>
      <c r="AT54">
        <f>IFERROR(SUM(AR5:AR54),"")</f>
        <v>0</v>
      </c>
      <c r="AU54" cm="1">
        <f t="array" ref="AU54">_xlfn.SWITCH(Charts!$B$3,"average", AVERAGE(INDIRECT(ADDRESS(49+3,AU$2+1,,,"Instances") &amp; ":" &amp; ADDRESS(49+3,AU$2+1))),"median", MEDIAN(INDIRECT(ADDRESS(49+3,AU$2+1,,,"Instances") &amp; ":" &amp; ADDRESS(49+3,AU$2+1))),"min", MIN(INDIRECT(ADDRESS(49+3,AU$2+1,,,"Instances") &amp; ":" &amp; ADDRESS(49+3,AU$2+1))),"max", MAX(INDIRECT(ADDRESS(49+3,AU$2+1,,,"Instances") &amp; ":" &amp; ADDRESS(49+3,AU$2+1))),"diff", MAX(INDIRECT(ADDRESS(49+3,AU$2+1,,,"Instances") &amp; ":" &amp; ADDRESS(49+3,AU$2+1)))-MIN(INDIRECT(ADDRESS(49+3,AU$2+1,,,"Instances") &amp; ":" &amp; ADDRESS(49+3,AU$2+1))))</f>
        <v>0</v>
      </c>
      <c r="AV54">
        <f>IFERROR(SMALL(AU5:AU343,ROW()-ROW($AV$5)+1),"")</f>
        <v>0</v>
      </c>
      <c r="AX54">
        <f>IFERROR(SUM(AV5:AV54),"")</f>
        <v>0</v>
      </c>
      <c r="AY54" cm="1">
        <f t="array" ref="AY54">_xlfn.SWITCH(Charts!$B$3,"average", AVERAGE(INDIRECT(ADDRESS(49+3,AY$2+1,,,"Instances") &amp; ":" &amp; ADDRESS(49+3,AY$2+1))),"median", MEDIAN(INDIRECT(ADDRESS(49+3,AY$2+1,,,"Instances") &amp; ":" &amp; ADDRESS(49+3,AY$2+1))),"min", MIN(INDIRECT(ADDRESS(49+3,AY$2+1,,,"Instances") &amp; ":" &amp; ADDRESS(49+3,AY$2+1))),"max", MAX(INDIRECT(ADDRESS(49+3,AY$2+1,,,"Instances") &amp; ":" &amp; ADDRESS(49+3,AY$2+1))),"diff", MAX(INDIRECT(ADDRESS(49+3,AY$2+1,,,"Instances") &amp; ":" &amp; ADDRESS(49+3,AY$2+1)))-MIN(INDIRECT(ADDRESS(49+3,AY$2+1,,,"Instances") &amp; ":" &amp; ADDRESS(49+3,AY$2+1))))</f>
        <v>0</v>
      </c>
      <c r="AZ54">
        <f>IFERROR(SMALL(AY5:AY343,ROW()-ROW($AZ$5)+1),"")</f>
        <v>0</v>
      </c>
      <c r="BB54">
        <f>IFERROR(SUM(AZ5:AZ54),"")</f>
        <v>0</v>
      </c>
      <c r="BC54" cm="1">
        <f t="array" ref="BC54">_xlfn.SWITCH(Charts!$B$3,"average", AVERAGE(INDIRECT(ADDRESS(49+3,BC$2+1,,,"Instances") &amp; ":" &amp; ADDRESS(49+3,BC$2+1))),"median", MEDIAN(INDIRECT(ADDRESS(49+3,BC$2+1,,,"Instances") &amp; ":" &amp; ADDRESS(49+3,BC$2+1))),"min", MIN(INDIRECT(ADDRESS(49+3,BC$2+1,,,"Instances") &amp; ":" &amp; ADDRESS(49+3,BC$2+1))),"max", MAX(INDIRECT(ADDRESS(49+3,BC$2+1,,,"Instances") &amp; ":" &amp; ADDRESS(49+3,BC$2+1))),"diff", MAX(INDIRECT(ADDRESS(49+3,BC$2+1,,,"Instances") &amp; ":" &amp; ADDRESS(49+3,BC$2+1)))-MIN(INDIRECT(ADDRESS(49+3,BC$2+1,,,"Instances") &amp; ":" &amp; ADDRESS(49+3,BC$2+1))))</f>
        <v>0</v>
      </c>
      <c r="BD54">
        <f>IFERROR(SMALL(BC5:BC343,ROW()-ROW($BD$5)+1),"")</f>
        <v>0</v>
      </c>
      <c r="BF54">
        <f>IFERROR(SUM(BD5:BD54),"")</f>
        <v>0</v>
      </c>
      <c r="BG54" cm="1">
        <f t="array" ref="BG54">_xlfn.SWITCH(Charts!$B$3,"average", AVERAGE(INDIRECT(ADDRESS(49+3,BG$2+1,,,"Instances") &amp; ":" &amp; ADDRESS(49+3,BG$2+1))),"median", MEDIAN(INDIRECT(ADDRESS(49+3,BG$2+1,,,"Instances") &amp; ":" &amp; ADDRESS(49+3,BG$2+1))),"min", MIN(INDIRECT(ADDRESS(49+3,BG$2+1,,,"Instances") &amp; ":" &amp; ADDRESS(49+3,BG$2+1))),"max", MAX(INDIRECT(ADDRESS(49+3,BG$2+1,,,"Instances") &amp; ":" &amp; ADDRESS(49+3,BG$2+1))),"diff", MAX(INDIRECT(ADDRESS(49+3,BG$2+1,,,"Instances") &amp; ":" &amp; ADDRESS(49+3,BG$2+1)))-MIN(INDIRECT(ADDRESS(49+3,BG$2+1,,,"Instances") &amp; ":" &amp; ADDRESS(49+3,BG$2+1))))</f>
        <v>0</v>
      </c>
      <c r="BH54">
        <f>IFERROR(SMALL(BG5:BG343,ROW()-ROW($BH$5)+1),"")</f>
        <v>0</v>
      </c>
      <c r="BJ54">
        <f>IFERROR(SUM(BH5:BH54),"")</f>
        <v>0</v>
      </c>
      <c r="BK54" cm="1">
        <f t="array" ref="BK54">_xlfn.SWITCH(Charts!$B$3,"average", AVERAGE(INDIRECT(ADDRESS(49+3,BK$2+1,,,"Instances") &amp; ":" &amp; ADDRESS(49+3,BK$2+1))),"median", MEDIAN(INDIRECT(ADDRESS(49+3,BK$2+1,,,"Instances") &amp; ":" &amp; ADDRESS(49+3,BK$2+1))),"min", MIN(INDIRECT(ADDRESS(49+3,BK$2+1,,,"Instances") &amp; ":" &amp; ADDRESS(49+3,BK$2+1))),"max", MAX(INDIRECT(ADDRESS(49+3,BK$2+1,,,"Instances") &amp; ":" &amp; ADDRESS(49+3,BK$2+1))),"diff", MAX(INDIRECT(ADDRESS(49+3,BK$2+1,,,"Instances") &amp; ":" &amp; ADDRESS(49+3,BK$2+1)))-MIN(INDIRECT(ADDRESS(49+3,BK$2+1,,,"Instances") &amp; ":" &amp; ADDRESS(49+3,BK$2+1))))</f>
        <v>0</v>
      </c>
      <c r="BL54">
        <f>IFERROR(SMALL(BK5:BK343,ROW()-ROW($BL$5)+1),"")</f>
        <v>0</v>
      </c>
      <c r="BN54">
        <f>IFERROR(SUM(BL5:BL54),"")</f>
        <v>0</v>
      </c>
      <c r="BO54" cm="1">
        <f t="array" ref="BO54">_xlfn.SWITCH(Charts!$B$3,"average", AVERAGE(INDIRECT(ADDRESS(49+3,BO$2+1,,,"Instances") &amp; ":" &amp; ADDRESS(49+3,BO$2+1))),"median", MEDIAN(INDIRECT(ADDRESS(49+3,BO$2+1,,,"Instances") &amp; ":" &amp; ADDRESS(49+3,BO$2+1))),"min", MIN(INDIRECT(ADDRESS(49+3,BO$2+1,,,"Instances") &amp; ":" &amp; ADDRESS(49+3,BO$2+1))),"max", MAX(INDIRECT(ADDRESS(49+3,BO$2+1,,,"Instances") &amp; ":" &amp; ADDRESS(49+3,BO$2+1))),"diff", MAX(INDIRECT(ADDRESS(49+3,BO$2+1,,,"Instances") &amp; ":" &amp; ADDRESS(49+3,BO$2+1)))-MIN(INDIRECT(ADDRESS(49+3,BO$2+1,,,"Instances") &amp; ":" &amp; ADDRESS(49+3,BO$2+1))))</f>
        <v>0</v>
      </c>
      <c r="BP54">
        <f>IFERROR(SMALL(BO5:BO343,ROW()-ROW($BP$5)+1),"")</f>
        <v>0</v>
      </c>
      <c r="BR54">
        <f>IFERROR(SUM(BP5:BP54),"")</f>
        <v>0</v>
      </c>
      <c r="BU54">
        <f>IF(Charts!$B$3="none",E1756,IF(AM1756="",NA(),AM1756))</f>
        <v>0</v>
      </c>
      <c r="BV54">
        <f>IF(Charts!$B$3="none",F1756,IF(AN1756="",NA(),AN1756))</f>
        <v>0</v>
      </c>
      <c r="BW54">
        <f>IF(Charts!$B$3="none",G1756,IF(AO1756="",NA(),AO1756))</f>
        <v>0</v>
      </c>
      <c r="BX54">
        <f>IF(Charts!$B$3="none",H1756,IF(AP1756="",NA(),AP1756))</f>
        <v>0</v>
      </c>
      <c r="BY54">
        <f>IF(Charts!$B$3="none",I1756,IF(AQ1756="",NA(),AQ1756))</f>
        <v>0</v>
      </c>
      <c r="BZ54">
        <f>IF(Charts!$B$3="none",J1756,IF(AR1756="",NA(),AR1756))</f>
        <v>0</v>
      </c>
      <c r="CA54">
        <f>IF(Charts!$B$3="none",K1756,IF(AS1756="",NA(),AS1756))</f>
        <v>0</v>
      </c>
      <c r="CB54">
        <f>IF(Charts!$B$3="none",L1756,IF(AT1756="",NA(),AT1756))</f>
        <v>0</v>
      </c>
      <c r="CC54">
        <f>IF(Charts!$B$3="none",M1756,IF(AU1756="",NA(),AU1756))</f>
        <v>0</v>
      </c>
      <c r="CD54">
        <f>IF(Charts!$B$3="none",N1756,IF(AV1756="",NA(),AV1756))</f>
        <v>0</v>
      </c>
      <c r="CE54">
        <f>IF(Charts!$B$3="none",O1756,IF(AW1756="",NA(),AW1756))</f>
        <v>0</v>
      </c>
      <c r="CF54">
        <f>IF(Charts!$B$3="none",P1756,IF(AX1756="",NA(),AX1756))</f>
        <v>0</v>
      </c>
      <c r="CG54">
        <f>IF(Charts!$B$3="none",Q1756,IF(AY1756="",NA(),AY1756))</f>
        <v>0</v>
      </c>
      <c r="CH54">
        <f>IF(Charts!$B$3="none",R1756,IF(AZ1756="",NA(),AZ1756))</f>
        <v>0</v>
      </c>
      <c r="CI54">
        <f>IF(Charts!$B$3="none",S1756,IF(BA1756="",NA(),BA1756))</f>
        <v>0</v>
      </c>
      <c r="CJ54">
        <f>IF(Charts!$B$3="none",T1756,IF(BB1756="",NA(),BB1756))</f>
        <v>0</v>
      </c>
      <c r="CK54">
        <f>IF(Charts!$B$3="none",U1756,IF(BC1756="",NA(),BC1756))</f>
        <v>0</v>
      </c>
      <c r="CL54">
        <f>IF(Charts!$B$3="none",V1756,IF(BD1756="",NA(),BD1756))</f>
        <v>0</v>
      </c>
      <c r="CM54">
        <f>IF(Charts!$B$3="none",W1756,IF(BE1756="",NA(),BE1756))</f>
        <v>0</v>
      </c>
      <c r="CN54">
        <f>IF(Charts!$B$3="none",X1756,IF(BF1756="",NA(),BF1756))</f>
        <v>0</v>
      </c>
      <c r="CO54">
        <f>IF(Charts!$B$3="none",Y1756,IF(BG1756="",NA(),BG1756))</f>
        <v>0</v>
      </c>
      <c r="CP54">
        <f>IF(Charts!$B$3="none",Z1756,IF(BH1756="",NA(),BH1756))</f>
        <v>0</v>
      </c>
      <c r="CQ54">
        <f>IF(Charts!$B$3="none",AA1756,IF(BI1756="",NA(),BI1756))</f>
        <v>0</v>
      </c>
      <c r="CR54">
        <f>IF(Charts!$B$3="none",AB1756,IF(BJ1756="",NA(),BJ1756))</f>
        <v>0</v>
      </c>
      <c r="CS54">
        <f>IF(Charts!$B$3="none",AC1756,IF(BK1756="",NA(),BK1756))</f>
        <v>0</v>
      </c>
      <c r="CT54">
        <f>IF(Charts!$B$3="none",AD1756,IF(BL1756="",NA(),BL1756))</f>
        <v>0</v>
      </c>
      <c r="CU54">
        <f>IF(Charts!$B$3="none",AE1756,IF(BM1756="",NA(),BM1756))</f>
        <v>0</v>
      </c>
      <c r="CV54">
        <f>IF(Charts!$B$3="none",AF1756,IF(BN1756="",NA(),BN1756))</f>
        <v>0</v>
      </c>
      <c r="CW54">
        <f>IF(Charts!$B$3="none",AG1756,IF(BO1756="",NA(),BO1756))</f>
        <v>0</v>
      </c>
      <c r="CX54">
        <f>IF(Charts!$B$3="none",AH1756,IF(BP1756="",NA(),BP1756))</f>
        <v>0</v>
      </c>
      <c r="CY54">
        <f>IF(Charts!$B$3="none",AI1756,IF(BQ1756="",NA(),BQ1756))</f>
        <v>0</v>
      </c>
      <c r="CZ54">
        <f>IF(Charts!$B$3="none",AJ1756,IF(BR1756="",NA(),BR1756))</f>
        <v>0</v>
      </c>
    </row>
    <row r="55" spans="4:104">
      <c r="D55">
        <v>51</v>
      </c>
      <c r="E55">
        <f>IF(INDIRECT(ADDRESS($D55+2,E$2+1,,,"Instances"))="","",INDIRECT(ADDRESS($D55+2,E$2+1,,,"Instances")))</f>
        <v>0</v>
      </c>
      <c r="F55">
        <f>IFERROR(SMALL(E5:E343,ROW()-ROW($F$5)+1),"")</f>
        <v>0</v>
      </c>
      <c r="H55">
        <f>IFERROR(SUM(F5:F55),"")</f>
        <v>0</v>
      </c>
      <c r="I55">
        <f>IF(INDIRECT(ADDRESS($D55+2,I$2+1,,,"Instances"))="","",INDIRECT(ADDRESS($D55+2,I$2+1,,,"Instances")))</f>
        <v>0</v>
      </c>
      <c r="J55">
        <f>IFERROR(SMALL(I5:I343,ROW()-ROW($J$5)+1),"")</f>
        <v>0</v>
      </c>
      <c r="L55">
        <f>IFERROR(SUM(J5:J55),"")</f>
        <v>0</v>
      </c>
      <c r="M55">
        <f>IF(INDIRECT(ADDRESS($D55+2,M$2+1,,,"Instances"))="","",INDIRECT(ADDRESS($D55+2,M$2+1,,,"Instances")))</f>
        <v>0</v>
      </c>
      <c r="N55">
        <f>IFERROR(SMALL(M5:M343,ROW()-ROW($N$5)+1),"")</f>
        <v>0</v>
      </c>
      <c r="P55">
        <f>IFERROR(SUM(N5:N55),"")</f>
        <v>0</v>
      </c>
      <c r="Q55">
        <f>IF(INDIRECT(ADDRESS($D55+2,Q$2+1,,,"Instances"))="","",INDIRECT(ADDRESS($D55+2,Q$2+1,,,"Instances")))</f>
        <v>0</v>
      </c>
      <c r="R55">
        <f>IFERROR(SMALL(Q5:Q343,ROW()-ROW($R$5)+1),"")</f>
        <v>0</v>
      </c>
      <c r="T55">
        <f>IFERROR(SUM(R5:R55),"")</f>
        <v>0</v>
      </c>
      <c r="U55">
        <f>IF(INDIRECT(ADDRESS($D55+2,U$2+1,,,"Instances"))="","",INDIRECT(ADDRESS($D55+2,U$2+1,,,"Instances")))</f>
        <v>0</v>
      </c>
      <c r="V55">
        <f>IFERROR(SMALL(U5:U343,ROW()-ROW($V$5)+1),"")</f>
        <v>0</v>
      </c>
      <c r="X55">
        <f>IFERROR(SUM(V5:V55),"")</f>
        <v>0</v>
      </c>
      <c r="Y55">
        <f>IF(INDIRECT(ADDRESS($D55+2,Y$2+1,,,"Instances"))="","",INDIRECT(ADDRESS($D55+2,Y$2+1,,,"Instances")))</f>
        <v>0</v>
      </c>
      <c r="Z55">
        <f>IFERROR(SMALL(Y5:Y343,ROW()-ROW($Z$5)+1),"")</f>
        <v>0</v>
      </c>
      <c r="AB55">
        <f>IFERROR(SUM(Z5:Z55),"")</f>
        <v>0</v>
      </c>
      <c r="AC55">
        <f>IF(INDIRECT(ADDRESS($D55+2,AC$2+1,,,"Instances"))="","",INDIRECT(ADDRESS($D55+2,AC$2+1,,,"Instances")))</f>
        <v>0</v>
      </c>
      <c r="AD55">
        <f>IFERROR(SMALL(AC5:AC343,ROW()-ROW($AD$5)+1),"")</f>
        <v>0</v>
      </c>
      <c r="AF55">
        <f>IFERROR(SUM(AD5:AD55),"")</f>
        <v>0</v>
      </c>
      <c r="AG55">
        <f>IF(INDIRECT(ADDRESS($D55+2,AG$2+1,,,"Instances"))="","",INDIRECT(ADDRESS($D55+2,AG$2+1,,,"Instances")))</f>
        <v>0</v>
      </c>
      <c r="AH55">
        <f>IFERROR(SMALL(AG5:AG343,ROW()-ROW($AH$5)+1),"")</f>
        <v>0</v>
      </c>
      <c r="AJ55">
        <f>IFERROR(SUM(AH5:AH55),"")</f>
        <v>0</v>
      </c>
      <c r="AL55">
        <v>51</v>
      </c>
      <c r="AM55" cm="1">
        <f t="array" ref="AM55">_xlfn.SWITCH(Charts!$B$3,"average", AVERAGE(INDIRECT(ADDRESS(50+3,AM$2+1,,,"Instances") &amp; ":" &amp; ADDRESS(50+3,AM$2+1))),"median", MEDIAN(INDIRECT(ADDRESS(50+3,AM$2+1,,,"Instances") &amp; ":" &amp; ADDRESS(50+3,AM$2+1))),"min", MIN(INDIRECT(ADDRESS(50+3,AM$2+1,,,"Instances") &amp; ":" &amp; ADDRESS(50+3,AM$2+1))),"max", MAX(INDIRECT(ADDRESS(50+3,AM$2+1,,,"Instances") &amp; ":" &amp; ADDRESS(50+3,AM$2+1))),"diff", MAX(INDIRECT(ADDRESS(50+3,AM$2+1,,,"Instances") &amp; ":" &amp; ADDRESS(50+3,AM$2+1)))-MIN(INDIRECT(ADDRESS(50+3,AM$2+1,,,"Instances") &amp; ":" &amp; ADDRESS(50+3,AM$2+1))))</f>
        <v>0</v>
      </c>
      <c r="AN55">
        <f>IFERROR(SMALL(AM5:AM343,ROW()-ROW($AN$5)+1),"")</f>
        <v>0</v>
      </c>
      <c r="AP55">
        <f>IFERROR(SUM(AN5:AN55),"")</f>
        <v>0</v>
      </c>
      <c r="AQ55" cm="1">
        <f t="array" ref="AQ55">_xlfn.SWITCH(Charts!$B$3,"average", AVERAGE(INDIRECT(ADDRESS(50+3,AQ$2+1,,,"Instances") &amp; ":" &amp; ADDRESS(50+3,AQ$2+1))),"median", MEDIAN(INDIRECT(ADDRESS(50+3,AQ$2+1,,,"Instances") &amp; ":" &amp; ADDRESS(50+3,AQ$2+1))),"min", MIN(INDIRECT(ADDRESS(50+3,AQ$2+1,,,"Instances") &amp; ":" &amp; ADDRESS(50+3,AQ$2+1))),"max", MAX(INDIRECT(ADDRESS(50+3,AQ$2+1,,,"Instances") &amp; ":" &amp; ADDRESS(50+3,AQ$2+1))),"diff", MAX(INDIRECT(ADDRESS(50+3,AQ$2+1,,,"Instances") &amp; ":" &amp; ADDRESS(50+3,AQ$2+1)))-MIN(INDIRECT(ADDRESS(50+3,AQ$2+1,,,"Instances") &amp; ":" &amp; ADDRESS(50+3,AQ$2+1))))</f>
        <v>0</v>
      </c>
      <c r="AR55">
        <f>IFERROR(SMALL(AQ5:AQ343,ROW()-ROW($AR$5)+1),"")</f>
        <v>0</v>
      </c>
      <c r="AT55">
        <f>IFERROR(SUM(AR5:AR55),"")</f>
        <v>0</v>
      </c>
      <c r="AU55" cm="1">
        <f t="array" ref="AU55">_xlfn.SWITCH(Charts!$B$3,"average", AVERAGE(INDIRECT(ADDRESS(50+3,AU$2+1,,,"Instances") &amp; ":" &amp; ADDRESS(50+3,AU$2+1))),"median", MEDIAN(INDIRECT(ADDRESS(50+3,AU$2+1,,,"Instances") &amp; ":" &amp; ADDRESS(50+3,AU$2+1))),"min", MIN(INDIRECT(ADDRESS(50+3,AU$2+1,,,"Instances") &amp; ":" &amp; ADDRESS(50+3,AU$2+1))),"max", MAX(INDIRECT(ADDRESS(50+3,AU$2+1,,,"Instances") &amp; ":" &amp; ADDRESS(50+3,AU$2+1))),"diff", MAX(INDIRECT(ADDRESS(50+3,AU$2+1,,,"Instances") &amp; ":" &amp; ADDRESS(50+3,AU$2+1)))-MIN(INDIRECT(ADDRESS(50+3,AU$2+1,,,"Instances") &amp; ":" &amp; ADDRESS(50+3,AU$2+1))))</f>
        <v>0</v>
      </c>
      <c r="AV55">
        <f>IFERROR(SMALL(AU5:AU343,ROW()-ROW($AV$5)+1),"")</f>
        <v>0</v>
      </c>
      <c r="AX55">
        <f>IFERROR(SUM(AV5:AV55),"")</f>
        <v>0</v>
      </c>
      <c r="AY55" cm="1">
        <f t="array" ref="AY55">_xlfn.SWITCH(Charts!$B$3,"average", AVERAGE(INDIRECT(ADDRESS(50+3,AY$2+1,,,"Instances") &amp; ":" &amp; ADDRESS(50+3,AY$2+1))),"median", MEDIAN(INDIRECT(ADDRESS(50+3,AY$2+1,,,"Instances") &amp; ":" &amp; ADDRESS(50+3,AY$2+1))),"min", MIN(INDIRECT(ADDRESS(50+3,AY$2+1,,,"Instances") &amp; ":" &amp; ADDRESS(50+3,AY$2+1))),"max", MAX(INDIRECT(ADDRESS(50+3,AY$2+1,,,"Instances") &amp; ":" &amp; ADDRESS(50+3,AY$2+1))),"diff", MAX(INDIRECT(ADDRESS(50+3,AY$2+1,,,"Instances") &amp; ":" &amp; ADDRESS(50+3,AY$2+1)))-MIN(INDIRECT(ADDRESS(50+3,AY$2+1,,,"Instances") &amp; ":" &amp; ADDRESS(50+3,AY$2+1))))</f>
        <v>0</v>
      </c>
      <c r="AZ55">
        <f>IFERROR(SMALL(AY5:AY343,ROW()-ROW($AZ$5)+1),"")</f>
        <v>0</v>
      </c>
      <c r="BB55">
        <f>IFERROR(SUM(AZ5:AZ55),"")</f>
        <v>0</v>
      </c>
      <c r="BC55" cm="1">
        <f t="array" ref="BC55">_xlfn.SWITCH(Charts!$B$3,"average", AVERAGE(INDIRECT(ADDRESS(50+3,BC$2+1,,,"Instances") &amp; ":" &amp; ADDRESS(50+3,BC$2+1))),"median", MEDIAN(INDIRECT(ADDRESS(50+3,BC$2+1,,,"Instances") &amp; ":" &amp; ADDRESS(50+3,BC$2+1))),"min", MIN(INDIRECT(ADDRESS(50+3,BC$2+1,,,"Instances") &amp; ":" &amp; ADDRESS(50+3,BC$2+1))),"max", MAX(INDIRECT(ADDRESS(50+3,BC$2+1,,,"Instances") &amp; ":" &amp; ADDRESS(50+3,BC$2+1))),"diff", MAX(INDIRECT(ADDRESS(50+3,BC$2+1,,,"Instances") &amp; ":" &amp; ADDRESS(50+3,BC$2+1)))-MIN(INDIRECT(ADDRESS(50+3,BC$2+1,,,"Instances") &amp; ":" &amp; ADDRESS(50+3,BC$2+1))))</f>
        <v>0</v>
      </c>
      <c r="BD55">
        <f>IFERROR(SMALL(BC5:BC343,ROW()-ROW($BD$5)+1),"")</f>
        <v>0</v>
      </c>
      <c r="BF55">
        <f>IFERROR(SUM(BD5:BD55),"")</f>
        <v>0</v>
      </c>
      <c r="BG55" cm="1">
        <f t="array" ref="BG55">_xlfn.SWITCH(Charts!$B$3,"average", AVERAGE(INDIRECT(ADDRESS(50+3,BG$2+1,,,"Instances") &amp; ":" &amp; ADDRESS(50+3,BG$2+1))),"median", MEDIAN(INDIRECT(ADDRESS(50+3,BG$2+1,,,"Instances") &amp; ":" &amp; ADDRESS(50+3,BG$2+1))),"min", MIN(INDIRECT(ADDRESS(50+3,BG$2+1,,,"Instances") &amp; ":" &amp; ADDRESS(50+3,BG$2+1))),"max", MAX(INDIRECT(ADDRESS(50+3,BG$2+1,,,"Instances") &amp; ":" &amp; ADDRESS(50+3,BG$2+1))),"diff", MAX(INDIRECT(ADDRESS(50+3,BG$2+1,,,"Instances") &amp; ":" &amp; ADDRESS(50+3,BG$2+1)))-MIN(INDIRECT(ADDRESS(50+3,BG$2+1,,,"Instances") &amp; ":" &amp; ADDRESS(50+3,BG$2+1))))</f>
        <v>0</v>
      </c>
      <c r="BH55">
        <f>IFERROR(SMALL(BG5:BG343,ROW()-ROW($BH$5)+1),"")</f>
        <v>0</v>
      </c>
      <c r="BJ55">
        <f>IFERROR(SUM(BH5:BH55),"")</f>
        <v>0</v>
      </c>
      <c r="BK55" cm="1">
        <f t="array" ref="BK55">_xlfn.SWITCH(Charts!$B$3,"average", AVERAGE(INDIRECT(ADDRESS(50+3,BK$2+1,,,"Instances") &amp; ":" &amp; ADDRESS(50+3,BK$2+1))),"median", MEDIAN(INDIRECT(ADDRESS(50+3,BK$2+1,,,"Instances") &amp; ":" &amp; ADDRESS(50+3,BK$2+1))),"min", MIN(INDIRECT(ADDRESS(50+3,BK$2+1,,,"Instances") &amp; ":" &amp; ADDRESS(50+3,BK$2+1))),"max", MAX(INDIRECT(ADDRESS(50+3,BK$2+1,,,"Instances") &amp; ":" &amp; ADDRESS(50+3,BK$2+1))),"diff", MAX(INDIRECT(ADDRESS(50+3,BK$2+1,,,"Instances") &amp; ":" &amp; ADDRESS(50+3,BK$2+1)))-MIN(INDIRECT(ADDRESS(50+3,BK$2+1,,,"Instances") &amp; ":" &amp; ADDRESS(50+3,BK$2+1))))</f>
        <v>0</v>
      </c>
      <c r="BL55">
        <f>IFERROR(SMALL(BK5:BK343,ROW()-ROW($BL$5)+1),"")</f>
        <v>0</v>
      </c>
      <c r="BN55">
        <f>IFERROR(SUM(BL5:BL55),"")</f>
        <v>0</v>
      </c>
      <c r="BO55" cm="1">
        <f t="array" ref="BO55">_xlfn.SWITCH(Charts!$B$3,"average", AVERAGE(INDIRECT(ADDRESS(50+3,BO$2+1,,,"Instances") &amp; ":" &amp; ADDRESS(50+3,BO$2+1))),"median", MEDIAN(INDIRECT(ADDRESS(50+3,BO$2+1,,,"Instances") &amp; ":" &amp; ADDRESS(50+3,BO$2+1))),"min", MIN(INDIRECT(ADDRESS(50+3,BO$2+1,,,"Instances") &amp; ":" &amp; ADDRESS(50+3,BO$2+1))),"max", MAX(INDIRECT(ADDRESS(50+3,BO$2+1,,,"Instances") &amp; ":" &amp; ADDRESS(50+3,BO$2+1))),"diff", MAX(INDIRECT(ADDRESS(50+3,BO$2+1,,,"Instances") &amp; ":" &amp; ADDRESS(50+3,BO$2+1)))-MIN(INDIRECT(ADDRESS(50+3,BO$2+1,,,"Instances") &amp; ":" &amp; ADDRESS(50+3,BO$2+1))))</f>
        <v>0</v>
      </c>
      <c r="BP55">
        <f>IFERROR(SMALL(BO5:BO343,ROW()-ROW($BP$5)+1),"")</f>
        <v>0</v>
      </c>
      <c r="BR55">
        <f>IFERROR(SUM(BP5:BP55),"")</f>
        <v>0</v>
      </c>
      <c r="BU55">
        <f>IF(Charts!$B$3="none",E1757,IF(AM1757="",NA(),AM1757))</f>
        <v>0</v>
      </c>
      <c r="BV55">
        <f>IF(Charts!$B$3="none",F1757,IF(AN1757="",NA(),AN1757))</f>
        <v>0</v>
      </c>
      <c r="BW55">
        <f>IF(Charts!$B$3="none",G1757,IF(AO1757="",NA(),AO1757))</f>
        <v>0</v>
      </c>
      <c r="BX55">
        <f>IF(Charts!$B$3="none",H1757,IF(AP1757="",NA(),AP1757))</f>
        <v>0</v>
      </c>
      <c r="BY55">
        <f>IF(Charts!$B$3="none",I1757,IF(AQ1757="",NA(),AQ1757))</f>
        <v>0</v>
      </c>
      <c r="BZ55">
        <f>IF(Charts!$B$3="none",J1757,IF(AR1757="",NA(),AR1757))</f>
        <v>0</v>
      </c>
      <c r="CA55">
        <f>IF(Charts!$B$3="none",K1757,IF(AS1757="",NA(),AS1757))</f>
        <v>0</v>
      </c>
      <c r="CB55">
        <f>IF(Charts!$B$3="none",L1757,IF(AT1757="",NA(),AT1757))</f>
        <v>0</v>
      </c>
      <c r="CC55">
        <f>IF(Charts!$B$3="none",M1757,IF(AU1757="",NA(),AU1757))</f>
        <v>0</v>
      </c>
      <c r="CD55">
        <f>IF(Charts!$B$3="none",N1757,IF(AV1757="",NA(),AV1757))</f>
        <v>0</v>
      </c>
      <c r="CE55">
        <f>IF(Charts!$B$3="none",O1757,IF(AW1757="",NA(),AW1757))</f>
        <v>0</v>
      </c>
      <c r="CF55">
        <f>IF(Charts!$B$3="none",P1757,IF(AX1757="",NA(),AX1757))</f>
        <v>0</v>
      </c>
      <c r="CG55">
        <f>IF(Charts!$B$3="none",Q1757,IF(AY1757="",NA(),AY1757))</f>
        <v>0</v>
      </c>
      <c r="CH55">
        <f>IF(Charts!$B$3="none",R1757,IF(AZ1757="",NA(),AZ1757))</f>
        <v>0</v>
      </c>
      <c r="CI55">
        <f>IF(Charts!$B$3="none",S1757,IF(BA1757="",NA(),BA1757))</f>
        <v>0</v>
      </c>
      <c r="CJ55">
        <f>IF(Charts!$B$3="none",T1757,IF(BB1757="",NA(),BB1757))</f>
        <v>0</v>
      </c>
      <c r="CK55">
        <f>IF(Charts!$B$3="none",U1757,IF(BC1757="",NA(),BC1757))</f>
        <v>0</v>
      </c>
      <c r="CL55">
        <f>IF(Charts!$B$3="none",V1757,IF(BD1757="",NA(),BD1757))</f>
        <v>0</v>
      </c>
      <c r="CM55">
        <f>IF(Charts!$B$3="none",W1757,IF(BE1757="",NA(),BE1757))</f>
        <v>0</v>
      </c>
      <c r="CN55">
        <f>IF(Charts!$B$3="none",X1757,IF(BF1757="",NA(),BF1757))</f>
        <v>0</v>
      </c>
      <c r="CO55">
        <f>IF(Charts!$B$3="none",Y1757,IF(BG1757="",NA(),BG1757))</f>
        <v>0</v>
      </c>
      <c r="CP55">
        <f>IF(Charts!$B$3="none",Z1757,IF(BH1757="",NA(),BH1757))</f>
        <v>0</v>
      </c>
      <c r="CQ55">
        <f>IF(Charts!$B$3="none",AA1757,IF(BI1757="",NA(),BI1757))</f>
        <v>0</v>
      </c>
      <c r="CR55">
        <f>IF(Charts!$B$3="none",AB1757,IF(BJ1757="",NA(),BJ1757))</f>
        <v>0</v>
      </c>
      <c r="CS55">
        <f>IF(Charts!$B$3="none",AC1757,IF(BK1757="",NA(),BK1757))</f>
        <v>0</v>
      </c>
      <c r="CT55">
        <f>IF(Charts!$B$3="none",AD1757,IF(BL1757="",NA(),BL1757))</f>
        <v>0</v>
      </c>
      <c r="CU55">
        <f>IF(Charts!$B$3="none",AE1757,IF(BM1757="",NA(),BM1757))</f>
        <v>0</v>
      </c>
      <c r="CV55">
        <f>IF(Charts!$B$3="none",AF1757,IF(BN1757="",NA(),BN1757))</f>
        <v>0</v>
      </c>
      <c r="CW55">
        <f>IF(Charts!$B$3="none",AG1757,IF(BO1757="",NA(),BO1757))</f>
        <v>0</v>
      </c>
      <c r="CX55">
        <f>IF(Charts!$B$3="none",AH1757,IF(BP1757="",NA(),BP1757))</f>
        <v>0</v>
      </c>
      <c r="CY55">
        <f>IF(Charts!$B$3="none",AI1757,IF(BQ1757="",NA(),BQ1757))</f>
        <v>0</v>
      </c>
      <c r="CZ55">
        <f>IF(Charts!$B$3="none",AJ1757,IF(BR1757="",NA(),BR1757))</f>
        <v>0</v>
      </c>
    </row>
    <row r="56" spans="4:104">
      <c r="D56">
        <v>52</v>
      </c>
      <c r="E56">
        <f>IF(INDIRECT(ADDRESS($D56+2,E$2+1,,,"Instances"))="","",INDIRECT(ADDRESS($D56+2,E$2+1,,,"Instances")))</f>
        <v>0</v>
      </c>
      <c r="F56">
        <f>IFERROR(SMALL(E5:E343,ROW()-ROW($F$5)+1),"")</f>
        <v>0</v>
      </c>
      <c r="H56">
        <f>IFERROR(SUM(F5:F56),"")</f>
        <v>0</v>
      </c>
      <c r="I56">
        <f>IF(INDIRECT(ADDRESS($D56+2,I$2+1,,,"Instances"))="","",INDIRECT(ADDRESS($D56+2,I$2+1,,,"Instances")))</f>
        <v>0</v>
      </c>
      <c r="J56">
        <f>IFERROR(SMALL(I5:I343,ROW()-ROW($J$5)+1),"")</f>
        <v>0</v>
      </c>
      <c r="L56">
        <f>IFERROR(SUM(J5:J56),"")</f>
        <v>0</v>
      </c>
      <c r="M56">
        <f>IF(INDIRECT(ADDRESS($D56+2,M$2+1,,,"Instances"))="","",INDIRECT(ADDRESS($D56+2,M$2+1,,,"Instances")))</f>
        <v>0</v>
      </c>
      <c r="N56">
        <f>IFERROR(SMALL(M5:M343,ROW()-ROW($N$5)+1),"")</f>
        <v>0</v>
      </c>
      <c r="P56">
        <f>IFERROR(SUM(N5:N56),"")</f>
        <v>0</v>
      </c>
      <c r="Q56">
        <f>IF(INDIRECT(ADDRESS($D56+2,Q$2+1,,,"Instances"))="","",INDIRECT(ADDRESS($D56+2,Q$2+1,,,"Instances")))</f>
        <v>0</v>
      </c>
      <c r="R56">
        <f>IFERROR(SMALL(Q5:Q343,ROW()-ROW($R$5)+1),"")</f>
        <v>0</v>
      </c>
      <c r="T56">
        <f>IFERROR(SUM(R5:R56),"")</f>
        <v>0</v>
      </c>
      <c r="U56">
        <f>IF(INDIRECT(ADDRESS($D56+2,U$2+1,,,"Instances"))="","",INDIRECT(ADDRESS($D56+2,U$2+1,,,"Instances")))</f>
        <v>0</v>
      </c>
      <c r="V56">
        <f>IFERROR(SMALL(U5:U343,ROW()-ROW($V$5)+1),"")</f>
        <v>0</v>
      </c>
      <c r="X56">
        <f>IFERROR(SUM(V5:V56),"")</f>
        <v>0</v>
      </c>
      <c r="Y56">
        <f>IF(INDIRECT(ADDRESS($D56+2,Y$2+1,,,"Instances"))="","",INDIRECT(ADDRESS($D56+2,Y$2+1,,,"Instances")))</f>
        <v>0</v>
      </c>
      <c r="Z56">
        <f>IFERROR(SMALL(Y5:Y343,ROW()-ROW($Z$5)+1),"")</f>
        <v>0</v>
      </c>
      <c r="AB56">
        <f>IFERROR(SUM(Z5:Z56),"")</f>
        <v>0</v>
      </c>
      <c r="AC56">
        <f>IF(INDIRECT(ADDRESS($D56+2,AC$2+1,,,"Instances"))="","",INDIRECT(ADDRESS($D56+2,AC$2+1,,,"Instances")))</f>
        <v>0</v>
      </c>
      <c r="AD56">
        <f>IFERROR(SMALL(AC5:AC343,ROW()-ROW($AD$5)+1),"")</f>
        <v>0</v>
      </c>
      <c r="AF56">
        <f>IFERROR(SUM(AD5:AD56),"")</f>
        <v>0</v>
      </c>
      <c r="AG56">
        <f>IF(INDIRECT(ADDRESS($D56+2,AG$2+1,,,"Instances"))="","",INDIRECT(ADDRESS($D56+2,AG$2+1,,,"Instances")))</f>
        <v>0</v>
      </c>
      <c r="AH56">
        <f>IFERROR(SMALL(AG5:AG343,ROW()-ROW($AH$5)+1),"")</f>
        <v>0</v>
      </c>
      <c r="AJ56">
        <f>IFERROR(SUM(AH5:AH56),"")</f>
        <v>0</v>
      </c>
      <c r="AL56">
        <v>52</v>
      </c>
      <c r="AM56" cm="1">
        <f t="array" ref="AM56">_xlfn.SWITCH(Charts!$B$3,"average", AVERAGE(INDIRECT(ADDRESS(51+3,AM$2+1,,,"Instances") &amp; ":" &amp; ADDRESS(51+3,AM$2+1))),"median", MEDIAN(INDIRECT(ADDRESS(51+3,AM$2+1,,,"Instances") &amp; ":" &amp; ADDRESS(51+3,AM$2+1))),"min", MIN(INDIRECT(ADDRESS(51+3,AM$2+1,,,"Instances") &amp; ":" &amp; ADDRESS(51+3,AM$2+1))),"max", MAX(INDIRECT(ADDRESS(51+3,AM$2+1,,,"Instances") &amp; ":" &amp; ADDRESS(51+3,AM$2+1))),"diff", MAX(INDIRECT(ADDRESS(51+3,AM$2+1,,,"Instances") &amp; ":" &amp; ADDRESS(51+3,AM$2+1)))-MIN(INDIRECT(ADDRESS(51+3,AM$2+1,,,"Instances") &amp; ":" &amp; ADDRESS(51+3,AM$2+1))))</f>
        <v>0</v>
      </c>
      <c r="AN56">
        <f>IFERROR(SMALL(AM5:AM343,ROW()-ROW($AN$5)+1),"")</f>
        <v>0</v>
      </c>
      <c r="AP56">
        <f>IFERROR(SUM(AN5:AN56),"")</f>
        <v>0</v>
      </c>
      <c r="AQ56" cm="1">
        <f t="array" ref="AQ56">_xlfn.SWITCH(Charts!$B$3,"average", AVERAGE(INDIRECT(ADDRESS(51+3,AQ$2+1,,,"Instances") &amp; ":" &amp; ADDRESS(51+3,AQ$2+1))),"median", MEDIAN(INDIRECT(ADDRESS(51+3,AQ$2+1,,,"Instances") &amp; ":" &amp; ADDRESS(51+3,AQ$2+1))),"min", MIN(INDIRECT(ADDRESS(51+3,AQ$2+1,,,"Instances") &amp; ":" &amp; ADDRESS(51+3,AQ$2+1))),"max", MAX(INDIRECT(ADDRESS(51+3,AQ$2+1,,,"Instances") &amp; ":" &amp; ADDRESS(51+3,AQ$2+1))),"diff", MAX(INDIRECT(ADDRESS(51+3,AQ$2+1,,,"Instances") &amp; ":" &amp; ADDRESS(51+3,AQ$2+1)))-MIN(INDIRECT(ADDRESS(51+3,AQ$2+1,,,"Instances") &amp; ":" &amp; ADDRESS(51+3,AQ$2+1))))</f>
        <v>0</v>
      </c>
      <c r="AR56">
        <f>IFERROR(SMALL(AQ5:AQ343,ROW()-ROW($AR$5)+1),"")</f>
        <v>0</v>
      </c>
      <c r="AT56">
        <f>IFERROR(SUM(AR5:AR56),"")</f>
        <v>0</v>
      </c>
      <c r="AU56" cm="1">
        <f t="array" ref="AU56">_xlfn.SWITCH(Charts!$B$3,"average", AVERAGE(INDIRECT(ADDRESS(51+3,AU$2+1,,,"Instances") &amp; ":" &amp; ADDRESS(51+3,AU$2+1))),"median", MEDIAN(INDIRECT(ADDRESS(51+3,AU$2+1,,,"Instances") &amp; ":" &amp; ADDRESS(51+3,AU$2+1))),"min", MIN(INDIRECT(ADDRESS(51+3,AU$2+1,,,"Instances") &amp; ":" &amp; ADDRESS(51+3,AU$2+1))),"max", MAX(INDIRECT(ADDRESS(51+3,AU$2+1,,,"Instances") &amp; ":" &amp; ADDRESS(51+3,AU$2+1))),"diff", MAX(INDIRECT(ADDRESS(51+3,AU$2+1,,,"Instances") &amp; ":" &amp; ADDRESS(51+3,AU$2+1)))-MIN(INDIRECT(ADDRESS(51+3,AU$2+1,,,"Instances") &amp; ":" &amp; ADDRESS(51+3,AU$2+1))))</f>
        <v>0</v>
      </c>
      <c r="AV56">
        <f>IFERROR(SMALL(AU5:AU343,ROW()-ROW($AV$5)+1),"")</f>
        <v>0</v>
      </c>
      <c r="AX56">
        <f>IFERROR(SUM(AV5:AV56),"")</f>
        <v>0</v>
      </c>
      <c r="AY56" cm="1">
        <f t="array" ref="AY56">_xlfn.SWITCH(Charts!$B$3,"average", AVERAGE(INDIRECT(ADDRESS(51+3,AY$2+1,,,"Instances") &amp; ":" &amp; ADDRESS(51+3,AY$2+1))),"median", MEDIAN(INDIRECT(ADDRESS(51+3,AY$2+1,,,"Instances") &amp; ":" &amp; ADDRESS(51+3,AY$2+1))),"min", MIN(INDIRECT(ADDRESS(51+3,AY$2+1,,,"Instances") &amp; ":" &amp; ADDRESS(51+3,AY$2+1))),"max", MAX(INDIRECT(ADDRESS(51+3,AY$2+1,,,"Instances") &amp; ":" &amp; ADDRESS(51+3,AY$2+1))),"diff", MAX(INDIRECT(ADDRESS(51+3,AY$2+1,,,"Instances") &amp; ":" &amp; ADDRESS(51+3,AY$2+1)))-MIN(INDIRECT(ADDRESS(51+3,AY$2+1,,,"Instances") &amp; ":" &amp; ADDRESS(51+3,AY$2+1))))</f>
        <v>0</v>
      </c>
      <c r="AZ56">
        <f>IFERROR(SMALL(AY5:AY343,ROW()-ROW($AZ$5)+1),"")</f>
        <v>0</v>
      </c>
      <c r="BB56">
        <f>IFERROR(SUM(AZ5:AZ56),"")</f>
        <v>0</v>
      </c>
      <c r="BC56" cm="1">
        <f t="array" ref="BC56">_xlfn.SWITCH(Charts!$B$3,"average", AVERAGE(INDIRECT(ADDRESS(51+3,BC$2+1,,,"Instances") &amp; ":" &amp; ADDRESS(51+3,BC$2+1))),"median", MEDIAN(INDIRECT(ADDRESS(51+3,BC$2+1,,,"Instances") &amp; ":" &amp; ADDRESS(51+3,BC$2+1))),"min", MIN(INDIRECT(ADDRESS(51+3,BC$2+1,,,"Instances") &amp; ":" &amp; ADDRESS(51+3,BC$2+1))),"max", MAX(INDIRECT(ADDRESS(51+3,BC$2+1,,,"Instances") &amp; ":" &amp; ADDRESS(51+3,BC$2+1))),"diff", MAX(INDIRECT(ADDRESS(51+3,BC$2+1,,,"Instances") &amp; ":" &amp; ADDRESS(51+3,BC$2+1)))-MIN(INDIRECT(ADDRESS(51+3,BC$2+1,,,"Instances") &amp; ":" &amp; ADDRESS(51+3,BC$2+1))))</f>
        <v>0</v>
      </c>
      <c r="BD56">
        <f>IFERROR(SMALL(BC5:BC343,ROW()-ROW($BD$5)+1),"")</f>
        <v>0</v>
      </c>
      <c r="BF56">
        <f>IFERROR(SUM(BD5:BD56),"")</f>
        <v>0</v>
      </c>
      <c r="BG56" cm="1">
        <f t="array" ref="BG56">_xlfn.SWITCH(Charts!$B$3,"average", AVERAGE(INDIRECT(ADDRESS(51+3,BG$2+1,,,"Instances") &amp; ":" &amp; ADDRESS(51+3,BG$2+1))),"median", MEDIAN(INDIRECT(ADDRESS(51+3,BG$2+1,,,"Instances") &amp; ":" &amp; ADDRESS(51+3,BG$2+1))),"min", MIN(INDIRECT(ADDRESS(51+3,BG$2+1,,,"Instances") &amp; ":" &amp; ADDRESS(51+3,BG$2+1))),"max", MAX(INDIRECT(ADDRESS(51+3,BG$2+1,,,"Instances") &amp; ":" &amp; ADDRESS(51+3,BG$2+1))),"diff", MAX(INDIRECT(ADDRESS(51+3,BG$2+1,,,"Instances") &amp; ":" &amp; ADDRESS(51+3,BG$2+1)))-MIN(INDIRECT(ADDRESS(51+3,BG$2+1,,,"Instances") &amp; ":" &amp; ADDRESS(51+3,BG$2+1))))</f>
        <v>0</v>
      </c>
      <c r="BH56">
        <f>IFERROR(SMALL(BG5:BG343,ROW()-ROW($BH$5)+1),"")</f>
        <v>0</v>
      </c>
      <c r="BJ56">
        <f>IFERROR(SUM(BH5:BH56),"")</f>
        <v>0</v>
      </c>
      <c r="BK56" cm="1">
        <f t="array" ref="BK56">_xlfn.SWITCH(Charts!$B$3,"average", AVERAGE(INDIRECT(ADDRESS(51+3,BK$2+1,,,"Instances") &amp; ":" &amp; ADDRESS(51+3,BK$2+1))),"median", MEDIAN(INDIRECT(ADDRESS(51+3,BK$2+1,,,"Instances") &amp; ":" &amp; ADDRESS(51+3,BK$2+1))),"min", MIN(INDIRECT(ADDRESS(51+3,BK$2+1,,,"Instances") &amp; ":" &amp; ADDRESS(51+3,BK$2+1))),"max", MAX(INDIRECT(ADDRESS(51+3,BK$2+1,,,"Instances") &amp; ":" &amp; ADDRESS(51+3,BK$2+1))),"diff", MAX(INDIRECT(ADDRESS(51+3,BK$2+1,,,"Instances") &amp; ":" &amp; ADDRESS(51+3,BK$2+1)))-MIN(INDIRECT(ADDRESS(51+3,BK$2+1,,,"Instances") &amp; ":" &amp; ADDRESS(51+3,BK$2+1))))</f>
        <v>0</v>
      </c>
      <c r="BL56">
        <f>IFERROR(SMALL(BK5:BK343,ROW()-ROW($BL$5)+1),"")</f>
        <v>0</v>
      </c>
      <c r="BN56">
        <f>IFERROR(SUM(BL5:BL56),"")</f>
        <v>0</v>
      </c>
      <c r="BO56" cm="1">
        <f t="array" ref="BO56">_xlfn.SWITCH(Charts!$B$3,"average", AVERAGE(INDIRECT(ADDRESS(51+3,BO$2+1,,,"Instances") &amp; ":" &amp; ADDRESS(51+3,BO$2+1))),"median", MEDIAN(INDIRECT(ADDRESS(51+3,BO$2+1,,,"Instances") &amp; ":" &amp; ADDRESS(51+3,BO$2+1))),"min", MIN(INDIRECT(ADDRESS(51+3,BO$2+1,,,"Instances") &amp; ":" &amp; ADDRESS(51+3,BO$2+1))),"max", MAX(INDIRECT(ADDRESS(51+3,BO$2+1,,,"Instances") &amp; ":" &amp; ADDRESS(51+3,BO$2+1))),"diff", MAX(INDIRECT(ADDRESS(51+3,BO$2+1,,,"Instances") &amp; ":" &amp; ADDRESS(51+3,BO$2+1)))-MIN(INDIRECT(ADDRESS(51+3,BO$2+1,,,"Instances") &amp; ":" &amp; ADDRESS(51+3,BO$2+1))))</f>
        <v>0</v>
      </c>
      <c r="BP56">
        <f>IFERROR(SMALL(BO5:BO343,ROW()-ROW($BP$5)+1),"")</f>
        <v>0</v>
      </c>
      <c r="BR56">
        <f>IFERROR(SUM(BP5:BP56),"")</f>
        <v>0</v>
      </c>
      <c r="BU56">
        <f>IF(Charts!$B$3="none",E1758,IF(AM1758="",NA(),AM1758))</f>
        <v>0</v>
      </c>
      <c r="BV56">
        <f>IF(Charts!$B$3="none",F1758,IF(AN1758="",NA(),AN1758))</f>
        <v>0</v>
      </c>
      <c r="BW56">
        <f>IF(Charts!$B$3="none",G1758,IF(AO1758="",NA(),AO1758))</f>
        <v>0</v>
      </c>
      <c r="BX56">
        <f>IF(Charts!$B$3="none",H1758,IF(AP1758="",NA(),AP1758))</f>
        <v>0</v>
      </c>
      <c r="BY56">
        <f>IF(Charts!$B$3="none",I1758,IF(AQ1758="",NA(),AQ1758))</f>
        <v>0</v>
      </c>
      <c r="BZ56">
        <f>IF(Charts!$B$3="none",J1758,IF(AR1758="",NA(),AR1758))</f>
        <v>0</v>
      </c>
      <c r="CA56">
        <f>IF(Charts!$B$3="none",K1758,IF(AS1758="",NA(),AS1758))</f>
        <v>0</v>
      </c>
      <c r="CB56">
        <f>IF(Charts!$B$3="none",L1758,IF(AT1758="",NA(),AT1758))</f>
        <v>0</v>
      </c>
      <c r="CC56">
        <f>IF(Charts!$B$3="none",M1758,IF(AU1758="",NA(),AU1758))</f>
        <v>0</v>
      </c>
      <c r="CD56">
        <f>IF(Charts!$B$3="none",N1758,IF(AV1758="",NA(),AV1758))</f>
        <v>0</v>
      </c>
      <c r="CE56">
        <f>IF(Charts!$B$3="none",O1758,IF(AW1758="",NA(),AW1758))</f>
        <v>0</v>
      </c>
      <c r="CF56">
        <f>IF(Charts!$B$3="none",P1758,IF(AX1758="",NA(),AX1758))</f>
        <v>0</v>
      </c>
      <c r="CG56">
        <f>IF(Charts!$B$3="none",Q1758,IF(AY1758="",NA(),AY1758))</f>
        <v>0</v>
      </c>
      <c r="CH56">
        <f>IF(Charts!$B$3="none",R1758,IF(AZ1758="",NA(),AZ1758))</f>
        <v>0</v>
      </c>
      <c r="CI56">
        <f>IF(Charts!$B$3="none",S1758,IF(BA1758="",NA(),BA1758))</f>
        <v>0</v>
      </c>
      <c r="CJ56">
        <f>IF(Charts!$B$3="none",T1758,IF(BB1758="",NA(),BB1758))</f>
        <v>0</v>
      </c>
      <c r="CK56">
        <f>IF(Charts!$B$3="none",U1758,IF(BC1758="",NA(),BC1758))</f>
        <v>0</v>
      </c>
      <c r="CL56">
        <f>IF(Charts!$B$3="none",V1758,IF(BD1758="",NA(),BD1758))</f>
        <v>0</v>
      </c>
      <c r="CM56">
        <f>IF(Charts!$B$3="none",W1758,IF(BE1758="",NA(),BE1758))</f>
        <v>0</v>
      </c>
      <c r="CN56">
        <f>IF(Charts!$B$3="none",X1758,IF(BF1758="",NA(),BF1758))</f>
        <v>0</v>
      </c>
      <c r="CO56">
        <f>IF(Charts!$B$3="none",Y1758,IF(BG1758="",NA(),BG1758))</f>
        <v>0</v>
      </c>
      <c r="CP56">
        <f>IF(Charts!$B$3="none",Z1758,IF(BH1758="",NA(),BH1758))</f>
        <v>0</v>
      </c>
      <c r="CQ56">
        <f>IF(Charts!$B$3="none",AA1758,IF(BI1758="",NA(),BI1758))</f>
        <v>0</v>
      </c>
      <c r="CR56">
        <f>IF(Charts!$B$3="none",AB1758,IF(BJ1758="",NA(),BJ1758))</f>
        <v>0</v>
      </c>
      <c r="CS56">
        <f>IF(Charts!$B$3="none",AC1758,IF(BK1758="",NA(),BK1758))</f>
        <v>0</v>
      </c>
      <c r="CT56">
        <f>IF(Charts!$B$3="none",AD1758,IF(BL1758="",NA(),BL1758))</f>
        <v>0</v>
      </c>
      <c r="CU56">
        <f>IF(Charts!$B$3="none",AE1758,IF(BM1758="",NA(),BM1758))</f>
        <v>0</v>
      </c>
      <c r="CV56">
        <f>IF(Charts!$B$3="none",AF1758,IF(BN1758="",NA(),BN1758))</f>
        <v>0</v>
      </c>
      <c r="CW56">
        <f>IF(Charts!$B$3="none",AG1758,IF(BO1758="",NA(),BO1758))</f>
        <v>0</v>
      </c>
      <c r="CX56">
        <f>IF(Charts!$B$3="none",AH1758,IF(BP1758="",NA(),BP1758))</f>
        <v>0</v>
      </c>
      <c r="CY56">
        <f>IF(Charts!$B$3="none",AI1758,IF(BQ1758="",NA(),BQ1758))</f>
        <v>0</v>
      </c>
      <c r="CZ56">
        <f>IF(Charts!$B$3="none",AJ1758,IF(BR1758="",NA(),BR1758))</f>
        <v>0</v>
      </c>
    </row>
    <row r="57" spans="4:104">
      <c r="D57">
        <v>53</v>
      </c>
      <c r="E57">
        <f>IF(INDIRECT(ADDRESS($D57+2,E$2+1,,,"Instances"))="","",INDIRECT(ADDRESS($D57+2,E$2+1,,,"Instances")))</f>
        <v>0</v>
      </c>
      <c r="F57">
        <f>IFERROR(SMALL(E5:E343,ROW()-ROW($F$5)+1),"")</f>
        <v>0</v>
      </c>
      <c r="H57">
        <f>IFERROR(SUM(F5:F57),"")</f>
        <v>0</v>
      </c>
      <c r="I57">
        <f>IF(INDIRECT(ADDRESS($D57+2,I$2+1,,,"Instances"))="","",INDIRECT(ADDRESS($D57+2,I$2+1,,,"Instances")))</f>
        <v>0</v>
      </c>
      <c r="J57">
        <f>IFERROR(SMALL(I5:I343,ROW()-ROW($J$5)+1),"")</f>
        <v>0</v>
      </c>
      <c r="L57">
        <f>IFERROR(SUM(J5:J57),"")</f>
        <v>0</v>
      </c>
      <c r="M57">
        <f>IF(INDIRECT(ADDRESS($D57+2,M$2+1,,,"Instances"))="","",INDIRECT(ADDRESS($D57+2,M$2+1,,,"Instances")))</f>
        <v>0</v>
      </c>
      <c r="N57">
        <f>IFERROR(SMALL(M5:M343,ROW()-ROW($N$5)+1),"")</f>
        <v>0</v>
      </c>
      <c r="P57">
        <f>IFERROR(SUM(N5:N57),"")</f>
        <v>0</v>
      </c>
      <c r="Q57">
        <f>IF(INDIRECT(ADDRESS($D57+2,Q$2+1,,,"Instances"))="","",INDIRECT(ADDRESS($D57+2,Q$2+1,,,"Instances")))</f>
        <v>0</v>
      </c>
      <c r="R57">
        <f>IFERROR(SMALL(Q5:Q343,ROW()-ROW($R$5)+1),"")</f>
        <v>0</v>
      </c>
      <c r="T57">
        <f>IFERROR(SUM(R5:R57),"")</f>
        <v>0</v>
      </c>
      <c r="U57">
        <f>IF(INDIRECT(ADDRESS($D57+2,U$2+1,,,"Instances"))="","",INDIRECT(ADDRESS($D57+2,U$2+1,,,"Instances")))</f>
        <v>0</v>
      </c>
      <c r="V57">
        <f>IFERROR(SMALL(U5:U343,ROW()-ROW($V$5)+1),"")</f>
        <v>0</v>
      </c>
      <c r="X57">
        <f>IFERROR(SUM(V5:V57),"")</f>
        <v>0</v>
      </c>
      <c r="Y57">
        <f>IF(INDIRECT(ADDRESS($D57+2,Y$2+1,,,"Instances"))="","",INDIRECT(ADDRESS($D57+2,Y$2+1,,,"Instances")))</f>
        <v>0</v>
      </c>
      <c r="Z57">
        <f>IFERROR(SMALL(Y5:Y343,ROW()-ROW($Z$5)+1),"")</f>
        <v>0</v>
      </c>
      <c r="AB57">
        <f>IFERROR(SUM(Z5:Z57),"")</f>
        <v>0</v>
      </c>
      <c r="AC57">
        <f>IF(INDIRECT(ADDRESS($D57+2,AC$2+1,,,"Instances"))="","",INDIRECT(ADDRESS($D57+2,AC$2+1,,,"Instances")))</f>
        <v>0</v>
      </c>
      <c r="AD57">
        <f>IFERROR(SMALL(AC5:AC343,ROW()-ROW($AD$5)+1),"")</f>
        <v>0</v>
      </c>
      <c r="AF57">
        <f>IFERROR(SUM(AD5:AD57),"")</f>
        <v>0</v>
      </c>
      <c r="AG57">
        <f>IF(INDIRECT(ADDRESS($D57+2,AG$2+1,,,"Instances"))="","",INDIRECT(ADDRESS($D57+2,AG$2+1,,,"Instances")))</f>
        <v>0</v>
      </c>
      <c r="AH57">
        <f>IFERROR(SMALL(AG5:AG343,ROW()-ROW($AH$5)+1),"")</f>
        <v>0</v>
      </c>
      <c r="AJ57">
        <f>IFERROR(SUM(AH5:AH57),"")</f>
        <v>0</v>
      </c>
      <c r="AL57">
        <v>53</v>
      </c>
      <c r="AM57" cm="1">
        <f t="array" ref="AM57">_xlfn.SWITCH(Charts!$B$3,"average", AVERAGE(INDIRECT(ADDRESS(52+3,AM$2+1,,,"Instances") &amp; ":" &amp; ADDRESS(52+3,AM$2+1))),"median", MEDIAN(INDIRECT(ADDRESS(52+3,AM$2+1,,,"Instances") &amp; ":" &amp; ADDRESS(52+3,AM$2+1))),"min", MIN(INDIRECT(ADDRESS(52+3,AM$2+1,,,"Instances") &amp; ":" &amp; ADDRESS(52+3,AM$2+1))),"max", MAX(INDIRECT(ADDRESS(52+3,AM$2+1,,,"Instances") &amp; ":" &amp; ADDRESS(52+3,AM$2+1))),"diff", MAX(INDIRECT(ADDRESS(52+3,AM$2+1,,,"Instances") &amp; ":" &amp; ADDRESS(52+3,AM$2+1)))-MIN(INDIRECT(ADDRESS(52+3,AM$2+1,,,"Instances") &amp; ":" &amp; ADDRESS(52+3,AM$2+1))))</f>
        <v>0</v>
      </c>
      <c r="AN57">
        <f>IFERROR(SMALL(AM5:AM343,ROW()-ROW($AN$5)+1),"")</f>
        <v>0</v>
      </c>
      <c r="AP57">
        <f>IFERROR(SUM(AN5:AN57),"")</f>
        <v>0</v>
      </c>
      <c r="AQ57" cm="1">
        <f t="array" ref="AQ57">_xlfn.SWITCH(Charts!$B$3,"average", AVERAGE(INDIRECT(ADDRESS(52+3,AQ$2+1,,,"Instances") &amp; ":" &amp; ADDRESS(52+3,AQ$2+1))),"median", MEDIAN(INDIRECT(ADDRESS(52+3,AQ$2+1,,,"Instances") &amp; ":" &amp; ADDRESS(52+3,AQ$2+1))),"min", MIN(INDIRECT(ADDRESS(52+3,AQ$2+1,,,"Instances") &amp; ":" &amp; ADDRESS(52+3,AQ$2+1))),"max", MAX(INDIRECT(ADDRESS(52+3,AQ$2+1,,,"Instances") &amp; ":" &amp; ADDRESS(52+3,AQ$2+1))),"diff", MAX(INDIRECT(ADDRESS(52+3,AQ$2+1,,,"Instances") &amp; ":" &amp; ADDRESS(52+3,AQ$2+1)))-MIN(INDIRECT(ADDRESS(52+3,AQ$2+1,,,"Instances") &amp; ":" &amp; ADDRESS(52+3,AQ$2+1))))</f>
        <v>0</v>
      </c>
      <c r="AR57">
        <f>IFERROR(SMALL(AQ5:AQ343,ROW()-ROW($AR$5)+1),"")</f>
        <v>0</v>
      </c>
      <c r="AT57">
        <f>IFERROR(SUM(AR5:AR57),"")</f>
        <v>0</v>
      </c>
      <c r="AU57" cm="1">
        <f t="array" ref="AU57">_xlfn.SWITCH(Charts!$B$3,"average", AVERAGE(INDIRECT(ADDRESS(52+3,AU$2+1,,,"Instances") &amp; ":" &amp; ADDRESS(52+3,AU$2+1))),"median", MEDIAN(INDIRECT(ADDRESS(52+3,AU$2+1,,,"Instances") &amp; ":" &amp; ADDRESS(52+3,AU$2+1))),"min", MIN(INDIRECT(ADDRESS(52+3,AU$2+1,,,"Instances") &amp; ":" &amp; ADDRESS(52+3,AU$2+1))),"max", MAX(INDIRECT(ADDRESS(52+3,AU$2+1,,,"Instances") &amp; ":" &amp; ADDRESS(52+3,AU$2+1))),"diff", MAX(INDIRECT(ADDRESS(52+3,AU$2+1,,,"Instances") &amp; ":" &amp; ADDRESS(52+3,AU$2+1)))-MIN(INDIRECT(ADDRESS(52+3,AU$2+1,,,"Instances") &amp; ":" &amp; ADDRESS(52+3,AU$2+1))))</f>
        <v>0</v>
      </c>
      <c r="AV57">
        <f>IFERROR(SMALL(AU5:AU343,ROW()-ROW($AV$5)+1),"")</f>
        <v>0</v>
      </c>
      <c r="AX57">
        <f>IFERROR(SUM(AV5:AV57),"")</f>
        <v>0</v>
      </c>
      <c r="AY57" cm="1">
        <f t="array" ref="AY57">_xlfn.SWITCH(Charts!$B$3,"average", AVERAGE(INDIRECT(ADDRESS(52+3,AY$2+1,,,"Instances") &amp; ":" &amp; ADDRESS(52+3,AY$2+1))),"median", MEDIAN(INDIRECT(ADDRESS(52+3,AY$2+1,,,"Instances") &amp; ":" &amp; ADDRESS(52+3,AY$2+1))),"min", MIN(INDIRECT(ADDRESS(52+3,AY$2+1,,,"Instances") &amp; ":" &amp; ADDRESS(52+3,AY$2+1))),"max", MAX(INDIRECT(ADDRESS(52+3,AY$2+1,,,"Instances") &amp; ":" &amp; ADDRESS(52+3,AY$2+1))),"diff", MAX(INDIRECT(ADDRESS(52+3,AY$2+1,,,"Instances") &amp; ":" &amp; ADDRESS(52+3,AY$2+1)))-MIN(INDIRECT(ADDRESS(52+3,AY$2+1,,,"Instances") &amp; ":" &amp; ADDRESS(52+3,AY$2+1))))</f>
        <v>0</v>
      </c>
      <c r="AZ57">
        <f>IFERROR(SMALL(AY5:AY343,ROW()-ROW($AZ$5)+1),"")</f>
        <v>0</v>
      </c>
      <c r="BB57">
        <f>IFERROR(SUM(AZ5:AZ57),"")</f>
        <v>0</v>
      </c>
      <c r="BC57" cm="1">
        <f t="array" ref="BC57">_xlfn.SWITCH(Charts!$B$3,"average", AVERAGE(INDIRECT(ADDRESS(52+3,BC$2+1,,,"Instances") &amp; ":" &amp; ADDRESS(52+3,BC$2+1))),"median", MEDIAN(INDIRECT(ADDRESS(52+3,BC$2+1,,,"Instances") &amp; ":" &amp; ADDRESS(52+3,BC$2+1))),"min", MIN(INDIRECT(ADDRESS(52+3,BC$2+1,,,"Instances") &amp; ":" &amp; ADDRESS(52+3,BC$2+1))),"max", MAX(INDIRECT(ADDRESS(52+3,BC$2+1,,,"Instances") &amp; ":" &amp; ADDRESS(52+3,BC$2+1))),"diff", MAX(INDIRECT(ADDRESS(52+3,BC$2+1,,,"Instances") &amp; ":" &amp; ADDRESS(52+3,BC$2+1)))-MIN(INDIRECT(ADDRESS(52+3,BC$2+1,,,"Instances") &amp; ":" &amp; ADDRESS(52+3,BC$2+1))))</f>
        <v>0</v>
      </c>
      <c r="BD57">
        <f>IFERROR(SMALL(BC5:BC343,ROW()-ROW($BD$5)+1),"")</f>
        <v>0</v>
      </c>
      <c r="BF57">
        <f>IFERROR(SUM(BD5:BD57),"")</f>
        <v>0</v>
      </c>
      <c r="BG57" cm="1">
        <f t="array" ref="BG57">_xlfn.SWITCH(Charts!$B$3,"average", AVERAGE(INDIRECT(ADDRESS(52+3,BG$2+1,,,"Instances") &amp; ":" &amp; ADDRESS(52+3,BG$2+1))),"median", MEDIAN(INDIRECT(ADDRESS(52+3,BG$2+1,,,"Instances") &amp; ":" &amp; ADDRESS(52+3,BG$2+1))),"min", MIN(INDIRECT(ADDRESS(52+3,BG$2+1,,,"Instances") &amp; ":" &amp; ADDRESS(52+3,BG$2+1))),"max", MAX(INDIRECT(ADDRESS(52+3,BG$2+1,,,"Instances") &amp; ":" &amp; ADDRESS(52+3,BG$2+1))),"diff", MAX(INDIRECT(ADDRESS(52+3,BG$2+1,,,"Instances") &amp; ":" &amp; ADDRESS(52+3,BG$2+1)))-MIN(INDIRECT(ADDRESS(52+3,BG$2+1,,,"Instances") &amp; ":" &amp; ADDRESS(52+3,BG$2+1))))</f>
        <v>0</v>
      </c>
      <c r="BH57">
        <f>IFERROR(SMALL(BG5:BG343,ROW()-ROW($BH$5)+1),"")</f>
        <v>0</v>
      </c>
      <c r="BJ57">
        <f>IFERROR(SUM(BH5:BH57),"")</f>
        <v>0</v>
      </c>
      <c r="BK57" cm="1">
        <f t="array" ref="BK57">_xlfn.SWITCH(Charts!$B$3,"average", AVERAGE(INDIRECT(ADDRESS(52+3,BK$2+1,,,"Instances") &amp; ":" &amp; ADDRESS(52+3,BK$2+1))),"median", MEDIAN(INDIRECT(ADDRESS(52+3,BK$2+1,,,"Instances") &amp; ":" &amp; ADDRESS(52+3,BK$2+1))),"min", MIN(INDIRECT(ADDRESS(52+3,BK$2+1,,,"Instances") &amp; ":" &amp; ADDRESS(52+3,BK$2+1))),"max", MAX(INDIRECT(ADDRESS(52+3,BK$2+1,,,"Instances") &amp; ":" &amp; ADDRESS(52+3,BK$2+1))),"diff", MAX(INDIRECT(ADDRESS(52+3,BK$2+1,,,"Instances") &amp; ":" &amp; ADDRESS(52+3,BK$2+1)))-MIN(INDIRECT(ADDRESS(52+3,BK$2+1,,,"Instances") &amp; ":" &amp; ADDRESS(52+3,BK$2+1))))</f>
        <v>0</v>
      </c>
      <c r="BL57">
        <f>IFERROR(SMALL(BK5:BK343,ROW()-ROW($BL$5)+1),"")</f>
        <v>0</v>
      </c>
      <c r="BN57">
        <f>IFERROR(SUM(BL5:BL57),"")</f>
        <v>0</v>
      </c>
      <c r="BO57" cm="1">
        <f t="array" ref="BO57">_xlfn.SWITCH(Charts!$B$3,"average", AVERAGE(INDIRECT(ADDRESS(52+3,BO$2+1,,,"Instances") &amp; ":" &amp; ADDRESS(52+3,BO$2+1))),"median", MEDIAN(INDIRECT(ADDRESS(52+3,BO$2+1,,,"Instances") &amp; ":" &amp; ADDRESS(52+3,BO$2+1))),"min", MIN(INDIRECT(ADDRESS(52+3,BO$2+1,,,"Instances") &amp; ":" &amp; ADDRESS(52+3,BO$2+1))),"max", MAX(INDIRECT(ADDRESS(52+3,BO$2+1,,,"Instances") &amp; ":" &amp; ADDRESS(52+3,BO$2+1))),"diff", MAX(INDIRECT(ADDRESS(52+3,BO$2+1,,,"Instances") &amp; ":" &amp; ADDRESS(52+3,BO$2+1)))-MIN(INDIRECT(ADDRESS(52+3,BO$2+1,,,"Instances") &amp; ":" &amp; ADDRESS(52+3,BO$2+1))))</f>
        <v>0</v>
      </c>
      <c r="BP57">
        <f>IFERROR(SMALL(BO5:BO343,ROW()-ROW($BP$5)+1),"")</f>
        <v>0</v>
      </c>
      <c r="BR57">
        <f>IFERROR(SUM(BP5:BP57),"")</f>
        <v>0</v>
      </c>
      <c r="BU57">
        <f>IF(Charts!$B$3="none",E1759,IF(AM1759="",NA(),AM1759))</f>
        <v>0</v>
      </c>
      <c r="BV57">
        <f>IF(Charts!$B$3="none",F1759,IF(AN1759="",NA(),AN1759))</f>
        <v>0</v>
      </c>
      <c r="BW57">
        <f>IF(Charts!$B$3="none",G1759,IF(AO1759="",NA(),AO1759))</f>
        <v>0</v>
      </c>
      <c r="BX57">
        <f>IF(Charts!$B$3="none",H1759,IF(AP1759="",NA(),AP1759))</f>
        <v>0</v>
      </c>
      <c r="BY57">
        <f>IF(Charts!$B$3="none",I1759,IF(AQ1759="",NA(),AQ1759))</f>
        <v>0</v>
      </c>
      <c r="BZ57">
        <f>IF(Charts!$B$3="none",J1759,IF(AR1759="",NA(),AR1759))</f>
        <v>0</v>
      </c>
      <c r="CA57">
        <f>IF(Charts!$B$3="none",K1759,IF(AS1759="",NA(),AS1759))</f>
        <v>0</v>
      </c>
      <c r="CB57">
        <f>IF(Charts!$B$3="none",L1759,IF(AT1759="",NA(),AT1759))</f>
        <v>0</v>
      </c>
      <c r="CC57">
        <f>IF(Charts!$B$3="none",M1759,IF(AU1759="",NA(),AU1759))</f>
        <v>0</v>
      </c>
      <c r="CD57">
        <f>IF(Charts!$B$3="none",N1759,IF(AV1759="",NA(),AV1759))</f>
        <v>0</v>
      </c>
      <c r="CE57">
        <f>IF(Charts!$B$3="none",O1759,IF(AW1759="",NA(),AW1759))</f>
        <v>0</v>
      </c>
      <c r="CF57">
        <f>IF(Charts!$B$3="none",P1759,IF(AX1759="",NA(),AX1759))</f>
        <v>0</v>
      </c>
      <c r="CG57">
        <f>IF(Charts!$B$3="none",Q1759,IF(AY1759="",NA(),AY1759))</f>
        <v>0</v>
      </c>
      <c r="CH57">
        <f>IF(Charts!$B$3="none",R1759,IF(AZ1759="",NA(),AZ1759))</f>
        <v>0</v>
      </c>
      <c r="CI57">
        <f>IF(Charts!$B$3="none",S1759,IF(BA1759="",NA(),BA1759))</f>
        <v>0</v>
      </c>
      <c r="CJ57">
        <f>IF(Charts!$B$3="none",T1759,IF(BB1759="",NA(),BB1759))</f>
        <v>0</v>
      </c>
      <c r="CK57">
        <f>IF(Charts!$B$3="none",U1759,IF(BC1759="",NA(),BC1759))</f>
        <v>0</v>
      </c>
      <c r="CL57">
        <f>IF(Charts!$B$3="none",V1759,IF(BD1759="",NA(),BD1759))</f>
        <v>0</v>
      </c>
      <c r="CM57">
        <f>IF(Charts!$B$3="none",W1759,IF(BE1759="",NA(),BE1759))</f>
        <v>0</v>
      </c>
      <c r="CN57">
        <f>IF(Charts!$B$3="none",X1759,IF(BF1759="",NA(),BF1759))</f>
        <v>0</v>
      </c>
      <c r="CO57">
        <f>IF(Charts!$B$3="none",Y1759,IF(BG1759="",NA(),BG1759))</f>
        <v>0</v>
      </c>
      <c r="CP57">
        <f>IF(Charts!$B$3="none",Z1759,IF(BH1759="",NA(),BH1759))</f>
        <v>0</v>
      </c>
      <c r="CQ57">
        <f>IF(Charts!$B$3="none",AA1759,IF(BI1759="",NA(),BI1759))</f>
        <v>0</v>
      </c>
      <c r="CR57">
        <f>IF(Charts!$B$3="none",AB1759,IF(BJ1759="",NA(),BJ1759))</f>
        <v>0</v>
      </c>
      <c r="CS57">
        <f>IF(Charts!$B$3="none",AC1759,IF(BK1759="",NA(),BK1759))</f>
        <v>0</v>
      </c>
      <c r="CT57">
        <f>IF(Charts!$B$3="none",AD1759,IF(BL1759="",NA(),BL1759))</f>
        <v>0</v>
      </c>
      <c r="CU57">
        <f>IF(Charts!$B$3="none",AE1759,IF(BM1759="",NA(),BM1759))</f>
        <v>0</v>
      </c>
      <c r="CV57">
        <f>IF(Charts!$B$3="none",AF1759,IF(BN1759="",NA(),BN1759))</f>
        <v>0</v>
      </c>
      <c r="CW57">
        <f>IF(Charts!$B$3="none",AG1759,IF(BO1759="",NA(),BO1759))</f>
        <v>0</v>
      </c>
      <c r="CX57">
        <f>IF(Charts!$B$3="none",AH1759,IF(BP1759="",NA(),BP1759))</f>
        <v>0</v>
      </c>
      <c r="CY57">
        <f>IF(Charts!$B$3="none",AI1759,IF(BQ1759="",NA(),BQ1759))</f>
        <v>0</v>
      </c>
      <c r="CZ57">
        <f>IF(Charts!$B$3="none",AJ1759,IF(BR1759="",NA(),BR1759))</f>
        <v>0</v>
      </c>
    </row>
    <row r="58" spans="4:104">
      <c r="D58">
        <v>54</v>
      </c>
      <c r="E58">
        <f>IF(INDIRECT(ADDRESS($D58+2,E$2+1,,,"Instances"))="","",INDIRECT(ADDRESS($D58+2,E$2+1,,,"Instances")))</f>
        <v>0</v>
      </c>
      <c r="F58">
        <f>IFERROR(SMALL(E5:E343,ROW()-ROW($F$5)+1),"")</f>
        <v>0</v>
      </c>
      <c r="H58">
        <f>IFERROR(SUM(F5:F58),"")</f>
        <v>0</v>
      </c>
      <c r="I58">
        <f>IF(INDIRECT(ADDRESS($D58+2,I$2+1,,,"Instances"))="","",INDIRECT(ADDRESS($D58+2,I$2+1,,,"Instances")))</f>
        <v>0</v>
      </c>
      <c r="J58">
        <f>IFERROR(SMALL(I5:I343,ROW()-ROW($J$5)+1),"")</f>
        <v>0</v>
      </c>
      <c r="L58">
        <f>IFERROR(SUM(J5:J58),"")</f>
        <v>0</v>
      </c>
      <c r="M58">
        <f>IF(INDIRECT(ADDRESS($D58+2,M$2+1,,,"Instances"))="","",INDIRECT(ADDRESS($D58+2,M$2+1,,,"Instances")))</f>
        <v>0</v>
      </c>
      <c r="N58">
        <f>IFERROR(SMALL(M5:M343,ROW()-ROW($N$5)+1),"")</f>
        <v>0</v>
      </c>
      <c r="P58">
        <f>IFERROR(SUM(N5:N58),"")</f>
        <v>0</v>
      </c>
      <c r="Q58">
        <f>IF(INDIRECT(ADDRESS($D58+2,Q$2+1,,,"Instances"))="","",INDIRECT(ADDRESS($D58+2,Q$2+1,,,"Instances")))</f>
        <v>0</v>
      </c>
      <c r="R58">
        <f>IFERROR(SMALL(Q5:Q343,ROW()-ROW($R$5)+1),"")</f>
        <v>0</v>
      </c>
      <c r="T58">
        <f>IFERROR(SUM(R5:R58),"")</f>
        <v>0</v>
      </c>
      <c r="U58">
        <f>IF(INDIRECT(ADDRESS($D58+2,U$2+1,,,"Instances"))="","",INDIRECT(ADDRESS($D58+2,U$2+1,,,"Instances")))</f>
        <v>0</v>
      </c>
      <c r="V58">
        <f>IFERROR(SMALL(U5:U343,ROW()-ROW($V$5)+1),"")</f>
        <v>0</v>
      </c>
      <c r="X58">
        <f>IFERROR(SUM(V5:V58),"")</f>
        <v>0</v>
      </c>
      <c r="Y58">
        <f>IF(INDIRECT(ADDRESS($D58+2,Y$2+1,,,"Instances"))="","",INDIRECT(ADDRESS($D58+2,Y$2+1,,,"Instances")))</f>
        <v>0</v>
      </c>
      <c r="Z58">
        <f>IFERROR(SMALL(Y5:Y343,ROW()-ROW($Z$5)+1),"")</f>
        <v>0</v>
      </c>
      <c r="AB58">
        <f>IFERROR(SUM(Z5:Z58),"")</f>
        <v>0</v>
      </c>
      <c r="AC58">
        <f>IF(INDIRECT(ADDRESS($D58+2,AC$2+1,,,"Instances"))="","",INDIRECT(ADDRESS($D58+2,AC$2+1,,,"Instances")))</f>
        <v>0</v>
      </c>
      <c r="AD58">
        <f>IFERROR(SMALL(AC5:AC343,ROW()-ROW($AD$5)+1),"")</f>
        <v>0</v>
      </c>
      <c r="AF58">
        <f>IFERROR(SUM(AD5:AD58),"")</f>
        <v>0</v>
      </c>
      <c r="AG58">
        <f>IF(INDIRECT(ADDRESS($D58+2,AG$2+1,,,"Instances"))="","",INDIRECT(ADDRESS($D58+2,AG$2+1,,,"Instances")))</f>
        <v>0</v>
      </c>
      <c r="AH58">
        <f>IFERROR(SMALL(AG5:AG343,ROW()-ROW($AH$5)+1),"")</f>
        <v>0</v>
      </c>
      <c r="AJ58">
        <f>IFERROR(SUM(AH5:AH58),"")</f>
        <v>0</v>
      </c>
      <c r="AL58">
        <v>54</v>
      </c>
      <c r="AM58" cm="1">
        <f t="array" ref="AM58">_xlfn.SWITCH(Charts!$B$3,"average", AVERAGE(INDIRECT(ADDRESS(53+3,AM$2+1,,,"Instances") &amp; ":" &amp; ADDRESS(53+3,AM$2+1))),"median", MEDIAN(INDIRECT(ADDRESS(53+3,AM$2+1,,,"Instances") &amp; ":" &amp; ADDRESS(53+3,AM$2+1))),"min", MIN(INDIRECT(ADDRESS(53+3,AM$2+1,,,"Instances") &amp; ":" &amp; ADDRESS(53+3,AM$2+1))),"max", MAX(INDIRECT(ADDRESS(53+3,AM$2+1,,,"Instances") &amp; ":" &amp; ADDRESS(53+3,AM$2+1))),"diff", MAX(INDIRECT(ADDRESS(53+3,AM$2+1,,,"Instances") &amp; ":" &amp; ADDRESS(53+3,AM$2+1)))-MIN(INDIRECT(ADDRESS(53+3,AM$2+1,,,"Instances") &amp; ":" &amp; ADDRESS(53+3,AM$2+1))))</f>
        <v>0</v>
      </c>
      <c r="AN58">
        <f>IFERROR(SMALL(AM5:AM343,ROW()-ROW($AN$5)+1),"")</f>
        <v>0</v>
      </c>
      <c r="AP58">
        <f>IFERROR(SUM(AN5:AN58),"")</f>
        <v>0</v>
      </c>
      <c r="AQ58" cm="1">
        <f t="array" ref="AQ58">_xlfn.SWITCH(Charts!$B$3,"average", AVERAGE(INDIRECT(ADDRESS(53+3,AQ$2+1,,,"Instances") &amp; ":" &amp; ADDRESS(53+3,AQ$2+1))),"median", MEDIAN(INDIRECT(ADDRESS(53+3,AQ$2+1,,,"Instances") &amp; ":" &amp; ADDRESS(53+3,AQ$2+1))),"min", MIN(INDIRECT(ADDRESS(53+3,AQ$2+1,,,"Instances") &amp; ":" &amp; ADDRESS(53+3,AQ$2+1))),"max", MAX(INDIRECT(ADDRESS(53+3,AQ$2+1,,,"Instances") &amp; ":" &amp; ADDRESS(53+3,AQ$2+1))),"diff", MAX(INDIRECT(ADDRESS(53+3,AQ$2+1,,,"Instances") &amp; ":" &amp; ADDRESS(53+3,AQ$2+1)))-MIN(INDIRECT(ADDRESS(53+3,AQ$2+1,,,"Instances") &amp; ":" &amp; ADDRESS(53+3,AQ$2+1))))</f>
        <v>0</v>
      </c>
      <c r="AR58">
        <f>IFERROR(SMALL(AQ5:AQ343,ROW()-ROW($AR$5)+1),"")</f>
        <v>0</v>
      </c>
      <c r="AT58">
        <f>IFERROR(SUM(AR5:AR58),"")</f>
        <v>0</v>
      </c>
      <c r="AU58" cm="1">
        <f t="array" ref="AU58">_xlfn.SWITCH(Charts!$B$3,"average", AVERAGE(INDIRECT(ADDRESS(53+3,AU$2+1,,,"Instances") &amp; ":" &amp; ADDRESS(53+3,AU$2+1))),"median", MEDIAN(INDIRECT(ADDRESS(53+3,AU$2+1,,,"Instances") &amp; ":" &amp; ADDRESS(53+3,AU$2+1))),"min", MIN(INDIRECT(ADDRESS(53+3,AU$2+1,,,"Instances") &amp; ":" &amp; ADDRESS(53+3,AU$2+1))),"max", MAX(INDIRECT(ADDRESS(53+3,AU$2+1,,,"Instances") &amp; ":" &amp; ADDRESS(53+3,AU$2+1))),"diff", MAX(INDIRECT(ADDRESS(53+3,AU$2+1,,,"Instances") &amp; ":" &amp; ADDRESS(53+3,AU$2+1)))-MIN(INDIRECT(ADDRESS(53+3,AU$2+1,,,"Instances") &amp; ":" &amp; ADDRESS(53+3,AU$2+1))))</f>
        <v>0</v>
      </c>
      <c r="AV58">
        <f>IFERROR(SMALL(AU5:AU343,ROW()-ROW($AV$5)+1),"")</f>
        <v>0</v>
      </c>
      <c r="AX58">
        <f>IFERROR(SUM(AV5:AV58),"")</f>
        <v>0</v>
      </c>
      <c r="AY58" cm="1">
        <f t="array" ref="AY58">_xlfn.SWITCH(Charts!$B$3,"average", AVERAGE(INDIRECT(ADDRESS(53+3,AY$2+1,,,"Instances") &amp; ":" &amp; ADDRESS(53+3,AY$2+1))),"median", MEDIAN(INDIRECT(ADDRESS(53+3,AY$2+1,,,"Instances") &amp; ":" &amp; ADDRESS(53+3,AY$2+1))),"min", MIN(INDIRECT(ADDRESS(53+3,AY$2+1,,,"Instances") &amp; ":" &amp; ADDRESS(53+3,AY$2+1))),"max", MAX(INDIRECT(ADDRESS(53+3,AY$2+1,,,"Instances") &amp; ":" &amp; ADDRESS(53+3,AY$2+1))),"diff", MAX(INDIRECT(ADDRESS(53+3,AY$2+1,,,"Instances") &amp; ":" &amp; ADDRESS(53+3,AY$2+1)))-MIN(INDIRECT(ADDRESS(53+3,AY$2+1,,,"Instances") &amp; ":" &amp; ADDRESS(53+3,AY$2+1))))</f>
        <v>0</v>
      </c>
      <c r="AZ58">
        <f>IFERROR(SMALL(AY5:AY343,ROW()-ROW($AZ$5)+1),"")</f>
        <v>0</v>
      </c>
      <c r="BB58">
        <f>IFERROR(SUM(AZ5:AZ58),"")</f>
        <v>0</v>
      </c>
      <c r="BC58" cm="1">
        <f t="array" ref="BC58">_xlfn.SWITCH(Charts!$B$3,"average", AVERAGE(INDIRECT(ADDRESS(53+3,BC$2+1,,,"Instances") &amp; ":" &amp; ADDRESS(53+3,BC$2+1))),"median", MEDIAN(INDIRECT(ADDRESS(53+3,BC$2+1,,,"Instances") &amp; ":" &amp; ADDRESS(53+3,BC$2+1))),"min", MIN(INDIRECT(ADDRESS(53+3,BC$2+1,,,"Instances") &amp; ":" &amp; ADDRESS(53+3,BC$2+1))),"max", MAX(INDIRECT(ADDRESS(53+3,BC$2+1,,,"Instances") &amp; ":" &amp; ADDRESS(53+3,BC$2+1))),"diff", MAX(INDIRECT(ADDRESS(53+3,BC$2+1,,,"Instances") &amp; ":" &amp; ADDRESS(53+3,BC$2+1)))-MIN(INDIRECT(ADDRESS(53+3,BC$2+1,,,"Instances") &amp; ":" &amp; ADDRESS(53+3,BC$2+1))))</f>
        <v>0</v>
      </c>
      <c r="BD58">
        <f>IFERROR(SMALL(BC5:BC343,ROW()-ROW($BD$5)+1),"")</f>
        <v>0</v>
      </c>
      <c r="BF58">
        <f>IFERROR(SUM(BD5:BD58),"")</f>
        <v>0</v>
      </c>
      <c r="BG58" cm="1">
        <f t="array" ref="BG58">_xlfn.SWITCH(Charts!$B$3,"average", AVERAGE(INDIRECT(ADDRESS(53+3,BG$2+1,,,"Instances") &amp; ":" &amp; ADDRESS(53+3,BG$2+1))),"median", MEDIAN(INDIRECT(ADDRESS(53+3,BG$2+1,,,"Instances") &amp; ":" &amp; ADDRESS(53+3,BG$2+1))),"min", MIN(INDIRECT(ADDRESS(53+3,BG$2+1,,,"Instances") &amp; ":" &amp; ADDRESS(53+3,BG$2+1))),"max", MAX(INDIRECT(ADDRESS(53+3,BG$2+1,,,"Instances") &amp; ":" &amp; ADDRESS(53+3,BG$2+1))),"diff", MAX(INDIRECT(ADDRESS(53+3,BG$2+1,,,"Instances") &amp; ":" &amp; ADDRESS(53+3,BG$2+1)))-MIN(INDIRECT(ADDRESS(53+3,BG$2+1,,,"Instances") &amp; ":" &amp; ADDRESS(53+3,BG$2+1))))</f>
        <v>0</v>
      </c>
      <c r="BH58">
        <f>IFERROR(SMALL(BG5:BG343,ROW()-ROW($BH$5)+1),"")</f>
        <v>0</v>
      </c>
      <c r="BJ58">
        <f>IFERROR(SUM(BH5:BH58),"")</f>
        <v>0</v>
      </c>
      <c r="BK58" cm="1">
        <f t="array" ref="BK58">_xlfn.SWITCH(Charts!$B$3,"average", AVERAGE(INDIRECT(ADDRESS(53+3,BK$2+1,,,"Instances") &amp; ":" &amp; ADDRESS(53+3,BK$2+1))),"median", MEDIAN(INDIRECT(ADDRESS(53+3,BK$2+1,,,"Instances") &amp; ":" &amp; ADDRESS(53+3,BK$2+1))),"min", MIN(INDIRECT(ADDRESS(53+3,BK$2+1,,,"Instances") &amp; ":" &amp; ADDRESS(53+3,BK$2+1))),"max", MAX(INDIRECT(ADDRESS(53+3,BK$2+1,,,"Instances") &amp; ":" &amp; ADDRESS(53+3,BK$2+1))),"diff", MAX(INDIRECT(ADDRESS(53+3,BK$2+1,,,"Instances") &amp; ":" &amp; ADDRESS(53+3,BK$2+1)))-MIN(INDIRECT(ADDRESS(53+3,BK$2+1,,,"Instances") &amp; ":" &amp; ADDRESS(53+3,BK$2+1))))</f>
        <v>0</v>
      </c>
      <c r="BL58">
        <f>IFERROR(SMALL(BK5:BK343,ROW()-ROW($BL$5)+1),"")</f>
        <v>0</v>
      </c>
      <c r="BN58">
        <f>IFERROR(SUM(BL5:BL58),"")</f>
        <v>0</v>
      </c>
      <c r="BO58" cm="1">
        <f t="array" ref="BO58">_xlfn.SWITCH(Charts!$B$3,"average", AVERAGE(INDIRECT(ADDRESS(53+3,BO$2+1,,,"Instances") &amp; ":" &amp; ADDRESS(53+3,BO$2+1))),"median", MEDIAN(INDIRECT(ADDRESS(53+3,BO$2+1,,,"Instances") &amp; ":" &amp; ADDRESS(53+3,BO$2+1))),"min", MIN(INDIRECT(ADDRESS(53+3,BO$2+1,,,"Instances") &amp; ":" &amp; ADDRESS(53+3,BO$2+1))),"max", MAX(INDIRECT(ADDRESS(53+3,BO$2+1,,,"Instances") &amp; ":" &amp; ADDRESS(53+3,BO$2+1))),"diff", MAX(INDIRECT(ADDRESS(53+3,BO$2+1,,,"Instances") &amp; ":" &amp; ADDRESS(53+3,BO$2+1)))-MIN(INDIRECT(ADDRESS(53+3,BO$2+1,,,"Instances") &amp; ":" &amp; ADDRESS(53+3,BO$2+1))))</f>
        <v>0</v>
      </c>
      <c r="BP58">
        <f>IFERROR(SMALL(BO5:BO343,ROW()-ROW($BP$5)+1),"")</f>
        <v>0</v>
      </c>
      <c r="BR58">
        <f>IFERROR(SUM(BP5:BP58),"")</f>
        <v>0</v>
      </c>
      <c r="BU58">
        <f>IF(Charts!$B$3="none",E1760,IF(AM1760="",NA(),AM1760))</f>
        <v>0</v>
      </c>
      <c r="BV58">
        <f>IF(Charts!$B$3="none",F1760,IF(AN1760="",NA(),AN1760))</f>
        <v>0</v>
      </c>
      <c r="BW58">
        <f>IF(Charts!$B$3="none",G1760,IF(AO1760="",NA(),AO1760))</f>
        <v>0</v>
      </c>
      <c r="BX58">
        <f>IF(Charts!$B$3="none",H1760,IF(AP1760="",NA(),AP1760))</f>
        <v>0</v>
      </c>
      <c r="BY58">
        <f>IF(Charts!$B$3="none",I1760,IF(AQ1760="",NA(),AQ1760))</f>
        <v>0</v>
      </c>
      <c r="BZ58">
        <f>IF(Charts!$B$3="none",J1760,IF(AR1760="",NA(),AR1760))</f>
        <v>0</v>
      </c>
      <c r="CA58">
        <f>IF(Charts!$B$3="none",K1760,IF(AS1760="",NA(),AS1760))</f>
        <v>0</v>
      </c>
      <c r="CB58">
        <f>IF(Charts!$B$3="none",L1760,IF(AT1760="",NA(),AT1760))</f>
        <v>0</v>
      </c>
      <c r="CC58">
        <f>IF(Charts!$B$3="none",M1760,IF(AU1760="",NA(),AU1760))</f>
        <v>0</v>
      </c>
      <c r="CD58">
        <f>IF(Charts!$B$3="none",N1760,IF(AV1760="",NA(),AV1760))</f>
        <v>0</v>
      </c>
      <c r="CE58">
        <f>IF(Charts!$B$3="none",O1760,IF(AW1760="",NA(),AW1760))</f>
        <v>0</v>
      </c>
      <c r="CF58">
        <f>IF(Charts!$B$3="none",P1760,IF(AX1760="",NA(),AX1760))</f>
        <v>0</v>
      </c>
      <c r="CG58">
        <f>IF(Charts!$B$3="none",Q1760,IF(AY1760="",NA(),AY1760))</f>
        <v>0</v>
      </c>
      <c r="CH58">
        <f>IF(Charts!$B$3="none",R1760,IF(AZ1760="",NA(),AZ1760))</f>
        <v>0</v>
      </c>
      <c r="CI58">
        <f>IF(Charts!$B$3="none",S1760,IF(BA1760="",NA(),BA1760))</f>
        <v>0</v>
      </c>
      <c r="CJ58">
        <f>IF(Charts!$B$3="none",T1760,IF(BB1760="",NA(),BB1760))</f>
        <v>0</v>
      </c>
      <c r="CK58">
        <f>IF(Charts!$B$3="none",U1760,IF(BC1760="",NA(),BC1760))</f>
        <v>0</v>
      </c>
      <c r="CL58">
        <f>IF(Charts!$B$3="none",V1760,IF(BD1760="",NA(),BD1760))</f>
        <v>0</v>
      </c>
      <c r="CM58">
        <f>IF(Charts!$B$3="none",W1760,IF(BE1760="",NA(),BE1760))</f>
        <v>0</v>
      </c>
      <c r="CN58">
        <f>IF(Charts!$B$3="none",X1760,IF(BF1760="",NA(),BF1760))</f>
        <v>0</v>
      </c>
      <c r="CO58">
        <f>IF(Charts!$B$3="none",Y1760,IF(BG1760="",NA(),BG1760))</f>
        <v>0</v>
      </c>
      <c r="CP58">
        <f>IF(Charts!$B$3="none",Z1760,IF(BH1760="",NA(),BH1760))</f>
        <v>0</v>
      </c>
      <c r="CQ58">
        <f>IF(Charts!$B$3="none",AA1760,IF(BI1760="",NA(),BI1760))</f>
        <v>0</v>
      </c>
      <c r="CR58">
        <f>IF(Charts!$B$3="none",AB1760,IF(BJ1760="",NA(),BJ1760))</f>
        <v>0</v>
      </c>
      <c r="CS58">
        <f>IF(Charts!$B$3="none",AC1760,IF(BK1760="",NA(),BK1760))</f>
        <v>0</v>
      </c>
      <c r="CT58">
        <f>IF(Charts!$B$3="none",AD1760,IF(BL1760="",NA(),BL1760))</f>
        <v>0</v>
      </c>
      <c r="CU58">
        <f>IF(Charts!$B$3="none",AE1760,IF(BM1760="",NA(),BM1760))</f>
        <v>0</v>
      </c>
      <c r="CV58">
        <f>IF(Charts!$B$3="none",AF1760,IF(BN1760="",NA(),BN1760))</f>
        <v>0</v>
      </c>
      <c r="CW58">
        <f>IF(Charts!$B$3="none",AG1760,IF(BO1760="",NA(),BO1760))</f>
        <v>0</v>
      </c>
      <c r="CX58">
        <f>IF(Charts!$B$3="none",AH1760,IF(BP1760="",NA(),BP1760))</f>
        <v>0</v>
      </c>
      <c r="CY58">
        <f>IF(Charts!$B$3="none",AI1760,IF(BQ1760="",NA(),BQ1760))</f>
        <v>0</v>
      </c>
      <c r="CZ58">
        <f>IF(Charts!$B$3="none",AJ1760,IF(BR1760="",NA(),BR1760))</f>
        <v>0</v>
      </c>
    </row>
    <row r="59" spans="4:104">
      <c r="D59">
        <v>55</v>
      </c>
      <c r="E59">
        <f>IF(INDIRECT(ADDRESS($D59+2,E$2+1,,,"Instances"))="","",INDIRECT(ADDRESS($D59+2,E$2+1,,,"Instances")))</f>
        <v>0</v>
      </c>
      <c r="F59">
        <f>IFERROR(SMALL(E5:E343,ROW()-ROW($F$5)+1),"")</f>
        <v>0</v>
      </c>
      <c r="H59">
        <f>IFERROR(SUM(F5:F59),"")</f>
        <v>0</v>
      </c>
      <c r="I59">
        <f>IF(INDIRECT(ADDRESS($D59+2,I$2+1,,,"Instances"))="","",INDIRECT(ADDRESS($D59+2,I$2+1,,,"Instances")))</f>
        <v>0</v>
      </c>
      <c r="J59">
        <f>IFERROR(SMALL(I5:I343,ROW()-ROW($J$5)+1),"")</f>
        <v>0</v>
      </c>
      <c r="L59">
        <f>IFERROR(SUM(J5:J59),"")</f>
        <v>0</v>
      </c>
      <c r="M59">
        <f>IF(INDIRECT(ADDRESS($D59+2,M$2+1,,,"Instances"))="","",INDIRECT(ADDRESS($D59+2,M$2+1,,,"Instances")))</f>
        <v>0</v>
      </c>
      <c r="N59">
        <f>IFERROR(SMALL(M5:M343,ROW()-ROW($N$5)+1),"")</f>
        <v>0</v>
      </c>
      <c r="P59">
        <f>IFERROR(SUM(N5:N59),"")</f>
        <v>0</v>
      </c>
      <c r="Q59">
        <f>IF(INDIRECT(ADDRESS($D59+2,Q$2+1,,,"Instances"))="","",INDIRECT(ADDRESS($D59+2,Q$2+1,,,"Instances")))</f>
        <v>0</v>
      </c>
      <c r="R59">
        <f>IFERROR(SMALL(Q5:Q343,ROW()-ROW($R$5)+1),"")</f>
        <v>0</v>
      </c>
      <c r="T59">
        <f>IFERROR(SUM(R5:R59),"")</f>
        <v>0</v>
      </c>
      <c r="U59">
        <f>IF(INDIRECT(ADDRESS($D59+2,U$2+1,,,"Instances"))="","",INDIRECT(ADDRESS($D59+2,U$2+1,,,"Instances")))</f>
        <v>0</v>
      </c>
      <c r="V59">
        <f>IFERROR(SMALL(U5:U343,ROW()-ROW($V$5)+1),"")</f>
        <v>0</v>
      </c>
      <c r="X59">
        <f>IFERROR(SUM(V5:V59),"")</f>
        <v>0</v>
      </c>
      <c r="Y59">
        <f>IF(INDIRECT(ADDRESS($D59+2,Y$2+1,,,"Instances"))="","",INDIRECT(ADDRESS($D59+2,Y$2+1,,,"Instances")))</f>
        <v>0</v>
      </c>
      <c r="Z59">
        <f>IFERROR(SMALL(Y5:Y343,ROW()-ROW($Z$5)+1),"")</f>
        <v>0</v>
      </c>
      <c r="AB59">
        <f>IFERROR(SUM(Z5:Z59),"")</f>
        <v>0</v>
      </c>
      <c r="AC59">
        <f>IF(INDIRECT(ADDRESS($D59+2,AC$2+1,,,"Instances"))="","",INDIRECT(ADDRESS($D59+2,AC$2+1,,,"Instances")))</f>
        <v>0</v>
      </c>
      <c r="AD59">
        <f>IFERROR(SMALL(AC5:AC343,ROW()-ROW($AD$5)+1),"")</f>
        <v>0</v>
      </c>
      <c r="AF59">
        <f>IFERROR(SUM(AD5:AD59),"")</f>
        <v>0</v>
      </c>
      <c r="AG59">
        <f>IF(INDIRECT(ADDRESS($D59+2,AG$2+1,,,"Instances"))="","",INDIRECT(ADDRESS($D59+2,AG$2+1,,,"Instances")))</f>
        <v>0</v>
      </c>
      <c r="AH59">
        <f>IFERROR(SMALL(AG5:AG343,ROW()-ROW($AH$5)+1),"")</f>
        <v>0</v>
      </c>
      <c r="AJ59">
        <f>IFERROR(SUM(AH5:AH59),"")</f>
        <v>0</v>
      </c>
      <c r="AL59">
        <v>55</v>
      </c>
      <c r="AM59" cm="1">
        <f t="array" ref="AM59">_xlfn.SWITCH(Charts!$B$3,"average", AVERAGE(INDIRECT(ADDRESS(54+3,AM$2+1,,,"Instances") &amp; ":" &amp; ADDRESS(54+3,AM$2+1))),"median", MEDIAN(INDIRECT(ADDRESS(54+3,AM$2+1,,,"Instances") &amp; ":" &amp; ADDRESS(54+3,AM$2+1))),"min", MIN(INDIRECT(ADDRESS(54+3,AM$2+1,,,"Instances") &amp; ":" &amp; ADDRESS(54+3,AM$2+1))),"max", MAX(INDIRECT(ADDRESS(54+3,AM$2+1,,,"Instances") &amp; ":" &amp; ADDRESS(54+3,AM$2+1))),"diff", MAX(INDIRECT(ADDRESS(54+3,AM$2+1,,,"Instances") &amp; ":" &amp; ADDRESS(54+3,AM$2+1)))-MIN(INDIRECT(ADDRESS(54+3,AM$2+1,,,"Instances") &amp; ":" &amp; ADDRESS(54+3,AM$2+1))))</f>
        <v>0</v>
      </c>
      <c r="AN59">
        <f>IFERROR(SMALL(AM5:AM343,ROW()-ROW($AN$5)+1),"")</f>
        <v>0</v>
      </c>
      <c r="AP59">
        <f>IFERROR(SUM(AN5:AN59),"")</f>
        <v>0</v>
      </c>
      <c r="AQ59" cm="1">
        <f t="array" ref="AQ59">_xlfn.SWITCH(Charts!$B$3,"average", AVERAGE(INDIRECT(ADDRESS(54+3,AQ$2+1,,,"Instances") &amp; ":" &amp; ADDRESS(54+3,AQ$2+1))),"median", MEDIAN(INDIRECT(ADDRESS(54+3,AQ$2+1,,,"Instances") &amp; ":" &amp; ADDRESS(54+3,AQ$2+1))),"min", MIN(INDIRECT(ADDRESS(54+3,AQ$2+1,,,"Instances") &amp; ":" &amp; ADDRESS(54+3,AQ$2+1))),"max", MAX(INDIRECT(ADDRESS(54+3,AQ$2+1,,,"Instances") &amp; ":" &amp; ADDRESS(54+3,AQ$2+1))),"diff", MAX(INDIRECT(ADDRESS(54+3,AQ$2+1,,,"Instances") &amp; ":" &amp; ADDRESS(54+3,AQ$2+1)))-MIN(INDIRECT(ADDRESS(54+3,AQ$2+1,,,"Instances") &amp; ":" &amp; ADDRESS(54+3,AQ$2+1))))</f>
        <v>0</v>
      </c>
      <c r="AR59">
        <f>IFERROR(SMALL(AQ5:AQ343,ROW()-ROW($AR$5)+1),"")</f>
        <v>0</v>
      </c>
      <c r="AT59">
        <f>IFERROR(SUM(AR5:AR59),"")</f>
        <v>0</v>
      </c>
      <c r="AU59" cm="1">
        <f t="array" ref="AU59">_xlfn.SWITCH(Charts!$B$3,"average", AVERAGE(INDIRECT(ADDRESS(54+3,AU$2+1,,,"Instances") &amp; ":" &amp; ADDRESS(54+3,AU$2+1))),"median", MEDIAN(INDIRECT(ADDRESS(54+3,AU$2+1,,,"Instances") &amp; ":" &amp; ADDRESS(54+3,AU$2+1))),"min", MIN(INDIRECT(ADDRESS(54+3,AU$2+1,,,"Instances") &amp; ":" &amp; ADDRESS(54+3,AU$2+1))),"max", MAX(INDIRECT(ADDRESS(54+3,AU$2+1,,,"Instances") &amp; ":" &amp; ADDRESS(54+3,AU$2+1))),"diff", MAX(INDIRECT(ADDRESS(54+3,AU$2+1,,,"Instances") &amp; ":" &amp; ADDRESS(54+3,AU$2+1)))-MIN(INDIRECT(ADDRESS(54+3,AU$2+1,,,"Instances") &amp; ":" &amp; ADDRESS(54+3,AU$2+1))))</f>
        <v>0</v>
      </c>
      <c r="AV59">
        <f>IFERROR(SMALL(AU5:AU343,ROW()-ROW($AV$5)+1),"")</f>
        <v>0</v>
      </c>
      <c r="AX59">
        <f>IFERROR(SUM(AV5:AV59),"")</f>
        <v>0</v>
      </c>
      <c r="AY59" cm="1">
        <f t="array" ref="AY59">_xlfn.SWITCH(Charts!$B$3,"average", AVERAGE(INDIRECT(ADDRESS(54+3,AY$2+1,,,"Instances") &amp; ":" &amp; ADDRESS(54+3,AY$2+1))),"median", MEDIAN(INDIRECT(ADDRESS(54+3,AY$2+1,,,"Instances") &amp; ":" &amp; ADDRESS(54+3,AY$2+1))),"min", MIN(INDIRECT(ADDRESS(54+3,AY$2+1,,,"Instances") &amp; ":" &amp; ADDRESS(54+3,AY$2+1))),"max", MAX(INDIRECT(ADDRESS(54+3,AY$2+1,,,"Instances") &amp; ":" &amp; ADDRESS(54+3,AY$2+1))),"diff", MAX(INDIRECT(ADDRESS(54+3,AY$2+1,,,"Instances") &amp; ":" &amp; ADDRESS(54+3,AY$2+1)))-MIN(INDIRECT(ADDRESS(54+3,AY$2+1,,,"Instances") &amp; ":" &amp; ADDRESS(54+3,AY$2+1))))</f>
        <v>0</v>
      </c>
      <c r="AZ59">
        <f>IFERROR(SMALL(AY5:AY343,ROW()-ROW($AZ$5)+1),"")</f>
        <v>0</v>
      </c>
      <c r="BB59">
        <f>IFERROR(SUM(AZ5:AZ59),"")</f>
        <v>0</v>
      </c>
      <c r="BC59" cm="1">
        <f t="array" ref="BC59">_xlfn.SWITCH(Charts!$B$3,"average", AVERAGE(INDIRECT(ADDRESS(54+3,BC$2+1,,,"Instances") &amp; ":" &amp; ADDRESS(54+3,BC$2+1))),"median", MEDIAN(INDIRECT(ADDRESS(54+3,BC$2+1,,,"Instances") &amp; ":" &amp; ADDRESS(54+3,BC$2+1))),"min", MIN(INDIRECT(ADDRESS(54+3,BC$2+1,,,"Instances") &amp; ":" &amp; ADDRESS(54+3,BC$2+1))),"max", MAX(INDIRECT(ADDRESS(54+3,BC$2+1,,,"Instances") &amp; ":" &amp; ADDRESS(54+3,BC$2+1))),"diff", MAX(INDIRECT(ADDRESS(54+3,BC$2+1,,,"Instances") &amp; ":" &amp; ADDRESS(54+3,BC$2+1)))-MIN(INDIRECT(ADDRESS(54+3,BC$2+1,,,"Instances") &amp; ":" &amp; ADDRESS(54+3,BC$2+1))))</f>
        <v>0</v>
      </c>
      <c r="BD59">
        <f>IFERROR(SMALL(BC5:BC343,ROW()-ROW($BD$5)+1),"")</f>
        <v>0</v>
      </c>
      <c r="BF59">
        <f>IFERROR(SUM(BD5:BD59),"")</f>
        <v>0</v>
      </c>
      <c r="BG59" cm="1">
        <f t="array" ref="BG59">_xlfn.SWITCH(Charts!$B$3,"average", AVERAGE(INDIRECT(ADDRESS(54+3,BG$2+1,,,"Instances") &amp; ":" &amp; ADDRESS(54+3,BG$2+1))),"median", MEDIAN(INDIRECT(ADDRESS(54+3,BG$2+1,,,"Instances") &amp; ":" &amp; ADDRESS(54+3,BG$2+1))),"min", MIN(INDIRECT(ADDRESS(54+3,BG$2+1,,,"Instances") &amp; ":" &amp; ADDRESS(54+3,BG$2+1))),"max", MAX(INDIRECT(ADDRESS(54+3,BG$2+1,,,"Instances") &amp; ":" &amp; ADDRESS(54+3,BG$2+1))),"diff", MAX(INDIRECT(ADDRESS(54+3,BG$2+1,,,"Instances") &amp; ":" &amp; ADDRESS(54+3,BG$2+1)))-MIN(INDIRECT(ADDRESS(54+3,BG$2+1,,,"Instances") &amp; ":" &amp; ADDRESS(54+3,BG$2+1))))</f>
        <v>0</v>
      </c>
      <c r="BH59">
        <f>IFERROR(SMALL(BG5:BG343,ROW()-ROW($BH$5)+1),"")</f>
        <v>0</v>
      </c>
      <c r="BJ59">
        <f>IFERROR(SUM(BH5:BH59),"")</f>
        <v>0</v>
      </c>
      <c r="BK59" cm="1">
        <f t="array" ref="BK59">_xlfn.SWITCH(Charts!$B$3,"average", AVERAGE(INDIRECT(ADDRESS(54+3,BK$2+1,,,"Instances") &amp; ":" &amp; ADDRESS(54+3,BK$2+1))),"median", MEDIAN(INDIRECT(ADDRESS(54+3,BK$2+1,,,"Instances") &amp; ":" &amp; ADDRESS(54+3,BK$2+1))),"min", MIN(INDIRECT(ADDRESS(54+3,BK$2+1,,,"Instances") &amp; ":" &amp; ADDRESS(54+3,BK$2+1))),"max", MAX(INDIRECT(ADDRESS(54+3,BK$2+1,,,"Instances") &amp; ":" &amp; ADDRESS(54+3,BK$2+1))),"diff", MAX(INDIRECT(ADDRESS(54+3,BK$2+1,,,"Instances") &amp; ":" &amp; ADDRESS(54+3,BK$2+1)))-MIN(INDIRECT(ADDRESS(54+3,BK$2+1,,,"Instances") &amp; ":" &amp; ADDRESS(54+3,BK$2+1))))</f>
        <v>0</v>
      </c>
      <c r="BL59">
        <f>IFERROR(SMALL(BK5:BK343,ROW()-ROW($BL$5)+1),"")</f>
        <v>0</v>
      </c>
      <c r="BN59">
        <f>IFERROR(SUM(BL5:BL59),"")</f>
        <v>0</v>
      </c>
      <c r="BO59" cm="1">
        <f t="array" ref="BO59">_xlfn.SWITCH(Charts!$B$3,"average", AVERAGE(INDIRECT(ADDRESS(54+3,BO$2+1,,,"Instances") &amp; ":" &amp; ADDRESS(54+3,BO$2+1))),"median", MEDIAN(INDIRECT(ADDRESS(54+3,BO$2+1,,,"Instances") &amp; ":" &amp; ADDRESS(54+3,BO$2+1))),"min", MIN(INDIRECT(ADDRESS(54+3,BO$2+1,,,"Instances") &amp; ":" &amp; ADDRESS(54+3,BO$2+1))),"max", MAX(INDIRECT(ADDRESS(54+3,BO$2+1,,,"Instances") &amp; ":" &amp; ADDRESS(54+3,BO$2+1))),"diff", MAX(INDIRECT(ADDRESS(54+3,BO$2+1,,,"Instances") &amp; ":" &amp; ADDRESS(54+3,BO$2+1)))-MIN(INDIRECT(ADDRESS(54+3,BO$2+1,,,"Instances") &amp; ":" &amp; ADDRESS(54+3,BO$2+1))))</f>
        <v>0</v>
      </c>
      <c r="BP59">
        <f>IFERROR(SMALL(BO5:BO343,ROW()-ROW($BP$5)+1),"")</f>
        <v>0</v>
      </c>
      <c r="BR59">
        <f>IFERROR(SUM(BP5:BP59),"")</f>
        <v>0</v>
      </c>
      <c r="BU59">
        <f>IF(Charts!$B$3="none",E1761,IF(AM1761="",NA(),AM1761))</f>
        <v>0</v>
      </c>
      <c r="BV59">
        <f>IF(Charts!$B$3="none",F1761,IF(AN1761="",NA(),AN1761))</f>
        <v>0</v>
      </c>
      <c r="BW59">
        <f>IF(Charts!$B$3="none",G1761,IF(AO1761="",NA(),AO1761))</f>
        <v>0</v>
      </c>
      <c r="BX59">
        <f>IF(Charts!$B$3="none",H1761,IF(AP1761="",NA(),AP1761))</f>
        <v>0</v>
      </c>
      <c r="BY59">
        <f>IF(Charts!$B$3="none",I1761,IF(AQ1761="",NA(),AQ1761))</f>
        <v>0</v>
      </c>
      <c r="BZ59">
        <f>IF(Charts!$B$3="none",J1761,IF(AR1761="",NA(),AR1761))</f>
        <v>0</v>
      </c>
      <c r="CA59">
        <f>IF(Charts!$B$3="none",K1761,IF(AS1761="",NA(),AS1761))</f>
        <v>0</v>
      </c>
      <c r="CB59">
        <f>IF(Charts!$B$3="none",L1761,IF(AT1761="",NA(),AT1761))</f>
        <v>0</v>
      </c>
      <c r="CC59">
        <f>IF(Charts!$B$3="none",M1761,IF(AU1761="",NA(),AU1761))</f>
        <v>0</v>
      </c>
      <c r="CD59">
        <f>IF(Charts!$B$3="none",N1761,IF(AV1761="",NA(),AV1761))</f>
        <v>0</v>
      </c>
      <c r="CE59">
        <f>IF(Charts!$B$3="none",O1761,IF(AW1761="",NA(),AW1761))</f>
        <v>0</v>
      </c>
      <c r="CF59">
        <f>IF(Charts!$B$3="none",P1761,IF(AX1761="",NA(),AX1761))</f>
        <v>0</v>
      </c>
      <c r="CG59">
        <f>IF(Charts!$B$3="none",Q1761,IF(AY1761="",NA(),AY1761))</f>
        <v>0</v>
      </c>
      <c r="CH59">
        <f>IF(Charts!$B$3="none",R1761,IF(AZ1761="",NA(),AZ1761))</f>
        <v>0</v>
      </c>
      <c r="CI59">
        <f>IF(Charts!$B$3="none",S1761,IF(BA1761="",NA(),BA1761))</f>
        <v>0</v>
      </c>
      <c r="CJ59">
        <f>IF(Charts!$B$3="none",T1761,IF(BB1761="",NA(),BB1761))</f>
        <v>0</v>
      </c>
      <c r="CK59">
        <f>IF(Charts!$B$3="none",U1761,IF(BC1761="",NA(),BC1761))</f>
        <v>0</v>
      </c>
      <c r="CL59">
        <f>IF(Charts!$B$3="none",V1761,IF(BD1761="",NA(),BD1761))</f>
        <v>0</v>
      </c>
      <c r="CM59">
        <f>IF(Charts!$B$3="none",W1761,IF(BE1761="",NA(),BE1761))</f>
        <v>0</v>
      </c>
      <c r="CN59">
        <f>IF(Charts!$B$3="none",X1761,IF(BF1761="",NA(),BF1761))</f>
        <v>0</v>
      </c>
      <c r="CO59">
        <f>IF(Charts!$B$3="none",Y1761,IF(BG1761="",NA(),BG1761))</f>
        <v>0</v>
      </c>
      <c r="CP59">
        <f>IF(Charts!$B$3="none",Z1761,IF(BH1761="",NA(),BH1761))</f>
        <v>0</v>
      </c>
      <c r="CQ59">
        <f>IF(Charts!$B$3="none",AA1761,IF(BI1761="",NA(),BI1761))</f>
        <v>0</v>
      </c>
      <c r="CR59">
        <f>IF(Charts!$B$3="none",AB1761,IF(BJ1761="",NA(),BJ1761))</f>
        <v>0</v>
      </c>
      <c r="CS59">
        <f>IF(Charts!$B$3="none",AC1761,IF(BK1761="",NA(),BK1761))</f>
        <v>0</v>
      </c>
      <c r="CT59">
        <f>IF(Charts!$B$3="none",AD1761,IF(BL1761="",NA(),BL1761))</f>
        <v>0</v>
      </c>
      <c r="CU59">
        <f>IF(Charts!$B$3="none",AE1761,IF(BM1761="",NA(),BM1761))</f>
        <v>0</v>
      </c>
      <c r="CV59">
        <f>IF(Charts!$B$3="none",AF1761,IF(BN1761="",NA(),BN1761))</f>
        <v>0</v>
      </c>
      <c r="CW59">
        <f>IF(Charts!$B$3="none",AG1761,IF(BO1761="",NA(),BO1761))</f>
        <v>0</v>
      </c>
      <c r="CX59">
        <f>IF(Charts!$B$3="none",AH1761,IF(BP1761="",NA(),BP1761))</f>
        <v>0</v>
      </c>
      <c r="CY59">
        <f>IF(Charts!$B$3="none",AI1761,IF(BQ1761="",NA(),BQ1761))</f>
        <v>0</v>
      </c>
      <c r="CZ59">
        <f>IF(Charts!$B$3="none",AJ1761,IF(BR1761="",NA(),BR1761))</f>
        <v>0</v>
      </c>
    </row>
    <row r="60" spans="4:104">
      <c r="D60">
        <v>56</v>
      </c>
      <c r="E60">
        <f>IF(INDIRECT(ADDRESS($D60+2,E$2+1,,,"Instances"))="","",INDIRECT(ADDRESS($D60+2,E$2+1,,,"Instances")))</f>
        <v>0</v>
      </c>
      <c r="F60">
        <f>IFERROR(SMALL(E5:E343,ROW()-ROW($F$5)+1),"")</f>
        <v>0</v>
      </c>
      <c r="H60">
        <f>IFERROR(SUM(F5:F60),"")</f>
        <v>0</v>
      </c>
      <c r="I60">
        <f>IF(INDIRECT(ADDRESS($D60+2,I$2+1,,,"Instances"))="","",INDIRECT(ADDRESS($D60+2,I$2+1,,,"Instances")))</f>
        <v>0</v>
      </c>
      <c r="J60">
        <f>IFERROR(SMALL(I5:I343,ROW()-ROW($J$5)+1),"")</f>
        <v>0</v>
      </c>
      <c r="L60">
        <f>IFERROR(SUM(J5:J60),"")</f>
        <v>0</v>
      </c>
      <c r="M60">
        <f>IF(INDIRECT(ADDRESS($D60+2,M$2+1,,,"Instances"))="","",INDIRECT(ADDRESS($D60+2,M$2+1,,,"Instances")))</f>
        <v>0</v>
      </c>
      <c r="N60">
        <f>IFERROR(SMALL(M5:M343,ROW()-ROW($N$5)+1),"")</f>
        <v>0</v>
      </c>
      <c r="P60">
        <f>IFERROR(SUM(N5:N60),"")</f>
        <v>0</v>
      </c>
      <c r="Q60">
        <f>IF(INDIRECT(ADDRESS($D60+2,Q$2+1,,,"Instances"))="","",INDIRECT(ADDRESS($D60+2,Q$2+1,,,"Instances")))</f>
        <v>0</v>
      </c>
      <c r="R60">
        <f>IFERROR(SMALL(Q5:Q343,ROW()-ROW($R$5)+1),"")</f>
        <v>0</v>
      </c>
      <c r="T60">
        <f>IFERROR(SUM(R5:R60),"")</f>
        <v>0</v>
      </c>
      <c r="U60">
        <f>IF(INDIRECT(ADDRESS($D60+2,U$2+1,,,"Instances"))="","",INDIRECT(ADDRESS($D60+2,U$2+1,,,"Instances")))</f>
        <v>0</v>
      </c>
      <c r="V60">
        <f>IFERROR(SMALL(U5:U343,ROW()-ROW($V$5)+1),"")</f>
        <v>0</v>
      </c>
      <c r="X60">
        <f>IFERROR(SUM(V5:V60),"")</f>
        <v>0</v>
      </c>
      <c r="Y60">
        <f>IF(INDIRECT(ADDRESS($D60+2,Y$2+1,,,"Instances"))="","",INDIRECT(ADDRESS($D60+2,Y$2+1,,,"Instances")))</f>
        <v>0</v>
      </c>
      <c r="Z60">
        <f>IFERROR(SMALL(Y5:Y343,ROW()-ROW($Z$5)+1),"")</f>
        <v>0</v>
      </c>
      <c r="AB60">
        <f>IFERROR(SUM(Z5:Z60),"")</f>
        <v>0</v>
      </c>
      <c r="AC60">
        <f>IF(INDIRECT(ADDRESS($D60+2,AC$2+1,,,"Instances"))="","",INDIRECT(ADDRESS($D60+2,AC$2+1,,,"Instances")))</f>
        <v>0</v>
      </c>
      <c r="AD60">
        <f>IFERROR(SMALL(AC5:AC343,ROW()-ROW($AD$5)+1),"")</f>
        <v>0</v>
      </c>
      <c r="AF60">
        <f>IFERROR(SUM(AD5:AD60),"")</f>
        <v>0</v>
      </c>
      <c r="AG60">
        <f>IF(INDIRECT(ADDRESS($D60+2,AG$2+1,,,"Instances"))="","",INDIRECT(ADDRESS($D60+2,AG$2+1,,,"Instances")))</f>
        <v>0</v>
      </c>
      <c r="AH60">
        <f>IFERROR(SMALL(AG5:AG343,ROW()-ROW($AH$5)+1),"")</f>
        <v>0</v>
      </c>
      <c r="AJ60">
        <f>IFERROR(SUM(AH5:AH60),"")</f>
        <v>0</v>
      </c>
      <c r="AL60">
        <v>56</v>
      </c>
      <c r="AM60" cm="1">
        <f t="array" ref="AM60">_xlfn.SWITCH(Charts!$B$3,"average", AVERAGE(INDIRECT(ADDRESS(55+3,AM$2+1,,,"Instances") &amp; ":" &amp; ADDRESS(55+3,AM$2+1))),"median", MEDIAN(INDIRECT(ADDRESS(55+3,AM$2+1,,,"Instances") &amp; ":" &amp; ADDRESS(55+3,AM$2+1))),"min", MIN(INDIRECT(ADDRESS(55+3,AM$2+1,,,"Instances") &amp; ":" &amp; ADDRESS(55+3,AM$2+1))),"max", MAX(INDIRECT(ADDRESS(55+3,AM$2+1,,,"Instances") &amp; ":" &amp; ADDRESS(55+3,AM$2+1))),"diff", MAX(INDIRECT(ADDRESS(55+3,AM$2+1,,,"Instances") &amp; ":" &amp; ADDRESS(55+3,AM$2+1)))-MIN(INDIRECT(ADDRESS(55+3,AM$2+1,,,"Instances") &amp; ":" &amp; ADDRESS(55+3,AM$2+1))))</f>
        <v>0</v>
      </c>
      <c r="AN60">
        <f>IFERROR(SMALL(AM5:AM343,ROW()-ROW($AN$5)+1),"")</f>
        <v>0</v>
      </c>
      <c r="AP60">
        <f>IFERROR(SUM(AN5:AN60),"")</f>
        <v>0</v>
      </c>
      <c r="AQ60" cm="1">
        <f t="array" ref="AQ60">_xlfn.SWITCH(Charts!$B$3,"average", AVERAGE(INDIRECT(ADDRESS(55+3,AQ$2+1,,,"Instances") &amp; ":" &amp; ADDRESS(55+3,AQ$2+1))),"median", MEDIAN(INDIRECT(ADDRESS(55+3,AQ$2+1,,,"Instances") &amp; ":" &amp; ADDRESS(55+3,AQ$2+1))),"min", MIN(INDIRECT(ADDRESS(55+3,AQ$2+1,,,"Instances") &amp; ":" &amp; ADDRESS(55+3,AQ$2+1))),"max", MAX(INDIRECT(ADDRESS(55+3,AQ$2+1,,,"Instances") &amp; ":" &amp; ADDRESS(55+3,AQ$2+1))),"diff", MAX(INDIRECT(ADDRESS(55+3,AQ$2+1,,,"Instances") &amp; ":" &amp; ADDRESS(55+3,AQ$2+1)))-MIN(INDIRECT(ADDRESS(55+3,AQ$2+1,,,"Instances") &amp; ":" &amp; ADDRESS(55+3,AQ$2+1))))</f>
        <v>0</v>
      </c>
      <c r="AR60">
        <f>IFERROR(SMALL(AQ5:AQ343,ROW()-ROW($AR$5)+1),"")</f>
        <v>0</v>
      </c>
      <c r="AT60">
        <f>IFERROR(SUM(AR5:AR60),"")</f>
        <v>0</v>
      </c>
      <c r="AU60" cm="1">
        <f t="array" ref="AU60">_xlfn.SWITCH(Charts!$B$3,"average", AVERAGE(INDIRECT(ADDRESS(55+3,AU$2+1,,,"Instances") &amp; ":" &amp; ADDRESS(55+3,AU$2+1))),"median", MEDIAN(INDIRECT(ADDRESS(55+3,AU$2+1,,,"Instances") &amp; ":" &amp; ADDRESS(55+3,AU$2+1))),"min", MIN(INDIRECT(ADDRESS(55+3,AU$2+1,,,"Instances") &amp; ":" &amp; ADDRESS(55+3,AU$2+1))),"max", MAX(INDIRECT(ADDRESS(55+3,AU$2+1,,,"Instances") &amp; ":" &amp; ADDRESS(55+3,AU$2+1))),"diff", MAX(INDIRECT(ADDRESS(55+3,AU$2+1,,,"Instances") &amp; ":" &amp; ADDRESS(55+3,AU$2+1)))-MIN(INDIRECT(ADDRESS(55+3,AU$2+1,,,"Instances") &amp; ":" &amp; ADDRESS(55+3,AU$2+1))))</f>
        <v>0</v>
      </c>
      <c r="AV60">
        <f>IFERROR(SMALL(AU5:AU343,ROW()-ROW($AV$5)+1),"")</f>
        <v>0</v>
      </c>
      <c r="AX60">
        <f>IFERROR(SUM(AV5:AV60),"")</f>
        <v>0</v>
      </c>
      <c r="AY60" cm="1">
        <f t="array" ref="AY60">_xlfn.SWITCH(Charts!$B$3,"average", AVERAGE(INDIRECT(ADDRESS(55+3,AY$2+1,,,"Instances") &amp; ":" &amp; ADDRESS(55+3,AY$2+1))),"median", MEDIAN(INDIRECT(ADDRESS(55+3,AY$2+1,,,"Instances") &amp; ":" &amp; ADDRESS(55+3,AY$2+1))),"min", MIN(INDIRECT(ADDRESS(55+3,AY$2+1,,,"Instances") &amp; ":" &amp; ADDRESS(55+3,AY$2+1))),"max", MAX(INDIRECT(ADDRESS(55+3,AY$2+1,,,"Instances") &amp; ":" &amp; ADDRESS(55+3,AY$2+1))),"diff", MAX(INDIRECT(ADDRESS(55+3,AY$2+1,,,"Instances") &amp; ":" &amp; ADDRESS(55+3,AY$2+1)))-MIN(INDIRECT(ADDRESS(55+3,AY$2+1,,,"Instances") &amp; ":" &amp; ADDRESS(55+3,AY$2+1))))</f>
        <v>0</v>
      </c>
      <c r="AZ60">
        <f>IFERROR(SMALL(AY5:AY343,ROW()-ROW($AZ$5)+1),"")</f>
        <v>0</v>
      </c>
      <c r="BB60">
        <f>IFERROR(SUM(AZ5:AZ60),"")</f>
        <v>0</v>
      </c>
      <c r="BC60" cm="1">
        <f t="array" ref="BC60">_xlfn.SWITCH(Charts!$B$3,"average", AVERAGE(INDIRECT(ADDRESS(55+3,BC$2+1,,,"Instances") &amp; ":" &amp; ADDRESS(55+3,BC$2+1))),"median", MEDIAN(INDIRECT(ADDRESS(55+3,BC$2+1,,,"Instances") &amp; ":" &amp; ADDRESS(55+3,BC$2+1))),"min", MIN(INDIRECT(ADDRESS(55+3,BC$2+1,,,"Instances") &amp; ":" &amp; ADDRESS(55+3,BC$2+1))),"max", MAX(INDIRECT(ADDRESS(55+3,BC$2+1,,,"Instances") &amp; ":" &amp; ADDRESS(55+3,BC$2+1))),"diff", MAX(INDIRECT(ADDRESS(55+3,BC$2+1,,,"Instances") &amp; ":" &amp; ADDRESS(55+3,BC$2+1)))-MIN(INDIRECT(ADDRESS(55+3,BC$2+1,,,"Instances") &amp; ":" &amp; ADDRESS(55+3,BC$2+1))))</f>
        <v>0</v>
      </c>
      <c r="BD60">
        <f>IFERROR(SMALL(BC5:BC343,ROW()-ROW($BD$5)+1),"")</f>
        <v>0</v>
      </c>
      <c r="BF60">
        <f>IFERROR(SUM(BD5:BD60),"")</f>
        <v>0</v>
      </c>
      <c r="BG60" cm="1">
        <f t="array" ref="BG60">_xlfn.SWITCH(Charts!$B$3,"average", AVERAGE(INDIRECT(ADDRESS(55+3,BG$2+1,,,"Instances") &amp; ":" &amp; ADDRESS(55+3,BG$2+1))),"median", MEDIAN(INDIRECT(ADDRESS(55+3,BG$2+1,,,"Instances") &amp; ":" &amp; ADDRESS(55+3,BG$2+1))),"min", MIN(INDIRECT(ADDRESS(55+3,BG$2+1,,,"Instances") &amp; ":" &amp; ADDRESS(55+3,BG$2+1))),"max", MAX(INDIRECT(ADDRESS(55+3,BG$2+1,,,"Instances") &amp; ":" &amp; ADDRESS(55+3,BG$2+1))),"diff", MAX(INDIRECT(ADDRESS(55+3,BG$2+1,,,"Instances") &amp; ":" &amp; ADDRESS(55+3,BG$2+1)))-MIN(INDIRECT(ADDRESS(55+3,BG$2+1,,,"Instances") &amp; ":" &amp; ADDRESS(55+3,BG$2+1))))</f>
        <v>0</v>
      </c>
      <c r="BH60">
        <f>IFERROR(SMALL(BG5:BG343,ROW()-ROW($BH$5)+1),"")</f>
        <v>0</v>
      </c>
      <c r="BJ60">
        <f>IFERROR(SUM(BH5:BH60),"")</f>
        <v>0</v>
      </c>
      <c r="BK60" cm="1">
        <f t="array" ref="BK60">_xlfn.SWITCH(Charts!$B$3,"average", AVERAGE(INDIRECT(ADDRESS(55+3,BK$2+1,,,"Instances") &amp; ":" &amp; ADDRESS(55+3,BK$2+1))),"median", MEDIAN(INDIRECT(ADDRESS(55+3,BK$2+1,,,"Instances") &amp; ":" &amp; ADDRESS(55+3,BK$2+1))),"min", MIN(INDIRECT(ADDRESS(55+3,BK$2+1,,,"Instances") &amp; ":" &amp; ADDRESS(55+3,BK$2+1))),"max", MAX(INDIRECT(ADDRESS(55+3,BK$2+1,,,"Instances") &amp; ":" &amp; ADDRESS(55+3,BK$2+1))),"diff", MAX(INDIRECT(ADDRESS(55+3,BK$2+1,,,"Instances") &amp; ":" &amp; ADDRESS(55+3,BK$2+1)))-MIN(INDIRECT(ADDRESS(55+3,BK$2+1,,,"Instances") &amp; ":" &amp; ADDRESS(55+3,BK$2+1))))</f>
        <v>0</v>
      </c>
      <c r="BL60">
        <f>IFERROR(SMALL(BK5:BK343,ROW()-ROW($BL$5)+1),"")</f>
        <v>0</v>
      </c>
      <c r="BN60">
        <f>IFERROR(SUM(BL5:BL60),"")</f>
        <v>0</v>
      </c>
      <c r="BO60" cm="1">
        <f t="array" ref="BO60">_xlfn.SWITCH(Charts!$B$3,"average", AVERAGE(INDIRECT(ADDRESS(55+3,BO$2+1,,,"Instances") &amp; ":" &amp; ADDRESS(55+3,BO$2+1))),"median", MEDIAN(INDIRECT(ADDRESS(55+3,BO$2+1,,,"Instances") &amp; ":" &amp; ADDRESS(55+3,BO$2+1))),"min", MIN(INDIRECT(ADDRESS(55+3,BO$2+1,,,"Instances") &amp; ":" &amp; ADDRESS(55+3,BO$2+1))),"max", MAX(INDIRECT(ADDRESS(55+3,BO$2+1,,,"Instances") &amp; ":" &amp; ADDRESS(55+3,BO$2+1))),"diff", MAX(INDIRECT(ADDRESS(55+3,BO$2+1,,,"Instances") &amp; ":" &amp; ADDRESS(55+3,BO$2+1)))-MIN(INDIRECT(ADDRESS(55+3,BO$2+1,,,"Instances") &amp; ":" &amp; ADDRESS(55+3,BO$2+1))))</f>
        <v>0</v>
      </c>
      <c r="BP60">
        <f>IFERROR(SMALL(BO5:BO343,ROW()-ROW($BP$5)+1),"")</f>
        <v>0</v>
      </c>
      <c r="BR60">
        <f>IFERROR(SUM(BP5:BP60),"")</f>
        <v>0</v>
      </c>
      <c r="BU60">
        <f>IF(Charts!$B$3="none",E1762,IF(AM1762="",NA(),AM1762))</f>
        <v>0</v>
      </c>
      <c r="BV60">
        <f>IF(Charts!$B$3="none",F1762,IF(AN1762="",NA(),AN1762))</f>
        <v>0</v>
      </c>
      <c r="BW60">
        <f>IF(Charts!$B$3="none",G1762,IF(AO1762="",NA(),AO1762))</f>
        <v>0</v>
      </c>
      <c r="BX60">
        <f>IF(Charts!$B$3="none",H1762,IF(AP1762="",NA(),AP1762))</f>
        <v>0</v>
      </c>
      <c r="BY60">
        <f>IF(Charts!$B$3="none",I1762,IF(AQ1762="",NA(),AQ1762))</f>
        <v>0</v>
      </c>
      <c r="BZ60">
        <f>IF(Charts!$B$3="none",J1762,IF(AR1762="",NA(),AR1762))</f>
        <v>0</v>
      </c>
      <c r="CA60">
        <f>IF(Charts!$B$3="none",K1762,IF(AS1762="",NA(),AS1762))</f>
        <v>0</v>
      </c>
      <c r="CB60">
        <f>IF(Charts!$B$3="none",L1762,IF(AT1762="",NA(),AT1762))</f>
        <v>0</v>
      </c>
      <c r="CC60">
        <f>IF(Charts!$B$3="none",M1762,IF(AU1762="",NA(),AU1762))</f>
        <v>0</v>
      </c>
      <c r="CD60">
        <f>IF(Charts!$B$3="none",N1762,IF(AV1762="",NA(),AV1762))</f>
        <v>0</v>
      </c>
      <c r="CE60">
        <f>IF(Charts!$B$3="none",O1762,IF(AW1762="",NA(),AW1762))</f>
        <v>0</v>
      </c>
      <c r="CF60">
        <f>IF(Charts!$B$3="none",P1762,IF(AX1762="",NA(),AX1762))</f>
        <v>0</v>
      </c>
      <c r="CG60">
        <f>IF(Charts!$B$3="none",Q1762,IF(AY1762="",NA(),AY1762))</f>
        <v>0</v>
      </c>
      <c r="CH60">
        <f>IF(Charts!$B$3="none",R1762,IF(AZ1762="",NA(),AZ1762))</f>
        <v>0</v>
      </c>
      <c r="CI60">
        <f>IF(Charts!$B$3="none",S1762,IF(BA1762="",NA(),BA1762))</f>
        <v>0</v>
      </c>
      <c r="CJ60">
        <f>IF(Charts!$B$3="none",T1762,IF(BB1762="",NA(),BB1762))</f>
        <v>0</v>
      </c>
      <c r="CK60">
        <f>IF(Charts!$B$3="none",U1762,IF(BC1762="",NA(),BC1762))</f>
        <v>0</v>
      </c>
      <c r="CL60">
        <f>IF(Charts!$B$3="none",V1762,IF(BD1762="",NA(),BD1762))</f>
        <v>0</v>
      </c>
      <c r="CM60">
        <f>IF(Charts!$B$3="none",W1762,IF(BE1762="",NA(),BE1762))</f>
        <v>0</v>
      </c>
      <c r="CN60">
        <f>IF(Charts!$B$3="none",X1762,IF(BF1762="",NA(),BF1762))</f>
        <v>0</v>
      </c>
      <c r="CO60">
        <f>IF(Charts!$B$3="none",Y1762,IF(BG1762="",NA(),BG1762))</f>
        <v>0</v>
      </c>
      <c r="CP60">
        <f>IF(Charts!$B$3="none",Z1762,IF(BH1762="",NA(),BH1762))</f>
        <v>0</v>
      </c>
      <c r="CQ60">
        <f>IF(Charts!$B$3="none",AA1762,IF(BI1762="",NA(),BI1762))</f>
        <v>0</v>
      </c>
      <c r="CR60">
        <f>IF(Charts!$B$3="none",AB1762,IF(BJ1762="",NA(),BJ1762))</f>
        <v>0</v>
      </c>
      <c r="CS60">
        <f>IF(Charts!$B$3="none",AC1762,IF(BK1762="",NA(),BK1762))</f>
        <v>0</v>
      </c>
      <c r="CT60">
        <f>IF(Charts!$B$3="none",AD1762,IF(BL1762="",NA(),BL1762))</f>
        <v>0</v>
      </c>
      <c r="CU60">
        <f>IF(Charts!$B$3="none",AE1762,IF(BM1762="",NA(),BM1762))</f>
        <v>0</v>
      </c>
      <c r="CV60">
        <f>IF(Charts!$B$3="none",AF1762,IF(BN1762="",NA(),BN1762))</f>
        <v>0</v>
      </c>
      <c r="CW60">
        <f>IF(Charts!$B$3="none",AG1762,IF(BO1762="",NA(),BO1762))</f>
        <v>0</v>
      </c>
      <c r="CX60">
        <f>IF(Charts!$B$3="none",AH1762,IF(BP1762="",NA(),BP1762))</f>
        <v>0</v>
      </c>
      <c r="CY60">
        <f>IF(Charts!$B$3="none",AI1762,IF(BQ1762="",NA(),BQ1762))</f>
        <v>0</v>
      </c>
      <c r="CZ60">
        <f>IF(Charts!$B$3="none",AJ1762,IF(BR1762="",NA(),BR1762))</f>
        <v>0</v>
      </c>
    </row>
    <row r="61" spans="4:104">
      <c r="D61">
        <v>57</v>
      </c>
      <c r="E61">
        <f>IF(INDIRECT(ADDRESS($D61+2,E$2+1,,,"Instances"))="","",INDIRECT(ADDRESS($D61+2,E$2+1,,,"Instances")))</f>
        <v>0</v>
      </c>
      <c r="F61">
        <f>IFERROR(SMALL(E5:E343,ROW()-ROW($F$5)+1),"")</f>
        <v>0</v>
      </c>
      <c r="H61">
        <f>IFERROR(SUM(F5:F61),"")</f>
        <v>0</v>
      </c>
      <c r="I61">
        <f>IF(INDIRECT(ADDRESS($D61+2,I$2+1,,,"Instances"))="","",INDIRECT(ADDRESS($D61+2,I$2+1,,,"Instances")))</f>
        <v>0</v>
      </c>
      <c r="J61">
        <f>IFERROR(SMALL(I5:I343,ROW()-ROW($J$5)+1),"")</f>
        <v>0</v>
      </c>
      <c r="L61">
        <f>IFERROR(SUM(J5:J61),"")</f>
        <v>0</v>
      </c>
      <c r="M61">
        <f>IF(INDIRECT(ADDRESS($D61+2,M$2+1,,,"Instances"))="","",INDIRECT(ADDRESS($D61+2,M$2+1,,,"Instances")))</f>
        <v>0</v>
      </c>
      <c r="N61">
        <f>IFERROR(SMALL(M5:M343,ROW()-ROW($N$5)+1),"")</f>
        <v>0</v>
      </c>
      <c r="P61">
        <f>IFERROR(SUM(N5:N61),"")</f>
        <v>0</v>
      </c>
      <c r="Q61">
        <f>IF(INDIRECT(ADDRESS($D61+2,Q$2+1,,,"Instances"))="","",INDIRECT(ADDRESS($D61+2,Q$2+1,,,"Instances")))</f>
        <v>0</v>
      </c>
      <c r="R61">
        <f>IFERROR(SMALL(Q5:Q343,ROW()-ROW($R$5)+1),"")</f>
        <v>0</v>
      </c>
      <c r="T61">
        <f>IFERROR(SUM(R5:R61),"")</f>
        <v>0</v>
      </c>
      <c r="U61">
        <f>IF(INDIRECT(ADDRESS($D61+2,U$2+1,,,"Instances"))="","",INDIRECT(ADDRESS($D61+2,U$2+1,,,"Instances")))</f>
        <v>0</v>
      </c>
      <c r="V61">
        <f>IFERROR(SMALL(U5:U343,ROW()-ROW($V$5)+1),"")</f>
        <v>0</v>
      </c>
      <c r="X61">
        <f>IFERROR(SUM(V5:V61),"")</f>
        <v>0</v>
      </c>
      <c r="Y61">
        <f>IF(INDIRECT(ADDRESS($D61+2,Y$2+1,,,"Instances"))="","",INDIRECT(ADDRESS($D61+2,Y$2+1,,,"Instances")))</f>
        <v>0</v>
      </c>
      <c r="Z61">
        <f>IFERROR(SMALL(Y5:Y343,ROW()-ROW($Z$5)+1),"")</f>
        <v>0</v>
      </c>
      <c r="AB61">
        <f>IFERROR(SUM(Z5:Z61),"")</f>
        <v>0</v>
      </c>
      <c r="AC61">
        <f>IF(INDIRECT(ADDRESS($D61+2,AC$2+1,,,"Instances"))="","",INDIRECT(ADDRESS($D61+2,AC$2+1,,,"Instances")))</f>
        <v>0</v>
      </c>
      <c r="AD61">
        <f>IFERROR(SMALL(AC5:AC343,ROW()-ROW($AD$5)+1),"")</f>
        <v>0</v>
      </c>
      <c r="AF61">
        <f>IFERROR(SUM(AD5:AD61),"")</f>
        <v>0</v>
      </c>
      <c r="AG61">
        <f>IF(INDIRECT(ADDRESS($D61+2,AG$2+1,,,"Instances"))="","",INDIRECT(ADDRESS($D61+2,AG$2+1,,,"Instances")))</f>
        <v>0</v>
      </c>
      <c r="AH61">
        <f>IFERROR(SMALL(AG5:AG343,ROW()-ROW($AH$5)+1),"")</f>
        <v>0</v>
      </c>
      <c r="AJ61">
        <f>IFERROR(SUM(AH5:AH61),"")</f>
        <v>0</v>
      </c>
      <c r="AL61">
        <v>57</v>
      </c>
      <c r="AM61" cm="1">
        <f t="array" ref="AM61">_xlfn.SWITCH(Charts!$B$3,"average", AVERAGE(INDIRECT(ADDRESS(56+3,AM$2+1,,,"Instances") &amp; ":" &amp; ADDRESS(56+3,AM$2+1))),"median", MEDIAN(INDIRECT(ADDRESS(56+3,AM$2+1,,,"Instances") &amp; ":" &amp; ADDRESS(56+3,AM$2+1))),"min", MIN(INDIRECT(ADDRESS(56+3,AM$2+1,,,"Instances") &amp; ":" &amp; ADDRESS(56+3,AM$2+1))),"max", MAX(INDIRECT(ADDRESS(56+3,AM$2+1,,,"Instances") &amp; ":" &amp; ADDRESS(56+3,AM$2+1))),"diff", MAX(INDIRECT(ADDRESS(56+3,AM$2+1,,,"Instances") &amp; ":" &amp; ADDRESS(56+3,AM$2+1)))-MIN(INDIRECT(ADDRESS(56+3,AM$2+1,,,"Instances") &amp; ":" &amp; ADDRESS(56+3,AM$2+1))))</f>
        <v>0</v>
      </c>
      <c r="AN61">
        <f>IFERROR(SMALL(AM5:AM343,ROW()-ROW($AN$5)+1),"")</f>
        <v>0</v>
      </c>
      <c r="AP61">
        <f>IFERROR(SUM(AN5:AN61),"")</f>
        <v>0</v>
      </c>
      <c r="AQ61" cm="1">
        <f t="array" ref="AQ61">_xlfn.SWITCH(Charts!$B$3,"average", AVERAGE(INDIRECT(ADDRESS(56+3,AQ$2+1,,,"Instances") &amp; ":" &amp; ADDRESS(56+3,AQ$2+1))),"median", MEDIAN(INDIRECT(ADDRESS(56+3,AQ$2+1,,,"Instances") &amp; ":" &amp; ADDRESS(56+3,AQ$2+1))),"min", MIN(INDIRECT(ADDRESS(56+3,AQ$2+1,,,"Instances") &amp; ":" &amp; ADDRESS(56+3,AQ$2+1))),"max", MAX(INDIRECT(ADDRESS(56+3,AQ$2+1,,,"Instances") &amp; ":" &amp; ADDRESS(56+3,AQ$2+1))),"diff", MAX(INDIRECT(ADDRESS(56+3,AQ$2+1,,,"Instances") &amp; ":" &amp; ADDRESS(56+3,AQ$2+1)))-MIN(INDIRECT(ADDRESS(56+3,AQ$2+1,,,"Instances") &amp; ":" &amp; ADDRESS(56+3,AQ$2+1))))</f>
        <v>0</v>
      </c>
      <c r="AR61">
        <f>IFERROR(SMALL(AQ5:AQ343,ROW()-ROW($AR$5)+1),"")</f>
        <v>0</v>
      </c>
      <c r="AT61">
        <f>IFERROR(SUM(AR5:AR61),"")</f>
        <v>0</v>
      </c>
      <c r="AU61" cm="1">
        <f t="array" ref="AU61">_xlfn.SWITCH(Charts!$B$3,"average", AVERAGE(INDIRECT(ADDRESS(56+3,AU$2+1,,,"Instances") &amp; ":" &amp; ADDRESS(56+3,AU$2+1))),"median", MEDIAN(INDIRECT(ADDRESS(56+3,AU$2+1,,,"Instances") &amp; ":" &amp; ADDRESS(56+3,AU$2+1))),"min", MIN(INDIRECT(ADDRESS(56+3,AU$2+1,,,"Instances") &amp; ":" &amp; ADDRESS(56+3,AU$2+1))),"max", MAX(INDIRECT(ADDRESS(56+3,AU$2+1,,,"Instances") &amp; ":" &amp; ADDRESS(56+3,AU$2+1))),"diff", MAX(INDIRECT(ADDRESS(56+3,AU$2+1,,,"Instances") &amp; ":" &amp; ADDRESS(56+3,AU$2+1)))-MIN(INDIRECT(ADDRESS(56+3,AU$2+1,,,"Instances") &amp; ":" &amp; ADDRESS(56+3,AU$2+1))))</f>
        <v>0</v>
      </c>
      <c r="AV61">
        <f>IFERROR(SMALL(AU5:AU343,ROW()-ROW($AV$5)+1),"")</f>
        <v>0</v>
      </c>
      <c r="AX61">
        <f>IFERROR(SUM(AV5:AV61),"")</f>
        <v>0</v>
      </c>
      <c r="AY61" cm="1">
        <f t="array" ref="AY61">_xlfn.SWITCH(Charts!$B$3,"average", AVERAGE(INDIRECT(ADDRESS(56+3,AY$2+1,,,"Instances") &amp; ":" &amp; ADDRESS(56+3,AY$2+1))),"median", MEDIAN(INDIRECT(ADDRESS(56+3,AY$2+1,,,"Instances") &amp; ":" &amp; ADDRESS(56+3,AY$2+1))),"min", MIN(INDIRECT(ADDRESS(56+3,AY$2+1,,,"Instances") &amp; ":" &amp; ADDRESS(56+3,AY$2+1))),"max", MAX(INDIRECT(ADDRESS(56+3,AY$2+1,,,"Instances") &amp; ":" &amp; ADDRESS(56+3,AY$2+1))),"diff", MAX(INDIRECT(ADDRESS(56+3,AY$2+1,,,"Instances") &amp; ":" &amp; ADDRESS(56+3,AY$2+1)))-MIN(INDIRECT(ADDRESS(56+3,AY$2+1,,,"Instances") &amp; ":" &amp; ADDRESS(56+3,AY$2+1))))</f>
        <v>0</v>
      </c>
      <c r="AZ61">
        <f>IFERROR(SMALL(AY5:AY343,ROW()-ROW($AZ$5)+1),"")</f>
        <v>0</v>
      </c>
      <c r="BB61">
        <f>IFERROR(SUM(AZ5:AZ61),"")</f>
        <v>0</v>
      </c>
      <c r="BC61" cm="1">
        <f t="array" ref="BC61">_xlfn.SWITCH(Charts!$B$3,"average", AVERAGE(INDIRECT(ADDRESS(56+3,BC$2+1,,,"Instances") &amp; ":" &amp; ADDRESS(56+3,BC$2+1))),"median", MEDIAN(INDIRECT(ADDRESS(56+3,BC$2+1,,,"Instances") &amp; ":" &amp; ADDRESS(56+3,BC$2+1))),"min", MIN(INDIRECT(ADDRESS(56+3,BC$2+1,,,"Instances") &amp; ":" &amp; ADDRESS(56+3,BC$2+1))),"max", MAX(INDIRECT(ADDRESS(56+3,BC$2+1,,,"Instances") &amp; ":" &amp; ADDRESS(56+3,BC$2+1))),"diff", MAX(INDIRECT(ADDRESS(56+3,BC$2+1,,,"Instances") &amp; ":" &amp; ADDRESS(56+3,BC$2+1)))-MIN(INDIRECT(ADDRESS(56+3,BC$2+1,,,"Instances") &amp; ":" &amp; ADDRESS(56+3,BC$2+1))))</f>
        <v>0</v>
      </c>
      <c r="BD61">
        <f>IFERROR(SMALL(BC5:BC343,ROW()-ROW($BD$5)+1),"")</f>
        <v>0</v>
      </c>
      <c r="BF61">
        <f>IFERROR(SUM(BD5:BD61),"")</f>
        <v>0</v>
      </c>
      <c r="BG61" cm="1">
        <f t="array" ref="BG61">_xlfn.SWITCH(Charts!$B$3,"average", AVERAGE(INDIRECT(ADDRESS(56+3,BG$2+1,,,"Instances") &amp; ":" &amp; ADDRESS(56+3,BG$2+1))),"median", MEDIAN(INDIRECT(ADDRESS(56+3,BG$2+1,,,"Instances") &amp; ":" &amp; ADDRESS(56+3,BG$2+1))),"min", MIN(INDIRECT(ADDRESS(56+3,BG$2+1,,,"Instances") &amp; ":" &amp; ADDRESS(56+3,BG$2+1))),"max", MAX(INDIRECT(ADDRESS(56+3,BG$2+1,,,"Instances") &amp; ":" &amp; ADDRESS(56+3,BG$2+1))),"diff", MAX(INDIRECT(ADDRESS(56+3,BG$2+1,,,"Instances") &amp; ":" &amp; ADDRESS(56+3,BG$2+1)))-MIN(INDIRECT(ADDRESS(56+3,BG$2+1,,,"Instances") &amp; ":" &amp; ADDRESS(56+3,BG$2+1))))</f>
        <v>0</v>
      </c>
      <c r="BH61">
        <f>IFERROR(SMALL(BG5:BG343,ROW()-ROW($BH$5)+1),"")</f>
        <v>0</v>
      </c>
      <c r="BJ61">
        <f>IFERROR(SUM(BH5:BH61),"")</f>
        <v>0</v>
      </c>
      <c r="BK61" cm="1">
        <f t="array" ref="BK61">_xlfn.SWITCH(Charts!$B$3,"average", AVERAGE(INDIRECT(ADDRESS(56+3,BK$2+1,,,"Instances") &amp; ":" &amp; ADDRESS(56+3,BK$2+1))),"median", MEDIAN(INDIRECT(ADDRESS(56+3,BK$2+1,,,"Instances") &amp; ":" &amp; ADDRESS(56+3,BK$2+1))),"min", MIN(INDIRECT(ADDRESS(56+3,BK$2+1,,,"Instances") &amp; ":" &amp; ADDRESS(56+3,BK$2+1))),"max", MAX(INDIRECT(ADDRESS(56+3,BK$2+1,,,"Instances") &amp; ":" &amp; ADDRESS(56+3,BK$2+1))),"diff", MAX(INDIRECT(ADDRESS(56+3,BK$2+1,,,"Instances") &amp; ":" &amp; ADDRESS(56+3,BK$2+1)))-MIN(INDIRECT(ADDRESS(56+3,BK$2+1,,,"Instances") &amp; ":" &amp; ADDRESS(56+3,BK$2+1))))</f>
        <v>0</v>
      </c>
      <c r="BL61">
        <f>IFERROR(SMALL(BK5:BK343,ROW()-ROW($BL$5)+1),"")</f>
        <v>0</v>
      </c>
      <c r="BN61">
        <f>IFERROR(SUM(BL5:BL61),"")</f>
        <v>0</v>
      </c>
      <c r="BO61" cm="1">
        <f t="array" ref="BO61">_xlfn.SWITCH(Charts!$B$3,"average", AVERAGE(INDIRECT(ADDRESS(56+3,BO$2+1,,,"Instances") &amp; ":" &amp; ADDRESS(56+3,BO$2+1))),"median", MEDIAN(INDIRECT(ADDRESS(56+3,BO$2+1,,,"Instances") &amp; ":" &amp; ADDRESS(56+3,BO$2+1))),"min", MIN(INDIRECT(ADDRESS(56+3,BO$2+1,,,"Instances") &amp; ":" &amp; ADDRESS(56+3,BO$2+1))),"max", MAX(INDIRECT(ADDRESS(56+3,BO$2+1,,,"Instances") &amp; ":" &amp; ADDRESS(56+3,BO$2+1))),"diff", MAX(INDIRECT(ADDRESS(56+3,BO$2+1,,,"Instances") &amp; ":" &amp; ADDRESS(56+3,BO$2+1)))-MIN(INDIRECT(ADDRESS(56+3,BO$2+1,,,"Instances") &amp; ":" &amp; ADDRESS(56+3,BO$2+1))))</f>
        <v>0</v>
      </c>
      <c r="BP61">
        <f>IFERROR(SMALL(BO5:BO343,ROW()-ROW($BP$5)+1),"")</f>
        <v>0</v>
      </c>
      <c r="BR61">
        <f>IFERROR(SUM(BP5:BP61),"")</f>
        <v>0</v>
      </c>
      <c r="BU61">
        <f>IF(Charts!$B$3="none",E1763,IF(AM1763="",NA(),AM1763))</f>
        <v>0</v>
      </c>
      <c r="BV61">
        <f>IF(Charts!$B$3="none",F1763,IF(AN1763="",NA(),AN1763))</f>
        <v>0</v>
      </c>
      <c r="BW61">
        <f>IF(Charts!$B$3="none",G1763,IF(AO1763="",NA(),AO1763))</f>
        <v>0</v>
      </c>
      <c r="BX61">
        <f>IF(Charts!$B$3="none",H1763,IF(AP1763="",NA(),AP1763))</f>
        <v>0</v>
      </c>
      <c r="BY61">
        <f>IF(Charts!$B$3="none",I1763,IF(AQ1763="",NA(),AQ1763))</f>
        <v>0</v>
      </c>
      <c r="BZ61">
        <f>IF(Charts!$B$3="none",J1763,IF(AR1763="",NA(),AR1763))</f>
        <v>0</v>
      </c>
      <c r="CA61">
        <f>IF(Charts!$B$3="none",K1763,IF(AS1763="",NA(),AS1763))</f>
        <v>0</v>
      </c>
      <c r="CB61">
        <f>IF(Charts!$B$3="none",L1763,IF(AT1763="",NA(),AT1763))</f>
        <v>0</v>
      </c>
      <c r="CC61">
        <f>IF(Charts!$B$3="none",M1763,IF(AU1763="",NA(),AU1763))</f>
        <v>0</v>
      </c>
      <c r="CD61">
        <f>IF(Charts!$B$3="none",N1763,IF(AV1763="",NA(),AV1763))</f>
        <v>0</v>
      </c>
      <c r="CE61">
        <f>IF(Charts!$B$3="none",O1763,IF(AW1763="",NA(),AW1763))</f>
        <v>0</v>
      </c>
      <c r="CF61">
        <f>IF(Charts!$B$3="none",P1763,IF(AX1763="",NA(),AX1763))</f>
        <v>0</v>
      </c>
      <c r="CG61">
        <f>IF(Charts!$B$3="none",Q1763,IF(AY1763="",NA(),AY1763))</f>
        <v>0</v>
      </c>
      <c r="CH61">
        <f>IF(Charts!$B$3="none",R1763,IF(AZ1763="",NA(),AZ1763))</f>
        <v>0</v>
      </c>
      <c r="CI61">
        <f>IF(Charts!$B$3="none",S1763,IF(BA1763="",NA(),BA1763))</f>
        <v>0</v>
      </c>
      <c r="CJ61">
        <f>IF(Charts!$B$3="none",T1763,IF(BB1763="",NA(),BB1763))</f>
        <v>0</v>
      </c>
      <c r="CK61">
        <f>IF(Charts!$B$3="none",U1763,IF(BC1763="",NA(),BC1763))</f>
        <v>0</v>
      </c>
      <c r="CL61">
        <f>IF(Charts!$B$3="none",V1763,IF(BD1763="",NA(),BD1763))</f>
        <v>0</v>
      </c>
      <c r="CM61">
        <f>IF(Charts!$B$3="none",W1763,IF(BE1763="",NA(),BE1763))</f>
        <v>0</v>
      </c>
      <c r="CN61">
        <f>IF(Charts!$B$3="none",X1763,IF(BF1763="",NA(),BF1763))</f>
        <v>0</v>
      </c>
      <c r="CO61">
        <f>IF(Charts!$B$3="none",Y1763,IF(BG1763="",NA(),BG1763))</f>
        <v>0</v>
      </c>
      <c r="CP61">
        <f>IF(Charts!$B$3="none",Z1763,IF(BH1763="",NA(),BH1763))</f>
        <v>0</v>
      </c>
      <c r="CQ61">
        <f>IF(Charts!$B$3="none",AA1763,IF(BI1763="",NA(),BI1763))</f>
        <v>0</v>
      </c>
      <c r="CR61">
        <f>IF(Charts!$B$3="none",AB1763,IF(BJ1763="",NA(),BJ1763))</f>
        <v>0</v>
      </c>
      <c r="CS61">
        <f>IF(Charts!$B$3="none",AC1763,IF(BK1763="",NA(),BK1763))</f>
        <v>0</v>
      </c>
      <c r="CT61">
        <f>IF(Charts!$B$3="none",AD1763,IF(BL1763="",NA(),BL1763))</f>
        <v>0</v>
      </c>
      <c r="CU61">
        <f>IF(Charts!$B$3="none",AE1763,IF(BM1763="",NA(),BM1763))</f>
        <v>0</v>
      </c>
      <c r="CV61">
        <f>IF(Charts!$B$3="none",AF1763,IF(BN1763="",NA(),BN1763))</f>
        <v>0</v>
      </c>
      <c r="CW61">
        <f>IF(Charts!$B$3="none",AG1763,IF(BO1763="",NA(),BO1763))</f>
        <v>0</v>
      </c>
      <c r="CX61">
        <f>IF(Charts!$B$3="none",AH1763,IF(BP1763="",NA(),BP1763))</f>
        <v>0</v>
      </c>
      <c r="CY61">
        <f>IF(Charts!$B$3="none",AI1763,IF(BQ1763="",NA(),BQ1763))</f>
        <v>0</v>
      </c>
      <c r="CZ61">
        <f>IF(Charts!$B$3="none",AJ1763,IF(BR1763="",NA(),BR1763))</f>
        <v>0</v>
      </c>
    </row>
    <row r="62" spans="4:104">
      <c r="D62">
        <v>58</v>
      </c>
      <c r="E62">
        <f>IF(INDIRECT(ADDRESS($D62+2,E$2+1,,,"Instances"))="","",INDIRECT(ADDRESS($D62+2,E$2+1,,,"Instances")))</f>
        <v>0</v>
      </c>
      <c r="F62">
        <f>IFERROR(SMALL(E5:E343,ROW()-ROW($F$5)+1),"")</f>
        <v>0</v>
      </c>
      <c r="H62">
        <f>IFERROR(SUM(F5:F62),"")</f>
        <v>0</v>
      </c>
      <c r="I62">
        <f>IF(INDIRECT(ADDRESS($D62+2,I$2+1,,,"Instances"))="","",INDIRECT(ADDRESS($D62+2,I$2+1,,,"Instances")))</f>
        <v>0</v>
      </c>
      <c r="J62">
        <f>IFERROR(SMALL(I5:I343,ROW()-ROW($J$5)+1),"")</f>
        <v>0</v>
      </c>
      <c r="L62">
        <f>IFERROR(SUM(J5:J62),"")</f>
        <v>0</v>
      </c>
      <c r="M62">
        <f>IF(INDIRECT(ADDRESS($D62+2,M$2+1,,,"Instances"))="","",INDIRECT(ADDRESS($D62+2,M$2+1,,,"Instances")))</f>
        <v>0</v>
      </c>
      <c r="N62">
        <f>IFERROR(SMALL(M5:M343,ROW()-ROW($N$5)+1),"")</f>
        <v>0</v>
      </c>
      <c r="P62">
        <f>IFERROR(SUM(N5:N62),"")</f>
        <v>0</v>
      </c>
      <c r="Q62">
        <f>IF(INDIRECT(ADDRESS($D62+2,Q$2+1,,,"Instances"))="","",INDIRECT(ADDRESS($D62+2,Q$2+1,,,"Instances")))</f>
        <v>0</v>
      </c>
      <c r="R62">
        <f>IFERROR(SMALL(Q5:Q343,ROW()-ROW($R$5)+1),"")</f>
        <v>0</v>
      </c>
      <c r="T62">
        <f>IFERROR(SUM(R5:R62),"")</f>
        <v>0</v>
      </c>
      <c r="U62">
        <f>IF(INDIRECT(ADDRESS($D62+2,U$2+1,,,"Instances"))="","",INDIRECT(ADDRESS($D62+2,U$2+1,,,"Instances")))</f>
        <v>0</v>
      </c>
      <c r="V62">
        <f>IFERROR(SMALL(U5:U343,ROW()-ROW($V$5)+1),"")</f>
        <v>0</v>
      </c>
      <c r="X62">
        <f>IFERROR(SUM(V5:V62),"")</f>
        <v>0</v>
      </c>
      <c r="Y62">
        <f>IF(INDIRECT(ADDRESS($D62+2,Y$2+1,,,"Instances"))="","",INDIRECT(ADDRESS($D62+2,Y$2+1,,,"Instances")))</f>
        <v>0</v>
      </c>
      <c r="Z62">
        <f>IFERROR(SMALL(Y5:Y343,ROW()-ROW($Z$5)+1),"")</f>
        <v>0</v>
      </c>
      <c r="AB62">
        <f>IFERROR(SUM(Z5:Z62),"")</f>
        <v>0</v>
      </c>
      <c r="AC62">
        <f>IF(INDIRECT(ADDRESS($D62+2,AC$2+1,,,"Instances"))="","",INDIRECT(ADDRESS($D62+2,AC$2+1,,,"Instances")))</f>
        <v>0</v>
      </c>
      <c r="AD62">
        <f>IFERROR(SMALL(AC5:AC343,ROW()-ROW($AD$5)+1),"")</f>
        <v>0</v>
      </c>
      <c r="AF62">
        <f>IFERROR(SUM(AD5:AD62),"")</f>
        <v>0</v>
      </c>
      <c r="AG62">
        <f>IF(INDIRECT(ADDRESS($D62+2,AG$2+1,,,"Instances"))="","",INDIRECT(ADDRESS($D62+2,AG$2+1,,,"Instances")))</f>
        <v>0</v>
      </c>
      <c r="AH62">
        <f>IFERROR(SMALL(AG5:AG343,ROW()-ROW($AH$5)+1),"")</f>
        <v>0</v>
      </c>
      <c r="AJ62">
        <f>IFERROR(SUM(AH5:AH62),"")</f>
        <v>0</v>
      </c>
      <c r="AL62">
        <v>58</v>
      </c>
      <c r="AM62" cm="1">
        <f t="array" ref="AM62">_xlfn.SWITCH(Charts!$B$3,"average", AVERAGE(INDIRECT(ADDRESS(57+3,AM$2+1,,,"Instances") &amp; ":" &amp; ADDRESS(57+3,AM$2+1))),"median", MEDIAN(INDIRECT(ADDRESS(57+3,AM$2+1,,,"Instances") &amp; ":" &amp; ADDRESS(57+3,AM$2+1))),"min", MIN(INDIRECT(ADDRESS(57+3,AM$2+1,,,"Instances") &amp; ":" &amp; ADDRESS(57+3,AM$2+1))),"max", MAX(INDIRECT(ADDRESS(57+3,AM$2+1,,,"Instances") &amp; ":" &amp; ADDRESS(57+3,AM$2+1))),"diff", MAX(INDIRECT(ADDRESS(57+3,AM$2+1,,,"Instances") &amp; ":" &amp; ADDRESS(57+3,AM$2+1)))-MIN(INDIRECT(ADDRESS(57+3,AM$2+1,,,"Instances") &amp; ":" &amp; ADDRESS(57+3,AM$2+1))))</f>
        <v>0</v>
      </c>
      <c r="AN62">
        <f>IFERROR(SMALL(AM5:AM343,ROW()-ROW($AN$5)+1),"")</f>
        <v>0</v>
      </c>
      <c r="AP62">
        <f>IFERROR(SUM(AN5:AN62),"")</f>
        <v>0</v>
      </c>
      <c r="AQ62" cm="1">
        <f t="array" ref="AQ62">_xlfn.SWITCH(Charts!$B$3,"average", AVERAGE(INDIRECT(ADDRESS(57+3,AQ$2+1,,,"Instances") &amp; ":" &amp; ADDRESS(57+3,AQ$2+1))),"median", MEDIAN(INDIRECT(ADDRESS(57+3,AQ$2+1,,,"Instances") &amp; ":" &amp; ADDRESS(57+3,AQ$2+1))),"min", MIN(INDIRECT(ADDRESS(57+3,AQ$2+1,,,"Instances") &amp; ":" &amp; ADDRESS(57+3,AQ$2+1))),"max", MAX(INDIRECT(ADDRESS(57+3,AQ$2+1,,,"Instances") &amp; ":" &amp; ADDRESS(57+3,AQ$2+1))),"diff", MAX(INDIRECT(ADDRESS(57+3,AQ$2+1,,,"Instances") &amp; ":" &amp; ADDRESS(57+3,AQ$2+1)))-MIN(INDIRECT(ADDRESS(57+3,AQ$2+1,,,"Instances") &amp; ":" &amp; ADDRESS(57+3,AQ$2+1))))</f>
        <v>0</v>
      </c>
      <c r="AR62">
        <f>IFERROR(SMALL(AQ5:AQ343,ROW()-ROW($AR$5)+1),"")</f>
        <v>0</v>
      </c>
      <c r="AT62">
        <f>IFERROR(SUM(AR5:AR62),"")</f>
        <v>0</v>
      </c>
      <c r="AU62" cm="1">
        <f t="array" ref="AU62">_xlfn.SWITCH(Charts!$B$3,"average", AVERAGE(INDIRECT(ADDRESS(57+3,AU$2+1,,,"Instances") &amp; ":" &amp; ADDRESS(57+3,AU$2+1))),"median", MEDIAN(INDIRECT(ADDRESS(57+3,AU$2+1,,,"Instances") &amp; ":" &amp; ADDRESS(57+3,AU$2+1))),"min", MIN(INDIRECT(ADDRESS(57+3,AU$2+1,,,"Instances") &amp; ":" &amp; ADDRESS(57+3,AU$2+1))),"max", MAX(INDIRECT(ADDRESS(57+3,AU$2+1,,,"Instances") &amp; ":" &amp; ADDRESS(57+3,AU$2+1))),"diff", MAX(INDIRECT(ADDRESS(57+3,AU$2+1,,,"Instances") &amp; ":" &amp; ADDRESS(57+3,AU$2+1)))-MIN(INDIRECT(ADDRESS(57+3,AU$2+1,,,"Instances") &amp; ":" &amp; ADDRESS(57+3,AU$2+1))))</f>
        <v>0</v>
      </c>
      <c r="AV62">
        <f>IFERROR(SMALL(AU5:AU343,ROW()-ROW($AV$5)+1),"")</f>
        <v>0</v>
      </c>
      <c r="AX62">
        <f>IFERROR(SUM(AV5:AV62),"")</f>
        <v>0</v>
      </c>
      <c r="AY62" cm="1">
        <f t="array" ref="AY62">_xlfn.SWITCH(Charts!$B$3,"average", AVERAGE(INDIRECT(ADDRESS(57+3,AY$2+1,,,"Instances") &amp; ":" &amp; ADDRESS(57+3,AY$2+1))),"median", MEDIAN(INDIRECT(ADDRESS(57+3,AY$2+1,,,"Instances") &amp; ":" &amp; ADDRESS(57+3,AY$2+1))),"min", MIN(INDIRECT(ADDRESS(57+3,AY$2+1,,,"Instances") &amp; ":" &amp; ADDRESS(57+3,AY$2+1))),"max", MAX(INDIRECT(ADDRESS(57+3,AY$2+1,,,"Instances") &amp; ":" &amp; ADDRESS(57+3,AY$2+1))),"diff", MAX(INDIRECT(ADDRESS(57+3,AY$2+1,,,"Instances") &amp; ":" &amp; ADDRESS(57+3,AY$2+1)))-MIN(INDIRECT(ADDRESS(57+3,AY$2+1,,,"Instances") &amp; ":" &amp; ADDRESS(57+3,AY$2+1))))</f>
        <v>0</v>
      </c>
      <c r="AZ62">
        <f>IFERROR(SMALL(AY5:AY343,ROW()-ROW($AZ$5)+1),"")</f>
        <v>0</v>
      </c>
      <c r="BB62">
        <f>IFERROR(SUM(AZ5:AZ62),"")</f>
        <v>0</v>
      </c>
      <c r="BC62" cm="1">
        <f t="array" ref="BC62">_xlfn.SWITCH(Charts!$B$3,"average", AVERAGE(INDIRECT(ADDRESS(57+3,BC$2+1,,,"Instances") &amp; ":" &amp; ADDRESS(57+3,BC$2+1))),"median", MEDIAN(INDIRECT(ADDRESS(57+3,BC$2+1,,,"Instances") &amp; ":" &amp; ADDRESS(57+3,BC$2+1))),"min", MIN(INDIRECT(ADDRESS(57+3,BC$2+1,,,"Instances") &amp; ":" &amp; ADDRESS(57+3,BC$2+1))),"max", MAX(INDIRECT(ADDRESS(57+3,BC$2+1,,,"Instances") &amp; ":" &amp; ADDRESS(57+3,BC$2+1))),"diff", MAX(INDIRECT(ADDRESS(57+3,BC$2+1,,,"Instances") &amp; ":" &amp; ADDRESS(57+3,BC$2+1)))-MIN(INDIRECT(ADDRESS(57+3,BC$2+1,,,"Instances") &amp; ":" &amp; ADDRESS(57+3,BC$2+1))))</f>
        <v>0</v>
      </c>
      <c r="BD62">
        <f>IFERROR(SMALL(BC5:BC343,ROW()-ROW($BD$5)+1),"")</f>
        <v>0</v>
      </c>
      <c r="BF62">
        <f>IFERROR(SUM(BD5:BD62),"")</f>
        <v>0</v>
      </c>
      <c r="BG62" cm="1">
        <f t="array" ref="BG62">_xlfn.SWITCH(Charts!$B$3,"average", AVERAGE(INDIRECT(ADDRESS(57+3,BG$2+1,,,"Instances") &amp; ":" &amp; ADDRESS(57+3,BG$2+1))),"median", MEDIAN(INDIRECT(ADDRESS(57+3,BG$2+1,,,"Instances") &amp; ":" &amp; ADDRESS(57+3,BG$2+1))),"min", MIN(INDIRECT(ADDRESS(57+3,BG$2+1,,,"Instances") &amp; ":" &amp; ADDRESS(57+3,BG$2+1))),"max", MAX(INDIRECT(ADDRESS(57+3,BG$2+1,,,"Instances") &amp; ":" &amp; ADDRESS(57+3,BG$2+1))),"diff", MAX(INDIRECT(ADDRESS(57+3,BG$2+1,,,"Instances") &amp; ":" &amp; ADDRESS(57+3,BG$2+1)))-MIN(INDIRECT(ADDRESS(57+3,BG$2+1,,,"Instances") &amp; ":" &amp; ADDRESS(57+3,BG$2+1))))</f>
        <v>0</v>
      </c>
      <c r="BH62">
        <f>IFERROR(SMALL(BG5:BG343,ROW()-ROW($BH$5)+1),"")</f>
        <v>0</v>
      </c>
      <c r="BJ62">
        <f>IFERROR(SUM(BH5:BH62),"")</f>
        <v>0</v>
      </c>
      <c r="BK62" cm="1">
        <f t="array" ref="BK62">_xlfn.SWITCH(Charts!$B$3,"average", AVERAGE(INDIRECT(ADDRESS(57+3,BK$2+1,,,"Instances") &amp; ":" &amp; ADDRESS(57+3,BK$2+1))),"median", MEDIAN(INDIRECT(ADDRESS(57+3,BK$2+1,,,"Instances") &amp; ":" &amp; ADDRESS(57+3,BK$2+1))),"min", MIN(INDIRECT(ADDRESS(57+3,BK$2+1,,,"Instances") &amp; ":" &amp; ADDRESS(57+3,BK$2+1))),"max", MAX(INDIRECT(ADDRESS(57+3,BK$2+1,,,"Instances") &amp; ":" &amp; ADDRESS(57+3,BK$2+1))),"diff", MAX(INDIRECT(ADDRESS(57+3,BK$2+1,,,"Instances") &amp; ":" &amp; ADDRESS(57+3,BK$2+1)))-MIN(INDIRECT(ADDRESS(57+3,BK$2+1,,,"Instances") &amp; ":" &amp; ADDRESS(57+3,BK$2+1))))</f>
        <v>0</v>
      </c>
      <c r="BL62">
        <f>IFERROR(SMALL(BK5:BK343,ROW()-ROW($BL$5)+1),"")</f>
        <v>0</v>
      </c>
      <c r="BN62">
        <f>IFERROR(SUM(BL5:BL62),"")</f>
        <v>0</v>
      </c>
      <c r="BO62" cm="1">
        <f t="array" ref="BO62">_xlfn.SWITCH(Charts!$B$3,"average", AVERAGE(INDIRECT(ADDRESS(57+3,BO$2+1,,,"Instances") &amp; ":" &amp; ADDRESS(57+3,BO$2+1))),"median", MEDIAN(INDIRECT(ADDRESS(57+3,BO$2+1,,,"Instances") &amp; ":" &amp; ADDRESS(57+3,BO$2+1))),"min", MIN(INDIRECT(ADDRESS(57+3,BO$2+1,,,"Instances") &amp; ":" &amp; ADDRESS(57+3,BO$2+1))),"max", MAX(INDIRECT(ADDRESS(57+3,BO$2+1,,,"Instances") &amp; ":" &amp; ADDRESS(57+3,BO$2+1))),"diff", MAX(INDIRECT(ADDRESS(57+3,BO$2+1,,,"Instances") &amp; ":" &amp; ADDRESS(57+3,BO$2+1)))-MIN(INDIRECT(ADDRESS(57+3,BO$2+1,,,"Instances") &amp; ":" &amp; ADDRESS(57+3,BO$2+1))))</f>
        <v>0</v>
      </c>
      <c r="BP62">
        <f>IFERROR(SMALL(BO5:BO343,ROW()-ROW($BP$5)+1),"")</f>
        <v>0</v>
      </c>
      <c r="BR62">
        <f>IFERROR(SUM(BP5:BP62),"")</f>
        <v>0</v>
      </c>
      <c r="BU62">
        <f>IF(Charts!$B$3="none",E1764,IF(AM1764="",NA(),AM1764))</f>
        <v>0</v>
      </c>
      <c r="BV62">
        <f>IF(Charts!$B$3="none",F1764,IF(AN1764="",NA(),AN1764))</f>
        <v>0</v>
      </c>
      <c r="BW62">
        <f>IF(Charts!$B$3="none",G1764,IF(AO1764="",NA(),AO1764))</f>
        <v>0</v>
      </c>
      <c r="BX62">
        <f>IF(Charts!$B$3="none",H1764,IF(AP1764="",NA(),AP1764))</f>
        <v>0</v>
      </c>
      <c r="BY62">
        <f>IF(Charts!$B$3="none",I1764,IF(AQ1764="",NA(),AQ1764))</f>
        <v>0</v>
      </c>
      <c r="BZ62">
        <f>IF(Charts!$B$3="none",J1764,IF(AR1764="",NA(),AR1764))</f>
        <v>0</v>
      </c>
      <c r="CA62">
        <f>IF(Charts!$B$3="none",K1764,IF(AS1764="",NA(),AS1764))</f>
        <v>0</v>
      </c>
      <c r="CB62">
        <f>IF(Charts!$B$3="none",L1764,IF(AT1764="",NA(),AT1764))</f>
        <v>0</v>
      </c>
      <c r="CC62">
        <f>IF(Charts!$B$3="none",M1764,IF(AU1764="",NA(),AU1764))</f>
        <v>0</v>
      </c>
      <c r="CD62">
        <f>IF(Charts!$B$3="none",N1764,IF(AV1764="",NA(),AV1764))</f>
        <v>0</v>
      </c>
      <c r="CE62">
        <f>IF(Charts!$B$3="none",O1764,IF(AW1764="",NA(),AW1764))</f>
        <v>0</v>
      </c>
      <c r="CF62">
        <f>IF(Charts!$B$3="none",P1764,IF(AX1764="",NA(),AX1764))</f>
        <v>0</v>
      </c>
      <c r="CG62">
        <f>IF(Charts!$B$3="none",Q1764,IF(AY1764="",NA(),AY1764))</f>
        <v>0</v>
      </c>
      <c r="CH62">
        <f>IF(Charts!$B$3="none",R1764,IF(AZ1764="",NA(),AZ1764))</f>
        <v>0</v>
      </c>
      <c r="CI62">
        <f>IF(Charts!$B$3="none",S1764,IF(BA1764="",NA(),BA1764))</f>
        <v>0</v>
      </c>
      <c r="CJ62">
        <f>IF(Charts!$B$3="none",T1764,IF(BB1764="",NA(),BB1764))</f>
        <v>0</v>
      </c>
      <c r="CK62">
        <f>IF(Charts!$B$3="none",U1764,IF(BC1764="",NA(),BC1764))</f>
        <v>0</v>
      </c>
      <c r="CL62">
        <f>IF(Charts!$B$3="none",V1764,IF(BD1764="",NA(),BD1764))</f>
        <v>0</v>
      </c>
      <c r="CM62">
        <f>IF(Charts!$B$3="none",W1764,IF(BE1764="",NA(),BE1764))</f>
        <v>0</v>
      </c>
      <c r="CN62">
        <f>IF(Charts!$B$3="none",X1764,IF(BF1764="",NA(),BF1764))</f>
        <v>0</v>
      </c>
      <c r="CO62">
        <f>IF(Charts!$B$3="none",Y1764,IF(BG1764="",NA(),BG1764))</f>
        <v>0</v>
      </c>
      <c r="CP62">
        <f>IF(Charts!$B$3="none",Z1764,IF(BH1764="",NA(),BH1764))</f>
        <v>0</v>
      </c>
      <c r="CQ62">
        <f>IF(Charts!$B$3="none",AA1764,IF(BI1764="",NA(),BI1764))</f>
        <v>0</v>
      </c>
      <c r="CR62">
        <f>IF(Charts!$B$3="none",AB1764,IF(BJ1764="",NA(),BJ1764))</f>
        <v>0</v>
      </c>
      <c r="CS62">
        <f>IF(Charts!$B$3="none",AC1764,IF(BK1764="",NA(),BK1764))</f>
        <v>0</v>
      </c>
      <c r="CT62">
        <f>IF(Charts!$B$3="none",AD1764,IF(BL1764="",NA(),BL1764))</f>
        <v>0</v>
      </c>
      <c r="CU62">
        <f>IF(Charts!$B$3="none",AE1764,IF(BM1764="",NA(),BM1764))</f>
        <v>0</v>
      </c>
      <c r="CV62">
        <f>IF(Charts!$B$3="none",AF1764,IF(BN1764="",NA(),BN1764))</f>
        <v>0</v>
      </c>
      <c r="CW62">
        <f>IF(Charts!$B$3="none",AG1764,IF(BO1764="",NA(),BO1764))</f>
        <v>0</v>
      </c>
      <c r="CX62">
        <f>IF(Charts!$B$3="none",AH1764,IF(BP1764="",NA(),BP1764))</f>
        <v>0</v>
      </c>
      <c r="CY62">
        <f>IF(Charts!$B$3="none",AI1764,IF(BQ1764="",NA(),BQ1764))</f>
        <v>0</v>
      </c>
      <c r="CZ62">
        <f>IF(Charts!$B$3="none",AJ1764,IF(BR1764="",NA(),BR1764))</f>
        <v>0</v>
      </c>
    </row>
    <row r="63" spans="4:104">
      <c r="D63">
        <v>59</v>
      </c>
      <c r="E63">
        <f>IF(INDIRECT(ADDRESS($D63+2,E$2+1,,,"Instances"))="","",INDIRECT(ADDRESS($D63+2,E$2+1,,,"Instances")))</f>
        <v>0</v>
      </c>
      <c r="F63">
        <f>IFERROR(SMALL(E5:E343,ROW()-ROW($F$5)+1),"")</f>
        <v>0</v>
      </c>
      <c r="H63">
        <f>IFERROR(SUM(F5:F63),"")</f>
        <v>0</v>
      </c>
      <c r="I63">
        <f>IF(INDIRECT(ADDRESS($D63+2,I$2+1,,,"Instances"))="","",INDIRECT(ADDRESS($D63+2,I$2+1,,,"Instances")))</f>
        <v>0</v>
      </c>
      <c r="J63">
        <f>IFERROR(SMALL(I5:I343,ROW()-ROW($J$5)+1),"")</f>
        <v>0</v>
      </c>
      <c r="L63">
        <f>IFERROR(SUM(J5:J63),"")</f>
        <v>0</v>
      </c>
      <c r="M63">
        <f>IF(INDIRECT(ADDRESS($D63+2,M$2+1,,,"Instances"))="","",INDIRECT(ADDRESS($D63+2,M$2+1,,,"Instances")))</f>
        <v>0</v>
      </c>
      <c r="N63">
        <f>IFERROR(SMALL(M5:M343,ROW()-ROW($N$5)+1),"")</f>
        <v>0</v>
      </c>
      <c r="P63">
        <f>IFERROR(SUM(N5:N63),"")</f>
        <v>0</v>
      </c>
      <c r="Q63">
        <f>IF(INDIRECT(ADDRESS($D63+2,Q$2+1,,,"Instances"))="","",INDIRECT(ADDRESS($D63+2,Q$2+1,,,"Instances")))</f>
        <v>0</v>
      </c>
      <c r="R63">
        <f>IFERROR(SMALL(Q5:Q343,ROW()-ROW($R$5)+1),"")</f>
        <v>0</v>
      </c>
      <c r="T63">
        <f>IFERROR(SUM(R5:R63),"")</f>
        <v>0</v>
      </c>
      <c r="U63">
        <f>IF(INDIRECT(ADDRESS($D63+2,U$2+1,,,"Instances"))="","",INDIRECT(ADDRESS($D63+2,U$2+1,,,"Instances")))</f>
        <v>0</v>
      </c>
      <c r="V63">
        <f>IFERROR(SMALL(U5:U343,ROW()-ROW($V$5)+1),"")</f>
        <v>0</v>
      </c>
      <c r="X63">
        <f>IFERROR(SUM(V5:V63),"")</f>
        <v>0</v>
      </c>
      <c r="Y63">
        <f>IF(INDIRECT(ADDRESS($D63+2,Y$2+1,,,"Instances"))="","",INDIRECT(ADDRESS($D63+2,Y$2+1,,,"Instances")))</f>
        <v>0</v>
      </c>
      <c r="Z63">
        <f>IFERROR(SMALL(Y5:Y343,ROW()-ROW($Z$5)+1),"")</f>
        <v>0</v>
      </c>
      <c r="AB63">
        <f>IFERROR(SUM(Z5:Z63),"")</f>
        <v>0</v>
      </c>
      <c r="AC63">
        <f>IF(INDIRECT(ADDRESS($D63+2,AC$2+1,,,"Instances"))="","",INDIRECT(ADDRESS($D63+2,AC$2+1,,,"Instances")))</f>
        <v>0</v>
      </c>
      <c r="AD63">
        <f>IFERROR(SMALL(AC5:AC343,ROW()-ROW($AD$5)+1),"")</f>
        <v>0</v>
      </c>
      <c r="AF63">
        <f>IFERROR(SUM(AD5:AD63),"")</f>
        <v>0</v>
      </c>
      <c r="AG63">
        <f>IF(INDIRECT(ADDRESS($D63+2,AG$2+1,,,"Instances"))="","",INDIRECT(ADDRESS($D63+2,AG$2+1,,,"Instances")))</f>
        <v>0</v>
      </c>
      <c r="AH63">
        <f>IFERROR(SMALL(AG5:AG343,ROW()-ROW($AH$5)+1),"")</f>
        <v>0</v>
      </c>
      <c r="AJ63">
        <f>IFERROR(SUM(AH5:AH63),"")</f>
        <v>0</v>
      </c>
      <c r="AL63">
        <v>59</v>
      </c>
      <c r="AM63" cm="1">
        <f t="array" ref="AM63">_xlfn.SWITCH(Charts!$B$3,"average", AVERAGE(INDIRECT(ADDRESS(58+3,AM$2+1,,,"Instances") &amp; ":" &amp; ADDRESS(58+3,AM$2+1))),"median", MEDIAN(INDIRECT(ADDRESS(58+3,AM$2+1,,,"Instances") &amp; ":" &amp; ADDRESS(58+3,AM$2+1))),"min", MIN(INDIRECT(ADDRESS(58+3,AM$2+1,,,"Instances") &amp; ":" &amp; ADDRESS(58+3,AM$2+1))),"max", MAX(INDIRECT(ADDRESS(58+3,AM$2+1,,,"Instances") &amp; ":" &amp; ADDRESS(58+3,AM$2+1))),"diff", MAX(INDIRECT(ADDRESS(58+3,AM$2+1,,,"Instances") &amp; ":" &amp; ADDRESS(58+3,AM$2+1)))-MIN(INDIRECT(ADDRESS(58+3,AM$2+1,,,"Instances") &amp; ":" &amp; ADDRESS(58+3,AM$2+1))))</f>
        <v>0</v>
      </c>
      <c r="AN63">
        <f>IFERROR(SMALL(AM5:AM343,ROW()-ROW($AN$5)+1),"")</f>
        <v>0</v>
      </c>
      <c r="AP63">
        <f>IFERROR(SUM(AN5:AN63),"")</f>
        <v>0</v>
      </c>
      <c r="AQ63" cm="1">
        <f t="array" ref="AQ63">_xlfn.SWITCH(Charts!$B$3,"average", AVERAGE(INDIRECT(ADDRESS(58+3,AQ$2+1,,,"Instances") &amp; ":" &amp; ADDRESS(58+3,AQ$2+1))),"median", MEDIAN(INDIRECT(ADDRESS(58+3,AQ$2+1,,,"Instances") &amp; ":" &amp; ADDRESS(58+3,AQ$2+1))),"min", MIN(INDIRECT(ADDRESS(58+3,AQ$2+1,,,"Instances") &amp; ":" &amp; ADDRESS(58+3,AQ$2+1))),"max", MAX(INDIRECT(ADDRESS(58+3,AQ$2+1,,,"Instances") &amp; ":" &amp; ADDRESS(58+3,AQ$2+1))),"diff", MAX(INDIRECT(ADDRESS(58+3,AQ$2+1,,,"Instances") &amp; ":" &amp; ADDRESS(58+3,AQ$2+1)))-MIN(INDIRECT(ADDRESS(58+3,AQ$2+1,,,"Instances") &amp; ":" &amp; ADDRESS(58+3,AQ$2+1))))</f>
        <v>0</v>
      </c>
      <c r="AR63">
        <f>IFERROR(SMALL(AQ5:AQ343,ROW()-ROW($AR$5)+1),"")</f>
        <v>0</v>
      </c>
      <c r="AT63">
        <f>IFERROR(SUM(AR5:AR63),"")</f>
        <v>0</v>
      </c>
      <c r="AU63" cm="1">
        <f t="array" ref="AU63">_xlfn.SWITCH(Charts!$B$3,"average", AVERAGE(INDIRECT(ADDRESS(58+3,AU$2+1,,,"Instances") &amp; ":" &amp; ADDRESS(58+3,AU$2+1))),"median", MEDIAN(INDIRECT(ADDRESS(58+3,AU$2+1,,,"Instances") &amp; ":" &amp; ADDRESS(58+3,AU$2+1))),"min", MIN(INDIRECT(ADDRESS(58+3,AU$2+1,,,"Instances") &amp; ":" &amp; ADDRESS(58+3,AU$2+1))),"max", MAX(INDIRECT(ADDRESS(58+3,AU$2+1,,,"Instances") &amp; ":" &amp; ADDRESS(58+3,AU$2+1))),"diff", MAX(INDIRECT(ADDRESS(58+3,AU$2+1,,,"Instances") &amp; ":" &amp; ADDRESS(58+3,AU$2+1)))-MIN(INDIRECT(ADDRESS(58+3,AU$2+1,,,"Instances") &amp; ":" &amp; ADDRESS(58+3,AU$2+1))))</f>
        <v>0</v>
      </c>
      <c r="AV63">
        <f>IFERROR(SMALL(AU5:AU343,ROW()-ROW($AV$5)+1),"")</f>
        <v>0</v>
      </c>
      <c r="AX63">
        <f>IFERROR(SUM(AV5:AV63),"")</f>
        <v>0</v>
      </c>
      <c r="AY63" cm="1">
        <f t="array" ref="AY63">_xlfn.SWITCH(Charts!$B$3,"average", AVERAGE(INDIRECT(ADDRESS(58+3,AY$2+1,,,"Instances") &amp; ":" &amp; ADDRESS(58+3,AY$2+1))),"median", MEDIAN(INDIRECT(ADDRESS(58+3,AY$2+1,,,"Instances") &amp; ":" &amp; ADDRESS(58+3,AY$2+1))),"min", MIN(INDIRECT(ADDRESS(58+3,AY$2+1,,,"Instances") &amp; ":" &amp; ADDRESS(58+3,AY$2+1))),"max", MAX(INDIRECT(ADDRESS(58+3,AY$2+1,,,"Instances") &amp; ":" &amp; ADDRESS(58+3,AY$2+1))),"diff", MAX(INDIRECT(ADDRESS(58+3,AY$2+1,,,"Instances") &amp; ":" &amp; ADDRESS(58+3,AY$2+1)))-MIN(INDIRECT(ADDRESS(58+3,AY$2+1,,,"Instances") &amp; ":" &amp; ADDRESS(58+3,AY$2+1))))</f>
        <v>0</v>
      </c>
      <c r="AZ63">
        <f>IFERROR(SMALL(AY5:AY343,ROW()-ROW($AZ$5)+1),"")</f>
        <v>0</v>
      </c>
      <c r="BB63">
        <f>IFERROR(SUM(AZ5:AZ63),"")</f>
        <v>0</v>
      </c>
      <c r="BC63" cm="1">
        <f t="array" ref="BC63">_xlfn.SWITCH(Charts!$B$3,"average", AVERAGE(INDIRECT(ADDRESS(58+3,BC$2+1,,,"Instances") &amp; ":" &amp; ADDRESS(58+3,BC$2+1))),"median", MEDIAN(INDIRECT(ADDRESS(58+3,BC$2+1,,,"Instances") &amp; ":" &amp; ADDRESS(58+3,BC$2+1))),"min", MIN(INDIRECT(ADDRESS(58+3,BC$2+1,,,"Instances") &amp; ":" &amp; ADDRESS(58+3,BC$2+1))),"max", MAX(INDIRECT(ADDRESS(58+3,BC$2+1,,,"Instances") &amp; ":" &amp; ADDRESS(58+3,BC$2+1))),"diff", MAX(INDIRECT(ADDRESS(58+3,BC$2+1,,,"Instances") &amp; ":" &amp; ADDRESS(58+3,BC$2+1)))-MIN(INDIRECT(ADDRESS(58+3,BC$2+1,,,"Instances") &amp; ":" &amp; ADDRESS(58+3,BC$2+1))))</f>
        <v>0</v>
      </c>
      <c r="BD63">
        <f>IFERROR(SMALL(BC5:BC343,ROW()-ROW($BD$5)+1),"")</f>
        <v>0</v>
      </c>
      <c r="BF63">
        <f>IFERROR(SUM(BD5:BD63),"")</f>
        <v>0</v>
      </c>
      <c r="BG63" cm="1">
        <f t="array" ref="BG63">_xlfn.SWITCH(Charts!$B$3,"average", AVERAGE(INDIRECT(ADDRESS(58+3,BG$2+1,,,"Instances") &amp; ":" &amp; ADDRESS(58+3,BG$2+1))),"median", MEDIAN(INDIRECT(ADDRESS(58+3,BG$2+1,,,"Instances") &amp; ":" &amp; ADDRESS(58+3,BG$2+1))),"min", MIN(INDIRECT(ADDRESS(58+3,BG$2+1,,,"Instances") &amp; ":" &amp; ADDRESS(58+3,BG$2+1))),"max", MAX(INDIRECT(ADDRESS(58+3,BG$2+1,,,"Instances") &amp; ":" &amp; ADDRESS(58+3,BG$2+1))),"diff", MAX(INDIRECT(ADDRESS(58+3,BG$2+1,,,"Instances") &amp; ":" &amp; ADDRESS(58+3,BG$2+1)))-MIN(INDIRECT(ADDRESS(58+3,BG$2+1,,,"Instances") &amp; ":" &amp; ADDRESS(58+3,BG$2+1))))</f>
        <v>0</v>
      </c>
      <c r="BH63">
        <f>IFERROR(SMALL(BG5:BG343,ROW()-ROW($BH$5)+1),"")</f>
        <v>0</v>
      </c>
      <c r="BJ63">
        <f>IFERROR(SUM(BH5:BH63),"")</f>
        <v>0</v>
      </c>
      <c r="BK63" cm="1">
        <f t="array" ref="BK63">_xlfn.SWITCH(Charts!$B$3,"average", AVERAGE(INDIRECT(ADDRESS(58+3,BK$2+1,,,"Instances") &amp; ":" &amp; ADDRESS(58+3,BK$2+1))),"median", MEDIAN(INDIRECT(ADDRESS(58+3,BK$2+1,,,"Instances") &amp; ":" &amp; ADDRESS(58+3,BK$2+1))),"min", MIN(INDIRECT(ADDRESS(58+3,BK$2+1,,,"Instances") &amp; ":" &amp; ADDRESS(58+3,BK$2+1))),"max", MAX(INDIRECT(ADDRESS(58+3,BK$2+1,,,"Instances") &amp; ":" &amp; ADDRESS(58+3,BK$2+1))),"diff", MAX(INDIRECT(ADDRESS(58+3,BK$2+1,,,"Instances") &amp; ":" &amp; ADDRESS(58+3,BK$2+1)))-MIN(INDIRECT(ADDRESS(58+3,BK$2+1,,,"Instances") &amp; ":" &amp; ADDRESS(58+3,BK$2+1))))</f>
        <v>0</v>
      </c>
      <c r="BL63">
        <f>IFERROR(SMALL(BK5:BK343,ROW()-ROW($BL$5)+1),"")</f>
        <v>0</v>
      </c>
      <c r="BN63">
        <f>IFERROR(SUM(BL5:BL63),"")</f>
        <v>0</v>
      </c>
      <c r="BO63" cm="1">
        <f t="array" ref="BO63">_xlfn.SWITCH(Charts!$B$3,"average", AVERAGE(INDIRECT(ADDRESS(58+3,BO$2+1,,,"Instances") &amp; ":" &amp; ADDRESS(58+3,BO$2+1))),"median", MEDIAN(INDIRECT(ADDRESS(58+3,BO$2+1,,,"Instances") &amp; ":" &amp; ADDRESS(58+3,BO$2+1))),"min", MIN(INDIRECT(ADDRESS(58+3,BO$2+1,,,"Instances") &amp; ":" &amp; ADDRESS(58+3,BO$2+1))),"max", MAX(INDIRECT(ADDRESS(58+3,BO$2+1,,,"Instances") &amp; ":" &amp; ADDRESS(58+3,BO$2+1))),"diff", MAX(INDIRECT(ADDRESS(58+3,BO$2+1,,,"Instances") &amp; ":" &amp; ADDRESS(58+3,BO$2+1)))-MIN(INDIRECT(ADDRESS(58+3,BO$2+1,,,"Instances") &amp; ":" &amp; ADDRESS(58+3,BO$2+1))))</f>
        <v>0</v>
      </c>
      <c r="BP63">
        <f>IFERROR(SMALL(BO5:BO343,ROW()-ROW($BP$5)+1),"")</f>
        <v>0</v>
      </c>
      <c r="BR63">
        <f>IFERROR(SUM(BP5:BP63),"")</f>
        <v>0</v>
      </c>
      <c r="BU63">
        <f>IF(Charts!$B$3="none",E1765,IF(AM1765="",NA(),AM1765))</f>
        <v>0</v>
      </c>
      <c r="BV63">
        <f>IF(Charts!$B$3="none",F1765,IF(AN1765="",NA(),AN1765))</f>
        <v>0</v>
      </c>
      <c r="BW63">
        <f>IF(Charts!$B$3="none",G1765,IF(AO1765="",NA(),AO1765))</f>
        <v>0</v>
      </c>
      <c r="BX63">
        <f>IF(Charts!$B$3="none",H1765,IF(AP1765="",NA(),AP1765))</f>
        <v>0</v>
      </c>
      <c r="BY63">
        <f>IF(Charts!$B$3="none",I1765,IF(AQ1765="",NA(),AQ1765))</f>
        <v>0</v>
      </c>
      <c r="BZ63">
        <f>IF(Charts!$B$3="none",J1765,IF(AR1765="",NA(),AR1765))</f>
        <v>0</v>
      </c>
      <c r="CA63">
        <f>IF(Charts!$B$3="none",K1765,IF(AS1765="",NA(),AS1765))</f>
        <v>0</v>
      </c>
      <c r="CB63">
        <f>IF(Charts!$B$3="none",L1765,IF(AT1765="",NA(),AT1765))</f>
        <v>0</v>
      </c>
      <c r="CC63">
        <f>IF(Charts!$B$3="none",M1765,IF(AU1765="",NA(),AU1765))</f>
        <v>0</v>
      </c>
      <c r="CD63">
        <f>IF(Charts!$B$3="none",N1765,IF(AV1765="",NA(),AV1765))</f>
        <v>0</v>
      </c>
      <c r="CE63">
        <f>IF(Charts!$B$3="none",O1765,IF(AW1765="",NA(),AW1765))</f>
        <v>0</v>
      </c>
      <c r="CF63">
        <f>IF(Charts!$B$3="none",P1765,IF(AX1765="",NA(),AX1765))</f>
        <v>0</v>
      </c>
      <c r="CG63">
        <f>IF(Charts!$B$3="none",Q1765,IF(AY1765="",NA(),AY1765))</f>
        <v>0</v>
      </c>
      <c r="CH63">
        <f>IF(Charts!$B$3="none",R1765,IF(AZ1765="",NA(),AZ1765))</f>
        <v>0</v>
      </c>
      <c r="CI63">
        <f>IF(Charts!$B$3="none",S1765,IF(BA1765="",NA(),BA1765))</f>
        <v>0</v>
      </c>
      <c r="CJ63">
        <f>IF(Charts!$B$3="none",T1765,IF(BB1765="",NA(),BB1765))</f>
        <v>0</v>
      </c>
      <c r="CK63">
        <f>IF(Charts!$B$3="none",U1765,IF(BC1765="",NA(),BC1765))</f>
        <v>0</v>
      </c>
      <c r="CL63">
        <f>IF(Charts!$B$3="none",V1765,IF(BD1765="",NA(),BD1765))</f>
        <v>0</v>
      </c>
      <c r="CM63">
        <f>IF(Charts!$B$3="none",W1765,IF(BE1765="",NA(),BE1765))</f>
        <v>0</v>
      </c>
      <c r="CN63">
        <f>IF(Charts!$B$3="none",X1765,IF(BF1765="",NA(),BF1765))</f>
        <v>0</v>
      </c>
      <c r="CO63">
        <f>IF(Charts!$B$3="none",Y1765,IF(BG1765="",NA(),BG1765))</f>
        <v>0</v>
      </c>
      <c r="CP63">
        <f>IF(Charts!$B$3="none",Z1765,IF(BH1765="",NA(),BH1765))</f>
        <v>0</v>
      </c>
      <c r="CQ63">
        <f>IF(Charts!$B$3="none",AA1765,IF(BI1765="",NA(),BI1765))</f>
        <v>0</v>
      </c>
      <c r="CR63">
        <f>IF(Charts!$B$3="none",AB1765,IF(BJ1765="",NA(),BJ1765))</f>
        <v>0</v>
      </c>
      <c r="CS63">
        <f>IF(Charts!$B$3="none",AC1765,IF(BK1765="",NA(),BK1765))</f>
        <v>0</v>
      </c>
      <c r="CT63">
        <f>IF(Charts!$B$3="none",AD1765,IF(BL1765="",NA(),BL1765))</f>
        <v>0</v>
      </c>
      <c r="CU63">
        <f>IF(Charts!$B$3="none",AE1765,IF(BM1765="",NA(),BM1765))</f>
        <v>0</v>
      </c>
      <c r="CV63">
        <f>IF(Charts!$B$3="none",AF1765,IF(BN1765="",NA(),BN1765))</f>
        <v>0</v>
      </c>
      <c r="CW63">
        <f>IF(Charts!$B$3="none",AG1765,IF(BO1765="",NA(),BO1765))</f>
        <v>0</v>
      </c>
      <c r="CX63">
        <f>IF(Charts!$B$3="none",AH1765,IF(BP1765="",NA(),BP1765))</f>
        <v>0</v>
      </c>
      <c r="CY63">
        <f>IF(Charts!$B$3="none",AI1765,IF(BQ1765="",NA(),BQ1765))</f>
        <v>0</v>
      </c>
      <c r="CZ63">
        <f>IF(Charts!$B$3="none",AJ1765,IF(BR1765="",NA(),BR1765))</f>
        <v>0</v>
      </c>
    </row>
    <row r="64" spans="4:104">
      <c r="D64">
        <v>60</v>
      </c>
      <c r="E64">
        <f>IF(INDIRECT(ADDRESS($D64+2,E$2+1,,,"Instances"))="","",INDIRECT(ADDRESS($D64+2,E$2+1,,,"Instances")))</f>
        <v>0</v>
      </c>
      <c r="F64">
        <f>IFERROR(SMALL(E5:E343,ROW()-ROW($F$5)+1),"")</f>
        <v>0</v>
      </c>
      <c r="H64">
        <f>IFERROR(SUM(F5:F64),"")</f>
        <v>0</v>
      </c>
      <c r="I64">
        <f>IF(INDIRECT(ADDRESS($D64+2,I$2+1,,,"Instances"))="","",INDIRECT(ADDRESS($D64+2,I$2+1,,,"Instances")))</f>
        <v>0</v>
      </c>
      <c r="J64">
        <f>IFERROR(SMALL(I5:I343,ROW()-ROW($J$5)+1),"")</f>
        <v>0</v>
      </c>
      <c r="L64">
        <f>IFERROR(SUM(J5:J64),"")</f>
        <v>0</v>
      </c>
      <c r="M64">
        <f>IF(INDIRECT(ADDRESS($D64+2,M$2+1,,,"Instances"))="","",INDIRECT(ADDRESS($D64+2,M$2+1,,,"Instances")))</f>
        <v>0</v>
      </c>
      <c r="N64">
        <f>IFERROR(SMALL(M5:M343,ROW()-ROW($N$5)+1),"")</f>
        <v>0</v>
      </c>
      <c r="P64">
        <f>IFERROR(SUM(N5:N64),"")</f>
        <v>0</v>
      </c>
      <c r="Q64">
        <f>IF(INDIRECT(ADDRESS($D64+2,Q$2+1,,,"Instances"))="","",INDIRECT(ADDRESS($D64+2,Q$2+1,,,"Instances")))</f>
        <v>0</v>
      </c>
      <c r="R64">
        <f>IFERROR(SMALL(Q5:Q343,ROW()-ROW($R$5)+1),"")</f>
        <v>0</v>
      </c>
      <c r="T64">
        <f>IFERROR(SUM(R5:R64),"")</f>
        <v>0</v>
      </c>
      <c r="U64">
        <f>IF(INDIRECT(ADDRESS($D64+2,U$2+1,,,"Instances"))="","",INDIRECT(ADDRESS($D64+2,U$2+1,,,"Instances")))</f>
        <v>0</v>
      </c>
      <c r="V64">
        <f>IFERROR(SMALL(U5:U343,ROW()-ROW($V$5)+1),"")</f>
        <v>0</v>
      </c>
      <c r="X64">
        <f>IFERROR(SUM(V5:V64),"")</f>
        <v>0</v>
      </c>
      <c r="Y64">
        <f>IF(INDIRECT(ADDRESS($D64+2,Y$2+1,,,"Instances"))="","",INDIRECT(ADDRESS($D64+2,Y$2+1,,,"Instances")))</f>
        <v>0</v>
      </c>
      <c r="Z64">
        <f>IFERROR(SMALL(Y5:Y343,ROW()-ROW($Z$5)+1),"")</f>
        <v>0</v>
      </c>
      <c r="AB64">
        <f>IFERROR(SUM(Z5:Z64),"")</f>
        <v>0</v>
      </c>
      <c r="AC64">
        <f>IF(INDIRECT(ADDRESS($D64+2,AC$2+1,,,"Instances"))="","",INDIRECT(ADDRESS($D64+2,AC$2+1,,,"Instances")))</f>
        <v>0</v>
      </c>
      <c r="AD64">
        <f>IFERROR(SMALL(AC5:AC343,ROW()-ROW($AD$5)+1),"")</f>
        <v>0</v>
      </c>
      <c r="AF64">
        <f>IFERROR(SUM(AD5:AD64),"")</f>
        <v>0</v>
      </c>
      <c r="AG64">
        <f>IF(INDIRECT(ADDRESS($D64+2,AG$2+1,,,"Instances"))="","",INDIRECT(ADDRESS($D64+2,AG$2+1,,,"Instances")))</f>
        <v>0</v>
      </c>
      <c r="AH64">
        <f>IFERROR(SMALL(AG5:AG343,ROW()-ROW($AH$5)+1),"")</f>
        <v>0</v>
      </c>
      <c r="AJ64">
        <f>IFERROR(SUM(AH5:AH64),"")</f>
        <v>0</v>
      </c>
      <c r="AL64">
        <v>60</v>
      </c>
      <c r="AM64" cm="1">
        <f t="array" ref="AM64">_xlfn.SWITCH(Charts!$B$3,"average", AVERAGE(INDIRECT(ADDRESS(59+3,AM$2+1,,,"Instances") &amp; ":" &amp; ADDRESS(59+3,AM$2+1))),"median", MEDIAN(INDIRECT(ADDRESS(59+3,AM$2+1,,,"Instances") &amp; ":" &amp; ADDRESS(59+3,AM$2+1))),"min", MIN(INDIRECT(ADDRESS(59+3,AM$2+1,,,"Instances") &amp; ":" &amp; ADDRESS(59+3,AM$2+1))),"max", MAX(INDIRECT(ADDRESS(59+3,AM$2+1,,,"Instances") &amp; ":" &amp; ADDRESS(59+3,AM$2+1))),"diff", MAX(INDIRECT(ADDRESS(59+3,AM$2+1,,,"Instances") &amp; ":" &amp; ADDRESS(59+3,AM$2+1)))-MIN(INDIRECT(ADDRESS(59+3,AM$2+1,,,"Instances") &amp; ":" &amp; ADDRESS(59+3,AM$2+1))))</f>
        <v>0</v>
      </c>
      <c r="AN64">
        <f>IFERROR(SMALL(AM5:AM343,ROW()-ROW($AN$5)+1),"")</f>
        <v>0</v>
      </c>
      <c r="AP64">
        <f>IFERROR(SUM(AN5:AN64),"")</f>
        <v>0</v>
      </c>
      <c r="AQ64" cm="1">
        <f t="array" ref="AQ64">_xlfn.SWITCH(Charts!$B$3,"average", AVERAGE(INDIRECT(ADDRESS(59+3,AQ$2+1,,,"Instances") &amp; ":" &amp; ADDRESS(59+3,AQ$2+1))),"median", MEDIAN(INDIRECT(ADDRESS(59+3,AQ$2+1,,,"Instances") &amp; ":" &amp; ADDRESS(59+3,AQ$2+1))),"min", MIN(INDIRECT(ADDRESS(59+3,AQ$2+1,,,"Instances") &amp; ":" &amp; ADDRESS(59+3,AQ$2+1))),"max", MAX(INDIRECT(ADDRESS(59+3,AQ$2+1,,,"Instances") &amp; ":" &amp; ADDRESS(59+3,AQ$2+1))),"diff", MAX(INDIRECT(ADDRESS(59+3,AQ$2+1,,,"Instances") &amp; ":" &amp; ADDRESS(59+3,AQ$2+1)))-MIN(INDIRECT(ADDRESS(59+3,AQ$2+1,,,"Instances") &amp; ":" &amp; ADDRESS(59+3,AQ$2+1))))</f>
        <v>0</v>
      </c>
      <c r="AR64">
        <f>IFERROR(SMALL(AQ5:AQ343,ROW()-ROW($AR$5)+1),"")</f>
        <v>0</v>
      </c>
      <c r="AT64">
        <f>IFERROR(SUM(AR5:AR64),"")</f>
        <v>0</v>
      </c>
      <c r="AU64" cm="1">
        <f t="array" ref="AU64">_xlfn.SWITCH(Charts!$B$3,"average", AVERAGE(INDIRECT(ADDRESS(59+3,AU$2+1,,,"Instances") &amp; ":" &amp; ADDRESS(59+3,AU$2+1))),"median", MEDIAN(INDIRECT(ADDRESS(59+3,AU$2+1,,,"Instances") &amp; ":" &amp; ADDRESS(59+3,AU$2+1))),"min", MIN(INDIRECT(ADDRESS(59+3,AU$2+1,,,"Instances") &amp; ":" &amp; ADDRESS(59+3,AU$2+1))),"max", MAX(INDIRECT(ADDRESS(59+3,AU$2+1,,,"Instances") &amp; ":" &amp; ADDRESS(59+3,AU$2+1))),"diff", MAX(INDIRECT(ADDRESS(59+3,AU$2+1,,,"Instances") &amp; ":" &amp; ADDRESS(59+3,AU$2+1)))-MIN(INDIRECT(ADDRESS(59+3,AU$2+1,,,"Instances") &amp; ":" &amp; ADDRESS(59+3,AU$2+1))))</f>
        <v>0</v>
      </c>
      <c r="AV64">
        <f>IFERROR(SMALL(AU5:AU343,ROW()-ROW($AV$5)+1),"")</f>
        <v>0</v>
      </c>
      <c r="AX64">
        <f>IFERROR(SUM(AV5:AV64),"")</f>
        <v>0</v>
      </c>
      <c r="AY64" cm="1">
        <f t="array" ref="AY64">_xlfn.SWITCH(Charts!$B$3,"average", AVERAGE(INDIRECT(ADDRESS(59+3,AY$2+1,,,"Instances") &amp; ":" &amp; ADDRESS(59+3,AY$2+1))),"median", MEDIAN(INDIRECT(ADDRESS(59+3,AY$2+1,,,"Instances") &amp; ":" &amp; ADDRESS(59+3,AY$2+1))),"min", MIN(INDIRECT(ADDRESS(59+3,AY$2+1,,,"Instances") &amp; ":" &amp; ADDRESS(59+3,AY$2+1))),"max", MAX(INDIRECT(ADDRESS(59+3,AY$2+1,,,"Instances") &amp; ":" &amp; ADDRESS(59+3,AY$2+1))),"diff", MAX(INDIRECT(ADDRESS(59+3,AY$2+1,,,"Instances") &amp; ":" &amp; ADDRESS(59+3,AY$2+1)))-MIN(INDIRECT(ADDRESS(59+3,AY$2+1,,,"Instances") &amp; ":" &amp; ADDRESS(59+3,AY$2+1))))</f>
        <v>0</v>
      </c>
      <c r="AZ64">
        <f>IFERROR(SMALL(AY5:AY343,ROW()-ROW($AZ$5)+1),"")</f>
        <v>0</v>
      </c>
      <c r="BB64">
        <f>IFERROR(SUM(AZ5:AZ64),"")</f>
        <v>0</v>
      </c>
      <c r="BC64" cm="1">
        <f t="array" ref="BC64">_xlfn.SWITCH(Charts!$B$3,"average", AVERAGE(INDIRECT(ADDRESS(59+3,BC$2+1,,,"Instances") &amp; ":" &amp; ADDRESS(59+3,BC$2+1))),"median", MEDIAN(INDIRECT(ADDRESS(59+3,BC$2+1,,,"Instances") &amp; ":" &amp; ADDRESS(59+3,BC$2+1))),"min", MIN(INDIRECT(ADDRESS(59+3,BC$2+1,,,"Instances") &amp; ":" &amp; ADDRESS(59+3,BC$2+1))),"max", MAX(INDIRECT(ADDRESS(59+3,BC$2+1,,,"Instances") &amp; ":" &amp; ADDRESS(59+3,BC$2+1))),"diff", MAX(INDIRECT(ADDRESS(59+3,BC$2+1,,,"Instances") &amp; ":" &amp; ADDRESS(59+3,BC$2+1)))-MIN(INDIRECT(ADDRESS(59+3,BC$2+1,,,"Instances") &amp; ":" &amp; ADDRESS(59+3,BC$2+1))))</f>
        <v>0</v>
      </c>
      <c r="BD64">
        <f>IFERROR(SMALL(BC5:BC343,ROW()-ROW($BD$5)+1),"")</f>
        <v>0</v>
      </c>
      <c r="BF64">
        <f>IFERROR(SUM(BD5:BD64),"")</f>
        <v>0</v>
      </c>
      <c r="BG64" cm="1">
        <f t="array" ref="BG64">_xlfn.SWITCH(Charts!$B$3,"average", AVERAGE(INDIRECT(ADDRESS(59+3,BG$2+1,,,"Instances") &amp; ":" &amp; ADDRESS(59+3,BG$2+1))),"median", MEDIAN(INDIRECT(ADDRESS(59+3,BG$2+1,,,"Instances") &amp; ":" &amp; ADDRESS(59+3,BG$2+1))),"min", MIN(INDIRECT(ADDRESS(59+3,BG$2+1,,,"Instances") &amp; ":" &amp; ADDRESS(59+3,BG$2+1))),"max", MAX(INDIRECT(ADDRESS(59+3,BG$2+1,,,"Instances") &amp; ":" &amp; ADDRESS(59+3,BG$2+1))),"diff", MAX(INDIRECT(ADDRESS(59+3,BG$2+1,,,"Instances") &amp; ":" &amp; ADDRESS(59+3,BG$2+1)))-MIN(INDIRECT(ADDRESS(59+3,BG$2+1,,,"Instances") &amp; ":" &amp; ADDRESS(59+3,BG$2+1))))</f>
        <v>0</v>
      </c>
      <c r="BH64">
        <f>IFERROR(SMALL(BG5:BG343,ROW()-ROW($BH$5)+1),"")</f>
        <v>0</v>
      </c>
      <c r="BJ64">
        <f>IFERROR(SUM(BH5:BH64),"")</f>
        <v>0</v>
      </c>
      <c r="BK64" cm="1">
        <f t="array" ref="BK64">_xlfn.SWITCH(Charts!$B$3,"average", AVERAGE(INDIRECT(ADDRESS(59+3,BK$2+1,,,"Instances") &amp; ":" &amp; ADDRESS(59+3,BK$2+1))),"median", MEDIAN(INDIRECT(ADDRESS(59+3,BK$2+1,,,"Instances") &amp; ":" &amp; ADDRESS(59+3,BK$2+1))),"min", MIN(INDIRECT(ADDRESS(59+3,BK$2+1,,,"Instances") &amp; ":" &amp; ADDRESS(59+3,BK$2+1))),"max", MAX(INDIRECT(ADDRESS(59+3,BK$2+1,,,"Instances") &amp; ":" &amp; ADDRESS(59+3,BK$2+1))),"diff", MAX(INDIRECT(ADDRESS(59+3,BK$2+1,,,"Instances") &amp; ":" &amp; ADDRESS(59+3,BK$2+1)))-MIN(INDIRECT(ADDRESS(59+3,BK$2+1,,,"Instances") &amp; ":" &amp; ADDRESS(59+3,BK$2+1))))</f>
        <v>0</v>
      </c>
      <c r="BL64">
        <f>IFERROR(SMALL(BK5:BK343,ROW()-ROW($BL$5)+1),"")</f>
        <v>0</v>
      </c>
      <c r="BN64">
        <f>IFERROR(SUM(BL5:BL64),"")</f>
        <v>0</v>
      </c>
      <c r="BO64" cm="1">
        <f t="array" ref="BO64">_xlfn.SWITCH(Charts!$B$3,"average", AVERAGE(INDIRECT(ADDRESS(59+3,BO$2+1,,,"Instances") &amp; ":" &amp; ADDRESS(59+3,BO$2+1))),"median", MEDIAN(INDIRECT(ADDRESS(59+3,BO$2+1,,,"Instances") &amp; ":" &amp; ADDRESS(59+3,BO$2+1))),"min", MIN(INDIRECT(ADDRESS(59+3,BO$2+1,,,"Instances") &amp; ":" &amp; ADDRESS(59+3,BO$2+1))),"max", MAX(INDIRECT(ADDRESS(59+3,BO$2+1,,,"Instances") &amp; ":" &amp; ADDRESS(59+3,BO$2+1))),"diff", MAX(INDIRECT(ADDRESS(59+3,BO$2+1,,,"Instances") &amp; ":" &amp; ADDRESS(59+3,BO$2+1)))-MIN(INDIRECT(ADDRESS(59+3,BO$2+1,,,"Instances") &amp; ":" &amp; ADDRESS(59+3,BO$2+1))))</f>
        <v>0</v>
      </c>
      <c r="BP64">
        <f>IFERROR(SMALL(BO5:BO343,ROW()-ROW($BP$5)+1),"")</f>
        <v>0</v>
      </c>
      <c r="BR64">
        <f>IFERROR(SUM(BP5:BP64),"")</f>
        <v>0</v>
      </c>
      <c r="BU64">
        <f>IF(Charts!$B$3="none",E1766,IF(AM1766="",NA(),AM1766))</f>
        <v>0</v>
      </c>
      <c r="BV64">
        <f>IF(Charts!$B$3="none",F1766,IF(AN1766="",NA(),AN1766))</f>
        <v>0</v>
      </c>
      <c r="BW64">
        <f>IF(Charts!$B$3="none",G1766,IF(AO1766="",NA(),AO1766))</f>
        <v>0</v>
      </c>
      <c r="BX64">
        <f>IF(Charts!$B$3="none",H1766,IF(AP1766="",NA(),AP1766))</f>
        <v>0</v>
      </c>
      <c r="BY64">
        <f>IF(Charts!$B$3="none",I1766,IF(AQ1766="",NA(),AQ1766))</f>
        <v>0</v>
      </c>
      <c r="BZ64">
        <f>IF(Charts!$B$3="none",J1766,IF(AR1766="",NA(),AR1766))</f>
        <v>0</v>
      </c>
      <c r="CA64">
        <f>IF(Charts!$B$3="none",K1766,IF(AS1766="",NA(),AS1766))</f>
        <v>0</v>
      </c>
      <c r="CB64">
        <f>IF(Charts!$B$3="none",L1766,IF(AT1766="",NA(),AT1766))</f>
        <v>0</v>
      </c>
      <c r="CC64">
        <f>IF(Charts!$B$3="none",M1766,IF(AU1766="",NA(),AU1766))</f>
        <v>0</v>
      </c>
      <c r="CD64">
        <f>IF(Charts!$B$3="none",N1766,IF(AV1766="",NA(),AV1766))</f>
        <v>0</v>
      </c>
      <c r="CE64">
        <f>IF(Charts!$B$3="none",O1766,IF(AW1766="",NA(),AW1766))</f>
        <v>0</v>
      </c>
      <c r="CF64">
        <f>IF(Charts!$B$3="none",P1766,IF(AX1766="",NA(),AX1766))</f>
        <v>0</v>
      </c>
      <c r="CG64">
        <f>IF(Charts!$B$3="none",Q1766,IF(AY1766="",NA(),AY1766))</f>
        <v>0</v>
      </c>
      <c r="CH64">
        <f>IF(Charts!$B$3="none",R1766,IF(AZ1766="",NA(),AZ1766))</f>
        <v>0</v>
      </c>
      <c r="CI64">
        <f>IF(Charts!$B$3="none",S1766,IF(BA1766="",NA(),BA1766))</f>
        <v>0</v>
      </c>
      <c r="CJ64">
        <f>IF(Charts!$B$3="none",T1766,IF(BB1766="",NA(),BB1766))</f>
        <v>0</v>
      </c>
      <c r="CK64">
        <f>IF(Charts!$B$3="none",U1766,IF(BC1766="",NA(),BC1766))</f>
        <v>0</v>
      </c>
      <c r="CL64">
        <f>IF(Charts!$B$3="none",V1766,IF(BD1766="",NA(),BD1766))</f>
        <v>0</v>
      </c>
      <c r="CM64">
        <f>IF(Charts!$B$3="none",W1766,IF(BE1766="",NA(),BE1766))</f>
        <v>0</v>
      </c>
      <c r="CN64">
        <f>IF(Charts!$B$3="none",X1766,IF(BF1766="",NA(),BF1766))</f>
        <v>0</v>
      </c>
      <c r="CO64">
        <f>IF(Charts!$B$3="none",Y1766,IF(BG1766="",NA(),BG1766))</f>
        <v>0</v>
      </c>
      <c r="CP64">
        <f>IF(Charts!$B$3="none",Z1766,IF(BH1766="",NA(),BH1766))</f>
        <v>0</v>
      </c>
      <c r="CQ64">
        <f>IF(Charts!$B$3="none",AA1766,IF(BI1766="",NA(),BI1766))</f>
        <v>0</v>
      </c>
      <c r="CR64">
        <f>IF(Charts!$B$3="none",AB1766,IF(BJ1766="",NA(),BJ1766))</f>
        <v>0</v>
      </c>
      <c r="CS64">
        <f>IF(Charts!$B$3="none",AC1766,IF(BK1766="",NA(),BK1766))</f>
        <v>0</v>
      </c>
      <c r="CT64">
        <f>IF(Charts!$B$3="none",AD1766,IF(BL1766="",NA(),BL1766))</f>
        <v>0</v>
      </c>
      <c r="CU64">
        <f>IF(Charts!$B$3="none",AE1766,IF(BM1766="",NA(),BM1766))</f>
        <v>0</v>
      </c>
      <c r="CV64">
        <f>IF(Charts!$B$3="none",AF1766,IF(BN1766="",NA(),BN1766))</f>
        <v>0</v>
      </c>
      <c r="CW64">
        <f>IF(Charts!$B$3="none",AG1766,IF(BO1766="",NA(),BO1766))</f>
        <v>0</v>
      </c>
      <c r="CX64">
        <f>IF(Charts!$B$3="none",AH1766,IF(BP1766="",NA(),BP1766))</f>
        <v>0</v>
      </c>
      <c r="CY64">
        <f>IF(Charts!$B$3="none",AI1766,IF(BQ1766="",NA(),BQ1766))</f>
        <v>0</v>
      </c>
      <c r="CZ64">
        <f>IF(Charts!$B$3="none",AJ1766,IF(BR1766="",NA(),BR1766))</f>
        <v>0</v>
      </c>
    </row>
    <row r="65" spans="4:104">
      <c r="D65">
        <v>61</v>
      </c>
      <c r="E65">
        <f>IF(INDIRECT(ADDRESS($D65+2,E$2+1,,,"Instances"))="","",INDIRECT(ADDRESS($D65+2,E$2+1,,,"Instances")))</f>
        <v>0</v>
      </c>
      <c r="F65">
        <f>IFERROR(SMALL(E5:E343,ROW()-ROW($F$5)+1),"")</f>
        <v>0</v>
      </c>
      <c r="H65">
        <f>IFERROR(SUM(F5:F65),"")</f>
        <v>0</v>
      </c>
      <c r="I65">
        <f>IF(INDIRECT(ADDRESS($D65+2,I$2+1,,,"Instances"))="","",INDIRECT(ADDRESS($D65+2,I$2+1,,,"Instances")))</f>
        <v>0</v>
      </c>
      <c r="J65">
        <f>IFERROR(SMALL(I5:I343,ROW()-ROW($J$5)+1),"")</f>
        <v>0</v>
      </c>
      <c r="L65">
        <f>IFERROR(SUM(J5:J65),"")</f>
        <v>0</v>
      </c>
      <c r="M65">
        <f>IF(INDIRECT(ADDRESS($D65+2,M$2+1,,,"Instances"))="","",INDIRECT(ADDRESS($D65+2,M$2+1,,,"Instances")))</f>
        <v>0</v>
      </c>
      <c r="N65">
        <f>IFERROR(SMALL(M5:M343,ROW()-ROW($N$5)+1),"")</f>
        <v>0</v>
      </c>
      <c r="P65">
        <f>IFERROR(SUM(N5:N65),"")</f>
        <v>0</v>
      </c>
      <c r="Q65">
        <f>IF(INDIRECT(ADDRESS($D65+2,Q$2+1,,,"Instances"))="","",INDIRECT(ADDRESS($D65+2,Q$2+1,,,"Instances")))</f>
        <v>0</v>
      </c>
      <c r="R65">
        <f>IFERROR(SMALL(Q5:Q343,ROW()-ROW($R$5)+1),"")</f>
        <v>0</v>
      </c>
      <c r="T65">
        <f>IFERROR(SUM(R5:R65),"")</f>
        <v>0</v>
      </c>
      <c r="U65">
        <f>IF(INDIRECT(ADDRESS($D65+2,U$2+1,,,"Instances"))="","",INDIRECT(ADDRESS($D65+2,U$2+1,,,"Instances")))</f>
        <v>0</v>
      </c>
      <c r="V65">
        <f>IFERROR(SMALL(U5:U343,ROW()-ROW($V$5)+1),"")</f>
        <v>0</v>
      </c>
      <c r="X65">
        <f>IFERROR(SUM(V5:V65),"")</f>
        <v>0</v>
      </c>
      <c r="Y65">
        <f>IF(INDIRECT(ADDRESS($D65+2,Y$2+1,,,"Instances"))="","",INDIRECT(ADDRESS($D65+2,Y$2+1,,,"Instances")))</f>
        <v>0</v>
      </c>
      <c r="Z65">
        <f>IFERROR(SMALL(Y5:Y343,ROW()-ROW($Z$5)+1),"")</f>
        <v>0</v>
      </c>
      <c r="AB65">
        <f>IFERROR(SUM(Z5:Z65),"")</f>
        <v>0</v>
      </c>
      <c r="AC65">
        <f>IF(INDIRECT(ADDRESS($D65+2,AC$2+1,,,"Instances"))="","",INDIRECT(ADDRESS($D65+2,AC$2+1,,,"Instances")))</f>
        <v>0</v>
      </c>
      <c r="AD65">
        <f>IFERROR(SMALL(AC5:AC343,ROW()-ROW($AD$5)+1),"")</f>
        <v>0</v>
      </c>
      <c r="AF65">
        <f>IFERROR(SUM(AD5:AD65),"")</f>
        <v>0</v>
      </c>
      <c r="AG65">
        <f>IF(INDIRECT(ADDRESS($D65+2,AG$2+1,,,"Instances"))="","",INDIRECT(ADDRESS($D65+2,AG$2+1,,,"Instances")))</f>
        <v>0</v>
      </c>
      <c r="AH65">
        <f>IFERROR(SMALL(AG5:AG343,ROW()-ROW($AH$5)+1),"")</f>
        <v>0</v>
      </c>
      <c r="AJ65">
        <f>IFERROR(SUM(AH5:AH65),"")</f>
        <v>0</v>
      </c>
      <c r="AL65">
        <v>61</v>
      </c>
      <c r="AM65" cm="1">
        <f t="array" ref="AM65">_xlfn.SWITCH(Charts!$B$3,"average", AVERAGE(INDIRECT(ADDRESS(60+3,AM$2+1,,,"Instances") &amp; ":" &amp; ADDRESS(60+3,AM$2+1))),"median", MEDIAN(INDIRECT(ADDRESS(60+3,AM$2+1,,,"Instances") &amp; ":" &amp; ADDRESS(60+3,AM$2+1))),"min", MIN(INDIRECT(ADDRESS(60+3,AM$2+1,,,"Instances") &amp; ":" &amp; ADDRESS(60+3,AM$2+1))),"max", MAX(INDIRECT(ADDRESS(60+3,AM$2+1,,,"Instances") &amp; ":" &amp; ADDRESS(60+3,AM$2+1))),"diff", MAX(INDIRECT(ADDRESS(60+3,AM$2+1,,,"Instances") &amp; ":" &amp; ADDRESS(60+3,AM$2+1)))-MIN(INDIRECT(ADDRESS(60+3,AM$2+1,,,"Instances") &amp; ":" &amp; ADDRESS(60+3,AM$2+1))))</f>
        <v>0</v>
      </c>
      <c r="AN65">
        <f>IFERROR(SMALL(AM5:AM343,ROW()-ROW($AN$5)+1),"")</f>
        <v>0</v>
      </c>
      <c r="AP65">
        <f>IFERROR(SUM(AN5:AN65),"")</f>
        <v>0</v>
      </c>
      <c r="AQ65" cm="1">
        <f t="array" ref="AQ65">_xlfn.SWITCH(Charts!$B$3,"average", AVERAGE(INDIRECT(ADDRESS(60+3,AQ$2+1,,,"Instances") &amp; ":" &amp; ADDRESS(60+3,AQ$2+1))),"median", MEDIAN(INDIRECT(ADDRESS(60+3,AQ$2+1,,,"Instances") &amp; ":" &amp; ADDRESS(60+3,AQ$2+1))),"min", MIN(INDIRECT(ADDRESS(60+3,AQ$2+1,,,"Instances") &amp; ":" &amp; ADDRESS(60+3,AQ$2+1))),"max", MAX(INDIRECT(ADDRESS(60+3,AQ$2+1,,,"Instances") &amp; ":" &amp; ADDRESS(60+3,AQ$2+1))),"diff", MAX(INDIRECT(ADDRESS(60+3,AQ$2+1,,,"Instances") &amp; ":" &amp; ADDRESS(60+3,AQ$2+1)))-MIN(INDIRECT(ADDRESS(60+3,AQ$2+1,,,"Instances") &amp; ":" &amp; ADDRESS(60+3,AQ$2+1))))</f>
        <v>0</v>
      </c>
      <c r="AR65">
        <f>IFERROR(SMALL(AQ5:AQ343,ROW()-ROW($AR$5)+1),"")</f>
        <v>0</v>
      </c>
      <c r="AT65">
        <f>IFERROR(SUM(AR5:AR65),"")</f>
        <v>0</v>
      </c>
      <c r="AU65" cm="1">
        <f t="array" ref="AU65">_xlfn.SWITCH(Charts!$B$3,"average", AVERAGE(INDIRECT(ADDRESS(60+3,AU$2+1,,,"Instances") &amp; ":" &amp; ADDRESS(60+3,AU$2+1))),"median", MEDIAN(INDIRECT(ADDRESS(60+3,AU$2+1,,,"Instances") &amp; ":" &amp; ADDRESS(60+3,AU$2+1))),"min", MIN(INDIRECT(ADDRESS(60+3,AU$2+1,,,"Instances") &amp; ":" &amp; ADDRESS(60+3,AU$2+1))),"max", MAX(INDIRECT(ADDRESS(60+3,AU$2+1,,,"Instances") &amp; ":" &amp; ADDRESS(60+3,AU$2+1))),"diff", MAX(INDIRECT(ADDRESS(60+3,AU$2+1,,,"Instances") &amp; ":" &amp; ADDRESS(60+3,AU$2+1)))-MIN(INDIRECT(ADDRESS(60+3,AU$2+1,,,"Instances") &amp; ":" &amp; ADDRESS(60+3,AU$2+1))))</f>
        <v>0</v>
      </c>
      <c r="AV65">
        <f>IFERROR(SMALL(AU5:AU343,ROW()-ROW($AV$5)+1),"")</f>
        <v>0</v>
      </c>
      <c r="AX65">
        <f>IFERROR(SUM(AV5:AV65),"")</f>
        <v>0</v>
      </c>
      <c r="AY65" cm="1">
        <f t="array" ref="AY65">_xlfn.SWITCH(Charts!$B$3,"average", AVERAGE(INDIRECT(ADDRESS(60+3,AY$2+1,,,"Instances") &amp; ":" &amp; ADDRESS(60+3,AY$2+1))),"median", MEDIAN(INDIRECT(ADDRESS(60+3,AY$2+1,,,"Instances") &amp; ":" &amp; ADDRESS(60+3,AY$2+1))),"min", MIN(INDIRECT(ADDRESS(60+3,AY$2+1,,,"Instances") &amp; ":" &amp; ADDRESS(60+3,AY$2+1))),"max", MAX(INDIRECT(ADDRESS(60+3,AY$2+1,,,"Instances") &amp; ":" &amp; ADDRESS(60+3,AY$2+1))),"diff", MAX(INDIRECT(ADDRESS(60+3,AY$2+1,,,"Instances") &amp; ":" &amp; ADDRESS(60+3,AY$2+1)))-MIN(INDIRECT(ADDRESS(60+3,AY$2+1,,,"Instances") &amp; ":" &amp; ADDRESS(60+3,AY$2+1))))</f>
        <v>0</v>
      </c>
      <c r="AZ65">
        <f>IFERROR(SMALL(AY5:AY343,ROW()-ROW($AZ$5)+1),"")</f>
        <v>0</v>
      </c>
      <c r="BB65">
        <f>IFERROR(SUM(AZ5:AZ65),"")</f>
        <v>0</v>
      </c>
      <c r="BC65" cm="1">
        <f t="array" ref="BC65">_xlfn.SWITCH(Charts!$B$3,"average", AVERAGE(INDIRECT(ADDRESS(60+3,BC$2+1,,,"Instances") &amp; ":" &amp; ADDRESS(60+3,BC$2+1))),"median", MEDIAN(INDIRECT(ADDRESS(60+3,BC$2+1,,,"Instances") &amp; ":" &amp; ADDRESS(60+3,BC$2+1))),"min", MIN(INDIRECT(ADDRESS(60+3,BC$2+1,,,"Instances") &amp; ":" &amp; ADDRESS(60+3,BC$2+1))),"max", MAX(INDIRECT(ADDRESS(60+3,BC$2+1,,,"Instances") &amp; ":" &amp; ADDRESS(60+3,BC$2+1))),"diff", MAX(INDIRECT(ADDRESS(60+3,BC$2+1,,,"Instances") &amp; ":" &amp; ADDRESS(60+3,BC$2+1)))-MIN(INDIRECT(ADDRESS(60+3,BC$2+1,,,"Instances") &amp; ":" &amp; ADDRESS(60+3,BC$2+1))))</f>
        <v>0</v>
      </c>
      <c r="BD65">
        <f>IFERROR(SMALL(BC5:BC343,ROW()-ROW($BD$5)+1),"")</f>
        <v>0</v>
      </c>
      <c r="BF65">
        <f>IFERROR(SUM(BD5:BD65),"")</f>
        <v>0</v>
      </c>
      <c r="BG65" cm="1">
        <f t="array" ref="BG65">_xlfn.SWITCH(Charts!$B$3,"average", AVERAGE(INDIRECT(ADDRESS(60+3,BG$2+1,,,"Instances") &amp; ":" &amp; ADDRESS(60+3,BG$2+1))),"median", MEDIAN(INDIRECT(ADDRESS(60+3,BG$2+1,,,"Instances") &amp; ":" &amp; ADDRESS(60+3,BG$2+1))),"min", MIN(INDIRECT(ADDRESS(60+3,BG$2+1,,,"Instances") &amp; ":" &amp; ADDRESS(60+3,BG$2+1))),"max", MAX(INDIRECT(ADDRESS(60+3,BG$2+1,,,"Instances") &amp; ":" &amp; ADDRESS(60+3,BG$2+1))),"diff", MAX(INDIRECT(ADDRESS(60+3,BG$2+1,,,"Instances") &amp; ":" &amp; ADDRESS(60+3,BG$2+1)))-MIN(INDIRECT(ADDRESS(60+3,BG$2+1,,,"Instances") &amp; ":" &amp; ADDRESS(60+3,BG$2+1))))</f>
        <v>0</v>
      </c>
      <c r="BH65">
        <f>IFERROR(SMALL(BG5:BG343,ROW()-ROW($BH$5)+1),"")</f>
        <v>0</v>
      </c>
      <c r="BJ65">
        <f>IFERROR(SUM(BH5:BH65),"")</f>
        <v>0</v>
      </c>
      <c r="BK65" cm="1">
        <f t="array" ref="BK65">_xlfn.SWITCH(Charts!$B$3,"average", AVERAGE(INDIRECT(ADDRESS(60+3,BK$2+1,,,"Instances") &amp; ":" &amp; ADDRESS(60+3,BK$2+1))),"median", MEDIAN(INDIRECT(ADDRESS(60+3,BK$2+1,,,"Instances") &amp; ":" &amp; ADDRESS(60+3,BK$2+1))),"min", MIN(INDIRECT(ADDRESS(60+3,BK$2+1,,,"Instances") &amp; ":" &amp; ADDRESS(60+3,BK$2+1))),"max", MAX(INDIRECT(ADDRESS(60+3,BK$2+1,,,"Instances") &amp; ":" &amp; ADDRESS(60+3,BK$2+1))),"diff", MAX(INDIRECT(ADDRESS(60+3,BK$2+1,,,"Instances") &amp; ":" &amp; ADDRESS(60+3,BK$2+1)))-MIN(INDIRECT(ADDRESS(60+3,BK$2+1,,,"Instances") &amp; ":" &amp; ADDRESS(60+3,BK$2+1))))</f>
        <v>0</v>
      </c>
      <c r="BL65">
        <f>IFERROR(SMALL(BK5:BK343,ROW()-ROW($BL$5)+1),"")</f>
        <v>0</v>
      </c>
      <c r="BN65">
        <f>IFERROR(SUM(BL5:BL65),"")</f>
        <v>0</v>
      </c>
      <c r="BO65" cm="1">
        <f t="array" ref="BO65">_xlfn.SWITCH(Charts!$B$3,"average", AVERAGE(INDIRECT(ADDRESS(60+3,BO$2+1,,,"Instances") &amp; ":" &amp; ADDRESS(60+3,BO$2+1))),"median", MEDIAN(INDIRECT(ADDRESS(60+3,BO$2+1,,,"Instances") &amp; ":" &amp; ADDRESS(60+3,BO$2+1))),"min", MIN(INDIRECT(ADDRESS(60+3,BO$2+1,,,"Instances") &amp; ":" &amp; ADDRESS(60+3,BO$2+1))),"max", MAX(INDIRECT(ADDRESS(60+3,BO$2+1,,,"Instances") &amp; ":" &amp; ADDRESS(60+3,BO$2+1))),"diff", MAX(INDIRECT(ADDRESS(60+3,BO$2+1,,,"Instances") &amp; ":" &amp; ADDRESS(60+3,BO$2+1)))-MIN(INDIRECT(ADDRESS(60+3,BO$2+1,,,"Instances") &amp; ":" &amp; ADDRESS(60+3,BO$2+1))))</f>
        <v>0</v>
      </c>
      <c r="BP65">
        <f>IFERROR(SMALL(BO5:BO343,ROW()-ROW($BP$5)+1),"")</f>
        <v>0</v>
      </c>
      <c r="BR65">
        <f>IFERROR(SUM(BP5:BP65),"")</f>
        <v>0</v>
      </c>
      <c r="BU65">
        <f>IF(Charts!$B$3="none",E1767,IF(AM1767="",NA(),AM1767))</f>
        <v>0</v>
      </c>
      <c r="BV65">
        <f>IF(Charts!$B$3="none",F1767,IF(AN1767="",NA(),AN1767))</f>
        <v>0</v>
      </c>
      <c r="BW65">
        <f>IF(Charts!$B$3="none",G1767,IF(AO1767="",NA(),AO1767))</f>
        <v>0</v>
      </c>
      <c r="BX65">
        <f>IF(Charts!$B$3="none",H1767,IF(AP1767="",NA(),AP1767))</f>
        <v>0</v>
      </c>
      <c r="BY65">
        <f>IF(Charts!$B$3="none",I1767,IF(AQ1767="",NA(),AQ1767))</f>
        <v>0</v>
      </c>
      <c r="BZ65">
        <f>IF(Charts!$B$3="none",J1767,IF(AR1767="",NA(),AR1767))</f>
        <v>0</v>
      </c>
      <c r="CA65">
        <f>IF(Charts!$B$3="none",K1767,IF(AS1767="",NA(),AS1767))</f>
        <v>0</v>
      </c>
      <c r="CB65">
        <f>IF(Charts!$B$3="none",L1767,IF(AT1767="",NA(),AT1767))</f>
        <v>0</v>
      </c>
      <c r="CC65">
        <f>IF(Charts!$B$3="none",M1767,IF(AU1767="",NA(),AU1767))</f>
        <v>0</v>
      </c>
      <c r="CD65">
        <f>IF(Charts!$B$3="none",N1767,IF(AV1767="",NA(),AV1767))</f>
        <v>0</v>
      </c>
      <c r="CE65">
        <f>IF(Charts!$B$3="none",O1767,IF(AW1767="",NA(),AW1767))</f>
        <v>0</v>
      </c>
      <c r="CF65">
        <f>IF(Charts!$B$3="none",P1767,IF(AX1767="",NA(),AX1767))</f>
        <v>0</v>
      </c>
      <c r="CG65">
        <f>IF(Charts!$B$3="none",Q1767,IF(AY1767="",NA(),AY1767))</f>
        <v>0</v>
      </c>
      <c r="CH65">
        <f>IF(Charts!$B$3="none",R1767,IF(AZ1767="",NA(),AZ1767))</f>
        <v>0</v>
      </c>
      <c r="CI65">
        <f>IF(Charts!$B$3="none",S1767,IF(BA1767="",NA(),BA1767))</f>
        <v>0</v>
      </c>
      <c r="CJ65">
        <f>IF(Charts!$B$3="none",T1767,IF(BB1767="",NA(),BB1767))</f>
        <v>0</v>
      </c>
      <c r="CK65">
        <f>IF(Charts!$B$3="none",U1767,IF(BC1767="",NA(),BC1767))</f>
        <v>0</v>
      </c>
      <c r="CL65">
        <f>IF(Charts!$B$3="none",V1767,IF(BD1767="",NA(),BD1767))</f>
        <v>0</v>
      </c>
      <c r="CM65">
        <f>IF(Charts!$B$3="none",W1767,IF(BE1767="",NA(),BE1767))</f>
        <v>0</v>
      </c>
      <c r="CN65">
        <f>IF(Charts!$B$3="none",X1767,IF(BF1767="",NA(),BF1767))</f>
        <v>0</v>
      </c>
      <c r="CO65">
        <f>IF(Charts!$B$3="none",Y1767,IF(BG1767="",NA(),BG1767))</f>
        <v>0</v>
      </c>
      <c r="CP65">
        <f>IF(Charts!$B$3="none",Z1767,IF(BH1767="",NA(),BH1767))</f>
        <v>0</v>
      </c>
      <c r="CQ65">
        <f>IF(Charts!$B$3="none",AA1767,IF(BI1767="",NA(),BI1767))</f>
        <v>0</v>
      </c>
      <c r="CR65">
        <f>IF(Charts!$B$3="none",AB1767,IF(BJ1767="",NA(),BJ1767))</f>
        <v>0</v>
      </c>
      <c r="CS65">
        <f>IF(Charts!$B$3="none",AC1767,IF(BK1767="",NA(),BK1767))</f>
        <v>0</v>
      </c>
      <c r="CT65">
        <f>IF(Charts!$B$3="none",AD1767,IF(BL1767="",NA(),BL1767))</f>
        <v>0</v>
      </c>
      <c r="CU65">
        <f>IF(Charts!$B$3="none",AE1767,IF(BM1767="",NA(),BM1767))</f>
        <v>0</v>
      </c>
      <c r="CV65">
        <f>IF(Charts!$B$3="none",AF1767,IF(BN1767="",NA(),BN1767))</f>
        <v>0</v>
      </c>
      <c r="CW65">
        <f>IF(Charts!$B$3="none",AG1767,IF(BO1767="",NA(),BO1767))</f>
        <v>0</v>
      </c>
      <c r="CX65">
        <f>IF(Charts!$B$3="none",AH1767,IF(BP1767="",NA(),BP1767))</f>
        <v>0</v>
      </c>
      <c r="CY65">
        <f>IF(Charts!$B$3="none",AI1767,IF(BQ1767="",NA(),BQ1767))</f>
        <v>0</v>
      </c>
      <c r="CZ65">
        <f>IF(Charts!$B$3="none",AJ1767,IF(BR1767="",NA(),BR1767))</f>
        <v>0</v>
      </c>
    </row>
    <row r="66" spans="4:104">
      <c r="D66">
        <v>62</v>
      </c>
      <c r="E66">
        <f>IF(INDIRECT(ADDRESS($D66+2,E$2+1,,,"Instances"))="","",INDIRECT(ADDRESS($D66+2,E$2+1,,,"Instances")))</f>
        <v>0</v>
      </c>
      <c r="F66">
        <f>IFERROR(SMALL(E5:E343,ROW()-ROW($F$5)+1),"")</f>
        <v>0</v>
      </c>
      <c r="H66">
        <f>IFERROR(SUM(F5:F66),"")</f>
        <v>0</v>
      </c>
      <c r="I66">
        <f>IF(INDIRECT(ADDRESS($D66+2,I$2+1,,,"Instances"))="","",INDIRECT(ADDRESS($D66+2,I$2+1,,,"Instances")))</f>
        <v>0</v>
      </c>
      <c r="J66">
        <f>IFERROR(SMALL(I5:I343,ROW()-ROW($J$5)+1),"")</f>
        <v>0</v>
      </c>
      <c r="L66">
        <f>IFERROR(SUM(J5:J66),"")</f>
        <v>0</v>
      </c>
      <c r="M66">
        <f>IF(INDIRECT(ADDRESS($D66+2,M$2+1,,,"Instances"))="","",INDIRECT(ADDRESS($D66+2,M$2+1,,,"Instances")))</f>
        <v>0</v>
      </c>
      <c r="N66">
        <f>IFERROR(SMALL(M5:M343,ROW()-ROW($N$5)+1),"")</f>
        <v>0</v>
      </c>
      <c r="P66">
        <f>IFERROR(SUM(N5:N66),"")</f>
        <v>0</v>
      </c>
      <c r="Q66">
        <f>IF(INDIRECT(ADDRESS($D66+2,Q$2+1,,,"Instances"))="","",INDIRECT(ADDRESS($D66+2,Q$2+1,,,"Instances")))</f>
        <v>0</v>
      </c>
      <c r="R66">
        <f>IFERROR(SMALL(Q5:Q343,ROW()-ROW($R$5)+1),"")</f>
        <v>0</v>
      </c>
      <c r="T66">
        <f>IFERROR(SUM(R5:R66),"")</f>
        <v>0</v>
      </c>
      <c r="U66">
        <f>IF(INDIRECT(ADDRESS($D66+2,U$2+1,,,"Instances"))="","",INDIRECT(ADDRESS($D66+2,U$2+1,,,"Instances")))</f>
        <v>0</v>
      </c>
      <c r="V66">
        <f>IFERROR(SMALL(U5:U343,ROW()-ROW($V$5)+1),"")</f>
        <v>0</v>
      </c>
      <c r="X66">
        <f>IFERROR(SUM(V5:V66),"")</f>
        <v>0</v>
      </c>
      <c r="Y66">
        <f>IF(INDIRECT(ADDRESS($D66+2,Y$2+1,,,"Instances"))="","",INDIRECT(ADDRESS($D66+2,Y$2+1,,,"Instances")))</f>
        <v>0</v>
      </c>
      <c r="Z66">
        <f>IFERROR(SMALL(Y5:Y343,ROW()-ROW($Z$5)+1),"")</f>
        <v>0</v>
      </c>
      <c r="AB66">
        <f>IFERROR(SUM(Z5:Z66),"")</f>
        <v>0</v>
      </c>
      <c r="AC66">
        <f>IF(INDIRECT(ADDRESS($D66+2,AC$2+1,,,"Instances"))="","",INDIRECT(ADDRESS($D66+2,AC$2+1,,,"Instances")))</f>
        <v>0</v>
      </c>
      <c r="AD66">
        <f>IFERROR(SMALL(AC5:AC343,ROW()-ROW($AD$5)+1),"")</f>
        <v>0</v>
      </c>
      <c r="AF66">
        <f>IFERROR(SUM(AD5:AD66),"")</f>
        <v>0</v>
      </c>
      <c r="AG66">
        <f>IF(INDIRECT(ADDRESS($D66+2,AG$2+1,,,"Instances"))="","",INDIRECT(ADDRESS($D66+2,AG$2+1,,,"Instances")))</f>
        <v>0</v>
      </c>
      <c r="AH66">
        <f>IFERROR(SMALL(AG5:AG343,ROW()-ROW($AH$5)+1),"")</f>
        <v>0</v>
      </c>
      <c r="AJ66">
        <f>IFERROR(SUM(AH5:AH66),"")</f>
        <v>0</v>
      </c>
      <c r="AL66">
        <v>62</v>
      </c>
      <c r="AM66" cm="1">
        <f t="array" ref="AM66">_xlfn.SWITCH(Charts!$B$3,"average", AVERAGE(INDIRECT(ADDRESS(61+3,AM$2+1,,,"Instances") &amp; ":" &amp; ADDRESS(61+3,AM$2+1))),"median", MEDIAN(INDIRECT(ADDRESS(61+3,AM$2+1,,,"Instances") &amp; ":" &amp; ADDRESS(61+3,AM$2+1))),"min", MIN(INDIRECT(ADDRESS(61+3,AM$2+1,,,"Instances") &amp; ":" &amp; ADDRESS(61+3,AM$2+1))),"max", MAX(INDIRECT(ADDRESS(61+3,AM$2+1,,,"Instances") &amp; ":" &amp; ADDRESS(61+3,AM$2+1))),"diff", MAX(INDIRECT(ADDRESS(61+3,AM$2+1,,,"Instances") &amp; ":" &amp; ADDRESS(61+3,AM$2+1)))-MIN(INDIRECT(ADDRESS(61+3,AM$2+1,,,"Instances") &amp; ":" &amp; ADDRESS(61+3,AM$2+1))))</f>
        <v>0</v>
      </c>
      <c r="AN66">
        <f>IFERROR(SMALL(AM5:AM343,ROW()-ROW($AN$5)+1),"")</f>
        <v>0</v>
      </c>
      <c r="AP66">
        <f>IFERROR(SUM(AN5:AN66),"")</f>
        <v>0</v>
      </c>
      <c r="AQ66" cm="1">
        <f t="array" ref="AQ66">_xlfn.SWITCH(Charts!$B$3,"average", AVERAGE(INDIRECT(ADDRESS(61+3,AQ$2+1,,,"Instances") &amp; ":" &amp; ADDRESS(61+3,AQ$2+1))),"median", MEDIAN(INDIRECT(ADDRESS(61+3,AQ$2+1,,,"Instances") &amp; ":" &amp; ADDRESS(61+3,AQ$2+1))),"min", MIN(INDIRECT(ADDRESS(61+3,AQ$2+1,,,"Instances") &amp; ":" &amp; ADDRESS(61+3,AQ$2+1))),"max", MAX(INDIRECT(ADDRESS(61+3,AQ$2+1,,,"Instances") &amp; ":" &amp; ADDRESS(61+3,AQ$2+1))),"diff", MAX(INDIRECT(ADDRESS(61+3,AQ$2+1,,,"Instances") &amp; ":" &amp; ADDRESS(61+3,AQ$2+1)))-MIN(INDIRECT(ADDRESS(61+3,AQ$2+1,,,"Instances") &amp; ":" &amp; ADDRESS(61+3,AQ$2+1))))</f>
        <v>0</v>
      </c>
      <c r="AR66">
        <f>IFERROR(SMALL(AQ5:AQ343,ROW()-ROW($AR$5)+1),"")</f>
        <v>0</v>
      </c>
      <c r="AT66">
        <f>IFERROR(SUM(AR5:AR66),"")</f>
        <v>0</v>
      </c>
      <c r="AU66" cm="1">
        <f t="array" ref="AU66">_xlfn.SWITCH(Charts!$B$3,"average", AVERAGE(INDIRECT(ADDRESS(61+3,AU$2+1,,,"Instances") &amp; ":" &amp; ADDRESS(61+3,AU$2+1))),"median", MEDIAN(INDIRECT(ADDRESS(61+3,AU$2+1,,,"Instances") &amp; ":" &amp; ADDRESS(61+3,AU$2+1))),"min", MIN(INDIRECT(ADDRESS(61+3,AU$2+1,,,"Instances") &amp; ":" &amp; ADDRESS(61+3,AU$2+1))),"max", MAX(INDIRECT(ADDRESS(61+3,AU$2+1,,,"Instances") &amp; ":" &amp; ADDRESS(61+3,AU$2+1))),"diff", MAX(INDIRECT(ADDRESS(61+3,AU$2+1,,,"Instances") &amp; ":" &amp; ADDRESS(61+3,AU$2+1)))-MIN(INDIRECT(ADDRESS(61+3,AU$2+1,,,"Instances") &amp; ":" &amp; ADDRESS(61+3,AU$2+1))))</f>
        <v>0</v>
      </c>
      <c r="AV66">
        <f>IFERROR(SMALL(AU5:AU343,ROW()-ROW($AV$5)+1),"")</f>
        <v>0</v>
      </c>
      <c r="AX66">
        <f>IFERROR(SUM(AV5:AV66),"")</f>
        <v>0</v>
      </c>
      <c r="AY66" cm="1">
        <f t="array" ref="AY66">_xlfn.SWITCH(Charts!$B$3,"average", AVERAGE(INDIRECT(ADDRESS(61+3,AY$2+1,,,"Instances") &amp; ":" &amp; ADDRESS(61+3,AY$2+1))),"median", MEDIAN(INDIRECT(ADDRESS(61+3,AY$2+1,,,"Instances") &amp; ":" &amp; ADDRESS(61+3,AY$2+1))),"min", MIN(INDIRECT(ADDRESS(61+3,AY$2+1,,,"Instances") &amp; ":" &amp; ADDRESS(61+3,AY$2+1))),"max", MAX(INDIRECT(ADDRESS(61+3,AY$2+1,,,"Instances") &amp; ":" &amp; ADDRESS(61+3,AY$2+1))),"diff", MAX(INDIRECT(ADDRESS(61+3,AY$2+1,,,"Instances") &amp; ":" &amp; ADDRESS(61+3,AY$2+1)))-MIN(INDIRECT(ADDRESS(61+3,AY$2+1,,,"Instances") &amp; ":" &amp; ADDRESS(61+3,AY$2+1))))</f>
        <v>0</v>
      </c>
      <c r="AZ66">
        <f>IFERROR(SMALL(AY5:AY343,ROW()-ROW($AZ$5)+1),"")</f>
        <v>0</v>
      </c>
      <c r="BB66">
        <f>IFERROR(SUM(AZ5:AZ66),"")</f>
        <v>0</v>
      </c>
      <c r="BC66" cm="1">
        <f t="array" ref="BC66">_xlfn.SWITCH(Charts!$B$3,"average", AVERAGE(INDIRECT(ADDRESS(61+3,BC$2+1,,,"Instances") &amp; ":" &amp; ADDRESS(61+3,BC$2+1))),"median", MEDIAN(INDIRECT(ADDRESS(61+3,BC$2+1,,,"Instances") &amp; ":" &amp; ADDRESS(61+3,BC$2+1))),"min", MIN(INDIRECT(ADDRESS(61+3,BC$2+1,,,"Instances") &amp; ":" &amp; ADDRESS(61+3,BC$2+1))),"max", MAX(INDIRECT(ADDRESS(61+3,BC$2+1,,,"Instances") &amp; ":" &amp; ADDRESS(61+3,BC$2+1))),"diff", MAX(INDIRECT(ADDRESS(61+3,BC$2+1,,,"Instances") &amp; ":" &amp; ADDRESS(61+3,BC$2+1)))-MIN(INDIRECT(ADDRESS(61+3,BC$2+1,,,"Instances") &amp; ":" &amp; ADDRESS(61+3,BC$2+1))))</f>
        <v>0</v>
      </c>
      <c r="BD66">
        <f>IFERROR(SMALL(BC5:BC343,ROW()-ROW($BD$5)+1),"")</f>
        <v>0</v>
      </c>
      <c r="BF66">
        <f>IFERROR(SUM(BD5:BD66),"")</f>
        <v>0</v>
      </c>
      <c r="BG66" cm="1">
        <f t="array" ref="BG66">_xlfn.SWITCH(Charts!$B$3,"average", AVERAGE(INDIRECT(ADDRESS(61+3,BG$2+1,,,"Instances") &amp; ":" &amp; ADDRESS(61+3,BG$2+1))),"median", MEDIAN(INDIRECT(ADDRESS(61+3,BG$2+1,,,"Instances") &amp; ":" &amp; ADDRESS(61+3,BG$2+1))),"min", MIN(INDIRECT(ADDRESS(61+3,BG$2+1,,,"Instances") &amp; ":" &amp; ADDRESS(61+3,BG$2+1))),"max", MAX(INDIRECT(ADDRESS(61+3,BG$2+1,,,"Instances") &amp; ":" &amp; ADDRESS(61+3,BG$2+1))),"diff", MAX(INDIRECT(ADDRESS(61+3,BG$2+1,,,"Instances") &amp; ":" &amp; ADDRESS(61+3,BG$2+1)))-MIN(INDIRECT(ADDRESS(61+3,BG$2+1,,,"Instances") &amp; ":" &amp; ADDRESS(61+3,BG$2+1))))</f>
        <v>0</v>
      </c>
      <c r="BH66">
        <f>IFERROR(SMALL(BG5:BG343,ROW()-ROW($BH$5)+1),"")</f>
        <v>0</v>
      </c>
      <c r="BJ66">
        <f>IFERROR(SUM(BH5:BH66),"")</f>
        <v>0</v>
      </c>
      <c r="BK66" cm="1">
        <f t="array" ref="BK66">_xlfn.SWITCH(Charts!$B$3,"average", AVERAGE(INDIRECT(ADDRESS(61+3,BK$2+1,,,"Instances") &amp; ":" &amp; ADDRESS(61+3,BK$2+1))),"median", MEDIAN(INDIRECT(ADDRESS(61+3,BK$2+1,,,"Instances") &amp; ":" &amp; ADDRESS(61+3,BK$2+1))),"min", MIN(INDIRECT(ADDRESS(61+3,BK$2+1,,,"Instances") &amp; ":" &amp; ADDRESS(61+3,BK$2+1))),"max", MAX(INDIRECT(ADDRESS(61+3,BK$2+1,,,"Instances") &amp; ":" &amp; ADDRESS(61+3,BK$2+1))),"diff", MAX(INDIRECT(ADDRESS(61+3,BK$2+1,,,"Instances") &amp; ":" &amp; ADDRESS(61+3,BK$2+1)))-MIN(INDIRECT(ADDRESS(61+3,BK$2+1,,,"Instances") &amp; ":" &amp; ADDRESS(61+3,BK$2+1))))</f>
        <v>0</v>
      </c>
      <c r="BL66">
        <f>IFERROR(SMALL(BK5:BK343,ROW()-ROW($BL$5)+1),"")</f>
        <v>0</v>
      </c>
      <c r="BN66">
        <f>IFERROR(SUM(BL5:BL66),"")</f>
        <v>0</v>
      </c>
      <c r="BO66" cm="1">
        <f t="array" ref="BO66">_xlfn.SWITCH(Charts!$B$3,"average", AVERAGE(INDIRECT(ADDRESS(61+3,BO$2+1,,,"Instances") &amp; ":" &amp; ADDRESS(61+3,BO$2+1))),"median", MEDIAN(INDIRECT(ADDRESS(61+3,BO$2+1,,,"Instances") &amp; ":" &amp; ADDRESS(61+3,BO$2+1))),"min", MIN(INDIRECT(ADDRESS(61+3,BO$2+1,,,"Instances") &amp; ":" &amp; ADDRESS(61+3,BO$2+1))),"max", MAX(INDIRECT(ADDRESS(61+3,BO$2+1,,,"Instances") &amp; ":" &amp; ADDRESS(61+3,BO$2+1))),"diff", MAX(INDIRECT(ADDRESS(61+3,BO$2+1,,,"Instances") &amp; ":" &amp; ADDRESS(61+3,BO$2+1)))-MIN(INDIRECT(ADDRESS(61+3,BO$2+1,,,"Instances") &amp; ":" &amp; ADDRESS(61+3,BO$2+1))))</f>
        <v>0</v>
      </c>
      <c r="BP66">
        <f>IFERROR(SMALL(BO5:BO343,ROW()-ROW($BP$5)+1),"")</f>
        <v>0</v>
      </c>
      <c r="BR66">
        <f>IFERROR(SUM(BP5:BP66),"")</f>
        <v>0</v>
      </c>
      <c r="BU66">
        <f>IF(Charts!$B$3="none",E1768,IF(AM1768="",NA(),AM1768))</f>
        <v>0</v>
      </c>
      <c r="BV66">
        <f>IF(Charts!$B$3="none",F1768,IF(AN1768="",NA(),AN1768))</f>
        <v>0</v>
      </c>
      <c r="BW66">
        <f>IF(Charts!$B$3="none",G1768,IF(AO1768="",NA(),AO1768))</f>
        <v>0</v>
      </c>
      <c r="BX66">
        <f>IF(Charts!$B$3="none",H1768,IF(AP1768="",NA(),AP1768))</f>
        <v>0</v>
      </c>
      <c r="BY66">
        <f>IF(Charts!$B$3="none",I1768,IF(AQ1768="",NA(),AQ1768))</f>
        <v>0</v>
      </c>
      <c r="BZ66">
        <f>IF(Charts!$B$3="none",J1768,IF(AR1768="",NA(),AR1768))</f>
        <v>0</v>
      </c>
      <c r="CA66">
        <f>IF(Charts!$B$3="none",K1768,IF(AS1768="",NA(),AS1768))</f>
        <v>0</v>
      </c>
      <c r="CB66">
        <f>IF(Charts!$B$3="none",L1768,IF(AT1768="",NA(),AT1768))</f>
        <v>0</v>
      </c>
      <c r="CC66">
        <f>IF(Charts!$B$3="none",M1768,IF(AU1768="",NA(),AU1768))</f>
        <v>0</v>
      </c>
      <c r="CD66">
        <f>IF(Charts!$B$3="none",N1768,IF(AV1768="",NA(),AV1768))</f>
        <v>0</v>
      </c>
      <c r="CE66">
        <f>IF(Charts!$B$3="none",O1768,IF(AW1768="",NA(),AW1768))</f>
        <v>0</v>
      </c>
      <c r="CF66">
        <f>IF(Charts!$B$3="none",P1768,IF(AX1768="",NA(),AX1768))</f>
        <v>0</v>
      </c>
      <c r="CG66">
        <f>IF(Charts!$B$3="none",Q1768,IF(AY1768="",NA(),AY1768))</f>
        <v>0</v>
      </c>
      <c r="CH66">
        <f>IF(Charts!$B$3="none",R1768,IF(AZ1768="",NA(),AZ1768))</f>
        <v>0</v>
      </c>
      <c r="CI66">
        <f>IF(Charts!$B$3="none",S1768,IF(BA1768="",NA(),BA1768))</f>
        <v>0</v>
      </c>
      <c r="CJ66">
        <f>IF(Charts!$B$3="none",T1768,IF(BB1768="",NA(),BB1768))</f>
        <v>0</v>
      </c>
      <c r="CK66">
        <f>IF(Charts!$B$3="none",U1768,IF(BC1768="",NA(),BC1768))</f>
        <v>0</v>
      </c>
      <c r="CL66">
        <f>IF(Charts!$B$3="none",V1768,IF(BD1768="",NA(),BD1768))</f>
        <v>0</v>
      </c>
      <c r="CM66">
        <f>IF(Charts!$B$3="none",W1768,IF(BE1768="",NA(),BE1768))</f>
        <v>0</v>
      </c>
      <c r="CN66">
        <f>IF(Charts!$B$3="none",X1768,IF(BF1768="",NA(),BF1768))</f>
        <v>0</v>
      </c>
      <c r="CO66">
        <f>IF(Charts!$B$3="none",Y1768,IF(BG1768="",NA(),BG1768))</f>
        <v>0</v>
      </c>
      <c r="CP66">
        <f>IF(Charts!$B$3="none",Z1768,IF(BH1768="",NA(),BH1768))</f>
        <v>0</v>
      </c>
      <c r="CQ66">
        <f>IF(Charts!$B$3="none",AA1768,IF(BI1768="",NA(),BI1768))</f>
        <v>0</v>
      </c>
      <c r="CR66">
        <f>IF(Charts!$B$3="none",AB1768,IF(BJ1768="",NA(),BJ1768))</f>
        <v>0</v>
      </c>
      <c r="CS66">
        <f>IF(Charts!$B$3="none",AC1768,IF(BK1768="",NA(),BK1768))</f>
        <v>0</v>
      </c>
      <c r="CT66">
        <f>IF(Charts!$B$3="none",AD1768,IF(BL1768="",NA(),BL1768))</f>
        <v>0</v>
      </c>
      <c r="CU66">
        <f>IF(Charts!$B$3="none",AE1768,IF(BM1768="",NA(),BM1768))</f>
        <v>0</v>
      </c>
      <c r="CV66">
        <f>IF(Charts!$B$3="none",AF1768,IF(BN1768="",NA(),BN1768))</f>
        <v>0</v>
      </c>
      <c r="CW66">
        <f>IF(Charts!$B$3="none",AG1768,IF(BO1768="",NA(),BO1768))</f>
        <v>0</v>
      </c>
      <c r="CX66">
        <f>IF(Charts!$B$3="none",AH1768,IF(BP1768="",NA(),BP1768))</f>
        <v>0</v>
      </c>
      <c r="CY66">
        <f>IF(Charts!$B$3="none",AI1768,IF(BQ1768="",NA(),BQ1768))</f>
        <v>0</v>
      </c>
      <c r="CZ66">
        <f>IF(Charts!$B$3="none",AJ1768,IF(BR1768="",NA(),BR1768))</f>
        <v>0</v>
      </c>
    </row>
    <row r="67" spans="4:104">
      <c r="D67">
        <v>63</v>
      </c>
      <c r="E67">
        <f>IF(INDIRECT(ADDRESS($D67+2,E$2+1,,,"Instances"))="","",INDIRECT(ADDRESS($D67+2,E$2+1,,,"Instances")))</f>
        <v>0</v>
      </c>
      <c r="F67">
        <f>IFERROR(SMALL(E5:E343,ROW()-ROW($F$5)+1),"")</f>
        <v>0</v>
      </c>
      <c r="H67">
        <f>IFERROR(SUM(F5:F67),"")</f>
        <v>0</v>
      </c>
      <c r="I67">
        <f>IF(INDIRECT(ADDRESS($D67+2,I$2+1,,,"Instances"))="","",INDIRECT(ADDRESS($D67+2,I$2+1,,,"Instances")))</f>
        <v>0</v>
      </c>
      <c r="J67">
        <f>IFERROR(SMALL(I5:I343,ROW()-ROW($J$5)+1),"")</f>
        <v>0</v>
      </c>
      <c r="L67">
        <f>IFERROR(SUM(J5:J67),"")</f>
        <v>0</v>
      </c>
      <c r="M67">
        <f>IF(INDIRECT(ADDRESS($D67+2,M$2+1,,,"Instances"))="","",INDIRECT(ADDRESS($D67+2,M$2+1,,,"Instances")))</f>
        <v>0</v>
      </c>
      <c r="N67">
        <f>IFERROR(SMALL(M5:M343,ROW()-ROW($N$5)+1),"")</f>
        <v>0</v>
      </c>
      <c r="P67">
        <f>IFERROR(SUM(N5:N67),"")</f>
        <v>0</v>
      </c>
      <c r="Q67">
        <f>IF(INDIRECT(ADDRESS($D67+2,Q$2+1,,,"Instances"))="","",INDIRECT(ADDRESS($D67+2,Q$2+1,,,"Instances")))</f>
        <v>0</v>
      </c>
      <c r="R67">
        <f>IFERROR(SMALL(Q5:Q343,ROW()-ROW($R$5)+1),"")</f>
        <v>0</v>
      </c>
      <c r="T67">
        <f>IFERROR(SUM(R5:R67),"")</f>
        <v>0</v>
      </c>
      <c r="U67">
        <f>IF(INDIRECT(ADDRESS($D67+2,U$2+1,,,"Instances"))="","",INDIRECT(ADDRESS($D67+2,U$2+1,,,"Instances")))</f>
        <v>0</v>
      </c>
      <c r="V67">
        <f>IFERROR(SMALL(U5:U343,ROW()-ROW($V$5)+1),"")</f>
        <v>0</v>
      </c>
      <c r="X67">
        <f>IFERROR(SUM(V5:V67),"")</f>
        <v>0</v>
      </c>
      <c r="Y67">
        <f>IF(INDIRECT(ADDRESS($D67+2,Y$2+1,,,"Instances"))="","",INDIRECT(ADDRESS($D67+2,Y$2+1,,,"Instances")))</f>
        <v>0</v>
      </c>
      <c r="Z67">
        <f>IFERROR(SMALL(Y5:Y343,ROW()-ROW($Z$5)+1),"")</f>
        <v>0</v>
      </c>
      <c r="AB67">
        <f>IFERROR(SUM(Z5:Z67),"")</f>
        <v>0</v>
      </c>
      <c r="AC67">
        <f>IF(INDIRECT(ADDRESS($D67+2,AC$2+1,,,"Instances"))="","",INDIRECT(ADDRESS($D67+2,AC$2+1,,,"Instances")))</f>
        <v>0</v>
      </c>
      <c r="AD67">
        <f>IFERROR(SMALL(AC5:AC343,ROW()-ROW($AD$5)+1),"")</f>
        <v>0</v>
      </c>
      <c r="AF67">
        <f>IFERROR(SUM(AD5:AD67),"")</f>
        <v>0</v>
      </c>
      <c r="AG67">
        <f>IF(INDIRECT(ADDRESS($D67+2,AG$2+1,,,"Instances"))="","",INDIRECT(ADDRESS($D67+2,AG$2+1,,,"Instances")))</f>
        <v>0</v>
      </c>
      <c r="AH67">
        <f>IFERROR(SMALL(AG5:AG343,ROW()-ROW($AH$5)+1),"")</f>
        <v>0</v>
      </c>
      <c r="AJ67">
        <f>IFERROR(SUM(AH5:AH67),"")</f>
        <v>0</v>
      </c>
      <c r="AL67">
        <v>63</v>
      </c>
      <c r="AM67" cm="1">
        <f t="array" ref="AM67">_xlfn.SWITCH(Charts!$B$3,"average", AVERAGE(INDIRECT(ADDRESS(62+3,AM$2+1,,,"Instances") &amp; ":" &amp; ADDRESS(62+3,AM$2+1))),"median", MEDIAN(INDIRECT(ADDRESS(62+3,AM$2+1,,,"Instances") &amp; ":" &amp; ADDRESS(62+3,AM$2+1))),"min", MIN(INDIRECT(ADDRESS(62+3,AM$2+1,,,"Instances") &amp; ":" &amp; ADDRESS(62+3,AM$2+1))),"max", MAX(INDIRECT(ADDRESS(62+3,AM$2+1,,,"Instances") &amp; ":" &amp; ADDRESS(62+3,AM$2+1))),"diff", MAX(INDIRECT(ADDRESS(62+3,AM$2+1,,,"Instances") &amp; ":" &amp; ADDRESS(62+3,AM$2+1)))-MIN(INDIRECT(ADDRESS(62+3,AM$2+1,,,"Instances") &amp; ":" &amp; ADDRESS(62+3,AM$2+1))))</f>
        <v>0</v>
      </c>
      <c r="AN67">
        <f>IFERROR(SMALL(AM5:AM343,ROW()-ROW($AN$5)+1),"")</f>
        <v>0</v>
      </c>
      <c r="AP67">
        <f>IFERROR(SUM(AN5:AN67),"")</f>
        <v>0</v>
      </c>
      <c r="AQ67" cm="1">
        <f t="array" ref="AQ67">_xlfn.SWITCH(Charts!$B$3,"average", AVERAGE(INDIRECT(ADDRESS(62+3,AQ$2+1,,,"Instances") &amp; ":" &amp; ADDRESS(62+3,AQ$2+1))),"median", MEDIAN(INDIRECT(ADDRESS(62+3,AQ$2+1,,,"Instances") &amp; ":" &amp; ADDRESS(62+3,AQ$2+1))),"min", MIN(INDIRECT(ADDRESS(62+3,AQ$2+1,,,"Instances") &amp; ":" &amp; ADDRESS(62+3,AQ$2+1))),"max", MAX(INDIRECT(ADDRESS(62+3,AQ$2+1,,,"Instances") &amp; ":" &amp; ADDRESS(62+3,AQ$2+1))),"diff", MAX(INDIRECT(ADDRESS(62+3,AQ$2+1,,,"Instances") &amp; ":" &amp; ADDRESS(62+3,AQ$2+1)))-MIN(INDIRECT(ADDRESS(62+3,AQ$2+1,,,"Instances") &amp; ":" &amp; ADDRESS(62+3,AQ$2+1))))</f>
        <v>0</v>
      </c>
      <c r="AR67">
        <f>IFERROR(SMALL(AQ5:AQ343,ROW()-ROW($AR$5)+1),"")</f>
        <v>0</v>
      </c>
      <c r="AT67">
        <f>IFERROR(SUM(AR5:AR67),"")</f>
        <v>0</v>
      </c>
      <c r="AU67" cm="1">
        <f t="array" ref="AU67">_xlfn.SWITCH(Charts!$B$3,"average", AVERAGE(INDIRECT(ADDRESS(62+3,AU$2+1,,,"Instances") &amp; ":" &amp; ADDRESS(62+3,AU$2+1))),"median", MEDIAN(INDIRECT(ADDRESS(62+3,AU$2+1,,,"Instances") &amp; ":" &amp; ADDRESS(62+3,AU$2+1))),"min", MIN(INDIRECT(ADDRESS(62+3,AU$2+1,,,"Instances") &amp; ":" &amp; ADDRESS(62+3,AU$2+1))),"max", MAX(INDIRECT(ADDRESS(62+3,AU$2+1,,,"Instances") &amp; ":" &amp; ADDRESS(62+3,AU$2+1))),"diff", MAX(INDIRECT(ADDRESS(62+3,AU$2+1,,,"Instances") &amp; ":" &amp; ADDRESS(62+3,AU$2+1)))-MIN(INDIRECT(ADDRESS(62+3,AU$2+1,,,"Instances") &amp; ":" &amp; ADDRESS(62+3,AU$2+1))))</f>
        <v>0</v>
      </c>
      <c r="AV67">
        <f>IFERROR(SMALL(AU5:AU343,ROW()-ROW($AV$5)+1),"")</f>
        <v>0</v>
      </c>
      <c r="AX67">
        <f>IFERROR(SUM(AV5:AV67),"")</f>
        <v>0</v>
      </c>
      <c r="AY67" cm="1">
        <f t="array" ref="AY67">_xlfn.SWITCH(Charts!$B$3,"average", AVERAGE(INDIRECT(ADDRESS(62+3,AY$2+1,,,"Instances") &amp; ":" &amp; ADDRESS(62+3,AY$2+1))),"median", MEDIAN(INDIRECT(ADDRESS(62+3,AY$2+1,,,"Instances") &amp; ":" &amp; ADDRESS(62+3,AY$2+1))),"min", MIN(INDIRECT(ADDRESS(62+3,AY$2+1,,,"Instances") &amp; ":" &amp; ADDRESS(62+3,AY$2+1))),"max", MAX(INDIRECT(ADDRESS(62+3,AY$2+1,,,"Instances") &amp; ":" &amp; ADDRESS(62+3,AY$2+1))),"diff", MAX(INDIRECT(ADDRESS(62+3,AY$2+1,,,"Instances") &amp; ":" &amp; ADDRESS(62+3,AY$2+1)))-MIN(INDIRECT(ADDRESS(62+3,AY$2+1,,,"Instances") &amp; ":" &amp; ADDRESS(62+3,AY$2+1))))</f>
        <v>0</v>
      </c>
      <c r="AZ67">
        <f>IFERROR(SMALL(AY5:AY343,ROW()-ROW($AZ$5)+1),"")</f>
        <v>0</v>
      </c>
      <c r="BB67">
        <f>IFERROR(SUM(AZ5:AZ67),"")</f>
        <v>0</v>
      </c>
      <c r="BC67" cm="1">
        <f t="array" ref="BC67">_xlfn.SWITCH(Charts!$B$3,"average", AVERAGE(INDIRECT(ADDRESS(62+3,BC$2+1,,,"Instances") &amp; ":" &amp; ADDRESS(62+3,BC$2+1))),"median", MEDIAN(INDIRECT(ADDRESS(62+3,BC$2+1,,,"Instances") &amp; ":" &amp; ADDRESS(62+3,BC$2+1))),"min", MIN(INDIRECT(ADDRESS(62+3,BC$2+1,,,"Instances") &amp; ":" &amp; ADDRESS(62+3,BC$2+1))),"max", MAX(INDIRECT(ADDRESS(62+3,BC$2+1,,,"Instances") &amp; ":" &amp; ADDRESS(62+3,BC$2+1))),"diff", MAX(INDIRECT(ADDRESS(62+3,BC$2+1,,,"Instances") &amp; ":" &amp; ADDRESS(62+3,BC$2+1)))-MIN(INDIRECT(ADDRESS(62+3,BC$2+1,,,"Instances") &amp; ":" &amp; ADDRESS(62+3,BC$2+1))))</f>
        <v>0</v>
      </c>
      <c r="BD67">
        <f>IFERROR(SMALL(BC5:BC343,ROW()-ROW($BD$5)+1),"")</f>
        <v>0</v>
      </c>
      <c r="BF67">
        <f>IFERROR(SUM(BD5:BD67),"")</f>
        <v>0</v>
      </c>
      <c r="BG67" cm="1">
        <f t="array" ref="BG67">_xlfn.SWITCH(Charts!$B$3,"average", AVERAGE(INDIRECT(ADDRESS(62+3,BG$2+1,,,"Instances") &amp; ":" &amp; ADDRESS(62+3,BG$2+1))),"median", MEDIAN(INDIRECT(ADDRESS(62+3,BG$2+1,,,"Instances") &amp; ":" &amp; ADDRESS(62+3,BG$2+1))),"min", MIN(INDIRECT(ADDRESS(62+3,BG$2+1,,,"Instances") &amp; ":" &amp; ADDRESS(62+3,BG$2+1))),"max", MAX(INDIRECT(ADDRESS(62+3,BG$2+1,,,"Instances") &amp; ":" &amp; ADDRESS(62+3,BG$2+1))),"diff", MAX(INDIRECT(ADDRESS(62+3,BG$2+1,,,"Instances") &amp; ":" &amp; ADDRESS(62+3,BG$2+1)))-MIN(INDIRECT(ADDRESS(62+3,BG$2+1,,,"Instances") &amp; ":" &amp; ADDRESS(62+3,BG$2+1))))</f>
        <v>0</v>
      </c>
      <c r="BH67">
        <f>IFERROR(SMALL(BG5:BG343,ROW()-ROW($BH$5)+1),"")</f>
        <v>0</v>
      </c>
      <c r="BJ67">
        <f>IFERROR(SUM(BH5:BH67),"")</f>
        <v>0</v>
      </c>
      <c r="BK67" cm="1">
        <f t="array" ref="BK67">_xlfn.SWITCH(Charts!$B$3,"average", AVERAGE(INDIRECT(ADDRESS(62+3,BK$2+1,,,"Instances") &amp; ":" &amp; ADDRESS(62+3,BK$2+1))),"median", MEDIAN(INDIRECT(ADDRESS(62+3,BK$2+1,,,"Instances") &amp; ":" &amp; ADDRESS(62+3,BK$2+1))),"min", MIN(INDIRECT(ADDRESS(62+3,BK$2+1,,,"Instances") &amp; ":" &amp; ADDRESS(62+3,BK$2+1))),"max", MAX(INDIRECT(ADDRESS(62+3,BK$2+1,,,"Instances") &amp; ":" &amp; ADDRESS(62+3,BK$2+1))),"diff", MAX(INDIRECT(ADDRESS(62+3,BK$2+1,,,"Instances") &amp; ":" &amp; ADDRESS(62+3,BK$2+1)))-MIN(INDIRECT(ADDRESS(62+3,BK$2+1,,,"Instances") &amp; ":" &amp; ADDRESS(62+3,BK$2+1))))</f>
        <v>0</v>
      </c>
      <c r="BL67">
        <f>IFERROR(SMALL(BK5:BK343,ROW()-ROW($BL$5)+1),"")</f>
        <v>0</v>
      </c>
      <c r="BN67">
        <f>IFERROR(SUM(BL5:BL67),"")</f>
        <v>0</v>
      </c>
      <c r="BO67" cm="1">
        <f t="array" ref="BO67">_xlfn.SWITCH(Charts!$B$3,"average", AVERAGE(INDIRECT(ADDRESS(62+3,BO$2+1,,,"Instances") &amp; ":" &amp; ADDRESS(62+3,BO$2+1))),"median", MEDIAN(INDIRECT(ADDRESS(62+3,BO$2+1,,,"Instances") &amp; ":" &amp; ADDRESS(62+3,BO$2+1))),"min", MIN(INDIRECT(ADDRESS(62+3,BO$2+1,,,"Instances") &amp; ":" &amp; ADDRESS(62+3,BO$2+1))),"max", MAX(INDIRECT(ADDRESS(62+3,BO$2+1,,,"Instances") &amp; ":" &amp; ADDRESS(62+3,BO$2+1))),"diff", MAX(INDIRECT(ADDRESS(62+3,BO$2+1,,,"Instances") &amp; ":" &amp; ADDRESS(62+3,BO$2+1)))-MIN(INDIRECT(ADDRESS(62+3,BO$2+1,,,"Instances") &amp; ":" &amp; ADDRESS(62+3,BO$2+1))))</f>
        <v>0</v>
      </c>
      <c r="BP67">
        <f>IFERROR(SMALL(BO5:BO343,ROW()-ROW($BP$5)+1),"")</f>
        <v>0</v>
      </c>
      <c r="BR67">
        <f>IFERROR(SUM(BP5:BP67),"")</f>
        <v>0</v>
      </c>
      <c r="BU67">
        <f>IF(Charts!$B$3="none",E1769,IF(AM1769="",NA(),AM1769))</f>
        <v>0</v>
      </c>
      <c r="BV67">
        <f>IF(Charts!$B$3="none",F1769,IF(AN1769="",NA(),AN1769))</f>
        <v>0</v>
      </c>
      <c r="BW67">
        <f>IF(Charts!$B$3="none",G1769,IF(AO1769="",NA(),AO1769))</f>
        <v>0</v>
      </c>
      <c r="BX67">
        <f>IF(Charts!$B$3="none",H1769,IF(AP1769="",NA(),AP1769))</f>
        <v>0</v>
      </c>
      <c r="BY67">
        <f>IF(Charts!$B$3="none",I1769,IF(AQ1769="",NA(),AQ1769))</f>
        <v>0</v>
      </c>
      <c r="BZ67">
        <f>IF(Charts!$B$3="none",J1769,IF(AR1769="",NA(),AR1769))</f>
        <v>0</v>
      </c>
      <c r="CA67">
        <f>IF(Charts!$B$3="none",K1769,IF(AS1769="",NA(),AS1769))</f>
        <v>0</v>
      </c>
      <c r="CB67">
        <f>IF(Charts!$B$3="none",L1769,IF(AT1769="",NA(),AT1769))</f>
        <v>0</v>
      </c>
      <c r="CC67">
        <f>IF(Charts!$B$3="none",M1769,IF(AU1769="",NA(),AU1769))</f>
        <v>0</v>
      </c>
      <c r="CD67">
        <f>IF(Charts!$B$3="none",N1769,IF(AV1769="",NA(),AV1769))</f>
        <v>0</v>
      </c>
      <c r="CE67">
        <f>IF(Charts!$B$3="none",O1769,IF(AW1769="",NA(),AW1769))</f>
        <v>0</v>
      </c>
      <c r="CF67">
        <f>IF(Charts!$B$3="none",P1769,IF(AX1769="",NA(),AX1769))</f>
        <v>0</v>
      </c>
      <c r="CG67">
        <f>IF(Charts!$B$3="none",Q1769,IF(AY1769="",NA(),AY1769))</f>
        <v>0</v>
      </c>
      <c r="CH67">
        <f>IF(Charts!$B$3="none",R1769,IF(AZ1769="",NA(),AZ1769))</f>
        <v>0</v>
      </c>
      <c r="CI67">
        <f>IF(Charts!$B$3="none",S1769,IF(BA1769="",NA(),BA1769))</f>
        <v>0</v>
      </c>
      <c r="CJ67">
        <f>IF(Charts!$B$3="none",T1769,IF(BB1769="",NA(),BB1769))</f>
        <v>0</v>
      </c>
      <c r="CK67">
        <f>IF(Charts!$B$3="none",U1769,IF(BC1769="",NA(),BC1769))</f>
        <v>0</v>
      </c>
      <c r="CL67">
        <f>IF(Charts!$B$3="none",V1769,IF(BD1769="",NA(),BD1769))</f>
        <v>0</v>
      </c>
      <c r="CM67">
        <f>IF(Charts!$B$3="none",W1769,IF(BE1769="",NA(),BE1769))</f>
        <v>0</v>
      </c>
      <c r="CN67">
        <f>IF(Charts!$B$3="none",X1769,IF(BF1769="",NA(),BF1769))</f>
        <v>0</v>
      </c>
      <c r="CO67">
        <f>IF(Charts!$B$3="none",Y1769,IF(BG1769="",NA(),BG1769))</f>
        <v>0</v>
      </c>
      <c r="CP67">
        <f>IF(Charts!$B$3="none",Z1769,IF(BH1769="",NA(),BH1769))</f>
        <v>0</v>
      </c>
      <c r="CQ67">
        <f>IF(Charts!$B$3="none",AA1769,IF(BI1769="",NA(),BI1769))</f>
        <v>0</v>
      </c>
      <c r="CR67">
        <f>IF(Charts!$B$3="none",AB1769,IF(BJ1769="",NA(),BJ1769))</f>
        <v>0</v>
      </c>
      <c r="CS67">
        <f>IF(Charts!$B$3="none",AC1769,IF(BK1769="",NA(),BK1769))</f>
        <v>0</v>
      </c>
      <c r="CT67">
        <f>IF(Charts!$B$3="none",AD1769,IF(BL1769="",NA(),BL1769))</f>
        <v>0</v>
      </c>
      <c r="CU67">
        <f>IF(Charts!$B$3="none",AE1769,IF(BM1769="",NA(),BM1769))</f>
        <v>0</v>
      </c>
      <c r="CV67">
        <f>IF(Charts!$B$3="none",AF1769,IF(BN1769="",NA(),BN1769))</f>
        <v>0</v>
      </c>
      <c r="CW67">
        <f>IF(Charts!$B$3="none",AG1769,IF(BO1769="",NA(),BO1769))</f>
        <v>0</v>
      </c>
      <c r="CX67">
        <f>IF(Charts!$B$3="none",AH1769,IF(BP1769="",NA(),BP1769))</f>
        <v>0</v>
      </c>
      <c r="CY67">
        <f>IF(Charts!$B$3="none",AI1769,IF(BQ1769="",NA(),BQ1769))</f>
        <v>0</v>
      </c>
      <c r="CZ67">
        <f>IF(Charts!$B$3="none",AJ1769,IF(BR1769="",NA(),BR1769))</f>
        <v>0</v>
      </c>
    </row>
    <row r="68" spans="4:104">
      <c r="D68">
        <v>64</v>
      </c>
      <c r="E68">
        <f>IF(INDIRECT(ADDRESS($D68+2,E$2+1,,,"Instances"))="","",INDIRECT(ADDRESS($D68+2,E$2+1,,,"Instances")))</f>
        <v>0</v>
      </c>
      <c r="F68">
        <f>IFERROR(SMALL(E5:E343,ROW()-ROW($F$5)+1),"")</f>
        <v>0</v>
      </c>
      <c r="H68">
        <f>IFERROR(SUM(F5:F68),"")</f>
        <v>0</v>
      </c>
      <c r="I68">
        <f>IF(INDIRECT(ADDRESS($D68+2,I$2+1,,,"Instances"))="","",INDIRECT(ADDRESS($D68+2,I$2+1,,,"Instances")))</f>
        <v>0</v>
      </c>
      <c r="J68">
        <f>IFERROR(SMALL(I5:I343,ROW()-ROW($J$5)+1),"")</f>
        <v>0</v>
      </c>
      <c r="L68">
        <f>IFERROR(SUM(J5:J68),"")</f>
        <v>0</v>
      </c>
      <c r="M68">
        <f>IF(INDIRECT(ADDRESS($D68+2,M$2+1,,,"Instances"))="","",INDIRECT(ADDRESS($D68+2,M$2+1,,,"Instances")))</f>
        <v>0</v>
      </c>
      <c r="N68">
        <f>IFERROR(SMALL(M5:M343,ROW()-ROW($N$5)+1),"")</f>
        <v>0</v>
      </c>
      <c r="P68">
        <f>IFERROR(SUM(N5:N68),"")</f>
        <v>0</v>
      </c>
      <c r="Q68">
        <f>IF(INDIRECT(ADDRESS($D68+2,Q$2+1,,,"Instances"))="","",INDIRECT(ADDRESS($D68+2,Q$2+1,,,"Instances")))</f>
        <v>0</v>
      </c>
      <c r="R68">
        <f>IFERROR(SMALL(Q5:Q343,ROW()-ROW($R$5)+1),"")</f>
        <v>0</v>
      </c>
      <c r="T68">
        <f>IFERROR(SUM(R5:R68),"")</f>
        <v>0</v>
      </c>
      <c r="U68">
        <f>IF(INDIRECT(ADDRESS($D68+2,U$2+1,,,"Instances"))="","",INDIRECT(ADDRESS($D68+2,U$2+1,,,"Instances")))</f>
        <v>0</v>
      </c>
      <c r="V68">
        <f>IFERROR(SMALL(U5:U343,ROW()-ROW($V$5)+1),"")</f>
        <v>0</v>
      </c>
      <c r="X68">
        <f>IFERROR(SUM(V5:V68),"")</f>
        <v>0</v>
      </c>
      <c r="Y68">
        <f>IF(INDIRECT(ADDRESS($D68+2,Y$2+1,,,"Instances"))="","",INDIRECT(ADDRESS($D68+2,Y$2+1,,,"Instances")))</f>
        <v>0</v>
      </c>
      <c r="Z68">
        <f>IFERROR(SMALL(Y5:Y343,ROW()-ROW($Z$5)+1),"")</f>
        <v>0</v>
      </c>
      <c r="AB68">
        <f>IFERROR(SUM(Z5:Z68),"")</f>
        <v>0</v>
      </c>
      <c r="AC68">
        <f>IF(INDIRECT(ADDRESS($D68+2,AC$2+1,,,"Instances"))="","",INDIRECT(ADDRESS($D68+2,AC$2+1,,,"Instances")))</f>
        <v>0</v>
      </c>
      <c r="AD68">
        <f>IFERROR(SMALL(AC5:AC343,ROW()-ROW($AD$5)+1),"")</f>
        <v>0</v>
      </c>
      <c r="AF68">
        <f>IFERROR(SUM(AD5:AD68),"")</f>
        <v>0</v>
      </c>
      <c r="AG68">
        <f>IF(INDIRECT(ADDRESS($D68+2,AG$2+1,,,"Instances"))="","",INDIRECT(ADDRESS($D68+2,AG$2+1,,,"Instances")))</f>
        <v>0</v>
      </c>
      <c r="AH68">
        <f>IFERROR(SMALL(AG5:AG343,ROW()-ROW($AH$5)+1),"")</f>
        <v>0</v>
      </c>
      <c r="AJ68">
        <f>IFERROR(SUM(AH5:AH68),"")</f>
        <v>0</v>
      </c>
      <c r="AL68">
        <v>64</v>
      </c>
      <c r="AM68" cm="1">
        <f t="array" ref="AM68">_xlfn.SWITCH(Charts!$B$3,"average", AVERAGE(INDIRECT(ADDRESS(63+3,AM$2+1,,,"Instances") &amp; ":" &amp; ADDRESS(63+3,AM$2+1))),"median", MEDIAN(INDIRECT(ADDRESS(63+3,AM$2+1,,,"Instances") &amp; ":" &amp; ADDRESS(63+3,AM$2+1))),"min", MIN(INDIRECT(ADDRESS(63+3,AM$2+1,,,"Instances") &amp; ":" &amp; ADDRESS(63+3,AM$2+1))),"max", MAX(INDIRECT(ADDRESS(63+3,AM$2+1,,,"Instances") &amp; ":" &amp; ADDRESS(63+3,AM$2+1))),"diff", MAX(INDIRECT(ADDRESS(63+3,AM$2+1,,,"Instances") &amp; ":" &amp; ADDRESS(63+3,AM$2+1)))-MIN(INDIRECT(ADDRESS(63+3,AM$2+1,,,"Instances") &amp; ":" &amp; ADDRESS(63+3,AM$2+1))))</f>
        <v>0</v>
      </c>
      <c r="AN68">
        <f>IFERROR(SMALL(AM5:AM343,ROW()-ROW($AN$5)+1),"")</f>
        <v>0</v>
      </c>
      <c r="AP68">
        <f>IFERROR(SUM(AN5:AN68),"")</f>
        <v>0</v>
      </c>
      <c r="AQ68" cm="1">
        <f t="array" ref="AQ68">_xlfn.SWITCH(Charts!$B$3,"average", AVERAGE(INDIRECT(ADDRESS(63+3,AQ$2+1,,,"Instances") &amp; ":" &amp; ADDRESS(63+3,AQ$2+1))),"median", MEDIAN(INDIRECT(ADDRESS(63+3,AQ$2+1,,,"Instances") &amp; ":" &amp; ADDRESS(63+3,AQ$2+1))),"min", MIN(INDIRECT(ADDRESS(63+3,AQ$2+1,,,"Instances") &amp; ":" &amp; ADDRESS(63+3,AQ$2+1))),"max", MAX(INDIRECT(ADDRESS(63+3,AQ$2+1,,,"Instances") &amp; ":" &amp; ADDRESS(63+3,AQ$2+1))),"diff", MAX(INDIRECT(ADDRESS(63+3,AQ$2+1,,,"Instances") &amp; ":" &amp; ADDRESS(63+3,AQ$2+1)))-MIN(INDIRECT(ADDRESS(63+3,AQ$2+1,,,"Instances") &amp; ":" &amp; ADDRESS(63+3,AQ$2+1))))</f>
        <v>0</v>
      </c>
      <c r="AR68">
        <f>IFERROR(SMALL(AQ5:AQ343,ROW()-ROW($AR$5)+1),"")</f>
        <v>0</v>
      </c>
      <c r="AT68">
        <f>IFERROR(SUM(AR5:AR68),"")</f>
        <v>0</v>
      </c>
      <c r="AU68" cm="1">
        <f t="array" ref="AU68">_xlfn.SWITCH(Charts!$B$3,"average", AVERAGE(INDIRECT(ADDRESS(63+3,AU$2+1,,,"Instances") &amp; ":" &amp; ADDRESS(63+3,AU$2+1))),"median", MEDIAN(INDIRECT(ADDRESS(63+3,AU$2+1,,,"Instances") &amp; ":" &amp; ADDRESS(63+3,AU$2+1))),"min", MIN(INDIRECT(ADDRESS(63+3,AU$2+1,,,"Instances") &amp; ":" &amp; ADDRESS(63+3,AU$2+1))),"max", MAX(INDIRECT(ADDRESS(63+3,AU$2+1,,,"Instances") &amp; ":" &amp; ADDRESS(63+3,AU$2+1))),"diff", MAX(INDIRECT(ADDRESS(63+3,AU$2+1,,,"Instances") &amp; ":" &amp; ADDRESS(63+3,AU$2+1)))-MIN(INDIRECT(ADDRESS(63+3,AU$2+1,,,"Instances") &amp; ":" &amp; ADDRESS(63+3,AU$2+1))))</f>
        <v>0</v>
      </c>
      <c r="AV68">
        <f>IFERROR(SMALL(AU5:AU343,ROW()-ROW($AV$5)+1),"")</f>
        <v>0</v>
      </c>
      <c r="AX68">
        <f>IFERROR(SUM(AV5:AV68),"")</f>
        <v>0</v>
      </c>
      <c r="AY68" cm="1">
        <f t="array" ref="AY68">_xlfn.SWITCH(Charts!$B$3,"average", AVERAGE(INDIRECT(ADDRESS(63+3,AY$2+1,,,"Instances") &amp; ":" &amp; ADDRESS(63+3,AY$2+1))),"median", MEDIAN(INDIRECT(ADDRESS(63+3,AY$2+1,,,"Instances") &amp; ":" &amp; ADDRESS(63+3,AY$2+1))),"min", MIN(INDIRECT(ADDRESS(63+3,AY$2+1,,,"Instances") &amp; ":" &amp; ADDRESS(63+3,AY$2+1))),"max", MAX(INDIRECT(ADDRESS(63+3,AY$2+1,,,"Instances") &amp; ":" &amp; ADDRESS(63+3,AY$2+1))),"diff", MAX(INDIRECT(ADDRESS(63+3,AY$2+1,,,"Instances") &amp; ":" &amp; ADDRESS(63+3,AY$2+1)))-MIN(INDIRECT(ADDRESS(63+3,AY$2+1,,,"Instances") &amp; ":" &amp; ADDRESS(63+3,AY$2+1))))</f>
        <v>0</v>
      </c>
      <c r="AZ68">
        <f>IFERROR(SMALL(AY5:AY343,ROW()-ROW($AZ$5)+1),"")</f>
        <v>0</v>
      </c>
      <c r="BB68">
        <f>IFERROR(SUM(AZ5:AZ68),"")</f>
        <v>0</v>
      </c>
      <c r="BC68" cm="1">
        <f t="array" ref="BC68">_xlfn.SWITCH(Charts!$B$3,"average", AVERAGE(INDIRECT(ADDRESS(63+3,BC$2+1,,,"Instances") &amp; ":" &amp; ADDRESS(63+3,BC$2+1))),"median", MEDIAN(INDIRECT(ADDRESS(63+3,BC$2+1,,,"Instances") &amp; ":" &amp; ADDRESS(63+3,BC$2+1))),"min", MIN(INDIRECT(ADDRESS(63+3,BC$2+1,,,"Instances") &amp; ":" &amp; ADDRESS(63+3,BC$2+1))),"max", MAX(INDIRECT(ADDRESS(63+3,BC$2+1,,,"Instances") &amp; ":" &amp; ADDRESS(63+3,BC$2+1))),"diff", MAX(INDIRECT(ADDRESS(63+3,BC$2+1,,,"Instances") &amp; ":" &amp; ADDRESS(63+3,BC$2+1)))-MIN(INDIRECT(ADDRESS(63+3,BC$2+1,,,"Instances") &amp; ":" &amp; ADDRESS(63+3,BC$2+1))))</f>
        <v>0</v>
      </c>
      <c r="BD68">
        <f>IFERROR(SMALL(BC5:BC343,ROW()-ROW($BD$5)+1),"")</f>
        <v>0</v>
      </c>
      <c r="BF68">
        <f>IFERROR(SUM(BD5:BD68),"")</f>
        <v>0</v>
      </c>
      <c r="BG68" cm="1">
        <f t="array" ref="BG68">_xlfn.SWITCH(Charts!$B$3,"average", AVERAGE(INDIRECT(ADDRESS(63+3,BG$2+1,,,"Instances") &amp; ":" &amp; ADDRESS(63+3,BG$2+1))),"median", MEDIAN(INDIRECT(ADDRESS(63+3,BG$2+1,,,"Instances") &amp; ":" &amp; ADDRESS(63+3,BG$2+1))),"min", MIN(INDIRECT(ADDRESS(63+3,BG$2+1,,,"Instances") &amp; ":" &amp; ADDRESS(63+3,BG$2+1))),"max", MAX(INDIRECT(ADDRESS(63+3,BG$2+1,,,"Instances") &amp; ":" &amp; ADDRESS(63+3,BG$2+1))),"diff", MAX(INDIRECT(ADDRESS(63+3,BG$2+1,,,"Instances") &amp; ":" &amp; ADDRESS(63+3,BG$2+1)))-MIN(INDIRECT(ADDRESS(63+3,BG$2+1,,,"Instances") &amp; ":" &amp; ADDRESS(63+3,BG$2+1))))</f>
        <v>0</v>
      </c>
      <c r="BH68">
        <f>IFERROR(SMALL(BG5:BG343,ROW()-ROW($BH$5)+1),"")</f>
        <v>0</v>
      </c>
      <c r="BJ68">
        <f>IFERROR(SUM(BH5:BH68),"")</f>
        <v>0</v>
      </c>
      <c r="BK68" cm="1">
        <f t="array" ref="BK68">_xlfn.SWITCH(Charts!$B$3,"average", AVERAGE(INDIRECT(ADDRESS(63+3,BK$2+1,,,"Instances") &amp; ":" &amp; ADDRESS(63+3,BK$2+1))),"median", MEDIAN(INDIRECT(ADDRESS(63+3,BK$2+1,,,"Instances") &amp; ":" &amp; ADDRESS(63+3,BK$2+1))),"min", MIN(INDIRECT(ADDRESS(63+3,BK$2+1,,,"Instances") &amp; ":" &amp; ADDRESS(63+3,BK$2+1))),"max", MAX(INDIRECT(ADDRESS(63+3,BK$2+1,,,"Instances") &amp; ":" &amp; ADDRESS(63+3,BK$2+1))),"diff", MAX(INDIRECT(ADDRESS(63+3,BK$2+1,,,"Instances") &amp; ":" &amp; ADDRESS(63+3,BK$2+1)))-MIN(INDIRECT(ADDRESS(63+3,BK$2+1,,,"Instances") &amp; ":" &amp; ADDRESS(63+3,BK$2+1))))</f>
        <v>0</v>
      </c>
      <c r="BL68">
        <f>IFERROR(SMALL(BK5:BK343,ROW()-ROW($BL$5)+1),"")</f>
        <v>0</v>
      </c>
      <c r="BN68">
        <f>IFERROR(SUM(BL5:BL68),"")</f>
        <v>0</v>
      </c>
      <c r="BO68" cm="1">
        <f t="array" ref="BO68">_xlfn.SWITCH(Charts!$B$3,"average", AVERAGE(INDIRECT(ADDRESS(63+3,BO$2+1,,,"Instances") &amp; ":" &amp; ADDRESS(63+3,BO$2+1))),"median", MEDIAN(INDIRECT(ADDRESS(63+3,BO$2+1,,,"Instances") &amp; ":" &amp; ADDRESS(63+3,BO$2+1))),"min", MIN(INDIRECT(ADDRESS(63+3,BO$2+1,,,"Instances") &amp; ":" &amp; ADDRESS(63+3,BO$2+1))),"max", MAX(INDIRECT(ADDRESS(63+3,BO$2+1,,,"Instances") &amp; ":" &amp; ADDRESS(63+3,BO$2+1))),"diff", MAX(INDIRECT(ADDRESS(63+3,BO$2+1,,,"Instances") &amp; ":" &amp; ADDRESS(63+3,BO$2+1)))-MIN(INDIRECT(ADDRESS(63+3,BO$2+1,,,"Instances") &amp; ":" &amp; ADDRESS(63+3,BO$2+1))))</f>
        <v>0</v>
      </c>
      <c r="BP68">
        <f>IFERROR(SMALL(BO5:BO343,ROW()-ROW($BP$5)+1),"")</f>
        <v>0</v>
      </c>
      <c r="BR68">
        <f>IFERROR(SUM(BP5:BP68),"")</f>
        <v>0</v>
      </c>
      <c r="BU68">
        <f>IF(Charts!$B$3="none",E1770,IF(AM1770="",NA(),AM1770))</f>
        <v>0</v>
      </c>
      <c r="BV68">
        <f>IF(Charts!$B$3="none",F1770,IF(AN1770="",NA(),AN1770))</f>
        <v>0</v>
      </c>
      <c r="BW68">
        <f>IF(Charts!$B$3="none",G1770,IF(AO1770="",NA(),AO1770))</f>
        <v>0</v>
      </c>
      <c r="BX68">
        <f>IF(Charts!$B$3="none",H1770,IF(AP1770="",NA(),AP1770))</f>
        <v>0</v>
      </c>
      <c r="BY68">
        <f>IF(Charts!$B$3="none",I1770,IF(AQ1770="",NA(),AQ1770))</f>
        <v>0</v>
      </c>
      <c r="BZ68">
        <f>IF(Charts!$B$3="none",J1770,IF(AR1770="",NA(),AR1770))</f>
        <v>0</v>
      </c>
      <c r="CA68">
        <f>IF(Charts!$B$3="none",K1770,IF(AS1770="",NA(),AS1770))</f>
        <v>0</v>
      </c>
      <c r="CB68">
        <f>IF(Charts!$B$3="none",L1770,IF(AT1770="",NA(),AT1770))</f>
        <v>0</v>
      </c>
      <c r="CC68">
        <f>IF(Charts!$B$3="none",M1770,IF(AU1770="",NA(),AU1770))</f>
        <v>0</v>
      </c>
      <c r="CD68">
        <f>IF(Charts!$B$3="none",N1770,IF(AV1770="",NA(),AV1770))</f>
        <v>0</v>
      </c>
      <c r="CE68">
        <f>IF(Charts!$B$3="none",O1770,IF(AW1770="",NA(),AW1770))</f>
        <v>0</v>
      </c>
      <c r="CF68">
        <f>IF(Charts!$B$3="none",P1770,IF(AX1770="",NA(),AX1770))</f>
        <v>0</v>
      </c>
      <c r="CG68">
        <f>IF(Charts!$B$3="none",Q1770,IF(AY1770="",NA(),AY1770))</f>
        <v>0</v>
      </c>
      <c r="CH68">
        <f>IF(Charts!$B$3="none",R1770,IF(AZ1770="",NA(),AZ1770))</f>
        <v>0</v>
      </c>
      <c r="CI68">
        <f>IF(Charts!$B$3="none",S1770,IF(BA1770="",NA(),BA1770))</f>
        <v>0</v>
      </c>
      <c r="CJ68">
        <f>IF(Charts!$B$3="none",T1770,IF(BB1770="",NA(),BB1770))</f>
        <v>0</v>
      </c>
      <c r="CK68">
        <f>IF(Charts!$B$3="none",U1770,IF(BC1770="",NA(),BC1770))</f>
        <v>0</v>
      </c>
      <c r="CL68">
        <f>IF(Charts!$B$3="none",V1770,IF(BD1770="",NA(),BD1770))</f>
        <v>0</v>
      </c>
      <c r="CM68">
        <f>IF(Charts!$B$3="none",W1770,IF(BE1770="",NA(),BE1770))</f>
        <v>0</v>
      </c>
      <c r="CN68">
        <f>IF(Charts!$B$3="none",X1770,IF(BF1770="",NA(),BF1770))</f>
        <v>0</v>
      </c>
      <c r="CO68">
        <f>IF(Charts!$B$3="none",Y1770,IF(BG1770="",NA(),BG1770))</f>
        <v>0</v>
      </c>
      <c r="CP68">
        <f>IF(Charts!$B$3="none",Z1770,IF(BH1770="",NA(),BH1770))</f>
        <v>0</v>
      </c>
      <c r="CQ68">
        <f>IF(Charts!$B$3="none",AA1770,IF(BI1770="",NA(),BI1770))</f>
        <v>0</v>
      </c>
      <c r="CR68">
        <f>IF(Charts!$B$3="none",AB1770,IF(BJ1770="",NA(),BJ1770))</f>
        <v>0</v>
      </c>
      <c r="CS68">
        <f>IF(Charts!$B$3="none",AC1770,IF(BK1770="",NA(),BK1770))</f>
        <v>0</v>
      </c>
      <c r="CT68">
        <f>IF(Charts!$B$3="none",AD1770,IF(BL1770="",NA(),BL1770))</f>
        <v>0</v>
      </c>
      <c r="CU68">
        <f>IF(Charts!$B$3="none",AE1770,IF(BM1770="",NA(),BM1770))</f>
        <v>0</v>
      </c>
      <c r="CV68">
        <f>IF(Charts!$B$3="none",AF1770,IF(BN1770="",NA(),BN1770))</f>
        <v>0</v>
      </c>
      <c r="CW68">
        <f>IF(Charts!$B$3="none",AG1770,IF(BO1770="",NA(),BO1770))</f>
        <v>0</v>
      </c>
      <c r="CX68">
        <f>IF(Charts!$B$3="none",AH1770,IF(BP1770="",NA(),BP1770))</f>
        <v>0</v>
      </c>
      <c r="CY68">
        <f>IF(Charts!$B$3="none",AI1770,IF(BQ1770="",NA(),BQ1770))</f>
        <v>0</v>
      </c>
      <c r="CZ68">
        <f>IF(Charts!$B$3="none",AJ1770,IF(BR1770="",NA(),BR1770))</f>
        <v>0</v>
      </c>
    </row>
    <row r="69" spans="4:104">
      <c r="D69">
        <v>65</v>
      </c>
      <c r="E69">
        <f>IF(INDIRECT(ADDRESS($D69+2,E$2+1,,,"Instances"))="","",INDIRECT(ADDRESS($D69+2,E$2+1,,,"Instances")))</f>
        <v>0</v>
      </c>
      <c r="F69">
        <f>IFERROR(SMALL(E5:E343,ROW()-ROW($F$5)+1),"")</f>
        <v>0</v>
      </c>
      <c r="H69">
        <f>IFERROR(SUM(F5:F69),"")</f>
        <v>0</v>
      </c>
      <c r="I69">
        <f>IF(INDIRECT(ADDRESS($D69+2,I$2+1,,,"Instances"))="","",INDIRECT(ADDRESS($D69+2,I$2+1,,,"Instances")))</f>
        <v>0</v>
      </c>
      <c r="J69">
        <f>IFERROR(SMALL(I5:I343,ROW()-ROW($J$5)+1),"")</f>
        <v>0</v>
      </c>
      <c r="L69">
        <f>IFERROR(SUM(J5:J69),"")</f>
        <v>0</v>
      </c>
      <c r="M69">
        <f>IF(INDIRECT(ADDRESS($D69+2,M$2+1,,,"Instances"))="","",INDIRECT(ADDRESS($D69+2,M$2+1,,,"Instances")))</f>
        <v>0</v>
      </c>
      <c r="N69">
        <f>IFERROR(SMALL(M5:M343,ROW()-ROW($N$5)+1),"")</f>
        <v>0</v>
      </c>
      <c r="P69">
        <f>IFERROR(SUM(N5:N69),"")</f>
        <v>0</v>
      </c>
      <c r="Q69">
        <f>IF(INDIRECT(ADDRESS($D69+2,Q$2+1,,,"Instances"))="","",INDIRECT(ADDRESS($D69+2,Q$2+1,,,"Instances")))</f>
        <v>0</v>
      </c>
      <c r="R69">
        <f>IFERROR(SMALL(Q5:Q343,ROW()-ROW($R$5)+1),"")</f>
        <v>0</v>
      </c>
      <c r="T69">
        <f>IFERROR(SUM(R5:R69),"")</f>
        <v>0</v>
      </c>
      <c r="U69">
        <f>IF(INDIRECT(ADDRESS($D69+2,U$2+1,,,"Instances"))="","",INDIRECT(ADDRESS($D69+2,U$2+1,,,"Instances")))</f>
        <v>0</v>
      </c>
      <c r="V69">
        <f>IFERROR(SMALL(U5:U343,ROW()-ROW($V$5)+1),"")</f>
        <v>0</v>
      </c>
      <c r="X69">
        <f>IFERROR(SUM(V5:V69),"")</f>
        <v>0</v>
      </c>
      <c r="Y69">
        <f>IF(INDIRECT(ADDRESS($D69+2,Y$2+1,,,"Instances"))="","",INDIRECT(ADDRESS($D69+2,Y$2+1,,,"Instances")))</f>
        <v>0</v>
      </c>
      <c r="Z69">
        <f>IFERROR(SMALL(Y5:Y343,ROW()-ROW($Z$5)+1),"")</f>
        <v>0</v>
      </c>
      <c r="AB69">
        <f>IFERROR(SUM(Z5:Z69),"")</f>
        <v>0</v>
      </c>
      <c r="AC69">
        <f>IF(INDIRECT(ADDRESS($D69+2,AC$2+1,,,"Instances"))="","",INDIRECT(ADDRESS($D69+2,AC$2+1,,,"Instances")))</f>
        <v>0</v>
      </c>
      <c r="AD69">
        <f>IFERROR(SMALL(AC5:AC343,ROW()-ROW($AD$5)+1),"")</f>
        <v>0</v>
      </c>
      <c r="AF69">
        <f>IFERROR(SUM(AD5:AD69),"")</f>
        <v>0</v>
      </c>
      <c r="AG69">
        <f>IF(INDIRECT(ADDRESS($D69+2,AG$2+1,,,"Instances"))="","",INDIRECT(ADDRESS($D69+2,AG$2+1,,,"Instances")))</f>
        <v>0</v>
      </c>
      <c r="AH69">
        <f>IFERROR(SMALL(AG5:AG343,ROW()-ROW($AH$5)+1),"")</f>
        <v>0</v>
      </c>
      <c r="AJ69">
        <f>IFERROR(SUM(AH5:AH69),"")</f>
        <v>0</v>
      </c>
      <c r="AL69">
        <v>65</v>
      </c>
      <c r="AM69" cm="1">
        <f t="array" ref="AM69">_xlfn.SWITCH(Charts!$B$3,"average", AVERAGE(INDIRECT(ADDRESS(64+3,AM$2+1,,,"Instances") &amp; ":" &amp; ADDRESS(64+3,AM$2+1))),"median", MEDIAN(INDIRECT(ADDRESS(64+3,AM$2+1,,,"Instances") &amp; ":" &amp; ADDRESS(64+3,AM$2+1))),"min", MIN(INDIRECT(ADDRESS(64+3,AM$2+1,,,"Instances") &amp; ":" &amp; ADDRESS(64+3,AM$2+1))),"max", MAX(INDIRECT(ADDRESS(64+3,AM$2+1,,,"Instances") &amp; ":" &amp; ADDRESS(64+3,AM$2+1))),"diff", MAX(INDIRECT(ADDRESS(64+3,AM$2+1,,,"Instances") &amp; ":" &amp; ADDRESS(64+3,AM$2+1)))-MIN(INDIRECT(ADDRESS(64+3,AM$2+1,,,"Instances") &amp; ":" &amp; ADDRESS(64+3,AM$2+1))))</f>
        <v>0</v>
      </c>
      <c r="AN69">
        <f>IFERROR(SMALL(AM5:AM343,ROW()-ROW($AN$5)+1),"")</f>
        <v>0</v>
      </c>
      <c r="AP69">
        <f>IFERROR(SUM(AN5:AN69),"")</f>
        <v>0</v>
      </c>
      <c r="AQ69" cm="1">
        <f t="array" ref="AQ69">_xlfn.SWITCH(Charts!$B$3,"average", AVERAGE(INDIRECT(ADDRESS(64+3,AQ$2+1,,,"Instances") &amp; ":" &amp; ADDRESS(64+3,AQ$2+1))),"median", MEDIAN(INDIRECT(ADDRESS(64+3,AQ$2+1,,,"Instances") &amp; ":" &amp; ADDRESS(64+3,AQ$2+1))),"min", MIN(INDIRECT(ADDRESS(64+3,AQ$2+1,,,"Instances") &amp; ":" &amp; ADDRESS(64+3,AQ$2+1))),"max", MAX(INDIRECT(ADDRESS(64+3,AQ$2+1,,,"Instances") &amp; ":" &amp; ADDRESS(64+3,AQ$2+1))),"diff", MAX(INDIRECT(ADDRESS(64+3,AQ$2+1,,,"Instances") &amp; ":" &amp; ADDRESS(64+3,AQ$2+1)))-MIN(INDIRECT(ADDRESS(64+3,AQ$2+1,,,"Instances") &amp; ":" &amp; ADDRESS(64+3,AQ$2+1))))</f>
        <v>0</v>
      </c>
      <c r="AR69">
        <f>IFERROR(SMALL(AQ5:AQ343,ROW()-ROW($AR$5)+1),"")</f>
        <v>0</v>
      </c>
      <c r="AT69">
        <f>IFERROR(SUM(AR5:AR69),"")</f>
        <v>0</v>
      </c>
      <c r="AU69" cm="1">
        <f t="array" ref="AU69">_xlfn.SWITCH(Charts!$B$3,"average", AVERAGE(INDIRECT(ADDRESS(64+3,AU$2+1,,,"Instances") &amp; ":" &amp; ADDRESS(64+3,AU$2+1))),"median", MEDIAN(INDIRECT(ADDRESS(64+3,AU$2+1,,,"Instances") &amp; ":" &amp; ADDRESS(64+3,AU$2+1))),"min", MIN(INDIRECT(ADDRESS(64+3,AU$2+1,,,"Instances") &amp; ":" &amp; ADDRESS(64+3,AU$2+1))),"max", MAX(INDIRECT(ADDRESS(64+3,AU$2+1,,,"Instances") &amp; ":" &amp; ADDRESS(64+3,AU$2+1))),"diff", MAX(INDIRECT(ADDRESS(64+3,AU$2+1,,,"Instances") &amp; ":" &amp; ADDRESS(64+3,AU$2+1)))-MIN(INDIRECT(ADDRESS(64+3,AU$2+1,,,"Instances") &amp; ":" &amp; ADDRESS(64+3,AU$2+1))))</f>
        <v>0</v>
      </c>
      <c r="AV69">
        <f>IFERROR(SMALL(AU5:AU343,ROW()-ROW($AV$5)+1),"")</f>
        <v>0</v>
      </c>
      <c r="AX69">
        <f>IFERROR(SUM(AV5:AV69),"")</f>
        <v>0</v>
      </c>
      <c r="AY69" cm="1">
        <f t="array" ref="AY69">_xlfn.SWITCH(Charts!$B$3,"average", AVERAGE(INDIRECT(ADDRESS(64+3,AY$2+1,,,"Instances") &amp; ":" &amp; ADDRESS(64+3,AY$2+1))),"median", MEDIAN(INDIRECT(ADDRESS(64+3,AY$2+1,,,"Instances") &amp; ":" &amp; ADDRESS(64+3,AY$2+1))),"min", MIN(INDIRECT(ADDRESS(64+3,AY$2+1,,,"Instances") &amp; ":" &amp; ADDRESS(64+3,AY$2+1))),"max", MAX(INDIRECT(ADDRESS(64+3,AY$2+1,,,"Instances") &amp; ":" &amp; ADDRESS(64+3,AY$2+1))),"diff", MAX(INDIRECT(ADDRESS(64+3,AY$2+1,,,"Instances") &amp; ":" &amp; ADDRESS(64+3,AY$2+1)))-MIN(INDIRECT(ADDRESS(64+3,AY$2+1,,,"Instances") &amp; ":" &amp; ADDRESS(64+3,AY$2+1))))</f>
        <v>0</v>
      </c>
      <c r="AZ69">
        <f>IFERROR(SMALL(AY5:AY343,ROW()-ROW($AZ$5)+1),"")</f>
        <v>0</v>
      </c>
      <c r="BB69">
        <f>IFERROR(SUM(AZ5:AZ69),"")</f>
        <v>0</v>
      </c>
      <c r="BC69" cm="1">
        <f t="array" ref="BC69">_xlfn.SWITCH(Charts!$B$3,"average", AVERAGE(INDIRECT(ADDRESS(64+3,BC$2+1,,,"Instances") &amp; ":" &amp; ADDRESS(64+3,BC$2+1))),"median", MEDIAN(INDIRECT(ADDRESS(64+3,BC$2+1,,,"Instances") &amp; ":" &amp; ADDRESS(64+3,BC$2+1))),"min", MIN(INDIRECT(ADDRESS(64+3,BC$2+1,,,"Instances") &amp; ":" &amp; ADDRESS(64+3,BC$2+1))),"max", MAX(INDIRECT(ADDRESS(64+3,BC$2+1,,,"Instances") &amp; ":" &amp; ADDRESS(64+3,BC$2+1))),"diff", MAX(INDIRECT(ADDRESS(64+3,BC$2+1,,,"Instances") &amp; ":" &amp; ADDRESS(64+3,BC$2+1)))-MIN(INDIRECT(ADDRESS(64+3,BC$2+1,,,"Instances") &amp; ":" &amp; ADDRESS(64+3,BC$2+1))))</f>
        <v>0</v>
      </c>
      <c r="BD69">
        <f>IFERROR(SMALL(BC5:BC343,ROW()-ROW($BD$5)+1),"")</f>
        <v>0</v>
      </c>
      <c r="BF69">
        <f>IFERROR(SUM(BD5:BD69),"")</f>
        <v>0</v>
      </c>
      <c r="BG69" cm="1">
        <f t="array" ref="BG69">_xlfn.SWITCH(Charts!$B$3,"average", AVERAGE(INDIRECT(ADDRESS(64+3,BG$2+1,,,"Instances") &amp; ":" &amp; ADDRESS(64+3,BG$2+1))),"median", MEDIAN(INDIRECT(ADDRESS(64+3,BG$2+1,,,"Instances") &amp; ":" &amp; ADDRESS(64+3,BG$2+1))),"min", MIN(INDIRECT(ADDRESS(64+3,BG$2+1,,,"Instances") &amp; ":" &amp; ADDRESS(64+3,BG$2+1))),"max", MAX(INDIRECT(ADDRESS(64+3,BG$2+1,,,"Instances") &amp; ":" &amp; ADDRESS(64+3,BG$2+1))),"diff", MAX(INDIRECT(ADDRESS(64+3,BG$2+1,,,"Instances") &amp; ":" &amp; ADDRESS(64+3,BG$2+1)))-MIN(INDIRECT(ADDRESS(64+3,BG$2+1,,,"Instances") &amp; ":" &amp; ADDRESS(64+3,BG$2+1))))</f>
        <v>0</v>
      </c>
      <c r="BH69">
        <f>IFERROR(SMALL(BG5:BG343,ROW()-ROW($BH$5)+1),"")</f>
        <v>0</v>
      </c>
      <c r="BJ69">
        <f>IFERROR(SUM(BH5:BH69),"")</f>
        <v>0</v>
      </c>
      <c r="BK69" cm="1">
        <f t="array" ref="BK69">_xlfn.SWITCH(Charts!$B$3,"average", AVERAGE(INDIRECT(ADDRESS(64+3,BK$2+1,,,"Instances") &amp; ":" &amp; ADDRESS(64+3,BK$2+1))),"median", MEDIAN(INDIRECT(ADDRESS(64+3,BK$2+1,,,"Instances") &amp; ":" &amp; ADDRESS(64+3,BK$2+1))),"min", MIN(INDIRECT(ADDRESS(64+3,BK$2+1,,,"Instances") &amp; ":" &amp; ADDRESS(64+3,BK$2+1))),"max", MAX(INDIRECT(ADDRESS(64+3,BK$2+1,,,"Instances") &amp; ":" &amp; ADDRESS(64+3,BK$2+1))),"diff", MAX(INDIRECT(ADDRESS(64+3,BK$2+1,,,"Instances") &amp; ":" &amp; ADDRESS(64+3,BK$2+1)))-MIN(INDIRECT(ADDRESS(64+3,BK$2+1,,,"Instances") &amp; ":" &amp; ADDRESS(64+3,BK$2+1))))</f>
        <v>0</v>
      </c>
      <c r="BL69">
        <f>IFERROR(SMALL(BK5:BK343,ROW()-ROW($BL$5)+1),"")</f>
        <v>0</v>
      </c>
      <c r="BN69">
        <f>IFERROR(SUM(BL5:BL69),"")</f>
        <v>0</v>
      </c>
      <c r="BO69" cm="1">
        <f t="array" ref="BO69">_xlfn.SWITCH(Charts!$B$3,"average", AVERAGE(INDIRECT(ADDRESS(64+3,BO$2+1,,,"Instances") &amp; ":" &amp; ADDRESS(64+3,BO$2+1))),"median", MEDIAN(INDIRECT(ADDRESS(64+3,BO$2+1,,,"Instances") &amp; ":" &amp; ADDRESS(64+3,BO$2+1))),"min", MIN(INDIRECT(ADDRESS(64+3,BO$2+1,,,"Instances") &amp; ":" &amp; ADDRESS(64+3,BO$2+1))),"max", MAX(INDIRECT(ADDRESS(64+3,BO$2+1,,,"Instances") &amp; ":" &amp; ADDRESS(64+3,BO$2+1))),"diff", MAX(INDIRECT(ADDRESS(64+3,BO$2+1,,,"Instances") &amp; ":" &amp; ADDRESS(64+3,BO$2+1)))-MIN(INDIRECT(ADDRESS(64+3,BO$2+1,,,"Instances") &amp; ":" &amp; ADDRESS(64+3,BO$2+1))))</f>
        <v>0</v>
      </c>
      <c r="BP69">
        <f>IFERROR(SMALL(BO5:BO343,ROW()-ROW($BP$5)+1),"")</f>
        <v>0</v>
      </c>
      <c r="BR69">
        <f>IFERROR(SUM(BP5:BP69),"")</f>
        <v>0</v>
      </c>
      <c r="BU69">
        <f>IF(Charts!$B$3="none",E1771,IF(AM1771="",NA(),AM1771))</f>
        <v>0</v>
      </c>
      <c r="BV69">
        <f>IF(Charts!$B$3="none",F1771,IF(AN1771="",NA(),AN1771))</f>
        <v>0</v>
      </c>
      <c r="BW69">
        <f>IF(Charts!$B$3="none",G1771,IF(AO1771="",NA(),AO1771))</f>
        <v>0</v>
      </c>
      <c r="BX69">
        <f>IF(Charts!$B$3="none",H1771,IF(AP1771="",NA(),AP1771))</f>
        <v>0</v>
      </c>
      <c r="BY69">
        <f>IF(Charts!$B$3="none",I1771,IF(AQ1771="",NA(),AQ1771))</f>
        <v>0</v>
      </c>
      <c r="BZ69">
        <f>IF(Charts!$B$3="none",J1771,IF(AR1771="",NA(),AR1771))</f>
        <v>0</v>
      </c>
      <c r="CA69">
        <f>IF(Charts!$B$3="none",K1771,IF(AS1771="",NA(),AS1771))</f>
        <v>0</v>
      </c>
      <c r="CB69">
        <f>IF(Charts!$B$3="none",L1771,IF(AT1771="",NA(),AT1771))</f>
        <v>0</v>
      </c>
      <c r="CC69">
        <f>IF(Charts!$B$3="none",M1771,IF(AU1771="",NA(),AU1771))</f>
        <v>0</v>
      </c>
      <c r="CD69">
        <f>IF(Charts!$B$3="none",N1771,IF(AV1771="",NA(),AV1771))</f>
        <v>0</v>
      </c>
      <c r="CE69">
        <f>IF(Charts!$B$3="none",O1771,IF(AW1771="",NA(),AW1771))</f>
        <v>0</v>
      </c>
      <c r="CF69">
        <f>IF(Charts!$B$3="none",P1771,IF(AX1771="",NA(),AX1771))</f>
        <v>0</v>
      </c>
      <c r="CG69">
        <f>IF(Charts!$B$3="none",Q1771,IF(AY1771="",NA(),AY1771))</f>
        <v>0</v>
      </c>
      <c r="CH69">
        <f>IF(Charts!$B$3="none",R1771,IF(AZ1771="",NA(),AZ1771))</f>
        <v>0</v>
      </c>
      <c r="CI69">
        <f>IF(Charts!$B$3="none",S1771,IF(BA1771="",NA(),BA1771))</f>
        <v>0</v>
      </c>
      <c r="CJ69">
        <f>IF(Charts!$B$3="none",T1771,IF(BB1771="",NA(),BB1771))</f>
        <v>0</v>
      </c>
      <c r="CK69">
        <f>IF(Charts!$B$3="none",U1771,IF(BC1771="",NA(),BC1771))</f>
        <v>0</v>
      </c>
      <c r="CL69">
        <f>IF(Charts!$B$3="none",V1771,IF(BD1771="",NA(),BD1771))</f>
        <v>0</v>
      </c>
      <c r="CM69">
        <f>IF(Charts!$B$3="none",W1771,IF(BE1771="",NA(),BE1771))</f>
        <v>0</v>
      </c>
      <c r="CN69">
        <f>IF(Charts!$B$3="none",X1771,IF(BF1771="",NA(),BF1771))</f>
        <v>0</v>
      </c>
      <c r="CO69">
        <f>IF(Charts!$B$3="none",Y1771,IF(BG1771="",NA(),BG1771))</f>
        <v>0</v>
      </c>
      <c r="CP69">
        <f>IF(Charts!$B$3="none",Z1771,IF(BH1771="",NA(),BH1771))</f>
        <v>0</v>
      </c>
      <c r="CQ69">
        <f>IF(Charts!$B$3="none",AA1771,IF(BI1771="",NA(),BI1771))</f>
        <v>0</v>
      </c>
      <c r="CR69">
        <f>IF(Charts!$B$3="none",AB1771,IF(BJ1771="",NA(),BJ1771))</f>
        <v>0</v>
      </c>
      <c r="CS69">
        <f>IF(Charts!$B$3="none",AC1771,IF(BK1771="",NA(),BK1771))</f>
        <v>0</v>
      </c>
      <c r="CT69">
        <f>IF(Charts!$B$3="none",AD1771,IF(BL1771="",NA(),BL1771))</f>
        <v>0</v>
      </c>
      <c r="CU69">
        <f>IF(Charts!$B$3="none",AE1771,IF(BM1771="",NA(),BM1771))</f>
        <v>0</v>
      </c>
      <c r="CV69">
        <f>IF(Charts!$B$3="none",AF1771,IF(BN1771="",NA(),BN1771))</f>
        <v>0</v>
      </c>
      <c r="CW69">
        <f>IF(Charts!$B$3="none",AG1771,IF(BO1771="",NA(),BO1771))</f>
        <v>0</v>
      </c>
      <c r="CX69">
        <f>IF(Charts!$B$3="none",AH1771,IF(BP1771="",NA(),BP1771))</f>
        <v>0</v>
      </c>
      <c r="CY69">
        <f>IF(Charts!$B$3="none",AI1771,IF(BQ1771="",NA(),BQ1771))</f>
        <v>0</v>
      </c>
      <c r="CZ69">
        <f>IF(Charts!$B$3="none",AJ1771,IF(BR1771="",NA(),BR1771))</f>
        <v>0</v>
      </c>
    </row>
    <row r="70" spans="4:104">
      <c r="D70">
        <v>66</v>
      </c>
      <c r="E70">
        <f>IF(INDIRECT(ADDRESS($D70+2,E$2+1,,,"Instances"))="","",INDIRECT(ADDRESS($D70+2,E$2+1,,,"Instances")))</f>
        <v>0</v>
      </c>
      <c r="F70">
        <f>IFERROR(SMALL(E5:E343,ROW()-ROW($F$5)+1),"")</f>
        <v>0</v>
      </c>
      <c r="H70">
        <f>IFERROR(SUM(F5:F70),"")</f>
        <v>0</v>
      </c>
      <c r="I70">
        <f>IF(INDIRECT(ADDRESS($D70+2,I$2+1,,,"Instances"))="","",INDIRECT(ADDRESS($D70+2,I$2+1,,,"Instances")))</f>
        <v>0</v>
      </c>
      <c r="J70">
        <f>IFERROR(SMALL(I5:I343,ROW()-ROW($J$5)+1),"")</f>
        <v>0</v>
      </c>
      <c r="L70">
        <f>IFERROR(SUM(J5:J70),"")</f>
        <v>0</v>
      </c>
      <c r="M70">
        <f>IF(INDIRECT(ADDRESS($D70+2,M$2+1,,,"Instances"))="","",INDIRECT(ADDRESS($D70+2,M$2+1,,,"Instances")))</f>
        <v>0</v>
      </c>
      <c r="N70">
        <f>IFERROR(SMALL(M5:M343,ROW()-ROW($N$5)+1),"")</f>
        <v>0</v>
      </c>
      <c r="P70">
        <f>IFERROR(SUM(N5:N70),"")</f>
        <v>0</v>
      </c>
      <c r="Q70">
        <f>IF(INDIRECT(ADDRESS($D70+2,Q$2+1,,,"Instances"))="","",INDIRECT(ADDRESS($D70+2,Q$2+1,,,"Instances")))</f>
        <v>0</v>
      </c>
      <c r="R70">
        <f>IFERROR(SMALL(Q5:Q343,ROW()-ROW($R$5)+1),"")</f>
        <v>0</v>
      </c>
      <c r="T70">
        <f>IFERROR(SUM(R5:R70),"")</f>
        <v>0</v>
      </c>
      <c r="U70">
        <f>IF(INDIRECT(ADDRESS($D70+2,U$2+1,,,"Instances"))="","",INDIRECT(ADDRESS($D70+2,U$2+1,,,"Instances")))</f>
        <v>0</v>
      </c>
      <c r="V70">
        <f>IFERROR(SMALL(U5:U343,ROW()-ROW($V$5)+1),"")</f>
        <v>0</v>
      </c>
      <c r="X70">
        <f>IFERROR(SUM(V5:V70),"")</f>
        <v>0</v>
      </c>
      <c r="Y70">
        <f>IF(INDIRECT(ADDRESS($D70+2,Y$2+1,,,"Instances"))="","",INDIRECT(ADDRESS($D70+2,Y$2+1,,,"Instances")))</f>
        <v>0</v>
      </c>
      <c r="Z70">
        <f>IFERROR(SMALL(Y5:Y343,ROW()-ROW($Z$5)+1),"")</f>
        <v>0</v>
      </c>
      <c r="AB70">
        <f>IFERROR(SUM(Z5:Z70),"")</f>
        <v>0</v>
      </c>
      <c r="AC70">
        <f>IF(INDIRECT(ADDRESS($D70+2,AC$2+1,,,"Instances"))="","",INDIRECT(ADDRESS($D70+2,AC$2+1,,,"Instances")))</f>
        <v>0</v>
      </c>
      <c r="AD70">
        <f>IFERROR(SMALL(AC5:AC343,ROW()-ROW($AD$5)+1),"")</f>
        <v>0</v>
      </c>
      <c r="AF70">
        <f>IFERROR(SUM(AD5:AD70),"")</f>
        <v>0</v>
      </c>
      <c r="AG70">
        <f>IF(INDIRECT(ADDRESS($D70+2,AG$2+1,,,"Instances"))="","",INDIRECT(ADDRESS($D70+2,AG$2+1,,,"Instances")))</f>
        <v>0</v>
      </c>
      <c r="AH70">
        <f>IFERROR(SMALL(AG5:AG343,ROW()-ROW($AH$5)+1),"")</f>
        <v>0</v>
      </c>
      <c r="AJ70">
        <f>IFERROR(SUM(AH5:AH70),"")</f>
        <v>0</v>
      </c>
      <c r="AL70">
        <v>66</v>
      </c>
      <c r="AM70" cm="1">
        <f t="array" ref="AM70">_xlfn.SWITCH(Charts!$B$3,"average", AVERAGE(INDIRECT(ADDRESS(65+3,AM$2+1,,,"Instances") &amp; ":" &amp; ADDRESS(65+3,AM$2+1))),"median", MEDIAN(INDIRECT(ADDRESS(65+3,AM$2+1,,,"Instances") &amp; ":" &amp; ADDRESS(65+3,AM$2+1))),"min", MIN(INDIRECT(ADDRESS(65+3,AM$2+1,,,"Instances") &amp; ":" &amp; ADDRESS(65+3,AM$2+1))),"max", MAX(INDIRECT(ADDRESS(65+3,AM$2+1,,,"Instances") &amp; ":" &amp; ADDRESS(65+3,AM$2+1))),"diff", MAX(INDIRECT(ADDRESS(65+3,AM$2+1,,,"Instances") &amp; ":" &amp; ADDRESS(65+3,AM$2+1)))-MIN(INDIRECT(ADDRESS(65+3,AM$2+1,,,"Instances") &amp; ":" &amp; ADDRESS(65+3,AM$2+1))))</f>
        <v>0</v>
      </c>
      <c r="AN70">
        <f>IFERROR(SMALL(AM5:AM343,ROW()-ROW($AN$5)+1),"")</f>
        <v>0</v>
      </c>
      <c r="AP70">
        <f>IFERROR(SUM(AN5:AN70),"")</f>
        <v>0</v>
      </c>
      <c r="AQ70" cm="1">
        <f t="array" ref="AQ70">_xlfn.SWITCH(Charts!$B$3,"average", AVERAGE(INDIRECT(ADDRESS(65+3,AQ$2+1,,,"Instances") &amp; ":" &amp; ADDRESS(65+3,AQ$2+1))),"median", MEDIAN(INDIRECT(ADDRESS(65+3,AQ$2+1,,,"Instances") &amp; ":" &amp; ADDRESS(65+3,AQ$2+1))),"min", MIN(INDIRECT(ADDRESS(65+3,AQ$2+1,,,"Instances") &amp; ":" &amp; ADDRESS(65+3,AQ$2+1))),"max", MAX(INDIRECT(ADDRESS(65+3,AQ$2+1,,,"Instances") &amp; ":" &amp; ADDRESS(65+3,AQ$2+1))),"diff", MAX(INDIRECT(ADDRESS(65+3,AQ$2+1,,,"Instances") &amp; ":" &amp; ADDRESS(65+3,AQ$2+1)))-MIN(INDIRECT(ADDRESS(65+3,AQ$2+1,,,"Instances") &amp; ":" &amp; ADDRESS(65+3,AQ$2+1))))</f>
        <v>0</v>
      </c>
      <c r="AR70">
        <f>IFERROR(SMALL(AQ5:AQ343,ROW()-ROW($AR$5)+1),"")</f>
        <v>0</v>
      </c>
      <c r="AT70">
        <f>IFERROR(SUM(AR5:AR70),"")</f>
        <v>0</v>
      </c>
      <c r="AU70" cm="1">
        <f t="array" ref="AU70">_xlfn.SWITCH(Charts!$B$3,"average", AVERAGE(INDIRECT(ADDRESS(65+3,AU$2+1,,,"Instances") &amp; ":" &amp; ADDRESS(65+3,AU$2+1))),"median", MEDIAN(INDIRECT(ADDRESS(65+3,AU$2+1,,,"Instances") &amp; ":" &amp; ADDRESS(65+3,AU$2+1))),"min", MIN(INDIRECT(ADDRESS(65+3,AU$2+1,,,"Instances") &amp; ":" &amp; ADDRESS(65+3,AU$2+1))),"max", MAX(INDIRECT(ADDRESS(65+3,AU$2+1,,,"Instances") &amp; ":" &amp; ADDRESS(65+3,AU$2+1))),"diff", MAX(INDIRECT(ADDRESS(65+3,AU$2+1,,,"Instances") &amp; ":" &amp; ADDRESS(65+3,AU$2+1)))-MIN(INDIRECT(ADDRESS(65+3,AU$2+1,,,"Instances") &amp; ":" &amp; ADDRESS(65+3,AU$2+1))))</f>
        <v>0</v>
      </c>
      <c r="AV70">
        <f>IFERROR(SMALL(AU5:AU343,ROW()-ROW($AV$5)+1),"")</f>
        <v>0</v>
      </c>
      <c r="AX70">
        <f>IFERROR(SUM(AV5:AV70),"")</f>
        <v>0</v>
      </c>
      <c r="AY70" cm="1">
        <f t="array" ref="AY70">_xlfn.SWITCH(Charts!$B$3,"average", AVERAGE(INDIRECT(ADDRESS(65+3,AY$2+1,,,"Instances") &amp; ":" &amp; ADDRESS(65+3,AY$2+1))),"median", MEDIAN(INDIRECT(ADDRESS(65+3,AY$2+1,,,"Instances") &amp; ":" &amp; ADDRESS(65+3,AY$2+1))),"min", MIN(INDIRECT(ADDRESS(65+3,AY$2+1,,,"Instances") &amp; ":" &amp; ADDRESS(65+3,AY$2+1))),"max", MAX(INDIRECT(ADDRESS(65+3,AY$2+1,,,"Instances") &amp; ":" &amp; ADDRESS(65+3,AY$2+1))),"diff", MAX(INDIRECT(ADDRESS(65+3,AY$2+1,,,"Instances") &amp; ":" &amp; ADDRESS(65+3,AY$2+1)))-MIN(INDIRECT(ADDRESS(65+3,AY$2+1,,,"Instances") &amp; ":" &amp; ADDRESS(65+3,AY$2+1))))</f>
        <v>0</v>
      </c>
      <c r="AZ70">
        <f>IFERROR(SMALL(AY5:AY343,ROW()-ROW($AZ$5)+1),"")</f>
        <v>0</v>
      </c>
      <c r="BB70">
        <f>IFERROR(SUM(AZ5:AZ70),"")</f>
        <v>0</v>
      </c>
      <c r="BC70" cm="1">
        <f t="array" ref="BC70">_xlfn.SWITCH(Charts!$B$3,"average", AVERAGE(INDIRECT(ADDRESS(65+3,BC$2+1,,,"Instances") &amp; ":" &amp; ADDRESS(65+3,BC$2+1))),"median", MEDIAN(INDIRECT(ADDRESS(65+3,BC$2+1,,,"Instances") &amp; ":" &amp; ADDRESS(65+3,BC$2+1))),"min", MIN(INDIRECT(ADDRESS(65+3,BC$2+1,,,"Instances") &amp; ":" &amp; ADDRESS(65+3,BC$2+1))),"max", MAX(INDIRECT(ADDRESS(65+3,BC$2+1,,,"Instances") &amp; ":" &amp; ADDRESS(65+3,BC$2+1))),"diff", MAX(INDIRECT(ADDRESS(65+3,BC$2+1,,,"Instances") &amp; ":" &amp; ADDRESS(65+3,BC$2+1)))-MIN(INDIRECT(ADDRESS(65+3,BC$2+1,,,"Instances") &amp; ":" &amp; ADDRESS(65+3,BC$2+1))))</f>
        <v>0</v>
      </c>
      <c r="BD70">
        <f>IFERROR(SMALL(BC5:BC343,ROW()-ROW($BD$5)+1),"")</f>
        <v>0</v>
      </c>
      <c r="BF70">
        <f>IFERROR(SUM(BD5:BD70),"")</f>
        <v>0</v>
      </c>
      <c r="BG70" cm="1">
        <f t="array" ref="BG70">_xlfn.SWITCH(Charts!$B$3,"average", AVERAGE(INDIRECT(ADDRESS(65+3,BG$2+1,,,"Instances") &amp; ":" &amp; ADDRESS(65+3,BG$2+1))),"median", MEDIAN(INDIRECT(ADDRESS(65+3,BG$2+1,,,"Instances") &amp; ":" &amp; ADDRESS(65+3,BG$2+1))),"min", MIN(INDIRECT(ADDRESS(65+3,BG$2+1,,,"Instances") &amp; ":" &amp; ADDRESS(65+3,BG$2+1))),"max", MAX(INDIRECT(ADDRESS(65+3,BG$2+1,,,"Instances") &amp; ":" &amp; ADDRESS(65+3,BG$2+1))),"diff", MAX(INDIRECT(ADDRESS(65+3,BG$2+1,,,"Instances") &amp; ":" &amp; ADDRESS(65+3,BG$2+1)))-MIN(INDIRECT(ADDRESS(65+3,BG$2+1,,,"Instances") &amp; ":" &amp; ADDRESS(65+3,BG$2+1))))</f>
        <v>0</v>
      </c>
      <c r="BH70">
        <f>IFERROR(SMALL(BG5:BG343,ROW()-ROW($BH$5)+1),"")</f>
        <v>0</v>
      </c>
      <c r="BJ70">
        <f>IFERROR(SUM(BH5:BH70),"")</f>
        <v>0</v>
      </c>
      <c r="BK70" cm="1">
        <f t="array" ref="BK70">_xlfn.SWITCH(Charts!$B$3,"average", AVERAGE(INDIRECT(ADDRESS(65+3,BK$2+1,,,"Instances") &amp; ":" &amp; ADDRESS(65+3,BK$2+1))),"median", MEDIAN(INDIRECT(ADDRESS(65+3,BK$2+1,,,"Instances") &amp; ":" &amp; ADDRESS(65+3,BK$2+1))),"min", MIN(INDIRECT(ADDRESS(65+3,BK$2+1,,,"Instances") &amp; ":" &amp; ADDRESS(65+3,BK$2+1))),"max", MAX(INDIRECT(ADDRESS(65+3,BK$2+1,,,"Instances") &amp; ":" &amp; ADDRESS(65+3,BK$2+1))),"diff", MAX(INDIRECT(ADDRESS(65+3,BK$2+1,,,"Instances") &amp; ":" &amp; ADDRESS(65+3,BK$2+1)))-MIN(INDIRECT(ADDRESS(65+3,BK$2+1,,,"Instances") &amp; ":" &amp; ADDRESS(65+3,BK$2+1))))</f>
        <v>0</v>
      </c>
      <c r="BL70">
        <f>IFERROR(SMALL(BK5:BK343,ROW()-ROW($BL$5)+1),"")</f>
        <v>0</v>
      </c>
      <c r="BN70">
        <f>IFERROR(SUM(BL5:BL70),"")</f>
        <v>0</v>
      </c>
      <c r="BO70" cm="1">
        <f t="array" ref="BO70">_xlfn.SWITCH(Charts!$B$3,"average", AVERAGE(INDIRECT(ADDRESS(65+3,BO$2+1,,,"Instances") &amp; ":" &amp; ADDRESS(65+3,BO$2+1))),"median", MEDIAN(INDIRECT(ADDRESS(65+3,BO$2+1,,,"Instances") &amp; ":" &amp; ADDRESS(65+3,BO$2+1))),"min", MIN(INDIRECT(ADDRESS(65+3,BO$2+1,,,"Instances") &amp; ":" &amp; ADDRESS(65+3,BO$2+1))),"max", MAX(INDIRECT(ADDRESS(65+3,BO$2+1,,,"Instances") &amp; ":" &amp; ADDRESS(65+3,BO$2+1))),"diff", MAX(INDIRECT(ADDRESS(65+3,BO$2+1,,,"Instances") &amp; ":" &amp; ADDRESS(65+3,BO$2+1)))-MIN(INDIRECT(ADDRESS(65+3,BO$2+1,,,"Instances") &amp; ":" &amp; ADDRESS(65+3,BO$2+1))))</f>
        <v>0</v>
      </c>
      <c r="BP70">
        <f>IFERROR(SMALL(BO5:BO343,ROW()-ROW($BP$5)+1),"")</f>
        <v>0</v>
      </c>
      <c r="BR70">
        <f>IFERROR(SUM(BP5:BP70),"")</f>
        <v>0</v>
      </c>
      <c r="BU70">
        <f>IF(Charts!$B$3="none",E1772,IF(AM1772="",NA(),AM1772))</f>
        <v>0</v>
      </c>
      <c r="BV70">
        <f>IF(Charts!$B$3="none",F1772,IF(AN1772="",NA(),AN1772))</f>
        <v>0</v>
      </c>
      <c r="BW70">
        <f>IF(Charts!$B$3="none",G1772,IF(AO1772="",NA(),AO1772))</f>
        <v>0</v>
      </c>
      <c r="BX70">
        <f>IF(Charts!$B$3="none",H1772,IF(AP1772="",NA(),AP1772))</f>
        <v>0</v>
      </c>
      <c r="BY70">
        <f>IF(Charts!$B$3="none",I1772,IF(AQ1772="",NA(),AQ1772))</f>
        <v>0</v>
      </c>
      <c r="BZ70">
        <f>IF(Charts!$B$3="none",J1772,IF(AR1772="",NA(),AR1772))</f>
        <v>0</v>
      </c>
      <c r="CA70">
        <f>IF(Charts!$B$3="none",K1772,IF(AS1772="",NA(),AS1772))</f>
        <v>0</v>
      </c>
      <c r="CB70">
        <f>IF(Charts!$B$3="none",L1772,IF(AT1772="",NA(),AT1772))</f>
        <v>0</v>
      </c>
      <c r="CC70">
        <f>IF(Charts!$B$3="none",M1772,IF(AU1772="",NA(),AU1772))</f>
        <v>0</v>
      </c>
      <c r="CD70">
        <f>IF(Charts!$B$3="none",N1772,IF(AV1772="",NA(),AV1772))</f>
        <v>0</v>
      </c>
      <c r="CE70">
        <f>IF(Charts!$B$3="none",O1772,IF(AW1772="",NA(),AW1772))</f>
        <v>0</v>
      </c>
      <c r="CF70">
        <f>IF(Charts!$B$3="none",P1772,IF(AX1772="",NA(),AX1772))</f>
        <v>0</v>
      </c>
      <c r="CG70">
        <f>IF(Charts!$B$3="none",Q1772,IF(AY1772="",NA(),AY1772))</f>
        <v>0</v>
      </c>
      <c r="CH70">
        <f>IF(Charts!$B$3="none",R1772,IF(AZ1772="",NA(),AZ1772))</f>
        <v>0</v>
      </c>
      <c r="CI70">
        <f>IF(Charts!$B$3="none",S1772,IF(BA1772="",NA(),BA1772))</f>
        <v>0</v>
      </c>
      <c r="CJ70">
        <f>IF(Charts!$B$3="none",T1772,IF(BB1772="",NA(),BB1772))</f>
        <v>0</v>
      </c>
      <c r="CK70">
        <f>IF(Charts!$B$3="none",U1772,IF(BC1772="",NA(),BC1772))</f>
        <v>0</v>
      </c>
      <c r="CL70">
        <f>IF(Charts!$B$3="none",V1772,IF(BD1772="",NA(),BD1772))</f>
        <v>0</v>
      </c>
      <c r="CM70">
        <f>IF(Charts!$B$3="none",W1772,IF(BE1772="",NA(),BE1772))</f>
        <v>0</v>
      </c>
      <c r="CN70">
        <f>IF(Charts!$B$3="none",X1772,IF(BF1772="",NA(),BF1772))</f>
        <v>0</v>
      </c>
      <c r="CO70">
        <f>IF(Charts!$B$3="none",Y1772,IF(BG1772="",NA(),BG1772))</f>
        <v>0</v>
      </c>
      <c r="CP70">
        <f>IF(Charts!$B$3="none",Z1772,IF(BH1772="",NA(),BH1772))</f>
        <v>0</v>
      </c>
      <c r="CQ70">
        <f>IF(Charts!$B$3="none",AA1772,IF(BI1772="",NA(),BI1772))</f>
        <v>0</v>
      </c>
      <c r="CR70">
        <f>IF(Charts!$B$3="none",AB1772,IF(BJ1772="",NA(),BJ1772))</f>
        <v>0</v>
      </c>
      <c r="CS70">
        <f>IF(Charts!$B$3="none",AC1772,IF(BK1772="",NA(),BK1772))</f>
        <v>0</v>
      </c>
      <c r="CT70">
        <f>IF(Charts!$B$3="none",AD1772,IF(BL1772="",NA(),BL1772))</f>
        <v>0</v>
      </c>
      <c r="CU70">
        <f>IF(Charts!$B$3="none",AE1772,IF(BM1772="",NA(),BM1772))</f>
        <v>0</v>
      </c>
      <c r="CV70">
        <f>IF(Charts!$B$3="none",AF1772,IF(BN1772="",NA(),BN1772))</f>
        <v>0</v>
      </c>
      <c r="CW70">
        <f>IF(Charts!$B$3="none",AG1772,IF(BO1772="",NA(),BO1772))</f>
        <v>0</v>
      </c>
      <c r="CX70">
        <f>IF(Charts!$B$3="none",AH1772,IF(BP1772="",NA(),BP1772))</f>
        <v>0</v>
      </c>
      <c r="CY70">
        <f>IF(Charts!$B$3="none",AI1772,IF(BQ1772="",NA(),BQ1772))</f>
        <v>0</v>
      </c>
      <c r="CZ70">
        <f>IF(Charts!$B$3="none",AJ1772,IF(BR1772="",NA(),BR1772))</f>
        <v>0</v>
      </c>
    </row>
    <row r="71" spans="4:104">
      <c r="D71">
        <v>67</v>
      </c>
      <c r="E71">
        <f>IF(INDIRECT(ADDRESS($D71+2,E$2+1,,,"Instances"))="","",INDIRECT(ADDRESS($D71+2,E$2+1,,,"Instances")))</f>
        <v>0</v>
      </c>
      <c r="F71">
        <f>IFERROR(SMALL(E5:E343,ROW()-ROW($F$5)+1),"")</f>
        <v>0</v>
      </c>
      <c r="H71">
        <f>IFERROR(SUM(F5:F71),"")</f>
        <v>0</v>
      </c>
      <c r="I71">
        <f>IF(INDIRECT(ADDRESS($D71+2,I$2+1,,,"Instances"))="","",INDIRECT(ADDRESS($D71+2,I$2+1,,,"Instances")))</f>
        <v>0</v>
      </c>
      <c r="J71">
        <f>IFERROR(SMALL(I5:I343,ROW()-ROW($J$5)+1),"")</f>
        <v>0</v>
      </c>
      <c r="L71">
        <f>IFERROR(SUM(J5:J71),"")</f>
        <v>0</v>
      </c>
      <c r="M71">
        <f>IF(INDIRECT(ADDRESS($D71+2,M$2+1,,,"Instances"))="","",INDIRECT(ADDRESS($D71+2,M$2+1,,,"Instances")))</f>
        <v>0</v>
      </c>
      <c r="N71">
        <f>IFERROR(SMALL(M5:M343,ROW()-ROW($N$5)+1),"")</f>
        <v>0</v>
      </c>
      <c r="P71">
        <f>IFERROR(SUM(N5:N71),"")</f>
        <v>0</v>
      </c>
      <c r="Q71">
        <f>IF(INDIRECT(ADDRESS($D71+2,Q$2+1,,,"Instances"))="","",INDIRECT(ADDRESS($D71+2,Q$2+1,,,"Instances")))</f>
        <v>0</v>
      </c>
      <c r="R71">
        <f>IFERROR(SMALL(Q5:Q343,ROW()-ROW($R$5)+1),"")</f>
        <v>0</v>
      </c>
      <c r="T71">
        <f>IFERROR(SUM(R5:R71),"")</f>
        <v>0</v>
      </c>
      <c r="U71">
        <f>IF(INDIRECT(ADDRESS($D71+2,U$2+1,,,"Instances"))="","",INDIRECT(ADDRESS($D71+2,U$2+1,,,"Instances")))</f>
        <v>0</v>
      </c>
      <c r="V71">
        <f>IFERROR(SMALL(U5:U343,ROW()-ROW($V$5)+1),"")</f>
        <v>0</v>
      </c>
      <c r="X71">
        <f>IFERROR(SUM(V5:V71),"")</f>
        <v>0</v>
      </c>
      <c r="Y71">
        <f>IF(INDIRECT(ADDRESS($D71+2,Y$2+1,,,"Instances"))="","",INDIRECT(ADDRESS($D71+2,Y$2+1,,,"Instances")))</f>
        <v>0</v>
      </c>
      <c r="Z71">
        <f>IFERROR(SMALL(Y5:Y343,ROW()-ROW($Z$5)+1),"")</f>
        <v>0</v>
      </c>
      <c r="AB71">
        <f>IFERROR(SUM(Z5:Z71),"")</f>
        <v>0</v>
      </c>
      <c r="AC71">
        <f>IF(INDIRECT(ADDRESS($D71+2,AC$2+1,,,"Instances"))="","",INDIRECT(ADDRESS($D71+2,AC$2+1,,,"Instances")))</f>
        <v>0</v>
      </c>
      <c r="AD71">
        <f>IFERROR(SMALL(AC5:AC343,ROW()-ROW($AD$5)+1),"")</f>
        <v>0</v>
      </c>
      <c r="AF71">
        <f>IFERROR(SUM(AD5:AD71),"")</f>
        <v>0</v>
      </c>
      <c r="AG71">
        <f>IF(INDIRECT(ADDRESS($D71+2,AG$2+1,,,"Instances"))="","",INDIRECT(ADDRESS($D71+2,AG$2+1,,,"Instances")))</f>
        <v>0</v>
      </c>
      <c r="AH71">
        <f>IFERROR(SMALL(AG5:AG343,ROW()-ROW($AH$5)+1),"")</f>
        <v>0</v>
      </c>
      <c r="AJ71">
        <f>IFERROR(SUM(AH5:AH71),"")</f>
        <v>0</v>
      </c>
      <c r="AL71">
        <v>67</v>
      </c>
      <c r="AM71" cm="1">
        <f t="array" ref="AM71">_xlfn.SWITCH(Charts!$B$3,"average", AVERAGE(INDIRECT(ADDRESS(66+3,AM$2+1,,,"Instances") &amp; ":" &amp; ADDRESS(66+3,AM$2+1))),"median", MEDIAN(INDIRECT(ADDRESS(66+3,AM$2+1,,,"Instances") &amp; ":" &amp; ADDRESS(66+3,AM$2+1))),"min", MIN(INDIRECT(ADDRESS(66+3,AM$2+1,,,"Instances") &amp; ":" &amp; ADDRESS(66+3,AM$2+1))),"max", MAX(INDIRECT(ADDRESS(66+3,AM$2+1,,,"Instances") &amp; ":" &amp; ADDRESS(66+3,AM$2+1))),"diff", MAX(INDIRECT(ADDRESS(66+3,AM$2+1,,,"Instances") &amp; ":" &amp; ADDRESS(66+3,AM$2+1)))-MIN(INDIRECT(ADDRESS(66+3,AM$2+1,,,"Instances") &amp; ":" &amp; ADDRESS(66+3,AM$2+1))))</f>
        <v>0</v>
      </c>
      <c r="AN71">
        <f>IFERROR(SMALL(AM5:AM343,ROW()-ROW($AN$5)+1),"")</f>
        <v>0</v>
      </c>
      <c r="AP71">
        <f>IFERROR(SUM(AN5:AN71),"")</f>
        <v>0</v>
      </c>
      <c r="AQ71" cm="1">
        <f t="array" ref="AQ71">_xlfn.SWITCH(Charts!$B$3,"average", AVERAGE(INDIRECT(ADDRESS(66+3,AQ$2+1,,,"Instances") &amp; ":" &amp; ADDRESS(66+3,AQ$2+1))),"median", MEDIAN(INDIRECT(ADDRESS(66+3,AQ$2+1,,,"Instances") &amp; ":" &amp; ADDRESS(66+3,AQ$2+1))),"min", MIN(INDIRECT(ADDRESS(66+3,AQ$2+1,,,"Instances") &amp; ":" &amp; ADDRESS(66+3,AQ$2+1))),"max", MAX(INDIRECT(ADDRESS(66+3,AQ$2+1,,,"Instances") &amp; ":" &amp; ADDRESS(66+3,AQ$2+1))),"diff", MAX(INDIRECT(ADDRESS(66+3,AQ$2+1,,,"Instances") &amp; ":" &amp; ADDRESS(66+3,AQ$2+1)))-MIN(INDIRECT(ADDRESS(66+3,AQ$2+1,,,"Instances") &amp; ":" &amp; ADDRESS(66+3,AQ$2+1))))</f>
        <v>0</v>
      </c>
      <c r="AR71">
        <f>IFERROR(SMALL(AQ5:AQ343,ROW()-ROW($AR$5)+1),"")</f>
        <v>0</v>
      </c>
      <c r="AT71">
        <f>IFERROR(SUM(AR5:AR71),"")</f>
        <v>0</v>
      </c>
      <c r="AU71" cm="1">
        <f t="array" ref="AU71">_xlfn.SWITCH(Charts!$B$3,"average", AVERAGE(INDIRECT(ADDRESS(66+3,AU$2+1,,,"Instances") &amp; ":" &amp; ADDRESS(66+3,AU$2+1))),"median", MEDIAN(INDIRECT(ADDRESS(66+3,AU$2+1,,,"Instances") &amp; ":" &amp; ADDRESS(66+3,AU$2+1))),"min", MIN(INDIRECT(ADDRESS(66+3,AU$2+1,,,"Instances") &amp; ":" &amp; ADDRESS(66+3,AU$2+1))),"max", MAX(INDIRECT(ADDRESS(66+3,AU$2+1,,,"Instances") &amp; ":" &amp; ADDRESS(66+3,AU$2+1))),"diff", MAX(INDIRECT(ADDRESS(66+3,AU$2+1,,,"Instances") &amp; ":" &amp; ADDRESS(66+3,AU$2+1)))-MIN(INDIRECT(ADDRESS(66+3,AU$2+1,,,"Instances") &amp; ":" &amp; ADDRESS(66+3,AU$2+1))))</f>
        <v>0</v>
      </c>
      <c r="AV71">
        <f>IFERROR(SMALL(AU5:AU343,ROW()-ROW($AV$5)+1),"")</f>
        <v>0</v>
      </c>
      <c r="AX71">
        <f>IFERROR(SUM(AV5:AV71),"")</f>
        <v>0</v>
      </c>
      <c r="AY71" cm="1">
        <f t="array" ref="AY71">_xlfn.SWITCH(Charts!$B$3,"average", AVERAGE(INDIRECT(ADDRESS(66+3,AY$2+1,,,"Instances") &amp; ":" &amp; ADDRESS(66+3,AY$2+1))),"median", MEDIAN(INDIRECT(ADDRESS(66+3,AY$2+1,,,"Instances") &amp; ":" &amp; ADDRESS(66+3,AY$2+1))),"min", MIN(INDIRECT(ADDRESS(66+3,AY$2+1,,,"Instances") &amp; ":" &amp; ADDRESS(66+3,AY$2+1))),"max", MAX(INDIRECT(ADDRESS(66+3,AY$2+1,,,"Instances") &amp; ":" &amp; ADDRESS(66+3,AY$2+1))),"diff", MAX(INDIRECT(ADDRESS(66+3,AY$2+1,,,"Instances") &amp; ":" &amp; ADDRESS(66+3,AY$2+1)))-MIN(INDIRECT(ADDRESS(66+3,AY$2+1,,,"Instances") &amp; ":" &amp; ADDRESS(66+3,AY$2+1))))</f>
        <v>0</v>
      </c>
      <c r="AZ71">
        <f>IFERROR(SMALL(AY5:AY343,ROW()-ROW($AZ$5)+1),"")</f>
        <v>0</v>
      </c>
      <c r="BB71">
        <f>IFERROR(SUM(AZ5:AZ71),"")</f>
        <v>0</v>
      </c>
      <c r="BC71" cm="1">
        <f t="array" ref="BC71">_xlfn.SWITCH(Charts!$B$3,"average", AVERAGE(INDIRECT(ADDRESS(66+3,BC$2+1,,,"Instances") &amp; ":" &amp; ADDRESS(66+3,BC$2+1))),"median", MEDIAN(INDIRECT(ADDRESS(66+3,BC$2+1,,,"Instances") &amp; ":" &amp; ADDRESS(66+3,BC$2+1))),"min", MIN(INDIRECT(ADDRESS(66+3,BC$2+1,,,"Instances") &amp; ":" &amp; ADDRESS(66+3,BC$2+1))),"max", MAX(INDIRECT(ADDRESS(66+3,BC$2+1,,,"Instances") &amp; ":" &amp; ADDRESS(66+3,BC$2+1))),"diff", MAX(INDIRECT(ADDRESS(66+3,BC$2+1,,,"Instances") &amp; ":" &amp; ADDRESS(66+3,BC$2+1)))-MIN(INDIRECT(ADDRESS(66+3,BC$2+1,,,"Instances") &amp; ":" &amp; ADDRESS(66+3,BC$2+1))))</f>
        <v>0</v>
      </c>
      <c r="BD71">
        <f>IFERROR(SMALL(BC5:BC343,ROW()-ROW($BD$5)+1),"")</f>
        <v>0</v>
      </c>
      <c r="BF71">
        <f>IFERROR(SUM(BD5:BD71),"")</f>
        <v>0</v>
      </c>
      <c r="BG71" cm="1">
        <f t="array" ref="BG71">_xlfn.SWITCH(Charts!$B$3,"average", AVERAGE(INDIRECT(ADDRESS(66+3,BG$2+1,,,"Instances") &amp; ":" &amp; ADDRESS(66+3,BG$2+1))),"median", MEDIAN(INDIRECT(ADDRESS(66+3,BG$2+1,,,"Instances") &amp; ":" &amp; ADDRESS(66+3,BG$2+1))),"min", MIN(INDIRECT(ADDRESS(66+3,BG$2+1,,,"Instances") &amp; ":" &amp; ADDRESS(66+3,BG$2+1))),"max", MAX(INDIRECT(ADDRESS(66+3,BG$2+1,,,"Instances") &amp; ":" &amp; ADDRESS(66+3,BG$2+1))),"diff", MAX(INDIRECT(ADDRESS(66+3,BG$2+1,,,"Instances") &amp; ":" &amp; ADDRESS(66+3,BG$2+1)))-MIN(INDIRECT(ADDRESS(66+3,BG$2+1,,,"Instances") &amp; ":" &amp; ADDRESS(66+3,BG$2+1))))</f>
        <v>0</v>
      </c>
      <c r="BH71">
        <f>IFERROR(SMALL(BG5:BG343,ROW()-ROW($BH$5)+1),"")</f>
        <v>0</v>
      </c>
      <c r="BJ71">
        <f>IFERROR(SUM(BH5:BH71),"")</f>
        <v>0</v>
      </c>
      <c r="BK71" cm="1">
        <f t="array" ref="BK71">_xlfn.SWITCH(Charts!$B$3,"average", AVERAGE(INDIRECT(ADDRESS(66+3,BK$2+1,,,"Instances") &amp; ":" &amp; ADDRESS(66+3,BK$2+1))),"median", MEDIAN(INDIRECT(ADDRESS(66+3,BK$2+1,,,"Instances") &amp; ":" &amp; ADDRESS(66+3,BK$2+1))),"min", MIN(INDIRECT(ADDRESS(66+3,BK$2+1,,,"Instances") &amp; ":" &amp; ADDRESS(66+3,BK$2+1))),"max", MAX(INDIRECT(ADDRESS(66+3,BK$2+1,,,"Instances") &amp; ":" &amp; ADDRESS(66+3,BK$2+1))),"diff", MAX(INDIRECT(ADDRESS(66+3,BK$2+1,,,"Instances") &amp; ":" &amp; ADDRESS(66+3,BK$2+1)))-MIN(INDIRECT(ADDRESS(66+3,BK$2+1,,,"Instances") &amp; ":" &amp; ADDRESS(66+3,BK$2+1))))</f>
        <v>0</v>
      </c>
      <c r="BL71">
        <f>IFERROR(SMALL(BK5:BK343,ROW()-ROW($BL$5)+1),"")</f>
        <v>0</v>
      </c>
      <c r="BN71">
        <f>IFERROR(SUM(BL5:BL71),"")</f>
        <v>0</v>
      </c>
      <c r="BO71" cm="1">
        <f t="array" ref="BO71">_xlfn.SWITCH(Charts!$B$3,"average", AVERAGE(INDIRECT(ADDRESS(66+3,BO$2+1,,,"Instances") &amp; ":" &amp; ADDRESS(66+3,BO$2+1))),"median", MEDIAN(INDIRECT(ADDRESS(66+3,BO$2+1,,,"Instances") &amp; ":" &amp; ADDRESS(66+3,BO$2+1))),"min", MIN(INDIRECT(ADDRESS(66+3,BO$2+1,,,"Instances") &amp; ":" &amp; ADDRESS(66+3,BO$2+1))),"max", MAX(INDIRECT(ADDRESS(66+3,BO$2+1,,,"Instances") &amp; ":" &amp; ADDRESS(66+3,BO$2+1))),"diff", MAX(INDIRECT(ADDRESS(66+3,BO$2+1,,,"Instances") &amp; ":" &amp; ADDRESS(66+3,BO$2+1)))-MIN(INDIRECT(ADDRESS(66+3,BO$2+1,,,"Instances") &amp; ":" &amp; ADDRESS(66+3,BO$2+1))))</f>
        <v>0</v>
      </c>
      <c r="BP71">
        <f>IFERROR(SMALL(BO5:BO343,ROW()-ROW($BP$5)+1),"")</f>
        <v>0</v>
      </c>
      <c r="BR71">
        <f>IFERROR(SUM(BP5:BP71),"")</f>
        <v>0</v>
      </c>
      <c r="BU71">
        <f>IF(Charts!$B$3="none",E1773,IF(AM1773="",NA(),AM1773))</f>
        <v>0</v>
      </c>
      <c r="BV71">
        <f>IF(Charts!$B$3="none",F1773,IF(AN1773="",NA(),AN1773))</f>
        <v>0</v>
      </c>
      <c r="BW71">
        <f>IF(Charts!$B$3="none",G1773,IF(AO1773="",NA(),AO1773))</f>
        <v>0</v>
      </c>
      <c r="BX71">
        <f>IF(Charts!$B$3="none",H1773,IF(AP1773="",NA(),AP1773))</f>
        <v>0</v>
      </c>
      <c r="BY71">
        <f>IF(Charts!$B$3="none",I1773,IF(AQ1773="",NA(),AQ1773))</f>
        <v>0</v>
      </c>
      <c r="BZ71">
        <f>IF(Charts!$B$3="none",J1773,IF(AR1773="",NA(),AR1773))</f>
        <v>0</v>
      </c>
      <c r="CA71">
        <f>IF(Charts!$B$3="none",K1773,IF(AS1773="",NA(),AS1773))</f>
        <v>0</v>
      </c>
      <c r="CB71">
        <f>IF(Charts!$B$3="none",L1773,IF(AT1773="",NA(),AT1773))</f>
        <v>0</v>
      </c>
      <c r="CC71">
        <f>IF(Charts!$B$3="none",M1773,IF(AU1773="",NA(),AU1773))</f>
        <v>0</v>
      </c>
      <c r="CD71">
        <f>IF(Charts!$B$3="none",N1773,IF(AV1773="",NA(),AV1773))</f>
        <v>0</v>
      </c>
      <c r="CE71">
        <f>IF(Charts!$B$3="none",O1773,IF(AW1773="",NA(),AW1773))</f>
        <v>0</v>
      </c>
      <c r="CF71">
        <f>IF(Charts!$B$3="none",P1773,IF(AX1773="",NA(),AX1773))</f>
        <v>0</v>
      </c>
      <c r="CG71">
        <f>IF(Charts!$B$3="none",Q1773,IF(AY1773="",NA(),AY1773))</f>
        <v>0</v>
      </c>
      <c r="CH71">
        <f>IF(Charts!$B$3="none",R1773,IF(AZ1773="",NA(),AZ1773))</f>
        <v>0</v>
      </c>
      <c r="CI71">
        <f>IF(Charts!$B$3="none",S1773,IF(BA1773="",NA(),BA1773))</f>
        <v>0</v>
      </c>
      <c r="CJ71">
        <f>IF(Charts!$B$3="none",T1773,IF(BB1773="",NA(),BB1773))</f>
        <v>0</v>
      </c>
      <c r="CK71">
        <f>IF(Charts!$B$3="none",U1773,IF(BC1773="",NA(),BC1773))</f>
        <v>0</v>
      </c>
      <c r="CL71">
        <f>IF(Charts!$B$3="none",V1773,IF(BD1773="",NA(),BD1773))</f>
        <v>0</v>
      </c>
      <c r="CM71">
        <f>IF(Charts!$B$3="none",W1773,IF(BE1773="",NA(),BE1773))</f>
        <v>0</v>
      </c>
      <c r="CN71">
        <f>IF(Charts!$B$3="none",X1773,IF(BF1773="",NA(),BF1773))</f>
        <v>0</v>
      </c>
      <c r="CO71">
        <f>IF(Charts!$B$3="none",Y1773,IF(BG1773="",NA(),BG1773))</f>
        <v>0</v>
      </c>
      <c r="CP71">
        <f>IF(Charts!$B$3="none",Z1773,IF(BH1773="",NA(),BH1773))</f>
        <v>0</v>
      </c>
      <c r="CQ71">
        <f>IF(Charts!$B$3="none",AA1773,IF(BI1773="",NA(),BI1773))</f>
        <v>0</v>
      </c>
      <c r="CR71">
        <f>IF(Charts!$B$3="none",AB1773,IF(BJ1773="",NA(),BJ1773))</f>
        <v>0</v>
      </c>
      <c r="CS71">
        <f>IF(Charts!$B$3="none",AC1773,IF(BK1773="",NA(),BK1773))</f>
        <v>0</v>
      </c>
      <c r="CT71">
        <f>IF(Charts!$B$3="none",AD1773,IF(BL1773="",NA(),BL1773))</f>
        <v>0</v>
      </c>
      <c r="CU71">
        <f>IF(Charts!$B$3="none",AE1773,IF(BM1773="",NA(),BM1773))</f>
        <v>0</v>
      </c>
      <c r="CV71">
        <f>IF(Charts!$B$3="none",AF1773,IF(BN1773="",NA(),BN1773))</f>
        <v>0</v>
      </c>
      <c r="CW71">
        <f>IF(Charts!$B$3="none",AG1773,IF(BO1773="",NA(),BO1773))</f>
        <v>0</v>
      </c>
      <c r="CX71">
        <f>IF(Charts!$B$3="none",AH1773,IF(BP1773="",NA(),BP1773))</f>
        <v>0</v>
      </c>
      <c r="CY71">
        <f>IF(Charts!$B$3="none",AI1773,IF(BQ1773="",NA(),BQ1773))</f>
        <v>0</v>
      </c>
      <c r="CZ71">
        <f>IF(Charts!$B$3="none",AJ1773,IF(BR1773="",NA(),BR1773))</f>
        <v>0</v>
      </c>
    </row>
    <row r="72" spans="4:104">
      <c r="D72">
        <v>68</v>
      </c>
      <c r="E72">
        <f>IF(INDIRECT(ADDRESS($D72+2,E$2+1,,,"Instances"))="","",INDIRECT(ADDRESS($D72+2,E$2+1,,,"Instances")))</f>
        <v>0</v>
      </c>
      <c r="F72">
        <f>IFERROR(SMALL(E5:E343,ROW()-ROW($F$5)+1),"")</f>
        <v>0</v>
      </c>
      <c r="H72">
        <f>IFERROR(SUM(F5:F72),"")</f>
        <v>0</v>
      </c>
      <c r="I72">
        <f>IF(INDIRECT(ADDRESS($D72+2,I$2+1,,,"Instances"))="","",INDIRECT(ADDRESS($D72+2,I$2+1,,,"Instances")))</f>
        <v>0</v>
      </c>
      <c r="J72">
        <f>IFERROR(SMALL(I5:I343,ROW()-ROW($J$5)+1),"")</f>
        <v>0</v>
      </c>
      <c r="L72">
        <f>IFERROR(SUM(J5:J72),"")</f>
        <v>0</v>
      </c>
      <c r="M72">
        <f>IF(INDIRECT(ADDRESS($D72+2,M$2+1,,,"Instances"))="","",INDIRECT(ADDRESS($D72+2,M$2+1,,,"Instances")))</f>
        <v>0</v>
      </c>
      <c r="N72">
        <f>IFERROR(SMALL(M5:M343,ROW()-ROW($N$5)+1),"")</f>
        <v>0</v>
      </c>
      <c r="P72">
        <f>IFERROR(SUM(N5:N72),"")</f>
        <v>0</v>
      </c>
      <c r="Q72">
        <f>IF(INDIRECT(ADDRESS($D72+2,Q$2+1,,,"Instances"))="","",INDIRECT(ADDRESS($D72+2,Q$2+1,,,"Instances")))</f>
        <v>0</v>
      </c>
      <c r="R72">
        <f>IFERROR(SMALL(Q5:Q343,ROW()-ROW($R$5)+1),"")</f>
        <v>0</v>
      </c>
      <c r="T72">
        <f>IFERROR(SUM(R5:R72),"")</f>
        <v>0</v>
      </c>
      <c r="U72">
        <f>IF(INDIRECT(ADDRESS($D72+2,U$2+1,,,"Instances"))="","",INDIRECT(ADDRESS($D72+2,U$2+1,,,"Instances")))</f>
        <v>0</v>
      </c>
      <c r="V72">
        <f>IFERROR(SMALL(U5:U343,ROW()-ROW($V$5)+1),"")</f>
        <v>0</v>
      </c>
      <c r="X72">
        <f>IFERROR(SUM(V5:V72),"")</f>
        <v>0</v>
      </c>
      <c r="Y72">
        <f>IF(INDIRECT(ADDRESS($D72+2,Y$2+1,,,"Instances"))="","",INDIRECT(ADDRESS($D72+2,Y$2+1,,,"Instances")))</f>
        <v>0</v>
      </c>
      <c r="Z72">
        <f>IFERROR(SMALL(Y5:Y343,ROW()-ROW($Z$5)+1),"")</f>
        <v>0</v>
      </c>
      <c r="AB72">
        <f>IFERROR(SUM(Z5:Z72),"")</f>
        <v>0</v>
      </c>
      <c r="AC72">
        <f>IF(INDIRECT(ADDRESS($D72+2,AC$2+1,,,"Instances"))="","",INDIRECT(ADDRESS($D72+2,AC$2+1,,,"Instances")))</f>
        <v>0</v>
      </c>
      <c r="AD72">
        <f>IFERROR(SMALL(AC5:AC343,ROW()-ROW($AD$5)+1),"")</f>
        <v>0</v>
      </c>
      <c r="AF72">
        <f>IFERROR(SUM(AD5:AD72),"")</f>
        <v>0</v>
      </c>
      <c r="AG72">
        <f>IF(INDIRECT(ADDRESS($D72+2,AG$2+1,,,"Instances"))="","",INDIRECT(ADDRESS($D72+2,AG$2+1,,,"Instances")))</f>
        <v>0</v>
      </c>
      <c r="AH72">
        <f>IFERROR(SMALL(AG5:AG343,ROW()-ROW($AH$5)+1),"")</f>
        <v>0</v>
      </c>
      <c r="AJ72">
        <f>IFERROR(SUM(AH5:AH72),"")</f>
        <v>0</v>
      </c>
      <c r="AL72">
        <v>68</v>
      </c>
      <c r="AM72" cm="1">
        <f t="array" ref="AM72">_xlfn.SWITCH(Charts!$B$3,"average", AVERAGE(INDIRECT(ADDRESS(67+3,AM$2+1,,,"Instances") &amp; ":" &amp; ADDRESS(67+3,AM$2+1))),"median", MEDIAN(INDIRECT(ADDRESS(67+3,AM$2+1,,,"Instances") &amp; ":" &amp; ADDRESS(67+3,AM$2+1))),"min", MIN(INDIRECT(ADDRESS(67+3,AM$2+1,,,"Instances") &amp; ":" &amp; ADDRESS(67+3,AM$2+1))),"max", MAX(INDIRECT(ADDRESS(67+3,AM$2+1,,,"Instances") &amp; ":" &amp; ADDRESS(67+3,AM$2+1))),"diff", MAX(INDIRECT(ADDRESS(67+3,AM$2+1,,,"Instances") &amp; ":" &amp; ADDRESS(67+3,AM$2+1)))-MIN(INDIRECT(ADDRESS(67+3,AM$2+1,,,"Instances") &amp; ":" &amp; ADDRESS(67+3,AM$2+1))))</f>
        <v>0</v>
      </c>
      <c r="AN72">
        <f>IFERROR(SMALL(AM5:AM343,ROW()-ROW($AN$5)+1),"")</f>
        <v>0</v>
      </c>
      <c r="AP72">
        <f>IFERROR(SUM(AN5:AN72),"")</f>
        <v>0</v>
      </c>
      <c r="AQ72" cm="1">
        <f t="array" ref="AQ72">_xlfn.SWITCH(Charts!$B$3,"average", AVERAGE(INDIRECT(ADDRESS(67+3,AQ$2+1,,,"Instances") &amp; ":" &amp; ADDRESS(67+3,AQ$2+1))),"median", MEDIAN(INDIRECT(ADDRESS(67+3,AQ$2+1,,,"Instances") &amp; ":" &amp; ADDRESS(67+3,AQ$2+1))),"min", MIN(INDIRECT(ADDRESS(67+3,AQ$2+1,,,"Instances") &amp; ":" &amp; ADDRESS(67+3,AQ$2+1))),"max", MAX(INDIRECT(ADDRESS(67+3,AQ$2+1,,,"Instances") &amp; ":" &amp; ADDRESS(67+3,AQ$2+1))),"diff", MAX(INDIRECT(ADDRESS(67+3,AQ$2+1,,,"Instances") &amp; ":" &amp; ADDRESS(67+3,AQ$2+1)))-MIN(INDIRECT(ADDRESS(67+3,AQ$2+1,,,"Instances") &amp; ":" &amp; ADDRESS(67+3,AQ$2+1))))</f>
        <v>0</v>
      </c>
      <c r="AR72">
        <f>IFERROR(SMALL(AQ5:AQ343,ROW()-ROW($AR$5)+1),"")</f>
        <v>0</v>
      </c>
      <c r="AT72">
        <f>IFERROR(SUM(AR5:AR72),"")</f>
        <v>0</v>
      </c>
      <c r="AU72" cm="1">
        <f t="array" ref="AU72">_xlfn.SWITCH(Charts!$B$3,"average", AVERAGE(INDIRECT(ADDRESS(67+3,AU$2+1,,,"Instances") &amp; ":" &amp; ADDRESS(67+3,AU$2+1))),"median", MEDIAN(INDIRECT(ADDRESS(67+3,AU$2+1,,,"Instances") &amp; ":" &amp; ADDRESS(67+3,AU$2+1))),"min", MIN(INDIRECT(ADDRESS(67+3,AU$2+1,,,"Instances") &amp; ":" &amp; ADDRESS(67+3,AU$2+1))),"max", MAX(INDIRECT(ADDRESS(67+3,AU$2+1,,,"Instances") &amp; ":" &amp; ADDRESS(67+3,AU$2+1))),"diff", MAX(INDIRECT(ADDRESS(67+3,AU$2+1,,,"Instances") &amp; ":" &amp; ADDRESS(67+3,AU$2+1)))-MIN(INDIRECT(ADDRESS(67+3,AU$2+1,,,"Instances") &amp; ":" &amp; ADDRESS(67+3,AU$2+1))))</f>
        <v>0</v>
      </c>
      <c r="AV72">
        <f>IFERROR(SMALL(AU5:AU343,ROW()-ROW($AV$5)+1),"")</f>
        <v>0</v>
      </c>
      <c r="AX72">
        <f>IFERROR(SUM(AV5:AV72),"")</f>
        <v>0</v>
      </c>
      <c r="AY72" cm="1">
        <f t="array" ref="AY72">_xlfn.SWITCH(Charts!$B$3,"average", AVERAGE(INDIRECT(ADDRESS(67+3,AY$2+1,,,"Instances") &amp; ":" &amp; ADDRESS(67+3,AY$2+1))),"median", MEDIAN(INDIRECT(ADDRESS(67+3,AY$2+1,,,"Instances") &amp; ":" &amp; ADDRESS(67+3,AY$2+1))),"min", MIN(INDIRECT(ADDRESS(67+3,AY$2+1,,,"Instances") &amp; ":" &amp; ADDRESS(67+3,AY$2+1))),"max", MAX(INDIRECT(ADDRESS(67+3,AY$2+1,,,"Instances") &amp; ":" &amp; ADDRESS(67+3,AY$2+1))),"diff", MAX(INDIRECT(ADDRESS(67+3,AY$2+1,,,"Instances") &amp; ":" &amp; ADDRESS(67+3,AY$2+1)))-MIN(INDIRECT(ADDRESS(67+3,AY$2+1,,,"Instances") &amp; ":" &amp; ADDRESS(67+3,AY$2+1))))</f>
        <v>0</v>
      </c>
      <c r="AZ72">
        <f>IFERROR(SMALL(AY5:AY343,ROW()-ROW($AZ$5)+1),"")</f>
        <v>0</v>
      </c>
      <c r="BB72">
        <f>IFERROR(SUM(AZ5:AZ72),"")</f>
        <v>0</v>
      </c>
      <c r="BC72" cm="1">
        <f t="array" ref="BC72">_xlfn.SWITCH(Charts!$B$3,"average", AVERAGE(INDIRECT(ADDRESS(67+3,BC$2+1,,,"Instances") &amp; ":" &amp; ADDRESS(67+3,BC$2+1))),"median", MEDIAN(INDIRECT(ADDRESS(67+3,BC$2+1,,,"Instances") &amp; ":" &amp; ADDRESS(67+3,BC$2+1))),"min", MIN(INDIRECT(ADDRESS(67+3,BC$2+1,,,"Instances") &amp; ":" &amp; ADDRESS(67+3,BC$2+1))),"max", MAX(INDIRECT(ADDRESS(67+3,BC$2+1,,,"Instances") &amp; ":" &amp; ADDRESS(67+3,BC$2+1))),"diff", MAX(INDIRECT(ADDRESS(67+3,BC$2+1,,,"Instances") &amp; ":" &amp; ADDRESS(67+3,BC$2+1)))-MIN(INDIRECT(ADDRESS(67+3,BC$2+1,,,"Instances") &amp; ":" &amp; ADDRESS(67+3,BC$2+1))))</f>
        <v>0</v>
      </c>
      <c r="BD72">
        <f>IFERROR(SMALL(BC5:BC343,ROW()-ROW($BD$5)+1),"")</f>
        <v>0</v>
      </c>
      <c r="BF72">
        <f>IFERROR(SUM(BD5:BD72),"")</f>
        <v>0</v>
      </c>
      <c r="BG72" cm="1">
        <f t="array" ref="BG72">_xlfn.SWITCH(Charts!$B$3,"average", AVERAGE(INDIRECT(ADDRESS(67+3,BG$2+1,,,"Instances") &amp; ":" &amp; ADDRESS(67+3,BG$2+1))),"median", MEDIAN(INDIRECT(ADDRESS(67+3,BG$2+1,,,"Instances") &amp; ":" &amp; ADDRESS(67+3,BG$2+1))),"min", MIN(INDIRECT(ADDRESS(67+3,BG$2+1,,,"Instances") &amp; ":" &amp; ADDRESS(67+3,BG$2+1))),"max", MAX(INDIRECT(ADDRESS(67+3,BG$2+1,,,"Instances") &amp; ":" &amp; ADDRESS(67+3,BG$2+1))),"diff", MAX(INDIRECT(ADDRESS(67+3,BG$2+1,,,"Instances") &amp; ":" &amp; ADDRESS(67+3,BG$2+1)))-MIN(INDIRECT(ADDRESS(67+3,BG$2+1,,,"Instances") &amp; ":" &amp; ADDRESS(67+3,BG$2+1))))</f>
        <v>0</v>
      </c>
      <c r="BH72">
        <f>IFERROR(SMALL(BG5:BG343,ROW()-ROW($BH$5)+1),"")</f>
        <v>0</v>
      </c>
      <c r="BJ72">
        <f>IFERROR(SUM(BH5:BH72),"")</f>
        <v>0</v>
      </c>
      <c r="BK72" cm="1">
        <f t="array" ref="BK72">_xlfn.SWITCH(Charts!$B$3,"average", AVERAGE(INDIRECT(ADDRESS(67+3,BK$2+1,,,"Instances") &amp; ":" &amp; ADDRESS(67+3,BK$2+1))),"median", MEDIAN(INDIRECT(ADDRESS(67+3,BK$2+1,,,"Instances") &amp; ":" &amp; ADDRESS(67+3,BK$2+1))),"min", MIN(INDIRECT(ADDRESS(67+3,BK$2+1,,,"Instances") &amp; ":" &amp; ADDRESS(67+3,BK$2+1))),"max", MAX(INDIRECT(ADDRESS(67+3,BK$2+1,,,"Instances") &amp; ":" &amp; ADDRESS(67+3,BK$2+1))),"diff", MAX(INDIRECT(ADDRESS(67+3,BK$2+1,,,"Instances") &amp; ":" &amp; ADDRESS(67+3,BK$2+1)))-MIN(INDIRECT(ADDRESS(67+3,BK$2+1,,,"Instances") &amp; ":" &amp; ADDRESS(67+3,BK$2+1))))</f>
        <v>0</v>
      </c>
      <c r="BL72">
        <f>IFERROR(SMALL(BK5:BK343,ROW()-ROW($BL$5)+1),"")</f>
        <v>0</v>
      </c>
      <c r="BN72">
        <f>IFERROR(SUM(BL5:BL72),"")</f>
        <v>0</v>
      </c>
      <c r="BO72" cm="1">
        <f t="array" ref="BO72">_xlfn.SWITCH(Charts!$B$3,"average", AVERAGE(INDIRECT(ADDRESS(67+3,BO$2+1,,,"Instances") &amp; ":" &amp; ADDRESS(67+3,BO$2+1))),"median", MEDIAN(INDIRECT(ADDRESS(67+3,BO$2+1,,,"Instances") &amp; ":" &amp; ADDRESS(67+3,BO$2+1))),"min", MIN(INDIRECT(ADDRESS(67+3,BO$2+1,,,"Instances") &amp; ":" &amp; ADDRESS(67+3,BO$2+1))),"max", MAX(INDIRECT(ADDRESS(67+3,BO$2+1,,,"Instances") &amp; ":" &amp; ADDRESS(67+3,BO$2+1))),"diff", MAX(INDIRECT(ADDRESS(67+3,BO$2+1,,,"Instances") &amp; ":" &amp; ADDRESS(67+3,BO$2+1)))-MIN(INDIRECT(ADDRESS(67+3,BO$2+1,,,"Instances") &amp; ":" &amp; ADDRESS(67+3,BO$2+1))))</f>
        <v>0</v>
      </c>
      <c r="BP72">
        <f>IFERROR(SMALL(BO5:BO343,ROW()-ROW($BP$5)+1),"")</f>
        <v>0</v>
      </c>
      <c r="BR72">
        <f>IFERROR(SUM(BP5:BP72),"")</f>
        <v>0</v>
      </c>
      <c r="BU72">
        <f>IF(Charts!$B$3="none",E1774,IF(AM1774="",NA(),AM1774))</f>
        <v>0</v>
      </c>
      <c r="BV72">
        <f>IF(Charts!$B$3="none",F1774,IF(AN1774="",NA(),AN1774))</f>
        <v>0</v>
      </c>
      <c r="BW72">
        <f>IF(Charts!$B$3="none",G1774,IF(AO1774="",NA(),AO1774))</f>
        <v>0</v>
      </c>
      <c r="BX72">
        <f>IF(Charts!$B$3="none",H1774,IF(AP1774="",NA(),AP1774))</f>
        <v>0</v>
      </c>
      <c r="BY72">
        <f>IF(Charts!$B$3="none",I1774,IF(AQ1774="",NA(),AQ1774))</f>
        <v>0</v>
      </c>
      <c r="BZ72">
        <f>IF(Charts!$B$3="none",J1774,IF(AR1774="",NA(),AR1774))</f>
        <v>0</v>
      </c>
      <c r="CA72">
        <f>IF(Charts!$B$3="none",K1774,IF(AS1774="",NA(),AS1774))</f>
        <v>0</v>
      </c>
      <c r="CB72">
        <f>IF(Charts!$B$3="none",L1774,IF(AT1774="",NA(),AT1774))</f>
        <v>0</v>
      </c>
      <c r="CC72">
        <f>IF(Charts!$B$3="none",M1774,IF(AU1774="",NA(),AU1774))</f>
        <v>0</v>
      </c>
      <c r="CD72">
        <f>IF(Charts!$B$3="none",N1774,IF(AV1774="",NA(),AV1774))</f>
        <v>0</v>
      </c>
      <c r="CE72">
        <f>IF(Charts!$B$3="none",O1774,IF(AW1774="",NA(),AW1774))</f>
        <v>0</v>
      </c>
      <c r="CF72">
        <f>IF(Charts!$B$3="none",P1774,IF(AX1774="",NA(),AX1774))</f>
        <v>0</v>
      </c>
      <c r="CG72">
        <f>IF(Charts!$B$3="none",Q1774,IF(AY1774="",NA(),AY1774))</f>
        <v>0</v>
      </c>
      <c r="CH72">
        <f>IF(Charts!$B$3="none",R1774,IF(AZ1774="",NA(),AZ1774))</f>
        <v>0</v>
      </c>
      <c r="CI72">
        <f>IF(Charts!$B$3="none",S1774,IF(BA1774="",NA(),BA1774))</f>
        <v>0</v>
      </c>
      <c r="CJ72">
        <f>IF(Charts!$B$3="none",T1774,IF(BB1774="",NA(),BB1774))</f>
        <v>0</v>
      </c>
      <c r="CK72">
        <f>IF(Charts!$B$3="none",U1774,IF(BC1774="",NA(),BC1774))</f>
        <v>0</v>
      </c>
      <c r="CL72">
        <f>IF(Charts!$B$3="none",V1774,IF(BD1774="",NA(),BD1774))</f>
        <v>0</v>
      </c>
      <c r="CM72">
        <f>IF(Charts!$B$3="none",W1774,IF(BE1774="",NA(),BE1774))</f>
        <v>0</v>
      </c>
      <c r="CN72">
        <f>IF(Charts!$B$3="none",X1774,IF(BF1774="",NA(),BF1774))</f>
        <v>0</v>
      </c>
      <c r="CO72">
        <f>IF(Charts!$B$3="none",Y1774,IF(BG1774="",NA(),BG1774))</f>
        <v>0</v>
      </c>
      <c r="CP72">
        <f>IF(Charts!$B$3="none",Z1774,IF(BH1774="",NA(),BH1774))</f>
        <v>0</v>
      </c>
      <c r="CQ72">
        <f>IF(Charts!$B$3="none",AA1774,IF(BI1774="",NA(),BI1774))</f>
        <v>0</v>
      </c>
      <c r="CR72">
        <f>IF(Charts!$B$3="none",AB1774,IF(BJ1774="",NA(),BJ1774))</f>
        <v>0</v>
      </c>
      <c r="CS72">
        <f>IF(Charts!$B$3="none",AC1774,IF(BK1774="",NA(),BK1774))</f>
        <v>0</v>
      </c>
      <c r="CT72">
        <f>IF(Charts!$B$3="none",AD1774,IF(BL1774="",NA(),BL1774))</f>
        <v>0</v>
      </c>
      <c r="CU72">
        <f>IF(Charts!$B$3="none",AE1774,IF(BM1774="",NA(),BM1774))</f>
        <v>0</v>
      </c>
      <c r="CV72">
        <f>IF(Charts!$B$3="none",AF1774,IF(BN1774="",NA(),BN1774))</f>
        <v>0</v>
      </c>
      <c r="CW72">
        <f>IF(Charts!$B$3="none",AG1774,IF(BO1774="",NA(),BO1774))</f>
        <v>0</v>
      </c>
      <c r="CX72">
        <f>IF(Charts!$B$3="none",AH1774,IF(BP1774="",NA(),BP1774))</f>
        <v>0</v>
      </c>
      <c r="CY72">
        <f>IF(Charts!$B$3="none",AI1774,IF(BQ1774="",NA(),BQ1774))</f>
        <v>0</v>
      </c>
      <c r="CZ72">
        <f>IF(Charts!$B$3="none",AJ1774,IF(BR1774="",NA(),BR1774))</f>
        <v>0</v>
      </c>
    </row>
    <row r="73" spans="4:104">
      <c r="D73">
        <v>69</v>
      </c>
      <c r="E73">
        <f>IF(INDIRECT(ADDRESS($D73+2,E$2+1,,,"Instances"))="","",INDIRECT(ADDRESS($D73+2,E$2+1,,,"Instances")))</f>
        <v>0</v>
      </c>
      <c r="F73">
        <f>IFERROR(SMALL(E5:E343,ROW()-ROW($F$5)+1),"")</f>
        <v>0</v>
      </c>
      <c r="H73">
        <f>IFERROR(SUM(F5:F73),"")</f>
        <v>0</v>
      </c>
      <c r="I73">
        <f>IF(INDIRECT(ADDRESS($D73+2,I$2+1,,,"Instances"))="","",INDIRECT(ADDRESS($D73+2,I$2+1,,,"Instances")))</f>
        <v>0</v>
      </c>
      <c r="J73">
        <f>IFERROR(SMALL(I5:I343,ROW()-ROW($J$5)+1),"")</f>
        <v>0</v>
      </c>
      <c r="L73">
        <f>IFERROR(SUM(J5:J73),"")</f>
        <v>0</v>
      </c>
      <c r="M73">
        <f>IF(INDIRECT(ADDRESS($D73+2,M$2+1,,,"Instances"))="","",INDIRECT(ADDRESS($D73+2,M$2+1,,,"Instances")))</f>
        <v>0</v>
      </c>
      <c r="N73">
        <f>IFERROR(SMALL(M5:M343,ROW()-ROW($N$5)+1),"")</f>
        <v>0</v>
      </c>
      <c r="P73">
        <f>IFERROR(SUM(N5:N73),"")</f>
        <v>0</v>
      </c>
      <c r="Q73">
        <f>IF(INDIRECT(ADDRESS($D73+2,Q$2+1,,,"Instances"))="","",INDIRECT(ADDRESS($D73+2,Q$2+1,,,"Instances")))</f>
        <v>0</v>
      </c>
      <c r="R73">
        <f>IFERROR(SMALL(Q5:Q343,ROW()-ROW($R$5)+1),"")</f>
        <v>0</v>
      </c>
      <c r="T73">
        <f>IFERROR(SUM(R5:R73),"")</f>
        <v>0</v>
      </c>
      <c r="U73">
        <f>IF(INDIRECT(ADDRESS($D73+2,U$2+1,,,"Instances"))="","",INDIRECT(ADDRESS($D73+2,U$2+1,,,"Instances")))</f>
        <v>0</v>
      </c>
      <c r="V73">
        <f>IFERROR(SMALL(U5:U343,ROW()-ROW($V$5)+1),"")</f>
        <v>0</v>
      </c>
      <c r="X73">
        <f>IFERROR(SUM(V5:V73),"")</f>
        <v>0</v>
      </c>
      <c r="Y73">
        <f>IF(INDIRECT(ADDRESS($D73+2,Y$2+1,,,"Instances"))="","",INDIRECT(ADDRESS($D73+2,Y$2+1,,,"Instances")))</f>
        <v>0</v>
      </c>
      <c r="Z73">
        <f>IFERROR(SMALL(Y5:Y343,ROW()-ROW($Z$5)+1),"")</f>
        <v>0</v>
      </c>
      <c r="AB73">
        <f>IFERROR(SUM(Z5:Z73),"")</f>
        <v>0</v>
      </c>
      <c r="AC73">
        <f>IF(INDIRECT(ADDRESS($D73+2,AC$2+1,,,"Instances"))="","",INDIRECT(ADDRESS($D73+2,AC$2+1,,,"Instances")))</f>
        <v>0</v>
      </c>
      <c r="AD73">
        <f>IFERROR(SMALL(AC5:AC343,ROW()-ROW($AD$5)+1),"")</f>
        <v>0</v>
      </c>
      <c r="AF73">
        <f>IFERROR(SUM(AD5:AD73),"")</f>
        <v>0</v>
      </c>
      <c r="AG73">
        <f>IF(INDIRECT(ADDRESS($D73+2,AG$2+1,,,"Instances"))="","",INDIRECT(ADDRESS($D73+2,AG$2+1,,,"Instances")))</f>
        <v>0</v>
      </c>
      <c r="AH73">
        <f>IFERROR(SMALL(AG5:AG343,ROW()-ROW($AH$5)+1),"")</f>
        <v>0</v>
      </c>
      <c r="AJ73">
        <f>IFERROR(SUM(AH5:AH73),"")</f>
        <v>0</v>
      </c>
      <c r="AL73">
        <v>69</v>
      </c>
      <c r="AM73" cm="1">
        <f t="array" ref="AM73">_xlfn.SWITCH(Charts!$B$3,"average", AVERAGE(INDIRECT(ADDRESS(68+3,AM$2+1,,,"Instances") &amp; ":" &amp; ADDRESS(68+3,AM$2+1))),"median", MEDIAN(INDIRECT(ADDRESS(68+3,AM$2+1,,,"Instances") &amp; ":" &amp; ADDRESS(68+3,AM$2+1))),"min", MIN(INDIRECT(ADDRESS(68+3,AM$2+1,,,"Instances") &amp; ":" &amp; ADDRESS(68+3,AM$2+1))),"max", MAX(INDIRECT(ADDRESS(68+3,AM$2+1,,,"Instances") &amp; ":" &amp; ADDRESS(68+3,AM$2+1))),"diff", MAX(INDIRECT(ADDRESS(68+3,AM$2+1,,,"Instances") &amp; ":" &amp; ADDRESS(68+3,AM$2+1)))-MIN(INDIRECT(ADDRESS(68+3,AM$2+1,,,"Instances") &amp; ":" &amp; ADDRESS(68+3,AM$2+1))))</f>
        <v>0</v>
      </c>
      <c r="AN73">
        <f>IFERROR(SMALL(AM5:AM343,ROW()-ROW($AN$5)+1),"")</f>
        <v>0</v>
      </c>
      <c r="AP73">
        <f>IFERROR(SUM(AN5:AN73),"")</f>
        <v>0</v>
      </c>
      <c r="AQ73" cm="1">
        <f t="array" ref="AQ73">_xlfn.SWITCH(Charts!$B$3,"average", AVERAGE(INDIRECT(ADDRESS(68+3,AQ$2+1,,,"Instances") &amp; ":" &amp; ADDRESS(68+3,AQ$2+1))),"median", MEDIAN(INDIRECT(ADDRESS(68+3,AQ$2+1,,,"Instances") &amp; ":" &amp; ADDRESS(68+3,AQ$2+1))),"min", MIN(INDIRECT(ADDRESS(68+3,AQ$2+1,,,"Instances") &amp; ":" &amp; ADDRESS(68+3,AQ$2+1))),"max", MAX(INDIRECT(ADDRESS(68+3,AQ$2+1,,,"Instances") &amp; ":" &amp; ADDRESS(68+3,AQ$2+1))),"diff", MAX(INDIRECT(ADDRESS(68+3,AQ$2+1,,,"Instances") &amp; ":" &amp; ADDRESS(68+3,AQ$2+1)))-MIN(INDIRECT(ADDRESS(68+3,AQ$2+1,,,"Instances") &amp; ":" &amp; ADDRESS(68+3,AQ$2+1))))</f>
        <v>0</v>
      </c>
      <c r="AR73">
        <f>IFERROR(SMALL(AQ5:AQ343,ROW()-ROW($AR$5)+1),"")</f>
        <v>0</v>
      </c>
      <c r="AT73">
        <f>IFERROR(SUM(AR5:AR73),"")</f>
        <v>0</v>
      </c>
      <c r="AU73" cm="1">
        <f t="array" ref="AU73">_xlfn.SWITCH(Charts!$B$3,"average", AVERAGE(INDIRECT(ADDRESS(68+3,AU$2+1,,,"Instances") &amp; ":" &amp; ADDRESS(68+3,AU$2+1))),"median", MEDIAN(INDIRECT(ADDRESS(68+3,AU$2+1,,,"Instances") &amp; ":" &amp; ADDRESS(68+3,AU$2+1))),"min", MIN(INDIRECT(ADDRESS(68+3,AU$2+1,,,"Instances") &amp; ":" &amp; ADDRESS(68+3,AU$2+1))),"max", MAX(INDIRECT(ADDRESS(68+3,AU$2+1,,,"Instances") &amp; ":" &amp; ADDRESS(68+3,AU$2+1))),"diff", MAX(INDIRECT(ADDRESS(68+3,AU$2+1,,,"Instances") &amp; ":" &amp; ADDRESS(68+3,AU$2+1)))-MIN(INDIRECT(ADDRESS(68+3,AU$2+1,,,"Instances") &amp; ":" &amp; ADDRESS(68+3,AU$2+1))))</f>
        <v>0</v>
      </c>
      <c r="AV73">
        <f>IFERROR(SMALL(AU5:AU343,ROW()-ROW($AV$5)+1),"")</f>
        <v>0</v>
      </c>
      <c r="AX73">
        <f>IFERROR(SUM(AV5:AV73),"")</f>
        <v>0</v>
      </c>
      <c r="AY73" cm="1">
        <f t="array" ref="AY73">_xlfn.SWITCH(Charts!$B$3,"average", AVERAGE(INDIRECT(ADDRESS(68+3,AY$2+1,,,"Instances") &amp; ":" &amp; ADDRESS(68+3,AY$2+1))),"median", MEDIAN(INDIRECT(ADDRESS(68+3,AY$2+1,,,"Instances") &amp; ":" &amp; ADDRESS(68+3,AY$2+1))),"min", MIN(INDIRECT(ADDRESS(68+3,AY$2+1,,,"Instances") &amp; ":" &amp; ADDRESS(68+3,AY$2+1))),"max", MAX(INDIRECT(ADDRESS(68+3,AY$2+1,,,"Instances") &amp; ":" &amp; ADDRESS(68+3,AY$2+1))),"diff", MAX(INDIRECT(ADDRESS(68+3,AY$2+1,,,"Instances") &amp; ":" &amp; ADDRESS(68+3,AY$2+1)))-MIN(INDIRECT(ADDRESS(68+3,AY$2+1,,,"Instances") &amp; ":" &amp; ADDRESS(68+3,AY$2+1))))</f>
        <v>0</v>
      </c>
      <c r="AZ73">
        <f>IFERROR(SMALL(AY5:AY343,ROW()-ROW($AZ$5)+1),"")</f>
        <v>0</v>
      </c>
      <c r="BB73">
        <f>IFERROR(SUM(AZ5:AZ73),"")</f>
        <v>0</v>
      </c>
      <c r="BC73" cm="1">
        <f t="array" ref="BC73">_xlfn.SWITCH(Charts!$B$3,"average", AVERAGE(INDIRECT(ADDRESS(68+3,BC$2+1,,,"Instances") &amp; ":" &amp; ADDRESS(68+3,BC$2+1))),"median", MEDIAN(INDIRECT(ADDRESS(68+3,BC$2+1,,,"Instances") &amp; ":" &amp; ADDRESS(68+3,BC$2+1))),"min", MIN(INDIRECT(ADDRESS(68+3,BC$2+1,,,"Instances") &amp; ":" &amp; ADDRESS(68+3,BC$2+1))),"max", MAX(INDIRECT(ADDRESS(68+3,BC$2+1,,,"Instances") &amp; ":" &amp; ADDRESS(68+3,BC$2+1))),"diff", MAX(INDIRECT(ADDRESS(68+3,BC$2+1,,,"Instances") &amp; ":" &amp; ADDRESS(68+3,BC$2+1)))-MIN(INDIRECT(ADDRESS(68+3,BC$2+1,,,"Instances") &amp; ":" &amp; ADDRESS(68+3,BC$2+1))))</f>
        <v>0</v>
      </c>
      <c r="BD73">
        <f>IFERROR(SMALL(BC5:BC343,ROW()-ROW($BD$5)+1),"")</f>
        <v>0</v>
      </c>
      <c r="BF73">
        <f>IFERROR(SUM(BD5:BD73),"")</f>
        <v>0</v>
      </c>
      <c r="BG73" cm="1">
        <f t="array" ref="BG73">_xlfn.SWITCH(Charts!$B$3,"average", AVERAGE(INDIRECT(ADDRESS(68+3,BG$2+1,,,"Instances") &amp; ":" &amp; ADDRESS(68+3,BG$2+1))),"median", MEDIAN(INDIRECT(ADDRESS(68+3,BG$2+1,,,"Instances") &amp; ":" &amp; ADDRESS(68+3,BG$2+1))),"min", MIN(INDIRECT(ADDRESS(68+3,BG$2+1,,,"Instances") &amp; ":" &amp; ADDRESS(68+3,BG$2+1))),"max", MAX(INDIRECT(ADDRESS(68+3,BG$2+1,,,"Instances") &amp; ":" &amp; ADDRESS(68+3,BG$2+1))),"diff", MAX(INDIRECT(ADDRESS(68+3,BG$2+1,,,"Instances") &amp; ":" &amp; ADDRESS(68+3,BG$2+1)))-MIN(INDIRECT(ADDRESS(68+3,BG$2+1,,,"Instances") &amp; ":" &amp; ADDRESS(68+3,BG$2+1))))</f>
        <v>0</v>
      </c>
      <c r="BH73">
        <f>IFERROR(SMALL(BG5:BG343,ROW()-ROW($BH$5)+1),"")</f>
        <v>0</v>
      </c>
      <c r="BJ73">
        <f>IFERROR(SUM(BH5:BH73),"")</f>
        <v>0</v>
      </c>
      <c r="BK73" cm="1">
        <f t="array" ref="BK73">_xlfn.SWITCH(Charts!$B$3,"average", AVERAGE(INDIRECT(ADDRESS(68+3,BK$2+1,,,"Instances") &amp; ":" &amp; ADDRESS(68+3,BK$2+1))),"median", MEDIAN(INDIRECT(ADDRESS(68+3,BK$2+1,,,"Instances") &amp; ":" &amp; ADDRESS(68+3,BK$2+1))),"min", MIN(INDIRECT(ADDRESS(68+3,BK$2+1,,,"Instances") &amp; ":" &amp; ADDRESS(68+3,BK$2+1))),"max", MAX(INDIRECT(ADDRESS(68+3,BK$2+1,,,"Instances") &amp; ":" &amp; ADDRESS(68+3,BK$2+1))),"diff", MAX(INDIRECT(ADDRESS(68+3,BK$2+1,,,"Instances") &amp; ":" &amp; ADDRESS(68+3,BK$2+1)))-MIN(INDIRECT(ADDRESS(68+3,BK$2+1,,,"Instances") &amp; ":" &amp; ADDRESS(68+3,BK$2+1))))</f>
        <v>0</v>
      </c>
      <c r="BL73">
        <f>IFERROR(SMALL(BK5:BK343,ROW()-ROW($BL$5)+1),"")</f>
        <v>0</v>
      </c>
      <c r="BN73">
        <f>IFERROR(SUM(BL5:BL73),"")</f>
        <v>0</v>
      </c>
      <c r="BO73" cm="1">
        <f t="array" ref="BO73">_xlfn.SWITCH(Charts!$B$3,"average", AVERAGE(INDIRECT(ADDRESS(68+3,BO$2+1,,,"Instances") &amp; ":" &amp; ADDRESS(68+3,BO$2+1))),"median", MEDIAN(INDIRECT(ADDRESS(68+3,BO$2+1,,,"Instances") &amp; ":" &amp; ADDRESS(68+3,BO$2+1))),"min", MIN(INDIRECT(ADDRESS(68+3,BO$2+1,,,"Instances") &amp; ":" &amp; ADDRESS(68+3,BO$2+1))),"max", MAX(INDIRECT(ADDRESS(68+3,BO$2+1,,,"Instances") &amp; ":" &amp; ADDRESS(68+3,BO$2+1))),"diff", MAX(INDIRECT(ADDRESS(68+3,BO$2+1,,,"Instances") &amp; ":" &amp; ADDRESS(68+3,BO$2+1)))-MIN(INDIRECT(ADDRESS(68+3,BO$2+1,,,"Instances") &amp; ":" &amp; ADDRESS(68+3,BO$2+1))))</f>
        <v>0</v>
      </c>
      <c r="BP73">
        <f>IFERROR(SMALL(BO5:BO343,ROW()-ROW($BP$5)+1),"")</f>
        <v>0</v>
      </c>
      <c r="BR73">
        <f>IFERROR(SUM(BP5:BP73),"")</f>
        <v>0</v>
      </c>
      <c r="BU73">
        <f>IF(Charts!$B$3="none",E1775,IF(AM1775="",NA(),AM1775))</f>
        <v>0</v>
      </c>
      <c r="BV73">
        <f>IF(Charts!$B$3="none",F1775,IF(AN1775="",NA(),AN1775))</f>
        <v>0</v>
      </c>
      <c r="BW73">
        <f>IF(Charts!$B$3="none",G1775,IF(AO1775="",NA(),AO1775))</f>
        <v>0</v>
      </c>
      <c r="BX73">
        <f>IF(Charts!$B$3="none",H1775,IF(AP1775="",NA(),AP1775))</f>
        <v>0</v>
      </c>
      <c r="BY73">
        <f>IF(Charts!$B$3="none",I1775,IF(AQ1775="",NA(),AQ1775))</f>
        <v>0</v>
      </c>
      <c r="BZ73">
        <f>IF(Charts!$B$3="none",J1775,IF(AR1775="",NA(),AR1775))</f>
        <v>0</v>
      </c>
      <c r="CA73">
        <f>IF(Charts!$B$3="none",K1775,IF(AS1775="",NA(),AS1775))</f>
        <v>0</v>
      </c>
      <c r="CB73">
        <f>IF(Charts!$B$3="none",L1775,IF(AT1775="",NA(),AT1775))</f>
        <v>0</v>
      </c>
      <c r="CC73">
        <f>IF(Charts!$B$3="none",M1775,IF(AU1775="",NA(),AU1775))</f>
        <v>0</v>
      </c>
      <c r="CD73">
        <f>IF(Charts!$B$3="none",N1775,IF(AV1775="",NA(),AV1775))</f>
        <v>0</v>
      </c>
      <c r="CE73">
        <f>IF(Charts!$B$3="none",O1775,IF(AW1775="",NA(),AW1775))</f>
        <v>0</v>
      </c>
      <c r="CF73">
        <f>IF(Charts!$B$3="none",P1775,IF(AX1775="",NA(),AX1775))</f>
        <v>0</v>
      </c>
      <c r="CG73">
        <f>IF(Charts!$B$3="none",Q1775,IF(AY1775="",NA(),AY1775))</f>
        <v>0</v>
      </c>
      <c r="CH73">
        <f>IF(Charts!$B$3="none",R1775,IF(AZ1775="",NA(),AZ1775))</f>
        <v>0</v>
      </c>
      <c r="CI73">
        <f>IF(Charts!$B$3="none",S1775,IF(BA1775="",NA(),BA1775))</f>
        <v>0</v>
      </c>
      <c r="CJ73">
        <f>IF(Charts!$B$3="none",T1775,IF(BB1775="",NA(),BB1775))</f>
        <v>0</v>
      </c>
      <c r="CK73">
        <f>IF(Charts!$B$3="none",U1775,IF(BC1775="",NA(),BC1775))</f>
        <v>0</v>
      </c>
      <c r="CL73">
        <f>IF(Charts!$B$3="none",V1775,IF(BD1775="",NA(),BD1775))</f>
        <v>0</v>
      </c>
      <c r="CM73">
        <f>IF(Charts!$B$3="none",W1775,IF(BE1775="",NA(),BE1775))</f>
        <v>0</v>
      </c>
      <c r="CN73">
        <f>IF(Charts!$B$3="none",X1775,IF(BF1775="",NA(),BF1775))</f>
        <v>0</v>
      </c>
      <c r="CO73">
        <f>IF(Charts!$B$3="none",Y1775,IF(BG1775="",NA(),BG1775))</f>
        <v>0</v>
      </c>
      <c r="CP73">
        <f>IF(Charts!$B$3="none",Z1775,IF(BH1775="",NA(),BH1775))</f>
        <v>0</v>
      </c>
      <c r="CQ73">
        <f>IF(Charts!$B$3="none",AA1775,IF(BI1775="",NA(),BI1775))</f>
        <v>0</v>
      </c>
      <c r="CR73">
        <f>IF(Charts!$B$3="none",AB1775,IF(BJ1775="",NA(),BJ1775))</f>
        <v>0</v>
      </c>
      <c r="CS73">
        <f>IF(Charts!$B$3="none",AC1775,IF(BK1775="",NA(),BK1775))</f>
        <v>0</v>
      </c>
      <c r="CT73">
        <f>IF(Charts!$B$3="none",AD1775,IF(BL1775="",NA(),BL1775))</f>
        <v>0</v>
      </c>
      <c r="CU73">
        <f>IF(Charts!$B$3="none",AE1775,IF(BM1775="",NA(),BM1775))</f>
        <v>0</v>
      </c>
      <c r="CV73">
        <f>IF(Charts!$B$3="none",AF1775,IF(BN1775="",NA(),BN1775))</f>
        <v>0</v>
      </c>
      <c r="CW73">
        <f>IF(Charts!$B$3="none",AG1775,IF(BO1775="",NA(),BO1775))</f>
        <v>0</v>
      </c>
      <c r="CX73">
        <f>IF(Charts!$B$3="none",AH1775,IF(BP1775="",NA(),BP1775))</f>
        <v>0</v>
      </c>
      <c r="CY73">
        <f>IF(Charts!$B$3="none",AI1775,IF(BQ1775="",NA(),BQ1775))</f>
        <v>0</v>
      </c>
      <c r="CZ73">
        <f>IF(Charts!$B$3="none",AJ1775,IF(BR1775="",NA(),BR1775))</f>
        <v>0</v>
      </c>
    </row>
    <row r="74" spans="4:104">
      <c r="D74">
        <v>70</v>
      </c>
      <c r="E74">
        <f>IF(INDIRECT(ADDRESS($D74+2,E$2+1,,,"Instances"))="","",INDIRECT(ADDRESS($D74+2,E$2+1,,,"Instances")))</f>
        <v>0</v>
      </c>
      <c r="F74">
        <f>IFERROR(SMALL(E5:E343,ROW()-ROW($F$5)+1),"")</f>
        <v>0</v>
      </c>
      <c r="H74">
        <f>IFERROR(SUM(F5:F74),"")</f>
        <v>0</v>
      </c>
      <c r="I74">
        <f>IF(INDIRECT(ADDRESS($D74+2,I$2+1,,,"Instances"))="","",INDIRECT(ADDRESS($D74+2,I$2+1,,,"Instances")))</f>
        <v>0</v>
      </c>
      <c r="J74">
        <f>IFERROR(SMALL(I5:I343,ROW()-ROW($J$5)+1),"")</f>
        <v>0</v>
      </c>
      <c r="L74">
        <f>IFERROR(SUM(J5:J74),"")</f>
        <v>0</v>
      </c>
      <c r="M74">
        <f>IF(INDIRECT(ADDRESS($D74+2,M$2+1,,,"Instances"))="","",INDIRECT(ADDRESS($D74+2,M$2+1,,,"Instances")))</f>
        <v>0</v>
      </c>
      <c r="N74">
        <f>IFERROR(SMALL(M5:M343,ROW()-ROW($N$5)+1),"")</f>
        <v>0</v>
      </c>
      <c r="P74">
        <f>IFERROR(SUM(N5:N74),"")</f>
        <v>0</v>
      </c>
      <c r="Q74">
        <f>IF(INDIRECT(ADDRESS($D74+2,Q$2+1,,,"Instances"))="","",INDIRECT(ADDRESS($D74+2,Q$2+1,,,"Instances")))</f>
        <v>0</v>
      </c>
      <c r="R74">
        <f>IFERROR(SMALL(Q5:Q343,ROW()-ROW($R$5)+1),"")</f>
        <v>0</v>
      </c>
      <c r="T74">
        <f>IFERROR(SUM(R5:R74),"")</f>
        <v>0</v>
      </c>
      <c r="U74">
        <f>IF(INDIRECT(ADDRESS($D74+2,U$2+1,,,"Instances"))="","",INDIRECT(ADDRESS($D74+2,U$2+1,,,"Instances")))</f>
        <v>0</v>
      </c>
      <c r="V74">
        <f>IFERROR(SMALL(U5:U343,ROW()-ROW($V$5)+1),"")</f>
        <v>0</v>
      </c>
      <c r="X74">
        <f>IFERROR(SUM(V5:V74),"")</f>
        <v>0</v>
      </c>
      <c r="Y74">
        <f>IF(INDIRECT(ADDRESS($D74+2,Y$2+1,,,"Instances"))="","",INDIRECT(ADDRESS($D74+2,Y$2+1,,,"Instances")))</f>
        <v>0</v>
      </c>
      <c r="Z74">
        <f>IFERROR(SMALL(Y5:Y343,ROW()-ROW($Z$5)+1),"")</f>
        <v>0</v>
      </c>
      <c r="AB74">
        <f>IFERROR(SUM(Z5:Z74),"")</f>
        <v>0</v>
      </c>
      <c r="AC74">
        <f>IF(INDIRECT(ADDRESS($D74+2,AC$2+1,,,"Instances"))="","",INDIRECT(ADDRESS($D74+2,AC$2+1,,,"Instances")))</f>
        <v>0</v>
      </c>
      <c r="AD74">
        <f>IFERROR(SMALL(AC5:AC343,ROW()-ROW($AD$5)+1),"")</f>
        <v>0</v>
      </c>
      <c r="AF74">
        <f>IFERROR(SUM(AD5:AD74),"")</f>
        <v>0</v>
      </c>
      <c r="AG74">
        <f>IF(INDIRECT(ADDRESS($D74+2,AG$2+1,,,"Instances"))="","",INDIRECT(ADDRESS($D74+2,AG$2+1,,,"Instances")))</f>
        <v>0</v>
      </c>
      <c r="AH74">
        <f>IFERROR(SMALL(AG5:AG343,ROW()-ROW($AH$5)+1),"")</f>
        <v>0</v>
      </c>
      <c r="AJ74">
        <f>IFERROR(SUM(AH5:AH74),"")</f>
        <v>0</v>
      </c>
      <c r="AL74">
        <v>70</v>
      </c>
      <c r="AM74" cm="1">
        <f t="array" ref="AM74">_xlfn.SWITCH(Charts!$B$3,"average", AVERAGE(INDIRECT(ADDRESS(69+3,AM$2+1,,,"Instances") &amp; ":" &amp; ADDRESS(69+3,AM$2+1))),"median", MEDIAN(INDIRECT(ADDRESS(69+3,AM$2+1,,,"Instances") &amp; ":" &amp; ADDRESS(69+3,AM$2+1))),"min", MIN(INDIRECT(ADDRESS(69+3,AM$2+1,,,"Instances") &amp; ":" &amp; ADDRESS(69+3,AM$2+1))),"max", MAX(INDIRECT(ADDRESS(69+3,AM$2+1,,,"Instances") &amp; ":" &amp; ADDRESS(69+3,AM$2+1))),"diff", MAX(INDIRECT(ADDRESS(69+3,AM$2+1,,,"Instances") &amp; ":" &amp; ADDRESS(69+3,AM$2+1)))-MIN(INDIRECT(ADDRESS(69+3,AM$2+1,,,"Instances") &amp; ":" &amp; ADDRESS(69+3,AM$2+1))))</f>
        <v>0</v>
      </c>
      <c r="AN74">
        <f>IFERROR(SMALL(AM5:AM343,ROW()-ROW($AN$5)+1),"")</f>
        <v>0</v>
      </c>
      <c r="AP74">
        <f>IFERROR(SUM(AN5:AN74),"")</f>
        <v>0</v>
      </c>
      <c r="AQ74" cm="1">
        <f t="array" ref="AQ74">_xlfn.SWITCH(Charts!$B$3,"average", AVERAGE(INDIRECT(ADDRESS(69+3,AQ$2+1,,,"Instances") &amp; ":" &amp; ADDRESS(69+3,AQ$2+1))),"median", MEDIAN(INDIRECT(ADDRESS(69+3,AQ$2+1,,,"Instances") &amp; ":" &amp; ADDRESS(69+3,AQ$2+1))),"min", MIN(INDIRECT(ADDRESS(69+3,AQ$2+1,,,"Instances") &amp; ":" &amp; ADDRESS(69+3,AQ$2+1))),"max", MAX(INDIRECT(ADDRESS(69+3,AQ$2+1,,,"Instances") &amp; ":" &amp; ADDRESS(69+3,AQ$2+1))),"diff", MAX(INDIRECT(ADDRESS(69+3,AQ$2+1,,,"Instances") &amp; ":" &amp; ADDRESS(69+3,AQ$2+1)))-MIN(INDIRECT(ADDRESS(69+3,AQ$2+1,,,"Instances") &amp; ":" &amp; ADDRESS(69+3,AQ$2+1))))</f>
        <v>0</v>
      </c>
      <c r="AR74">
        <f>IFERROR(SMALL(AQ5:AQ343,ROW()-ROW($AR$5)+1),"")</f>
        <v>0</v>
      </c>
      <c r="AT74">
        <f>IFERROR(SUM(AR5:AR74),"")</f>
        <v>0</v>
      </c>
      <c r="AU74" cm="1">
        <f t="array" ref="AU74">_xlfn.SWITCH(Charts!$B$3,"average", AVERAGE(INDIRECT(ADDRESS(69+3,AU$2+1,,,"Instances") &amp; ":" &amp; ADDRESS(69+3,AU$2+1))),"median", MEDIAN(INDIRECT(ADDRESS(69+3,AU$2+1,,,"Instances") &amp; ":" &amp; ADDRESS(69+3,AU$2+1))),"min", MIN(INDIRECT(ADDRESS(69+3,AU$2+1,,,"Instances") &amp; ":" &amp; ADDRESS(69+3,AU$2+1))),"max", MAX(INDIRECT(ADDRESS(69+3,AU$2+1,,,"Instances") &amp; ":" &amp; ADDRESS(69+3,AU$2+1))),"diff", MAX(INDIRECT(ADDRESS(69+3,AU$2+1,,,"Instances") &amp; ":" &amp; ADDRESS(69+3,AU$2+1)))-MIN(INDIRECT(ADDRESS(69+3,AU$2+1,,,"Instances") &amp; ":" &amp; ADDRESS(69+3,AU$2+1))))</f>
        <v>0</v>
      </c>
      <c r="AV74">
        <f>IFERROR(SMALL(AU5:AU343,ROW()-ROW($AV$5)+1),"")</f>
        <v>0</v>
      </c>
      <c r="AX74">
        <f>IFERROR(SUM(AV5:AV74),"")</f>
        <v>0</v>
      </c>
      <c r="AY74" cm="1">
        <f t="array" ref="AY74">_xlfn.SWITCH(Charts!$B$3,"average", AVERAGE(INDIRECT(ADDRESS(69+3,AY$2+1,,,"Instances") &amp; ":" &amp; ADDRESS(69+3,AY$2+1))),"median", MEDIAN(INDIRECT(ADDRESS(69+3,AY$2+1,,,"Instances") &amp; ":" &amp; ADDRESS(69+3,AY$2+1))),"min", MIN(INDIRECT(ADDRESS(69+3,AY$2+1,,,"Instances") &amp; ":" &amp; ADDRESS(69+3,AY$2+1))),"max", MAX(INDIRECT(ADDRESS(69+3,AY$2+1,,,"Instances") &amp; ":" &amp; ADDRESS(69+3,AY$2+1))),"diff", MAX(INDIRECT(ADDRESS(69+3,AY$2+1,,,"Instances") &amp; ":" &amp; ADDRESS(69+3,AY$2+1)))-MIN(INDIRECT(ADDRESS(69+3,AY$2+1,,,"Instances") &amp; ":" &amp; ADDRESS(69+3,AY$2+1))))</f>
        <v>0</v>
      </c>
      <c r="AZ74">
        <f>IFERROR(SMALL(AY5:AY343,ROW()-ROW($AZ$5)+1),"")</f>
        <v>0</v>
      </c>
      <c r="BB74">
        <f>IFERROR(SUM(AZ5:AZ74),"")</f>
        <v>0</v>
      </c>
      <c r="BC74" cm="1">
        <f t="array" ref="BC74">_xlfn.SWITCH(Charts!$B$3,"average", AVERAGE(INDIRECT(ADDRESS(69+3,BC$2+1,,,"Instances") &amp; ":" &amp; ADDRESS(69+3,BC$2+1))),"median", MEDIAN(INDIRECT(ADDRESS(69+3,BC$2+1,,,"Instances") &amp; ":" &amp; ADDRESS(69+3,BC$2+1))),"min", MIN(INDIRECT(ADDRESS(69+3,BC$2+1,,,"Instances") &amp; ":" &amp; ADDRESS(69+3,BC$2+1))),"max", MAX(INDIRECT(ADDRESS(69+3,BC$2+1,,,"Instances") &amp; ":" &amp; ADDRESS(69+3,BC$2+1))),"diff", MAX(INDIRECT(ADDRESS(69+3,BC$2+1,,,"Instances") &amp; ":" &amp; ADDRESS(69+3,BC$2+1)))-MIN(INDIRECT(ADDRESS(69+3,BC$2+1,,,"Instances") &amp; ":" &amp; ADDRESS(69+3,BC$2+1))))</f>
        <v>0</v>
      </c>
      <c r="BD74">
        <f>IFERROR(SMALL(BC5:BC343,ROW()-ROW($BD$5)+1),"")</f>
        <v>0</v>
      </c>
      <c r="BF74">
        <f>IFERROR(SUM(BD5:BD74),"")</f>
        <v>0</v>
      </c>
      <c r="BG74" cm="1">
        <f t="array" ref="BG74">_xlfn.SWITCH(Charts!$B$3,"average", AVERAGE(INDIRECT(ADDRESS(69+3,BG$2+1,,,"Instances") &amp; ":" &amp; ADDRESS(69+3,BG$2+1))),"median", MEDIAN(INDIRECT(ADDRESS(69+3,BG$2+1,,,"Instances") &amp; ":" &amp; ADDRESS(69+3,BG$2+1))),"min", MIN(INDIRECT(ADDRESS(69+3,BG$2+1,,,"Instances") &amp; ":" &amp; ADDRESS(69+3,BG$2+1))),"max", MAX(INDIRECT(ADDRESS(69+3,BG$2+1,,,"Instances") &amp; ":" &amp; ADDRESS(69+3,BG$2+1))),"diff", MAX(INDIRECT(ADDRESS(69+3,BG$2+1,,,"Instances") &amp; ":" &amp; ADDRESS(69+3,BG$2+1)))-MIN(INDIRECT(ADDRESS(69+3,BG$2+1,,,"Instances") &amp; ":" &amp; ADDRESS(69+3,BG$2+1))))</f>
        <v>0</v>
      </c>
      <c r="BH74">
        <f>IFERROR(SMALL(BG5:BG343,ROW()-ROW($BH$5)+1),"")</f>
        <v>0</v>
      </c>
      <c r="BJ74">
        <f>IFERROR(SUM(BH5:BH74),"")</f>
        <v>0</v>
      </c>
      <c r="BK74" cm="1">
        <f t="array" ref="BK74">_xlfn.SWITCH(Charts!$B$3,"average", AVERAGE(INDIRECT(ADDRESS(69+3,BK$2+1,,,"Instances") &amp; ":" &amp; ADDRESS(69+3,BK$2+1))),"median", MEDIAN(INDIRECT(ADDRESS(69+3,BK$2+1,,,"Instances") &amp; ":" &amp; ADDRESS(69+3,BK$2+1))),"min", MIN(INDIRECT(ADDRESS(69+3,BK$2+1,,,"Instances") &amp; ":" &amp; ADDRESS(69+3,BK$2+1))),"max", MAX(INDIRECT(ADDRESS(69+3,BK$2+1,,,"Instances") &amp; ":" &amp; ADDRESS(69+3,BK$2+1))),"diff", MAX(INDIRECT(ADDRESS(69+3,BK$2+1,,,"Instances") &amp; ":" &amp; ADDRESS(69+3,BK$2+1)))-MIN(INDIRECT(ADDRESS(69+3,BK$2+1,,,"Instances") &amp; ":" &amp; ADDRESS(69+3,BK$2+1))))</f>
        <v>0</v>
      </c>
      <c r="BL74">
        <f>IFERROR(SMALL(BK5:BK343,ROW()-ROW($BL$5)+1),"")</f>
        <v>0</v>
      </c>
      <c r="BN74">
        <f>IFERROR(SUM(BL5:BL74),"")</f>
        <v>0</v>
      </c>
      <c r="BO74" cm="1">
        <f t="array" ref="BO74">_xlfn.SWITCH(Charts!$B$3,"average", AVERAGE(INDIRECT(ADDRESS(69+3,BO$2+1,,,"Instances") &amp; ":" &amp; ADDRESS(69+3,BO$2+1))),"median", MEDIAN(INDIRECT(ADDRESS(69+3,BO$2+1,,,"Instances") &amp; ":" &amp; ADDRESS(69+3,BO$2+1))),"min", MIN(INDIRECT(ADDRESS(69+3,BO$2+1,,,"Instances") &amp; ":" &amp; ADDRESS(69+3,BO$2+1))),"max", MAX(INDIRECT(ADDRESS(69+3,BO$2+1,,,"Instances") &amp; ":" &amp; ADDRESS(69+3,BO$2+1))),"diff", MAX(INDIRECT(ADDRESS(69+3,BO$2+1,,,"Instances") &amp; ":" &amp; ADDRESS(69+3,BO$2+1)))-MIN(INDIRECT(ADDRESS(69+3,BO$2+1,,,"Instances") &amp; ":" &amp; ADDRESS(69+3,BO$2+1))))</f>
        <v>0</v>
      </c>
      <c r="BP74">
        <f>IFERROR(SMALL(BO5:BO343,ROW()-ROW($BP$5)+1),"")</f>
        <v>0</v>
      </c>
      <c r="BR74">
        <f>IFERROR(SUM(BP5:BP74),"")</f>
        <v>0</v>
      </c>
      <c r="BU74">
        <f>IF(Charts!$B$3="none",E1776,IF(AM1776="",NA(),AM1776))</f>
        <v>0</v>
      </c>
      <c r="BV74">
        <f>IF(Charts!$B$3="none",F1776,IF(AN1776="",NA(),AN1776))</f>
        <v>0</v>
      </c>
      <c r="BW74">
        <f>IF(Charts!$B$3="none",G1776,IF(AO1776="",NA(),AO1776))</f>
        <v>0</v>
      </c>
      <c r="BX74">
        <f>IF(Charts!$B$3="none",H1776,IF(AP1776="",NA(),AP1776))</f>
        <v>0</v>
      </c>
      <c r="BY74">
        <f>IF(Charts!$B$3="none",I1776,IF(AQ1776="",NA(),AQ1776))</f>
        <v>0</v>
      </c>
      <c r="BZ74">
        <f>IF(Charts!$B$3="none",J1776,IF(AR1776="",NA(),AR1776))</f>
        <v>0</v>
      </c>
      <c r="CA74">
        <f>IF(Charts!$B$3="none",K1776,IF(AS1776="",NA(),AS1776))</f>
        <v>0</v>
      </c>
      <c r="CB74">
        <f>IF(Charts!$B$3="none",L1776,IF(AT1776="",NA(),AT1776))</f>
        <v>0</v>
      </c>
      <c r="CC74">
        <f>IF(Charts!$B$3="none",M1776,IF(AU1776="",NA(),AU1776))</f>
        <v>0</v>
      </c>
      <c r="CD74">
        <f>IF(Charts!$B$3="none",N1776,IF(AV1776="",NA(),AV1776))</f>
        <v>0</v>
      </c>
      <c r="CE74">
        <f>IF(Charts!$B$3="none",O1776,IF(AW1776="",NA(),AW1776))</f>
        <v>0</v>
      </c>
      <c r="CF74">
        <f>IF(Charts!$B$3="none",P1776,IF(AX1776="",NA(),AX1776))</f>
        <v>0</v>
      </c>
      <c r="CG74">
        <f>IF(Charts!$B$3="none",Q1776,IF(AY1776="",NA(),AY1776))</f>
        <v>0</v>
      </c>
      <c r="CH74">
        <f>IF(Charts!$B$3="none",R1776,IF(AZ1776="",NA(),AZ1776))</f>
        <v>0</v>
      </c>
      <c r="CI74">
        <f>IF(Charts!$B$3="none",S1776,IF(BA1776="",NA(),BA1776))</f>
        <v>0</v>
      </c>
      <c r="CJ74">
        <f>IF(Charts!$B$3="none",T1776,IF(BB1776="",NA(),BB1776))</f>
        <v>0</v>
      </c>
      <c r="CK74">
        <f>IF(Charts!$B$3="none",U1776,IF(BC1776="",NA(),BC1776))</f>
        <v>0</v>
      </c>
      <c r="CL74">
        <f>IF(Charts!$B$3="none",V1776,IF(BD1776="",NA(),BD1776))</f>
        <v>0</v>
      </c>
      <c r="CM74">
        <f>IF(Charts!$B$3="none",W1776,IF(BE1776="",NA(),BE1776))</f>
        <v>0</v>
      </c>
      <c r="CN74">
        <f>IF(Charts!$B$3="none",X1776,IF(BF1776="",NA(),BF1776))</f>
        <v>0</v>
      </c>
      <c r="CO74">
        <f>IF(Charts!$B$3="none",Y1776,IF(BG1776="",NA(),BG1776))</f>
        <v>0</v>
      </c>
      <c r="CP74">
        <f>IF(Charts!$B$3="none",Z1776,IF(BH1776="",NA(),BH1776))</f>
        <v>0</v>
      </c>
      <c r="CQ74">
        <f>IF(Charts!$B$3="none",AA1776,IF(BI1776="",NA(),BI1776))</f>
        <v>0</v>
      </c>
      <c r="CR74">
        <f>IF(Charts!$B$3="none",AB1776,IF(BJ1776="",NA(),BJ1776))</f>
        <v>0</v>
      </c>
      <c r="CS74">
        <f>IF(Charts!$B$3="none",AC1776,IF(BK1776="",NA(),BK1776))</f>
        <v>0</v>
      </c>
      <c r="CT74">
        <f>IF(Charts!$B$3="none",AD1776,IF(BL1776="",NA(),BL1776))</f>
        <v>0</v>
      </c>
      <c r="CU74">
        <f>IF(Charts!$B$3="none",AE1776,IF(BM1776="",NA(),BM1776))</f>
        <v>0</v>
      </c>
      <c r="CV74">
        <f>IF(Charts!$B$3="none",AF1776,IF(BN1776="",NA(),BN1776))</f>
        <v>0</v>
      </c>
      <c r="CW74">
        <f>IF(Charts!$B$3="none",AG1776,IF(BO1776="",NA(),BO1776))</f>
        <v>0</v>
      </c>
      <c r="CX74">
        <f>IF(Charts!$B$3="none",AH1776,IF(BP1776="",NA(),BP1776))</f>
        <v>0</v>
      </c>
      <c r="CY74">
        <f>IF(Charts!$B$3="none",AI1776,IF(BQ1776="",NA(),BQ1776))</f>
        <v>0</v>
      </c>
      <c r="CZ74">
        <f>IF(Charts!$B$3="none",AJ1776,IF(BR1776="",NA(),BR1776))</f>
        <v>0</v>
      </c>
    </row>
    <row r="75" spans="4:104">
      <c r="D75">
        <v>71</v>
      </c>
      <c r="E75">
        <f>IF(INDIRECT(ADDRESS($D75+2,E$2+1,,,"Instances"))="","",INDIRECT(ADDRESS($D75+2,E$2+1,,,"Instances")))</f>
        <v>0</v>
      </c>
      <c r="F75">
        <f>IFERROR(SMALL(E5:E343,ROW()-ROW($F$5)+1),"")</f>
        <v>0</v>
      </c>
      <c r="H75">
        <f>IFERROR(SUM(F5:F75),"")</f>
        <v>0</v>
      </c>
      <c r="I75">
        <f>IF(INDIRECT(ADDRESS($D75+2,I$2+1,,,"Instances"))="","",INDIRECT(ADDRESS($D75+2,I$2+1,,,"Instances")))</f>
        <v>0</v>
      </c>
      <c r="J75">
        <f>IFERROR(SMALL(I5:I343,ROW()-ROW($J$5)+1),"")</f>
        <v>0</v>
      </c>
      <c r="L75">
        <f>IFERROR(SUM(J5:J75),"")</f>
        <v>0</v>
      </c>
      <c r="M75">
        <f>IF(INDIRECT(ADDRESS($D75+2,M$2+1,,,"Instances"))="","",INDIRECT(ADDRESS($D75+2,M$2+1,,,"Instances")))</f>
        <v>0</v>
      </c>
      <c r="N75">
        <f>IFERROR(SMALL(M5:M343,ROW()-ROW($N$5)+1),"")</f>
        <v>0</v>
      </c>
      <c r="P75">
        <f>IFERROR(SUM(N5:N75),"")</f>
        <v>0</v>
      </c>
      <c r="Q75">
        <f>IF(INDIRECT(ADDRESS($D75+2,Q$2+1,,,"Instances"))="","",INDIRECT(ADDRESS($D75+2,Q$2+1,,,"Instances")))</f>
        <v>0</v>
      </c>
      <c r="R75">
        <f>IFERROR(SMALL(Q5:Q343,ROW()-ROW($R$5)+1),"")</f>
        <v>0</v>
      </c>
      <c r="T75">
        <f>IFERROR(SUM(R5:R75),"")</f>
        <v>0</v>
      </c>
      <c r="U75">
        <f>IF(INDIRECT(ADDRESS($D75+2,U$2+1,,,"Instances"))="","",INDIRECT(ADDRESS($D75+2,U$2+1,,,"Instances")))</f>
        <v>0</v>
      </c>
      <c r="V75">
        <f>IFERROR(SMALL(U5:U343,ROW()-ROW($V$5)+1),"")</f>
        <v>0</v>
      </c>
      <c r="X75">
        <f>IFERROR(SUM(V5:V75),"")</f>
        <v>0</v>
      </c>
      <c r="Y75">
        <f>IF(INDIRECT(ADDRESS($D75+2,Y$2+1,,,"Instances"))="","",INDIRECT(ADDRESS($D75+2,Y$2+1,,,"Instances")))</f>
        <v>0</v>
      </c>
      <c r="Z75">
        <f>IFERROR(SMALL(Y5:Y343,ROW()-ROW($Z$5)+1),"")</f>
        <v>0</v>
      </c>
      <c r="AB75">
        <f>IFERROR(SUM(Z5:Z75),"")</f>
        <v>0</v>
      </c>
      <c r="AC75">
        <f>IF(INDIRECT(ADDRESS($D75+2,AC$2+1,,,"Instances"))="","",INDIRECT(ADDRESS($D75+2,AC$2+1,,,"Instances")))</f>
        <v>0</v>
      </c>
      <c r="AD75">
        <f>IFERROR(SMALL(AC5:AC343,ROW()-ROW($AD$5)+1),"")</f>
        <v>0</v>
      </c>
      <c r="AF75">
        <f>IFERROR(SUM(AD5:AD75),"")</f>
        <v>0</v>
      </c>
      <c r="AG75">
        <f>IF(INDIRECT(ADDRESS($D75+2,AG$2+1,,,"Instances"))="","",INDIRECT(ADDRESS($D75+2,AG$2+1,,,"Instances")))</f>
        <v>0</v>
      </c>
      <c r="AH75">
        <f>IFERROR(SMALL(AG5:AG343,ROW()-ROW($AH$5)+1),"")</f>
        <v>0</v>
      </c>
      <c r="AJ75">
        <f>IFERROR(SUM(AH5:AH75),"")</f>
        <v>0</v>
      </c>
      <c r="AL75">
        <v>71</v>
      </c>
      <c r="AM75" cm="1">
        <f t="array" ref="AM75">_xlfn.SWITCH(Charts!$B$3,"average", AVERAGE(INDIRECT(ADDRESS(70+3,AM$2+1,,,"Instances") &amp; ":" &amp; ADDRESS(70+3,AM$2+1))),"median", MEDIAN(INDIRECT(ADDRESS(70+3,AM$2+1,,,"Instances") &amp; ":" &amp; ADDRESS(70+3,AM$2+1))),"min", MIN(INDIRECT(ADDRESS(70+3,AM$2+1,,,"Instances") &amp; ":" &amp; ADDRESS(70+3,AM$2+1))),"max", MAX(INDIRECT(ADDRESS(70+3,AM$2+1,,,"Instances") &amp; ":" &amp; ADDRESS(70+3,AM$2+1))),"diff", MAX(INDIRECT(ADDRESS(70+3,AM$2+1,,,"Instances") &amp; ":" &amp; ADDRESS(70+3,AM$2+1)))-MIN(INDIRECT(ADDRESS(70+3,AM$2+1,,,"Instances") &amp; ":" &amp; ADDRESS(70+3,AM$2+1))))</f>
        <v>0</v>
      </c>
      <c r="AN75">
        <f>IFERROR(SMALL(AM5:AM343,ROW()-ROW($AN$5)+1),"")</f>
        <v>0</v>
      </c>
      <c r="AP75">
        <f>IFERROR(SUM(AN5:AN75),"")</f>
        <v>0</v>
      </c>
      <c r="AQ75" cm="1">
        <f t="array" ref="AQ75">_xlfn.SWITCH(Charts!$B$3,"average", AVERAGE(INDIRECT(ADDRESS(70+3,AQ$2+1,,,"Instances") &amp; ":" &amp; ADDRESS(70+3,AQ$2+1))),"median", MEDIAN(INDIRECT(ADDRESS(70+3,AQ$2+1,,,"Instances") &amp; ":" &amp; ADDRESS(70+3,AQ$2+1))),"min", MIN(INDIRECT(ADDRESS(70+3,AQ$2+1,,,"Instances") &amp; ":" &amp; ADDRESS(70+3,AQ$2+1))),"max", MAX(INDIRECT(ADDRESS(70+3,AQ$2+1,,,"Instances") &amp; ":" &amp; ADDRESS(70+3,AQ$2+1))),"diff", MAX(INDIRECT(ADDRESS(70+3,AQ$2+1,,,"Instances") &amp; ":" &amp; ADDRESS(70+3,AQ$2+1)))-MIN(INDIRECT(ADDRESS(70+3,AQ$2+1,,,"Instances") &amp; ":" &amp; ADDRESS(70+3,AQ$2+1))))</f>
        <v>0</v>
      </c>
      <c r="AR75">
        <f>IFERROR(SMALL(AQ5:AQ343,ROW()-ROW($AR$5)+1),"")</f>
        <v>0</v>
      </c>
      <c r="AT75">
        <f>IFERROR(SUM(AR5:AR75),"")</f>
        <v>0</v>
      </c>
      <c r="AU75" cm="1">
        <f t="array" ref="AU75">_xlfn.SWITCH(Charts!$B$3,"average", AVERAGE(INDIRECT(ADDRESS(70+3,AU$2+1,,,"Instances") &amp; ":" &amp; ADDRESS(70+3,AU$2+1))),"median", MEDIAN(INDIRECT(ADDRESS(70+3,AU$2+1,,,"Instances") &amp; ":" &amp; ADDRESS(70+3,AU$2+1))),"min", MIN(INDIRECT(ADDRESS(70+3,AU$2+1,,,"Instances") &amp; ":" &amp; ADDRESS(70+3,AU$2+1))),"max", MAX(INDIRECT(ADDRESS(70+3,AU$2+1,,,"Instances") &amp; ":" &amp; ADDRESS(70+3,AU$2+1))),"diff", MAX(INDIRECT(ADDRESS(70+3,AU$2+1,,,"Instances") &amp; ":" &amp; ADDRESS(70+3,AU$2+1)))-MIN(INDIRECT(ADDRESS(70+3,AU$2+1,,,"Instances") &amp; ":" &amp; ADDRESS(70+3,AU$2+1))))</f>
        <v>0</v>
      </c>
      <c r="AV75">
        <f>IFERROR(SMALL(AU5:AU343,ROW()-ROW($AV$5)+1),"")</f>
        <v>0</v>
      </c>
      <c r="AX75">
        <f>IFERROR(SUM(AV5:AV75),"")</f>
        <v>0</v>
      </c>
      <c r="AY75" cm="1">
        <f t="array" ref="AY75">_xlfn.SWITCH(Charts!$B$3,"average", AVERAGE(INDIRECT(ADDRESS(70+3,AY$2+1,,,"Instances") &amp; ":" &amp; ADDRESS(70+3,AY$2+1))),"median", MEDIAN(INDIRECT(ADDRESS(70+3,AY$2+1,,,"Instances") &amp; ":" &amp; ADDRESS(70+3,AY$2+1))),"min", MIN(INDIRECT(ADDRESS(70+3,AY$2+1,,,"Instances") &amp; ":" &amp; ADDRESS(70+3,AY$2+1))),"max", MAX(INDIRECT(ADDRESS(70+3,AY$2+1,,,"Instances") &amp; ":" &amp; ADDRESS(70+3,AY$2+1))),"diff", MAX(INDIRECT(ADDRESS(70+3,AY$2+1,,,"Instances") &amp; ":" &amp; ADDRESS(70+3,AY$2+1)))-MIN(INDIRECT(ADDRESS(70+3,AY$2+1,,,"Instances") &amp; ":" &amp; ADDRESS(70+3,AY$2+1))))</f>
        <v>0</v>
      </c>
      <c r="AZ75">
        <f>IFERROR(SMALL(AY5:AY343,ROW()-ROW($AZ$5)+1),"")</f>
        <v>0</v>
      </c>
      <c r="BB75">
        <f>IFERROR(SUM(AZ5:AZ75),"")</f>
        <v>0</v>
      </c>
      <c r="BC75" cm="1">
        <f t="array" ref="BC75">_xlfn.SWITCH(Charts!$B$3,"average", AVERAGE(INDIRECT(ADDRESS(70+3,BC$2+1,,,"Instances") &amp; ":" &amp; ADDRESS(70+3,BC$2+1))),"median", MEDIAN(INDIRECT(ADDRESS(70+3,BC$2+1,,,"Instances") &amp; ":" &amp; ADDRESS(70+3,BC$2+1))),"min", MIN(INDIRECT(ADDRESS(70+3,BC$2+1,,,"Instances") &amp; ":" &amp; ADDRESS(70+3,BC$2+1))),"max", MAX(INDIRECT(ADDRESS(70+3,BC$2+1,,,"Instances") &amp; ":" &amp; ADDRESS(70+3,BC$2+1))),"diff", MAX(INDIRECT(ADDRESS(70+3,BC$2+1,,,"Instances") &amp; ":" &amp; ADDRESS(70+3,BC$2+1)))-MIN(INDIRECT(ADDRESS(70+3,BC$2+1,,,"Instances") &amp; ":" &amp; ADDRESS(70+3,BC$2+1))))</f>
        <v>0</v>
      </c>
      <c r="BD75">
        <f>IFERROR(SMALL(BC5:BC343,ROW()-ROW($BD$5)+1),"")</f>
        <v>0</v>
      </c>
      <c r="BF75">
        <f>IFERROR(SUM(BD5:BD75),"")</f>
        <v>0</v>
      </c>
      <c r="BG75" cm="1">
        <f t="array" ref="BG75">_xlfn.SWITCH(Charts!$B$3,"average", AVERAGE(INDIRECT(ADDRESS(70+3,BG$2+1,,,"Instances") &amp; ":" &amp; ADDRESS(70+3,BG$2+1))),"median", MEDIAN(INDIRECT(ADDRESS(70+3,BG$2+1,,,"Instances") &amp; ":" &amp; ADDRESS(70+3,BG$2+1))),"min", MIN(INDIRECT(ADDRESS(70+3,BG$2+1,,,"Instances") &amp; ":" &amp; ADDRESS(70+3,BG$2+1))),"max", MAX(INDIRECT(ADDRESS(70+3,BG$2+1,,,"Instances") &amp; ":" &amp; ADDRESS(70+3,BG$2+1))),"diff", MAX(INDIRECT(ADDRESS(70+3,BG$2+1,,,"Instances") &amp; ":" &amp; ADDRESS(70+3,BG$2+1)))-MIN(INDIRECT(ADDRESS(70+3,BG$2+1,,,"Instances") &amp; ":" &amp; ADDRESS(70+3,BG$2+1))))</f>
        <v>0</v>
      </c>
      <c r="BH75">
        <f>IFERROR(SMALL(BG5:BG343,ROW()-ROW($BH$5)+1),"")</f>
        <v>0</v>
      </c>
      <c r="BJ75">
        <f>IFERROR(SUM(BH5:BH75),"")</f>
        <v>0</v>
      </c>
      <c r="BK75" cm="1">
        <f t="array" ref="BK75">_xlfn.SWITCH(Charts!$B$3,"average", AVERAGE(INDIRECT(ADDRESS(70+3,BK$2+1,,,"Instances") &amp; ":" &amp; ADDRESS(70+3,BK$2+1))),"median", MEDIAN(INDIRECT(ADDRESS(70+3,BK$2+1,,,"Instances") &amp; ":" &amp; ADDRESS(70+3,BK$2+1))),"min", MIN(INDIRECT(ADDRESS(70+3,BK$2+1,,,"Instances") &amp; ":" &amp; ADDRESS(70+3,BK$2+1))),"max", MAX(INDIRECT(ADDRESS(70+3,BK$2+1,,,"Instances") &amp; ":" &amp; ADDRESS(70+3,BK$2+1))),"diff", MAX(INDIRECT(ADDRESS(70+3,BK$2+1,,,"Instances") &amp; ":" &amp; ADDRESS(70+3,BK$2+1)))-MIN(INDIRECT(ADDRESS(70+3,BK$2+1,,,"Instances") &amp; ":" &amp; ADDRESS(70+3,BK$2+1))))</f>
        <v>0</v>
      </c>
      <c r="BL75">
        <f>IFERROR(SMALL(BK5:BK343,ROW()-ROW($BL$5)+1),"")</f>
        <v>0</v>
      </c>
      <c r="BN75">
        <f>IFERROR(SUM(BL5:BL75),"")</f>
        <v>0</v>
      </c>
      <c r="BO75" cm="1">
        <f t="array" ref="BO75">_xlfn.SWITCH(Charts!$B$3,"average", AVERAGE(INDIRECT(ADDRESS(70+3,BO$2+1,,,"Instances") &amp; ":" &amp; ADDRESS(70+3,BO$2+1))),"median", MEDIAN(INDIRECT(ADDRESS(70+3,BO$2+1,,,"Instances") &amp; ":" &amp; ADDRESS(70+3,BO$2+1))),"min", MIN(INDIRECT(ADDRESS(70+3,BO$2+1,,,"Instances") &amp; ":" &amp; ADDRESS(70+3,BO$2+1))),"max", MAX(INDIRECT(ADDRESS(70+3,BO$2+1,,,"Instances") &amp; ":" &amp; ADDRESS(70+3,BO$2+1))),"diff", MAX(INDIRECT(ADDRESS(70+3,BO$2+1,,,"Instances") &amp; ":" &amp; ADDRESS(70+3,BO$2+1)))-MIN(INDIRECT(ADDRESS(70+3,BO$2+1,,,"Instances") &amp; ":" &amp; ADDRESS(70+3,BO$2+1))))</f>
        <v>0</v>
      </c>
      <c r="BP75">
        <f>IFERROR(SMALL(BO5:BO343,ROW()-ROW($BP$5)+1),"")</f>
        <v>0</v>
      </c>
      <c r="BR75">
        <f>IFERROR(SUM(BP5:BP75),"")</f>
        <v>0</v>
      </c>
      <c r="BU75">
        <f>IF(Charts!$B$3="none",E1777,IF(AM1777="",NA(),AM1777))</f>
        <v>0</v>
      </c>
      <c r="BV75">
        <f>IF(Charts!$B$3="none",F1777,IF(AN1777="",NA(),AN1777))</f>
        <v>0</v>
      </c>
      <c r="BW75">
        <f>IF(Charts!$B$3="none",G1777,IF(AO1777="",NA(),AO1777))</f>
        <v>0</v>
      </c>
      <c r="BX75">
        <f>IF(Charts!$B$3="none",H1777,IF(AP1777="",NA(),AP1777))</f>
        <v>0</v>
      </c>
      <c r="BY75">
        <f>IF(Charts!$B$3="none",I1777,IF(AQ1777="",NA(),AQ1777))</f>
        <v>0</v>
      </c>
      <c r="BZ75">
        <f>IF(Charts!$B$3="none",J1777,IF(AR1777="",NA(),AR1777))</f>
        <v>0</v>
      </c>
      <c r="CA75">
        <f>IF(Charts!$B$3="none",K1777,IF(AS1777="",NA(),AS1777))</f>
        <v>0</v>
      </c>
      <c r="CB75">
        <f>IF(Charts!$B$3="none",L1777,IF(AT1777="",NA(),AT1777))</f>
        <v>0</v>
      </c>
      <c r="CC75">
        <f>IF(Charts!$B$3="none",M1777,IF(AU1777="",NA(),AU1777))</f>
        <v>0</v>
      </c>
      <c r="CD75">
        <f>IF(Charts!$B$3="none",N1777,IF(AV1777="",NA(),AV1777))</f>
        <v>0</v>
      </c>
      <c r="CE75">
        <f>IF(Charts!$B$3="none",O1777,IF(AW1777="",NA(),AW1777))</f>
        <v>0</v>
      </c>
      <c r="CF75">
        <f>IF(Charts!$B$3="none",P1777,IF(AX1777="",NA(),AX1777))</f>
        <v>0</v>
      </c>
      <c r="CG75">
        <f>IF(Charts!$B$3="none",Q1777,IF(AY1777="",NA(),AY1777))</f>
        <v>0</v>
      </c>
      <c r="CH75">
        <f>IF(Charts!$B$3="none",R1777,IF(AZ1777="",NA(),AZ1777))</f>
        <v>0</v>
      </c>
      <c r="CI75">
        <f>IF(Charts!$B$3="none",S1777,IF(BA1777="",NA(),BA1777))</f>
        <v>0</v>
      </c>
      <c r="CJ75">
        <f>IF(Charts!$B$3="none",T1777,IF(BB1777="",NA(),BB1777))</f>
        <v>0</v>
      </c>
      <c r="CK75">
        <f>IF(Charts!$B$3="none",U1777,IF(BC1777="",NA(),BC1777))</f>
        <v>0</v>
      </c>
      <c r="CL75">
        <f>IF(Charts!$B$3="none",V1777,IF(BD1777="",NA(),BD1777))</f>
        <v>0</v>
      </c>
      <c r="CM75">
        <f>IF(Charts!$B$3="none",W1777,IF(BE1777="",NA(),BE1777))</f>
        <v>0</v>
      </c>
      <c r="CN75">
        <f>IF(Charts!$B$3="none",X1777,IF(BF1777="",NA(),BF1777))</f>
        <v>0</v>
      </c>
      <c r="CO75">
        <f>IF(Charts!$B$3="none",Y1777,IF(BG1777="",NA(),BG1777))</f>
        <v>0</v>
      </c>
      <c r="CP75">
        <f>IF(Charts!$B$3="none",Z1777,IF(BH1777="",NA(),BH1777))</f>
        <v>0</v>
      </c>
      <c r="CQ75">
        <f>IF(Charts!$B$3="none",AA1777,IF(BI1777="",NA(),BI1777))</f>
        <v>0</v>
      </c>
      <c r="CR75">
        <f>IF(Charts!$B$3="none",AB1777,IF(BJ1777="",NA(),BJ1777))</f>
        <v>0</v>
      </c>
      <c r="CS75">
        <f>IF(Charts!$B$3="none",AC1777,IF(BK1777="",NA(),BK1777))</f>
        <v>0</v>
      </c>
      <c r="CT75">
        <f>IF(Charts!$B$3="none",AD1777,IF(BL1777="",NA(),BL1777))</f>
        <v>0</v>
      </c>
      <c r="CU75">
        <f>IF(Charts!$B$3="none",AE1777,IF(BM1777="",NA(),BM1777))</f>
        <v>0</v>
      </c>
      <c r="CV75">
        <f>IF(Charts!$B$3="none",AF1777,IF(BN1777="",NA(),BN1777))</f>
        <v>0</v>
      </c>
      <c r="CW75">
        <f>IF(Charts!$B$3="none",AG1777,IF(BO1777="",NA(),BO1777))</f>
        <v>0</v>
      </c>
      <c r="CX75">
        <f>IF(Charts!$B$3="none",AH1777,IF(BP1777="",NA(),BP1777))</f>
        <v>0</v>
      </c>
      <c r="CY75">
        <f>IF(Charts!$B$3="none",AI1777,IF(BQ1777="",NA(),BQ1777))</f>
        <v>0</v>
      </c>
      <c r="CZ75">
        <f>IF(Charts!$B$3="none",AJ1777,IF(BR1777="",NA(),BR1777))</f>
        <v>0</v>
      </c>
    </row>
    <row r="76" spans="4:104">
      <c r="D76">
        <v>72</v>
      </c>
      <c r="E76">
        <f>IF(INDIRECT(ADDRESS($D76+2,E$2+1,,,"Instances"))="","",INDIRECT(ADDRESS($D76+2,E$2+1,,,"Instances")))</f>
        <v>0</v>
      </c>
      <c r="F76">
        <f>IFERROR(SMALL(E5:E343,ROW()-ROW($F$5)+1),"")</f>
        <v>0</v>
      </c>
      <c r="H76">
        <f>IFERROR(SUM(F5:F76),"")</f>
        <v>0</v>
      </c>
      <c r="I76">
        <f>IF(INDIRECT(ADDRESS($D76+2,I$2+1,,,"Instances"))="","",INDIRECT(ADDRESS($D76+2,I$2+1,,,"Instances")))</f>
        <v>0</v>
      </c>
      <c r="J76">
        <f>IFERROR(SMALL(I5:I343,ROW()-ROW($J$5)+1),"")</f>
        <v>0</v>
      </c>
      <c r="L76">
        <f>IFERROR(SUM(J5:J76),"")</f>
        <v>0</v>
      </c>
      <c r="M76">
        <f>IF(INDIRECT(ADDRESS($D76+2,M$2+1,,,"Instances"))="","",INDIRECT(ADDRESS($D76+2,M$2+1,,,"Instances")))</f>
        <v>0</v>
      </c>
      <c r="N76">
        <f>IFERROR(SMALL(M5:M343,ROW()-ROW($N$5)+1),"")</f>
        <v>0</v>
      </c>
      <c r="P76">
        <f>IFERROR(SUM(N5:N76),"")</f>
        <v>0</v>
      </c>
      <c r="Q76">
        <f>IF(INDIRECT(ADDRESS($D76+2,Q$2+1,,,"Instances"))="","",INDIRECT(ADDRESS($D76+2,Q$2+1,,,"Instances")))</f>
        <v>0</v>
      </c>
      <c r="R76">
        <f>IFERROR(SMALL(Q5:Q343,ROW()-ROW($R$5)+1),"")</f>
        <v>0</v>
      </c>
      <c r="T76">
        <f>IFERROR(SUM(R5:R76),"")</f>
        <v>0</v>
      </c>
      <c r="U76">
        <f>IF(INDIRECT(ADDRESS($D76+2,U$2+1,,,"Instances"))="","",INDIRECT(ADDRESS($D76+2,U$2+1,,,"Instances")))</f>
        <v>0</v>
      </c>
      <c r="V76">
        <f>IFERROR(SMALL(U5:U343,ROW()-ROW($V$5)+1),"")</f>
        <v>0</v>
      </c>
      <c r="X76">
        <f>IFERROR(SUM(V5:V76),"")</f>
        <v>0</v>
      </c>
      <c r="Y76">
        <f>IF(INDIRECT(ADDRESS($D76+2,Y$2+1,,,"Instances"))="","",INDIRECT(ADDRESS($D76+2,Y$2+1,,,"Instances")))</f>
        <v>0</v>
      </c>
      <c r="Z76">
        <f>IFERROR(SMALL(Y5:Y343,ROW()-ROW($Z$5)+1),"")</f>
        <v>0</v>
      </c>
      <c r="AB76">
        <f>IFERROR(SUM(Z5:Z76),"")</f>
        <v>0</v>
      </c>
      <c r="AC76">
        <f>IF(INDIRECT(ADDRESS($D76+2,AC$2+1,,,"Instances"))="","",INDIRECT(ADDRESS($D76+2,AC$2+1,,,"Instances")))</f>
        <v>0</v>
      </c>
      <c r="AD76">
        <f>IFERROR(SMALL(AC5:AC343,ROW()-ROW($AD$5)+1),"")</f>
        <v>0</v>
      </c>
      <c r="AF76">
        <f>IFERROR(SUM(AD5:AD76),"")</f>
        <v>0</v>
      </c>
      <c r="AG76">
        <f>IF(INDIRECT(ADDRESS($D76+2,AG$2+1,,,"Instances"))="","",INDIRECT(ADDRESS($D76+2,AG$2+1,,,"Instances")))</f>
        <v>0</v>
      </c>
      <c r="AH76">
        <f>IFERROR(SMALL(AG5:AG343,ROW()-ROW($AH$5)+1),"")</f>
        <v>0</v>
      </c>
      <c r="AJ76">
        <f>IFERROR(SUM(AH5:AH76),"")</f>
        <v>0</v>
      </c>
      <c r="AL76">
        <v>72</v>
      </c>
      <c r="AM76" cm="1">
        <f t="array" ref="AM76">_xlfn.SWITCH(Charts!$B$3,"average", AVERAGE(INDIRECT(ADDRESS(71+3,AM$2+1,,,"Instances") &amp; ":" &amp; ADDRESS(71+3,AM$2+1))),"median", MEDIAN(INDIRECT(ADDRESS(71+3,AM$2+1,,,"Instances") &amp; ":" &amp; ADDRESS(71+3,AM$2+1))),"min", MIN(INDIRECT(ADDRESS(71+3,AM$2+1,,,"Instances") &amp; ":" &amp; ADDRESS(71+3,AM$2+1))),"max", MAX(INDIRECT(ADDRESS(71+3,AM$2+1,,,"Instances") &amp; ":" &amp; ADDRESS(71+3,AM$2+1))),"diff", MAX(INDIRECT(ADDRESS(71+3,AM$2+1,,,"Instances") &amp; ":" &amp; ADDRESS(71+3,AM$2+1)))-MIN(INDIRECT(ADDRESS(71+3,AM$2+1,,,"Instances") &amp; ":" &amp; ADDRESS(71+3,AM$2+1))))</f>
        <v>0</v>
      </c>
      <c r="AN76">
        <f>IFERROR(SMALL(AM5:AM343,ROW()-ROW($AN$5)+1),"")</f>
        <v>0</v>
      </c>
      <c r="AP76">
        <f>IFERROR(SUM(AN5:AN76),"")</f>
        <v>0</v>
      </c>
      <c r="AQ76" cm="1">
        <f t="array" ref="AQ76">_xlfn.SWITCH(Charts!$B$3,"average", AVERAGE(INDIRECT(ADDRESS(71+3,AQ$2+1,,,"Instances") &amp; ":" &amp; ADDRESS(71+3,AQ$2+1))),"median", MEDIAN(INDIRECT(ADDRESS(71+3,AQ$2+1,,,"Instances") &amp; ":" &amp; ADDRESS(71+3,AQ$2+1))),"min", MIN(INDIRECT(ADDRESS(71+3,AQ$2+1,,,"Instances") &amp; ":" &amp; ADDRESS(71+3,AQ$2+1))),"max", MAX(INDIRECT(ADDRESS(71+3,AQ$2+1,,,"Instances") &amp; ":" &amp; ADDRESS(71+3,AQ$2+1))),"diff", MAX(INDIRECT(ADDRESS(71+3,AQ$2+1,,,"Instances") &amp; ":" &amp; ADDRESS(71+3,AQ$2+1)))-MIN(INDIRECT(ADDRESS(71+3,AQ$2+1,,,"Instances") &amp; ":" &amp; ADDRESS(71+3,AQ$2+1))))</f>
        <v>0</v>
      </c>
      <c r="AR76">
        <f>IFERROR(SMALL(AQ5:AQ343,ROW()-ROW($AR$5)+1),"")</f>
        <v>0</v>
      </c>
      <c r="AT76">
        <f>IFERROR(SUM(AR5:AR76),"")</f>
        <v>0</v>
      </c>
      <c r="AU76" cm="1">
        <f t="array" ref="AU76">_xlfn.SWITCH(Charts!$B$3,"average", AVERAGE(INDIRECT(ADDRESS(71+3,AU$2+1,,,"Instances") &amp; ":" &amp; ADDRESS(71+3,AU$2+1))),"median", MEDIAN(INDIRECT(ADDRESS(71+3,AU$2+1,,,"Instances") &amp; ":" &amp; ADDRESS(71+3,AU$2+1))),"min", MIN(INDIRECT(ADDRESS(71+3,AU$2+1,,,"Instances") &amp; ":" &amp; ADDRESS(71+3,AU$2+1))),"max", MAX(INDIRECT(ADDRESS(71+3,AU$2+1,,,"Instances") &amp; ":" &amp; ADDRESS(71+3,AU$2+1))),"diff", MAX(INDIRECT(ADDRESS(71+3,AU$2+1,,,"Instances") &amp; ":" &amp; ADDRESS(71+3,AU$2+1)))-MIN(INDIRECT(ADDRESS(71+3,AU$2+1,,,"Instances") &amp; ":" &amp; ADDRESS(71+3,AU$2+1))))</f>
        <v>0</v>
      </c>
      <c r="AV76">
        <f>IFERROR(SMALL(AU5:AU343,ROW()-ROW($AV$5)+1),"")</f>
        <v>0</v>
      </c>
      <c r="AX76">
        <f>IFERROR(SUM(AV5:AV76),"")</f>
        <v>0</v>
      </c>
      <c r="AY76" cm="1">
        <f t="array" ref="AY76">_xlfn.SWITCH(Charts!$B$3,"average", AVERAGE(INDIRECT(ADDRESS(71+3,AY$2+1,,,"Instances") &amp; ":" &amp; ADDRESS(71+3,AY$2+1))),"median", MEDIAN(INDIRECT(ADDRESS(71+3,AY$2+1,,,"Instances") &amp; ":" &amp; ADDRESS(71+3,AY$2+1))),"min", MIN(INDIRECT(ADDRESS(71+3,AY$2+1,,,"Instances") &amp; ":" &amp; ADDRESS(71+3,AY$2+1))),"max", MAX(INDIRECT(ADDRESS(71+3,AY$2+1,,,"Instances") &amp; ":" &amp; ADDRESS(71+3,AY$2+1))),"diff", MAX(INDIRECT(ADDRESS(71+3,AY$2+1,,,"Instances") &amp; ":" &amp; ADDRESS(71+3,AY$2+1)))-MIN(INDIRECT(ADDRESS(71+3,AY$2+1,,,"Instances") &amp; ":" &amp; ADDRESS(71+3,AY$2+1))))</f>
        <v>0</v>
      </c>
      <c r="AZ76">
        <f>IFERROR(SMALL(AY5:AY343,ROW()-ROW($AZ$5)+1),"")</f>
        <v>0</v>
      </c>
      <c r="BB76">
        <f>IFERROR(SUM(AZ5:AZ76),"")</f>
        <v>0</v>
      </c>
      <c r="BC76" cm="1">
        <f t="array" ref="BC76">_xlfn.SWITCH(Charts!$B$3,"average", AVERAGE(INDIRECT(ADDRESS(71+3,BC$2+1,,,"Instances") &amp; ":" &amp; ADDRESS(71+3,BC$2+1))),"median", MEDIAN(INDIRECT(ADDRESS(71+3,BC$2+1,,,"Instances") &amp; ":" &amp; ADDRESS(71+3,BC$2+1))),"min", MIN(INDIRECT(ADDRESS(71+3,BC$2+1,,,"Instances") &amp; ":" &amp; ADDRESS(71+3,BC$2+1))),"max", MAX(INDIRECT(ADDRESS(71+3,BC$2+1,,,"Instances") &amp; ":" &amp; ADDRESS(71+3,BC$2+1))),"diff", MAX(INDIRECT(ADDRESS(71+3,BC$2+1,,,"Instances") &amp; ":" &amp; ADDRESS(71+3,BC$2+1)))-MIN(INDIRECT(ADDRESS(71+3,BC$2+1,,,"Instances") &amp; ":" &amp; ADDRESS(71+3,BC$2+1))))</f>
        <v>0</v>
      </c>
      <c r="BD76">
        <f>IFERROR(SMALL(BC5:BC343,ROW()-ROW($BD$5)+1),"")</f>
        <v>0</v>
      </c>
      <c r="BF76">
        <f>IFERROR(SUM(BD5:BD76),"")</f>
        <v>0</v>
      </c>
      <c r="BG76" cm="1">
        <f t="array" ref="BG76">_xlfn.SWITCH(Charts!$B$3,"average", AVERAGE(INDIRECT(ADDRESS(71+3,BG$2+1,,,"Instances") &amp; ":" &amp; ADDRESS(71+3,BG$2+1))),"median", MEDIAN(INDIRECT(ADDRESS(71+3,BG$2+1,,,"Instances") &amp; ":" &amp; ADDRESS(71+3,BG$2+1))),"min", MIN(INDIRECT(ADDRESS(71+3,BG$2+1,,,"Instances") &amp; ":" &amp; ADDRESS(71+3,BG$2+1))),"max", MAX(INDIRECT(ADDRESS(71+3,BG$2+1,,,"Instances") &amp; ":" &amp; ADDRESS(71+3,BG$2+1))),"diff", MAX(INDIRECT(ADDRESS(71+3,BG$2+1,,,"Instances") &amp; ":" &amp; ADDRESS(71+3,BG$2+1)))-MIN(INDIRECT(ADDRESS(71+3,BG$2+1,,,"Instances") &amp; ":" &amp; ADDRESS(71+3,BG$2+1))))</f>
        <v>0</v>
      </c>
      <c r="BH76">
        <f>IFERROR(SMALL(BG5:BG343,ROW()-ROW($BH$5)+1),"")</f>
        <v>0</v>
      </c>
      <c r="BJ76">
        <f>IFERROR(SUM(BH5:BH76),"")</f>
        <v>0</v>
      </c>
      <c r="BK76" cm="1">
        <f t="array" ref="BK76">_xlfn.SWITCH(Charts!$B$3,"average", AVERAGE(INDIRECT(ADDRESS(71+3,BK$2+1,,,"Instances") &amp; ":" &amp; ADDRESS(71+3,BK$2+1))),"median", MEDIAN(INDIRECT(ADDRESS(71+3,BK$2+1,,,"Instances") &amp; ":" &amp; ADDRESS(71+3,BK$2+1))),"min", MIN(INDIRECT(ADDRESS(71+3,BK$2+1,,,"Instances") &amp; ":" &amp; ADDRESS(71+3,BK$2+1))),"max", MAX(INDIRECT(ADDRESS(71+3,BK$2+1,,,"Instances") &amp; ":" &amp; ADDRESS(71+3,BK$2+1))),"diff", MAX(INDIRECT(ADDRESS(71+3,BK$2+1,,,"Instances") &amp; ":" &amp; ADDRESS(71+3,BK$2+1)))-MIN(INDIRECT(ADDRESS(71+3,BK$2+1,,,"Instances") &amp; ":" &amp; ADDRESS(71+3,BK$2+1))))</f>
        <v>0</v>
      </c>
      <c r="BL76">
        <f>IFERROR(SMALL(BK5:BK343,ROW()-ROW($BL$5)+1),"")</f>
        <v>0</v>
      </c>
      <c r="BN76">
        <f>IFERROR(SUM(BL5:BL76),"")</f>
        <v>0</v>
      </c>
      <c r="BO76" cm="1">
        <f t="array" ref="BO76">_xlfn.SWITCH(Charts!$B$3,"average", AVERAGE(INDIRECT(ADDRESS(71+3,BO$2+1,,,"Instances") &amp; ":" &amp; ADDRESS(71+3,BO$2+1))),"median", MEDIAN(INDIRECT(ADDRESS(71+3,BO$2+1,,,"Instances") &amp; ":" &amp; ADDRESS(71+3,BO$2+1))),"min", MIN(INDIRECT(ADDRESS(71+3,BO$2+1,,,"Instances") &amp; ":" &amp; ADDRESS(71+3,BO$2+1))),"max", MAX(INDIRECT(ADDRESS(71+3,BO$2+1,,,"Instances") &amp; ":" &amp; ADDRESS(71+3,BO$2+1))),"diff", MAX(INDIRECT(ADDRESS(71+3,BO$2+1,,,"Instances") &amp; ":" &amp; ADDRESS(71+3,BO$2+1)))-MIN(INDIRECT(ADDRESS(71+3,BO$2+1,,,"Instances") &amp; ":" &amp; ADDRESS(71+3,BO$2+1))))</f>
        <v>0</v>
      </c>
      <c r="BP76">
        <f>IFERROR(SMALL(BO5:BO343,ROW()-ROW($BP$5)+1),"")</f>
        <v>0</v>
      </c>
      <c r="BR76">
        <f>IFERROR(SUM(BP5:BP76),"")</f>
        <v>0</v>
      </c>
      <c r="BU76">
        <f>IF(Charts!$B$3="none",E1778,IF(AM1778="",NA(),AM1778))</f>
        <v>0</v>
      </c>
      <c r="BV76">
        <f>IF(Charts!$B$3="none",F1778,IF(AN1778="",NA(),AN1778))</f>
        <v>0</v>
      </c>
      <c r="BW76">
        <f>IF(Charts!$B$3="none",G1778,IF(AO1778="",NA(),AO1778))</f>
        <v>0</v>
      </c>
      <c r="BX76">
        <f>IF(Charts!$B$3="none",H1778,IF(AP1778="",NA(),AP1778))</f>
        <v>0</v>
      </c>
      <c r="BY76">
        <f>IF(Charts!$B$3="none",I1778,IF(AQ1778="",NA(),AQ1778))</f>
        <v>0</v>
      </c>
      <c r="BZ76">
        <f>IF(Charts!$B$3="none",J1778,IF(AR1778="",NA(),AR1778))</f>
        <v>0</v>
      </c>
      <c r="CA76">
        <f>IF(Charts!$B$3="none",K1778,IF(AS1778="",NA(),AS1778))</f>
        <v>0</v>
      </c>
      <c r="CB76">
        <f>IF(Charts!$B$3="none",L1778,IF(AT1778="",NA(),AT1778))</f>
        <v>0</v>
      </c>
      <c r="CC76">
        <f>IF(Charts!$B$3="none",M1778,IF(AU1778="",NA(),AU1778))</f>
        <v>0</v>
      </c>
      <c r="CD76">
        <f>IF(Charts!$B$3="none",N1778,IF(AV1778="",NA(),AV1778))</f>
        <v>0</v>
      </c>
      <c r="CE76">
        <f>IF(Charts!$B$3="none",O1778,IF(AW1778="",NA(),AW1778))</f>
        <v>0</v>
      </c>
      <c r="CF76">
        <f>IF(Charts!$B$3="none",P1778,IF(AX1778="",NA(),AX1778))</f>
        <v>0</v>
      </c>
      <c r="CG76">
        <f>IF(Charts!$B$3="none",Q1778,IF(AY1778="",NA(),AY1778))</f>
        <v>0</v>
      </c>
      <c r="CH76">
        <f>IF(Charts!$B$3="none",R1778,IF(AZ1778="",NA(),AZ1778))</f>
        <v>0</v>
      </c>
      <c r="CI76">
        <f>IF(Charts!$B$3="none",S1778,IF(BA1778="",NA(),BA1778))</f>
        <v>0</v>
      </c>
      <c r="CJ76">
        <f>IF(Charts!$B$3="none",T1778,IF(BB1778="",NA(),BB1778))</f>
        <v>0</v>
      </c>
      <c r="CK76">
        <f>IF(Charts!$B$3="none",U1778,IF(BC1778="",NA(),BC1778))</f>
        <v>0</v>
      </c>
      <c r="CL76">
        <f>IF(Charts!$B$3="none",V1778,IF(BD1778="",NA(),BD1778))</f>
        <v>0</v>
      </c>
      <c r="CM76">
        <f>IF(Charts!$B$3="none",W1778,IF(BE1778="",NA(),BE1778))</f>
        <v>0</v>
      </c>
      <c r="CN76">
        <f>IF(Charts!$B$3="none",X1778,IF(BF1778="",NA(),BF1778))</f>
        <v>0</v>
      </c>
      <c r="CO76">
        <f>IF(Charts!$B$3="none",Y1778,IF(BG1778="",NA(),BG1778))</f>
        <v>0</v>
      </c>
      <c r="CP76">
        <f>IF(Charts!$B$3="none",Z1778,IF(BH1778="",NA(),BH1778))</f>
        <v>0</v>
      </c>
      <c r="CQ76">
        <f>IF(Charts!$B$3="none",AA1778,IF(BI1778="",NA(),BI1778))</f>
        <v>0</v>
      </c>
      <c r="CR76">
        <f>IF(Charts!$B$3="none",AB1778,IF(BJ1778="",NA(),BJ1778))</f>
        <v>0</v>
      </c>
      <c r="CS76">
        <f>IF(Charts!$B$3="none",AC1778,IF(BK1778="",NA(),BK1778))</f>
        <v>0</v>
      </c>
      <c r="CT76">
        <f>IF(Charts!$B$3="none",AD1778,IF(BL1778="",NA(),BL1778))</f>
        <v>0</v>
      </c>
      <c r="CU76">
        <f>IF(Charts!$B$3="none",AE1778,IF(BM1778="",NA(),BM1778))</f>
        <v>0</v>
      </c>
      <c r="CV76">
        <f>IF(Charts!$B$3="none",AF1778,IF(BN1778="",NA(),BN1778))</f>
        <v>0</v>
      </c>
      <c r="CW76">
        <f>IF(Charts!$B$3="none",AG1778,IF(BO1778="",NA(),BO1778))</f>
        <v>0</v>
      </c>
      <c r="CX76">
        <f>IF(Charts!$B$3="none",AH1778,IF(BP1778="",NA(),BP1778))</f>
        <v>0</v>
      </c>
      <c r="CY76">
        <f>IF(Charts!$B$3="none",AI1778,IF(BQ1778="",NA(),BQ1778))</f>
        <v>0</v>
      </c>
      <c r="CZ76">
        <f>IF(Charts!$B$3="none",AJ1778,IF(BR1778="",NA(),BR1778))</f>
        <v>0</v>
      </c>
    </row>
    <row r="77" spans="4:104">
      <c r="D77">
        <v>73</v>
      </c>
      <c r="E77">
        <f>IF(INDIRECT(ADDRESS($D77+2,E$2+1,,,"Instances"))="","",INDIRECT(ADDRESS($D77+2,E$2+1,,,"Instances")))</f>
        <v>0</v>
      </c>
      <c r="F77">
        <f>IFERROR(SMALL(E5:E343,ROW()-ROW($F$5)+1),"")</f>
        <v>0</v>
      </c>
      <c r="H77">
        <f>IFERROR(SUM(F5:F77),"")</f>
        <v>0</v>
      </c>
      <c r="I77">
        <f>IF(INDIRECT(ADDRESS($D77+2,I$2+1,,,"Instances"))="","",INDIRECT(ADDRESS($D77+2,I$2+1,,,"Instances")))</f>
        <v>0</v>
      </c>
      <c r="J77">
        <f>IFERROR(SMALL(I5:I343,ROW()-ROW($J$5)+1),"")</f>
        <v>0</v>
      </c>
      <c r="L77">
        <f>IFERROR(SUM(J5:J77),"")</f>
        <v>0</v>
      </c>
      <c r="M77">
        <f>IF(INDIRECT(ADDRESS($D77+2,M$2+1,,,"Instances"))="","",INDIRECT(ADDRESS($D77+2,M$2+1,,,"Instances")))</f>
        <v>0</v>
      </c>
      <c r="N77">
        <f>IFERROR(SMALL(M5:M343,ROW()-ROW($N$5)+1),"")</f>
        <v>0</v>
      </c>
      <c r="P77">
        <f>IFERROR(SUM(N5:N77),"")</f>
        <v>0</v>
      </c>
      <c r="Q77">
        <f>IF(INDIRECT(ADDRESS($D77+2,Q$2+1,,,"Instances"))="","",INDIRECT(ADDRESS($D77+2,Q$2+1,,,"Instances")))</f>
        <v>0</v>
      </c>
      <c r="R77">
        <f>IFERROR(SMALL(Q5:Q343,ROW()-ROW($R$5)+1),"")</f>
        <v>0</v>
      </c>
      <c r="T77">
        <f>IFERROR(SUM(R5:R77),"")</f>
        <v>0</v>
      </c>
      <c r="U77">
        <f>IF(INDIRECT(ADDRESS($D77+2,U$2+1,,,"Instances"))="","",INDIRECT(ADDRESS($D77+2,U$2+1,,,"Instances")))</f>
        <v>0</v>
      </c>
      <c r="V77">
        <f>IFERROR(SMALL(U5:U343,ROW()-ROW($V$5)+1),"")</f>
        <v>0</v>
      </c>
      <c r="X77">
        <f>IFERROR(SUM(V5:V77),"")</f>
        <v>0</v>
      </c>
      <c r="Y77">
        <f>IF(INDIRECT(ADDRESS($D77+2,Y$2+1,,,"Instances"))="","",INDIRECT(ADDRESS($D77+2,Y$2+1,,,"Instances")))</f>
        <v>0</v>
      </c>
      <c r="Z77">
        <f>IFERROR(SMALL(Y5:Y343,ROW()-ROW($Z$5)+1),"")</f>
        <v>0</v>
      </c>
      <c r="AB77">
        <f>IFERROR(SUM(Z5:Z77),"")</f>
        <v>0</v>
      </c>
      <c r="AC77">
        <f>IF(INDIRECT(ADDRESS($D77+2,AC$2+1,,,"Instances"))="","",INDIRECT(ADDRESS($D77+2,AC$2+1,,,"Instances")))</f>
        <v>0</v>
      </c>
      <c r="AD77">
        <f>IFERROR(SMALL(AC5:AC343,ROW()-ROW($AD$5)+1),"")</f>
        <v>0</v>
      </c>
      <c r="AF77">
        <f>IFERROR(SUM(AD5:AD77),"")</f>
        <v>0</v>
      </c>
      <c r="AG77">
        <f>IF(INDIRECT(ADDRESS($D77+2,AG$2+1,,,"Instances"))="","",INDIRECT(ADDRESS($D77+2,AG$2+1,,,"Instances")))</f>
        <v>0</v>
      </c>
      <c r="AH77">
        <f>IFERROR(SMALL(AG5:AG343,ROW()-ROW($AH$5)+1),"")</f>
        <v>0</v>
      </c>
      <c r="AJ77">
        <f>IFERROR(SUM(AH5:AH77),"")</f>
        <v>0</v>
      </c>
      <c r="AL77">
        <v>73</v>
      </c>
      <c r="AM77" cm="1">
        <f t="array" ref="AM77">_xlfn.SWITCH(Charts!$B$3,"average", AVERAGE(INDIRECT(ADDRESS(72+3,AM$2+1,,,"Instances") &amp; ":" &amp; ADDRESS(72+3,AM$2+1))),"median", MEDIAN(INDIRECT(ADDRESS(72+3,AM$2+1,,,"Instances") &amp; ":" &amp; ADDRESS(72+3,AM$2+1))),"min", MIN(INDIRECT(ADDRESS(72+3,AM$2+1,,,"Instances") &amp; ":" &amp; ADDRESS(72+3,AM$2+1))),"max", MAX(INDIRECT(ADDRESS(72+3,AM$2+1,,,"Instances") &amp; ":" &amp; ADDRESS(72+3,AM$2+1))),"diff", MAX(INDIRECT(ADDRESS(72+3,AM$2+1,,,"Instances") &amp; ":" &amp; ADDRESS(72+3,AM$2+1)))-MIN(INDIRECT(ADDRESS(72+3,AM$2+1,,,"Instances") &amp; ":" &amp; ADDRESS(72+3,AM$2+1))))</f>
        <v>0</v>
      </c>
      <c r="AN77">
        <f>IFERROR(SMALL(AM5:AM343,ROW()-ROW($AN$5)+1),"")</f>
        <v>0</v>
      </c>
      <c r="AP77">
        <f>IFERROR(SUM(AN5:AN77),"")</f>
        <v>0</v>
      </c>
      <c r="AQ77" cm="1">
        <f t="array" ref="AQ77">_xlfn.SWITCH(Charts!$B$3,"average", AVERAGE(INDIRECT(ADDRESS(72+3,AQ$2+1,,,"Instances") &amp; ":" &amp; ADDRESS(72+3,AQ$2+1))),"median", MEDIAN(INDIRECT(ADDRESS(72+3,AQ$2+1,,,"Instances") &amp; ":" &amp; ADDRESS(72+3,AQ$2+1))),"min", MIN(INDIRECT(ADDRESS(72+3,AQ$2+1,,,"Instances") &amp; ":" &amp; ADDRESS(72+3,AQ$2+1))),"max", MAX(INDIRECT(ADDRESS(72+3,AQ$2+1,,,"Instances") &amp; ":" &amp; ADDRESS(72+3,AQ$2+1))),"diff", MAX(INDIRECT(ADDRESS(72+3,AQ$2+1,,,"Instances") &amp; ":" &amp; ADDRESS(72+3,AQ$2+1)))-MIN(INDIRECT(ADDRESS(72+3,AQ$2+1,,,"Instances") &amp; ":" &amp; ADDRESS(72+3,AQ$2+1))))</f>
        <v>0</v>
      </c>
      <c r="AR77">
        <f>IFERROR(SMALL(AQ5:AQ343,ROW()-ROW($AR$5)+1),"")</f>
        <v>0</v>
      </c>
      <c r="AT77">
        <f>IFERROR(SUM(AR5:AR77),"")</f>
        <v>0</v>
      </c>
      <c r="AU77" cm="1">
        <f t="array" ref="AU77">_xlfn.SWITCH(Charts!$B$3,"average", AVERAGE(INDIRECT(ADDRESS(72+3,AU$2+1,,,"Instances") &amp; ":" &amp; ADDRESS(72+3,AU$2+1))),"median", MEDIAN(INDIRECT(ADDRESS(72+3,AU$2+1,,,"Instances") &amp; ":" &amp; ADDRESS(72+3,AU$2+1))),"min", MIN(INDIRECT(ADDRESS(72+3,AU$2+1,,,"Instances") &amp; ":" &amp; ADDRESS(72+3,AU$2+1))),"max", MAX(INDIRECT(ADDRESS(72+3,AU$2+1,,,"Instances") &amp; ":" &amp; ADDRESS(72+3,AU$2+1))),"diff", MAX(INDIRECT(ADDRESS(72+3,AU$2+1,,,"Instances") &amp; ":" &amp; ADDRESS(72+3,AU$2+1)))-MIN(INDIRECT(ADDRESS(72+3,AU$2+1,,,"Instances") &amp; ":" &amp; ADDRESS(72+3,AU$2+1))))</f>
        <v>0</v>
      </c>
      <c r="AV77">
        <f>IFERROR(SMALL(AU5:AU343,ROW()-ROW($AV$5)+1),"")</f>
        <v>0</v>
      </c>
      <c r="AX77">
        <f>IFERROR(SUM(AV5:AV77),"")</f>
        <v>0</v>
      </c>
      <c r="AY77" cm="1">
        <f t="array" ref="AY77">_xlfn.SWITCH(Charts!$B$3,"average", AVERAGE(INDIRECT(ADDRESS(72+3,AY$2+1,,,"Instances") &amp; ":" &amp; ADDRESS(72+3,AY$2+1))),"median", MEDIAN(INDIRECT(ADDRESS(72+3,AY$2+1,,,"Instances") &amp; ":" &amp; ADDRESS(72+3,AY$2+1))),"min", MIN(INDIRECT(ADDRESS(72+3,AY$2+1,,,"Instances") &amp; ":" &amp; ADDRESS(72+3,AY$2+1))),"max", MAX(INDIRECT(ADDRESS(72+3,AY$2+1,,,"Instances") &amp; ":" &amp; ADDRESS(72+3,AY$2+1))),"diff", MAX(INDIRECT(ADDRESS(72+3,AY$2+1,,,"Instances") &amp; ":" &amp; ADDRESS(72+3,AY$2+1)))-MIN(INDIRECT(ADDRESS(72+3,AY$2+1,,,"Instances") &amp; ":" &amp; ADDRESS(72+3,AY$2+1))))</f>
        <v>0</v>
      </c>
      <c r="AZ77">
        <f>IFERROR(SMALL(AY5:AY343,ROW()-ROW($AZ$5)+1),"")</f>
        <v>0</v>
      </c>
      <c r="BB77">
        <f>IFERROR(SUM(AZ5:AZ77),"")</f>
        <v>0</v>
      </c>
      <c r="BC77" cm="1">
        <f t="array" ref="BC77">_xlfn.SWITCH(Charts!$B$3,"average", AVERAGE(INDIRECT(ADDRESS(72+3,BC$2+1,,,"Instances") &amp; ":" &amp; ADDRESS(72+3,BC$2+1))),"median", MEDIAN(INDIRECT(ADDRESS(72+3,BC$2+1,,,"Instances") &amp; ":" &amp; ADDRESS(72+3,BC$2+1))),"min", MIN(INDIRECT(ADDRESS(72+3,BC$2+1,,,"Instances") &amp; ":" &amp; ADDRESS(72+3,BC$2+1))),"max", MAX(INDIRECT(ADDRESS(72+3,BC$2+1,,,"Instances") &amp; ":" &amp; ADDRESS(72+3,BC$2+1))),"diff", MAX(INDIRECT(ADDRESS(72+3,BC$2+1,,,"Instances") &amp; ":" &amp; ADDRESS(72+3,BC$2+1)))-MIN(INDIRECT(ADDRESS(72+3,BC$2+1,,,"Instances") &amp; ":" &amp; ADDRESS(72+3,BC$2+1))))</f>
        <v>0</v>
      </c>
      <c r="BD77">
        <f>IFERROR(SMALL(BC5:BC343,ROW()-ROW($BD$5)+1),"")</f>
        <v>0</v>
      </c>
      <c r="BF77">
        <f>IFERROR(SUM(BD5:BD77),"")</f>
        <v>0</v>
      </c>
      <c r="BG77" cm="1">
        <f t="array" ref="BG77">_xlfn.SWITCH(Charts!$B$3,"average", AVERAGE(INDIRECT(ADDRESS(72+3,BG$2+1,,,"Instances") &amp; ":" &amp; ADDRESS(72+3,BG$2+1))),"median", MEDIAN(INDIRECT(ADDRESS(72+3,BG$2+1,,,"Instances") &amp; ":" &amp; ADDRESS(72+3,BG$2+1))),"min", MIN(INDIRECT(ADDRESS(72+3,BG$2+1,,,"Instances") &amp; ":" &amp; ADDRESS(72+3,BG$2+1))),"max", MAX(INDIRECT(ADDRESS(72+3,BG$2+1,,,"Instances") &amp; ":" &amp; ADDRESS(72+3,BG$2+1))),"diff", MAX(INDIRECT(ADDRESS(72+3,BG$2+1,,,"Instances") &amp; ":" &amp; ADDRESS(72+3,BG$2+1)))-MIN(INDIRECT(ADDRESS(72+3,BG$2+1,,,"Instances") &amp; ":" &amp; ADDRESS(72+3,BG$2+1))))</f>
        <v>0</v>
      </c>
      <c r="BH77">
        <f>IFERROR(SMALL(BG5:BG343,ROW()-ROW($BH$5)+1),"")</f>
        <v>0</v>
      </c>
      <c r="BJ77">
        <f>IFERROR(SUM(BH5:BH77),"")</f>
        <v>0</v>
      </c>
      <c r="BK77" cm="1">
        <f t="array" ref="BK77">_xlfn.SWITCH(Charts!$B$3,"average", AVERAGE(INDIRECT(ADDRESS(72+3,BK$2+1,,,"Instances") &amp; ":" &amp; ADDRESS(72+3,BK$2+1))),"median", MEDIAN(INDIRECT(ADDRESS(72+3,BK$2+1,,,"Instances") &amp; ":" &amp; ADDRESS(72+3,BK$2+1))),"min", MIN(INDIRECT(ADDRESS(72+3,BK$2+1,,,"Instances") &amp; ":" &amp; ADDRESS(72+3,BK$2+1))),"max", MAX(INDIRECT(ADDRESS(72+3,BK$2+1,,,"Instances") &amp; ":" &amp; ADDRESS(72+3,BK$2+1))),"diff", MAX(INDIRECT(ADDRESS(72+3,BK$2+1,,,"Instances") &amp; ":" &amp; ADDRESS(72+3,BK$2+1)))-MIN(INDIRECT(ADDRESS(72+3,BK$2+1,,,"Instances") &amp; ":" &amp; ADDRESS(72+3,BK$2+1))))</f>
        <v>0</v>
      </c>
      <c r="BL77">
        <f>IFERROR(SMALL(BK5:BK343,ROW()-ROW($BL$5)+1),"")</f>
        <v>0</v>
      </c>
      <c r="BN77">
        <f>IFERROR(SUM(BL5:BL77),"")</f>
        <v>0</v>
      </c>
      <c r="BO77" cm="1">
        <f t="array" ref="BO77">_xlfn.SWITCH(Charts!$B$3,"average", AVERAGE(INDIRECT(ADDRESS(72+3,BO$2+1,,,"Instances") &amp; ":" &amp; ADDRESS(72+3,BO$2+1))),"median", MEDIAN(INDIRECT(ADDRESS(72+3,BO$2+1,,,"Instances") &amp; ":" &amp; ADDRESS(72+3,BO$2+1))),"min", MIN(INDIRECT(ADDRESS(72+3,BO$2+1,,,"Instances") &amp; ":" &amp; ADDRESS(72+3,BO$2+1))),"max", MAX(INDIRECT(ADDRESS(72+3,BO$2+1,,,"Instances") &amp; ":" &amp; ADDRESS(72+3,BO$2+1))),"diff", MAX(INDIRECT(ADDRESS(72+3,BO$2+1,,,"Instances") &amp; ":" &amp; ADDRESS(72+3,BO$2+1)))-MIN(INDIRECT(ADDRESS(72+3,BO$2+1,,,"Instances") &amp; ":" &amp; ADDRESS(72+3,BO$2+1))))</f>
        <v>0</v>
      </c>
      <c r="BP77">
        <f>IFERROR(SMALL(BO5:BO343,ROW()-ROW($BP$5)+1),"")</f>
        <v>0</v>
      </c>
      <c r="BR77">
        <f>IFERROR(SUM(BP5:BP77),"")</f>
        <v>0</v>
      </c>
      <c r="BU77">
        <f>IF(Charts!$B$3="none",E1779,IF(AM1779="",NA(),AM1779))</f>
        <v>0</v>
      </c>
      <c r="BV77">
        <f>IF(Charts!$B$3="none",F1779,IF(AN1779="",NA(),AN1779))</f>
        <v>0</v>
      </c>
      <c r="BW77">
        <f>IF(Charts!$B$3="none",G1779,IF(AO1779="",NA(),AO1779))</f>
        <v>0</v>
      </c>
      <c r="BX77">
        <f>IF(Charts!$B$3="none",H1779,IF(AP1779="",NA(),AP1779))</f>
        <v>0</v>
      </c>
      <c r="BY77">
        <f>IF(Charts!$B$3="none",I1779,IF(AQ1779="",NA(),AQ1779))</f>
        <v>0</v>
      </c>
      <c r="BZ77">
        <f>IF(Charts!$B$3="none",J1779,IF(AR1779="",NA(),AR1779))</f>
        <v>0</v>
      </c>
      <c r="CA77">
        <f>IF(Charts!$B$3="none",K1779,IF(AS1779="",NA(),AS1779))</f>
        <v>0</v>
      </c>
      <c r="CB77">
        <f>IF(Charts!$B$3="none",L1779,IF(AT1779="",NA(),AT1779))</f>
        <v>0</v>
      </c>
      <c r="CC77">
        <f>IF(Charts!$B$3="none",M1779,IF(AU1779="",NA(),AU1779))</f>
        <v>0</v>
      </c>
      <c r="CD77">
        <f>IF(Charts!$B$3="none",N1779,IF(AV1779="",NA(),AV1779))</f>
        <v>0</v>
      </c>
      <c r="CE77">
        <f>IF(Charts!$B$3="none",O1779,IF(AW1779="",NA(),AW1779))</f>
        <v>0</v>
      </c>
      <c r="CF77">
        <f>IF(Charts!$B$3="none",P1779,IF(AX1779="",NA(),AX1779))</f>
        <v>0</v>
      </c>
      <c r="CG77">
        <f>IF(Charts!$B$3="none",Q1779,IF(AY1779="",NA(),AY1779))</f>
        <v>0</v>
      </c>
      <c r="CH77">
        <f>IF(Charts!$B$3="none",R1779,IF(AZ1779="",NA(),AZ1779))</f>
        <v>0</v>
      </c>
      <c r="CI77">
        <f>IF(Charts!$B$3="none",S1779,IF(BA1779="",NA(),BA1779))</f>
        <v>0</v>
      </c>
      <c r="CJ77">
        <f>IF(Charts!$B$3="none",T1779,IF(BB1779="",NA(),BB1779))</f>
        <v>0</v>
      </c>
      <c r="CK77">
        <f>IF(Charts!$B$3="none",U1779,IF(BC1779="",NA(),BC1779))</f>
        <v>0</v>
      </c>
      <c r="CL77">
        <f>IF(Charts!$B$3="none",V1779,IF(BD1779="",NA(),BD1779))</f>
        <v>0</v>
      </c>
      <c r="CM77">
        <f>IF(Charts!$B$3="none",W1779,IF(BE1779="",NA(),BE1779))</f>
        <v>0</v>
      </c>
      <c r="CN77">
        <f>IF(Charts!$B$3="none",X1779,IF(BF1779="",NA(),BF1779))</f>
        <v>0</v>
      </c>
      <c r="CO77">
        <f>IF(Charts!$B$3="none",Y1779,IF(BG1779="",NA(),BG1779))</f>
        <v>0</v>
      </c>
      <c r="CP77">
        <f>IF(Charts!$B$3="none",Z1779,IF(BH1779="",NA(),BH1779))</f>
        <v>0</v>
      </c>
      <c r="CQ77">
        <f>IF(Charts!$B$3="none",AA1779,IF(BI1779="",NA(),BI1779))</f>
        <v>0</v>
      </c>
      <c r="CR77">
        <f>IF(Charts!$B$3="none",AB1779,IF(BJ1779="",NA(),BJ1779))</f>
        <v>0</v>
      </c>
      <c r="CS77">
        <f>IF(Charts!$B$3="none",AC1779,IF(BK1779="",NA(),BK1779))</f>
        <v>0</v>
      </c>
      <c r="CT77">
        <f>IF(Charts!$B$3="none",AD1779,IF(BL1779="",NA(),BL1779))</f>
        <v>0</v>
      </c>
      <c r="CU77">
        <f>IF(Charts!$B$3="none",AE1779,IF(BM1779="",NA(),BM1779))</f>
        <v>0</v>
      </c>
      <c r="CV77">
        <f>IF(Charts!$B$3="none",AF1779,IF(BN1779="",NA(),BN1779))</f>
        <v>0</v>
      </c>
      <c r="CW77">
        <f>IF(Charts!$B$3="none",AG1779,IF(BO1779="",NA(),BO1779))</f>
        <v>0</v>
      </c>
      <c r="CX77">
        <f>IF(Charts!$B$3="none",AH1779,IF(BP1779="",NA(),BP1779))</f>
        <v>0</v>
      </c>
      <c r="CY77">
        <f>IF(Charts!$B$3="none",AI1779,IF(BQ1779="",NA(),BQ1779))</f>
        <v>0</v>
      </c>
      <c r="CZ77">
        <f>IF(Charts!$B$3="none",AJ1779,IF(BR1779="",NA(),BR1779))</f>
        <v>0</v>
      </c>
    </row>
    <row r="78" spans="4:104">
      <c r="D78">
        <v>74</v>
      </c>
      <c r="E78">
        <f>IF(INDIRECT(ADDRESS($D78+2,E$2+1,,,"Instances"))="","",INDIRECT(ADDRESS($D78+2,E$2+1,,,"Instances")))</f>
        <v>0</v>
      </c>
      <c r="F78">
        <f>IFERROR(SMALL(E5:E343,ROW()-ROW($F$5)+1),"")</f>
        <v>0</v>
      </c>
      <c r="H78">
        <f>IFERROR(SUM(F5:F78),"")</f>
        <v>0</v>
      </c>
      <c r="I78">
        <f>IF(INDIRECT(ADDRESS($D78+2,I$2+1,,,"Instances"))="","",INDIRECT(ADDRESS($D78+2,I$2+1,,,"Instances")))</f>
        <v>0</v>
      </c>
      <c r="J78">
        <f>IFERROR(SMALL(I5:I343,ROW()-ROW($J$5)+1),"")</f>
        <v>0</v>
      </c>
      <c r="L78">
        <f>IFERROR(SUM(J5:J78),"")</f>
        <v>0</v>
      </c>
      <c r="M78">
        <f>IF(INDIRECT(ADDRESS($D78+2,M$2+1,,,"Instances"))="","",INDIRECT(ADDRESS($D78+2,M$2+1,,,"Instances")))</f>
        <v>0</v>
      </c>
      <c r="N78">
        <f>IFERROR(SMALL(M5:M343,ROW()-ROW($N$5)+1),"")</f>
        <v>0</v>
      </c>
      <c r="P78">
        <f>IFERROR(SUM(N5:N78),"")</f>
        <v>0</v>
      </c>
      <c r="Q78">
        <f>IF(INDIRECT(ADDRESS($D78+2,Q$2+1,,,"Instances"))="","",INDIRECT(ADDRESS($D78+2,Q$2+1,,,"Instances")))</f>
        <v>0</v>
      </c>
      <c r="R78">
        <f>IFERROR(SMALL(Q5:Q343,ROW()-ROW($R$5)+1),"")</f>
        <v>0</v>
      </c>
      <c r="T78">
        <f>IFERROR(SUM(R5:R78),"")</f>
        <v>0</v>
      </c>
      <c r="U78">
        <f>IF(INDIRECT(ADDRESS($D78+2,U$2+1,,,"Instances"))="","",INDIRECT(ADDRESS($D78+2,U$2+1,,,"Instances")))</f>
        <v>0</v>
      </c>
      <c r="V78">
        <f>IFERROR(SMALL(U5:U343,ROW()-ROW($V$5)+1),"")</f>
        <v>0</v>
      </c>
      <c r="X78">
        <f>IFERROR(SUM(V5:V78),"")</f>
        <v>0</v>
      </c>
      <c r="Y78">
        <f>IF(INDIRECT(ADDRESS($D78+2,Y$2+1,,,"Instances"))="","",INDIRECT(ADDRESS($D78+2,Y$2+1,,,"Instances")))</f>
        <v>0</v>
      </c>
      <c r="Z78">
        <f>IFERROR(SMALL(Y5:Y343,ROW()-ROW($Z$5)+1),"")</f>
        <v>0</v>
      </c>
      <c r="AB78">
        <f>IFERROR(SUM(Z5:Z78),"")</f>
        <v>0</v>
      </c>
      <c r="AC78">
        <f>IF(INDIRECT(ADDRESS($D78+2,AC$2+1,,,"Instances"))="","",INDIRECT(ADDRESS($D78+2,AC$2+1,,,"Instances")))</f>
        <v>0</v>
      </c>
      <c r="AD78">
        <f>IFERROR(SMALL(AC5:AC343,ROW()-ROW($AD$5)+1),"")</f>
        <v>0</v>
      </c>
      <c r="AF78">
        <f>IFERROR(SUM(AD5:AD78),"")</f>
        <v>0</v>
      </c>
      <c r="AG78">
        <f>IF(INDIRECT(ADDRESS($D78+2,AG$2+1,,,"Instances"))="","",INDIRECT(ADDRESS($D78+2,AG$2+1,,,"Instances")))</f>
        <v>0</v>
      </c>
      <c r="AH78">
        <f>IFERROR(SMALL(AG5:AG343,ROW()-ROW($AH$5)+1),"")</f>
        <v>0</v>
      </c>
      <c r="AJ78">
        <f>IFERROR(SUM(AH5:AH78),"")</f>
        <v>0</v>
      </c>
      <c r="AL78">
        <v>74</v>
      </c>
      <c r="AM78" cm="1">
        <f t="array" ref="AM78">_xlfn.SWITCH(Charts!$B$3,"average", AVERAGE(INDIRECT(ADDRESS(73+3,AM$2+1,,,"Instances") &amp; ":" &amp; ADDRESS(73+3,AM$2+1))),"median", MEDIAN(INDIRECT(ADDRESS(73+3,AM$2+1,,,"Instances") &amp; ":" &amp; ADDRESS(73+3,AM$2+1))),"min", MIN(INDIRECT(ADDRESS(73+3,AM$2+1,,,"Instances") &amp; ":" &amp; ADDRESS(73+3,AM$2+1))),"max", MAX(INDIRECT(ADDRESS(73+3,AM$2+1,,,"Instances") &amp; ":" &amp; ADDRESS(73+3,AM$2+1))),"diff", MAX(INDIRECT(ADDRESS(73+3,AM$2+1,,,"Instances") &amp; ":" &amp; ADDRESS(73+3,AM$2+1)))-MIN(INDIRECT(ADDRESS(73+3,AM$2+1,,,"Instances") &amp; ":" &amp; ADDRESS(73+3,AM$2+1))))</f>
        <v>0</v>
      </c>
      <c r="AN78">
        <f>IFERROR(SMALL(AM5:AM343,ROW()-ROW($AN$5)+1),"")</f>
        <v>0</v>
      </c>
      <c r="AP78">
        <f>IFERROR(SUM(AN5:AN78),"")</f>
        <v>0</v>
      </c>
      <c r="AQ78" cm="1">
        <f t="array" ref="AQ78">_xlfn.SWITCH(Charts!$B$3,"average", AVERAGE(INDIRECT(ADDRESS(73+3,AQ$2+1,,,"Instances") &amp; ":" &amp; ADDRESS(73+3,AQ$2+1))),"median", MEDIAN(INDIRECT(ADDRESS(73+3,AQ$2+1,,,"Instances") &amp; ":" &amp; ADDRESS(73+3,AQ$2+1))),"min", MIN(INDIRECT(ADDRESS(73+3,AQ$2+1,,,"Instances") &amp; ":" &amp; ADDRESS(73+3,AQ$2+1))),"max", MAX(INDIRECT(ADDRESS(73+3,AQ$2+1,,,"Instances") &amp; ":" &amp; ADDRESS(73+3,AQ$2+1))),"diff", MAX(INDIRECT(ADDRESS(73+3,AQ$2+1,,,"Instances") &amp; ":" &amp; ADDRESS(73+3,AQ$2+1)))-MIN(INDIRECT(ADDRESS(73+3,AQ$2+1,,,"Instances") &amp; ":" &amp; ADDRESS(73+3,AQ$2+1))))</f>
        <v>0</v>
      </c>
      <c r="AR78">
        <f>IFERROR(SMALL(AQ5:AQ343,ROW()-ROW($AR$5)+1),"")</f>
        <v>0</v>
      </c>
      <c r="AT78">
        <f>IFERROR(SUM(AR5:AR78),"")</f>
        <v>0</v>
      </c>
      <c r="AU78" cm="1">
        <f t="array" ref="AU78">_xlfn.SWITCH(Charts!$B$3,"average", AVERAGE(INDIRECT(ADDRESS(73+3,AU$2+1,,,"Instances") &amp; ":" &amp; ADDRESS(73+3,AU$2+1))),"median", MEDIAN(INDIRECT(ADDRESS(73+3,AU$2+1,,,"Instances") &amp; ":" &amp; ADDRESS(73+3,AU$2+1))),"min", MIN(INDIRECT(ADDRESS(73+3,AU$2+1,,,"Instances") &amp; ":" &amp; ADDRESS(73+3,AU$2+1))),"max", MAX(INDIRECT(ADDRESS(73+3,AU$2+1,,,"Instances") &amp; ":" &amp; ADDRESS(73+3,AU$2+1))),"diff", MAX(INDIRECT(ADDRESS(73+3,AU$2+1,,,"Instances") &amp; ":" &amp; ADDRESS(73+3,AU$2+1)))-MIN(INDIRECT(ADDRESS(73+3,AU$2+1,,,"Instances") &amp; ":" &amp; ADDRESS(73+3,AU$2+1))))</f>
        <v>0</v>
      </c>
      <c r="AV78">
        <f>IFERROR(SMALL(AU5:AU343,ROW()-ROW($AV$5)+1),"")</f>
        <v>0</v>
      </c>
      <c r="AX78">
        <f>IFERROR(SUM(AV5:AV78),"")</f>
        <v>0</v>
      </c>
      <c r="AY78" cm="1">
        <f t="array" ref="AY78">_xlfn.SWITCH(Charts!$B$3,"average", AVERAGE(INDIRECT(ADDRESS(73+3,AY$2+1,,,"Instances") &amp; ":" &amp; ADDRESS(73+3,AY$2+1))),"median", MEDIAN(INDIRECT(ADDRESS(73+3,AY$2+1,,,"Instances") &amp; ":" &amp; ADDRESS(73+3,AY$2+1))),"min", MIN(INDIRECT(ADDRESS(73+3,AY$2+1,,,"Instances") &amp; ":" &amp; ADDRESS(73+3,AY$2+1))),"max", MAX(INDIRECT(ADDRESS(73+3,AY$2+1,,,"Instances") &amp; ":" &amp; ADDRESS(73+3,AY$2+1))),"diff", MAX(INDIRECT(ADDRESS(73+3,AY$2+1,,,"Instances") &amp; ":" &amp; ADDRESS(73+3,AY$2+1)))-MIN(INDIRECT(ADDRESS(73+3,AY$2+1,,,"Instances") &amp; ":" &amp; ADDRESS(73+3,AY$2+1))))</f>
        <v>0</v>
      </c>
      <c r="AZ78">
        <f>IFERROR(SMALL(AY5:AY343,ROW()-ROW($AZ$5)+1),"")</f>
        <v>0</v>
      </c>
      <c r="BB78">
        <f>IFERROR(SUM(AZ5:AZ78),"")</f>
        <v>0</v>
      </c>
      <c r="BC78" cm="1">
        <f t="array" ref="BC78">_xlfn.SWITCH(Charts!$B$3,"average", AVERAGE(INDIRECT(ADDRESS(73+3,BC$2+1,,,"Instances") &amp; ":" &amp; ADDRESS(73+3,BC$2+1))),"median", MEDIAN(INDIRECT(ADDRESS(73+3,BC$2+1,,,"Instances") &amp; ":" &amp; ADDRESS(73+3,BC$2+1))),"min", MIN(INDIRECT(ADDRESS(73+3,BC$2+1,,,"Instances") &amp; ":" &amp; ADDRESS(73+3,BC$2+1))),"max", MAX(INDIRECT(ADDRESS(73+3,BC$2+1,,,"Instances") &amp; ":" &amp; ADDRESS(73+3,BC$2+1))),"diff", MAX(INDIRECT(ADDRESS(73+3,BC$2+1,,,"Instances") &amp; ":" &amp; ADDRESS(73+3,BC$2+1)))-MIN(INDIRECT(ADDRESS(73+3,BC$2+1,,,"Instances") &amp; ":" &amp; ADDRESS(73+3,BC$2+1))))</f>
        <v>0</v>
      </c>
      <c r="BD78">
        <f>IFERROR(SMALL(BC5:BC343,ROW()-ROW($BD$5)+1),"")</f>
        <v>0</v>
      </c>
      <c r="BF78">
        <f>IFERROR(SUM(BD5:BD78),"")</f>
        <v>0</v>
      </c>
      <c r="BG78" cm="1">
        <f t="array" ref="BG78">_xlfn.SWITCH(Charts!$B$3,"average", AVERAGE(INDIRECT(ADDRESS(73+3,BG$2+1,,,"Instances") &amp; ":" &amp; ADDRESS(73+3,BG$2+1))),"median", MEDIAN(INDIRECT(ADDRESS(73+3,BG$2+1,,,"Instances") &amp; ":" &amp; ADDRESS(73+3,BG$2+1))),"min", MIN(INDIRECT(ADDRESS(73+3,BG$2+1,,,"Instances") &amp; ":" &amp; ADDRESS(73+3,BG$2+1))),"max", MAX(INDIRECT(ADDRESS(73+3,BG$2+1,,,"Instances") &amp; ":" &amp; ADDRESS(73+3,BG$2+1))),"diff", MAX(INDIRECT(ADDRESS(73+3,BG$2+1,,,"Instances") &amp; ":" &amp; ADDRESS(73+3,BG$2+1)))-MIN(INDIRECT(ADDRESS(73+3,BG$2+1,,,"Instances") &amp; ":" &amp; ADDRESS(73+3,BG$2+1))))</f>
        <v>0</v>
      </c>
      <c r="BH78">
        <f>IFERROR(SMALL(BG5:BG343,ROW()-ROW($BH$5)+1),"")</f>
        <v>0</v>
      </c>
      <c r="BJ78">
        <f>IFERROR(SUM(BH5:BH78),"")</f>
        <v>0</v>
      </c>
      <c r="BK78" cm="1">
        <f t="array" ref="BK78">_xlfn.SWITCH(Charts!$B$3,"average", AVERAGE(INDIRECT(ADDRESS(73+3,BK$2+1,,,"Instances") &amp; ":" &amp; ADDRESS(73+3,BK$2+1))),"median", MEDIAN(INDIRECT(ADDRESS(73+3,BK$2+1,,,"Instances") &amp; ":" &amp; ADDRESS(73+3,BK$2+1))),"min", MIN(INDIRECT(ADDRESS(73+3,BK$2+1,,,"Instances") &amp; ":" &amp; ADDRESS(73+3,BK$2+1))),"max", MAX(INDIRECT(ADDRESS(73+3,BK$2+1,,,"Instances") &amp; ":" &amp; ADDRESS(73+3,BK$2+1))),"diff", MAX(INDIRECT(ADDRESS(73+3,BK$2+1,,,"Instances") &amp; ":" &amp; ADDRESS(73+3,BK$2+1)))-MIN(INDIRECT(ADDRESS(73+3,BK$2+1,,,"Instances") &amp; ":" &amp; ADDRESS(73+3,BK$2+1))))</f>
        <v>0</v>
      </c>
      <c r="BL78">
        <f>IFERROR(SMALL(BK5:BK343,ROW()-ROW($BL$5)+1),"")</f>
        <v>0</v>
      </c>
      <c r="BN78">
        <f>IFERROR(SUM(BL5:BL78),"")</f>
        <v>0</v>
      </c>
      <c r="BO78" cm="1">
        <f t="array" ref="BO78">_xlfn.SWITCH(Charts!$B$3,"average", AVERAGE(INDIRECT(ADDRESS(73+3,BO$2+1,,,"Instances") &amp; ":" &amp; ADDRESS(73+3,BO$2+1))),"median", MEDIAN(INDIRECT(ADDRESS(73+3,BO$2+1,,,"Instances") &amp; ":" &amp; ADDRESS(73+3,BO$2+1))),"min", MIN(INDIRECT(ADDRESS(73+3,BO$2+1,,,"Instances") &amp; ":" &amp; ADDRESS(73+3,BO$2+1))),"max", MAX(INDIRECT(ADDRESS(73+3,BO$2+1,,,"Instances") &amp; ":" &amp; ADDRESS(73+3,BO$2+1))),"diff", MAX(INDIRECT(ADDRESS(73+3,BO$2+1,,,"Instances") &amp; ":" &amp; ADDRESS(73+3,BO$2+1)))-MIN(INDIRECT(ADDRESS(73+3,BO$2+1,,,"Instances") &amp; ":" &amp; ADDRESS(73+3,BO$2+1))))</f>
        <v>0</v>
      </c>
      <c r="BP78">
        <f>IFERROR(SMALL(BO5:BO343,ROW()-ROW($BP$5)+1),"")</f>
        <v>0</v>
      </c>
      <c r="BR78">
        <f>IFERROR(SUM(BP5:BP78),"")</f>
        <v>0</v>
      </c>
      <c r="BU78">
        <f>IF(Charts!$B$3="none",E1780,IF(AM1780="",NA(),AM1780))</f>
        <v>0</v>
      </c>
      <c r="BV78">
        <f>IF(Charts!$B$3="none",F1780,IF(AN1780="",NA(),AN1780))</f>
        <v>0</v>
      </c>
      <c r="BW78">
        <f>IF(Charts!$B$3="none",G1780,IF(AO1780="",NA(),AO1780))</f>
        <v>0</v>
      </c>
      <c r="BX78">
        <f>IF(Charts!$B$3="none",H1780,IF(AP1780="",NA(),AP1780))</f>
        <v>0</v>
      </c>
      <c r="BY78">
        <f>IF(Charts!$B$3="none",I1780,IF(AQ1780="",NA(),AQ1780))</f>
        <v>0</v>
      </c>
      <c r="BZ78">
        <f>IF(Charts!$B$3="none",J1780,IF(AR1780="",NA(),AR1780))</f>
        <v>0</v>
      </c>
      <c r="CA78">
        <f>IF(Charts!$B$3="none",K1780,IF(AS1780="",NA(),AS1780))</f>
        <v>0</v>
      </c>
      <c r="CB78">
        <f>IF(Charts!$B$3="none",L1780,IF(AT1780="",NA(),AT1780))</f>
        <v>0</v>
      </c>
      <c r="CC78">
        <f>IF(Charts!$B$3="none",M1780,IF(AU1780="",NA(),AU1780))</f>
        <v>0</v>
      </c>
      <c r="CD78">
        <f>IF(Charts!$B$3="none",N1780,IF(AV1780="",NA(),AV1780))</f>
        <v>0</v>
      </c>
      <c r="CE78">
        <f>IF(Charts!$B$3="none",O1780,IF(AW1780="",NA(),AW1780))</f>
        <v>0</v>
      </c>
      <c r="CF78">
        <f>IF(Charts!$B$3="none",P1780,IF(AX1780="",NA(),AX1780))</f>
        <v>0</v>
      </c>
      <c r="CG78">
        <f>IF(Charts!$B$3="none",Q1780,IF(AY1780="",NA(),AY1780))</f>
        <v>0</v>
      </c>
      <c r="CH78">
        <f>IF(Charts!$B$3="none",R1780,IF(AZ1780="",NA(),AZ1780))</f>
        <v>0</v>
      </c>
      <c r="CI78">
        <f>IF(Charts!$B$3="none",S1780,IF(BA1780="",NA(),BA1780))</f>
        <v>0</v>
      </c>
      <c r="CJ78">
        <f>IF(Charts!$B$3="none",T1780,IF(BB1780="",NA(),BB1780))</f>
        <v>0</v>
      </c>
      <c r="CK78">
        <f>IF(Charts!$B$3="none",U1780,IF(BC1780="",NA(),BC1780))</f>
        <v>0</v>
      </c>
      <c r="CL78">
        <f>IF(Charts!$B$3="none",V1780,IF(BD1780="",NA(),BD1780))</f>
        <v>0</v>
      </c>
      <c r="CM78">
        <f>IF(Charts!$B$3="none",W1780,IF(BE1780="",NA(),BE1780))</f>
        <v>0</v>
      </c>
      <c r="CN78">
        <f>IF(Charts!$B$3="none",X1780,IF(BF1780="",NA(),BF1780))</f>
        <v>0</v>
      </c>
      <c r="CO78">
        <f>IF(Charts!$B$3="none",Y1780,IF(BG1780="",NA(),BG1780))</f>
        <v>0</v>
      </c>
      <c r="CP78">
        <f>IF(Charts!$B$3="none",Z1780,IF(BH1780="",NA(),BH1780))</f>
        <v>0</v>
      </c>
      <c r="CQ78">
        <f>IF(Charts!$B$3="none",AA1780,IF(BI1780="",NA(),BI1780))</f>
        <v>0</v>
      </c>
      <c r="CR78">
        <f>IF(Charts!$B$3="none",AB1780,IF(BJ1780="",NA(),BJ1780))</f>
        <v>0</v>
      </c>
      <c r="CS78">
        <f>IF(Charts!$B$3="none",AC1780,IF(BK1780="",NA(),BK1780))</f>
        <v>0</v>
      </c>
      <c r="CT78">
        <f>IF(Charts!$B$3="none",AD1780,IF(BL1780="",NA(),BL1780))</f>
        <v>0</v>
      </c>
      <c r="CU78">
        <f>IF(Charts!$B$3="none",AE1780,IF(BM1780="",NA(),BM1780))</f>
        <v>0</v>
      </c>
      <c r="CV78">
        <f>IF(Charts!$B$3="none",AF1780,IF(BN1780="",NA(),BN1780))</f>
        <v>0</v>
      </c>
      <c r="CW78">
        <f>IF(Charts!$B$3="none",AG1780,IF(BO1780="",NA(),BO1780))</f>
        <v>0</v>
      </c>
      <c r="CX78">
        <f>IF(Charts!$B$3="none",AH1780,IF(BP1780="",NA(),BP1780))</f>
        <v>0</v>
      </c>
      <c r="CY78">
        <f>IF(Charts!$B$3="none",AI1780,IF(BQ1780="",NA(),BQ1780))</f>
        <v>0</v>
      </c>
      <c r="CZ78">
        <f>IF(Charts!$B$3="none",AJ1780,IF(BR1780="",NA(),BR1780))</f>
        <v>0</v>
      </c>
    </row>
    <row r="79" spans="4:104">
      <c r="D79">
        <v>75</v>
      </c>
      <c r="E79">
        <f>IF(INDIRECT(ADDRESS($D79+2,E$2+1,,,"Instances"))="","",INDIRECT(ADDRESS($D79+2,E$2+1,,,"Instances")))</f>
        <v>0</v>
      </c>
      <c r="F79">
        <f>IFERROR(SMALL(E5:E343,ROW()-ROW($F$5)+1),"")</f>
        <v>0</v>
      </c>
      <c r="H79">
        <f>IFERROR(SUM(F5:F79),"")</f>
        <v>0</v>
      </c>
      <c r="I79">
        <f>IF(INDIRECT(ADDRESS($D79+2,I$2+1,,,"Instances"))="","",INDIRECT(ADDRESS($D79+2,I$2+1,,,"Instances")))</f>
        <v>0</v>
      </c>
      <c r="J79">
        <f>IFERROR(SMALL(I5:I343,ROW()-ROW($J$5)+1),"")</f>
        <v>0</v>
      </c>
      <c r="L79">
        <f>IFERROR(SUM(J5:J79),"")</f>
        <v>0</v>
      </c>
      <c r="M79">
        <f>IF(INDIRECT(ADDRESS($D79+2,M$2+1,,,"Instances"))="","",INDIRECT(ADDRESS($D79+2,M$2+1,,,"Instances")))</f>
        <v>0</v>
      </c>
      <c r="N79">
        <f>IFERROR(SMALL(M5:M343,ROW()-ROW($N$5)+1),"")</f>
        <v>0</v>
      </c>
      <c r="P79">
        <f>IFERROR(SUM(N5:N79),"")</f>
        <v>0</v>
      </c>
      <c r="Q79">
        <f>IF(INDIRECT(ADDRESS($D79+2,Q$2+1,,,"Instances"))="","",INDIRECT(ADDRESS($D79+2,Q$2+1,,,"Instances")))</f>
        <v>0</v>
      </c>
      <c r="R79">
        <f>IFERROR(SMALL(Q5:Q343,ROW()-ROW($R$5)+1),"")</f>
        <v>0</v>
      </c>
      <c r="T79">
        <f>IFERROR(SUM(R5:R79),"")</f>
        <v>0</v>
      </c>
      <c r="U79">
        <f>IF(INDIRECT(ADDRESS($D79+2,U$2+1,,,"Instances"))="","",INDIRECT(ADDRESS($D79+2,U$2+1,,,"Instances")))</f>
        <v>0</v>
      </c>
      <c r="V79">
        <f>IFERROR(SMALL(U5:U343,ROW()-ROW($V$5)+1),"")</f>
        <v>0</v>
      </c>
      <c r="X79">
        <f>IFERROR(SUM(V5:V79),"")</f>
        <v>0</v>
      </c>
      <c r="Y79">
        <f>IF(INDIRECT(ADDRESS($D79+2,Y$2+1,,,"Instances"))="","",INDIRECT(ADDRESS($D79+2,Y$2+1,,,"Instances")))</f>
        <v>0</v>
      </c>
      <c r="Z79">
        <f>IFERROR(SMALL(Y5:Y343,ROW()-ROW($Z$5)+1),"")</f>
        <v>0</v>
      </c>
      <c r="AB79">
        <f>IFERROR(SUM(Z5:Z79),"")</f>
        <v>0</v>
      </c>
      <c r="AC79">
        <f>IF(INDIRECT(ADDRESS($D79+2,AC$2+1,,,"Instances"))="","",INDIRECT(ADDRESS($D79+2,AC$2+1,,,"Instances")))</f>
        <v>0</v>
      </c>
      <c r="AD79">
        <f>IFERROR(SMALL(AC5:AC343,ROW()-ROW($AD$5)+1),"")</f>
        <v>0</v>
      </c>
      <c r="AF79">
        <f>IFERROR(SUM(AD5:AD79),"")</f>
        <v>0</v>
      </c>
      <c r="AG79">
        <f>IF(INDIRECT(ADDRESS($D79+2,AG$2+1,,,"Instances"))="","",INDIRECT(ADDRESS($D79+2,AG$2+1,,,"Instances")))</f>
        <v>0</v>
      </c>
      <c r="AH79">
        <f>IFERROR(SMALL(AG5:AG343,ROW()-ROW($AH$5)+1),"")</f>
        <v>0</v>
      </c>
      <c r="AJ79">
        <f>IFERROR(SUM(AH5:AH79),"")</f>
        <v>0</v>
      </c>
      <c r="AL79">
        <v>75</v>
      </c>
      <c r="AM79" cm="1">
        <f t="array" ref="AM79">_xlfn.SWITCH(Charts!$B$3,"average", AVERAGE(INDIRECT(ADDRESS(74+3,AM$2+1,,,"Instances") &amp; ":" &amp; ADDRESS(74+3,AM$2+1))),"median", MEDIAN(INDIRECT(ADDRESS(74+3,AM$2+1,,,"Instances") &amp; ":" &amp; ADDRESS(74+3,AM$2+1))),"min", MIN(INDIRECT(ADDRESS(74+3,AM$2+1,,,"Instances") &amp; ":" &amp; ADDRESS(74+3,AM$2+1))),"max", MAX(INDIRECT(ADDRESS(74+3,AM$2+1,,,"Instances") &amp; ":" &amp; ADDRESS(74+3,AM$2+1))),"diff", MAX(INDIRECT(ADDRESS(74+3,AM$2+1,,,"Instances") &amp; ":" &amp; ADDRESS(74+3,AM$2+1)))-MIN(INDIRECT(ADDRESS(74+3,AM$2+1,,,"Instances") &amp; ":" &amp; ADDRESS(74+3,AM$2+1))))</f>
        <v>0</v>
      </c>
      <c r="AN79">
        <f>IFERROR(SMALL(AM5:AM343,ROW()-ROW($AN$5)+1),"")</f>
        <v>0</v>
      </c>
      <c r="AP79">
        <f>IFERROR(SUM(AN5:AN79),"")</f>
        <v>0</v>
      </c>
      <c r="AQ79" cm="1">
        <f t="array" ref="AQ79">_xlfn.SWITCH(Charts!$B$3,"average", AVERAGE(INDIRECT(ADDRESS(74+3,AQ$2+1,,,"Instances") &amp; ":" &amp; ADDRESS(74+3,AQ$2+1))),"median", MEDIAN(INDIRECT(ADDRESS(74+3,AQ$2+1,,,"Instances") &amp; ":" &amp; ADDRESS(74+3,AQ$2+1))),"min", MIN(INDIRECT(ADDRESS(74+3,AQ$2+1,,,"Instances") &amp; ":" &amp; ADDRESS(74+3,AQ$2+1))),"max", MAX(INDIRECT(ADDRESS(74+3,AQ$2+1,,,"Instances") &amp; ":" &amp; ADDRESS(74+3,AQ$2+1))),"diff", MAX(INDIRECT(ADDRESS(74+3,AQ$2+1,,,"Instances") &amp; ":" &amp; ADDRESS(74+3,AQ$2+1)))-MIN(INDIRECT(ADDRESS(74+3,AQ$2+1,,,"Instances") &amp; ":" &amp; ADDRESS(74+3,AQ$2+1))))</f>
        <v>0</v>
      </c>
      <c r="AR79">
        <f>IFERROR(SMALL(AQ5:AQ343,ROW()-ROW($AR$5)+1),"")</f>
        <v>0</v>
      </c>
      <c r="AT79">
        <f>IFERROR(SUM(AR5:AR79),"")</f>
        <v>0</v>
      </c>
      <c r="AU79" cm="1">
        <f t="array" ref="AU79">_xlfn.SWITCH(Charts!$B$3,"average", AVERAGE(INDIRECT(ADDRESS(74+3,AU$2+1,,,"Instances") &amp; ":" &amp; ADDRESS(74+3,AU$2+1))),"median", MEDIAN(INDIRECT(ADDRESS(74+3,AU$2+1,,,"Instances") &amp; ":" &amp; ADDRESS(74+3,AU$2+1))),"min", MIN(INDIRECT(ADDRESS(74+3,AU$2+1,,,"Instances") &amp; ":" &amp; ADDRESS(74+3,AU$2+1))),"max", MAX(INDIRECT(ADDRESS(74+3,AU$2+1,,,"Instances") &amp; ":" &amp; ADDRESS(74+3,AU$2+1))),"diff", MAX(INDIRECT(ADDRESS(74+3,AU$2+1,,,"Instances") &amp; ":" &amp; ADDRESS(74+3,AU$2+1)))-MIN(INDIRECT(ADDRESS(74+3,AU$2+1,,,"Instances") &amp; ":" &amp; ADDRESS(74+3,AU$2+1))))</f>
        <v>0</v>
      </c>
      <c r="AV79">
        <f>IFERROR(SMALL(AU5:AU343,ROW()-ROW($AV$5)+1),"")</f>
        <v>0</v>
      </c>
      <c r="AX79">
        <f>IFERROR(SUM(AV5:AV79),"")</f>
        <v>0</v>
      </c>
      <c r="AY79" cm="1">
        <f t="array" ref="AY79">_xlfn.SWITCH(Charts!$B$3,"average", AVERAGE(INDIRECT(ADDRESS(74+3,AY$2+1,,,"Instances") &amp; ":" &amp; ADDRESS(74+3,AY$2+1))),"median", MEDIAN(INDIRECT(ADDRESS(74+3,AY$2+1,,,"Instances") &amp; ":" &amp; ADDRESS(74+3,AY$2+1))),"min", MIN(INDIRECT(ADDRESS(74+3,AY$2+1,,,"Instances") &amp; ":" &amp; ADDRESS(74+3,AY$2+1))),"max", MAX(INDIRECT(ADDRESS(74+3,AY$2+1,,,"Instances") &amp; ":" &amp; ADDRESS(74+3,AY$2+1))),"diff", MAX(INDIRECT(ADDRESS(74+3,AY$2+1,,,"Instances") &amp; ":" &amp; ADDRESS(74+3,AY$2+1)))-MIN(INDIRECT(ADDRESS(74+3,AY$2+1,,,"Instances") &amp; ":" &amp; ADDRESS(74+3,AY$2+1))))</f>
        <v>0</v>
      </c>
      <c r="AZ79">
        <f>IFERROR(SMALL(AY5:AY343,ROW()-ROW($AZ$5)+1),"")</f>
        <v>0</v>
      </c>
      <c r="BB79">
        <f>IFERROR(SUM(AZ5:AZ79),"")</f>
        <v>0</v>
      </c>
      <c r="BC79" cm="1">
        <f t="array" ref="BC79">_xlfn.SWITCH(Charts!$B$3,"average", AVERAGE(INDIRECT(ADDRESS(74+3,BC$2+1,,,"Instances") &amp; ":" &amp; ADDRESS(74+3,BC$2+1))),"median", MEDIAN(INDIRECT(ADDRESS(74+3,BC$2+1,,,"Instances") &amp; ":" &amp; ADDRESS(74+3,BC$2+1))),"min", MIN(INDIRECT(ADDRESS(74+3,BC$2+1,,,"Instances") &amp; ":" &amp; ADDRESS(74+3,BC$2+1))),"max", MAX(INDIRECT(ADDRESS(74+3,BC$2+1,,,"Instances") &amp; ":" &amp; ADDRESS(74+3,BC$2+1))),"diff", MAX(INDIRECT(ADDRESS(74+3,BC$2+1,,,"Instances") &amp; ":" &amp; ADDRESS(74+3,BC$2+1)))-MIN(INDIRECT(ADDRESS(74+3,BC$2+1,,,"Instances") &amp; ":" &amp; ADDRESS(74+3,BC$2+1))))</f>
        <v>0</v>
      </c>
      <c r="BD79">
        <f>IFERROR(SMALL(BC5:BC343,ROW()-ROW($BD$5)+1),"")</f>
        <v>0</v>
      </c>
      <c r="BF79">
        <f>IFERROR(SUM(BD5:BD79),"")</f>
        <v>0</v>
      </c>
      <c r="BG79" cm="1">
        <f t="array" ref="BG79">_xlfn.SWITCH(Charts!$B$3,"average", AVERAGE(INDIRECT(ADDRESS(74+3,BG$2+1,,,"Instances") &amp; ":" &amp; ADDRESS(74+3,BG$2+1))),"median", MEDIAN(INDIRECT(ADDRESS(74+3,BG$2+1,,,"Instances") &amp; ":" &amp; ADDRESS(74+3,BG$2+1))),"min", MIN(INDIRECT(ADDRESS(74+3,BG$2+1,,,"Instances") &amp; ":" &amp; ADDRESS(74+3,BG$2+1))),"max", MAX(INDIRECT(ADDRESS(74+3,BG$2+1,,,"Instances") &amp; ":" &amp; ADDRESS(74+3,BG$2+1))),"diff", MAX(INDIRECT(ADDRESS(74+3,BG$2+1,,,"Instances") &amp; ":" &amp; ADDRESS(74+3,BG$2+1)))-MIN(INDIRECT(ADDRESS(74+3,BG$2+1,,,"Instances") &amp; ":" &amp; ADDRESS(74+3,BG$2+1))))</f>
        <v>0</v>
      </c>
      <c r="BH79">
        <f>IFERROR(SMALL(BG5:BG343,ROW()-ROW($BH$5)+1),"")</f>
        <v>0</v>
      </c>
      <c r="BJ79">
        <f>IFERROR(SUM(BH5:BH79),"")</f>
        <v>0</v>
      </c>
      <c r="BK79" cm="1">
        <f t="array" ref="BK79">_xlfn.SWITCH(Charts!$B$3,"average", AVERAGE(INDIRECT(ADDRESS(74+3,BK$2+1,,,"Instances") &amp; ":" &amp; ADDRESS(74+3,BK$2+1))),"median", MEDIAN(INDIRECT(ADDRESS(74+3,BK$2+1,,,"Instances") &amp; ":" &amp; ADDRESS(74+3,BK$2+1))),"min", MIN(INDIRECT(ADDRESS(74+3,BK$2+1,,,"Instances") &amp; ":" &amp; ADDRESS(74+3,BK$2+1))),"max", MAX(INDIRECT(ADDRESS(74+3,BK$2+1,,,"Instances") &amp; ":" &amp; ADDRESS(74+3,BK$2+1))),"diff", MAX(INDIRECT(ADDRESS(74+3,BK$2+1,,,"Instances") &amp; ":" &amp; ADDRESS(74+3,BK$2+1)))-MIN(INDIRECT(ADDRESS(74+3,BK$2+1,,,"Instances") &amp; ":" &amp; ADDRESS(74+3,BK$2+1))))</f>
        <v>0</v>
      </c>
      <c r="BL79">
        <f>IFERROR(SMALL(BK5:BK343,ROW()-ROW($BL$5)+1),"")</f>
        <v>0</v>
      </c>
      <c r="BN79">
        <f>IFERROR(SUM(BL5:BL79),"")</f>
        <v>0</v>
      </c>
      <c r="BO79" cm="1">
        <f t="array" ref="BO79">_xlfn.SWITCH(Charts!$B$3,"average", AVERAGE(INDIRECT(ADDRESS(74+3,BO$2+1,,,"Instances") &amp; ":" &amp; ADDRESS(74+3,BO$2+1))),"median", MEDIAN(INDIRECT(ADDRESS(74+3,BO$2+1,,,"Instances") &amp; ":" &amp; ADDRESS(74+3,BO$2+1))),"min", MIN(INDIRECT(ADDRESS(74+3,BO$2+1,,,"Instances") &amp; ":" &amp; ADDRESS(74+3,BO$2+1))),"max", MAX(INDIRECT(ADDRESS(74+3,BO$2+1,,,"Instances") &amp; ":" &amp; ADDRESS(74+3,BO$2+1))),"diff", MAX(INDIRECT(ADDRESS(74+3,BO$2+1,,,"Instances") &amp; ":" &amp; ADDRESS(74+3,BO$2+1)))-MIN(INDIRECT(ADDRESS(74+3,BO$2+1,,,"Instances") &amp; ":" &amp; ADDRESS(74+3,BO$2+1))))</f>
        <v>0</v>
      </c>
      <c r="BP79">
        <f>IFERROR(SMALL(BO5:BO343,ROW()-ROW($BP$5)+1),"")</f>
        <v>0</v>
      </c>
      <c r="BR79">
        <f>IFERROR(SUM(BP5:BP79),"")</f>
        <v>0</v>
      </c>
      <c r="BU79">
        <f>IF(Charts!$B$3="none",E1781,IF(AM1781="",NA(),AM1781))</f>
        <v>0</v>
      </c>
      <c r="BV79">
        <f>IF(Charts!$B$3="none",F1781,IF(AN1781="",NA(),AN1781))</f>
        <v>0</v>
      </c>
      <c r="BW79">
        <f>IF(Charts!$B$3="none",G1781,IF(AO1781="",NA(),AO1781))</f>
        <v>0</v>
      </c>
      <c r="BX79">
        <f>IF(Charts!$B$3="none",H1781,IF(AP1781="",NA(),AP1781))</f>
        <v>0</v>
      </c>
      <c r="BY79">
        <f>IF(Charts!$B$3="none",I1781,IF(AQ1781="",NA(),AQ1781))</f>
        <v>0</v>
      </c>
      <c r="BZ79">
        <f>IF(Charts!$B$3="none",J1781,IF(AR1781="",NA(),AR1781))</f>
        <v>0</v>
      </c>
      <c r="CA79">
        <f>IF(Charts!$B$3="none",K1781,IF(AS1781="",NA(),AS1781))</f>
        <v>0</v>
      </c>
      <c r="CB79">
        <f>IF(Charts!$B$3="none",L1781,IF(AT1781="",NA(),AT1781))</f>
        <v>0</v>
      </c>
      <c r="CC79">
        <f>IF(Charts!$B$3="none",M1781,IF(AU1781="",NA(),AU1781))</f>
        <v>0</v>
      </c>
      <c r="CD79">
        <f>IF(Charts!$B$3="none",N1781,IF(AV1781="",NA(),AV1781))</f>
        <v>0</v>
      </c>
      <c r="CE79">
        <f>IF(Charts!$B$3="none",O1781,IF(AW1781="",NA(),AW1781))</f>
        <v>0</v>
      </c>
      <c r="CF79">
        <f>IF(Charts!$B$3="none",P1781,IF(AX1781="",NA(),AX1781))</f>
        <v>0</v>
      </c>
      <c r="CG79">
        <f>IF(Charts!$B$3="none",Q1781,IF(AY1781="",NA(),AY1781))</f>
        <v>0</v>
      </c>
      <c r="CH79">
        <f>IF(Charts!$B$3="none",R1781,IF(AZ1781="",NA(),AZ1781))</f>
        <v>0</v>
      </c>
      <c r="CI79">
        <f>IF(Charts!$B$3="none",S1781,IF(BA1781="",NA(),BA1781))</f>
        <v>0</v>
      </c>
      <c r="CJ79">
        <f>IF(Charts!$B$3="none",T1781,IF(BB1781="",NA(),BB1781))</f>
        <v>0</v>
      </c>
      <c r="CK79">
        <f>IF(Charts!$B$3="none",U1781,IF(BC1781="",NA(),BC1781))</f>
        <v>0</v>
      </c>
      <c r="CL79">
        <f>IF(Charts!$B$3="none",V1781,IF(BD1781="",NA(),BD1781))</f>
        <v>0</v>
      </c>
      <c r="CM79">
        <f>IF(Charts!$B$3="none",W1781,IF(BE1781="",NA(),BE1781))</f>
        <v>0</v>
      </c>
      <c r="CN79">
        <f>IF(Charts!$B$3="none",X1781,IF(BF1781="",NA(),BF1781))</f>
        <v>0</v>
      </c>
      <c r="CO79">
        <f>IF(Charts!$B$3="none",Y1781,IF(BG1781="",NA(),BG1781))</f>
        <v>0</v>
      </c>
      <c r="CP79">
        <f>IF(Charts!$B$3="none",Z1781,IF(BH1781="",NA(),BH1781))</f>
        <v>0</v>
      </c>
      <c r="CQ79">
        <f>IF(Charts!$B$3="none",AA1781,IF(BI1781="",NA(),BI1781))</f>
        <v>0</v>
      </c>
      <c r="CR79">
        <f>IF(Charts!$B$3="none",AB1781,IF(BJ1781="",NA(),BJ1781))</f>
        <v>0</v>
      </c>
      <c r="CS79">
        <f>IF(Charts!$B$3="none",AC1781,IF(BK1781="",NA(),BK1781))</f>
        <v>0</v>
      </c>
      <c r="CT79">
        <f>IF(Charts!$B$3="none",AD1781,IF(BL1781="",NA(),BL1781))</f>
        <v>0</v>
      </c>
      <c r="CU79">
        <f>IF(Charts!$B$3="none",AE1781,IF(BM1781="",NA(),BM1781))</f>
        <v>0</v>
      </c>
      <c r="CV79">
        <f>IF(Charts!$B$3="none",AF1781,IF(BN1781="",NA(),BN1781))</f>
        <v>0</v>
      </c>
      <c r="CW79">
        <f>IF(Charts!$B$3="none",AG1781,IF(BO1781="",NA(),BO1781))</f>
        <v>0</v>
      </c>
      <c r="CX79">
        <f>IF(Charts!$B$3="none",AH1781,IF(BP1781="",NA(),BP1781))</f>
        <v>0</v>
      </c>
      <c r="CY79">
        <f>IF(Charts!$B$3="none",AI1781,IF(BQ1781="",NA(),BQ1781))</f>
        <v>0</v>
      </c>
      <c r="CZ79">
        <f>IF(Charts!$B$3="none",AJ1781,IF(BR1781="",NA(),BR1781))</f>
        <v>0</v>
      </c>
    </row>
    <row r="80" spans="4:104">
      <c r="D80">
        <v>76</v>
      </c>
      <c r="E80">
        <f>IF(INDIRECT(ADDRESS($D80+2,E$2+1,,,"Instances"))="","",INDIRECT(ADDRESS($D80+2,E$2+1,,,"Instances")))</f>
        <v>0</v>
      </c>
      <c r="F80">
        <f>IFERROR(SMALL(E5:E343,ROW()-ROW($F$5)+1),"")</f>
        <v>0</v>
      </c>
      <c r="H80">
        <f>IFERROR(SUM(F5:F80),"")</f>
        <v>0</v>
      </c>
      <c r="I80">
        <f>IF(INDIRECT(ADDRESS($D80+2,I$2+1,,,"Instances"))="","",INDIRECT(ADDRESS($D80+2,I$2+1,,,"Instances")))</f>
        <v>0</v>
      </c>
      <c r="J80">
        <f>IFERROR(SMALL(I5:I343,ROW()-ROW($J$5)+1),"")</f>
        <v>0</v>
      </c>
      <c r="L80">
        <f>IFERROR(SUM(J5:J80),"")</f>
        <v>0</v>
      </c>
      <c r="M80">
        <f>IF(INDIRECT(ADDRESS($D80+2,M$2+1,,,"Instances"))="","",INDIRECT(ADDRESS($D80+2,M$2+1,,,"Instances")))</f>
        <v>0</v>
      </c>
      <c r="N80">
        <f>IFERROR(SMALL(M5:M343,ROW()-ROW($N$5)+1),"")</f>
        <v>0</v>
      </c>
      <c r="P80">
        <f>IFERROR(SUM(N5:N80),"")</f>
        <v>0</v>
      </c>
      <c r="Q80">
        <f>IF(INDIRECT(ADDRESS($D80+2,Q$2+1,,,"Instances"))="","",INDIRECT(ADDRESS($D80+2,Q$2+1,,,"Instances")))</f>
        <v>0</v>
      </c>
      <c r="R80">
        <f>IFERROR(SMALL(Q5:Q343,ROW()-ROW($R$5)+1),"")</f>
        <v>0</v>
      </c>
      <c r="T80">
        <f>IFERROR(SUM(R5:R80),"")</f>
        <v>0</v>
      </c>
      <c r="U80">
        <f>IF(INDIRECT(ADDRESS($D80+2,U$2+1,,,"Instances"))="","",INDIRECT(ADDRESS($D80+2,U$2+1,,,"Instances")))</f>
        <v>0</v>
      </c>
      <c r="V80">
        <f>IFERROR(SMALL(U5:U343,ROW()-ROW($V$5)+1),"")</f>
        <v>0</v>
      </c>
      <c r="X80">
        <f>IFERROR(SUM(V5:V80),"")</f>
        <v>0</v>
      </c>
      <c r="Y80">
        <f>IF(INDIRECT(ADDRESS($D80+2,Y$2+1,,,"Instances"))="","",INDIRECT(ADDRESS($D80+2,Y$2+1,,,"Instances")))</f>
        <v>0</v>
      </c>
      <c r="Z80">
        <f>IFERROR(SMALL(Y5:Y343,ROW()-ROW($Z$5)+1),"")</f>
        <v>0</v>
      </c>
      <c r="AB80">
        <f>IFERROR(SUM(Z5:Z80),"")</f>
        <v>0</v>
      </c>
      <c r="AC80">
        <f>IF(INDIRECT(ADDRESS($D80+2,AC$2+1,,,"Instances"))="","",INDIRECT(ADDRESS($D80+2,AC$2+1,,,"Instances")))</f>
        <v>0</v>
      </c>
      <c r="AD80">
        <f>IFERROR(SMALL(AC5:AC343,ROW()-ROW($AD$5)+1),"")</f>
        <v>0</v>
      </c>
      <c r="AF80">
        <f>IFERROR(SUM(AD5:AD80),"")</f>
        <v>0</v>
      </c>
      <c r="AG80">
        <f>IF(INDIRECT(ADDRESS($D80+2,AG$2+1,,,"Instances"))="","",INDIRECT(ADDRESS($D80+2,AG$2+1,,,"Instances")))</f>
        <v>0</v>
      </c>
      <c r="AH80">
        <f>IFERROR(SMALL(AG5:AG343,ROW()-ROW($AH$5)+1),"")</f>
        <v>0</v>
      </c>
      <c r="AJ80">
        <f>IFERROR(SUM(AH5:AH80),"")</f>
        <v>0</v>
      </c>
      <c r="AL80">
        <v>76</v>
      </c>
      <c r="AM80" cm="1">
        <f t="array" ref="AM80">_xlfn.SWITCH(Charts!$B$3,"average", AVERAGE(INDIRECT(ADDRESS(75+3,AM$2+1,,,"Instances") &amp; ":" &amp; ADDRESS(75+3,AM$2+1))),"median", MEDIAN(INDIRECT(ADDRESS(75+3,AM$2+1,,,"Instances") &amp; ":" &amp; ADDRESS(75+3,AM$2+1))),"min", MIN(INDIRECT(ADDRESS(75+3,AM$2+1,,,"Instances") &amp; ":" &amp; ADDRESS(75+3,AM$2+1))),"max", MAX(INDIRECT(ADDRESS(75+3,AM$2+1,,,"Instances") &amp; ":" &amp; ADDRESS(75+3,AM$2+1))),"diff", MAX(INDIRECT(ADDRESS(75+3,AM$2+1,,,"Instances") &amp; ":" &amp; ADDRESS(75+3,AM$2+1)))-MIN(INDIRECT(ADDRESS(75+3,AM$2+1,,,"Instances") &amp; ":" &amp; ADDRESS(75+3,AM$2+1))))</f>
        <v>0</v>
      </c>
      <c r="AN80">
        <f>IFERROR(SMALL(AM5:AM343,ROW()-ROW($AN$5)+1),"")</f>
        <v>0</v>
      </c>
      <c r="AP80">
        <f>IFERROR(SUM(AN5:AN80),"")</f>
        <v>0</v>
      </c>
      <c r="AQ80" cm="1">
        <f t="array" ref="AQ80">_xlfn.SWITCH(Charts!$B$3,"average", AVERAGE(INDIRECT(ADDRESS(75+3,AQ$2+1,,,"Instances") &amp; ":" &amp; ADDRESS(75+3,AQ$2+1))),"median", MEDIAN(INDIRECT(ADDRESS(75+3,AQ$2+1,,,"Instances") &amp; ":" &amp; ADDRESS(75+3,AQ$2+1))),"min", MIN(INDIRECT(ADDRESS(75+3,AQ$2+1,,,"Instances") &amp; ":" &amp; ADDRESS(75+3,AQ$2+1))),"max", MAX(INDIRECT(ADDRESS(75+3,AQ$2+1,,,"Instances") &amp; ":" &amp; ADDRESS(75+3,AQ$2+1))),"diff", MAX(INDIRECT(ADDRESS(75+3,AQ$2+1,,,"Instances") &amp; ":" &amp; ADDRESS(75+3,AQ$2+1)))-MIN(INDIRECT(ADDRESS(75+3,AQ$2+1,,,"Instances") &amp; ":" &amp; ADDRESS(75+3,AQ$2+1))))</f>
        <v>0</v>
      </c>
      <c r="AR80">
        <f>IFERROR(SMALL(AQ5:AQ343,ROW()-ROW($AR$5)+1),"")</f>
        <v>0</v>
      </c>
      <c r="AT80">
        <f>IFERROR(SUM(AR5:AR80),"")</f>
        <v>0</v>
      </c>
      <c r="AU80" cm="1">
        <f t="array" ref="AU80">_xlfn.SWITCH(Charts!$B$3,"average", AVERAGE(INDIRECT(ADDRESS(75+3,AU$2+1,,,"Instances") &amp; ":" &amp; ADDRESS(75+3,AU$2+1))),"median", MEDIAN(INDIRECT(ADDRESS(75+3,AU$2+1,,,"Instances") &amp; ":" &amp; ADDRESS(75+3,AU$2+1))),"min", MIN(INDIRECT(ADDRESS(75+3,AU$2+1,,,"Instances") &amp; ":" &amp; ADDRESS(75+3,AU$2+1))),"max", MAX(INDIRECT(ADDRESS(75+3,AU$2+1,,,"Instances") &amp; ":" &amp; ADDRESS(75+3,AU$2+1))),"diff", MAX(INDIRECT(ADDRESS(75+3,AU$2+1,,,"Instances") &amp; ":" &amp; ADDRESS(75+3,AU$2+1)))-MIN(INDIRECT(ADDRESS(75+3,AU$2+1,,,"Instances") &amp; ":" &amp; ADDRESS(75+3,AU$2+1))))</f>
        <v>0</v>
      </c>
      <c r="AV80">
        <f>IFERROR(SMALL(AU5:AU343,ROW()-ROW($AV$5)+1),"")</f>
        <v>0</v>
      </c>
      <c r="AX80">
        <f>IFERROR(SUM(AV5:AV80),"")</f>
        <v>0</v>
      </c>
      <c r="AY80" cm="1">
        <f t="array" ref="AY80">_xlfn.SWITCH(Charts!$B$3,"average", AVERAGE(INDIRECT(ADDRESS(75+3,AY$2+1,,,"Instances") &amp; ":" &amp; ADDRESS(75+3,AY$2+1))),"median", MEDIAN(INDIRECT(ADDRESS(75+3,AY$2+1,,,"Instances") &amp; ":" &amp; ADDRESS(75+3,AY$2+1))),"min", MIN(INDIRECT(ADDRESS(75+3,AY$2+1,,,"Instances") &amp; ":" &amp; ADDRESS(75+3,AY$2+1))),"max", MAX(INDIRECT(ADDRESS(75+3,AY$2+1,,,"Instances") &amp; ":" &amp; ADDRESS(75+3,AY$2+1))),"diff", MAX(INDIRECT(ADDRESS(75+3,AY$2+1,,,"Instances") &amp; ":" &amp; ADDRESS(75+3,AY$2+1)))-MIN(INDIRECT(ADDRESS(75+3,AY$2+1,,,"Instances") &amp; ":" &amp; ADDRESS(75+3,AY$2+1))))</f>
        <v>0</v>
      </c>
      <c r="AZ80">
        <f>IFERROR(SMALL(AY5:AY343,ROW()-ROW($AZ$5)+1),"")</f>
        <v>0</v>
      </c>
      <c r="BB80">
        <f>IFERROR(SUM(AZ5:AZ80),"")</f>
        <v>0</v>
      </c>
      <c r="BC80" cm="1">
        <f t="array" ref="BC80">_xlfn.SWITCH(Charts!$B$3,"average", AVERAGE(INDIRECT(ADDRESS(75+3,BC$2+1,,,"Instances") &amp; ":" &amp; ADDRESS(75+3,BC$2+1))),"median", MEDIAN(INDIRECT(ADDRESS(75+3,BC$2+1,,,"Instances") &amp; ":" &amp; ADDRESS(75+3,BC$2+1))),"min", MIN(INDIRECT(ADDRESS(75+3,BC$2+1,,,"Instances") &amp; ":" &amp; ADDRESS(75+3,BC$2+1))),"max", MAX(INDIRECT(ADDRESS(75+3,BC$2+1,,,"Instances") &amp; ":" &amp; ADDRESS(75+3,BC$2+1))),"diff", MAX(INDIRECT(ADDRESS(75+3,BC$2+1,,,"Instances") &amp; ":" &amp; ADDRESS(75+3,BC$2+1)))-MIN(INDIRECT(ADDRESS(75+3,BC$2+1,,,"Instances") &amp; ":" &amp; ADDRESS(75+3,BC$2+1))))</f>
        <v>0</v>
      </c>
      <c r="BD80">
        <f>IFERROR(SMALL(BC5:BC343,ROW()-ROW($BD$5)+1),"")</f>
        <v>0</v>
      </c>
      <c r="BF80">
        <f>IFERROR(SUM(BD5:BD80),"")</f>
        <v>0</v>
      </c>
      <c r="BG80" cm="1">
        <f t="array" ref="BG80">_xlfn.SWITCH(Charts!$B$3,"average", AVERAGE(INDIRECT(ADDRESS(75+3,BG$2+1,,,"Instances") &amp; ":" &amp; ADDRESS(75+3,BG$2+1))),"median", MEDIAN(INDIRECT(ADDRESS(75+3,BG$2+1,,,"Instances") &amp; ":" &amp; ADDRESS(75+3,BG$2+1))),"min", MIN(INDIRECT(ADDRESS(75+3,BG$2+1,,,"Instances") &amp; ":" &amp; ADDRESS(75+3,BG$2+1))),"max", MAX(INDIRECT(ADDRESS(75+3,BG$2+1,,,"Instances") &amp; ":" &amp; ADDRESS(75+3,BG$2+1))),"diff", MAX(INDIRECT(ADDRESS(75+3,BG$2+1,,,"Instances") &amp; ":" &amp; ADDRESS(75+3,BG$2+1)))-MIN(INDIRECT(ADDRESS(75+3,BG$2+1,,,"Instances") &amp; ":" &amp; ADDRESS(75+3,BG$2+1))))</f>
        <v>0</v>
      </c>
      <c r="BH80">
        <f>IFERROR(SMALL(BG5:BG343,ROW()-ROW($BH$5)+1),"")</f>
        <v>0</v>
      </c>
      <c r="BJ80">
        <f>IFERROR(SUM(BH5:BH80),"")</f>
        <v>0</v>
      </c>
      <c r="BK80" cm="1">
        <f t="array" ref="BK80">_xlfn.SWITCH(Charts!$B$3,"average", AVERAGE(INDIRECT(ADDRESS(75+3,BK$2+1,,,"Instances") &amp; ":" &amp; ADDRESS(75+3,BK$2+1))),"median", MEDIAN(INDIRECT(ADDRESS(75+3,BK$2+1,,,"Instances") &amp; ":" &amp; ADDRESS(75+3,BK$2+1))),"min", MIN(INDIRECT(ADDRESS(75+3,BK$2+1,,,"Instances") &amp; ":" &amp; ADDRESS(75+3,BK$2+1))),"max", MAX(INDIRECT(ADDRESS(75+3,BK$2+1,,,"Instances") &amp; ":" &amp; ADDRESS(75+3,BK$2+1))),"diff", MAX(INDIRECT(ADDRESS(75+3,BK$2+1,,,"Instances") &amp; ":" &amp; ADDRESS(75+3,BK$2+1)))-MIN(INDIRECT(ADDRESS(75+3,BK$2+1,,,"Instances") &amp; ":" &amp; ADDRESS(75+3,BK$2+1))))</f>
        <v>0</v>
      </c>
      <c r="BL80">
        <f>IFERROR(SMALL(BK5:BK343,ROW()-ROW($BL$5)+1),"")</f>
        <v>0</v>
      </c>
      <c r="BN80">
        <f>IFERROR(SUM(BL5:BL80),"")</f>
        <v>0</v>
      </c>
      <c r="BO80" cm="1">
        <f t="array" ref="BO80">_xlfn.SWITCH(Charts!$B$3,"average", AVERAGE(INDIRECT(ADDRESS(75+3,BO$2+1,,,"Instances") &amp; ":" &amp; ADDRESS(75+3,BO$2+1))),"median", MEDIAN(INDIRECT(ADDRESS(75+3,BO$2+1,,,"Instances") &amp; ":" &amp; ADDRESS(75+3,BO$2+1))),"min", MIN(INDIRECT(ADDRESS(75+3,BO$2+1,,,"Instances") &amp; ":" &amp; ADDRESS(75+3,BO$2+1))),"max", MAX(INDIRECT(ADDRESS(75+3,BO$2+1,,,"Instances") &amp; ":" &amp; ADDRESS(75+3,BO$2+1))),"diff", MAX(INDIRECT(ADDRESS(75+3,BO$2+1,,,"Instances") &amp; ":" &amp; ADDRESS(75+3,BO$2+1)))-MIN(INDIRECT(ADDRESS(75+3,BO$2+1,,,"Instances") &amp; ":" &amp; ADDRESS(75+3,BO$2+1))))</f>
        <v>0</v>
      </c>
      <c r="BP80">
        <f>IFERROR(SMALL(BO5:BO343,ROW()-ROW($BP$5)+1),"")</f>
        <v>0</v>
      </c>
      <c r="BR80">
        <f>IFERROR(SUM(BP5:BP80),"")</f>
        <v>0</v>
      </c>
      <c r="BU80">
        <f>IF(Charts!$B$3="none",E1782,IF(AM1782="",NA(),AM1782))</f>
        <v>0</v>
      </c>
      <c r="BV80">
        <f>IF(Charts!$B$3="none",F1782,IF(AN1782="",NA(),AN1782))</f>
        <v>0</v>
      </c>
      <c r="BW80">
        <f>IF(Charts!$B$3="none",G1782,IF(AO1782="",NA(),AO1782))</f>
        <v>0</v>
      </c>
      <c r="BX80">
        <f>IF(Charts!$B$3="none",H1782,IF(AP1782="",NA(),AP1782))</f>
        <v>0</v>
      </c>
      <c r="BY80">
        <f>IF(Charts!$B$3="none",I1782,IF(AQ1782="",NA(),AQ1782))</f>
        <v>0</v>
      </c>
      <c r="BZ80">
        <f>IF(Charts!$B$3="none",J1782,IF(AR1782="",NA(),AR1782))</f>
        <v>0</v>
      </c>
      <c r="CA80">
        <f>IF(Charts!$B$3="none",K1782,IF(AS1782="",NA(),AS1782))</f>
        <v>0</v>
      </c>
      <c r="CB80">
        <f>IF(Charts!$B$3="none",L1782,IF(AT1782="",NA(),AT1782))</f>
        <v>0</v>
      </c>
      <c r="CC80">
        <f>IF(Charts!$B$3="none",M1782,IF(AU1782="",NA(),AU1782))</f>
        <v>0</v>
      </c>
      <c r="CD80">
        <f>IF(Charts!$B$3="none",N1782,IF(AV1782="",NA(),AV1782))</f>
        <v>0</v>
      </c>
      <c r="CE80">
        <f>IF(Charts!$B$3="none",O1782,IF(AW1782="",NA(),AW1782))</f>
        <v>0</v>
      </c>
      <c r="CF80">
        <f>IF(Charts!$B$3="none",P1782,IF(AX1782="",NA(),AX1782))</f>
        <v>0</v>
      </c>
      <c r="CG80">
        <f>IF(Charts!$B$3="none",Q1782,IF(AY1782="",NA(),AY1782))</f>
        <v>0</v>
      </c>
      <c r="CH80">
        <f>IF(Charts!$B$3="none",R1782,IF(AZ1782="",NA(),AZ1782))</f>
        <v>0</v>
      </c>
      <c r="CI80">
        <f>IF(Charts!$B$3="none",S1782,IF(BA1782="",NA(),BA1782))</f>
        <v>0</v>
      </c>
      <c r="CJ80">
        <f>IF(Charts!$B$3="none",T1782,IF(BB1782="",NA(),BB1782))</f>
        <v>0</v>
      </c>
      <c r="CK80">
        <f>IF(Charts!$B$3="none",U1782,IF(BC1782="",NA(),BC1782))</f>
        <v>0</v>
      </c>
      <c r="CL80">
        <f>IF(Charts!$B$3="none",V1782,IF(BD1782="",NA(),BD1782))</f>
        <v>0</v>
      </c>
      <c r="CM80">
        <f>IF(Charts!$B$3="none",W1782,IF(BE1782="",NA(),BE1782))</f>
        <v>0</v>
      </c>
      <c r="CN80">
        <f>IF(Charts!$B$3="none",X1782,IF(BF1782="",NA(),BF1782))</f>
        <v>0</v>
      </c>
      <c r="CO80">
        <f>IF(Charts!$B$3="none",Y1782,IF(BG1782="",NA(),BG1782))</f>
        <v>0</v>
      </c>
      <c r="CP80">
        <f>IF(Charts!$B$3="none",Z1782,IF(BH1782="",NA(),BH1782))</f>
        <v>0</v>
      </c>
      <c r="CQ80">
        <f>IF(Charts!$B$3="none",AA1782,IF(BI1782="",NA(),BI1782))</f>
        <v>0</v>
      </c>
      <c r="CR80">
        <f>IF(Charts!$B$3="none",AB1782,IF(BJ1782="",NA(),BJ1782))</f>
        <v>0</v>
      </c>
      <c r="CS80">
        <f>IF(Charts!$B$3="none",AC1782,IF(BK1782="",NA(),BK1782))</f>
        <v>0</v>
      </c>
      <c r="CT80">
        <f>IF(Charts!$B$3="none",AD1782,IF(BL1782="",NA(),BL1782))</f>
        <v>0</v>
      </c>
      <c r="CU80">
        <f>IF(Charts!$B$3="none",AE1782,IF(BM1782="",NA(),BM1782))</f>
        <v>0</v>
      </c>
      <c r="CV80">
        <f>IF(Charts!$B$3="none",AF1782,IF(BN1782="",NA(),BN1782))</f>
        <v>0</v>
      </c>
      <c r="CW80">
        <f>IF(Charts!$B$3="none",AG1782,IF(BO1782="",NA(),BO1782))</f>
        <v>0</v>
      </c>
      <c r="CX80">
        <f>IF(Charts!$B$3="none",AH1782,IF(BP1782="",NA(),BP1782))</f>
        <v>0</v>
      </c>
      <c r="CY80">
        <f>IF(Charts!$B$3="none",AI1782,IF(BQ1782="",NA(),BQ1782))</f>
        <v>0</v>
      </c>
      <c r="CZ80">
        <f>IF(Charts!$B$3="none",AJ1782,IF(BR1782="",NA(),BR1782))</f>
        <v>0</v>
      </c>
    </row>
    <row r="81" spans="4:104">
      <c r="D81">
        <v>77</v>
      </c>
      <c r="E81">
        <f>IF(INDIRECT(ADDRESS($D81+2,E$2+1,,,"Instances"))="","",INDIRECT(ADDRESS($D81+2,E$2+1,,,"Instances")))</f>
        <v>0</v>
      </c>
      <c r="F81">
        <f>IFERROR(SMALL(E5:E343,ROW()-ROW($F$5)+1),"")</f>
        <v>0</v>
      </c>
      <c r="H81">
        <f>IFERROR(SUM(F5:F81),"")</f>
        <v>0</v>
      </c>
      <c r="I81">
        <f>IF(INDIRECT(ADDRESS($D81+2,I$2+1,,,"Instances"))="","",INDIRECT(ADDRESS($D81+2,I$2+1,,,"Instances")))</f>
        <v>0</v>
      </c>
      <c r="J81">
        <f>IFERROR(SMALL(I5:I343,ROW()-ROW($J$5)+1),"")</f>
        <v>0</v>
      </c>
      <c r="L81">
        <f>IFERROR(SUM(J5:J81),"")</f>
        <v>0</v>
      </c>
      <c r="M81">
        <f>IF(INDIRECT(ADDRESS($D81+2,M$2+1,,,"Instances"))="","",INDIRECT(ADDRESS($D81+2,M$2+1,,,"Instances")))</f>
        <v>0</v>
      </c>
      <c r="N81">
        <f>IFERROR(SMALL(M5:M343,ROW()-ROW($N$5)+1),"")</f>
        <v>0</v>
      </c>
      <c r="P81">
        <f>IFERROR(SUM(N5:N81),"")</f>
        <v>0</v>
      </c>
      <c r="Q81">
        <f>IF(INDIRECT(ADDRESS($D81+2,Q$2+1,,,"Instances"))="","",INDIRECT(ADDRESS($D81+2,Q$2+1,,,"Instances")))</f>
        <v>0</v>
      </c>
      <c r="R81">
        <f>IFERROR(SMALL(Q5:Q343,ROW()-ROW($R$5)+1),"")</f>
        <v>0</v>
      </c>
      <c r="T81">
        <f>IFERROR(SUM(R5:R81),"")</f>
        <v>0</v>
      </c>
      <c r="U81">
        <f>IF(INDIRECT(ADDRESS($D81+2,U$2+1,,,"Instances"))="","",INDIRECT(ADDRESS($D81+2,U$2+1,,,"Instances")))</f>
        <v>0</v>
      </c>
      <c r="V81">
        <f>IFERROR(SMALL(U5:U343,ROW()-ROW($V$5)+1),"")</f>
        <v>0</v>
      </c>
      <c r="X81">
        <f>IFERROR(SUM(V5:V81),"")</f>
        <v>0</v>
      </c>
      <c r="Y81">
        <f>IF(INDIRECT(ADDRESS($D81+2,Y$2+1,,,"Instances"))="","",INDIRECT(ADDRESS($D81+2,Y$2+1,,,"Instances")))</f>
        <v>0</v>
      </c>
      <c r="Z81">
        <f>IFERROR(SMALL(Y5:Y343,ROW()-ROW($Z$5)+1),"")</f>
        <v>0</v>
      </c>
      <c r="AB81">
        <f>IFERROR(SUM(Z5:Z81),"")</f>
        <v>0</v>
      </c>
      <c r="AC81">
        <f>IF(INDIRECT(ADDRESS($D81+2,AC$2+1,,,"Instances"))="","",INDIRECT(ADDRESS($D81+2,AC$2+1,,,"Instances")))</f>
        <v>0</v>
      </c>
      <c r="AD81">
        <f>IFERROR(SMALL(AC5:AC343,ROW()-ROW($AD$5)+1),"")</f>
        <v>0</v>
      </c>
      <c r="AF81">
        <f>IFERROR(SUM(AD5:AD81),"")</f>
        <v>0</v>
      </c>
      <c r="AG81">
        <f>IF(INDIRECT(ADDRESS($D81+2,AG$2+1,,,"Instances"))="","",INDIRECT(ADDRESS($D81+2,AG$2+1,,,"Instances")))</f>
        <v>0</v>
      </c>
      <c r="AH81">
        <f>IFERROR(SMALL(AG5:AG343,ROW()-ROW($AH$5)+1),"")</f>
        <v>0</v>
      </c>
      <c r="AJ81">
        <f>IFERROR(SUM(AH5:AH81),"")</f>
        <v>0</v>
      </c>
      <c r="AL81">
        <v>77</v>
      </c>
      <c r="AM81" cm="1">
        <f t="array" ref="AM81">_xlfn.SWITCH(Charts!$B$3,"average", AVERAGE(INDIRECT(ADDRESS(76+3,AM$2+1,,,"Instances") &amp; ":" &amp; ADDRESS(76+3,AM$2+1))),"median", MEDIAN(INDIRECT(ADDRESS(76+3,AM$2+1,,,"Instances") &amp; ":" &amp; ADDRESS(76+3,AM$2+1))),"min", MIN(INDIRECT(ADDRESS(76+3,AM$2+1,,,"Instances") &amp; ":" &amp; ADDRESS(76+3,AM$2+1))),"max", MAX(INDIRECT(ADDRESS(76+3,AM$2+1,,,"Instances") &amp; ":" &amp; ADDRESS(76+3,AM$2+1))),"diff", MAX(INDIRECT(ADDRESS(76+3,AM$2+1,,,"Instances") &amp; ":" &amp; ADDRESS(76+3,AM$2+1)))-MIN(INDIRECT(ADDRESS(76+3,AM$2+1,,,"Instances") &amp; ":" &amp; ADDRESS(76+3,AM$2+1))))</f>
        <v>0</v>
      </c>
      <c r="AN81">
        <f>IFERROR(SMALL(AM5:AM343,ROW()-ROW($AN$5)+1),"")</f>
        <v>0</v>
      </c>
      <c r="AP81">
        <f>IFERROR(SUM(AN5:AN81),"")</f>
        <v>0</v>
      </c>
      <c r="AQ81" cm="1">
        <f t="array" ref="AQ81">_xlfn.SWITCH(Charts!$B$3,"average", AVERAGE(INDIRECT(ADDRESS(76+3,AQ$2+1,,,"Instances") &amp; ":" &amp; ADDRESS(76+3,AQ$2+1))),"median", MEDIAN(INDIRECT(ADDRESS(76+3,AQ$2+1,,,"Instances") &amp; ":" &amp; ADDRESS(76+3,AQ$2+1))),"min", MIN(INDIRECT(ADDRESS(76+3,AQ$2+1,,,"Instances") &amp; ":" &amp; ADDRESS(76+3,AQ$2+1))),"max", MAX(INDIRECT(ADDRESS(76+3,AQ$2+1,,,"Instances") &amp; ":" &amp; ADDRESS(76+3,AQ$2+1))),"diff", MAX(INDIRECT(ADDRESS(76+3,AQ$2+1,,,"Instances") &amp; ":" &amp; ADDRESS(76+3,AQ$2+1)))-MIN(INDIRECT(ADDRESS(76+3,AQ$2+1,,,"Instances") &amp; ":" &amp; ADDRESS(76+3,AQ$2+1))))</f>
        <v>0</v>
      </c>
      <c r="AR81">
        <f>IFERROR(SMALL(AQ5:AQ343,ROW()-ROW($AR$5)+1),"")</f>
        <v>0</v>
      </c>
      <c r="AT81">
        <f>IFERROR(SUM(AR5:AR81),"")</f>
        <v>0</v>
      </c>
      <c r="AU81" cm="1">
        <f t="array" ref="AU81">_xlfn.SWITCH(Charts!$B$3,"average", AVERAGE(INDIRECT(ADDRESS(76+3,AU$2+1,,,"Instances") &amp; ":" &amp; ADDRESS(76+3,AU$2+1))),"median", MEDIAN(INDIRECT(ADDRESS(76+3,AU$2+1,,,"Instances") &amp; ":" &amp; ADDRESS(76+3,AU$2+1))),"min", MIN(INDIRECT(ADDRESS(76+3,AU$2+1,,,"Instances") &amp; ":" &amp; ADDRESS(76+3,AU$2+1))),"max", MAX(INDIRECT(ADDRESS(76+3,AU$2+1,,,"Instances") &amp; ":" &amp; ADDRESS(76+3,AU$2+1))),"diff", MAX(INDIRECT(ADDRESS(76+3,AU$2+1,,,"Instances") &amp; ":" &amp; ADDRESS(76+3,AU$2+1)))-MIN(INDIRECT(ADDRESS(76+3,AU$2+1,,,"Instances") &amp; ":" &amp; ADDRESS(76+3,AU$2+1))))</f>
        <v>0</v>
      </c>
      <c r="AV81">
        <f>IFERROR(SMALL(AU5:AU343,ROW()-ROW($AV$5)+1),"")</f>
        <v>0</v>
      </c>
      <c r="AX81">
        <f>IFERROR(SUM(AV5:AV81),"")</f>
        <v>0</v>
      </c>
      <c r="AY81" cm="1">
        <f t="array" ref="AY81">_xlfn.SWITCH(Charts!$B$3,"average", AVERAGE(INDIRECT(ADDRESS(76+3,AY$2+1,,,"Instances") &amp; ":" &amp; ADDRESS(76+3,AY$2+1))),"median", MEDIAN(INDIRECT(ADDRESS(76+3,AY$2+1,,,"Instances") &amp; ":" &amp; ADDRESS(76+3,AY$2+1))),"min", MIN(INDIRECT(ADDRESS(76+3,AY$2+1,,,"Instances") &amp; ":" &amp; ADDRESS(76+3,AY$2+1))),"max", MAX(INDIRECT(ADDRESS(76+3,AY$2+1,,,"Instances") &amp; ":" &amp; ADDRESS(76+3,AY$2+1))),"diff", MAX(INDIRECT(ADDRESS(76+3,AY$2+1,,,"Instances") &amp; ":" &amp; ADDRESS(76+3,AY$2+1)))-MIN(INDIRECT(ADDRESS(76+3,AY$2+1,,,"Instances") &amp; ":" &amp; ADDRESS(76+3,AY$2+1))))</f>
        <v>0</v>
      </c>
      <c r="AZ81">
        <f>IFERROR(SMALL(AY5:AY343,ROW()-ROW($AZ$5)+1),"")</f>
        <v>0</v>
      </c>
      <c r="BB81">
        <f>IFERROR(SUM(AZ5:AZ81),"")</f>
        <v>0</v>
      </c>
      <c r="BC81" cm="1">
        <f t="array" ref="BC81">_xlfn.SWITCH(Charts!$B$3,"average", AVERAGE(INDIRECT(ADDRESS(76+3,BC$2+1,,,"Instances") &amp; ":" &amp; ADDRESS(76+3,BC$2+1))),"median", MEDIAN(INDIRECT(ADDRESS(76+3,BC$2+1,,,"Instances") &amp; ":" &amp; ADDRESS(76+3,BC$2+1))),"min", MIN(INDIRECT(ADDRESS(76+3,BC$2+1,,,"Instances") &amp; ":" &amp; ADDRESS(76+3,BC$2+1))),"max", MAX(INDIRECT(ADDRESS(76+3,BC$2+1,,,"Instances") &amp; ":" &amp; ADDRESS(76+3,BC$2+1))),"diff", MAX(INDIRECT(ADDRESS(76+3,BC$2+1,,,"Instances") &amp; ":" &amp; ADDRESS(76+3,BC$2+1)))-MIN(INDIRECT(ADDRESS(76+3,BC$2+1,,,"Instances") &amp; ":" &amp; ADDRESS(76+3,BC$2+1))))</f>
        <v>0</v>
      </c>
      <c r="BD81">
        <f>IFERROR(SMALL(BC5:BC343,ROW()-ROW($BD$5)+1),"")</f>
        <v>0</v>
      </c>
      <c r="BF81">
        <f>IFERROR(SUM(BD5:BD81),"")</f>
        <v>0</v>
      </c>
      <c r="BG81" cm="1">
        <f t="array" ref="BG81">_xlfn.SWITCH(Charts!$B$3,"average", AVERAGE(INDIRECT(ADDRESS(76+3,BG$2+1,,,"Instances") &amp; ":" &amp; ADDRESS(76+3,BG$2+1))),"median", MEDIAN(INDIRECT(ADDRESS(76+3,BG$2+1,,,"Instances") &amp; ":" &amp; ADDRESS(76+3,BG$2+1))),"min", MIN(INDIRECT(ADDRESS(76+3,BG$2+1,,,"Instances") &amp; ":" &amp; ADDRESS(76+3,BG$2+1))),"max", MAX(INDIRECT(ADDRESS(76+3,BG$2+1,,,"Instances") &amp; ":" &amp; ADDRESS(76+3,BG$2+1))),"diff", MAX(INDIRECT(ADDRESS(76+3,BG$2+1,,,"Instances") &amp; ":" &amp; ADDRESS(76+3,BG$2+1)))-MIN(INDIRECT(ADDRESS(76+3,BG$2+1,,,"Instances") &amp; ":" &amp; ADDRESS(76+3,BG$2+1))))</f>
        <v>0</v>
      </c>
      <c r="BH81">
        <f>IFERROR(SMALL(BG5:BG343,ROW()-ROW($BH$5)+1),"")</f>
        <v>0</v>
      </c>
      <c r="BJ81">
        <f>IFERROR(SUM(BH5:BH81),"")</f>
        <v>0</v>
      </c>
      <c r="BK81" cm="1">
        <f t="array" ref="BK81">_xlfn.SWITCH(Charts!$B$3,"average", AVERAGE(INDIRECT(ADDRESS(76+3,BK$2+1,,,"Instances") &amp; ":" &amp; ADDRESS(76+3,BK$2+1))),"median", MEDIAN(INDIRECT(ADDRESS(76+3,BK$2+1,,,"Instances") &amp; ":" &amp; ADDRESS(76+3,BK$2+1))),"min", MIN(INDIRECT(ADDRESS(76+3,BK$2+1,,,"Instances") &amp; ":" &amp; ADDRESS(76+3,BK$2+1))),"max", MAX(INDIRECT(ADDRESS(76+3,BK$2+1,,,"Instances") &amp; ":" &amp; ADDRESS(76+3,BK$2+1))),"diff", MAX(INDIRECT(ADDRESS(76+3,BK$2+1,,,"Instances") &amp; ":" &amp; ADDRESS(76+3,BK$2+1)))-MIN(INDIRECT(ADDRESS(76+3,BK$2+1,,,"Instances") &amp; ":" &amp; ADDRESS(76+3,BK$2+1))))</f>
        <v>0</v>
      </c>
      <c r="BL81">
        <f>IFERROR(SMALL(BK5:BK343,ROW()-ROW($BL$5)+1),"")</f>
        <v>0</v>
      </c>
      <c r="BN81">
        <f>IFERROR(SUM(BL5:BL81),"")</f>
        <v>0</v>
      </c>
      <c r="BO81" cm="1">
        <f t="array" ref="BO81">_xlfn.SWITCH(Charts!$B$3,"average", AVERAGE(INDIRECT(ADDRESS(76+3,BO$2+1,,,"Instances") &amp; ":" &amp; ADDRESS(76+3,BO$2+1))),"median", MEDIAN(INDIRECT(ADDRESS(76+3,BO$2+1,,,"Instances") &amp; ":" &amp; ADDRESS(76+3,BO$2+1))),"min", MIN(INDIRECT(ADDRESS(76+3,BO$2+1,,,"Instances") &amp; ":" &amp; ADDRESS(76+3,BO$2+1))),"max", MAX(INDIRECT(ADDRESS(76+3,BO$2+1,,,"Instances") &amp; ":" &amp; ADDRESS(76+3,BO$2+1))),"diff", MAX(INDIRECT(ADDRESS(76+3,BO$2+1,,,"Instances") &amp; ":" &amp; ADDRESS(76+3,BO$2+1)))-MIN(INDIRECT(ADDRESS(76+3,BO$2+1,,,"Instances") &amp; ":" &amp; ADDRESS(76+3,BO$2+1))))</f>
        <v>0</v>
      </c>
      <c r="BP81">
        <f>IFERROR(SMALL(BO5:BO343,ROW()-ROW($BP$5)+1),"")</f>
        <v>0</v>
      </c>
      <c r="BR81">
        <f>IFERROR(SUM(BP5:BP81),"")</f>
        <v>0</v>
      </c>
      <c r="BU81">
        <f>IF(Charts!$B$3="none",E1783,IF(AM1783="",NA(),AM1783))</f>
        <v>0</v>
      </c>
      <c r="BV81">
        <f>IF(Charts!$B$3="none",F1783,IF(AN1783="",NA(),AN1783))</f>
        <v>0</v>
      </c>
      <c r="BW81">
        <f>IF(Charts!$B$3="none",G1783,IF(AO1783="",NA(),AO1783))</f>
        <v>0</v>
      </c>
      <c r="BX81">
        <f>IF(Charts!$B$3="none",H1783,IF(AP1783="",NA(),AP1783))</f>
        <v>0</v>
      </c>
      <c r="BY81">
        <f>IF(Charts!$B$3="none",I1783,IF(AQ1783="",NA(),AQ1783))</f>
        <v>0</v>
      </c>
      <c r="BZ81">
        <f>IF(Charts!$B$3="none",J1783,IF(AR1783="",NA(),AR1783))</f>
        <v>0</v>
      </c>
      <c r="CA81">
        <f>IF(Charts!$B$3="none",K1783,IF(AS1783="",NA(),AS1783))</f>
        <v>0</v>
      </c>
      <c r="CB81">
        <f>IF(Charts!$B$3="none",L1783,IF(AT1783="",NA(),AT1783))</f>
        <v>0</v>
      </c>
      <c r="CC81">
        <f>IF(Charts!$B$3="none",M1783,IF(AU1783="",NA(),AU1783))</f>
        <v>0</v>
      </c>
      <c r="CD81">
        <f>IF(Charts!$B$3="none",N1783,IF(AV1783="",NA(),AV1783))</f>
        <v>0</v>
      </c>
      <c r="CE81">
        <f>IF(Charts!$B$3="none",O1783,IF(AW1783="",NA(),AW1783))</f>
        <v>0</v>
      </c>
      <c r="CF81">
        <f>IF(Charts!$B$3="none",P1783,IF(AX1783="",NA(),AX1783))</f>
        <v>0</v>
      </c>
      <c r="CG81">
        <f>IF(Charts!$B$3="none",Q1783,IF(AY1783="",NA(),AY1783))</f>
        <v>0</v>
      </c>
      <c r="CH81">
        <f>IF(Charts!$B$3="none",R1783,IF(AZ1783="",NA(),AZ1783))</f>
        <v>0</v>
      </c>
      <c r="CI81">
        <f>IF(Charts!$B$3="none",S1783,IF(BA1783="",NA(),BA1783))</f>
        <v>0</v>
      </c>
      <c r="CJ81">
        <f>IF(Charts!$B$3="none",T1783,IF(BB1783="",NA(),BB1783))</f>
        <v>0</v>
      </c>
      <c r="CK81">
        <f>IF(Charts!$B$3="none",U1783,IF(BC1783="",NA(),BC1783))</f>
        <v>0</v>
      </c>
      <c r="CL81">
        <f>IF(Charts!$B$3="none",V1783,IF(BD1783="",NA(),BD1783))</f>
        <v>0</v>
      </c>
      <c r="CM81">
        <f>IF(Charts!$B$3="none",W1783,IF(BE1783="",NA(),BE1783))</f>
        <v>0</v>
      </c>
      <c r="CN81">
        <f>IF(Charts!$B$3="none",X1783,IF(BF1783="",NA(),BF1783))</f>
        <v>0</v>
      </c>
      <c r="CO81">
        <f>IF(Charts!$B$3="none",Y1783,IF(BG1783="",NA(),BG1783))</f>
        <v>0</v>
      </c>
      <c r="CP81">
        <f>IF(Charts!$B$3="none",Z1783,IF(BH1783="",NA(),BH1783))</f>
        <v>0</v>
      </c>
      <c r="CQ81">
        <f>IF(Charts!$B$3="none",AA1783,IF(BI1783="",NA(),BI1783))</f>
        <v>0</v>
      </c>
      <c r="CR81">
        <f>IF(Charts!$B$3="none",AB1783,IF(BJ1783="",NA(),BJ1783))</f>
        <v>0</v>
      </c>
      <c r="CS81">
        <f>IF(Charts!$B$3="none",AC1783,IF(BK1783="",NA(),BK1783))</f>
        <v>0</v>
      </c>
      <c r="CT81">
        <f>IF(Charts!$B$3="none",AD1783,IF(BL1783="",NA(),BL1783))</f>
        <v>0</v>
      </c>
      <c r="CU81">
        <f>IF(Charts!$B$3="none",AE1783,IF(BM1783="",NA(),BM1783))</f>
        <v>0</v>
      </c>
      <c r="CV81">
        <f>IF(Charts!$B$3="none",AF1783,IF(BN1783="",NA(),BN1783))</f>
        <v>0</v>
      </c>
      <c r="CW81">
        <f>IF(Charts!$B$3="none",AG1783,IF(BO1783="",NA(),BO1783))</f>
        <v>0</v>
      </c>
      <c r="CX81">
        <f>IF(Charts!$B$3="none",AH1783,IF(BP1783="",NA(),BP1783))</f>
        <v>0</v>
      </c>
      <c r="CY81">
        <f>IF(Charts!$B$3="none",AI1783,IF(BQ1783="",NA(),BQ1783))</f>
        <v>0</v>
      </c>
      <c r="CZ81">
        <f>IF(Charts!$B$3="none",AJ1783,IF(BR1783="",NA(),BR1783))</f>
        <v>0</v>
      </c>
    </row>
    <row r="82" spans="4:104">
      <c r="D82">
        <v>78</v>
      </c>
      <c r="E82">
        <f>IF(INDIRECT(ADDRESS($D82+2,E$2+1,,,"Instances"))="","",INDIRECT(ADDRESS($D82+2,E$2+1,,,"Instances")))</f>
        <v>0</v>
      </c>
      <c r="F82">
        <f>IFERROR(SMALL(E5:E343,ROW()-ROW($F$5)+1),"")</f>
        <v>0</v>
      </c>
      <c r="H82">
        <f>IFERROR(SUM(F5:F82),"")</f>
        <v>0</v>
      </c>
      <c r="I82">
        <f>IF(INDIRECT(ADDRESS($D82+2,I$2+1,,,"Instances"))="","",INDIRECT(ADDRESS($D82+2,I$2+1,,,"Instances")))</f>
        <v>0</v>
      </c>
      <c r="J82">
        <f>IFERROR(SMALL(I5:I343,ROW()-ROW($J$5)+1),"")</f>
        <v>0</v>
      </c>
      <c r="L82">
        <f>IFERROR(SUM(J5:J82),"")</f>
        <v>0</v>
      </c>
      <c r="M82">
        <f>IF(INDIRECT(ADDRESS($D82+2,M$2+1,,,"Instances"))="","",INDIRECT(ADDRESS($D82+2,M$2+1,,,"Instances")))</f>
        <v>0</v>
      </c>
      <c r="N82">
        <f>IFERROR(SMALL(M5:M343,ROW()-ROW($N$5)+1),"")</f>
        <v>0</v>
      </c>
      <c r="P82">
        <f>IFERROR(SUM(N5:N82),"")</f>
        <v>0</v>
      </c>
      <c r="Q82">
        <f>IF(INDIRECT(ADDRESS($D82+2,Q$2+1,,,"Instances"))="","",INDIRECT(ADDRESS($D82+2,Q$2+1,,,"Instances")))</f>
        <v>0</v>
      </c>
      <c r="R82">
        <f>IFERROR(SMALL(Q5:Q343,ROW()-ROW($R$5)+1),"")</f>
        <v>0</v>
      </c>
      <c r="T82">
        <f>IFERROR(SUM(R5:R82),"")</f>
        <v>0</v>
      </c>
      <c r="U82">
        <f>IF(INDIRECT(ADDRESS($D82+2,U$2+1,,,"Instances"))="","",INDIRECT(ADDRESS($D82+2,U$2+1,,,"Instances")))</f>
        <v>0</v>
      </c>
      <c r="V82">
        <f>IFERROR(SMALL(U5:U343,ROW()-ROW($V$5)+1),"")</f>
        <v>0</v>
      </c>
      <c r="X82">
        <f>IFERROR(SUM(V5:V82),"")</f>
        <v>0</v>
      </c>
      <c r="Y82">
        <f>IF(INDIRECT(ADDRESS($D82+2,Y$2+1,,,"Instances"))="","",INDIRECT(ADDRESS($D82+2,Y$2+1,,,"Instances")))</f>
        <v>0</v>
      </c>
      <c r="Z82">
        <f>IFERROR(SMALL(Y5:Y343,ROW()-ROW($Z$5)+1),"")</f>
        <v>0</v>
      </c>
      <c r="AB82">
        <f>IFERROR(SUM(Z5:Z82),"")</f>
        <v>0</v>
      </c>
      <c r="AC82">
        <f>IF(INDIRECT(ADDRESS($D82+2,AC$2+1,,,"Instances"))="","",INDIRECT(ADDRESS($D82+2,AC$2+1,,,"Instances")))</f>
        <v>0</v>
      </c>
      <c r="AD82">
        <f>IFERROR(SMALL(AC5:AC343,ROW()-ROW($AD$5)+1),"")</f>
        <v>0</v>
      </c>
      <c r="AF82">
        <f>IFERROR(SUM(AD5:AD82),"")</f>
        <v>0</v>
      </c>
      <c r="AG82">
        <f>IF(INDIRECT(ADDRESS($D82+2,AG$2+1,,,"Instances"))="","",INDIRECT(ADDRESS($D82+2,AG$2+1,,,"Instances")))</f>
        <v>0</v>
      </c>
      <c r="AH82">
        <f>IFERROR(SMALL(AG5:AG343,ROW()-ROW($AH$5)+1),"")</f>
        <v>0</v>
      </c>
      <c r="AJ82">
        <f>IFERROR(SUM(AH5:AH82),"")</f>
        <v>0</v>
      </c>
      <c r="AL82">
        <v>78</v>
      </c>
      <c r="AM82" cm="1">
        <f t="array" ref="AM82">_xlfn.SWITCH(Charts!$B$3,"average", AVERAGE(INDIRECT(ADDRESS(77+3,AM$2+1,,,"Instances") &amp; ":" &amp; ADDRESS(77+3,AM$2+1))),"median", MEDIAN(INDIRECT(ADDRESS(77+3,AM$2+1,,,"Instances") &amp; ":" &amp; ADDRESS(77+3,AM$2+1))),"min", MIN(INDIRECT(ADDRESS(77+3,AM$2+1,,,"Instances") &amp; ":" &amp; ADDRESS(77+3,AM$2+1))),"max", MAX(INDIRECT(ADDRESS(77+3,AM$2+1,,,"Instances") &amp; ":" &amp; ADDRESS(77+3,AM$2+1))),"diff", MAX(INDIRECT(ADDRESS(77+3,AM$2+1,,,"Instances") &amp; ":" &amp; ADDRESS(77+3,AM$2+1)))-MIN(INDIRECT(ADDRESS(77+3,AM$2+1,,,"Instances") &amp; ":" &amp; ADDRESS(77+3,AM$2+1))))</f>
        <v>0</v>
      </c>
      <c r="AN82">
        <f>IFERROR(SMALL(AM5:AM343,ROW()-ROW($AN$5)+1),"")</f>
        <v>0</v>
      </c>
      <c r="AP82">
        <f>IFERROR(SUM(AN5:AN82),"")</f>
        <v>0</v>
      </c>
      <c r="AQ82" cm="1">
        <f t="array" ref="AQ82">_xlfn.SWITCH(Charts!$B$3,"average", AVERAGE(INDIRECT(ADDRESS(77+3,AQ$2+1,,,"Instances") &amp; ":" &amp; ADDRESS(77+3,AQ$2+1))),"median", MEDIAN(INDIRECT(ADDRESS(77+3,AQ$2+1,,,"Instances") &amp; ":" &amp; ADDRESS(77+3,AQ$2+1))),"min", MIN(INDIRECT(ADDRESS(77+3,AQ$2+1,,,"Instances") &amp; ":" &amp; ADDRESS(77+3,AQ$2+1))),"max", MAX(INDIRECT(ADDRESS(77+3,AQ$2+1,,,"Instances") &amp; ":" &amp; ADDRESS(77+3,AQ$2+1))),"diff", MAX(INDIRECT(ADDRESS(77+3,AQ$2+1,,,"Instances") &amp; ":" &amp; ADDRESS(77+3,AQ$2+1)))-MIN(INDIRECT(ADDRESS(77+3,AQ$2+1,,,"Instances") &amp; ":" &amp; ADDRESS(77+3,AQ$2+1))))</f>
        <v>0</v>
      </c>
      <c r="AR82">
        <f>IFERROR(SMALL(AQ5:AQ343,ROW()-ROW($AR$5)+1),"")</f>
        <v>0</v>
      </c>
      <c r="AT82">
        <f>IFERROR(SUM(AR5:AR82),"")</f>
        <v>0</v>
      </c>
      <c r="AU82" cm="1">
        <f t="array" ref="AU82">_xlfn.SWITCH(Charts!$B$3,"average", AVERAGE(INDIRECT(ADDRESS(77+3,AU$2+1,,,"Instances") &amp; ":" &amp; ADDRESS(77+3,AU$2+1))),"median", MEDIAN(INDIRECT(ADDRESS(77+3,AU$2+1,,,"Instances") &amp; ":" &amp; ADDRESS(77+3,AU$2+1))),"min", MIN(INDIRECT(ADDRESS(77+3,AU$2+1,,,"Instances") &amp; ":" &amp; ADDRESS(77+3,AU$2+1))),"max", MAX(INDIRECT(ADDRESS(77+3,AU$2+1,,,"Instances") &amp; ":" &amp; ADDRESS(77+3,AU$2+1))),"diff", MAX(INDIRECT(ADDRESS(77+3,AU$2+1,,,"Instances") &amp; ":" &amp; ADDRESS(77+3,AU$2+1)))-MIN(INDIRECT(ADDRESS(77+3,AU$2+1,,,"Instances") &amp; ":" &amp; ADDRESS(77+3,AU$2+1))))</f>
        <v>0</v>
      </c>
      <c r="AV82">
        <f>IFERROR(SMALL(AU5:AU343,ROW()-ROW($AV$5)+1),"")</f>
        <v>0</v>
      </c>
      <c r="AX82">
        <f>IFERROR(SUM(AV5:AV82),"")</f>
        <v>0</v>
      </c>
      <c r="AY82" cm="1">
        <f t="array" ref="AY82">_xlfn.SWITCH(Charts!$B$3,"average", AVERAGE(INDIRECT(ADDRESS(77+3,AY$2+1,,,"Instances") &amp; ":" &amp; ADDRESS(77+3,AY$2+1))),"median", MEDIAN(INDIRECT(ADDRESS(77+3,AY$2+1,,,"Instances") &amp; ":" &amp; ADDRESS(77+3,AY$2+1))),"min", MIN(INDIRECT(ADDRESS(77+3,AY$2+1,,,"Instances") &amp; ":" &amp; ADDRESS(77+3,AY$2+1))),"max", MAX(INDIRECT(ADDRESS(77+3,AY$2+1,,,"Instances") &amp; ":" &amp; ADDRESS(77+3,AY$2+1))),"diff", MAX(INDIRECT(ADDRESS(77+3,AY$2+1,,,"Instances") &amp; ":" &amp; ADDRESS(77+3,AY$2+1)))-MIN(INDIRECT(ADDRESS(77+3,AY$2+1,,,"Instances") &amp; ":" &amp; ADDRESS(77+3,AY$2+1))))</f>
        <v>0</v>
      </c>
      <c r="AZ82">
        <f>IFERROR(SMALL(AY5:AY343,ROW()-ROW($AZ$5)+1),"")</f>
        <v>0</v>
      </c>
      <c r="BB82">
        <f>IFERROR(SUM(AZ5:AZ82),"")</f>
        <v>0</v>
      </c>
      <c r="BC82" cm="1">
        <f t="array" ref="BC82">_xlfn.SWITCH(Charts!$B$3,"average", AVERAGE(INDIRECT(ADDRESS(77+3,BC$2+1,,,"Instances") &amp; ":" &amp; ADDRESS(77+3,BC$2+1))),"median", MEDIAN(INDIRECT(ADDRESS(77+3,BC$2+1,,,"Instances") &amp; ":" &amp; ADDRESS(77+3,BC$2+1))),"min", MIN(INDIRECT(ADDRESS(77+3,BC$2+1,,,"Instances") &amp; ":" &amp; ADDRESS(77+3,BC$2+1))),"max", MAX(INDIRECT(ADDRESS(77+3,BC$2+1,,,"Instances") &amp; ":" &amp; ADDRESS(77+3,BC$2+1))),"diff", MAX(INDIRECT(ADDRESS(77+3,BC$2+1,,,"Instances") &amp; ":" &amp; ADDRESS(77+3,BC$2+1)))-MIN(INDIRECT(ADDRESS(77+3,BC$2+1,,,"Instances") &amp; ":" &amp; ADDRESS(77+3,BC$2+1))))</f>
        <v>0</v>
      </c>
      <c r="BD82">
        <f>IFERROR(SMALL(BC5:BC343,ROW()-ROW($BD$5)+1),"")</f>
        <v>0</v>
      </c>
      <c r="BF82">
        <f>IFERROR(SUM(BD5:BD82),"")</f>
        <v>0</v>
      </c>
      <c r="BG82" cm="1">
        <f t="array" ref="BG82">_xlfn.SWITCH(Charts!$B$3,"average", AVERAGE(INDIRECT(ADDRESS(77+3,BG$2+1,,,"Instances") &amp; ":" &amp; ADDRESS(77+3,BG$2+1))),"median", MEDIAN(INDIRECT(ADDRESS(77+3,BG$2+1,,,"Instances") &amp; ":" &amp; ADDRESS(77+3,BG$2+1))),"min", MIN(INDIRECT(ADDRESS(77+3,BG$2+1,,,"Instances") &amp; ":" &amp; ADDRESS(77+3,BG$2+1))),"max", MAX(INDIRECT(ADDRESS(77+3,BG$2+1,,,"Instances") &amp; ":" &amp; ADDRESS(77+3,BG$2+1))),"diff", MAX(INDIRECT(ADDRESS(77+3,BG$2+1,,,"Instances") &amp; ":" &amp; ADDRESS(77+3,BG$2+1)))-MIN(INDIRECT(ADDRESS(77+3,BG$2+1,,,"Instances") &amp; ":" &amp; ADDRESS(77+3,BG$2+1))))</f>
        <v>0</v>
      </c>
      <c r="BH82">
        <f>IFERROR(SMALL(BG5:BG343,ROW()-ROW($BH$5)+1),"")</f>
        <v>0</v>
      </c>
      <c r="BJ82">
        <f>IFERROR(SUM(BH5:BH82),"")</f>
        <v>0</v>
      </c>
      <c r="BK82" cm="1">
        <f t="array" ref="BK82">_xlfn.SWITCH(Charts!$B$3,"average", AVERAGE(INDIRECT(ADDRESS(77+3,BK$2+1,,,"Instances") &amp; ":" &amp; ADDRESS(77+3,BK$2+1))),"median", MEDIAN(INDIRECT(ADDRESS(77+3,BK$2+1,,,"Instances") &amp; ":" &amp; ADDRESS(77+3,BK$2+1))),"min", MIN(INDIRECT(ADDRESS(77+3,BK$2+1,,,"Instances") &amp; ":" &amp; ADDRESS(77+3,BK$2+1))),"max", MAX(INDIRECT(ADDRESS(77+3,BK$2+1,,,"Instances") &amp; ":" &amp; ADDRESS(77+3,BK$2+1))),"diff", MAX(INDIRECT(ADDRESS(77+3,BK$2+1,,,"Instances") &amp; ":" &amp; ADDRESS(77+3,BK$2+1)))-MIN(INDIRECT(ADDRESS(77+3,BK$2+1,,,"Instances") &amp; ":" &amp; ADDRESS(77+3,BK$2+1))))</f>
        <v>0</v>
      </c>
      <c r="BL82">
        <f>IFERROR(SMALL(BK5:BK343,ROW()-ROW($BL$5)+1),"")</f>
        <v>0</v>
      </c>
      <c r="BN82">
        <f>IFERROR(SUM(BL5:BL82),"")</f>
        <v>0</v>
      </c>
      <c r="BO82" cm="1">
        <f t="array" ref="BO82">_xlfn.SWITCH(Charts!$B$3,"average", AVERAGE(INDIRECT(ADDRESS(77+3,BO$2+1,,,"Instances") &amp; ":" &amp; ADDRESS(77+3,BO$2+1))),"median", MEDIAN(INDIRECT(ADDRESS(77+3,BO$2+1,,,"Instances") &amp; ":" &amp; ADDRESS(77+3,BO$2+1))),"min", MIN(INDIRECT(ADDRESS(77+3,BO$2+1,,,"Instances") &amp; ":" &amp; ADDRESS(77+3,BO$2+1))),"max", MAX(INDIRECT(ADDRESS(77+3,BO$2+1,,,"Instances") &amp; ":" &amp; ADDRESS(77+3,BO$2+1))),"diff", MAX(INDIRECT(ADDRESS(77+3,BO$2+1,,,"Instances") &amp; ":" &amp; ADDRESS(77+3,BO$2+1)))-MIN(INDIRECT(ADDRESS(77+3,BO$2+1,,,"Instances") &amp; ":" &amp; ADDRESS(77+3,BO$2+1))))</f>
        <v>0</v>
      </c>
      <c r="BP82">
        <f>IFERROR(SMALL(BO5:BO343,ROW()-ROW($BP$5)+1),"")</f>
        <v>0</v>
      </c>
      <c r="BR82">
        <f>IFERROR(SUM(BP5:BP82),"")</f>
        <v>0</v>
      </c>
      <c r="BU82">
        <f>IF(Charts!$B$3="none",E1784,IF(AM1784="",NA(),AM1784))</f>
        <v>0</v>
      </c>
      <c r="BV82">
        <f>IF(Charts!$B$3="none",F1784,IF(AN1784="",NA(),AN1784))</f>
        <v>0</v>
      </c>
      <c r="BW82">
        <f>IF(Charts!$B$3="none",G1784,IF(AO1784="",NA(),AO1784))</f>
        <v>0</v>
      </c>
      <c r="BX82">
        <f>IF(Charts!$B$3="none",H1784,IF(AP1784="",NA(),AP1784))</f>
        <v>0</v>
      </c>
      <c r="BY82">
        <f>IF(Charts!$B$3="none",I1784,IF(AQ1784="",NA(),AQ1784))</f>
        <v>0</v>
      </c>
      <c r="BZ82">
        <f>IF(Charts!$B$3="none",J1784,IF(AR1784="",NA(),AR1784))</f>
        <v>0</v>
      </c>
      <c r="CA82">
        <f>IF(Charts!$B$3="none",K1784,IF(AS1784="",NA(),AS1784))</f>
        <v>0</v>
      </c>
      <c r="CB82">
        <f>IF(Charts!$B$3="none",L1784,IF(AT1784="",NA(),AT1784))</f>
        <v>0</v>
      </c>
      <c r="CC82">
        <f>IF(Charts!$B$3="none",M1784,IF(AU1784="",NA(),AU1784))</f>
        <v>0</v>
      </c>
      <c r="CD82">
        <f>IF(Charts!$B$3="none",N1784,IF(AV1784="",NA(),AV1784))</f>
        <v>0</v>
      </c>
      <c r="CE82">
        <f>IF(Charts!$B$3="none",O1784,IF(AW1784="",NA(),AW1784))</f>
        <v>0</v>
      </c>
      <c r="CF82">
        <f>IF(Charts!$B$3="none",P1784,IF(AX1784="",NA(),AX1784))</f>
        <v>0</v>
      </c>
      <c r="CG82">
        <f>IF(Charts!$B$3="none",Q1784,IF(AY1784="",NA(),AY1784))</f>
        <v>0</v>
      </c>
      <c r="CH82">
        <f>IF(Charts!$B$3="none",R1784,IF(AZ1784="",NA(),AZ1784))</f>
        <v>0</v>
      </c>
      <c r="CI82">
        <f>IF(Charts!$B$3="none",S1784,IF(BA1784="",NA(),BA1784))</f>
        <v>0</v>
      </c>
      <c r="CJ82">
        <f>IF(Charts!$B$3="none",T1784,IF(BB1784="",NA(),BB1784))</f>
        <v>0</v>
      </c>
      <c r="CK82">
        <f>IF(Charts!$B$3="none",U1784,IF(BC1784="",NA(),BC1784))</f>
        <v>0</v>
      </c>
      <c r="CL82">
        <f>IF(Charts!$B$3="none",V1784,IF(BD1784="",NA(),BD1784))</f>
        <v>0</v>
      </c>
      <c r="CM82">
        <f>IF(Charts!$B$3="none",W1784,IF(BE1784="",NA(),BE1784))</f>
        <v>0</v>
      </c>
      <c r="CN82">
        <f>IF(Charts!$B$3="none",X1784,IF(BF1784="",NA(),BF1784))</f>
        <v>0</v>
      </c>
      <c r="CO82">
        <f>IF(Charts!$B$3="none",Y1784,IF(BG1784="",NA(),BG1784))</f>
        <v>0</v>
      </c>
      <c r="CP82">
        <f>IF(Charts!$B$3="none",Z1784,IF(BH1784="",NA(),BH1784))</f>
        <v>0</v>
      </c>
      <c r="CQ82">
        <f>IF(Charts!$B$3="none",AA1784,IF(BI1784="",NA(),BI1784))</f>
        <v>0</v>
      </c>
      <c r="CR82">
        <f>IF(Charts!$B$3="none",AB1784,IF(BJ1784="",NA(),BJ1784))</f>
        <v>0</v>
      </c>
      <c r="CS82">
        <f>IF(Charts!$B$3="none",AC1784,IF(BK1784="",NA(),BK1784))</f>
        <v>0</v>
      </c>
      <c r="CT82">
        <f>IF(Charts!$B$3="none",AD1784,IF(BL1784="",NA(),BL1784))</f>
        <v>0</v>
      </c>
      <c r="CU82">
        <f>IF(Charts!$B$3="none",AE1784,IF(BM1784="",NA(),BM1784))</f>
        <v>0</v>
      </c>
      <c r="CV82">
        <f>IF(Charts!$B$3="none",AF1784,IF(BN1784="",NA(),BN1784))</f>
        <v>0</v>
      </c>
      <c r="CW82">
        <f>IF(Charts!$B$3="none",AG1784,IF(BO1784="",NA(),BO1784))</f>
        <v>0</v>
      </c>
      <c r="CX82">
        <f>IF(Charts!$B$3="none",AH1784,IF(BP1784="",NA(),BP1784))</f>
        <v>0</v>
      </c>
      <c r="CY82">
        <f>IF(Charts!$B$3="none",AI1784,IF(BQ1784="",NA(),BQ1784))</f>
        <v>0</v>
      </c>
      <c r="CZ82">
        <f>IF(Charts!$B$3="none",AJ1784,IF(BR1784="",NA(),BR1784))</f>
        <v>0</v>
      </c>
    </row>
    <row r="83" spans="4:104">
      <c r="D83">
        <v>79</v>
      </c>
      <c r="E83">
        <f>IF(INDIRECT(ADDRESS($D83+2,E$2+1,,,"Instances"))="","",INDIRECT(ADDRESS($D83+2,E$2+1,,,"Instances")))</f>
        <v>0</v>
      </c>
      <c r="F83">
        <f>IFERROR(SMALL(E5:E343,ROW()-ROW($F$5)+1),"")</f>
        <v>0</v>
      </c>
      <c r="H83">
        <f>IFERROR(SUM(F5:F83),"")</f>
        <v>0</v>
      </c>
      <c r="I83">
        <f>IF(INDIRECT(ADDRESS($D83+2,I$2+1,,,"Instances"))="","",INDIRECT(ADDRESS($D83+2,I$2+1,,,"Instances")))</f>
        <v>0</v>
      </c>
      <c r="J83">
        <f>IFERROR(SMALL(I5:I343,ROW()-ROW($J$5)+1),"")</f>
        <v>0</v>
      </c>
      <c r="L83">
        <f>IFERROR(SUM(J5:J83),"")</f>
        <v>0</v>
      </c>
      <c r="M83">
        <f>IF(INDIRECT(ADDRESS($D83+2,M$2+1,,,"Instances"))="","",INDIRECT(ADDRESS($D83+2,M$2+1,,,"Instances")))</f>
        <v>0</v>
      </c>
      <c r="N83">
        <f>IFERROR(SMALL(M5:M343,ROW()-ROW($N$5)+1),"")</f>
        <v>0</v>
      </c>
      <c r="P83">
        <f>IFERROR(SUM(N5:N83),"")</f>
        <v>0</v>
      </c>
      <c r="Q83">
        <f>IF(INDIRECT(ADDRESS($D83+2,Q$2+1,,,"Instances"))="","",INDIRECT(ADDRESS($D83+2,Q$2+1,,,"Instances")))</f>
        <v>0</v>
      </c>
      <c r="R83">
        <f>IFERROR(SMALL(Q5:Q343,ROW()-ROW($R$5)+1),"")</f>
        <v>0</v>
      </c>
      <c r="T83">
        <f>IFERROR(SUM(R5:R83),"")</f>
        <v>0</v>
      </c>
      <c r="U83">
        <f>IF(INDIRECT(ADDRESS($D83+2,U$2+1,,,"Instances"))="","",INDIRECT(ADDRESS($D83+2,U$2+1,,,"Instances")))</f>
        <v>0</v>
      </c>
      <c r="V83">
        <f>IFERROR(SMALL(U5:U343,ROW()-ROW($V$5)+1),"")</f>
        <v>0</v>
      </c>
      <c r="X83">
        <f>IFERROR(SUM(V5:V83),"")</f>
        <v>0</v>
      </c>
      <c r="Y83">
        <f>IF(INDIRECT(ADDRESS($D83+2,Y$2+1,,,"Instances"))="","",INDIRECT(ADDRESS($D83+2,Y$2+1,,,"Instances")))</f>
        <v>0</v>
      </c>
      <c r="Z83">
        <f>IFERROR(SMALL(Y5:Y343,ROW()-ROW($Z$5)+1),"")</f>
        <v>0</v>
      </c>
      <c r="AB83">
        <f>IFERROR(SUM(Z5:Z83),"")</f>
        <v>0</v>
      </c>
      <c r="AC83">
        <f>IF(INDIRECT(ADDRESS($D83+2,AC$2+1,,,"Instances"))="","",INDIRECT(ADDRESS($D83+2,AC$2+1,,,"Instances")))</f>
        <v>0</v>
      </c>
      <c r="AD83">
        <f>IFERROR(SMALL(AC5:AC343,ROW()-ROW($AD$5)+1),"")</f>
        <v>0</v>
      </c>
      <c r="AF83">
        <f>IFERROR(SUM(AD5:AD83),"")</f>
        <v>0</v>
      </c>
      <c r="AG83">
        <f>IF(INDIRECT(ADDRESS($D83+2,AG$2+1,,,"Instances"))="","",INDIRECT(ADDRESS($D83+2,AG$2+1,,,"Instances")))</f>
        <v>0</v>
      </c>
      <c r="AH83">
        <f>IFERROR(SMALL(AG5:AG343,ROW()-ROW($AH$5)+1),"")</f>
        <v>0</v>
      </c>
      <c r="AJ83">
        <f>IFERROR(SUM(AH5:AH83),"")</f>
        <v>0</v>
      </c>
      <c r="AL83">
        <v>79</v>
      </c>
      <c r="AM83" cm="1">
        <f t="array" ref="AM83">_xlfn.SWITCH(Charts!$B$3,"average", AVERAGE(INDIRECT(ADDRESS(78+3,AM$2+1,,,"Instances") &amp; ":" &amp; ADDRESS(78+3,AM$2+1))),"median", MEDIAN(INDIRECT(ADDRESS(78+3,AM$2+1,,,"Instances") &amp; ":" &amp; ADDRESS(78+3,AM$2+1))),"min", MIN(INDIRECT(ADDRESS(78+3,AM$2+1,,,"Instances") &amp; ":" &amp; ADDRESS(78+3,AM$2+1))),"max", MAX(INDIRECT(ADDRESS(78+3,AM$2+1,,,"Instances") &amp; ":" &amp; ADDRESS(78+3,AM$2+1))),"diff", MAX(INDIRECT(ADDRESS(78+3,AM$2+1,,,"Instances") &amp; ":" &amp; ADDRESS(78+3,AM$2+1)))-MIN(INDIRECT(ADDRESS(78+3,AM$2+1,,,"Instances") &amp; ":" &amp; ADDRESS(78+3,AM$2+1))))</f>
        <v>0</v>
      </c>
      <c r="AN83">
        <f>IFERROR(SMALL(AM5:AM343,ROW()-ROW($AN$5)+1),"")</f>
        <v>0</v>
      </c>
      <c r="AP83">
        <f>IFERROR(SUM(AN5:AN83),"")</f>
        <v>0</v>
      </c>
      <c r="AQ83" cm="1">
        <f t="array" ref="AQ83">_xlfn.SWITCH(Charts!$B$3,"average", AVERAGE(INDIRECT(ADDRESS(78+3,AQ$2+1,,,"Instances") &amp; ":" &amp; ADDRESS(78+3,AQ$2+1))),"median", MEDIAN(INDIRECT(ADDRESS(78+3,AQ$2+1,,,"Instances") &amp; ":" &amp; ADDRESS(78+3,AQ$2+1))),"min", MIN(INDIRECT(ADDRESS(78+3,AQ$2+1,,,"Instances") &amp; ":" &amp; ADDRESS(78+3,AQ$2+1))),"max", MAX(INDIRECT(ADDRESS(78+3,AQ$2+1,,,"Instances") &amp; ":" &amp; ADDRESS(78+3,AQ$2+1))),"diff", MAX(INDIRECT(ADDRESS(78+3,AQ$2+1,,,"Instances") &amp; ":" &amp; ADDRESS(78+3,AQ$2+1)))-MIN(INDIRECT(ADDRESS(78+3,AQ$2+1,,,"Instances") &amp; ":" &amp; ADDRESS(78+3,AQ$2+1))))</f>
        <v>0</v>
      </c>
      <c r="AR83">
        <f>IFERROR(SMALL(AQ5:AQ343,ROW()-ROW($AR$5)+1),"")</f>
        <v>0</v>
      </c>
      <c r="AT83">
        <f>IFERROR(SUM(AR5:AR83),"")</f>
        <v>0</v>
      </c>
      <c r="AU83" cm="1">
        <f t="array" ref="AU83">_xlfn.SWITCH(Charts!$B$3,"average", AVERAGE(INDIRECT(ADDRESS(78+3,AU$2+1,,,"Instances") &amp; ":" &amp; ADDRESS(78+3,AU$2+1))),"median", MEDIAN(INDIRECT(ADDRESS(78+3,AU$2+1,,,"Instances") &amp; ":" &amp; ADDRESS(78+3,AU$2+1))),"min", MIN(INDIRECT(ADDRESS(78+3,AU$2+1,,,"Instances") &amp; ":" &amp; ADDRESS(78+3,AU$2+1))),"max", MAX(INDIRECT(ADDRESS(78+3,AU$2+1,,,"Instances") &amp; ":" &amp; ADDRESS(78+3,AU$2+1))),"diff", MAX(INDIRECT(ADDRESS(78+3,AU$2+1,,,"Instances") &amp; ":" &amp; ADDRESS(78+3,AU$2+1)))-MIN(INDIRECT(ADDRESS(78+3,AU$2+1,,,"Instances") &amp; ":" &amp; ADDRESS(78+3,AU$2+1))))</f>
        <v>0</v>
      </c>
      <c r="AV83">
        <f>IFERROR(SMALL(AU5:AU343,ROW()-ROW($AV$5)+1),"")</f>
        <v>0</v>
      </c>
      <c r="AX83">
        <f>IFERROR(SUM(AV5:AV83),"")</f>
        <v>0</v>
      </c>
      <c r="AY83" cm="1">
        <f t="array" ref="AY83">_xlfn.SWITCH(Charts!$B$3,"average", AVERAGE(INDIRECT(ADDRESS(78+3,AY$2+1,,,"Instances") &amp; ":" &amp; ADDRESS(78+3,AY$2+1))),"median", MEDIAN(INDIRECT(ADDRESS(78+3,AY$2+1,,,"Instances") &amp; ":" &amp; ADDRESS(78+3,AY$2+1))),"min", MIN(INDIRECT(ADDRESS(78+3,AY$2+1,,,"Instances") &amp; ":" &amp; ADDRESS(78+3,AY$2+1))),"max", MAX(INDIRECT(ADDRESS(78+3,AY$2+1,,,"Instances") &amp; ":" &amp; ADDRESS(78+3,AY$2+1))),"diff", MAX(INDIRECT(ADDRESS(78+3,AY$2+1,,,"Instances") &amp; ":" &amp; ADDRESS(78+3,AY$2+1)))-MIN(INDIRECT(ADDRESS(78+3,AY$2+1,,,"Instances") &amp; ":" &amp; ADDRESS(78+3,AY$2+1))))</f>
        <v>0</v>
      </c>
      <c r="AZ83">
        <f>IFERROR(SMALL(AY5:AY343,ROW()-ROW($AZ$5)+1),"")</f>
        <v>0</v>
      </c>
      <c r="BB83">
        <f>IFERROR(SUM(AZ5:AZ83),"")</f>
        <v>0</v>
      </c>
      <c r="BC83" cm="1">
        <f t="array" ref="BC83">_xlfn.SWITCH(Charts!$B$3,"average", AVERAGE(INDIRECT(ADDRESS(78+3,BC$2+1,,,"Instances") &amp; ":" &amp; ADDRESS(78+3,BC$2+1))),"median", MEDIAN(INDIRECT(ADDRESS(78+3,BC$2+1,,,"Instances") &amp; ":" &amp; ADDRESS(78+3,BC$2+1))),"min", MIN(INDIRECT(ADDRESS(78+3,BC$2+1,,,"Instances") &amp; ":" &amp; ADDRESS(78+3,BC$2+1))),"max", MAX(INDIRECT(ADDRESS(78+3,BC$2+1,,,"Instances") &amp; ":" &amp; ADDRESS(78+3,BC$2+1))),"diff", MAX(INDIRECT(ADDRESS(78+3,BC$2+1,,,"Instances") &amp; ":" &amp; ADDRESS(78+3,BC$2+1)))-MIN(INDIRECT(ADDRESS(78+3,BC$2+1,,,"Instances") &amp; ":" &amp; ADDRESS(78+3,BC$2+1))))</f>
        <v>0</v>
      </c>
      <c r="BD83">
        <f>IFERROR(SMALL(BC5:BC343,ROW()-ROW($BD$5)+1),"")</f>
        <v>0</v>
      </c>
      <c r="BF83">
        <f>IFERROR(SUM(BD5:BD83),"")</f>
        <v>0</v>
      </c>
      <c r="BG83" cm="1">
        <f t="array" ref="BG83">_xlfn.SWITCH(Charts!$B$3,"average", AVERAGE(INDIRECT(ADDRESS(78+3,BG$2+1,,,"Instances") &amp; ":" &amp; ADDRESS(78+3,BG$2+1))),"median", MEDIAN(INDIRECT(ADDRESS(78+3,BG$2+1,,,"Instances") &amp; ":" &amp; ADDRESS(78+3,BG$2+1))),"min", MIN(INDIRECT(ADDRESS(78+3,BG$2+1,,,"Instances") &amp; ":" &amp; ADDRESS(78+3,BG$2+1))),"max", MAX(INDIRECT(ADDRESS(78+3,BG$2+1,,,"Instances") &amp; ":" &amp; ADDRESS(78+3,BG$2+1))),"diff", MAX(INDIRECT(ADDRESS(78+3,BG$2+1,,,"Instances") &amp; ":" &amp; ADDRESS(78+3,BG$2+1)))-MIN(INDIRECT(ADDRESS(78+3,BG$2+1,,,"Instances") &amp; ":" &amp; ADDRESS(78+3,BG$2+1))))</f>
        <v>0</v>
      </c>
      <c r="BH83">
        <f>IFERROR(SMALL(BG5:BG343,ROW()-ROW($BH$5)+1),"")</f>
        <v>0</v>
      </c>
      <c r="BJ83">
        <f>IFERROR(SUM(BH5:BH83),"")</f>
        <v>0</v>
      </c>
      <c r="BK83" cm="1">
        <f t="array" ref="BK83">_xlfn.SWITCH(Charts!$B$3,"average", AVERAGE(INDIRECT(ADDRESS(78+3,BK$2+1,,,"Instances") &amp; ":" &amp; ADDRESS(78+3,BK$2+1))),"median", MEDIAN(INDIRECT(ADDRESS(78+3,BK$2+1,,,"Instances") &amp; ":" &amp; ADDRESS(78+3,BK$2+1))),"min", MIN(INDIRECT(ADDRESS(78+3,BK$2+1,,,"Instances") &amp; ":" &amp; ADDRESS(78+3,BK$2+1))),"max", MAX(INDIRECT(ADDRESS(78+3,BK$2+1,,,"Instances") &amp; ":" &amp; ADDRESS(78+3,BK$2+1))),"diff", MAX(INDIRECT(ADDRESS(78+3,BK$2+1,,,"Instances") &amp; ":" &amp; ADDRESS(78+3,BK$2+1)))-MIN(INDIRECT(ADDRESS(78+3,BK$2+1,,,"Instances") &amp; ":" &amp; ADDRESS(78+3,BK$2+1))))</f>
        <v>0</v>
      </c>
      <c r="BL83">
        <f>IFERROR(SMALL(BK5:BK343,ROW()-ROW($BL$5)+1),"")</f>
        <v>0</v>
      </c>
      <c r="BN83">
        <f>IFERROR(SUM(BL5:BL83),"")</f>
        <v>0</v>
      </c>
      <c r="BO83" cm="1">
        <f t="array" ref="BO83">_xlfn.SWITCH(Charts!$B$3,"average", AVERAGE(INDIRECT(ADDRESS(78+3,BO$2+1,,,"Instances") &amp; ":" &amp; ADDRESS(78+3,BO$2+1))),"median", MEDIAN(INDIRECT(ADDRESS(78+3,BO$2+1,,,"Instances") &amp; ":" &amp; ADDRESS(78+3,BO$2+1))),"min", MIN(INDIRECT(ADDRESS(78+3,BO$2+1,,,"Instances") &amp; ":" &amp; ADDRESS(78+3,BO$2+1))),"max", MAX(INDIRECT(ADDRESS(78+3,BO$2+1,,,"Instances") &amp; ":" &amp; ADDRESS(78+3,BO$2+1))),"diff", MAX(INDIRECT(ADDRESS(78+3,BO$2+1,,,"Instances") &amp; ":" &amp; ADDRESS(78+3,BO$2+1)))-MIN(INDIRECT(ADDRESS(78+3,BO$2+1,,,"Instances") &amp; ":" &amp; ADDRESS(78+3,BO$2+1))))</f>
        <v>0</v>
      </c>
      <c r="BP83">
        <f>IFERROR(SMALL(BO5:BO343,ROW()-ROW($BP$5)+1),"")</f>
        <v>0</v>
      </c>
      <c r="BR83">
        <f>IFERROR(SUM(BP5:BP83),"")</f>
        <v>0</v>
      </c>
      <c r="BU83">
        <f>IF(Charts!$B$3="none",E1785,IF(AM1785="",NA(),AM1785))</f>
        <v>0</v>
      </c>
      <c r="BV83">
        <f>IF(Charts!$B$3="none",F1785,IF(AN1785="",NA(),AN1785))</f>
        <v>0</v>
      </c>
      <c r="BW83">
        <f>IF(Charts!$B$3="none",G1785,IF(AO1785="",NA(),AO1785))</f>
        <v>0</v>
      </c>
      <c r="BX83">
        <f>IF(Charts!$B$3="none",H1785,IF(AP1785="",NA(),AP1785))</f>
        <v>0</v>
      </c>
      <c r="BY83">
        <f>IF(Charts!$B$3="none",I1785,IF(AQ1785="",NA(),AQ1785))</f>
        <v>0</v>
      </c>
      <c r="BZ83">
        <f>IF(Charts!$B$3="none",J1785,IF(AR1785="",NA(),AR1785))</f>
        <v>0</v>
      </c>
      <c r="CA83">
        <f>IF(Charts!$B$3="none",K1785,IF(AS1785="",NA(),AS1785))</f>
        <v>0</v>
      </c>
      <c r="CB83">
        <f>IF(Charts!$B$3="none",L1785,IF(AT1785="",NA(),AT1785))</f>
        <v>0</v>
      </c>
      <c r="CC83">
        <f>IF(Charts!$B$3="none",M1785,IF(AU1785="",NA(),AU1785))</f>
        <v>0</v>
      </c>
      <c r="CD83">
        <f>IF(Charts!$B$3="none",N1785,IF(AV1785="",NA(),AV1785))</f>
        <v>0</v>
      </c>
      <c r="CE83">
        <f>IF(Charts!$B$3="none",O1785,IF(AW1785="",NA(),AW1785))</f>
        <v>0</v>
      </c>
      <c r="CF83">
        <f>IF(Charts!$B$3="none",P1785,IF(AX1785="",NA(),AX1785))</f>
        <v>0</v>
      </c>
      <c r="CG83">
        <f>IF(Charts!$B$3="none",Q1785,IF(AY1785="",NA(),AY1785))</f>
        <v>0</v>
      </c>
      <c r="CH83">
        <f>IF(Charts!$B$3="none",R1785,IF(AZ1785="",NA(),AZ1785))</f>
        <v>0</v>
      </c>
      <c r="CI83">
        <f>IF(Charts!$B$3="none",S1785,IF(BA1785="",NA(),BA1785))</f>
        <v>0</v>
      </c>
      <c r="CJ83">
        <f>IF(Charts!$B$3="none",T1785,IF(BB1785="",NA(),BB1785))</f>
        <v>0</v>
      </c>
      <c r="CK83">
        <f>IF(Charts!$B$3="none",U1785,IF(BC1785="",NA(),BC1785))</f>
        <v>0</v>
      </c>
      <c r="CL83">
        <f>IF(Charts!$B$3="none",V1785,IF(BD1785="",NA(),BD1785))</f>
        <v>0</v>
      </c>
      <c r="CM83">
        <f>IF(Charts!$B$3="none",W1785,IF(BE1785="",NA(),BE1785))</f>
        <v>0</v>
      </c>
      <c r="CN83">
        <f>IF(Charts!$B$3="none",X1785,IF(BF1785="",NA(),BF1785))</f>
        <v>0</v>
      </c>
      <c r="CO83">
        <f>IF(Charts!$B$3="none",Y1785,IF(BG1785="",NA(),BG1785))</f>
        <v>0</v>
      </c>
      <c r="CP83">
        <f>IF(Charts!$B$3="none",Z1785,IF(BH1785="",NA(),BH1785))</f>
        <v>0</v>
      </c>
      <c r="CQ83">
        <f>IF(Charts!$B$3="none",AA1785,IF(BI1785="",NA(),BI1785))</f>
        <v>0</v>
      </c>
      <c r="CR83">
        <f>IF(Charts!$B$3="none",AB1785,IF(BJ1785="",NA(),BJ1785))</f>
        <v>0</v>
      </c>
      <c r="CS83">
        <f>IF(Charts!$B$3="none",AC1785,IF(BK1785="",NA(),BK1785))</f>
        <v>0</v>
      </c>
      <c r="CT83">
        <f>IF(Charts!$B$3="none",AD1785,IF(BL1785="",NA(),BL1785))</f>
        <v>0</v>
      </c>
      <c r="CU83">
        <f>IF(Charts!$B$3="none",AE1785,IF(BM1785="",NA(),BM1785))</f>
        <v>0</v>
      </c>
      <c r="CV83">
        <f>IF(Charts!$B$3="none",AF1785,IF(BN1785="",NA(),BN1785))</f>
        <v>0</v>
      </c>
      <c r="CW83">
        <f>IF(Charts!$B$3="none",AG1785,IF(BO1785="",NA(),BO1785))</f>
        <v>0</v>
      </c>
      <c r="CX83">
        <f>IF(Charts!$B$3="none",AH1785,IF(BP1785="",NA(),BP1785))</f>
        <v>0</v>
      </c>
      <c r="CY83">
        <f>IF(Charts!$B$3="none",AI1785,IF(BQ1785="",NA(),BQ1785))</f>
        <v>0</v>
      </c>
      <c r="CZ83">
        <f>IF(Charts!$B$3="none",AJ1785,IF(BR1785="",NA(),BR1785))</f>
        <v>0</v>
      </c>
    </row>
    <row r="84" spans="4:104">
      <c r="D84">
        <v>80</v>
      </c>
      <c r="E84">
        <f>IF(INDIRECT(ADDRESS($D84+2,E$2+1,,,"Instances"))="","",INDIRECT(ADDRESS($D84+2,E$2+1,,,"Instances")))</f>
        <v>0</v>
      </c>
      <c r="F84">
        <f>IFERROR(SMALL(E5:E343,ROW()-ROW($F$5)+1),"")</f>
        <v>0</v>
      </c>
      <c r="H84">
        <f>IFERROR(SUM(F5:F84),"")</f>
        <v>0</v>
      </c>
      <c r="I84">
        <f>IF(INDIRECT(ADDRESS($D84+2,I$2+1,,,"Instances"))="","",INDIRECT(ADDRESS($D84+2,I$2+1,,,"Instances")))</f>
        <v>0</v>
      </c>
      <c r="J84">
        <f>IFERROR(SMALL(I5:I343,ROW()-ROW($J$5)+1),"")</f>
        <v>0</v>
      </c>
      <c r="L84">
        <f>IFERROR(SUM(J5:J84),"")</f>
        <v>0</v>
      </c>
      <c r="M84">
        <f>IF(INDIRECT(ADDRESS($D84+2,M$2+1,,,"Instances"))="","",INDIRECT(ADDRESS($D84+2,M$2+1,,,"Instances")))</f>
        <v>0</v>
      </c>
      <c r="N84">
        <f>IFERROR(SMALL(M5:M343,ROW()-ROW($N$5)+1),"")</f>
        <v>0</v>
      </c>
      <c r="P84">
        <f>IFERROR(SUM(N5:N84),"")</f>
        <v>0</v>
      </c>
      <c r="Q84">
        <f>IF(INDIRECT(ADDRESS($D84+2,Q$2+1,,,"Instances"))="","",INDIRECT(ADDRESS($D84+2,Q$2+1,,,"Instances")))</f>
        <v>0</v>
      </c>
      <c r="R84">
        <f>IFERROR(SMALL(Q5:Q343,ROW()-ROW($R$5)+1),"")</f>
        <v>0</v>
      </c>
      <c r="T84">
        <f>IFERROR(SUM(R5:R84),"")</f>
        <v>0</v>
      </c>
      <c r="U84">
        <f>IF(INDIRECT(ADDRESS($D84+2,U$2+1,,,"Instances"))="","",INDIRECT(ADDRESS($D84+2,U$2+1,,,"Instances")))</f>
        <v>0</v>
      </c>
      <c r="V84">
        <f>IFERROR(SMALL(U5:U343,ROW()-ROW($V$5)+1),"")</f>
        <v>0</v>
      </c>
      <c r="X84">
        <f>IFERROR(SUM(V5:V84),"")</f>
        <v>0</v>
      </c>
      <c r="Y84">
        <f>IF(INDIRECT(ADDRESS($D84+2,Y$2+1,,,"Instances"))="","",INDIRECT(ADDRESS($D84+2,Y$2+1,,,"Instances")))</f>
        <v>0</v>
      </c>
      <c r="Z84">
        <f>IFERROR(SMALL(Y5:Y343,ROW()-ROW($Z$5)+1),"")</f>
        <v>0</v>
      </c>
      <c r="AB84">
        <f>IFERROR(SUM(Z5:Z84),"")</f>
        <v>0</v>
      </c>
      <c r="AC84">
        <f>IF(INDIRECT(ADDRESS($D84+2,AC$2+1,,,"Instances"))="","",INDIRECT(ADDRESS($D84+2,AC$2+1,,,"Instances")))</f>
        <v>0</v>
      </c>
      <c r="AD84">
        <f>IFERROR(SMALL(AC5:AC343,ROW()-ROW($AD$5)+1),"")</f>
        <v>0</v>
      </c>
      <c r="AF84">
        <f>IFERROR(SUM(AD5:AD84),"")</f>
        <v>0</v>
      </c>
      <c r="AG84">
        <f>IF(INDIRECT(ADDRESS($D84+2,AG$2+1,,,"Instances"))="","",INDIRECT(ADDRESS($D84+2,AG$2+1,,,"Instances")))</f>
        <v>0</v>
      </c>
      <c r="AH84">
        <f>IFERROR(SMALL(AG5:AG343,ROW()-ROW($AH$5)+1),"")</f>
        <v>0</v>
      </c>
      <c r="AJ84">
        <f>IFERROR(SUM(AH5:AH84),"")</f>
        <v>0</v>
      </c>
      <c r="AL84">
        <v>80</v>
      </c>
      <c r="AM84" cm="1">
        <f t="array" ref="AM84">_xlfn.SWITCH(Charts!$B$3,"average", AVERAGE(INDIRECT(ADDRESS(79+3,AM$2+1,,,"Instances") &amp; ":" &amp; ADDRESS(79+3,AM$2+1))),"median", MEDIAN(INDIRECT(ADDRESS(79+3,AM$2+1,,,"Instances") &amp; ":" &amp; ADDRESS(79+3,AM$2+1))),"min", MIN(INDIRECT(ADDRESS(79+3,AM$2+1,,,"Instances") &amp; ":" &amp; ADDRESS(79+3,AM$2+1))),"max", MAX(INDIRECT(ADDRESS(79+3,AM$2+1,,,"Instances") &amp; ":" &amp; ADDRESS(79+3,AM$2+1))),"diff", MAX(INDIRECT(ADDRESS(79+3,AM$2+1,,,"Instances") &amp; ":" &amp; ADDRESS(79+3,AM$2+1)))-MIN(INDIRECT(ADDRESS(79+3,AM$2+1,,,"Instances") &amp; ":" &amp; ADDRESS(79+3,AM$2+1))))</f>
        <v>0</v>
      </c>
      <c r="AN84">
        <f>IFERROR(SMALL(AM5:AM343,ROW()-ROW($AN$5)+1),"")</f>
        <v>0</v>
      </c>
      <c r="AP84">
        <f>IFERROR(SUM(AN5:AN84),"")</f>
        <v>0</v>
      </c>
      <c r="AQ84" cm="1">
        <f t="array" ref="AQ84">_xlfn.SWITCH(Charts!$B$3,"average", AVERAGE(INDIRECT(ADDRESS(79+3,AQ$2+1,,,"Instances") &amp; ":" &amp; ADDRESS(79+3,AQ$2+1))),"median", MEDIAN(INDIRECT(ADDRESS(79+3,AQ$2+1,,,"Instances") &amp; ":" &amp; ADDRESS(79+3,AQ$2+1))),"min", MIN(INDIRECT(ADDRESS(79+3,AQ$2+1,,,"Instances") &amp; ":" &amp; ADDRESS(79+3,AQ$2+1))),"max", MAX(INDIRECT(ADDRESS(79+3,AQ$2+1,,,"Instances") &amp; ":" &amp; ADDRESS(79+3,AQ$2+1))),"diff", MAX(INDIRECT(ADDRESS(79+3,AQ$2+1,,,"Instances") &amp; ":" &amp; ADDRESS(79+3,AQ$2+1)))-MIN(INDIRECT(ADDRESS(79+3,AQ$2+1,,,"Instances") &amp; ":" &amp; ADDRESS(79+3,AQ$2+1))))</f>
        <v>0</v>
      </c>
      <c r="AR84">
        <f>IFERROR(SMALL(AQ5:AQ343,ROW()-ROW($AR$5)+1),"")</f>
        <v>0</v>
      </c>
      <c r="AT84">
        <f>IFERROR(SUM(AR5:AR84),"")</f>
        <v>0</v>
      </c>
      <c r="AU84" cm="1">
        <f t="array" ref="AU84">_xlfn.SWITCH(Charts!$B$3,"average", AVERAGE(INDIRECT(ADDRESS(79+3,AU$2+1,,,"Instances") &amp; ":" &amp; ADDRESS(79+3,AU$2+1))),"median", MEDIAN(INDIRECT(ADDRESS(79+3,AU$2+1,,,"Instances") &amp; ":" &amp; ADDRESS(79+3,AU$2+1))),"min", MIN(INDIRECT(ADDRESS(79+3,AU$2+1,,,"Instances") &amp; ":" &amp; ADDRESS(79+3,AU$2+1))),"max", MAX(INDIRECT(ADDRESS(79+3,AU$2+1,,,"Instances") &amp; ":" &amp; ADDRESS(79+3,AU$2+1))),"diff", MAX(INDIRECT(ADDRESS(79+3,AU$2+1,,,"Instances") &amp; ":" &amp; ADDRESS(79+3,AU$2+1)))-MIN(INDIRECT(ADDRESS(79+3,AU$2+1,,,"Instances") &amp; ":" &amp; ADDRESS(79+3,AU$2+1))))</f>
        <v>0</v>
      </c>
      <c r="AV84">
        <f>IFERROR(SMALL(AU5:AU343,ROW()-ROW($AV$5)+1),"")</f>
        <v>0</v>
      </c>
      <c r="AX84">
        <f>IFERROR(SUM(AV5:AV84),"")</f>
        <v>0</v>
      </c>
      <c r="AY84" cm="1">
        <f t="array" ref="AY84">_xlfn.SWITCH(Charts!$B$3,"average", AVERAGE(INDIRECT(ADDRESS(79+3,AY$2+1,,,"Instances") &amp; ":" &amp; ADDRESS(79+3,AY$2+1))),"median", MEDIAN(INDIRECT(ADDRESS(79+3,AY$2+1,,,"Instances") &amp; ":" &amp; ADDRESS(79+3,AY$2+1))),"min", MIN(INDIRECT(ADDRESS(79+3,AY$2+1,,,"Instances") &amp; ":" &amp; ADDRESS(79+3,AY$2+1))),"max", MAX(INDIRECT(ADDRESS(79+3,AY$2+1,,,"Instances") &amp; ":" &amp; ADDRESS(79+3,AY$2+1))),"diff", MAX(INDIRECT(ADDRESS(79+3,AY$2+1,,,"Instances") &amp; ":" &amp; ADDRESS(79+3,AY$2+1)))-MIN(INDIRECT(ADDRESS(79+3,AY$2+1,,,"Instances") &amp; ":" &amp; ADDRESS(79+3,AY$2+1))))</f>
        <v>0</v>
      </c>
      <c r="AZ84">
        <f>IFERROR(SMALL(AY5:AY343,ROW()-ROW($AZ$5)+1),"")</f>
        <v>0</v>
      </c>
      <c r="BB84">
        <f>IFERROR(SUM(AZ5:AZ84),"")</f>
        <v>0</v>
      </c>
      <c r="BC84" cm="1">
        <f t="array" ref="BC84">_xlfn.SWITCH(Charts!$B$3,"average", AVERAGE(INDIRECT(ADDRESS(79+3,BC$2+1,,,"Instances") &amp; ":" &amp; ADDRESS(79+3,BC$2+1))),"median", MEDIAN(INDIRECT(ADDRESS(79+3,BC$2+1,,,"Instances") &amp; ":" &amp; ADDRESS(79+3,BC$2+1))),"min", MIN(INDIRECT(ADDRESS(79+3,BC$2+1,,,"Instances") &amp; ":" &amp; ADDRESS(79+3,BC$2+1))),"max", MAX(INDIRECT(ADDRESS(79+3,BC$2+1,,,"Instances") &amp; ":" &amp; ADDRESS(79+3,BC$2+1))),"diff", MAX(INDIRECT(ADDRESS(79+3,BC$2+1,,,"Instances") &amp; ":" &amp; ADDRESS(79+3,BC$2+1)))-MIN(INDIRECT(ADDRESS(79+3,BC$2+1,,,"Instances") &amp; ":" &amp; ADDRESS(79+3,BC$2+1))))</f>
        <v>0</v>
      </c>
      <c r="BD84">
        <f>IFERROR(SMALL(BC5:BC343,ROW()-ROW($BD$5)+1),"")</f>
        <v>0</v>
      </c>
      <c r="BF84">
        <f>IFERROR(SUM(BD5:BD84),"")</f>
        <v>0</v>
      </c>
      <c r="BG84" cm="1">
        <f t="array" ref="BG84">_xlfn.SWITCH(Charts!$B$3,"average", AVERAGE(INDIRECT(ADDRESS(79+3,BG$2+1,,,"Instances") &amp; ":" &amp; ADDRESS(79+3,BG$2+1))),"median", MEDIAN(INDIRECT(ADDRESS(79+3,BG$2+1,,,"Instances") &amp; ":" &amp; ADDRESS(79+3,BG$2+1))),"min", MIN(INDIRECT(ADDRESS(79+3,BG$2+1,,,"Instances") &amp; ":" &amp; ADDRESS(79+3,BG$2+1))),"max", MAX(INDIRECT(ADDRESS(79+3,BG$2+1,,,"Instances") &amp; ":" &amp; ADDRESS(79+3,BG$2+1))),"diff", MAX(INDIRECT(ADDRESS(79+3,BG$2+1,,,"Instances") &amp; ":" &amp; ADDRESS(79+3,BG$2+1)))-MIN(INDIRECT(ADDRESS(79+3,BG$2+1,,,"Instances") &amp; ":" &amp; ADDRESS(79+3,BG$2+1))))</f>
        <v>0</v>
      </c>
      <c r="BH84">
        <f>IFERROR(SMALL(BG5:BG343,ROW()-ROW($BH$5)+1),"")</f>
        <v>0</v>
      </c>
      <c r="BJ84">
        <f>IFERROR(SUM(BH5:BH84),"")</f>
        <v>0</v>
      </c>
      <c r="BK84" cm="1">
        <f t="array" ref="BK84">_xlfn.SWITCH(Charts!$B$3,"average", AVERAGE(INDIRECT(ADDRESS(79+3,BK$2+1,,,"Instances") &amp; ":" &amp; ADDRESS(79+3,BK$2+1))),"median", MEDIAN(INDIRECT(ADDRESS(79+3,BK$2+1,,,"Instances") &amp; ":" &amp; ADDRESS(79+3,BK$2+1))),"min", MIN(INDIRECT(ADDRESS(79+3,BK$2+1,,,"Instances") &amp; ":" &amp; ADDRESS(79+3,BK$2+1))),"max", MAX(INDIRECT(ADDRESS(79+3,BK$2+1,,,"Instances") &amp; ":" &amp; ADDRESS(79+3,BK$2+1))),"diff", MAX(INDIRECT(ADDRESS(79+3,BK$2+1,,,"Instances") &amp; ":" &amp; ADDRESS(79+3,BK$2+1)))-MIN(INDIRECT(ADDRESS(79+3,BK$2+1,,,"Instances") &amp; ":" &amp; ADDRESS(79+3,BK$2+1))))</f>
        <v>0</v>
      </c>
      <c r="BL84">
        <f>IFERROR(SMALL(BK5:BK343,ROW()-ROW($BL$5)+1),"")</f>
        <v>0</v>
      </c>
      <c r="BN84">
        <f>IFERROR(SUM(BL5:BL84),"")</f>
        <v>0</v>
      </c>
      <c r="BO84" cm="1">
        <f t="array" ref="BO84">_xlfn.SWITCH(Charts!$B$3,"average", AVERAGE(INDIRECT(ADDRESS(79+3,BO$2+1,,,"Instances") &amp; ":" &amp; ADDRESS(79+3,BO$2+1))),"median", MEDIAN(INDIRECT(ADDRESS(79+3,BO$2+1,,,"Instances") &amp; ":" &amp; ADDRESS(79+3,BO$2+1))),"min", MIN(INDIRECT(ADDRESS(79+3,BO$2+1,,,"Instances") &amp; ":" &amp; ADDRESS(79+3,BO$2+1))),"max", MAX(INDIRECT(ADDRESS(79+3,BO$2+1,,,"Instances") &amp; ":" &amp; ADDRESS(79+3,BO$2+1))),"diff", MAX(INDIRECT(ADDRESS(79+3,BO$2+1,,,"Instances") &amp; ":" &amp; ADDRESS(79+3,BO$2+1)))-MIN(INDIRECT(ADDRESS(79+3,BO$2+1,,,"Instances") &amp; ":" &amp; ADDRESS(79+3,BO$2+1))))</f>
        <v>0</v>
      </c>
      <c r="BP84">
        <f>IFERROR(SMALL(BO5:BO343,ROW()-ROW($BP$5)+1),"")</f>
        <v>0</v>
      </c>
      <c r="BR84">
        <f>IFERROR(SUM(BP5:BP84),"")</f>
        <v>0</v>
      </c>
      <c r="BU84">
        <f>IF(Charts!$B$3="none",E1786,IF(AM1786="",NA(),AM1786))</f>
        <v>0</v>
      </c>
      <c r="BV84">
        <f>IF(Charts!$B$3="none",F1786,IF(AN1786="",NA(),AN1786))</f>
        <v>0</v>
      </c>
      <c r="BW84">
        <f>IF(Charts!$B$3="none",G1786,IF(AO1786="",NA(),AO1786))</f>
        <v>0</v>
      </c>
      <c r="BX84">
        <f>IF(Charts!$B$3="none",H1786,IF(AP1786="",NA(),AP1786))</f>
        <v>0</v>
      </c>
      <c r="BY84">
        <f>IF(Charts!$B$3="none",I1786,IF(AQ1786="",NA(),AQ1786))</f>
        <v>0</v>
      </c>
      <c r="BZ84">
        <f>IF(Charts!$B$3="none",J1786,IF(AR1786="",NA(),AR1786))</f>
        <v>0</v>
      </c>
      <c r="CA84">
        <f>IF(Charts!$B$3="none",K1786,IF(AS1786="",NA(),AS1786))</f>
        <v>0</v>
      </c>
      <c r="CB84">
        <f>IF(Charts!$B$3="none",L1786,IF(AT1786="",NA(),AT1786))</f>
        <v>0</v>
      </c>
      <c r="CC84">
        <f>IF(Charts!$B$3="none",M1786,IF(AU1786="",NA(),AU1786))</f>
        <v>0</v>
      </c>
      <c r="CD84">
        <f>IF(Charts!$B$3="none",N1786,IF(AV1786="",NA(),AV1786))</f>
        <v>0</v>
      </c>
      <c r="CE84">
        <f>IF(Charts!$B$3="none",O1786,IF(AW1786="",NA(),AW1786))</f>
        <v>0</v>
      </c>
      <c r="CF84">
        <f>IF(Charts!$B$3="none",P1786,IF(AX1786="",NA(),AX1786))</f>
        <v>0</v>
      </c>
      <c r="CG84">
        <f>IF(Charts!$B$3="none",Q1786,IF(AY1786="",NA(),AY1786))</f>
        <v>0</v>
      </c>
      <c r="CH84">
        <f>IF(Charts!$B$3="none",R1786,IF(AZ1786="",NA(),AZ1786))</f>
        <v>0</v>
      </c>
      <c r="CI84">
        <f>IF(Charts!$B$3="none",S1786,IF(BA1786="",NA(),BA1786))</f>
        <v>0</v>
      </c>
      <c r="CJ84">
        <f>IF(Charts!$B$3="none",T1786,IF(BB1786="",NA(),BB1786))</f>
        <v>0</v>
      </c>
      <c r="CK84">
        <f>IF(Charts!$B$3="none",U1786,IF(BC1786="",NA(),BC1786))</f>
        <v>0</v>
      </c>
      <c r="CL84">
        <f>IF(Charts!$B$3="none",V1786,IF(BD1786="",NA(),BD1786))</f>
        <v>0</v>
      </c>
      <c r="CM84">
        <f>IF(Charts!$B$3="none",W1786,IF(BE1786="",NA(),BE1786))</f>
        <v>0</v>
      </c>
      <c r="CN84">
        <f>IF(Charts!$B$3="none",X1786,IF(BF1786="",NA(),BF1786))</f>
        <v>0</v>
      </c>
      <c r="CO84">
        <f>IF(Charts!$B$3="none",Y1786,IF(BG1786="",NA(),BG1786))</f>
        <v>0</v>
      </c>
      <c r="CP84">
        <f>IF(Charts!$B$3="none",Z1786,IF(BH1786="",NA(),BH1786))</f>
        <v>0</v>
      </c>
      <c r="CQ84">
        <f>IF(Charts!$B$3="none",AA1786,IF(BI1786="",NA(),BI1786))</f>
        <v>0</v>
      </c>
      <c r="CR84">
        <f>IF(Charts!$B$3="none",AB1786,IF(BJ1786="",NA(),BJ1786))</f>
        <v>0</v>
      </c>
      <c r="CS84">
        <f>IF(Charts!$B$3="none",AC1786,IF(BK1786="",NA(),BK1786))</f>
        <v>0</v>
      </c>
      <c r="CT84">
        <f>IF(Charts!$B$3="none",AD1786,IF(BL1786="",NA(),BL1786))</f>
        <v>0</v>
      </c>
      <c r="CU84">
        <f>IF(Charts!$B$3="none",AE1786,IF(BM1786="",NA(),BM1786))</f>
        <v>0</v>
      </c>
      <c r="CV84">
        <f>IF(Charts!$B$3="none",AF1786,IF(BN1786="",NA(),BN1786))</f>
        <v>0</v>
      </c>
      <c r="CW84">
        <f>IF(Charts!$B$3="none",AG1786,IF(BO1786="",NA(),BO1786))</f>
        <v>0</v>
      </c>
      <c r="CX84">
        <f>IF(Charts!$B$3="none",AH1786,IF(BP1786="",NA(),BP1786))</f>
        <v>0</v>
      </c>
      <c r="CY84">
        <f>IF(Charts!$B$3="none",AI1786,IF(BQ1786="",NA(),BQ1786))</f>
        <v>0</v>
      </c>
      <c r="CZ84">
        <f>IF(Charts!$B$3="none",AJ1786,IF(BR1786="",NA(),BR1786))</f>
        <v>0</v>
      </c>
    </row>
    <row r="85" spans="4:104">
      <c r="D85">
        <v>81</v>
      </c>
      <c r="E85">
        <f>IF(INDIRECT(ADDRESS($D85+2,E$2+1,,,"Instances"))="","",INDIRECT(ADDRESS($D85+2,E$2+1,,,"Instances")))</f>
        <v>0</v>
      </c>
      <c r="F85">
        <f>IFERROR(SMALL(E5:E343,ROW()-ROW($F$5)+1),"")</f>
        <v>0</v>
      </c>
      <c r="H85">
        <f>IFERROR(SUM(F5:F85),"")</f>
        <v>0</v>
      </c>
      <c r="I85">
        <f>IF(INDIRECT(ADDRESS($D85+2,I$2+1,,,"Instances"))="","",INDIRECT(ADDRESS($D85+2,I$2+1,,,"Instances")))</f>
        <v>0</v>
      </c>
      <c r="J85">
        <f>IFERROR(SMALL(I5:I343,ROW()-ROW($J$5)+1),"")</f>
        <v>0</v>
      </c>
      <c r="L85">
        <f>IFERROR(SUM(J5:J85),"")</f>
        <v>0</v>
      </c>
      <c r="M85">
        <f>IF(INDIRECT(ADDRESS($D85+2,M$2+1,,,"Instances"))="","",INDIRECT(ADDRESS($D85+2,M$2+1,,,"Instances")))</f>
        <v>0</v>
      </c>
      <c r="N85">
        <f>IFERROR(SMALL(M5:M343,ROW()-ROW($N$5)+1),"")</f>
        <v>0</v>
      </c>
      <c r="P85">
        <f>IFERROR(SUM(N5:N85),"")</f>
        <v>0</v>
      </c>
      <c r="Q85">
        <f>IF(INDIRECT(ADDRESS($D85+2,Q$2+1,,,"Instances"))="","",INDIRECT(ADDRESS($D85+2,Q$2+1,,,"Instances")))</f>
        <v>0</v>
      </c>
      <c r="R85">
        <f>IFERROR(SMALL(Q5:Q343,ROW()-ROW($R$5)+1),"")</f>
        <v>0</v>
      </c>
      <c r="T85">
        <f>IFERROR(SUM(R5:R85),"")</f>
        <v>0</v>
      </c>
      <c r="U85">
        <f>IF(INDIRECT(ADDRESS($D85+2,U$2+1,,,"Instances"))="","",INDIRECT(ADDRESS($D85+2,U$2+1,,,"Instances")))</f>
        <v>0</v>
      </c>
      <c r="V85">
        <f>IFERROR(SMALL(U5:U343,ROW()-ROW($V$5)+1),"")</f>
        <v>0</v>
      </c>
      <c r="X85">
        <f>IFERROR(SUM(V5:V85),"")</f>
        <v>0</v>
      </c>
      <c r="Y85">
        <f>IF(INDIRECT(ADDRESS($D85+2,Y$2+1,,,"Instances"))="","",INDIRECT(ADDRESS($D85+2,Y$2+1,,,"Instances")))</f>
        <v>0</v>
      </c>
      <c r="Z85">
        <f>IFERROR(SMALL(Y5:Y343,ROW()-ROW($Z$5)+1),"")</f>
        <v>0</v>
      </c>
      <c r="AB85">
        <f>IFERROR(SUM(Z5:Z85),"")</f>
        <v>0</v>
      </c>
      <c r="AC85">
        <f>IF(INDIRECT(ADDRESS($D85+2,AC$2+1,,,"Instances"))="","",INDIRECT(ADDRESS($D85+2,AC$2+1,,,"Instances")))</f>
        <v>0</v>
      </c>
      <c r="AD85">
        <f>IFERROR(SMALL(AC5:AC343,ROW()-ROW($AD$5)+1),"")</f>
        <v>0</v>
      </c>
      <c r="AF85">
        <f>IFERROR(SUM(AD5:AD85),"")</f>
        <v>0</v>
      </c>
      <c r="AG85">
        <f>IF(INDIRECT(ADDRESS($D85+2,AG$2+1,,,"Instances"))="","",INDIRECT(ADDRESS($D85+2,AG$2+1,,,"Instances")))</f>
        <v>0</v>
      </c>
      <c r="AH85">
        <f>IFERROR(SMALL(AG5:AG343,ROW()-ROW($AH$5)+1),"")</f>
        <v>0</v>
      </c>
      <c r="AJ85">
        <f>IFERROR(SUM(AH5:AH85),"")</f>
        <v>0</v>
      </c>
      <c r="AL85">
        <v>81</v>
      </c>
      <c r="AM85" cm="1">
        <f t="array" ref="AM85">_xlfn.SWITCH(Charts!$B$3,"average", AVERAGE(INDIRECT(ADDRESS(80+3,AM$2+1,,,"Instances") &amp; ":" &amp; ADDRESS(80+3,AM$2+1))),"median", MEDIAN(INDIRECT(ADDRESS(80+3,AM$2+1,,,"Instances") &amp; ":" &amp; ADDRESS(80+3,AM$2+1))),"min", MIN(INDIRECT(ADDRESS(80+3,AM$2+1,,,"Instances") &amp; ":" &amp; ADDRESS(80+3,AM$2+1))),"max", MAX(INDIRECT(ADDRESS(80+3,AM$2+1,,,"Instances") &amp; ":" &amp; ADDRESS(80+3,AM$2+1))),"diff", MAX(INDIRECT(ADDRESS(80+3,AM$2+1,,,"Instances") &amp; ":" &amp; ADDRESS(80+3,AM$2+1)))-MIN(INDIRECT(ADDRESS(80+3,AM$2+1,,,"Instances") &amp; ":" &amp; ADDRESS(80+3,AM$2+1))))</f>
        <v>0</v>
      </c>
      <c r="AN85">
        <f>IFERROR(SMALL(AM5:AM343,ROW()-ROW($AN$5)+1),"")</f>
        <v>0</v>
      </c>
      <c r="AP85">
        <f>IFERROR(SUM(AN5:AN85),"")</f>
        <v>0</v>
      </c>
      <c r="AQ85" cm="1">
        <f t="array" ref="AQ85">_xlfn.SWITCH(Charts!$B$3,"average", AVERAGE(INDIRECT(ADDRESS(80+3,AQ$2+1,,,"Instances") &amp; ":" &amp; ADDRESS(80+3,AQ$2+1))),"median", MEDIAN(INDIRECT(ADDRESS(80+3,AQ$2+1,,,"Instances") &amp; ":" &amp; ADDRESS(80+3,AQ$2+1))),"min", MIN(INDIRECT(ADDRESS(80+3,AQ$2+1,,,"Instances") &amp; ":" &amp; ADDRESS(80+3,AQ$2+1))),"max", MAX(INDIRECT(ADDRESS(80+3,AQ$2+1,,,"Instances") &amp; ":" &amp; ADDRESS(80+3,AQ$2+1))),"diff", MAX(INDIRECT(ADDRESS(80+3,AQ$2+1,,,"Instances") &amp; ":" &amp; ADDRESS(80+3,AQ$2+1)))-MIN(INDIRECT(ADDRESS(80+3,AQ$2+1,,,"Instances") &amp; ":" &amp; ADDRESS(80+3,AQ$2+1))))</f>
        <v>0</v>
      </c>
      <c r="AR85">
        <f>IFERROR(SMALL(AQ5:AQ343,ROW()-ROW($AR$5)+1),"")</f>
        <v>0</v>
      </c>
      <c r="AT85">
        <f>IFERROR(SUM(AR5:AR85),"")</f>
        <v>0</v>
      </c>
      <c r="AU85" cm="1">
        <f t="array" ref="AU85">_xlfn.SWITCH(Charts!$B$3,"average", AVERAGE(INDIRECT(ADDRESS(80+3,AU$2+1,,,"Instances") &amp; ":" &amp; ADDRESS(80+3,AU$2+1))),"median", MEDIAN(INDIRECT(ADDRESS(80+3,AU$2+1,,,"Instances") &amp; ":" &amp; ADDRESS(80+3,AU$2+1))),"min", MIN(INDIRECT(ADDRESS(80+3,AU$2+1,,,"Instances") &amp; ":" &amp; ADDRESS(80+3,AU$2+1))),"max", MAX(INDIRECT(ADDRESS(80+3,AU$2+1,,,"Instances") &amp; ":" &amp; ADDRESS(80+3,AU$2+1))),"diff", MAX(INDIRECT(ADDRESS(80+3,AU$2+1,,,"Instances") &amp; ":" &amp; ADDRESS(80+3,AU$2+1)))-MIN(INDIRECT(ADDRESS(80+3,AU$2+1,,,"Instances") &amp; ":" &amp; ADDRESS(80+3,AU$2+1))))</f>
        <v>0</v>
      </c>
      <c r="AV85">
        <f>IFERROR(SMALL(AU5:AU343,ROW()-ROW($AV$5)+1),"")</f>
        <v>0</v>
      </c>
      <c r="AX85">
        <f>IFERROR(SUM(AV5:AV85),"")</f>
        <v>0</v>
      </c>
      <c r="AY85" cm="1">
        <f t="array" ref="AY85">_xlfn.SWITCH(Charts!$B$3,"average", AVERAGE(INDIRECT(ADDRESS(80+3,AY$2+1,,,"Instances") &amp; ":" &amp; ADDRESS(80+3,AY$2+1))),"median", MEDIAN(INDIRECT(ADDRESS(80+3,AY$2+1,,,"Instances") &amp; ":" &amp; ADDRESS(80+3,AY$2+1))),"min", MIN(INDIRECT(ADDRESS(80+3,AY$2+1,,,"Instances") &amp; ":" &amp; ADDRESS(80+3,AY$2+1))),"max", MAX(INDIRECT(ADDRESS(80+3,AY$2+1,,,"Instances") &amp; ":" &amp; ADDRESS(80+3,AY$2+1))),"diff", MAX(INDIRECT(ADDRESS(80+3,AY$2+1,,,"Instances") &amp; ":" &amp; ADDRESS(80+3,AY$2+1)))-MIN(INDIRECT(ADDRESS(80+3,AY$2+1,,,"Instances") &amp; ":" &amp; ADDRESS(80+3,AY$2+1))))</f>
        <v>0</v>
      </c>
      <c r="AZ85">
        <f>IFERROR(SMALL(AY5:AY343,ROW()-ROW($AZ$5)+1),"")</f>
        <v>0</v>
      </c>
      <c r="BB85">
        <f>IFERROR(SUM(AZ5:AZ85),"")</f>
        <v>0</v>
      </c>
      <c r="BC85" cm="1">
        <f t="array" ref="BC85">_xlfn.SWITCH(Charts!$B$3,"average", AVERAGE(INDIRECT(ADDRESS(80+3,BC$2+1,,,"Instances") &amp; ":" &amp; ADDRESS(80+3,BC$2+1))),"median", MEDIAN(INDIRECT(ADDRESS(80+3,BC$2+1,,,"Instances") &amp; ":" &amp; ADDRESS(80+3,BC$2+1))),"min", MIN(INDIRECT(ADDRESS(80+3,BC$2+1,,,"Instances") &amp; ":" &amp; ADDRESS(80+3,BC$2+1))),"max", MAX(INDIRECT(ADDRESS(80+3,BC$2+1,,,"Instances") &amp; ":" &amp; ADDRESS(80+3,BC$2+1))),"diff", MAX(INDIRECT(ADDRESS(80+3,BC$2+1,,,"Instances") &amp; ":" &amp; ADDRESS(80+3,BC$2+1)))-MIN(INDIRECT(ADDRESS(80+3,BC$2+1,,,"Instances") &amp; ":" &amp; ADDRESS(80+3,BC$2+1))))</f>
        <v>0</v>
      </c>
      <c r="BD85">
        <f>IFERROR(SMALL(BC5:BC343,ROW()-ROW($BD$5)+1),"")</f>
        <v>0</v>
      </c>
      <c r="BF85">
        <f>IFERROR(SUM(BD5:BD85),"")</f>
        <v>0</v>
      </c>
      <c r="BG85" cm="1">
        <f t="array" ref="BG85">_xlfn.SWITCH(Charts!$B$3,"average", AVERAGE(INDIRECT(ADDRESS(80+3,BG$2+1,,,"Instances") &amp; ":" &amp; ADDRESS(80+3,BG$2+1))),"median", MEDIAN(INDIRECT(ADDRESS(80+3,BG$2+1,,,"Instances") &amp; ":" &amp; ADDRESS(80+3,BG$2+1))),"min", MIN(INDIRECT(ADDRESS(80+3,BG$2+1,,,"Instances") &amp; ":" &amp; ADDRESS(80+3,BG$2+1))),"max", MAX(INDIRECT(ADDRESS(80+3,BG$2+1,,,"Instances") &amp; ":" &amp; ADDRESS(80+3,BG$2+1))),"diff", MAX(INDIRECT(ADDRESS(80+3,BG$2+1,,,"Instances") &amp; ":" &amp; ADDRESS(80+3,BG$2+1)))-MIN(INDIRECT(ADDRESS(80+3,BG$2+1,,,"Instances") &amp; ":" &amp; ADDRESS(80+3,BG$2+1))))</f>
        <v>0</v>
      </c>
      <c r="BH85">
        <f>IFERROR(SMALL(BG5:BG343,ROW()-ROW($BH$5)+1),"")</f>
        <v>0</v>
      </c>
      <c r="BJ85">
        <f>IFERROR(SUM(BH5:BH85),"")</f>
        <v>0</v>
      </c>
      <c r="BK85" cm="1">
        <f t="array" ref="BK85">_xlfn.SWITCH(Charts!$B$3,"average", AVERAGE(INDIRECT(ADDRESS(80+3,BK$2+1,,,"Instances") &amp; ":" &amp; ADDRESS(80+3,BK$2+1))),"median", MEDIAN(INDIRECT(ADDRESS(80+3,BK$2+1,,,"Instances") &amp; ":" &amp; ADDRESS(80+3,BK$2+1))),"min", MIN(INDIRECT(ADDRESS(80+3,BK$2+1,,,"Instances") &amp; ":" &amp; ADDRESS(80+3,BK$2+1))),"max", MAX(INDIRECT(ADDRESS(80+3,BK$2+1,,,"Instances") &amp; ":" &amp; ADDRESS(80+3,BK$2+1))),"diff", MAX(INDIRECT(ADDRESS(80+3,BK$2+1,,,"Instances") &amp; ":" &amp; ADDRESS(80+3,BK$2+1)))-MIN(INDIRECT(ADDRESS(80+3,BK$2+1,,,"Instances") &amp; ":" &amp; ADDRESS(80+3,BK$2+1))))</f>
        <v>0</v>
      </c>
      <c r="BL85">
        <f>IFERROR(SMALL(BK5:BK343,ROW()-ROW($BL$5)+1),"")</f>
        <v>0</v>
      </c>
      <c r="BN85">
        <f>IFERROR(SUM(BL5:BL85),"")</f>
        <v>0</v>
      </c>
      <c r="BO85" cm="1">
        <f t="array" ref="BO85">_xlfn.SWITCH(Charts!$B$3,"average", AVERAGE(INDIRECT(ADDRESS(80+3,BO$2+1,,,"Instances") &amp; ":" &amp; ADDRESS(80+3,BO$2+1))),"median", MEDIAN(INDIRECT(ADDRESS(80+3,BO$2+1,,,"Instances") &amp; ":" &amp; ADDRESS(80+3,BO$2+1))),"min", MIN(INDIRECT(ADDRESS(80+3,BO$2+1,,,"Instances") &amp; ":" &amp; ADDRESS(80+3,BO$2+1))),"max", MAX(INDIRECT(ADDRESS(80+3,BO$2+1,,,"Instances") &amp; ":" &amp; ADDRESS(80+3,BO$2+1))),"diff", MAX(INDIRECT(ADDRESS(80+3,BO$2+1,,,"Instances") &amp; ":" &amp; ADDRESS(80+3,BO$2+1)))-MIN(INDIRECT(ADDRESS(80+3,BO$2+1,,,"Instances") &amp; ":" &amp; ADDRESS(80+3,BO$2+1))))</f>
        <v>0</v>
      </c>
      <c r="BP85">
        <f>IFERROR(SMALL(BO5:BO343,ROW()-ROW($BP$5)+1),"")</f>
        <v>0</v>
      </c>
      <c r="BR85">
        <f>IFERROR(SUM(BP5:BP85),"")</f>
        <v>0</v>
      </c>
      <c r="BU85">
        <f>IF(Charts!$B$3="none",E1787,IF(AM1787="",NA(),AM1787))</f>
        <v>0</v>
      </c>
      <c r="BV85">
        <f>IF(Charts!$B$3="none",F1787,IF(AN1787="",NA(),AN1787))</f>
        <v>0</v>
      </c>
      <c r="BW85">
        <f>IF(Charts!$B$3="none",G1787,IF(AO1787="",NA(),AO1787))</f>
        <v>0</v>
      </c>
      <c r="BX85">
        <f>IF(Charts!$B$3="none",H1787,IF(AP1787="",NA(),AP1787))</f>
        <v>0</v>
      </c>
      <c r="BY85">
        <f>IF(Charts!$B$3="none",I1787,IF(AQ1787="",NA(),AQ1787))</f>
        <v>0</v>
      </c>
      <c r="BZ85">
        <f>IF(Charts!$B$3="none",J1787,IF(AR1787="",NA(),AR1787))</f>
        <v>0</v>
      </c>
      <c r="CA85">
        <f>IF(Charts!$B$3="none",K1787,IF(AS1787="",NA(),AS1787))</f>
        <v>0</v>
      </c>
      <c r="CB85">
        <f>IF(Charts!$B$3="none",L1787,IF(AT1787="",NA(),AT1787))</f>
        <v>0</v>
      </c>
      <c r="CC85">
        <f>IF(Charts!$B$3="none",M1787,IF(AU1787="",NA(),AU1787))</f>
        <v>0</v>
      </c>
      <c r="CD85">
        <f>IF(Charts!$B$3="none",N1787,IF(AV1787="",NA(),AV1787))</f>
        <v>0</v>
      </c>
      <c r="CE85">
        <f>IF(Charts!$B$3="none",O1787,IF(AW1787="",NA(),AW1787))</f>
        <v>0</v>
      </c>
      <c r="CF85">
        <f>IF(Charts!$B$3="none",P1787,IF(AX1787="",NA(),AX1787))</f>
        <v>0</v>
      </c>
      <c r="CG85">
        <f>IF(Charts!$B$3="none",Q1787,IF(AY1787="",NA(),AY1787))</f>
        <v>0</v>
      </c>
      <c r="CH85">
        <f>IF(Charts!$B$3="none",R1787,IF(AZ1787="",NA(),AZ1787))</f>
        <v>0</v>
      </c>
      <c r="CI85">
        <f>IF(Charts!$B$3="none",S1787,IF(BA1787="",NA(),BA1787))</f>
        <v>0</v>
      </c>
      <c r="CJ85">
        <f>IF(Charts!$B$3="none",T1787,IF(BB1787="",NA(),BB1787))</f>
        <v>0</v>
      </c>
      <c r="CK85">
        <f>IF(Charts!$B$3="none",U1787,IF(BC1787="",NA(),BC1787))</f>
        <v>0</v>
      </c>
      <c r="CL85">
        <f>IF(Charts!$B$3="none",V1787,IF(BD1787="",NA(),BD1787))</f>
        <v>0</v>
      </c>
      <c r="CM85">
        <f>IF(Charts!$B$3="none",W1787,IF(BE1787="",NA(),BE1787))</f>
        <v>0</v>
      </c>
      <c r="CN85">
        <f>IF(Charts!$B$3="none",X1787,IF(BF1787="",NA(),BF1787))</f>
        <v>0</v>
      </c>
      <c r="CO85">
        <f>IF(Charts!$B$3="none",Y1787,IF(BG1787="",NA(),BG1787))</f>
        <v>0</v>
      </c>
      <c r="CP85">
        <f>IF(Charts!$B$3="none",Z1787,IF(BH1787="",NA(),BH1787))</f>
        <v>0</v>
      </c>
      <c r="CQ85">
        <f>IF(Charts!$B$3="none",AA1787,IF(BI1787="",NA(),BI1787))</f>
        <v>0</v>
      </c>
      <c r="CR85">
        <f>IF(Charts!$B$3="none",AB1787,IF(BJ1787="",NA(),BJ1787))</f>
        <v>0</v>
      </c>
      <c r="CS85">
        <f>IF(Charts!$B$3="none",AC1787,IF(BK1787="",NA(),BK1787))</f>
        <v>0</v>
      </c>
      <c r="CT85">
        <f>IF(Charts!$B$3="none",AD1787,IF(BL1787="",NA(),BL1787))</f>
        <v>0</v>
      </c>
      <c r="CU85">
        <f>IF(Charts!$B$3="none",AE1787,IF(BM1787="",NA(),BM1787))</f>
        <v>0</v>
      </c>
      <c r="CV85">
        <f>IF(Charts!$B$3="none",AF1787,IF(BN1787="",NA(),BN1787))</f>
        <v>0</v>
      </c>
      <c r="CW85">
        <f>IF(Charts!$B$3="none",AG1787,IF(BO1787="",NA(),BO1787))</f>
        <v>0</v>
      </c>
      <c r="CX85">
        <f>IF(Charts!$B$3="none",AH1787,IF(BP1787="",NA(),BP1787))</f>
        <v>0</v>
      </c>
      <c r="CY85">
        <f>IF(Charts!$B$3="none",AI1787,IF(BQ1787="",NA(),BQ1787))</f>
        <v>0</v>
      </c>
      <c r="CZ85">
        <f>IF(Charts!$B$3="none",AJ1787,IF(BR1787="",NA(),BR1787))</f>
        <v>0</v>
      </c>
    </row>
    <row r="86" spans="4:104">
      <c r="D86">
        <v>82</v>
      </c>
      <c r="E86">
        <f>IF(INDIRECT(ADDRESS($D86+2,E$2+1,,,"Instances"))="","",INDIRECT(ADDRESS($D86+2,E$2+1,,,"Instances")))</f>
        <v>0</v>
      </c>
      <c r="F86">
        <f>IFERROR(SMALL(E5:E343,ROW()-ROW($F$5)+1),"")</f>
        <v>0</v>
      </c>
      <c r="H86">
        <f>IFERROR(SUM(F5:F86),"")</f>
        <v>0</v>
      </c>
      <c r="I86">
        <f>IF(INDIRECT(ADDRESS($D86+2,I$2+1,,,"Instances"))="","",INDIRECT(ADDRESS($D86+2,I$2+1,,,"Instances")))</f>
        <v>0</v>
      </c>
      <c r="J86">
        <f>IFERROR(SMALL(I5:I343,ROW()-ROW($J$5)+1),"")</f>
        <v>0</v>
      </c>
      <c r="L86">
        <f>IFERROR(SUM(J5:J86),"")</f>
        <v>0</v>
      </c>
      <c r="M86">
        <f>IF(INDIRECT(ADDRESS($D86+2,M$2+1,,,"Instances"))="","",INDIRECT(ADDRESS($D86+2,M$2+1,,,"Instances")))</f>
        <v>0</v>
      </c>
      <c r="N86">
        <f>IFERROR(SMALL(M5:M343,ROW()-ROW($N$5)+1),"")</f>
        <v>0</v>
      </c>
      <c r="P86">
        <f>IFERROR(SUM(N5:N86),"")</f>
        <v>0</v>
      </c>
      <c r="Q86">
        <f>IF(INDIRECT(ADDRESS($D86+2,Q$2+1,,,"Instances"))="","",INDIRECT(ADDRESS($D86+2,Q$2+1,,,"Instances")))</f>
        <v>0</v>
      </c>
      <c r="R86">
        <f>IFERROR(SMALL(Q5:Q343,ROW()-ROW($R$5)+1),"")</f>
        <v>0</v>
      </c>
      <c r="T86">
        <f>IFERROR(SUM(R5:R86),"")</f>
        <v>0</v>
      </c>
      <c r="U86">
        <f>IF(INDIRECT(ADDRESS($D86+2,U$2+1,,,"Instances"))="","",INDIRECT(ADDRESS($D86+2,U$2+1,,,"Instances")))</f>
        <v>0</v>
      </c>
      <c r="V86">
        <f>IFERROR(SMALL(U5:U343,ROW()-ROW($V$5)+1),"")</f>
        <v>0</v>
      </c>
      <c r="X86">
        <f>IFERROR(SUM(V5:V86),"")</f>
        <v>0</v>
      </c>
      <c r="Y86">
        <f>IF(INDIRECT(ADDRESS($D86+2,Y$2+1,,,"Instances"))="","",INDIRECT(ADDRESS($D86+2,Y$2+1,,,"Instances")))</f>
        <v>0</v>
      </c>
      <c r="Z86">
        <f>IFERROR(SMALL(Y5:Y343,ROW()-ROW($Z$5)+1),"")</f>
        <v>0</v>
      </c>
      <c r="AB86">
        <f>IFERROR(SUM(Z5:Z86),"")</f>
        <v>0</v>
      </c>
      <c r="AC86">
        <f>IF(INDIRECT(ADDRESS($D86+2,AC$2+1,,,"Instances"))="","",INDIRECT(ADDRESS($D86+2,AC$2+1,,,"Instances")))</f>
        <v>0</v>
      </c>
      <c r="AD86">
        <f>IFERROR(SMALL(AC5:AC343,ROW()-ROW($AD$5)+1),"")</f>
        <v>0</v>
      </c>
      <c r="AF86">
        <f>IFERROR(SUM(AD5:AD86),"")</f>
        <v>0</v>
      </c>
      <c r="AG86">
        <f>IF(INDIRECT(ADDRESS($D86+2,AG$2+1,,,"Instances"))="","",INDIRECT(ADDRESS($D86+2,AG$2+1,,,"Instances")))</f>
        <v>0</v>
      </c>
      <c r="AH86">
        <f>IFERROR(SMALL(AG5:AG343,ROW()-ROW($AH$5)+1),"")</f>
        <v>0</v>
      </c>
      <c r="AJ86">
        <f>IFERROR(SUM(AH5:AH86),"")</f>
        <v>0</v>
      </c>
      <c r="AL86">
        <v>82</v>
      </c>
      <c r="AM86" cm="1">
        <f t="array" ref="AM86">_xlfn.SWITCH(Charts!$B$3,"average", AVERAGE(INDIRECT(ADDRESS(81+3,AM$2+1,,,"Instances") &amp; ":" &amp; ADDRESS(81+3,AM$2+1))),"median", MEDIAN(INDIRECT(ADDRESS(81+3,AM$2+1,,,"Instances") &amp; ":" &amp; ADDRESS(81+3,AM$2+1))),"min", MIN(INDIRECT(ADDRESS(81+3,AM$2+1,,,"Instances") &amp; ":" &amp; ADDRESS(81+3,AM$2+1))),"max", MAX(INDIRECT(ADDRESS(81+3,AM$2+1,,,"Instances") &amp; ":" &amp; ADDRESS(81+3,AM$2+1))),"diff", MAX(INDIRECT(ADDRESS(81+3,AM$2+1,,,"Instances") &amp; ":" &amp; ADDRESS(81+3,AM$2+1)))-MIN(INDIRECT(ADDRESS(81+3,AM$2+1,,,"Instances") &amp; ":" &amp; ADDRESS(81+3,AM$2+1))))</f>
        <v>0</v>
      </c>
      <c r="AN86">
        <f>IFERROR(SMALL(AM5:AM343,ROW()-ROW($AN$5)+1),"")</f>
        <v>0</v>
      </c>
      <c r="AP86">
        <f>IFERROR(SUM(AN5:AN86),"")</f>
        <v>0</v>
      </c>
      <c r="AQ86" cm="1">
        <f t="array" ref="AQ86">_xlfn.SWITCH(Charts!$B$3,"average", AVERAGE(INDIRECT(ADDRESS(81+3,AQ$2+1,,,"Instances") &amp; ":" &amp; ADDRESS(81+3,AQ$2+1))),"median", MEDIAN(INDIRECT(ADDRESS(81+3,AQ$2+1,,,"Instances") &amp; ":" &amp; ADDRESS(81+3,AQ$2+1))),"min", MIN(INDIRECT(ADDRESS(81+3,AQ$2+1,,,"Instances") &amp; ":" &amp; ADDRESS(81+3,AQ$2+1))),"max", MAX(INDIRECT(ADDRESS(81+3,AQ$2+1,,,"Instances") &amp; ":" &amp; ADDRESS(81+3,AQ$2+1))),"diff", MAX(INDIRECT(ADDRESS(81+3,AQ$2+1,,,"Instances") &amp; ":" &amp; ADDRESS(81+3,AQ$2+1)))-MIN(INDIRECT(ADDRESS(81+3,AQ$2+1,,,"Instances") &amp; ":" &amp; ADDRESS(81+3,AQ$2+1))))</f>
        <v>0</v>
      </c>
      <c r="AR86">
        <f>IFERROR(SMALL(AQ5:AQ343,ROW()-ROW($AR$5)+1),"")</f>
        <v>0</v>
      </c>
      <c r="AT86">
        <f>IFERROR(SUM(AR5:AR86),"")</f>
        <v>0</v>
      </c>
      <c r="AU86" cm="1">
        <f t="array" ref="AU86">_xlfn.SWITCH(Charts!$B$3,"average", AVERAGE(INDIRECT(ADDRESS(81+3,AU$2+1,,,"Instances") &amp; ":" &amp; ADDRESS(81+3,AU$2+1))),"median", MEDIAN(INDIRECT(ADDRESS(81+3,AU$2+1,,,"Instances") &amp; ":" &amp; ADDRESS(81+3,AU$2+1))),"min", MIN(INDIRECT(ADDRESS(81+3,AU$2+1,,,"Instances") &amp; ":" &amp; ADDRESS(81+3,AU$2+1))),"max", MAX(INDIRECT(ADDRESS(81+3,AU$2+1,,,"Instances") &amp; ":" &amp; ADDRESS(81+3,AU$2+1))),"diff", MAX(INDIRECT(ADDRESS(81+3,AU$2+1,,,"Instances") &amp; ":" &amp; ADDRESS(81+3,AU$2+1)))-MIN(INDIRECT(ADDRESS(81+3,AU$2+1,,,"Instances") &amp; ":" &amp; ADDRESS(81+3,AU$2+1))))</f>
        <v>0</v>
      </c>
      <c r="AV86">
        <f>IFERROR(SMALL(AU5:AU343,ROW()-ROW($AV$5)+1),"")</f>
        <v>0</v>
      </c>
      <c r="AX86">
        <f>IFERROR(SUM(AV5:AV86),"")</f>
        <v>0</v>
      </c>
      <c r="AY86" cm="1">
        <f t="array" ref="AY86">_xlfn.SWITCH(Charts!$B$3,"average", AVERAGE(INDIRECT(ADDRESS(81+3,AY$2+1,,,"Instances") &amp; ":" &amp; ADDRESS(81+3,AY$2+1))),"median", MEDIAN(INDIRECT(ADDRESS(81+3,AY$2+1,,,"Instances") &amp; ":" &amp; ADDRESS(81+3,AY$2+1))),"min", MIN(INDIRECT(ADDRESS(81+3,AY$2+1,,,"Instances") &amp; ":" &amp; ADDRESS(81+3,AY$2+1))),"max", MAX(INDIRECT(ADDRESS(81+3,AY$2+1,,,"Instances") &amp; ":" &amp; ADDRESS(81+3,AY$2+1))),"diff", MAX(INDIRECT(ADDRESS(81+3,AY$2+1,,,"Instances") &amp; ":" &amp; ADDRESS(81+3,AY$2+1)))-MIN(INDIRECT(ADDRESS(81+3,AY$2+1,,,"Instances") &amp; ":" &amp; ADDRESS(81+3,AY$2+1))))</f>
        <v>0</v>
      </c>
      <c r="AZ86">
        <f>IFERROR(SMALL(AY5:AY343,ROW()-ROW($AZ$5)+1),"")</f>
        <v>0</v>
      </c>
      <c r="BB86">
        <f>IFERROR(SUM(AZ5:AZ86),"")</f>
        <v>0</v>
      </c>
      <c r="BC86" cm="1">
        <f t="array" ref="BC86">_xlfn.SWITCH(Charts!$B$3,"average", AVERAGE(INDIRECT(ADDRESS(81+3,BC$2+1,,,"Instances") &amp; ":" &amp; ADDRESS(81+3,BC$2+1))),"median", MEDIAN(INDIRECT(ADDRESS(81+3,BC$2+1,,,"Instances") &amp; ":" &amp; ADDRESS(81+3,BC$2+1))),"min", MIN(INDIRECT(ADDRESS(81+3,BC$2+1,,,"Instances") &amp; ":" &amp; ADDRESS(81+3,BC$2+1))),"max", MAX(INDIRECT(ADDRESS(81+3,BC$2+1,,,"Instances") &amp; ":" &amp; ADDRESS(81+3,BC$2+1))),"diff", MAX(INDIRECT(ADDRESS(81+3,BC$2+1,,,"Instances") &amp; ":" &amp; ADDRESS(81+3,BC$2+1)))-MIN(INDIRECT(ADDRESS(81+3,BC$2+1,,,"Instances") &amp; ":" &amp; ADDRESS(81+3,BC$2+1))))</f>
        <v>0</v>
      </c>
      <c r="BD86">
        <f>IFERROR(SMALL(BC5:BC343,ROW()-ROW($BD$5)+1),"")</f>
        <v>0</v>
      </c>
      <c r="BF86">
        <f>IFERROR(SUM(BD5:BD86),"")</f>
        <v>0</v>
      </c>
      <c r="BG86" cm="1">
        <f t="array" ref="BG86">_xlfn.SWITCH(Charts!$B$3,"average", AVERAGE(INDIRECT(ADDRESS(81+3,BG$2+1,,,"Instances") &amp; ":" &amp; ADDRESS(81+3,BG$2+1))),"median", MEDIAN(INDIRECT(ADDRESS(81+3,BG$2+1,,,"Instances") &amp; ":" &amp; ADDRESS(81+3,BG$2+1))),"min", MIN(INDIRECT(ADDRESS(81+3,BG$2+1,,,"Instances") &amp; ":" &amp; ADDRESS(81+3,BG$2+1))),"max", MAX(INDIRECT(ADDRESS(81+3,BG$2+1,,,"Instances") &amp; ":" &amp; ADDRESS(81+3,BG$2+1))),"diff", MAX(INDIRECT(ADDRESS(81+3,BG$2+1,,,"Instances") &amp; ":" &amp; ADDRESS(81+3,BG$2+1)))-MIN(INDIRECT(ADDRESS(81+3,BG$2+1,,,"Instances") &amp; ":" &amp; ADDRESS(81+3,BG$2+1))))</f>
        <v>0</v>
      </c>
      <c r="BH86">
        <f>IFERROR(SMALL(BG5:BG343,ROW()-ROW($BH$5)+1),"")</f>
        <v>0</v>
      </c>
      <c r="BJ86">
        <f>IFERROR(SUM(BH5:BH86),"")</f>
        <v>0</v>
      </c>
      <c r="BK86" cm="1">
        <f t="array" ref="BK86">_xlfn.SWITCH(Charts!$B$3,"average", AVERAGE(INDIRECT(ADDRESS(81+3,BK$2+1,,,"Instances") &amp; ":" &amp; ADDRESS(81+3,BK$2+1))),"median", MEDIAN(INDIRECT(ADDRESS(81+3,BK$2+1,,,"Instances") &amp; ":" &amp; ADDRESS(81+3,BK$2+1))),"min", MIN(INDIRECT(ADDRESS(81+3,BK$2+1,,,"Instances") &amp; ":" &amp; ADDRESS(81+3,BK$2+1))),"max", MAX(INDIRECT(ADDRESS(81+3,BK$2+1,,,"Instances") &amp; ":" &amp; ADDRESS(81+3,BK$2+1))),"diff", MAX(INDIRECT(ADDRESS(81+3,BK$2+1,,,"Instances") &amp; ":" &amp; ADDRESS(81+3,BK$2+1)))-MIN(INDIRECT(ADDRESS(81+3,BK$2+1,,,"Instances") &amp; ":" &amp; ADDRESS(81+3,BK$2+1))))</f>
        <v>0</v>
      </c>
      <c r="BL86">
        <f>IFERROR(SMALL(BK5:BK343,ROW()-ROW($BL$5)+1),"")</f>
        <v>0</v>
      </c>
      <c r="BN86">
        <f>IFERROR(SUM(BL5:BL86),"")</f>
        <v>0</v>
      </c>
      <c r="BO86" cm="1">
        <f t="array" ref="BO86">_xlfn.SWITCH(Charts!$B$3,"average", AVERAGE(INDIRECT(ADDRESS(81+3,BO$2+1,,,"Instances") &amp; ":" &amp; ADDRESS(81+3,BO$2+1))),"median", MEDIAN(INDIRECT(ADDRESS(81+3,BO$2+1,,,"Instances") &amp; ":" &amp; ADDRESS(81+3,BO$2+1))),"min", MIN(INDIRECT(ADDRESS(81+3,BO$2+1,,,"Instances") &amp; ":" &amp; ADDRESS(81+3,BO$2+1))),"max", MAX(INDIRECT(ADDRESS(81+3,BO$2+1,,,"Instances") &amp; ":" &amp; ADDRESS(81+3,BO$2+1))),"diff", MAX(INDIRECT(ADDRESS(81+3,BO$2+1,,,"Instances") &amp; ":" &amp; ADDRESS(81+3,BO$2+1)))-MIN(INDIRECT(ADDRESS(81+3,BO$2+1,,,"Instances") &amp; ":" &amp; ADDRESS(81+3,BO$2+1))))</f>
        <v>0</v>
      </c>
      <c r="BP86">
        <f>IFERROR(SMALL(BO5:BO343,ROW()-ROW($BP$5)+1),"")</f>
        <v>0</v>
      </c>
      <c r="BR86">
        <f>IFERROR(SUM(BP5:BP86),"")</f>
        <v>0</v>
      </c>
      <c r="BU86">
        <f>IF(Charts!$B$3="none",E1788,IF(AM1788="",NA(),AM1788))</f>
        <v>0</v>
      </c>
      <c r="BV86">
        <f>IF(Charts!$B$3="none",F1788,IF(AN1788="",NA(),AN1788))</f>
        <v>0</v>
      </c>
      <c r="BW86">
        <f>IF(Charts!$B$3="none",G1788,IF(AO1788="",NA(),AO1788))</f>
        <v>0</v>
      </c>
      <c r="BX86">
        <f>IF(Charts!$B$3="none",H1788,IF(AP1788="",NA(),AP1788))</f>
        <v>0</v>
      </c>
      <c r="BY86">
        <f>IF(Charts!$B$3="none",I1788,IF(AQ1788="",NA(),AQ1788))</f>
        <v>0</v>
      </c>
      <c r="BZ86">
        <f>IF(Charts!$B$3="none",J1788,IF(AR1788="",NA(),AR1788))</f>
        <v>0</v>
      </c>
      <c r="CA86">
        <f>IF(Charts!$B$3="none",K1788,IF(AS1788="",NA(),AS1788))</f>
        <v>0</v>
      </c>
      <c r="CB86">
        <f>IF(Charts!$B$3="none",L1788,IF(AT1788="",NA(),AT1788))</f>
        <v>0</v>
      </c>
      <c r="CC86">
        <f>IF(Charts!$B$3="none",M1788,IF(AU1788="",NA(),AU1788))</f>
        <v>0</v>
      </c>
      <c r="CD86">
        <f>IF(Charts!$B$3="none",N1788,IF(AV1788="",NA(),AV1788))</f>
        <v>0</v>
      </c>
      <c r="CE86">
        <f>IF(Charts!$B$3="none",O1788,IF(AW1788="",NA(),AW1788))</f>
        <v>0</v>
      </c>
      <c r="CF86">
        <f>IF(Charts!$B$3="none",P1788,IF(AX1788="",NA(),AX1788))</f>
        <v>0</v>
      </c>
      <c r="CG86">
        <f>IF(Charts!$B$3="none",Q1788,IF(AY1788="",NA(),AY1788))</f>
        <v>0</v>
      </c>
      <c r="CH86">
        <f>IF(Charts!$B$3="none",R1788,IF(AZ1788="",NA(),AZ1788))</f>
        <v>0</v>
      </c>
      <c r="CI86">
        <f>IF(Charts!$B$3="none",S1788,IF(BA1788="",NA(),BA1788))</f>
        <v>0</v>
      </c>
      <c r="CJ86">
        <f>IF(Charts!$B$3="none",T1788,IF(BB1788="",NA(),BB1788))</f>
        <v>0</v>
      </c>
      <c r="CK86">
        <f>IF(Charts!$B$3="none",U1788,IF(BC1788="",NA(),BC1788))</f>
        <v>0</v>
      </c>
      <c r="CL86">
        <f>IF(Charts!$B$3="none",V1788,IF(BD1788="",NA(),BD1788))</f>
        <v>0</v>
      </c>
      <c r="CM86">
        <f>IF(Charts!$B$3="none",W1788,IF(BE1788="",NA(),BE1788))</f>
        <v>0</v>
      </c>
      <c r="CN86">
        <f>IF(Charts!$B$3="none",X1788,IF(BF1788="",NA(),BF1788))</f>
        <v>0</v>
      </c>
      <c r="CO86">
        <f>IF(Charts!$B$3="none",Y1788,IF(BG1788="",NA(),BG1788))</f>
        <v>0</v>
      </c>
      <c r="CP86">
        <f>IF(Charts!$B$3="none",Z1788,IF(BH1788="",NA(),BH1788))</f>
        <v>0</v>
      </c>
      <c r="CQ86">
        <f>IF(Charts!$B$3="none",AA1788,IF(BI1788="",NA(),BI1788))</f>
        <v>0</v>
      </c>
      <c r="CR86">
        <f>IF(Charts!$B$3="none",AB1788,IF(BJ1788="",NA(),BJ1788))</f>
        <v>0</v>
      </c>
      <c r="CS86">
        <f>IF(Charts!$B$3="none",AC1788,IF(BK1788="",NA(),BK1788))</f>
        <v>0</v>
      </c>
      <c r="CT86">
        <f>IF(Charts!$B$3="none",AD1788,IF(BL1788="",NA(),BL1788))</f>
        <v>0</v>
      </c>
      <c r="CU86">
        <f>IF(Charts!$B$3="none",AE1788,IF(BM1788="",NA(),BM1788))</f>
        <v>0</v>
      </c>
      <c r="CV86">
        <f>IF(Charts!$B$3="none",AF1788,IF(BN1788="",NA(),BN1788))</f>
        <v>0</v>
      </c>
      <c r="CW86">
        <f>IF(Charts!$B$3="none",AG1788,IF(BO1788="",NA(),BO1788))</f>
        <v>0</v>
      </c>
      <c r="CX86">
        <f>IF(Charts!$B$3="none",AH1788,IF(BP1788="",NA(),BP1788))</f>
        <v>0</v>
      </c>
      <c r="CY86">
        <f>IF(Charts!$B$3="none",AI1788,IF(BQ1788="",NA(),BQ1788))</f>
        <v>0</v>
      </c>
      <c r="CZ86">
        <f>IF(Charts!$B$3="none",AJ1788,IF(BR1788="",NA(),BR1788))</f>
        <v>0</v>
      </c>
    </row>
    <row r="87" spans="4:104">
      <c r="D87">
        <v>83</v>
      </c>
      <c r="E87">
        <f>IF(INDIRECT(ADDRESS($D87+2,E$2+1,,,"Instances"))="","",INDIRECT(ADDRESS($D87+2,E$2+1,,,"Instances")))</f>
        <v>0</v>
      </c>
      <c r="F87">
        <f>IFERROR(SMALL(E5:E343,ROW()-ROW($F$5)+1),"")</f>
        <v>0</v>
      </c>
      <c r="H87">
        <f>IFERROR(SUM(F5:F87),"")</f>
        <v>0</v>
      </c>
      <c r="I87">
        <f>IF(INDIRECT(ADDRESS($D87+2,I$2+1,,,"Instances"))="","",INDIRECT(ADDRESS($D87+2,I$2+1,,,"Instances")))</f>
        <v>0</v>
      </c>
      <c r="J87">
        <f>IFERROR(SMALL(I5:I343,ROW()-ROW($J$5)+1),"")</f>
        <v>0</v>
      </c>
      <c r="L87">
        <f>IFERROR(SUM(J5:J87),"")</f>
        <v>0</v>
      </c>
      <c r="M87">
        <f>IF(INDIRECT(ADDRESS($D87+2,M$2+1,,,"Instances"))="","",INDIRECT(ADDRESS($D87+2,M$2+1,,,"Instances")))</f>
        <v>0</v>
      </c>
      <c r="N87">
        <f>IFERROR(SMALL(M5:M343,ROW()-ROW($N$5)+1),"")</f>
        <v>0</v>
      </c>
      <c r="P87">
        <f>IFERROR(SUM(N5:N87),"")</f>
        <v>0</v>
      </c>
      <c r="Q87">
        <f>IF(INDIRECT(ADDRESS($D87+2,Q$2+1,,,"Instances"))="","",INDIRECT(ADDRESS($D87+2,Q$2+1,,,"Instances")))</f>
        <v>0</v>
      </c>
      <c r="R87">
        <f>IFERROR(SMALL(Q5:Q343,ROW()-ROW($R$5)+1),"")</f>
        <v>0</v>
      </c>
      <c r="T87">
        <f>IFERROR(SUM(R5:R87),"")</f>
        <v>0</v>
      </c>
      <c r="U87">
        <f>IF(INDIRECT(ADDRESS($D87+2,U$2+1,,,"Instances"))="","",INDIRECT(ADDRESS($D87+2,U$2+1,,,"Instances")))</f>
        <v>0</v>
      </c>
      <c r="V87">
        <f>IFERROR(SMALL(U5:U343,ROW()-ROW($V$5)+1),"")</f>
        <v>0</v>
      </c>
      <c r="X87">
        <f>IFERROR(SUM(V5:V87),"")</f>
        <v>0</v>
      </c>
      <c r="Y87">
        <f>IF(INDIRECT(ADDRESS($D87+2,Y$2+1,,,"Instances"))="","",INDIRECT(ADDRESS($D87+2,Y$2+1,,,"Instances")))</f>
        <v>0</v>
      </c>
      <c r="Z87">
        <f>IFERROR(SMALL(Y5:Y343,ROW()-ROW($Z$5)+1),"")</f>
        <v>0</v>
      </c>
      <c r="AB87">
        <f>IFERROR(SUM(Z5:Z87),"")</f>
        <v>0</v>
      </c>
      <c r="AC87">
        <f>IF(INDIRECT(ADDRESS($D87+2,AC$2+1,,,"Instances"))="","",INDIRECT(ADDRESS($D87+2,AC$2+1,,,"Instances")))</f>
        <v>0</v>
      </c>
      <c r="AD87">
        <f>IFERROR(SMALL(AC5:AC343,ROW()-ROW($AD$5)+1),"")</f>
        <v>0</v>
      </c>
      <c r="AF87">
        <f>IFERROR(SUM(AD5:AD87),"")</f>
        <v>0</v>
      </c>
      <c r="AG87">
        <f>IF(INDIRECT(ADDRESS($D87+2,AG$2+1,,,"Instances"))="","",INDIRECT(ADDRESS($D87+2,AG$2+1,,,"Instances")))</f>
        <v>0</v>
      </c>
      <c r="AH87">
        <f>IFERROR(SMALL(AG5:AG343,ROW()-ROW($AH$5)+1),"")</f>
        <v>0</v>
      </c>
      <c r="AJ87">
        <f>IFERROR(SUM(AH5:AH87),"")</f>
        <v>0</v>
      </c>
      <c r="AL87">
        <v>83</v>
      </c>
      <c r="AM87" cm="1">
        <f t="array" ref="AM87">_xlfn.SWITCH(Charts!$B$3,"average", AVERAGE(INDIRECT(ADDRESS(82+3,AM$2+1,,,"Instances") &amp; ":" &amp; ADDRESS(82+3,AM$2+1))),"median", MEDIAN(INDIRECT(ADDRESS(82+3,AM$2+1,,,"Instances") &amp; ":" &amp; ADDRESS(82+3,AM$2+1))),"min", MIN(INDIRECT(ADDRESS(82+3,AM$2+1,,,"Instances") &amp; ":" &amp; ADDRESS(82+3,AM$2+1))),"max", MAX(INDIRECT(ADDRESS(82+3,AM$2+1,,,"Instances") &amp; ":" &amp; ADDRESS(82+3,AM$2+1))),"diff", MAX(INDIRECT(ADDRESS(82+3,AM$2+1,,,"Instances") &amp; ":" &amp; ADDRESS(82+3,AM$2+1)))-MIN(INDIRECT(ADDRESS(82+3,AM$2+1,,,"Instances") &amp; ":" &amp; ADDRESS(82+3,AM$2+1))))</f>
        <v>0</v>
      </c>
      <c r="AN87">
        <f>IFERROR(SMALL(AM5:AM343,ROW()-ROW($AN$5)+1),"")</f>
        <v>0</v>
      </c>
      <c r="AP87">
        <f>IFERROR(SUM(AN5:AN87),"")</f>
        <v>0</v>
      </c>
      <c r="AQ87" cm="1">
        <f t="array" ref="AQ87">_xlfn.SWITCH(Charts!$B$3,"average", AVERAGE(INDIRECT(ADDRESS(82+3,AQ$2+1,,,"Instances") &amp; ":" &amp; ADDRESS(82+3,AQ$2+1))),"median", MEDIAN(INDIRECT(ADDRESS(82+3,AQ$2+1,,,"Instances") &amp; ":" &amp; ADDRESS(82+3,AQ$2+1))),"min", MIN(INDIRECT(ADDRESS(82+3,AQ$2+1,,,"Instances") &amp; ":" &amp; ADDRESS(82+3,AQ$2+1))),"max", MAX(INDIRECT(ADDRESS(82+3,AQ$2+1,,,"Instances") &amp; ":" &amp; ADDRESS(82+3,AQ$2+1))),"diff", MAX(INDIRECT(ADDRESS(82+3,AQ$2+1,,,"Instances") &amp; ":" &amp; ADDRESS(82+3,AQ$2+1)))-MIN(INDIRECT(ADDRESS(82+3,AQ$2+1,,,"Instances") &amp; ":" &amp; ADDRESS(82+3,AQ$2+1))))</f>
        <v>0</v>
      </c>
      <c r="AR87">
        <f>IFERROR(SMALL(AQ5:AQ343,ROW()-ROW($AR$5)+1),"")</f>
        <v>0</v>
      </c>
      <c r="AT87">
        <f>IFERROR(SUM(AR5:AR87),"")</f>
        <v>0</v>
      </c>
      <c r="AU87" cm="1">
        <f t="array" ref="AU87">_xlfn.SWITCH(Charts!$B$3,"average", AVERAGE(INDIRECT(ADDRESS(82+3,AU$2+1,,,"Instances") &amp; ":" &amp; ADDRESS(82+3,AU$2+1))),"median", MEDIAN(INDIRECT(ADDRESS(82+3,AU$2+1,,,"Instances") &amp; ":" &amp; ADDRESS(82+3,AU$2+1))),"min", MIN(INDIRECT(ADDRESS(82+3,AU$2+1,,,"Instances") &amp; ":" &amp; ADDRESS(82+3,AU$2+1))),"max", MAX(INDIRECT(ADDRESS(82+3,AU$2+1,,,"Instances") &amp; ":" &amp; ADDRESS(82+3,AU$2+1))),"diff", MAX(INDIRECT(ADDRESS(82+3,AU$2+1,,,"Instances") &amp; ":" &amp; ADDRESS(82+3,AU$2+1)))-MIN(INDIRECT(ADDRESS(82+3,AU$2+1,,,"Instances") &amp; ":" &amp; ADDRESS(82+3,AU$2+1))))</f>
        <v>0</v>
      </c>
      <c r="AV87">
        <f>IFERROR(SMALL(AU5:AU343,ROW()-ROW($AV$5)+1),"")</f>
        <v>0</v>
      </c>
      <c r="AX87">
        <f>IFERROR(SUM(AV5:AV87),"")</f>
        <v>0</v>
      </c>
      <c r="AY87" cm="1">
        <f t="array" ref="AY87">_xlfn.SWITCH(Charts!$B$3,"average", AVERAGE(INDIRECT(ADDRESS(82+3,AY$2+1,,,"Instances") &amp; ":" &amp; ADDRESS(82+3,AY$2+1))),"median", MEDIAN(INDIRECT(ADDRESS(82+3,AY$2+1,,,"Instances") &amp; ":" &amp; ADDRESS(82+3,AY$2+1))),"min", MIN(INDIRECT(ADDRESS(82+3,AY$2+1,,,"Instances") &amp; ":" &amp; ADDRESS(82+3,AY$2+1))),"max", MAX(INDIRECT(ADDRESS(82+3,AY$2+1,,,"Instances") &amp; ":" &amp; ADDRESS(82+3,AY$2+1))),"diff", MAX(INDIRECT(ADDRESS(82+3,AY$2+1,,,"Instances") &amp; ":" &amp; ADDRESS(82+3,AY$2+1)))-MIN(INDIRECT(ADDRESS(82+3,AY$2+1,,,"Instances") &amp; ":" &amp; ADDRESS(82+3,AY$2+1))))</f>
        <v>0</v>
      </c>
      <c r="AZ87">
        <f>IFERROR(SMALL(AY5:AY343,ROW()-ROW($AZ$5)+1),"")</f>
        <v>0</v>
      </c>
      <c r="BB87">
        <f>IFERROR(SUM(AZ5:AZ87),"")</f>
        <v>0</v>
      </c>
      <c r="BC87" cm="1">
        <f t="array" ref="BC87">_xlfn.SWITCH(Charts!$B$3,"average", AVERAGE(INDIRECT(ADDRESS(82+3,BC$2+1,,,"Instances") &amp; ":" &amp; ADDRESS(82+3,BC$2+1))),"median", MEDIAN(INDIRECT(ADDRESS(82+3,BC$2+1,,,"Instances") &amp; ":" &amp; ADDRESS(82+3,BC$2+1))),"min", MIN(INDIRECT(ADDRESS(82+3,BC$2+1,,,"Instances") &amp; ":" &amp; ADDRESS(82+3,BC$2+1))),"max", MAX(INDIRECT(ADDRESS(82+3,BC$2+1,,,"Instances") &amp; ":" &amp; ADDRESS(82+3,BC$2+1))),"diff", MAX(INDIRECT(ADDRESS(82+3,BC$2+1,,,"Instances") &amp; ":" &amp; ADDRESS(82+3,BC$2+1)))-MIN(INDIRECT(ADDRESS(82+3,BC$2+1,,,"Instances") &amp; ":" &amp; ADDRESS(82+3,BC$2+1))))</f>
        <v>0</v>
      </c>
      <c r="BD87">
        <f>IFERROR(SMALL(BC5:BC343,ROW()-ROW($BD$5)+1),"")</f>
        <v>0</v>
      </c>
      <c r="BF87">
        <f>IFERROR(SUM(BD5:BD87),"")</f>
        <v>0</v>
      </c>
      <c r="BG87" cm="1">
        <f t="array" ref="BG87">_xlfn.SWITCH(Charts!$B$3,"average", AVERAGE(INDIRECT(ADDRESS(82+3,BG$2+1,,,"Instances") &amp; ":" &amp; ADDRESS(82+3,BG$2+1))),"median", MEDIAN(INDIRECT(ADDRESS(82+3,BG$2+1,,,"Instances") &amp; ":" &amp; ADDRESS(82+3,BG$2+1))),"min", MIN(INDIRECT(ADDRESS(82+3,BG$2+1,,,"Instances") &amp; ":" &amp; ADDRESS(82+3,BG$2+1))),"max", MAX(INDIRECT(ADDRESS(82+3,BG$2+1,,,"Instances") &amp; ":" &amp; ADDRESS(82+3,BG$2+1))),"diff", MAX(INDIRECT(ADDRESS(82+3,BG$2+1,,,"Instances") &amp; ":" &amp; ADDRESS(82+3,BG$2+1)))-MIN(INDIRECT(ADDRESS(82+3,BG$2+1,,,"Instances") &amp; ":" &amp; ADDRESS(82+3,BG$2+1))))</f>
        <v>0</v>
      </c>
      <c r="BH87">
        <f>IFERROR(SMALL(BG5:BG343,ROW()-ROW($BH$5)+1),"")</f>
        <v>0</v>
      </c>
      <c r="BJ87">
        <f>IFERROR(SUM(BH5:BH87),"")</f>
        <v>0</v>
      </c>
      <c r="BK87" cm="1">
        <f t="array" ref="BK87">_xlfn.SWITCH(Charts!$B$3,"average", AVERAGE(INDIRECT(ADDRESS(82+3,BK$2+1,,,"Instances") &amp; ":" &amp; ADDRESS(82+3,BK$2+1))),"median", MEDIAN(INDIRECT(ADDRESS(82+3,BK$2+1,,,"Instances") &amp; ":" &amp; ADDRESS(82+3,BK$2+1))),"min", MIN(INDIRECT(ADDRESS(82+3,BK$2+1,,,"Instances") &amp; ":" &amp; ADDRESS(82+3,BK$2+1))),"max", MAX(INDIRECT(ADDRESS(82+3,BK$2+1,,,"Instances") &amp; ":" &amp; ADDRESS(82+3,BK$2+1))),"diff", MAX(INDIRECT(ADDRESS(82+3,BK$2+1,,,"Instances") &amp; ":" &amp; ADDRESS(82+3,BK$2+1)))-MIN(INDIRECT(ADDRESS(82+3,BK$2+1,,,"Instances") &amp; ":" &amp; ADDRESS(82+3,BK$2+1))))</f>
        <v>0</v>
      </c>
      <c r="BL87">
        <f>IFERROR(SMALL(BK5:BK343,ROW()-ROW($BL$5)+1),"")</f>
        <v>0</v>
      </c>
      <c r="BN87">
        <f>IFERROR(SUM(BL5:BL87),"")</f>
        <v>0</v>
      </c>
      <c r="BO87" cm="1">
        <f t="array" ref="BO87">_xlfn.SWITCH(Charts!$B$3,"average", AVERAGE(INDIRECT(ADDRESS(82+3,BO$2+1,,,"Instances") &amp; ":" &amp; ADDRESS(82+3,BO$2+1))),"median", MEDIAN(INDIRECT(ADDRESS(82+3,BO$2+1,,,"Instances") &amp; ":" &amp; ADDRESS(82+3,BO$2+1))),"min", MIN(INDIRECT(ADDRESS(82+3,BO$2+1,,,"Instances") &amp; ":" &amp; ADDRESS(82+3,BO$2+1))),"max", MAX(INDIRECT(ADDRESS(82+3,BO$2+1,,,"Instances") &amp; ":" &amp; ADDRESS(82+3,BO$2+1))),"diff", MAX(INDIRECT(ADDRESS(82+3,BO$2+1,,,"Instances") &amp; ":" &amp; ADDRESS(82+3,BO$2+1)))-MIN(INDIRECT(ADDRESS(82+3,BO$2+1,,,"Instances") &amp; ":" &amp; ADDRESS(82+3,BO$2+1))))</f>
        <v>0</v>
      </c>
      <c r="BP87">
        <f>IFERROR(SMALL(BO5:BO343,ROW()-ROW($BP$5)+1),"")</f>
        <v>0</v>
      </c>
      <c r="BR87">
        <f>IFERROR(SUM(BP5:BP87),"")</f>
        <v>0</v>
      </c>
      <c r="BU87">
        <f>IF(Charts!$B$3="none",E1789,IF(AM1789="",NA(),AM1789))</f>
        <v>0</v>
      </c>
      <c r="BV87">
        <f>IF(Charts!$B$3="none",F1789,IF(AN1789="",NA(),AN1789))</f>
        <v>0</v>
      </c>
      <c r="BW87">
        <f>IF(Charts!$B$3="none",G1789,IF(AO1789="",NA(),AO1789))</f>
        <v>0</v>
      </c>
      <c r="BX87">
        <f>IF(Charts!$B$3="none",H1789,IF(AP1789="",NA(),AP1789))</f>
        <v>0</v>
      </c>
      <c r="BY87">
        <f>IF(Charts!$B$3="none",I1789,IF(AQ1789="",NA(),AQ1789))</f>
        <v>0</v>
      </c>
      <c r="BZ87">
        <f>IF(Charts!$B$3="none",J1789,IF(AR1789="",NA(),AR1789))</f>
        <v>0</v>
      </c>
      <c r="CA87">
        <f>IF(Charts!$B$3="none",K1789,IF(AS1789="",NA(),AS1789))</f>
        <v>0</v>
      </c>
      <c r="CB87">
        <f>IF(Charts!$B$3="none",L1789,IF(AT1789="",NA(),AT1789))</f>
        <v>0</v>
      </c>
      <c r="CC87">
        <f>IF(Charts!$B$3="none",M1789,IF(AU1789="",NA(),AU1789))</f>
        <v>0</v>
      </c>
      <c r="CD87">
        <f>IF(Charts!$B$3="none",N1789,IF(AV1789="",NA(),AV1789))</f>
        <v>0</v>
      </c>
      <c r="CE87">
        <f>IF(Charts!$B$3="none",O1789,IF(AW1789="",NA(),AW1789))</f>
        <v>0</v>
      </c>
      <c r="CF87">
        <f>IF(Charts!$B$3="none",P1789,IF(AX1789="",NA(),AX1789))</f>
        <v>0</v>
      </c>
      <c r="CG87">
        <f>IF(Charts!$B$3="none",Q1789,IF(AY1789="",NA(),AY1789))</f>
        <v>0</v>
      </c>
      <c r="CH87">
        <f>IF(Charts!$B$3="none",R1789,IF(AZ1789="",NA(),AZ1789))</f>
        <v>0</v>
      </c>
      <c r="CI87">
        <f>IF(Charts!$B$3="none",S1789,IF(BA1789="",NA(),BA1789))</f>
        <v>0</v>
      </c>
      <c r="CJ87">
        <f>IF(Charts!$B$3="none",T1789,IF(BB1789="",NA(),BB1789))</f>
        <v>0</v>
      </c>
      <c r="CK87">
        <f>IF(Charts!$B$3="none",U1789,IF(BC1789="",NA(),BC1789))</f>
        <v>0</v>
      </c>
      <c r="CL87">
        <f>IF(Charts!$B$3="none",V1789,IF(BD1789="",NA(),BD1789))</f>
        <v>0</v>
      </c>
      <c r="CM87">
        <f>IF(Charts!$B$3="none",W1789,IF(BE1789="",NA(),BE1789))</f>
        <v>0</v>
      </c>
      <c r="CN87">
        <f>IF(Charts!$B$3="none",X1789,IF(BF1789="",NA(),BF1789))</f>
        <v>0</v>
      </c>
      <c r="CO87">
        <f>IF(Charts!$B$3="none",Y1789,IF(BG1789="",NA(),BG1789))</f>
        <v>0</v>
      </c>
      <c r="CP87">
        <f>IF(Charts!$B$3="none",Z1789,IF(BH1789="",NA(),BH1789))</f>
        <v>0</v>
      </c>
      <c r="CQ87">
        <f>IF(Charts!$B$3="none",AA1789,IF(BI1789="",NA(),BI1789))</f>
        <v>0</v>
      </c>
      <c r="CR87">
        <f>IF(Charts!$B$3="none",AB1789,IF(BJ1789="",NA(),BJ1789))</f>
        <v>0</v>
      </c>
      <c r="CS87">
        <f>IF(Charts!$B$3="none",AC1789,IF(BK1789="",NA(),BK1789))</f>
        <v>0</v>
      </c>
      <c r="CT87">
        <f>IF(Charts!$B$3="none",AD1789,IF(BL1789="",NA(),BL1789))</f>
        <v>0</v>
      </c>
      <c r="CU87">
        <f>IF(Charts!$B$3="none",AE1789,IF(BM1789="",NA(),BM1789))</f>
        <v>0</v>
      </c>
      <c r="CV87">
        <f>IF(Charts!$B$3="none",AF1789,IF(BN1789="",NA(),BN1789))</f>
        <v>0</v>
      </c>
      <c r="CW87">
        <f>IF(Charts!$B$3="none",AG1789,IF(BO1789="",NA(),BO1789))</f>
        <v>0</v>
      </c>
      <c r="CX87">
        <f>IF(Charts!$B$3="none",AH1789,IF(BP1789="",NA(),BP1789))</f>
        <v>0</v>
      </c>
      <c r="CY87">
        <f>IF(Charts!$B$3="none",AI1789,IF(BQ1789="",NA(),BQ1789))</f>
        <v>0</v>
      </c>
      <c r="CZ87">
        <f>IF(Charts!$B$3="none",AJ1789,IF(BR1789="",NA(),BR1789))</f>
        <v>0</v>
      </c>
    </row>
    <row r="88" spans="4:104">
      <c r="D88">
        <v>84</v>
      </c>
      <c r="E88">
        <f>IF(INDIRECT(ADDRESS($D88+2,E$2+1,,,"Instances"))="","",INDIRECT(ADDRESS($D88+2,E$2+1,,,"Instances")))</f>
        <v>0</v>
      </c>
      <c r="F88">
        <f>IFERROR(SMALL(E5:E343,ROW()-ROW($F$5)+1),"")</f>
        <v>0</v>
      </c>
      <c r="H88">
        <f>IFERROR(SUM(F5:F88),"")</f>
        <v>0</v>
      </c>
      <c r="I88">
        <f>IF(INDIRECT(ADDRESS($D88+2,I$2+1,,,"Instances"))="","",INDIRECT(ADDRESS($D88+2,I$2+1,,,"Instances")))</f>
        <v>0</v>
      </c>
      <c r="J88">
        <f>IFERROR(SMALL(I5:I343,ROW()-ROW($J$5)+1),"")</f>
        <v>0</v>
      </c>
      <c r="L88">
        <f>IFERROR(SUM(J5:J88),"")</f>
        <v>0</v>
      </c>
      <c r="M88">
        <f>IF(INDIRECT(ADDRESS($D88+2,M$2+1,,,"Instances"))="","",INDIRECT(ADDRESS($D88+2,M$2+1,,,"Instances")))</f>
        <v>0</v>
      </c>
      <c r="N88">
        <f>IFERROR(SMALL(M5:M343,ROW()-ROW($N$5)+1),"")</f>
        <v>0</v>
      </c>
      <c r="P88">
        <f>IFERROR(SUM(N5:N88),"")</f>
        <v>0</v>
      </c>
      <c r="Q88">
        <f>IF(INDIRECT(ADDRESS($D88+2,Q$2+1,,,"Instances"))="","",INDIRECT(ADDRESS($D88+2,Q$2+1,,,"Instances")))</f>
        <v>0</v>
      </c>
      <c r="R88">
        <f>IFERROR(SMALL(Q5:Q343,ROW()-ROW($R$5)+1),"")</f>
        <v>0</v>
      </c>
      <c r="T88">
        <f>IFERROR(SUM(R5:R88),"")</f>
        <v>0</v>
      </c>
      <c r="U88">
        <f>IF(INDIRECT(ADDRESS($D88+2,U$2+1,,,"Instances"))="","",INDIRECT(ADDRESS($D88+2,U$2+1,,,"Instances")))</f>
        <v>0</v>
      </c>
      <c r="V88">
        <f>IFERROR(SMALL(U5:U343,ROW()-ROW($V$5)+1),"")</f>
        <v>0</v>
      </c>
      <c r="X88">
        <f>IFERROR(SUM(V5:V88),"")</f>
        <v>0</v>
      </c>
      <c r="Y88">
        <f>IF(INDIRECT(ADDRESS($D88+2,Y$2+1,,,"Instances"))="","",INDIRECT(ADDRESS($D88+2,Y$2+1,,,"Instances")))</f>
        <v>0</v>
      </c>
      <c r="Z88">
        <f>IFERROR(SMALL(Y5:Y343,ROW()-ROW($Z$5)+1),"")</f>
        <v>0</v>
      </c>
      <c r="AB88">
        <f>IFERROR(SUM(Z5:Z88),"")</f>
        <v>0</v>
      </c>
      <c r="AC88">
        <f>IF(INDIRECT(ADDRESS($D88+2,AC$2+1,,,"Instances"))="","",INDIRECT(ADDRESS($D88+2,AC$2+1,,,"Instances")))</f>
        <v>0</v>
      </c>
      <c r="AD88">
        <f>IFERROR(SMALL(AC5:AC343,ROW()-ROW($AD$5)+1),"")</f>
        <v>0</v>
      </c>
      <c r="AF88">
        <f>IFERROR(SUM(AD5:AD88),"")</f>
        <v>0</v>
      </c>
      <c r="AG88">
        <f>IF(INDIRECT(ADDRESS($D88+2,AG$2+1,,,"Instances"))="","",INDIRECT(ADDRESS($D88+2,AG$2+1,,,"Instances")))</f>
        <v>0</v>
      </c>
      <c r="AH88">
        <f>IFERROR(SMALL(AG5:AG343,ROW()-ROW($AH$5)+1),"")</f>
        <v>0</v>
      </c>
      <c r="AJ88">
        <f>IFERROR(SUM(AH5:AH88),"")</f>
        <v>0</v>
      </c>
      <c r="AL88">
        <v>84</v>
      </c>
      <c r="AM88" cm="1">
        <f t="array" ref="AM88">_xlfn.SWITCH(Charts!$B$3,"average", AVERAGE(INDIRECT(ADDRESS(83+3,AM$2+1,,,"Instances") &amp; ":" &amp; ADDRESS(83+3,AM$2+1))),"median", MEDIAN(INDIRECT(ADDRESS(83+3,AM$2+1,,,"Instances") &amp; ":" &amp; ADDRESS(83+3,AM$2+1))),"min", MIN(INDIRECT(ADDRESS(83+3,AM$2+1,,,"Instances") &amp; ":" &amp; ADDRESS(83+3,AM$2+1))),"max", MAX(INDIRECT(ADDRESS(83+3,AM$2+1,,,"Instances") &amp; ":" &amp; ADDRESS(83+3,AM$2+1))),"diff", MAX(INDIRECT(ADDRESS(83+3,AM$2+1,,,"Instances") &amp; ":" &amp; ADDRESS(83+3,AM$2+1)))-MIN(INDIRECT(ADDRESS(83+3,AM$2+1,,,"Instances") &amp; ":" &amp; ADDRESS(83+3,AM$2+1))))</f>
        <v>0</v>
      </c>
      <c r="AN88">
        <f>IFERROR(SMALL(AM5:AM343,ROW()-ROW($AN$5)+1),"")</f>
        <v>0</v>
      </c>
      <c r="AP88">
        <f>IFERROR(SUM(AN5:AN88),"")</f>
        <v>0</v>
      </c>
      <c r="AQ88" cm="1">
        <f t="array" ref="AQ88">_xlfn.SWITCH(Charts!$B$3,"average", AVERAGE(INDIRECT(ADDRESS(83+3,AQ$2+1,,,"Instances") &amp; ":" &amp; ADDRESS(83+3,AQ$2+1))),"median", MEDIAN(INDIRECT(ADDRESS(83+3,AQ$2+1,,,"Instances") &amp; ":" &amp; ADDRESS(83+3,AQ$2+1))),"min", MIN(INDIRECT(ADDRESS(83+3,AQ$2+1,,,"Instances") &amp; ":" &amp; ADDRESS(83+3,AQ$2+1))),"max", MAX(INDIRECT(ADDRESS(83+3,AQ$2+1,,,"Instances") &amp; ":" &amp; ADDRESS(83+3,AQ$2+1))),"diff", MAX(INDIRECT(ADDRESS(83+3,AQ$2+1,,,"Instances") &amp; ":" &amp; ADDRESS(83+3,AQ$2+1)))-MIN(INDIRECT(ADDRESS(83+3,AQ$2+1,,,"Instances") &amp; ":" &amp; ADDRESS(83+3,AQ$2+1))))</f>
        <v>0</v>
      </c>
      <c r="AR88">
        <f>IFERROR(SMALL(AQ5:AQ343,ROW()-ROW($AR$5)+1),"")</f>
        <v>0</v>
      </c>
      <c r="AT88">
        <f>IFERROR(SUM(AR5:AR88),"")</f>
        <v>0</v>
      </c>
      <c r="AU88" cm="1">
        <f t="array" ref="AU88">_xlfn.SWITCH(Charts!$B$3,"average", AVERAGE(INDIRECT(ADDRESS(83+3,AU$2+1,,,"Instances") &amp; ":" &amp; ADDRESS(83+3,AU$2+1))),"median", MEDIAN(INDIRECT(ADDRESS(83+3,AU$2+1,,,"Instances") &amp; ":" &amp; ADDRESS(83+3,AU$2+1))),"min", MIN(INDIRECT(ADDRESS(83+3,AU$2+1,,,"Instances") &amp; ":" &amp; ADDRESS(83+3,AU$2+1))),"max", MAX(INDIRECT(ADDRESS(83+3,AU$2+1,,,"Instances") &amp; ":" &amp; ADDRESS(83+3,AU$2+1))),"diff", MAX(INDIRECT(ADDRESS(83+3,AU$2+1,,,"Instances") &amp; ":" &amp; ADDRESS(83+3,AU$2+1)))-MIN(INDIRECT(ADDRESS(83+3,AU$2+1,,,"Instances") &amp; ":" &amp; ADDRESS(83+3,AU$2+1))))</f>
        <v>0</v>
      </c>
      <c r="AV88">
        <f>IFERROR(SMALL(AU5:AU343,ROW()-ROW($AV$5)+1),"")</f>
        <v>0</v>
      </c>
      <c r="AX88">
        <f>IFERROR(SUM(AV5:AV88),"")</f>
        <v>0</v>
      </c>
      <c r="AY88" cm="1">
        <f t="array" ref="AY88">_xlfn.SWITCH(Charts!$B$3,"average", AVERAGE(INDIRECT(ADDRESS(83+3,AY$2+1,,,"Instances") &amp; ":" &amp; ADDRESS(83+3,AY$2+1))),"median", MEDIAN(INDIRECT(ADDRESS(83+3,AY$2+1,,,"Instances") &amp; ":" &amp; ADDRESS(83+3,AY$2+1))),"min", MIN(INDIRECT(ADDRESS(83+3,AY$2+1,,,"Instances") &amp; ":" &amp; ADDRESS(83+3,AY$2+1))),"max", MAX(INDIRECT(ADDRESS(83+3,AY$2+1,,,"Instances") &amp; ":" &amp; ADDRESS(83+3,AY$2+1))),"diff", MAX(INDIRECT(ADDRESS(83+3,AY$2+1,,,"Instances") &amp; ":" &amp; ADDRESS(83+3,AY$2+1)))-MIN(INDIRECT(ADDRESS(83+3,AY$2+1,,,"Instances") &amp; ":" &amp; ADDRESS(83+3,AY$2+1))))</f>
        <v>0</v>
      </c>
      <c r="AZ88">
        <f>IFERROR(SMALL(AY5:AY343,ROW()-ROW($AZ$5)+1),"")</f>
        <v>0</v>
      </c>
      <c r="BB88">
        <f>IFERROR(SUM(AZ5:AZ88),"")</f>
        <v>0</v>
      </c>
      <c r="BC88" cm="1">
        <f t="array" ref="BC88">_xlfn.SWITCH(Charts!$B$3,"average", AVERAGE(INDIRECT(ADDRESS(83+3,BC$2+1,,,"Instances") &amp; ":" &amp; ADDRESS(83+3,BC$2+1))),"median", MEDIAN(INDIRECT(ADDRESS(83+3,BC$2+1,,,"Instances") &amp; ":" &amp; ADDRESS(83+3,BC$2+1))),"min", MIN(INDIRECT(ADDRESS(83+3,BC$2+1,,,"Instances") &amp; ":" &amp; ADDRESS(83+3,BC$2+1))),"max", MAX(INDIRECT(ADDRESS(83+3,BC$2+1,,,"Instances") &amp; ":" &amp; ADDRESS(83+3,BC$2+1))),"diff", MAX(INDIRECT(ADDRESS(83+3,BC$2+1,,,"Instances") &amp; ":" &amp; ADDRESS(83+3,BC$2+1)))-MIN(INDIRECT(ADDRESS(83+3,BC$2+1,,,"Instances") &amp; ":" &amp; ADDRESS(83+3,BC$2+1))))</f>
        <v>0</v>
      </c>
      <c r="BD88">
        <f>IFERROR(SMALL(BC5:BC343,ROW()-ROW($BD$5)+1),"")</f>
        <v>0</v>
      </c>
      <c r="BF88">
        <f>IFERROR(SUM(BD5:BD88),"")</f>
        <v>0</v>
      </c>
      <c r="BG88" cm="1">
        <f t="array" ref="BG88">_xlfn.SWITCH(Charts!$B$3,"average", AVERAGE(INDIRECT(ADDRESS(83+3,BG$2+1,,,"Instances") &amp; ":" &amp; ADDRESS(83+3,BG$2+1))),"median", MEDIAN(INDIRECT(ADDRESS(83+3,BG$2+1,,,"Instances") &amp; ":" &amp; ADDRESS(83+3,BG$2+1))),"min", MIN(INDIRECT(ADDRESS(83+3,BG$2+1,,,"Instances") &amp; ":" &amp; ADDRESS(83+3,BG$2+1))),"max", MAX(INDIRECT(ADDRESS(83+3,BG$2+1,,,"Instances") &amp; ":" &amp; ADDRESS(83+3,BG$2+1))),"diff", MAX(INDIRECT(ADDRESS(83+3,BG$2+1,,,"Instances") &amp; ":" &amp; ADDRESS(83+3,BG$2+1)))-MIN(INDIRECT(ADDRESS(83+3,BG$2+1,,,"Instances") &amp; ":" &amp; ADDRESS(83+3,BG$2+1))))</f>
        <v>0</v>
      </c>
      <c r="BH88">
        <f>IFERROR(SMALL(BG5:BG343,ROW()-ROW($BH$5)+1),"")</f>
        <v>0</v>
      </c>
      <c r="BJ88">
        <f>IFERROR(SUM(BH5:BH88),"")</f>
        <v>0</v>
      </c>
      <c r="BK88" cm="1">
        <f t="array" ref="BK88">_xlfn.SWITCH(Charts!$B$3,"average", AVERAGE(INDIRECT(ADDRESS(83+3,BK$2+1,,,"Instances") &amp; ":" &amp; ADDRESS(83+3,BK$2+1))),"median", MEDIAN(INDIRECT(ADDRESS(83+3,BK$2+1,,,"Instances") &amp; ":" &amp; ADDRESS(83+3,BK$2+1))),"min", MIN(INDIRECT(ADDRESS(83+3,BK$2+1,,,"Instances") &amp; ":" &amp; ADDRESS(83+3,BK$2+1))),"max", MAX(INDIRECT(ADDRESS(83+3,BK$2+1,,,"Instances") &amp; ":" &amp; ADDRESS(83+3,BK$2+1))),"diff", MAX(INDIRECT(ADDRESS(83+3,BK$2+1,,,"Instances") &amp; ":" &amp; ADDRESS(83+3,BK$2+1)))-MIN(INDIRECT(ADDRESS(83+3,BK$2+1,,,"Instances") &amp; ":" &amp; ADDRESS(83+3,BK$2+1))))</f>
        <v>0</v>
      </c>
      <c r="BL88">
        <f>IFERROR(SMALL(BK5:BK343,ROW()-ROW($BL$5)+1),"")</f>
        <v>0</v>
      </c>
      <c r="BN88">
        <f>IFERROR(SUM(BL5:BL88),"")</f>
        <v>0</v>
      </c>
      <c r="BO88" cm="1">
        <f t="array" ref="BO88">_xlfn.SWITCH(Charts!$B$3,"average", AVERAGE(INDIRECT(ADDRESS(83+3,BO$2+1,,,"Instances") &amp; ":" &amp; ADDRESS(83+3,BO$2+1))),"median", MEDIAN(INDIRECT(ADDRESS(83+3,BO$2+1,,,"Instances") &amp; ":" &amp; ADDRESS(83+3,BO$2+1))),"min", MIN(INDIRECT(ADDRESS(83+3,BO$2+1,,,"Instances") &amp; ":" &amp; ADDRESS(83+3,BO$2+1))),"max", MAX(INDIRECT(ADDRESS(83+3,BO$2+1,,,"Instances") &amp; ":" &amp; ADDRESS(83+3,BO$2+1))),"diff", MAX(INDIRECT(ADDRESS(83+3,BO$2+1,,,"Instances") &amp; ":" &amp; ADDRESS(83+3,BO$2+1)))-MIN(INDIRECT(ADDRESS(83+3,BO$2+1,,,"Instances") &amp; ":" &amp; ADDRESS(83+3,BO$2+1))))</f>
        <v>0</v>
      </c>
      <c r="BP88">
        <f>IFERROR(SMALL(BO5:BO343,ROW()-ROW($BP$5)+1),"")</f>
        <v>0</v>
      </c>
      <c r="BR88">
        <f>IFERROR(SUM(BP5:BP88),"")</f>
        <v>0</v>
      </c>
      <c r="BU88">
        <f>IF(Charts!$B$3="none",E1790,IF(AM1790="",NA(),AM1790))</f>
        <v>0</v>
      </c>
      <c r="BV88">
        <f>IF(Charts!$B$3="none",F1790,IF(AN1790="",NA(),AN1790))</f>
        <v>0</v>
      </c>
      <c r="BW88">
        <f>IF(Charts!$B$3="none",G1790,IF(AO1790="",NA(),AO1790))</f>
        <v>0</v>
      </c>
      <c r="BX88">
        <f>IF(Charts!$B$3="none",H1790,IF(AP1790="",NA(),AP1790))</f>
        <v>0</v>
      </c>
      <c r="BY88">
        <f>IF(Charts!$B$3="none",I1790,IF(AQ1790="",NA(),AQ1790))</f>
        <v>0</v>
      </c>
      <c r="BZ88">
        <f>IF(Charts!$B$3="none",J1790,IF(AR1790="",NA(),AR1790))</f>
        <v>0</v>
      </c>
      <c r="CA88">
        <f>IF(Charts!$B$3="none",K1790,IF(AS1790="",NA(),AS1790))</f>
        <v>0</v>
      </c>
      <c r="CB88">
        <f>IF(Charts!$B$3="none",L1790,IF(AT1790="",NA(),AT1790))</f>
        <v>0</v>
      </c>
      <c r="CC88">
        <f>IF(Charts!$B$3="none",M1790,IF(AU1790="",NA(),AU1790))</f>
        <v>0</v>
      </c>
      <c r="CD88">
        <f>IF(Charts!$B$3="none",N1790,IF(AV1790="",NA(),AV1790))</f>
        <v>0</v>
      </c>
      <c r="CE88">
        <f>IF(Charts!$B$3="none",O1790,IF(AW1790="",NA(),AW1790))</f>
        <v>0</v>
      </c>
      <c r="CF88">
        <f>IF(Charts!$B$3="none",P1790,IF(AX1790="",NA(),AX1790))</f>
        <v>0</v>
      </c>
      <c r="CG88">
        <f>IF(Charts!$B$3="none",Q1790,IF(AY1790="",NA(),AY1790))</f>
        <v>0</v>
      </c>
      <c r="CH88">
        <f>IF(Charts!$B$3="none",R1790,IF(AZ1790="",NA(),AZ1790))</f>
        <v>0</v>
      </c>
      <c r="CI88">
        <f>IF(Charts!$B$3="none",S1790,IF(BA1790="",NA(),BA1790))</f>
        <v>0</v>
      </c>
      <c r="CJ88">
        <f>IF(Charts!$B$3="none",T1790,IF(BB1790="",NA(),BB1790))</f>
        <v>0</v>
      </c>
      <c r="CK88">
        <f>IF(Charts!$B$3="none",U1790,IF(BC1790="",NA(),BC1790))</f>
        <v>0</v>
      </c>
      <c r="CL88">
        <f>IF(Charts!$B$3="none",V1790,IF(BD1790="",NA(),BD1790))</f>
        <v>0</v>
      </c>
      <c r="CM88">
        <f>IF(Charts!$B$3="none",W1790,IF(BE1790="",NA(),BE1790))</f>
        <v>0</v>
      </c>
      <c r="CN88">
        <f>IF(Charts!$B$3="none",X1790,IF(BF1790="",NA(),BF1790))</f>
        <v>0</v>
      </c>
      <c r="CO88">
        <f>IF(Charts!$B$3="none",Y1790,IF(BG1790="",NA(),BG1790))</f>
        <v>0</v>
      </c>
      <c r="CP88">
        <f>IF(Charts!$B$3="none",Z1790,IF(BH1790="",NA(),BH1790))</f>
        <v>0</v>
      </c>
      <c r="CQ88">
        <f>IF(Charts!$B$3="none",AA1790,IF(BI1790="",NA(),BI1790))</f>
        <v>0</v>
      </c>
      <c r="CR88">
        <f>IF(Charts!$B$3="none",AB1790,IF(BJ1790="",NA(),BJ1790))</f>
        <v>0</v>
      </c>
      <c r="CS88">
        <f>IF(Charts!$B$3="none",AC1790,IF(BK1790="",NA(),BK1790))</f>
        <v>0</v>
      </c>
      <c r="CT88">
        <f>IF(Charts!$B$3="none",AD1790,IF(BL1790="",NA(),BL1790))</f>
        <v>0</v>
      </c>
      <c r="CU88">
        <f>IF(Charts!$B$3="none",AE1790,IF(BM1790="",NA(),BM1790))</f>
        <v>0</v>
      </c>
      <c r="CV88">
        <f>IF(Charts!$B$3="none",AF1790,IF(BN1790="",NA(),BN1790))</f>
        <v>0</v>
      </c>
      <c r="CW88">
        <f>IF(Charts!$B$3="none",AG1790,IF(BO1790="",NA(),BO1790))</f>
        <v>0</v>
      </c>
      <c r="CX88">
        <f>IF(Charts!$B$3="none",AH1790,IF(BP1790="",NA(),BP1790))</f>
        <v>0</v>
      </c>
      <c r="CY88">
        <f>IF(Charts!$B$3="none",AI1790,IF(BQ1790="",NA(),BQ1790))</f>
        <v>0</v>
      </c>
      <c r="CZ88">
        <f>IF(Charts!$B$3="none",AJ1790,IF(BR1790="",NA(),BR1790))</f>
        <v>0</v>
      </c>
    </row>
    <row r="89" spans="4:104">
      <c r="D89">
        <v>85</v>
      </c>
      <c r="E89">
        <f>IF(INDIRECT(ADDRESS($D89+2,E$2+1,,,"Instances"))="","",INDIRECT(ADDRESS($D89+2,E$2+1,,,"Instances")))</f>
        <v>0</v>
      </c>
      <c r="F89">
        <f>IFERROR(SMALL(E5:E343,ROW()-ROW($F$5)+1),"")</f>
        <v>0</v>
      </c>
      <c r="H89">
        <f>IFERROR(SUM(F5:F89),"")</f>
        <v>0</v>
      </c>
      <c r="I89">
        <f>IF(INDIRECT(ADDRESS($D89+2,I$2+1,,,"Instances"))="","",INDIRECT(ADDRESS($D89+2,I$2+1,,,"Instances")))</f>
        <v>0</v>
      </c>
      <c r="J89">
        <f>IFERROR(SMALL(I5:I343,ROW()-ROW($J$5)+1),"")</f>
        <v>0</v>
      </c>
      <c r="L89">
        <f>IFERROR(SUM(J5:J89),"")</f>
        <v>0</v>
      </c>
      <c r="M89">
        <f>IF(INDIRECT(ADDRESS($D89+2,M$2+1,,,"Instances"))="","",INDIRECT(ADDRESS($D89+2,M$2+1,,,"Instances")))</f>
        <v>0</v>
      </c>
      <c r="N89">
        <f>IFERROR(SMALL(M5:M343,ROW()-ROW($N$5)+1),"")</f>
        <v>0</v>
      </c>
      <c r="P89">
        <f>IFERROR(SUM(N5:N89),"")</f>
        <v>0</v>
      </c>
      <c r="Q89">
        <f>IF(INDIRECT(ADDRESS($D89+2,Q$2+1,,,"Instances"))="","",INDIRECT(ADDRESS($D89+2,Q$2+1,,,"Instances")))</f>
        <v>0</v>
      </c>
      <c r="R89">
        <f>IFERROR(SMALL(Q5:Q343,ROW()-ROW($R$5)+1),"")</f>
        <v>0</v>
      </c>
      <c r="T89">
        <f>IFERROR(SUM(R5:R89),"")</f>
        <v>0</v>
      </c>
      <c r="U89">
        <f>IF(INDIRECT(ADDRESS($D89+2,U$2+1,,,"Instances"))="","",INDIRECT(ADDRESS($D89+2,U$2+1,,,"Instances")))</f>
        <v>0</v>
      </c>
      <c r="V89">
        <f>IFERROR(SMALL(U5:U343,ROW()-ROW($V$5)+1),"")</f>
        <v>0</v>
      </c>
      <c r="X89">
        <f>IFERROR(SUM(V5:V89),"")</f>
        <v>0</v>
      </c>
      <c r="Y89">
        <f>IF(INDIRECT(ADDRESS($D89+2,Y$2+1,,,"Instances"))="","",INDIRECT(ADDRESS($D89+2,Y$2+1,,,"Instances")))</f>
        <v>0</v>
      </c>
      <c r="Z89">
        <f>IFERROR(SMALL(Y5:Y343,ROW()-ROW($Z$5)+1),"")</f>
        <v>0</v>
      </c>
      <c r="AB89">
        <f>IFERROR(SUM(Z5:Z89),"")</f>
        <v>0</v>
      </c>
      <c r="AC89">
        <f>IF(INDIRECT(ADDRESS($D89+2,AC$2+1,,,"Instances"))="","",INDIRECT(ADDRESS($D89+2,AC$2+1,,,"Instances")))</f>
        <v>0</v>
      </c>
      <c r="AD89">
        <f>IFERROR(SMALL(AC5:AC343,ROW()-ROW($AD$5)+1),"")</f>
        <v>0</v>
      </c>
      <c r="AF89">
        <f>IFERROR(SUM(AD5:AD89),"")</f>
        <v>0</v>
      </c>
      <c r="AG89">
        <f>IF(INDIRECT(ADDRESS($D89+2,AG$2+1,,,"Instances"))="","",INDIRECT(ADDRESS($D89+2,AG$2+1,,,"Instances")))</f>
        <v>0</v>
      </c>
      <c r="AH89">
        <f>IFERROR(SMALL(AG5:AG343,ROW()-ROW($AH$5)+1),"")</f>
        <v>0</v>
      </c>
      <c r="AJ89">
        <f>IFERROR(SUM(AH5:AH89),"")</f>
        <v>0</v>
      </c>
      <c r="AL89">
        <v>85</v>
      </c>
      <c r="AM89" cm="1">
        <f t="array" ref="AM89">_xlfn.SWITCH(Charts!$B$3,"average", AVERAGE(INDIRECT(ADDRESS(84+3,AM$2+1,,,"Instances") &amp; ":" &amp; ADDRESS(84+3,AM$2+1))),"median", MEDIAN(INDIRECT(ADDRESS(84+3,AM$2+1,,,"Instances") &amp; ":" &amp; ADDRESS(84+3,AM$2+1))),"min", MIN(INDIRECT(ADDRESS(84+3,AM$2+1,,,"Instances") &amp; ":" &amp; ADDRESS(84+3,AM$2+1))),"max", MAX(INDIRECT(ADDRESS(84+3,AM$2+1,,,"Instances") &amp; ":" &amp; ADDRESS(84+3,AM$2+1))),"diff", MAX(INDIRECT(ADDRESS(84+3,AM$2+1,,,"Instances") &amp; ":" &amp; ADDRESS(84+3,AM$2+1)))-MIN(INDIRECT(ADDRESS(84+3,AM$2+1,,,"Instances") &amp; ":" &amp; ADDRESS(84+3,AM$2+1))))</f>
        <v>0</v>
      </c>
      <c r="AN89">
        <f>IFERROR(SMALL(AM5:AM343,ROW()-ROW($AN$5)+1),"")</f>
        <v>0</v>
      </c>
      <c r="AP89">
        <f>IFERROR(SUM(AN5:AN89),"")</f>
        <v>0</v>
      </c>
      <c r="AQ89" cm="1">
        <f t="array" ref="AQ89">_xlfn.SWITCH(Charts!$B$3,"average", AVERAGE(INDIRECT(ADDRESS(84+3,AQ$2+1,,,"Instances") &amp; ":" &amp; ADDRESS(84+3,AQ$2+1))),"median", MEDIAN(INDIRECT(ADDRESS(84+3,AQ$2+1,,,"Instances") &amp; ":" &amp; ADDRESS(84+3,AQ$2+1))),"min", MIN(INDIRECT(ADDRESS(84+3,AQ$2+1,,,"Instances") &amp; ":" &amp; ADDRESS(84+3,AQ$2+1))),"max", MAX(INDIRECT(ADDRESS(84+3,AQ$2+1,,,"Instances") &amp; ":" &amp; ADDRESS(84+3,AQ$2+1))),"diff", MAX(INDIRECT(ADDRESS(84+3,AQ$2+1,,,"Instances") &amp; ":" &amp; ADDRESS(84+3,AQ$2+1)))-MIN(INDIRECT(ADDRESS(84+3,AQ$2+1,,,"Instances") &amp; ":" &amp; ADDRESS(84+3,AQ$2+1))))</f>
        <v>0</v>
      </c>
      <c r="AR89">
        <f>IFERROR(SMALL(AQ5:AQ343,ROW()-ROW($AR$5)+1),"")</f>
        <v>0</v>
      </c>
      <c r="AT89">
        <f>IFERROR(SUM(AR5:AR89),"")</f>
        <v>0</v>
      </c>
      <c r="AU89" cm="1">
        <f t="array" ref="AU89">_xlfn.SWITCH(Charts!$B$3,"average", AVERAGE(INDIRECT(ADDRESS(84+3,AU$2+1,,,"Instances") &amp; ":" &amp; ADDRESS(84+3,AU$2+1))),"median", MEDIAN(INDIRECT(ADDRESS(84+3,AU$2+1,,,"Instances") &amp; ":" &amp; ADDRESS(84+3,AU$2+1))),"min", MIN(INDIRECT(ADDRESS(84+3,AU$2+1,,,"Instances") &amp; ":" &amp; ADDRESS(84+3,AU$2+1))),"max", MAX(INDIRECT(ADDRESS(84+3,AU$2+1,,,"Instances") &amp; ":" &amp; ADDRESS(84+3,AU$2+1))),"diff", MAX(INDIRECT(ADDRESS(84+3,AU$2+1,,,"Instances") &amp; ":" &amp; ADDRESS(84+3,AU$2+1)))-MIN(INDIRECT(ADDRESS(84+3,AU$2+1,,,"Instances") &amp; ":" &amp; ADDRESS(84+3,AU$2+1))))</f>
        <v>0</v>
      </c>
      <c r="AV89">
        <f>IFERROR(SMALL(AU5:AU343,ROW()-ROW($AV$5)+1),"")</f>
        <v>0</v>
      </c>
      <c r="AX89">
        <f>IFERROR(SUM(AV5:AV89),"")</f>
        <v>0</v>
      </c>
      <c r="AY89" cm="1">
        <f t="array" ref="AY89">_xlfn.SWITCH(Charts!$B$3,"average", AVERAGE(INDIRECT(ADDRESS(84+3,AY$2+1,,,"Instances") &amp; ":" &amp; ADDRESS(84+3,AY$2+1))),"median", MEDIAN(INDIRECT(ADDRESS(84+3,AY$2+1,,,"Instances") &amp; ":" &amp; ADDRESS(84+3,AY$2+1))),"min", MIN(INDIRECT(ADDRESS(84+3,AY$2+1,,,"Instances") &amp; ":" &amp; ADDRESS(84+3,AY$2+1))),"max", MAX(INDIRECT(ADDRESS(84+3,AY$2+1,,,"Instances") &amp; ":" &amp; ADDRESS(84+3,AY$2+1))),"diff", MAX(INDIRECT(ADDRESS(84+3,AY$2+1,,,"Instances") &amp; ":" &amp; ADDRESS(84+3,AY$2+1)))-MIN(INDIRECT(ADDRESS(84+3,AY$2+1,,,"Instances") &amp; ":" &amp; ADDRESS(84+3,AY$2+1))))</f>
        <v>0</v>
      </c>
      <c r="AZ89">
        <f>IFERROR(SMALL(AY5:AY343,ROW()-ROW($AZ$5)+1),"")</f>
        <v>0</v>
      </c>
      <c r="BB89">
        <f>IFERROR(SUM(AZ5:AZ89),"")</f>
        <v>0</v>
      </c>
      <c r="BC89" cm="1">
        <f t="array" ref="BC89">_xlfn.SWITCH(Charts!$B$3,"average", AVERAGE(INDIRECT(ADDRESS(84+3,BC$2+1,,,"Instances") &amp; ":" &amp; ADDRESS(84+3,BC$2+1))),"median", MEDIAN(INDIRECT(ADDRESS(84+3,BC$2+1,,,"Instances") &amp; ":" &amp; ADDRESS(84+3,BC$2+1))),"min", MIN(INDIRECT(ADDRESS(84+3,BC$2+1,,,"Instances") &amp; ":" &amp; ADDRESS(84+3,BC$2+1))),"max", MAX(INDIRECT(ADDRESS(84+3,BC$2+1,,,"Instances") &amp; ":" &amp; ADDRESS(84+3,BC$2+1))),"diff", MAX(INDIRECT(ADDRESS(84+3,BC$2+1,,,"Instances") &amp; ":" &amp; ADDRESS(84+3,BC$2+1)))-MIN(INDIRECT(ADDRESS(84+3,BC$2+1,,,"Instances") &amp; ":" &amp; ADDRESS(84+3,BC$2+1))))</f>
        <v>0</v>
      </c>
      <c r="BD89">
        <f>IFERROR(SMALL(BC5:BC343,ROW()-ROW($BD$5)+1),"")</f>
        <v>0</v>
      </c>
      <c r="BF89">
        <f>IFERROR(SUM(BD5:BD89),"")</f>
        <v>0</v>
      </c>
      <c r="BG89" cm="1">
        <f t="array" ref="BG89">_xlfn.SWITCH(Charts!$B$3,"average", AVERAGE(INDIRECT(ADDRESS(84+3,BG$2+1,,,"Instances") &amp; ":" &amp; ADDRESS(84+3,BG$2+1))),"median", MEDIAN(INDIRECT(ADDRESS(84+3,BG$2+1,,,"Instances") &amp; ":" &amp; ADDRESS(84+3,BG$2+1))),"min", MIN(INDIRECT(ADDRESS(84+3,BG$2+1,,,"Instances") &amp; ":" &amp; ADDRESS(84+3,BG$2+1))),"max", MAX(INDIRECT(ADDRESS(84+3,BG$2+1,,,"Instances") &amp; ":" &amp; ADDRESS(84+3,BG$2+1))),"diff", MAX(INDIRECT(ADDRESS(84+3,BG$2+1,,,"Instances") &amp; ":" &amp; ADDRESS(84+3,BG$2+1)))-MIN(INDIRECT(ADDRESS(84+3,BG$2+1,,,"Instances") &amp; ":" &amp; ADDRESS(84+3,BG$2+1))))</f>
        <v>0</v>
      </c>
      <c r="BH89">
        <f>IFERROR(SMALL(BG5:BG343,ROW()-ROW($BH$5)+1),"")</f>
        <v>0</v>
      </c>
      <c r="BJ89">
        <f>IFERROR(SUM(BH5:BH89),"")</f>
        <v>0</v>
      </c>
      <c r="BK89" cm="1">
        <f t="array" ref="BK89">_xlfn.SWITCH(Charts!$B$3,"average", AVERAGE(INDIRECT(ADDRESS(84+3,BK$2+1,,,"Instances") &amp; ":" &amp; ADDRESS(84+3,BK$2+1))),"median", MEDIAN(INDIRECT(ADDRESS(84+3,BK$2+1,,,"Instances") &amp; ":" &amp; ADDRESS(84+3,BK$2+1))),"min", MIN(INDIRECT(ADDRESS(84+3,BK$2+1,,,"Instances") &amp; ":" &amp; ADDRESS(84+3,BK$2+1))),"max", MAX(INDIRECT(ADDRESS(84+3,BK$2+1,,,"Instances") &amp; ":" &amp; ADDRESS(84+3,BK$2+1))),"diff", MAX(INDIRECT(ADDRESS(84+3,BK$2+1,,,"Instances") &amp; ":" &amp; ADDRESS(84+3,BK$2+1)))-MIN(INDIRECT(ADDRESS(84+3,BK$2+1,,,"Instances") &amp; ":" &amp; ADDRESS(84+3,BK$2+1))))</f>
        <v>0</v>
      </c>
      <c r="BL89">
        <f>IFERROR(SMALL(BK5:BK343,ROW()-ROW($BL$5)+1),"")</f>
        <v>0</v>
      </c>
      <c r="BN89">
        <f>IFERROR(SUM(BL5:BL89),"")</f>
        <v>0</v>
      </c>
      <c r="BO89" cm="1">
        <f t="array" ref="BO89">_xlfn.SWITCH(Charts!$B$3,"average", AVERAGE(INDIRECT(ADDRESS(84+3,BO$2+1,,,"Instances") &amp; ":" &amp; ADDRESS(84+3,BO$2+1))),"median", MEDIAN(INDIRECT(ADDRESS(84+3,BO$2+1,,,"Instances") &amp; ":" &amp; ADDRESS(84+3,BO$2+1))),"min", MIN(INDIRECT(ADDRESS(84+3,BO$2+1,,,"Instances") &amp; ":" &amp; ADDRESS(84+3,BO$2+1))),"max", MAX(INDIRECT(ADDRESS(84+3,BO$2+1,,,"Instances") &amp; ":" &amp; ADDRESS(84+3,BO$2+1))),"diff", MAX(INDIRECT(ADDRESS(84+3,BO$2+1,,,"Instances") &amp; ":" &amp; ADDRESS(84+3,BO$2+1)))-MIN(INDIRECT(ADDRESS(84+3,BO$2+1,,,"Instances") &amp; ":" &amp; ADDRESS(84+3,BO$2+1))))</f>
        <v>0</v>
      </c>
      <c r="BP89">
        <f>IFERROR(SMALL(BO5:BO343,ROW()-ROW($BP$5)+1),"")</f>
        <v>0</v>
      </c>
      <c r="BR89">
        <f>IFERROR(SUM(BP5:BP89),"")</f>
        <v>0</v>
      </c>
      <c r="BU89">
        <f>IF(Charts!$B$3="none",E1791,IF(AM1791="",NA(),AM1791))</f>
        <v>0</v>
      </c>
      <c r="BV89">
        <f>IF(Charts!$B$3="none",F1791,IF(AN1791="",NA(),AN1791))</f>
        <v>0</v>
      </c>
      <c r="BW89">
        <f>IF(Charts!$B$3="none",G1791,IF(AO1791="",NA(),AO1791))</f>
        <v>0</v>
      </c>
      <c r="BX89">
        <f>IF(Charts!$B$3="none",H1791,IF(AP1791="",NA(),AP1791))</f>
        <v>0</v>
      </c>
      <c r="BY89">
        <f>IF(Charts!$B$3="none",I1791,IF(AQ1791="",NA(),AQ1791))</f>
        <v>0</v>
      </c>
      <c r="BZ89">
        <f>IF(Charts!$B$3="none",J1791,IF(AR1791="",NA(),AR1791))</f>
        <v>0</v>
      </c>
      <c r="CA89">
        <f>IF(Charts!$B$3="none",K1791,IF(AS1791="",NA(),AS1791))</f>
        <v>0</v>
      </c>
      <c r="CB89">
        <f>IF(Charts!$B$3="none",L1791,IF(AT1791="",NA(),AT1791))</f>
        <v>0</v>
      </c>
      <c r="CC89">
        <f>IF(Charts!$B$3="none",M1791,IF(AU1791="",NA(),AU1791))</f>
        <v>0</v>
      </c>
      <c r="CD89">
        <f>IF(Charts!$B$3="none",N1791,IF(AV1791="",NA(),AV1791))</f>
        <v>0</v>
      </c>
      <c r="CE89">
        <f>IF(Charts!$B$3="none",O1791,IF(AW1791="",NA(),AW1791))</f>
        <v>0</v>
      </c>
      <c r="CF89">
        <f>IF(Charts!$B$3="none",P1791,IF(AX1791="",NA(),AX1791))</f>
        <v>0</v>
      </c>
      <c r="CG89">
        <f>IF(Charts!$B$3="none",Q1791,IF(AY1791="",NA(),AY1791))</f>
        <v>0</v>
      </c>
      <c r="CH89">
        <f>IF(Charts!$B$3="none",R1791,IF(AZ1791="",NA(),AZ1791))</f>
        <v>0</v>
      </c>
      <c r="CI89">
        <f>IF(Charts!$B$3="none",S1791,IF(BA1791="",NA(),BA1791))</f>
        <v>0</v>
      </c>
      <c r="CJ89">
        <f>IF(Charts!$B$3="none",T1791,IF(BB1791="",NA(),BB1791))</f>
        <v>0</v>
      </c>
      <c r="CK89">
        <f>IF(Charts!$B$3="none",U1791,IF(BC1791="",NA(),BC1791))</f>
        <v>0</v>
      </c>
      <c r="CL89">
        <f>IF(Charts!$B$3="none",V1791,IF(BD1791="",NA(),BD1791))</f>
        <v>0</v>
      </c>
      <c r="CM89">
        <f>IF(Charts!$B$3="none",W1791,IF(BE1791="",NA(),BE1791))</f>
        <v>0</v>
      </c>
      <c r="CN89">
        <f>IF(Charts!$B$3="none",X1791,IF(BF1791="",NA(),BF1791))</f>
        <v>0</v>
      </c>
      <c r="CO89">
        <f>IF(Charts!$B$3="none",Y1791,IF(BG1791="",NA(),BG1791))</f>
        <v>0</v>
      </c>
      <c r="CP89">
        <f>IF(Charts!$B$3="none",Z1791,IF(BH1791="",NA(),BH1791))</f>
        <v>0</v>
      </c>
      <c r="CQ89">
        <f>IF(Charts!$B$3="none",AA1791,IF(BI1791="",NA(),BI1791))</f>
        <v>0</v>
      </c>
      <c r="CR89">
        <f>IF(Charts!$B$3="none",AB1791,IF(BJ1791="",NA(),BJ1791))</f>
        <v>0</v>
      </c>
      <c r="CS89">
        <f>IF(Charts!$B$3="none",AC1791,IF(BK1791="",NA(),BK1791))</f>
        <v>0</v>
      </c>
      <c r="CT89">
        <f>IF(Charts!$B$3="none",AD1791,IF(BL1791="",NA(),BL1791))</f>
        <v>0</v>
      </c>
      <c r="CU89">
        <f>IF(Charts!$B$3="none",AE1791,IF(BM1791="",NA(),BM1791))</f>
        <v>0</v>
      </c>
      <c r="CV89">
        <f>IF(Charts!$B$3="none",AF1791,IF(BN1791="",NA(),BN1791))</f>
        <v>0</v>
      </c>
      <c r="CW89">
        <f>IF(Charts!$B$3="none",AG1791,IF(BO1791="",NA(),BO1791))</f>
        <v>0</v>
      </c>
      <c r="CX89">
        <f>IF(Charts!$B$3="none",AH1791,IF(BP1791="",NA(),BP1791))</f>
        <v>0</v>
      </c>
      <c r="CY89">
        <f>IF(Charts!$B$3="none",AI1791,IF(BQ1791="",NA(),BQ1791))</f>
        <v>0</v>
      </c>
      <c r="CZ89">
        <f>IF(Charts!$B$3="none",AJ1791,IF(BR1791="",NA(),BR1791))</f>
        <v>0</v>
      </c>
    </row>
    <row r="90" spans="4:104">
      <c r="D90">
        <v>86</v>
      </c>
      <c r="E90">
        <f>IF(INDIRECT(ADDRESS($D90+2,E$2+1,,,"Instances"))="","",INDIRECT(ADDRESS($D90+2,E$2+1,,,"Instances")))</f>
        <v>0</v>
      </c>
      <c r="F90">
        <f>IFERROR(SMALL(E5:E343,ROW()-ROW($F$5)+1),"")</f>
        <v>0</v>
      </c>
      <c r="H90">
        <f>IFERROR(SUM(F5:F90),"")</f>
        <v>0</v>
      </c>
      <c r="I90">
        <f>IF(INDIRECT(ADDRESS($D90+2,I$2+1,,,"Instances"))="","",INDIRECT(ADDRESS($D90+2,I$2+1,,,"Instances")))</f>
        <v>0</v>
      </c>
      <c r="J90">
        <f>IFERROR(SMALL(I5:I343,ROW()-ROW($J$5)+1),"")</f>
        <v>0</v>
      </c>
      <c r="L90">
        <f>IFERROR(SUM(J5:J90),"")</f>
        <v>0</v>
      </c>
      <c r="M90">
        <f>IF(INDIRECT(ADDRESS($D90+2,M$2+1,,,"Instances"))="","",INDIRECT(ADDRESS($D90+2,M$2+1,,,"Instances")))</f>
        <v>0</v>
      </c>
      <c r="N90">
        <f>IFERROR(SMALL(M5:M343,ROW()-ROW($N$5)+1),"")</f>
        <v>0</v>
      </c>
      <c r="P90">
        <f>IFERROR(SUM(N5:N90),"")</f>
        <v>0</v>
      </c>
      <c r="Q90">
        <f>IF(INDIRECT(ADDRESS($D90+2,Q$2+1,,,"Instances"))="","",INDIRECT(ADDRESS($D90+2,Q$2+1,,,"Instances")))</f>
        <v>0</v>
      </c>
      <c r="R90">
        <f>IFERROR(SMALL(Q5:Q343,ROW()-ROW($R$5)+1),"")</f>
        <v>0</v>
      </c>
      <c r="T90">
        <f>IFERROR(SUM(R5:R90),"")</f>
        <v>0</v>
      </c>
      <c r="U90">
        <f>IF(INDIRECT(ADDRESS($D90+2,U$2+1,,,"Instances"))="","",INDIRECT(ADDRESS($D90+2,U$2+1,,,"Instances")))</f>
        <v>0</v>
      </c>
      <c r="V90">
        <f>IFERROR(SMALL(U5:U343,ROW()-ROW($V$5)+1),"")</f>
        <v>0</v>
      </c>
      <c r="X90">
        <f>IFERROR(SUM(V5:V90),"")</f>
        <v>0</v>
      </c>
      <c r="Y90">
        <f>IF(INDIRECT(ADDRESS($D90+2,Y$2+1,,,"Instances"))="","",INDIRECT(ADDRESS($D90+2,Y$2+1,,,"Instances")))</f>
        <v>0</v>
      </c>
      <c r="Z90">
        <f>IFERROR(SMALL(Y5:Y343,ROW()-ROW($Z$5)+1),"")</f>
        <v>0</v>
      </c>
      <c r="AB90">
        <f>IFERROR(SUM(Z5:Z90),"")</f>
        <v>0</v>
      </c>
      <c r="AC90">
        <f>IF(INDIRECT(ADDRESS($D90+2,AC$2+1,,,"Instances"))="","",INDIRECT(ADDRESS($D90+2,AC$2+1,,,"Instances")))</f>
        <v>0</v>
      </c>
      <c r="AD90">
        <f>IFERROR(SMALL(AC5:AC343,ROW()-ROW($AD$5)+1),"")</f>
        <v>0</v>
      </c>
      <c r="AF90">
        <f>IFERROR(SUM(AD5:AD90),"")</f>
        <v>0</v>
      </c>
      <c r="AG90">
        <f>IF(INDIRECT(ADDRESS($D90+2,AG$2+1,,,"Instances"))="","",INDIRECT(ADDRESS($D90+2,AG$2+1,,,"Instances")))</f>
        <v>0</v>
      </c>
      <c r="AH90">
        <f>IFERROR(SMALL(AG5:AG343,ROW()-ROW($AH$5)+1),"")</f>
        <v>0</v>
      </c>
      <c r="AJ90">
        <f>IFERROR(SUM(AH5:AH90),"")</f>
        <v>0</v>
      </c>
      <c r="AL90">
        <v>86</v>
      </c>
      <c r="AM90" cm="1">
        <f t="array" ref="AM90">_xlfn.SWITCH(Charts!$B$3,"average", AVERAGE(INDIRECT(ADDRESS(85+3,AM$2+1,,,"Instances") &amp; ":" &amp; ADDRESS(85+3,AM$2+1))),"median", MEDIAN(INDIRECT(ADDRESS(85+3,AM$2+1,,,"Instances") &amp; ":" &amp; ADDRESS(85+3,AM$2+1))),"min", MIN(INDIRECT(ADDRESS(85+3,AM$2+1,,,"Instances") &amp; ":" &amp; ADDRESS(85+3,AM$2+1))),"max", MAX(INDIRECT(ADDRESS(85+3,AM$2+1,,,"Instances") &amp; ":" &amp; ADDRESS(85+3,AM$2+1))),"diff", MAX(INDIRECT(ADDRESS(85+3,AM$2+1,,,"Instances") &amp; ":" &amp; ADDRESS(85+3,AM$2+1)))-MIN(INDIRECT(ADDRESS(85+3,AM$2+1,,,"Instances") &amp; ":" &amp; ADDRESS(85+3,AM$2+1))))</f>
        <v>0</v>
      </c>
      <c r="AN90">
        <f>IFERROR(SMALL(AM5:AM343,ROW()-ROW($AN$5)+1),"")</f>
        <v>0</v>
      </c>
      <c r="AP90">
        <f>IFERROR(SUM(AN5:AN90),"")</f>
        <v>0</v>
      </c>
      <c r="AQ90" cm="1">
        <f t="array" ref="AQ90">_xlfn.SWITCH(Charts!$B$3,"average", AVERAGE(INDIRECT(ADDRESS(85+3,AQ$2+1,,,"Instances") &amp; ":" &amp; ADDRESS(85+3,AQ$2+1))),"median", MEDIAN(INDIRECT(ADDRESS(85+3,AQ$2+1,,,"Instances") &amp; ":" &amp; ADDRESS(85+3,AQ$2+1))),"min", MIN(INDIRECT(ADDRESS(85+3,AQ$2+1,,,"Instances") &amp; ":" &amp; ADDRESS(85+3,AQ$2+1))),"max", MAX(INDIRECT(ADDRESS(85+3,AQ$2+1,,,"Instances") &amp; ":" &amp; ADDRESS(85+3,AQ$2+1))),"diff", MAX(INDIRECT(ADDRESS(85+3,AQ$2+1,,,"Instances") &amp; ":" &amp; ADDRESS(85+3,AQ$2+1)))-MIN(INDIRECT(ADDRESS(85+3,AQ$2+1,,,"Instances") &amp; ":" &amp; ADDRESS(85+3,AQ$2+1))))</f>
        <v>0</v>
      </c>
      <c r="AR90">
        <f>IFERROR(SMALL(AQ5:AQ343,ROW()-ROW($AR$5)+1),"")</f>
        <v>0</v>
      </c>
      <c r="AT90">
        <f>IFERROR(SUM(AR5:AR90),"")</f>
        <v>0</v>
      </c>
      <c r="AU90" cm="1">
        <f t="array" ref="AU90">_xlfn.SWITCH(Charts!$B$3,"average", AVERAGE(INDIRECT(ADDRESS(85+3,AU$2+1,,,"Instances") &amp; ":" &amp; ADDRESS(85+3,AU$2+1))),"median", MEDIAN(INDIRECT(ADDRESS(85+3,AU$2+1,,,"Instances") &amp; ":" &amp; ADDRESS(85+3,AU$2+1))),"min", MIN(INDIRECT(ADDRESS(85+3,AU$2+1,,,"Instances") &amp; ":" &amp; ADDRESS(85+3,AU$2+1))),"max", MAX(INDIRECT(ADDRESS(85+3,AU$2+1,,,"Instances") &amp; ":" &amp; ADDRESS(85+3,AU$2+1))),"diff", MAX(INDIRECT(ADDRESS(85+3,AU$2+1,,,"Instances") &amp; ":" &amp; ADDRESS(85+3,AU$2+1)))-MIN(INDIRECT(ADDRESS(85+3,AU$2+1,,,"Instances") &amp; ":" &amp; ADDRESS(85+3,AU$2+1))))</f>
        <v>0</v>
      </c>
      <c r="AV90">
        <f>IFERROR(SMALL(AU5:AU343,ROW()-ROW($AV$5)+1),"")</f>
        <v>0</v>
      </c>
      <c r="AX90">
        <f>IFERROR(SUM(AV5:AV90),"")</f>
        <v>0</v>
      </c>
      <c r="AY90" cm="1">
        <f t="array" ref="AY90">_xlfn.SWITCH(Charts!$B$3,"average", AVERAGE(INDIRECT(ADDRESS(85+3,AY$2+1,,,"Instances") &amp; ":" &amp; ADDRESS(85+3,AY$2+1))),"median", MEDIAN(INDIRECT(ADDRESS(85+3,AY$2+1,,,"Instances") &amp; ":" &amp; ADDRESS(85+3,AY$2+1))),"min", MIN(INDIRECT(ADDRESS(85+3,AY$2+1,,,"Instances") &amp; ":" &amp; ADDRESS(85+3,AY$2+1))),"max", MAX(INDIRECT(ADDRESS(85+3,AY$2+1,,,"Instances") &amp; ":" &amp; ADDRESS(85+3,AY$2+1))),"diff", MAX(INDIRECT(ADDRESS(85+3,AY$2+1,,,"Instances") &amp; ":" &amp; ADDRESS(85+3,AY$2+1)))-MIN(INDIRECT(ADDRESS(85+3,AY$2+1,,,"Instances") &amp; ":" &amp; ADDRESS(85+3,AY$2+1))))</f>
        <v>0</v>
      </c>
      <c r="AZ90">
        <f>IFERROR(SMALL(AY5:AY343,ROW()-ROW($AZ$5)+1),"")</f>
        <v>0</v>
      </c>
      <c r="BB90">
        <f>IFERROR(SUM(AZ5:AZ90),"")</f>
        <v>0</v>
      </c>
      <c r="BC90" cm="1">
        <f t="array" ref="BC90">_xlfn.SWITCH(Charts!$B$3,"average", AVERAGE(INDIRECT(ADDRESS(85+3,BC$2+1,,,"Instances") &amp; ":" &amp; ADDRESS(85+3,BC$2+1))),"median", MEDIAN(INDIRECT(ADDRESS(85+3,BC$2+1,,,"Instances") &amp; ":" &amp; ADDRESS(85+3,BC$2+1))),"min", MIN(INDIRECT(ADDRESS(85+3,BC$2+1,,,"Instances") &amp; ":" &amp; ADDRESS(85+3,BC$2+1))),"max", MAX(INDIRECT(ADDRESS(85+3,BC$2+1,,,"Instances") &amp; ":" &amp; ADDRESS(85+3,BC$2+1))),"diff", MAX(INDIRECT(ADDRESS(85+3,BC$2+1,,,"Instances") &amp; ":" &amp; ADDRESS(85+3,BC$2+1)))-MIN(INDIRECT(ADDRESS(85+3,BC$2+1,,,"Instances") &amp; ":" &amp; ADDRESS(85+3,BC$2+1))))</f>
        <v>0</v>
      </c>
      <c r="BD90">
        <f>IFERROR(SMALL(BC5:BC343,ROW()-ROW($BD$5)+1),"")</f>
        <v>0</v>
      </c>
      <c r="BF90">
        <f>IFERROR(SUM(BD5:BD90),"")</f>
        <v>0</v>
      </c>
      <c r="BG90" cm="1">
        <f t="array" ref="BG90">_xlfn.SWITCH(Charts!$B$3,"average", AVERAGE(INDIRECT(ADDRESS(85+3,BG$2+1,,,"Instances") &amp; ":" &amp; ADDRESS(85+3,BG$2+1))),"median", MEDIAN(INDIRECT(ADDRESS(85+3,BG$2+1,,,"Instances") &amp; ":" &amp; ADDRESS(85+3,BG$2+1))),"min", MIN(INDIRECT(ADDRESS(85+3,BG$2+1,,,"Instances") &amp; ":" &amp; ADDRESS(85+3,BG$2+1))),"max", MAX(INDIRECT(ADDRESS(85+3,BG$2+1,,,"Instances") &amp; ":" &amp; ADDRESS(85+3,BG$2+1))),"diff", MAX(INDIRECT(ADDRESS(85+3,BG$2+1,,,"Instances") &amp; ":" &amp; ADDRESS(85+3,BG$2+1)))-MIN(INDIRECT(ADDRESS(85+3,BG$2+1,,,"Instances") &amp; ":" &amp; ADDRESS(85+3,BG$2+1))))</f>
        <v>0</v>
      </c>
      <c r="BH90">
        <f>IFERROR(SMALL(BG5:BG343,ROW()-ROW($BH$5)+1),"")</f>
        <v>0</v>
      </c>
      <c r="BJ90">
        <f>IFERROR(SUM(BH5:BH90),"")</f>
        <v>0</v>
      </c>
      <c r="BK90" cm="1">
        <f t="array" ref="BK90">_xlfn.SWITCH(Charts!$B$3,"average", AVERAGE(INDIRECT(ADDRESS(85+3,BK$2+1,,,"Instances") &amp; ":" &amp; ADDRESS(85+3,BK$2+1))),"median", MEDIAN(INDIRECT(ADDRESS(85+3,BK$2+1,,,"Instances") &amp; ":" &amp; ADDRESS(85+3,BK$2+1))),"min", MIN(INDIRECT(ADDRESS(85+3,BK$2+1,,,"Instances") &amp; ":" &amp; ADDRESS(85+3,BK$2+1))),"max", MAX(INDIRECT(ADDRESS(85+3,BK$2+1,,,"Instances") &amp; ":" &amp; ADDRESS(85+3,BK$2+1))),"diff", MAX(INDIRECT(ADDRESS(85+3,BK$2+1,,,"Instances") &amp; ":" &amp; ADDRESS(85+3,BK$2+1)))-MIN(INDIRECT(ADDRESS(85+3,BK$2+1,,,"Instances") &amp; ":" &amp; ADDRESS(85+3,BK$2+1))))</f>
        <v>0</v>
      </c>
      <c r="BL90">
        <f>IFERROR(SMALL(BK5:BK343,ROW()-ROW($BL$5)+1),"")</f>
        <v>0</v>
      </c>
      <c r="BN90">
        <f>IFERROR(SUM(BL5:BL90),"")</f>
        <v>0</v>
      </c>
      <c r="BO90" cm="1">
        <f t="array" ref="BO90">_xlfn.SWITCH(Charts!$B$3,"average", AVERAGE(INDIRECT(ADDRESS(85+3,BO$2+1,,,"Instances") &amp; ":" &amp; ADDRESS(85+3,BO$2+1))),"median", MEDIAN(INDIRECT(ADDRESS(85+3,BO$2+1,,,"Instances") &amp; ":" &amp; ADDRESS(85+3,BO$2+1))),"min", MIN(INDIRECT(ADDRESS(85+3,BO$2+1,,,"Instances") &amp; ":" &amp; ADDRESS(85+3,BO$2+1))),"max", MAX(INDIRECT(ADDRESS(85+3,BO$2+1,,,"Instances") &amp; ":" &amp; ADDRESS(85+3,BO$2+1))),"diff", MAX(INDIRECT(ADDRESS(85+3,BO$2+1,,,"Instances") &amp; ":" &amp; ADDRESS(85+3,BO$2+1)))-MIN(INDIRECT(ADDRESS(85+3,BO$2+1,,,"Instances") &amp; ":" &amp; ADDRESS(85+3,BO$2+1))))</f>
        <v>0</v>
      </c>
      <c r="BP90">
        <f>IFERROR(SMALL(BO5:BO343,ROW()-ROW($BP$5)+1),"")</f>
        <v>0</v>
      </c>
      <c r="BR90">
        <f>IFERROR(SUM(BP5:BP90),"")</f>
        <v>0</v>
      </c>
      <c r="BU90">
        <f>IF(Charts!$B$3="none",E1792,IF(AM1792="",NA(),AM1792))</f>
        <v>0</v>
      </c>
      <c r="BV90">
        <f>IF(Charts!$B$3="none",F1792,IF(AN1792="",NA(),AN1792))</f>
        <v>0</v>
      </c>
      <c r="BW90">
        <f>IF(Charts!$B$3="none",G1792,IF(AO1792="",NA(),AO1792))</f>
        <v>0</v>
      </c>
      <c r="BX90">
        <f>IF(Charts!$B$3="none",H1792,IF(AP1792="",NA(),AP1792))</f>
        <v>0</v>
      </c>
      <c r="BY90">
        <f>IF(Charts!$B$3="none",I1792,IF(AQ1792="",NA(),AQ1792))</f>
        <v>0</v>
      </c>
      <c r="BZ90">
        <f>IF(Charts!$B$3="none",J1792,IF(AR1792="",NA(),AR1792))</f>
        <v>0</v>
      </c>
      <c r="CA90">
        <f>IF(Charts!$B$3="none",K1792,IF(AS1792="",NA(),AS1792))</f>
        <v>0</v>
      </c>
      <c r="CB90">
        <f>IF(Charts!$B$3="none",L1792,IF(AT1792="",NA(),AT1792))</f>
        <v>0</v>
      </c>
      <c r="CC90">
        <f>IF(Charts!$B$3="none",M1792,IF(AU1792="",NA(),AU1792))</f>
        <v>0</v>
      </c>
      <c r="CD90">
        <f>IF(Charts!$B$3="none",N1792,IF(AV1792="",NA(),AV1792))</f>
        <v>0</v>
      </c>
      <c r="CE90">
        <f>IF(Charts!$B$3="none",O1792,IF(AW1792="",NA(),AW1792))</f>
        <v>0</v>
      </c>
      <c r="CF90">
        <f>IF(Charts!$B$3="none",P1792,IF(AX1792="",NA(),AX1792))</f>
        <v>0</v>
      </c>
      <c r="CG90">
        <f>IF(Charts!$B$3="none",Q1792,IF(AY1792="",NA(),AY1792))</f>
        <v>0</v>
      </c>
      <c r="CH90">
        <f>IF(Charts!$B$3="none",R1792,IF(AZ1792="",NA(),AZ1792))</f>
        <v>0</v>
      </c>
      <c r="CI90">
        <f>IF(Charts!$B$3="none",S1792,IF(BA1792="",NA(),BA1792))</f>
        <v>0</v>
      </c>
      <c r="CJ90">
        <f>IF(Charts!$B$3="none",T1792,IF(BB1792="",NA(),BB1792))</f>
        <v>0</v>
      </c>
      <c r="CK90">
        <f>IF(Charts!$B$3="none",U1792,IF(BC1792="",NA(),BC1792))</f>
        <v>0</v>
      </c>
      <c r="CL90">
        <f>IF(Charts!$B$3="none",V1792,IF(BD1792="",NA(),BD1792))</f>
        <v>0</v>
      </c>
      <c r="CM90">
        <f>IF(Charts!$B$3="none",W1792,IF(BE1792="",NA(),BE1792))</f>
        <v>0</v>
      </c>
      <c r="CN90">
        <f>IF(Charts!$B$3="none",X1792,IF(BF1792="",NA(),BF1792))</f>
        <v>0</v>
      </c>
      <c r="CO90">
        <f>IF(Charts!$B$3="none",Y1792,IF(BG1792="",NA(),BG1792))</f>
        <v>0</v>
      </c>
      <c r="CP90">
        <f>IF(Charts!$B$3="none",Z1792,IF(BH1792="",NA(),BH1792))</f>
        <v>0</v>
      </c>
      <c r="CQ90">
        <f>IF(Charts!$B$3="none",AA1792,IF(BI1792="",NA(),BI1792))</f>
        <v>0</v>
      </c>
      <c r="CR90">
        <f>IF(Charts!$B$3="none",AB1792,IF(BJ1792="",NA(),BJ1792))</f>
        <v>0</v>
      </c>
      <c r="CS90">
        <f>IF(Charts!$B$3="none",AC1792,IF(BK1792="",NA(),BK1792))</f>
        <v>0</v>
      </c>
      <c r="CT90">
        <f>IF(Charts!$B$3="none",AD1792,IF(BL1792="",NA(),BL1792))</f>
        <v>0</v>
      </c>
      <c r="CU90">
        <f>IF(Charts!$B$3="none",AE1792,IF(BM1792="",NA(),BM1792))</f>
        <v>0</v>
      </c>
      <c r="CV90">
        <f>IF(Charts!$B$3="none",AF1792,IF(BN1792="",NA(),BN1792))</f>
        <v>0</v>
      </c>
      <c r="CW90">
        <f>IF(Charts!$B$3="none",AG1792,IF(BO1792="",NA(),BO1792))</f>
        <v>0</v>
      </c>
      <c r="CX90">
        <f>IF(Charts!$B$3="none",AH1792,IF(BP1792="",NA(),BP1792))</f>
        <v>0</v>
      </c>
      <c r="CY90">
        <f>IF(Charts!$B$3="none",AI1792,IF(BQ1792="",NA(),BQ1792))</f>
        <v>0</v>
      </c>
      <c r="CZ90">
        <f>IF(Charts!$B$3="none",AJ1792,IF(BR1792="",NA(),BR1792))</f>
        <v>0</v>
      </c>
    </row>
    <row r="91" spans="4:104">
      <c r="D91">
        <v>87</v>
      </c>
      <c r="E91">
        <f>IF(INDIRECT(ADDRESS($D91+2,E$2+1,,,"Instances"))="","",INDIRECT(ADDRESS($D91+2,E$2+1,,,"Instances")))</f>
        <v>0</v>
      </c>
      <c r="F91">
        <f>IFERROR(SMALL(E5:E343,ROW()-ROW($F$5)+1),"")</f>
        <v>0</v>
      </c>
      <c r="H91">
        <f>IFERROR(SUM(F5:F91),"")</f>
        <v>0</v>
      </c>
      <c r="I91">
        <f>IF(INDIRECT(ADDRESS($D91+2,I$2+1,,,"Instances"))="","",INDIRECT(ADDRESS($D91+2,I$2+1,,,"Instances")))</f>
        <v>0</v>
      </c>
      <c r="J91">
        <f>IFERROR(SMALL(I5:I343,ROW()-ROW($J$5)+1),"")</f>
        <v>0</v>
      </c>
      <c r="L91">
        <f>IFERROR(SUM(J5:J91),"")</f>
        <v>0</v>
      </c>
      <c r="M91">
        <f>IF(INDIRECT(ADDRESS($D91+2,M$2+1,,,"Instances"))="","",INDIRECT(ADDRESS($D91+2,M$2+1,,,"Instances")))</f>
        <v>0</v>
      </c>
      <c r="N91">
        <f>IFERROR(SMALL(M5:M343,ROW()-ROW($N$5)+1),"")</f>
        <v>0</v>
      </c>
      <c r="P91">
        <f>IFERROR(SUM(N5:N91),"")</f>
        <v>0</v>
      </c>
      <c r="Q91">
        <f>IF(INDIRECT(ADDRESS($D91+2,Q$2+1,,,"Instances"))="","",INDIRECT(ADDRESS($D91+2,Q$2+1,,,"Instances")))</f>
        <v>0</v>
      </c>
      <c r="R91">
        <f>IFERROR(SMALL(Q5:Q343,ROW()-ROW($R$5)+1),"")</f>
        <v>0</v>
      </c>
      <c r="T91">
        <f>IFERROR(SUM(R5:R91),"")</f>
        <v>0</v>
      </c>
      <c r="U91">
        <f>IF(INDIRECT(ADDRESS($D91+2,U$2+1,,,"Instances"))="","",INDIRECT(ADDRESS($D91+2,U$2+1,,,"Instances")))</f>
        <v>0</v>
      </c>
      <c r="V91">
        <f>IFERROR(SMALL(U5:U343,ROW()-ROW($V$5)+1),"")</f>
        <v>0</v>
      </c>
      <c r="X91">
        <f>IFERROR(SUM(V5:V91),"")</f>
        <v>0</v>
      </c>
      <c r="Y91">
        <f>IF(INDIRECT(ADDRESS($D91+2,Y$2+1,,,"Instances"))="","",INDIRECT(ADDRESS($D91+2,Y$2+1,,,"Instances")))</f>
        <v>0</v>
      </c>
      <c r="Z91">
        <f>IFERROR(SMALL(Y5:Y343,ROW()-ROW($Z$5)+1),"")</f>
        <v>0</v>
      </c>
      <c r="AB91">
        <f>IFERROR(SUM(Z5:Z91),"")</f>
        <v>0</v>
      </c>
      <c r="AC91">
        <f>IF(INDIRECT(ADDRESS($D91+2,AC$2+1,,,"Instances"))="","",INDIRECT(ADDRESS($D91+2,AC$2+1,,,"Instances")))</f>
        <v>0</v>
      </c>
      <c r="AD91">
        <f>IFERROR(SMALL(AC5:AC343,ROW()-ROW($AD$5)+1),"")</f>
        <v>0</v>
      </c>
      <c r="AF91">
        <f>IFERROR(SUM(AD5:AD91),"")</f>
        <v>0</v>
      </c>
      <c r="AG91">
        <f>IF(INDIRECT(ADDRESS($D91+2,AG$2+1,,,"Instances"))="","",INDIRECT(ADDRESS($D91+2,AG$2+1,,,"Instances")))</f>
        <v>0</v>
      </c>
      <c r="AH91">
        <f>IFERROR(SMALL(AG5:AG343,ROW()-ROW($AH$5)+1),"")</f>
        <v>0</v>
      </c>
      <c r="AJ91">
        <f>IFERROR(SUM(AH5:AH91),"")</f>
        <v>0</v>
      </c>
      <c r="AL91">
        <v>87</v>
      </c>
      <c r="AM91" cm="1">
        <f t="array" ref="AM91">_xlfn.SWITCH(Charts!$B$3,"average", AVERAGE(INDIRECT(ADDRESS(86+3,AM$2+1,,,"Instances") &amp; ":" &amp; ADDRESS(86+3,AM$2+1))),"median", MEDIAN(INDIRECT(ADDRESS(86+3,AM$2+1,,,"Instances") &amp; ":" &amp; ADDRESS(86+3,AM$2+1))),"min", MIN(INDIRECT(ADDRESS(86+3,AM$2+1,,,"Instances") &amp; ":" &amp; ADDRESS(86+3,AM$2+1))),"max", MAX(INDIRECT(ADDRESS(86+3,AM$2+1,,,"Instances") &amp; ":" &amp; ADDRESS(86+3,AM$2+1))),"diff", MAX(INDIRECT(ADDRESS(86+3,AM$2+1,,,"Instances") &amp; ":" &amp; ADDRESS(86+3,AM$2+1)))-MIN(INDIRECT(ADDRESS(86+3,AM$2+1,,,"Instances") &amp; ":" &amp; ADDRESS(86+3,AM$2+1))))</f>
        <v>0</v>
      </c>
      <c r="AN91">
        <f>IFERROR(SMALL(AM5:AM343,ROW()-ROW($AN$5)+1),"")</f>
        <v>0</v>
      </c>
      <c r="AP91">
        <f>IFERROR(SUM(AN5:AN91),"")</f>
        <v>0</v>
      </c>
      <c r="AQ91" cm="1">
        <f t="array" ref="AQ91">_xlfn.SWITCH(Charts!$B$3,"average", AVERAGE(INDIRECT(ADDRESS(86+3,AQ$2+1,,,"Instances") &amp; ":" &amp; ADDRESS(86+3,AQ$2+1))),"median", MEDIAN(INDIRECT(ADDRESS(86+3,AQ$2+1,,,"Instances") &amp; ":" &amp; ADDRESS(86+3,AQ$2+1))),"min", MIN(INDIRECT(ADDRESS(86+3,AQ$2+1,,,"Instances") &amp; ":" &amp; ADDRESS(86+3,AQ$2+1))),"max", MAX(INDIRECT(ADDRESS(86+3,AQ$2+1,,,"Instances") &amp; ":" &amp; ADDRESS(86+3,AQ$2+1))),"diff", MAX(INDIRECT(ADDRESS(86+3,AQ$2+1,,,"Instances") &amp; ":" &amp; ADDRESS(86+3,AQ$2+1)))-MIN(INDIRECT(ADDRESS(86+3,AQ$2+1,,,"Instances") &amp; ":" &amp; ADDRESS(86+3,AQ$2+1))))</f>
        <v>0</v>
      </c>
      <c r="AR91">
        <f>IFERROR(SMALL(AQ5:AQ343,ROW()-ROW($AR$5)+1),"")</f>
        <v>0</v>
      </c>
      <c r="AT91">
        <f>IFERROR(SUM(AR5:AR91),"")</f>
        <v>0</v>
      </c>
      <c r="AU91" cm="1">
        <f t="array" ref="AU91">_xlfn.SWITCH(Charts!$B$3,"average", AVERAGE(INDIRECT(ADDRESS(86+3,AU$2+1,,,"Instances") &amp; ":" &amp; ADDRESS(86+3,AU$2+1))),"median", MEDIAN(INDIRECT(ADDRESS(86+3,AU$2+1,,,"Instances") &amp; ":" &amp; ADDRESS(86+3,AU$2+1))),"min", MIN(INDIRECT(ADDRESS(86+3,AU$2+1,,,"Instances") &amp; ":" &amp; ADDRESS(86+3,AU$2+1))),"max", MAX(INDIRECT(ADDRESS(86+3,AU$2+1,,,"Instances") &amp; ":" &amp; ADDRESS(86+3,AU$2+1))),"diff", MAX(INDIRECT(ADDRESS(86+3,AU$2+1,,,"Instances") &amp; ":" &amp; ADDRESS(86+3,AU$2+1)))-MIN(INDIRECT(ADDRESS(86+3,AU$2+1,,,"Instances") &amp; ":" &amp; ADDRESS(86+3,AU$2+1))))</f>
        <v>0</v>
      </c>
      <c r="AV91">
        <f>IFERROR(SMALL(AU5:AU343,ROW()-ROW($AV$5)+1),"")</f>
        <v>0</v>
      </c>
      <c r="AX91">
        <f>IFERROR(SUM(AV5:AV91),"")</f>
        <v>0</v>
      </c>
      <c r="AY91" cm="1">
        <f t="array" ref="AY91">_xlfn.SWITCH(Charts!$B$3,"average", AVERAGE(INDIRECT(ADDRESS(86+3,AY$2+1,,,"Instances") &amp; ":" &amp; ADDRESS(86+3,AY$2+1))),"median", MEDIAN(INDIRECT(ADDRESS(86+3,AY$2+1,,,"Instances") &amp; ":" &amp; ADDRESS(86+3,AY$2+1))),"min", MIN(INDIRECT(ADDRESS(86+3,AY$2+1,,,"Instances") &amp; ":" &amp; ADDRESS(86+3,AY$2+1))),"max", MAX(INDIRECT(ADDRESS(86+3,AY$2+1,,,"Instances") &amp; ":" &amp; ADDRESS(86+3,AY$2+1))),"diff", MAX(INDIRECT(ADDRESS(86+3,AY$2+1,,,"Instances") &amp; ":" &amp; ADDRESS(86+3,AY$2+1)))-MIN(INDIRECT(ADDRESS(86+3,AY$2+1,,,"Instances") &amp; ":" &amp; ADDRESS(86+3,AY$2+1))))</f>
        <v>0</v>
      </c>
      <c r="AZ91">
        <f>IFERROR(SMALL(AY5:AY343,ROW()-ROW($AZ$5)+1),"")</f>
        <v>0</v>
      </c>
      <c r="BB91">
        <f>IFERROR(SUM(AZ5:AZ91),"")</f>
        <v>0</v>
      </c>
      <c r="BC91" cm="1">
        <f t="array" ref="BC91">_xlfn.SWITCH(Charts!$B$3,"average", AVERAGE(INDIRECT(ADDRESS(86+3,BC$2+1,,,"Instances") &amp; ":" &amp; ADDRESS(86+3,BC$2+1))),"median", MEDIAN(INDIRECT(ADDRESS(86+3,BC$2+1,,,"Instances") &amp; ":" &amp; ADDRESS(86+3,BC$2+1))),"min", MIN(INDIRECT(ADDRESS(86+3,BC$2+1,,,"Instances") &amp; ":" &amp; ADDRESS(86+3,BC$2+1))),"max", MAX(INDIRECT(ADDRESS(86+3,BC$2+1,,,"Instances") &amp; ":" &amp; ADDRESS(86+3,BC$2+1))),"diff", MAX(INDIRECT(ADDRESS(86+3,BC$2+1,,,"Instances") &amp; ":" &amp; ADDRESS(86+3,BC$2+1)))-MIN(INDIRECT(ADDRESS(86+3,BC$2+1,,,"Instances") &amp; ":" &amp; ADDRESS(86+3,BC$2+1))))</f>
        <v>0</v>
      </c>
      <c r="BD91">
        <f>IFERROR(SMALL(BC5:BC343,ROW()-ROW($BD$5)+1),"")</f>
        <v>0</v>
      </c>
      <c r="BF91">
        <f>IFERROR(SUM(BD5:BD91),"")</f>
        <v>0</v>
      </c>
      <c r="BG91" cm="1">
        <f t="array" ref="BG91">_xlfn.SWITCH(Charts!$B$3,"average", AVERAGE(INDIRECT(ADDRESS(86+3,BG$2+1,,,"Instances") &amp; ":" &amp; ADDRESS(86+3,BG$2+1))),"median", MEDIAN(INDIRECT(ADDRESS(86+3,BG$2+1,,,"Instances") &amp; ":" &amp; ADDRESS(86+3,BG$2+1))),"min", MIN(INDIRECT(ADDRESS(86+3,BG$2+1,,,"Instances") &amp; ":" &amp; ADDRESS(86+3,BG$2+1))),"max", MAX(INDIRECT(ADDRESS(86+3,BG$2+1,,,"Instances") &amp; ":" &amp; ADDRESS(86+3,BG$2+1))),"diff", MAX(INDIRECT(ADDRESS(86+3,BG$2+1,,,"Instances") &amp; ":" &amp; ADDRESS(86+3,BG$2+1)))-MIN(INDIRECT(ADDRESS(86+3,BG$2+1,,,"Instances") &amp; ":" &amp; ADDRESS(86+3,BG$2+1))))</f>
        <v>0</v>
      </c>
      <c r="BH91">
        <f>IFERROR(SMALL(BG5:BG343,ROW()-ROW($BH$5)+1),"")</f>
        <v>0</v>
      </c>
      <c r="BJ91">
        <f>IFERROR(SUM(BH5:BH91),"")</f>
        <v>0</v>
      </c>
      <c r="BK91" cm="1">
        <f t="array" ref="BK91">_xlfn.SWITCH(Charts!$B$3,"average", AVERAGE(INDIRECT(ADDRESS(86+3,BK$2+1,,,"Instances") &amp; ":" &amp; ADDRESS(86+3,BK$2+1))),"median", MEDIAN(INDIRECT(ADDRESS(86+3,BK$2+1,,,"Instances") &amp; ":" &amp; ADDRESS(86+3,BK$2+1))),"min", MIN(INDIRECT(ADDRESS(86+3,BK$2+1,,,"Instances") &amp; ":" &amp; ADDRESS(86+3,BK$2+1))),"max", MAX(INDIRECT(ADDRESS(86+3,BK$2+1,,,"Instances") &amp; ":" &amp; ADDRESS(86+3,BK$2+1))),"diff", MAX(INDIRECT(ADDRESS(86+3,BK$2+1,,,"Instances") &amp; ":" &amp; ADDRESS(86+3,BK$2+1)))-MIN(INDIRECT(ADDRESS(86+3,BK$2+1,,,"Instances") &amp; ":" &amp; ADDRESS(86+3,BK$2+1))))</f>
        <v>0</v>
      </c>
      <c r="BL91">
        <f>IFERROR(SMALL(BK5:BK343,ROW()-ROW($BL$5)+1),"")</f>
        <v>0</v>
      </c>
      <c r="BN91">
        <f>IFERROR(SUM(BL5:BL91),"")</f>
        <v>0</v>
      </c>
      <c r="BO91" cm="1">
        <f t="array" ref="BO91">_xlfn.SWITCH(Charts!$B$3,"average", AVERAGE(INDIRECT(ADDRESS(86+3,BO$2+1,,,"Instances") &amp; ":" &amp; ADDRESS(86+3,BO$2+1))),"median", MEDIAN(INDIRECT(ADDRESS(86+3,BO$2+1,,,"Instances") &amp; ":" &amp; ADDRESS(86+3,BO$2+1))),"min", MIN(INDIRECT(ADDRESS(86+3,BO$2+1,,,"Instances") &amp; ":" &amp; ADDRESS(86+3,BO$2+1))),"max", MAX(INDIRECT(ADDRESS(86+3,BO$2+1,,,"Instances") &amp; ":" &amp; ADDRESS(86+3,BO$2+1))),"diff", MAX(INDIRECT(ADDRESS(86+3,BO$2+1,,,"Instances") &amp; ":" &amp; ADDRESS(86+3,BO$2+1)))-MIN(INDIRECT(ADDRESS(86+3,BO$2+1,,,"Instances") &amp; ":" &amp; ADDRESS(86+3,BO$2+1))))</f>
        <v>0</v>
      </c>
      <c r="BP91">
        <f>IFERROR(SMALL(BO5:BO343,ROW()-ROW($BP$5)+1),"")</f>
        <v>0</v>
      </c>
      <c r="BR91">
        <f>IFERROR(SUM(BP5:BP91),"")</f>
        <v>0</v>
      </c>
      <c r="BU91">
        <f>IF(Charts!$B$3="none",E1793,IF(AM1793="",NA(),AM1793))</f>
        <v>0</v>
      </c>
      <c r="BV91">
        <f>IF(Charts!$B$3="none",F1793,IF(AN1793="",NA(),AN1793))</f>
        <v>0</v>
      </c>
      <c r="BW91">
        <f>IF(Charts!$B$3="none",G1793,IF(AO1793="",NA(),AO1793))</f>
        <v>0</v>
      </c>
      <c r="BX91">
        <f>IF(Charts!$B$3="none",H1793,IF(AP1793="",NA(),AP1793))</f>
        <v>0</v>
      </c>
      <c r="BY91">
        <f>IF(Charts!$B$3="none",I1793,IF(AQ1793="",NA(),AQ1793))</f>
        <v>0</v>
      </c>
      <c r="BZ91">
        <f>IF(Charts!$B$3="none",J1793,IF(AR1793="",NA(),AR1793))</f>
        <v>0</v>
      </c>
      <c r="CA91">
        <f>IF(Charts!$B$3="none",K1793,IF(AS1793="",NA(),AS1793))</f>
        <v>0</v>
      </c>
      <c r="CB91">
        <f>IF(Charts!$B$3="none",L1793,IF(AT1793="",NA(),AT1793))</f>
        <v>0</v>
      </c>
      <c r="CC91">
        <f>IF(Charts!$B$3="none",M1793,IF(AU1793="",NA(),AU1793))</f>
        <v>0</v>
      </c>
      <c r="CD91">
        <f>IF(Charts!$B$3="none",N1793,IF(AV1793="",NA(),AV1793))</f>
        <v>0</v>
      </c>
      <c r="CE91">
        <f>IF(Charts!$B$3="none",O1793,IF(AW1793="",NA(),AW1793))</f>
        <v>0</v>
      </c>
      <c r="CF91">
        <f>IF(Charts!$B$3="none",P1793,IF(AX1793="",NA(),AX1793))</f>
        <v>0</v>
      </c>
      <c r="CG91">
        <f>IF(Charts!$B$3="none",Q1793,IF(AY1793="",NA(),AY1793))</f>
        <v>0</v>
      </c>
      <c r="CH91">
        <f>IF(Charts!$B$3="none",R1793,IF(AZ1793="",NA(),AZ1793))</f>
        <v>0</v>
      </c>
      <c r="CI91">
        <f>IF(Charts!$B$3="none",S1793,IF(BA1793="",NA(),BA1793))</f>
        <v>0</v>
      </c>
      <c r="CJ91">
        <f>IF(Charts!$B$3="none",T1793,IF(BB1793="",NA(),BB1793))</f>
        <v>0</v>
      </c>
      <c r="CK91">
        <f>IF(Charts!$B$3="none",U1793,IF(BC1793="",NA(),BC1793))</f>
        <v>0</v>
      </c>
      <c r="CL91">
        <f>IF(Charts!$B$3="none",V1793,IF(BD1793="",NA(),BD1793))</f>
        <v>0</v>
      </c>
      <c r="CM91">
        <f>IF(Charts!$B$3="none",W1793,IF(BE1793="",NA(),BE1793))</f>
        <v>0</v>
      </c>
      <c r="CN91">
        <f>IF(Charts!$B$3="none",X1793,IF(BF1793="",NA(),BF1793))</f>
        <v>0</v>
      </c>
      <c r="CO91">
        <f>IF(Charts!$B$3="none",Y1793,IF(BG1793="",NA(),BG1793))</f>
        <v>0</v>
      </c>
      <c r="CP91">
        <f>IF(Charts!$B$3="none",Z1793,IF(BH1793="",NA(),BH1793))</f>
        <v>0</v>
      </c>
      <c r="CQ91">
        <f>IF(Charts!$B$3="none",AA1793,IF(BI1793="",NA(),BI1793))</f>
        <v>0</v>
      </c>
      <c r="CR91">
        <f>IF(Charts!$B$3="none",AB1793,IF(BJ1793="",NA(),BJ1793))</f>
        <v>0</v>
      </c>
      <c r="CS91">
        <f>IF(Charts!$B$3="none",AC1793,IF(BK1793="",NA(),BK1793))</f>
        <v>0</v>
      </c>
      <c r="CT91">
        <f>IF(Charts!$B$3="none",AD1793,IF(BL1793="",NA(),BL1793))</f>
        <v>0</v>
      </c>
      <c r="CU91">
        <f>IF(Charts!$B$3="none",AE1793,IF(BM1793="",NA(),BM1793))</f>
        <v>0</v>
      </c>
      <c r="CV91">
        <f>IF(Charts!$B$3="none",AF1793,IF(BN1793="",NA(),BN1793))</f>
        <v>0</v>
      </c>
      <c r="CW91">
        <f>IF(Charts!$B$3="none",AG1793,IF(BO1793="",NA(),BO1793))</f>
        <v>0</v>
      </c>
      <c r="CX91">
        <f>IF(Charts!$B$3="none",AH1793,IF(BP1793="",NA(),BP1793))</f>
        <v>0</v>
      </c>
      <c r="CY91">
        <f>IF(Charts!$B$3="none",AI1793,IF(BQ1793="",NA(),BQ1793))</f>
        <v>0</v>
      </c>
      <c r="CZ91">
        <f>IF(Charts!$B$3="none",AJ1793,IF(BR1793="",NA(),BR1793))</f>
        <v>0</v>
      </c>
    </row>
    <row r="92" spans="4:104">
      <c r="D92">
        <v>88</v>
      </c>
      <c r="E92">
        <f>IF(INDIRECT(ADDRESS($D92+2,E$2+1,,,"Instances"))="","",INDIRECT(ADDRESS($D92+2,E$2+1,,,"Instances")))</f>
        <v>0</v>
      </c>
      <c r="F92">
        <f>IFERROR(SMALL(E5:E343,ROW()-ROW($F$5)+1),"")</f>
        <v>0</v>
      </c>
      <c r="H92">
        <f>IFERROR(SUM(F5:F92),"")</f>
        <v>0</v>
      </c>
      <c r="I92">
        <f>IF(INDIRECT(ADDRESS($D92+2,I$2+1,,,"Instances"))="","",INDIRECT(ADDRESS($D92+2,I$2+1,,,"Instances")))</f>
        <v>0</v>
      </c>
      <c r="J92">
        <f>IFERROR(SMALL(I5:I343,ROW()-ROW($J$5)+1),"")</f>
        <v>0</v>
      </c>
      <c r="L92">
        <f>IFERROR(SUM(J5:J92),"")</f>
        <v>0</v>
      </c>
      <c r="M92">
        <f>IF(INDIRECT(ADDRESS($D92+2,M$2+1,,,"Instances"))="","",INDIRECT(ADDRESS($D92+2,M$2+1,,,"Instances")))</f>
        <v>0</v>
      </c>
      <c r="N92">
        <f>IFERROR(SMALL(M5:M343,ROW()-ROW($N$5)+1),"")</f>
        <v>0</v>
      </c>
      <c r="P92">
        <f>IFERROR(SUM(N5:N92),"")</f>
        <v>0</v>
      </c>
      <c r="Q92">
        <f>IF(INDIRECT(ADDRESS($D92+2,Q$2+1,,,"Instances"))="","",INDIRECT(ADDRESS($D92+2,Q$2+1,,,"Instances")))</f>
        <v>0</v>
      </c>
      <c r="R92">
        <f>IFERROR(SMALL(Q5:Q343,ROW()-ROW($R$5)+1),"")</f>
        <v>0</v>
      </c>
      <c r="T92">
        <f>IFERROR(SUM(R5:R92),"")</f>
        <v>0</v>
      </c>
      <c r="U92">
        <f>IF(INDIRECT(ADDRESS($D92+2,U$2+1,,,"Instances"))="","",INDIRECT(ADDRESS($D92+2,U$2+1,,,"Instances")))</f>
        <v>0</v>
      </c>
      <c r="V92">
        <f>IFERROR(SMALL(U5:U343,ROW()-ROW($V$5)+1),"")</f>
        <v>0</v>
      </c>
      <c r="X92">
        <f>IFERROR(SUM(V5:V92),"")</f>
        <v>0</v>
      </c>
      <c r="Y92">
        <f>IF(INDIRECT(ADDRESS($D92+2,Y$2+1,,,"Instances"))="","",INDIRECT(ADDRESS($D92+2,Y$2+1,,,"Instances")))</f>
        <v>0</v>
      </c>
      <c r="Z92">
        <f>IFERROR(SMALL(Y5:Y343,ROW()-ROW($Z$5)+1),"")</f>
        <v>0</v>
      </c>
      <c r="AB92">
        <f>IFERROR(SUM(Z5:Z92),"")</f>
        <v>0</v>
      </c>
      <c r="AC92">
        <f>IF(INDIRECT(ADDRESS($D92+2,AC$2+1,,,"Instances"))="","",INDIRECT(ADDRESS($D92+2,AC$2+1,,,"Instances")))</f>
        <v>0</v>
      </c>
      <c r="AD92">
        <f>IFERROR(SMALL(AC5:AC343,ROW()-ROW($AD$5)+1),"")</f>
        <v>0</v>
      </c>
      <c r="AF92">
        <f>IFERROR(SUM(AD5:AD92),"")</f>
        <v>0</v>
      </c>
      <c r="AG92">
        <f>IF(INDIRECT(ADDRESS($D92+2,AG$2+1,,,"Instances"))="","",INDIRECT(ADDRESS($D92+2,AG$2+1,,,"Instances")))</f>
        <v>0</v>
      </c>
      <c r="AH92">
        <f>IFERROR(SMALL(AG5:AG343,ROW()-ROW($AH$5)+1),"")</f>
        <v>0</v>
      </c>
      <c r="AJ92">
        <f>IFERROR(SUM(AH5:AH92),"")</f>
        <v>0</v>
      </c>
      <c r="AL92">
        <v>88</v>
      </c>
      <c r="AM92" cm="1">
        <f t="array" ref="AM92">_xlfn.SWITCH(Charts!$B$3,"average", AVERAGE(INDIRECT(ADDRESS(87+3,AM$2+1,,,"Instances") &amp; ":" &amp; ADDRESS(87+3,AM$2+1))),"median", MEDIAN(INDIRECT(ADDRESS(87+3,AM$2+1,,,"Instances") &amp; ":" &amp; ADDRESS(87+3,AM$2+1))),"min", MIN(INDIRECT(ADDRESS(87+3,AM$2+1,,,"Instances") &amp; ":" &amp; ADDRESS(87+3,AM$2+1))),"max", MAX(INDIRECT(ADDRESS(87+3,AM$2+1,,,"Instances") &amp; ":" &amp; ADDRESS(87+3,AM$2+1))),"diff", MAX(INDIRECT(ADDRESS(87+3,AM$2+1,,,"Instances") &amp; ":" &amp; ADDRESS(87+3,AM$2+1)))-MIN(INDIRECT(ADDRESS(87+3,AM$2+1,,,"Instances") &amp; ":" &amp; ADDRESS(87+3,AM$2+1))))</f>
        <v>0</v>
      </c>
      <c r="AN92">
        <f>IFERROR(SMALL(AM5:AM343,ROW()-ROW($AN$5)+1),"")</f>
        <v>0</v>
      </c>
      <c r="AP92">
        <f>IFERROR(SUM(AN5:AN92),"")</f>
        <v>0</v>
      </c>
      <c r="AQ92" cm="1">
        <f t="array" ref="AQ92">_xlfn.SWITCH(Charts!$B$3,"average", AVERAGE(INDIRECT(ADDRESS(87+3,AQ$2+1,,,"Instances") &amp; ":" &amp; ADDRESS(87+3,AQ$2+1))),"median", MEDIAN(INDIRECT(ADDRESS(87+3,AQ$2+1,,,"Instances") &amp; ":" &amp; ADDRESS(87+3,AQ$2+1))),"min", MIN(INDIRECT(ADDRESS(87+3,AQ$2+1,,,"Instances") &amp; ":" &amp; ADDRESS(87+3,AQ$2+1))),"max", MAX(INDIRECT(ADDRESS(87+3,AQ$2+1,,,"Instances") &amp; ":" &amp; ADDRESS(87+3,AQ$2+1))),"diff", MAX(INDIRECT(ADDRESS(87+3,AQ$2+1,,,"Instances") &amp; ":" &amp; ADDRESS(87+3,AQ$2+1)))-MIN(INDIRECT(ADDRESS(87+3,AQ$2+1,,,"Instances") &amp; ":" &amp; ADDRESS(87+3,AQ$2+1))))</f>
        <v>0</v>
      </c>
      <c r="AR92">
        <f>IFERROR(SMALL(AQ5:AQ343,ROW()-ROW($AR$5)+1),"")</f>
        <v>0</v>
      </c>
      <c r="AT92">
        <f>IFERROR(SUM(AR5:AR92),"")</f>
        <v>0</v>
      </c>
      <c r="AU92" cm="1">
        <f t="array" ref="AU92">_xlfn.SWITCH(Charts!$B$3,"average", AVERAGE(INDIRECT(ADDRESS(87+3,AU$2+1,,,"Instances") &amp; ":" &amp; ADDRESS(87+3,AU$2+1))),"median", MEDIAN(INDIRECT(ADDRESS(87+3,AU$2+1,,,"Instances") &amp; ":" &amp; ADDRESS(87+3,AU$2+1))),"min", MIN(INDIRECT(ADDRESS(87+3,AU$2+1,,,"Instances") &amp; ":" &amp; ADDRESS(87+3,AU$2+1))),"max", MAX(INDIRECT(ADDRESS(87+3,AU$2+1,,,"Instances") &amp; ":" &amp; ADDRESS(87+3,AU$2+1))),"diff", MAX(INDIRECT(ADDRESS(87+3,AU$2+1,,,"Instances") &amp; ":" &amp; ADDRESS(87+3,AU$2+1)))-MIN(INDIRECT(ADDRESS(87+3,AU$2+1,,,"Instances") &amp; ":" &amp; ADDRESS(87+3,AU$2+1))))</f>
        <v>0</v>
      </c>
      <c r="AV92">
        <f>IFERROR(SMALL(AU5:AU343,ROW()-ROW($AV$5)+1),"")</f>
        <v>0</v>
      </c>
      <c r="AX92">
        <f>IFERROR(SUM(AV5:AV92),"")</f>
        <v>0</v>
      </c>
      <c r="AY92" cm="1">
        <f t="array" ref="AY92">_xlfn.SWITCH(Charts!$B$3,"average", AVERAGE(INDIRECT(ADDRESS(87+3,AY$2+1,,,"Instances") &amp; ":" &amp; ADDRESS(87+3,AY$2+1))),"median", MEDIAN(INDIRECT(ADDRESS(87+3,AY$2+1,,,"Instances") &amp; ":" &amp; ADDRESS(87+3,AY$2+1))),"min", MIN(INDIRECT(ADDRESS(87+3,AY$2+1,,,"Instances") &amp; ":" &amp; ADDRESS(87+3,AY$2+1))),"max", MAX(INDIRECT(ADDRESS(87+3,AY$2+1,,,"Instances") &amp; ":" &amp; ADDRESS(87+3,AY$2+1))),"diff", MAX(INDIRECT(ADDRESS(87+3,AY$2+1,,,"Instances") &amp; ":" &amp; ADDRESS(87+3,AY$2+1)))-MIN(INDIRECT(ADDRESS(87+3,AY$2+1,,,"Instances") &amp; ":" &amp; ADDRESS(87+3,AY$2+1))))</f>
        <v>0</v>
      </c>
      <c r="AZ92">
        <f>IFERROR(SMALL(AY5:AY343,ROW()-ROW($AZ$5)+1),"")</f>
        <v>0</v>
      </c>
      <c r="BB92">
        <f>IFERROR(SUM(AZ5:AZ92),"")</f>
        <v>0</v>
      </c>
      <c r="BC92" cm="1">
        <f t="array" ref="BC92">_xlfn.SWITCH(Charts!$B$3,"average", AVERAGE(INDIRECT(ADDRESS(87+3,BC$2+1,,,"Instances") &amp; ":" &amp; ADDRESS(87+3,BC$2+1))),"median", MEDIAN(INDIRECT(ADDRESS(87+3,BC$2+1,,,"Instances") &amp; ":" &amp; ADDRESS(87+3,BC$2+1))),"min", MIN(INDIRECT(ADDRESS(87+3,BC$2+1,,,"Instances") &amp; ":" &amp; ADDRESS(87+3,BC$2+1))),"max", MAX(INDIRECT(ADDRESS(87+3,BC$2+1,,,"Instances") &amp; ":" &amp; ADDRESS(87+3,BC$2+1))),"diff", MAX(INDIRECT(ADDRESS(87+3,BC$2+1,,,"Instances") &amp; ":" &amp; ADDRESS(87+3,BC$2+1)))-MIN(INDIRECT(ADDRESS(87+3,BC$2+1,,,"Instances") &amp; ":" &amp; ADDRESS(87+3,BC$2+1))))</f>
        <v>0</v>
      </c>
      <c r="BD92">
        <f>IFERROR(SMALL(BC5:BC343,ROW()-ROW($BD$5)+1),"")</f>
        <v>0</v>
      </c>
      <c r="BF92">
        <f>IFERROR(SUM(BD5:BD92),"")</f>
        <v>0</v>
      </c>
      <c r="BG92" cm="1">
        <f t="array" ref="BG92">_xlfn.SWITCH(Charts!$B$3,"average", AVERAGE(INDIRECT(ADDRESS(87+3,BG$2+1,,,"Instances") &amp; ":" &amp; ADDRESS(87+3,BG$2+1))),"median", MEDIAN(INDIRECT(ADDRESS(87+3,BG$2+1,,,"Instances") &amp; ":" &amp; ADDRESS(87+3,BG$2+1))),"min", MIN(INDIRECT(ADDRESS(87+3,BG$2+1,,,"Instances") &amp; ":" &amp; ADDRESS(87+3,BG$2+1))),"max", MAX(INDIRECT(ADDRESS(87+3,BG$2+1,,,"Instances") &amp; ":" &amp; ADDRESS(87+3,BG$2+1))),"diff", MAX(INDIRECT(ADDRESS(87+3,BG$2+1,,,"Instances") &amp; ":" &amp; ADDRESS(87+3,BG$2+1)))-MIN(INDIRECT(ADDRESS(87+3,BG$2+1,,,"Instances") &amp; ":" &amp; ADDRESS(87+3,BG$2+1))))</f>
        <v>0</v>
      </c>
      <c r="BH92">
        <f>IFERROR(SMALL(BG5:BG343,ROW()-ROW($BH$5)+1),"")</f>
        <v>0</v>
      </c>
      <c r="BJ92">
        <f>IFERROR(SUM(BH5:BH92),"")</f>
        <v>0</v>
      </c>
      <c r="BK92" cm="1">
        <f t="array" ref="BK92">_xlfn.SWITCH(Charts!$B$3,"average", AVERAGE(INDIRECT(ADDRESS(87+3,BK$2+1,,,"Instances") &amp; ":" &amp; ADDRESS(87+3,BK$2+1))),"median", MEDIAN(INDIRECT(ADDRESS(87+3,BK$2+1,,,"Instances") &amp; ":" &amp; ADDRESS(87+3,BK$2+1))),"min", MIN(INDIRECT(ADDRESS(87+3,BK$2+1,,,"Instances") &amp; ":" &amp; ADDRESS(87+3,BK$2+1))),"max", MAX(INDIRECT(ADDRESS(87+3,BK$2+1,,,"Instances") &amp; ":" &amp; ADDRESS(87+3,BK$2+1))),"diff", MAX(INDIRECT(ADDRESS(87+3,BK$2+1,,,"Instances") &amp; ":" &amp; ADDRESS(87+3,BK$2+1)))-MIN(INDIRECT(ADDRESS(87+3,BK$2+1,,,"Instances") &amp; ":" &amp; ADDRESS(87+3,BK$2+1))))</f>
        <v>0</v>
      </c>
      <c r="BL92">
        <f>IFERROR(SMALL(BK5:BK343,ROW()-ROW($BL$5)+1),"")</f>
        <v>0</v>
      </c>
      <c r="BN92">
        <f>IFERROR(SUM(BL5:BL92),"")</f>
        <v>0</v>
      </c>
      <c r="BO92" cm="1">
        <f t="array" ref="BO92">_xlfn.SWITCH(Charts!$B$3,"average", AVERAGE(INDIRECT(ADDRESS(87+3,BO$2+1,,,"Instances") &amp; ":" &amp; ADDRESS(87+3,BO$2+1))),"median", MEDIAN(INDIRECT(ADDRESS(87+3,BO$2+1,,,"Instances") &amp; ":" &amp; ADDRESS(87+3,BO$2+1))),"min", MIN(INDIRECT(ADDRESS(87+3,BO$2+1,,,"Instances") &amp; ":" &amp; ADDRESS(87+3,BO$2+1))),"max", MAX(INDIRECT(ADDRESS(87+3,BO$2+1,,,"Instances") &amp; ":" &amp; ADDRESS(87+3,BO$2+1))),"diff", MAX(INDIRECT(ADDRESS(87+3,BO$2+1,,,"Instances") &amp; ":" &amp; ADDRESS(87+3,BO$2+1)))-MIN(INDIRECT(ADDRESS(87+3,BO$2+1,,,"Instances") &amp; ":" &amp; ADDRESS(87+3,BO$2+1))))</f>
        <v>0</v>
      </c>
      <c r="BP92">
        <f>IFERROR(SMALL(BO5:BO343,ROW()-ROW($BP$5)+1),"")</f>
        <v>0</v>
      </c>
      <c r="BR92">
        <f>IFERROR(SUM(BP5:BP92),"")</f>
        <v>0</v>
      </c>
      <c r="BU92">
        <f>IF(Charts!$B$3="none",E1794,IF(AM1794="",NA(),AM1794))</f>
        <v>0</v>
      </c>
      <c r="BV92">
        <f>IF(Charts!$B$3="none",F1794,IF(AN1794="",NA(),AN1794))</f>
        <v>0</v>
      </c>
      <c r="BW92">
        <f>IF(Charts!$B$3="none",G1794,IF(AO1794="",NA(),AO1794))</f>
        <v>0</v>
      </c>
      <c r="BX92">
        <f>IF(Charts!$B$3="none",H1794,IF(AP1794="",NA(),AP1794))</f>
        <v>0</v>
      </c>
      <c r="BY92">
        <f>IF(Charts!$B$3="none",I1794,IF(AQ1794="",NA(),AQ1794))</f>
        <v>0</v>
      </c>
      <c r="BZ92">
        <f>IF(Charts!$B$3="none",J1794,IF(AR1794="",NA(),AR1794))</f>
        <v>0</v>
      </c>
      <c r="CA92">
        <f>IF(Charts!$B$3="none",K1794,IF(AS1794="",NA(),AS1794))</f>
        <v>0</v>
      </c>
      <c r="CB92">
        <f>IF(Charts!$B$3="none",L1794,IF(AT1794="",NA(),AT1794))</f>
        <v>0</v>
      </c>
      <c r="CC92">
        <f>IF(Charts!$B$3="none",M1794,IF(AU1794="",NA(),AU1794))</f>
        <v>0</v>
      </c>
      <c r="CD92">
        <f>IF(Charts!$B$3="none",N1794,IF(AV1794="",NA(),AV1794))</f>
        <v>0</v>
      </c>
      <c r="CE92">
        <f>IF(Charts!$B$3="none",O1794,IF(AW1794="",NA(),AW1794))</f>
        <v>0</v>
      </c>
      <c r="CF92">
        <f>IF(Charts!$B$3="none",P1794,IF(AX1794="",NA(),AX1794))</f>
        <v>0</v>
      </c>
      <c r="CG92">
        <f>IF(Charts!$B$3="none",Q1794,IF(AY1794="",NA(),AY1794))</f>
        <v>0</v>
      </c>
      <c r="CH92">
        <f>IF(Charts!$B$3="none",R1794,IF(AZ1794="",NA(),AZ1794))</f>
        <v>0</v>
      </c>
      <c r="CI92">
        <f>IF(Charts!$B$3="none",S1794,IF(BA1794="",NA(),BA1794))</f>
        <v>0</v>
      </c>
      <c r="CJ92">
        <f>IF(Charts!$B$3="none",T1794,IF(BB1794="",NA(),BB1794))</f>
        <v>0</v>
      </c>
      <c r="CK92">
        <f>IF(Charts!$B$3="none",U1794,IF(BC1794="",NA(),BC1794))</f>
        <v>0</v>
      </c>
      <c r="CL92">
        <f>IF(Charts!$B$3="none",V1794,IF(BD1794="",NA(),BD1794))</f>
        <v>0</v>
      </c>
      <c r="CM92">
        <f>IF(Charts!$B$3="none",W1794,IF(BE1794="",NA(),BE1794))</f>
        <v>0</v>
      </c>
      <c r="CN92">
        <f>IF(Charts!$B$3="none",X1794,IF(BF1794="",NA(),BF1794))</f>
        <v>0</v>
      </c>
      <c r="CO92">
        <f>IF(Charts!$B$3="none",Y1794,IF(BG1794="",NA(),BG1794))</f>
        <v>0</v>
      </c>
      <c r="CP92">
        <f>IF(Charts!$B$3="none",Z1794,IF(BH1794="",NA(),BH1794))</f>
        <v>0</v>
      </c>
      <c r="CQ92">
        <f>IF(Charts!$B$3="none",AA1794,IF(BI1794="",NA(),BI1794))</f>
        <v>0</v>
      </c>
      <c r="CR92">
        <f>IF(Charts!$B$3="none",AB1794,IF(BJ1794="",NA(),BJ1794))</f>
        <v>0</v>
      </c>
      <c r="CS92">
        <f>IF(Charts!$B$3="none",AC1794,IF(BK1794="",NA(),BK1794))</f>
        <v>0</v>
      </c>
      <c r="CT92">
        <f>IF(Charts!$B$3="none",AD1794,IF(BL1794="",NA(),BL1794))</f>
        <v>0</v>
      </c>
      <c r="CU92">
        <f>IF(Charts!$B$3="none",AE1794,IF(BM1794="",NA(),BM1794))</f>
        <v>0</v>
      </c>
      <c r="CV92">
        <f>IF(Charts!$B$3="none",AF1794,IF(BN1794="",NA(),BN1794))</f>
        <v>0</v>
      </c>
      <c r="CW92">
        <f>IF(Charts!$B$3="none",AG1794,IF(BO1794="",NA(),BO1794))</f>
        <v>0</v>
      </c>
      <c r="CX92">
        <f>IF(Charts!$B$3="none",AH1794,IF(BP1794="",NA(),BP1794))</f>
        <v>0</v>
      </c>
      <c r="CY92">
        <f>IF(Charts!$B$3="none",AI1794,IF(BQ1794="",NA(),BQ1794))</f>
        <v>0</v>
      </c>
      <c r="CZ92">
        <f>IF(Charts!$B$3="none",AJ1794,IF(BR1794="",NA(),BR1794))</f>
        <v>0</v>
      </c>
    </row>
    <row r="93" spans="4:104">
      <c r="D93">
        <v>89</v>
      </c>
      <c r="E93">
        <f>IF(INDIRECT(ADDRESS($D93+2,E$2+1,,,"Instances"))="","",INDIRECT(ADDRESS($D93+2,E$2+1,,,"Instances")))</f>
        <v>0</v>
      </c>
      <c r="F93">
        <f>IFERROR(SMALL(E5:E343,ROW()-ROW($F$5)+1),"")</f>
        <v>0</v>
      </c>
      <c r="H93">
        <f>IFERROR(SUM(F5:F93),"")</f>
        <v>0</v>
      </c>
      <c r="I93">
        <f>IF(INDIRECT(ADDRESS($D93+2,I$2+1,,,"Instances"))="","",INDIRECT(ADDRESS($D93+2,I$2+1,,,"Instances")))</f>
        <v>0</v>
      </c>
      <c r="J93">
        <f>IFERROR(SMALL(I5:I343,ROW()-ROW($J$5)+1),"")</f>
        <v>0</v>
      </c>
      <c r="L93">
        <f>IFERROR(SUM(J5:J93),"")</f>
        <v>0</v>
      </c>
      <c r="M93">
        <f>IF(INDIRECT(ADDRESS($D93+2,M$2+1,,,"Instances"))="","",INDIRECT(ADDRESS($D93+2,M$2+1,,,"Instances")))</f>
        <v>0</v>
      </c>
      <c r="N93">
        <f>IFERROR(SMALL(M5:M343,ROW()-ROW($N$5)+1),"")</f>
        <v>0</v>
      </c>
      <c r="P93">
        <f>IFERROR(SUM(N5:N93),"")</f>
        <v>0</v>
      </c>
      <c r="Q93">
        <f>IF(INDIRECT(ADDRESS($D93+2,Q$2+1,,,"Instances"))="","",INDIRECT(ADDRESS($D93+2,Q$2+1,,,"Instances")))</f>
        <v>0</v>
      </c>
      <c r="R93">
        <f>IFERROR(SMALL(Q5:Q343,ROW()-ROW($R$5)+1),"")</f>
        <v>0</v>
      </c>
      <c r="T93">
        <f>IFERROR(SUM(R5:R93),"")</f>
        <v>0</v>
      </c>
      <c r="U93">
        <f>IF(INDIRECT(ADDRESS($D93+2,U$2+1,,,"Instances"))="","",INDIRECT(ADDRESS($D93+2,U$2+1,,,"Instances")))</f>
        <v>0</v>
      </c>
      <c r="V93">
        <f>IFERROR(SMALL(U5:U343,ROW()-ROW($V$5)+1),"")</f>
        <v>0</v>
      </c>
      <c r="X93">
        <f>IFERROR(SUM(V5:V93),"")</f>
        <v>0</v>
      </c>
      <c r="Y93">
        <f>IF(INDIRECT(ADDRESS($D93+2,Y$2+1,,,"Instances"))="","",INDIRECT(ADDRESS($D93+2,Y$2+1,,,"Instances")))</f>
        <v>0</v>
      </c>
      <c r="Z93">
        <f>IFERROR(SMALL(Y5:Y343,ROW()-ROW($Z$5)+1),"")</f>
        <v>0</v>
      </c>
      <c r="AB93">
        <f>IFERROR(SUM(Z5:Z93),"")</f>
        <v>0</v>
      </c>
      <c r="AC93">
        <f>IF(INDIRECT(ADDRESS($D93+2,AC$2+1,,,"Instances"))="","",INDIRECT(ADDRESS($D93+2,AC$2+1,,,"Instances")))</f>
        <v>0</v>
      </c>
      <c r="AD93">
        <f>IFERROR(SMALL(AC5:AC343,ROW()-ROW($AD$5)+1),"")</f>
        <v>0</v>
      </c>
      <c r="AF93">
        <f>IFERROR(SUM(AD5:AD93),"")</f>
        <v>0</v>
      </c>
      <c r="AG93">
        <f>IF(INDIRECT(ADDRESS($D93+2,AG$2+1,,,"Instances"))="","",INDIRECT(ADDRESS($D93+2,AG$2+1,,,"Instances")))</f>
        <v>0</v>
      </c>
      <c r="AH93">
        <f>IFERROR(SMALL(AG5:AG343,ROW()-ROW($AH$5)+1),"")</f>
        <v>0</v>
      </c>
      <c r="AJ93">
        <f>IFERROR(SUM(AH5:AH93),"")</f>
        <v>0</v>
      </c>
      <c r="AL93">
        <v>89</v>
      </c>
      <c r="AM93" cm="1">
        <f t="array" ref="AM93">_xlfn.SWITCH(Charts!$B$3,"average", AVERAGE(INDIRECT(ADDRESS(88+3,AM$2+1,,,"Instances") &amp; ":" &amp; ADDRESS(88+3,AM$2+1))),"median", MEDIAN(INDIRECT(ADDRESS(88+3,AM$2+1,,,"Instances") &amp; ":" &amp; ADDRESS(88+3,AM$2+1))),"min", MIN(INDIRECT(ADDRESS(88+3,AM$2+1,,,"Instances") &amp; ":" &amp; ADDRESS(88+3,AM$2+1))),"max", MAX(INDIRECT(ADDRESS(88+3,AM$2+1,,,"Instances") &amp; ":" &amp; ADDRESS(88+3,AM$2+1))),"diff", MAX(INDIRECT(ADDRESS(88+3,AM$2+1,,,"Instances") &amp; ":" &amp; ADDRESS(88+3,AM$2+1)))-MIN(INDIRECT(ADDRESS(88+3,AM$2+1,,,"Instances") &amp; ":" &amp; ADDRESS(88+3,AM$2+1))))</f>
        <v>0</v>
      </c>
      <c r="AN93">
        <f>IFERROR(SMALL(AM5:AM343,ROW()-ROW($AN$5)+1),"")</f>
        <v>0</v>
      </c>
      <c r="AP93">
        <f>IFERROR(SUM(AN5:AN93),"")</f>
        <v>0</v>
      </c>
      <c r="AQ93" cm="1">
        <f t="array" ref="AQ93">_xlfn.SWITCH(Charts!$B$3,"average", AVERAGE(INDIRECT(ADDRESS(88+3,AQ$2+1,,,"Instances") &amp; ":" &amp; ADDRESS(88+3,AQ$2+1))),"median", MEDIAN(INDIRECT(ADDRESS(88+3,AQ$2+1,,,"Instances") &amp; ":" &amp; ADDRESS(88+3,AQ$2+1))),"min", MIN(INDIRECT(ADDRESS(88+3,AQ$2+1,,,"Instances") &amp; ":" &amp; ADDRESS(88+3,AQ$2+1))),"max", MAX(INDIRECT(ADDRESS(88+3,AQ$2+1,,,"Instances") &amp; ":" &amp; ADDRESS(88+3,AQ$2+1))),"diff", MAX(INDIRECT(ADDRESS(88+3,AQ$2+1,,,"Instances") &amp; ":" &amp; ADDRESS(88+3,AQ$2+1)))-MIN(INDIRECT(ADDRESS(88+3,AQ$2+1,,,"Instances") &amp; ":" &amp; ADDRESS(88+3,AQ$2+1))))</f>
        <v>0</v>
      </c>
      <c r="AR93">
        <f>IFERROR(SMALL(AQ5:AQ343,ROW()-ROW($AR$5)+1),"")</f>
        <v>0</v>
      </c>
      <c r="AT93">
        <f>IFERROR(SUM(AR5:AR93),"")</f>
        <v>0</v>
      </c>
      <c r="AU93" cm="1">
        <f t="array" ref="AU93">_xlfn.SWITCH(Charts!$B$3,"average", AVERAGE(INDIRECT(ADDRESS(88+3,AU$2+1,,,"Instances") &amp; ":" &amp; ADDRESS(88+3,AU$2+1))),"median", MEDIAN(INDIRECT(ADDRESS(88+3,AU$2+1,,,"Instances") &amp; ":" &amp; ADDRESS(88+3,AU$2+1))),"min", MIN(INDIRECT(ADDRESS(88+3,AU$2+1,,,"Instances") &amp; ":" &amp; ADDRESS(88+3,AU$2+1))),"max", MAX(INDIRECT(ADDRESS(88+3,AU$2+1,,,"Instances") &amp; ":" &amp; ADDRESS(88+3,AU$2+1))),"diff", MAX(INDIRECT(ADDRESS(88+3,AU$2+1,,,"Instances") &amp; ":" &amp; ADDRESS(88+3,AU$2+1)))-MIN(INDIRECT(ADDRESS(88+3,AU$2+1,,,"Instances") &amp; ":" &amp; ADDRESS(88+3,AU$2+1))))</f>
        <v>0</v>
      </c>
      <c r="AV93">
        <f>IFERROR(SMALL(AU5:AU343,ROW()-ROW($AV$5)+1),"")</f>
        <v>0</v>
      </c>
      <c r="AX93">
        <f>IFERROR(SUM(AV5:AV93),"")</f>
        <v>0</v>
      </c>
      <c r="AY93" cm="1">
        <f t="array" ref="AY93">_xlfn.SWITCH(Charts!$B$3,"average", AVERAGE(INDIRECT(ADDRESS(88+3,AY$2+1,,,"Instances") &amp; ":" &amp; ADDRESS(88+3,AY$2+1))),"median", MEDIAN(INDIRECT(ADDRESS(88+3,AY$2+1,,,"Instances") &amp; ":" &amp; ADDRESS(88+3,AY$2+1))),"min", MIN(INDIRECT(ADDRESS(88+3,AY$2+1,,,"Instances") &amp; ":" &amp; ADDRESS(88+3,AY$2+1))),"max", MAX(INDIRECT(ADDRESS(88+3,AY$2+1,,,"Instances") &amp; ":" &amp; ADDRESS(88+3,AY$2+1))),"diff", MAX(INDIRECT(ADDRESS(88+3,AY$2+1,,,"Instances") &amp; ":" &amp; ADDRESS(88+3,AY$2+1)))-MIN(INDIRECT(ADDRESS(88+3,AY$2+1,,,"Instances") &amp; ":" &amp; ADDRESS(88+3,AY$2+1))))</f>
        <v>0</v>
      </c>
      <c r="AZ93">
        <f>IFERROR(SMALL(AY5:AY343,ROW()-ROW($AZ$5)+1),"")</f>
        <v>0</v>
      </c>
      <c r="BB93">
        <f>IFERROR(SUM(AZ5:AZ93),"")</f>
        <v>0</v>
      </c>
      <c r="BC93" cm="1">
        <f t="array" ref="BC93">_xlfn.SWITCH(Charts!$B$3,"average", AVERAGE(INDIRECT(ADDRESS(88+3,BC$2+1,,,"Instances") &amp; ":" &amp; ADDRESS(88+3,BC$2+1))),"median", MEDIAN(INDIRECT(ADDRESS(88+3,BC$2+1,,,"Instances") &amp; ":" &amp; ADDRESS(88+3,BC$2+1))),"min", MIN(INDIRECT(ADDRESS(88+3,BC$2+1,,,"Instances") &amp; ":" &amp; ADDRESS(88+3,BC$2+1))),"max", MAX(INDIRECT(ADDRESS(88+3,BC$2+1,,,"Instances") &amp; ":" &amp; ADDRESS(88+3,BC$2+1))),"diff", MAX(INDIRECT(ADDRESS(88+3,BC$2+1,,,"Instances") &amp; ":" &amp; ADDRESS(88+3,BC$2+1)))-MIN(INDIRECT(ADDRESS(88+3,BC$2+1,,,"Instances") &amp; ":" &amp; ADDRESS(88+3,BC$2+1))))</f>
        <v>0</v>
      </c>
      <c r="BD93">
        <f>IFERROR(SMALL(BC5:BC343,ROW()-ROW($BD$5)+1),"")</f>
        <v>0</v>
      </c>
      <c r="BF93">
        <f>IFERROR(SUM(BD5:BD93),"")</f>
        <v>0</v>
      </c>
      <c r="BG93" cm="1">
        <f t="array" ref="BG93">_xlfn.SWITCH(Charts!$B$3,"average", AVERAGE(INDIRECT(ADDRESS(88+3,BG$2+1,,,"Instances") &amp; ":" &amp; ADDRESS(88+3,BG$2+1))),"median", MEDIAN(INDIRECT(ADDRESS(88+3,BG$2+1,,,"Instances") &amp; ":" &amp; ADDRESS(88+3,BG$2+1))),"min", MIN(INDIRECT(ADDRESS(88+3,BG$2+1,,,"Instances") &amp; ":" &amp; ADDRESS(88+3,BG$2+1))),"max", MAX(INDIRECT(ADDRESS(88+3,BG$2+1,,,"Instances") &amp; ":" &amp; ADDRESS(88+3,BG$2+1))),"diff", MAX(INDIRECT(ADDRESS(88+3,BG$2+1,,,"Instances") &amp; ":" &amp; ADDRESS(88+3,BG$2+1)))-MIN(INDIRECT(ADDRESS(88+3,BG$2+1,,,"Instances") &amp; ":" &amp; ADDRESS(88+3,BG$2+1))))</f>
        <v>0</v>
      </c>
      <c r="BH93">
        <f>IFERROR(SMALL(BG5:BG343,ROW()-ROW($BH$5)+1),"")</f>
        <v>0</v>
      </c>
      <c r="BJ93">
        <f>IFERROR(SUM(BH5:BH93),"")</f>
        <v>0</v>
      </c>
      <c r="BK93" cm="1">
        <f t="array" ref="BK93">_xlfn.SWITCH(Charts!$B$3,"average", AVERAGE(INDIRECT(ADDRESS(88+3,BK$2+1,,,"Instances") &amp; ":" &amp; ADDRESS(88+3,BK$2+1))),"median", MEDIAN(INDIRECT(ADDRESS(88+3,BK$2+1,,,"Instances") &amp; ":" &amp; ADDRESS(88+3,BK$2+1))),"min", MIN(INDIRECT(ADDRESS(88+3,BK$2+1,,,"Instances") &amp; ":" &amp; ADDRESS(88+3,BK$2+1))),"max", MAX(INDIRECT(ADDRESS(88+3,BK$2+1,,,"Instances") &amp; ":" &amp; ADDRESS(88+3,BK$2+1))),"diff", MAX(INDIRECT(ADDRESS(88+3,BK$2+1,,,"Instances") &amp; ":" &amp; ADDRESS(88+3,BK$2+1)))-MIN(INDIRECT(ADDRESS(88+3,BK$2+1,,,"Instances") &amp; ":" &amp; ADDRESS(88+3,BK$2+1))))</f>
        <v>0</v>
      </c>
      <c r="BL93">
        <f>IFERROR(SMALL(BK5:BK343,ROW()-ROW($BL$5)+1),"")</f>
        <v>0</v>
      </c>
      <c r="BN93">
        <f>IFERROR(SUM(BL5:BL93),"")</f>
        <v>0</v>
      </c>
      <c r="BO93" cm="1">
        <f t="array" ref="BO93">_xlfn.SWITCH(Charts!$B$3,"average", AVERAGE(INDIRECT(ADDRESS(88+3,BO$2+1,,,"Instances") &amp; ":" &amp; ADDRESS(88+3,BO$2+1))),"median", MEDIAN(INDIRECT(ADDRESS(88+3,BO$2+1,,,"Instances") &amp; ":" &amp; ADDRESS(88+3,BO$2+1))),"min", MIN(INDIRECT(ADDRESS(88+3,BO$2+1,,,"Instances") &amp; ":" &amp; ADDRESS(88+3,BO$2+1))),"max", MAX(INDIRECT(ADDRESS(88+3,BO$2+1,,,"Instances") &amp; ":" &amp; ADDRESS(88+3,BO$2+1))),"diff", MAX(INDIRECT(ADDRESS(88+3,BO$2+1,,,"Instances") &amp; ":" &amp; ADDRESS(88+3,BO$2+1)))-MIN(INDIRECT(ADDRESS(88+3,BO$2+1,,,"Instances") &amp; ":" &amp; ADDRESS(88+3,BO$2+1))))</f>
        <v>0</v>
      </c>
      <c r="BP93">
        <f>IFERROR(SMALL(BO5:BO343,ROW()-ROW($BP$5)+1),"")</f>
        <v>0</v>
      </c>
      <c r="BR93">
        <f>IFERROR(SUM(BP5:BP93),"")</f>
        <v>0</v>
      </c>
      <c r="BU93">
        <f>IF(Charts!$B$3="none",E1795,IF(AM1795="",NA(),AM1795))</f>
        <v>0</v>
      </c>
      <c r="BV93">
        <f>IF(Charts!$B$3="none",F1795,IF(AN1795="",NA(),AN1795))</f>
        <v>0</v>
      </c>
      <c r="BW93">
        <f>IF(Charts!$B$3="none",G1795,IF(AO1795="",NA(),AO1795))</f>
        <v>0</v>
      </c>
      <c r="BX93">
        <f>IF(Charts!$B$3="none",H1795,IF(AP1795="",NA(),AP1795))</f>
        <v>0</v>
      </c>
      <c r="BY93">
        <f>IF(Charts!$B$3="none",I1795,IF(AQ1795="",NA(),AQ1795))</f>
        <v>0</v>
      </c>
      <c r="BZ93">
        <f>IF(Charts!$B$3="none",J1795,IF(AR1795="",NA(),AR1795))</f>
        <v>0</v>
      </c>
      <c r="CA93">
        <f>IF(Charts!$B$3="none",K1795,IF(AS1795="",NA(),AS1795))</f>
        <v>0</v>
      </c>
      <c r="CB93">
        <f>IF(Charts!$B$3="none",L1795,IF(AT1795="",NA(),AT1795))</f>
        <v>0</v>
      </c>
      <c r="CC93">
        <f>IF(Charts!$B$3="none",M1795,IF(AU1795="",NA(),AU1795))</f>
        <v>0</v>
      </c>
      <c r="CD93">
        <f>IF(Charts!$B$3="none",N1795,IF(AV1795="",NA(),AV1795))</f>
        <v>0</v>
      </c>
      <c r="CE93">
        <f>IF(Charts!$B$3="none",O1795,IF(AW1795="",NA(),AW1795))</f>
        <v>0</v>
      </c>
      <c r="CF93">
        <f>IF(Charts!$B$3="none",P1795,IF(AX1795="",NA(),AX1795))</f>
        <v>0</v>
      </c>
      <c r="CG93">
        <f>IF(Charts!$B$3="none",Q1795,IF(AY1795="",NA(),AY1795))</f>
        <v>0</v>
      </c>
      <c r="CH93">
        <f>IF(Charts!$B$3="none",R1795,IF(AZ1795="",NA(),AZ1795))</f>
        <v>0</v>
      </c>
      <c r="CI93">
        <f>IF(Charts!$B$3="none",S1795,IF(BA1795="",NA(),BA1795))</f>
        <v>0</v>
      </c>
      <c r="CJ93">
        <f>IF(Charts!$B$3="none",T1795,IF(BB1795="",NA(),BB1795))</f>
        <v>0</v>
      </c>
      <c r="CK93">
        <f>IF(Charts!$B$3="none",U1795,IF(BC1795="",NA(),BC1795))</f>
        <v>0</v>
      </c>
      <c r="CL93">
        <f>IF(Charts!$B$3="none",V1795,IF(BD1795="",NA(),BD1795))</f>
        <v>0</v>
      </c>
      <c r="CM93">
        <f>IF(Charts!$B$3="none",W1795,IF(BE1795="",NA(),BE1795))</f>
        <v>0</v>
      </c>
      <c r="CN93">
        <f>IF(Charts!$B$3="none",X1795,IF(BF1795="",NA(),BF1795))</f>
        <v>0</v>
      </c>
      <c r="CO93">
        <f>IF(Charts!$B$3="none",Y1795,IF(BG1795="",NA(),BG1795))</f>
        <v>0</v>
      </c>
      <c r="CP93">
        <f>IF(Charts!$B$3="none",Z1795,IF(BH1795="",NA(),BH1795))</f>
        <v>0</v>
      </c>
      <c r="CQ93">
        <f>IF(Charts!$B$3="none",AA1795,IF(BI1795="",NA(),BI1795))</f>
        <v>0</v>
      </c>
      <c r="CR93">
        <f>IF(Charts!$B$3="none",AB1795,IF(BJ1795="",NA(),BJ1795))</f>
        <v>0</v>
      </c>
      <c r="CS93">
        <f>IF(Charts!$B$3="none",AC1795,IF(BK1795="",NA(),BK1795))</f>
        <v>0</v>
      </c>
      <c r="CT93">
        <f>IF(Charts!$B$3="none",AD1795,IF(BL1795="",NA(),BL1795))</f>
        <v>0</v>
      </c>
      <c r="CU93">
        <f>IF(Charts!$B$3="none",AE1795,IF(BM1795="",NA(),BM1795))</f>
        <v>0</v>
      </c>
      <c r="CV93">
        <f>IF(Charts!$B$3="none",AF1795,IF(BN1795="",NA(),BN1795))</f>
        <v>0</v>
      </c>
      <c r="CW93">
        <f>IF(Charts!$B$3="none",AG1795,IF(BO1795="",NA(),BO1795))</f>
        <v>0</v>
      </c>
      <c r="CX93">
        <f>IF(Charts!$B$3="none",AH1795,IF(BP1795="",NA(),BP1795))</f>
        <v>0</v>
      </c>
      <c r="CY93">
        <f>IF(Charts!$B$3="none",AI1795,IF(BQ1795="",NA(),BQ1795))</f>
        <v>0</v>
      </c>
      <c r="CZ93">
        <f>IF(Charts!$B$3="none",AJ1795,IF(BR1795="",NA(),BR1795))</f>
        <v>0</v>
      </c>
    </row>
    <row r="94" spans="4:104">
      <c r="D94">
        <v>90</v>
      </c>
      <c r="E94">
        <f>IF(INDIRECT(ADDRESS($D94+2,E$2+1,,,"Instances"))="","",INDIRECT(ADDRESS($D94+2,E$2+1,,,"Instances")))</f>
        <v>0</v>
      </c>
      <c r="F94">
        <f>IFERROR(SMALL(E5:E343,ROW()-ROW($F$5)+1),"")</f>
        <v>0</v>
      </c>
      <c r="H94">
        <f>IFERROR(SUM(F5:F94),"")</f>
        <v>0</v>
      </c>
      <c r="I94">
        <f>IF(INDIRECT(ADDRESS($D94+2,I$2+1,,,"Instances"))="","",INDIRECT(ADDRESS($D94+2,I$2+1,,,"Instances")))</f>
        <v>0</v>
      </c>
      <c r="J94">
        <f>IFERROR(SMALL(I5:I343,ROW()-ROW($J$5)+1),"")</f>
        <v>0</v>
      </c>
      <c r="L94">
        <f>IFERROR(SUM(J5:J94),"")</f>
        <v>0</v>
      </c>
      <c r="M94">
        <f>IF(INDIRECT(ADDRESS($D94+2,M$2+1,,,"Instances"))="","",INDIRECT(ADDRESS($D94+2,M$2+1,,,"Instances")))</f>
        <v>0</v>
      </c>
      <c r="N94">
        <f>IFERROR(SMALL(M5:M343,ROW()-ROW($N$5)+1),"")</f>
        <v>0</v>
      </c>
      <c r="P94">
        <f>IFERROR(SUM(N5:N94),"")</f>
        <v>0</v>
      </c>
      <c r="Q94">
        <f>IF(INDIRECT(ADDRESS($D94+2,Q$2+1,,,"Instances"))="","",INDIRECT(ADDRESS($D94+2,Q$2+1,,,"Instances")))</f>
        <v>0</v>
      </c>
      <c r="R94">
        <f>IFERROR(SMALL(Q5:Q343,ROW()-ROW($R$5)+1),"")</f>
        <v>0</v>
      </c>
      <c r="T94">
        <f>IFERROR(SUM(R5:R94),"")</f>
        <v>0</v>
      </c>
      <c r="U94">
        <f>IF(INDIRECT(ADDRESS($D94+2,U$2+1,,,"Instances"))="","",INDIRECT(ADDRESS($D94+2,U$2+1,,,"Instances")))</f>
        <v>0</v>
      </c>
      <c r="V94">
        <f>IFERROR(SMALL(U5:U343,ROW()-ROW($V$5)+1),"")</f>
        <v>0</v>
      </c>
      <c r="X94">
        <f>IFERROR(SUM(V5:V94),"")</f>
        <v>0</v>
      </c>
      <c r="Y94">
        <f>IF(INDIRECT(ADDRESS($D94+2,Y$2+1,,,"Instances"))="","",INDIRECT(ADDRESS($D94+2,Y$2+1,,,"Instances")))</f>
        <v>0</v>
      </c>
      <c r="Z94">
        <f>IFERROR(SMALL(Y5:Y343,ROW()-ROW($Z$5)+1),"")</f>
        <v>0</v>
      </c>
      <c r="AB94">
        <f>IFERROR(SUM(Z5:Z94),"")</f>
        <v>0</v>
      </c>
      <c r="AC94">
        <f>IF(INDIRECT(ADDRESS($D94+2,AC$2+1,,,"Instances"))="","",INDIRECT(ADDRESS($D94+2,AC$2+1,,,"Instances")))</f>
        <v>0</v>
      </c>
      <c r="AD94">
        <f>IFERROR(SMALL(AC5:AC343,ROW()-ROW($AD$5)+1),"")</f>
        <v>0</v>
      </c>
      <c r="AF94">
        <f>IFERROR(SUM(AD5:AD94),"")</f>
        <v>0</v>
      </c>
      <c r="AG94">
        <f>IF(INDIRECT(ADDRESS($D94+2,AG$2+1,,,"Instances"))="","",INDIRECT(ADDRESS($D94+2,AG$2+1,,,"Instances")))</f>
        <v>0</v>
      </c>
      <c r="AH94">
        <f>IFERROR(SMALL(AG5:AG343,ROW()-ROW($AH$5)+1),"")</f>
        <v>0</v>
      </c>
      <c r="AJ94">
        <f>IFERROR(SUM(AH5:AH94),"")</f>
        <v>0</v>
      </c>
      <c r="AL94">
        <v>90</v>
      </c>
      <c r="AM94" cm="1">
        <f t="array" ref="AM94">_xlfn.SWITCH(Charts!$B$3,"average", AVERAGE(INDIRECT(ADDRESS(89+3,AM$2+1,,,"Instances") &amp; ":" &amp; ADDRESS(89+3,AM$2+1))),"median", MEDIAN(INDIRECT(ADDRESS(89+3,AM$2+1,,,"Instances") &amp; ":" &amp; ADDRESS(89+3,AM$2+1))),"min", MIN(INDIRECT(ADDRESS(89+3,AM$2+1,,,"Instances") &amp; ":" &amp; ADDRESS(89+3,AM$2+1))),"max", MAX(INDIRECT(ADDRESS(89+3,AM$2+1,,,"Instances") &amp; ":" &amp; ADDRESS(89+3,AM$2+1))),"diff", MAX(INDIRECT(ADDRESS(89+3,AM$2+1,,,"Instances") &amp; ":" &amp; ADDRESS(89+3,AM$2+1)))-MIN(INDIRECT(ADDRESS(89+3,AM$2+1,,,"Instances") &amp; ":" &amp; ADDRESS(89+3,AM$2+1))))</f>
        <v>0</v>
      </c>
      <c r="AN94">
        <f>IFERROR(SMALL(AM5:AM343,ROW()-ROW($AN$5)+1),"")</f>
        <v>0</v>
      </c>
      <c r="AP94">
        <f>IFERROR(SUM(AN5:AN94),"")</f>
        <v>0</v>
      </c>
      <c r="AQ94" cm="1">
        <f t="array" ref="AQ94">_xlfn.SWITCH(Charts!$B$3,"average", AVERAGE(INDIRECT(ADDRESS(89+3,AQ$2+1,,,"Instances") &amp; ":" &amp; ADDRESS(89+3,AQ$2+1))),"median", MEDIAN(INDIRECT(ADDRESS(89+3,AQ$2+1,,,"Instances") &amp; ":" &amp; ADDRESS(89+3,AQ$2+1))),"min", MIN(INDIRECT(ADDRESS(89+3,AQ$2+1,,,"Instances") &amp; ":" &amp; ADDRESS(89+3,AQ$2+1))),"max", MAX(INDIRECT(ADDRESS(89+3,AQ$2+1,,,"Instances") &amp; ":" &amp; ADDRESS(89+3,AQ$2+1))),"diff", MAX(INDIRECT(ADDRESS(89+3,AQ$2+1,,,"Instances") &amp; ":" &amp; ADDRESS(89+3,AQ$2+1)))-MIN(INDIRECT(ADDRESS(89+3,AQ$2+1,,,"Instances") &amp; ":" &amp; ADDRESS(89+3,AQ$2+1))))</f>
        <v>0</v>
      </c>
      <c r="AR94">
        <f>IFERROR(SMALL(AQ5:AQ343,ROW()-ROW($AR$5)+1),"")</f>
        <v>0</v>
      </c>
      <c r="AT94">
        <f>IFERROR(SUM(AR5:AR94),"")</f>
        <v>0</v>
      </c>
      <c r="AU94" cm="1">
        <f t="array" ref="AU94">_xlfn.SWITCH(Charts!$B$3,"average", AVERAGE(INDIRECT(ADDRESS(89+3,AU$2+1,,,"Instances") &amp; ":" &amp; ADDRESS(89+3,AU$2+1))),"median", MEDIAN(INDIRECT(ADDRESS(89+3,AU$2+1,,,"Instances") &amp; ":" &amp; ADDRESS(89+3,AU$2+1))),"min", MIN(INDIRECT(ADDRESS(89+3,AU$2+1,,,"Instances") &amp; ":" &amp; ADDRESS(89+3,AU$2+1))),"max", MAX(INDIRECT(ADDRESS(89+3,AU$2+1,,,"Instances") &amp; ":" &amp; ADDRESS(89+3,AU$2+1))),"diff", MAX(INDIRECT(ADDRESS(89+3,AU$2+1,,,"Instances") &amp; ":" &amp; ADDRESS(89+3,AU$2+1)))-MIN(INDIRECT(ADDRESS(89+3,AU$2+1,,,"Instances") &amp; ":" &amp; ADDRESS(89+3,AU$2+1))))</f>
        <v>0</v>
      </c>
      <c r="AV94">
        <f>IFERROR(SMALL(AU5:AU343,ROW()-ROW($AV$5)+1),"")</f>
        <v>0</v>
      </c>
      <c r="AX94">
        <f>IFERROR(SUM(AV5:AV94),"")</f>
        <v>0</v>
      </c>
      <c r="AY94" cm="1">
        <f t="array" ref="AY94">_xlfn.SWITCH(Charts!$B$3,"average", AVERAGE(INDIRECT(ADDRESS(89+3,AY$2+1,,,"Instances") &amp; ":" &amp; ADDRESS(89+3,AY$2+1))),"median", MEDIAN(INDIRECT(ADDRESS(89+3,AY$2+1,,,"Instances") &amp; ":" &amp; ADDRESS(89+3,AY$2+1))),"min", MIN(INDIRECT(ADDRESS(89+3,AY$2+1,,,"Instances") &amp; ":" &amp; ADDRESS(89+3,AY$2+1))),"max", MAX(INDIRECT(ADDRESS(89+3,AY$2+1,,,"Instances") &amp; ":" &amp; ADDRESS(89+3,AY$2+1))),"diff", MAX(INDIRECT(ADDRESS(89+3,AY$2+1,,,"Instances") &amp; ":" &amp; ADDRESS(89+3,AY$2+1)))-MIN(INDIRECT(ADDRESS(89+3,AY$2+1,,,"Instances") &amp; ":" &amp; ADDRESS(89+3,AY$2+1))))</f>
        <v>0</v>
      </c>
      <c r="AZ94">
        <f>IFERROR(SMALL(AY5:AY343,ROW()-ROW($AZ$5)+1),"")</f>
        <v>0</v>
      </c>
      <c r="BB94">
        <f>IFERROR(SUM(AZ5:AZ94),"")</f>
        <v>0</v>
      </c>
      <c r="BC94" cm="1">
        <f t="array" ref="BC94">_xlfn.SWITCH(Charts!$B$3,"average", AVERAGE(INDIRECT(ADDRESS(89+3,BC$2+1,,,"Instances") &amp; ":" &amp; ADDRESS(89+3,BC$2+1))),"median", MEDIAN(INDIRECT(ADDRESS(89+3,BC$2+1,,,"Instances") &amp; ":" &amp; ADDRESS(89+3,BC$2+1))),"min", MIN(INDIRECT(ADDRESS(89+3,BC$2+1,,,"Instances") &amp; ":" &amp; ADDRESS(89+3,BC$2+1))),"max", MAX(INDIRECT(ADDRESS(89+3,BC$2+1,,,"Instances") &amp; ":" &amp; ADDRESS(89+3,BC$2+1))),"diff", MAX(INDIRECT(ADDRESS(89+3,BC$2+1,,,"Instances") &amp; ":" &amp; ADDRESS(89+3,BC$2+1)))-MIN(INDIRECT(ADDRESS(89+3,BC$2+1,,,"Instances") &amp; ":" &amp; ADDRESS(89+3,BC$2+1))))</f>
        <v>0</v>
      </c>
      <c r="BD94">
        <f>IFERROR(SMALL(BC5:BC343,ROW()-ROW($BD$5)+1),"")</f>
        <v>0</v>
      </c>
      <c r="BF94">
        <f>IFERROR(SUM(BD5:BD94),"")</f>
        <v>0</v>
      </c>
      <c r="BG94" cm="1">
        <f t="array" ref="BG94">_xlfn.SWITCH(Charts!$B$3,"average", AVERAGE(INDIRECT(ADDRESS(89+3,BG$2+1,,,"Instances") &amp; ":" &amp; ADDRESS(89+3,BG$2+1))),"median", MEDIAN(INDIRECT(ADDRESS(89+3,BG$2+1,,,"Instances") &amp; ":" &amp; ADDRESS(89+3,BG$2+1))),"min", MIN(INDIRECT(ADDRESS(89+3,BG$2+1,,,"Instances") &amp; ":" &amp; ADDRESS(89+3,BG$2+1))),"max", MAX(INDIRECT(ADDRESS(89+3,BG$2+1,,,"Instances") &amp; ":" &amp; ADDRESS(89+3,BG$2+1))),"diff", MAX(INDIRECT(ADDRESS(89+3,BG$2+1,,,"Instances") &amp; ":" &amp; ADDRESS(89+3,BG$2+1)))-MIN(INDIRECT(ADDRESS(89+3,BG$2+1,,,"Instances") &amp; ":" &amp; ADDRESS(89+3,BG$2+1))))</f>
        <v>0</v>
      </c>
      <c r="BH94">
        <f>IFERROR(SMALL(BG5:BG343,ROW()-ROW($BH$5)+1),"")</f>
        <v>0</v>
      </c>
      <c r="BJ94">
        <f>IFERROR(SUM(BH5:BH94),"")</f>
        <v>0</v>
      </c>
      <c r="BK94" cm="1">
        <f t="array" ref="BK94">_xlfn.SWITCH(Charts!$B$3,"average", AVERAGE(INDIRECT(ADDRESS(89+3,BK$2+1,,,"Instances") &amp; ":" &amp; ADDRESS(89+3,BK$2+1))),"median", MEDIAN(INDIRECT(ADDRESS(89+3,BK$2+1,,,"Instances") &amp; ":" &amp; ADDRESS(89+3,BK$2+1))),"min", MIN(INDIRECT(ADDRESS(89+3,BK$2+1,,,"Instances") &amp; ":" &amp; ADDRESS(89+3,BK$2+1))),"max", MAX(INDIRECT(ADDRESS(89+3,BK$2+1,,,"Instances") &amp; ":" &amp; ADDRESS(89+3,BK$2+1))),"diff", MAX(INDIRECT(ADDRESS(89+3,BK$2+1,,,"Instances") &amp; ":" &amp; ADDRESS(89+3,BK$2+1)))-MIN(INDIRECT(ADDRESS(89+3,BK$2+1,,,"Instances") &amp; ":" &amp; ADDRESS(89+3,BK$2+1))))</f>
        <v>0</v>
      </c>
      <c r="BL94">
        <f>IFERROR(SMALL(BK5:BK343,ROW()-ROW($BL$5)+1),"")</f>
        <v>0</v>
      </c>
      <c r="BN94">
        <f>IFERROR(SUM(BL5:BL94),"")</f>
        <v>0</v>
      </c>
      <c r="BO94" cm="1">
        <f t="array" ref="BO94">_xlfn.SWITCH(Charts!$B$3,"average", AVERAGE(INDIRECT(ADDRESS(89+3,BO$2+1,,,"Instances") &amp; ":" &amp; ADDRESS(89+3,BO$2+1))),"median", MEDIAN(INDIRECT(ADDRESS(89+3,BO$2+1,,,"Instances") &amp; ":" &amp; ADDRESS(89+3,BO$2+1))),"min", MIN(INDIRECT(ADDRESS(89+3,BO$2+1,,,"Instances") &amp; ":" &amp; ADDRESS(89+3,BO$2+1))),"max", MAX(INDIRECT(ADDRESS(89+3,BO$2+1,,,"Instances") &amp; ":" &amp; ADDRESS(89+3,BO$2+1))),"diff", MAX(INDIRECT(ADDRESS(89+3,BO$2+1,,,"Instances") &amp; ":" &amp; ADDRESS(89+3,BO$2+1)))-MIN(INDIRECT(ADDRESS(89+3,BO$2+1,,,"Instances") &amp; ":" &amp; ADDRESS(89+3,BO$2+1))))</f>
        <v>0</v>
      </c>
      <c r="BP94">
        <f>IFERROR(SMALL(BO5:BO343,ROW()-ROW($BP$5)+1),"")</f>
        <v>0</v>
      </c>
      <c r="BR94">
        <f>IFERROR(SUM(BP5:BP94),"")</f>
        <v>0</v>
      </c>
      <c r="BU94">
        <f>IF(Charts!$B$3="none",E1796,IF(AM1796="",NA(),AM1796))</f>
        <v>0</v>
      </c>
      <c r="BV94">
        <f>IF(Charts!$B$3="none",F1796,IF(AN1796="",NA(),AN1796))</f>
        <v>0</v>
      </c>
      <c r="BW94">
        <f>IF(Charts!$B$3="none",G1796,IF(AO1796="",NA(),AO1796))</f>
        <v>0</v>
      </c>
      <c r="BX94">
        <f>IF(Charts!$B$3="none",H1796,IF(AP1796="",NA(),AP1796))</f>
        <v>0</v>
      </c>
      <c r="BY94">
        <f>IF(Charts!$B$3="none",I1796,IF(AQ1796="",NA(),AQ1796))</f>
        <v>0</v>
      </c>
      <c r="BZ94">
        <f>IF(Charts!$B$3="none",J1796,IF(AR1796="",NA(),AR1796))</f>
        <v>0</v>
      </c>
      <c r="CA94">
        <f>IF(Charts!$B$3="none",K1796,IF(AS1796="",NA(),AS1796))</f>
        <v>0</v>
      </c>
      <c r="CB94">
        <f>IF(Charts!$B$3="none",L1796,IF(AT1796="",NA(),AT1796))</f>
        <v>0</v>
      </c>
      <c r="CC94">
        <f>IF(Charts!$B$3="none",M1796,IF(AU1796="",NA(),AU1796))</f>
        <v>0</v>
      </c>
      <c r="CD94">
        <f>IF(Charts!$B$3="none",N1796,IF(AV1796="",NA(),AV1796))</f>
        <v>0</v>
      </c>
      <c r="CE94">
        <f>IF(Charts!$B$3="none",O1796,IF(AW1796="",NA(),AW1796))</f>
        <v>0</v>
      </c>
      <c r="CF94">
        <f>IF(Charts!$B$3="none",P1796,IF(AX1796="",NA(),AX1796))</f>
        <v>0</v>
      </c>
      <c r="CG94">
        <f>IF(Charts!$B$3="none",Q1796,IF(AY1796="",NA(),AY1796))</f>
        <v>0</v>
      </c>
      <c r="CH94">
        <f>IF(Charts!$B$3="none",R1796,IF(AZ1796="",NA(),AZ1796))</f>
        <v>0</v>
      </c>
      <c r="CI94">
        <f>IF(Charts!$B$3="none",S1796,IF(BA1796="",NA(),BA1796))</f>
        <v>0</v>
      </c>
      <c r="CJ94">
        <f>IF(Charts!$B$3="none",T1796,IF(BB1796="",NA(),BB1796))</f>
        <v>0</v>
      </c>
      <c r="CK94">
        <f>IF(Charts!$B$3="none",U1796,IF(BC1796="",NA(),BC1796))</f>
        <v>0</v>
      </c>
      <c r="CL94">
        <f>IF(Charts!$B$3="none",V1796,IF(BD1796="",NA(),BD1796))</f>
        <v>0</v>
      </c>
      <c r="CM94">
        <f>IF(Charts!$B$3="none",W1796,IF(BE1796="",NA(),BE1796))</f>
        <v>0</v>
      </c>
      <c r="CN94">
        <f>IF(Charts!$B$3="none",X1796,IF(BF1796="",NA(),BF1796))</f>
        <v>0</v>
      </c>
      <c r="CO94">
        <f>IF(Charts!$B$3="none",Y1796,IF(BG1796="",NA(),BG1796))</f>
        <v>0</v>
      </c>
      <c r="CP94">
        <f>IF(Charts!$B$3="none",Z1796,IF(BH1796="",NA(),BH1796))</f>
        <v>0</v>
      </c>
      <c r="CQ94">
        <f>IF(Charts!$B$3="none",AA1796,IF(BI1796="",NA(),BI1796))</f>
        <v>0</v>
      </c>
      <c r="CR94">
        <f>IF(Charts!$B$3="none",AB1796,IF(BJ1796="",NA(),BJ1796))</f>
        <v>0</v>
      </c>
      <c r="CS94">
        <f>IF(Charts!$B$3="none",AC1796,IF(BK1796="",NA(),BK1796))</f>
        <v>0</v>
      </c>
      <c r="CT94">
        <f>IF(Charts!$B$3="none",AD1796,IF(BL1796="",NA(),BL1796))</f>
        <v>0</v>
      </c>
      <c r="CU94">
        <f>IF(Charts!$B$3="none",AE1796,IF(BM1796="",NA(),BM1796))</f>
        <v>0</v>
      </c>
      <c r="CV94">
        <f>IF(Charts!$B$3="none",AF1796,IF(BN1796="",NA(),BN1796))</f>
        <v>0</v>
      </c>
      <c r="CW94">
        <f>IF(Charts!$B$3="none",AG1796,IF(BO1796="",NA(),BO1796))</f>
        <v>0</v>
      </c>
      <c r="CX94">
        <f>IF(Charts!$B$3="none",AH1796,IF(BP1796="",NA(),BP1796))</f>
        <v>0</v>
      </c>
      <c r="CY94">
        <f>IF(Charts!$B$3="none",AI1796,IF(BQ1796="",NA(),BQ1796))</f>
        <v>0</v>
      </c>
      <c r="CZ94">
        <f>IF(Charts!$B$3="none",AJ1796,IF(BR1796="",NA(),BR1796))</f>
        <v>0</v>
      </c>
    </row>
    <row r="95" spans="4:104">
      <c r="D95">
        <v>91</v>
      </c>
      <c r="E95">
        <f>IF(INDIRECT(ADDRESS($D95+2,E$2+1,,,"Instances"))="","",INDIRECT(ADDRESS($D95+2,E$2+1,,,"Instances")))</f>
        <v>0</v>
      </c>
      <c r="F95">
        <f>IFERROR(SMALL(E5:E343,ROW()-ROW($F$5)+1),"")</f>
        <v>0</v>
      </c>
      <c r="H95">
        <f>IFERROR(SUM(F5:F95),"")</f>
        <v>0</v>
      </c>
      <c r="I95">
        <f>IF(INDIRECT(ADDRESS($D95+2,I$2+1,,,"Instances"))="","",INDIRECT(ADDRESS($D95+2,I$2+1,,,"Instances")))</f>
        <v>0</v>
      </c>
      <c r="J95">
        <f>IFERROR(SMALL(I5:I343,ROW()-ROW($J$5)+1),"")</f>
        <v>0</v>
      </c>
      <c r="L95">
        <f>IFERROR(SUM(J5:J95),"")</f>
        <v>0</v>
      </c>
      <c r="M95">
        <f>IF(INDIRECT(ADDRESS($D95+2,M$2+1,,,"Instances"))="","",INDIRECT(ADDRESS($D95+2,M$2+1,,,"Instances")))</f>
        <v>0</v>
      </c>
      <c r="N95">
        <f>IFERROR(SMALL(M5:M343,ROW()-ROW($N$5)+1),"")</f>
        <v>0</v>
      </c>
      <c r="P95">
        <f>IFERROR(SUM(N5:N95),"")</f>
        <v>0</v>
      </c>
      <c r="Q95">
        <f>IF(INDIRECT(ADDRESS($D95+2,Q$2+1,,,"Instances"))="","",INDIRECT(ADDRESS($D95+2,Q$2+1,,,"Instances")))</f>
        <v>0</v>
      </c>
      <c r="R95">
        <f>IFERROR(SMALL(Q5:Q343,ROW()-ROW($R$5)+1),"")</f>
        <v>0</v>
      </c>
      <c r="T95">
        <f>IFERROR(SUM(R5:R95),"")</f>
        <v>0</v>
      </c>
      <c r="U95">
        <f>IF(INDIRECT(ADDRESS($D95+2,U$2+1,,,"Instances"))="","",INDIRECT(ADDRESS($D95+2,U$2+1,,,"Instances")))</f>
        <v>0</v>
      </c>
      <c r="V95">
        <f>IFERROR(SMALL(U5:U343,ROW()-ROW($V$5)+1),"")</f>
        <v>0</v>
      </c>
      <c r="X95">
        <f>IFERROR(SUM(V5:V95),"")</f>
        <v>0</v>
      </c>
      <c r="Y95">
        <f>IF(INDIRECT(ADDRESS($D95+2,Y$2+1,,,"Instances"))="","",INDIRECT(ADDRESS($D95+2,Y$2+1,,,"Instances")))</f>
        <v>0</v>
      </c>
      <c r="Z95">
        <f>IFERROR(SMALL(Y5:Y343,ROW()-ROW($Z$5)+1),"")</f>
        <v>0</v>
      </c>
      <c r="AB95">
        <f>IFERROR(SUM(Z5:Z95),"")</f>
        <v>0</v>
      </c>
      <c r="AC95">
        <f>IF(INDIRECT(ADDRESS($D95+2,AC$2+1,,,"Instances"))="","",INDIRECT(ADDRESS($D95+2,AC$2+1,,,"Instances")))</f>
        <v>0</v>
      </c>
      <c r="AD95">
        <f>IFERROR(SMALL(AC5:AC343,ROW()-ROW($AD$5)+1),"")</f>
        <v>0</v>
      </c>
      <c r="AF95">
        <f>IFERROR(SUM(AD5:AD95),"")</f>
        <v>0</v>
      </c>
      <c r="AG95">
        <f>IF(INDIRECT(ADDRESS($D95+2,AG$2+1,,,"Instances"))="","",INDIRECT(ADDRESS($D95+2,AG$2+1,,,"Instances")))</f>
        <v>0</v>
      </c>
      <c r="AH95">
        <f>IFERROR(SMALL(AG5:AG343,ROW()-ROW($AH$5)+1),"")</f>
        <v>0</v>
      </c>
      <c r="AJ95">
        <f>IFERROR(SUM(AH5:AH95),"")</f>
        <v>0</v>
      </c>
      <c r="AL95">
        <v>91</v>
      </c>
      <c r="AM95" cm="1">
        <f t="array" ref="AM95">_xlfn.SWITCH(Charts!$B$3,"average", AVERAGE(INDIRECT(ADDRESS(90+3,AM$2+1,,,"Instances") &amp; ":" &amp; ADDRESS(90+3,AM$2+1))),"median", MEDIAN(INDIRECT(ADDRESS(90+3,AM$2+1,,,"Instances") &amp; ":" &amp; ADDRESS(90+3,AM$2+1))),"min", MIN(INDIRECT(ADDRESS(90+3,AM$2+1,,,"Instances") &amp; ":" &amp; ADDRESS(90+3,AM$2+1))),"max", MAX(INDIRECT(ADDRESS(90+3,AM$2+1,,,"Instances") &amp; ":" &amp; ADDRESS(90+3,AM$2+1))),"diff", MAX(INDIRECT(ADDRESS(90+3,AM$2+1,,,"Instances") &amp; ":" &amp; ADDRESS(90+3,AM$2+1)))-MIN(INDIRECT(ADDRESS(90+3,AM$2+1,,,"Instances") &amp; ":" &amp; ADDRESS(90+3,AM$2+1))))</f>
        <v>0</v>
      </c>
      <c r="AN95">
        <f>IFERROR(SMALL(AM5:AM343,ROW()-ROW($AN$5)+1),"")</f>
        <v>0</v>
      </c>
      <c r="AP95">
        <f>IFERROR(SUM(AN5:AN95),"")</f>
        <v>0</v>
      </c>
      <c r="AQ95" cm="1">
        <f t="array" ref="AQ95">_xlfn.SWITCH(Charts!$B$3,"average", AVERAGE(INDIRECT(ADDRESS(90+3,AQ$2+1,,,"Instances") &amp; ":" &amp; ADDRESS(90+3,AQ$2+1))),"median", MEDIAN(INDIRECT(ADDRESS(90+3,AQ$2+1,,,"Instances") &amp; ":" &amp; ADDRESS(90+3,AQ$2+1))),"min", MIN(INDIRECT(ADDRESS(90+3,AQ$2+1,,,"Instances") &amp; ":" &amp; ADDRESS(90+3,AQ$2+1))),"max", MAX(INDIRECT(ADDRESS(90+3,AQ$2+1,,,"Instances") &amp; ":" &amp; ADDRESS(90+3,AQ$2+1))),"diff", MAX(INDIRECT(ADDRESS(90+3,AQ$2+1,,,"Instances") &amp; ":" &amp; ADDRESS(90+3,AQ$2+1)))-MIN(INDIRECT(ADDRESS(90+3,AQ$2+1,,,"Instances") &amp; ":" &amp; ADDRESS(90+3,AQ$2+1))))</f>
        <v>0</v>
      </c>
      <c r="AR95">
        <f>IFERROR(SMALL(AQ5:AQ343,ROW()-ROW($AR$5)+1),"")</f>
        <v>0</v>
      </c>
      <c r="AT95">
        <f>IFERROR(SUM(AR5:AR95),"")</f>
        <v>0</v>
      </c>
      <c r="AU95" cm="1">
        <f t="array" ref="AU95">_xlfn.SWITCH(Charts!$B$3,"average", AVERAGE(INDIRECT(ADDRESS(90+3,AU$2+1,,,"Instances") &amp; ":" &amp; ADDRESS(90+3,AU$2+1))),"median", MEDIAN(INDIRECT(ADDRESS(90+3,AU$2+1,,,"Instances") &amp; ":" &amp; ADDRESS(90+3,AU$2+1))),"min", MIN(INDIRECT(ADDRESS(90+3,AU$2+1,,,"Instances") &amp; ":" &amp; ADDRESS(90+3,AU$2+1))),"max", MAX(INDIRECT(ADDRESS(90+3,AU$2+1,,,"Instances") &amp; ":" &amp; ADDRESS(90+3,AU$2+1))),"diff", MAX(INDIRECT(ADDRESS(90+3,AU$2+1,,,"Instances") &amp; ":" &amp; ADDRESS(90+3,AU$2+1)))-MIN(INDIRECT(ADDRESS(90+3,AU$2+1,,,"Instances") &amp; ":" &amp; ADDRESS(90+3,AU$2+1))))</f>
        <v>0</v>
      </c>
      <c r="AV95">
        <f>IFERROR(SMALL(AU5:AU343,ROW()-ROW($AV$5)+1),"")</f>
        <v>0</v>
      </c>
      <c r="AX95">
        <f>IFERROR(SUM(AV5:AV95),"")</f>
        <v>0</v>
      </c>
      <c r="AY95" cm="1">
        <f t="array" ref="AY95">_xlfn.SWITCH(Charts!$B$3,"average", AVERAGE(INDIRECT(ADDRESS(90+3,AY$2+1,,,"Instances") &amp; ":" &amp; ADDRESS(90+3,AY$2+1))),"median", MEDIAN(INDIRECT(ADDRESS(90+3,AY$2+1,,,"Instances") &amp; ":" &amp; ADDRESS(90+3,AY$2+1))),"min", MIN(INDIRECT(ADDRESS(90+3,AY$2+1,,,"Instances") &amp; ":" &amp; ADDRESS(90+3,AY$2+1))),"max", MAX(INDIRECT(ADDRESS(90+3,AY$2+1,,,"Instances") &amp; ":" &amp; ADDRESS(90+3,AY$2+1))),"diff", MAX(INDIRECT(ADDRESS(90+3,AY$2+1,,,"Instances") &amp; ":" &amp; ADDRESS(90+3,AY$2+1)))-MIN(INDIRECT(ADDRESS(90+3,AY$2+1,,,"Instances") &amp; ":" &amp; ADDRESS(90+3,AY$2+1))))</f>
        <v>0</v>
      </c>
      <c r="AZ95">
        <f>IFERROR(SMALL(AY5:AY343,ROW()-ROW($AZ$5)+1),"")</f>
        <v>0</v>
      </c>
      <c r="BB95">
        <f>IFERROR(SUM(AZ5:AZ95),"")</f>
        <v>0</v>
      </c>
      <c r="BC95" cm="1">
        <f t="array" ref="BC95">_xlfn.SWITCH(Charts!$B$3,"average", AVERAGE(INDIRECT(ADDRESS(90+3,BC$2+1,,,"Instances") &amp; ":" &amp; ADDRESS(90+3,BC$2+1))),"median", MEDIAN(INDIRECT(ADDRESS(90+3,BC$2+1,,,"Instances") &amp; ":" &amp; ADDRESS(90+3,BC$2+1))),"min", MIN(INDIRECT(ADDRESS(90+3,BC$2+1,,,"Instances") &amp; ":" &amp; ADDRESS(90+3,BC$2+1))),"max", MAX(INDIRECT(ADDRESS(90+3,BC$2+1,,,"Instances") &amp; ":" &amp; ADDRESS(90+3,BC$2+1))),"diff", MAX(INDIRECT(ADDRESS(90+3,BC$2+1,,,"Instances") &amp; ":" &amp; ADDRESS(90+3,BC$2+1)))-MIN(INDIRECT(ADDRESS(90+3,BC$2+1,,,"Instances") &amp; ":" &amp; ADDRESS(90+3,BC$2+1))))</f>
        <v>0</v>
      </c>
      <c r="BD95">
        <f>IFERROR(SMALL(BC5:BC343,ROW()-ROW($BD$5)+1),"")</f>
        <v>0</v>
      </c>
      <c r="BF95">
        <f>IFERROR(SUM(BD5:BD95),"")</f>
        <v>0</v>
      </c>
      <c r="BG95" cm="1">
        <f t="array" ref="BG95">_xlfn.SWITCH(Charts!$B$3,"average", AVERAGE(INDIRECT(ADDRESS(90+3,BG$2+1,,,"Instances") &amp; ":" &amp; ADDRESS(90+3,BG$2+1))),"median", MEDIAN(INDIRECT(ADDRESS(90+3,BG$2+1,,,"Instances") &amp; ":" &amp; ADDRESS(90+3,BG$2+1))),"min", MIN(INDIRECT(ADDRESS(90+3,BG$2+1,,,"Instances") &amp; ":" &amp; ADDRESS(90+3,BG$2+1))),"max", MAX(INDIRECT(ADDRESS(90+3,BG$2+1,,,"Instances") &amp; ":" &amp; ADDRESS(90+3,BG$2+1))),"diff", MAX(INDIRECT(ADDRESS(90+3,BG$2+1,,,"Instances") &amp; ":" &amp; ADDRESS(90+3,BG$2+1)))-MIN(INDIRECT(ADDRESS(90+3,BG$2+1,,,"Instances") &amp; ":" &amp; ADDRESS(90+3,BG$2+1))))</f>
        <v>0</v>
      </c>
      <c r="BH95">
        <f>IFERROR(SMALL(BG5:BG343,ROW()-ROW($BH$5)+1),"")</f>
        <v>0</v>
      </c>
      <c r="BJ95">
        <f>IFERROR(SUM(BH5:BH95),"")</f>
        <v>0</v>
      </c>
      <c r="BK95" cm="1">
        <f t="array" ref="BK95">_xlfn.SWITCH(Charts!$B$3,"average", AVERAGE(INDIRECT(ADDRESS(90+3,BK$2+1,,,"Instances") &amp; ":" &amp; ADDRESS(90+3,BK$2+1))),"median", MEDIAN(INDIRECT(ADDRESS(90+3,BK$2+1,,,"Instances") &amp; ":" &amp; ADDRESS(90+3,BK$2+1))),"min", MIN(INDIRECT(ADDRESS(90+3,BK$2+1,,,"Instances") &amp; ":" &amp; ADDRESS(90+3,BK$2+1))),"max", MAX(INDIRECT(ADDRESS(90+3,BK$2+1,,,"Instances") &amp; ":" &amp; ADDRESS(90+3,BK$2+1))),"diff", MAX(INDIRECT(ADDRESS(90+3,BK$2+1,,,"Instances") &amp; ":" &amp; ADDRESS(90+3,BK$2+1)))-MIN(INDIRECT(ADDRESS(90+3,BK$2+1,,,"Instances") &amp; ":" &amp; ADDRESS(90+3,BK$2+1))))</f>
        <v>0</v>
      </c>
      <c r="BL95">
        <f>IFERROR(SMALL(BK5:BK343,ROW()-ROW($BL$5)+1),"")</f>
        <v>0</v>
      </c>
      <c r="BN95">
        <f>IFERROR(SUM(BL5:BL95),"")</f>
        <v>0</v>
      </c>
      <c r="BO95" cm="1">
        <f t="array" ref="BO95">_xlfn.SWITCH(Charts!$B$3,"average", AVERAGE(INDIRECT(ADDRESS(90+3,BO$2+1,,,"Instances") &amp; ":" &amp; ADDRESS(90+3,BO$2+1))),"median", MEDIAN(INDIRECT(ADDRESS(90+3,BO$2+1,,,"Instances") &amp; ":" &amp; ADDRESS(90+3,BO$2+1))),"min", MIN(INDIRECT(ADDRESS(90+3,BO$2+1,,,"Instances") &amp; ":" &amp; ADDRESS(90+3,BO$2+1))),"max", MAX(INDIRECT(ADDRESS(90+3,BO$2+1,,,"Instances") &amp; ":" &amp; ADDRESS(90+3,BO$2+1))),"diff", MAX(INDIRECT(ADDRESS(90+3,BO$2+1,,,"Instances") &amp; ":" &amp; ADDRESS(90+3,BO$2+1)))-MIN(INDIRECT(ADDRESS(90+3,BO$2+1,,,"Instances") &amp; ":" &amp; ADDRESS(90+3,BO$2+1))))</f>
        <v>0</v>
      </c>
      <c r="BP95">
        <f>IFERROR(SMALL(BO5:BO343,ROW()-ROW($BP$5)+1),"")</f>
        <v>0</v>
      </c>
      <c r="BR95">
        <f>IFERROR(SUM(BP5:BP95),"")</f>
        <v>0</v>
      </c>
      <c r="BU95">
        <f>IF(Charts!$B$3="none",E1797,IF(AM1797="",NA(),AM1797))</f>
        <v>0</v>
      </c>
      <c r="BV95">
        <f>IF(Charts!$B$3="none",F1797,IF(AN1797="",NA(),AN1797))</f>
        <v>0</v>
      </c>
      <c r="BW95">
        <f>IF(Charts!$B$3="none",G1797,IF(AO1797="",NA(),AO1797))</f>
        <v>0</v>
      </c>
      <c r="BX95">
        <f>IF(Charts!$B$3="none",H1797,IF(AP1797="",NA(),AP1797))</f>
        <v>0</v>
      </c>
      <c r="BY95">
        <f>IF(Charts!$B$3="none",I1797,IF(AQ1797="",NA(),AQ1797))</f>
        <v>0</v>
      </c>
      <c r="BZ95">
        <f>IF(Charts!$B$3="none",J1797,IF(AR1797="",NA(),AR1797))</f>
        <v>0</v>
      </c>
      <c r="CA95">
        <f>IF(Charts!$B$3="none",K1797,IF(AS1797="",NA(),AS1797))</f>
        <v>0</v>
      </c>
      <c r="CB95">
        <f>IF(Charts!$B$3="none",L1797,IF(AT1797="",NA(),AT1797))</f>
        <v>0</v>
      </c>
      <c r="CC95">
        <f>IF(Charts!$B$3="none",M1797,IF(AU1797="",NA(),AU1797))</f>
        <v>0</v>
      </c>
      <c r="CD95">
        <f>IF(Charts!$B$3="none",N1797,IF(AV1797="",NA(),AV1797))</f>
        <v>0</v>
      </c>
      <c r="CE95">
        <f>IF(Charts!$B$3="none",O1797,IF(AW1797="",NA(),AW1797))</f>
        <v>0</v>
      </c>
      <c r="CF95">
        <f>IF(Charts!$B$3="none",P1797,IF(AX1797="",NA(),AX1797))</f>
        <v>0</v>
      </c>
      <c r="CG95">
        <f>IF(Charts!$B$3="none",Q1797,IF(AY1797="",NA(),AY1797))</f>
        <v>0</v>
      </c>
      <c r="CH95">
        <f>IF(Charts!$B$3="none",R1797,IF(AZ1797="",NA(),AZ1797))</f>
        <v>0</v>
      </c>
      <c r="CI95">
        <f>IF(Charts!$B$3="none",S1797,IF(BA1797="",NA(),BA1797))</f>
        <v>0</v>
      </c>
      <c r="CJ95">
        <f>IF(Charts!$B$3="none",T1797,IF(BB1797="",NA(),BB1797))</f>
        <v>0</v>
      </c>
      <c r="CK95">
        <f>IF(Charts!$B$3="none",U1797,IF(BC1797="",NA(),BC1797))</f>
        <v>0</v>
      </c>
      <c r="CL95">
        <f>IF(Charts!$B$3="none",V1797,IF(BD1797="",NA(),BD1797))</f>
        <v>0</v>
      </c>
      <c r="CM95">
        <f>IF(Charts!$B$3="none",W1797,IF(BE1797="",NA(),BE1797))</f>
        <v>0</v>
      </c>
      <c r="CN95">
        <f>IF(Charts!$B$3="none",X1797,IF(BF1797="",NA(),BF1797))</f>
        <v>0</v>
      </c>
      <c r="CO95">
        <f>IF(Charts!$B$3="none",Y1797,IF(BG1797="",NA(),BG1797))</f>
        <v>0</v>
      </c>
      <c r="CP95">
        <f>IF(Charts!$B$3="none",Z1797,IF(BH1797="",NA(),BH1797))</f>
        <v>0</v>
      </c>
      <c r="CQ95">
        <f>IF(Charts!$B$3="none",AA1797,IF(BI1797="",NA(),BI1797))</f>
        <v>0</v>
      </c>
      <c r="CR95">
        <f>IF(Charts!$B$3="none",AB1797,IF(BJ1797="",NA(),BJ1797))</f>
        <v>0</v>
      </c>
      <c r="CS95">
        <f>IF(Charts!$B$3="none",AC1797,IF(BK1797="",NA(),BK1797))</f>
        <v>0</v>
      </c>
      <c r="CT95">
        <f>IF(Charts!$B$3="none",AD1797,IF(BL1797="",NA(),BL1797))</f>
        <v>0</v>
      </c>
      <c r="CU95">
        <f>IF(Charts!$B$3="none",AE1797,IF(BM1797="",NA(),BM1797))</f>
        <v>0</v>
      </c>
      <c r="CV95">
        <f>IF(Charts!$B$3="none",AF1797,IF(BN1797="",NA(),BN1797))</f>
        <v>0</v>
      </c>
      <c r="CW95">
        <f>IF(Charts!$B$3="none",AG1797,IF(BO1797="",NA(),BO1797))</f>
        <v>0</v>
      </c>
      <c r="CX95">
        <f>IF(Charts!$B$3="none",AH1797,IF(BP1797="",NA(),BP1797))</f>
        <v>0</v>
      </c>
      <c r="CY95">
        <f>IF(Charts!$B$3="none",AI1797,IF(BQ1797="",NA(),BQ1797))</f>
        <v>0</v>
      </c>
      <c r="CZ95">
        <f>IF(Charts!$B$3="none",AJ1797,IF(BR1797="",NA(),BR1797))</f>
        <v>0</v>
      </c>
    </row>
    <row r="96" spans="4:104">
      <c r="D96">
        <v>92</v>
      </c>
      <c r="E96">
        <f>IF(INDIRECT(ADDRESS($D96+2,E$2+1,,,"Instances"))="","",INDIRECT(ADDRESS($D96+2,E$2+1,,,"Instances")))</f>
        <v>0</v>
      </c>
      <c r="F96">
        <f>IFERROR(SMALL(E5:E343,ROW()-ROW($F$5)+1),"")</f>
        <v>0</v>
      </c>
      <c r="H96">
        <f>IFERROR(SUM(F5:F96),"")</f>
        <v>0</v>
      </c>
      <c r="I96">
        <f>IF(INDIRECT(ADDRESS($D96+2,I$2+1,,,"Instances"))="","",INDIRECT(ADDRESS($D96+2,I$2+1,,,"Instances")))</f>
        <v>0</v>
      </c>
      <c r="J96">
        <f>IFERROR(SMALL(I5:I343,ROW()-ROW($J$5)+1),"")</f>
        <v>0</v>
      </c>
      <c r="L96">
        <f>IFERROR(SUM(J5:J96),"")</f>
        <v>0</v>
      </c>
      <c r="M96">
        <f>IF(INDIRECT(ADDRESS($D96+2,M$2+1,,,"Instances"))="","",INDIRECT(ADDRESS($D96+2,M$2+1,,,"Instances")))</f>
        <v>0</v>
      </c>
      <c r="N96">
        <f>IFERROR(SMALL(M5:M343,ROW()-ROW($N$5)+1),"")</f>
        <v>0</v>
      </c>
      <c r="P96">
        <f>IFERROR(SUM(N5:N96),"")</f>
        <v>0</v>
      </c>
      <c r="Q96">
        <f>IF(INDIRECT(ADDRESS($D96+2,Q$2+1,,,"Instances"))="","",INDIRECT(ADDRESS($D96+2,Q$2+1,,,"Instances")))</f>
        <v>0</v>
      </c>
      <c r="R96">
        <f>IFERROR(SMALL(Q5:Q343,ROW()-ROW($R$5)+1),"")</f>
        <v>0</v>
      </c>
      <c r="T96">
        <f>IFERROR(SUM(R5:R96),"")</f>
        <v>0</v>
      </c>
      <c r="U96">
        <f>IF(INDIRECT(ADDRESS($D96+2,U$2+1,,,"Instances"))="","",INDIRECT(ADDRESS($D96+2,U$2+1,,,"Instances")))</f>
        <v>0</v>
      </c>
      <c r="V96">
        <f>IFERROR(SMALL(U5:U343,ROW()-ROW($V$5)+1),"")</f>
        <v>0</v>
      </c>
      <c r="X96">
        <f>IFERROR(SUM(V5:V96),"")</f>
        <v>0</v>
      </c>
      <c r="Y96">
        <f>IF(INDIRECT(ADDRESS($D96+2,Y$2+1,,,"Instances"))="","",INDIRECT(ADDRESS($D96+2,Y$2+1,,,"Instances")))</f>
        <v>0</v>
      </c>
      <c r="Z96">
        <f>IFERROR(SMALL(Y5:Y343,ROW()-ROW($Z$5)+1),"")</f>
        <v>0</v>
      </c>
      <c r="AB96">
        <f>IFERROR(SUM(Z5:Z96),"")</f>
        <v>0</v>
      </c>
      <c r="AC96">
        <f>IF(INDIRECT(ADDRESS($D96+2,AC$2+1,,,"Instances"))="","",INDIRECT(ADDRESS($D96+2,AC$2+1,,,"Instances")))</f>
        <v>0</v>
      </c>
      <c r="AD96">
        <f>IFERROR(SMALL(AC5:AC343,ROW()-ROW($AD$5)+1),"")</f>
        <v>0</v>
      </c>
      <c r="AF96">
        <f>IFERROR(SUM(AD5:AD96),"")</f>
        <v>0</v>
      </c>
      <c r="AG96">
        <f>IF(INDIRECT(ADDRESS($D96+2,AG$2+1,,,"Instances"))="","",INDIRECT(ADDRESS($D96+2,AG$2+1,,,"Instances")))</f>
        <v>0</v>
      </c>
      <c r="AH96">
        <f>IFERROR(SMALL(AG5:AG343,ROW()-ROW($AH$5)+1),"")</f>
        <v>0</v>
      </c>
      <c r="AJ96">
        <f>IFERROR(SUM(AH5:AH96),"")</f>
        <v>0</v>
      </c>
      <c r="AL96">
        <v>92</v>
      </c>
      <c r="AM96" cm="1">
        <f t="array" ref="AM96">_xlfn.SWITCH(Charts!$B$3,"average", AVERAGE(INDIRECT(ADDRESS(91+3,AM$2+1,,,"Instances") &amp; ":" &amp; ADDRESS(91+3,AM$2+1))),"median", MEDIAN(INDIRECT(ADDRESS(91+3,AM$2+1,,,"Instances") &amp; ":" &amp; ADDRESS(91+3,AM$2+1))),"min", MIN(INDIRECT(ADDRESS(91+3,AM$2+1,,,"Instances") &amp; ":" &amp; ADDRESS(91+3,AM$2+1))),"max", MAX(INDIRECT(ADDRESS(91+3,AM$2+1,,,"Instances") &amp; ":" &amp; ADDRESS(91+3,AM$2+1))),"diff", MAX(INDIRECT(ADDRESS(91+3,AM$2+1,,,"Instances") &amp; ":" &amp; ADDRESS(91+3,AM$2+1)))-MIN(INDIRECT(ADDRESS(91+3,AM$2+1,,,"Instances") &amp; ":" &amp; ADDRESS(91+3,AM$2+1))))</f>
        <v>0</v>
      </c>
      <c r="AN96">
        <f>IFERROR(SMALL(AM5:AM343,ROW()-ROW($AN$5)+1),"")</f>
        <v>0</v>
      </c>
      <c r="AP96">
        <f>IFERROR(SUM(AN5:AN96),"")</f>
        <v>0</v>
      </c>
      <c r="AQ96" cm="1">
        <f t="array" ref="AQ96">_xlfn.SWITCH(Charts!$B$3,"average", AVERAGE(INDIRECT(ADDRESS(91+3,AQ$2+1,,,"Instances") &amp; ":" &amp; ADDRESS(91+3,AQ$2+1))),"median", MEDIAN(INDIRECT(ADDRESS(91+3,AQ$2+1,,,"Instances") &amp; ":" &amp; ADDRESS(91+3,AQ$2+1))),"min", MIN(INDIRECT(ADDRESS(91+3,AQ$2+1,,,"Instances") &amp; ":" &amp; ADDRESS(91+3,AQ$2+1))),"max", MAX(INDIRECT(ADDRESS(91+3,AQ$2+1,,,"Instances") &amp; ":" &amp; ADDRESS(91+3,AQ$2+1))),"diff", MAX(INDIRECT(ADDRESS(91+3,AQ$2+1,,,"Instances") &amp; ":" &amp; ADDRESS(91+3,AQ$2+1)))-MIN(INDIRECT(ADDRESS(91+3,AQ$2+1,,,"Instances") &amp; ":" &amp; ADDRESS(91+3,AQ$2+1))))</f>
        <v>0</v>
      </c>
      <c r="AR96">
        <f>IFERROR(SMALL(AQ5:AQ343,ROW()-ROW($AR$5)+1),"")</f>
        <v>0</v>
      </c>
      <c r="AT96">
        <f>IFERROR(SUM(AR5:AR96),"")</f>
        <v>0</v>
      </c>
      <c r="AU96" cm="1">
        <f t="array" ref="AU96">_xlfn.SWITCH(Charts!$B$3,"average", AVERAGE(INDIRECT(ADDRESS(91+3,AU$2+1,,,"Instances") &amp; ":" &amp; ADDRESS(91+3,AU$2+1))),"median", MEDIAN(INDIRECT(ADDRESS(91+3,AU$2+1,,,"Instances") &amp; ":" &amp; ADDRESS(91+3,AU$2+1))),"min", MIN(INDIRECT(ADDRESS(91+3,AU$2+1,,,"Instances") &amp; ":" &amp; ADDRESS(91+3,AU$2+1))),"max", MAX(INDIRECT(ADDRESS(91+3,AU$2+1,,,"Instances") &amp; ":" &amp; ADDRESS(91+3,AU$2+1))),"diff", MAX(INDIRECT(ADDRESS(91+3,AU$2+1,,,"Instances") &amp; ":" &amp; ADDRESS(91+3,AU$2+1)))-MIN(INDIRECT(ADDRESS(91+3,AU$2+1,,,"Instances") &amp; ":" &amp; ADDRESS(91+3,AU$2+1))))</f>
        <v>0</v>
      </c>
      <c r="AV96">
        <f>IFERROR(SMALL(AU5:AU343,ROW()-ROW($AV$5)+1),"")</f>
        <v>0</v>
      </c>
      <c r="AX96">
        <f>IFERROR(SUM(AV5:AV96),"")</f>
        <v>0</v>
      </c>
      <c r="AY96" cm="1">
        <f t="array" ref="AY96">_xlfn.SWITCH(Charts!$B$3,"average", AVERAGE(INDIRECT(ADDRESS(91+3,AY$2+1,,,"Instances") &amp; ":" &amp; ADDRESS(91+3,AY$2+1))),"median", MEDIAN(INDIRECT(ADDRESS(91+3,AY$2+1,,,"Instances") &amp; ":" &amp; ADDRESS(91+3,AY$2+1))),"min", MIN(INDIRECT(ADDRESS(91+3,AY$2+1,,,"Instances") &amp; ":" &amp; ADDRESS(91+3,AY$2+1))),"max", MAX(INDIRECT(ADDRESS(91+3,AY$2+1,,,"Instances") &amp; ":" &amp; ADDRESS(91+3,AY$2+1))),"diff", MAX(INDIRECT(ADDRESS(91+3,AY$2+1,,,"Instances") &amp; ":" &amp; ADDRESS(91+3,AY$2+1)))-MIN(INDIRECT(ADDRESS(91+3,AY$2+1,,,"Instances") &amp; ":" &amp; ADDRESS(91+3,AY$2+1))))</f>
        <v>0</v>
      </c>
      <c r="AZ96">
        <f>IFERROR(SMALL(AY5:AY343,ROW()-ROW($AZ$5)+1),"")</f>
        <v>0</v>
      </c>
      <c r="BB96">
        <f>IFERROR(SUM(AZ5:AZ96),"")</f>
        <v>0</v>
      </c>
      <c r="BC96" cm="1">
        <f t="array" ref="BC96">_xlfn.SWITCH(Charts!$B$3,"average", AVERAGE(INDIRECT(ADDRESS(91+3,BC$2+1,,,"Instances") &amp; ":" &amp; ADDRESS(91+3,BC$2+1))),"median", MEDIAN(INDIRECT(ADDRESS(91+3,BC$2+1,,,"Instances") &amp; ":" &amp; ADDRESS(91+3,BC$2+1))),"min", MIN(INDIRECT(ADDRESS(91+3,BC$2+1,,,"Instances") &amp; ":" &amp; ADDRESS(91+3,BC$2+1))),"max", MAX(INDIRECT(ADDRESS(91+3,BC$2+1,,,"Instances") &amp; ":" &amp; ADDRESS(91+3,BC$2+1))),"diff", MAX(INDIRECT(ADDRESS(91+3,BC$2+1,,,"Instances") &amp; ":" &amp; ADDRESS(91+3,BC$2+1)))-MIN(INDIRECT(ADDRESS(91+3,BC$2+1,,,"Instances") &amp; ":" &amp; ADDRESS(91+3,BC$2+1))))</f>
        <v>0</v>
      </c>
      <c r="BD96">
        <f>IFERROR(SMALL(BC5:BC343,ROW()-ROW($BD$5)+1),"")</f>
        <v>0</v>
      </c>
      <c r="BF96">
        <f>IFERROR(SUM(BD5:BD96),"")</f>
        <v>0</v>
      </c>
      <c r="BG96" cm="1">
        <f t="array" ref="BG96">_xlfn.SWITCH(Charts!$B$3,"average", AVERAGE(INDIRECT(ADDRESS(91+3,BG$2+1,,,"Instances") &amp; ":" &amp; ADDRESS(91+3,BG$2+1))),"median", MEDIAN(INDIRECT(ADDRESS(91+3,BG$2+1,,,"Instances") &amp; ":" &amp; ADDRESS(91+3,BG$2+1))),"min", MIN(INDIRECT(ADDRESS(91+3,BG$2+1,,,"Instances") &amp; ":" &amp; ADDRESS(91+3,BG$2+1))),"max", MAX(INDIRECT(ADDRESS(91+3,BG$2+1,,,"Instances") &amp; ":" &amp; ADDRESS(91+3,BG$2+1))),"diff", MAX(INDIRECT(ADDRESS(91+3,BG$2+1,,,"Instances") &amp; ":" &amp; ADDRESS(91+3,BG$2+1)))-MIN(INDIRECT(ADDRESS(91+3,BG$2+1,,,"Instances") &amp; ":" &amp; ADDRESS(91+3,BG$2+1))))</f>
        <v>0</v>
      </c>
      <c r="BH96">
        <f>IFERROR(SMALL(BG5:BG343,ROW()-ROW($BH$5)+1),"")</f>
        <v>0</v>
      </c>
      <c r="BJ96">
        <f>IFERROR(SUM(BH5:BH96),"")</f>
        <v>0</v>
      </c>
      <c r="BK96" cm="1">
        <f t="array" ref="BK96">_xlfn.SWITCH(Charts!$B$3,"average", AVERAGE(INDIRECT(ADDRESS(91+3,BK$2+1,,,"Instances") &amp; ":" &amp; ADDRESS(91+3,BK$2+1))),"median", MEDIAN(INDIRECT(ADDRESS(91+3,BK$2+1,,,"Instances") &amp; ":" &amp; ADDRESS(91+3,BK$2+1))),"min", MIN(INDIRECT(ADDRESS(91+3,BK$2+1,,,"Instances") &amp; ":" &amp; ADDRESS(91+3,BK$2+1))),"max", MAX(INDIRECT(ADDRESS(91+3,BK$2+1,,,"Instances") &amp; ":" &amp; ADDRESS(91+3,BK$2+1))),"diff", MAX(INDIRECT(ADDRESS(91+3,BK$2+1,,,"Instances") &amp; ":" &amp; ADDRESS(91+3,BK$2+1)))-MIN(INDIRECT(ADDRESS(91+3,BK$2+1,,,"Instances") &amp; ":" &amp; ADDRESS(91+3,BK$2+1))))</f>
        <v>0</v>
      </c>
      <c r="BL96">
        <f>IFERROR(SMALL(BK5:BK343,ROW()-ROW($BL$5)+1),"")</f>
        <v>0</v>
      </c>
      <c r="BN96">
        <f>IFERROR(SUM(BL5:BL96),"")</f>
        <v>0</v>
      </c>
      <c r="BO96" cm="1">
        <f t="array" ref="BO96">_xlfn.SWITCH(Charts!$B$3,"average", AVERAGE(INDIRECT(ADDRESS(91+3,BO$2+1,,,"Instances") &amp; ":" &amp; ADDRESS(91+3,BO$2+1))),"median", MEDIAN(INDIRECT(ADDRESS(91+3,BO$2+1,,,"Instances") &amp; ":" &amp; ADDRESS(91+3,BO$2+1))),"min", MIN(INDIRECT(ADDRESS(91+3,BO$2+1,,,"Instances") &amp; ":" &amp; ADDRESS(91+3,BO$2+1))),"max", MAX(INDIRECT(ADDRESS(91+3,BO$2+1,,,"Instances") &amp; ":" &amp; ADDRESS(91+3,BO$2+1))),"diff", MAX(INDIRECT(ADDRESS(91+3,BO$2+1,,,"Instances") &amp; ":" &amp; ADDRESS(91+3,BO$2+1)))-MIN(INDIRECT(ADDRESS(91+3,BO$2+1,,,"Instances") &amp; ":" &amp; ADDRESS(91+3,BO$2+1))))</f>
        <v>0</v>
      </c>
      <c r="BP96">
        <f>IFERROR(SMALL(BO5:BO343,ROW()-ROW($BP$5)+1),"")</f>
        <v>0</v>
      </c>
      <c r="BR96">
        <f>IFERROR(SUM(BP5:BP96),"")</f>
        <v>0</v>
      </c>
      <c r="BU96">
        <f>IF(Charts!$B$3="none",E1798,IF(AM1798="",NA(),AM1798))</f>
        <v>0</v>
      </c>
      <c r="BV96">
        <f>IF(Charts!$B$3="none",F1798,IF(AN1798="",NA(),AN1798))</f>
        <v>0</v>
      </c>
      <c r="BW96">
        <f>IF(Charts!$B$3="none",G1798,IF(AO1798="",NA(),AO1798))</f>
        <v>0</v>
      </c>
      <c r="BX96">
        <f>IF(Charts!$B$3="none",H1798,IF(AP1798="",NA(),AP1798))</f>
        <v>0</v>
      </c>
      <c r="BY96">
        <f>IF(Charts!$B$3="none",I1798,IF(AQ1798="",NA(),AQ1798))</f>
        <v>0</v>
      </c>
      <c r="BZ96">
        <f>IF(Charts!$B$3="none",J1798,IF(AR1798="",NA(),AR1798))</f>
        <v>0</v>
      </c>
      <c r="CA96">
        <f>IF(Charts!$B$3="none",K1798,IF(AS1798="",NA(),AS1798))</f>
        <v>0</v>
      </c>
      <c r="CB96">
        <f>IF(Charts!$B$3="none",L1798,IF(AT1798="",NA(),AT1798))</f>
        <v>0</v>
      </c>
      <c r="CC96">
        <f>IF(Charts!$B$3="none",M1798,IF(AU1798="",NA(),AU1798))</f>
        <v>0</v>
      </c>
      <c r="CD96">
        <f>IF(Charts!$B$3="none",N1798,IF(AV1798="",NA(),AV1798))</f>
        <v>0</v>
      </c>
      <c r="CE96">
        <f>IF(Charts!$B$3="none",O1798,IF(AW1798="",NA(),AW1798))</f>
        <v>0</v>
      </c>
      <c r="CF96">
        <f>IF(Charts!$B$3="none",P1798,IF(AX1798="",NA(),AX1798))</f>
        <v>0</v>
      </c>
      <c r="CG96">
        <f>IF(Charts!$B$3="none",Q1798,IF(AY1798="",NA(),AY1798))</f>
        <v>0</v>
      </c>
      <c r="CH96">
        <f>IF(Charts!$B$3="none",R1798,IF(AZ1798="",NA(),AZ1798))</f>
        <v>0</v>
      </c>
      <c r="CI96">
        <f>IF(Charts!$B$3="none",S1798,IF(BA1798="",NA(),BA1798))</f>
        <v>0</v>
      </c>
      <c r="CJ96">
        <f>IF(Charts!$B$3="none",T1798,IF(BB1798="",NA(),BB1798))</f>
        <v>0</v>
      </c>
      <c r="CK96">
        <f>IF(Charts!$B$3="none",U1798,IF(BC1798="",NA(),BC1798))</f>
        <v>0</v>
      </c>
      <c r="CL96">
        <f>IF(Charts!$B$3="none",V1798,IF(BD1798="",NA(),BD1798))</f>
        <v>0</v>
      </c>
      <c r="CM96">
        <f>IF(Charts!$B$3="none",W1798,IF(BE1798="",NA(),BE1798))</f>
        <v>0</v>
      </c>
      <c r="CN96">
        <f>IF(Charts!$B$3="none",X1798,IF(BF1798="",NA(),BF1798))</f>
        <v>0</v>
      </c>
      <c r="CO96">
        <f>IF(Charts!$B$3="none",Y1798,IF(BG1798="",NA(),BG1798))</f>
        <v>0</v>
      </c>
      <c r="CP96">
        <f>IF(Charts!$B$3="none",Z1798,IF(BH1798="",NA(),BH1798))</f>
        <v>0</v>
      </c>
      <c r="CQ96">
        <f>IF(Charts!$B$3="none",AA1798,IF(BI1798="",NA(),BI1798))</f>
        <v>0</v>
      </c>
      <c r="CR96">
        <f>IF(Charts!$B$3="none",AB1798,IF(BJ1798="",NA(),BJ1798))</f>
        <v>0</v>
      </c>
      <c r="CS96">
        <f>IF(Charts!$B$3="none",AC1798,IF(BK1798="",NA(),BK1798))</f>
        <v>0</v>
      </c>
      <c r="CT96">
        <f>IF(Charts!$B$3="none",AD1798,IF(BL1798="",NA(),BL1798))</f>
        <v>0</v>
      </c>
      <c r="CU96">
        <f>IF(Charts!$B$3="none",AE1798,IF(BM1798="",NA(),BM1798))</f>
        <v>0</v>
      </c>
      <c r="CV96">
        <f>IF(Charts!$B$3="none",AF1798,IF(BN1798="",NA(),BN1798))</f>
        <v>0</v>
      </c>
      <c r="CW96">
        <f>IF(Charts!$B$3="none",AG1798,IF(BO1798="",NA(),BO1798))</f>
        <v>0</v>
      </c>
      <c r="CX96">
        <f>IF(Charts!$B$3="none",AH1798,IF(BP1798="",NA(),BP1798))</f>
        <v>0</v>
      </c>
      <c r="CY96">
        <f>IF(Charts!$B$3="none",AI1798,IF(BQ1798="",NA(),BQ1798))</f>
        <v>0</v>
      </c>
      <c r="CZ96">
        <f>IF(Charts!$B$3="none",AJ1798,IF(BR1798="",NA(),BR1798))</f>
        <v>0</v>
      </c>
    </row>
    <row r="97" spans="4:104">
      <c r="D97">
        <v>93</v>
      </c>
      <c r="E97">
        <f>IF(INDIRECT(ADDRESS($D97+2,E$2+1,,,"Instances"))="","",INDIRECT(ADDRESS($D97+2,E$2+1,,,"Instances")))</f>
        <v>0</v>
      </c>
      <c r="F97">
        <f>IFERROR(SMALL(E5:E343,ROW()-ROW($F$5)+1),"")</f>
        <v>0</v>
      </c>
      <c r="H97">
        <f>IFERROR(SUM(F5:F97),"")</f>
        <v>0</v>
      </c>
      <c r="I97">
        <f>IF(INDIRECT(ADDRESS($D97+2,I$2+1,,,"Instances"))="","",INDIRECT(ADDRESS($D97+2,I$2+1,,,"Instances")))</f>
        <v>0</v>
      </c>
      <c r="J97">
        <f>IFERROR(SMALL(I5:I343,ROW()-ROW($J$5)+1),"")</f>
        <v>0</v>
      </c>
      <c r="L97">
        <f>IFERROR(SUM(J5:J97),"")</f>
        <v>0</v>
      </c>
      <c r="M97">
        <f>IF(INDIRECT(ADDRESS($D97+2,M$2+1,,,"Instances"))="","",INDIRECT(ADDRESS($D97+2,M$2+1,,,"Instances")))</f>
        <v>0</v>
      </c>
      <c r="N97">
        <f>IFERROR(SMALL(M5:M343,ROW()-ROW($N$5)+1),"")</f>
        <v>0</v>
      </c>
      <c r="P97">
        <f>IFERROR(SUM(N5:N97),"")</f>
        <v>0</v>
      </c>
      <c r="Q97">
        <f>IF(INDIRECT(ADDRESS($D97+2,Q$2+1,,,"Instances"))="","",INDIRECT(ADDRESS($D97+2,Q$2+1,,,"Instances")))</f>
        <v>0</v>
      </c>
      <c r="R97">
        <f>IFERROR(SMALL(Q5:Q343,ROW()-ROW($R$5)+1),"")</f>
        <v>0</v>
      </c>
      <c r="T97">
        <f>IFERROR(SUM(R5:R97),"")</f>
        <v>0</v>
      </c>
      <c r="U97">
        <f>IF(INDIRECT(ADDRESS($D97+2,U$2+1,,,"Instances"))="","",INDIRECT(ADDRESS($D97+2,U$2+1,,,"Instances")))</f>
        <v>0</v>
      </c>
      <c r="V97">
        <f>IFERROR(SMALL(U5:U343,ROW()-ROW($V$5)+1),"")</f>
        <v>0</v>
      </c>
      <c r="X97">
        <f>IFERROR(SUM(V5:V97),"")</f>
        <v>0</v>
      </c>
      <c r="Y97">
        <f>IF(INDIRECT(ADDRESS($D97+2,Y$2+1,,,"Instances"))="","",INDIRECT(ADDRESS($D97+2,Y$2+1,,,"Instances")))</f>
        <v>0</v>
      </c>
      <c r="Z97">
        <f>IFERROR(SMALL(Y5:Y343,ROW()-ROW($Z$5)+1),"")</f>
        <v>0</v>
      </c>
      <c r="AB97">
        <f>IFERROR(SUM(Z5:Z97),"")</f>
        <v>0</v>
      </c>
      <c r="AC97">
        <f>IF(INDIRECT(ADDRESS($D97+2,AC$2+1,,,"Instances"))="","",INDIRECT(ADDRESS($D97+2,AC$2+1,,,"Instances")))</f>
        <v>0</v>
      </c>
      <c r="AD97">
        <f>IFERROR(SMALL(AC5:AC343,ROW()-ROW($AD$5)+1),"")</f>
        <v>0</v>
      </c>
      <c r="AF97">
        <f>IFERROR(SUM(AD5:AD97),"")</f>
        <v>0</v>
      </c>
      <c r="AG97">
        <f>IF(INDIRECT(ADDRESS($D97+2,AG$2+1,,,"Instances"))="","",INDIRECT(ADDRESS($D97+2,AG$2+1,,,"Instances")))</f>
        <v>0</v>
      </c>
      <c r="AH97">
        <f>IFERROR(SMALL(AG5:AG343,ROW()-ROW($AH$5)+1),"")</f>
        <v>0</v>
      </c>
      <c r="AJ97">
        <f>IFERROR(SUM(AH5:AH97),"")</f>
        <v>0</v>
      </c>
      <c r="AL97">
        <v>93</v>
      </c>
      <c r="AM97" cm="1">
        <f t="array" ref="AM97">_xlfn.SWITCH(Charts!$B$3,"average", AVERAGE(INDIRECT(ADDRESS(92+3,AM$2+1,,,"Instances") &amp; ":" &amp; ADDRESS(92+3,AM$2+1))),"median", MEDIAN(INDIRECT(ADDRESS(92+3,AM$2+1,,,"Instances") &amp; ":" &amp; ADDRESS(92+3,AM$2+1))),"min", MIN(INDIRECT(ADDRESS(92+3,AM$2+1,,,"Instances") &amp; ":" &amp; ADDRESS(92+3,AM$2+1))),"max", MAX(INDIRECT(ADDRESS(92+3,AM$2+1,,,"Instances") &amp; ":" &amp; ADDRESS(92+3,AM$2+1))),"diff", MAX(INDIRECT(ADDRESS(92+3,AM$2+1,,,"Instances") &amp; ":" &amp; ADDRESS(92+3,AM$2+1)))-MIN(INDIRECT(ADDRESS(92+3,AM$2+1,,,"Instances") &amp; ":" &amp; ADDRESS(92+3,AM$2+1))))</f>
        <v>0</v>
      </c>
      <c r="AN97">
        <f>IFERROR(SMALL(AM5:AM343,ROW()-ROW($AN$5)+1),"")</f>
        <v>0</v>
      </c>
      <c r="AP97">
        <f>IFERROR(SUM(AN5:AN97),"")</f>
        <v>0</v>
      </c>
      <c r="AQ97" cm="1">
        <f t="array" ref="AQ97">_xlfn.SWITCH(Charts!$B$3,"average", AVERAGE(INDIRECT(ADDRESS(92+3,AQ$2+1,,,"Instances") &amp; ":" &amp; ADDRESS(92+3,AQ$2+1))),"median", MEDIAN(INDIRECT(ADDRESS(92+3,AQ$2+1,,,"Instances") &amp; ":" &amp; ADDRESS(92+3,AQ$2+1))),"min", MIN(INDIRECT(ADDRESS(92+3,AQ$2+1,,,"Instances") &amp; ":" &amp; ADDRESS(92+3,AQ$2+1))),"max", MAX(INDIRECT(ADDRESS(92+3,AQ$2+1,,,"Instances") &amp; ":" &amp; ADDRESS(92+3,AQ$2+1))),"diff", MAX(INDIRECT(ADDRESS(92+3,AQ$2+1,,,"Instances") &amp; ":" &amp; ADDRESS(92+3,AQ$2+1)))-MIN(INDIRECT(ADDRESS(92+3,AQ$2+1,,,"Instances") &amp; ":" &amp; ADDRESS(92+3,AQ$2+1))))</f>
        <v>0</v>
      </c>
      <c r="AR97">
        <f>IFERROR(SMALL(AQ5:AQ343,ROW()-ROW($AR$5)+1),"")</f>
        <v>0</v>
      </c>
      <c r="AT97">
        <f>IFERROR(SUM(AR5:AR97),"")</f>
        <v>0</v>
      </c>
      <c r="AU97" cm="1">
        <f t="array" ref="AU97">_xlfn.SWITCH(Charts!$B$3,"average", AVERAGE(INDIRECT(ADDRESS(92+3,AU$2+1,,,"Instances") &amp; ":" &amp; ADDRESS(92+3,AU$2+1))),"median", MEDIAN(INDIRECT(ADDRESS(92+3,AU$2+1,,,"Instances") &amp; ":" &amp; ADDRESS(92+3,AU$2+1))),"min", MIN(INDIRECT(ADDRESS(92+3,AU$2+1,,,"Instances") &amp; ":" &amp; ADDRESS(92+3,AU$2+1))),"max", MAX(INDIRECT(ADDRESS(92+3,AU$2+1,,,"Instances") &amp; ":" &amp; ADDRESS(92+3,AU$2+1))),"diff", MAX(INDIRECT(ADDRESS(92+3,AU$2+1,,,"Instances") &amp; ":" &amp; ADDRESS(92+3,AU$2+1)))-MIN(INDIRECT(ADDRESS(92+3,AU$2+1,,,"Instances") &amp; ":" &amp; ADDRESS(92+3,AU$2+1))))</f>
        <v>0</v>
      </c>
      <c r="AV97">
        <f>IFERROR(SMALL(AU5:AU343,ROW()-ROW($AV$5)+1),"")</f>
        <v>0</v>
      </c>
      <c r="AX97">
        <f>IFERROR(SUM(AV5:AV97),"")</f>
        <v>0</v>
      </c>
      <c r="AY97" cm="1">
        <f t="array" ref="AY97">_xlfn.SWITCH(Charts!$B$3,"average", AVERAGE(INDIRECT(ADDRESS(92+3,AY$2+1,,,"Instances") &amp; ":" &amp; ADDRESS(92+3,AY$2+1))),"median", MEDIAN(INDIRECT(ADDRESS(92+3,AY$2+1,,,"Instances") &amp; ":" &amp; ADDRESS(92+3,AY$2+1))),"min", MIN(INDIRECT(ADDRESS(92+3,AY$2+1,,,"Instances") &amp; ":" &amp; ADDRESS(92+3,AY$2+1))),"max", MAX(INDIRECT(ADDRESS(92+3,AY$2+1,,,"Instances") &amp; ":" &amp; ADDRESS(92+3,AY$2+1))),"diff", MAX(INDIRECT(ADDRESS(92+3,AY$2+1,,,"Instances") &amp; ":" &amp; ADDRESS(92+3,AY$2+1)))-MIN(INDIRECT(ADDRESS(92+3,AY$2+1,,,"Instances") &amp; ":" &amp; ADDRESS(92+3,AY$2+1))))</f>
        <v>0</v>
      </c>
      <c r="AZ97">
        <f>IFERROR(SMALL(AY5:AY343,ROW()-ROW($AZ$5)+1),"")</f>
        <v>0</v>
      </c>
      <c r="BB97">
        <f>IFERROR(SUM(AZ5:AZ97),"")</f>
        <v>0</v>
      </c>
      <c r="BC97" cm="1">
        <f t="array" ref="BC97">_xlfn.SWITCH(Charts!$B$3,"average", AVERAGE(INDIRECT(ADDRESS(92+3,BC$2+1,,,"Instances") &amp; ":" &amp; ADDRESS(92+3,BC$2+1))),"median", MEDIAN(INDIRECT(ADDRESS(92+3,BC$2+1,,,"Instances") &amp; ":" &amp; ADDRESS(92+3,BC$2+1))),"min", MIN(INDIRECT(ADDRESS(92+3,BC$2+1,,,"Instances") &amp; ":" &amp; ADDRESS(92+3,BC$2+1))),"max", MAX(INDIRECT(ADDRESS(92+3,BC$2+1,,,"Instances") &amp; ":" &amp; ADDRESS(92+3,BC$2+1))),"diff", MAX(INDIRECT(ADDRESS(92+3,BC$2+1,,,"Instances") &amp; ":" &amp; ADDRESS(92+3,BC$2+1)))-MIN(INDIRECT(ADDRESS(92+3,BC$2+1,,,"Instances") &amp; ":" &amp; ADDRESS(92+3,BC$2+1))))</f>
        <v>0</v>
      </c>
      <c r="BD97">
        <f>IFERROR(SMALL(BC5:BC343,ROW()-ROW($BD$5)+1),"")</f>
        <v>0</v>
      </c>
      <c r="BF97">
        <f>IFERROR(SUM(BD5:BD97),"")</f>
        <v>0</v>
      </c>
      <c r="BG97" cm="1">
        <f t="array" ref="BG97">_xlfn.SWITCH(Charts!$B$3,"average", AVERAGE(INDIRECT(ADDRESS(92+3,BG$2+1,,,"Instances") &amp; ":" &amp; ADDRESS(92+3,BG$2+1))),"median", MEDIAN(INDIRECT(ADDRESS(92+3,BG$2+1,,,"Instances") &amp; ":" &amp; ADDRESS(92+3,BG$2+1))),"min", MIN(INDIRECT(ADDRESS(92+3,BG$2+1,,,"Instances") &amp; ":" &amp; ADDRESS(92+3,BG$2+1))),"max", MAX(INDIRECT(ADDRESS(92+3,BG$2+1,,,"Instances") &amp; ":" &amp; ADDRESS(92+3,BG$2+1))),"diff", MAX(INDIRECT(ADDRESS(92+3,BG$2+1,,,"Instances") &amp; ":" &amp; ADDRESS(92+3,BG$2+1)))-MIN(INDIRECT(ADDRESS(92+3,BG$2+1,,,"Instances") &amp; ":" &amp; ADDRESS(92+3,BG$2+1))))</f>
        <v>0</v>
      </c>
      <c r="BH97">
        <f>IFERROR(SMALL(BG5:BG343,ROW()-ROW($BH$5)+1),"")</f>
        <v>0</v>
      </c>
      <c r="BJ97">
        <f>IFERROR(SUM(BH5:BH97),"")</f>
        <v>0</v>
      </c>
      <c r="BK97" cm="1">
        <f t="array" ref="BK97">_xlfn.SWITCH(Charts!$B$3,"average", AVERAGE(INDIRECT(ADDRESS(92+3,BK$2+1,,,"Instances") &amp; ":" &amp; ADDRESS(92+3,BK$2+1))),"median", MEDIAN(INDIRECT(ADDRESS(92+3,BK$2+1,,,"Instances") &amp; ":" &amp; ADDRESS(92+3,BK$2+1))),"min", MIN(INDIRECT(ADDRESS(92+3,BK$2+1,,,"Instances") &amp; ":" &amp; ADDRESS(92+3,BK$2+1))),"max", MAX(INDIRECT(ADDRESS(92+3,BK$2+1,,,"Instances") &amp; ":" &amp; ADDRESS(92+3,BK$2+1))),"diff", MAX(INDIRECT(ADDRESS(92+3,BK$2+1,,,"Instances") &amp; ":" &amp; ADDRESS(92+3,BK$2+1)))-MIN(INDIRECT(ADDRESS(92+3,BK$2+1,,,"Instances") &amp; ":" &amp; ADDRESS(92+3,BK$2+1))))</f>
        <v>0</v>
      </c>
      <c r="BL97">
        <f>IFERROR(SMALL(BK5:BK343,ROW()-ROW($BL$5)+1),"")</f>
        <v>0</v>
      </c>
      <c r="BN97">
        <f>IFERROR(SUM(BL5:BL97),"")</f>
        <v>0</v>
      </c>
      <c r="BO97" cm="1">
        <f t="array" ref="BO97">_xlfn.SWITCH(Charts!$B$3,"average", AVERAGE(INDIRECT(ADDRESS(92+3,BO$2+1,,,"Instances") &amp; ":" &amp; ADDRESS(92+3,BO$2+1))),"median", MEDIAN(INDIRECT(ADDRESS(92+3,BO$2+1,,,"Instances") &amp; ":" &amp; ADDRESS(92+3,BO$2+1))),"min", MIN(INDIRECT(ADDRESS(92+3,BO$2+1,,,"Instances") &amp; ":" &amp; ADDRESS(92+3,BO$2+1))),"max", MAX(INDIRECT(ADDRESS(92+3,BO$2+1,,,"Instances") &amp; ":" &amp; ADDRESS(92+3,BO$2+1))),"diff", MAX(INDIRECT(ADDRESS(92+3,BO$2+1,,,"Instances") &amp; ":" &amp; ADDRESS(92+3,BO$2+1)))-MIN(INDIRECT(ADDRESS(92+3,BO$2+1,,,"Instances") &amp; ":" &amp; ADDRESS(92+3,BO$2+1))))</f>
        <v>0</v>
      </c>
      <c r="BP97">
        <f>IFERROR(SMALL(BO5:BO343,ROW()-ROW($BP$5)+1),"")</f>
        <v>0</v>
      </c>
      <c r="BR97">
        <f>IFERROR(SUM(BP5:BP97),"")</f>
        <v>0</v>
      </c>
      <c r="BU97">
        <f>IF(Charts!$B$3="none",E1799,IF(AM1799="",NA(),AM1799))</f>
        <v>0</v>
      </c>
      <c r="BV97">
        <f>IF(Charts!$B$3="none",F1799,IF(AN1799="",NA(),AN1799))</f>
        <v>0</v>
      </c>
      <c r="BW97">
        <f>IF(Charts!$B$3="none",G1799,IF(AO1799="",NA(),AO1799))</f>
        <v>0</v>
      </c>
      <c r="BX97">
        <f>IF(Charts!$B$3="none",H1799,IF(AP1799="",NA(),AP1799))</f>
        <v>0</v>
      </c>
      <c r="BY97">
        <f>IF(Charts!$B$3="none",I1799,IF(AQ1799="",NA(),AQ1799))</f>
        <v>0</v>
      </c>
      <c r="BZ97">
        <f>IF(Charts!$B$3="none",J1799,IF(AR1799="",NA(),AR1799))</f>
        <v>0</v>
      </c>
      <c r="CA97">
        <f>IF(Charts!$B$3="none",K1799,IF(AS1799="",NA(),AS1799))</f>
        <v>0</v>
      </c>
      <c r="CB97">
        <f>IF(Charts!$B$3="none",L1799,IF(AT1799="",NA(),AT1799))</f>
        <v>0</v>
      </c>
      <c r="CC97">
        <f>IF(Charts!$B$3="none",M1799,IF(AU1799="",NA(),AU1799))</f>
        <v>0</v>
      </c>
      <c r="CD97">
        <f>IF(Charts!$B$3="none",N1799,IF(AV1799="",NA(),AV1799))</f>
        <v>0</v>
      </c>
      <c r="CE97">
        <f>IF(Charts!$B$3="none",O1799,IF(AW1799="",NA(),AW1799))</f>
        <v>0</v>
      </c>
      <c r="CF97">
        <f>IF(Charts!$B$3="none",P1799,IF(AX1799="",NA(),AX1799))</f>
        <v>0</v>
      </c>
      <c r="CG97">
        <f>IF(Charts!$B$3="none",Q1799,IF(AY1799="",NA(),AY1799))</f>
        <v>0</v>
      </c>
      <c r="CH97">
        <f>IF(Charts!$B$3="none",R1799,IF(AZ1799="",NA(),AZ1799))</f>
        <v>0</v>
      </c>
      <c r="CI97">
        <f>IF(Charts!$B$3="none",S1799,IF(BA1799="",NA(),BA1799))</f>
        <v>0</v>
      </c>
      <c r="CJ97">
        <f>IF(Charts!$B$3="none",T1799,IF(BB1799="",NA(),BB1799))</f>
        <v>0</v>
      </c>
      <c r="CK97">
        <f>IF(Charts!$B$3="none",U1799,IF(BC1799="",NA(),BC1799))</f>
        <v>0</v>
      </c>
      <c r="CL97">
        <f>IF(Charts!$B$3="none",V1799,IF(BD1799="",NA(),BD1799))</f>
        <v>0</v>
      </c>
      <c r="CM97">
        <f>IF(Charts!$B$3="none",W1799,IF(BE1799="",NA(),BE1799))</f>
        <v>0</v>
      </c>
      <c r="CN97">
        <f>IF(Charts!$B$3="none",X1799,IF(BF1799="",NA(),BF1799))</f>
        <v>0</v>
      </c>
      <c r="CO97">
        <f>IF(Charts!$B$3="none",Y1799,IF(BG1799="",NA(),BG1799))</f>
        <v>0</v>
      </c>
      <c r="CP97">
        <f>IF(Charts!$B$3="none",Z1799,IF(BH1799="",NA(),BH1799))</f>
        <v>0</v>
      </c>
      <c r="CQ97">
        <f>IF(Charts!$B$3="none",AA1799,IF(BI1799="",NA(),BI1799))</f>
        <v>0</v>
      </c>
      <c r="CR97">
        <f>IF(Charts!$B$3="none",AB1799,IF(BJ1799="",NA(),BJ1799))</f>
        <v>0</v>
      </c>
      <c r="CS97">
        <f>IF(Charts!$B$3="none",AC1799,IF(BK1799="",NA(),BK1799))</f>
        <v>0</v>
      </c>
      <c r="CT97">
        <f>IF(Charts!$B$3="none",AD1799,IF(BL1799="",NA(),BL1799))</f>
        <v>0</v>
      </c>
      <c r="CU97">
        <f>IF(Charts!$B$3="none",AE1799,IF(BM1799="",NA(),BM1799))</f>
        <v>0</v>
      </c>
      <c r="CV97">
        <f>IF(Charts!$B$3="none",AF1799,IF(BN1799="",NA(),BN1799))</f>
        <v>0</v>
      </c>
      <c r="CW97">
        <f>IF(Charts!$B$3="none",AG1799,IF(BO1799="",NA(),BO1799))</f>
        <v>0</v>
      </c>
      <c r="CX97">
        <f>IF(Charts!$B$3="none",AH1799,IF(BP1799="",NA(),BP1799))</f>
        <v>0</v>
      </c>
      <c r="CY97">
        <f>IF(Charts!$B$3="none",AI1799,IF(BQ1799="",NA(),BQ1799))</f>
        <v>0</v>
      </c>
      <c r="CZ97">
        <f>IF(Charts!$B$3="none",AJ1799,IF(BR1799="",NA(),BR1799))</f>
        <v>0</v>
      </c>
    </row>
    <row r="98" spans="4:104">
      <c r="D98">
        <v>94</v>
      </c>
      <c r="E98">
        <f>IF(INDIRECT(ADDRESS($D98+2,E$2+1,,,"Instances"))="","",INDIRECT(ADDRESS($D98+2,E$2+1,,,"Instances")))</f>
        <v>0</v>
      </c>
      <c r="F98">
        <f>IFERROR(SMALL(E5:E343,ROW()-ROW($F$5)+1),"")</f>
        <v>0</v>
      </c>
      <c r="H98">
        <f>IFERROR(SUM(F5:F98),"")</f>
        <v>0</v>
      </c>
      <c r="I98">
        <f>IF(INDIRECT(ADDRESS($D98+2,I$2+1,,,"Instances"))="","",INDIRECT(ADDRESS($D98+2,I$2+1,,,"Instances")))</f>
        <v>0</v>
      </c>
      <c r="J98">
        <f>IFERROR(SMALL(I5:I343,ROW()-ROW($J$5)+1),"")</f>
        <v>0</v>
      </c>
      <c r="L98">
        <f>IFERROR(SUM(J5:J98),"")</f>
        <v>0</v>
      </c>
      <c r="M98">
        <f>IF(INDIRECT(ADDRESS($D98+2,M$2+1,,,"Instances"))="","",INDIRECT(ADDRESS($D98+2,M$2+1,,,"Instances")))</f>
        <v>0</v>
      </c>
      <c r="N98">
        <f>IFERROR(SMALL(M5:M343,ROW()-ROW($N$5)+1),"")</f>
        <v>0</v>
      </c>
      <c r="P98">
        <f>IFERROR(SUM(N5:N98),"")</f>
        <v>0</v>
      </c>
      <c r="Q98">
        <f>IF(INDIRECT(ADDRESS($D98+2,Q$2+1,,,"Instances"))="","",INDIRECT(ADDRESS($D98+2,Q$2+1,,,"Instances")))</f>
        <v>0</v>
      </c>
      <c r="R98">
        <f>IFERROR(SMALL(Q5:Q343,ROW()-ROW($R$5)+1),"")</f>
        <v>0</v>
      </c>
      <c r="T98">
        <f>IFERROR(SUM(R5:R98),"")</f>
        <v>0</v>
      </c>
      <c r="U98">
        <f>IF(INDIRECT(ADDRESS($D98+2,U$2+1,,,"Instances"))="","",INDIRECT(ADDRESS($D98+2,U$2+1,,,"Instances")))</f>
        <v>0</v>
      </c>
      <c r="V98">
        <f>IFERROR(SMALL(U5:U343,ROW()-ROW($V$5)+1),"")</f>
        <v>0</v>
      </c>
      <c r="X98">
        <f>IFERROR(SUM(V5:V98),"")</f>
        <v>0</v>
      </c>
      <c r="Y98">
        <f>IF(INDIRECT(ADDRESS($D98+2,Y$2+1,,,"Instances"))="","",INDIRECT(ADDRESS($D98+2,Y$2+1,,,"Instances")))</f>
        <v>0</v>
      </c>
      <c r="Z98">
        <f>IFERROR(SMALL(Y5:Y343,ROW()-ROW($Z$5)+1),"")</f>
        <v>0</v>
      </c>
      <c r="AB98">
        <f>IFERROR(SUM(Z5:Z98),"")</f>
        <v>0</v>
      </c>
      <c r="AC98">
        <f>IF(INDIRECT(ADDRESS($D98+2,AC$2+1,,,"Instances"))="","",INDIRECT(ADDRESS($D98+2,AC$2+1,,,"Instances")))</f>
        <v>0</v>
      </c>
      <c r="AD98">
        <f>IFERROR(SMALL(AC5:AC343,ROW()-ROW($AD$5)+1),"")</f>
        <v>0</v>
      </c>
      <c r="AF98">
        <f>IFERROR(SUM(AD5:AD98),"")</f>
        <v>0</v>
      </c>
      <c r="AG98">
        <f>IF(INDIRECT(ADDRESS($D98+2,AG$2+1,,,"Instances"))="","",INDIRECT(ADDRESS($D98+2,AG$2+1,,,"Instances")))</f>
        <v>0</v>
      </c>
      <c r="AH98">
        <f>IFERROR(SMALL(AG5:AG343,ROW()-ROW($AH$5)+1),"")</f>
        <v>0</v>
      </c>
      <c r="AJ98">
        <f>IFERROR(SUM(AH5:AH98),"")</f>
        <v>0</v>
      </c>
      <c r="AL98">
        <v>94</v>
      </c>
      <c r="AM98" cm="1">
        <f t="array" ref="AM98">_xlfn.SWITCH(Charts!$B$3,"average", AVERAGE(INDIRECT(ADDRESS(93+3,AM$2+1,,,"Instances") &amp; ":" &amp; ADDRESS(93+3,AM$2+1))),"median", MEDIAN(INDIRECT(ADDRESS(93+3,AM$2+1,,,"Instances") &amp; ":" &amp; ADDRESS(93+3,AM$2+1))),"min", MIN(INDIRECT(ADDRESS(93+3,AM$2+1,,,"Instances") &amp; ":" &amp; ADDRESS(93+3,AM$2+1))),"max", MAX(INDIRECT(ADDRESS(93+3,AM$2+1,,,"Instances") &amp; ":" &amp; ADDRESS(93+3,AM$2+1))),"diff", MAX(INDIRECT(ADDRESS(93+3,AM$2+1,,,"Instances") &amp; ":" &amp; ADDRESS(93+3,AM$2+1)))-MIN(INDIRECT(ADDRESS(93+3,AM$2+1,,,"Instances") &amp; ":" &amp; ADDRESS(93+3,AM$2+1))))</f>
        <v>0</v>
      </c>
      <c r="AN98">
        <f>IFERROR(SMALL(AM5:AM343,ROW()-ROW($AN$5)+1),"")</f>
        <v>0</v>
      </c>
      <c r="AP98">
        <f>IFERROR(SUM(AN5:AN98),"")</f>
        <v>0</v>
      </c>
      <c r="AQ98" cm="1">
        <f t="array" ref="AQ98">_xlfn.SWITCH(Charts!$B$3,"average", AVERAGE(INDIRECT(ADDRESS(93+3,AQ$2+1,,,"Instances") &amp; ":" &amp; ADDRESS(93+3,AQ$2+1))),"median", MEDIAN(INDIRECT(ADDRESS(93+3,AQ$2+1,,,"Instances") &amp; ":" &amp; ADDRESS(93+3,AQ$2+1))),"min", MIN(INDIRECT(ADDRESS(93+3,AQ$2+1,,,"Instances") &amp; ":" &amp; ADDRESS(93+3,AQ$2+1))),"max", MAX(INDIRECT(ADDRESS(93+3,AQ$2+1,,,"Instances") &amp; ":" &amp; ADDRESS(93+3,AQ$2+1))),"diff", MAX(INDIRECT(ADDRESS(93+3,AQ$2+1,,,"Instances") &amp; ":" &amp; ADDRESS(93+3,AQ$2+1)))-MIN(INDIRECT(ADDRESS(93+3,AQ$2+1,,,"Instances") &amp; ":" &amp; ADDRESS(93+3,AQ$2+1))))</f>
        <v>0</v>
      </c>
      <c r="AR98">
        <f>IFERROR(SMALL(AQ5:AQ343,ROW()-ROW($AR$5)+1),"")</f>
        <v>0</v>
      </c>
      <c r="AT98">
        <f>IFERROR(SUM(AR5:AR98),"")</f>
        <v>0</v>
      </c>
      <c r="AU98" cm="1">
        <f t="array" ref="AU98">_xlfn.SWITCH(Charts!$B$3,"average", AVERAGE(INDIRECT(ADDRESS(93+3,AU$2+1,,,"Instances") &amp; ":" &amp; ADDRESS(93+3,AU$2+1))),"median", MEDIAN(INDIRECT(ADDRESS(93+3,AU$2+1,,,"Instances") &amp; ":" &amp; ADDRESS(93+3,AU$2+1))),"min", MIN(INDIRECT(ADDRESS(93+3,AU$2+1,,,"Instances") &amp; ":" &amp; ADDRESS(93+3,AU$2+1))),"max", MAX(INDIRECT(ADDRESS(93+3,AU$2+1,,,"Instances") &amp; ":" &amp; ADDRESS(93+3,AU$2+1))),"diff", MAX(INDIRECT(ADDRESS(93+3,AU$2+1,,,"Instances") &amp; ":" &amp; ADDRESS(93+3,AU$2+1)))-MIN(INDIRECT(ADDRESS(93+3,AU$2+1,,,"Instances") &amp; ":" &amp; ADDRESS(93+3,AU$2+1))))</f>
        <v>0</v>
      </c>
      <c r="AV98">
        <f>IFERROR(SMALL(AU5:AU343,ROW()-ROW($AV$5)+1),"")</f>
        <v>0</v>
      </c>
      <c r="AX98">
        <f>IFERROR(SUM(AV5:AV98),"")</f>
        <v>0</v>
      </c>
      <c r="AY98" cm="1">
        <f t="array" ref="AY98">_xlfn.SWITCH(Charts!$B$3,"average", AVERAGE(INDIRECT(ADDRESS(93+3,AY$2+1,,,"Instances") &amp; ":" &amp; ADDRESS(93+3,AY$2+1))),"median", MEDIAN(INDIRECT(ADDRESS(93+3,AY$2+1,,,"Instances") &amp; ":" &amp; ADDRESS(93+3,AY$2+1))),"min", MIN(INDIRECT(ADDRESS(93+3,AY$2+1,,,"Instances") &amp; ":" &amp; ADDRESS(93+3,AY$2+1))),"max", MAX(INDIRECT(ADDRESS(93+3,AY$2+1,,,"Instances") &amp; ":" &amp; ADDRESS(93+3,AY$2+1))),"diff", MAX(INDIRECT(ADDRESS(93+3,AY$2+1,,,"Instances") &amp; ":" &amp; ADDRESS(93+3,AY$2+1)))-MIN(INDIRECT(ADDRESS(93+3,AY$2+1,,,"Instances") &amp; ":" &amp; ADDRESS(93+3,AY$2+1))))</f>
        <v>0</v>
      </c>
      <c r="AZ98">
        <f>IFERROR(SMALL(AY5:AY343,ROW()-ROW($AZ$5)+1),"")</f>
        <v>0</v>
      </c>
      <c r="BB98">
        <f>IFERROR(SUM(AZ5:AZ98),"")</f>
        <v>0</v>
      </c>
      <c r="BC98" cm="1">
        <f t="array" ref="BC98">_xlfn.SWITCH(Charts!$B$3,"average", AVERAGE(INDIRECT(ADDRESS(93+3,BC$2+1,,,"Instances") &amp; ":" &amp; ADDRESS(93+3,BC$2+1))),"median", MEDIAN(INDIRECT(ADDRESS(93+3,BC$2+1,,,"Instances") &amp; ":" &amp; ADDRESS(93+3,BC$2+1))),"min", MIN(INDIRECT(ADDRESS(93+3,BC$2+1,,,"Instances") &amp; ":" &amp; ADDRESS(93+3,BC$2+1))),"max", MAX(INDIRECT(ADDRESS(93+3,BC$2+1,,,"Instances") &amp; ":" &amp; ADDRESS(93+3,BC$2+1))),"diff", MAX(INDIRECT(ADDRESS(93+3,BC$2+1,,,"Instances") &amp; ":" &amp; ADDRESS(93+3,BC$2+1)))-MIN(INDIRECT(ADDRESS(93+3,BC$2+1,,,"Instances") &amp; ":" &amp; ADDRESS(93+3,BC$2+1))))</f>
        <v>0</v>
      </c>
      <c r="BD98">
        <f>IFERROR(SMALL(BC5:BC343,ROW()-ROW($BD$5)+1),"")</f>
        <v>0</v>
      </c>
      <c r="BF98">
        <f>IFERROR(SUM(BD5:BD98),"")</f>
        <v>0</v>
      </c>
      <c r="BG98" cm="1">
        <f t="array" ref="BG98">_xlfn.SWITCH(Charts!$B$3,"average", AVERAGE(INDIRECT(ADDRESS(93+3,BG$2+1,,,"Instances") &amp; ":" &amp; ADDRESS(93+3,BG$2+1))),"median", MEDIAN(INDIRECT(ADDRESS(93+3,BG$2+1,,,"Instances") &amp; ":" &amp; ADDRESS(93+3,BG$2+1))),"min", MIN(INDIRECT(ADDRESS(93+3,BG$2+1,,,"Instances") &amp; ":" &amp; ADDRESS(93+3,BG$2+1))),"max", MAX(INDIRECT(ADDRESS(93+3,BG$2+1,,,"Instances") &amp; ":" &amp; ADDRESS(93+3,BG$2+1))),"diff", MAX(INDIRECT(ADDRESS(93+3,BG$2+1,,,"Instances") &amp; ":" &amp; ADDRESS(93+3,BG$2+1)))-MIN(INDIRECT(ADDRESS(93+3,BG$2+1,,,"Instances") &amp; ":" &amp; ADDRESS(93+3,BG$2+1))))</f>
        <v>0</v>
      </c>
      <c r="BH98">
        <f>IFERROR(SMALL(BG5:BG343,ROW()-ROW($BH$5)+1),"")</f>
        <v>0</v>
      </c>
      <c r="BJ98">
        <f>IFERROR(SUM(BH5:BH98),"")</f>
        <v>0</v>
      </c>
      <c r="BK98" cm="1">
        <f t="array" ref="BK98">_xlfn.SWITCH(Charts!$B$3,"average", AVERAGE(INDIRECT(ADDRESS(93+3,BK$2+1,,,"Instances") &amp; ":" &amp; ADDRESS(93+3,BK$2+1))),"median", MEDIAN(INDIRECT(ADDRESS(93+3,BK$2+1,,,"Instances") &amp; ":" &amp; ADDRESS(93+3,BK$2+1))),"min", MIN(INDIRECT(ADDRESS(93+3,BK$2+1,,,"Instances") &amp; ":" &amp; ADDRESS(93+3,BK$2+1))),"max", MAX(INDIRECT(ADDRESS(93+3,BK$2+1,,,"Instances") &amp; ":" &amp; ADDRESS(93+3,BK$2+1))),"diff", MAX(INDIRECT(ADDRESS(93+3,BK$2+1,,,"Instances") &amp; ":" &amp; ADDRESS(93+3,BK$2+1)))-MIN(INDIRECT(ADDRESS(93+3,BK$2+1,,,"Instances") &amp; ":" &amp; ADDRESS(93+3,BK$2+1))))</f>
        <v>0</v>
      </c>
      <c r="BL98">
        <f>IFERROR(SMALL(BK5:BK343,ROW()-ROW($BL$5)+1),"")</f>
        <v>0</v>
      </c>
      <c r="BN98">
        <f>IFERROR(SUM(BL5:BL98),"")</f>
        <v>0</v>
      </c>
      <c r="BO98" cm="1">
        <f t="array" ref="BO98">_xlfn.SWITCH(Charts!$B$3,"average", AVERAGE(INDIRECT(ADDRESS(93+3,BO$2+1,,,"Instances") &amp; ":" &amp; ADDRESS(93+3,BO$2+1))),"median", MEDIAN(INDIRECT(ADDRESS(93+3,BO$2+1,,,"Instances") &amp; ":" &amp; ADDRESS(93+3,BO$2+1))),"min", MIN(INDIRECT(ADDRESS(93+3,BO$2+1,,,"Instances") &amp; ":" &amp; ADDRESS(93+3,BO$2+1))),"max", MAX(INDIRECT(ADDRESS(93+3,BO$2+1,,,"Instances") &amp; ":" &amp; ADDRESS(93+3,BO$2+1))),"diff", MAX(INDIRECT(ADDRESS(93+3,BO$2+1,,,"Instances") &amp; ":" &amp; ADDRESS(93+3,BO$2+1)))-MIN(INDIRECT(ADDRESS(93+3,BO$2+1,,,"Instances") &amp; ":" &amp; ADDRESS(93+3,BO$2+1))))</f>
        <v>0</v>
      </c>
      <c r="BP98">
        <f>IFERROR(SMALL(BO5:BO343,ROW()-ROW($BP$5)+1),"")</f>
        <v>0</v>
      </c>
      <c r="BR98">
        <f>IFERROR(SUM(BP5:BP98),"")</f>
        <v>0</v>
      </c>
      <c r="BU98">
        <f>IF(Charts!$B$3="none",E1800,IF(AM1800="",NA(),AM1800))</f>
        <v>0</v>
      </c>
      <c r="BV98">
        <f>IF(Charts!$B$3="none",F1800,IF(AN1800="",NA(),AN1800))</f>
        <v>0</v>
      </c>
      <c r="BW98">
        <f>IF(Charts!$B$3="none",G1800,IF(AO1800="",NA(),AO1800))</f>
        <v>0</v>
      </c>
      <c r="BX98">
        <f>IF(Charts!$B$3="none",H1800,IF(AP1800="",NA(),AP1800))</f>
        <v>0</v>
      </c>
      <c r="BY98">
        <f>IF(Charts!$B$3="none",I1800,IF(AQ1800="",NA(),AQ1800))</f>
        <v>0</v>
      </c>
      <c r="BZ98">
        <f>IF(Charts!$B$3="none",J1800,IF(AR1800="",NA(),AR1800))</f>
        <v>0</v>
      </c>
      <c r="CA98">
        <f>IF(Charts!$B$3="none",K1800,IF(AS1800="",NA(),AS1800))</f>
        <v>0</v>
      </c>
      <c r="CB98">
        <f>IF(Charts!$B$3="none",L1800,IF(AT1800="",NA(),AT1800))</f>
        <v>0</v>
      </c>
      <c r="CC98">
        <f>IF(Charts!$B$3="none",M1800,IF(AU1800="",NA(),AU1800))</f>
        <v>0</v>
      </c>
      <c r="CD98">
        <f>IF(Charts!$B$3="none",N1800,IF(AV1800="",NA(),AV1800))</f>
        <v>0</v>
      </c>
      <c r="CE98">
        <f>IF(Charts!$B$3="none",O1800,IF(AW1800="",NA(),AW1800))</f>
        <v>0</v>
      </c>
      <c r="CF98">
        <f>IF(Charts!$B$3="none",P1800,IF(AX1800="",NA(),AX1800))</f>
        <v>0</v>
      </c>
      <c r="CG98">
        <f>IF(Charts!$B$3="none",Q1800,IF(AY1800="",NA(),AY1800))</f>
        <v>0</v>
      </c>
      <c r="CH98">
        <f>IF(Charts!$B$3="none",R1800,IF(AZ1800="",NA(),AZ1800))</f>
        <v>0</v>
      </c>
      <c r="CI98">
        <f>IF(Charts!$B$3="none",S1800,IF(BA1800="",NA(),BA1800))</f>
        <v>0</v>
      </c>
      <c r="CJ98">
        <f>IF(Charts!$B$3="none",T1800,IF(BB1800="",NA(),BB1800))</f>
        <v>0</v>
      </c>
      <c r="CK98">
        <f>IF(Charts!$B$3="none",U1800,IF(BC1800="",NA(),BC1800))</f>
        <v>0</v>
      </c>
      <c r="CL98">
        <f>IF(Charts!$B$3="none",V1800,IF(BD1800="",NA(),BD1800))</f>
        <v>0</v>
      </c>
      <c r="CM98">
        <f>IF(Charts!$B$3="none",W1800,IF(BE1800="",NA(),BE1800))</f>
        <v>0</v>
      </c>
      <c r="CN98">
        <f>IF(Charts!$B$3="none",X1800,IF(BF1800="",NA(),BF1800))</f>
        <v>0</v>
      </c>
      <c r="CO98">
        <f>IF(Charts!$B$3="none",Y1800,IF(BG1800="",NA(),BG1800))</f>
        <v>0</v>
      </c>
      <c r="CP98">
        <f>IF(Charts!$B$3="none",Z1800,IF(BH1800="",NA(),BH1800))</f>
        <v>0</v>
      </c>
      <c r="CQ98">
        <f>IF(Charts!$B$3="none",AA1800,IF(BI1800="",NA(),BI1800))</f>
        <v>0</v>
      </c>
      <c r="CR98">
        <f>IF(Charts!$B$3="none",AB1800,IF(BJ1800="",NA(),BJ1800))</f>
        <v>0</v>
      </c>
      <c r="CS98">
        <f>IF(Charts!$B$3="none",AC1800,IF(BK1800="",NA(),BK1800))</f>
        <v>0</v>
      </c>
      <c r="CT98">
        <f>IF(Charts!$B$3="none",AD1800,IF(BL1800="",NA(),BL1800))</f>
        <v>0</v>
      </c>
      <c r="CU98">
        <f>IF(Charts!$B$3="none",AE1800,IF(BM1800="",NA(),BM1800))</f>
        <v>0</v>
      </c>
      <c r="CV98">
        <f>IF(Charts!$B$3="none",AF1800,IF(BN1800="",NA(),BN1800))</f>
        <v>0</v>
      </c>
      <c r="CW98">
        <f>IF(Charts!$B$3="none",AG1800,IF(BO1800="",NA(),BO1800))</f>
        <v>0</v>
      </c>
      <c r="CX98">
        <f>IF(Charts!$B$3="none",AH1800,IF(BP1800="",NA(),BP1800))</f>
        <v>0</v>
      </c>
      <c r="CY98">
        <f>IF(Charts!$B$3="none",AI1800,IF(BQ1800="",NA(),BQ1800))</f>
        <v>0</v>
      </c>
      <c r="CZ98">
        <f>IF(Charts!$B$3="none",AJ1800,IF(BR1800="",NA(),BR1800))</f>
        <v>0</v>
      </c>
    </row>
    <row r="99" spans="4:104">
      <c r="D99">
        <v>95</v>
      </c>
      <c r="E99">
        <f>IF(INDIRECT(ADDRESS($D99+2,E$2+1,,,"Instances"))="","",INDIRECT(ADDRESS($D99+2,E$2+1,,,"Instances")))</f>
        <v>0</v>
      </c>
      <c r="F99">
        <f>IFERROR(SMALL(E5:E343,ROW()-ROW($F$5)+1),"")</f>
        <v>0</v>
      </c>
      <c r="H99">
        <f>IFERROR(SUM(F5:F99),"")</f>
        <v>0</v>
      </c>
      <c r="I99">
        <f>IF(INDIRECT(ADDRESS($D99+2,I$2+1,,,"Instances"))="","",INDIRECT(ADDRESS($D99+2,I$2+1,,,"Instances")))</f>
        <v>0</v>
      </c>
      <c r="J99">
        <f>IFERROR(SMALL(I5:I343,ROW()-ROW($J$5)+1),"")</f>
        <v>0</v>
      </c>
      <c r="L99">
        <f>IFERROR(SUM(J5:J99),"")</f>
        <v>0</v>
      </c>
      <c r="M99">
        <f>IF(INDIRECT(ADDRESS($D99+2,M$2+1,,,"Instances"))="","",INDIRECT(ADDRESS($D99+2,M$2+1,,,"Instances")))</f>
        <v>0</v>
      </c>
      <c r="N99">
        <f>IFERROR(SMALL(M5:M343,ROW()-ROW($N$5)+1),"")</f>
        <v>0</v>
      </c>
      <c r="P99">
        <f>IFERROR(SUM(N5:N99),"")</f>
        <v>0</v>
      </c>
      <c r="Q99">
        <f>IF(INDIRECT(ADDRESS($D99+2,Q$2+1,,,"Instances"))="","",INDIRECT(ADDRESS($D99+2,Q$2+1,,,"Instances")))</f>
        <v>0</v>
      </c>
      <c r="R99">
        <f>IFERROR(SMALL(Q5:Q343,ROW()-ROW($R$5)+1),"")</f>
        <v>0</v>
      </c>
      <c r="T99">
        <f>IFERROR(SUM(R5:R99),"")</f>
        <v>0</v>
      </c>
      <c r="U99">
        <f>IF(INDIRECT(ADDRESS($D99+2,U$2+1,,,"Instances"))="","",INDIRECT(ADDRESS($D99+2,U$2+1,,,"Instances")))</f>
        <v>0</v>
      </c>
      <c r="V99">
        <f>IFERROR(SMALL(U5:U343,ROW()-ROW($V$5)+1),"")</f>
        <v>0</v>
      </c>
      <c r="X99">
        <f>IFERROR(SUM(V5:V99),"")</f>
        <v>0</v>
      </c>
      <c r="Y99">
        <f>IF(INDIRECT(ADDRESS($D99+2,Y$2+1,,,"Instances"))="","",INDIRECT(ADDRESS($D99+2,Y$2+1,,,"Instances")))</f>
        <v>0</v>
      </c>
      <c r="Z99">
        <f>IFERROR(SMALL(Y5:Y343,ROW()-ROW($Z$5)+1),"")</f>
        <v>0</v>
      </c>
      <c r="AB99">
        <f>IFERROR(SUM(Z5:Z99),"")</f>
        <v>0</v>
      </c>
      <c r="AC99">
        <f>IF(INDIRECT(ADDRESS($D99+2,AC$2+1,,,"Instances"))="","",INDIRECT(ADDRESS($D99+2,AC$2+1,,,"Instances")))</f>
        <v>0</v>
      </c>
      <c r="AD99">
        <f>IFERROR(SMALL(AC5:AC343,ROW()-ROW($AD$5)+1),"")</f>
        <v>0</v>
      </c>
      <c r="AF99">
        <f>IFERROR(SUM(AD5:AD99),"")</f>
        <v>0</v>
      </c>
      <c r="AG99">
        <f>IF(INDIRECT(ADDRESS($D99+2,AG$2+1,,,"Instances"))="","",INDIRECT(ADDRESS($D99+2,AG$2+1,,,"Instances")))</f>
        <v>0</v>
      </c>
      <c r="AH99">
        <f>IFERROR(SMALL(AG5:AG343,ROW()-ROW($AH$5)+1),"")</f>
        <v>0</v>
      </c>
      <c r="AJ99">
        <f>IFERROR(SUM(AH5:AH99),"")</f>
        <v>0</v>
      </c>
      <c r="AL99">
        <v>95</v>
      </c>
      <c r="AM99" cm="1">
        <f t="array" ref="AM99">_xlfn.SWITCH(Charts!$B$3,"average", AVERAGE(INDIRECT(ADDRESS(94+3,AM$2+1,,,"Instances") &amp; ":" &amp; ADDRESS(94+3,AM$2+1))),"median", MEDIAN(INDIRECT(ADDRESS(94+3,AM$2+1,,,"Instances") &amp; ":" &amp; ADDRESS(94+3,AM$2+1))),"min", MIN(INDIRECT(ADDRESS(94+3,AM$2+1,,,"Instances") &amp; ":" &amp; ADDRESS(94+3,AM$2+1))),"max", MAX(INDIRECT(ADDRESS(94+3,AM$2+1,,,"Instances") &amp; ":" &amp; ADDRESS(94+3,AM$2+1))),"diff", MAX(INDIRECT(ADDRESS(94+3,AM$2+1,,,"Instances") &amp; ":" &amp; ADDRESS(94+3,AM$2+1)))-MIN(INDIRECT(ADDRESS(94+3,AM$2+1,,,"Instances") &amp; ":" &amp; ADDRESS(94+3,AM$2+1))))</f>
        <v>0</v>
      </c>
      <c r="AN99">
        <f>IFERROR(SMALL(AM5:AM343,ROW()-ROW($AN$5)+1),"")</f>
        <v>0</v>
      </c>
      <c r="AP99">
        <f>IFERROR(SUM(AN5:AN99),"")</f>
        <v>0</v>
      </c>
      <c r="AQ99" cm="1">
        <f t="array" ref="AQ99">_xlfn.SWITCH(Charts!$B$3,"average", AVERAGE(INDIRECT(ADDRESS(94+3,AQ$2+1,,,"Instances") &amp; ":" &amp; ADDRESS(94+3,AQ$2+1))),"median", MEDIAN(INDIRECT(ADDRESS(94+3,AQ$2+1,,,"Instances") &amp; ":" &amp; ADDRESS(94+3,AQ$2+1))),"min", MIN(INDIRECT(ADDRESS(94+3,AQ$2+1,,,"Instances") &amp; ":" &amp; ADDRESS(94+3,AQ$2+1))),"max", MAX(INDIRECT(ADDRESS(94+3,AQ$2+1,,,"Instances") &amp; ":" &amp; ADDRESS(94+3,AQ$2+1))),"diff", MAX(INDIRECT(ADDRESS(94+3,AQ$2+1,,,"Instances") &amp; ":" &amp; ADDRESS(94+3,AQ$2+1)))-MIN(INDIRECT(ADDRESS(94+3,AQ$2+1,,,"Instances") &amp; ":" &amp; ADDRESS(94+3,AQ$2+1))))</f>
        <v>0</v>
      </c>
      <c r="AR99">
        <f>IFERROR(SMALL(AQ5:AQ343,ROW()-ROW($AR$5)+1),"")</f>
        <v>0</v>
      </c>
      <c r="AT99">
        <f>IFERROR(SUM(AR5:AR99),"")</f>
        <v>0</v>
      </c>
      <c r="AU99" cm="1">
        <f t="array" ref="AU99">_xlfn.SWITCH(Charts!$B$3,"average", AVERAGE(INDIRECT(ADDRESS(94+3,AU$2+1,,,"Instances") &amp; ":" &amp; ADDRESS(94+3,AU$2+1))),"median", MEDIAN(INDIRECT(ADDRESS(94+3,AU$2+1,,,"Instances") &amp; ":" &amp; ADDRESS(94+3,AU$2+1))),"min", MIN(INDIRECT(ADDRESS(94+3,AU$2+1,,,"Instances") &amp; ":" &amp; ADDRESS(94+3,AU$2+1))),"max", MAX(INDIRECT(ADDRESS(94+3,AU$2+1,,,"Instances") &amp; ":" &amp; ADDRESS(94+3,AU$2+1))),"diff", MAX(INDIRECT(ADDRESS(94+3,AU$2+1,,,"Instances") &amp; ":" &amp; ADDRESS(94+3,AU$2+1)))-MIN(INDIRECT(ADDRESS(94+3,AU$2+1,,,"Instances") &amp; ":" &amp; ADDRESS(94+3,AU$2+1))))</f>
        <v>0</v>
      </c>
      <c r="AV99">
        <f>IFERROR(SMALL(AU5:AU343,ROW()-ROW($AV$5)+1),"")</f>
        <v>0</v>
      </c>
      <c r="AX99">
        <f>IFERROR(SUM(AV5:AV99),"")</f>
        <v>0</v>
      </c>
      <c r="AY99" cm="1">
        <f t="array" ref="AY99">_xlfn.SWITCH(Charts!$B$3,"average", AVERAGE(INDIRECT(ADDRESS(94+3,AY$2+1,,,"Instances") &amp; ":" &amp; ADDRESS(94+3,AY$2+1))),"median", MEDIAN(INDIRECT(ADDRESS(94+3,AY$2+1,,,"Instances") &amp; ":" &amp; ADDRESS(94+3,AY$2+1))),"min", MIN(INDIRECT(ADDRESS(94+3,AY$2+1,,,"Instances") &amp; ":" &amp; ADDRESS(94+3,AY$2+1))),"max", MAX(INDIRECT(ADDRESS(94+3,AY$2+1,,,"Instances") &amp; ":" &amp; ADDRESS(94+3,AY$2+1))),"diff", MAX(INDIRECT(ADDRESS(94+3,AY$2+1,,,"Instances") &amp; ":" &amp; ADDRESS(94+3,AY$2+1)))-MIN(INDIRECT(ADDRESS(94+3,AY$2+1,,,"Instances") &amp; ":" &amp; ADDRESS(94+3,AY$2+1))))</f>
        <v>0</v>
      </c>
      <c r="AZ99">
        <f>IFERROR(SMALL(AY5:AY343,ROW()-ROW($AZ$5)+1),"")</f>
        <v>0</v>
      </c>
      <c r="BB99">
        <f>IFERROR(SUM(AZ5:AZ99),"")</f>
        <v>0</v>
      </c>
      <c r="BC99" cm="1">
        <f t="array" ref="BC99">_xlfn.SWITCH(Charts!$B$3,"average", AVERAGE(INDIRECT(ADDRESS(94+3,BC$2+1,,,"Instances") &amp; ":" &amp; ADDRESS(94+3,BC$2+1))),"median", MEDIAN(INDIRECT(ADDRESS(94+3,BC$2+1,,,"Instances") &amp; ":" &amp; ADDRESS(94+3,BC$2+1))),"min", MIN(INDIRECT(ADDRESS(94+3,BC$2+1,,,"Instances") &amp; ":" &amp; ADDRESS(94+3,BC$2+1))),"max", MAX(INDIRECT(ADDRESS(94+3,BC$2+1,,,"Instances") &amp; ":" &amp; ADDRESS(94+3,BC$2+1))),"diff", MAX(INDIRECT(ADDRESS(94+3,BC$2+1,,,"Instances") &amp; ":" &amp; ADDRESS(94+3,BC$2+1)))-MIN(INDIRECT(ADDRESS(94+3,BC$2+1,,,"Instances") &amp; ":" &amp; ADDRESS(94+3,BC$2+1))))</f>
        <v>0</v>
      </c>
      <c r="BD99">
        <f>IFERROR(SMALL(BC5:BC343,ROW()-ROW($BD$5)+1),"")</f>
        <v>0</v>
      </c>
      <c r="BF99">
        <f>IFERROR(SUM(BD5:BD99),"")</f>
        <v>0</v>
      </c>
      <c r="BG99" cm="1">
        <f t="array" ref="BG99">_xlfn.SWITCH(Charts!$B$3,"average", AVERAGE(INDIRECT(ADDRESS(94+3,BG$2+1,,,"Instances") &amp; ":" &amp; ADDRESS(94+3,BG$2+1))),"median", MEDIAN(INDIRECT(ADDRESS(94+3,BG$2+1,,,"Instances") &amp; ":" &amp; ADDRESS(94+3,BG$2+1))),"min", MIN(INDIRECT(ADDRESS(94+3,BG$2+1,,,"Instances") &amp; ":" &amp; ADDRESS(94+3,BG$2+1))),"max", MAX(INDIRECT(ADDRESS(94+3,BG$2+1,,,"Instances") &amp; ":" &amp; ADDRESS(94+3,BG$2+1))),"diff", MAX(INDIRECT(ADDRESS(94+3,BG$2+1,,,"Instances") &amp; ":" &amp; ADDRESS(94+3,BG$2+1)))-MIN(INDIRECT(ADDRESS(94+3,BG$2+1,,,"Instances") &amp; ":" &amp; ADDRESS(94+3,BG$2+1))))</f>
        <v>0</v>
      </c>
      <c r="BH99">
        <f>IFERROR(SMALL(BG5:BG343,ROW()-ROW($BH$5)+1),"")</f>
        <v>0</v>
      </c>
      <c r="BJ99">
        <f>IFERROR(SUM(BH5:BH99),"")</f>
        <v>0</v>
      </c>
      <c r="BK99" cm="1">
        <f t="array" ref="BK99">_xlfn.SWITCH(Charts!$B$3,"average", AVERAGE(INDIRECT(ADDRESS(94+3,BK$2+1,,,"Instances") &amp; ":" &amp; ADDRESS(94+3,BK$2+1))),"median", MEDIAN(INDIRECT(ADDRESS(94+3,BK$2+1,,,"Instances") &amp; ":" &amp; ADDRESS(94+3,BK$2+1))),"min", MIN(INDIRECT(ADDRESS(94+3,BK$2+1,,,"Instances") &amp; ":" &amp; ADDRESS(94+3,BK$2+1))),"max", MAX(INDIRECT(ADDRESS(94+3,BK$2+1,,,"Instances") &amp; ":" &amp; ADDRESS(94+3,BK$2+1))),"diff", MAX(INDIRECT(ADDRESS(94+3,BK$2+1,,,"Instances") &amp; ":" &amp; ADDRESS(94+3,BK$2+1)))-MIN(INDIRECT(ADDRESS(94+3,BK$2+1,,,"Instances") &amp; ":" &amp; ADDRESS(94+3,BK$2+1))))</f>
        <v>0</v>
      </c>
      <c r="BL99">
        <f>IFERROR(SMALL(BK5:BK343,ROW()-ROW($BL$5)+1),"")</f>
        <v>0</v>
      </c>
      <c r="BN99">
        <f>IFERROR(SUM(BL5:BL99),"")</f>
        <v>0</v>
      </c>
      <c r="BO99" cm="1">
        <f t="array" ref="BO99">_xlfn.SWITCH(Charts!$B$3,"average", AVERAGE(INDIRECT(ADDRESS(94+3,BO$2+1,,,"Instances") &amp; ":" &amp; ADDRESS(94+3,BO$2+1))),"median", MEDIAN(INDIRECT(ADDRESS(94+3,BO$2+1,,,"Instances") &amp; ":" &amp; ADDRESS(94+3,BO$2+1))),"min", MIN(INDIRECT(ADDRESS(94+3,BO$2+1,,,"Instances") &amp; ":" &amp; ADDRESS(94+3,BO$2+1))),"max", MAX(INDIRECT(ADDRESS(94+3,BO$2+1,,,"Instances") &amp; ":" &amp; ADDRESS(94+3,BO$2+1))),"diff", MAX(INDIRECT(ADDRESS(94+3,BO$2+1,,,"Instances") &amp; ":" &amp; ADDRESS(94+3,BO$2+1)))-MIN(INDIRECT(ADDRESS(94+3,BO$2+1,,,"Instances") &amp; ":" &amp; ADDRESS(94+3,BO$2+1))))</f>
        <v>0</v>
      </c>
      <c r="BP99">
        <f>IFERROR(SMALL(BO5:BO343,ROW()-ROW($BP$5)+1),"")</f>
        <v>0</v>
      </c>
      <c r="BR99">
        <f>IFERROR(SUM(BP5:BP99),"")</f>
        <v>0</v>
      </c>
      <c r="BU99">
        <f>IF(Charts!$B$3="none",E1801,IF(AM1801="",NA(),AM1801))</f>
        <v>0</v>
      </c>
      <c r="BV99">
        <f>IF(Charts!$B$3="none",F1801,IF(AN1801="",NA(),AN1801))</f>
        <v>0</v>
      </c>
      <c r="BW99">
        <f>IF(Charts!$B$3="none",G1801,IF(AO1801="",NA(),AO1801))</f>
        <v>0</v>
      </c>
      <c r="BX99">
        <f>IF(Charts!$B$3="none",H1801,IF(AP1801="",NA(),AP1801))</f>
        <v>0</v>
      </c>
      <c r="BY99">
        <f>IF(Charts!$B$3="none",I1801,IF(AQ1801="",NA(),AQ1801))</f>
        <v>0</v>
      </c>
      <c r="BZ99">
        <f>IF(Charts!$B$3="none",J1801,IF(AR1801="",NA(),AR1801))</f>
        <v>0</v>
      </c>
      <c r="CA99">
        <f>IF(Charts!$B$3="none",K1801,IF(AS1801="",NA(),AS1801))</f>
        <v>0</v>
      </c>
      <c r="CB99">
        <f>IF(Charts!$B$3="none",L1801,IF(AT1801="",NA(),AT1801))</f>
        <v>0</v>
      </c>
      <c r="CC99">
        <f>IF(Charts!$B$3="none",M1801,IF(AU1801="",NA(),AU1801))</f>
        <v>0</v>
      </c>
      <c r="CD99">
        <f>IF(Charts!$B$3="none",N1801,IF(AV1801="",NA(),AV1801))</f>
        <v>0</v>
      </c>
      <c r="CE99">
        <f>IF(Charts!$B$3="none",O1801,IF(AW1801="",NA(),AW1801))</f>
        <v>0</v>
      </c>
      <c r="CF99">
        <f>IF(Charts!$B$3="none",P1801,IF(AX1801="",NA(),AX1801))</f>
        <v>0</v>
      </c>
      <c r="CG99">
        <f>IF(Charts!$B$3="none",Q1801,IF(AY1801="",NA(),AY1801))</f>
        <v>0</v>
      </c>
      <c r="CH99">
        <f>IF(Charts!$B$3="none",R1801,IF(AZ1801="",NA(),AZ1801))</f>
        <v>0</v>
      </c>
      <c r="CI99">
        <f>IF(Charts!$B$3="none",S1801,IF(BA1801="",NA(),BA1801))</f>
        <v>0</v>
      </c>
      <c r="CJ99">
        <f>IF(Charts!$B$3="none",T1801,IF(BB1801="",NA(),BB1801))</f>
        <v>0</v>
      </c>
      <c r="CK99">
        <f>IF(Charts!$B$3="none",U1801,IF(BC1801="",NA(),BC1801))</f>
        <v>0</v>
      </c>
      <c r="CL99">
        <f>IF(Charts!$B$3="none",V1801,IF(BD1801="",NA(),BD1801))</f>
        <v>0</v>
      </c>
      <c r="CM99">
        <f>IF(Charts!$B$3="none",W1801,IF(BE1801="",NA(),BE1801))</f>
        <v>0</v>
      </c>
      <c r="CN99">
        <f>IF(Charts!$B$3="none",X1801,IF(BF1801="",NA(),BF1801))</f>
        <v>0</v>
      </c>
      <c r="CO99">
        <f>IF(Charts!$B$3="none",Y1801,IF(BG1801="",NA(),BG1801))</f>
        <v>0</v>
      </c>
      <c r="CP99">
        <f>IF(Charts!$B$3="none",Z1801,IF(BH1801="",NA(),BH1801))</f>
        <v>0</v>
      </c>
      <c r="CQ99">
        <f>IF(Charts!$B$3="none",AA1801,IF(BI1801="",NA(),BI1801))</f>
        <v>0</v>
      </c>
      <c r="CR99">
        <f>IF(Charts!$B$3="none",AB1801,IF(BJ1801="",NA(),BJ1801))</f>
        <v>0</v>
      </c>
      <c r="CS99">
        <f>IF(Charts!$B$3="none",AC1801,IF(BK1801="",NA(),BK1801))</f>
        <v>0</v>
      </c>
      <c r="CT99">
        <f>IF(Charts!$B$3="none",AD1801,IF(BL1801="",NA(),BL1801))</f>
        <v>0</v>
      </c>
      <c r="CU99">
        <f>IF(Charts!$B$3="none",AE1801,IF(BM1801="",NA(),BM1801))</f>
        <v>0</v>
      </c>
      <c r="CV99">
        <f>IF(Charts!$B$3="none",AF1801,IF(BN1801="",NA(),BN1801))</f>
        <v>0</v>
      </c>
      <c r="CW99">
        <f>IF(Charts!$B$3="none",AG1801,IF(BO1801="",NA(),BO1801))</f>
        <v>0</v>
      </c>
      <c r="CX99">
        <f>IF(Charts!$B$3="none",AH1801,IF(BP1801="",NA(),BP1801))</f>
        <v>0</v>
      </c>
      <c r="CY99">
        <f>IF(Charts!$B$3="none",AI1801,IF(BQ1801="",NA(),BQ1801))</f>
        <v>0</v>
      </c>
      <c r="CZ99">
        <f>IF(Charts!$B$3="none",AJ1801,IF(BR1801="",NA(),BR1801))</f>
        <v>0</v>
      </c>
    </row>
    <row r="100" spans="4:104">
      <c r="D100">
        <v>96</v>
      </c>
      <c r="E100">
        <f>IF(INDIRECT(ADDRESS($D100+2,E$2+1,,,"Instances"))="","",INDIRECT(ADDRESS($D100+2,E$2+1,,,"Instances")))</f>
        <v>0</v>
      </c>
      <c r="F100">
        <f>IFERROR(SMALL(E5:E343,ROW()-ROW($F$5)+1),"")</f>
        <v>0</v>
      </c>
      <c r="H100">
        <f>IFERROR(SUM(F5:F100),"")</f>
        <v>0</v>
      </c>
      <c r="I100">
        <f>IF(INDIRECT(ADDRESS($D100+2,I$2+1,,,"Instances"))="","",INDIRECT(ADDRESS($D100+2,I$2+1,,,"Instances")))</f>
        <v>0</v>
      </c>
      <c r="J100">
        <f>IFERROR(SMALL(I5:I343,ROW()-ROW($J$5)+1),"")</f>
        <v>0</v>
      </c>
      <c r="L100">
        <f>IFERROR(SUM(J5:J100),"")</f>
        <v>0</v>
      </c>
      <c r="M100">
        <f>IF(INDIRECT(ADDRESS($D100+2,M$2+1,,,"Instances"))="","",INDIRECT(ADDRESS($D100+2,M$2+1,,,"Instances")))</f>
        <v>0</v>
      </c>
      <c r="N100">
        <f>IFERROR(SMALL(M5:M343,ROW()-ROW($N$5)+1),"")</f>
        <v>0</v>
      </c>
      <c r="P100">
        <f>IFERROR(SUM(N5:N100),"")</f>
        <v>0</v>
      </c>
      <c r="Q100">
        <f>IF(INDIRECT(ADDRESS($D100+2,Q$2+1,,,"Instances"))="","",INDIRECT(ADDRESS($D100+2,Q$2+1,,,"Instances")))</f>
        <v>0</v>
      </c>
      <c r="R100">
        <f>IFERROR(SMALL(Q5:Q343,ROW()-ROW($R$5)+1),"")</f>
        <v>0</v>
      </c>
      <c r="T100">
        <f>IFERROR(SUM(R5:R100),"")</f>
        <v>0</v>
      </c>
      <c r="U100">
        <f>IF(INDIRECT(ADDRESS($D100+2,U$2+1,,,"Instances"))="","",INDIRECT(ADDRESS($D100+2,U$2+1,,,"Instances")))</f>
        <v>0</v>
      </c>
      <c r="V100">
        <f>IFERROR(SMALL(U5:U343,ROW()-ROW($V$5)+1),"")</f>
        <v>0</v>
      </c>
      <c r="X100">
        <f>IFERROR(SUM(V5:V100),"")</f>
        <v>0</v>
      </c>
      <c r="Y100">
        <f>IF(INDIRECT(ADDRESS($D100+2,Y$2+1,,,"Instances"))="","",INDIRECT(ADDRESS($D100+2,Y$2+1,,,"Instances")))</f>
        <v>0</v>
      </c>
      <c r="Z100">
        <f>IFERROR(SMALL(Y5:Y343,ROW()-ROW($Z$5)+1),"")</f>
        <v>0</v>
      </c>
      <c r="AB100">
        <f>IFERROR(SUM(Z5:Z100),"")</f>
        <v>0</v>
      </c>
      <c r="AC100">
        <f>IF(INDIRECT(ADDRESS($D100+2,AC$2+1,,,"Instances"))="","",INDIRECT(ADDRESS($D100+2,AC$2+1,,,"Instances")))</f>
        <v>0</v>
      </c>
      <c r="AD100">
        <f>IFERROR(SMALL(AC5:AC343,ROW()-ROW($AD$5)+1),"")</f>
        <v>0</v>
      </c>
      <c r="AF100">
        <f>IFERROR(SUM(AD5:AD100),"")</f>
        <v>0</v>
      </c>
      <c r="AG100">
        <f>IF(INDIRECT(ADDRESS($D100+2,AG$2+1,,,"Instances"))="","",INDIRECT(ADDRESS($D100+2,AG$2+1,,,"Instances")))</f>
        <v>0</v>
      </c>
      <c r="AH100">
        <f>IFERROR(SMALL(AG5:AG343,ROW()-ROW($AH$5)+1),"")</f>
        <v>0</v>
      </c>
      <c r="AJ100">
        <f>IFERROR(SUM(AH5:AH100),"")</f>
        <v>0</v>
      </c>
      <c r="AL100">
        <v>96</v>
      </c>
      <c r="AM100" cm="1">
        <f t="array" ref="AM100">_xlfn.SWITCH(Charts!$B$3,"average", AVERAGE(INDIRECT(ADDRESS(95+3,AM$2+1,,,"Instances") &amp; ":" &amp; ADDRESS(95+3,AM$2+1))),"median", MEDIAN(INDIRECT(ADDRESS(95+3,AM$2+1,,,"Instances") &amp; ":" &amp; ADDRESS(95+3,AM$2+1))),"min", MIN(INDIRECT(ADDRESS(95+3,AM$2+1,,,"Instances") &amp; ":" &amp; ADDRESS(95+3,AM$2+1))),"max", MAX(INDIRECT(ADDRESS(95+3,AM$2+1,,,"Instances") &amp; ":" &amp; ADDRESS(95+3,AM$2+1))),"diff", MAX(INDIRECT(ADDRESS(95+3,AM$2+1,,,"Instances") &amp; ":" &amp; ADDRESS(95+3,AM$2+1)))-MIN(INDIRECT(ADDRESS(95+3,AM$2+1,,,"Instances") &amp; ":" &amp; ADDRESS(95+3,AM$2+1))))</f>
        <v>0</v>
      </c>
      <c r="AN100">
        <f>IFERROR(SMALL(AM5:AM343,ROW()-ROW($AN$5)+1),"")</f>
        <v>0</v>
      </c>
      <c r="AP100">
        <f>IFERROR(SUM(AN5:AN100),"")</f>
        <v>0</v>
      </c>
      <c r="AQ100" cm="1">
        <f t="array" ref="AQ100">_xlfn.SWITCH(Charts!$B$3,"average", AVERAGE(INDIRECT(ADDRESS(95+3,AQ$2+1,,,"Instances") &amp; ":" &amp; ADDRESS(95+3,AQ$2+1))),"median", MEDIAN(INDIRECT(ADDRESS(95+3,AQ$2+1,,,"Instances") &amp; ":" &amp; ADDRESS(95+3,AQ$2+1))),"min", MIN(INDIRECT(ADDRESS(95+3,AQ$2+1,,,"Instances") &amp; ":" &amp; ADDRESS(95+3,AQ$2+1))),"max", MAX(INDIRECT(ADDRESS(95+3,AQ$2+1,,,"Instances") &amp; ":" &amp; ADDRESS(95+3,AQ$2+1))),"diff", MAX(INDIRECT(ADDRESS(95+3,AQ$2+1,,,"Instances") &amp; ":" &amp; ADDRESS(95+3,AQ$2+1)))-MIN(INDIRECT(ADDRESS(95+3,AQ$2+1,,,"Instances") &amp; ":" &amp; ADDRESS(95+3,AQ$2+1))))</f>
        <v>0</v>
      </c>
      <c r="AR100">
        <f>IFERROR(SMALL(AQ5:AQ343,ROW()-ROW($AR$5)+1),"")</f>
        <v>0</v>
      </c>
      <c r="AT100">
        <f>IFERROR(SUM(AR5:AR100),"")</f>
        <v>0</v>
      </c>
      <c r="AU100" cm="1">
        <f t="array" ref="AU100">_xlfn.SWITCH(Charts!$B$3,"average", AVERAGE(INDIRECT(ADDRESS(95+3,AU$2+1,,,"Instances") &amp; ":" &amp; ADDRESS(95+3,AU$2+1))),"median", MEDIAN(INDIRECT(ADDRESS(95+3,AU$2+1,,,"Instances") &amp; ":" &amp; ADDRESS(95+3,AU$2+1))),"min", MIN(INDIRECT(ADDRESS(95+3,AU$2+1,,,"Instances") &amp; ":" &amp; ADDRESS(95+3,AU$2+1))),"max", MAX(INDIRECT(ADDRESS(95+3,AU$2+1,,,"Instances") &amp; ":" &amp; ADDRESS(95+3,AU$2+1))),"diff", MAX(INDIRECT(ADDRESS(95+3,AU$2+1,,,"Instances") &amp; ":" &amp; ADDRESS(95+3,AU$2+1)))-MIN(INDIRECT(ADDRESS(95+3,AU$2+1,,,"Instances") &amp; ":" &amp; ADDRESS(95+3,AU$2+1))))</f>
        <v>0</v>
      </c>
      <c r="AV100">
        <f>IFERROR(SMALL(AU5:AU343,ROW()-ROW($AV$5)+1),"")</f>
        <v>0</v>
      </c>
      <c r="AX100">
        <f>IFERROR(SUM(AV5:AV100),"")</f>
        <v>0</v>
      </c>
      <c r="AY100" cm="1">
        <f t="array" ref="AY100">_xlfn.SWITCH(Charts!$B$3,"average", AVERAGE(INDIRECT(ADDRESS(95+3,AY$2+1,,,"Instances") &amp; ":" &amp; ADDRESS(95+3,AY$2+1))),"median", MEDIAN(INDIRECT(ADDRESS(95+3,AY$2+1,,,"Instances") &amp; ":" &amp; ADDRESS(95+3,AY$2+1))),"min", MIN(INDIRECT(ADDRESS(95+3,AY$2+1,,,"Instances") &amp; ":" &amp; ADDRESS(95+3,AY$2+1))),"max", MAX(INDIRECT(ADDRESS(95+3,AY$2+1,,,"Instances") &amp; ":" &amp; ADDRESS(95+3,AY$2+1))),"diff", MAX(INDIRECT(ADDRESS(95+3,AY$2+1,,,"Instances") &amp; ":" &amp; ADDRESS(95+3,AY$2+1)))-MIN(INDIRECT(ADDRESS(95+3,AY$2+1,,,"Instances") &amp; ":" &amp; ADDRESS(95+3,AY$2+1))))</f>
        <v>0</v>
      </c>
      <c r="AZ100">
        <f>IFERROR(SMALL(AY5:AY343,ROW()-ROW($AZ$5)+1),"")</f>
        <v>0</v>
      </c>
      <c r="BB100">
        <f>IFERROR(SUM(AZ5:AZ100),"")</f>
        <v>0</v>
      </c>
      <c r="BC100" cm="1">
        <f t="array" ref="BC100">_xlfn.SWITCH(Charts!$B$3,"average", AVERAGE(INDIRECT(ADDRESS(95+3,BC$2+1,,,"Instances") &amp; ":" &amp; ADDRESS(95+3,BC$2+1))),"median", MEDIAN(INDIRECT(ADDRESS(95+3,BC$2+1,,,"Instances") &amp; ":" &amp; ADDRESS(95+3,BC$2+1))),"min", MIN(INDIRECT(ADDRESS(95+3,BC$2+1,,,"Instances") &amp; ":" &amp; ADDRESS(95+3,BC$2+1))),"max", MAX(INDIRECT(ADDRESS(95+3,BC$2+1,,,"Instances") &amp; ":" &amp; ADDRESS(95+3,BC$2+1))),"diff", MAX(INDIRECT(ADDRESS(95+3,BC$2+1,,,"Instances") &amp; ":" &amp; ADDRESS(95+3,BC$2+1)))-MIN(INDIRECT(ADDRESS(95+3,BC$2+1,,,"Instances") &amp; ":" &amp; ADDRESS(95+3,BC$2+1))))</f>
        <v>0</v>
      </c>
      <c r="BD100">
        <f>IFERROR(SMALL(BC5:BC343,ROW()-ROW($BD$5)+1),"")</f>
        <v>0</v>
      </c>
      <c r="BF100">
        <f>IFERROR(SUM(BD5:BD100),"")</f>
        <v>0</v>
      </c>
      <c r="BG100" cm="1">
        <f t="array" ref="BG100">_xlfn.SWITCH(Charts!$B$3,"average", AVERAGE(INDIRECT(ADDRESS(95+3,BG$2+1,,,"Instances") &amp; ":" &amp; ADDRESS(95+3,BG$2+1))),"median", MEDIAN(INDIRECT(ADDRESS(95+3,BG$2+1,,,"Instances") &amp; ":" &amp; ADDRESS(95+3,BG$2+1))),"min", MIN(INDIRECT(ADDRESS(95+3,BG$2+1,,,"Instances") &amp; ":" &amp; ADDRESS(95+3,BG$2+1))),"max", MAX(INDIRECT(ADDRESS(95+3,BG$2+1,,,"Instances") &amp; ":" &amp; ADDRESS(95+3,BG$2+1))),"diff", MAX(INDIRECT(ADDRESS(95+3,BG$2+1,,,"Instances") &amp; ":" &amp; ADDRESS(95+3,BG$2+1)))-MIN(INDIRECT(ADDRESS(95+3,BG$2+1,,,"Instances") &amp; ":" &amp; ADDRESS(95+3,BG$2+1))))</f>
        <v>0</v>
      </c>
      <c r="BH100">
        <f>IFERROR(SMALL(BG5:BG343,ROW()-ROW($BH$5)+1),"")</f>
        <v>0</v>
      </c>
      <c r="BJ100">
        <f>IFERROR(SUM(BH5:BH100),"")</f>
        <v>0</v>
      </c>
      <c r="BK100" cm="1">
        <f t="array" ref="BK100">_xlfn.SWITCH(Charts!$B$3,"average", AVERAGE(INDIRECT(ADDRESS(95+3,BK$2+1,,,"Instances") &amp; ":" &amp; ADDRESS(95+3,BK$2+1))),"median", MEDIAN(INDIRECT(ADDRESS(95+3,BK$2+1,,,"Instances") &amp; ":" &amp; ADDRESS(95+3,BK$2+1))),"min", MIN(INDIRECT(ADDRESS(95+3,BK$2+1,,,"Instances") &amp; ":" &amp; ADDRESS(95+3,BK$2+1))),"max", MAX(INDIRECT(ADDRESS(95+3,BK$2+1,,,"Instances") &amp; ":" &amp; ADDRESS(95+3,BK$2+1))),"diff", MAX(INDIRECT(ADDRESS(95+3,BK$2+1,,,"Instances") &amp; ":" &amp; ADDRESS(95+3,BK$2+1)))-MIN(INDIRECT(ADDRESS(95+3,BK$2+1,,,"Instances") &amp; ":" &amp; ADDRESS(95+3,BK$2+1))))</f>
        <v>0</v>
      </c>
      <c r="BL100">
        <f>IFERROR(SMALL(BK5:BK343,ROW()-ROW($BL$5)+1),"")</f>
        <v>0</v>
      </c>
      <c r="BN100">
        <f>IFERROR(SUM(BL5:BL100),"")</f>
        <v>0</v>
      </c>
      <c r="BO100" cm="1">
        <f t="array" ref="BO100">_xlfn.SWITCH(Charts!$B$3,"average", AVERAGE(INDIRECT(ADDRESS(95+3,BO$2+1,,,"Instances") &amp; ":" &amp; ADDRESS(95+3,BO$2+1))),"median", MEDIAN(INDIRECT(ADDRESS(95+3,BO$2+1,,,"Instances") &amp; ":" &amp; ADDRESS(95+3,BO$2+1))),"min", MIN(INDIRECT(ADDRESS(95+3,BO$2+1,,,"Instances") &amp; ":" &amp; ADDRESS(95+3,BO$2+1))),"max", MAX(INDIRECT(ADDRESS(95+3,BO$2+1,,,"Instances") &amp; ":" &amp; ADDRESS(95+3,BO$2+1))),"diff", MAX(INDIRECT(ADDRESS(95+3,BO$2+1,,,"Instances") &amp; ":" &amp; ADDRESS(95+3,BO$2+1)))-MIN(INDIRECT(ADDRESS(95+3,BO$2+1,,,"Instances") &amp; ":" &amp; ADDRESS(95+3,BO$2+1))))</f>
        <v>0</v>
      </c>
      <c r="BP100">
        <f>IFERROR(SMALL(BO5:BO343,ROW()-ROW($BP$5)+1),"")</f>
        <v>0</v>
      </c>
      <c r="BR100">
        <f>IFERROR(SUM(BP5:BP100),"")</f>
        <v>0</v>
      </c>
      <c r="BU100">
        <f>IF(Charts!$B$3="none",E1802,IF(AM1802="",NA(),AM1802))</f>
        <v>0</v>
      </c>
      <c r="BV100">
        <f>IF(Charts!$B$3="none",F1802,IF(AN1802="",NA(),AN1802))</f>
        <v>0</v>
      </c>
      <c r="BW100">
        <f>IF(Charts!$B$3="none",G1802,IF(AO1802="",NA(),AO1802))</f>
        <v>0</v>
      </c>
      <c r="BX100">
        <f>IF(Charts!$B$3="none",H1802,IF(AP1802="",NA(),AP1802))</f>
        <v>0</v>
      </c>
      <c r="BY100">
        <f>IF(Charts!$B$3="none",I1802,IF(AQ1802="",NA(),AQ1802))</f>
        <v>0</v>
      </c>
      <c r="BZ100">
        <f>IF(Charts!$B$3="none",J1802,IF(AR1802="",NA(),AR1802))</f>
        <v>0</v>
      </c>
      <c r="CA100">
        <f>IF(Charts!$B$3="none",K1802,IF(AS1802="",NA(),AS1802))</f>
        <v>0</v>
      </c>
      <c r="CB100">
        <f>IF(Charts!$B$3="none",L1802,IF(AT1802="",NA(),AT1802))</f>
        <v>0</v>
      </c>
      <c r="CC100">
        <f>IF(Charts!$B$3="none",M1802,IF(AU1802="",NA(),AU1802))</f>
        <v>0</v>
      </c>
      <c r="CD100">
        <f>IF(Charts!$B$3="none",N1802,IF(AV1802="",NA(),AV1802))</f>
        <v>0</v>
      </c>
      <c r="CE100">
        <f>IF(Charts!$B$3="none",O1802,IF(AW1802="",NA(),AW1802))</f>
        <v>0</v>
      </c>
      <c r="CF100">
        <f>IF(Charts!$B$3="none",P1802,IF(AX1802="",NA(),AX1802))</f>
        <v>0</v>
      </c>
      <c r="CG100">
        <f>IF(Charts!$B$3="none",Q1802,IF(AY1802="",NA(),AY1802))</f>
        <v>0</v>
      </c>
      <c r="CH100">
        <f>IF(Charts!$B$3="none",R1802,IF(AZ1802="",NA(),AZ1802))</f>
        <v>0</v>
      </c>
      <c r="CI100">
        <f>IF(Charts!$B$3="none",S1802,IF(BA1802="",NA(),BA1802))</f>
        <v>0</v>
      </c>
      <c r="CJ100">
        <f>IF(Charts!$B$3="none",T1802,IF(BB1802="",NA(),BB1802))</f>
        <v>0</v>
      </c>
      <c r="CK100">
        <f>IF(Charts!$B$3="none",U1802,IF(BC1802="",NA(),BC1802))</f>
        <v>0</v>
      </c>
      <c r="CL100">
        <f>IF(Charts!$B$3="none",V1802,IF(BD1802="",NA(),BD1802))</f>
        <v>0</v>
      </c>
      <c r="CM100">
        <f>IF(Charts!$B$3="none",W1802,IF(BE1802="",NA(),BE1802))</f>
        <v>0</v>
      </c>
      <c r="CN100">
        <f>IF(Charts!$B$3="none",X1802,IF(BF1802="",NA(),BF1802))</f>
        <v>0</v>
      </c>
      <c r="CO100">
        <f>IF(Charts!$B$3="none",Y1802,IF(BG1802="",NA(),BG1802))</f>
        <v>0</v>
      </c>
      <c r="CP100">
        <f>IF(Charts!$B$3="none",Z1802,IF(BH1802="",NA(),BH1802))</f>
        <v>0</v>
      </c>
      <c r="CQ100">
        <f>IF(Charts!$B$3="none",AA1802,IF(BI1802="",NA(),BI1802))</f>
        <v>0</v>
      </c>
      <c r="CR100">
        <f>IF(Charts!$B$3="none",AB1802,IF(BJ1802="",NA(),BJ1802))</f>
        <v>0</v>
      </c>
      <c r="CS100">
        <f>IF(Charts!$B$3="none",AC1802,IF(BK1802="",NA(),BK1802))</f>
        <v>0</v>
      </c>
      <c r="CT100">
        <f>IF(Charts!$B$3="none",AD1802,IF(BL1802="",NA(),BL1802))</f>
        <v>0</v>
      </c>
      <c r="CU100">
        <f>IF(Charts!$B$3="none",AE1802,IF(BM1802="",NA(),BM1802))</f>
        <v>0</v>
      </c>
      <c r="CV100">
        <f>IF(Charts!$B$3="none",AF1802,IF(BN1802="",NA(),BN1802))</f>
        <v>0</v>
      </c>
      <c r="CW100">
        <f>IF(Charts!$B$3="none",AG1802,IF(BO1802="",NA(),BO1802))</f>
        <v>0</v>
      </c>
      <c r="CX100">
        <f>IF(Charts!$B$3="none",AH1802,IF(BP1802="",NA(),BP1802))</f>
        <v>0</v>
      </c>
      <c r="CY100">
        <f>IF(Charts!$B$3="none",AI1802,IF(BQ1802="",NA(),BQ1802))</f>
        <v>0</v>
      </c>
      <c r="CZ100">
        <f>IF(Charts!$B$3="none",AJ1802,IF(BR1802="",NA(),BR1802))</f>
        <v>0</v>
      </c>
    </row>
    <row r="101" spans="4:104">
      <c r="D101">
        <v>97</v>
      </c>
      <c r="E101">
        <f>IF(INDIRECT(ADDRESS($D101+2,E$2+1,,,"Instances"))="","",INDIRECT(ADDRESS($D101+2,E$2+1,,,"Instances")))</f>
        <v>0</v>
      </c>
      <c r="F101">
        <f>IFERROR(SMALL(E5:E343,ROW()-ROW($F$5)+1),"")</f>
        <v>0</v>
      </c>
      <c r="H101">
        <f>IFERROR(SUM(F5:F101),"")</f>
        <v>0</v>
      </c>
      <c r="I101">
        <f>IF(INDIRECT(ADDRESS($D101+2,I$2+1,,,"Instances"))="","",INDIRECT(ADDRESS($D101+2,I$2+1,,,"Instances")))</f>
        <v>0</v>
      </c>
      <c r="J101">
        <f>IFERROR(SMALL(I5:I343,ROW()-ROW($J$5)+1),"")</f>
        <v>0</v>
      </c>
      <c r="L101">
        <f>IFERROR(SUM(J5:J101),"")</f>
        <v>0</v>
      </c>
      <c r="M101">
        <f>IF(INDIRECT(ADDRESS($D101+2,M$2+1,,,"Instances"))="","",INDIRECT(ADDRESS($D101+2,M$2+1,,,"Instances")))</f>
        <v>0</v>
      </c>
      <c r="N101">
        <f>IFERROR(SMALL(M5:M343,ROW()-ROW($N$5)+1),"")</f>
        <v>0</v>
      </c>
      <c r="P101">
        <f>IFERROR(SUM(N5:N101),"")</f>
        <v>0</v>
      </c>
      <c r="Q101">
        <f>IF(INDIRECT(ADDRESS($D101+2,Q$2+1,,,"Instances"))="","",INDIRECT(ADDRESS($D101+2,Q$2+1,,,"Instances")))</f>
        <v>0</v>
      </c>
      <c r="R101">
        <f>IFERROR(SMALL(Q5:Q343,ROW()-ROW($R$5)+1),"")</f>
        <v>0</v>
      </c>
      <c r="T101">
        <f>IFERROR(SUM(R5:R101),"")</f>
        <v>0</v>
      </c>
      <c r="U101">
        <f>IF(INDIRECT(ADDRESS($D101+2,U$2+1,,,"Instances"))="","",INDIRECT(ADDRESS($D101+2,U$2+1,,,"Instances")))</f>
        <v>0</v>
      </c>
      <c r="V101">
        <f>IFERROR(SMALL(U5:U343,ROW()-ROW($V$5)+1),"")</f>
        <v>0</v>
      </c>
      <c r="X101">
        <f>IFERROR(SUM(V5:V101),"")</f>
        <v>0</v>
      </c>
      <c r="Y101">
        <f>IF(INDIRECT(ADDRESS($D101+2,Y$2+1,,,"Instances"))="","",INDIRECT(ADDRESS($D101+2,Y$2+1,,,"Instances")))</f>
        <v>0</v>
      </c>
      <c r="Z101">
        <f>IFERROR(SMALL(Y5:Y343,ROW()-ROW($Z$5)+1),"")</f>
        <v>0</v>
      </c>
      <c r="AB101">
        <f>IFERROR(SUM(Z5:Z101),"")</f>
        <v>0</v>
      </c>
      <c r="AC101">
        <f>IF(INDIRECT(ADDRESS($D101+2,AC$2+1,,,"Instances"))="","",INDIRECT(ADDRESS($D101+2,AC$2+1,,,"Instances")))</f>
        <v>0</v>
      </c>
      <c r="AD101">
        <f>IFERROR(SMALL(AC5:AC343,ROW()-ROW($AD$5)+1),"")</f>
        <v>0</v>
      </c>
      <c r="AF101">
        <f>IFERROR(SUM(AD5:AD101),"")</f>
        <v>0</v>
      </c>
      <c r="AG101">
        <f>IF(INDIRECT(ADDRESS($D101+2,AG$2+1,,,"Instances"))="","",INDIRECT(ADDRESS($D101+2,AG$2+1,,,"Instances")))</f>
        <v>0</v>
      </c>
      <c r="AH101">
        <f>IFERROR(SMALL(AG5:AG343,ROW()-ROW($AH$5)+1),"")</f>
        <v>0</v>
      </c>
      <c r="AJ101">
        <f>IFERROR(SUM(AH5:AH101),"")</f>
        <v>0</v>
      </c>
      <c r="AL101">
        <v>97</v>
      </c>
      <c r="AM101" cm="1">
        <f t="array" ref="AM101">_xlfn.SWITCH(Charts!$B$3,"average", AVERAGE(INDIRECT(ADDRESS(96+3,AM$2+1,,,"Instances") &amp; ":" &amp; ADDRESS(96+3,AM$2+1))),"median", MEDIAN(INDIRECT(ADDRESS(96+3,AM$2+1,,,"Instances") &amp; ":" &amp; ADDRESS(96+3,AM$2+1))),"min", MIN(INDIRECT(ADDRESS(96+3,AM$2+1,,,"Instances") &amp; ":" &amp; ADDRESS(96+3,AM$2+1))),"max", MAX(INDIRECT(ADDRESS(96+3,AM$2+1,,,"Instances") &amp; ":" &amp; ADDRESS(96+3,AM$2+1))),"diff", MAX(INDIRECT(ADDRESS(96+3,AM$2+1,,,"Instances") &amp; ":" &amp; ADDRESS(96+3,AM$2+1)))-MIN(INDIRECT(ADDRESS(96+3,AM$2+1,,,"Instances") &amp; ":" &amp; ADDRESS(96+3,AM$2+1))))</f>
        <v>0</v>
      </c>
      <c r="AN101">
        <f>IFERROR(SMALL(AM5:AM343,ROW()-ROW($AN$5)+1),"")</f>
        <v>0</v>
      </c>
      <c r="AP101">
        <f>IFERROR(SUM(AN5:AN101),"")</f>
        <v>0</v>
      </c>
      <c r="AQ101" cm="1">
        <f t="array" ref="AQ101">_xlfn.SWITCH(Charts!$B$3,"average", AVERAGE(INDIRECT(ADDRESS(96+3,AQ$2+1,,,"Instances") &amp; ":" &amp; ADDRESS(96+3,AQ$2+1))),"median", MEDIAN(INDIRECT(ADDRESS(96+3,AQ$2+1,,,"Instances") &amp; ":" &amp; ADDRESS(96+3,AQ$2+1))),"min", MIN(INDIRECT(ADDRESS(96+3,AQ$2+1,,,"Instances") &amp; ":" &amp; ADDRESS(96+3,AQ$2+1))),"max", MAX(INDIRECT(ADDRESS(96+3,AQ$2+1,,,"Instances") &amp; ":" &amp; ADDRESS(96+3,AQ$2+1))),"diff", MAX(INDIRECT(ADDRESS(96+3,AQ$2+1,,,"Instances") &amp; ":" &amp; ADDRESS(96+3,AQ$2+1)))-MIN(INDIRECT(ADDRESS(96+3,AQ$2+1,,,"Instances") &amp; ":" &amp; ADDRESS(96+3,AQ$2+1))))</f>
        <v>0</v>
      </c>
      <c r="AR101">
        <f>IFERROR(SMALL(AQ5:AQ343,ROW()-ROW($AR$5)+1),"")</f>
        <v>0</v>
      </c>
      <c r="AT101">
        <f>IFERROR(SUM(AR5:AR101),"")</f>
        <v>0</v>
      </c>
      <c r="AU101" cm="1">
        <f t="array" ref="AU101">_xlfn.SWITCH(Charts!$B$3,"average", AVERAGE(INDIRECT(ADDRESS(96+3,AU$2+1,,,"Instances") &amp; ":" &amp; ADDRESS(96+3,AU$2+1))),"median", MEDIAN(INDIRECT(ADDRESS(96+3,AU$2+1,,,"Instances") &amp; ":" &amp; ADDRESS(96+3,AU$2+1))),"min", MIN(INDIRECT(ADDRESS(96+3,AU$2+1,,,"Instances") &amp; ":" &amp; ADDRESS(96+3,AU$2+1))),"max", MAX(INDIRECT(ADDRESS(96+3,AU$2+1,,,"Instances") &amp; ":" &amp; ADDRESS(96+3,AU$2+1))),"diff", MAX(INDIRECT(ADDRESS(96+3,AU$2+1,,,"Instances") &amp; ":" &amp; ADDRESS(96+3,AU$2+1)))-MIN(INDIRECT(ADDRESS(96+3,AU$2+1,,,"Instances") &amp; ":" &amp; ADDRESS(96+3,AU$2+1))))</f>
        <v>0</v>
      </c>
      <c r="AV101">
        <f>IFERROR(SMALL(AU5:AU343,ROW()-ROW($AV$5)+1),"")</f>
        <v>0</v>
      </c>
      <c r="AX101">
        <f>IFERROR(SUM(AV5:AV101),"")</f>
        <v>0</v>
      </c>
      <c r="AY101" cm="1">
        <f t="array" ref="AY101">_xlfn.SWITCH(Charts!$B$3,"average", AVERAGE(INDIRECT(ADDRESS(96+3,AY$2+1,,,"Instances") &amp; ":" &amp; ADDRESS(96+3,AY$2+1))),"median", MEDIAN(INDIRECT(ADDRESS(96+3,AY$2+1,,,"Instances") &amp; ":" &amp; ADDRESS(96+3,AY$2+1))),"min", MIN(INDIRECT(ADDRESS(96+3,AY$2+1,,,"Instances") &amp; ":" &amp; ADDRESS(96+3,AY$2+1))),"max", MAX(INDIRECT(ADDRESS(96+3,AY$2+1,,,"Instances") &amp; ":" &amp; ADDRESS(96+3,AY$2+1))),"diff", MAX(INDIRECT(ADDRESS(96+3,AY$2+1,,,"Instances") &amp; ":" &amp; ADDRESS(96+3,AY$2+1)))-MIN(INDIRECT(ADDRESS(96+3,AY$2+1,,,"Instances") &amp; ":" &amp; ADDRESS(96+3,AY$2+1))))</f>
        <v>0</v>
      </c>
      <c r="AZ101">
        <f>IFERROR(SMALL(AY5:AY343,ROW()-ROW($AZ$5)+1),"")</f>
        <v>0</v>
      </c>
      <c r="BB101">
        <f>IFERROR(SUM(AZ5:AZ101),"")</f>
        <v>0</v>
      </c>
      <c r="BC101" cm="1">
        <f t="array" ref="BC101">_xlfn.SWITCH(Charts!$B$3,"average", AVERAGE(INDIRECT(ADDRESS(96+3,BC$2+1,,,"Instances") &amp; ":" &amp; ADDRESS(96+3,BC$2+1))),"median", MEDIAN(INDIRECT(ADDRESS(96+3,BC$2+1,,,"Instances") &amp; ":" &amp; ADDRESS(96+3,BC$2+1))),"min", MIN(INDIRECT(ADDRESS(96+3,BC$2+1,,,"Instances") &amp; ":" &amp; ADDRESS(96+3,BC$2+1))),"max", MAX(INDIRECT(ADDRESS(96+3,BC$2+1,,,"Instances") &amp; ":" &amp; ADDRESS(96+3,BC$2+1))),"diff", MAX(INDIRECT(ADDRESS(96+3,BC$2+1,,,"Instances") &amp; ":" &amp; ADDRESS(96+3,BC$2+1)))-MIN(INDIRECT(ADDRESS(96+3,BC$2+1,,,"Instances") &amp; ":" &amp; ADDRESS(96+3,BC$2+1))))</f>
        <v>0</v>
      </c>
      <c r="BD101">
        <f>IFERROR(SMALL(BC5:BC343,ROW()-ROW($BD$5)+1),"")</f>
        <v>0</v>
      </c>
      <c r="BF101">
        <f>IFERROR(SUM(BD5:BD101),"")</f>
        <v>0</v>
      </c>
      <c r="BG101" cm="1">
        <f t="array" ref="BG101">_xlfn.SWITCH(Charts!$B$3,"average", AVERAGE(INDIRECT(ADDRESS(96+3,BG$2+1,,,"Instances") &amp; ":" &amp; ADDRESS(96+3,BG$2+1))),"median", MEDIAN(INDIRECT(ADDRESS(96+3,BG$2+1,,,"Instances") &amp; ":" &amp; ADDRESS(96+3,BG$2+1))),"min", MIN(INDIRECT(ADDRESS(96+3,BG$2+1,,,"Instances") &amp; ":" &amp; ADDRESS(96+3,BG$2+1))),"max", MAX(INDIRECT(ADDRESS(96+3,BG$2+1,,,"Instances") &amp; ":" &amp; ADDRESS(96+3,BG$2+1))),"diff", MAX(INDIRECT(ADDRESS(96+3,BG$2+1,,,"Instances") &amp; ":" &amp; ADDRESS(96+3,BG$2+1)))-MIN(INDIRECT(ADDRESS(96+3,BG$2+1,,,"Instances") &amp; ":" &amp; ADDRESS(96+3,BG$2+1))))</f>
        <v>0</v>
      </c>
      <c r="BH101">
        <f>IFERROR(SMALL(BG5:BG343,ROW()-ROW($BH$5)+1),"")</f>
        <v>0</v>
      </c>
      <c r="BJ101">
        <f>IFERROR(SUM(BH5:BH101),"")</f>
        <v>0</v>
      </c>
      <c r="BK101" cm="1">
        <f t="array" ref="BK101">_xlfn.SWITCH(Charts!$B$3,"average", AVERAGE(INDIRECT(ADDRESS(96+3,BK$2+1,,,"Instances") &amp; ":" &amp; ADDRESS(96+3,BK$2+1))),"median", MEDIAN(INDIRECT(ADDRESS(96+3,BK$2+1,,,"Instances") &amp; ":" &amp; ADDRESS(96+3,BK$2+1))),"min", MIN(INDIRECT(ADDRESS(96+3,BK$2+1,,,"Instances") &amp; ":" &amp; ADDRESS(96+3,BK$2+1))),"max", MAX(INDIRECT(ADDRESS(96+3,BK$2+1,,,"Instances") &amp; ":" &amp; ADDRESS(96+3,BK$2+1))),"diff", MAX(INDIRECT(ADDRESS(96+3,BK$2+1,,,"Instances") &amp; ":" &amp; ADDRESS(96+3,BK$2+1)))-MIN(INDIRECT(ADDRESS(96+3,BK$2+1,,,"Instances") &amp; ":" &amp; ADDRESS(96+3,BK$2+1))))</f>
        <v>0</v>
      </c>
      <c r="BL101">
        <f>IFERROR(SMALL(BK5:BK343,ROW()-ROW($BL$5)+1),"")</f>
        <v>0</v>
      </c>
      <c r="BN101">
        <f>IFERROR(SUM(BL5:BL101),"")</f>
        <v>0</v>
      </c>
      <c r="BO101" cm="1">
        <f t="array" ref="BO101">_xlfn.SWITCH(Charts!$B$3,"average", AVERAGE(INDIRECT(ADDRESS(96+3,BO$2+1,,,"Instances") &amp; ":" &amp; ADDRESS(96+3,BO$2+1))),"median", MEDIAN(INDIRECT(ADDRESS(96+3,BO$2+1,,,"Instances") &amp; ":" &amp; ADDRESS(96+3,BO$2+1))),"min", MIN(INDIRECT(ADDRESS(96+3,BO$2+1,,,"Instances") &amp; ":" &amp; ADDRESS(96+3,BO$2+1))),"max", MAX(INDIRECT(ADDRESS(96+3,BO$2+1,,,"Instances") &amp; ":" &amp; ADDRESS(96+3,BO$2+1))),"diff", MAX(INDIRECT(ADDRESS(96+3,BO$2+1,,,"Instances") &amp; ":" &amp; ADDRESS(96+3,BO$2+1)))-MIN(INDIRECT(ADDRESS(96+3,BO$2+1,,,"Instances") &amp; ":" &amp; ADDRESS(96+3,BO$2+1))))</f>
        <v>0</v>
      </c>
      <c r="BP101">
        <f>IFERROR(SMALL(BO5:BO343,ROW()-ROW($BP$5)+1),"")</f>
        <v>0</v>
      </c>
      <c r="BR101">
        <f>IFERROR(SUM(BP5:BP101),"")</f>
        <v>0</v>
      </c>
      <c r="BU101">
        <f>IF(Charts!$B$3="none",E1803,IF(AM1803="",NA(),AM1803))</f>
        <v>0</v>
      </c>
      <c r="BV101">
        <f>IF(Charts!$B$3="none",F1803,IF(AN1803="",NA(),AN1803))</f>
        <v>0</v>
      </c>
      <c r="BW101">
        <f>IF(Charts!$B$3="none",G1803,IF(AO1803="",NA(),AO1803))</f>
        <v>0</v>
      </c>
      <c r="BX101">
        <f>IF(Charts!$B$3="none",H1803,IF(AP1803="",NA(),AP1803))</f>
        <v>0</v>
      </c>
      <c r="BY101">
        <f>IF(Charts!$B$3="none",I1803,IF(AQ1803="",NA(),AQ1803))</f>
        <v>0</v>
      </c>
      <c r="BZ101">
        <f>IF(Charts!$B$3="none",J1803,IF(AR1803="",NA(),AR1803))</f>
        <v>0</v>
      </c>
      <c r="CA101">
        <f>IF(Charts!$B$3="none",K1803,IF(AS1803="",NA(),AS1803))</f>
        <v>0</v>
      </c>
      <c r="CB101">
        <f>IF(Charts!$B$3="none",L1803,IF(AT1803="",NA(),AT1803))</f>
        <v>0</v>
      </c>
      <c r="CC101">
        <f>IF(Charts!$B$3="none",M1803,IF(AU1803="",NA(),AU1803))</f>
        <v>0</v>
      </c>
      <c r="CD101">
        <f>IF(Charts!$B$3="none",N1803,IF(AV1803="",NA(),AV1803))</f>
        <v>0</v>
      </c>
      <c r="CE101">
        <f>IF(Charts!$B$3="none",O1803,IF(AW1803="",NA(),AW1803))</f>
        <v>0</v>
      </c>
      <c r="CF101">
        <f>IF(Charts!$B$3="none",P1803,IF(AX1803="",NA(),AX1803))</f>
        <v>0</v>
      </c>
      <c r="CG101">
        <f>IF(Charts!$B$3="none",Q1803,IF(AY1803="",NA(),AY1803))</f>
        <v>0</v>
      </c>
      <c r="CH101">
        <f>IF(Charts!$B$3="none",R1803,IF(AZ1803="",NA(),AZ1803))</f>
        <v>0</v>
      </c>
      <c r="CI101">
        <f>IF(Charts!$B$3="none",S1803,IF(BA1803="",NA(),BA1803))</f>
        <v>0</v>
      </c>
      <c r="CJ101">
        <f>IF(Charts!$B$3="none",T1803,IF(BB1803="",NA(),BB1803))</f>
        <v>0</v>
      </c>
      <c r="CK101">
        <f>IF(Charts!$B$3="none",U1803,IF(BC1803="",NA(),BC1803))</f>
        <v>0</v>
      </c>
      <c r="CL101">
        <f>IF(Charts!$B$3="none",V1803,IF(BD1803="",NA(),BD1803))</f>
        <v>0</v>
      </c>
      <c r="CM101">
        <f>IF(Charts!$B$3="none",W1803,IF(BE1803="",NA(),BE1803))</f>
        <v>0</v>
      </c>
      <c r="CN101">
        <f>IF(Charts!$B$3="none",X1803,IF(BF1803="",NA(),BF1803))</f>
        <v>0</v>
      </c>
      <c r="CO101">
        <f>IF(Charts!$B$3="none",Y1803,IF(BG1803="",NA(),BG1803))</f>
        <v>0</v>
      </c>
      <c r="CP101">
        <f>IF(Charts!$B$3="none",Z1803,IF(BH1803="",NA(),BH1803))</f>
        <v>0</v>
      </c>
      <c r="CQ101">
        <f>IF(Charts!$B$3="none",AA1803,IF(BI1803="",NA(),BI1803))</f>
        <v>0</v>
      </c>
      <c r="CR101">
        <f>IF(Charts!$B$3="none",AB1803,IF(BJ1803="",NA(),BJ1803))</f>
        <v>0</v>
      </c>
      <c r="CS101">
        <f>IF(Charts!$B$3="none",AC1803,IF(BK1803="",NA(),BK1803))</f>
        <v>0</v>
      </c>
      <c r="CT101">
        <f>IF(Charts!$B$3="none",AD1803,IF(BL1803="",NA(),BL1803))</f>
        <v>0</v>
      </c>
      <c r="CU101">
        <f>IF(Charts!$B$3="none",AE1803,IF(BM1803="",NA(),BM1803))</f>
        <v>0</v>
      </c>
      <c r="CV101">
        <f>IF(Charts!$B$3="none",AF1803,IF(BN1803="",NA(),BN1803))</f>
        <v>0</v>
      </c>
      <c r="CW101">
        <f>IF(Charts!$B$3="none",AG1803,IF(BO1803="",NA(),BO1803))</f>
        <v>0</v>
      </c>
      <c r="CX101">
        <f>IF(Charts!$B$3="none",AH1803,IF(BP1803="",NA(),BP1803))</f>
        <v>0</v>
      </c>
      <c r="CY101">
        <f>IF(Charts!$B$3="none",AI1803,IF(BQ1803="",NA(),BQ1803))</f>
        <v>0</v>
      </c>
      <c r="CZ101">
        <f>IF(Charts!$B$3="none",AJ1803,IF(BR1803="",NA(),BR1803))</f>
        <v>0</v>
      </c>
    </row>
    <row r="102" spans="4:104">
      <c r="D102">
        <v>98</v>
      </c>
      <c r="E102">
        <f>IF(INDIRECT(ADDRESS($D102+2,E$2+1,,,"Instances"))="","",INDIRECT(ADDRESS($D102+2,E$2+1,,,"Instances")))</f>
        <v>0</v>
      </c>
      <c r="F102">
        <f>IFERROR(SMALL(E5:E343,ROW()-ROW($F$5)+1),"")</f>
        <v>0</v>
      </c>
      <c r="H102">
        <f>IFERROR(SUM(F5:F102),"")</f>
        <v>0</v>
      </c>
      <c r="I102">
        <f>IF(INDIRECT(ADDRESS($D102+2,I$2+1,,,"Instances"))="","",INDIRECT(ADDRESS($D102+2,I$2+1,,,"Instances")))</f>
        <v>0</v>
      </c>
      <c r="J102">
        <f>IFERROR(SMALL(I5:I343,ROW()-ROW($J$5)+1),"")</f>
        <v>0</v>
      </c>
      <c r="L102">
        <f>IFERROR(SUM(J5:J102),"")</f>
        <v>0</v>
      </c>
      <c r="M102">
        <f>IF(INDIRECT(ADDRESS($D102+2,M$2+1,,,"Instances"))="","",INDIRECT(ADDRESS($D102+2,M$2+1,,,"Instances")))</f>
        <v>0</v>
      </c>
      <c r="N102">
        <f>IFERROR(SMALL(M5:M343,ROW()-ROW($N$5)+1),"")</f>
        <v>0</v>
      </c>
      <c r="P102">
        <f>IFERROR(SUM(N5:N102),"")</f>
        <v>0</v>
      </c>
      <c r="Q102">
        <f>IF(INDIRECT(ADDRESS($D102+2,Q$2+1,,,"Instances"))="","",INDIRECT(ADDRESS($D102+2,Q$2+1,,,"Instances")))</f>
        <v>0</v>
      </c>
      <c r="R102">
        <f>IFERROR(SMALL(Q5:Q343,ROW()-ROW($R$5)+1),"")</f>
        <v>0</v>
      </c>
      <c r="T102">
        <f>IFERROR(SUM(R5:R102),"")</f>
        <v>0</v>
      </c>
      <c r="U102">
        <f>IF(INDIRECT(ADDRESS($D102+2,U$2+1,,,"Instances"))="","",INDIRECT(ADDRESS($D102+2,U$2+1,,,"Instances")))</f>
        <v>0</v>
      </c>
      <c r="V102">
        <f>IFERROR(SMALL(U5:U343,ROW()-ROW($V$5)+1),"")</f>
        <v>0</v>
      </c>
      <c r="X102">
        <f>IFERROR(SUM(V5:V102),"")</f>
        <v>0</v>
      </c>
      <c r="Y102">
        <f>IF(INDIRECT(ADDRESS($D102+2,Y$2+1,,,"Instances"))="","",INDIRECT(ADDRESS($D102+2,Y$2+1,,,"Instances")))</f>
        <v>0</v>
      </c>
      <c r="Z102">
        <f>IFERROR(SMALL(Y5:Y343,ROW()-ROW($Z$5)+1),"")</f>
        <v>0</v>
      </c>
      <c r="AB102">
        <f>IFERROR(SUM(Z5:Z102),"")</f>
        <v>0</v>
      </c>
      <c r="AC102">
        <f>IF(INDIRECT(ADDRESS($D102+2,AC$2+1,,,"Instances"))="","",INDIRECT(ADDRESS($D102+2,AC$2+1,,,"Instances")))</f>
        <v>0</v>
      </c>
      <c r="AD102">
        <f>IFERROR(SMALL(AC5:AC343,ROW()-ROW($AD$5)+1),"")</f>
        <v>0</v>
      </c>
      <c r="AF102">
        <f>IFERROR(SUM(AD5:AD102),"")</f>
        <v>0</v>
      </c>
      <c r="AG102">
        <f>IF(INDIRECT(ADDRESS($D102+2,AG$2+1,,,"Instances"))="","",INDIRECT(ADDRESS($D102+2,AG$2+1,,,"Instances")))</f>
        <v>0</v>
      </c>
      <c r="AH102">
        <f>IFERROR(SMALL(AG5:AG343,ROW()-ROW($AH$5)+1),"")</f>
        <v>0</v>
      </c>
      <c r="AJ102">
        <f>IFERROR(SUM(AH5:AH102),"")</f>
        <v>0</v>
      </c>
      <c r="AL102">
        <v>98</v>
      </c>
      <c r="AM102" cm="1">
        <f t="array" ref="AM102">_xlfn.SWITCH(Charts!$B$3,"average", AVERAGE(INDIRECT(ADDRESS(97+3,AM$2+1,,,"Instances") &amp; ":" &amp; ADDRESS(97+3,AM$2+1))),"median", MEDIAN(INDIRECT(ADDRESS(97+3,AM$2+1,,,"Instances") &amp; ":" &amp; ADDRESS(97+3,AM$2+1))),"min", MIN(INDIRECT(ADDRESS(97+3,AM$2+1,,,"Instances") &amp; ":" &amp; ADDRESS(97+3,AM$2+1))),"max", MAX(INDIRECT(ADDRESS(97+3,AM$2+1,,,"Instances") &amp; ":" &amp; ADDRESS(97+3,AM$2+1))),"diff", MAX(INDIRECT(ADDRESS(97+3,AM$2+1,,,"Instances") &amp; ":" &amp; ADDRESS(97+3,AM$2+1)))-MIN(INDIRECT(ADDRESS(97+3,AM$2+1,,,"Instances") &amp; ":" &amp; ADDRESS(97+3,AM$2+1))))</f>
        <v>0</v>
      </c>
      <c r="AN102">
        <f>IFERROR(SMALL(AM5:AM343,ROW()-ROW($AN$5)+1),"")</f>
        <v>0</v>
      </c>
      <c r="AP102">
        <f>IFERROR(SUM(AN5:AN102),"")</f>
        <v>0</v>
      </c>
      <c r="AQ102" cm="1">
        <f t="array" ref="AQ102">_xlfn.SWITCH(Charts!$B$3,"average", AVERAGE(INDIRECT(ADDRESS(97+3,AQ$2+1,,,"Instances") &amp; ":" &amp; ADDRESS(97+3,AQ$2+1))),"median", MEDIAN(INDIRECT(ADDRESS(97+3,AQ$2+1,,,"Instances") &amp; ":" &amp; ADDRESS(97+3,AQ$2+1))),"min", MIN(INDIRECT(ADDRESS(97+3,AQ$2+1,,,"Instances") &amp; ":" &amp; ADDRESS(97+3,AQ$2+1))),"max", MAX(INDIRECT(ADDRESS(97+3,AQ$2+1,,,"Instances") &amp; ":" &amp; ADDRESS(97+3,AQ$2+1))),"diff", MAX(INDIRECT(ADDRESS(97+3,AQ$2+1,,,"Instances") &amp; ":" &amp; ADDRESS(97+3,AQ$2+1)))-MIN(INDIRECT(ADDRESS(97+3,AQ$2+1,,,"Instances") &amp; ":" &amp; ADDRESS(97+3,AQ$2+1))))</f>
        <v>0</v>
      </c>
      <c r="AR102">
        <f>IFERROR(SMALL(AQ5:AQ343,ROW()-ROW($AR$5)+1),"")</f>
        <v>0</v>
      </c>
      <c r="AT102">
        <f>IFERROR(SUM(AR5:AR102),"")</f>
        <v>0</v>
      </c>
      <c r="AU102" cm="1">
        <f t="array" ref="AU102">_xlfn.SWITCH(Charts!$B$3,"average", AVERAGE(INDIRECT(ADDRESS(97+3,AU$2+1,,,"Instances") &amp; ":" &amp; ADDRESS(97+3,AU$2+1))),"median", MEDIAN(INDIRECT(ADDRESS(97+3,AU$2+1,,,"Instances") &amp; ":" &amp; ADDRESS(97+3,AU$2+1))),"min", MIN(INDIRECT(ADDRESS(97+3,AU$2+1,,,"Instances") &amp; ":" &amp; ADDRESS(97+3,AU$2+1))),"max", MAX(INDIRECT(ADDRESS(97+3,AU$2+1,,,"Instances") &amp; ":" &amp; ADDRESS(97+3,AU$2+1))),"diff", MAX(INDIRECT(ADDRESS(97+3,AU$2+1,,,"Instances") &amp; ":" &amp; ADDRESS(97+3,AU$2+1)))-MIN(INDIRECT(ADDRESS(97+3,AU$2+1,,,"Instances") &amp; ":" &amp; ADDRESS(97+3,AU$2+1))))</f>
        <v>0</v>
      </c>
      <c r="AV102">
        <f>IFERROR(SMALL(AU5:AU343,ROW()-ROW($AV$5)+1),"")</f>
        <v>0</v>
      </c>
      <c r="AX102">
        <f>IFERROR(SUM(AV5:AV102),"")</f>
        <v>0</v>
      </c>
      <c r="AY102" cm="1">
        <f t="array" ref="AY102">_xlfn.SWITCH(Charts!$B$3,"average", AVERAGE(INDIRECT(ADDRESS(97+3,AY$2+1,,,"Instances") &amp; ":" &amp; ADDRESS(97+3,AY$2+1))),"median", MEDIAN(INDIRECT(ADDRESS(97+3,AY$2+1,,,"Instances") &amp; ":" &amp; ADDRESS(97+3,AY$2+1))),"min", MIN(INDIRECT(ADDRESS(97+3,AY$2+1,,,"Instances") &amp; ":" &amp; ADDRESS(97+3,AY$2+1))),"max", MAX(INDIRECT(ADDRESS(97+3,AY$2+1,,,"Instances") &amp; ":" &amp; ADDRESS(97+3,AY$2+1))),"diff", MAX(INDIRECT(ADDRESS(97+3,AY$2+1,,,"Instances") &amp; ":" &amp; ADDRESS(97+3,AY$2+1)))-MIN(INDIRECT(ADDRESS(97+3,AY$2+1,,,"Instances") &amp; ":" &amp; ADDRESS(97+3,AY$2+1))))</f>
        <v>0</v>
      </c>
      <c r="AZ102">
        <f>IFERROR(SMALL(AY5:AY343,ROW()-ROW($AZ$5)+1),"")</f>
        <v>0</v>
      </c>
      <c r="BB102">
        <f>IFERROR(SUM(AZ5:AZ102),"")</f>
        <v>0</v>
      </c>
      <c r="BC102" cm="1">
        <f t="array" ref="BC102">_xlfn.SWITCH(Charts!$B$3,"average", AVERAGE(INDIRECT(ADDRESS(97+3,BC$2+1,,,"Instances") &amp; ":" &amp; ADDRESS(97+3,BC$2+1))),"median", MEDIAN(INDIRECT(ADDRESS(97+3,BC$2+1,,,"Instances") &amp; ":" &amp; ADDRESS(97+3,BC$2+1))),"min", MIN(INDIRECT(ADDRESS(97+3,BC$2+1,,,"Instances") &amp; ":" &amp; ADDRESS(97+3,BC$2+1))),"max", MAX(INDIRECT(ADDRESS(97+3,BC$2+1,,,"Instances") &amp; ":" &amp; ADDRESS(97+3,BC$2+1))),"diff", MAX(INDIRECT(ADDRESS(97+3,BC$2+1,,,"Instances") &amp; ":" &amp; ADDRESS(97+3,BC$2+1)))-MIN(INDIRECT(ADDRESS(97+3,BC$2+1,,,"Instances") &amp; ":" &amp; ADDRESS(97+3,BC$2+1))))</f>
        <v>0</v>
      </c>
      <c r="BD102">
        <f>IFERROR(SMALL(BC5:BC343,ROW()-ROW($BD$5)+1),"")</f>
        <v>0</v>
      </c>
      <c r="BF102">
        <f>IFERROR(SUM(BD5:BD102),"")</f>
        <v>0</v>
      </c>
      <c r="BG102" cm="1">
        <f t="array" ref="BG102">_xlfn.SWITCH(Charts!$B$3,"average", AVERAGE(INDIRECT(ADDRESS(97+3,BG$2+1,,,"Instances") &amp; ":" &amp; ADDRESS(97+3,BG$2+1))),"median", MEDIAN(INDIRECT(ADDRESS(97+3,BG$2+1,,,"Instances") &amp; ":" &amp; ADDRESS(97+3,BG$2+1))),"min", MIN(INDIRECT(ADDRESS(97+3,BG$2+1,,,"Instances") &amp; ":" &amp; ADDRESS(97+3,BG$2+1))),"max", MAX(INDIRECT(ADDRESS(97+3,BG$2+1,,,"Instances") &amp; ":" &amp; ADDRESS(97+3,BG$2+1))),"diff", MAX(INDIRECT(ADDRESS(97+3,BG$2+1,,,"Instances") &amp; ":" &amp; ADDRESS(97+3,BG$2+1)))-MIN(INDIRECT(ADDRESS(97+3,BG$2+1,,,"Instances") &amp; ":" &amp; ADDRESS(97+3,BG$2+1))))</f>
        <v>0</v>
      </c>
      <c r="BH102">
        <f>IFERROR(SMALL(BG5:BG343,ROW()-ROW($BH$5)+1),"")</f>
        <v>0</v>
      </c>
      <c r="BJ102">
        <f>IFERROR(SUM(BH5:BH102),"")</f>
        <v>0</v>
      </c>
      <c r="BK102" cm="1">
        <f t="array" ref="BK102">_xlfn.SWITCH(Charts!$B$3,"average", AVERAGE(INDIRECT(ADDRESS(97+3,BK$2+1,,,"Instances") &amp; ":" &amp; ADDRESS(97+3,BK$2+1))),"median", MEDIAN(INDIRECT(ADDRESS(97+3,BK$2+1,,,"Instances") &amp; ":" &amp; ADDRESS(97+3,BK$2+1))),"min", MIN(INDIRECT(ADDRESS(97+3,BK$2+1,,,"Instances") &amp; ":" &amp; ADDRESS(97+3,BK$2+1))),"max", MAX(INDIRECT(ADDRESS(97+3,BK$2+1,,,"Instances") &amp; ":" &amp; ADDRESS(97+3,BK$2+1))),"diff", MAX(INDIRECT(ADDRESS(97+3,BK$2+1,,,"Instances") &amp; ":" &amp; ADDRESS(97+3,BK$2+1)))-MIN(INDIRECT(ADDRESS(97+3,BK$2+1,,,"Instances") &amp; ":" &amp; ADDRESS(97+3,BK$2+1))))</f>
        <v>0</v>
      </c>
      <c r="BL102">
        <f>IFERROR(SMALL(BK5:BK343,ROW()-ROW($BL$5)+1),"")</f>
        <v>0</v>
      </c>
      <c r="BN102">
        <f>IFERROR(SUM(BL5:BL102),"")</f>
        <v>0</v>
      </c>
      <c r="BO102" cm="1">
        <f t="array" ref="BO102">_xlfn.SWITCH(Charts!$B$3,"average", AVERAGE(INDIRECT(ADDRESS(97+3,BO$2+1,,,"Instances") &amp; ":" &amp; ADDRESS(97+3,BO$2+1))),"median", MEDIAN(INDIRECT(ADDRESS(97+3,BO$2+1,,,"Instances") &amp; ":" &amp; ADDRESS(97+3,BO$2+1))),"min", MIN(INDIRECT(ADDRESS(97+3,BO$2+1,,,"Instances") &amp; ":" &amp; ADDRESS(97+3,BO$2+1))),"max", MAX(INDIRECT(ADDRESS(97+3,BO$2+1,,,"Instances") &amp; ":" &amp; ADDRESS(97+3,BO$2+1))),"diff", MAX(INDIRECT(ADDRESS(97+3,BO$2+1,,,"Instances") &amp; ":" &amp; ADDRESS(97+3,BO$2+1)))-MIN(INDIRECT(ADDRESS(97+3,BO$2+1,,,"Instances") &amp; ":" &amp; ADDRESS(97+3,BO$2+1))))</f>
        <v>0</v>
      </c>
      <c r="BP102">
        <f>IFERROR(SMALL(BO5:BO343,ROW()-ROW($BP$5)+1),"")</f>
        <v>0</v>
      </c>
      <c r="BR102">
        <f>IFERROR(SUM(BP5:BP102),"")</f>
        <v>0</v>
      </c>
      <c r="BU102">
        <f>IF(Charts!$B$3="none",E1804,IF(AM1804="",NA(),AM1804))</f>
        <v>0</v>
      </c>
      <c r="BV102">
        <f>IF(Charts!$B$3="none",F1804,IF(AN1804="",NA(),AN1804))</f>
        <v>0</v>
      </c>
      <c r="BW102">
        <f>IF(Charts!$B$3="none",G1804,IF(AO1804="",NA(),AO1804))</f>
        <v>0</v>
      </c>
      <c r="BX102">
        <f>IF(Charts!$B$3="none",H1804,IF(AP1804="",NA(),AP1804))</f>
        <v>0</v>
      </c>
      <c r="BY102">
        <f>IF(Charts!$B$3="none",I1804,IF(AQ1804="",NA(),AQ1804))</f>
        <v>0</v>
      </c>
      <c r="BZ102">
        <f>IF(Charts!$B$3="none",J1804,IF(AR1804="",NA(),AR1804))</f>
        <v>0</v>
      </c>
      <c r="CA102">
        <f>IF(Charts!$B$3="none",K1804,IF(AS1804="",NA(),AS1804))</f>
        <v>0</v>
      </c>
      <c r="CB102">
        <f>IF(Charts!$B$3="none",L1804,IF(AT1804="",NA(),AT1804))</f>
        <v>0</v>
      </c>
      <c r="CC102">
        <f>IF(Charts!$B$3="none",M1804,IF(AU1804="",NA(),AU1804))</f>
        <v>0</v>
      </c>
      <c r="CD102">
        <f>IF(Charts!$B$3="none",N1804,IF(AV1804="",NA(),AV1804))</f>
        <v>0</v>
      </c>
      <c r="CE102">
        <f>IF(Charts!$B$3="none",O1804,IF(AW1804="",NA(),AW1804))</f>
        <v>0</v>
      </c>
      <c r="CF102">
        <f>IF(Charts!$B$3="none",P1804,IF(AX1804="",NA(),AX1804))</f>
        <v>0</v>
      </c>
      <c r="CG102">
        <f>IF(Charts!$B$3="none",Q1804,IF(AY1804="",NA(),AY1804))</f>
        <v>0</v>
      </c>
      <c r="CH102">
        <f>IF(Charts!$B$3="none",R1804,IF(AZ1804="",NA(),AZ1804))</f>
        <v>0</v>
      </c>
      <c r="CI102">
        <f>IF(Charts!$B$3="none",S1804,IF(BA1804="",NA(),BA1804))</f>
        <v>0</v>
      </c>
      <c r="CJ102">
        <f>IF(Charts!$B$3="none",T1804,IF(BB1804="",NA(),BB1804))</f>
        <v>0</v>
      </c>
      <c r="CK102">
        <f>IF(Charts!$B$3="none",U1804,IF(BC1804="",NA(),BC1804))</f>
        <v>0</v>
      </c>
      <c r="CL102">
        <f>IF(Charts!$B$3="none",V1804,IF(BD1804="",NA(),BD1804))</f>
        <v>0</v>
      </c>
      <c r="CM102">
        <f>IF(Charts!$B$3="none",W1804,IF(BE1804="",NA(),BE1804))</f>
        <v>0</v>
      </c>
      <c r="CN102">
        <f>IF(Charts!$B$3="none",X1804,IF(BF1804="",NA(),BF1804))</f>
        <v>0</v>
      </c>
      <c r="CO102">
        <f>IF(Charts!$B$3="none",Y1804,IF(BG1804="",NA(),BG1804))</f>
        <v>0</v>
      </c>
      <c r="CP102">
        <f>IF(Charts!$B$3="none",Z1804,IF(BH1804="",NA(),BH1804))</f>
        <v>0</v>
      </c>
      <c r="CQ102">
        <f>IF(Charts!$B$3="none",AA1804,IF(BI1804="",NA(),BI1804))</f>
        <v>0</v>
      </c>
      <c r="CR102">
        <f>IF(Charts!$B$3="none",AB1804,IF(BJ1804="",NA(),BJ1804))</f>
        <v>0</v>
      </c>
      <c r="CS102">
        <f>IF(Charts!$B$3="none",AC1804,IF(BK1804="",NA(),BK1804))</f>
        <v>0</v>
      </c>
      <c r="CT102">
        <f>IF(Charts!$B$3="none",AD1804,IF(BL1804="",NA(),BL1804))</f>
        <v>0</v>
      </c>
      <c r="CU102">
        <f>IF(Charts!$B$3="none",AE1804,IF(BM1804="",NA(),BM1804))</f>
        <v>0</v>
      </c>
      <c r="CV102">
        <f>IF(Charts!$B$3="none",AF1804,IF(BN1804="",NA(),BN1804))</f>
        <v>0</v>
      </c>
      <c r="CW102">
        <f>IF(Charts!$B$3="none",AG1804,IF(BO1804="",NA(),BO1804))</f>
        <v>0</v>
      </c>
      <c r="CX102">
        <f>IF(Charts!$B$3="none",AH1804,IF(BP1804="",NA(),BP1804))</f>
        <v>0</v>
      </c>
      <c r="CY102">
        <f>IF(Charts!$B$3="none",AI1804,IF(BQ1804="",NA(),BQ1804))</f>
        <v>0</v>
      </c>
      <c r="CZ102">
        <f>IF(Charts!$B$3="none",AJ1804,IF(BR1804="",NA(),BR1804))</f>
        <v>0</v>
      </c>
    </row>
    <row r="103" spans="4:104">
      <c r="D103">
        <v>99</v>
      </c>
      <c r="E103">
        <f>IF(INDIRECT(ADDRESS($D103+2,E$2+1,,,"Instances"))="","",INDIRECT(ADDRESS($D103+2,E$2+1,,,"Instances")))</f>
        <v>0</v>
      </c>
      <c r="F103">
        <f>IFERROR(SMALL(E5:E343,ROW()-ROW($F$5)+1),"")</f>
        <v>0</v>
      </c>
      <c r="H103">
        <f>IFERROR(SUM(F5:F103),"")</f>
        <v>0</v>
      </c>
      <c r="I103">
        <f>IF(INDIRECT(ADDRESS($D103+2,I$2+1,,,"Instances"))="","",INDIRECT(ADDRESS($D103+2,I$2+1,,,"Instances")))</f>
        <v>0</v>
      </c>
      <c r="J103">
        <f>IFERROR(SMALL(I5:I343,ROW()-ROW($J$5)+1),"")</f>
        <v>0</v>
      </c>
      <c r="L103">
        <f>IFERROR(SUM(J5:J103),"")</f>
        <v>0</v>
      </c>
      <c r="M103">
        <f>IF(INDIRECT(ADDRESS($D103+2,M$2+1,,,"Instances"))="","",INDIRECT(ADDRESS($D103+2,M$2+1,,,"Instances")))</f>
        <v>0</v>
      </c>
      <c r="N103">
        <f>IFERROR(SMALL(M5:M343,ROW()-ROW($N$5)+1),"")</f>
        <v>0</v>
      </c>
      <c r="P103">
        <f>IFERROR(SUM(N5:N103),"")</f>
        <v>0</v>
      </c>
      <c r="Q103">
        <f>IF(INDIRECT(ADDRESS($D103+2,Q$2+1,,,"Instances"))="","",INDIRECT(ADDRESS($D103+2,Q$2+1,,,"Instances")))</f>
        <v>0</v>
      </c>
      <c r="R103">
        <f>IFERROR(SMALL(Q5:Q343,ROW()-ROW($R$5)+1),"")</f>
        <v>0</v>
      </c>
      <c r="T103">
        <f>IFERROR(SUM(R5:R103),"")</f>
        <v>0</v>
      </c>
      <c r="U103">
        <f>IF(INDIRECT(ADDRESS($D103+2,U$2+1,,,"Instances"))="","",INDIRECT(ADDRESS($D103+2,U$2+1,,,"Instances")))</f>
        <v>0</v>
      </c>
      <c r="V103">
        <f>IFERROR(SMALL(U5:U343,ROW()-ROW($V$5)+1),"")</f>
        <v>0</v>
      </c>
      <c r="X103">
        <f>IFERROR(SUM(V5:V103),"")</f>
        <v>0</v>
      </c>
      <c r="Y103">
        <f>IF(INDIRECT(ADDRESS($D103+2,Y$2+1,,,"Instances"))="","",INDIRECT(ADDRESS($D103+2,Y$2+1,,,"Instances")))</f>
        <v>0</v>
      </c>
      <c r="Z103">
        <f>IFERROR(SMALL(Y5:Y343,ROW()-ROW($Z$5)+1),"")</f>
        <v>0</v>
      </c>
      <c r="AB103">
        <f>IFERROR(SUM(Z5:Z103),"")</f>
        <v>0</v>
      </c>
      <c r="AC103">
        <f>IF(INDIRECT(ADDRESS($D103+2,AC$2+1,,,"Instances"))="","",INDIRECT(ADDRESS($D103+2,AC$2+1,,,"Instances")))</f>
        <v>0</v>
      </c>
      <c r="AD103">
        <f>IFERROR(SMALL(AC5:AC343,ROW()-ROW($AD$5)+1),"")</f>
        <v>0</v>
      </c>
      <c r="AF103">
        <f>IFERROR(SUM(AD5:AD103),"")</f>
        <v>0</v>
      </c>
      <c r="AG103">
        <f>IF(INDIRECT(ADDRESS($D103+2,AG$2+1,,,"Instances"))="","",INDIRECT(ADDRESS($D103+2,AG$2+1,,,"Instances")))</f>
        <v>0</v>
      </c>
      <c r="AH103">
        <f>IFERROR(SMALL(AG5:AG343,ROW()-ROW($AH$5)+1),"")</f>
        <v>0</v>
      </c>
      <c r="AJ103">
        <f>IFERROR(SUM(AH5:AH103),"")</f>
        <v>0</v>
      </c>
      <c r="AL103">
        <v>99</v>
      </c>
      <c r="AM103" cm="1">
        <f t="array" ref="AM103">_xlfn.SWITCH(Charts!$B$3,"average", AVERAGE(INDIRECT(ADDRESS(98+3,AM$2+1,,,"Instances") &amp; ":" &amp; ADDRESS(98+3,AM$2+1))),"median", MEDIAN(INDIRECT(ADDRESS(98+3,AM$2+1,,,"Instances") &amp; ":" &amp; ADDRESS(98+3,AM$2+1))),"min", MIN(INDIRECT(ADDRESS(98+3,AM$2+1,,,"Instances") &amp; ":" &amp; ADDRESS(98+3,AM$2+1))),"max", MAX(INDIRECT(ADDRESS(98+3,AM$2+1,,,"Instances") &amp; ":" &amp; ADDRESS(98+3,AM$2+1))),"diff", MAX(INDIRECT(ADDRESS(98+3,AM$2+1,,,"Instances") &amp; ":" &amp; ADDRESS(98+3,AM$2+1)))-MIN(INDIRECT(ADDRESS(98+3,AM$2+1,,,"Instances") &amp; ":" &amp; ADDRESS(98+3,AM$2+1))))</f>
        <v>0</v>
      </c>
      <c r="AN103">
        <f>IFERROR(SMALL(AM5:AM343,ROW()-ROW($AN$5)+1),"")</f>
        <v>0</v>
      </c>
      <c r="AP103">
        <f>IFERROR(SUM(AN5:AN103),"")</f>
        <v>0</v>
      </c>
      <c r="AQ103" cm="1">
        <f t="array" ref="AQ103">_xlfn.SWITCH(Charts!$B$3,"average", AVERAGE(INDIRECT(ADDRESS(98+3,AQ$2+1,,,"Instances") &amp; ":" &amp; ADDRESS(98+3,AQ$2+1))),"median", MEDIAN(INDIRECT(ADDRESS(98+3,AQ$2+1,,,"Instances") &amp; ":" &amp; ADDRESS(98+3,AQ$2+1))),"min", MIN(INDIRECT(ADDRESS(98+3,AQ$2+1,,,"Instances") &amp; ":" &amp; ADDRESS(98+3,AQ$2+1))),"max", MAX(INDIRECT(ADDRESS(98+3,AQ$2+1,,,"Instances") &amp; ":" &amp; ADDRESS(98+3,AQ$2+1))),"diff", MAX(INDIRECT(ADDRESS(98+3,AQ$2+1,,,"Instances") &amp; ":" &amp; ADDRESS(98+3,AQ$2+1)))-MIN(INDIRECT(ADDRESS(98+3,AQ$2+1,,,"Instances") &amp; ":" &amp; ADDRESS(98+3,AQ$2+1))))</f>
        <v>0</v>
      </c>
      <c r="AR103">
        <f>IFERROR(SMALL(AQ5:AQ343,ROW()-ROW($AR$5)+1),"")</f>
        <v>0</v>
      </c>
      <c r="AT103">
        <f>IFERROR(SUM(AR5:AR103),"")</f>
        <v>0</v>
      </c>
      <c r="AU103" cm="1">
        <f t="array" ref="AU103">_xlfn.SWITCH(Charts!$B$3,"average", AVERAGE(INDIRECT(ADDRESS(98+3,AU$2+1,,,"Instances") &amp; ":" &amp; ADDRESS(98+3,AU$2+1))),"median", MEDIAN(INDIRECT(ADDRESS(98+3,AU$2+1,,,"Instances") &amp; ":" &amp; ADDRESS(98+3,AU$2+1))),"min", MIN(INDIRECT(ADDRESS(98+3,AU$2+1,,,"Instances") &amp; ":" &amp; ADDRESS(98+3,AU$2+1))),"max", MAX(INDIRECT(ADDRESS(98+3,AU$2+1,,,"Instances") &amp; ":" &amp; ADDRESS(98+3,AU$2+1))),"diff", MAX(INDIRECT(ADDRESS(98+3,AU$2+1,,,"Instances") &amp; ":" &amp; ADDRESS(98+3,AU$2+1)))-MIN(INDIRECT(ADDRESS(98+3,AU$2+1,,,"Instances") &amp; ":" &amp; ADDRESS(98+3,AU$2+1))))</f>
        <v>0</v>
      </c>
      <c r="AV103">
        <f>IFERROR(SMALL(AU5:AU343,ROW()-ROW($AV$5)+1),"")</f>
        <v>0</v>
      </c>
      <c r="AX103">
        <f>IFERROR(SUM(AV5:AV103),"")</f>
        <v>0</v>
      </c>
      <c r="AY103" cm="1">
        <f t="array" ref="AY103">_xlfn.SWITCH(Charts!$B$3,"average", AVERAGE(INDIRECT(ADDRESS(98+3,AY$2+1,,,"Instances") &amp; ":" &amp; ADDRESS(98+3,AY$2+1))),"median", MEDIAN(INDIRECT(ADDRESS(98+3,AY$2+1,,,"Instances") &amp; ":" &amp; ADDRESS(98+3,AY$2+1))),"min", MIN(INDIRECT(ADDRESS(98+3,AY$2+1,,,"Instances") &amp; ":" &amp; ADDRESS(98+3,AY$2+1))),"max", MAX(INDIRECT(ADDRESS(98+3,AY$2+1,,,"Instances") &amp; ":" &amp; ADDRESS(98+3,AY$2+1))),"diff", MAX(INDIRECT(ADDRESS(98+3,AY$2+1,,,"Instances") &amp; ":" &amp; ADDRESS(98+3,AY$2+1)))-MIN(INDIRECT(ADDRESS(98+3,AY$2+1,,,"Instances") &amp; ":" &amp; ADDRESS(98+3,AY$2+1))))</f>
        <v>0</v>
      </c>
      <c r="AZ103">
        <f>IFERROR(SMALL(AY5:AY343,ROW()-ROW($AZ$5)+1),"")</f>
        <v>0</v>
      </c>
      <c r="BB103">
        <f>IFERROR(SUM(AZ5:AZ103),"")</f>
        <v>0</v>
      </c>
      <c r="BC103" cm="1">
        <f t="array" ref="BC103">_xlfn.SWITCH(Charts!$B$3,"average", AVERAGE(INDIRECT(ADDRESS(98+3,BC$2+1,,,"Instances") &amp; ":" &amp; ADDRESS(98+3,BC$2+1))),"median", MEDIAN(INDIRECT(ADDRESS(98+3,BC$2+1,,,"Instances") &amp; ":" &amp; ADDRESS(98+3,BC$2+1))),"min", MIN(INDIRECT(ADDRESS(98+3,BC$2+1,,,"Instances") &amp; ":" &amp; ADDRESS(98+3,BC$2+1))),"max", MAX(INDIRECT(ADDRESS(98+3,BC$2+1,,,"Instances") &amp; ":" &amp; ADDRESS(98+3,BC$2+1))),"diff", MAX(INDIRECT(ADDRESS(98+3,BC$2+1,,,"Instances") &amp; ":" &amp; ADDRESS(98+3,BC$2+1)))-MIN(INDIRECT(ADDRESS(98+3,BC$2+1,,,"Instances") &amp; ":" &amp; ADDRESS(98+3,BC$2+1))))</f>
        <v>0</v>
      </c>
      <c r="BD103">
        <f>IFERROR(SMALL(BC5:BC343,ROW()-ROW($BD$5)+1),"")</f>
        <v>0</v>
      </c>
      <c r="BF103">
        <f>IFERROR(SUM(BD5:BD103),"")</f>
        <v>0</v>
      </c>
      <c r="BG103" cm="1">
        <f t="array" ref="BG103">_xlfn.SWITCH(Charts!$B$3,"average", AVERAGE(INDIRECT(ADDRESS(98+3,BG$2+1,,,"Instances") &amp; ":" &amp; ADDRESS(98+3,BG$2+1))),"median", MEDIAN(INDIRECT(ADDRESS(98+3,BG$2+1,,,"Instances") &amp; ":" &amp; ADDRESS(98+3,BG$2+1))),"min", MIN(INDIRECT(ADDRESS(98+3,BG$2+1,,,"Instances") &amp; ":" &amp; ADDRESS(98+3,BG$2+1))),"max", MAX(INDIRECT(ADDRESS(98+3,BG$2+1,,,"Instances") &amp; ":" &amp; ADDRESS(98+3,BG$2+1))),"diff", MAX(INDIRECT(ADDRESS(98+3,BG$2+1,,,"Instances") &amp; ":" &amp; ADDRESS(98+3,BG$2+1)))-MIN(INDIRECT(ADDRESS(98+3,BG$2+1,,,"Instances") &amp; ":" &amp; ADDRESS(98+3,BG$2+1))))</f>
        <v>0</v>
      </c>
      <c r="BH103">
        <f>IFERROR(SMALL(BG5:BG343,ROW()-ROW($BH$5)+1),"")</f>
        <v>0</v>
      </c>
      <c r="BJ103">
        <f>IFERROR(SUM(BH5:BH103),"")</f>
        <v>0</v>
      </c>
      <c r="BK103" cm="1">
        <f t="array" ref="BK103">_xlfn.SWITCH(Charts!$B$3,"average", AVERAGE(INDIRECT(ADDRESS(98+3,BK$2+1,,,"Instances") &amp; ":" &amp; ADDRESS(98+3,BK$2+1))),"median", MEDIAN(INDIRECT(ADDRESS(98+3,BK$2+1,,,"Instances") &amp; ":" &amp; ADDRESS(98+3,BK$2+1))),"min", MIN(INDIRECT(ADDRESS(98+3,BK$2+1,,,"Instances") &amp; ":" &amp; ADDRESS(98+3,BK$2+1))),"max", MAX(INDIRECT(ADDRESS(98+3,BK$2+1,,,"Instances") &amp; ":" &amp; ADDRESS(98+3,BK$2+1))),"diff", MAX(INDIRECT(ADDRESS(98+3,BK$2+1,,,"Instances") &amp; ":" &amp; ADDRESS(98+3,BK$2+1)))-MIN(INDIRECT(ADDRESS(98+3,BK$2+1,,,"Instances") &amp; ":" &amp; ADDRESS(98+3,BK$2+1))))</f>
        <v>0</v>
      </c>
      <c r="BL103">
        <f>IFERROR(SMALL(BK5:BK343,ROW()-ROW($BL$5)+1),"")</f>
        <v>0</v>
      </c>
      <c r="BN103">
        <f>IFERROR(SUM(BL5:BL103),"")</f>
        <v>0</v>
      </c>
      <c r="BO103" cm="1">
        <f t="array" ref="BO103">_xlfn.SWITCH(Charts!$B$3,"average", AVERAGE(INDIRECT(ADDRESS(98+3,BO$2+1,,,"Instances") &amp; ":" &amp; ADDRESS(98+3,BO$2+1))),"median", MEDIAN(INDIRECT(ADDRESS(98+3,BO$2+1,,,"Instances") &amp; ":" &amp; ADDRESS(98+3,BO$2+1))),"min", MIN(INDIRECT(ADDRESS(98+3,BO$2+1,,,"Instances") &amp; ":" &amp; ADDRESS(98+3,BO$2+1))),"max", MAX(INDIRECT(ADDRESS(98+3,BO$2+1,,,"Instances") &amp; ":" &amp; ADDRESS(98+3,BO$2+1))),"diff", MAX(INDIRECT(ADDRESS(98+3,BO$2+1,,,"Instances") &amp; ":" &amp; ADDRESS(98+3,BO$2+1)))-MIN(INDIRECT(ADDRESS(98+3,BO$2+1,,,"Instances") &amp; ":" &amp; ADDRESS(98+3,BO$2+1))))</f>
        <v>0</v>
      </c>
      <c r="BP103">
        <f>IFERROR(SMALL(BO5:BO343,ROW()-ROW($BP$5)+1),"")</f>
        <v>0</v>
      </c>
      <c r="BR103">
        <f>IFERROR(SUM(BP5:BP103),"")</f>
        <v>0</v>
      </c>
      <c r="BU103">
        <f>IF(Charts!$B$3="none",E1805,IF(AM1805="",NA(),AM1805))</f>
        <v>0</v>
      </c>
      <c r="BV103">
        <f>IF(Charts!$B$3="none",F1805,IF(AN1805="",NA(),AN1805))</f>
        <v>0</v>
      </c>
      <c r="BW103">
        <f>IF(Charts!$B$3="none",G1805,IF(AO1805="",NA(),AO1805))</f>
        <v>0</v>
      </c>
      <c r="BX103">
        <f>IF(Charts!$B$3="none",H1805,IF(AP1805="",NA(),AP1805))</f>
        <v>0</v>
      </c>
      <c r="BY103">
        <f>IF(Charts!$B$3="none",I1805,IF(AQ1805="",NA(),AQ1805))</f>
        <v>0</v>
      </c>
      <c r="BZ103">
        <f>IF(Charts!$B$3="none",J1805,IF(AR1805="",NA(),AR1805))</f>
        <v>0</v>
      </c>
      <c r="CA103">
        <f>IF(Charts!$B$3="none",K1805,IF(AS1805="",NA(),AS1805))</f>
        <v>0</v>
      </c>
      <c r="CB103">
        <f>IF(Charts!$B$3="none",L1805,IF(AT1805="",NA(),AT1805))</f>
        <v>0</v>
      </c>
      <c r="CC103">
        <f>IF(Charts!$B$3="none",M1805,IF(AU1805="",NA(),AU1805))</f>
        <v>0</v>
      </c>
      <c r="CD103">
        <f>IF(Charts!$B$3="none",N1805,IF(AV1805="",NA(),AV1805))</f>
        <v>0</v>
      </c>
      <c r="CE103">
        <f>IF(Charts!$B$3="none",O1805,IF(AW1805="",NA(),AW1805))</f>
        <v>0</v>
      </c>
      <c r="CF103">
        <f>IF(Charts!$B$3="none",P1805,IF(AX1805="",NA(),AX1805))</f>
        <v>0</v>
      </c>
      <c r="CG103">
        <f>IF(Charts!$B$3="none",Q1805,IF(AY1805="",NA(),AY1805))</f>
        <v>0</v>
      </c>
      <c r="CH103">
        <f>IF(Charts!$B$3="none",R1805,IF(AZ1805="",NA(),AZ1805))</f>
        <v>0</v>
      </c>
      <c r="CI103">
        <f>IF(Charts!$B$3="none",S1805,IF(BA1805="",NA(),BA1805))</f>
        <v>0</v>
      </c>
      <c r="CJ103">
        <f>IF(Charts!$B$3="none",T1805,IF(BB1805="",NA(),BB1805))</f>
        <v>0</v>
      </c>
      <c r="CK103">
        <f>IF(Charts!$B$3="none",U1805,IF(BC1805="",NA(),BC1805))</f>
        <v>0</v>
      </c>
      <c r="CL103">
        <f>IF(Charts!$B$3="none",V1805,IF(BD1805="",NA(),BD1805))</f>
        <v>0</v>
      </c>
      <c r="CM103">
        <f>IF(Charts!$B$3="none",W1805,IF(BE1805="",NA(),BE1805))</f>
        <v>0</v>
      </c>
      <c r="CN103">
        <f>IF(Charts!$B$3="none",X1805,IF(BF1805="",NA(),BF1805))</f>
        <v>0</v>
      </c>
      <c r="CO103">
        <f>IF(Charts!$B$3="none",Y1805,IF(BG1805="",NA(),BG1805))</f>
        <v>0</v>
      </c>
      <c r="CP103">
        <f>IF(Charts!$B$3="none",Z1805,IF(BH1805="",NA(),BH1805))</f>
        <v>0</v>
      </c>
      <c r="CQ103">
        <f>IF(Charts!$B$3="none",AA1805,IF(BI1805="",NA(),BI1805))</f>
        <v>0</v>
      </c>
      <c r="CR103">
        <f>IF(Charts!$B$3="none",AB1805,IF(BJ1805="",NA(),BJ1805))</f>
        <v>0</v>
      </c>
      <c r="CS103">
        <f>IF(Charts!$B$3="none",AC1805,IF(BK1805="",NA(),BK1805))</f>
        <v>0</v>
      </c>
      <c r="CT103">
        <f>IF(Charts!$B$3="none",AD1805,IF(BL1805="",NA(),BL1805))</f>
        <v>0</v>
      </c>
      <c r="CU103">
        <f>IF(Charts!$B$3="none",AE1805,IF(BM1805="",NA(),BM1805))</f>
        <v>0</v>
      </c>
      <c r="CV103">
        <f>IF(Charts!$B$3="none",AF1805,IF(BN1805="",NA(),BN1805))</f>
        <v>0</v>
      </c>
      <c r="CW103">
        <f>IF(Charts!$B$3="none",AG1805,IF(BO1805="",NA(),BO1805))</f>
        <v>0</v>
      </c>
      <c r="CX103">
        <f>IF(Charts!$B$3="none",AH1805,IF(BP1805="",NA(),BP1805))</f>
        <v>0</v>
      </c>
      <c r="CY103">
        <f>IF(Charts!$B$3="none",AI1805,IF(BQ1805="",NA(),BQ1805))</f>
        <v>0</v>
      </c>
      <c r="CZ103">
        <f>IF(Charts!$B$3="none",AJ1805,IF(BR1805="",NA(),BR1805))</f>
        <v>0</v>
      </c>
    </row>
    <row r="104" spans="4:104">
      <c r="D104">
        <v>100</v>
      </c>
      <c r="E104">
        <f>IF(INDIRECT(ADDRESS($D104+2,E$2+1,,,"Instances"))="","",INDIRECT(ADDRESS($D104+2,E$2+1,,,"Instances")))</f>
        <v>0</v>
      </c>
      <c r="F104">
        <f>IFERROR(SMALL(E5:E343,ROW()-ROW($F$5)+1),"")</f>
        <v>0</v>
      </c>
      <c r="H104">
        <f>IFERROR(SUM(F5:F104),"")</f>
        <v>0</v>
      </c>
      <c r="I104">
        <f>IF(INDIRECT(ADDRESS($D104+2,I$2+1,,,"Instances"))="","",INDIRECT(ADDRESS($D104+2,I$2+1,,,"Instances")))</f>
        <v>0</v>
      </c>
      <c r="J104">
        <f>IFERROR(SMALL(I5:I343,ROW()-ROW($J$5)+1),"")</f>
        <v>0</v>
      </c>
      <c r="L104">
        <f>IFERROR(SUM(J5:J104),"")</f>
        <v>0</v>
      </c>
      <c r="M104">
        <f>IF(INDIRECT(ADDRESS($D104+2,M$2+1,,,"Instances"))="","",INDIRECT(ADDRESS($D104+2,M$2+1,,,"Instances")))</f>
        <v>0</v>
      </c>
      <c r="N104">
        <f>IFERROR(SMALL(M5:M343,ROW()-ROW($N$5)+1),"")</f>
        <v>0</v>
      </c>
      <c r="P104">
        <f>IFERROR(SUM(N5:N104),"")</f>
        <v>0</v>
      </c>
      <c r="Q104">
        <f>IF(INDIRECT(ADDRESS($D104+2,Q$2+1,,,"Instances"))="","",INDIRECT(ADDRESS($D104+2,Q$2+1,,,"Instances")))</f>
        <v>0</v>
      </c>
      <c r="R104">
        <f>IFERROR(SMALL(Q5:Q343,ROW()-ROW($R$5)+1),"")</f>
        <v>0</v>
      </c>
      <c r="T104">
        <f>IFERROR(SUM(R5:R104),"")</f>
        <v>0</v>
      </c>
      <c r="U104">
        <f>IF(INDIRECT(ADDRESS($D104+2,U$2+1,,,"Instances"))="","",INDIRECT(ADDRESS($D104+2,U$2+1,,,"Instances")))</f>
        <v>0</v>
      </c>
      <c r="V104">
        <f>IFERROR(SMALL(U5:U343,ROW()-ROW($V$5)+1),"")</f>
        <v>0</v>
      </c>
      <c r="X104">
        <f>IFERROR(SUM(V5:V104),"")</f>
        <v>0</v>
      </c>
      <c r="Y104">
        <f>IF(INDIRECT(ADDRESS($D104+2,Y$2+1,,,"Instances"))="","",INDIRECT(ADDRESS($D104+2,Y$2+1,,,"Instances")))</f>
        <v>0</v>
      </c>
      <c r="Z104">
        <f>IFERROR(SMALL(Y5:Y343,ROW()-ROW($Z$5)+1),"")</f>
        <v>0</v>
      </c>
      <c r="AB104">
        <f>IFERROR(SUM(Z5:Z104),"")</f>
        <v>0</v>
      </c>
      <c r="AC104">
        <f>IF(INDIRECT(ADDRESS($D104+2,AC$2+1,,,"Instances"))="","",INDIRECT(ADDRESS($D104+2,AC$2+1,,,"Instances")))</f>
        <v>0</v>
      </c>
      <c r="AD104">
        <f>IFERROR(SMALL(AC5:AC343,ROW()-ROW($AD$5)+1),"")</f>
        <v>0</v>
      </c>
      <c r="AF104">
        <f>IFERROR(SUM(AD5:AD104),"")</f>
        <v>0</v>
      </c>
      <c r="AG104">
        <f>IF(INDIRECT(ADDRESS($D104+2,AG$2+1,,,"Instances"))="","",INDIRECT(ADDRESS($D104+2,AG$2+1,,,"Instances")))</f>
        <v>0</v>
      </c>
      <c r="AH104">
        <f>IFERROR(SMALL(AG5:AG343,ROW()-ROW($AH$5)+1),"")</f>
        <v>0</v>
      </c>
      <c r="AJ104">
        <f>IFERROR(SUM(AH5:AH104),"")</f>
        <v>0</v>
      </c>
      <c r="AL104">
        <v>100</v>
      </c>
      <c r="AM104" cm="1">
        <f t="array" ref="AM104">_xlfn.SWITCH(Charts!$B$3,"average", AVERAGE(INDIRECT(ADDRESS(99+3,AM$2+1,,,"Instances") &amp; ":" &amp; ADDRESS(99+3,AM$2+1))),"median", MEDIAN(INDIRECT(ADDRESS(99+3,AM$2+1,,,"Instances") &amp; ":" &amp; ADDRESS(99+3,AM$2+1))),"min", MIN(INDIRECT(ADDRESS(99+3,AM$2+1,,,"Instances") &amp; ":" &amp; ADDRESS(99+3,AM$2+1))),"max", MAX(INDIRECT(ADDRESS(99+3,AM$2+1,,,"Instances") &amp; ":" &amp; ADDRESS(99+3,AM$2+1))),"diff", MAX(INDIRECT(ADDRESS(99+3,AM$2+1,,,"Instances") &amp; ":" &amp; ADDRESS(99+3,AM$2+1)))-MIN(INDIRECT(ADDRESS(99+3,AM$2+1,,,"Instances") &amp; ":" &amp; ADDRESS(99+3,AM$2+1))))</f>
        <v>0</v>
      </c>
      <c r="AN104">
        <f>IFERROR(SMALL(AM5:AM343,ROW()-ROW($AN$5)+1),"")</f>
        <v>0</v>
      </c>
      <c r="AP104">
        <f>IFERROR(SUM(AN5:AN104),"")</f>
        <v>0</v>
      </c>
      <c r="AQ104" cm="1">
        <f t="array" ref="AQ104">_xlfn.SWITCH(Charts!$B$3,"average", AVERAGE(INDIRECT(ADDRESS(99+3,AQ$2+1,,,"Instances") &amp; ":" &amp; ADDRESS(99+3,AQ$2+1))),"median", MEDIAN(INDIRECT(ADDRESS(99+3,AQ$2+1,,,"Instances") &amp; ":" &amp; ADDRESS(99+3,AQ$2+1))),"min", MIN(INDIRECT(ADDRESS(99+3,AQ$2+1,,,"Instances") &amp; ":" &amp; ADDRESS(99+3,AQ$2+1))),"max", MAX(INDIRECT(ADDRESS(99+3,AQ$2+1,,,"Instances") &amp; ":" &amp; ADDRESS(99+3,AQ$2+1))),"diff", MAX(INDIRECT(ADDRESS(99+3,AQ$2+1,,,"Instances") &amp; ":" &amp; ADDRESS(99+3,AQ$2+1)))-MIN(INDIRECT(ADDRESS(99+3,AQ$2+1,,,"Instances") &amp; ":" &amp; ADDRESS(99+3,AQ$2+1))))</f>
        <v>0</v>
      </c>
      <c r="AR104">
        <f>IFERROR(SMALL(AQ5:AQ343,ROW()-ROW($AR$5)+1),"")</f>
        <v>0</v>
      </c>
      <c r="AT104">
        <f>IFERROR(SUM(AR5:AR104),"")</f>
        <v>0</v>
      </c>
      <c r="AU104" cm="1">
        <f t="array" ref="AU104">_xlfn.SWITCH(Charts!$B$3,"average", AVERAGE(INDIRECT(ADDRESS(99+3,AU$2+1,,,"Instances") &amp; ":" &amp; ADDRESS(99+3,AU$2+1))),"median", MEDIAN(INDIRECT(ADDRESS(99+3,AU$2+1,,,"Instances") &amp; ":" &amp; ADDRESS(99+3,AU$2+1))),"min", MIN(INDIRECT(ADDRESS(99+3,AU$2+1,,,"Instances") &amp; ":" &amp; ADDRESS(99+3,AU$2+1))),"max", MAX(INDIRECT(ADDRESS(99+3,AU$2+1,,,"Instances") &amp; ":" &amp; ADDRESS(99+3,AU$2+1))),"diff", MAX(INDIRECT(ADDRESS(99+3,AU$2+1,,,"Instances") &amp; ":" &amp; ADDRESS(99+3,AU$2+1)))-MIN(INDIRECT(ADDRESS(99+3,AU$2+1,,,"Instances") &amp; ":" &amp; ADDRESS(99+3,AU$2+1))))</f>
        <v>0</v>
      </c>
      <c r="AV104">
        <f>IFERROR(SMALL(AU5:AU343,ROW()-ROW($AV$5)+1),"")</f>
        <v>0</v>
      </c>
      <c r="AX104">
        <f>IFERROR(SUM(AV5:AV104),"")</f>
        <v>0</v>
      </c>
      <c r="AY104" cm="1">
        <f t="array" ref="AY104">_xlfn.SWITCH(Charts!$B$3,"average", AVERAGE(INDIRECT(ADDRESS(99+3,AY$2+1,,,"Instances") &amp; ":" &amp; ADDRESS(99+3,AY$2+1))),"median", MEDIAN(INDIRECT(ADDRESS(99+3,AY$2+1,,,"Instances") &amp; ":" &amp; ADDRESS(99+3,AY$2+1))),"min", MIN(INDIRECT(ADDRESS(99+3,AY$2+1,,,"Instances") &amp; ":" &amp; ADDRESS(99+3,AY$2+1))),"max", MAX(INDIRECT(ADDRESS(99+3,AY$2+1,,,"Instances") &amp; ":" &amp; ADDRESS(99+3,AY$2+1))),"diff", MAX(INDIRECT(ADDRESS(99+3,AY$2+1,,,"Instances") &amp; ":" &amp; ADDRESS(99+3,AY$2+1)))-MIN(INDIRECT(ADDRESS(99+3,AY$2+1,,,"Instances") &amp; ":" &amp; ADDRESS(99+3,AY$2+1))))</f>
        <v>0</v>
      </c>
      <c r="AZ104">
        <f>IFERROR(SMALL(AY5:AY343,ROW()-ROW($AZ$5)+1),"")</f>
        <v>0</v>
      </c>
      <c r="BB104">
        <f>IFERROR(SUM(AZ5:AZ104),"")</f>
        <v>0</v>
      </c>
      <c r="BC104" cm="1">
        <f t="array" ref="BC104">_xlfn.SWITCH(Charts!$B$3,"average", AVERAGE(INDIRECT(ADDRESS(99+3,BC$2+1,,,"Instances") &amp; ":" &amp; ADDRESS(99+3,BC$2+1))),"median", MEDIAN(INDIRECT(ADDRESS(99+3,BC$2+1,,,"Instances") &amp; ":" &amp; ADDRESS(99+3,BC$2+1))),"min", MIN(INDIRECT(ADDRESS(99+3,BC$2+1,,,"Instances") &amp; ":" &amp; ADDRESS(99+3,BC$2+1))),"max", MAX(INDIRECT(ADDRESS(99+3,BC$2+1,,,"Instances") &amp; ":" &amp; ADDRESS(99+3,BC$2+1))),"diff", MAX(INDIRECT(ADDRESS(99+3,BC$2+1,,,"Instances") &amp; ":" &amp; ADDRESS(99+3,BC$2+1)))-MIN(INDIRECT(ADDRESS(99+3,BC$2+1,,,"Instances") &amp; ":" &amp; ADDRESS(99+3,BC$2+1))))</f>
        <v>0</v>
      </c>
      <c r="BD104">
        <f>IFERROR(SMALL(BC5:BC343,ROW()-ROW($BD$5)+1),"")</f>
        <v>0</v>
      </c>
      <c r="BF104">
        <f>IFERROR(SUM(BD5:BD104),"")</f>
        <v>0</v>
      </c>
      <c r="BG104" cm="1">
        <f t="array" ref="BG104">_xlfn.SWITCH(Charts!$B$3,"average", AVERAGE(INDIRECT(ADDRESS(99+3,BG$2+1,,,"Instances") &amp; ":" &amp; ADDRESS(99+3,BG$2+1))),"median", MEDIAN(INDIRECT(ADDRESS(99+3,BG$2+1,,,"Instances") &amp; ":" &amp; ADDRESS(99+3,BG$2+1))),"min", MIN(INDIRECT(ADDRESS(99+3,BG$2+1,,,"Instances") &amp; ":" &amp; ADDRESS(99+3,BG$2+1))),"max", MAX(INDIRECT(ADDRESS(99+3,BG$2+1,,,"Instances") &amp; ":" &amp; ADDRESS(99+3,BG$2+1))),"diff", MAX(INDIRECT(ADDRESS(99+3,BG$2+1,,,"Instances") &amp; ":" &amp; ADDRESS(99+3,BG$2+1)))-MIN(INDIRECT(ADDRESS(99+3,BG$2+1,,,"Instances") &amp; ":" &amp; ADDRESS(99+3,BG$2+1))))</f>
        <v>0</v>
      </c>
      <c r="BH104">
        <f>IFERROR(SMALL(BG5:BG343,ROW()-ROW($BH$5)+1),"")</f>
        <v>0</v>
      </c>
      <c r="BJ104">
        <f>IFERROR(SUM(BH5:BH104),"")</f>
        <v>0</v>
      </c>
      <c r="BK104" cm="1">
        <f t="array" ref="BK104">_xlfn.SWITCH(Charts!$B$3,"average", AVERAGE(INDIRECT(ADDRESS(99+3,BK$2+1,,,"Instances") &amp; ":" &amp; ADDRESS(99+3,BK$2+1))),"median", MEDIAN(INDIRECT(ADDRESS(99+3,BK$2+1,,,"Instances") &amp; ":" &amp; ADDRESS(99+3,BK$2+1))),"min", MIN(INDIRECT(ADDRESS(99+3,BK$2+1,,,"Instances") &amp; ":" &amp; ADDRESS(99+3,BK$2+1))),"max", MAX(INDIRECT(ADDRESS(99+3,BK$2+1,,,"Instances") &amp; ":" &amp; ADDRESS(99+3,BK$2+1))),"diff", MAX(INDIRECT(ADDRESS(99+3,BK$2+1,,,"Instances") &amp; ":" &amp; ADDRESS(99+3,BK$2+1)))-MIN(INDIRECT(ADDRESS(99+3,BK$2+1,,,"Instances") &amp; ":" &amp; ADDRESS(99+3,BK$2+1))))</f>
        <v>0</v>
      </c>
      <c r="BL104">
        <f>IFERROR(SMALL(BK5:BK343,ROW()-ROW($BL$5)+1),"")</f>
        <v>0</v>
      </c>
      <c r="BN104">
        <f>IFERROR(SUM(BL5:BL104),"")</f>
        <v>0</v>
      </c>
      <c r="BO104" cm="1">
        <f t="array" ref="BO104">_xlfn.SWITCH(Charts!$B$3,"average", AVERAGE(INDIRECT(ADDRESS(99+3,BO$2+1,,,"Instances") &amp; ":" &amp; ADDRESS(99+3,BO$2+1))),"median", MEDIAN(INDIRECT(ADDRESS(99+3,BO$2+1,,,"Instances") &amp; ":" &amp; ADDRESS(99+3,BO$2+1))),"min", MIN(INDIRECT(ADDRESS(99+3,BO$2+1,,,"Instances") &amp; ":" &amp; ADDRESS(99+3,BO$2+1))),"max", MAX(INDIRECT(ADDRESS(99+3,BO$2+1,,,"Instances") &amp; ":" &amp; ADDRESS(99+3,BO$2+1))),"diff", MAX(INDIRECT(ADDRESS(99+3,BO$2+1,,,"Instances") &amp; ":" &amp; ADDRESS(99+3,BO$2+1)))-MIN(INDIRECT(ADDRESS(99+3,BO$2+1,,,"Instances") &amp; ":" &amp; ADDRESS(99+3,BO$2+1))))</f>
        <v>0</v>
      </c>
      <c r="BP104">
        <f>IFERROR(SMALL(BO5:BO343,ROW()-ROW($BP$5)+1),"")</f>
        <v>0</v>
      </c>
      <c r="BR104">
        <f>IFERROR(SUM(BP5:BP104),"")</f>
        <v>0</v>
      </c>
      <c r="BU104">
        <f>IF(Charts!$B$3="none",E1806,IF(AM1806="",NA(),AM1806))</f>
        <v>0</v>
      </c>
      <c r="BV104">
        <f>IF(Charts!$B$3="none",F1806,IF(AN1806="",NA(),AN1806))</f>
        <v>0</v>
      </c>
      <c r="BW104">
        <f>IF(Charts!$B$3="none",G1806,IF(AO1806="",NA(),AO1806))</f>
        <v>0</v>
      </c>
      <c r="BX104">
        <f>IF(Charts!$B$3="none",H1806,IF(AP1806="",NA(),AP1806))</f>
        <v>0</v>
      </c>
      <c r="BY104">
        <f>IF(Charts!$B$3="none",I1806,IF(AQ1806="",NA(),AQ1806))</f>
        <v>0</v>
      </c>
      <c r="BZ104">
        <f>IF(Charts!$B$3="none",J1806,IF(AR1806="",NA(),AR1806))</f>
        <v>0</v>
      </c>
      <c r="CA104">
        <f>IF(Charts!$B$3="none",K1806,IF(AS1806="",NA(),AS1806))</f>
        <v>0</v>
      </c>
      <c r="CB104">
        <f>IF(Charts!$B$3="none",L1806,IF(AT1806="",NA(),AT1806))</f>
        <v>0</v>
      </c>
      <c r="CC104">
        <f>IF(Charts!$B$3="none",M1806,IF(AU1806="",NA(),AU1806))</f>
        <v>0</v>
      </c>
      <c r="CD104">
        <f>IF(Charts!$B$3="none",N1806,IF(AV1806="",NA(),AV1806))</f>
        <v>0</v>
      </c>
      <c r="CE104">
        <f>IF(Charts!$B$3="none",O1806,IF(AW1806="",NA(),AW1806))</f>
        <v>0</v>
      </c>
      <c r="CF104">
        <f>IF(Charts!$B$3="none",P1806,IF(AX1806="",NA(),AX1806))</f>
        <v>0</v>
      </c>
      <c r="CG104">
        <f>IF(Charts!$B$3="none",Q1806,IF(AY1806="",NA(),AY1806))</f>
        <v>0</v>
      </c>
      <c r="CH104">
        <f>IF(Charts!$B$3="none",R1806,IF(AZ1806="",NA(),AZ1806))</f>
        <v>0</v>
      </c>
      <c r="CI104">
        <f>IF(Charts!$B$3="none",S1806,IF(BA1806="",NA(),BA1806))</f>
        <v>0</v>
      </c>
      <c r="CJ104">
        <f>IF(Charts!$B$3="none",T1806,IF(BB1806="",NA(),BB1806))</f>
        <v>0</v>
      </c>
      <c r="CK104">
        <f>IF(Charts!$B$3="none",U1806,IF(BC1806="",NA(),BC1806))</f>
        <v>0</v>
      </c>
      <c r="CL104">
        <f>IF(Charts!$B$3="none",V1806,IF(BD1806="",NA(),BD1806))</f>
        <v>0</v>
      </c>
      <c r="CM104">
        <f>IF(Charts!$B$3="none",W1806,IF(BE1806="",NA(),BE1806))</f>
        <v>0</v>
      </c>
      <c r="CN104">
        <f>IF(Charts!$B$3="none",X1806,IF(BF1806="",NA(),BF1806))</f>
        <v>0</v>
      </c>
      <c r="CO104">
        <f>IF(Charts!$B$3="none",Y1806,IF(BG1806="",NA(),BG1806))</f>
        <v>0</v>
      </c>
      <c r="CP104">
        <f>IF(Charts!$B$3="none",Z1806,IF(BH1806="",NA(),BH1806))</f>
        <v>0</v>
      </c>
      <c r="CQ104">
        <f>IF(Charts!$B$3="none",AA1806,IF(BI1806="",NA(),BI1806))</f>
        <v>0</v>
      </c>
      <c r="CR104">
        <f>IF(Charts!$B$3="none",AB1806,IF(BJ1806="",NA(),BJ1806))</f>
        <v>0</v>
      </c>
      <c r="CS104">
        <f>IF(Charts!$B$3="none",AC1806,IF(BK1806="",NA(),BK1806))</f>
        <v>0</v>
      </c>
      <c r="CT104">
        <f>IF(Charts!$B$3="none",AD1806,IF(BL1806="",NA(),BL1806))</f>
        <v>0</v>
      </c>
      <c r="CU104">
        <f>IF(Charts!$B$3="none",AE1806,IF(BM1806="",NA(),BM1806))</f>
        <v>0</v>
      </c>
      <c r="CV104">
        <f>IF(Charts!$B$3="none",AF1806,IF(BN1806="",NA(),BN1806))</f>
        <v>0</v>
      </c>
      <c r="CW104">
        <f>IF(Charts!$B$3="none",AG1806,IF(BO1806="",NA(),BO1806))</f>
        <v>0</v>
      </c>
      <c r="CX104">
        <f>IF(Charts!$B$3="none",AH1806,IF(BP1806="",NA(),BP1806))</f>
        <v>0</v>
      </c>
      <c r="CY104">
        <f>IF(Charts!$B$3="none",AI1806,IF(BQ1806="",NA(),BQ1806))</f>
        <v>0</v>
      </c>
      <c r="CZ104">
        <f>IF(Charts!$B$3="none",AJ1806,IF(BR1806="",NA(),BR1806))</f>
        <v>0</v>
      </c>
    </row>
    <row r="105" spans="4:104">
      <c r="D105">
        <v>101</v>
      </c>
      <c r="E105">
        <f>IF(INDIRECT(ADDRESS($D105+2,E$2+1,,,"Instances"))="","",INDIRECT(ADDRESS($D105+2,E$2+1,,,"Instances")))</f>
        <v>0</v>
      </c>
      <c r="F105">
        <f>IFERROR(SMALL(E5:E343,ROW()-ROW($F$5)+1),"")</f>
        <v>0</v>
      </c>
      <c r="H105">
        <f>IFERROR(SUM(F5:F105),"")</f>
        <v>0</v>
      </c>
      <c r="I105">
        <f>IF(INDIRECT(ADDRESS($D105+2,I$2+1,,,"Instances"))="","",INDIRECT(ADDRESS($D105+2,I$2+1,,,"Instances")))</f>
        <v>0</v>
      </c>
      <c r="J105">
        <f>IFERROR(SMALL(I5:I343,ROW()-ROW($J$5)+1),"")</f>
        <v>0</v>
      </c>
      <c r="L105">
        <f>IFERROR(SUM(J5:J105),"")</f>
        <v>0</v>
      </c>
      <c r="M105">
        <f>IF(INDIRECT(ADDRESS($D105+2,M$2+1,,,"Instances"))="","",INDIRECT(ADDRESS($D105+2,M$2+1,,,"Instances")))</f>
        <v>0</v>
      </c>
      <c r="N105">
        <f>IFERROR(SMALL(M5:M343,ROW()-ROW($N$5)+1),"")</f>
        <v>0</v>
      </c>
      <c r="P105">
        <f>IFERROR(SUM(N5:N105),"")</f>
        <v>0</v>
      </c>
      <c r="Q105">
        <f>IF(INDIRECT(ADDRESS($D105+2,Q$2+1,,,"Instances"))="","",INDIRECT(ADDRESS($D105+2,Q$2+1,,,"Instances")))</f>
        <v>0</v>
      </c>
      <c r="R105">
        <f>IFERROR(SMALL(Q5:Q343,ROW()-ROW($R$5)+1),"")</f>
        <v>0</v>
      </c>
      <c r="T105">
        <f>IFERROR(SUM(R5:R105),"")</f>
        <v>0</v>
      </c>
      <c r="U105">
        <f>IF(INDIRECT(ADDRESS($D105+2,U$2+1,,,"Instances"))="","",INDIRECT(ADDRESS($D105+2,U$2+1,,,"Instances")))</f>
        <v>0</v>
      </c>
      <c r="V105">
        <f>IFERROR(SMALL(U5:U343,ROW()-ROW($V$5)+1),"")</f>
        <v>0</v>
      </c>
      <c r="X105">
        <f>IFERROR(SUM(V5:V105),"")</f>
        <v>0</v>
      </c>
      <c r="Y105">
        <f>IF(INDIRECT(ADDRESS($D105+2,Y$2+1,,,"Instances"))="","",INDIRECT(ADDRESS($D105+2,Y$2+1,,,"Instances")))</f>
        <v>0</v>
      </c>
      <c r="Z105">
        <f>IFERROR(SMALL(Y5:Y343,ROW()-ROW($Z$5)+1),"")</f>
        <v>0</v>
      </c>
      <c r="AB105">
        <f>IFERROR(SUM(Z5:Z105),"")</f>
        <v>0</v>
      </c>
      <c r="AC105">
        <f>IF(INDIRECT(ADDRESS($D105+2,AC$2+1,,,"Instances"))="","",INDIRECT(ADDRESS($D105+2,AC$2+1,,,"Instances")))</f>
        <v>0</v>
      </c>
      <c r="AD105">
        <f>IFERROR(SMALL(AC5:AC343,ROW()-ROW($AD$5)+1),"")</f>
        <v>0</v>
      </c>
      <c r="AF105">
        <f>IFERROR(SUM(AD5:AD105),"")</f>
        <v>0</v>
      </c>
      <c r="AG105">
        <f>IF(INDIRECT(ADDRESS($D105+2,AG$2+1,,,"Instances"))="","",INDIRECT(ADDRESS($D105+2,AG$2+1,,,"Instances")))</f>
        <v>0</v>
      </c>
      <c r="AH105">
        <f>IFERROR(SMALL(AG5:AG343,ROW()-ROW($AH$5)+1),"")</f>
        <v>0</v>
      </c>
      <c r="AJ105">
        <f>IFERROR(SUM(AH5:AH105),"")</f>
        <v>0</v>
      </c>
      <c r="AL105">
        <v>101</v>
      </c>
      <c r="AM105" cm="1">
        <f t="array" ref="AM105">_xlfn.SWITCH(Charts!$B$3,"average", AVERAGE(INDIRECT(ADDRESS(100+3,AM$2+1,,,"Instances") &amp; ":" &amp; ADDRESS(100+3,AM$2+1))),"median", MEDIAN(INDIRECT(ADDRESS(100+3,AM$2+1,,,"Instances") &amp; ":" &amp; ADDRESS(100+3,AM$2+1))),"min", MIN(INDIRECT(ADDRESS(100+3,AM$2+1,,,"Instances") &amp; ":" &amp; ADDRESS(100+3,AM$2+1))),"max", MAX(INDIRECT(ADDRESS(100+3,AM$2+1,,,"Instances") &amp; ":" &amp; ADDRESS(100+3,AM$2+1))),"diff", MAX(INDIRECT(ADDRESS(100+3,AM$2+1,,,"Instances") &amp; ":" &amp; ADDRESS(100+3,AM$2+1)))-MIN(INDIRECT(ADDRESS(100+3,AM$2+1,,,"Instances") &amp; ":" &amp; ADDRESS(100+3,AM$2+1))))</f>
        <v>0</v>
      </c>
      <c r="AN105">
        <f>IFERROR(SMALL(AM5:AM343,ROW()-ROW($AN$5)+1),"")</f>
        <v>0</v>
      </c>
      <c r="AP105">
        <f>IFERROR(SUM(AN5:AN105),"")</f>
        <v>0</v>
      </c>
      <c r="AQ105" cm="1">
        <f t="array" ref="AQ105">_xlfn.SWITCH(Charts!$B$3,"average", AVERAGE(INDIRECT(ADDRESS(100+3,AQ$2+1,,,"Instances") &amp; ":" &amp; ADDRESS(100+3,AQ$2+1))),"median", MEDIAN(INDIRECT(ADDRESS(100+3,AQ$2+1,,,"Instances") &amp; ":" &amp; ADDRESS(100+3,AQ$2+1))),"min", MIN(INDIRECT(ADDRESS(100+3,AQ$2+1,,,"Instances") &amp; ":" &amp; ADDRESS(100+3,AQ$2+1))),"max", MAX(INDIRECT(ADDRESS(100+3,AQ$2+1,,,"Instances") &amp; ":" &amp; ADDRESS(100+3,AQ$2+1))),"diff", MAX(INDIRECT(ADDRESS(100+3,AQ$2+1,,,"Instances") &amp; ":" &amp; ADDRESS(100+3,AQ$2+1)))-MIN(INDIRECT(ADDRESS(100+3,AQ$2+1,,,"Instances") &amp; ":" &amp; ADDRESS(100+3,AQ$2+1))))</f>
        <v>0</v>
      </c>
      <c r="AR105">
        <f>IFERROR(SMALL(AQ5:AQ343,ROW()-ROW($AR$5)+1),"")</f>
        <v>0</v>
      </c>
      <c r="AT105">
        <f>IFERROR(SUM(AR5:AR105),"")</f>
        <v>0</v>
      </c>
      <c r="AU105" cm="1">
        <f t="array" ref="AU105">_xlfn.SWITCH(Charts!$B$3,"average", AVERAGE(INDIRECT(ADDRESS(100+3,AU$2+1,,,"Instances") &amp; ":" &amp; ADDRESS(100+3,AU$2+1))),"median", MEDIAN(INDIRECT(ADDRESS(100+3,AU$2+1,,,"Instances") &amp; ":" &amp; ADDRESS(100+3,AU$2+1))),"min", MIN(INDIRECT(ADDRESS(100+3,AU$2+1,,,"Instances") &amp; ":" &amp; ADDRESS(100+3,AU$2+1))),"max", MAX(INDIRECT(ADDRESS(100+3,AU$2+1,,,"Instances") &amp; ":" &amp; ADDRESS(100+3,AU$2+1))),"diff", MAX(INDIRECT(ADDRESS(100+3,AU$2+1,,,"Instances") &amp; ":" &amp; ADDRESS(100+3,AU$2+1)))-MIN(INDIRECT(ADDRESS(100+3,AU$2+1,,,"Instances") &amp; ":" &amp; ADDRESS(100+3,AU$2+1))))</f>
        <v>0</v>
      </c>
      <c r="AV105">
        <f>IFERROR(SMALL(AU5:AU343,ROW()-ROW($AV$5)+1),"")</f>
        <v>0</v>
      </c>
      <c r="AX105">
        <f>IFERROR(SUM(AV5:AV105),"")</f>
        <v>0</v>
      </c>
      <c r="AY105" cm="1">
        <f t="array" ref="AY105">_xlfn.SWITCH(Charts!$B$3,"average", AVERAGE(INDIRECT(ADDRESS(100+3,AY$2+1,,,"Instances") &amp; ":" &amp; ADDRESS(100+3,AY$2+1))),"median", MEDIAN(INDIRECT(ADDRESS(100+3,AY$2+1,,,"Instances") &amp; ":" &amp; ADDRESS(100+3,AY$2+1))),"min", MIN(INDIRECT(ADDRESS(100+3,AY$2+1,,,"Instances") &amp; ":" &amp; ADDRESS(100+3,AY$2+1))),"max", MAX(INDIRECT(ADDRESS(100+3,AY$2+1,,,"Instances") &amp; ":" &amp; ADDRESS(100+3,AY$2+1))),"diff", MAX(INDIRECT(ADDRESS(100+3,AY$2+1,,,"Instances") &amp; ":" &amp; ADDRESS(100+3,AY$2+1)))-MIN(INDIRECT(ADDRESS(100+3,AY$2+1,,,"Instances") &amp; ":" &amp; ADDRESS(100+3,AY$2+1))))</f>
        <v>0</v>
      </c>
      <c r="AZ105">
        <f>IFERROR(SMALL(AY5:AY343,ROW()-ROW($AZ$5)+1),"")</f>
        <v>0</v>
      </c>
      <c r="BB105">
        <f>IFERROR(SUM(AZ5:AZ105),"")</f>
        <v>0</v>
      </c>
      <c r="BC105" cm="1">
        <f t="array" ref="BC105">_xlfn.SWITCH(Charts!$B$3,"average", AVERAGE(INDIRECT(ADDRESS(100+3,BC$2+1,,,"Instances") &amp; ":" &amp; ADDRESS(100+3,BC$2+1))),"median", MEDIAN(INDIRECT(ADDRESS(100+3,BC$2+1,,,"Instances") &amp; ":" &amp; ADDRESS(100+3,BC$2+1))),"min", MIN(INDIRECT(ADDRESS(100+3,BC$2+1,,,"Instances") &amp; ":" &amp; ADDRESS(100+3,BC$2+1))),"max", MAX(INDIRECT(ADDRESS(100+3,BC$2+1,,,"Instances") &amp; ":" &amp; ADDRESS(100+3,BC$2+1))),"diff", MAX(INDIRECT(ADDRESS(100+3,BC$2+1,,,"Instances") &amp; ":" &amp; ADDRESS(100+3,BC$2+1)))-MIN(INDIRECT(ADDRESS(100+3,BC$2+1,,,"Instances") &amp; ":" &amp; ADDRESS(100+3,BC$2+1))))</f>
        <v>0</v>
      </c>
      <c r="BD105">
        <f>IFERROR(SMALL(BC5:BC343,ROW()-ROW($BD$5)+1),"")</f>
        <v>0</v>
      </c>
      <c r="BF105">
        <f>IFERROR(SUM(BD5:BD105),"")</f>
        <v>0</v>
      </c>
      <c r="BG105" cm="1">
        <f t="array" ref="BG105">_xlfn.SWITCH(Charts!$B$3,"average", AVERAGE(INDIRECT(ADDRESS(100+3,BG$2+1,,,"Instances") &amp; ":" &amp; ADDRESS(100+3,BG$2+1))),"median", MEDIAN(INDIRECT(ADDRESS(100+3,BG$2+1,,,"Instances") &amp; ":" &amp; ADDRESS(100+3,BG$2+1))),"min", MIN(INDIRECT(ADDRESS(100+3,BG$2+1,,,"Instances") &amp; ":" &amp; ADDRESS(100+3,BG$2+1))),"max", MAX(INDIRECT(ADDRESS(100+3,BG$2+1,,,"Instances") &amp; ":" &amp; ADDRESS(100+3,BG$2+1))),"diff", MAX(INDIRECT(ADDRESS(100+3,BG$2+1,,,"Instances") &amp; ":" &amp; ADDRESS(100+3,BG$2+1)))-MIN(INDIRECT(ADDRESS(100+3,BG$2+1,,,"Instances") &amp; ":" &amp; ADDRESS(100+3,BG$2+1))))</f>
        <v>0</v>
      </c>
      <c r="BH105">
        <f>IFERROR(SMALL(BG5:BG343,ROW()-ROW($BH$5)+1),"")</f>
        <v>0</v>
      </c>
      <c r="BJ105">
        <f>IFERROR(SUM(BH5:BH105),"")</f>
        <v>0</v>
      </c>
      <c r="BK105" cm="1">
        <f t="array" ref="BK105">_xlfn.SWITCH(Charts!$B$3,"average", AVERAGE(INDIRECT(ADDRESS(100+3,BK$2+1,,,"Instances") &amp; ":" &amp; ADDRESS(100+3,BK$2+1))),"median", MEDIAN(INDIRECT(ADDRESS(100+3,BK$2+1,,,"Instances") &amp; ":" &amp; ADDRESS(100+3,BK$2+1))),"min", MIN(INDIRECT(ADDRESS(100+3,BK$2+1,,,"Instances") &amp; ":" &amp; ADDRESS(100+3,BK$2+1))),"max", MAX(INDIRECT(ADDRESS(100+3,BK$2+1,,,"Instances") &amp; ":" &amp; ADDRESS(100+3,BK$2+1))),"diff", MAX(INDIRECT(ADDRESS(100+3,BK$2+1,,,"Instances") &amp; ":" &amp; ADDRESS(100+3,BK$2+1)))-MIN(INDIRECT(ADDRESS(100+3,BK$2+1,,,"Instances") &amp; ":" &amp; ADDRESS(100+3,BK$2+1))))</f>
        <v>0</v>
      </c>
      <c r="BL105">
        <f>IFERROR(SMALL(BK5:BK343,ROW()-ROW($BL$5)+1),"")</f>
        <v>0</v>
      </c>
      <c r="BN105">
        <f>IFERROR(SUM(BL5:BL105),"")</f>
        <v>0</v>
      </c>
      <c r="BO105" cm="1">
        <f t="array" ref="BO105">_xlfn.SWITCH(Charts!$B$3,"average", AVERAGE(INDIRECT(ADDRESS(100+3,BO$2+1,,,"Instances") &amp; ":" &amp; ADDRESS(100+3,BO$2+1))),"median", MEDIAN(INDIRECT(ADDRESS(100+3,BO$2+1,,,"Instances") &amp; ":" &amp; ADDRESS(100+3,BO$2+1))),"min", MIN(INDIRECT(ADDRESS(100+3,BO$2+1,,,"Instances") &amp; ":" &amp; ADDRESS(100+3,BO$2+1))),"max", MAX(INDIRECT(ADDRESS(100+3,BO$2+1,,,"Instances") &amp; ":" &amp; ADDRESS(100+3,BO$2+1))),"diff", MAX(INDIRECT(ADDRESS(100+3,BO$2+1,,,"Instances") &amp; ":" &amp; ADDRESS(100+3,BO$2+1)))-MIN(INDIRECT(ADDRESS(100+3,BO$2+1,,,"Instances") &amp; ":" &amp; ADDRESS(100+3,BO$2+1))))</f>
        <v>0</v>
      </c>
      <c r="BP105">
        <f>IFERROR(SMALL(BO5:BO343,ROW()-ROW($BP$5)+1),"")</f>
        <v>0</v>
      </c>
      <c r="BR105">
        <f>IFERROR(SUM(BP5:BP105),"")</f>
        <v>0</v>
      </c>
      <c r="BU105">
        <f>IF(Charts!$B$3="none",E1807,IF(AM1807="",NA(),AM1807))</f>
        <v>0</v>
      </c>
      <c r="BV105">
        <f>IF(Charts!$B$3="none",F1807,IF(AN1807="",NA(),AN1807))</f>
        <v>0</v>
      </c>
      <c r="BW105">
        <f>IF(Charts!$B$3="none",G1807,IF(AO1807="",NA(),AO1807))</f>
        <v>0</v>
      </c>
      <c r="BX105">
        <f>IF(Charts!$B$3="none",H1807,IF(AP1807="",NA(),AP1807))</f>
        <v>0</v>
      </c>
      <c r="BY105">
        <f>IF(Charts!$B$3="none",I1807,IF(AQ1807="",NA(),AQ1807))</f>
        <v>0</v>
      </c>
      <c r="BZ105">
        <f>IF(Charts!$B$3="none",J1807,IF(AR1807="",NA(),AR1807))</f>
        <v>0</v>
      </c>
      <c r="CA105">
        <f>IF(Charts!$B$3="none",K1807,IF(AS1807="",NA(),AS1807))</f>
        <v>0</v>
      </c>
      <c r="CB105">
        <f>IF(Charts!$B$3="none",L1807,IF(AT1807="",NA(),AT1807))</f>
        <v>0</v>
      </c>
      <c r="CC105">
        <f>IF(Charts!$B$3="none",M1807,IF(AU1807="",NA(),AU1807))</f>
        <v>0</v>
      </c>
      <c r="CD105">
        <f>IF(Charts!$B$3="none",N1807,IF(AV1807="",NA(),AV1807))</f>
        <v>0</v>
      </c>
      <c r="CE105">
        <f>IF(Charts!$B$3="none",O1807,IF(AW1807="",NA(),AW1807))</f>
        <v>0</v>
      </c>
      <c r="CF105">
        <f>IF(Charts!$B$3="none",P1807,IF(AX1807="",NA(),AX1807))</f>
        <v>0</v>
      </c>
      <c r="CG105">
        <f>IF(Charts!$B$3="none",Q1807,IF(AY1807="",NA(),AY1807))</f>
        <v>0</v>
      </c>
      <c r="CH105">
        <f>IF(Charts!$B$3="none",R1807,IF(AZ1807="",NA(),AZ1807))</f>
        <v>0</v>
      </c>
      <c r="CI105">
        <f>IF(Charts!$B$3="none",S1807,IF(BA1807="",NA(),BA1807))</f>
        <v>0</v>
      </c>
      <c r="CJ105">
        <f>IF(Charts!$B$3="none",T1807,IF(BB1807="",NA(),BB1807))</f>
        <v>0</v>
      </c>
      <c r="CK105">
        <f>IF(Charts!$B$3="none",U1807,IF(BC1807="",NA(),BC1807))</f>
        <v>0</v>
      </c>
      <c r="CL105">
        <f>IF(Charts!$B$3="none",V1807,IF(BD1807="",NA(),BD1807))</f>
        <v>0</v>
      </c>
      <c r="CM105">
        <f>IF(Charts!$B$3="none",W1807,IF(BE1807="",NA(),BE1807))</f>
        <v>0</v>
      </c>
      <c r="CN105">
        <f>IF(Charts!$B$3="none",X1807,IF(BF1807="",NA(),BF1807))</f>
        <v>0</v>
      </c>
      <c r="CO105">
        <f>IF(Charts!$B$3="none",Y1807,IF(BG1807="",NA(),BG1807))</f>
        <v>0</v>
      </c>
      <c r="CP105">
        <f>IF(Charts!$B$3="none",Z1807,IF(BH1807="",NA(),BH1807))</f>
        <v>0</v>
      </c>
      <c r="CQ105">
        <f>IF(Charts!$B$3="none",AA1807,IF(BI1807="",NA(),BI1807))</f>
        <v>0</v>
      </c>
      <c r="CR105">
        <f>IF(Charts!$B$3="none",AB1807,IF(BJ1807="",NA(),BJ1807))</f>
        <v>0</v>
      </c>
      <c r="CS105">
        <f>IF(Charts!$B$3="none",AC1807,IF(BK1807="",NA(),BK1807))</f>
        <v>0</v>
      </c>
      <c r="CT105">
        <f>IF(Charts!$B$3="none",AD1807,IF(BL1807="",NA(),BL1807))</f>
        <v>0</v>
      </c>
      <c r="CU105">
        <f>IF(Charts!$B$3="none",AE1807,IF(BM1807="",NA(),BM1807))</f>
        <v>0</v>
      </c>
      <c r="CV105">
        <f>IF(Charts!$B$3="none",AF1807,IF(BN1807="",NA(),BN1807))</f>
        <v>0</v>
      </c>
      <c r="CW105">
        <f>IF(Charts!$B$3="none",AG1807,IF(BO1807="",NA(),BO1807))</f>
        <v>0</v>
      </c>
      <c r="CX105">
        <f>IF(Charts!$B$3="none",AH1807,IF(BP1807="",NA(),BP1807))</f>
        <v>0</v>
      </c>
      <c r="CY105">
        <f>IF(Charts!$B$3="none",AI1807,IF(BQ1807="",NA(),BQ1807))</f>
        <v>0</v>
      </c>
      <c r="CZ105">
        <f>IF(Charts!$B$3="none",AJ1807,IF(BR1807="",NA(),BR1807))</f>
        <v>0</v>
      </c>
    </row>
    <row r="106" spans="4:104">
      <c r="D106">
        <v>102</v>
      </c>
      <c r="E106">
        <f>IF(INDIRECT(ADDRESS($D106+2,E$2+1,,,"Instances"))="","",INDIRECT(ADDRESS($D106+2,E$2+1,,,"Instances")))</f>
        <v>0</v>
      </c>
      <c r="F106">
        <f>IFERROR(SMALL(E5:E343,ROW()-ROW($F$5)+1),"")</f>
        <v>0</v>
      </c>
      <c r="H106">
        <f>IFERROR(SUM(F5:F106),"")</f>
        <v>0</v>
      </c>
      <c r="I106">
        <f>IF(INDIRECT(ADDRESS($D106+2,I$2+1,,,"Instances"))="","",INDIRECT(ADDRESS($D106+2,I$2+1,,,"Instances")))</f>
        <v>0</v>
      </c>
      <c r="J106">
        <f>IFERROR(SMALL(I5:I343,ROW()-ROW($J$5)+1),"")</f>
        <v>0</v>
      </c>
      <c r="L106">
        <f>IFERROR(SUM(J5:J106),"")</f>
        <v>0</v>
      </c>
      <c r="M106">
        <f>IF(INDIRECT(ADDRESS($D106+2,M$2+1,,,"Instances"))="","",INDIRECT(ADDRESS($D106+2,M$2+1,,,"Instances")))</f>
        <v>0</v>
      </c>
      <c r="N106">
        <f>IFERROR(SMALL(M5:M343,ROW()-ROW($N$5)+1),"")</f>
        <v>0</v>
      </c>
      <c r="P106">
        <f>IFERROR(SUM(N5:N106),"")</f>
        <v>0</v>
      </c>
      <c r="Q106">
        <f>IF(INDIRECT(ADDRESS($D106+2,Q$2+1,,,"Instances"))="","",INDIRECT(ADDRESS($D106+2,Q$2+1,,,"Instances")))</f>
        <v>0</v>
      </c>
      <c r="R106">
        <f>IFERROR(SMALL(Q5:Q343,ROW()-ROW($R$5)+1),"")</f>
        <v>0</v>
      </c>
      <c r="T106">
        <f>IFERROR(SUM(R5:R106),"")</f>
        <v>0</v>
      </c>
      <c r="U106">
        <f>IF(INDIRECT(ADDRESS($D106+2,U$2+1,,,"Instances"))="","",INDIRECT(ADDRESS($D106+2,U$2+1,,,"Instances")))</f>
        <v>0</v>
      </c>
      <c r="V106">
        <f>IFERROR(SMALL(U5:U343,ROW()-ROW($V$5)+1),"")</f>
        <v>0</v>
      </c>
      <c r="X106">
        <f>IFERROR(SUM(V5:V106),"")</f>
        <v>0</v>
      </c>
      <c r="Y106">
        <f>IF(INDIRECT(ADDRESS($D106+2,Y$2+1,,,"Instances"))="","",INDIRECT(ADDRESS($D106+2,Y$2+1,,,"Instances")))</f>
        <v>0</v>
      </c>
      <c r="Z106">
        <f>IFERROR(SMALL(Y5:Y343,ROW()-ROW($Z$5)+1),"")</f>
        <v>0</v>
      </c>
      <c r="AB106">
        <f>IFERROR(SUM(Z5:Z106),"")</f>
        <v>0</v>
      </c>
      <c r="AC106">
        <f>IF(INDIRECT(ADDRESS($D106+2,AC$2+1,,,"Instances"))="","",INDIRECT(ADDRESS($D106+2,AC$2+1,,,"Instances")))</f>
        <v>0</v>
      </c>
      <c r="AD106">
        <f>IFERROR(SMALL(AC5:AC343,ROW()-ROW($AD$5)+1),"")</f>
        <v>0</v>
      </c>
      <c r="AF106">
        <f>IFERROR(SUM(AD5:AD106),"")</f>
        <v>0</v>
      </c>
      <c r="AG106">
        <f>IF(INDIRECT(ADDRESS($D106+2,AG$2+1,,,"Instances"))="","",INDIRECT(ADDRESS($D106+2,AG$2+1,,,"Instances")))</f>
        <v>0</v>
      </c>
      <c r="AH106">
        <f>IFERROR(SMALL(AG5:AG343,ROW()-ROW($AH$5)+1),"")</f>
        <v>0</v>
      </c>
      <c r="AJ106">
        <f>IFERROR(SUM(AH5:AH106),"")</f>
        <v>0</v>
      </c>
      <c r="AL106">
        <v>102</v>
      </c>
      <c r="AM106" cm="1">
        <f t="array" ref="AM106">_xlfn.SWITCH(Charts!$B$3,"average", AVERAGE(INDIRECT(ADDRESS(101+3,AM$2+1,,,"Instances") &amp; ":" &amp; ADDRESS(101+3,AM$2+1))),"median", MEDIAN(INDIRECT(ADDRESS(101+3,AM$2+1,,,"Instances") &amp; ":" &amp; ADDRESS(101+3,AM$2+1))),"min", MIN(INDIRECT(ADDRESS(101+3,AM$2+1,,,"Instances") &amp; ":" &amp; ADDRESS(101+3,AM$2+1))),"max", MAX(INDIRECT(ADDRESS(101+3,AM$2+1,,,"Instances") &amp; ":" &amp; ADDRESS(101+3,AM$2+1))),"diff", MAX(INDIRECT(ADDRESS(101+3,AM$2+1,,,"Instances") &amp; ":" &amp; ADDRESS(101+3,AM$2+1)))-MIN(INDIRECT(ADDRESS(101+3,AM$2+1,,,"Instances") &amp; ":" &amp; ADDRESS(101+3,AM$2+1))))</f>
        <v>0</v>
      </c>
      <c r="AN106">
        <f>IFERROR(SMALL(AM5:AM343,ROW()-ROW($AN$5)+1),"")</f>
        <v>0</v>
      </c>
      <c r="AP106">
        <f>IFERROR(SUM(AN5:AN106),"")</f>
        <v>0</v>
      </c>
      <c r="AQ106" cm="1">
        <f t="array" ref="AQ106">_xlfn.SWITCH(Charts!$B$3,"average", AVERAGE(INDIRECT(ADDRESS(101+3,AQ$2+1,,,"Instances") &amp; ":" &amp; ADDRESS(101+3,AQ$2+1))),"median", MEDIAN(INDIRECT(ADDRESS(101+3,AQ$2+1,,,"Instances") &amp; ":" &amp; ADDRESS(101+3,AQ$2+1))),"min", MIN(INDIRECT(ADDRESS(101+3,AQ$2+1,,,"Instances") &amp; ":" &amp; ADDRESS(101+3,AQ$2+1))),"max", MAX(INDIRECT(ADDRESS(101+3,AQ$2+1,,,"Instances") &amp; ":" &amp; ADDRESS(101+3,AQ$2+1))),"diff", MAX(INDIRECT(ADDRESS(101+3,AQ$2+1,,,"Instances") &amp; ":" &amp; ADDRESS(101+3,AQ$2+1)))-MIN(INDIRECT(ADDRESS(101+3,AQ$2+1,,,"Instances") &amp; ":" &amp; ADDRESS(101+3,AQ$2+1))))</f>
        <v>0</v>
      </c>
      <c r="AR106">
        <f>IFERROR(SMALL(AQ5:AQ343,ROW()-ROW($AR$5)+1),"")</f>
        <v>0</v>
      </c>
      <c r="AT106">
        <f>IFERROR(SUM(AR5:AR106),"")</f>
        <v>0</v>
      </c>
      <c r="AU106" cm="1">
        <f t="array" ref="AU106">_xlfn.SWITCH(Charts!$B$3,"average", AVERAGE(INDIRECT(ADDRESS(101+3,AU$2+1,,,"Instances") &amp; ":" &amp; ADDRESS(101+3,AU$2+1))),"median", MEDIAN(INDIRECT(ADDRESS(101+3,AU$2+1,,,"Instances") &amp; ":" &amp; ADDRESS(101+3,AU$2+1))),"min", MIN(INDIRECT(ADDRESS(101+3,AU$2+1,,,"Instances") &amp; ":" &amp; ADDRESS(101+3,AU$2+1))),"max", MAX(INDIRECT(ADDRESS(101+3,AU$2+1,,,"Instances") &amp; ":" &amp; ADDRESS(101+3,AU$2+1))),"diff", MAX(INDIRECT(ADDRESS(101+3,AU$2+1,,,"Instances") &amp; ":" &amp; ADDRESS(101+3,AU$2+1)))-MIN(INDIRECT(ADDRESS(101+3,AU$2+1,,,"Instances") &amp; ":" &amp; ADDRESS(101+3,AU$2+1))))</f>
        <v>0</v>
      </c>
      <c r="AV106">
        <f>IFERROR(SMALL(AU5:AU343,ROW()-ROW($AV$5)+1),"")</f>
        <v>0</v>
      </c>
      <c r="AX106">
        <f>IFERROR(SUM(AV5:AV106),"")</f>
        <v>0</v>
      </c>
      <c r="AY106" cm="1">
        <f t="array" ref="AY106">_xlfn.SWITCH(Charts!$B$3,"average", AVERAGE(INDIRECT(ADDRESS(101+3,AY$2+1,,,"Instances") &amp; ":" &amp; ADDRESS(101+3,AY$2+1))),"median", MEDIAN(INDIRECT(ADDRESS(101+3,AY$2+1,,,"Instances") &amp; ":" &amp; ADDRESS(101+3,AY$2+1))),"min", MIN(INDIRECT(ADDRESS(101+3,AY$2+1,,,"Instances") &amp; ":" &amp; ADDRESS(101+3,AY$2+1))),"max", MAX(INDIRECT(ADDRESS(101+3,AY$2+1,,,"Instances") &amp; ":" &amp; ADDRESS(101+3,AY$2+1))),"diff", MAX(INDIRECT(ADDRESS(101+3,AY$2+1,,,"Instances") &amp; ":" &amp; ADDRESS(101+3,AY$2+1)))-MIN(INDIRECT(ADDRESS(101+3,AY$2+1,,,"Instances") &amp; ":" &amp; ADDRESS(101+3,AY$2+1))))</f>
        <v>0</v>
      </c>
      <c r="AZ106">
        <f>IFERROR(SMALL(AY5:AY343,ROW()-ROW($AZ$5)+1),"")</f>
        <v>0</v>
      </c>
      <c r="BB106">
        <f>IFERROR(SUM(AZ5:AZ106),"")</f>
        <v>0</v>
      </c>
      <c r="BC106" cm="1">
        <f t="array" ref="BC106">_xlfn.SWITCH(Charts!$B$3,"average", AVERAGE(INDIRECT(ADDRESS(101+3,BC$2+1,,,"Instances") &amp; ":" &amp; ADDRESS(101+3,BC$2+1))),"median", MEDIAN(INDIRECT(ADDRESS(101+3,BC$2+1,,,"Instances") &amp; ":" &amp; ADDRESS(101+3,BC$2+1))),"min", MIN(INDIRECT(ADDRESS(101+3,BC$2+1,,,"Instances") &amp; ":" &amp; ADDRESS(101+3,BC$2+1))),"max", MAX(INDIRECT(ADDRESS(101+3,BC$2+1,,,"Instances") &amp; ":" &amp; ADDRESS(101+3,BC$2+1))),"diff", MAX(INDIRECT(ADDRESS(101+3,BC$2+1,,,"Instances") &amp; ":" &amp; ADDRESS(101+3,BC$2+1)))-MIN(INDIRECT(ADDRESS(101+3,BC$2+1,,,"Instances") &amp; ":" &amp; ADDRESS(101+3,BC$2+1))))</f>
        <v>0</v>
      </c>
      <c r="BD106">
        <f>IFERROR(SMALL(BC5:BC343,ROW()-ROW($BD$5)+1),"")</f>
        <v>0</v>
      </c>
      <c r="BF106">
        <f>IFERROR(SUM(BD5:BD106),"")</f>
        <v>0</v>
      </c>
      <c r="BG106" cm="1">
        <f t="array" ref="BG106">_xlfn.SWITCH(Charts!$B$3,"average", AVERAGE(INDIRECT(ADDRESS(101+3,BG$2+1,,,"Instances") &amp; ":" &amp; ADDRESS(101+3,BG$2+1))),"median", MEDIAN(INDIRECT(ADDRESS(101+3,BG$2+1,,,"Instances") &amp; ":" &amp; ADDRESS(101+3,BG$2+1))),"min", MIN(INDIRECT(ADDRESS(101+3,BG$2+1,,,"Instances") &amp; ":" &amp; ADDRESS(101+3,BG$2+1))),"max", MAX(INDIRECT(ADDRESS(101+3,BG$2+1,,,"Instances") &amp; ":" &amp; ADDRESS(101+3,BG$2+1))),"diff", MAX(INDIRECT(ADDRESS(101+3,BG$2+1,,,"Instances") &amp; ":" &amp; ADDRESS(101+3,BG$2+1)))-MIN(INDIRECT(ADDRESS(101+3,BG$2+1,,,"Instances") &amp; ":" &amp; ADDRESS(101+3,BG$2+1))))</f>
        <v>0</v>
      </c>
      <c r="BH106">
        <f>IFERROR(SMALL(BG5:BG343,ROW()-ROW($BH$5)+1),"")</f>
        <v>0</v>
      </c>
      <c r="BJ106">
        <f>IFERROR(SUM(BH5:BH106),"")</f>
        <v>0</v>
      </c>
      <c r="BK106" cm="1">
        <f t="array" ref="BK106">_xlfn.SWITCH(Charts!$B$3,"average", AVERAGE(INDIRECT(ADDRESS(101+3,BK$2+1,,,"Instances") &amp; ":" &amp; ADDRESS(101+3,BK$2+1))),"median", MEDIAN(INDIRECT(ADDRESS(101+3,BK$2+1,,,"Instances") &amp; ":" &amp; ADDRESS(101+3,BK$2+1))),"min", MIN(INDIRECT(ADDRESS(101+3,BK$2+1,,,"Instances") &amp; ":" &amp; ADDRESS(101+3,BK$2+1))),"max", MAX(INDIRECT(ADDRESS(101+3,BK$2+1,,,"Instances") &amp; ":" &amp; ADDRESS(101+3,BK$2+1))),"diff", MAX(INDIRECT(ADDRESS(101+3,BK$2+1,,,"Instances") &amp; ":" &amp; ADDRESS(101+3,BK$2+1)))-MIN(INDIRECT(ADDRESS(101+3,BK$2+1,,,"Instances") &amp; ":" &amp; ADDRESS(101+3,BK$2+1))))</f>
        <v>0</v>
      </c>
      <c r="BL106">
        <f>IFERROR(SMALL(BK5:BK343,ROW()-ROW($BL$5)+1),"")</f>
        <v>0</v>
      </c>
      <c r="BN106">
        <f>IFERROR(SUM(BL5:BL106),"")</f>
        <v>0</v>
      </c>
      <c r="BO106" cm="1">
        <f t="array" ref="BO106">_xlfn.SWITCH(Charts!$B$3,"average", AVERAGE(INDIRECT(ADDRESS(101+3,BO$2+1,,,"Instances") &amp; ":" &amp; ADDRESS(101+3,BO$2+1))),"median", MEDIAN(INDIRECT(ADDRESS(101+3,BO$2+1,,,"Instances") &amp; ":" &amp; ADDRESS(101+3,BO$2+1))),"min", MIN(INDIRECT(ADDRESS(101+3,BO$2+1,,,"Instances") &amp; ":" &amp; ADDRESS(101+3,BO$2+1))),"max", MAX(INDIRECT(ADDRESS(101+3,BO$2+1,,,"Instances") &amp; ":" &amp; ADDRESS(101+3,BO$2+1))),"diff", MAX(INDIRECT(ADDRESS(101+3,BO$2+1,,,"Instances") &amp; ":" &amp; ADDRESS(101+3,BO$2+1)))-MIN(INDIRECT(ADDRESS(101+3,BO$2+1,,,"Instances") &amp; ":" &amp; ADDRESS(101+3,BO$2+1))))</f>
        <v>0</v>
      </c>
      <c r="BP106">
        <f>IFERROR(SMALL(BO5:BO343,ROW()-ROW($BP$5)+1),"")</f>
        <v>0</v>
      </c>
      <c r="BR106">
        <f>IFERROR(SUM(BP5:BP106),"")</f>
        <v>0</v>
      </c>
      <c r="BU106">
        <f>IF(Charts!$B$3="none",E1808,IF(AM1808="",NA(),AM1808))</f>
        <v>0</v>
      </c>
      <c r="BV106">
        <f>IF(Charts!$B$3="none",F1808,IF(AN1808="",NA(),AN1808))</f>
        <v>0</v>
      </c>
      <c r="BW106">
        <f>IF(Charts!$B$3="none",G1808,IF(AO1808="",NA(),AO1808))</f>
        <v>0</v>
      </c>
      <c r="BX106">
        <f>IF(Charts!$B$3="none",H1808,IF(AP1808="",NA(),AP1808))</f>
        <v>0</v>
      </c>
      <c r="BY106">
        <f>IF(Charts!$B$3="none",I1808,IF(AQ1808="",NA(),AQ1808))</f>
        <v>0</v>
      </c>
      <c r="BZ106">
        <f>IF(Charts!$B$3="none",J1808,IF(AR1808="",NA(),AR1808))</f>
        <v>0</v>
      </c>
      <c r="CA106">
        <f>IF(Charts!$B$3="none",K1808,IF(AS1808="",NA(),AS1808))</f>
        <v>0</v>
      </c>
      <c r="CB106">
        <f>IF(Charts!$B$3="none",L1808,IF(AT1808="",NA(),AT1808))</f>
        <v>0</v>
      </c>
      <c r="CC106">
        <f>IF(Charts!$B$3="none",M1808,IF(AU1808="",NA(),AU1808))</f>
        <v>0</v>
      </c>
      <c r="CD106">
        <f>IF(Charts!$B$3="none",N1808,IF(AV1808="",NA(),AV1808))</f>
        <v>0</v>
      </c>
      <c r="CE106">
        <f>IF(Charts!$B$3="none",O1808,IF(AW1808="",NA(),AW1808))</f>
        <v>0</v>
      </c>
      <c r="CF106">
        <f>IF(Charts!$B$3="none",P1808,IF(AX1808="",NA(),AX1808))</f>
        <v>0</v>
      </c>
      <c r="CG106">
        <f>IF(Charts!$B$3="none",Q1808,IF(AY1808="",NA(),AY1808))</f>
        <v>0</v>
      </c>
      <c r="CH106">
        <f>IF(Charts!$B$3="none",R1808,IF(AZ1808="",NA(),AZ1808))</f>
        <v>0</v>
      </c>
      <c r="CI106">
        <f>IF(Charts!$B$3="none",S1808,IF(BA1808="",NA(),BA1808))</f>
        <v>0</v>
      </c>
      <c r="CJ106">
        <f>IF(Charts!$B$3="none",T1808,IF(BB1808="",NA(),BB1808))</f>
        <v>0</v>
      </c>
      <c r="CK106">
        <f>IF(Charts!$B$3="none",U1808,IF(BC1808="",NA(),BC1808))</f>
        <v>0</v>
      </c>
      <c r="CL106">
        <f>IF(Charts!$B$3="none",V1808,IF(BD1808="",NA(),BD1808))</f>
        <v>0</v>
      </c>
      <c r="CM106">
        <f>IF(Charts!$B$3="none",W1808,IF(BE1808="",NA(),BE1808))</f>
        <v>0</v>
      </c>
      <c r="CN106">
        <f>IF(Charts!$B$3="none",X1808,IF(BF1808="",NA(),BF1808))</f>
        <v>0</v>
      </c>
      <c r="CO106">
        <f>IF(Charts!$B$3="none",Y1808,IF(BG1808="",NA(),BG1808))</f>
        <v>0</v>
      </c>
      <c r="CP106">
        <f>IF(Charts!$B$3="none",Z1808,IF(BH1808="",NA(),BH1808))</f>
        <v>0</v>
      </c>
      <c r="CQ106">
        <f>IF(Charts!$B$3="none",AA1808,IF(BI1808="",NA(),BI1808))</f>
        <v>0</v>
      </c>
      <c r="CR106">
        <f>IF(Charts!$B$3="none",AB1808,IF(BJ1808="",NA(),BJ1808))</f>
        <v>0</v>
      </c>
      <c r="CS106">
        <f>IF(Charts!$B$3="none",AC1808,IF(BK1808="",NA(),BK1808))</f>
        <v>0</v>
      </c>
      <c r="CT106">
        <f>IF(Charts!$B$3="none",AD1808,IF(BL1808="",NA(),BL1808))</f>
        <v>0</v>
      </c>
      <c r="CU106">
        <f>IF(Charts!$B$3="none",AE1808,IF(BM1808="",NA(),BM1808))</f>
        <v>0</v>
      </c>
      <c r="CV106">
        <f>IF(Charts!$B$3="none",AF1808,IF(BN1808="",NA(),BN1808))</f>
        <v>0</v>
      </c>
      <c r="CW106">
        <f>IF(Charts!$B$3="none",AG1808,IF(BO1808="",NA(),BO1808))</f>
        <v>0</v>
      </c>
      <c r="CX106">
        <f>IF(Charts!$B$3="none",AH1808,IF(BP1808="",NA(),BP1808))</f>
        <v>0</v>
      </c>
      <c r="CY106">
        <f>IF(Charts!$B$3="none",AI1808,IF(BQ1808="",NA(),BQ1808))</f>
        <v>0</v>
      </c>
      <c r="CZ106">
        <f>IF(Charts!$B$3="none",AJ1808,IF(BR1808="",NA(),BR1808))</f>
        <v>0</v>
      </c>
    </row>
    <row r="107" spans="4:104">
      <c r="D107">
        <v>103</v>
      </c>
      <c r="E107">
        <f>IF(INDIRECT(ADDRESS($D107+2,E$2+1,,,"Instances"))="","",INDIRECT(ADDRESS($D107+2,E$2+1,,,"Instances")))</f>
        <v>0</v>
      </c>
      <c r="F107">
        <f>IFERROR(SMALL(E5:E343,ROW()-ROW($F$5)+1),"")</f>
        <v>0</v>
      </c>
      <c r="H107">
        <f>IFERROR(SUM(F5:F107),"")</f>
        <v>0</v>
      </c>
      <c r="I107">
        <f>IF(INDIRECT(ADDRESS($D107+2,I$2+1,,,"Instances"))="","",INDIRECT(ADDRESS($D107+2,I$2+1,,,"Instances")))</f>
        <v>0</v>
      </c>
      <c r="J107">
        <f>IFERROR(SMALL(I5:I343,ROW()-ROW($J$5)+1),"")</f>
        <v>0</v>
      </c>
      <c r="L107">
        <f>IFERROR(SUM(J5:J107),"")</f>
        <v>0</v>
      </c>
      <c r="M107">
        <f>IF(INDIRECT(ADDRESS($D107+2,M$2+1,,,"Instances"))="","",INDIRECT(ADDRESS($D107+2,M$2+1,,,"Instances")))</f>
        <v>0</v>
      </c>
      <c r="N107">
        <f>IFERROR(SMALL(M5:M343,ROW()-ROW($N$5)+1),"")</f>
        <v>0</v>
      </c>
      <c r="P107">
        <f>IFERROR(SUM(N5:N107),"")</f>
        <v>0</v>
      </c>
      <c r="Q107">
        <f>IF(INDIRECT(ADDRESS($D107+2,Q$2+1,,,"Instances"))="","",INDIRECT(ADDRESS($D107+2,Q$2+1,,,"Instances")))</f>
        <v>0</v>
      </c>
      <c r="R107">
        <f>IFERROR(SMALL(Q5:Q343,ROW()-ROW($R$5)+1),"")</f>
        <v>0</v>
      </c>
      <c r="T107">
        <f>IFERROR(SUM(R5:R107),"")</f>
        <v>0</v>
      </c>
      <c r="U107">
        <f>IF(INDIRECT(ADDRESS($D107+2,U$2+1,,,"Instances"))="","",INDIRECT(ADDRESS($D107+2,U$2+1,,,"Instances")))</f>
        <v>0</v>
      </c>
      <c r="V107">
        <f>IFERROR(SMALL(U5:U343,ROW()-ROW($V$5)+1),"")</f>
        <v>0</v>
      </c>
      <c r="X107">
        <f>IFERROR(SUM(V5:V107),"")</f>
        <v>0</v>
      </c>
      <c r="Y107">
        <f>IF(INDIRECT(ADDRESS($D107+2,Y$2+1,,,"Instances"))="","",INDIRECT(ADDRESS($D107+2,Y$2+1,,,"Instances")))</f>
        <v>0</v>
      </c>
      <c r="Z107">
        <f>IFERROR(SMALL(Y5:Y343,ROW()-ROW($Z$5)+1),"")</f>
        <v>0</v>
      </c>
      <c r="AB107">
        <f>IFERROR(SUM(Z5:Z107),"")</f>
        <v>0</v>
      </c>
      <c r="AC107">
        <f>IF(INDIRECT(ADDRESS($D107+2,AC$2+1,,,"Instances"))="","",INDIRECT(ADDRESS($D107+2,AC$2+1,,,"Instances")))</f>
        <v>0</v>
      </c>
      <c r="AD107">
        <f>IFERROR(SMALL(AC5:AC343,ROW()-ROW($AD$5)+1),"")</f>
        <v>0</v>
      </c>
      <c r="AF107">
        <f>IFERROR(SUM(AD5:AD107),"")</f>
        <v>0</v>
      </c>
      <c r="AG107">
        <f>IF(INDIRECT(ADDRESS($D107+2,AG$2+1,,,"Instances"))="","",INDIRECT(ADDRESS($D107+2,AG$2+1,,,"Instances")))</f>
        <v>0</v>
      </c>
      <c r="AH107">
        <f>IFERROR(SMALL(AG5:AG343,ROW()-ROW($AH$5)+1),"")</f>
        <v>0</v>
      </c>
      <c r="AJ107">
        <f>IFERROR(SUM(AH5:AH107),"")</f>
        <v>0</v>
      </c>
      <c r="AL107">
        <v>103</v>
      </c>
      <c r="AM107" cm="1">
        <f t="array" ref="AM107">_xlfn.SWITCH(Charts!$B$3,"average", AVERAGE(INDIRECT(ADDRESS(102+3,AM$2+1,,,"Instances") &amp; ":" &amp; ADDRESS(102+3,AM$2+1))),"median", MEDIAN(INDIRECT(ADDRESS(102+3,AM$2+1,,,"Instances") &amp; ":" &amp; ADDRESS(102+3,AM$2+1))),"min", MIN(INDIRECT(ADDRESS(102+3,AM$2+1,,,"Instances") &amp; ":" &amp; ADDRESS(102+3,AM$2+1))),"max", MAX(INDIRECT(ADDRESS(102+3,AM$2+1,,,"Instances") &amp; ":" &amp; ADDRESS(102+3,AM$2+1))),"diff", MAX(INDIRECT(ADDRESS(102+3,AM$2+1,,,"Instances") &amp; ":" &amp; ADDRESS(102+3,AM$2+1)))-MIN(INDIRECT(ADDRESS(102+3,AM$2+1,,,"Instances") &amp; ":" &amp; ADDRESS(102+3,AM$2+1))))</f>
        <v>0</v>
      </c>
      <c r="AN107">
        <f>IFERROR(SMALL(AM5:AM343,ROW()-ROW($AN$5)+1),"")</f>
        <v>0</v>
      </c>
      <c r="AP107">
        <f>IFERROR(SUM(AN5:AN107),"")</f>
        <v>0</v>
      </c>
      <c r="AQ107" cm="1">
        <f t="array" ref="AQ107">_xlfn.SWITCH(Charts!$B$3,"average", AVERAGE(INDIRECT(ADDRESS(102+3,AQ$2+1,,,"Instances") &amp; ":" &amp; ADDRESS(102+3,AQ$2+1))),"median", MEDIAN(INDIRECT(ADDRESS(102+3,AQ$2+1,,,"Instances") &amp; ":" &amp; ADDRESS(102+3,AQ$2+1))),"min", MIN(INDIRECT(ADDRESS(102+3,AQ$2+1,,,"Instances") &amp; ":" &amp; ADDRESS(102+3,AQ$2+1))),"max", MAX(INDIRECT(ADDRESS(102+3,AQ$2+1,,,"Instances") &amp; ":" &amp; ADDRESS(102+3,AQ$2+1))),"diff", MAX(INDIRECT(ADDRESS(102+3,AQ$2+1,,,"Instances") &amp; ":" &amp; ADDRESS(102+3,AQ$2+1)))-MIN(INDIRECT(ADDRESS(102+3,AQ$2+1,,,"Instances") &amp; ":" &amp; ADDRESS(102+3,AQ$2+1))))</f>
        <v>0</v>
      </c>
      <c r="AR107">
        <f>IFERROR(SMALL(AQ5:AQ343,ROW()-ROW($AR$5)+1),"")</f>
        <v>0</v>
      </c>
      <c r="AT107">
        <f>IFERROR(SUM(AR5:AR107),"")</f>
        <v>0</v>
      </c>
      <c r="AU107" cm="1">
        <f t="array" ref="AU107">_xlfn.SWITCH(Charts!$B$3,"average", AVERAGE(INDIRECT(ADDRESS(102+3,AU$2+1,,,"Instances") &amp; ":" &amp; ADDRESS(102+3,AU$2+1))),"median", MEDIAN(INDIRECT(ADDRESS(102+3,AU$2+1,,,"Instances") &amp; ":" &amp; ADDRESS(102+3,AU$2+1))),"min", MIN(INDIRECT(ADDRESS(102+3,AU$2+1,,,"Instances") &amp; ":" &amp; ADDRESS(102+3,AU$2+1))),"max", MAX(INDIRECT(ADDRESS(102+3,AU$2+1,,,"Instances") &amp; ":" &amp; ADDRESS(102+3,AU$2+1))),"diff", MAX(INDIRECT(ADDRESS(102+3,AU$2+1,,,"Instances") &amp; ":" &amp; ADDRESS(102+3,AU$2+1)))-MIN(INDIRECT(ADDRESS(102+3,AU$2+1,,,"Instances") &amp; ":" &amp; ADDRESS(102+3,AU$2+1))))</f>
        <v>0</v>
      </c>
      <c r="AV107">
        <f>IFERROR(SMALL(AU5:AU343,ROW()-ROW($AV$5)+1),"")</f>
        <v>0</v>
      </c>
      <c r="AX107">
        <f>IFERROR(SUM(AV5:AV107),"")</f>
        <v>0</v>
      </c>
      <c r="AY107" cm="1">
        <f t="array" ref="AY107">_xlfn.SWITCH(Charts!$B$3,"average", AVERAGE(INDIRECT(ADDRESS(102+3,AY$2+1,,,"Instances") &amp; ":" &amp; ADDRESS(102+3,AY$2+1))),"median", MEDIAN(INDIRECT(ADDRESS(102+3,AY$2+1,,,"Instances") &amp; ":" &amp; ADDRESS(102+3,AY$2+1))),"min", MIN(INDIRECT(ADDRESS(102+3,AY$2+1,,,"Instances") &amp; ":" &amp; ADDRESS(102+3,AY$2+1))),"max", MAX(INDIRECT(ADDRESS(102+3,AY$2+1,,,"Instances") &amp; ":" &amp; ADDRESS(102+3,AY$2+1))),"diff", MAX(INDIRECT(ADDRESS(102+3,AY$2+1,,,"Instances") &amp; ":" &amp; ADDRESS(102+3,AY$2+1)))-MIN(INDIRECT(ADDRESS(102+3,AY$2+1,,,"Instances") &amp; ":" &amp; ADDRESS(102+3,AY$2+1))))</f>
        <v>0</v>
      </c>
      <c r="AZ107">
        <f>IFERROR(SMALL(AY5:AY343,ROW()-ROW($AZ$5)+1),"")</f>
        <v>0</v>
      </c>
      <c r="BB107">
        <f>IFERROR(SUM(AZ5:AZ107),"")</f>
        <v>0</v>
      </c>
      <c r="BC107" cm="1">
        <f t="array" ref="BC107">_xlfn.SWITCH(Charts!$B$3,"average", AVERAGE(INDIRECT(ADDRESS(102+3,BC$2+1,,,"Instances") &amp; ":" &amp; ADDRESS(102+3,BC$2+1))),"median", MEDIAN(INDIRECT(ADDRESS(102+3,BC$2+1,,,"Instances") &amp; ":" &amp; ADDRESS(102+3,BC$2+1))),"min", MIN(INDIRECT(ADDRESS(102+3,BC$2+1,,,"Instances") &amp; ":" &amp; ADDRESS(102+3,BC$2+1))),"max", MAX(INDIRECT(ADDRESS(102+3,BC$2+1,,,"Instances") &amp; ":" &amp; ADDRESS(102+3,BC$2+1))),"diff", MAX(INDIRECT(ADDRESS(102+3,BC$2+1,,,"Instances") &amp; ":" &amp; ADDRESS(102+3,BC$2+1)))-MIN(INDIRECT(ADDRESS(102+3,BC$2+1,,,"Instances") &amp; ":" &amp; ADDRESS(102+3,BC$2+1))))</f>
        <v>0</v>
      </c>
      <c r="BD107">
        <f>IFERROR(SMALL(BC5:BC343,ROW()-ROW($BD$5)+1),"")</f>
        <v>0</v>
      </c>
      <c r="BF107">
        <f>IFERROR(SUM(BD5:BD107),"")</f>
        <v>0</v>
      </c>
      <c r="BG107" cm="1">
        <f t="array" ref="BG107">_xlfn.SWITCH(Charts!$B$3,"average", AVERAGE(INDIRECT(ADDRESS(102+3,BG$2+1,,,"Instances") &amp; ":" &amp; ADDRESS(102+3,BG$2+1))),"median", MEDIAN(INDIRECT(ADDRESS(102+3,BG$2+1,,,"Instances") &amp; ":" &amp; ADDRESS(102+3,BG$2+1))),"min", MIN(INDIRECT(ADDRESS(102+3,BG$2+1,,,"Instances") &amp; ":" &amp; ADDRESS(102+3,BG$2+1))),"max", MAX(INDIRECT(ADDRESS(102+3,BG$2+1,,,"Instances") &amp; ":" &amp; ADDRESS(102+3,BG$2+1))),"diff", MAX(INDIRECT(ADDRESS(102+3,BG$2+1,,,"Instances") &amp; ":" &amp; ADDRESS(102+3,BG$2+1)))-MIN(INDIRECT(ADDRESS(102+3,BG$2+1,,,"Instances") &amp; ":" &amp; ADDRESS(102+3,BG$2+1))))</f>
        <v>0</v>
      </c>
      <c r="BH107">
        <f>IFERROR(SMALL(BG5:BG343,ROW()-ROW($BH$5)+1),"")</f>
        <v>0</v>
      </c>
      <c r="BJ107">
        <f>IFERROR(SUM(BH5:BH107),"")</f>
        <v>0</v>
      </c>
      <c r="BK107" cm="1">
        <f t="array" ref="BK107">_xlfn.SWITCH(Charts!$B$3,"average", AVERAGE(INDIRECT(ADDRESS(102+3,BK$2+1,,,"Instances") &amp; ":" &amp; ADDRESS(102+3,BK$2+1))),"median", MEDIAN(INDIRECT(ADDRESS(102+3,BK$2+1,,,"Instances") &amp; ":" &amp; ADDRESS(102+3,BK$2+1))),"min", MIN(INDIRECT(ADDRESS(102+3,BK$2+1,,,"Instances") &amp; ":" &amp; ADDRESS(102+3,BK$2+1))),"max", MAX(INDIRECT(ADDRESS(102+3,BK$2+1,,,"Instances") &amp; ":" &amp; ADDRESS(102+3,BK$2+1))),"diff", MAX(INDIRECT(ADDRESS(102+3,BK$2+1,,,"Instances") &amp; ":" &amp; ADDRESS(102+3,BK$2+1)))-MIN(INDIRECT(ADDRESS(102+3,BK$2+1,,,"Instances") &amp; ":" &amp; ADDRESS(102+3,BK$2+1))))</f>
        <v>0</v>
      </c>
      <c r="BL107">
        <f>IFERROR(SMALL(BK5:BK343,ROW()-ROW($BL$5)+1),"")</f>
        <v>0</v>
      </c>
      <c r="BN107">
        <f>IFERROR(SUM(BL5:BL107),"")</f>
        <v>0</v>
      </c>
      <c r="BO107" cm="1">
        <f t="array" ref="BO107">_xlfn.SWITCH(Charts!$B$3,"average", AVERAGE(INDIRECT(ADDRESS(102+3,BO$2+1,,,"Instances") &amp; ":" &amp; ADDRESS(102+3,BO$2+1))),"median", MEDIAN(INDIRECT(ADDRESS(102+3,BO$2+1,,,"Instances") &amp; ":" &amp; ADDRESS(102+3,BO$2+1))),"min", MIN(INDIRECT(ADDRESS(102+3,BO$2+1,,,"Instances") &amp; ":" &amp; ADDRESS(102+3,BO$2+1))),"max", MAX(INDIRECT(ADDRESS(102+3,BO$2+1,,,"Instances") &amp; ":" &amp; ADDRESS(102+3,BO$2+1))),"diff", MAX(INDIRECT(ADDRESS(102+3,BO$2+1,,,"Instances") &amp; ":" &amp; ADDRESS(102+3,BO$2+1)))-MIN(INDIRECT(ADDRESS(102+3,BO$2+1,,,"Instances") &amp; ":" &amp; ADDRESS(102+3,BO$2+1))))</f>
        <v>0</v>
      </c>
      <c r="BP107">
        <f>IFERROR(SMALL(BO5:BO343,ROW()-ROW($BP$5)+1),"")</f>
        <v>0</v>
      </c>
      <c r="BR107">
        <f>IFERROR(SUM(BP5:BP107),"")</f>
        <v>0</v>
      </c>
      <c r="BU107">
        <f>IF(Charts!$B$3="none",E1809,IF(AM1809="",NA(),AM1809))</f>
        <v>0</v>
      </c>
      <c r="BV107">
        <f>IF(Charts!$B$3="none",F1809,IF(AN1809="",NA(),AN1809))</f>
        <v>0</v>
      </c>
      <c r="BW107">
        <f>IF(Charts!$B$3="none",G1809,IF(AO1809="",NA(),AO1809))</f>
        <v>0</v>
      </c>
      <c r="BX107">
        <f>IF(Charts!$B$3="none",H1809,IF(AP1809="",NA(),AP1809))</f>
        <v>0</v>
      </c>
      <c r="BY107">
        <f>IF(Charts!$B$3="none",I1809,IF(AQ1809="",NA(),AQ1809))</f>
        <v>0</v>
      </c>
      <c r="BZ107">
        <f>IF(Charts!$B$3="none",J1809,IF(AR1809="",NA(),AR1809))</f>
        <v>0</v>
      </c>
      <c r="CA107">
        <f>IF(Charts!$B$3="none",K1809,IF(AS1809="",NA(),AS1809))</f>
        <v>0</v>
      </c>
      <c r="CB107">
        <f>IF(Charts!$B$3="none",L1809,IF(AT1809="",NA(),AT1809))</f>
        <v>0</v>
      </c>
      <c r="CC107">
        <f>IF(Charts!$B$3="none",M1809,IF(AU1809="",NA(),AU1809))</f>
        <v>0</v>
      </c>
      <c r="CD107">
        <f>IF(Charts!$B$3="none",N1809,IF(AV1809="",NA(),AV1809))</f>
        <v>0</v>
      </c>
      <c r="CE107">
        <f>IF(Charts!$B$3="none",O1809,IF(AW1809="",NA(),AW1809))</f>
        <v>0</v>
      </c>
      <c r="CF107">
        <f>IF(Charts!$B$3="none",P1809,IF(AX1809="",NA(),AX1809))</f>
        <v>0</v>
      </c>
      <c r="CG107">
        <f>IF(Charts!$B$3="none",Q1809,IF(AY1809="",NA(),AY1809))</f>
        <v>0</v>
      </c>
      <c r="CH107">
        <f>IF(Charts!$B$3="none",R1809,IF(AZ1809="",NA(),AZ1809))</f>
        <v>0</v>
      </c>
      <c r="CI107">
        <f>IF(Charts!$B$3="none",S1809,IF(BA1809="",NA(),BA1809))</f>
        <v>0</v>
      </c>
      <c r="CJ107">
        <f>IF(Charts!$B$3="none",T1809,IF(BB1809="",NA(),BB1809))</f>
        <v>0</v>
      </c>
      <c r="CK107">
        <f>IF(Charts!$B$3="none",U1809,IF(BC1809="",NA(),BC1809))</f>
        <v>0</v>
      </c>
      <c r="CL107">
        <f>IF(Charts!$B$3="none",V1809,IF(BD1809="",NA(),BD1809))</f>
        <v>0</v>
      </c>
      <c r="CM107">
        <f>IF(Charts!$B$3="none",W1809,IF(BE1809="",NA(),BE1809))</f>
        <v>0</v>
      </c>
      <c r="CN107">
        <f>IF(Charts!$B$3="none",X1809,IF(BF1809="",NA(),BF1809))</f>
        <v>0</v>
      </c>
      <c r="CO107">
        <f>IF(Charts!$B$3="none",Y1809,IF(BG1809="",NA(),BG1809))</f>
        <v>0</v>
      </c>
      <c r="CP107">
        <f>IF(Charts!$B$3="none",Z1809,IF(BH1809="",NA(),BH1809))</f>
        <v>0</v>
      </c>
      <c r="CQ107">
        <f>IF(Charts!$B$3="none",AA1809,IF(BI1809="",NA(),BI1809))</f>
        <v>0</v>
      </c>
      <c r="CR107">
        <f>IF(Charts!$B$3="none",AB1809,IF(BJ1809="",NA(),BJ1809))</f>
        <v>0</v>
      </c>
      <c r="CS107">
        <f>IF(Charts!$B$3="none",AC1809,IF(BK1809="",NA(),BK1809))</f>
        <v>0</v>
      </c>
      <c r="CT107">
        <f>IF(Charts!$B$3="none",AD1809,IF(BL1809="",NA(),BL1809))</f>
        <v>0</v>
      </c>
      <c r="CU107">
        <f>IF(Charts!$B$3="none",AE1809,IF(BM1809="",NA(),BM1809))</f>
        <v>0</v>
      </c>
      <c r="CV107">
        <f>IF(Charts!$B$3="none",AF1809,IF(BN1809="",NA(),BN1809))</f>
        <v>0</v>
      </c>
      <c r="CW107">
        <f>IF(Charts!$B$3="none",AG1809,IF(BO1809="",NA(),BO1809))</f>
        <v>0</v>
      </c>
      <c r="CX107">
        <f>IF(Charts!$B$3="none",AH1809,IF(BP1809="",NA(),BP1809))</f>
        <v>0</v>
      </c>
      <c r="CY107">
        <f>IF(Charts!$B$3="none",AI1809,IF(BQ1809="",NA(),BQ1809))</f>
        <v>0</v>
      </c>
      <c r="CZ107">
        <f>IF(Charts!$B$3="none",AJ1809,IF(BR1809="",NA(),BR1809))</f>
        <v>0</v>
      </c>
    </row>
    <row r="108" spans="4:104">
      <c r="D108">
        <v>104</v>
      </c>
      <c r="E108">
        <f>IF(INDIRECT(ADDRESS($D108+2,E$2+1,,,"Instances"))="","",INDIRECT(ADDRESS($D108+2,E$2+1,,,"Instances")))</f>
        <v>0</v>
      </c>
      <c r="F108">
        <f>IFERROR(SMALL(E5:E343,ROW()-ROW($F$5)+1),"")</f>
        <v>0</v>
      </c>
      <c r="H108">
        <f>IFERROR(SUM(F5:F108),"")</f>
        <v>0</v>
      </c>
      <c r="I108">
        <f>IF(INDIRECT(ADDRESS($D108+2,I$2+1,,,"Instances"))="","",INDIRECT(ADDRESS($D108+2,I$2+1,,,"Instances")))</f>
        <v>0</v>
      </c>
      <c r="J108">
        <f>IFERROR(SMALL(I5:I343,ROW()-ROW($J$5)+1),"")</f>
        <v>0</v>
      </c>
      <c r="L108">
        <f>IFERROR(SUM(J5:J108),"")</f>
        <v>0</v>
      </c>
      <c r="M108">
        <f>IF(INDIRECT(ADDRESS($D108+2,M$2+1,,,"Instances"))="","",INDIRECT(ADDRESS($D108+2,M$2+1,,,"Instances")))</f>
        <v>0</v>
      </c>
      <c r="N108">
        <f>IFERROR(SMALL(M5:M343,ROW()-ROW($N$5)+1),"")</f>
        <v>0</v>
      </c>
      <c r="P108">
        <f>IFERROR(SUM(N5:N108),"")</f>
        <v>0</v>
      </c>
      <c r="Q108">
        <f>IF(INDIRECT(ADDRESS($D108+2,Q$2+1,,,"Instances"))="","",INDIRECT(ADDRESS($D108+2,Q$2+1,,,"Instances")))</f>
        <v>0</v>
      </c>
      <c r="R108">
        <f>IFERROR(SMALL(Q5:Q343,ROW()-ROW($R$5)+1),"")</f>
        <v>0</v>
      </c>
      <c r="T108">
        <f>IFERROR(SUM(R5:R108),"")</f>
        <v>0</v>
      </c>
      <c r="U108">
        <f>IF(INDIRECT(ADDRESS($D108+2,U$2+1,,,"Instances"))="","",INDIRECT(ADDRESS($D108+2,U$2+1,,,"Instances")))</f>
        <v>0</v>
      </c>
      <c r="V108">
        <f>IFERROR(SMALL(U5:U343,ROW()-ROW($V$5)+1),"")</f>
        <v>0</v>
      </c>
      <c r="X108">
        <f>IFERROR(SUM(V5:V108),"")</f>
        <v>0</v>
      </c>
      <c r="Y108">
        <f>IF(INDIRECT(ADDRESS($D108+2,Y$2+1,,,"Instances"))="","",INDIRECT(ADDRESS($D108+2,Y$2+1,,,"Instances")))</f>
        <v>0</v>
      </c>
      <c r="Z108">
        <f>IFERROR(SMALL(Y5:Y343,ROW()-ROW($Z$5)+1),"")</f>
        <v>0</v>
      </c>
      <c r="AB108">
        <f>IFERROR(SUM(Z5:Z108),"")</f>
        <v>0</v>
      </c>
      <c r="AC108">
        <f>IF(INDIRECT(ADDRESS($D108+2,AC$2+1,,,"Instances"))="","",INDIRECT(ADDRESS($D108+2,AC$2+1,,,"Instances")))</f>
        <v>0</v>
      </c>
      <c r="AD108">
        <f>IFERROR(SMALL(AC5:AC343,ROW()-ROW($AD$5)+1),"")</f>
        <v>0</v>
      </c>
      <c r="AF108">
        <f>IFERROR(SUM(AD5:AD108),"")</f>
        <v>0</v>
      </c>
      <c r="AG108">
        <f>IF(INDIRECT(ADDRESS($D108+2,AG$2+1,,,"Instances"))="","",INDIRECT(ADDRESS($D108+2,AG$2+1,,,"Instances")))</f>
        <v>0</v>
      </c>
      <c r="AH108">
        <f>IFERROR(SMALL(AG5:AG343,ROW()-ROW($AH$5)+1),"")</f>
        <v>0</v>
      </c>
      <c r="AJ108">
        <f>IFERROR(SUM(AH5:AH108),"")</f>
        <v>0</v>
      </c>
      <c r="AL108">
        <v>104</v>
      </c>
      <c r="AM108" cm="1">
        <f t="array" ref="AM108">_xlfn.SWITCH(Charts!$B$3,"average", AVERAGE(INDIRECT(ADDRESS(103+3,AM$2+1,,,"Instances") &amp; ":" &amp; ADDRESS(103+3,AM$2+1))),"median", MEDIAN(INDIRECT(ADDRESS(103+3,AM$2+1,,,"Instances") &amp; ":" &amp; ADDRESS(103+3,AM$2+1))),"min", MIN(INDIRECT(ADDRESS(103+3,AM$2+1,,,"Instances") &amp; ":" &amp; ADDRESS(103+3,AM$2+1))),"max", MAX(INDIRECT(ADDRESS(103+3,AM$2+1,,,"Instances") &amp; ":" &amp; ADDRESS(103+3,AM$2+1))),"diff", MAX(INDIRECT(ADDRESS(103+3,AM$2+1,,,"Instances") &amp; ":" &amp; ADDRESS(103+3,AM$2+1)))-MIN(INDIRECT(ADDRESS(103+3,AM$2+1,,,"Instances") &amp; ":" &amp; ADDRESS(103+3,AM$2+1))))</f>
        <v>0</v>
      </c>
      <c r="AN108">
        <f>IFERROR(SMALL(AM5:AM343,ROW()-ROW($AN$5)+1),"")</f>
        <v>0</v>
      </c>
      <c r="AP108">
        <f>IFERROR(SUM(AN5:AN108),"")</f>
        <v>0</v>
      </c>
      <c r="AQ108" cm="1">
        <f t="array" ref="AQ108">_xlfn.SWITCH(Charts!$B$3,"average", AVERAGE(INDIRECT(ADDRESS(103+3,AQ$2+1,,,"Instances") &amp; ":" &amp; ADDRESS(103+3,AQ$2+1))),"median", MEDIAN(INDIRECT(ADDRESS(103+3,AQ$2+1,,,"Instances") &amp; ":" &amp; ADDRESS(103+3,AQ$2+1))),"min", MIN(INDIRECT(ADDRESS(103+3,AQ$2+1,,,"Instances") &amp; ":" &amp; ADDRESS(103+3,AQ$2+1))),"max", MAX(INDIRECT(ADDRESS(103+3,AQ$2+1,,,"Instances") &amp; ":" &amp; ADDRESS(103+3,AQ$2+1))),"diff", MAX(INDIRECT(ADDRESS(103+3,AQ$2+1,,,"Instances") &amp; ":" &amp; ADDRESS(103+3,AQ$2+1)))-MIN(INDIRECT(ADDRESS(103+3,AQ$2+1,,,"Instances") &amp; ":" &amp; ADDRESS(103+3,AQ$2+1))))</f>
        <v>0</v>
      </c>
      <c r="AR108">
        <f>IFERROR(SMALL(AQ5:AQ343,ROW()-ROW($AR$5)+1),"")</f>
        <v>0</v>
      </c>
      <c r="AT108">
        <f>IFERROR(SUM(AR5:AR108),"")</f>
        <v>0</v>
      </c>
      <c r="AU108" cm="1">
        <f t="array" ref="AU108">_xlfn.SWITCH(Charts!$B$3,"average", AVERAGE(INDIRECT(ADDRESS(103+3,AU$2+1,,,"Instances") &amp; ":" &amp; ADDRESS(103+3,AU$2+1))),"median", MEDIAN(INDIRECT(ADDRESS(103+3,AU$2+1,,,"Instances") &amp; ":" &amp; ADDRESS(103+3,AU$2+1))),"min", MIN(INDIRECT(ADDRESS(103+3,AU$2+1,,,"Instances") &amp; ":" &amp; ADDRESS(103+3,AU$2+1))),"max", MAX(INDIRECT(ADDRESS(103+3,AU$2+1,,,"Instances") &amp; ":" &amp; ADDRESS(103+3,AU$2+1))),"diff", MAX(INDIRECT(ADDRESS(103+3,AU$2+1,,,"Instances") &amp; ":" &amp; ADDRESS(103+3,AU$2+1)))-MIN(INDIRECT(ADDRESS(103+3,AU$2+1,,,"Instances") &amp; ":" &amp; ADDRESS(103+3,AU$2+1))))</f>
        <v>0</v>
      </c>
      <c r="AV108">
        <f>IFERROR(SMALL(AU5:AU343,ROW()-ROW($AV$5)+1),"")</f>
        <v>0</v>
      </c>
      <c r="AX108">
        <f>IFERROR(SUM(AV5:AV108),"")</f>
        <v>0</v>
      </c>
      <c r="AY108" cm="1">
        <f t="array" ref="AY108">_xlfn.SWITCH(Charts!$B$3,"average", AVERAGE(INDIRECT(ADDRESS(103+3,AY$2+1,,,"Instances") &amp; ":" &amp; ADDRESS(103+3,AY$2+1))),"median", MEDIAN(INDIRECT(ADDRESS(103+3,AY$2+1,,,"Instances") &amp; ":" &amp; ADDRESS(103+3,AY$2+1))),"min", MIN(INDIRECT(ADDRESS(103+3,AY$2+1,,,"Instances") &amp; ":" &amp; ADDRESS(103+3,AY$2+1))),"max", MAX(INDIRECT(ADDRESS(103+3,AY$2+1,,,"Instances") &amp; ":" &amp; ADDRESS(103+3,AY$2+1))),"diff", MAX(INDIRECT(ADDRESS(103+3,AY$2+1,,,"Instances") &amp; ":" &amp; ADDRESS(103+3,AY$2+1)))-MIN(INDIRECT(ADDRESS(103+3,AY$2+1,,,"Instances") &amp; ":" &amp; ADDRESS(103+3,AY$2+1))))</f>
        <v>0</v>
      </c>
      <c r="AZ108">
        <f>IFERROR(SMALL(AY5:AY343,ROW()-ROW($AZ$5)+1),"")</f>
        <v>0</v>
      </c>
      <c r="BB108">
        <f>IFERROR(SUM(AZ5:AZ108),"")</f>
        <v>0</v>
      </c>
      <c r="BC108" cm="1">
        <f t="array" ref="BC108">_xlfn.SWITCH(Charts!$B$3,"average", AVERAGE(INDIRECT(ADDRESS(103+3,BC$2+1,,,"Instances") &amp; ":" &amp; ADDRESS(103+3,BC$2+1))),"median", MEDIAN(INDIRECT(ADDRESS(103+3,BC$2+1,,,"Instances") &amp; ":" &amp; ADDRESS(103+3,BC$2+1))),"min", MIN(INDIRECT(ADDRESS(103+3,BC$2+1,,,"Instances") &amp; ":" &amp; ADDRESS(103+3,BC$2+1))),"max", MAX(INDIRECT(ADDRESS(103+3,BC$2+1,,,"Instances") &amp; ":" &amp; ADDRESS(103+3,BC$2+1))),"diff", MAX(INDIRECT(ADDRESS(103+3,BC$2+1,,,"Instances") &amp; ":" &amp; ADDRESS(103+3,BC$2+1)))-MIN(INDIRECT(ADDRESS(103+3,BC$2+1,,,"Instances") &amp; ":" &amp; ADDRESS(103+3,BC$2+1))))</f>
        <v>0</v>
      </c>
      <c r="BD108">
        <f>IFERROR(SMALL(BC5:BC343,ROW()-ROW($BD$5)+1),"")</f>
        <v>0</v>
      </c>
      <c r="BF108">
        <f>IFERROR(SUM(BD5:BD108),"")</f>
        <v>0</v>
      </c>
      <c r="BG108" cm="1">
        <f t="array" ref="BG108">_xlfn.SWITCH(Charts!$B$3,"average", AVERAGE(INDIRECT(ADDRESS(103+3,BG$2+1,,,"Instances") &amp; ":" &amp; ADDRESS(103+3,BG$2+1))),"median", MEDIAN(INDIRECT(ADDRESS(103+3,BG$2+1,,,"Instances") &amp; ":" &amp; ADDRESS(103+3,BG$2+1))),"min", MIN(INDIRECT(ADDRESS(103+3,BG$2+1,,,"Instances") &amp; ":" &amp; ADDRESS(103+3,BG$2+1))),"max", MAX(INDIRECT(ADDRESS(103+3,BG$2+1,,,"Instances") &amp; ":" &amp; ADDRESS(103+3,BG$2+1))),"diff", MAX(INDIRECT(ADDRESS(103+3,BG$2+1,,,"Instances") &amp; ":" &amp; ADDRESS(103+3,BG$2+1)))-MIN(INDIRECT(ADDRESS(103+3,BG$2+1,,,"Instances") &amp; ":" &amp; ADDRESS(103+3,BG$2+1))))</f>
        <v>0</v>
      </c>
      <c r="BH108">
        <f>IFERROR(SMALL(BG5:BG343,ROW()-ROW($BH$5)+1),"")</f>
        <v>0</v>
      </c>
      <c r="BJ108">
        <f>IFERROR(SUM(BH5:BH108),"")</f>
        <v>0</v>
      </c>
      <c r="BK108" cm="1">
        <f t="array" ref="BK108">_xlfn.SWITCH(Charts!$B$3,"average", AVERAGE(INDIRECT(ADDRESS(103+3,BK$2+1,,,"Instances") &amp; ":" &amp; ADDRESS(103+3,BK$2+1))),"median", MEDIAN(INDIRECT(ADDRESS(103+3,BK$2+1,,,"Instances") &amp; ":" &amp; ADDRESS(103+3,BK$2+1))),"min", MIN(INDIRECT(ADDRESS(103+3,BK$2+1,,,"Instances") &amp; ":" &amp; ADDRESS(103+3,BK$2+1))),"max", MAX(INDIRECT(ADDRESS(103+3,BK$2+1,,,"Instances") &amp; ":" &amp; ADDRESS(103+3,BK$2+1))),"diff", MAX(INDIRECT(ADDRESS(103+3,BK$2+1,,,"Instances") &amp; ":" &amp; ADDRESS(103+3,BK$2+1)))-MIN(INDIRECT(ADDRESS(103+3,BK$2+1,,,"Instances") &amp; ":" &amp; ADDRESS(103+3,BK$2+1))))</f>
        <v>0</v>
      </c>
      <c r="BL108">
        <f>IFERROR(SMALL(BK5:BK343,ROW()-ROW($BL$5)+1),"")</f>
        <v>0</v>
      </c>
      <c r="BN108">
        <f>IFERROR(SUM(BL5:BL108),"")</f>
        <v>0</v>
      </c>
      <c r="BO108" cm="1">
        <f t="array" ref="BO108">_xlfn.SWITCH(Charts!$B$3,"average", AVERAGE(INDIRECT(ADDRESS(103+3,BO$2+1,,,"Instances") &amp; ":" &amp; ADDRESS(103+3,BO$2+1))),"median", MEDIAN(INDIRECT(ADDRESS(103+3,BO$2+1,,,"Instances") &amp; ":" &amp; ADDRESS(103+3,BO$2+1))),"min", MIN(INDIRECT(ADDRESS(103+3,BO$2+1,,,"Instances") &amp; ":" &amp; ADDRESS(103+3,BO$2+1))),"max", MAX(INDIRECT(ADDRESS(103+3,BO$2+1,,,"Instances") &amp; ":" &amp; ADDRESS(103+3,BO$2+1))),"diff", MAX(INDIRECT(ADDRESS(103+3,BO$2+1,,,"Instances") &amp; ":" &amp; ADDRESS(103+3,BO$2+1)))-MIN(INDIRECT(ADDRESS(103+3,BO$2+1,,,"Instances") &amp; ":" &amp; ADDRESS(103+3,BO$2+1))))</f>
        <v>0</v>
      </c>
      <c r="BP108">
        <f>IFERROR(SMALL(BO5:BO343,ROW()-ROW($BP$5)+1),"")</f>
        <v>0</v>
      </c>
      <c r="BR108">
        <f>IFERROR(SUM(BP5:BP108),"")</f>
        <v>0</v>
      </c>
      <c r="BU108">
        <f>IF(Charts!$B$3="none",E1810,IF(AM1810="",NA(),AM1810))</f>
        <v>0</v>
      </c>
      <c r="BV108">
        <f>IF(Charts!$B$3="none",F1810,IF(AN1810="",NA(),AN1810))</f>
        <v>0</v>
      </c>
      <c r="BW108">
        <f>IF(Charts!$B$3="none",G1810,IF(AO1810="",NA(),AO1810))</f>
        <v>0</v>
      </c>
      <c r="BX108">
        <f>IF(Charts!$B$3="none",H1810,IF(AP1810="",NA(),AP1810))</f>
        <v>0</v>
      </c>
      <c r="BY108">
        <f>IF(Charts!$B$3="none",I1810,IF(AQ1810="",NA(),AQ1810))</f>
        <v>0</v>
      </c>
      <c r="BZ108">
        <f>IF(Charts!$B$3="none",J1810,IF(AR1810="",NA(),AR1810))</f>
        <v>0</v>
      </c>
      <c r="CA108">
        <f>IF(Charts!$B$3="none",K1810,IF(AS1810="",NA(),AS1810))</f>
        <v>0</v>
      </c>
      <c r="CB108">
        <f>IF(Charts!$B$3="none",L1810,IF(AT1810="",NA(),AT1810))</f>
        <v>0</v>
      </c>
      <c r="CC108">
        <f>IF(Charts!$B$3="none",M1810,IF(AU1810="",NA(),AU1810))</f>
        <v>0</v>
      </c>
      <c r="CD108">
        <f>IF(Charts!$B$3="none",N1810,IF(AV1810="",NA(),AV1810))</f>
        <v>0</v>
      </c>
      <c r="CE108">
        <f>IF(Charts!$B$3="none",O1810,IF(AW1810="",NA(),AW1810))</f>
        <v>0</v>
      </c>
      <c r="CF108">
        <f>IF(Charts!$B$3="none",P1810,IF(AX1810="",NA(),AX1810))</f>
        <v>0</v>
      </c>
      <c r="CG108">
        <f>IF(Charts!$B$3="none",Q1810,IF(AY1810="",NA(),AY1810))</f>
        <v>0</v>
      </c>
      <c r="CH108">
        <f>IF(Charts!$B$3="none",R1810,IF(AZ1810="",NA(),AZ1810))</f>
        <v>0</v>
      </c>
      <c r="CI108">
        <f>IF(Charts!$B$3="none",S1810,IF(BA1810="",NA(),BA1810))</f>
        <v>0</v>
      </c>
      <c r="CJ108">
        <f>IF(Charts!$B$3="none",T1810,IF(BB1810="",NA(),BB1810))</f>
        <v>0</v>
      </c>
      <c r="CK108">
        <f>IF(Charts!$B$3="none",U1810,IF(BC1810="",NA(),BC1810))</f>
        <v>0</v>
      </c>
      <c r="CL108">
        <f>IF(Charts!$B$3="none",V1810,IF(BD1810="",NA(),BD1810))</f>
        <v>0</v>
      </c>
      <c r="CM108">
        <f>IF(Charts!$B$3="none",W1810,IF(BE1810="",NA(),BE1810))</f>
        <v>0</v>
      </c>
      <c r="CN108">
        <f>IF(Charts!$B$3="none",X1810,IF(BF1810="",NA(),BF1810))</f>
        <v>0</v>
      </c>
      <c r="CO108">
        <f>IF(Charts!$B$3="none",Y1810,IF(BG1810="",NA(),BG1810))</f>
        <v>0</v>
      </c>
      <c r="CP108">
        <f>IF(Charts!$B$3="none",Z1810,IF(BH1810="",NA(),BH1810))</f>
        <v>0</v>
      </c>
      <c r="CQ108">
        <f>IF(Charts!$B$3="none",AA1810,IF(BI1810="",NA(),BI1810))</f>
        <v>0</v>
      </c>
      <c r="CR108">
        <f>IF(Charts!$B$3="none",AB1810,IF(BJ1810="",NA(),BJ1810))</f>
        <v>0</v>
      </c>
      <c r="CS108">
        <f>IF(Charts!$B$3="none",AC1810,IF(BK1810="",NA(),BK1810))</f>
        <v>0</v>
      </c>
      <c r="CT108">
        <f>IF(Charts!$B$3="none",AD1810,IF(BL1810="",NA(),BL1810))</f>
        <v>0</v>
      </c>
      <c r="CU108">
        <f>IF(Charts!$B$3="none",AE1810,IF(BM1810="",NA(),BM1810))</f>
        <v>0</v>
      </c>
      <c r="CV108">
        <f>IF(Charts!$B$3="none",AF1810,IF(BN1810="",NA(),BN1810))</f>
        <v>0</v>
      </c>
      <c r="CW108">
        <f>IF(Charts!$B$3="none",AG1810,IF(BO1810="",NA(),BO1810))</f>
        <v>0</v>
      </c>
      <c r="CX108">
        <f>IF(Charts!$B$3="none",AH1810,IF(BP1810="",NA(),BP1810))</f>
        <v>0</v>
      </c>
      <c r="CY108">
        <f>IF(Charts!$B$3="none",AI1810,IF(BQ1810="",NA(),BQ1810))</f>
        <v>0</v>
      </c>
      <c r="CZ108">
        <f>IF(Charts!$B$3="none",AJ1810,IF(BR1810="",NA(),BR1810))</f>
        <v>0</v>
      </c>
    </row>
    <row r="109" spans="4:104">
      <c r="D109">
        <v>105</v>
      </c>
      <c r="E109">
        <f>IF(INDIRECT(ADDRESS($D109+2,E$2+1,,,"Instances"))="","",INDIRECT(ADDRESS($D109+2,E$2+1,,,"Instances")))</f>
        <v>0</v>
      </c>
      <c r="F109">
        <f>IFERROR(SMALL(E5:E343,ROW()-ROW($F$5)+1),"")</f>
        <v>0</v>
      </c>
      <c r="H109">
        <f>IFERROR(SUM(F5:F109),"")</f>
        <v>0</v>
      </c>
      <c r="I109">
        <f>IF(INDIRECT(ADDRESS($D109+2,I$2+1,,,"Instances"))="","",INDIRECT(ADDRESS($D109+2,I$2+1,,,"Instances")))</f>
        <v>0</v>
      </c>
      <c r="J109">
        <f>IFERROR(SMALL(I5:I343,ROW()-ROW($J$5)+1),"")</f>
        <v>0</v>
      </c>
      <c r="L109">
        <f>IFERROR(SUM(J5:J109),"")</f>
        <v>0</v>
      </c>
      <c r="M109">
        <f>IF(INDIRECT(ADDRESS($D109+2,M$2+1,,,"Instances"))="","",INDIRECT(ADDRESS($D109+2,M$2+1,,,"Instances")))</f>
        <v>0</v>
      </c>
      <c r="N109">
        <f>IFERROR(SMALL(M5:M343,ROW()-ROW($N$5)+1),"")</f>
        <v>0</v>
      </c>
      <c r="P109">
        <f>IFERROR(SUM(N5:N109),"")</f>
        <v>0</v>
      </c>
      <c r="Q109">
        <f>IF(INDIRECT(ADDRESS($D109+2,Q$2+1,,,"Instances"))="","",INDIRECT(ADDRESS($D109+2,Q$2+1,,,"Instances")))</f>
        <v>0</v>
      </c>
      <c r="R109">
        <f>IFERROR(SMALL(Q5:Q343,ROW()-ROW($R$5)+1),"")</f>
        <v>0</v>
      </c>
      <c r="T109">
        <f>IFERROR(SUM(R5:R109),"")</f>
        <v>0</v>
      </c>
      <c r="U109">
        <f>IF(INDIRECT(ADDRESS($D109+2,U$2+1,,,"Instances"))="","",INDIRECT(ADDRESS($D109+2,U$2+1,,,"Instances")))</f>
        <v>0</v>
      </c>
      <c r="V109">
        <f>IFERROR(SMALL(U5:U343,ROW()-ROW($V$5)+1),"")</f>
        <v>0</v>
      </c>
      <c r="X109">
        <f>IFERROR(SUM(V5:V109),"")</f>
        <v>0</v>
      </c>
      <c r="Y109">
        <f>IF(INDIRECT(ADDRESS($D109+2,Y$2+1,,,"Instances"))="","",INDIRECT(ADDRESS($D109+2,Y$2+1,,,"Instances")))</f>
        <v>0</v>
      </c>
      <c r="Z109">
        <f>IFERROR(SMALL(Y5:Y343,ROW()-ROW($Z$5)+1),"")</f>
        <v>0</v>
      </c>
      <c r="AB109">
        <f>IFERROR(SUM(Z5:Z109),"")</f>
        <v>0</v>
      </c>
      <c r="AC109">
        <f>IF(INDIRECT(ADDRESS($D109+2,AC$2+1,,,"Instances"))="","",INDIRECT(ADDRESS($D109+2,AC$2+1,,,"Instances")))</f>
        <v>0</v>
      </c>
      <c r="AD109">
        <f>IFERROR(SMALL(AC5:AC343,ROW()-ROW($AD$5)+1),"")</f>
        <v>0</v>
      </c>
      <c r="AF109">
        <f>IFERROR(SUM(AD5:AD109),"")</f>
        <v>0</v>
      </c>
      <c r="AG109">
        <f>IF(INDIRECT(ADDRESS($D109+2,AG$2+1,,,"Instances"))="","",INDIRECT(ADDRESS($D109+2,AG$2+1,,,"Instances")))</f>
        <v>0</v>
      </c>
      <c r="AH109">
        <f>IFERROR(SMALL(AG5:AG343,ROW()-ROW($AH$5)+1),"")</f>
        <v>0</v>
      </c>
      <c r="AJ109">
        <f>IFERROR(SUM(AH5:AH109),"")</f>
        <v>0</v>
      </c>
      <c r="AL109">
        <v>105</v>
      </c>
      <c r="AM109" cm="1">
        <f t="array" ref="AM109">_xlfn.SWITCH(Charts!$B$3,"average", AVERAGE(INDIRECT(ADDRESS(104+3,AM$2+1,,,"Instances") &amp; ":" &amp; ADDRESS(104+3,AM$2+1))),"median", MEDIAN(INDIRECT(ADDRESS(104+3,AM$2+1,,,"Instances") &amp; ":" &amp; ADDRESS(104+3,AM$2+1))),"min", MIN(INDIRECT(ADDRESS(104+3,AM$2+1,,,"Instances") &amp; ":" &amp; ADDRESS(104+3,AM$2+1))),"max", MAX(INDIRECT(ADDRESS(104+3,AM$2+1,,,"Instances") &amp; ":" &amp; ADDRESS(104+3,AM$2+1))),"diff", MAX(INDIRECT(ADDRESS(104+3,AM$2+1,,,"Instances") &amp; ":" &amp; ADDRESS(104+3,AM$2+1)))-MIN(INDIRECT(ADDRESS(104+3,AM$2+1,,,"Instances") &amp; ":" &amp; ADDRESS(104+3,AM$2+1))))</f>
        <v>0</v>
      </c>
      <c r="AN109">
        <f>IFERROR(SMALL(AM5:AM343,ROW()-ROW($AN$5)+1),"")</f>
        <v>0</v>
      </c>
      <c r="AP109">
        <f>IFERROR(SUM(AN5:AN109),"")</f>
        <v>0</v>
      </c>
      <c r="AQ109" cm="1">
        <f t="array" ref="AQ109">_xlfn.SWITCH(Charts!$B$3,"average", AVERAGE(INDIRECT(ADDRESS(104+3,AQ$2+1,,,"Instances") &amp; ":" &amp; ADDRESS(104+3,AQ$2+1))),"median", MEDIAN(INDIRECT(ADDRESS(104+3,AQ$2+1,,,"Instances") &amp; ":" &amp; ADDRESS(104+3,AQ$2+1))),"min", MIN(INDIRECT(ADDRESS(104+3,AQ$2+1,,,"Instances") &amp; ":" &amp; ADDRESS(104+3,AQ$2+1))),"max", MAX(INDIRECT(ADDRESS(104+3,AQ$2+1,,,"Instances") &amp; ":" &amp; ADDRESS(104+3,AQ$2+1))),"diff", MAX(INDIRECT(ADDRESS(104+3,AQ$2+1,,,"Instances") &amp; ":" &amp; ADDRESS(104+3,AQ$2+1)))-MIN(INDIRECT(ADDRESS(104+3,AQ$2+1,,,"Instances") &amp; ":" &amp; ADDRESS(104+3,AQ$2+1))))</f>
        <v>0</v>
      </c>
      <c r="AR109">
        <f>IFERROR(SMALL(AQ5:AQ343,ROW()-ROW($AR$5)+1),"")</f>
        <v>0</v>
      </c>
      <c r="AT109">
        <f>IFERROR(SUM(AR5:AR109),"")</f>
        <v>0</v>
      </c>
      <c r="AU109" cm="1">
        <f t="array" ref="AU109">_xlfn.SWITCH(Charts!$B$3,"average", AVERAGE(INDIRECT(ADDRESS(104+3,AU$2+1,,,"Instances") &amp; ":" &amp; ADDRESS(104+3,AU$2+1))),"median", MEDIAN(INDIRECT(ADDRESS(104+3,AU$2+1,,,"Instances") &amp; ":" &amp; ADDRESS(104+3,AU$2+1))),"min", MIN(INDIRECT(ADDRESS(104+3,AU$2+1,,,"Instances") &amp; ":" &amp; ADDRESS(104+3,AU$2+1))),"max", MAX(INDIRECT(ADDRESS(104+3,AU$2+1,,,"Instances") &amp; ":" &amp; ADDRESS(104+3,AU$2+1))),"diff", MAX(INDIRECT(ADDRESS(104+3,AU$2+1,,,"Instances") &amp; ":" &amp; ADDRESS(104+3,AU$2+1)))-MIN(INDIRECT(ADDRESS(104+3,AU$2+1,,,"Instances") &amp; ":" &amp; ADDRESS(104+3,AU$2+1))))</f>
        <v>0</v>
      </c>
      <c r="AV109">
        <f>IFERROR(SMALL(AU5:AU343,ROW()-ROW($AV$5)+1),"")</f>
        <v>0</v>
      </c>
      <c r="AX109">
        <f>IFERROR(SUM(AV5:AV109),"")</f>
        <v>0</v>
      </c>
      <c r="AY109" cm="1">
        <f t="array" ref="AY109">_xlfn.SWITCH(Charts!$B$3,"average", AVERAGE(INDIRECT(ADDRESS(104+3,AY$2+1,,,"Instances") &amp; ":" &amp; ADDRESS(104+3,AY$2+1))),"median", MEDIAN(INDIRECT(ADDRESS(104+3,AY$2+1,,,"Instances") &amp; ":" &amp; ADDRESS(104+3,AY$2+1))),"min", MIN(INDIRECT(ADDRESS(104+3,AY$2+1,,,"Instances") &amp; ":" &amp; ADDRESS(104+3,AY$2+1))),"max", MAX(INDIRECT(ADDRESS(104+3,AY$2+1,,,"Instances") &amp; ":" &amp; ADDRESS(104+3,AY$2+1))),"diff", MAX(INDIRECT(ADDRESS(104+3,AY$2+1,,,"Instances") &amp; ":" &amp; ADDRESS(104+3,AY$2+1)))-MIN(INDIRECT(ADDRESS(104+3,AY$2+1,,,"Instances") &amp; ":" &amp; ADDRESS(104+3,AY$2+1))))</f>
        <v>0</v>
      </c>
      <c r="AZ109">
        <f>IFERROR(SMALL(AY5:AY343,ROW()-ROW($AZ$5)+1),"")</f>
        <v>0</v>
      </c>
      <c r="BB109">
        <f>IFERROR(SUM(AZ5:AZ109),"")</f>
        <v>0</v>
      </c>
      <c r="BC109" cm="1">
        <f t="array" ref="BC109">_xlfn.SWITCH(Charts!$B$3,"average", AVERAGE(INDIRECT(ADDRESS(104+3,BC$2+1,,,"Instances") &amp; ":" &amp; ADDRESS(104+3,BC$2+1))),"median", MEDIAN(INDIRECT(ADDRESS(104+3,BC$2+1,,,"Instances") &amp; ":" &amp; ADDRESS(104+3,BC$2+1))),"min", MIN(INDIRECT(ADDRESS(104+3,BC$2+1,,,"Instances") &amp; ":" &amp; ADDRESS(104+3,BC$2+1))),"max", MAX(INDIRECT(ADDRESS(104+3,BC$2+1,,,"Instances") &amp; ":" &amp; ADDRESS(104+3,BC$2+1))),"diff", MAX(INDIRECT(ADDRESS(104+3,BC$2+1,,,"Instances") &amp; ":" &amp; ADDRESS(104+3,BC$2+1)))-MIN(INDIRECT(ADDRESS(104+3,BC$2+1,,,"Instances") &amp; ":" &amp; ADDRESS(104+3,BC$2+1))))</f>
        <v>0</v>
      </c>
      <c r="BD109">
        <f>IFERROR(SMALL(BC5:BC343,ROW()-ROW($BD$5)+1),"")</f>
        <v>0</v>
      </c>
      <c r="BF109">
        <f>IFERROR(SUM(BD5:BD109),"")</f>
        <v>0</v>
      </c>
      <c r="BG109" cm="1">
        <f t="array" ref="BG109">_xlfn.SWITCH(Charts!$B$3,"average", AVERAGE(INDIRECT(ADDRESS(104+3,BG$2+1,,,"Instances") &amp; ":" &amp; ADDRESS(104+3,BG$2+1))),"median", MEDIAN(INDIRECT(ADDRESS(104+3,BG$2+1,,,"Instances") &amp; ":" &amp; ADDRESS(104+3,BG$2+1))),"min", MIN(INDIRECT(ADDRESS(104+3,BG$2+1,,,"Instances") &amp; ":" &amp; ADDRESS(104+3,BG$2+1))),"max", MAX(INDIRECT(ADDRESS(104+3,BG$2+1,,,"Instances") &amp; ":" &amp; ADDRESS(104+3,BG$2+1))),"diff", MAX(INDIRECT(ADDRESS(104+3,BG$2+1,,,"Instances") &amp; ":" &amp; ADDRESS(104+3,BG$2+1)))-MIN(INDIRECT(ADDRESS(104+3,BG$2+1,,,"Instances") &amp; ":" &amp; ADDRESS(104+3,BG$2+1))))</f>
        <v>0</v>
      </c>
      <c r="BH109">
        <f>IFERROR(SMALL(BG5:BG343,ROW()-ROW($BH$5)+1),"")</f>
        <v>0</v>
      </c>
      <c r="BJ109">
        <f>IFERROR(SUM(BH5:BH109),"")</f>
        <v>0</v>
      </c>
      <c r="BK109" cm="1">
        <f t="array" ref="BK109">_xlfn.SWITCH(Charts!$B$3,"average", AVERAGE(INDIRECT(ADDRESS(104+3,BK$2+1,,,"Instances") &amp; ":" &amp; ADDRESS(104+3,BK$2+1))),"median", MEDIAN(INDIRECT(ADDRESS(104+3,BK$2+1,,,"Instances") &amp; ":" &amp; ADDRESS(104+3,BK$2+1))),"min", MIN(INDIRECT(ADDRESS(104+3,BK$2+1,,,"Instances") &amp; ":" &amp; ADDRESS(104+3,BK$2+1))),"max", MAX(INDIRECT(ADDRESS(104+3,BK$2+1,,,"Instances") &amp; ":" &amp; ADDRESS(104+3,BK$2+1))),"diff", MAX(INDIRECT(ADDRESS(104+3,BK$2+1,,,"Instances") &amp; ":" &amp; ADDRESS(104+3,BK$2+1)))-MIN(INDIRECT(ADDRESS(104+3,BK$2+1,,,"Instances") &amp; ":" &amp; ADDRESS(104+3,BK$2+1))))</f>
        <v>0</v>
      </c>
      <c r="BL109">
        <f>IFERROR(SMALL(BK5:BK343,ROW()-ROW($BL$5)+1),"")</f>
        <v>0</v>
      </c>
      <c r="BN109">
        <f>IFERROR(SUM(BL5:BL109),"")</f>
        <v>0</v>
      </c>
      <c r="BO109" cm="1">
        <f t="array" ref="BO109">_xlfn.SWITCH(Charts!$B$3,"average", AVERAGE(INDIRECT(ADDRESS(104+3,BO$2+1,,,"Instances") &amp; ":" &amp; ADDRESS(104+3,BO$2+1))),"median", MEDIAN(INDIRECT(ADDRESS(104+3,BO$2+1,,,"Instances") &amp; ":" &amp; ADDRESS(104+3,BO$2+1))),"min", MIN(INDIRECT(ADDRESS(104+3,BO$2+1,,,"Instances") &amp; ":" &amp; ADDRESS(104+3,BO$2+1))),"max", MAX(INDIRECT(ADDRESS(104+3,BO$2+1,,,"Instances") &amp; ":" &amp; ADDRESS(104+3,BO$2+1))),"diff", MAX(INDIRECT(ADDRESS(104+3,BO$2+1,,,"Instances") &amp; ":" &amp; ADDRESS(104+3,BO$2+1)))-MIN(INDIRECT(ADDRESS(104+3,BO$2+1,,,"Instances") &amp; ":" &amp; ADDRESS(104+3,BO$2+1))))</f>
        <v>0</v>
      </c>
      <c r="BP109">
        <f>IFERROR(SMALL(BO5:BO343,ROW()-ROW($BP$5)+1),"")</f>
        <v>0</v>
      </c>
      <c r="BR109">
        <f>IFERROR(SUM(BP5:BP109),"")</f>
        <v>0</v>
      </c>
      <c r="BU109">
        <f>IF(Charts!$B$3="none",E1811,IF(AM1811="",NA(),AM1811))</f>
        <v>0</v>
      </c>
      <c r="BV109">
        <f>IF(Charts!$B$3="none",F1811,IF(AN1811="",NA(),AN1811))</f>
        <v>0</v>
      </c>
      <c r="BW109">
        <f>IF(Charts!$B$3="none",G1811,IF(AO1811="",NA(),AO1811))</f>
        <v>0</v>
      </c>
      <c r="BX109">
        <f>IF(Charts!$B$3="none",H1811,IF(AP1811="",NA(),AP1811))</f>
        <v>0</v>
      </c>
      <c r="BY109">
        <f>IF(Charts!$B$3="none",I1811,IF(AQ1811="",NA(),AQ1811))</f>
        <v>0</v>
      </c>
      <c r="BZ109">
        <f>IF(Charts!$B$3="none",J1811,IF(AR1811="",NA(),AR1811))</f>
        <v>0</v>
      </c>
      <c r="CA109">
        <f>IF(Charts!$B$3="none",K1811,IF(AS1811="",NA(),AS1811))</f>
        <v>0</v>
      </c>
      <c r="CB109">
        <f>IF(Charts!$B$3="none",L1811,IF(AT1811="",NA(),AT1811))</f>
        <v>0</v>
      </c>
      <c r="CC109">
        <f>IF(Charts!$B$3="none",M1811,IF(AU1811="",NA(),AU1811))</f>
        <v>0</v>
      </c>
      <c r="CD109">
        <f>IF(Charts!$B$3="none",N1811,IF(AV1811="",NA(),AV1811))</f>
        <v>0</v>
      </c>
      <c r="CE109">
        <f>IF(Charts!$B$3="none",O1811,IF(AW1811="",NA(),AW1811))</f>
        <v>0</v>
      </c>
      <c r="CF109">
        <f>IF(Charts!$B$3="none",P1811,IF(AX1811="",NA(),AX1811))</f>
        <v>0</v>
      </c>
      <c r="CG109">
        <f>IF(Charts!$B$3="none",Q1811,IF(AY1811="",NA(),AY1811))</f>
        <v>0</v>
      </c>
      <c r="CH109">
        <f>IF(Charts!$B$3="none",R1811,IF(AZ1811="",NA(),AZ1811))</f>
        <v>0</v>
      </c>
      <c r="CI109">
        <f>IF(Charts!$B$3="none",S1811,IF(BA1811="",NA(),BA1811))</f>
        <v>0</v>
      </c>
      <c r="CJ109">
        <f>IF(Charts!$B$3="none",T1811,IF(BB1811="",NA(),BB1811))</f>
        <v>0</v>
      </c>
      <c r="CK109">
        <f>IF(Charts!$B$3="none",U1811,IF(BC1811="",NA(),BC1811))</f>
        <v>0</v>
      </c>
      <c r="CL109">
        <f>IF(Charts!$B$3="none",V1811,IF(BD1811="",NA(),BD1811))</f>
        <v>0</v>
      </c>
      <c r="CM109">
        <f>IF(Charts!$B$3="none",W1811,IF(BE1811="",NA(),BE1811))</f>
        <v>0</v>
      </c>
      <c r="CN109">
        <f>IF(Charts!$B$3="none",X1811,IF(BF1811="",NA(),BF1811))</f>
        <v>0</v>
      </c>
      <c r="CO109">
        <f>IF(Charts!$B$3="none",Y1811,IF(BG1811="",NA(),BG1811))</f>
        <v>0</v>
      </c>
      <c r="CP109">
        <f>IF(Charts!$B$3="none",Z1811,IF(BH1811="",NA(),BH1811))</f>
        <v>0</v>
      </c>
      <c r="CQ109">
        <f>IF(Charts!$B$3="none",AA1811,IF(BI1811="",NA(),BI1811))</f>
        <v>0</v>
      </c>
      <c r="CR109">
        <f>IF(Charts!$B$3="none",AB1811,IF(BJ1811="",NA(),BJ1811))</f>
        <v>0</v>
      </c>
      <c r="CS109">
        <f>IF(Charts!$B$3="none",AC1811,IF(BK1811="",NA(),BK1811))</f>
        <v>0</v>
      </c>
      <c r="CT109">
        <f>IF(Charts!$B$3="none",AD1811,IF(BL1811="",NA(),BL1811))</f>
        <v>0</v>
      </c>
      <c r="CU109">
        <f>IF(Charts!$B$3="none",AE1811,IF(BM1811="",NA(),BM1811))</f>
        <v>0</v>
      </c>
      <c r="CV109">
        <f>IF(Charts!$B$3="none",AF1811,IF(BN1811="",NA(),BN1811))</f>
        <v>0</v>
      </c>
      <c r="CW109">
        <f>IF(Charts!$B$3="none",AG1811,IF(BO1811="",NA(),BO1811))</f>
        <v>0</v>
      </c>
      <c r="CX109">
        <f>IF(Charts!$B$3="none",AH1811,IF(BP1811="",NA(),BP1811))</f>
        <v>0</v>
      </c>
      <c r="CY109">
        <f>IF(Charts!$B$3="none",AI1811,IF(BQ1811="",NA(),BQ1811))</f>
        <v>0</v>
      </c>
      <c r="CZ109">
        <f>IF(Charts!$B$3="none",AJ1811,IF(BR1811="",NA(),BR1811))</f>
        <v>0</v>
      </c>
    </row>
    <row r="110" spans="4:104">
      <c r="D110">
        <v>106</v>
      </c>
      <c r="E110">
        <f>IF(INDIRECT(ADDRESS($D110+2,E$2+1,,,"Instances"))="","",INDIRECT(ADDRESS($D110+2,E$2+1,,,"Instances")))</f>
        <v>0</v>
      </c>
      <c r="F110">
        <f>IFERROR(SMALL(E5:E343,ROW()-ROW($F$5)+1),"")</f>
        <v>0</v>
      </c>
      <c r="H110">
        <f>IFERROR(SUM(F5:F110),"")</f>
        <v>0</v>
      </c>
      <c r="I110">
        <f>IF(INDIRECT(ADDRESS($D110+2,I$2+1,,,"Instances"))="","",INDIRECT(ADDRESS($D110+2,I$2+1,,,"Instances")))</f>
        <v>0</v>
      </c>
      <c r="J110">
        <f>IFERROR(SMALL(I5:I343,ROW()-ROW($J$5)+1),"")</f>
        <v>0</v>
      </c>
      <c r="L110">
        <f>IFERROR(SUM(J5:J110),"")</f>
        <v>0</v>
      </c>
      <c r="M110">
        <f>IF(INDIRECT(ADDRESS($D110+2,M$2+1,,,"Instances"))="","",INDIRECT(ADDRESS($D110+2,M$2+1,,,"Instances")))</f>
        <v>0</v>
      </c>
      <c r="N110">
        <f>IFERROR(SMALL(M5:M343,ROW()-ROW($N$5)+1),"")</f>
        <v>0</v>
      </c>
      <c r="P110">
        <f>IFERROR(SUM(N5:N110),"")</f>
        <v>0</v>
      </c>
      <c r="Q110">
        <f>IF(INDIRECT(ADDRESS($D110+2,Q$2+1,,,"Instances"))="","",INDIRECT(ADDRESS($D110+2,Q$2+1,,,"Instances")))</f>
        <v>0</v>
      </c>
      <c r="R110">
        <f>IFERROR(SMALL(Q5:Q343,ROW()-ROW($R$5)+1),"")</f>
        <v>0</v>
      </c>
      <c r="T110">
        <f>IFERROR(SUM(R5:R110),"")</f>
        <v>0</v>
      </c>
      <c r="U110">
        <f>IF(INDIRECT(ADDRESS($D110+2,U$2+1,,,"Instances"))="","",INDIRECT(ADDRESS($D110+2,U$2+1,,,"Instances")))</f>
        <v>0</v>
      </c>
      <c r="V110">
        <f>IFERROR(SMALL(U5:U343,ROW()-ROW($V$5)+1),"")</f>
        <v>0</v>
      </c>
      <c r="X110">
        <f>IFERROR(SUM(V5:V110),"")</f>
        <v>0</v>
      </c>
      <c r="Y110">
        <f>IF(INDIRECT(ADDRESS($D110+2,Y$2+1,,,"Instances"))="","",INDIRECT(ADDRESS($D110+2,Y$2+1,,,"Instances")))</f>
        <v>0</v>
      </c>
      <c r="Z110">
        <f>IFERROR(SMALL(Y5:Y343,ROW()-ROW($Z$5)+1),"")</f>
        <v>0</v>
      </c>
      <c r="AB110">
        <f>IFERROR(SUM(Z5:Z110),"")</f>
        <v>0</v>
      </c>
      <c r="AC110">
        <f>IF(INDIRECT(ADDRESS($D110+2,AC$2+1,,,"Instances"))="","",INDIRECT(ADDRESS($D110+2,AC$2+1,,,"Instances")))</f>
        <v>0</v>
      </c>
      <c r="AD110">
        <f>IFERROR(SMALL(AC5:AC343,ROW()-ROW($AD$5)+1),"")</f>
        <v>0</v>
      </c>
      <c r="AF110">
        <f>IFERROR(SUM(AD5:AD110),"")</f>
        <v>0</v>
      </c>
      <c r="AG110">
        <f>IF(INDIRECT(ADDRESS($D110+2,AG$2+1,,,"Instances"))="","",INDIRECT(ADDRESS($D110+2,AG$2+1,,,"Instances")))</f>
        <v>0</v>
      </c>
      <c r="AH110">
        <f>IFERROR(SMALL(AG5:AG343,ROW()-ROW($AH$5)+1),"")</f>
        <v>0</v>
      </c>
      <c r="AJ110">
        <f>IFERROR(SUM(AH5:AH110),"")</f>
        <v>0</v>
      </c>
      <c r="AL110">
        <v>106</v>
      </c>
      <c r="AM110" cm="1">
        <f t="array" ref="AM110">_xlfn.SWITCH(Charts!$B$3,"average", AVERAGE(INDIRECT(ADDRESS(105+3,AM$2+1,,,"Instances") &amp; ":" &amp; ADDRESS(105+3,AM$2+1))),"median", MEDIAN(INDIRECT(ADDRESS(105+3,AM$2+1,,,"Instances") &amp; ":" &amp; ADDRESS(105+3,AM$2+1))),"min", MIN(INDIRECT(ADDRESS(105+3,AM$2+1,,,"Instances") &amp; ":" &amp; ADDRESS(105+3,AM$2+1))),"max", MAX(INDIRECT(ADDRESS(105+3,AM$2+1,,,"Instances") &amp; ":" &amp; ADDRESS(105+3,AM$2+1))),"diff", MAX(INDIRECT(ADDRESS(105+3,AM$2+1,,,"Instances") &amp; ":" &amp; ADDRESS(105+3,AM$2+1)))-MIN(INDIRECT(ADDRESS(105+3,AM$2+1,,,"Instances") &amp; ":" &amp; ADDRESS(105+3,AM$2+1))))</f>
        <v>0</v>
      </c>
      <c r="AN110">
        <f>IFERROR(SMALL(AM5:AM343,ROW()-ROW($AN$5)+1),"")</f>
        <v>0</v>
      </c>
      <c r="AP110">
        <f>IFERROR(SUM(AN5:AN110),"")</f>
        <v>0</v>
      </c>
      <c r="AQ110" cm="1">
        <f t="array" ref="AQ110">_xlfn.SWITCH(Charts!$B$3,"average", AVERAGE(INDIRECT(ADDRESS(105+3,AQ$2+1,,,"Instances") &amp; ":" &amp; ADDRESS(105+3,AQ$2+1))),"median", MEDIAN(INDIRECT(ADDRESS(105+3,AQ$2+1,,,"Instances") &amp; ":" &amp; ADDRESS(105+3,AQ$2+1))),"min", MIN(INDIRECT(ADDRESS(105+3,AQ$2+1,,,"Instances") &amp; ":" &amp; ADDRESS(105+3,AQ$2+1))),"max", MAX(INDIRECT(ADDRESS(105+3,AQ$2+1,,,"Instances") &amp; ":" &amp; ADDRESS(105+3,AQ$2+1))),"diff", MAX(INDIRECT(ADDRESS(105+3,AQ$2+1,,,"Instances") &amp; ":" &amp; ADDRESS(105+3,AQ$2+1)))-MIN(INDIRECT(ADDRESS(105+3,AQ$2+1,,,"Instances") &amp; ":" &amp; ADDRESS(105+3,AQ$2+1))))</f>
        <v>0</v>
      </c>
      <c r="AR110">
        <f>IFERROR(SMALL(AQ5:AQ343,ROW()-ROW($AR$5)+1),"")</f>
        <v>0</v>
      </c>
      <c r="AT110">
        <f>IFERROR(SUM(AR5:AR110),"")</f>
        <v>0</v>
      </c>
      <c r="AU110" cm="1">
        <f t="array" ref="AU110">_xlfn.SWITCH(Charts!$B$3,"average", AVERAGE(INDIRECT(ADDRESS(105+3,AU$2+1,,,"Instances") &amp; ":" &amp; ADDRESS(105+3,AU$2+1))),"median", MEDIAN(INDIRECT(ADDRESS(105+3,AU$2+1,,,"Instances") &amp; ":" &amp; ADDRESS(105+3,AU$2+1))),"min", MIN(INDIRECT(ADDRESS(105+3,AU$2+1,,,"Instances") &amp; ":" &amp; ADDRESS(105+3,AU$2+1))),"max", MAX(INDIRECT(ADDRESS(105+3,AU$2+1,,,"Instances") &amp; ":" &amp; ADDRESS(105+3,AU$2+1))),"diff", MAX(INDIRECT(ADDRESS(105+3,AU$2+1,,,"Instances") &amp; ":" &amp; ADDRESS(105+3,AU$2+1)))-MIN(INDIRECT(ADDRESS(105+3,AU$2+1,,,"Instances") &amp; ":" &amp; ADDRESS(105+3,AU$2+1))))</f>
        <v>0</v>
      </c>
      <c r="AV110">
        <f>IFERROR(SMALL(AU5:AU343,ROW()-ROW($AV$5)+1),"")</f>
        <v>0</v>
      </c>
      <c r="AX110">
        <f>IFERROR(SUM(AV5:AV110),"")</f>
        <v>0</v>
      </c>
      <c r="AY110" cm="1">
        <f t="array" ref="AY110">_xlfn.SWITCH(Charts!$B$3,"average", AVERAGE(INDIRECT(ADDRESS(105+3,AY$2+1,,,"Instances") &amp; ":" &amp; ADDRESS(105+3,AY$2+1))),"median", MEDIAN(INDIRECT(ADDRESS(105+3,AY$2+1,,,"Instances") &amp; ":" &amp; ADDRESS(105+3,AY$2+1))),"min", MIN(INDIRECT(ADDRESS(105+3,AY$2+1,,,"Instances") &amp; ":" &amp; ADDRESS(105+3,AY$2+1))),"max", MAX(INDIRECT(ADDRESS(105+3,AY$2+1,,,"Instances") &amp; ":" &amp; ADDRESS(105+3,AY$2+1))),"diff", MAX(INDIRECT(ADDRESS(105+3,AY$2+1,,,"Instances") &amp; ":" &amp; ADDRESS(105+3,AY$2+1)))-MIN(INDIRECT(ADDRESS(105+3,AY$2+1,,,"Instances") &amp; ":" &amp; ADDRESS(105+3,AY$2+1))))</f>
        <v>0</v>
      </c>
      <c r="AZ110">
        <f>IFERROR(SMALL(AY5:AY343,ROW()-ROW($AZ$5)+1),"")</f>
        <v>0</v>
      </c>
      <c r="BB110">
        <f>IFERROR(SUM(AZ5:AZ110),"")</f>
        <v>0</v>
      </c>
      <c r="BC110" cm="1">
        <f t="array" ref="BC110">_xlfn.SWITCH(Charts!$B$3,"average", AVERAGE(INDIRECT(ADDRESS(105+3,BC$2+1,,,"Instances") &amp; ":" &amp; ADDRESS(105+3,BC$2+1))),"median", MEDIAN(INDIRECT(ADDRESS(105+3,BC$2+1,,,"Instances") &amp; ":" &amp; ADDRESS(105+3,BC$2+1))),"min", MIN(INDIRECT(ADDRESS(105+3,BC$2+1,,,"Instances") &amp; ":" &amp; ADDRESS(105+3,BC$2+1))),"max", MAX(INDIRECT(ADDRESS(105+3,BC$2+1,,,"Instances") &amp; ":" &amp; ADDRESS(105+3,BC$2+1))),"diff", MAX(INDIRECT(ADDRESS(105+3,BC$2+1,,,"Instances") &amp; ":" &amp; ADDRESS(105+3,BC$2+1)))-MIN(INDIRECT(ADDRESS(105+3,BC$2+1,,,"Instances") &amp; ":" &amp; ADDRESS(105+3,BC$2+1))))</f>
        <v>0</v>
      </c>
      <c r="BD110">
        <f>IFERROR(SMALL(BC5:BC343,ROW()-ROW($BD$5)+1),"")</f>
        <v>0</v>
      </c>
      <c r="BF110">
        <f>IFERROR(SUM(BD5:BD110),"")</f>
        <v>0</v>
      </c>
      <c r="BG110" cm="1">
        <f t="array" ref="BG110">_xlfn.SWITCH(Charts!$B$3,"average", AVERAGE(INDIRECT(ADDRESS(105+3,BG$2+1,,,"Instances") &amp; ":" &amp; ADDRESS(105+3,BG$2+1))),"median", MEDIAN(INDIRECT(ADDRESS(105+3,BG$2+1,,,"Instances") &amp; ":" &amp; ADDRESS(105+3,BG$2+1))),"min", MIN(INDIRECT(ADDRESS(105+3,BG$2+1,,,"Instances") &amp; ":" &amp; ADDRESS(105+3,BG$2+1))),"max", MAX(INDIRECT(ADDRESS(105+3,BG$2+1,,,"Instances") &amp; ":" &amp; ADDRESS(105+3,BG$2+1))),"diff", MAX(INDIRECT(ADDRESS(105+3,BG$2+1,,,"Instances") &amp; ":" &amp; ADDRESS(105+3,BG$2+1)))-MIN(INDIRECT(ADDRESS(105+3,BG$2+1,,,"Instances") &amp; ":" &amp; ADDRESS(105+3,BG$2+1))))</f>
        <v>0</v>
      </c>
      <c r="BH110">
        <f>IFERROR(SMALL(BG5:BG343,ROW()-ROW($BH$5)+1),"")</f>
        <v>0</v>
      </c>
      <c r="BJ110">
        <f>IFERROR(SUM(BH5:BH110),"")</f>
        <v>0</v>
      </c>
      <c r="BK110" cm="1">
        <f t="array" ref="BK110">_xlfn.SWITCH(Charts!$B$3,"average", AVERAGE(INDIRECT(ADDRESS(105+3,BK$2+1,,,"Instances") &amp; ":" &amp; ADDRESS(105+3,BK$2+1))),"median", MEDIAN(INDIRECT(ADDRESS(105+3,BK$2+1,,,"Instances") &amp; ":" &amp; ADDRESS(105+3,BK$2+1))),"min", MIN(INDIRECT(ADDRESS(105+3,BK$2+1,,,"Instances") &amp; ":" &amp; ADDRESS(105+3,BK$2+1))),"max", MAX(INDIRECT(ADDRESS(105+3,BK$2+1,,,"Instances") &amp; ":" &amp; ADDRESS(105+3,BK$2+1))),"diff", MAX(INDIRECT(ADDRESS(105+3,BK$2+1,,,"Instances") &amp; ":" &amp; ADDRESS(105+3,BK$2+1)))-MIN(INDIRECT(ADDRESS(105+3,BK$2+1,,,"Instances") &amp; ":" &amp; ADDRESS(105+3,BK$2+1))))</f>
        <v>0</v>
      </c>
      <c r="BL110">
        <f>IFERROR(SMALL(BK5:BK343,ROW()-ROW($BL$5)+1),"")</f>
        <v>0</v>
      </c>
      <c r="BN110">
        <f>IFERROR(SUM(BL5:BL110),"")</f>
        <v>0</v>
      </c>
      <c r="BO110" cm="1">
        <f t="array" ref="BO110">_xlfn.SWITCH(Charts!$B$3,"average", AVERAGE(INDIRECT(ADDRESS(105+3,BO$2+1,,,"Instances") &amp; ":" &amp; ADDRESS(105+3,BO$2+1))),"median", MEDIAN(INDIRECT(ADDRESS(105+3,BO$2+1,,,"Instances") &amp; ":" &amp; ADDRESS(105+3,BO$2+1))),"min", MIN(INDIRECT(ADDRESS(105+3,BO$2+1,,,"Instances") &amp; ":" &amp; ADDRESS(105+3,BO$2+1))),"max", MAX(INDIRECT(ADDRESS(105+3,BO$2+1,,,"Instances") &amp; ":" &amp; ADDRESS(105+3,BO$2+1))),"diff", MAX(INDIRECT(ADDRESS(105+3,BO$2+1,,,"Instances") &amp; ":" &amp; ADDRESS(105+3,BO$2+1)))-MIN(INDIRECT(ADDRESS(105+3,BO$2+1,,,"Instances") &amp; ":" &amp; ADDRESS(105+3,BO$2+1))))</f>
        <v>0</v>
      </c>
      <c r="BP110">
        <f>IFERROR(SMALL(BO5:BO343,ROW()-ROW($BP$5)+1),"")</f>
        <v>0</v>
      </c>
      <c r="BR110">
        <f>IFERROR(SUM(BP5:BP110),"")</f>
        <v>0</v>
      </c>
      <c r="BU110">
        <f>IF(Charts!$B$3="none",E1812,IF(AM1812="",NA(),AM1812))</f>
        <v>0</v>
      </c>
      <c r="BV110">
        <f>IF(Charts!$B$3="none",F1812,IF(AN1812="",NA(),AN1812))</f>
        <v>0</v>
      </c>
      <c r="BW110">
        <f>IF(Charts!$B$3="none",G1812,IF(AO1812="",NA(),AO1812))</f>
        <v>0</v>
      </c>
      <c r="BX110">
        <f>IF(Charts!$B$3="none",H1812,IF(AP1812="",NA(),AP1812))</f>
        <v>0</v>
      </c>
      <c r="BY110">
        <f>IF(Charts!$B$3="none",I1812,IF(AQ1812="",NA(),AQ1812))</f>
        <v>0</v>
      </c>
      <c r="BZ110">
        <f>IF(Charts!$B$3="none",J1812,IF(AR1812="",NA(),AR1812))</f>
        <v>0</v>
      </c>
      <c r="CA110">
        <f>IF(Charts!$B$3="none",K1812,IF(AS1812="",NA(),AS1812))</f>
        <v>0</v>
      </c>
      <c r="CB110">
        <f>IF(Charts!$B$3="none",L1812,IF(AT1812="",NA(),AT1812))</f>
        <v>0</v>
      </c>
      <c r="CC110">
        <f>IF(Charts!$B$3="none",M1812,IF(AU1812="",NA(),AU1812))</f>
        <v>0</v>
      </c>
      <c r="CD110">
        <f>IF(Charts!$B$3="none",N1812,IF(AV1812="",NA(),AV1812))</f>
        <v>0</v>
      </c>
      <c r="CE110">
        <f>IF(Charts!$B$3="none",O1812,IF(AW1812="",NA(),AW1812))</f>
        <v>0</v>
      </c>
      <c r="CF110">
        <f>IF(Charts!$B$3="none",P1812,IF(AX1812="",NA(),AX1812))</f>
        <v>0</v>
      </c>
      <c r="CG110">
        <f>IF(Charts!$B$3="none",Q1812,IF(AY1812="",NA(),AY1812))</f>
        <v>0</v>
      </c>
      <c r="CH110">
        <f>IF(Charts!$B$3="none",R1812,IF(AZ1812="",NA(),AZ1812))</f>
        <v>0</v>
      </c>
      <c r="CI110">
        <f>IF(Charts!$B$3="none",S1812,IF(BA1812="",NA(),BA1812))</f>
        <v>0</v>
      </c>
      <c r="CJ110">
        <f>IF(Charts!$B$3="none",T1812,IF(BB1812="",NA(),BB1812))</f>
        <v>0</v>
      </c>
      <c r="CK110">
        <f>IF(Charts!$B$3="none",U1812,IF(BC1812="",NA(),BC1812))</f>
        <v>0</v>
      </c>
      <c r="CL110">
        <f>IF(Charts!$B$3="none",V1812,IF(BD1812="",NA(),BD1812))</f>
        <v>0</v>
      </c>
      <c r="CM110">
        <f>IF(Charts!$B$3="none",W1812,IF(BE1812="",NA(),BE1812))</f>
        <v>0</v>
      </c>
      <c r="CN110">
        <f>IF(Charts!$B$3="none",X1812,IF(BF1812="",NA(),BF1812))</f>
        <v>0</v>
      </c>
      <c r="CO110">
        <f>IF(Charts!$B$3="none",Y1812,IF(BG1812="",NA(),BG1812))</f>
        <v>0</v>
      </c>
      <c r="CP110">
        <f>IF(Charts!$B$3="none",Z1812,IF(BH1812="",NA(),BH1812))</f>
        <v>0</v>
      </c>
      <c r="CQ110">
        <f>IF(Charts!$B$3="none",AA1812,IF(BI1812="",NA(),BI1812))</f>
        <v>0</v>
      </c>
      <c r="CR110">
        <f>IF(Charts!$B$3="none",AB1812,IF(BJ1812="",NA(),BJ1812))</f>
        <v>0</v>
      </c>
      <c r="CS110">
        <f>IF(Charts!$B$3="none",AC1812,IF(BK1812="",NA(),BK1812))</f>
        <v>0</v>
      </c>
      <c r="CT110">
        <f>IF(Charts!$B$3="none",AD1812,IF(BL1812="",NA(),BL1812))</f>
        <v>0</v>
      </c>
      <c r="CU110">
        <f>IF(Charts!$B$3="none",AE1812,IF(BM1812="",NA(),BM1812))</f>
        <v>0</v>
      </c>
      <c r="CV110">
        <f>IF(Charts!$B$3="none",AF1812,IF(BN1812="",NA(),BN1812))</f>
        <v>0</v>
      </c>
      <c r="CW110">
        <f>IF(Charts!$B$3="none",AG1812,IF(BO1812="",NA(),BO1812))</f>
        <v>0</v>
      </c>
      <c r="CX110">
        <f>IF(Charts!$B$3="none",AH1812,IF(BP1812="",NA(),BP1812))</f>
        <v>0</v>
      </c>
      <c r="CY110">
        <f>IF(Charts!$B$3="none",AI1812,IF(BQ1812="",NA(),BQ1812))</f>
        <v>0</v>
      </c>
      <c r="CZ110">
        <f>IF(Charts!$B$3="none",AJ1812,IF(BR1812="",NA(),BR1812))</f>
        <v>0</v>
      </c>
    </row>
    <row r="111" spans="4:104">
      <c r="D111">
        <v>107</v>
      </c>
      <c r="E111">
        <f>IF(INDIRECT(ADDRESS($D111+2,E$2+1,,,"Instances"))="","",INDIRECT(ADDRESS($D111+2,E$2+1,,,"Instances")))</f>
        <v>0</v>
      </c>
      <c r="F111">
        <f>IFERROR(SMALL(E5:E343,ROW()-ROW($F$5)+1),"")</f>
        <v>0</v>
      </c>
      <c r="H111">
        <f>IFERROR(SUM(F5:F111),"")</f>
        <v>0</v>
      </c>
      <c r="I111">
        <f>IF(INDIRECT(ADDRESS($D111+2,I$2+1,,,"Instances"))="","",INDIRECT(ADDRESS($D111+2,I$2+1,,,"Instances")))</f>
        <v>0</v>
      </c>
      <c r="J111">
        <f>IFERROR(SMALL(I5:I343,ROW()-ROW($J$5)+1),"")</f>
        <v>0</v>
      </c>
      <c r="L111">
        <f>IFERROR(SUM(J5:J111),"")</f>
        <v>0</v>
      </c>
      <c r="M111">
        <f>IF(INDIRECT(ADDRESS($D111+2,M$2+1,,,"Instances"))="","",INDIRECT(ADDRESS($D111+2,M$2+1,,,"Instances")))</f>
        <v>0</v>
      </c>
      <c r="N111">
        <f>IFERROR(SMALL(M5:M343,ROW()-ROW($N$5)+1),"")</f>
        <v>0</v>
      </c>
      <c r="P111">
        <f>IFERROR(SUM(N5:N111),"")</f>
        <v>0</v>
      </c>
      <c r="Q111">
        <f>IF(INDIRECT(ADDRESS($D111+2,Q$2+1,,,"Instances"))="","",INDIRECT(ADDRESS($D111+2,Q$2+1,,,"Instances")))</f>
        <v>0</v>
      </c>
      <c r="R111">
        <f>IFERROR(SMALL(Q5:Q343,ROW()-ROW($R$5)+1),"")</f>
        <v>0</v>
      </c>
      <c r="T111">
        <f>IFERROR(SUM(R5:R111),"")</f>
        <v>0</v>
      </c>
      <c r="U111">
        <f>IF(INDIRECT(ADDRESS($D111+2,U$2+1,,,"Instances"))="","",INDIRECT(ADDRESS($D111+2,U$2+1,,,"Instances")))</f>
        <v>0</v>
      </c>
      <c r="V111">
        <f>IFERROR(SMALL(U5:U343,ROW()-ROW($V$5)+1),"")</f>
        <v>0</v>
      </c>
      <c r="X111">
        <f>IFERROR(SUM(V5:V111),"")</f>
        <v>0</v>
      </c>
      <c r="Y111">
        <f>IF(INDIRECT(ADDRESS($D111+2,Y$2+1,,,"Instances"))="","",INDIRECT(ADDRESS($D111+2,Y$2+1,,,"Instances")))</f>
        <v>0</v>
      </c>
      <c r="Z111">
        <f>IFERROR(SMALL(Y5:Y343,ROW()-ROW($Z$5)+1),"")</f>
        <v>0</v>
      </c>
      <c r="AB111">
        <f>IFERROR(SUM(Z5:Z111),"")</f>
        <v>0</v>
      </c>
      <c r="AC111">
        <f>IF(INDIRECT(ADDRESS($D111+2,AC$2+1,,,"Instances"))="","",INDIRECT(ADDRESS($D111+2,AC$2+1,,,"Instances")))</f>
        <v>0</v>
      </c>
      <c r="AD111">
        <f>IFERROR(SMALL(AC5:AC343,ROW()-ROW($AD$5)+1),"")</f>
        <v>0</v>
      </c>
      <c r="AF111">
        <f>IFERROR(SUM(AD5:AD111),"")</f>
        <v>0</v>
      </c>
      <c r="AG111">
        <f>IF(INDIRECT(ADDRESS($D111+2,AG$2+1,,,"Instances"))="","",INDIRECT(ADDRESS($D111+2,AG$2+1,,,"Instances")))</f>
        <v>0</v>
      </c>
      <c r="AH111">
        <f>IFERROR(SMALL(AG5:AG343,ROW()-ROW($AH$5)+1),"")</f>
        <v>0</v>
      </c>
      <c r="AJ111">
        <f>IFERROR(SUM(AH5:AH111),"")</f>
        <v>0</v>
      </c>
      <c r="AL111">
        <v>107</v>
      </c>
      <c r="AM111" cm="1">
        <f t="array" ref="AM111">_xlfn.SWITCH(Charts!$B$3,"average", AVERAGE(INDIRECT(ADDRESS(106+3,AM$2+1,,,"Instances") &amp; ":" &amp; ADDRESS(106+3,AM$2+1))),"median", MEDIAN(INDIRECT(ADDRESS(106+3,AM$2+1,,,"Instances") &amp; ":" &amp; ADDRESS(106+3,AM$2+1))),"min", MIN(INDIRECT(ADDRESS(106+3,AM$2+1,,,"Instances") &amp; ":" &amp; ADDRESS(106+3,AM$2+1))),"max", MAX(INDIRECT(ADDRESS(106+3,AM$2+1,,,"Instances") &amp; ":" &amp; ADDRESS(106+3,AM$2+1))),"diff", MAX(INDIRECT(ADDRESS(106+3,AM$2+1,,,"Instances") &amp; ":" &amp; ADDRESS(106+3,AM$2+1)))-MIN(INDIRECT(ADDRESS(106+3,AM$2+1,,,"Instances") &amp; ":" &amp; ADDRESS(106+3,AM$2+1))))</f>
        <v>0</v>
      </c>
      <c r="AN111">
        <f>IFERROR(SMALL(AM5:AM343,ROW()-ROW($AN$5)+1),"")</f>
        <v>0</v>
      </c>
      <c r="AP111">
        <f>IFERROR(SUM(AN5:AN111),"")</f>
        <v>0</v>
      </c>
      <c r="AQ111" cm="1">
        <f t="array" ref="AQ111">_xlfn.SWITCH(Charts!$B$3,"average", AVERAGE(INDIRECT(ADDRESS(106+3,AQ$2+1,,,"Instances") &amp; ":" &amp; ADDRESS(106+3,AQ$2+1))),"median", MEDIAN(INDIRECT(ADDRESS(106+3,AQ$2+1,,,"Instances") &amp; ":" &amp; ADDRESS(106+3,AQ$2+1))),"min", MIN(INDIRECT(ADDRESS(106+3,AQ$2+1,,,"Instances") &amp; ":" &amp; ADDRESS(106+3,AQ$2+1))),"max", MAX(INDIRECT(ADDRESS(106+3,AQ$2+1,,,"Instances") &amp; ":" &amp; ADDRESS(106+3,AQ$2+1))),"diff", MAX(INDIRECT(ADDRESS(106+3,AQ$2+1,,,"Instances") &amp; ":" &amp; ADDRESS(106+3,AQ$2+1)))-MIN(INDIRECT(ADDRESS(106+3,AQ$2+1,,,"Instances") &amp; ":" &amp; ADDRESS(106+3,AQ$2+1))))</f>
        <v>0</v>
      </c>
      <c r="AR111">
        <f>IFERROR(SMALL(AQ5:AQ343,ROW()-ROW($AR$5)+1),"")</f>
        <v>0</v>
      </c>
      <c r="AT111">
        <f>IFERROR(SUM(AR5:AR111),"")</f>
        <v>0</v>
      </c>
      <c r="AU111" cm="1">
        <f t="array" ref="AU111">_xlfn.SWITCH(Charts!$B$3,"average", AVERAGE(INDIRECT(ADDRESS(106+3,AU$2+1,,,"Instances") &amp; ":" &amp; ADDRESS(106+3,AU$2+1))),"median", MEDIAN(INDIRECT(ADDRESS(106+3,AU$2+1,,,"Instances") &amp; ":" &amp; ADDRESS(106+3,AU$2+1))),"min", MIN(INDIRECT(ADDRESS(106+3,AU$2+1,,,"Instances") &amp; ":" &amp; ADDRESS(106+3,AU$2+1))),"max", MAX(INDIRECT(ADDRESS(106+3,AU$2+1,,,"Instances") &amp; ":" &amp; ADDRESS(106+3,AU$2+1))),"diff", MAX(INDIRECT(ADDRESS(106+3,AU$2+1,,,"Instances") &amp; ":" &amp; ADDRESS(106+3,AU$2+1)))-MIN(INDIRECT(ADDRESS(106+3,AU$2+1,,,"Instances") &amp; ":" &amp; ADDRESS(106+3,AU$2+1))))</f>
        <v>0</v>
      </c>
      <c r="AV111">
        <f>IFERROR(SMALL(AU5:AU343,ROW()-ROW($AV$5)+1),"")</f>
        <v>0</v>
      </c>
      <c r="AX111">
        <f>IFERROR(SUM(AV5:AV111),"")</f>
        <v>0</v>
      </c>
      <c r="AY111" cm="1">
        <f t="array" ref="AY111">_xlfn.SWITCH(Charts!$B$3,"average", AVERAGE(INDIRECT(ADDRESS(106+3,AY$2+1,,,"Instances") &amp; ":" &amp; ADDRESS(106+3,AY$2+1))),"median", MEDIAN(INDIRECT(ADDRESS(106+3,AY$2+1,,,"Instances") &amp; ":" &amp; ADDRESS(106+3,AY$2+1))),"min", MIN(INDIRECT(ADDRESS(106+3,AY$2+1,,,"Instances") &amp; ":" &amp; ADDRESS(106+3,AY$2+1))),"max", MAX(INDIRECT(ADDRESS(106+3,AY$2+1,,,"Instances") &amp; ":" &amp; ADDRESS(106+3,AY$2+1))),"diff", MAX(INDIRECT(ADDRESS(106+3,AY$2+1,,,"Instances") &amp; ":" &amp; ADDRESS(106+3,AY$2+1)))-MIN(INDIRECT(ADDRESS(106+3,AY$2+1,,,"Instances") &amp; ":" &amp; ADDRESS(106+3,AY$2+1))))</f>
        <v>0</v>
      </c>
      <c r="AZ111">
        <f>IFERROR(SMALL(AY5:AY343,ROW()-ROW($AZ$5)+1),"")</f>
        <v>0</v>
      </c>
      <c r="BB111">
        <f>IFERROR(SUM(AZ5:AZ111),"")</f>
        <v>0</v>
      </c>
      <c r="BC111" cm="1">
        <f t="array" ref="BC111">_xlfn.SWITCH(Charts!$B$3,"average", AVERAGE(INDIRECT(ADDRESS(106+3,BC$2+1,,,"Instances") &amp; ":" &amp; ADDRESS(106+3,BC$2+1))),"median", MEDIAN(INDIRECT(ADDRESS(106+3,BC$2+1,,,"Instances") &amp; ":" &amp; ADDRESS(106+3,BC$2+1))),"min", MIN(INDIRECT(ADDRESS(106+3,BC$2+1,,,"Instances") &amp; ":" &amp; ADDRESS(106+3,BC$2+1))),"max", MAX(INDIRECT(ADDRESS(106+3,BC$2+1,,,"Instances") &amp; ":" &amp; ADDRESS(106+3,BC$2+1))),"diff", MAX(INDIRECT(ADDRESS(106+3,BC$2+1,,,"Instances") &amp; ":" &amp; ADDRESS(106+3,BC$2+1)))-MIN(INDIRECT(ADDRESS(106+3,BC$2+1,,,"Instances") &amp; ":" &amp; ADDRESS(106+3,BC$2+1))))</f>
        <v>0</v>
      </c>
      <c r="BD111">
        <f>IFERROR(SMALL(BC5:BC343,ROW()-ROW($BD$5)+1),"")</f>
        <v>0</v>
      </c>
      <c r="BF111">
        <f>IFERROR(SUM(BD5:BD111),"")</f>
        <v>0</v>
      </c>
      <c r="BG111" cm="1">
        <f t="array" ref="BG111">_xlfn.SWITCH(Charts!$B$3,"average", AVERAGE(INDIRECT(ADDRESS(106+3,BG$2+1,,,"Instances") &amp; ":" &amp; ADDRESS(106+3,BG$2+1))),"median", MEDIAN(INDIRECT(ADDRESS(106+3,BG$2+1,,,"Instances") &amp; ":" &amp; ADDRESS(106+3,BG$2+1))),"min", MIN(INDIRECT(ADDRESS(106+3,BG$2+1,,,"Instances") &amp; ":" &amp; ADDRESS(106+3,BG$2+1))),"max", MAX(INDIRECT(ADDRESS(106+3,BG$2+1,,,"Instances") &amp; ":" &amp; ADDRESS(106+3,BG$2+1))),"diff", MAX(INDIRECT(ADDRESS(106+3,BG$2+1,,,"Instances") &amp; ":" &amp; ADDRESS(106+3,BG$2+1)))-MIN(INDIRECT(ADDRESS(106+3,BG$2+1,,,"Instances") &amp; ":" &amp; ADDRESS(106+3,BG$2+1))))</f>
        <v>0</v>
      </c>
      <c r="BH111">
        <f>IFERROR(SMALL(BG5:BG343,ROW()-ROW($BH$5)+1),"")</f>
        <v>0</v>
      </c>
      <c r="BJ111">
        <f>IFERROR(SUM(BH5:BH111),"")</f>
        <v>0</v>
      </c>
      <c r="BK111" cm="1">
        <f t="array" ref="BK111">_xlfn.SWITCH(Charts!$B$3,"average", AVERAGE(INDIRECT(ADDRESS(106+3,BK$2+1,,,"Instances") &amp; ":" &amp; ADDRESS(106+3,BK$2+1))),"median", MEDIAN(INDIRECT(ADDRESS(106+3,BK$2+1,,,"Instances") &amp; ":" &amp; ADDRESS(106+3,BK$2+1))),"min", MIN(INDIRECT(ADDRESS(106+3,BK$2+1,,,"Instances") &amp; ":" &amp; ADDRESS(106+3,BK$2+1))),"max", MAX(INDIRECT(ADDRESS(106+3,BK$2+1,,,"Instances") &amp; ":" &amp; ADDRESS(106+3,BK$2+1))),"diff", MAX(INDIRECT(ADDRESS(106+3,BK$2+1,,,"Instances") &amp; ":" &amp; ADDRESS(106+3,BK$2+1)))-MIN(INDIRECT(ADDRESS(106+3,BK$2+1,,,"Instances") &amp; ":" &amp; ADDRESS(106+3,BK$2+1))))</f>
        <v>0</v>
      </c>
      <c r="BL111">
        <f>IFERROR(SMALL(BK5:BK343,ROW()-ROW($BL$5)+1),"")</f>
        <v>0</v>
      </c>
      <c r="BN111">
        <f>IFERROR(SUM(BL5:BL111),"")</f>
        <v>0</v>
      </c>
      <c r="BO111" cm="1">
        <f t="array" ref="BO111">_xlfn.SWITCH(Charts!$B$3,"average", AVERAGE(INDIRECT(ADDRESS(106+3,BO$2+1,,,"Instances") &amp; ":" &amp; ADDRESS(106+3,BO$2+1))),"median", MEDIAN(INDIRECT(ADDRESS(106+3,BO$2+1,,,"Instances") &amp; ":" &amp; ADDRESS(106+3,BO$2+1))),"min", MIN(INDIRECT(ADDRESS(106+3,BO$2+1,,,"Instances") &amp; ":" &amp; ADDRESS(106+3,BO$2+1))),"max", MAX(INDIRECT(ADDRESS(106+3,BO$2+1,,,"Instances") &amp; ":" &amp; ADDRESS(106+3,BO$2+1))),"diff", MAX(INDIRECT(ADDRESS(106+3,BO$2+1,,,"Instances") &amp; ":" &amp; ADDRESS(106+3,BO$2+1)))-MIN(INDIRECT(ADDRESS(106+3,BO$2+1,,,"Instances") &amp; ":" &amp; ADDRESS(106+3,BO$2+1))))</f>
        <v>0</v>
      </c>
      <c r="BP111">
        <f>IFERROR(SMALL(BO5:BO343,ROW()-ROW($BP$5)+1),"")</f>
        <v>0</v>
      </c>
      <c r="BR111">
        <f>IFERROR(SUM(BP5:BP111),"")</f>
        <v>0</v>
      </c>
      <c r="BU111">
        <f>IF(Charts!$B$3="none",E1813,IF(AM1813="",NA(),AM1813))</f>
        <v>0</v>
      </c>
      <c r="BV111">
        <f>IF(Charts!$B$3="none",F1813,IF(AN1813="",NA(),AN1813))</f>
        <v>0</v>
      </c>
      <c r="BW111">
        <f>IF(Charts!$B$3="none",G1813,IF(AO1813="",NA(),AO1813))</f>
        <v>0</v>
      </c>
      <c r="BX111">
        <f>IF(Charts!$B$3="none",H1813,IF(AP1813="",NA(),AP1813))</f>
        <v>0</v>
      </c>
      <c r="BY111">
        <f>IF(Charts!$B$3="none",I1813,IF(AQ1813="",NA(),AQ1813))</f>
        <v>0</v>
      </c>
      <c r="BZ111">
        <f>IF(Charts!$B$3="none",J1813,IF(AR1813="",NA(),AR1813))</f>
        <v>0</v>
      </c>
      <c r="CA111">
        <f>IF(Charts!$B$3="none",K1813,IF(AS1813="",NA(),AS1813))</f>
        <v>0</v>
      </c>
      <c r="CB111">
        <f>IF(Charts!$B$3="none",L1813,IF(AT1813="",NA(),AT1813))</f>
        <v>0</v>
      </c>
      <c r="CC111">
        <f>IF(Charts!$B$3="none",M1813,IF(AU1813="",NA(),AU1813))</f>
        <v>0</v>
      </c>
      <c r="CD111">
        <f>IF(Charts!$B$3="none",N1813,IF(AV1813="",NA(),AV1813))</f>
        <v>0</v>
      </c>
      <c r="CE111">
        <f>IF(Charts!$B$3="none",O1813,IF(AW1813="",NA(),AW1813))</f>
        <v>0</v>
      </c>
      <c r="CF111">
        <f>IF(Charts!$B$3="none",P1813,IF(AX1813="",NA(),AX1813))</f>
        <v>0</v>
      </c>
      <c r="CG111">
        <f>IF(Charts!$B$3="none",Q1813,IF(AY1813="",NA(),AY1813))</f>
        <v>0</v>
      </c>
      <c r="CH111">
        <f>IF(Charts!$B$3="none",R1813,IF(AZ1813="",NA(),AZ1813))</f>
        <v>0</v>
      </c>
      <c r="CI111">
        <f>IF(Charts!$B$3="none",S1813,IF(BA1813="",NA(),BA1813))</f>
        <v>0</v>
      </c>
      <c r="CJ111">
        <f>IF(Charts!$B$3="none",T1813,IF(BB1813="",NA(),BB1813))</f>
        <v>0</v>
      </c>
      <c r="CK111">
        <f>IF(Charts!$B$3="none",U1813,IF(BC1813="",NA(),BC1813))</f>
        <v>0</v>
      </c>
      <c r="CL111">
        <f>IF(Charts!$B$3="none",V1813,IF(BD1813="",NA(),BD1813))</f>
        <v>0</v>
      </c>
      <c r="CM111">
        <f>IF(Charts!$B$3="none",W1813,IF(BE1813="",NA(),BE1813))</f>
        <v>0</v>
      </c>
      <c r="CN111">
        <f>IF(Charts!$B$3="none",X1813,IF(BF1813="",NA(),BF1813))</f>
        <v>0</v>
      </c>
      <c r="CO111">
        <f>IF(Charts!$B$3="none",Y1813,IF(BG1813="",NA(),BG1813))</f>
        <v>0</v>
      </c>
      <c r="CP111">
        <f>IF(Charts!$B$3="none",Z1813,IF(BH1813="",NA(),BH1813))</f>
        <v>0</v>
      </c>
      <c r="CQ111">
        <f>IF(Charts!$B$3="none",AA1813,IF(BI1813="",NA(),BI1813))</f>
        <v>0</v>
      </c>
      <c r="CR111">
        <f>IF(Charts!$B$3="none",AB1813,IF(BJ1813="",NA(),BJ1813))</f>
        <v>0</v>
      </c>
      <c r="CS111">
        <f>IF(Charts!$B$3="none",AC1813,IF(BK1813="",NA(),BK1813))</f>
        <v>0</v>
      </c>
      <c r="CT111">
        <f>IF(Charts!$B$3="none",AD1813,IF(BL1813="",NA(),BL1813))</f>
        <v>0</v>
      </c>
      <c r="CU111">
        <f>IF(Charts!$B$3="none",AE1813,IF(BM1813="",NA(),BM1813))</f>
        <v>0</v>
      </c>
      <c r="CV111">
        <f>IF(Charts!$B$3="none",AF1813,IF(BN1813="",NA(),BN1813))</f>
        <v>0</v>
      </c>
      <c r="CW111">
        <f>IF(Charts!$B$3="none",AG1813,IF(BO1813="",NA(),BO1813))</f>
        <v>0</v>
      </c>
      <c r="CX111">
        <f>IF(Charts!$B$3="none",AH1813,IF(BP1813="",NA(),BP1813))</f>
        <v>0</v>
      </c>
      <c r="CY111">
        <f>IF(Charts!$B$3="none",AI1813,IF(BQ1813="",NA(),BQ1813))</f>
        <v>0</v>
      </c>
      <c r="CZ111">
        <f>IF(Charts!$B$3="none",AJ1813,IF(BR1813="",NA(),BR1813))</f>
        <v>0</v>
      </c>
    </row>
    <row r="112" spans="4:104">
      <c r="D112">
        <v>108</v>
      </c>
      <c r="E112">
        <f>IF(INDIRECT(ADDRESS($D112+2,E$2+1,,,"Instances"))="","",INDIRECT(ADDRESS($D112+2,E$2+1,,,"Instances")))</f>
        <v>0</v>
      </c>
      <c r="F112">
        <f>IFERROR(SMALL(E5:E343,ROW()-ROW($F$5)+1),"")</f>
        <v>0</v>
      </c>
      <c r="H112">
        <f>IFERROR(SUM(F5:F112),"")</f>
        <v>0</v>
      </c>
      <c r="I112">
        <f>IF(INDIRECT(ADDRESS($D112+2,I$2+1,,,"Instances"))="","",INDIRECT(ADDRESS($D112+2,I$2+1,,,"Instances")))</f>
        <v>0</v>
      </c>
      <c r="J112">
        <f>IFERROR(SMALL(I5:I343,ROW()-ROW($J$5)+1),"")</f>
        <v>0</v>
      </c>
      <c r="L112">
        <f>IFERROR(SUM(J5:J112),"")</f>
        <v>0</v>
      </c>
      <c r="M112">
        <f>IF(INDIRECT(ADDRESS($D112+2,M$2+1,,,"Instances"))="","",INDIRECT(ADDRESS($D112+2,M$2+1,,,"Instances")))</f>
        <v>0</v>
      </c>
      <c r="N112">
        <f>IFERROR(SMALL(M5:M343,ROW()-ROW($N$5)+1),"")</f>
        <v>0</v>
      </c>
      <c r="P112">
        <f>IFERROR(SUM(N5:N112),"")</f>
        <v>0</v>
      </c>
      <c r="Q112">
        <f>IF(INDIRECT(ADDRESS($D112+2,Q$2+1,,,"Instances"))="","",INDIRECT(ADDRESS($D112+2,Q$2+1,,,"Instances")))</f>
        <v>0</v>
      </c>
      <c r="R112">
        <f>IFERROR(SMALL(Q5:Q343,ROW()-ROW($R$5)+1),"")</f>
        <v>0</v>
      </c>
      <c r="T112">
        <f>IFERROR(SUM(R5:R112),"")</f>
        <v>0</v>
      </c>
      <c r="U112">
        <f>IF(INDIRECT(ADDRESS($D112+2,U$2+1,,,"Instances"))="","",INDIRECT(ADDRESS($D112+2,U$2+1,,,"Instances")))</f>
        <v>0</v>
      </c>
      <c r="V112">
        <f>IFERROR(SMALL(U5:U343,ROW()-ROW($V$5)+1),"")</f>
        <v>0</v>
      </c>
      <c r="X112">
        <f>IFERROR(SUM(V5:V112),"")</f>
        <v>0</v>
      </c>
      <c r="Y112">
        <f>IF(INDIRECT(ADDRESS($D112+2,Y$2+1,,,"Instances"))="","",INDIRECT(ADDRESS($D112+2,Y$2+1,,,"Instances")))</f>
        <v>0</v>
      </c>
      <c r="Z112">
        <f>IFERROR(SMALL(Y5:Y343,ROW()-ROW($Z$5)+1),"")</f>
        <v>0</v>
      </c>
      <c r="AB112">
        <f>IFERROR(SUM(Z5:Z112),"")</f>
        <v>0</v>
      </c>
      <c r="AC112">
        <f>IF(INDIRECT(ADDRESS($D112+2,AC$2+1,,,"Instances"))="","",INDIRECT(ADDRESS($D112+2,AC$2+1,,,"Instances")))</f>
        <v>0</v>
      </c>
      <c r="AD112">
        <f>IFERROR(SMALL(AC5:AC343,ROW()-ROW($AD$5)+1),"")</f>
        <v>0</v>
      </c>
      <c r="AF112">
        <f>IFERROR(SUM(AD5:AD112),"")</f>
        <v>0</v>
      </c>
      <c r="AG112">
        <f>IF(INDIRECT(ADDRESS($D112+2,AG$2+1,,,"Instances"))="","",INDIRECT(ADDRESS($D112+2,AG$2+1,,,"Instances")))</f>
        <v>0</v>
      </c>
      <c r="AH112">
        <f>IFERROR(SMALL(AG5:AG343,ROW()-ROW($AH$5)+1),"")</f>
        <v>0</v>
      </c>
      <c r="AJ112">
        <f>IFERROR(SUM(AH5:AH112),"")</f>
        <v>0</v>
      </c>
      <c r="AL112">
        <v>108</v>
      </c>
      <c r="AM112" cm="1">
        <f t="array" ref="AM112">_xlfn.SWITCH(Charts!$B$3,"average", AVERAGE(INDIRECT(ADDRESS(107+3,AM$2+1,,,"Instances") &amp; ":" &amp; ADDRESS(107+3,AM$2+1))),"median", MEDIAN(INDIRECT(ADDRESS(107+3,AM$2+1,,,"Instances") &amp; ":" &amp; ADDRESS(107+3,AM$2+1))),"min", MIN(INDIRECT(ADDRESS(107+3,AM$2+1,,,"Instances") &amp; ":" &amp; ADDRESS(107+3,AM$2+1))),"max", MAX(INDIRECT(ADDRESS(107+3,AM$2+1,,,"Instances") &amp; ":" &amp; ADDRESS(107+3,AM$2+1))),"diff", MAX(INDIRECT(ADDRESS(107+3,AM$2+1,,,"Instances") &amp; ":" &amp; ADDRESS(107+3,AM$2+1)))-MIN(INDIRECT(ADDRESS(107+3,AM$2+1,,,"Instances") &amp; ":" &amp; ADDRESS(107+3,AM$2+1))))</f>
        <v>0</v>
      </c>
      <c r="AN112">
        <f>IFERROR(SMALL(AM5:AM343,ROW()-ROW($AN$5)+1),"")</f>
        <v>0</v>
      </c>
      <c r="AP112">
        <f>IFERROR(SUM(AN5:AN112),"")</f>
        <v>0</v>
      </c>
      <c r="AQ112" cm="1">
        <f t="array" ref="AQ112">_xlfn.SWITCH(Charts!$B$3,"average", AVERAGE(INDIRECT(ADDRESS(107+3,AQ$2+1,,,"Instances") &amp; ":" &amp; ADDRESS(107+3,AQ$2+1))),"median", MEDIAN(INDIRECT(ADDRESS(107+3,AQ$2+1,,,"Instances") &amp; ":" &amp; ADDRESS(107+3,AQ$2+1))),"min", MIN(INDIRECT(ADDRESS(107+3,AQ$2+1,,,"Instances") &amp; ":" &amp; ADDRESS(107+3,AQ$2+1))),"max", MAX(INDIRECT(ADDRESS(107+3,AQ$2+1,,,"Instances") &amp; ":" &amp; ADDRESS(107+3,AQ$2+1))),"diff", MAX(INDIRECT(ADDRESS(107+3,AQ$2+1,,,"Instances") &amp; ":" &amp; ADDRESS(107+3,AQ$2+1)))-MIN(INDIRECT(ADDRESS(107+3,AQ$2+1,,,"Instances") &amp; ":" &amp; ADDRESS(107+3,AQ$2+1))))</f>
        <v>0</v>
      </c>
      <c r="AR112">
        <f>IFERROR(SMALL(AQ5:AQ343,ROW()-ROW($AR$5)+1),"")</f>
        <v>0</v>
      </c>
      <c r="AT112">
        <f>IFERROR(SUM(AR5:AR112),"")</f>
        <v>0</v>
      </c>
      <c r="AU112" cm="1">
        <f t="array" ref="AU112">_xlfn.SWITCH(Charts!$B$3,"average", AVERAGE(INDIRECT(ADDRESS(107+3,AU$2+1,,,"Instances") &amp; ":" &amp; ADDRESS(107+3,AU$2+1))),"median", MEDIAN(INDIRECT(ADDRESS(107+3,AU$2+1,,,"Instances") &amp; ":" &amp; ADDRESS(107+3,AU$2+1))),"min", MIN(INDIRECT(ADDRESS(107+3,AU$2+1,,,"Instances") &amp; ":" &amp; ADDRESS(107+3,AU$2+1))),"max", MAX(INDIRECT(ADDRESS(107+3,AU$2+1,,,"Instances") &amp; ":" &amp; ADDRESS(107+3,AU$2+1))),"diff", MAX(INDIRECT(ADDRESS(107+3,AU$2+1,,,"Instances") &amp; ":" &amp; ADDRESS(107+3,AU$2+1)))-MIN(INDIRECT(ADDRESS(107+3,AU$2+1,,,"Instances") &amp; ":" &amp; ADDRESS(107+3,AU$2+1))))</f>
        <v>0</v>
      </c>
      <c r="AV112">
        <f>IFERROR(SMALL(AU5:AU343,ROW()-ROW($AV$5)+1),"")</f>
        <v>0</v>
      </c>
      <c r="AX112">
        <f>IFERROR(SUM(AV5:AV112),"")</f>
        <v>0</v>
      </c>
      <c r="AY112" cm="1">
        <f t="array" ref="AY112">_xlfn.SWITCH(Charts!$B$3,"average", AVERAGE(INDIRECT(ADDRESS(107+3,AY$2+1,,,"Instances") &amp; ":" &amp; ADDRESS(107+3,AY$2+1))),"median", MEDIAN(INDIRECT(ADDRESS(107+3,AY$2+1,,,"Instances") &amp; ":" &amp; ADDRESS(107+3,AY$2+1))),"min", MIN(INDIRECT(ADDRESS(107+3,AY$2+1,,,"Instances") &amp; ":" &amp; ADDRESS(107+3,AY$2+1))),"max", MAX(INDIRECT(ADDRESS(107+3,AY$2+1,,,"Instances") &amp; ":" &amp; ADDRESS(107+3,AY$2+1))),"diff", MAX(INDIRECT(ADDRESS(107+3,AY$2+1,,,"Instances") &amp; ":" &amp; ADDRESS(107+3,AY$2+1)))-MIN(INDIRECT(ADDRESS(107+3,AY$2+1,,,"Instances") &amp; ":" &amp; ADDRESS(107+3,AY$2+1))))</f>
        <v>0</v>
      </c>
      <c r="AZ112">
        <f>IFERROR(SMALL(AY5:AY343,ROW()-ROW($AZ$5)+1),"")</f>
        <v>0</v>
      </c>
      <c r="BB112">
        <f>IFERROR(SUM(AZ5:AZ112),"")</f>
        <v>0</v>
      </c>
      <c r="BC112" cm="1">
        <f t="array" ref="BC112">_xlfn.SWITCH(Charts!$B$3,"average", AVERAGE(INDIRECT(ADDRESS(107+3,BC$2+1,,,"Instances") &amp; ":" &amp; ADDRESS(107+3,BC$2+1))),"median", MEDIAN(INDIRECT(ADDRESS(107+3,BC$2+1,,,"Instances") &amp; ":" &amp; ADDRESS(107+3,BC$2+1))),"min", MIN(INDIRECT(ADDRESS(107+3,BC$2+1,,,"Instances") &amp; ":" &amp; ADDRESS(107+3,BC$2+1))),"max", MAX(INDIRECT(ADDRESS(107+3,BC$2+1,,,"Instances") &amp; ":" &amp; ADDRESS(107+3,BC$2+1))),"diff", MAX(INDIRECT(ADDRESS(107+3,BC$2+1,,,"Instances") &amp; ":" &amp; ADDRESS(107+3,BC$2+1)))-MIN(INDIRECT(ADDRESS(107+3,BC$2+1,,,"Instances") &amp; ":" &amp; ADDRESS(107+3,BC$2+1))))</f>
        <v>0</v>
      </c>
      <c r="BD112">
        <f>IFERROR(SMALL(BC5:BC343,ROW()-ROW($BD$5)+1),"")</f>
        <v>0</v>
      </c>
      <c r="BF112">
        <f>IFERROR(SUM(BD5:BD112),"")</f>
        <v>0</v>
      </c>
      <c r="BG112" cm="1">
        <f t="array" ref="BG112">_xlfn.SWITCH(Charts!$B$3,"average", AVERAGE(INDIRECT(ADDRESS(107+3,BG$2+1,,,"Instances") &amp; ":" &amp; ADDRESS(107+3,BG$2+1))),"median", MEDIAN(INDIRECT(ADDRESS(107+3,BG$2+1,,,"Instances") &amp; ":" &amp; ADDRESS(107+3,BG$2+1))),"min", MIN(INDIRECT(ADDRESS(107+3,BG$2+1,,,"Instances") &amp; ":" &amp; ADDRESS(107+3,BG$2+1))),"max", MAX(INDIRECT(ADDRESS(107+3,BG$2+1,,,"Instances") &amp; ":" &amp; ADDRESS(107+3,BG$2+1))),"diff", MAX(INDIRECT(ADDRESS(107+3,BG$2+1,,,"Instances") &amp; ":" &amp; ADDRESS(107+3,BG$2+1)))-MIN(INDIRECT(ADDRESS(107+3,BG$2+1,,,"Instances") &amp; ":" &amp; ADDRESS(107+3,BG$2+1))))</f>
        <v>0</v>
      </c>
      <c r="BH112">
        <f>IFERROR(SMALL(BG5:BG343,ROW()-ROW($BH$5)+1),"")</f>
        <v>0</v>
      </c>
      <c r="BJ112">
        <f>IFERROR(SUM(BH5:BH112),"")</f>
        <v>0</v>
      </c>
      <c r="BK112" cm="1">
        <f t="array" ref="BK112">_xlfn.SWITCH(Charts!$B$3,"average", AVERAGE(INDIRECT(ADDRESS(107+3,BK$2+1,,,"Instances") &amp; ":" &amp; ADDRESS(107+3,BK$2+1))),"median", MEDIAN(INDIRECT(ADDRESS(107+3,BK$2+1,,,"Instances") &amp; ":" &amp; ADDRESS(107+3,BK$2+1))),"min", MIN(INDIRECT(ADDRESS(107+3,BK$2+1,,,"Instances") &amp; ":" &amp; ADDRESS(107+3,BK$2+1))),"max", MAX(INDIRECT(ADDRESS(107+3,BK$2+1,,,"Instances") &amp; ":" &amp; ADDRESS(107+3,BK$2+1))),"diff", MAX(INDIRECT(ADDRESS(107+3,BK$2+1,,,"Instances") &amp; ":" &amp; ADDRESS(107+3,BK$2+1)))-MIN(INDIRECT(ADDRESS(107+3,BK$2+1,,,"Instances") &amp; ":" &amp; ADDRESS(107+3,BK$2+1))))</f>
        <v>0</v>
      </c>
      <c r="BL112">
        <f>IFERROR(SMALL(BK5:BK343,ROW()-ROW($BL$5)+1),"")</f>
        <v>0</v>
      </c>
      <c r="BN112">
        <f>IFERROR(SUM(BL5:BL112),"")</f>
        <v>0</v>
      </c>
      <c r="BO112" cm="1">
        <f t="array" ref="BO112">_xlfn.SWITCH(Charts!$B$3,"average", AVERAGE(INDIRECT(ADDRESS(107+3,BO$2+1,,,"Instances") &amp; ":" &amp; ADDRESS(107+3,BO$2+1))),"median", MEDIAN(INDIRECT(ADDRESS(107+3,BO$2+1,,,"Instances") &amp; ":" &amp; ADDRESS(107+3,BO$2+1))),"min", MIN(INDIRECT(ADDRESS(107+3,BO$2+1,,,"Instances") &amp; ":" &amp; ADDRESS(107+3,BO$2+1))),"max", MAX(INDIRECT(ADDRESS(107+3,BO$2+1,,,"Instances") &amp; ":" &amp; ADDRESS(107+3,BO$2+1))),"diff", MAX(INDIRECT(ADDRESS(107+3,BO$2+1,,,"Instances") &amp; ":" &amp; ADDRESS(107+3,BO$2+1)))-MIN(INDIRECT(ADDRESS(107+3,BO$2+1,,,"Instances") &amp; ":" &amp; ADDRESS(107+3,BO$2+1))))</f>
        <v>0</v>
      </c>
      <c r="BP112">
        <f>IFERROR(SMALL(BO5:BO343,ROW()-ROW($BP$5)+1),"")</f>
        <v>0</v>
      </c>
      <c r="BR112">
        <f>IFERROR(SUM(BP5:BP112),"")</f>
        <v>0</v>
      </c>
      <c r="BU112">
        <f>IF(Charts!$B$3="none",E1814,IF(AM1814="",NA(),AM1814))</f>
        <v>0</v>
      </c>
      <c r="BV112">
        <f>IF(Charts!$B$3="none",F1814,IF(AN1814="",NA(),AN1814))</f>
        <v>0</v>
      </c>
      <c r="BW112">
        <f>IF(Charts!$B$3="none",G1814,IF(AO1814="",NA(),AO1814))</f>
        <v>0</v>
      </c>
      <c r="BX112">
        <f>IF(Charts!$B$3="none",H1814,IF(AP1814="",NA(),AP1814))</f>
        <v>0</v>
      </c>
      <c r="BY112">
        <f>IF(Charts!$B$3="none",I1814,IF(AQ1814="",NA(),AQ1814))</f>
        <v>0</v>
      </c>
      <c r="BZ112">
        <f>IF(Charts!$B$3="none",J1814,IF(AR1814="",NA(),AR1814))</f>
        <v>0</v>
      </c>
      <c r="CA112">
        <f>IF(Charts!$B$3="none",K1814,IF(AS1814="",NA(),AS1814))</f>
        <v>0</v>
      </c>
      <c r="CB112">
        <f>IF(Charts!$B$3="none",L1814,IF(AT1814="",NA(),AT1814))</f>
        <v>0</v>
      </c>
      <c r="CC112">
        <f>IF(Charts!$B$3="none",M1814,IF(AU1814="",NA(),AU1814))</f>
        <v>0</v>
      </c>
      <c r="CD112">
        <f>IF(Charts!$B$3="none",N1814,IF(AV1814="",NA(),AV1814))</f>
        <v>0</v>
      </c>
      <c r="CE112">
        <f>IF(Charts!$B$3="none",O1814,IF(AW1814="",NA(),AW1814))</f>
        <v>0</v>
      </c>
      <c r="CF112">
        <f>IF(Charts!$B$3="none",P1814,IF(AX1814="",NA(),AX1814))</f>
        <v>0</v>
      </c>
      <c r="CG112">
        <f>IF(Charts!$B$3="none",Q1814,IF(AY1814="",NA(),AY1814))</f>
        <v>0</v>
      </c>
      <c r="CH112">
        <f>IF(Charts!$B$3="none",R1814,IF(AZ1814="",NA(),AZ1814))</f>
        <v>0</v>
      </c>
      <c r="CI112">
        <f>IF(Charts!$B$3="none",S1814,IF(BA1814="",NA(),BA1814))</f>
        <v>0</v>
      </c>
      <c r="CJ112">
        <f>IF(Charts!$B$3="none",T1814,IF(BB1814="",NA(),BB1814))</f>
        <v>0</v>
      </c>
      <c r="CK112">
        <f>IF(Charts!$B$3="none",U1814,IF(BC1814="",NA(),BC1814))</f>
        <v>0</v>
      </c>
      <c r="CL112">
        <f>IF(Charts!$B$3="none",V1814,IF(BD1814="",NA(),BD1814))</f>
        <v>0</v>
      </c>
      <c r="CM112">
        <f>IF(Charts!$B$3="none",W1814,IF(BE1814="",NA(),BE1814))</f>
        <v>0</v>
      </c>
      <c r="CN112">
        <f>IF(Charts!$B$3="none",X1814,IF(BF1814="",NA(),BF1814))</f>
        <v>0</v>
      </c>
      <c r="CO112">
        <f>IF(Charts!$B$3="none",Y1814,IF(BG1814="",NA(),BG1814))</f>
        <v>0</v>
      </c>
      <c r="CP112">
        <f>IF(Charts!$B$3="none",Z1814,IF(BH1814="",NA(),BH1814))</f>
        <v>0</v>
      </c>
      <c r="CQ112">
        <f>IF(Charts!$B$3="none",AA1814,IF(BI1814="",NA(),BI1814))</f>
        <v>0</v>
      </c>
      <c r="CR112">
        <f>IF(Charts!$B$3="none",AB1814,IF(BJ1814="",NA(),BJ1814))</f>
        <v>0</v>
      </c>
      <c r="CS112">
        <f>IF(Charts!$B$3="none",AC1814,IF(BK1814="",NA(),BK1814))</f>
        <v>0</v>
      </c>
      <c r="CT112">
        <f>IF(Charts!$B$3="none",AD1814,IF(BL1814="",NA(),BL1814))</f>
        <v>0</v>
      </c>
      <c r="CU112">
        <f>IF(Charts!$B$3="none",AE1814,IF(BM1814="",NA(),BM1814))</f>
        <v>0</v>
      </c>
      <c r="CV112">
        <f>IF(Charts!$B$3="none",AF1814,IF(BN1814="",NA(),BN1814))</f>
        <v>0</v>
      </c>
      <c r="CW112">
        <f>IF(Charts!$B$3="none",AG1814,IF(BO1814="",NA(),BO1814))</f>
        <v>0</v>
      </c>
      <c r="CX112">
        <f>IF(Charts!$B$3="none",AH1814,IF(BP1814="",NA(),BP1814))</f>
        <v>0</v>
      </c>
      <c r="CY112">
        <f>IF(Charts!$B$3="none",AI1814,IF(BQ1814="",NA(),BQ1814))</f>
        <v>0</v>
      </c>
      <c r="CZ112">
        <f>IF(Charts!$B$3="none",AJ1814,IF(BR1814="",NA(),BR1814))</f>
        <v>0</v>
      </c>
    </row>
    <row r="113" spans="4:104">
      <c r="D113">
        <v>109</v>
      </c>
      <c r="E113">
        <f>IF(INDIRECT(ADDRESS($D113+2,E$2+1,,,"Instances"))="","",INDIRECT(ADDRESS($D113+2,E$2+1,,,"Instances")))</f>
        <v>0</v>
      </c>
      <c r="F113">
        <f>IFERROR(SMALL(E5:E343,ROW()-ROW($F$5)+1),"")</f>
        <v>0</v>
      </c>
      <c r="H113">
        <f>IFERROR(SUM(F5:F113),"")</f>
        <v>0</v>
      </c>
      <c r="I113">
        <f>IF(INDIRECT(ADDRESS($D113+2,I$2+1,,,"Instances"))="","",INDIRECT(ADDRESS($D113+2,I$2+1,,,"Instances")))</f>
        <v>0</v>
      </c>
      <c r="J113">
        <f>IFERROR(SMALL(I5:I343,ROW()-ROW($J$5)+1),"")</f>
        <v>0</v>
      </c>
      <c r="L113">
        <f>IFERROR(SUM(J5:J113),"")</f>
        <v>0</v>
      </c>
      <c r="M113">
        <f>IF(INDIRECT(ADDRESS($D113+2,M$2+1,,,"Instances"))="","",INDIRECT(ADDRESS($D113+2,M$2+1,,,"Instances")))</f>
        <v>0</v>
      </c>
      <c r="N113">
        <f>IFERROR(SMALL(M5:M343,ROW()-ROW($N$5)+1),"")</f>
        <v>0</v>
      </c>
      <c r="P113">
        <f>IFERROR(SUM(N5:N113),"")</f>
        <v>0</v>
      </c>
      <c r="Q113">
        <f>IF(INDIRECT(ADDRESS($D113+2,Q$2+1,,,"Instances"))="","",INDIRECT(ADDRESS($D113+2,Q$2+1,,,"Instances")))</f>
        <v>0</v>
      </c>
      <c r="R113">
        <f>IFERROR(SMALL(Q5:Q343,ROW()-ROW($R$5)+1),"")</f>
        <v>0</v>
      </c>
      <c r="T113">
        <f>IFERROR(SUM(R5:R113),"")</f>
        <v>0</v>
      </c>
      <c r="U113">
        <f>IF(INDIRECT(ADDRESS($D113+2,U$2+1,,,"Instances"))="","",INDIRECT(ADDRESS($D113+2,U$2+1,,,"Instances")))</f>
        <v>0</v>
      </c>
      <c r="V113">
        <f>IFERROR(SMALL(U5:U343,ROW()-ROW($V$5)+1),"")</f>
        <v>0</v>
      </c>
      <c r="X113">
        <f>IFERROR(SUM(V5:V113),"")</f>
        <v>0</v>
      </c>
      <c r="Y113">
        <f>IF(INDIRECT(ADDRESS($D113+2,Y$2+1,,,"Instances"))="","",INDIRECT(ADDRESS($D113+2,Y$2+1,,,"Instances")))</f>
        <v>0</v>
      </c>
      <c r="Z113">
        <f>IFERROR(SMALL(Y5:Y343,ROW()-ROW($Z$5)+1),"")</f>
        <v>0</v>
      </c>
      <c r="AB113">
        <f>IFERROR(SUM(Z5:Z113),"")</f>
        <v>0</v>
      </c>
      <c r="AC113">
        <f>IF(INDIRECT(ADDRESS($D113+2,AC$2+1,,,"Instances"))="","",INDIRECT(ADDRESS($D113+2,AC$2+1,,,"Instances")))</f>
        <v>0</v>
      </c>
      <c r="AD113">
        <f>IFERROR(SMALL(AC5:AC343,ROW()-ROW($AD$5)+1),"")</f>
        <v>0</v>
      </c>
      <c r="AF113">
        <f>IFERROR(SUM(AD5:AD113),"")</f>
        <v>0</v>
      </c>
      <c r="AG113">
        <f>IF(INDIRECT(ADDRESS($D113+2,AG$2+1,,,"Instances"))="","",INDIRECT(ADDRESS($D113+2,AG$2+1,,,"Instances")))</f>
        <v>0</v>
      </c>
      <c r="AH113">
        <f>IFERROR(SMALL(AG5:AG343,ROW()-ROW($AH$5)+1),"")</f>
        <v>0</v>
      </c>
      <c r="AJ113">
        <f>IFERROR(SUM(AH5:AH113),"")</f>
        <v>0</v>
      </c>
      <c r="AL113">
        <v>109</v>
      </c>
      <c r="AM113" cm="1">
        <f t="array" ref="AM113">_xlfn.SWITCH(Charts!$B$3,"average", AVERAGE(INDIRECT(ADDRESS(108+3,AM$2+1,,,"Instances") &amp; ":" &amp; ADDRESS(108+3,AM$2+1))),"median", MEDIAN(INDIRECT(ADDRESS(108+3,AM$2+1,,,"Instances") &amp; ":" &amp; ADDRESS(108+3,AM$2+1))),"min", MIN(INDIRECT(ADDRESS(108+3,AM$2+1,,,"Instances") &amp; ":" &amp; ADDRESS(108+3,AM$2+1))),"max", MAX(INDIRECT(ADDRESS(108+3,AM$2+1,,,"Instances") &amp; ":" &amp; ADDRESS(108+3,AM$2+1))),"diff", MAX(INDIRECT(ADDRESS(108+3,AM$2+1,,,"Instances") &amp; ":" &amp; ADDRESS(108+3,AM$2+1)))-MIN(INDIRECT(ADDRESS(108+3,AM$2+1,,,"Instances") &amp; ":" &amp; ADDRESS(108+3,AM$2+1))))</f>
        <v>0</v>
      </c>
      <c r="AN113">
        <f>IFERROR(SMALL(AM5:AM343,ROW()-ROW($AN$5)+1),"")</f>
        <v>0</v>
      </c>
      <c r="AP113">
        <f>IFERROR(SUM(AN5:AN113),"")</f>
        <v>0</v>
      </c>
      <c r="AQ113" cm="1">
        <f t="array" ref="AQ113">_xlfn.SWITCH(Charts!$B$3,"average", AVERAGE(INDIRECT(ADDRESS(108+3,AQ$2+1,,,"Instances") &amp; ":" &amp; ADDRESS(108+3,AQ$2+1))),"median", MEDIAN(INDIRECT(ADDRESS(108+3,AQ$2+1,,,"Instances") &amp; ":" &amp; ADDRESS(108+3,AQ$2+1))),"min", MIN(INDIRECT(ADDRESS(108+3,AQ$2+1,,,"Instances") &amp; ":" &amp; ADDRESS(108+3,AQ$2+1))),"max", MAX(INDIRECT(ADDRESS(108+3,AQ$2+1,,,"Instances") &amp; ":" &amp; ADDRESS(108+3,AQ$2+1))),"diff", MAX(INDIRECT(ADDRESS(108+3,AQ$2+1,,,"Instances") &amp; ":" &amp; ADDRESS(108+3,AQ$2+1)))-MIN(INDIRECT(ADDRESS(108+3,AQ$2+1,,,"Instances") &amp; ":" &amp; ADDRESS(108+3,AQ$2+1))))</f>
        <v>0</v>
      </c>
      <c r="AR113">
        <f>IFERROR(SMALL(AQ5:AQ343,ROW()-ROW($AR$5)+1),"")</f>
        <v>0</v>
      </c>
      <c r="AT113">
        <f>IFERROR(SUM(AR5:AR113),"")</f>
        <v>0</v>
      </c>
      <c r="AU113" cm="1">
        <f t="array" ref="AU113">_xlfn.SWITCH(Charts!$B$3,"average", AVERAGE(INDIRECT(ADDRESS(108+3,AU$2+1,,,"Instances") &amp; ":" &amp; ADDRESS(108+3,AU$2+1))),"median", MEDIAN(INDIRECT(ADDRESS(108+3,AU$2+1,,,"Instances") &amp; ":" &amp; ADDRESS(108+3,AU$2+1))),"min", MIN(INDIRECT(ADDRESS(108+3,AU$2+1,,,"Instances") &amp; ":" &amp; ADDRESS(108+3,AU$2+1))),"max", MAX(INDIRECT(ADDRESS(108+3,AU$2+1,,,"Instances") &amp; ":" &amp; ADDRESS(108+3,AU$2+1))),"diff", MAX(INDIRECT(ADDRESS(108+3,AU$2+1,,,"Instances") &amp; ":" &amp; ADDRESS(108+3,AU$2+1)))-MIN(INDIRECT(ADDRESS(108+3,AU$2+1,,,"Instances") &amp; ":" &amp; ADDRESS(108+3,AU$2+1))))</f>
        <v>0</v>
      </c>
      <c r="AV113">
        <f>IFERROR(SMALL(AU5:AU343,ROW()-ROW($AV$5)+1),"")</f>
        <v>0</v>
      </c>
      <c r="AX113">
        <f>IFERROR(SUM(AV5:AV113),"")</f>
        <v>0</v>
      </c>
      <c r="AY113" cm="1">
        <f t="array" ref="AY113">_xlfn.SWITCH(Charts!$B$3,"average", AVERAGE(INDIRECT(ADDRESS(108+3,AY$2+1,,,"Instances") &amp; ":" &amp; ADDRESS(108+3,AY$2+1))),"median", MEDIAN(INDIRECT(ADDRESS(108+3,AY$2+1,,,"Instances") &amp; ":" &amp; ADDRESS(108+3,AY$2+1))),"min", MIN(INDIRECT(ADDRESS(108+3,AY$2+1,,,"Instances") &amp; ":" &amp; ADDRESS(108+3,AY$2+1))),"max", MAX(INDIRECT(ADDRESS(108+3,AY$2+1,,,"Instances") &amp; ":" &amp; ADDRESS(108+3,AY$2+1))),"diff", MAX(INDIRECT(ADDRESS(108+3,AY$2+1,,,"Instances") &amp; ":" &amp; ADDRESS(108+3,AY$2+1)))-MIN(INDIRECT(ADDRESS(108+3,AY$2+1,,,"Instances") &amp; ":" &amp; ADDRESS(108+3,AY$2+1))))</f>
        <v>0</v>
      </c>
      <c r="AZ113">
        <f>IFERROR(SMALL(AY5:AY343,ROW()-ROW($AZ$5)+1),"")</f>
        <v>0</v>
      </c>
      <c r="BB113">
        <f>IFERROR(SUM(AZ5:AZ113),"")</f>
        <v>0</v>
      </c>
      <c r="BC113" cm="1">
        <f t="array" ref="BC113">_xlfn.SWITCH(Charts!$B$3,"average", AVERAGE(INDIRECT(ADDRESS(108+3,BC$2+1,,,"Instances") &amp; ":" &amp; ADDRESS(108+3,BC$2+1))),"median", MEDIAN(INDIRECT(ADDRESS(108+3,BC$2+1,,,"Instances") &amp; ":" &amp; ADDRESS(108+3,BC$2+1))),"min", MIN(INDIRECT(ADDRESS(108+3,BC$2+1,,,"Instances") &amp; ":" &amp; ADDRESS(108+3,BC$2+1))),"max", MAX(INDIRECT(ADDRESS(108+3,BC$2+1,,,"Instances") &amp; ":" &amp; ADDRESS(108+3,BC$2+1))),"diff", MAX(INDIRECT(ADDRESS(108+3,BC$2+1,,,"Instances") &amp; ":" &amp; ADDRESS(108+3,BC$2+1)))-MIN(INDIRECT(ADDRESS(108+3,BC$2+1,,,"Instances") &amp; ":" &amp; ADDRESS(108+3,BC$2+1))))</f>
        <v>0</v>
      </c>
      <c r="BD113">
        <f>IFERROR(SMALL(BC5:BC343,ROW()-ROW($BD$5)+1),"")</f>
        <v>0</v>
      </c>
      <c r="BF113">
        <f>IFERROR(SUM(BD5:BD113),"")</f>
        <v>0</v>
      </c>
      <c r="BG113" cm="1">
        <f t="array" ref="BG113">_xlfn.SWITCH(Charts!$B$3,"average", AVERAGE(INDIRECT(ADDRESS(108+3,BG$2+1,,,"Instances") &amp; ":" &amp; ADDRESS(108+3,BG$2+1))),"median", MEDIAN(INDIRECT(ADDRESS(108+3,BG$2+1,,,"Instances") &amp; ":" &amp; ADDRESS(108+3,BG$2+1))),"min", MIN(INDIRECT(ADDRESS(108+3,BG$2+1,,,"Instances") &amp; ":" &amp; ADDRESS(108+3,BG$2+1))),"max", MAX(INDIRECT(ADDRESS(108+3,BG$2+1,,,"Instances") &amp; ":" &amp; ADDRESS(108+3,BG$2+1))),"diff", MAX(INDIRECT(ADDRESS(108+3,BG$2+1,,,"Instances") &amp; ":" &amp; ADDRESS(108+3,BG$2+1)))-MIN(INDIRECT(ADDRESS(108+3,BG$2+1,,,"Instances") &amp; ":" &amp; ADDRESS(108+3,BG$2+1))))</f>
        <v>0</v>
      </c>
      <c r="BH113">
        <f>IFERROR(SMALL(BG5:BG343,ROW()-ROW($BH$5)+1),"")</f>
        <v>0</v>
      </c>
      <c r="BJ113">
        <f>IFERROR(SUM(BH5:BH113),"")</f>
        <v>0</v>
      </c>
      <c r="BK113" cm="1">
        <f t="array" ref="BK113">_xlfn.SWITCH(Charts!$B$3,"average", AVERAGE(INDIRECT(ADDRESS(108+3,BK$2+1,,,"Instances") &amp; ":" &amp; ADDRESS(108+3,BK$2+1))),"median", MEDIAN(INDIRECT(ADDRESS(108+3,BK$2+1,,,"Instances") &amp; ":" &amp; ADDRESS(108+3,BK$2+1))),"min", MIN(INDIRECT(ADDRESS(108+3,BK$2+1,,,"Instances") &amp; ":" &amp; ADDRESS(108+3,BK$2+1))),"max", MAX(INDIRECT(ADDRESS(108+3,BK$2+1,,,"Instances") &amp; ":" &amp; ADDRESS(108+3,BK$2+1))),"diff", MAX(INDIRECT(ADDRESS(108+3,BK$2+1,,,"Instances") &amp; ":" &amp; ADDRESS(108+3,BK$2+1)))-MIN(INDIRECT(ADDRESS(108+3,BK$2+1,,,"Instances") &amp; ":" &amp; ADDRESS(108+3,BK$2+1))))</f>
        <v>0</v>
      </c>
      <c r="BL113">
        <f>IFERROR(SMALL(BK5:BK343,ROW()-ROW($BL$5)+1),"")</f>
        <v>0</v>
      </c>
      <c r="BN113">
        <f>IFERROR(SUM(BL5:BL113),"")</f>
        <v>0</v>
      </c>
      <c r="BO113" cm="1">
        <f t="array" ref="BO113">_xlfn.SWITCH(Charts!$B$3,"average", AVERAGE(INDIRECT(ADDRESS(108+3,BO$2+1,,,"Instances") &amp; ":" &amp; ADDRESS(108+3,BO$2+1))),"median", MEDIAN(INDIRECT(ADDRESS(108+3,BO$2+1,,,"Instances") &amp; ":" &amp; ADDRESS(108+3,BO$2+1))),"min", MIN(INDIRECT(ADDRESS(108+3,BO$2+1,,,"Instances") &amp; ":" &amp; ADDRESS(108+3,BO$2+1))),"max", MAX(INDIRECT(ADDRESS(108+3,BO$2+1,,,"Instances") &amp; ":" &amp; ADDRESS(108+3,BO$2+1))),"diff", MAX(INDIRECT(ADDRESS(108+3,BO$2+1,,,"Instances") &amp; ":" &amp; ADDRESS(108+3,BO$2+1)))-MIN(INDIRECT(ADDRESS(108+3,BO$2+1,,,"Instances") &amp; ":" &amp; ADDRESS(108+3,BO$2+1))))</f>
        <v>0</v>
      </c>
      <c r="BP113">
        <f>IFERROR(SMALL(BO5:BO343,ROW()-ROW($BP$5)+1),"")</f>
        <v>0</v>
      </c>
      <c r="BR113">
        <f>IFERROR(SUM(BP5:BP113),"")</f>
        <v>0</v>
      </c>
      <c r="BU113">
        <f>IF(Charts!$B$3="none",E1815,IF(AM1815="",NA(),AM1815))</f>
        <v>0</v>
      </c>
      <c r="BV113">
        <f>IF(Charts!$B$3="none",F1815,IF(AN1815="",NA(),AN1815))</f>
        <v>0</v>
      </c>
      <c r="BW113">
        <f>IF(Charts!$B$3="none",G1815,IF(AO1815="",NA(),AO1815))</f>
        <v>0</v>
      </c>
      <c r="BX113">
        <f>IF(Charts!$B$3="none",H1815,IF(AP1815="",NA(),AP1815))</f>
        <v>0</v>
      </c>
      <c r="BY113">
        <f>IF(Charts!$B$3="none",I1815,IF(AQ1815="",NA(),AQ1815))</f>
        <v>0</v>
      </c>
      <c r="BZ113">
        <f>IF(Charts!$B$3="none",J1815,IF(AR1815="",NA(),AR1815))</f>
        <v>0</v>
      </c>
      <c r="CA113">
        <f>IF(Charts!$B$3="none",K1815,IF(AS1815="",NA(),AS1815))</f>
        <v>0</v>
      </c>
      <c r="CB113">
        <f>IF(Charts!$B$3="none",L1815,IF(AT1815="",NA(),AT1815))</f>
        <v>0</v>
      </c>
      <c r="CC113">
        <f>IF(Charts!$B$3="none",M1815,IF(AU1815="",NA(),AU1815))</f>
        <v>0</v>
      </c>
      <c r="CD113">
        <f>IF(Charts!$B$3="none",N1815,IF(AV1815="",NA(),AV1815))</f>
        <v>0</v>
      </c>
      <c r="CE113">
        <f>IF(Charts!$B$3="none",O1815,IF(AW1815="",NA(),AW1815))</f>
        <v>0</v>
      </c>
      <c r="CF113">
        <f>IF(Charts!$B$3="none",P1815,IF(AX1815="",NA(),AX1815))</f>
        <v>0</v>
      </c>
      <c r="CG113">
        <f>IF(Charts!$B$3="none",Q1815,IF(AY1815="",NA(),AY1815))</f>
        <v>0</v>
      </c>
      <c r="CH113">
        <f>IF(Charts!$B$3="none",R1815,IF(AZ1815="",NA(),AZ1815))</f>
        <v>0</v>
      </c>
      <c r="CI113">
        <f>IF(Charts!$B$3="none",S1815,IF(BA1815="",NA(),BA1815))</f>
        <v>0</v>
      </c>
      <c r="CJ113">
        <f>IF(Charts!$B$3="none",T1815,IF(BB1815="",NA(),BB1815))</f>
        <v>0</v>
      </c>
      <c r="CK113">
        <f>IF(Charts!$B$3="none",U1815,IF(BC1815="",NA(),BC1815))</f>
        <v>0</v>
      </c>
      <c r="CL113">
        <f>IF(Charts!$B$3="none",V1815,IF(BD1815="",NA(),BD1815))</f>
        <v>0</v>
      </c>
      <c r="CM113">
        <f>IF(Charts!$B$3="none",W1815,IF(BE1815="",NA(),BE1815))</f>
        <v>0</v>
      </c>
      <c r="CN113">
        <f>IF(Charts!$B$3="none",X1815,IF(BF1815="",NA(),BF1815))</f>
        <v>0</v>
      </c>
      <c r="CO113">
        <f>IF(Charts!$B$3="none",Y1815,IF(BG1815="",NA(),BG1815))</f>
        <v>0</v>
      </c>
      <c r="CP113">
        <f>IF(Charts!$B$3="none",Z1815,IF(BH1815="",NA(),BH1815))</f>
        <v>0</v>
      </c>
      <c r="CQ113">
        <f>IF(Charts!$B$3="none",AA1815,IF(BI1815="",NA(),BI1815))</f>
        <v>0</v>
      </c>
      <c r="CR113">
        <f>IF(Charts!$B$3="none",AB1815,IF(BJ1815="",NA(),BJ1815))</f>
        <v>0</v>
      </c>
      <c r="CS113">
        <f>IF(Charts!$B$3="none",AC1815,IF(BK1815="",NA(),BK1815))</f>
        <v>0</v>
      </c>
      <c r="CT113">
        <f>IF(Charts!$B$3="none",AD1815,IF(BL1815="",NA(),BL1815))</f>
        <v>0</v>
      </c>
      <c r="CU113">
        <f>IF(Charts!$B$3="none",AE1815,IF(BM1815="",NA(),BM1815))</f>
        <v>0</v>
      </c>
      <c r="CV113">
        <f>IF(Charts!$B$3="none",AF1815,IF(BN1815="",NA(),BN1815))</f>
        <v>0</v>
      </c>
      <c r="CW113">
        <f>IF(Charts!$B$3="none",AG1815,IF(BO1815="",NA(),BO1815))</f>
        <v>0</v>
      </c>
      <c r="CX113">
        <f>IF(Charts!$B$3="none",AH1815,IF(BP1815="",NA(),BP1815))</f>
        <v>0</v>
      </c>
      <c r="CY113">
        <f>IF(Charts!$B$3="none",AI1815,IF(BQ1815="",NA(),BQ1815))</f>
        <v>0</v>
      </c>
      <c r="CZ113">
        <f>IF(Charts!$B$3="none",AJ1815,IF(BR1815="",NA(),BR1815))</f>
        <v>0</v>
      </c>
    </row>
    <row r="114" spans="4:104">
      <c r="D114">
        <v>110</v>
      </c>
      <c r="E114">
        <f>IF(INDIRECT(ADDRESS($D114+2,E$2+1,,,"Instances"))="","",INDIRECT(ADDRESS($D114+2,E$2+1,,,"Instances")))</f>
        <v>0</v>
      </c>
      <c r="F114">
        <f>IFERROR(SMALL(E5:E343,ROW()-ROW($F$5)+1),"")</f>
        <v>0</v>
      </c>
      <c r="H114">
        <f>IFERROR(SUM(F5:F114),"")</f>
        <v>0</v>
      </c>
      <c r="I114">
        <f>IF(INDIRECT(ADDRESS($D114+2,I$2+1,,,"Instances"))="","",INDIRECT(ADDRESS($D114+2,I$2+1,,,"Instances")))</f>
        <v>0</v>
      </c>
      <c r="J114">
        <f>IFERROR(SMALL(I5:I343,ROW()-ROW($J$5)+1),"")</f>
        <v>0</v>
      </c>
      <c r="L114">
        <f>IFERROR(SUM(J5:J114),"")</f>
        <v>0</v>
      </c>
      <c r="M114">
        <f>IF(INDIRECT(ADDRESS($D114+2,M$2+1,,,"Instances"))="","",INDIRECT(ADDRESS($D114+2,M$2+1,,,"Instances")))</f>
        <v>0</v>
      </c>
      <c r="N114">
        <f>IFERROR(SMALL(M5:M343,ROW()-ROW($N$5)+1),"")</f>
        <v>0</v>
      </c>
      <c r="P114">
        <f>IFERROR(SUM(N5:N114),"")</f>
        <v>0</v>
      </c>
      <c r="Q114">
        <f>IF(INDIRECT(ADDRESS($D114+2,Q$2+1,,,"Instances"))="","",INDIRECT(ADDRESS($D114+2,Q$2+1,,,"Instances")))</f>
        <v>0</v>
      </c>
      <c r="R114">
        <f>IFERROR(SMALL(Q5:Q343,ROW()-ROW($R$5)+1),"")</f>
        <v>0</v>
      </c>
      <c r="T114">
        <f>IFERROR(SUM(R5:R114),"")</f>
        <v>0</v>
      </c>
      <c r="U114">
        <f>IF(INDIRECT(ADDRESS($D114+2,U$2+1,,,"Instances"))="","",INDIRECT(ADDRESS($D114+2,U$2+1,,,"Instances")))</f>
        <v>0</v>
      </c>
      <c r="V114">
        <f>IFERROR(SMALL(U5:U343,ROW()-ROW($V$5)+1),"")</f>
        <v>0</v>
      </c>
      <c r="X114">
        <f>IFERROR(SUM(V5:V114),"")</f>
        <v>0</v>
      </c>
      <c r="Y114">
        <f>IF(INDIRECT(ADDRESS($D114+2,Y$2+1,,,"Instances"))="","",INDIRECT(ADDRESS($D114+2,Y$2+1,,,"Instances")))</f>
        <v>0</v>
      </c>
      <c r="Z114">
        <f>IFERROR(SMALL(Y5:Y343,ROW()-ROW($Z$5)+1),"")</f>
        <v>0</v>
      </c>
      <c r="AB114">
        <f>IFERROR(SUM(Z5:Z114),"")</f>
        <v>0</v>
      </c>
      <c r="AC114">
        <f>IF(INDIRECT(ADDRESS($D114+2,AC$2+1,,,"Instances"))="","",INDIRECT(ADDRESS($D114+2,AC$2+1,,,"Instances")))</f>
        <v>0</v>
      </c>
      <c r="AD114">
        <f>IFERROR(SMALL(AC5:AC343,ROW()-ROW($AD$5)+1),"")</f>
        <v>0</v>
      </c>
      <c r="AF114">
        <f>IFERROR(SUM(AD5:AD114),"")</f>
        <v>0</v>
      </c>
      <c r="AG114">
        <f>IF(INDIRECT(ADDRESS($D114+2,AG$2+1,,,"Instances"))="","",INDIRECT(ADDRESS($D114+2,AG$2+1,,,"Instances")))</f>
        <v>0</v>
      </c>
      <c r="AH114">
        <f>IFERROR(SMALL(AG5:AG343,ROW()-ROW($AH$5)+1),"")</f>
        <v>0</v>
      </c>
      <c r="AJ114">
        <f>IFERROR(SUM(AH5:AH114),"")</f>
        <v>0</v>
      </c>
      <c r="AL114">
        <v>110</v>
      </c>
      <c r="AM114" cm="1">
        <f t="array" ref="AM114">_xlfn.SWITCH(Charts!$B$3,"average", AVERAGE(INDIRECT(ADDRESS(109+3,AM$2+1,,,"Instances") &amp; ":" &amp; ADDRESS(109+3,AM$2+1))),"median", MEDIAN(INDIRECT(ADDRESS(109+3,AM$2+1,,,"Instances") &amp; ":" &amp; ADDRESS(109+3,AM$2+1))),"min", MIN(INDIRECT(ADDRESS(109+3,AM$2+1,,,"Instances") &amp; ":" &amp; ADDRESS(109+3,AM$2+1))),"max", MAX(INDIRECT(ADDRESS(109+3,AM$2+1,,,"Instances") &amp; ":" &amp; ADDRESS(109+3,AM$2+1))),"diff", MAX(INDIRECT(ADDRESS(109+3,AM$2+1,,,"Instances") &amp; ":" &amp; ADDRESS(109+3,AM$2+1)))-MIN(INDIRECT(ADDRESS(109+3,AM$2+1,,,"Instances") &amp; ":" &amp; ADDRESS(109+3,AM$2+1))))</f>
        <v>0</v>
      </c>
      <c r="AN114">
        <f>IFERROR(SMALL(AM5:AM343,ROW()-ROW($AN$5)+1),"")</f>
        <v>0</v>
      </c>
      <c r="AP114">
        <f>IFERROR(SUM(AN5:AN114),"")</f>
        <v>0</v>
      </c>
      <c r="AQ114" cm="1">
        <f t="array" ref="AQ114">_xlfn.SWITCH(Charts!$B$3,"average", AVERAGE(INDIRECT(ADDRESS(109+3,AQ$2+1,,,"Instances") &amp; ":" &amp; ADDRESS(109+3,AQ$2+1))),"median", MEDIAN(INDIRECT(ADDRESS(109+3,AQ$2+1,,,"Instances") &amp; ":" &amp; ADDRESS(109+3,AQ$2+1))),"min", MIN(INDIRECT(ADDRESS(109+3,AQ$2+1,,,"Instances") &amp; ":" &amp; ADDRESS(109+3,AQ$2+1))),"max", MAX(INDIRECT(ADDRESS(109+3,AQ$2+1,,,"Instances") &amp; ":" &amp; ADDRESS(109+3,AQ$2+1))),"diff", MAX(INDIRECT(ADDRESS(109+3,AQ$2+1,,,"Instances") &amp; ":" &amp; ADDRESS(109+3,AQ$2+1)))-MIN(INDIRECT(ADDRESS(109+3,AQ$2+1,,,"Instances") &amp; ":" &amp; ADDRESS(109+3,AQ$2+1))))</f>
        <v>0</v>
      </c>
      <c r="AR114">
        <f>IFERROR(SMALL(AQ5:AQ343,ROW()-ROW($AR$5)+1),"")</f>
        <v>0</v>
      </c>
      <c r="AT114">
        <f>IFERROR(SUM(AR5:AR114),"")</f>
        <v>0</v>
      </c>
      <c r="AU114" cm="1">
        <f t="array" ref="AU114">_xlfn.SWITCH(Charts!$B$3,"average", AVERAGE(INDIRECT(ADDRESS(109+3,AU$2+1,,,"Instances") &amp; ":" &amp; ADDRESS(109+3,AU$2+1))),"median", MEDIAN(INDIRECT(ADDRESS(109+3,AU$2+1,,,"Instances") &amp; ":" &amp; ADDRESS(109+3,AU$2+1))),"min", MIN(INDIRECT(ADDRESS(109+3,AU$2+1,,,"Instances") &amp; ":" &amp; ADDRESS(109+3,AU$2+1))),"max", MAX(INDIRECT(ADDRESS(109+3,AU$2+1,,,"Instances") &amp; ":" &amp; ADDRESS(109+3,AU$2+1))),"diff", MAX(INDIRECT(ADDRESS(109+3,AU$2+1,,,"Instances") &amp; ":" &amp; ADDRESS(109+3,AU$2+1)))-MIN(INDIRECT(ADDRESS(109+3,AU$2+1,,,"Instances") &amp; ":" &amp; ADDRESS(109+3,AU$2+1))))</f>
        <v>0</v>
      </c>
      <c r="AV114">
        <f>IFERROR(SMALL(AU5:AU343,ROW()-ROW($AV$5)+1),"")</f>
        <v>0</v>
      </c>
      <c r="AX114">
        <f>IFERROR(SUM(AV5:AV114),"")</f>
        <v>0</v>
      </c>
      <c r="AY114" cm="1">
        <f t="array" ref="AY114">_xlfn.SWITCH(Charts!$B$3,"average", AVERAGE(INDIRECT(ADDRESS(109+3,AY$2+1,,,"Instances") &amp; ":" &amp; ADDRESS(109+3,AY$2+1))),"median", MEDIAN(INDIRECT(ADDRESS(109+3,AY$2+1,,,"Instances") &amp; ":" &amp; ADDRESS(109+3,AY$2+1))),"min", MIN(INDIRECT(ADDRESS(109+3,AY$2+1,,,"Instances") &amp; ":" &amp; ADDRESS(109+3,AY$2+1))),"max", MAX(INDIRECT(ADDRESS(109+3,AY$2+1,,,"Instances") &amp; ":" &amp; ADDRESS(109+3,AY$2+1))),"diff", MAX(INDIRECT(ADDRESS(109+3,AY$2+1,,,"Instances") &amp; ":" &amp; ADDRESS(109+3,AY$2+1)))-MIN(INDIRECT(ADDRESS(109+3,AY$2+1,,,"Instances") &amp; ":" &amp; ADDRESS(109+3,AY$2+1))))</f>
        <v>0</v>
      </c>
      <c r="AZ114">
        <f>IFERROR(SMALL(AY5:AY343,ROW()-ROW($AZ$5)+1),"")</f>
        <v>0</v>
      </c>
      <c r="BB114">
        <f>IFERROR(SUM(AZ5:AZ114),"")</f>
        <v>0</v>
      </c>
      <c r="BC114" cm="1">
        <f t="array" ref="BC114">_xlfn.SWITCH(Charts!$B$3,"average", AVERAGE(INDIRECT(ADDRESS(109+3,BC$2+1,,,"Instances") &amp; ":" &amp; ADDRESS(109+3,BC$2+1))),"median", MEDIAN(INDIRECT(ADDRESS(109+3,BC$2+1,,,"Instances") &amp; ":" &amp; ADDRESS(109+3,BC$2+1))),"min", MIN(INDIRECT(ADDRESS(109+3,BC$2+1,,,"Instances") &amp; ":" &amp; ADDRESS(109+3,BC$2+1))),"max", MAX(INDIRECT(ADDRESS(109+3,BC$2+1,,,"Instances") &amp; ":" &amp; ADDRESS(109+3,BC$2+1))),"diff", MAX(INDIRECT(ADDRESS(109+3,BC$2+1,,,"Instances") &amp; ":" &amp; ADDRESS(109+3,BC$2+1)))-MIN(INDIRECT(ADDRESS(109+3,BC$2+1,,,"Instances") &amp; ":" &amp; ADDRESS(109+3,BC$2+1))))</f>
        <v>0</v>
      </c>
      <c r="BD114">
        <f>IFERROR(SMALL(BC5:BC343,ROW()-ROW($BD$5)+1),"")</f>
        <v>0</v>
      </c>
      <c r="BF114">
        <f>IFERROR(SUM(BD5:BD114),"")</f>
        <v>0</v>
      </c>
      <c r="BG114" cm="1">
        <f t="array" ref="BG114">_xlfn.SWITCH(Charts!$B$3,"average", AVERAGE(INDIRECT(ADDRESS(109+3,BG$2+1,,,"Instances") &amp; ":" &amp; ADDRESS(109+3,BG$2+1))),"median", MEDIAN(INDIRECT(ADDRESS(109+3,BG$2+1,,,"Instances") &amp; ":" &amp; ADDRESS(109+3,BG$2+1))),"min", MIN(INDIRECT(ADDRESS(109+3,BG$2+1,,,"Instances") &amp; ":" &amp; ADDRESS(109+3,BG$2+1))),"max", MAX(INDIRECT(ADDRESS(109+3,BG$2+1,,,"Instances") &amp; ":" &amp; ADDRESS(109+3,BG$2+1))),"diff", MAX(INDIRECT(ADDRESS(109+3,BG$2+1,,,"Instances") &amp; ":" &amp; ADDRESS(109+3,BG$2+1)))-MIN(INDIRECT(ADDRESS(109+3,BG$2+1,,,"Instances") &amp; ":" &amp; ADDRESS(109+3,BG$2+1))))</f>
        <v>0</v>
      </c>
      <c r="BH114">
        <f>IFERROR(SMALL(BG5:BG343,ROW()-ROW($BH$5)+1),"")</f>
        <v>0</v>
      </c>
      <c r="BJ114">
        <f>IFERROR(SUM(BH5:BH114),"")</f>
        <v>0</v>
      </c>
      <c r="BK114" cm="1">
        <f t="array" ref="BK114">_xlfn.SWITCH(Charts!$B$3,"average", AVERAGE(INDIRECT(ADDRESS(109+3,BK$2+1,,,"Instances") &amp; ":" &amp; ADDRESS(109+3,BK$2+1))),"median", MEDIAN(INDIRECT(ADDRESS(109+3,BK$2+1,,,"Instances") &amp; ":" &amp; ADDRESS(109+3,BK$2+1))),"min", MIN(INDIRECT(ADDRESS(109+3,BK$2+1,,,"Instances") &amp; ":" &amp; ADDRESS(109+3,BK$2+1))),"max", MAX(INDIRECT(ADDRESS(109+3,BK$2+1,,,"Instances") &amp; ":" &amp; ADDRESS(109+3,BK$2+1))),"diff", MAX(INDIRECT(ADDRESS(109+3,BK$2+1,,,"Instances") &amp; ":" &amp; ADDRESS(109+3,BK$2+1)))-MIN(INDIRECT(ADDRESS(109+3,BK$2+1,,,"Instances") &amp; ":" &amp; ADDRESS(109+3,BK$2+1))))</f>
        <v>0</v>
      </c>
      <c r="BL114">
        <f>IFERROR(SMALL(BK5:BK343,ROW()-ROW($BL$5)+1),"")</f>
        <v>0</v>
      </c>
      <c r="BN114">
        <f>IFERROR(SUM(BL5:BL114),"")</f>
        <v>0</v>
      </c>
      <c r="BO114" cm="1">
        <f t="array" ref="BO114">_xlfn.SWITCH(Charts!$B$3,"average", AVERAGE(INDIRECT(ADDRESS(109+3,BO$2+1,,,"Instances") &amp; ":" &amp; ADDRESS(109+3,BO$2+1))),"median", MEDIAN(INDIRECT(ADDRESS(109+3,BO$2+1,,,"Instances") &amp; ":" &amp; ADDRESS(109+3,BO$2+1))),"min", MIN(INDIRECT(ADDRESS(109+3,BO$2+1,,,"Instances") &amp; ":" &amp; ADDRESS(109+3,BO$2+1))),"max", MAX(INDIRECT(ADDRESS(109+3,BO$2+1,,,"Instances") &amp; ":" &amp; ADDRESS(109+3,BO$2+1))),"diff", MAX(INDIRECT(ADDRESS(109+3,BO$2+1,,,"Instances") &amp; ":" &amp; ADDRESS(109+3,BO$2+1)))-MIN(INDIRECT(ADDRESS(109+3,BO$2+1,,,"Instances") &amp; ":" &amp; ADDRESS(109+3,BO$2+1))))</f>
        <v>0</v>
      </c>
      <c r="BP114">
        <f>IFERROR(SMALL(BO5:BO343,ROW()-ROW($BP$5)+1),"")</f>
        <v>0</v>
      </c>
      <c r="BR114">
        <f>IFERROR(SUM(BP5:BP114),"")</f>
        <v>0</v>
      </c>
      <c r="BU114">
        <f>IF(Charts!$B$3="none",E1816,IF(AM1816="",NA(),AM1816))</f>
        <v>0</v>
      </c>
      <c r="BV114">
        <f>IF(Charts!$B$3="none",F1816,IF(AN1816="",NA(),AN1816))</f>
        <v>0</v>
      </c>
      <c r="BW114">
        <f>IF(Charts!$B$3="none",G1816,IF(AO1816="",NA(),AO1816))</f>
        <v>0</v>
      </c>
      <c r="BX114">
        <f>IF(Charts!$B$3="none",H1816,IF(AP1816="",NA(),AP1816))</f>
        <v>0</v>
      </c>
      <c r="BY114">
        <f>IF(Charts!$B$3="none",I1816,IF(AQ1816="",NA(),AQ1816))</f>
        <v>0</v>
      </c>
      <c r="BZ114">
        <f>IF(Charts!$B$3="none",J1816,IF(AR1816="",NA(),AR1816))</f>
        <v>0</v>
      </c>
      <c r="CA114">
        <f>IF(Charts!$B$3="none",K1816,IF(AS1816="",NA(),AS1816))</f>
        <v>0</v>
      </c>
      <c r="CB114">
        <f>IF(Charts!$B$3="none",L1816,IF(AT1816="",NA(),AT1816))</f>
        <v>0</v>
      </c>
      <c r="CC114">
        <f>IF(Charts!$B$3="none",M1816,IF(AU1816="",NA(),AU1816))</f>
        <v>0</v>
      </c>
      <c r="CD114">
        <f>IF(Charts!$B$3="none",N1816,IF(AV1816="",NA(),AV1816))</f>
        <v>0</v>
      </c>
      <c r="CE114">
        <f>IF(Charts!$B$3="none",O1816,IF(AW1816="",NA(),AW1816))</f>
        <v>0</v>
      </c>
      <c r="CF114">
        <f>IF(Charts!$B$3="none",P1816,IF(AX1816="",NA(),AX1816))</f>
        <v>0</v>
      </c>
      <c r="CG114">
        <f>IF(Charts!$B$3="none",Q1816,IF(AY1816="",NA(),AY1816))</f>
        <v>0</v>
      </c>
      <c r="CH114">
        <f>IF(Charts!$B$3="none",R1816,IF(AZ1816="",NA(),AZ1816))</f>
        <v>0</v>
      </c>
      <c r="CI114">
        <f>IF(Charts!$B$3="none",S1816,IF(BA1816="",NA(),BA1816))</f>
        <v>0</v>
      </c>
      <c r="CJ114">
        <f>IF(Charts!$B$3="none",T1816,IF(BB1816="",NA(),BB1816))</f>
        <v>0</v>
      </c>
      <c r="CK114">
        <f>IF(Charts!$B$3="none",U1816,IF(BC1816="",NA(),BC1816))</f>
        <v>0</v>
      </c>
      <c r="CL114">
        <f>IF(Charts!$B$3="none",V1816,IF(BD1816="",NA(),BD1816))</f>
        <v>0</v>
      </c>
      <c r="CM114">
        <f>IF(Charts!$B$3="none",W1816,IF(BE1816="",NA(),BE1816))</f>
        <v>0</v>
      </c>
      <c r="CN114">
        <f>IF(Charts!$B$3="none",X1816,IF(BF1816="",NA(),BF1816))</f>
        <v>0</v>
      </c>
      <c r="CO114">
        <f>IF(Charts!$B$3="none",Y1816,IF(BG1816="",NA(),BG1816))</f>
        <v>0</v>
      </c>
      <c r="CP114">
        <f>IF(Charts!$B$3="none",Z1816,IF(BH1816="",NA(),BH1816))</f>
        <v>0</v>
      </c>
      <c r="CQ114">
        <f>IF(Charts!$B$3="none",AA1816,IF(BI1816="",NA(),BI1816))</f>
        <v>0</v>
      </c>
      <c r="CR114">
        <f>IF(Charts!$B$3="none",AB1816,IF(BJ1816="",NA(),BJ1816))</f>
        <v>0</v>
      </c>
      <c r="CS114">
        <f>IF(Charts!$B$3="none",AC1816,IF(BK1816="",NA(),BK1816))</f>
        <v>0</v>
      </c>
      <c r="CT114">
        <f>IF(Charts!$B$3="none",AD1816,IF(BL1816="",NA(),BL1816))</f>
        <v>0</v>
      </c>
      <c r="CU114">
        <f>IF(Charts!$B$3="none",AE1816,IF(BM1816="",NA(),BM1816))</f>
        <v>0</v>
      </c>
      <c r="CV114">
        <f>IF(Charts!$B$3="none",AF1816,IF(BN1816="",NA(),BN1816))</f>
        <v>0</v>
      </c>
      <c r="CW114">
        <f>IF(Charts!$B$3="none",AG1816,IF(BO1816="",NA(),BO1816))</f>
        <v>0</v>
      </c>
      <c r="CX114">
        <f>IF(Charts!$B$3="none",AH1816,IF(BP1816="",NA(),BP1816))</f>
        <v>0</v>
      </c>
      <c r="CY114">
        <f>IF(Charts!$B$3="none",AI1816,IF(BQ1816="",NA(),BQ1816))</f>
        <v>0</v>
      </c>
      <c r="CZ114">
        <f>IF(Charts!$B$3="none",AJ1816,IF(BR1816="",NA(),BR1816))</f>
        <v>0</v>
      </c>
    </row>
    <row r="115" spans="4:104">
      <c r="D115">
        <v>111</v>
      </c>
      <c r="E115">
        <f>IF(INDIRECT(ADDRESS($D115+2,E$2+1,,,"Instances"))="","",INDIRECT(ADDRESS($D115+2,E$2+1,,,"Instances")))</f>
        <v>0</v>
      </c>
      <c r="F115">
        <f>IFERROR(SMALL(E5:E343,ROW()-ROW($F$5)+1),"")</f>
        <v>0</v>
      </c>
      <c r="H115">
        <f>IFERROR(SUM(F5:F115),"")</f>
        <v>0</v>
      </c>
      <c r="I115">
        <f>IF(INDIRECT(ADDRESS($D115+2,I$2+1,,,"Instances"))="","",INDIRECT(ADDRESS($D115+2,I$2+1,,,"Instances")))</f>
        <v>0</v>
      </c>
      <c r="J115">
        <f>IFERROR(SMALL(I5:I343,ROW()-ROW($J$5)+1),"")</f>
        <v>0</v>
      </c>
      <c r="L115">
        <f>IFERROR(SUM(J5:J115),"")</f>
        <v>0</v>
      </c>
      <c r="M115">
        <f>IF(INDIRECT(ADDRESS($D115+2,M$2+1,,,"Instances"))="","",INDIRECT(ADDRESS($D115+2,M$2+1,,,"Instances")))</f>
        <v>0</v>
      </c>
      <c r="N115">
        <f>IFERROR(SMALL(M5:M343,ROW()-ROW($N$5)+1),"")</f>
        <v>0</v>
      </c>
      <c r="P115">
        <f>IFERROR(SUM(N5:N115),"")</f>
        <v>0</v>
      </c>
      <c r="Q115">
        <f>IF(INDIRECT(ADDRESS($D115+2,Q$2+1,,,"Instances"))="","",INDIRECT(ADDRESS($D115+2,Q$2+1,,,"Instances")))</f>
        <v>0</v>
      </c>
      <c r="R115">
        <f>IFERROR(SMALL(Q5:Q343,ROW()-ROW($R$5)+1),"")</f>
        <v>0</v>
      </c>
      <c r="T115">
        <f>IFERROR(SUM(R5:R115),"")</f>
        <v>0</v>
      </c>
      <c r="U115">
        <f>IF(INDIRECT(ADDRESS($D115+2,U$2+1,,,"Instances"))="","",INDIRECT(ADDRESS($D115+2,U$2+1,,,"Instances")))</f>
        <v>0</v>
      </c>
      <c r="V115">
        <f>IFERROR(SMALL(U5:U343,ROW()-ROW($V$5)+1),"")</f>
        <v>0</v>
      </c>
      <c r="X115">
        <f>IFERROR(SUM(V5:V115),"")</f>
        <v>0</v>
      </c>
      <c r="Y115">
        <f>IF(INDIRECT(ADDRESS($D115+2,Y$2+1,,,"Instances"))="","",INDIRECT(ADDRESS($D115+2,Y$2+1,,,"Instances")))</f>
        <v>0</v>
      </c>
      <c r="Z115">
        <f>IFERROR(SMALL(Y5:Y343,ROW()-ROW($Z$5)+1),"")</f>
        <v>0</v>
      </c>
      <c r="AB115">
        <f>IFERROR(SUM(Z5:Z115),"")</f>
        <v>0</v>
      </c>
      <c r="AC115">
        <f>IF(INDIRECT(ADDRESS($D115+2,AC$2+1,,,"Instances"))="","",INDIRECT(ADDRESS($D115+2,AC$2+1,,,"Instances")))</f>
        <v>0</v>
      </c>
      <c r="AD115">
        <f>IFERROR(SMALL(AC5:AC343,ROW()-ROW($AD$5)+1),"")</f>
        <v>0</v>
      </c>
      <c r="AF115">
        <f>IFERROR(SUM(AD5:AD115),"")</f>
        <v>0</v>
      </c>
      <c r="AG115">
        <f>IF(INDIRECT(ADDRESS($D115+2,AG$2+1,,,"Instances"))="","",INDIRECT(ADDRESS($D115+2,AG$2+1,,,"Instances")))</f>
        <v>0</v>
      </c>
      <c r="AH115">
        <f>IFERROR(SMALL(AG5:AG343,ROW()-ROW($AH$5)+1),"")</f>
        <v>0</v>
      </c>
      <c r="AJ115">
        <f>IFERROR(SUM(AH5:AH115),"")</f>
        <v>0</v>
      </c>
      <c r="AL115">
        <v>111</v>
      </c>
      <c r="AM115" cm="1">
        <f t="array" ref="AM115">_xlfn.SWITCH(Charts!$B$3,"average", AVERAGE(INDIRECT(ADDRESS(110+3,AM$2+1,,,"Instances") &amp; ":" &amp; ADDRESS(110+3,AM$2+1))),"median", MEDIAN(INDIRECT(ADDRESS(110+3,AM$2+1,,,"Instances") &amp; ":" &amp; ADDRESS(110+3,AM$2+1))),"min", MIN(INDIRECT(ADDRESS(110+3,AM$2+1,,,"Instances") &amp; ":" &amp; ADDRESS(110+3,AM$2+1))),"max", MAX(INDIRECT(ADDRESS(110+3,AM$2+1,,,"Instances") &amp; ":" &amp; ADDRESS(110+3,AM$2+1))),"diff", MAX(INDIRECT(ADDRESS(110+3,AM$2+1,,,"Instances") &amp; ":" &amp; ADDRESS(110+3,AM$2+1)))-MIN(INDIRECT(ADDRESS(110+3,AM$2+1,,,"Instances") &amp; ":" &amp; ADDRESS(110+3,AM$2+1))))</f>
        <v>0</v>
      </c>
      <c r="AN115">
        <f>IFERROR(SMALL(AM5:AM343,ROW()-ROW($AN$5)+1),"")</f>
        <v>0</v>
      </c>
      <c r="AP115">
        <f>IFERROR(SUM(AN5:AN115),"")</f>
        <v>0</v>
      </c>
      <c r="AQ115" cm="1">
        <f t="array" ref="AQ115">_xlfn.SWITCH(Charts!$B$3,"average", AVERAGE(INDIRECT(ADDRESS(110+3,AQ$2+1,,,"Instances") &amp; ":" &amp; ADDRESS(110+3,AQ$2+1))),"median", MEDIAN(INDIRECT(ADDRESS(110+3,AQ$2+1,,,"Instances") &amp; ":" &amp; ADDRESS(110+3,AQ$2+1))),"min", MIN(INDIRECT(ADDRESS(110+3,AQ$2+1,,,"Instances") &amp; ":" &amp; ADDRESS(110+3,AQ$2+1))),"max", MAX(INDIRECT(ADDRESS(110+3,AQ$2+1,,,"Instances") &amp; ":" &amp; ADDRESS(110+3,AQ$2+1))),"diff", MAX(INDIRECT(ADDRESS(110+3,AQ$2+1,,,"Instances") &amp; ":" &amp; ADDRESS(110+3,AQ$2+1)))-MIN(INDIRECT(ADDRESS(110+3,AQ$2+1,,,"Instances") &amp; ":" &amp; ADDRESS(110+3,AQ$2+1))))</f>
        <v>0</v>
      </c>
      <c r="AR115">
        <f>IFERROR(SMALL(AQ5:AQ343,ROW()-ROW($AR$5)+1),"")</f>
        <v>0</v>
      </c>
      <c r="AT115">
        <f>IFERROR(SUM(AR5:AR115),"")</f>
        <v>0</v>
      </c>
      <c r="AU115" cm="1">
        <f t="array" ref="AU115">_xlfn.SWITCH(Charts!$B$3,"average", AVERAGE(INDIRECT(ADDRESS(110+3,AU$2+1,,,"Instances") &amp; ":" &amp; ADDRESS(110+3,AU$2+1))),"median", MEDIAN(INDIRECT(ADDRESS(110+3,AU$2+1,,,"Instances") &amp; ":" &amp; ADDRESS(110+3,AU$2+1))),"min", MIN(INDIRECT(ADDRESS(110+3,AU$2+1,,,"Instances") &amp; ":" &amp; ADDRESS(110+3,AU$2+1))),"max", MAX(INDIRECT(ADDRESS(110+3,AU$2+1,,,"Instances") &amp; ":" &amp; ADDRESS(110+3,AU$2+1))),"diff", MAX(INDIRECT(ADDRESS(110+3,AU$2+1,,,"Instances") &amp; ":" &amp; ADDRESS(110+3,AU$2+1)))-MIN(INDIRECT(ADDRESS(110+3,AU$2+1,,,"Instances") &amp; ":" &amp; ADDRESS(110+3,AU$2+1))))</f>
        <v>0</v>
      </c>
      <c r="AV115">
        <f>IFERROR(SMALL(AU5:AU343,ROW()-ROW($AV$5)+1),"")</f>
        <v>0</v>
      </c>
      <c r="AX115">
        <f>IFERROR(SUM(AV5:AV115),"")</f>
        <v>0</v>
      </c>
      <c r="AY115" cm="1">
        <f t="array" ref="AY115">_xlfn.SWITCH(Charts!$B$3,"average", AVERAGE(INDIRECT(ADDRESS(110+3,AY$2+1,,,"Instances") &amp; ":" &amp; ADDRESS(110+3,AY$2+1))),"median", MEDIAN(INDIRECT(ADDRESS(110+3,AY$2+1,,,"Instances") &amp; ":" &amp; ADDRESS(110+3,AY$2+1))),"min", MIN(INDIRECT(ADDRESS(110+3,AY$2+1,,,"Instances") &amp; ":" &amp; ADDRESS(110+3,AY$2+1))),"max", MAX(INDIRECT(ADDRESS(110+3,AY$2+1,,,"Instances") &amp; ":" &amp; ADDRESS(110+3,AY$2+1))),"diff", MAX(INDIRECT(ADDRESS(110+3,AY$2+1,,,"Instances") &amp; ":" &amp; ADDRESS(110+3,AY$2+1)))-MIN(INDIRECT(ADDRESS(110+3,AY$2+1,,,"Instances") &amp; ":" &amp; ADDRESS(110+3,AY$2+1))))</f>
        <v>0</v>
      </c>
      <c r="AZ115">
        <f>IFERROR(SMALL(AY5:AY343,ROW()-ROW($AZ$5)+1),"")</f>
        <v>0</v>
      </c>
      <c r="BB115">
        <f>IFERROR(SUM(AZ5:AZ115),"")</f>
        <v>0</v>
      </c>
      <c r="BC115" cm="1">
        <f t="array" ref="BC115">_xlfn.SWITCH(Charts!$B$3,"average", AVERAGE(INDIRECT(ADDRESS(110+3,BC$2+1,,,"Instances") &amp; ":" &amp; ADDRESS(110+3,BC$2+1))),"median", MEDIAN(INDIRECT(ADDRESS(110+3,BC$2+1,,,"Instances") &amp; ":" &amp; ADDRESS(110+3,BC$2+1))),"min", MIN(INDIRECT(ADDRESS(110+3,BC$2+1,,,"Instances") &amp; ":" &amp; ADDRESS(110+3,BC$2+1))),"max", MAX(INDIRECT(ADDRESS(110+3,BC$2+1,,,"Instances") &amp; ":" &amp; ADDRESS(110+3,BC$2+1))),"diff", MAX(INDIRECT(ADDRESS(110+3,BC$2+1,,,"Instances") &amp; ":" &amp; ADDRESS(110+3,BC$2+1)))-MIN(INDIRECT(ADDRESS(110+3,BC$2+1,,,"Instances") &amp; ":" &amp; ADDRESS(110+3,BC$2+1))))</f>
        <v>0</v>
      </c>
      <c r="BD115">
        <f>IFERROR(SMALL(BC5:BC343,ROW()-ROW($BD$5)+1),"")</f>
        <v>0</v>
      </c>
      <c r="BF115">
        <f>IFERROR(SUM(BD5:BD115),"")</f>
        <v>0</v>
      </c>
      <c r="BG115" cm="1">
        <f t="array" ref="BG115">_xlfn.SWITCH(Charts!$B$3,"average", AVERAGE(INDIRECT(ADDRESS(110+3,BG$2+1,,,"Instances") &amp; ":" &amp; ADDRESS(110+3,BG$2+1))),"median", MEDIAN(INDIRECT(ADDRESS(110+3,BG$2+1,,,"Instances") &amp; ":" &amp; ADDRESS(110+3,BG$2+1))),"min", MIN(INDIRECT(ADDRESS(110+3,BG$2+1,,,"Instances") &amp; ":" &amp; ADDRESS(110+3,BG$2+1))),"max", MAX(INDIRECT(ADDRESS(110+3,BG$2+1,,,"Instances") &amp; ":" &amp; ADDRESS(110+3,BG$2+1))),"diff", MAX(INDIRECT(ADDRESS(110+3,BG$2+1,,,"Instances") &amp; ":" &amp; ADDRESS(110+3,BG$2+1)))-MIN(INDIRECT(ADDRESS(110+3,BG$2+1,,,"Instances") &amp; ":" &amp; ADDRESS(110+3,BG$2+1))))</f>
        <v>0</v>
      </c>
      <c r="BH115">
        <f>IFERROR(SMALL(BG5:BG343,ROW()-ROW($BH$5)+1),"")</f>
        <v>0</v>
      </c>
      <c r="BJ115">
        <f>IFERROR(SUM(BH5:BH115),"")</f>
        <v>0</v>
      </c>
      <c r="BK115" cm="1">
        <f t="array" ref="BK115">_xlfn.SWITCH(Charts!$B$3,"average", AVERAGE(INDIRECT(ADDRESS(110+3,BK$2+1,,,"Instances") &amp; ":" &amp; ADDRESS(110+3,BK$2+1))),"median", MEDIAN(INDIRECT(ADDRESS(110+3,BK$2+1,,,"Instances") &amp; ":" &amp; ADDRESS(110+3,BK$2+1))),"min", MIN(INDIRECT(ADDRESS(110+3,BK$2+1,,,"Instances") &amp; ":" &amp; ADDRESS(110+3,BK$2+1))),"max", MAX(INDIRECT(ADDRESS(110+3,BK$2+1,,,"Instances") &amp; ":" &amp; ADDRESS(110+3,BK$2+1))),"diff", MAX(INDIRECT(ADDRESS(110+3,BK$2+1,,,"Instances") &amp; ":" &amp; ADDRESS(110+3,BK$2+1)))-MIN(INDIRECT(ADDRESS(110+3,BK$2+1,,,"Instances") &amp; ":" &amp; ADDRESS(110+3,BK$2+1))))</f>
        <v>0</v>
      </c>
      <c r="BL115">
        <f>IFERROR(SMALL(BK5:BK343,ROW()-ROW($BL$5)+1),"")</f>
        <v>0</v>
      </c>
      <c r="BN115">
        <f>IFERROR(SUM(BL5:BL115),"")</f>
        <v>0</v>
      </c>
      <c r="BO115" cm="1">
        <f t="array" ref="BO115">_xlfn.SWITCH(Charts!$B$3,"average", AVERAGE(INDIRECT(ADDRESS(110+3,BO$2+1,,,"Instances") &amp; ":" &amp; ADDRESS(110+3,BO$2+1))),"median", MEDIAN(INDIRECT(ADDRESS(110+3,BO$2+1,,,"Instances") &amp; ":" &amp; ADDRESS(110+3,BO$2+1))),"min", MIN(INDIRECT(ADDRESS(110+3,BO$2+1,,,"Instances") &amp; ":" &amp; ADDRESS(110+3,BO$2+1))),"max", MAX(INDIRECT(ADDRESS(110+3,BO$2+1,,,"Instances") &amp; ":" &amp; ADDRESS(110+3,BO$2+1))),"diff", MAX(INDIRECT(ADDRESS(110+3,BO$2+1,,,"Instances") &amp; ":" &amp; ADDRESS(110+3,BO$2+1)))-MIN(INDIRECT(ADDRESS(110+3,BO$2+1,,,"Instances") &amp; ":" &amp; ADDRESS(110+3,BO$2+1))))</f>
        <v>0</v>
      </c>
      <c r="BP115">
        <f>IFERROR(SMALL(BO5:BO343,ROW()-ROW($BP$5)+1),"")</f>
        <v>0</v>
      </c>
      <c r="BR115">
        <f>IFERROR(SUM(BP5:BP115),"")</f>
        <v>0</v>
      </c>
      <c r="BU115">
        <f>IF(Charts!$B$3="none",E1817,IF(AM1817="",NA(),AM1817))</f>
        <v>0</v>
      </c>
      <c r="BV115">
        <f>IF(Charts!$B$3="none",F1817,IF(AN1817="",NA(),AN1817))</f>
        <v>0</v>
      </c>
      <c r="BW115">
        <f>IF(Charts!$B$3="none",G1817,IF(AO1817="",NA(),AO1817))</f>
        <v>0</v>
      </c>
      <c r="BX115">
        <f>IF(Charts!$B$3="none",H1817,IF(AP1817="",NA(),AP1817))</f>
        <v>0</v>
      </c>
      <c r="BY115">
        <f>IF(Charts!$B$3="none",I1817,IF(AQ1817="",NA(),AQ1817))</f>
        <v>0</v>
      </c>
      <c r="BZ115">
        <f>IF(Charts!$B$3="none",J1817,IF(AR1817="",NA(),AR1817))</f>
        <v>0</v>
      </c>
      <c r="CA115">
        <f>IF(Charts!$B$3="none",K1817,IF(AS1817="",NA(),AS1817))</f>
        <v>0</v>
      </c>
      <c r="CB115">
        <f>IF(Charts!$B$3="none",L1817,IF(AT1817="",NA(),AT1817))</f>
        <v>0</v>
      </c>
      <c r="CC115">
        <f>IF(Charts!$B$3="none",M1817,IF(AU1817="",NA(),AU1817))</f>
        <v>0</v>
      </c>
      <c r="CD115">
        <f>IF(Charts!$B$3="none",N1817,IF(AV1817="",NA(),AV1817))</f>
        <v>0</v>
      </c>
      <c r="CE115">
        <f>IF(Charts!$B$3="none",O1817,IF(AW1817="",NA(),AW1817))</f>
        <v>0</v>
      </c>
      <c r="CF115">
        <f>IF(Charts!$B$3="none",P1817,IF(AX1817="",NA(),AX1817))</f>
        <v>0</v>
      </c>
      <c r="CG115">
        <f>IF(Charts!$B$3="none",Q1817,IF(AY1817="",NA(),AY1817))</f>
        <v>0</v>
      </c>
      <c r="CH115">
        <f>IF(Charts!$B$3="none",R1817,IF(AZ1817="",NA(),AZ1817))</f>
        <v>0</v>
      </c>
      <c r="CI115">
        <f>IF(Charts!$B$3="none",S1817,IF(BA1817="",NA(),BA1817))</f>
        <v>0</v>
      </c>
      <c r="CJ115">
        <f>IF(Charts!$B$3="none",T1817,IF(BB1817="",NA(),BB1817))</f>
        <v>0</v>
      </c>
      <c r="CK115">
        <f>IF(Charts!$B$3="none",U1817,IF(BC1817="",NA(),BC1817))</f>
        <v>0</v>
      </c>
      <c r="CL115">
        <f>IF(Charts!$B$3="none",V1817,IF(BD1817="",NA(),BD1817))</f>
        <v>0</v>
      </c>
      <c r="CM115">
        <f>IF(Charts!$B$3="none",W1817,IF(BE1817="",NA(),BE1817))</f>
        <v>0</v>
      </c>
      <c r="CN115">
        <f>IF(Charts!$B$3="none",X1817,IF(BF1817="",NA(),BF1817))</f>
        <v>0</v>
      </c>
      <c r="CO115">
        <f>IF(Charts!$B$3="none",Y1817,IF(BG1817="",NA(),BG1817))</f>
        <v>0</v>
      </c>
      <c r="CP115">
        <f>IF(Charts!$B$3="none",Z1817,IF(BH1817="",NA(),BH1817))</f>
        <v>0</v>
      </c>
      <c r="CQ115">
        <f>IF(Charts!$B$3="none",AA1817,IF(BI1817="",NA(),BI1817))</f>
        <v>0</v>
      </c>
      <c r="CR115">
        <f>IF(Charts!$B$3="none",AB1817,IF(BJ1817="",NA(),BJ1817))</f>
        <v>0</v>
      </c>
      <c r="CS115">
        <f>IF(Charts!$B$3="none",AC1817,IF(BK1817="",NA(),BK1817))</f>
        <v>0</v>
      </c>
      <c r="CT115">
        <f>IF(Charts!$B$3="none",AD1817,IF(BL1817="",NA(),BL1817))</f>
        <v>0</v>
      </c>
      <c r="CU115">
        <f>IF(Charts!$B$3="none",AE1817,IF(BM1817="",NA(),BM1817))</f>
        <v>0</v>
      </c>
      <c r="CV115">
        <f>IF(Charts!$B$3="none",AF1817,IF(BN1817="",NA(),BN1817))</f>
        <v>0</v>
      </c>
      <c r="CW115">
        <f>IF(Charts!$B$3="none",AG1817,IF(BO1817="",NA(),BO1817))</f>
        <v>0</v>
      </c>
      <c r="CX115">
        <f>IF(Charts!$B$3="none",AH1817,IF(BP1817="",NA(),BP1817))</f>
        <v>0</v>
      </c>
      <c r="CY115">
        <f>IF(Charts!$B$3="none",AI1817,IF(BQ1817="",NA(),BQ1817))</f>
        <v>0</v>
      </c>
      <c r="CZ115">
        <f>IF(Charts!$B$3="none",AJ1817,IF(BR1817="",NA(),BR1817))</f>
        <v>0</v>
      </c>
    </row>
    <row r="116" spans="4:104">
      <c r="D116">
        <v>112</v>
      </c>
      <c r="E116">
        <f>IF(INDIRECT(ADDRESS($D116+2,E$2+1,,,"Instances"))="","",INDIRECT(ADDRESS($D116+2,E$2+1,,,"Instances")))</f>
        <v>0</v>
      </c>
      <c r="F116">
        <f>IFERROR(SMALL(E5:E343,ROW()-ROW($F$5)+1),"")</f>
        <v>0</v>
      </c>
      <c r="H116">
        <f>IFERROR(SUM(F5:F116),"")</f>
        <v>0</v>
      </c>
      <c r="I116">
        <f>IF(INDIRECT(ADDRESS($D116+2,I$2+1,,,"Instances"))="","",INDIRECT(ADDRESS($D116+2,I$2+1,,,"Instances")))</f>
        <v>0</v>
      </c>
      <c r="J116">
        <f>IFERROR(SMALL(I5:I343,ROW()-ROW($J$5)+1),"")</f>
        <v>0</v>
      </c>
      <c r="L116">
        <f>IFERROR(SUM(J5:J116),"")</f>
        <v>0</v>
      </c>
      <c r="M116">
        <f>IF(INDIRECT(ADDRESS($D116+2,M$2+1,,,"Instances"))="","",INDIRECT(ADDRESS($D116+2,M$2+1,,,"Instances")))</f>
        <v>0</v>
      </c>
      <c r="N116">
        <f>IFERROR(SMALL(M5:M343,ROW()-ROW($N$5)+1),"")</f>
        <v>0</v>
      </c>
      <c r="P116">
        <f>IFERROR(SUM(N5:N116),"")</f>
        <v>0</v>
      </c>
      <c r="Q116">
        <f>IF(INDIRECT(ADDRESS($D116+2,Q$2+1,,,"Instances"))="","",INDIRECT(ADDRESS($D116+2,Q$2+1,,,"Instances")))</f>
        <v>0</v>
      </c>
      <c r="R116">
        <f>IFERROR(SMALL(Q5:Q343,ROW()-ROW($R$5)+1),"")</f>
        <v>0</v>
      </c>
      <c r="T116">
        <f>IFERROR(SUM(R5:R116),"")</f>
        <v>0</v>
      </c>
      <c r="U116">
        <f>IF(INDIRECT(ADDRESS($D116+2,U$2+1,,,"Instances"))="","",INDIRECT(ADDRESS($D116+2,U$2+1,,,"Instances")))</f>
        <v>0</v>
      </c>
      <c r="V116">
        <f>IFERROR(SMALL(U5:U343,ROW()-ROW($V$5)+1),"")</f>
        <v>0</v>
      </c>
      <c r="X116">
        <f>IFERROR(SUM(V5:V116),"")</f>
        <v>0</v>
      </c>
      <c r="Y116">
        <f>IF(INDIRECT(ADDRESS($D116+2,Y$2+1,,,"Instances"))="","",INDIRECT(ADDRESS($D116+2,Y$2+1,,,"Instances")))</f>
        <v>0</v>
      </c>
      <c r="Z116">
        <f>IFERROR(SMALL(Y5:Y343,ROW()-ROW($Z$5)+1),"")</f>
        <v>0</v>
      </c>
      <c r="AB116">
        <f>IFERROR(SUM(Z5:Z116),"")</f>
        <v>0</v>
      </c>
      <c r="AC116">
        <f>IF(INDIRECT(ADDRESS($D116+2,AC$2+1,,,"Instances"))="","",INDIRECT(ADDRESS($D116+2,AC$2+1,,,"Instances")))</f>
        <v>0</v>
      </c>
      <c r="AD116">
        <f>IFERROR(SMALL(AC5:AC343,ROW()-ROW($AD$5)+1),"")</f>
        <v>0</v>
      </c>
      <c r="AF116">
        <f>IFERROR(SUM(AD5:AD116),"")</f>
        <v>0</v>
      </c>
      <c r="AG116">
        <f>IF(INDIRECT(ADDRESS($D116+2,AG$2+1,,,"Instances"))="","",INDIRECT(ADDRESS($D116+2,AG$2+1,,,"Instances")))</f>
        <v>0</v>
      </c>
      <c r="AH116">
        <f>IFERROR(SMALL(AG5:AG343,ROW()-ROW($AH$5)+1),"")</f>
        <v>0</v>
      </c>
      <c r="AJ116">
        <f>IFERROR(SUM(AH5:AH116),"")</f>
        <v>0</v>
      </c>
      <c r="AL116">
        <v>112</v>
      </c>
      <c r="AM116" cm="1">
        <f t="array" ref="AM116">_xlfn.SWITCH(Charts!$B$3,"average", AVERAGE(INDIRECT(ADDRESS(111+3,AM$2+1,,,"Instances") &amp; ":" &amp; ADDRESS(111+3,AM$2+1))),"median", MEDIAN(INDIRECT(ADDRESS(111+3,AM$2+1,,,"Instances") &amp; ":" &amp; ADDRESS(111+3,AM$2+1))),"min", MIN(INDIRECT(ADDRESS(111+3,AM$2+1,,,"Instances") &amp; ":" &amp; ADDRESS(111+3,AM$2+1))),"max", MAX(INDIRECT(ADDRESS(111+3,AM$2+1,,,"Instances") &amp; ":" &amp; ADDRESS(111+3,AM$2+1))),"diff", MAX(INDIRECT(ADDRESS(111+3,AM$2+1,,,"Instances") &amp; ":" &amp; ADDRESS(111+3,AM$2+1)))-MIN(INDIRECT(ADDRESS(111+3,AM$2+1,,,"Instances") &amp; ":" &amp; ADDRESS(111+3,AM$2+1))))</f>
        <v>0</v>
      </c>
      <c r="AN116">
        <f>IFERROR(SMALL(AM5:AM343,ROW()-ROW($AN$5)+1),"")</f>
        <v>0</v>
      </c>
      <c r="AP116">
        <f>IFERROR(SUM(AN5:AN116),"")</f>
        <v>0</v>
      </c>
      <c r="AQ116" cm="1">
        <f t="array" ref="AQ116">_xlfn.SWITCH(Charts!$B$3,"average", AVERAGE(INDIRECT(ADDRESS(111+3,AQ$2+1,,,"Instances") &amp; ":" &amp; ADDRESS(111+3,AQ$2+1))),"median", MEDIAN(INDIRECT(ADDRESS(111+3,AQ$2+1,,,"Instances") &amp; ":" &amp; ADDRESS(111+3,AQ$2+1))),"min", MIN(INDIRECT(ADDRESS(111+3,AQ$2+1,,,"Instances") &amp; ":" &amp; ADDRESS(111+3,AQ$2+1))),"max", MAX(INDIRECT(ADDRESS(111+3,AQ$2+1,,,"Instances") &amp; ":" &amp; ADDRESS(111+3,AQ$2+1))),"diff", MAX(INDIRECT(ADDRESS(111+3,AQ$2+1,,,"Instances") &amp; ":" &amp; ADDRESS(111+3,AQ$2+1)))-MIN(INDIRECT(ADDRESS(111+3,AQ$2+1,,,"Instances") &amp; ":" &amp; ADDRESS(111+3,AQ$2+1))))</f>
        <v>0</v>
      </c>
      <c r="AR116">
        <f>IFERROR(SMALL(AQ5:AQ343,ROW()-ROW($AR$5)+1),"")</f>
        <v>0</v>
      </c>
      <c r="AT116">
        <f>IFERROR(SUM(AR5:AR116),"")</f>
        <v>0</v>
      </c>
      <c r="AU116" cm="1">
        <f t="array" ref="AU116">_xlfn.SWITCH(Charts!$B$3,"average", AVERAGE(INDIRECT(ADDRESS(111+3,AU$2+1,,,"Instances") &amp; ":" &amp; ADDRESS(111+3,AU$2+1))),"median", MEDIAN(INDIRECT(ADDRESS(111+3,AU$2+1,,,"Instances") &amp; ":" &amp; ADDRESS(111+3,AU$2+1))),"min", MIN(INDIRECT(ADDRESS(111+3,AU$2+1,,,"Instances") &amp; ":" &amp; ADDRESS(111+3,AU$2+1))),"max", MAX(INDIRECT(ADDRESS(111+3,AU$2+1,,,"Instances") &amp; ":" &amp; ADDRESS(111+3,AU$2+1))),"diff", MAX(INDIRECT(ADDRESS(111+3,AU$2+1,,,"Instances") &amp; ":" &amp; ADDRESS(111+3,AU$2+1)))-MIN(INDIRECT(ADDRESS(111+3,AU$2+1,,,"Instances") &amp; ":" &amp; ADDRESS(111+3,AU$2+1))))</f>
        <v>0</v>
      </c>
      <c r="AV116">
        <f>IFERROR(SMALL(AU5:AU343,ROW()-ROW($AV$5)+1),"")</f>
        <v>0</v>
      </c>
      <c r="AX116">
        <f>IFERROR(SUM(AV5:AV116),"")</f>
        <v>0</v>
      </c>
      <c r="AY116" cm="1">
        <f t="array" ref="AY116">_xlfn.SWITCH(Charts!$B$3,"average", AVERAGE(INDIRECT(ADDRESS(111+3,AY$2+1,,,"Instances") &amp; ":" &amp; ADDRESS(111+3,AY$2+1))),"median", MEDIAN(INDIRECT(ADDRESS(111+3,AY$2+1,,,"Instances") &amp; ":" &amp; ADDRESS(111+3,AY$2+1))),"min", MIN(INDIRECT(ADDRESS(111+3,AY$2+1,,,"Instances") &amp; ":" &amp; ADDRESS(111+3,AY$2+1))),"max", MAX(INDIRECT(ADDRESS(111+3,AY$2+1,,,"Instances") &amp; ":" &amp; ADDRESS(111+3,AY$2+1))),"diff", MAX(INDIRECT(ADDRESS(111+3,AY$2+1,,,"Instances") &amp; ":" &amp; ADDRESS(111+3,AY$2+1)))-MIN(INDIRECT(ADDRESS(111+3,AY$2+1,,,"Instances") &amp; ":" &amp; ADDRESS(111+3,AY$2+1))))</f>
        <v>0</v>
      </c>
      <c r="AZ116">
        <f>IFERROR(SMALL(AY5:AY343,ROW()-ROW($AZ$5)+1),"")</f>
        <v>0</v>
      </c>
      <c r="BB116">
        <f>IFERROR(SUM(AZ5:AZ116),"")</f>
        <v>0</v>
      </c>
      <c r="BC116" cm="1">
        <f t="array" ref="BC116">_xlfn.SWITCH(Charts!$B$3,"average", AVERAGE(INDIRECT(ADDRESS(111+3,BC$2+1,,,"Instances") &amp; ":" &amp; ADDRESS(111+3,BC$2+1))),"median", MEDIAN(INDIRECT(ADDRESS(111+3,BC$2+1,,,"Instances") &amp; ":" &amp; ADDRESS(111+3,BC$2+1))),"min", MIN(INDIRECT(ADDRESS(111+3,BC$2+1,,,"Instances") &amp; ":" &amp; ADDRESS(111+3,BC$2+1))),"max", MAX(INDIRECT(ADDRESS(111+3,BC$2+1,,,"Instances") &amp; ":" &amp; ADDRESS(111+3,BC$2+1))),"diff", MAX(INDIRECT(ADDRESS(111+3,BC$2+1,,,"Instances") &amp; ":" &amp; ADDRESS(111+3,BC$2+1)))-MIN(INDIRECT(ADDRESS(111+3,BC$2+1,,,"Instances") &amp; ":" &amp; ADDRESS(111+3,BC$2+1))))</f>
        <v>0</v>
      </c>
      <c r="BD116">
        <f>IFERROR(SMALL(BC5:BC343,ROW()-ROW($BD$5)+1),"")</f>
        <v>0</v>
      </c>
      <c r="BF116">
        <f>IFERROR(SUM(BD5:BD116),"")</f>
        <v>0</v>
      </c>
      <c r="BG116" cm="1">
        <f t="array" ref="BG116">_xlfn.SWITCH(Charts!$B$3,"average", AVERAGE(INDIRECT(ADDRESS(111+3,BG$2+1,,,"Instances") &amp; ":" &amp; ADDRESS(111+3,BG$2+1))),"median", MEDIAN(INDIRECT(ADDRESS(111+3,BG$2+1,,,"Instances") &amp; ":" &amp; ADDRESS(111+3,BG$2+1))),"min", MIN(INDIRECT(ADDRESS(111+3,BG$2+1,,,"Instances") &amp; ":" &amp; ADDRESS(111+3,BG$2+1))),"max", MAX(INDIRECT(ADDRESS(111+3,BG$2+1,,,"Instances") &amp; ":" &amp; ADDRESS(111+3,BG$2+1))),"diff", MAX(INDIRECT(ADDRESS(111+3,BG$2+1,,,"Instances") &amp; ":" &amp; ADDRESS(111+3,BG$2+1)))-MIN(INDIRECT(ADDRESS(111+3,BG$2+1,,,"Instances") &amp; ":" &amp; ADDRESS(111+3,BG$2+1))))</f>
        <v>0</v>
      </c>
      <c r="BH116">
        <f>IFERROR(SMALL(BG5:BG343,ROW()-ROW($BH$5)+1),"")</f>
        <v>0</v>
      </c>
      <c r="BJ116">
        <f>IFERROR(SUM(BH5:BH116),"")</f>
        <v>0</v>
      </c>
      <c r="BK116" cm="1">
        <f t="array" ref="BK116">_xlfn.SWITCH(Charts!$B$3,"average", AVERAGE(INDIRECT(ADDRESS(111+3,BK$2+1,,,"Instances") &amp; ":" &amp; ADDRESS(111+3,BK$2+1))),"median", MEDIAN(INDIRECT(ADDRESS(111+3,BK$2+1,,,"Instances") &amp; ":" &amp; ADDRESS(111+3,BK$2+1))),"min", MIN(INDIRECT(ADDRESS(111+3,BK$2+1,,,"Instances") &amp; ":" &amp; ADDRESS(111+3,BK$2+1))),"max", MAX(INDIRECT(ADDRESS(111+3,BK$2+1,,,"Instances") &amp; ":" &amp; ADDRESS(111+3,BK$2+1))),"diff", MAX(INDIRECT(ADDRESS(111+3,BK$2+1,,,"Instances") &amp; ":" &amp; ADDRESS(111+3,BK$2+1)))-MIN(INDIRECT(ADDRESS(111+3,BK$2+1,,,"Instances") &amp; ":" &amp; ADDRESS(111+3,BK$2+1))))</f>
        <v>0</v>
      </c>
      <c r="BL116">
        <f>IFERROR(SMALL(BK5:BK343,ROW()-ROW($BL$5)+1),"")</f>
        <v>0</v>
      </c>
      <c r="BN116">
        <f>IFERROR(SUM(BL5:BL116),"")</f>
        <v>0</v>
      </c>
      <c r="BO116" cm="1">
        <f t="array" ref="BO116">_xlfn.SWITCH(Charts!$B$3,"average", AVERAGE(INDIRECT(ADDRESS(111+3,BO$2+1,,,"Instances") &amp; ":" &amp; ADDRESS(111+3,BO$2+1))),"median", MEDIAN(INDIRECT(ADDRESS(111+3,BO$2+1,,,"Instances") &amp; ":" &amp; ADDRESS(111+3,BO$2+1))),"min", MIN(INDIRECT(ADDRESS(111+3,BO$2+1,,,"Instances") &amp; ":" &amp; ADDRESS(111+3,BO$2+1))),"max", MAX(INDIRECT(ADDRESS(111+3,BO$2+1,,,"Instances") &amp; ":" &amp; ADDRESS(111+3,BO$2+1))),"diff", MAX(INDIRECT(ADDRESS(111+3,BO$2+1,,,"Instances") &amp; ":" &amp; ADDRESS(111+3,BO$2+1)))-MIN(INDIRECT(ADDRESS(111+3,BO$2+1,,,"Instances") &amp; ":" &amp; ADDRESS(111+3,BO$2+1))))</f>
        <v>0</v>
      </c>
      <c r="BP116">
        <f>IFERROR(SMALL(BO5:BO343,ROW()-ROW($BP$5)+1),"")</f>
        <v>0</v>
      </c>
      <c r="BR116">
        <f>IFERROR(SUM(BP5:BP116),"")</f>
        <v>0</v>
      </c>
      <c r="BU116">
        <f>IF(Charts!$B$3="none",E1818,IF(AM1818="",NA(),AM1818))</f>
        <v>0</v>
      </c>
      <c r="BV116">
        <f>IF(Charts!$B$3="none",F1818,IF(AN1818="",NA(),AN1818))</f>
        <v>0</v>
      </c>
      <c r="BW116">
        <f>IF(Charts!$B$3="none",G1818,IF(AO1818="",NA(),AO1818))</f>
        <v>0</v>
      </c>
      <c r="BX116">
        <f>IF(Charts!$B$3="none",H1818,IF(AP1818="",NA(),AP1818))</f>
        <v>0</v>
      </c>
      <c r="BY116">
        <f>IF(Charts!$B$3="none",I1818,IF(AQ1818="",NA(),AQ1818))</f>
        <v>0</v>
      </c>
      <c r="BZ116">
        <f>IF(Charts!$B$3="none",J1818,IF(AR1818="",NA(),AR1818))</f>
        <v>0</v>
      </c>
      <c r="CA116">
        <f>IF(Charts!$B$3="none",K1818,IF(AS1818="",NA(),AS1818))</f>
        <v>0</v>
      </c>
      <c r="CB116">
        <f>IF(Charts!$B$3="none",L1818,IF(AT1818="",NA(),AT1818))</f>
        <v>0</v>
      </c>
      <c r="CC116">
        <f>IF(Charts!$B$3="none",M1818,IF(AU1818="",NA(),AU1818))</f>
        <v>0</v>
      </c>
      <c r="CD116">
        <f>IF(Charts!$B$3="none",N1818,IF(AV1818="",NA(),AV1818))</f>
        <v>0</v>
      </c>
      <c r="CE116">
        <f>IF(Charts!$B$3="none",O1818,IF(AW1818="",NA(),AW1818))</f>
        <v>0</v>
      </c>
      <c r="CF116">
        <f>IF(Charts!$B$3="none",P1818,IF(AX1818="",NA(),AX1818))</f>
        <v>0</v>
      </c>
      <c r="CG116">
        <f>IF(Charts!$B$3="none",Q1818,IF(AY1818="",NA(),AY1818))</f>
        <v>0</v>
      </c>
      <c r="CH116">
        <f>IF(Charts!$B$3="none",R1818,IF(AZ1818="",NA(),AZ1818))</f>
        <v>0</v>
      </c>
      <c r="CI116">
        <f>IF(Charts!$B$3="none",S1818,IF(BA1818="",NA(),BA1818))</f>
        <v>0</v>
      </c>
      <c r="CJ116">
        <f>IF(Charts!$B$3="none",T1818,IF(BB1818="",NA(),BB1818))</f>
        <v>0</v>
      </c>
      <c r="CK116">
        <f>IF(Charts!$B$3="none",U1818,IF(BC1818="",NA(),BC1818))</f>
        <v>0</v>
      </c>
      <c r="CL116">
        <f>IF(Charts!$B$3="none",V1818,IF(BD1818="",NA(),BD1818))</f>
        <v>0</v>
      </c>
      <c r="CM116">
        <f>IF(Charts!$B$3="none",W1818,IF(BE1818="",NA(),BE1818))</f>
        <v>0</v>
      </c>
      <c r="CN116">
        <f>IF(Charts!$B$3="none",X1818,IF(BF1818="",NA(),BF1818))</f>
        <v>0</v>
      </c>
      <c r="CO116">
        <f>IF(Charts!$B$3="none",Y1818,IF(BG1818="",NA(),BG1818))</f>
        <v>0</v>
      </c>
      <c r="CP116">
        <f>IF(Charts!$B$3="none",Z1818,IF(BH1818="",NA(),BH1818))</f>
        <v>0</v>
      </c>
      <c r="CQ116">
        <f>IF(Charts!$B$3="none",AA1818,IF(BI1818="",NA(),BI1818))</f>
        <v>0</v>
      </c>
      <c r="CR116">
        <f>IF(Charts!$B$3="none",AB1818,IF(BJ1818="",NA(),BJ1818))</f>
        <v>0</v>
      </c>
      <c r="CS116">
        <f>IF(Charts!$B$3="none",AC1818,IF(BK1818="",NA(),BK1818))</f>
        <v>0</v>
      </c>
      <c r="CT116">
        <f>IF(Charts!$B$3="none",AD1818,IF(BL1818="",NA(),BL1818))</f>
        <v>0</v>
      </c>
      <c r="CU116">
        <f>IF(Charts!$B$3="none",AE1818,IF(BM1818="",NA(),BM1818))</f>
        <v>0</v>
      </c>
      <c r="CV116">
        <f>IF(Charts!$B$3="none",AF1818,IF(BN1818="",NA(),BN1818))</f>
        <v>0</v>
      </c>
      <c r="CW116">
        <f>IF(Charts!$B$3="none",AG1818,IF(BO1818="",NA(),BO1818))</f>
        <v>0</v>
      </c>
      <c r="CX116">
        <f>IF(Charts!$B$3="none",AH1818,IF(BP1818="",NA(),BP1818))</f>
        <v>0</v>
      </c>
      <c r="CY116">
        <f>IF(Charts!$B$3="none",AI1818,IF(BQ1818="",NA(),BQ1818))</f>
        <v>0</v>
      </c>
      <c r="CZ116">
        <f>IF(Charts!$B$3="none",AJ1818,IF(BR1818="",NA(),BR1818))</f>
        <v>0</v>
      </c>
    </row>
    <row r="117" spans="4:104">
      <c r="D117">
        <v>113</v>
      </c>
      <c r="E117">
        <f>IF(INDIRECT(ADDRESS($D117+2,E$2+1,,,"Instances"))="","",INDIRECT(ADDRESS($D117+2,E$2+1,,,"Instances")))</f>
        <v>0</v>
      </c>
      <c r="F117">
        <f>IFERROR(SMALL(E5:E343,ROW()-ROW($F$5)+1),"")</f>
        <v>0</v>
      </c>
      <c r="H117">
        <f>IFERROR(SUM(F5:F117),"")</f>
        <v>0</v>
      </c>
      <c r="I117">
        <f>IF(INDIRECT(ADDRESS($D117+2,I$2+1,,,"Instances"))="","",INDIRECT(ADDRESS($D117+2,I$2+1,,,"Instances")))</f>
        <v>0</v>
      </c>
      <c r="J117">
        <f>IFERROR(SMALL(I5:I343,ROW()-ROW($J$5)+1),"")</f>
        <v>0</v>
      </c>
      <c r="L117">
        <f>IFERROR(SUM(J5:J117),"")</f>
        <v>0</v>
      </c>
      <c r="M117">
        <f>IF(INDIRECT(ADDRESS($D117+2,M$2+1,,,"Instances"))="","",INDIRECT(ADDRESS($D117+2,M$2+1,,,"Instances")))</f>
        <v>0</v>
      </c>
      <c r="N117">
        <f>IFERROR(SMALL(M5:M343,ROW()-ROW($N$5)+1),"")</f>
        <v>0</v>
      </c>
      <c r="P117">
        <f>IFERROR(SUM(N5:N117),"")</f>
        <v>0</v>
      </c>
      <c r="Q117">
        <f>IF(INDIRECT(ADDRESS($D117+2,Q$2+1,,,"Instances"))="","",INDIRECT(ADDRESS($D117+2,Q$2+1,,,"Instances")))</f>
        <v>0</v>
      </c>
      <c r="R117">
        <f>IFERROR(SMALL(Q5:Q343,ROW()-ROW($R$5)+1),"")</f>
        <v>0</v>
      </c>
      <c r="T117">
        <f>IFERROR(SUM(R5:R117),"")</f>
        <v>0</v>
      </c>
      <c r="U117">
        <f>IF(INDIRECT(ADDRESS($D117+2,U$2+1,,,"Instances"))="","",INDIRECT(ADDRESS($D117+2,U$2+1,,,"Instances")))</f>
        <v>0</v>
      </c>
      <c r="V117">
        <f>IFERROR(SMALL(U5:U343,ROW()-ROW($V$5)+1),"")</f>
        <v>0</v>
      </c>
      <c r="X117">
        <f>IFERROR(SUM(V5:V117),"")</f>
        <v>0</v>
      </c>
      <c r="Y117">
        <f>IF(INDIRECT(ADDRESS($D117+2,Y$2+1,,,"Instances"))="","",INDIRECT(ADDRESS($D117+2,Y$2+1,,,"Instances")))</f>
        <v>0</v>
      </c>
      <c r="Z117">
        <f>IFERROR(SMALL(Y5:Y343,ROW()-ROW($Z$5)+1),"")</f>
        <v>0</v>
      </c>
      <c r="AB117">
        <f>IFERROR(SUM(Z5:Z117),"")</f>
        <v>0</v>
      </c>
      <c r="AC117">
        <f>IF(INDIRECT(ADDRESS($D117+2,AC$2+1,,,"Instances"))="","",INDIRECT(ADDRESS($D117+2,AC$2+1,,,"Instances")))</f>
        <v>0</v>
      </c>
      <c r="AD117">
        <f>IFERROR(SMALL(AC5:AC343,ROW()-ROW($AD$5)+1),"")</f>
        <v>0</v>
      </c>
      <c r="AF117">
        <f>IFERROR(SUM(AD5:AD117),"")</f>
        <v>0</v>
      </c>
      <c r="AG117">
        <f>IF(INDIRECT(ADDRESS($D117+2,AG$2+1,,,"Instances"))="","",INDIRECT(ADDRESS($D117+2,AG$2+1,,,"Instances")))</f>
        <v>0</v>
      </c>
      <c r="AH117">
        <f>IFERROR(SMALL(AG5:AG343,ROW()-ROW($AH$5)+1),"")</f>
        <v>0</v>
      </c>
      <c r="AJ117">
        <f>IFERROR(SUM(AH5:AH117),"")</f>
        <v>0</v>
      </c>
      <c r="AL117">
        <v>113</v>
      </c>
      <c r="AM117" cm="1">
        <f t="array" ref="AM117">_xlfn.SWITCH(Charts!$B$3,"average", AVERAGE(INDIRECT(ADDRESS(112+3,AM$2+1,,,"Instances") &amp; ":" &amp; ADDRESS(112+3,AM$2+1))),"median", MEDIAN(INDIRECT(ADDRESS(112+3,AM$2+1,,,"Instances") &amp; ":" &amp; ADDRESS(112+3,AM$2+1))),"min", MIN(INDIRECT(ADDRESS(112+3,AM$2+1,,,"Instances") &amp; ":" &amp; ADDRESS(112+3,AM$2+1))),"max", MAX(INDIRECT(ADDRESS(112+3,AM$2+1,,,"Instances") &amp; ":" &amp; ADDRESS(112+3,AM$2+1))),"diff", MAX(INDIRECT(ADDRESS(112+3,AM$2+1,,,"Instances") &amp; ":" &amp; ADDRESS(112+3,AM$2+1)))-MIN(INDIRECT(ADDRESS(112+3,AM$2+1,,,"Instances") &amp; ":" &amp; ADDRESS(112+3,AM$2+1))))</f>
        <v>0</v>
      </c>
      <c r="AN117">
        <f>IFERROR(SMALL(AM5:AM343,ROW()-ROW($AN$5)+1),"")</f>
        <v>0</v>
      </c>
      <c r="AP117">
        <f>IFERROR(SUM(AN5:AN117),"")</f>
        <v>0</v>
      </c>
      <c r="AQ117" cm="1">
        <f t="array" ref="AQ117">_xlfn.SWITCH(Charts!$B$3,"average", AVERAGE(INDIRECT(ADDRESS(112+3,AQ$2+1,,,"Instances") &amp; ":" &amp; ADDRESS(112+3,AQ$2+1))),"median", MEDIAN(INDIRECT(ADDRESS(112+3,AQ$2+1,,,"Instances") &amp; ":" &amp; ADDRESS(112+3,AQ$2+1))),"min", MIN(INDIRECT(ADDRESS(112+3,AQ$2+1,,,"Instances") &amp; ":" &amp; ADDRESS(112+3,AQ$2+1))),"max", MAX(INDIRECT(ADDRESS(112+3,AQ$2+1,,,"Instances") &amp; ":" &amp; ADDRESS(112+3,AQ$2+1))),"diff", MAX(INDIRECT(ADDRESS(112+3,AQ$2+1,,,"Instances") &amp; ":" &amp; ADDRESS(112+3,AQ$2+1)))-MIN(INDIRECT(ADDRESS(112+3,AQ$2+1,,,"Instances") &amp; ":" &amp; ADDRESS(112+3,AQ$2+1))))</f>
        <v>0</v>
      </c>
      <c r="AR117">
        <f>IFERROR(SMALL(AQ5:AQ343,ROW()-ROW($AR$5)+1),"")</f>
        <v>0</v>
      </c>
      <c r="AT117">
        <f>IFERROR(SUM(AR5:AR117),"")</f>
        <v>0</v>
      </c>
      <c r="AU117" cm="1">
        <f t="array" ref="AU117">_xlfn.SWITCH(Charts!$B$3,"average", AVERAGE(INDIRECT(ADDRESS(112+3,AU$2+1,,,"Instances") &amp; ":" &amp; ADDRESS(112+3,AU$2+1))),"median", MEDIAN(INDIRECT(ADDRESS(112+3,AU$2+1,,,"Instances") &amp; ":" &amp; ADDRESS(112+3,AU$2+1))),"min", MIN(INDIRECT(ADDRESS(112+3,AU$2+1,,,"Instances") &amp; ":" &amp; ADDRESS(112+3,AU$2+1))),"max", MAX(INDIRECT(ADDRESS(112+3,AU$2+1,,,"Instances") &amp; ":" &amp; ADDRESS(112+3,AU$2+1))),"diff", MAX(INDIRECT(ADDRESS(112+3,AU$2+1,,,"Instances") &amp; ":" &amp; ADDRESS(112+3,AU$2+1)))-MIN(INDIRECT(ADDRESS(112+3,AU$2+1,,,"Instances") &amp; ":" &amp; ADDRESS(112+3,AU$2+1))))</f>
        <v>0</v>
      </c>
      <c r="AV117">
        <f>IFERROR(SMALL(AU5:AU343,ROW()-ROW($AV$5)+1),"")</f>
        <v>0</v>
      </c>
      <c r="AX117">
        <f>IFERROR(SUM(AV5:AV117),"")</f>
        <v>0</v>
      </c>
      <c r="AY117" cm="1">
        <f t="array" ref="AY117">_xlfn.SWITCH(Charts!$B$3,"average", AVERAGE(INDIRECT(ADDRESS(112+3,AY$2+1,,,"Instances") &amp; ":" &amp; ADDRESS(112+3,AY$2+1))),"median", MEDIAN(INDIRECT(ADDRESS(112+3,AY$2+1,,,"Instances") &amp; ":" &amp; ADDRESS(112+3,AY$2+1))),"min", MIN(INDIRECT(ADDRESS(112+3,AY$2+1,,,"Instances") &amp; ":" &amp; ADDRESS(112+3,AY$2+1))),"max", MAX(INDIRECT(ADDRESS(112+3,AY$2+1,,,"Instances") &amp; ":" &amp; ADDRESS(112+3,AY$2+1))),"diff", MAX(INDIRECT(ADDRESS(112+3,AY$2+1,,,"Instances") &amp; ":" &amp; ADDRESS(112+3,AY$2+1)))-MIN(INDIRECT(ADDRESS(112+3,AY$2+1,,,"Instances") &amp; ":" &amp; ADDRESS(112+3,AY$2+1))))</f>
        <v>0</v>
      </c>
      <c r="AZ117">
        <f>IFERROR(SMALL(AY5:AY343,ROW()-ROW($AZ$5)+1),"")</f>
        <v>0</v>
      </c>
      <c r="BB117">
        <f>IFERROR(SUM(AZ5:AZ117),"")</f>
        <v>0</v>
      </c>
      <c r="BC117" cm="1">
        <f t="array" ref="BC117">_xlfn.SWITCH(Charts!$B$3,"average", AVERAGE(INDIRECT(ADDRESS(112+3,BC$2+1,,,"Instances") &amp; ":" &amp; ADDRESS(112+3,BC$2+1))),"median", MEDIAN(INDIRECT(ADDRESS(112+3,BC$2+1,,,"Instances") &amp; ":" &amp; ADDRESS(112+3,BC$2+1))),"min", MIN(INDIRECT(ADDRESS(112+3,BC$2+1,,,"Instances") &amp; ":" &amp; ADDRESS(112+3,BC$2+1))),"max", MAX(INDIRECT(ADDRESS(112+3,BC$2+1,,,"Instances") &amp; ":" &amp; ADDRESS(112+3,BC$2+1))),"diff", MAX(INDIRECT(ADDRESS(112+3,BC$2+1,,,"Instances") &amp; ":" &amp; ADDRESS(112+3,BC$2+1)))-MIN(INDIRECT(ADDRESS(112+3,BC$2+1,,,"Instances") &amp; ":" &amp; ADDRESS(112+3,BC$2+1))))</f>
        <v>0</v>
      </c>
      <c r="BD117">
        <f>IFERROR(SMALL(BC5:BC343,ROW()-ROW($BD$5)+1),"")</f>
        <v>0</v>
      </c>
      <c r="BF117">
        <f>IFERROR(SUM(BD5:BD117),"")</f>
        <v>0</v>
      </c>
      <c r="BG117" cm="1">
        <f t="array" ref="BG117">_xlfn.SWITCH(Charts!$B$3,"average", AVERAGE(INDIRECT(ADDRESS(112+3,BG$2+1,,,"Instances") &amp; ":" &amp; ADDRESS(112+3,BG$2+1))),"median", MEDIAN(INDIRECT(ADDRESS(112+3,BG$2+1,,,"Instances") &amp; ":" &amp; ADDRESS(112+3,BG$2+1))),"min", MIN(INDIRECT(ADDRESS(112+3,BG$2+1,,,"Instances") &amp; ":" &amp; ADDRESS(112+3,BG$2+1))),"max", MAX(INDIRECT(ADDRESS(112+3,BG$2+1,,,"Instances") &amp; ":" &amp; ADDRESS(112+3,BG$2+1))),"diff", MAX(INDIRECT(ADDRESS(112+3,BG$2+1,,,"Instances") &amp; ":" &amp; ADDRESS(112+3,BG$2+1)))-MIN(INDIRECT(ADDRESS(112+3,BG$2+1,,,"Instances") &amp; ":" &amp; ADDRESS(112+3,BG$2+1))))</f>
        <v>0</v>
      </c>
      <c r="BH117">
        <f>IFERROR(SMALL(BG5:BG343,ROW()-ROW($BH$5)+1),"")</f>
        <v>0</v>
      </c>
      <c r="BJ117">
        <f>IFERROR(SUM(BH5:BH117),"")</f>
        <v>0</v>
      </c>
      <c r="BK117" cm="1">
        <f t="array" ref="BK117">_xlfn.SWITCH(Charts!$B$3,"average", AVERAGE(INDIRECT(ADDRESS(112+3,BK$2+1,,,"Instances") &amp; ":" &amp; ADDRESS(112+3,BK$2+1))),"median", MEDIAN(INDIRECT(ADDRESS(112+3,BK$2+1,,,"Instances") &amp; ":" &amp; ADDRESS(112+3,BK$2+1))),"min", MIN(INDIRECT(ADDRESS(112+3,BK$2+1,,,"Instances") &amp; ":" &amp; ADDRESS(112+3,BK$2+1))),"max", MAX(INDIRECT(ADDRESS(112+3,BK$2+1,,,"Instances") &amp; ":" &amp; ADDRESS(112+3,BK$2+1))),"diff", MAX(INDIRECT(ADDRESS(112+3,BK$2+1,,,"Instances") &amp; ":" &amp; ADDRESS(112+3,BK$2+1)))-MIN(INDIRECT(ADDRESS(112+3,BK$2+1,,,"Instances") &amp; ":" &amp; ADDRESS(112+3,BK$2+1))))</f>
        <v>0</v>
      </c>
      <c r="BL117">
        <f>IFERROR(SMALL(BK5:BK343,ROW()-ROW($BL$5)+1),"")</f>
        <v>0</v>
      </c>
      <c r="BN117">
        <f>IFERROR(SUM(BL5:BL117),"")</f>
        <v>0</v>
      </c>
      <c r="BO117" cm="1">
        <f t="array" ref="BO117">_xlfn.SWITCH(Charts!$B$3,"average", AVERAGE(INDIRECT(ADDRESS(112+3,BO$2+1,,,"Instances") &amp; ":" &amp; ADDRESS(112+3,BO$2+1))),"median", MEDIAN(INDIRECT(ADDRESS(112+3,BO$2+1,,,"Instances") &amp; ":" &amp; ADDRESS(112+3,BO$2+1))),"min", MIN(INDIRECT(ADDRESS(112+3,BO$2+1,,,"Instances") &amp; ":" &amp; ADDRESS(112+3,BO$2+1))),"max", MAX(INDIRECT(ADDRESS(112+3,BO$2+1,,,"Instances") &amp; ":" &amp; ADDRESS(112+3,BO$2+1))),"diff", MAX(INDIRECT(ADDRESS(112+3,BO$2+1,,,"Instances") &amp; ":" &amp; ADDRESS(112+3,BO$2+1)))-MIN(INDIRECT(ADDRESS(112+3,BO$2+1,,,"Instances") &amp; ":" &amp; ADDRESS(112+3,BO$2+1))))</f>
        <v>0</v>
      </c>
      <c r="BP117">
        <f>IFERROR(SMALL(BO5:BO343,ROW()-ROW($BP$5)+1),"")</f>
        <v>0</v>
      </c>
      <c r="BR117">
        <f>IFERROR(SUM(BP5:BP117),"")</f>
        <v>0</v>
      </c>
      <c r="BU117">
        <f>IF(Charts!$B$3="none",E1819,IF(AM1819="",NA(),AM1819))</f>
        <v>0</v>
      </c>
      <c r="BV117">
        <f>IF(Charts!$B$3="none",F1819,IF(AN1819="",NA(),AN1819))</f>
        <v>0</v>
      </c>
      <c r="BW117">
        <f>IF(Charts!$B$3="none",G1819,IF(AO1819="",NA(),AO1819))</f>
        <v>0</v>
      </c>
      <c r="BX117">
        <f>IF(Charts!$B$3="none",H1819,IF(AP1819="",NA(),AP1819))</f>
        <v>0</v>
      </c>
      <c r="BY117">
        <f>IF(Charts!$B$3="none",I1819,IF(AQ1819="",NA(),AQ1819))</f>
        <v>0</v>
      </c>
      <c r="BZ117">
        <f>IF(Charts!$B$3="none",J1819,IF(AR1819="",NA(),AR1819))</f>
        <v>0</v>
      </c>
      <c r="CA117">
        <f>IF(Charts!$B$3="none",K1819,IF(AS1819="",NA(),AS1819))</f>
        <v>0</v>
      </c>
      <c r="CB117">
        <f>IF(Charts!$B$3="none",L1819,IF(AT1819="",NA(),AT1819))</f>
        <v>0</v>
      </c>
      <c r="CC117">
        <f>IF(Charts!$B$3="none",M1819,IF(AU1819="",NA(),AU1819))</f>
        <v>0</v>
      </c>
      <c r="CD117">
        <f>IF(Charts!$B$3="none",N1819,IF(AV1819="",NA(),AV1819))</f>
        <v>0</v>
      </c>
      <c r="CE117">
        <f>IF(Charts!$B$3="none",O1819,IF(AW1819="",NA(),AW1819))</f>
        <v>0</v>
      </c>
      <c r="CF117">
        <f>IF(Charts!$B$3="none",P1819,IF(AX1819="",NA(),AX1819))</f>
        <v>0</v>
      </c>
      <c r="CG117">
        <f>IF(Charts!$B$3="none",Q1819,IF(AY1819="",NA(),AY1819))</f>
        <v>0</v>
      </c>
      <c r="CH117">
        <f>IF(Charts!$B$3="none",R1819,IF(AZ1819="",NA(),AZ1819))</f>
        <v>0</v>
      </c>
      <c r="CI117">
        <f>IF(Charts!$B$3="none",S1819,IF(BA1819="",NA(),BA1819))</f>
        <v>0</v>
      </c>
      <c r="CJ117">
        <f>IF(Charts!$B$3="none",T1819,IF(BB1819="",NA(),BB1819))</f>
        <v>0</v>
      </c>
      <c r="CK117">
        <f>IF(Charts!$B$3="none",U1819,IF(BC1819="",NA(),BC1819))</f>
        <v>0</v>
      </c>
      <c r="CL117">
        <f>IF(Charts!$B$3="none",V1819,IF(BD1819="",NA(),BD1819))</f>
        <v>0</v>
      </c>
      <c r="CM117">
        <f>IF(Charts!$B$3="none",W1819,IF(BE1819="",NA(),BE1819))</f>
        <v>0</v>
      </c>
      <c r="CN117">
        <f>IF(Charts!$B$3="none",X1819,IF(BF1819="",NA(),BF1819))</f>
        <v>0</v>
      </c>
      <c r="CO117">
        <f>IF(Charts!$B$3="none",Y1819,IF(BG1819="",NA(),BG1819))</f>
        <v>0</v>
      </c>
      <c r="CP117">
        <f>IF(Charts!$B$3="none",Z1819,IF(BH1819="",NA(),BH1819))</f>
        <v>0</v>
      </c>
      <c r="CQ117">
        <f>IF(Charts!$B$3="none",AA1819,IF(BI1819="",NA(),BI1819))</f>
        <v>0</v>
      </c>
      <c r="CR117">
        <f>IF(Charts!$B$3="none",AB1819,IF(BJ1819="",NA(),BJ1819))</f>
        <v>0</v>
      </c>
      <c r="CS117">
        <f>IF(Charts!$B$3="none",AC1819,IF(BK1819="",NA(),BK1819))</f>
        <v>0</v>
      </c>
      <c r="CT117">
        <f>IF(Charts!$B$3="none",AD1819,IF(BL1819="",NA(),BL1819))</f>
        <v>0</v>
      </c>
      <c r="CU117">
        <f>IF(Charts!$B$3="none",AE1819,IF(BM1819="",NA(),BM1819))</f>
        <v>0</v>
      </c>
      <c r="CV117">
        <f>IF(Charts!$B$3="none",AF1819,IF(BN1819="",NA(),BN1819))</f>
        <v>0</v>
      </c>
      <c r="CW117">
        <f>IF(Charts!$B$3="none",AG1819,IF(BO1819="",NA(),BO1819))</f>
        <v>0</v>
      </c>
      <c r="CX117">
        <f>IF(Charts!$B$3="none",AH1819,IF(BP1819="",NA(),BP1819))</f>
        <v>0</v>
      </c>
      <c r="CY117">
        <f>IF(Charts!$B$3="none",AI1819,IF(BQ1819="",NA(),BQ1819))</f>
        <v>0</v>
      </c>
      <c r="CZ117">
        <f>IF(Charts!$B$3="none",AJ1819,IF(BR1819="",NA(),BR1819))</f>
        <v>0</v>
      </c>
    </row>
    <row r="118" spans="4:104">
      <c r="D118">
        <v>114</v>
      </c>
      <c r="E118">
        <f>IF(INDIRECT(ADDRESS($D118+2,E$2+1,,,"Instances"))="","",INDIRECT(ADDRESS($D118+2,E$2+1,,,"Instances")))</f>
        <v>0</v>
      </c>
      <c r="F118">
        <f>IFERROR(SMALL(E5:E343,ROW()-ROW($F$5)+1),"")</f>
        <v>0</v>
      </c>
      <c r="H118">
        <f>IFERROR(SUM(F5:F118),"")</f>
        <v>0</v>
      </c>
      <c r="I118">
        <f>IF(INDIRECT(ADDRESS($D118+2,I$2+1,,,"Instances"))="","",INDIRECT(ADDRESS($D118+2,I$2+1,,,"Instances")))</f>
        <v>0</v>
      </c>
      <c r="J118">
        <f>IFERROR(SMALL(I5:I343,ROW()-ROW($J$5)+1),"")</f>
        <v>0</v>
      </c>
      <c r="L118">
        <f>IFERROR(SUM(J5:J118),"")</f>
        <v>0</v>
      </c>
      <c r="M118">
        <f>IF(INDIRECT(ADDRESS($D118+2,M$2+1,,,"Instances"))="","",INDIRECT(ADDRESS($D118+2,M$2+1,,,"Instances")))</f>
        <v>0</v>
      </c>
      <c r="N118">
        <f>IFERROR(SMALL(M5:M343,ROW()-ROW($N$5)+1),"")</f>
        <v>0</v>
      </c>
      <c r="P118">
        <f>IFERROR(SUM(N5:N118),"")</f>
        <v>0</v>
      </c>
      <c r="Q118">
        <f>IF(INDIRECT(ADDRESS($D118+2,Q$2+1,,,"Instances"))="","",INDIRECT(ADDRESS($D118+2,Q$2+1,,,"Instances")))</f>
        <v>0</v>
      </c>
      <c r="R118">
        <f>IFERROR(SMALL(Q5:Q343,ROW()-ROW($R$5)+1),"")</f>
        <v>0</v>
      </c>
      <c r="T118">
        <f>IFERROR(SUM(R5:R118),"")</f>
        <v>0</v>
      </c>
      <c r="U118">
        <f>IF(INDIRECT(ADDRESS($D118+2,U$2+1,,,"Instances"))="","",INDIRECT(ADDRESS($D118+2,U$2+1,,,"Instances")))</f>
        <v>0</v>
      </c>
      <c r="V118">
        <f>IFERROR(SMALL(U5:U343,ROW()-ROW($V$5)+1),"")</f>
        <v>0</v>
      </c>
      <c r="X118">
        <f>IFERROR(SUM(V5:V118),"")</f>
        <v>0</v>
      </c>
      <c r="Y118">
        <f>IF(INDIRECT(ADDRESS($D118+2,Y$2+1,,,"Instances"))="","",INDIRECT(ADDRESS($D118+2,Y$2+1,,,"Instances")))</f>
        <v>0</v>
      </c>
      <c r="Z118">
        <f>IFERROR(SMALL(Y5:Y343,ROW()-ROW($Z$5)+1),"")</f>
        <v>0</v>
      </c>
      <c r="AB118">
        <f>IFERROR(SUM(Z5:Z118),"")</f>
        <v>0</v>
      </c>
      <c r="AC118">
        <f>IF(INDIRECT(ADDRESS($D118+2,AC$2+1,,,"Instances"))="","",INDIRECT(ADDRESS($D118+2,AC$2+1,,,"Instances")))</f>
        <v>0</v>
      </c>
      <c r="AD118">
        <f>IFERROR(SMALL(AC5:AC343,ROW()-ROW($AD$5)+1),"")</f>
        <v>0</v>
      </c>
      <c r="AF118">
        <f>IFERROR(SUM(AD5:AD118),"")</f>
        <v>0</v>
      </c>
      <c r="AG118">
        <f>IF(INDIRECT(ADDRESS($D118+2,AG$2+1,,,"Instances"))="","",INDIRECT(ADDRESS($D118+2,AG$2+1,,,"Instances")))</f>
        <v>0</v>
      </c>
      <c r="AH118">
        <f>IFERROR(SMALL(AG5:AG343,ROW()-ROW($AH$5)+1),"")</f>
        <v>0</v>
      </c>
      <c r="AJ118">
        <f>IFERROR(SUM(AH5:AH118),"")</f>
        <v>0</v>
      </c>
      <c r="AL118">
        <v>114</v>
      </c>
      <c r="AM118" cm="1">
        <f t="array" ref="AM118">_xlfn.SWITCH(Charts!$B$3,"average", AVERAGE(INDIRECT(ADDRESS(113+3,AM$2+1,,,"Instances") &amp; ":" &amp; ADDRESS(113+3,AM$2+1))),"median", MEDIAN(INDIRECT(ADDRESS(113+3,AM$2+1,,,"Instances") &amp; ":" &amp; ADDRESS(113+3,AM$2+1))),"min", MIN(INDIRECT(ADDRESS(113+3,AM$2+1,,,"Instances") &amp; ":" &amp; ADDRESS(113+3,AM$2+1))),"max", MAX(INDIRECT(ADDRESS(113+3,AM$2+1,,,"Instances") &amp; ":" &amp; ADDRESS(113+3,AM$2+1))),"diff", MAX(INDIRECT(ADDRESS(113+3,AM$2+1,,,"Instances") &amp; ":" &amp; ADDRESS(113+3,AM$2+1)))-MIN(INDIRECT(ADDRESS(113+3,AM$2+1,,,"Instances") &amp; ":" &amp; ADDRESS(113+3,AM$2+1))))</f>
        <v>0</v>
      </c>
      <c r="AN118">
        <f>IFERROR(SMALL(AM5:AM343,ROW()-ROW($AN$5)+1),"")</f>
        <v>0</v>
      </c>
      <c r="AP118">
        <f>IFERROR(SUM(AN5:AN118),"")</f>
        <v>0</v>
      </c>
      <c r="AQ118" cm="1">
        <f t="array" ref="AQ118">_xlfn.SWITCH(Charts!$B$3,"average", AVERAGE(INDIRECT(ADDRESS(113+3,AQ$2+1,,,"Instances") &amp; ":" &amp; ADDRESS(113+3,AQ$2+1))),"median", MEDIAN(INDIRECT(ADDRESS(113+3,AQ$2+1,,,"Instances") &amp; ":" &amp; ADDRESS(113+3,AQ$2+1))),"min", MIN(INDIRECT(ADDRESS(113+3,AQ$2+1,,,"Instances") &amp; ":" &amp; ADDRESS(113+3,AQ$2+1))),"max", MAX(INDIRECT(ADDRESS(113+3,AQ$2+1,,,"Instances") &amp; ":" &amp; ADDRESS(113+3,AQ$2+1))),"diff", MAX(INDIRECT(ADDRESS(113+3,AQ$2+1,,,"Instances") &amp; ":" &amp; ADDRESS(113+3,AQ$2+1)))-MIN(INDIRECT(ADDRESS(113+3,AQ$2+1,,,"Instances") &amp; ":" &amp; ADDRESS(113+3,AQ$2+1))))</f>
        <v>0</v>
      </c>
      <c r="AR118">
        <f>IFERROR(SMALL(AQ5:AQ343,ROW()-ROW($AR$5)+1),"")</f>
        <v>0</v>
      </c>
      <c r="AT118">
        <f>IFERROR(SUM(AR5:AR118),"")</f>
        <v>0</v>
      </c>
      <c r="AU118" cm="1">
        <f t="array" ref="AU118">_xlfn.SWITCH(Charts!$B$3,"average", AVERAGE(INDIRECT(ADDRESS(113+3,AU$2+1,,,"Instances") &amp; ":" &amp; ADDRESS(113+3,AU$2+1))),"median", MEDIAN(INDIRECT(ADDRESS(113+3,AU$2+1,,,"Instances") &amp; ":" &amp; ADDRESS(113+3,AU$2+1))),"min", MIN(INDIRECT(ADDRESS(113+3,AU$2+1,,,"Instances") &amp; ":" &amp; ADDRESS(113+3,AU$2+1))),"max", MAX(INDIRECT(ADDRESS(113+3,AU$2+1,,,"Instances") &amp; ":" &amp; ADDRESS(113+3,AU$2+1))),"diff", MAX(INDIRECT(ADDRESS(113+3,AU$2+1,,,"Instances") &amp; ":" &amp; ADDRESS(113+3,AU$2+1)))-MIN(INDIRECT(ADDRESS(113+3,AU$2+1,,,"Instances") &amp; ":" &amp; ADDRESS(113+3,AU$2+1))))</f>
        <v>0</v>
      </c>
      <c r="AV118">
        <f>IFERROR(SMALL(AU5:AU343,ROW()-ROW($AV$5)+1),"")</f>
        <v>0</v>
      </c>
      <c r="AX118">
        <f>IFERROR(SUM(AV5:AV118),"")</f>
        <v>0</v>
      </c>
      <c r="AY118" cm="1">
        <f t="array" ref="AY118">_xlfn.SWITCH(Charts!$B$3,"average", AVERAGE(INDIRECT(ADDRESS(113+3,AY$2+1,,,"Instances") &amp; ":" &amp; ADDRESS(113+3,AY$2+1))),"median", MEDIAN(INDIRECT(ADDRESS(113+3,AY$2+1,,,"Instances") &amp; ":" &amp; ADDRESS(113+3,AY$2+1))),"min", MIN(INDIRECT(ADDRESS(113+3,AY$2+1,,,"Instances") &amp; ":" &amp; ADDRESS(113+3,AY$2+1))),"max", MAX(INDIRECT(ADDRESS(113+3,AY$2+1,,,"Instances") &amp; ":" &amp; ADDRESS(113+3,AY$2+1))),"diff", MAX(INDIRECT(ADDRESS(113+3,AY$2+1,,,"Instances") &amp; ":" &amp; ADDRESS(113+3,AY$2+1)))-MIN(INDIRECT(ADDRESS(113+3,AY$2+1,,,"Instances") &amp; ":" &amp; ADDRESS(113+3,AY$2+1))))</f>
        <v>0</v>
      </c>
      <c r="AZ118">
        <f>IFERROR(SMALL(AY5:AY343,ROW()-ROW($AZ$5)+1),"")</f>
        <v>0</v>
      </c>
      <c r="BB118">
        <f>IFERROR(SUM(AZ5:AZ118),"")</f>
        <v>0</v>
      </c>
      <c r="BC118" cm="1">
        <f t="array" ref="BC118">_xlfn.SWITCH(Charts!$B$3,"average", AVERAGE(INDIRECT(ADDRESS(113+3,BC$2+1,,,"Instances") &amp; ":" &amp; ADDRESS(113+3,BC$2+1))),"median", MEDIAN(INDIRECT(ADDRESS(113+3,BC$2+1,,,"Instances") &amp; ":" &amp; ADDRESS(113+3,BC$2+1))),"min", MIN(INDIRECT(ADDRESS(113+3,BC$2+1,,,"Instances") &amp; ":" &amp; ADDRESS(113+3,BC$2+1))),"max", MAX(INDIRECT(ADDRESS(113+3,BC$2+1,,,"Instances") &amp; ":" &amp; ADDRESS(113+3,BC$2+1))),"diff", MAX(INDIRECT(ADDRESS(113+3,BC$2+1,,,"Instances") &amp; ":" &amp; ADDRESS(113+3,BC$2+1)))-MIN(INDIRECT(ADDRESS(113+3,BC$2+1,,,"Instances") &amp; ":" &amp; ADDRESS(113+3,BC$2+1))))</f>
        <v>0</v>
      </c>
      <c r="BD118">
        <f>IFERROR(SMALL(BC5:BC343,ROW()-ROW($BD$5)+1),"")</f>
        <v>0</v>
      </c>
      <c r="BF118">
        <f>IFERROR(SUM(BD5:BD118),"")</f>
        <v>0</v>
      </c>
      <c r="BG118" cm="1">
        <f t="array" ref="BG118">_xlfn.SWITCH(Charts!$B$3,"average", AVERAGE(INDIRECT(ADDRESS(113+3,BG$2+1,,,"Instances") &amp; ":" &amp; ADDRESS(113+3,BG$2+1))),"median", MEDIAN(INDIRECT(ADDRESS(113+3,BG$2+1,,,"Instances") &amp; ":" &amp; ADDRESS(113+3,BG$2+1))),"min", MIN(INDIRECT(ADDRESS(113+3,BG$2+1,,,"Instances") &amp; ":" &amp; ADDRESS(113+3,BG$2+1))),"max", MAX(INDIRECT(ADDRESS(113+3,BG$2+1,,,"Instances") &amp; ":" &amp; ADDRESS(113+3,BG$2+1))),"diff", MAX(INDIRECT(ADDRESS(113+3,BG$2+1,,,"Instances") &amp; ":" &amp; ADDRESS(113+3,BG$2+1)))-MIN(INDIRECT(ADDRESS(113+3,BG$2+1,,,"Instances") &amp; ":" &amp; ADDRESS(113+3,BG$2+1))))</f>
        <v>0</v>
      </c>
      <c r="BH118">
        <f>IFERROR(SMALL(BG5:BG343,ROW()-ROW($BH$5)+1),"")</f>
        <v>0</v>
      </c>
      <c r="BJ118">
        <f>IFERROR(SUM(BH5:BH118),"")</f>
        <v>0</v>
      </c>
      <c r="BK118" cm="1">
        <f t="array" ref="BK118">_xlfn.SWITCH(Charts!$B$3,"average", AVERAGE(INDIRECT(ADDRESS(113+3,BK$2+1,,,"Instances") &amp; ":" &amp; ADDRESS(113+3,BK$2+1))),"median", MEDIAN(INDIRECT(ADDRESS(113+3,BK$2+1,,,"Instances") &amp; ":" &amp; ADDRESS(113+3,BK$2+1))),"min", MIN(INDIRECT(ADDRESS(113+3,BK$2+1,,,"Instances") &amp; ":" &amp; ADDRESS(113+3,BK$2+1))),"max", MAX(INDIRECT(ADDRESS(113+3,BK$2+1,,,"Instances") &amp; ":" &amp; ADDRESS(113+3,BK$2+1))),"diff", MAX(INDIRECT(ADDRESS(113+3,BK$2+1,,,"Instances") &amp; ":" &amp; ADDRESS(113+3,BK$2+1)))-MIN(INDIRECT(ADDRESS(113+3,BK$2+1,,,"Instances") &amp; ":" &amp; ADDRESS(113+3,BK$2+1))))</f>
        <v>0</v>
      </c>
      <c r="BL118">
        <f>IFERROR(SMALL(BK5:BK343,ROW()-ROW($BL$5)+1),"")</f>
        <v>0</v>
      </c>
      <c r="BN118">
        <f>IFERROR(SUM(BL5:BL118),"")</f>
        <v>0</v>
      </c>
      <c r="BO118" cm="1">
        <f t="array" ref="BO118">_xlfn.SWITCH(Charts!$B$3,"average", AVERAGE(INDIRECT(ADDRESS(113+3,BO$2+1,,,"Instances") &amp; ":" &amp; ADDRESS(113+3,BO$2+1))),"median", MEDIAN(INDIRECT(ADDRESS(113+3,BO$2+1,,,"Instances") &amp; ":" &amp; ADDRESS(113+3,BO$2+1))),"min", MIN(INDIRECT(ADDRESS(113+3,BO$2+1,,,"Instances") &amp; ":" &amp; ADDRESS(113+3,BO$2+1))),"max", MAX(INDIRECT(ADDRESS(113+3,BO$2+1,,,"Instances") &amp; ":" &amp; ADDRESS(113+3,BO$2+1))),"diff", MAX(INDIRECT(ADDRESS(113+3,BO$2+1,,,"Instances") &amp; ":" &amp; ADDRESS(113+3,BO$2+1)))-MIN(INDIRECT(ADDRESS(113+3,BO$2+1,,,"Instances") &amp; ":" &amp; ADDRESS(113+3,BO$2+1))))</f>
        <v>0</v>
      </c>
      <c r="BP118">
        <f>IFERROR(SMALL(BO5:BO343,ROW()-ROW($BP$5)+1),"")</f>
        <v>0</v>
      </c>
      <c r="BR118">
        <f>IFERROR(SUM(BP5:BP118),"")</f>
        <v>0</v>
      </c>
      <c r="BU118">
        <f>IF(Charts!$B$3="none",E1820,IF(AM1820="",NA(),AM1820))</f>
        <v>0</v>
      </c>
      <c r="BV118">
        <f>IF(Charts!$B$3="none",F1820,IF(AN1820="",NA(),AN1820))</f>
        <v>0</v>
      </c>
      <c r="BW118">
        <f>IF(Charts!$B$3="none",G1820,IF(AO1820="",NA(),AO1820))</f>
        <v>0</v>
      </c>
      <c r="BX118">
        <f>IF(Charts!$B$3="none",H1820,IF(AP1820="",NA(),AP1820))</f>
        <v>0</v>
      </c>
      <c r="BY118">
        <f>IF(Charts!$B$3="none",I1820,IF(AQ1820="",NA(),AQ1820))</f>
        <v>0</v>
      </c>
      <c r="BZ118">
        <f>IF(Charts!$B$3="none",J1820,IF(AR1820="",NA(),AR1820))</f>
        <v>0</v>
      </c>
      <c r="CA118">
        <f>IF(Charts!$B$3="none",K1820,IF(AS1820="",NA(),AS1820))</f>
        <v>0</v>
      </c>
      <c r="CB118">
        <f>IF(Charts!$B$3="none",L1820,IF(AT1820="",NA(),AT1820))</f>
        <v>0</v>
      </c>
      <c r="CC118">
        <f>IF(Charts!$B$3="none",M1820,IF(AU1820="",NA(),AU1820))</f>
        <v>0</v>
      </c>
      <c r="CD118">
        <f>IF(Charts!$B$3="none",N1820,IF(AV1820="",NA(),AV1820))</f>
        <v>0</v>
      </c>
      <c r="CE118">
        <f>IF(Charts!$B$3="none",O1820,IF(AW1820="",NA(),AW1820))</f>
        <v>0</v>
      </c>
      <c r="CF118">
        <f>IF(Charts!$B$3="none",P1820,IF(AX1820="",NA(),AX1820))</f>
        <v>0</v>
      </c>
      <c r="CG118">
        <f>IF(Charts!$B$3="none",Q1820,IF(AY1820="",NA(),AY1820))</f>
        <v>0</v>
      </c>
      <c r="CH118">
        <f>IF(Charts!$B$3="none",R1820,IF(AZ1820="",NA(),AZ1820))</f>
        <v>0</v>
      </c>
      <c r="CI118">
        <f>IF(Charts!$B$3="none",S1820,IF(BA1820="",NA(),BA1820))</f>
        <v>0</v>
      </c>
      <c r="CJ118">
        <f>IF(Charts!$B$3="none",T1820,IF(BB1820="",NA(),BB1820))</f>
        <v>0</v>
      </c>
      <c r="CK118">
        <f>IF(Charts!$B$3="none",U1820,IF(BC1820="",NA(),BC1820))</f>
        <v>0</v>
      </c>
      <c r="CL118">
        <f>IF(Charts!$B$3="none",V1820,IF(BD1820="",NA(),BD1820))</f>
        <v>0</v>
      </c>
      <c r="CM118">
        <f>IF(Charts!$B$3="none",W1820,IF(BE1820="",NA(),BE1820))</f>
        <v>0</v>
      </c>
      <c r="CN118">
        <f>IF(Charts!$B$3="none",X1820,IF(BF1820="",NA(),BF1820))</f>
        <v>0</v>
      </c>
      <c r="CO118">
        <f>IF(Charts!$B$3="none",Y1820,IF(BG1820="",NA(),BG1820))</f>
        <v>0</v>
      </c>
      <c r="CP118">
        <f>IF(Charts!$B$3="none",Z1820,IF(BH1820="",NA(),BH1820))</f>
        <v>0</v>
      </c>
      <c r="CQ118">
        <f>IF(Charts!$B$3="none",AA1820,IF(BI1820="",NA(),BI1820))</f>
        <v>0</v>
      </c>
      <c r="CR118">
        <f>IF(Charts!$B$3="none",AB1820,IF(BJ1820="",NA(),BJ1820))</f>
        <v>0</v>
      </c>
      <c r="CS118">
        <f>IF(Charts!$B$3="none",AC1820,IF(BK1820="",NA(),BK1820))</f>
        <v>0</v>
      </c>
      <c r="CT118">
        <f>IF(Charts!$B$3="none",AD1820,IF(BL1820="",NA(),BL1820))</f>
        <v>0</v>
      </c>
      <c r="CU118">
        <f>IF(Charts!$B$3="none",AE1820,IF(BM1820="",NA(),BM1820))</f>
        <v>0</v>
      </c>
      <c r="CV118">
        <f>IF(Charts!$B$3="none",AF1820,IF(BN1820="",NA(),BN1820))</f>
        <v>0</v>
      </c>
      <c r="CW118">
        <f>IF(Charts!$B$3="none",AG1820,IF(BO1820="",NA(),BO1820))</f>
        <v>0</v>
      </c>
      <c r="CX118">
        <f>IF(Charts!$B$3="none",AH1820,IF(BP1820="",NA(),BP1820))</f>
        <v>0</v>
      </c>
      <c r="CY118">
        <f>IF(Charts!$B$3="none",AI1820,IF(BQ1820="",NA(),BQ1820))</f>
        <v>0</v>
      </c>
      <c r="CZ118">
        <f>IF(Charts!$B$3="none",AJ1820,IF(BR1820="",NA(),BR1820))</f>
        <v>0</v>
      </c>
    </row>
    <row r="119" spans="4:104">
      <c r="D119">
        <v>115</v>
      </c>
      <c r="E119">
        <f>IF(INDIRECT(ADDRESS($D119+2,E$2+1,,,"Instances"))="","",INDIRECT(ADDRESS($D119+2,E$2+1,,,"Instances")))</f>
        <v>0</v>
      </c>
      <c r="F119">
        <f>IFERROR(SMALL(E5:E343,ROW()-ROW($F$5)+1),"")</f>
        <v>0</v>
      </c>
      <c r="H119">
        <f>IFERROR(SUM(F5:F119),"")</f>
        <v>0</v>
      </c>
      <c r="I119">
        <f>IF(INDIRECT(ADDRESS($D119+2,I$2+1,,,"Instances"))="","",INDIRECT(ADDRESS($D119+2,I$2+1,,,"Instances")))</f>
        <v>0</v>
      </c>
      <c r="J119">
        <f>IFERROR(SMALL(I5:I343,ROW()-ROW($J$5)+1),"")</f>
        <v>0</v>
      </c>
      <c r="L119">
        <f>IFERROR(SUM(J5:J119),"")</f>
        <v>0</v>
      </c>
      <c r="M119">
        <f>IF(INDIRECT(ADDRESS($D119+2,M$2+1,,,"Instances"))="","",INDIRECT(ADDRESS($D119+2,M$2+1,,,"Instances")))</f>
        <v>0</v>
      </c>
      <c r="N119">
        <f>IFERROR(SMALL(M5:M343,ROW()-ROW($N$5)+1),"")</f>
        <v>0</v>
      </c>
      <c r="P119">
        <f>IFERROR(SUM(N5:N119),"")</f>
        <v>0</v>
      </c>
      <c r="Q119">
        <f>IF(INDIRECT(ADDRESS($D119+2,Q$2+1,,,"Instances"))="","",INDIRECT(ADDRESS($D119+2,Q$2+1,,,"Instances")))</f>
        <v>0</v>
      </c>
      <c r="R119">
        <f>IFERROR(SMALL(Q5:Q343,ROW()-ROW($R$5)+1),"")</f>
        <v>0</v>
      </c>
      <c r="T119">
        <f>IFERROR(SUM(R5:R119),"")</f>
        <v>0</v>
      </c>
      <c r="U119">
        <f>IF(INDIRECT(ADDRESS($D119+2,U$2+1,,,"Instances"))="","",INDIRECT(ADDRESS($D119+2,U$2+1,,,"Instances")))</f>
        <v>0</v>
      </c>
      <c r="V119">
        <f>IFERROR(SMALL(U5:U343,ROW()-ROW($V$5)+1),"")</f>
        <v>0</v>
      </c>
      <c r="X119">
        <f>IFERROR(SUM(V5:V119),"")</f>
        <v>0</v>
      </c>
      <c r="Y119">
        <f>IF(INDIRECT(ADDRESS($D119+2,Y$2+1,,,"Instances"))="","",INDIRECT(ADDRESS($D119+2,Y$2+1,,,"Instances")))</f>
        <v>0</v>
      </c>
      <c r="Z119">
        <f>IFERROR(SMALL(Y5:Y343,ROW()-ROW($Z$5)+1),"")</f>
        <v>0</v>
      </c>
      <c r="AB119">
        <f>IFERROR(SUM(Z5:Z119),"")</f>
        <v>0</v>
      </c>
      <c r="AC119">
        <f>IF(INDIRECT(ADDRESS($D119+2,AC$2+1,,,"Instances"))="","",INDIRECT(ADDRESS($D119+2,AC$2+1,,,"Instances")))</f>
        <v>0</v>
      </c>
      <c r="AD119">
        <f>IFERROR(SMALL(AC5:AC343,ROW()-ROW($AD$5)+1),"")</f>
        <v>0</v>
      </c>
      <c r="AF119">
        <f>IFERROR(SUM(AD5:AD119),"")</f>
        <v>0</v>
      </c>
      <c r="AG119">
        <f>IF(INDIRECT(ADDRESS($D119+2,AG$2+1,,,"Instances"))="","",INDIRECT(ADDRESS($D119+2,AG$2+1,,,"Instances")))</f>
        <v>0</v>
      </c>
      <c r="AH119">
        <f>IFERROR(SMALL(AG5:AG343,ROW()-ROW($AH$5)+1),"")</f>
        <v>0</v>
      </c>
      <c r="AJ119">
        <f>IFERROR(SUM(AH5:AH119),"")</f>
        <v>0</v>
      </c>
      <c r="AL119">
        <v>115</v>
      </c>
      <c r="AM119" cm="1">
        <f t="array" ref="AM119">_xlfn.SWITCH(Charts!$B$3,"average", AVERAGE(INDIRECT(ADDRESS(114+3,AM$2+1,,,"Instances") &amp; ":" &amp; ADDRESS(114+3,AM$2+1))),"median", MEDIAN(INDIRECT(ADDRESS(114+3,AM$2+1,,,"Instances") &amp; ":" &amp; ADDRESS(114+3,AM$2+1))),"min", MIN(INDIRECT(ADDRESS(114+3,AM$2+1,,,"Instances") &amp; ":" &amp; ADDRESS(114+3,AM$2+1))),"max", MAX(INDIRECT(ADDRESS(114+3,AM$2+1,,,"Instances") &amp; ":" &amp; ADDRESS(114+3,AM$2+1))),"diff", MAX(INDIRECT(ADDRESS(114+3,AM$2+1,,,"Instances") &amp; ":" &amp; ADDRESS(114+3,AM$2+1)))-MIN(INDIRECT(ADDRESS(114+3,AM$2+1,,,"Instances") &amp; ":" &amp; ADDRESS(114+3,AM$2+1))))</f>
        <v>0</v>
      </c>
      <c r="AN119">
        <f>IFERROR(SMALL(AM5:AM343,ROW()-ROW($AN$5)+1),"")</f>
        <v>0</v>
      </c>
      <c r="AP119">
        <f>IFERROR(SUM(AN5:AN119),"")</f>
        <v>0</v>
      </c>
      <c r="AQ119" cm="1">
        <f t="array" ref="AQ119">_xlfn.SWITCH(Charts!$B$3,"average", AVERAGE(INDIRECT(ADDRESS(114+3,AQ$2+1,,,"Instances") &amp; ":" &amp; ADDRESS(114+3,AQ$2+1))),"median", MEDIAN(INDIRECT(ADDRESS(114+3,AQ$2+1,,,"Instances") &amp; ":" &amp; ADDRESS(114+3,AQ$2+1))),"min", MIN(INDIRECT(ADDRESS(114+3,AQ$2+1,,,"Instances") &amp; ":" &amp; ADDRESS(114+3,AQ$2+1))),"max", MAX(INDIRECT(ADDRESS(114+3,AQ$2+1,,,"Instances") &amp; ":" &amp; ADDRESS(114+3,AQ$2+1))),"diff", MAX(INDIRECT(ADDRESS(114+3,AQ$2+1,,,"Instances") &amp; ":" &amp; ADDRESS(114+3,AQ$2+1)))-MIN(INDIRECT(ADDRESS(114+3,AQ$2+1,,,"Instances") &amp; ":" &amp; ADDRESS(114+3,AQ$2+1))))</f>
        <v>0</v>
      </c>
      <c r="AR119">
        <f>IFERROR(SMALL(AQ5:AQ343,ROW()-ROW($AR$5)+1),"")</f>
        <v>0</v>
      </c>
      <c r="AT119">
        <f>IFERROR(SUM(AR5:AR119),"")</f>
        <v>0</v>
      </c>
      <c r="AU119" cm="1">
        <f t="array" ref="AU119">_xlfn.SWITCH(Charts!$B$3,"average", AVERAGE(INDIRECT(ADDRESS(114+3,AU$2+1,,,"Instances") &amp; ":" &amp; ADDRESS(114+3,AU$2+1))),"median", MEDIAN(INDIRECT(ADDRESS(114+3,AU$2+1,,,"Instances") &amp; ":" &amp; ADDRESS(114+3,AU$2+1))),"min", MIN(INDIRECT(ADDRESS(114+3,AU$2+1,,,"Instances") &amp; ":" &amp; ADDRESS(114+3,AU$2+1))),"max", MAX(INDIRECT(ADDRESS(114+3,AU$2+1,,,"Instances") &amp; ":" &amp; ADDRESS(114+3,AU$2+1))),"diff", MAX(INDIRECT(ADDRESS(114+3,AU$2+1,,,"Instances") &amp; ":" &amp; ADDRESS(114+3,AU$2+1)))-MIN(INDIRECT(ADDRESS(114+3,AU$2+1,,,"Instances") &amp; ":" &amp; ADDRESS(114+3,AU$2+1))))</f>
        <v>0</v>
      </c>
      <c r="AV119">
        <f>IFERROR(SMALL(AU5:AU343,ROW()-ROW($AV$5)+1),"")</f>
        <v>0</v>
      </c>
      <c r="AX119">
        <f>IFERROR(SUM(AV5:AV119),"")</f>
        <v>0</v>
      </c>
      <c r="AY119" cm="1">
        <f t="array" ref="AY119">_xlfn.SWITCH(Charts!$B$3,"average", AVERAGE(INDIRECT(ADDRESS(114+3,AY$2+1,,,"Instances") &amp; ":" &amp; ADDRESS(114+3,AY$2+1))),"median", MEDIAN(INDIRECT(ADDRESS(114+3,AY$2+1,,,"Instances") &amp; ":" &amp; ADDRESS(114+3,AY$2+1))),"min", MIN(INDIRECT(ADDRESS(114+3,AY$2+1,,,"Instances") &amp; ":" &amp; ADDRESS(114+3,AY$2+1))),"max", MAX(INDIRECT(ADDRESS(114+3,AY$2+1,,,"Instances") &amp; ":" &amp; ADDRESS(114+3,AY$2+1))),"diff", MAX(INDIRECT(ADDRESS(114+3,AY$2+1,,,"Instances") &amp; ":" &amp; ADDRESS(114+3,AY$2+1)))-MIN(INDIRECT(ADDRESS(114+3,AY$2+1,,,"Instances") &amp; ":" &amp; ADDRESS(114+3,AY$2+1))))</f>
        <v>0</v>
      </c>
      <c r="AZ119">
        <f>IFERROR(SMALL(AY5:AY343,ROW()-ROW($AZ$5)+1),"")</f>
        <v>0</v>
      </c>
      <c r="BB119">
        <f>IFERROR(SUM(AZ5:AZ119),"")</f>
        <v>0</v>
      </c>
      <c r="BC119" cm="1">
        <f t="array" ref="BC119">_xlfn.SWITCH(Charts!$B$3,"average", AVERAGE(INDIRECT(ADDRESS(114+3,BC$2+1,,,"Instances") &amp; ":" &amp; ADDRESS(114+3,BC$2+1))),"median", MEDIAN(INDIRECT(ADDRESS(114+3,BC$2+1,,,"Instances") &amp; ":" &amp; ADDRESS(114+3,BC$2+1))),"min", MIN(INDIRECT(ADDRESS(114+3,BC$2+1,,,"Instances") &amp; ":" &amp; ADDRESS(114+3,BC$2+1))),"max", MAX(INDIRECT(ADDRESS(114+3,BC$2+1,,,"Instances") &amp; ":" &amp; ADDRESS(114+3,BC$2+1))),"diff", MAX(INDIRECT(ADDRESS(114+3,BC$2+1,,,"Instances") &amp; ":" &amp; ADDRESS(114+3,BC$2+1)))-MIN(INDIRECT(ADDRESS(114+3,BC$2+1,,,"Instances") &amp; ":" &amp; ADDRESS(114+3,BC$2+1))))</f>
        <v>0</v>
      </c>
      <c r="BD119">
        <f>IFERROR(SMALL(BC5:BC343,ROW()-ROW($BD$5)+1),"")</f>
        <v>0</v>
      </c>
      <c r="BF119">
        <f>IFERROR(SUM(BD5:BD119),"")</f>
        <v>0</v>
      </c>
      <c r="BG119" cm="1">
        <f t="array" ref="BG119">_xlfn.SWITCH(Charts!$B$3,"average", AVERAGE(INDIRECT(ADDRESS(114+3,BG$2+1,,,"Instances") &amp; ":" &amp; ADDRESS(114+3,BG$2+1))),"median", MEDIAN(INDIRECT(ADDRESS(114+3,BG$2+1,,,"Instances") &amp; ":" &amp; ADDRESS(114+3,BG$2+1))),"min", MIN(INDIRECT(ADDRESS(114+3,BG$2+1,,,"Instances") &amp; ":" &amp; ADDRESS(114+3,BG$2+1))),"max", MAX(INDIRECT(ADDRESS(114+3,BG$2+1,,,"Instances") &amp; ":" &amp; ADDRESS(114+3,BG$2+1))),"diff", MAX(INDIRECT(ADDRESS(114+3,BG$2+1,,,"Instances") &amp; ":" &amp; ADDRESS(114+3,BG$2+1)))-MIN(INDIRECT(ADDRESS(114+3,BG$2+1,,,"Instances") &amp; ":" &amp; ADDRESS(114+3,BG$2+1))))</f>
        <v>0</v>
      </c>
      <c r="BH119">
        <f>IFERROR(SMALL(BG5:BG343,ROW()-ROW($BH$5)+1),"")</f>
        <v>0</v>
      </c>
      <c r="BJ119">
        <f>IFERROR(SUM(BH5:BH119),"")</f>
        <v>0</v>
      </c>
      <c r="BK119" cm="1">
        <f t="array" ref="BK119">_xlfn.SWITCH(Charts!$B$3,"average", AVERAGE(INDIRECT(ADDRESS(114+3,BK$2+1,,,"Instances") &amp; ":" &amp; ADDRESS(114+3,BK$2+1))),"median", MEDIAN(INDIRECT(ADDRESS(114+3,BK$2+1,,,"Instances") &amp; ":" &amp; ADDRESS(114+3,BK$2+1))),"min", MIN(INDIRECT(ADDRESS(114+3,BK$2+1,,,"Instances") &amp; ":" &amp; ADDRESS(114+3,BK$2+1))),"max", MAX(INDIRECT(ADDRESS(114+3,BK$2+1,,,"Instances") &amp; ":" &amp; ADDRESS(114+3,BK$2+1))),"diff", MAX(INDIRECT(ADDRESS(114+3,BK$2+1,,,"Instances") &amp; ":" &amp; ADDRESS(114+3,BK$2+1)))-MIN(INDIRECT(ADDRESS(114+3,BK$2+1,,,"Instances") &amp; ":" &amp; ADDRESS(114+3,BK$2+1))))</f>
        <v>0</v>
      </c>
      <c r="BL119">
        <f>IFERROR(SMALL(BK5:BK343,ROW()-ROW($BL$5)+1),"")</f>
        <v>0</v>
      </c>
      <c r="BN119">
        <f>IFERROR(SUM(BL5:BL119),"")</f>
        <v>0</v>
      </c>
      <c r="BO119" cm="1">
        <f t="array" ref="BO119">_xlfn.SWITCH(Charts!$B$3,"average", AVERAGE(INDIRECT(ADDRESS(114+3,BO$2+1,,,"Instances") &amp; ":" &amp; ADDRESS(114+3,BO$2+1))),"median", MEDIAN(INDIRECT(ADDRESS(114+3,BO$2+1,,,"Instances") &amp; ":" &amp; ADDRESS(114+3,BO$2+1))),"min", MIN(INDIRECT(ADDRESS(114+3,BO$2+1,,,"Instances") &amp; ":" &amp; ADDRESS(114+3,BO$2+1))),"max", MAX(INDIRECT(ADDRESS(114+3,BO$2+1,,,"Instances") &amp; ":" &amp; ADDRESS(114+3,BO$2+1))),"diff", MAX(INDIRECT(ADDRESS(114+3,BO$2+1,,,"Instances") &amp; ":" &amp; ADDRESS(114+3,BO$2+1)))-MIN(INDIRECT(ADDRESS(114+3,BO$2+1,,,"Instances") &amp; ":" &amp; ADDRESS(114+3,BO$2+1))))</f>
        <v>0</v>
      </c>
      <c r="BP119">
        <f>IFERROR(SMALL(BO5:BO343,ROW()-ROW($BP$5)+1),"")</f>
        <v>0</v>
      </c>
      <c r="BR119">
        <f>IFERROR(SUM(BP5:BP119),"")</f>
        <v>0</v>
      </c>
      <c r="BU119">
        <f>IF(Charts!$B$3="none",E1821,IF(AM1821="",NA(),AM1821))</f>
        <v>0</v>
      </c>
      <c r="BV119">
        <f>IF(Charts!$B$3="none",F1821,IF(AN1821="",NA(),AN1821))</f>
        <v>0</v>
      </c>
      <c r="BW119">
        <f>IF(Charts!$B$3="none",G1821,IF(AO1821="",NA(),AO1821))</f>
        <v>0</v>
      </c>
      <c r="BX119">
        <f>IF(Charts!$B$3="none",H1821,IF(AP1821="",NA(),AP1821))</f>
        <v>0</v>
      </c>
      <c r="BY119">
        <f>IF(Charts!$B$3="none",I1821,IF(AQ1821="",NA(),AQ1821))</f>
        <v>0</v>
      </c>
      <c r="BZ119">
        <f>IF(Charts!$B$3="none",J1821,IF(AR1821="",NA(),AR1821))</f>
        <v>0</v>
      </c>
      <c r="CA119">
        <f>IF(Charts!$B$3="none",K1821,IF(AS1821="",NA(),AS1821))</f>
        <v>0</v>
      </c>
      <c r="CB119">
        <f>IF(Charts!$B$3="none",L1821,IF(AT1821="",NA(),AT1821))</f>
        <v>0</v>
      </c>
      <c r="CC119">
        <f>IF(Charts!$B$3="none",M1821,IF(AU1821="",NA(),AU1821))</f>
        <v>0</v>
      </c>
      <c r="CD119">
        <f>IF(Charts!$B$3="none",N1821,IF(AV1821="",NA(),AV1821))</f>
        <v>0</v>
      </c>
      <c r="CE119">
        <f>IF(Charts!$B$3="none",O1821,IF(AW1821="",NA(),AW1821))</f>
        <v>0</v>
      </c>
      <c r="CF119">
        <f>IF(Charts!$B$3="none",P1821,IF(AX1821="",NA(),AX1821))</f>
        <v>0</v>
      </c>
      <c r="CG119">
        <f>IF(Charts!$B$3="none",Q1821,IF(AY1821="",NA(),AY1821))</f>
        <v>0</v>
      </c>
      <c r="CH119">
        <f>IF(Charts!$B$3="none",R1821,IF(AZ1821="",NA(),AZ1821))</f>
        <v>0</v>
      </c>
      <c r="CI119">
        <f>IF(Charts!$B$3="none",S1821,IF(BA1821="",NA(),BA1821))</f>
        <v>0</v>
      </c>
      <c r="CJ119">
        <f>IF(Charts!$B$3="none",T1821,IF(BB1821="",NA(),BB1821))</f>
        <v>0</v>
      </c>
      <c r="CK119">
        <f>IF(Charts!$B$3="none",U1821,IF(BC1821="",NA(),BC1821))</f>
        <v>0</v>
      </c>
      <c r="CL119">
        <f>IF(Charts!$B$3="none",V1821,IF(BD1821="",NA(),BD1821))</f>
        <v>0</v>
      </c>
      <c r="CM119">
        <f>IF(Charts!$B$3="none",W1821,IF(BE1821="",NA(),BE1821))</f>
        <v>0</v>
      </c>
      <c r="CN119">
        <f>IF(Charts!$B$3="none",X1821,IF(BF1821="",NA(),BF1821))</f>
        <v>0</v>
      </c>
      <c r="CO119">
        <f>IF(Charts!$B$3="none",Y1821,IF(BG1821="",NA(),BG1821))</f>
        <v>0</v>
      </c>
      <c r="CP119">
        <f>IF(Charts!$B$3="none",Z1821,IF(BH1821="",NA(),BH1821))</f>
        <v>0</v>
      </c>
      <c r="CQ119">
        <f>IF(Charts!$B$3="none",AA1821,IF(BI1821="",NA(),BI1821))</f>
        <v>0</v>
      </c>
      <c r="CR119">
        <f>IF(Charts!$B$3="none",AB1821,IF(BJ1821="",NA(),BJ1821))</f>
        <v>0</v>
      </c>
      <c r="CS119">
        <f>IF(Charts!$B$3="none",AC1821,IF(BK1821="",NA(),BK1821))</f>
        <v>0</v>
      </c>
      <c r="CT119">
        <f>IF(Charts!$B$3="none",AD1821,IF(BL1821="",NA(),BL1821))</f>
        <v>0</v>
      </c>
      <c r="CU119">
        <f>IF(Charts!$B$3="none",AE1821,IF(BM1821="",NA(),BM1821))</f>
        <v>0</v>
      </c>
      <c r="CV119">
        <f>IF(Charts!$B$3="none",AF1821,IF(BN1821="",NA(),BN1821))</f>
        <v>0</v>
      </c>
      <c r="CW119">
        <f>IF(Charts!$B$3="none",AG1821,IF(BO1821="",NA(),BO1821))</f>
        <v>0</v>
      </c>
      <c r="CX119">
        <f>IF(Charts!$B$3="none",AH1821,IF(BP1821="",NA(),BP1821))</f>
        <v>0</v>
      </c>
      <c r="CY119">
        <f>IF(Charts!$B$3="none",AI1821,IF(BQ1821="",NA(),BQ1821))</f>
        <v>0</v>
      </c>
      <c r="CZ119">
        <f>IF(Charts!$B$3="none",AJ1821,IF(BR1821="",NA(),BR1821))</f>
        <v>0</v>
      </c>
    </row>
    <row r="120" spans="4:104">
      <c r="D120">
        <v>116</v>
      </c>
      <c r="E120">
        <f>IF(INDIRECT(ADDRESS($D120+2,E$2+1,,,"Instances"))="","",INDIRECT(ADDRESS($D120+2,E$2+1,,,"Instances")))</f>
        <v>0</v>
      </c>
      <c r="F120">
        <f>IFERROR(SMALL(E5:E343,ROW()-ROW($F$5)+1),"")</f>
        <v>0</v>
      </c>
      <c r="H120">
        <f>IFERROR(SUM(F5:F120),"")</f>
        <v>0</v>
      </c>
      <c r="I120">
        <f>IF(INDIRECT(ADDRESS($D120+2,I$2+1,,,"Instances"))="","",INDIRECT(ADDRESS($D120+2,I$2+1,,,"Instances")))</f>
        <v>0</v>
      </c>
      <c r="J120">
        <f>IFERROR(SMALL(I5:I343,ROW()-ROW($J$5)+1),"")</f>
        <v>0</v>
      </c>
      <c r="L120">
        <f>IFERROR(SUM(J5:J120),"")</f>
        <v>0</v>
      </c>
      <c r="M120">
        <f>IF(INDIRECT(ADDRESS($D120+2,M$2+1,,,"Instances"))="","",INDIRECT(ADDRESS($D120+2,M$2+1,,,"Instances")))</f>
        <v>0</v>
      </c>
      <c r="N120">
        <f>IFERROR(SMALL(M5:M343,ROW()-ROW($N$5)+1),"")</f>
        <v>0</v>
      </c>
      <c r="P120">
        <f>IFERROR(SUM(N5:N120),"")</f>
        <v>0</v>
      </c>
      <c r="Q120">
        <f>IF(INDIRECT(ADDRESS($D120+2,Q$2+1,,,"Instances"))="","",INDIRECT(ADDRESS($D120+2,Q$2+1,,,"Instances")))</f>
        <v>0</v>
      </c>
      <c r="R120">
        <f>IFERROR(SMALL(Q5:Q343,ROW()-ROW($R$5)+1),"")</f>
        <v>0</v>
      </c>
      <c r="T120">
        <f>IFERROR(SUM(R5:R120),"")</f>
        <v>0</v>
      </c>
      <c r="U120">
        <f>IF(INDIRECT(ADDRESS($D120+2,U$2+1,,,"Instances"))="","",INDIRECT(ADDRESS($D120+2,U$2+1,,,"Instances")))</f>
        <v>0</v>
      </c>
      <c r="V120">
        <f>IFERROR(SMALL(U5:U343,ROW()-ROW($V$5)+1),"")</f>
        <v>0</v>
      </c>
      <c r="X120">
        <f>IFERROR(SUM(V5:V120),"")</f>
        <v>0</v>
      </c>
      <c r="Y120">
        <f>IF(INDIRECT(ADDRESS($D120+2,Y$2+1,,,"Instances"))="","",INDIRECT(ADDRESS($D120+2,Y$2+1,,,"Instances")))</f>
        <v>0</v>
      </c>
      <c r="Z120">
        <f>IFERROR(SMALL(Y5:Y343,ROW()-ROW($Z$5)+1),"")</f>
        <v>0</v>
      </c>
      <c r="AB120">
        <f>IFERROR(SUM(Z5:Z120),"")</f>
        <v>0</v>
      </c>
      <c r="AC120">
        <f>IF(INDIRECT(ADDRESS($D120+2,AC$2+1,,,"Instances"))="","",INDIRECT(ADDRESS($D120+2,AC$2+1,,,"Instances")))</f>
        <v>0</v>
      </c>
      <c r="AD120">
        <f>IFERROR(SMALL(AC5:AC343,ROW()-ROW($AD$5)+1),"")</f>
        <v>0</v>
      </c>
      <c r="AF120">
        <f>IFERROR(SUM(AD5:AD120),"")</f>
        <v>0</v>
      </c>
      <c r="AG120">
        <f>IF(INDIRECT(ADDRESS($D120+2,AG$2+1,,,"Instances"))="","",INDIRECT(ADDRESS($D120+2,AG$2+1,,,"Instances")))</f>
        <v>0</v>
      </c>
      <c r="AH120">
        <f>IFERROR(SMALL(AG5:AG343,ROW()-ROW($AH$5)+1),"")</f>
        <v>0</v>
      </c>
      <c r="AJ120">
        <f>IFERROR(SUM(AH5:AH120),"")</f>
        <v>0</v>
      </c>
      <c r="AL120">
        <v>116</v>
      </c>
      <c r="AM120" cm="1">
        <f t="array" ref="AM120">_xlfn.SWITCH(Charts!$B$3,"average", AVERAGE(INDIRECT(ADDRESS(115+3,AM$2+1,,,"Instances") &amp; ":" &amp; ADDRESS(115+3,AM$2+1))),"median", MEDIAN(INDIRECT(ADDRESS(115+3,AM$2+1,,,"Instances") &amp; ":" &amp; ADDRESS(115+3,AM$2+1))),"min", MIN(INDIRECT(ADDRESS(115+3,AM$2+1,,,"Instances") &amp; ":" &amp; ADDRESS(115+3,AM$2+1))),"max", MAX(INDIRECT(ADDRESS(115+3,AM$2+1,,,"Instances") &amp; ":" &amp; ADDRESS(115+3,AM$2+1))),"diff", MAX(INDIRECT(ADDRESS(115+3,AM$2+1,,,"Instances") &amp; ":" &amp; ADDRESS(115+3,AM$2+1)))-MIN(INDIRECT(ADDRESS(115+3,AM$2+1,,,"Instances") &amp; ":" &amp; ADDRESS(115+3,AM$2+1))))</f>
        <v>0</v>
      </c>
      <c r="AN120">
        <f>IFERROR(SMALL(AM5:AM343,ROW()-ROW($AN$5)+1),"")</f>
        <v>0</v>
      </c>
      <c r="AP120">
        <f>IFERROR(SUM(AN5:AN120),"")</f>
        <v>0</v>
      </c>
      <c r="AQ120" cm="1">
        <f t="array" ref="AQ120">_xlfn.SWITCH(Charts!$B$3,"average", AVERAGE(INDIRECT(ADDRESS(115+3,AQ$2+1,,,"Instances") &amp; ":" &amp; ADDRESS(115+3,AQ$2+1))),"median", MEDIAN(INDIRECT(ADDRESS(115+3,AQ$2+1,,,"Instances") &amp; ":" &amp; ADDRESS(115+3,AQ$2+1))),"min", MIN(INDIRECT(ADDRESS(115+3,AQ$2+1,,,"Instances") &amp; ":" &amp; ADDRESS(115+3,AQ$2+1))),"max", MAX(INDIRECT(ADDRESS(115+3,AQ$2+1,,,"Instances") &amp; ":" &amp; ADDRESS(115+3,AQ$2+1))),"diff", MAX(INDIRECT(ADDRESS(115+3,AQ$2+1,,,"Instances") &amp; ":" &amp; ADDRESS(115+3,AQ$2+1)))-MIN(INDIRECT(ADDRESS(115+3,AQ$2+1,,,"Instances") &amp; ":" &amp; ADDRESS(115+3,AQ$2+1))))</f>
        <v>0</v>
      </c>
      <c r="AR120">
        <f>IFERROR(SMALL(AQ5:AQ343,ROW()-ROW($AR$5)+1),"")</f>
        <v>0</v>
      </c>
      <c r="AT120">
        <f>IFERROR(SUM(AR5:AR120),"")</f>
        <v>0</v>
      </c>
      <c r="AU120" cm="1">
        <f t="array" ref="AU120">_xlfn.SWITCH(Charts!$B$3,"average", AVERAGE(INDIRECT(ADDRESS(115+3,AU$2+1,,,"Instances") &amp; ":" &amp; ADDRESS(115+3,AU$2+1))),"median", MEDIAN(INDIRECT(ADDRESS(115+3,AU$2+1,,,"Instances") &amp; ":" &amp; ADDRESS(115+3,AU$2+1))),"min", MIN(INDIRECT(ADDRESS(115+3,AU$2+1,,,"Instances") &amp; ":" &amp; ADDRESS(115+3,AU$2+1))),"max", MAX(INDIRECT(ADDRESS(115+3,AU$2+1,,,"Instances") &amp; ":" &amp; ADDRESS(115+3,AU$2+1))),"diff", MAX(INDIRECT(ADDRESS(115+3,AU$2+1,,,"Instances") &amp; ":" &amp; ADDRESS(115+3,AU$2+1)))-MIN(INDIRECT(ADDRESS(115+3,AU$2+1,,,"Instances") &amp; ":" &amp; ADDRESS(115+3,AU$2+1))))</f>
        <v>0</v>
      </c>
      <c r="AV120">
        <f>IFERROR(SMALL(AU5:AU343,ROW()-ROW($AV$5)+1),"")</f>
        <v>0</v>
      </c>
      <c r="AX120">
        <f>IFERROR(SUM(AV5:AV120),"")</f>
        <v>0</v>
      </c>
      <c r="AY120" cm="1">
        <f t="array" ref="AY120">_xlfn.SWITCH(Charts!$B$3,"average", AVERAGE(INDIRECT(ADDRESS(115+3,AY$2+1,,,"Instances") &amp; ":" &amp; ADDRESS(115+3,AY$2+1))),"median", MEDIAN(INDIRECT(ADDRESS(115+3,AY$2+1,,,"Instances") &amp; ":" &amp; ADDRESS(115+3,AY$2+1))),"min", MIN(INDIRECT(ADDRESS(115+3,AY$2+1,,,"Instances") &amp; ":" &amp; ADDRESS(115+3,AY$2+1))),"max", MAX(INDIRECT(ADDRESS(115+3,AY$2+1,,,"Instances") &amp; ":" &amp; ADDRESS(115+3,AY$2+1))),"diff", MAX(INDIRECT(ADDRESS(115+3,AY$2+1,,,"Instances") &amp; ":" &amp; ADDRESS(115+3,AY$2+1)))-MIN(INDIRECT(ADDRESS(115+3,AY$2+1,,,"Instances") &amp; ":" &amp; ADDRESS(115+3,AY$2+1))))</f>
        <v>0</v>
      </c>
      <c r="AZ120">
        <f>IFERROR(SMALL(AY5:AY343,ROW()-ROW($AZ$5)+1),"")</f>
        <v>0</v>
      </c>
      <c r="BB120">
        <f>IFERROR(SUM(AZ5:AZ120),"")</f>
        <v>0</v>
      </c>
      <c r="BC120" cm="1">
        <f t="array" ref="BC120">_xlfn.SWITCH(Charts!$B$3,"average", AVERAGE(INDIRECT(ADDRESS(115+3,BC$2+1,,,"Instances") &amp; ":" &amp; ADDRESS(115+3,BC$2+1))),"median", MEDIAN(INDIRECT(ADDRESS(115+3,BC$2+1,,,"Instances") &amp; ":" &amp; ADDRESS(115+3,BC$2+1))),"min", MIN(INDIRECT(ADDRESS(115+3,BC$2+1,,,"Instances") &amp; ":" &amp; ADDRESS(115+3,BC$2+1))),"max", MAX(INDIRECT(ADDRESS(115+3,BC$2+1,,,"Instances") &amp; ":" &amp; ADDRESS(115+3,BC$2+1))),"diff", MAX(INDIRECT(ADDRESS(115+3,BC$2+1,,,"Instances") &amp; ":" &amp; ADDRESS(115+3,BC$2+1)))-MIN(INDIRECT(ADDRESS(115+3,BC$2+1,,,"Instances") &amp; ":" &amp; ADDRESS(115+3,BC$2+1))))</f>
        <v>0</v>
      </c>
      <c r="BD120">
        <f>IFERROR(SMALL(BC5:BC343,ROW()-ROW($BD$5)+1),"")</f>
        <v>0</v>
      </c>
      <c r="BF120">
        <f>IFERROR(SUM(BD5:BD120),"")</f>
        <v>0</v>
      </c>
      <c r="BG120" cm="1">
        <f t="array" ref="BG120">_xlfn.SWITCH(Charts!$B$3,"average", AVERAGE(INDIRECT(ADDRESS(115+3,BG$2+1,,,"Instances") &amp; ":" &amp; ADDRESS(115+3,BG$2+1))),"median", MEDIAN(INDIRECT(ADDRESS(115+3,BG$2+1,,,"Instances") &amp; ":" &amp; ADDRESS(115+3,BG$2+1))),"min", MIN(INDIRECT(ADDRESS(115+3,BG$2+1,,,"Instances") &amp; ":" &amp; ADDRESS(115+3,BG$2+1))),"max", MAX(INDIRECT(ADDRESS(115+3,BG$2+1,,,"Instances") &amp; ":" &amp; ADDRESS(115+3,BG$2+1))),"diff", MAX(INDIRECT(ADDRESS(115+3,BG$2+1,,,"Instances") &amp; ":" &amp; ADDRESS(115+3,BG$2+1)))-MIN(INDIRECT(ADDRESS(115+3,BG$2+1,,,"Instances") &amp; ":" &amp; ADDRESS(115+3,BG$2+1))))</f>
        <v>0</v>
      </c>
      <c r="BH120">
        <f>IFERROR(SMALL(BG5:BG343,ROW()-ROW($BH$5)+1),"")</f>
        <v>0</v>
      </c>
      <c r="BJ120">
        <f>IFERROR(SUM(BH5:BH120),"")</f>
        <v>0</v>
      </c>
      <c r="BK120" cm="1">
        <f t="array" ref="BK120">_xlfn.SWITCH(Charts!$B$3,"average", AVERAGE(INDIRECT(ADDRESS(115+3,BK$2+1,,,"Instances") &amp; ":" &amp; ADDRESS(115+3,BK$2+1))),"median", MEDIAN(INDIRECT(ADDRESS(115+3,BK$2+1,,,"Instances") &amp; ":" &amp; ADDRESS(115+3,BK$2+1))),"min", MIN(INDIRECT(ADDRESS(115+3,BK$2+1,,,"Instances") &amp; ":" &amp; ADDRESS(115+3,BK$2+1))),"max", MAX(INDIRECT(ADDRESS(115+3,BK$2+1,,,"Instances") &amp; ":" &amp; ADDRESS(115+3,BK$2+1))),"diff", MAX(INDIRECT(ADDRESS(115+3,BK$2+1,,,"Instances") &amp; ":" &amp; ADDRESS(115+3,BK$2+1)))-MIN(INDIRECT(ADDRESS(115+3,BK$2+1,,,"Instances") &amp; ":" &amp; ADDRESS(115+3,BK$2+1))))</f>
        <v>0</v>
      </c>
      <c r="BL120">
        <f>IFERROR(SMALL(BK5:BK343,ROW()-ROW($BL$5)+1),"")</f>
        <v>0</v>
      </c>
      <c r="BN120">
        <f>IFERROR(SUM(BL5:BL120),"")</f>
        <v>0</v>
      </c>
      <c r="BO120" cm="1">
        <f t="array" ref="BO120">_xlfn.SWITCH(Charts!$B$3,"average", AVERAGE(INDIRECT(ADDRESS(115+3,BO$2+1,,,"Instances") &amp; ":" &amp; ADDRESS(115+3,BO$2+1))),"median", MEDIAN(INDIRECT(ADDRESS(115+3,BO$2+1,,,"Instances") &amp; ":" &amp; ADDRESS(115+3,BO$2+1))),"min", MIN(INDIRECT(ADDRESS(115+3,BO$2+1,,,"Instances") &amp; ":" &amp; ADDRESS(115+3,BO$2+1))),"max", MAX(INDIRECT(ADDRESS(115+3,BO$2+1,,,"Instances") &amp; ":" &amp; ADDRESS(115+3,BO$2+1))),"diff", MAX(INDIRECT(ADDRESS(115+3,BO$2+1,,,"Instances") &amp; ":" &amp; ADDRESS(115+3,BO$2+1)))-MIN(INDIRECT(ADDRESS(115+3,BO$2+1,,,"Instances") &amp; ":" &amp; ADDRESS(115+3,BO$2+1))))</f>
        <v>0</v>
      </c>
      <c r="BP120">
        <f>IFERROR(SMALL(BO5:BO343,ROW()-ROW($BP$5)+1),"")</f>
        <v>0</v>
      </c>
      <c r="BR120">
        <f>IFERROR(SUM(BP5:BP120),"")</f>
        <v>0</v>
      </c>
      <c r="BU120">
        <f>IF(Charts!$B$3="none",E1822,IF(AM1822="",NA(),AM1822))</f>
        <v>0</v>
      </c>
      <c r="BV120">
        <f>IF(Charts!$B$3="none",F1822,IF(AN1822="",NA(),AN1822))</f>
        <v>0</v>
      </c>
      <c r="BW120">
        <f>IF(Charts!$B$3="none",G1822,IF(AO1822="",NA(),AO1822))</f>
        <v>0</v>
      </c>
      <c r="BX120">
        <f>IF(Charts!$B$3="none",H1822,IF(AP1822="",NA(),AP1822))</f>
        <v>0</v>
      </c>
      <c r="BY120">
        <f>IF(Charts!$B$3="none",I1822,IF(AQ1822="",NA(),AQ1822))</f>
        <v>0</v>
      </c>
      <c r="BZ120">
        <f>IF(Charts!$B$3="none",J1822,IF(AR1822="",NA(),AR1822))</f>
        <v>0</v>
      </c>
      <c r="CA120">
        <f>IF(Charts!$B$3="none",K1822,IF(AS1822="",NA(),AS1822))</f>
        <v>0</v>
      </c>
      <c r="CB120">
        <f>IF(Charts!$B$3="none",L1822,IF(AT1822="",NA(),AT1822))</f>
        <v>0</v>
      </c>
      <c r="CC120">
        <f>IF(Charts!$B$3="none",M1822,IF(AU1822="",NA(),AU1822))</f>
        <v>0</v>
      </c>
      <c r="CD120">
        <f>IF(Charts!$B$3="none",N1822,IF(AV1822="",NA(),AV1822))</f>
        <v>0</v>
      </c>
      <c r="CE120">
        <f>IF(Charts!$B$3="none",O1822,IF(AW1822="",NA(),AW1822))</f>
        <v>0</v>
      </c>
      <c r="CF120">
        <f>IF(Charts!$B$3="none",P1822,IF(AX1822="",NA(),AX1822))</f>
        <v>0</v>
      </c>
      <c r="CG120">
        <f>IF(Charts!$B$3="none",Q1822,IF(AY1822="",NA(),AY1822))</f>
        <v>0</v>
      </c>
      <c r="CH120">
        <f>IF(Charts!$B$3="none",R1822,IF(AZ1822="",NA(),AZ1822))</f>
        <v>0</v>
      </c>
      <c r="CI120">
        <f>IF(Charts!$B$3="none",S1822,IF(BA1822="",NA(),BA1822))</f>
        <v>0</v>
      </c>
      <c r="CJ120">
        <f>IF(Charts!$B$3="none",T1822,IF(BB1822="",NA(),BB1822))</f>
        <v>0</v>
      </c>
      <c r="CK120">
        <f>IF(Charts!$B$3="none",U1822,IF(BC1822="",NA(),BC1822))</f>
        <v>0</v>
      </c>
      <c r="CL120">
        <f>IF(Charts!$B$3="none",V1822,IF(BD1822="",NA(),BD1822))</f>
        <v>0</v>
      </c>
      <c r="CM120">
        <f>IF(Charts!$B$3="none",W1822,IF(BE1822="",NA(),BE1822))</f>
        <v>0</v>
      </c>
      <c r="CN120">
        <f>IF(Charts!$B$3="none",X1822,IF(BF1822="",NA(),BF1822))</f>
        <v>0</v>
      </c>
      <c r="CO120">
        <f>IF(Charts!$B$3="none",Y1822,IF(BG1822="",NA(),BG1822))</f>
        <v>0</v>
      </c>
      <c r="CP120">
        <f>IF(Charts!$B$3="none",Z1822,IF(BH1822="",NA(),BH1822))</f>
        <v>0</v>
      </c>
      <c r="CQ120">
        <f>IF(Charts!$B$3="none",AA1822,IF(BI1822="",NA(),BI1822))</f>
        <v>0</v>
      </c>
      <c r="CR120">
        <f>IF(Charts!$B$3="none",AB1822,IF(BJ1822="",NA(),BJ1822))</f>
        <v>0</v>
      </c>
      <c r="CS120">
        <f>IF(Charts!$B$3="none",AC1822,IF(BK1822="",NA(),BK1822))</f>
        <v>0</v>
      </c>
      <c r="CT120">
        <f>IF(Charts!$B$3="none",AD1822,IF(BL1822="",NA(),BL1822))</f>
        <v>0</v>
      </c>
      <c r="CU120">
        <f>IF(Charts!$B$3="none",AE1822,IF(BM1822="",NA(),BM1822))</f>
        <v>0</v>
      </c>
      <c r="CV120">
        <f>IF(Charts!$B$3="none",AF1822,IF(BN1822="",NA(),BN1822))</f>
        <v>0</v>
      </c>
      <c r="CW120">
        <f>IF(Charts!$B$3="none",AG1822,IF(BO1822="",NA(),BO1822))</f>
        <v>0</v>
      </c>
      <c r="CX120">
        <f>IF(Charts!$B$3="none",AH1822,IF(BP1822="",NA(),BP1822))</f>
        <v>0</v>
      </c>
      <c r="CY120">
        <f>IF(Charts!$B$3="none",AI1822,IF(BQ1822="",NA(),BQ1822))</f>
        <v>0</v>
      </c>
      <c r="CZ120">
        <f>IF(Charts!$B$3="none",AJ1822,IF(BR1822="",NA(),BR1822))</f>
        <v>0</v>
      </c>
    </row>
    <row r="121" spans="4:104">
      <c r="D121">
        <v>117</v>
      </c>
      <c r="E121">
        <f>IF(INDIRECT(ADDRESS($D121+2,E$2+1,,,"Instances"))="","",INDIRECT(ADDRESS($D121+2,E$2+1,,,"Instances")))</f>
        <v>0</v>
      </c>
      <c r="F121">
        <f>IFERROR(SMALL(E5:E343,ROW()-ROW($F$5)+1),"")</f>
        <v>0</v>
      </c>
      <c r="H121">
        <f>IFERROR(SUM(F5:F121),"")</f>
        <v>0</v>
      </c>
      <c r="I121">
        <f>IF(INDIRECT(ADDRESS($D121+2,I$2+1,,,"Instances"))="","",INDIRECT(ADDRESS($D121+2,I$2+1,,,"Instances")))</f>
        <v>0</v>
      </c>
      <c r="J121">
        <f>IFERROR(SMALL(I5:I343,ROW()-ROW($J$5)+1),"")</f>
        <v>0</v>
      </c>
      <c r="L121">
        <f>IFERROR(SUM(J5:J121),"")</f>
        <v>0</v>
      </c>
      <c r="M121">
        <f>IF(INDIRECT(ADDRESS($D121+2,M$2+1,,,"Instances"))="","",INDIRECT(ADDRESS($D121+2,M$2+1,,,"Instances")))</f>
        <v>0</v>
      </c>
      <c r="N121">
        <f>IFERROR(SMALL(M5:M343,ROW()-ROW($N$5)+1),"")</f>
        <v>0</v>
      </c>
      <c r="P121">
        <f>IFERROR(SUM(N5:N121),"")</f>
        <v>0</v>
      </c>
      <c r="Q121">
        <f>IF(INDIRECT(ADDRESS($D121+2,Q$2+1,,,"Instances"))="","",INDIRECT(ADDRESS($D121+2,Q$2+1,,,"Instances")))</f>
        <v>0</v>
      </c>
      <c r="R121">
        <f>IFERROR(SMALL(Q5:Q343,ROW()-ROW($R$5)+1),"")</f>
        <v>0</v>
      </c>
      <c r="T121">
        <f>IFERROR(SUM(R5:R121),"")</f>
        <v>0</v>
      </c>
      <c r="U121">
        <f>IF(INDIRECT(ADDRESS($D121+2,U$2+1,,,"Instances"))="","",INDIRECT(ADDRESS($D121+2,U$2+1,,,"Instances")))</f>
        <v>0</v>
      </c>
      <c r="V121">
        <f>IFERROR(SMALL(U5:U343,ROW()-ROW($V$5)+1),"")</f>
        <v>0</v>
      </c>
      <c r="X121">
        <f>IFERROR(SUM(V5:V121),"")</f>
        <v>0</v>
      </c>
      <c r="Y121">
        <f>IF(INDIRECT(ADDRESS($D121+2,Y$2+1,,,"Instances"))="","",INDIRECT(ADDRESS($D121+2,Y$2+1,,,"Instances")))</f>
        <v>0</v>
      </c>
      <c r="Z121">
        <f>IFERROR(SMALL(Y5:Y343,ROW()-ROW($Z$5)+1),"")</f>
        <v>0</v>
      </c>
      <c r="AB121">
        <f>IFERROR(SUM(Z5:Z121),"")</f>
        <v>0</v>
      </c>
      <c r="AC121">
        <f>IF(INDIRECT(ADDRESS($D121+2,AC$2+1,,,"Instances"))="","",INDIRECT(ADDRESS($D121+2,AC$2+1,,,"Instances")))</f>
        <v>0</v>
      </c>
      <c r="AD121">
        <f>IFERROR(SMALL(AC5:AC343,ROW()-ROW($AD$5)+1),"")</f>
        <v>0</v>
      </c>
      <c r="AF121">
        <f>IFERROR(SUM(AD5:AD121),"")</f>
        <v>0</v>
      </c>
      <c r="AG121">
        <f>IF(INDIRECT(ADDRESS($D121+2,AG$2+1,,,"Instances"))="","",INDIRECT(ADDRESS($D121+2,AG$2+1,,,"Instances")))</f>
        <v>0</v>
      </c>
      <c r="AH121">
        <f>IFERROR(SMALL(AG5:AG343,ROW()-ROW($AH$5)+1),"")</f>
        <v>0</v>
      </c>
      <c r="AJ121">
        <f>IFERROR(SUM(AH5:AH121),"")</f>
        <v>0</v>
      </c>
      <c r="AL121">
        <v>117</v>
      </c>
      <c r="AM121" cm="1">
        <f t="array" ref="AM121">_xlfn.SWITCH(Charts!$B$3,"average", AVERAGE(INDIRECT(ADDRESS(116+3,AM$2+1,,,"Instances") &amp; ":" &amp; ADDRESS(116+3,AM$2+1))),"median", MEDIAN(INDIRECT(ADDRESS(116+3,AM$2+1,,,"Instances") &amp; ":" &amp; ADDRESS(116+3,AM$2+1))),"min", MIN(INDIRECT(ADDRESS(116+3,AM$2+1,,,"Instances") &amp; ":" &amp; ADDRESS(116+3,AM$2+1))),"max", MAX(INDIRECT(ADDRESS(116+3,AM$2+1,,,"Instances") &amp; ":" &amp; ADDRESS(116+3,AM$2+1))),"diff", MAX(INDIRECT(ADDRESS(116+3,AM$2+1,,,"Instances") &amp; ":" &amp; ADDRESS(116+3,AM$2+1)))-MIN(INDIRECT(ADDRESS(116+3,AM$2+1,,,"Instances") &amp; ":" &amp; ADDRESS(116+3,AM$2+1))))</f>
        <v>0</v>
      </c>
      <c r="AN121">
        <f>IFERROR(SMALL(AM5:AM343,ROW()-ROW($AN$5)+1),"")</f>
        <v>0</v>
      </c>
      <c r="AP121">
        <f>IFERROR(SUM(AN5:AN121),"")</f>
        <v>0</v>
      </c>
      <c r="AQ121" cm="1">
        <f t="array" ref="AQ121">_xlfn.SWITCH(Charts!$B$3,"average", AVERAGE(INDIRECT(ADDRESS(116+3,AQ$2+1,,,"Instances") &amp; ":" &amp; ADDRESS(116+3,AQ$2+1))),"median", MEDIAN(INDIRECT(ADDRESS(116+3,AQ$2+1,,,"Instances") &amp; ":" &amp; ADDRESS(116+3,AQ$2+1))),"min", MIN(INDIRECT(ADDRESS(116+3,AQ$2+1,,,"Instances") &amp; ":" &amp; ADDRESS(116+3,AQ$2+1))),"max", MAX(INDIRECT(ADDRESS(116+3,AQ$2+1,,,"Instances") &amp; ":" &amp; ADDRESS(116+3,AQ$2+1))),"diff", MAX(INDIRECT(ADDRESS(116+3,AQ$2+1,,,"Instances") &amp; ":" &amp; ADDRESS(116+3,AQ$2+1)))-MIN(INDIRECT(ADDRESS(116+3,AQ$2+1,,,"Instances") &amp; ":" &amp; ADDRESS(116+3,AQ$2+1))))</f>
        <v>0</v>
      </c>
      <c r="AR121">
        <f>IFERROR(SMALL(AQ5:AQ343,ROW()-ROW($AR$5)+1),"")</f>
        <v>0</v>
      </c>
      <c r="AT121">
        <f>IFERROR(SUM(AR5:AR121),"")</f>
        <v>0</v>
      </c>
      <c r="AU121" cm="1">
        <f t="array" ref="AU121">_xlfn.SWITCH(Charts!$B$3,"average", AVERAGE(INDIRECT(ADDRESS(116+3,AU$2+1,,,"Instances") &amp; ":" &amp; ADDRESS(116+3,AU$2+1))),"median", MEDIAN(INDIRECT(ADDRESS(116+3,AU$2+1,,,"Instances") &amp; ":" &amp; ADDRESS(116+3,AU$2+1))),"min", MIN(INDIRECT(ADDRESS(116+3,AU$2+1,,,"Instances") &amp; ":" &amp; ADDRESS(116+3,AU$2+1))),"max", MAX(INDIRECT(ADDRESS(116+3,AU$2+1,,,"Instances") &amp; ":" &amp; ADDRESS(116+3,AU$2+1))),"diff", MAX(INDIRECT(ADDRESS(116+3,AU$2+1,,,"Instances") &amp; ":" &amp; ADDRESS(116+3,AU$2+1)))-MIN(INDIRECT(ADDRESS(116+3,AU$2+1,,,"Instances") &amp; ":" &amp; ADDRESS(116+3,AU$2+1))))</f>
        <v>0</v>
      </c>
      <c r="AV121">
        <f>IFERROR(SMALL(AU5:AU343,ROW()-ROW($AV$5)+1),"")</f>
        <v>0</v>
      </c>
      <c r="AX121">
        <f>IFERROR(SUM(AV5:AV121),"")</f>
        <v>0</v>
      </c>
      <c r="AY121" cm="1">
        <f t="array" ref="AY121">_xlfn.SWITCH(Charts!$B$3,"average", AVERAGE(INDIRECT(ADDRESS(116+3,AY$2+1,,,"Instances") &amp; ":" &amp; ADDRESS(116+3,AY$2+1))),"median", MEDIAN(INDIRECT(ADDRESS(116+3,AY$2+1,,,"Instances") &amp; ":" &amp; ADDRESS(116+3,AY$2+1))),"min", MIN(INDIRECT(ADDRESS(116+3,AY$2+1,,,"Instances") &amp; ":" &amp; ADDRESS(116+3,AY$2+1))),"max", MAX(INDIRECT(ADDRESS(116+3,AY$2+1,,,"Instances") &amp; ":" &amp; ADDRESS(116+3,AY$2+1))),"diff", MAX(INDIRECT(ADDRESS(116+3,AY$2+1,,,"Instances") &amp; ":" &amp; ADDRESS(116+3,AY$2+1)))-MIN(INDIRECT(ADDRESS(116+3,AY$2+1,,,"Instances") &amp; ":" &amp; ADDRESS(116+3,AY$2+1))))</f>
        <v>0</v>
      </c>
      <c r="AZ121">
        <f>IFERROR(SMALL(AY5:AY343,ROW()-ROW($AZ$5)+1),"")</f>
        <v>0</v>
      </c>
      <c r="BB121">
        <f>IFERROR(SUM(AZ5:AZ121),"")</f>
        <v>0</v>
      </c>
      <c r="BC121" cm="1">
        <f t="array" ref="BC121">_xlfn.SWITCH(Charts!$B$3,"average", AVERAGE(INDIRECT(ADDRESS(116+3,BC$2+1,,,"Instances") &amp; ":" &amp; ADDRESS(116+3,BC$2+1))),"median", MEDIAN(INDIRECT(ADDRESS(116+3,BC$2+1,,,"Instances") &amp; ":" &amp; ADDRESS(116+3,BC$2+1))),"min", MIN(INDIRECT(ADDRESS(116+3,BC$2+1,,,"Instances") &amp; ":" &amp; ADDRESS(116+3,BC$2+1))),"max", MAX(INDIRECT(ADDRESS(116+3,BC$2+1,,,"Instances") &amp; ":" &amp; ADDRESS(116+3,BC$2+1))),"diff", MAX(INDIRECT(ADDRESS(116+3,BC$2+1,,,"Instances") &amp; ":" &amp; ADDRESS(116+3,BC$2+1)))-MIN(INDIRECT(ADDRESS(116+3,BC$2+1,,,"Instances") &amp; ":" &amp; ADDRESS(116+3,BC$2+1))))</f>
        <v>0</v>
      </c>
      <c r="BD121">
        <f>IFERROR(SMALL(BC5:BC343,ROW()-ROW($BD$5)+1),"")</f>
        <v>0</v>
      </c>
      <c r="BF121">
        <f>IFERROR(SUM(BD5:BD121),"")</f>
        <v>0</v>
      </c>
      <c r="BG121" cm="1">
        <f t="array" ref="BG121">_xlfn.SWITCH(Charts!$B$3,"average", AVERAGE(INDIRECT(ADDRESS(116+3,BG$2+1,,,"Instances") &amp; ":" &amp; ADDRESS(116+3,BG$2+1))),"median", MEDIAN(INDIRECT(ADDRESS(116+3,BG$2+1,,,"Instances") &amp; ":" &amp; ADDRESS(116+3,BG$2+1))),"min", MIN(INDIRECT(ADDRESS(116+3,BG$2+1,,,"Instances") &amp; ":" &amp; ADDRESS(116+3,BG$2+1))),"max", MAX(INDIRECT(ADDRESS(116+3,BG$2+1,,,"Instances") &amp; ":" &amp; ADDRESS(116+3,BG$2+1))),"diff", MAX(INDIRECT(ADDRESS(116+3,BG$2+1,,,"Instances") &amp; ":" &amp; ADDRESS(116+3,BG$2+1)))-MIN(INDIRECT(ADDRESS(116+3,BG$2+1,,,"Instances") &amp; ":" &amp; ADDRESS(116+3,BG$2+1))))</f>
        <v>0</v>
      </c>
      <c r="BH121">
        <f>IFERROR(SMALL(BG5:BG343,ROW()-ROW($BH$5)+1),"")</f>
        <v>0</v>
      </c>
      <c r="BJ121">
        <f>IFERROR(SUM(BH5:BH121),"")</f>
        <v>0</v>
      </c>
      <c r="BK121" cm="1">
        <f t="array" ref="BK121">_xlfn.SWITCH(Charts!$B$3,"average", AVERAGE(INDIRECT(ADDRESS(116+3,BK$2+1,,,"Instances") &amp; ":" &amp; ADDRESS(116+3,BK$2+1))),"median", MEDIAN(INDIRECT(ADDRESS(116+3,BK$2+1,,,"Instances") &amp; ":" &amp; ADDRESS(116+3,BK$2+1))),"min", MIN(INDIRECT(ADDRESS(116+3,BK$2+1,,,"Instances") &amp; ":" &amp; ADDRESS(116+3,BK$2+1))),"max", MAX(INDIRECT(ADDRESS(116+3,BK$2+1,,,"Instances") &amp; ":" &amp; ADDRESS(116+3,BK$2+1))),"diff", MAX(INDIRECT(ADDRESS(116+3,BK$2+1,,,"Instances") &amp; ":" &amp; ADDRESS(116+3,BK$2+1)))-MIN(INDIRECT(ADDRESS(116+3,BK$2+1,,,"Instances") &amp; ":" &amp; ADDRESS(116+3,BK$2+1))))</f>
        <v>0</v>
      </c>
      <c r="BL121">
        <f>IFERROR(SMALL(BK5:BK343,ROW()-ROW($BL$5)+1),"")</f>
        <v>0</v>
      </c>
      <c r="BN121">
        <f>IFERROR(SUM(BL5:BL121),"")</f>
        <v>0</v>
      </c>
      <c r="BO121" cm="1">
        <f t="array" ref="BO121">_xlfn.SWITCH(Charts!$B$3,"average", AVERAGE(INDIRECT(ADDRESS(116+3,BO$2+1,,,"Instances") &amp; ":" &amp; ADDRESS(116+3,BO$2+1))),"median", MEDIAN(INDIRECT(ADDRESS(116+3,BO$2+1,,,"Instances") &amp; ":" &amp; ADDRESS(116+3,BO$2+1))),"min", MIN(INDIRECT(ADDRESS(116+3,BO$2+1,,,"Instances") &amp; ":" &amp; ADDRESS(116+3,BO$2+1))),"max", MAX(INDIRECT(ADDRESS(116+3,BO$2+1,,,"Instances") &amp; ":" &amp; ADDRESS(116+3,BO$2+1))),"diff", MAX(INDIRECT(ADDRESS(116+3,BO$2+1,,,"Instances") &amp; ":" &amp; ADDRESS(116+3,BO$2+1)))-MIN(INDIRECT(ADDRESS(116+3,BO$2+1,,,"Instances") &amp; ":" &amp; ADDRESS(116+3,BO$2+1))))</f>
        <v>0</v>
      </c>
      <c r="BP121">
        <f>IFERROR(SMALL(BO5:BO343,ROW()-ROW($BP$5)+1),"")</f>
        <v>0</v>
      </c>
      <c r="BR121">
        <f>IFERROR(SUM(BP5:BP121),"")</f>
        <v>0</v>
      </c>
      <c r="BU121">
        <f>IF(Charts!$B$3="none",E1823,IF(AM1823="",NA(),AM1823))</f>
        <v>0</v>
      </c>
      <c r="BV121">
        <f>IF(Charts!$B$3="none",F1823,IF(AN1823="",NA(),AN1823))</f>
        <v>0</v>
      </c>
      <c r="BW121">
        <f>IF(Charts!$B$3="none",G1823,IF(AO1823="",NA(),AO1823))</f>
        <v>0</v>
      </c>
      <c r="BX121">
        <f>IF(Charts!$B$3="none",H1823,IF(AP1823="",NA(),AP1823))</f>
        <v>0</v>
      </c>
      <c r="BY121">
        <f>IF(Charts!$B$3="none",I1823,IF(AQ1823="",NA(),AQ1823))</f>
        <v>0</v>
      </c>
      <c r="BZ121">
        <f>IF(Charts!$B$3="none",J1823,IF(AR1823="",NA(),AR1823))</f>
        <v>0</v>
      </c>
      <c r="CA121">
        <f>IF(Charts!$B$3="none",K1823,IF(AS1823="",NA(),AS1823))</f>
        <v>0</v>
      </c>
      <c r="CB121">
        <f>IF(Charts!$B$3="none",L1823,IF(AT1823="",NA(),AT1823))</f>
        <v>0</v>
      </c>
      <c r="CC121">
        <f>IF(Charts!$B$3="none",M1823,IF(AU1823="",NA(),AU1823))</f>
        <v>0</v>
      </c>
      <c r="CD121">
        <f>IF(Charts!$B$3="none",N1823,IF(AV1823="",NA(),AV1823))</f>
        <v>0</v>
      </c>
      <c r="CE121">
        <f>IF(Charts!$B$3="none",O1823,IF(AW1823="",NA(),AW1823))</f>
        <v>0</v>
      </c>
      <c r="CF121">
        <f>IF(Charts!$B$3="none",P1823,IF(AX1823="",NA(),AX1823))</f>
        <v>0</v>
      </c>
      <c r="CG121">
        <f>IF(Charts!$B$3="none",Q1823,IF(AY1823="",NA(),AY1823))</f>
        <v>0</v>
      </c>
      <c r="CH121">
        <f>IF(Charts!$B$3="none",R1823,IF(AZ1823="",NA(),AZ1823))</f>
        <v>0</v>
      </c>
      <c r="CI121">
        <f>IF(Charts!$B$3="none",S1823,IF(BA1823="",NA(),BA1823))</f>
        <v>0</v>
      </c>
      <c r="CJ121">
        <f>IF(Charts!$B$3="none",T1823,IF(BB1823="",NA(),BB1823))</f>
        <v>0</v>
      </c>
      <c r="CK121">
        <f>IF(Charts!$B$3="none",U1823,IF(BC1823="",NA(),BC1823))</f>
        <v>0</v>
      </c>
      <c r="CL121">
        <f>IF(Charts!$B$3="none",V1823,IF(BD1823="",NA(),BD1823))</f>
        <v>0</v>
      </c>
      <c r="CM121">
        <f>IF(Charts!$B$3="none",W1823,IF(BE1823="",NA(),BE1823))</f>
        <v>0</v>
      </c>
      <c r="CN121">
        <f>IF(Charts!$B$3="none",X1823,IF(BF1823="",NA(),BF1823))</f>
        <v>0</v>
      </c>
      <c r="CO121">
        <f>IF(Charts!$B$3="none",Y1823,IF(BG1823="",NA(),BG1823))</f>
        <v>0</v>
      </c>
      <c r="CP121">
        <f>IF(Charts!$B$3="none",Z1823,IF(BH1823="",NA(),BH1823))</f>
        <v>0</v>
      </c>
      <c r="CQ121">
        <f>IF(Charts!$B$3="none",AA1823,IF(BI1823="",NA(),BI1823))</f>
        <v>0</v>
      </c>
      <c r="CR121">
        <f>IF(Charts!$B$3="none",AB1823,IF(BJ1823="",NA(),BJ1823))</f>
        <v>0</v>
      </c>
      <c r="CS121">
        <f>IF(Charts!$B$3="none",AC1823,IF(BK1823="",NA(),BK1823))</f>
        <v>0</v>
      </c>
      <c r="CT121">
        <f>IF(Charts!$B$3="none",AD1823,IF(BL1823="",NA(),BL1823))</f>
        <v>0</v>
      </c>
      <c r="CU121">
        <f>IF(Charts!$B$3="none",AE1823,IF(BM1823="",NA(),BM1823))</f>
        <v>0</v>
      </c>
      <c r="CV121">
        <f>IF(Charts!$B$3="none",AF1823,IF(BN1823="",NA(),BN1823))</f>
        <v>0</v>
      </c>
      <c r="CW121">
        <f>IF(Charts!$B$3="none",AG1823,IF(BO1823="",NA(),BO1823))</f>
        <v>0</v>
      </c>
      <c r="CX121">
        <f>IF(Charts!$B$3="none",AH1823,IF(BP1823="",NA(),BP1823))</f>
        <v>0</v>
      </c>
      <c r="CY121">
        <f>IF(Charts!$B$3="none",AI1823,IF(BQ1823="",NA(),BQ1823))</f>
        <v>0</v>
      </c>
      <c r="CZ121">
        <f>IF(Charts!$B$3="none",AJ1823,IF(BR1823="",NA(),BR1823))</f>
        <v>0</v>
      </c>
    </row>
    <row r="122" spans="4:104">
      <c r="D122">
        <v>118</v>
      </c>
      <c r="E122">
        <f>IF(INDIRECT(ADDRESS($D122+2,E$2+1,,,"Instances"))="","",INDIRECT(ADDRESS($D122+2,E$2+1,,,"Instances")))</f>
        <v>0</v>
      </c>
      <c r="F122">
        <f>IFERROR(SMALL(E5:E343,ROW()-ROW($F$5)+1),"")</f>
        <v>0</v>
      </c>
      <c r="H122">
        <f>IFERROR(SUM(F5:F122),"")</f>
        <v>0</v>
      </c>
      <c r="I122">
        <f>IF(INDIRECT(ADDRESS($D122+2,I$2+1,,,"Instances"))="","",INDIRECT(ADDRESS($D122+2,I$2+1,,,"Instances")))</f>
        <v>0</v>
      </c>
      <c r="J122">
        <f>IFERROR(SMALL(I5:I343,ROW()-ROW($J$5)+1),"")</f>
        <v>0</v>
      </c>
      <c r="L122">
        <f>IFERROR(SUM(J5:J122),"")</f>
        <v>0</v>
      </c>
      <c r="M122">
        <f>IF(INDIRECT(ADDRESS($D122+2,M$2+1,,,"Instances"))="","",INDIRECT(ADDRESS($D122+2,M$2+1,,,"Instances")))</f>
        <v>0</v>
      </c>
      <c r="N122">
        <f>IFERROR(SMALL(M5:M343,ROW()-ROW($N$5)+1),"")</f>
        <v>0</v>
      </c>
      <c r="P122">
        <f>IFERROR(SUM(N5:N122),"")</f>
        <v>0</v>
      </c>
      <c r="Q122">
        <f>IF(INDIRECT(ADDRESS($D122+2,Q$2+1,,,"Instances"))="","",INDIRECT(ADDRESS($D122+2,Q$2+1,,,"Instances")))</f>
        <v>0</v>
      </c>
      <c r="R122">
        <f>IFERROR(SMALL(Q5:Q343,ROW()-ROW($R$5)+1),"")</f>
        <v>0</v>
      </c>
      <c r="T122">
        <f>IFERROR(SUM(R5:R122),"")</f>
        <v>0</v>
      </c>
      <c r="U122">
        <f>IF(INDIRECT(ADDRESS($D122+2,U$2+1,,,"Instances"))="","",INDIRECT(ADDRESS($D122+2,U$2+1,,,"Instances")))</f>
        <v>0</v>
      </c>
      <c r="V122">
        <f>IFERROR(SMALL(U5:U343,ROW()-ROW($V$5)+1),"")</f>
        <v>0</v>
      </c>
      <c r="X122">
        <f>IFERROR(SUM(V5:V122),"")</f>
        <v>0</v>
      </c>
      <c r="Y122">
        <f>IF(INDIRECT(ADDRESS($D122+2,Y$2+1,,,"Instances"))="","",INDIRECT(ADDRESS($D122+2,Y$2+1,,,"Instances")))</f>
        <v>0</v>
      </c>
      <c r="Z122">
        <f>IFERROR(SMALL(Y5:Y343,ROW()-ROW($Z$5)+1),"")</f>
        <v>0</v>
      </c>
      <c r="AB122">
        <f>IFERROR(SUM(Z5:Z122),"")</f>
        <v>0</v>
      </c>
      <c r="AC122">
        <f>IF(INDIRECT(ADDRESS($D122+2,AC$2+1,,,"Instances"))="","",INDIRECT(ADDRESS($D122+2,AC$2+1,,,"Instances")))</f>
        <v>0</v>
      </c>
      <c r="AD122">
        <f>IFERROR(SMALL(AC5:AC343,ROW()-ROW($AD$5)+1),"")</f>
        <v>0</v>
      </c>
      <c r="AF122">
        <f>IFERROR(SUM(AD5:AD122),"")</f>
        <v>0</v>
      </c>
      <c r="AG122">
        <f>IF(INDIRECT(ADDRESS($D122+2,AG$2+1,,,"Instances"))="","",INDIRECT(ADDRESS($D122+2,AG$2+1,,,"Instances")))</f>
        <v>0</v>
      </c>
      <c r="AH122">
        <f>IFERROR(SMALL(AG5:AG343,ROW()-ROW($AH$5)+1),"")</f>
        <v>0</v>
      </c>
      <c r="AJ122">
        <f>IFERROR(SUM(AH5:AH122),"")</f>
        <v>0</v>
      </c>
      <c r="AL122">
        <v>118</v>
      </c>
      <c r="AM122" cm="1">
        <f t="array" ref="AM122">_xlfn.SWITCH(Charts!$B$3,"average", AVERAGE(INDIRECT(ADDRESS(117+3,AM$2+1,,,"Instances") &amp; ":" &amp; ADDRESS(117+3,AM$2+1))),"median", MEDIAN(INDIRECT(ADDRESS(117+3,AM$2+1,,,"Instances") &amp; ":" &amp; ADDRESS(117+3,AM$2+1))),"min", MIN(INDIRECT(ADDRESS(117+3,AM$2+1,,,"Instances") &amp; ":" &amp; ADDRESS(117+3,AM$2+1))),"max", MAX(INDIRECT(ADDRESS(117+3,AM$2+1,,,"Instances") &amp; ":" &amp; ADDRESS(117+3,AM$2+1))),"diff", MAX(INDIRECT(ADDRESS(117+3,AM$2+1,,,"Instances") &amp; ":" &amp; ADDRESS(117+3,AM$2+1)))-MIN(INDIRECT(ADDRESS(117+3,AM$2+1,,,"Instances") &amp; ":" &amp; ADDRESS(117+3,AM$2+1))))</f>
        <v>0</v>
      </c>
      <c r="AN122">
        <f>IFERROR(SMALL(AM5:AM343,ROW()-ROW($AN$5)+1),"")</f>
        <v>0</v>
      </c>
      <c r="AP122">
        <f>IFERROR(SUM(AN5:AN122),"")</f>
        <v>0</v>
      </c>
      <c r="AQ122" cm="1">
        <f t="array" ref="AQ122">_xlfn.SWITCH(Charts!$B$3,"average", AVERAGE(INDIRECT(ADDRESS(117+3,AQ$2+1,,,"Instances") &amp; ":" &amp; ADDRESS(117+3,AQ$2+1))),"median", MEDIAN(INDIRECT(ADDRESS(117+3,AQ$2+1,,,"Instances") &amp; ":" &amp; ADDRESS(117+3,AQ$2+1))),"min", MIN(INDIRECT(ADDRESS(117+3,AQ$2+1,,,"Instances") &amp; ":" &amp; ADDRESS(117+3,AQ$2+1))),"max", MAX(INDIRECT(ADDRESS(117+3,AQ$2+1,,,"Instances") &amp; ":" &amp; ADDRESS(117+3,AQ$2+1))),"diff", MAX(INDIRECT(ADDRESS(117+3,AQ$2+1,,,"Instances") &amp; ":" &amp; ADDRESS(117+3,AQ$2+1)))-MIN(INDIRECT(ADDRESS(117+3,AQ$2+1,,,"Instances") &amp; ":" &amp; ADDRESS(117+3,AQ$2+1))))</f>
        <v>0</v>
      </c>
      <c r="AR122">
        <f>IFERROR(SMALL(AQ5:AQ343,ROW()-ROW($AR$5)+1),"")</f>
        <v>0</v>
      </c>
      <c r="AT122">
        <f>IFERROR(SUM(AR5:AR122),"")</f>
        <v>0</v>
      </c>
      <c r="AU122" cm="1">
        <f t="array" ref="AU122">_xlfn.SWITCH(Charts!$B$3,"average", AVERAGE(INDIRECT(ADDRESS(117+3,AU$2+1,,,"Instances") &amp; ":" &amp; ADDRESS(117+3,AU$2+1))),"median", MEDIAN(INDIRECT(ADDRESS(117+3,AU$2+1,,,"Instances") &amp; ":" &amp; ADDRESS(117+3,AU$2+1))),"min", MIN(INDIRECT(ADDRESS(117+3,AU$2+1,,,"Instances") &amp; ":" &amp; ADDRESS(117+3,AU$2+1))),"max", MAX(INDIRECT(ADDRESS(117+3,AU$2+1,,,"Instances") &amp; ":" &amp; ADDRESS(117+3,AU$2+1))),"diff", MAX(INDIRECT(ADDRESS(117+3,AU$2+1,,,"Instances") &amp; ":" &amp; ADDRESS(117+3,AU$2+1)))-MIN(INDIRECT(ADDRESS(117+3,AU$2+1,,,"Instances") &amp; ":" &amp; ADDRESS(117+3,AU$2+1))))</f>
        <v>0</v>
      </c>
      <c r="AV122">
        <f>IFERROR(SMALL(AU5:AU343,ROW()-ROW($AV$5)+1),"")</f>
        <v>0</v>
      </c>
      <c r="AX122">
        <f>IFERROR(SUM(AV5:AV122),"")</f>
        <v>0</v>
      </c>
      <c r="AY122" cm="1">
        <f t="array" ref="AY122">_xlfn.SWITCH(Charts!$B$3,"average", AVERAGE(INDIRECT(ADDRESS(117+3,AY$2+1,,,"Instances") &amp; ":" &amp; ADDRESS(117+3,AY$2+1))),"median", MEDIAN(INDIRECT(ADDRESS(117+3,AY$2+1,,,"Instances") &amp; ":" &amp; ADDRESS(117+3,AY$2+1))),"min", MIN(INDIRECT(ADDRESS(117+3,AY$2+1,,,"Instances") &amp; ":" &amp; ADDRESS(117+3,AY$2+1))),"max", MAX(INDIRECT(ADDRESS(117+3,AY$2+1,,,"Instances") &amp; ":" &amp; ADDRESS(117+3,AY$2+1))),"diff", MAX(INDIRECT(ADDRESS(117+3,AY$2+1,,,"Instances") &amp; ":" &amp; ADDRESS(117+3,AY$2+1)))-MIN(INDIRECT(ADDRESS(117+3,AY$2+1,,,"Instances") &amp; ":" &amp; ADDRESS(117+3,AY$2+1))))</f>
        <v>0</v>
      </c>
      <c r="AZ122">
        <f>IFERROR(SMALL(AY5:AY343,ROW()-ROW($AZ$5)+1),"")</f>
        <v>0</v>
      </c>
      <c r="BB122">
        <f>IFERROR(SUM(AZ5:AZ122),"")</f>
        <v>0</v>
      </c>
      <c r="BC122" cm="1">
        <f t="array" ref="BC122">_xlfn.SWITCH(Charts!$B$3,"average", AVERAGE(INDIRECT(ADDRESS(117+3,BC$2+1,,,"Instances") &amp; ":" &amp; ADDRESS(117+3,BC$2+1))),"median", MEDIAN(INDIRECT(ADDRESS(117+3,BC$2+1,,,"Instances") &amp; ":" &amp; ADDRESS(117+3,BC$2+1))),"min", MIN(INDIRECT(ADDRESS(117+3,BC$2+1,,,"Instances") &amp; ":" &amp; ADDRESS(117+3,BC$2+1))),"max", MAX(INDIRECT(ADDRESS(117+3,BC$2+1,,,"Instances") &amp; ":" &amp; ADDRESS(117+3,BC$2+1))),"diff", MAX(INDIRECT(ADDRESS(117+3,BC$2+1,,,"Instances") &amp; ":" &amp; ADDRESS(117+3,BC$2+1)))-MIN(INDIRECT(ADDRESS(117+3,BC$2+1,,,"Instances") &amp; ":" &amp; ADDRESS(117+3,BC$2+1))))</f>
        <v>0</v>
      </c>
      <c r="BD122">
        <f>IFERROR(SMALL(BC5:BC343,ROW()-ROW($BD$5)+1),"")</f>
        <v>0</v>
      </c>
      <c r="BF122">
        <f>IFERROR(SUM(BD5:BD122),"")</f>
        <v>0</v>
      </c>
      <c r="BG122" cm="1">
        <f t="array" ref="BG122">_xlfn.SWITCH(Charts!$B$3,"average", AVERAGE(INDIRECT(ADDRESS(117+3,BG$2+1,,,"Instances") &amp; ":" &amp; ADDRESS(117+3,BG$2+1))),"median", MEDIAN(INDIRECT(ADDRESS(117+3,BG$2+1,,,"Instances") &amp; ":" &amp; ADDRESS(117+3,BG$2+1))),"min", MIN(INDIRECT(ADDRESS(117+3,BG$2+1,,,"Instances") &amp; ":" &amp; ADDRESS(117+3,BG$2+1))),"max", MAX(INDIRECT(ADDRESS(117+3,BG$2+1,,,"Instances") &amp; ":" &amp; ADDRESS(117+3,BG$2+1))),"diff", MAX(INDIRECT(ADDRESS(117+3,BG$2+1,,,"Instances") &amp; ":" &amp; ADDRESS(117+3,BG$2+1)))-MIN(INDIRECT(ADDRESS(117+3,BG$2+1,,,"Instances") &amp; ":" &amp; ADDRESS(117+3,BG$2+1))))</f>
        <v>0</v>
      </c>
      <c r="BH122">
        <f>IFERROR(SMALL(BG5:BG343,ROW()-ROW($BH$5)+1),"")</f>
        <v>0</v>
      </c>
      <c r="BJ122">
        <f>IFERROR(SUM(BH5:BH122),"")</f>
        <v>0</v>
      </c>
      <c r="BK122" cm="1">
        <f t="array" ref="BK122">_xlfn.SWITCH(Charts!$B$3,"average", AVERAGE(INDIRECT(ADDRESS(117+3,BK$2+1,,,"Instances") &amp; ":" &amp; ADDRESS(117+3,BK$2+1))),"median", MEDIAN(INDIRECT(ADDRESS(117+3,BK$2+1,,,"Instances") &amp; ":" &amp; ADDRESS(117+3,BK$2+1))),"min", MIN(INDIRECT(ADDRESS(117+3,BK$2+1,,,"Instances") &amp; ":" &amp; ADDRESS(117+3,BK$2+1))),"max", MAX(INDIRECT(ADDRESS(117+3,BK$2+1,,,"Instances") &amp; ":" &amp; ADDRESS(117+3,BK$2+1))),"diff", MAX(INDIRECT(ADDRESS(117+3,BK$2+1,,,"Instances") &amp; ":" &amp; ADDRESS(117+3,BK$2+1)))-MIN(INDIRECT(ADDRESS(117+3,BK$2+1,,,"Instances") &amp; ":" &amp; ADDRESS(117+3,BK$2+1))))</f>
        <v>0</v>
      </c>
      <c r="BL122">
        <f>IFERROR(SMALL(BK5:BK343,ROW()-ROW($BL$5)+1),"")</f>
        <v>0</v>
      </c>
      <c r="BN122">
        <f>IFERROR(SUM(BL5:BL122),"")</f>
        <v>0</v>
      </c>
      <c r="BO122" cm="1">
        <f t="array" ref="BO122">_xlfn.SWITCH(Charts!$B$3,"average", AVERAGE(INDIRECT(ADDRESS(117+3,BO$2+1,,,"Instances") &amp; ":" &amp; ADDRESS(117+3,BO$2+1))),"median", MEDIAN(INDIRECT(ADDRESS(117+3,BO$2+1,,,"Instances") &amp; ":" &amp; ADDRESS(117+3,BO$2+1))),"min", MIN(INDIRECT(ADDRESS(117+3,BO$2+1,,,"Instances") &amp; ":" &amp; ADDRESS(117+3,BO$2+1))),"max", MAX(INDIRECT(ADDRESS(117+3,BO$2+1,,,"Instances") &amp; ":" &amp; ADDRESS(117+3,BO$2+1))),"diff", MAX(INDIRECT(ADDRESS(117+3,BO$2+1,,,"Instances") &amp; ":" &amp; ADDRESS(117+3,BO$2+1)))-MIN(INDIRECT(ADDRESS(117+3,BO$2+1,,,"Instances") &amp; ":" &amp; ADDRESS(117+3,BO$2+1))))</f>
        <v>0</v>
      </c>
      <c r="BP122">
        <f>IFERROR(SMALL(BO5:BO343,ROW()-ROW($BP$5)+1),"")</f>
        <v>0</v>
      </c>
      <c r="BR122">
        <f>IFERROR(SUM(BP5:BP122),"")</f>
        <v>0</v>
      </c>
      <c r="BU122">
        <f>IF(Charts!$B$3="none",E1824,IF(AM1824="",NA(),AM1824))</f>
        <v>0</v>
      </c>
      <c r="BV122">
        <f>IF(Charts!$B$3="none",F1824,IF(AN1824="",NA(),AN1824))</f>
        <v>0</v>
      </c>
      <c r="BW122">
        <f>IF(Charts!$B$3="none",G1824,IF(AO1824="",NA(),AO1824))</f>
        <v>0</v>
      </c>
      <c r="BX122">
        <f>IF(Charts!$B$3="none",H1824,IF(AP1824="",NA(),AP1824))</f>
        <v>0</v>
      </c>
      <c r="BY122">
        <f>IF(Charts!$B$3="none",I1824,IF(AQ1824="",NA(),AQ1824))</f>
        <v>0</v>
      </c>
      <c r="BZ122">
        <f>IF(Charts!$B$3="none",J1824,IF(AR1824="",NA(),AR1824))</f>
        <v>0</v>
      </c>
      <c r="CA122">
        <f>IF(Charts!$B$3="none",K1824,IF(AS1824="",NA(),AS1824))</f>
        <v>0</v>
      </c>
      <c r="CB122">
        <f>IF(Charts!$B$3="none",L1824,IF(AT1824="",NA(),AT1824))</f>
        <v>0</v>
      </c>
      <c r="CC122">
        <f>IF(Charts!$B$3="none",M1824,IF(AU1824="",NA(),AU1824))</f>
        <v>0</v>
      </c>
      <c r="CD122">
        <f>IF(Charts!$B$3="none",N1824,IF(AV1824="",NA(),AV1824))</f>
        <v>0</v>
      </c>
      <c r="CE122">
        <f>IF(Charts!$B$3="none",O1824,IF(AW1824="",NA(),AW1824))</f>
        <v>0</v>
      </c>
      <c r="CF122">
        <f>IF(Charts!$B$3="none",P1824,IF(AX1824="",NA(),AX1824))</f>
        <v>0</v>
      </c>
      <c r="CG122">
        <f>IF(Charts!$B$3="none",Q1824,IF(AY1824="",NA(),AY1824))</f>
        <v>0</v>
      </c>
      <c r="CH122">
        <f>IF(Charts!$B$3="none",R1824,IF(AZ1824="",NA(),AZ1824))</f>
        <v>0</v>
      </c>
      <c r="CI122">
        <f>IF(Charts!$B$3="none",S1824,IF(BA1824="",NA(),BA1824))</f>
        <v>0</v>
      </c>
      <c r="CJ122">
        <f>IF(Charts!$B$3="none",T1824,IF(BB1824="",NA(),BB1824))</f>
        <v>0</v>
      </c>
      <c r="CK122">
        <f>IF(Charts!$B$3="none",U1824,IF(BC1824="",NA(),BC1824))</f>
        <v>0</v>
      </c>
      <c r="CL122">
        <f>IF(Charts!$B$3="none",V1824,IF(BD1824="",NA(),BD1824))</f>
        <v>0</v>
      </c>
      <c r="CM122">
        <f>IF(Charts!$B$3="none",W1824,IF(BE1824="",NA(),BE1824))</f>
        <v>0</v>
      </c>
      <c r="CN122">
        <f>IF(Charts!$B$3="none",X1824,IF(BF1824="",NA(),BF1824))</f>
        <v>0</v>
      </c>
      <c r="CO122">
        <f>IF(Charts!$B$3="none",Y1824,IF(BG1824="",NA(),BG1824))</f>
        <v>0</v>
      </c>
      <c r="CP122">
        <f>IF(Charts!$B$3="none",Z1824,IF(BH1824="",NA(),BH1824))</f>
        <v>0</v>
      </c>
      <c r="CQ122">
        <f>IF(Charts!$B$3="none",AA1824,IF(BI1824="",NA(),BI1824))</f>
        <v>0</v>
      </c>
      <c r="CR122">
        <f>IF(Charts!$B$3="none",AB1824,IF(BJ1824="",NA(),BJ1824))</f>
        <v>0</v>
      </c>
      <c r="CS122">
        <f>IF(Charts!$B$3="none",AC1824,IF(BK1824="",NA(),BK1824))</f>
        <v>0</v>
      </c>
      <c r="CT122">
        <f>IF(Charts!$B$3="none",AD1824,IF(BL1824="",NA(),BL1824))</f>
        <v>0</v>
      </c>
      <c r="CU122">
        <f>IF(Charts!$B$3="none",AE1824,IF(BM1824="",NA(),BM1824))</f>
        <v>0</v>
      </c>
      <c r="CV122">
        <f>IF(Charts!$B$3="none",AF1824,IF(BN1824="",NA(),BN1824))</f>
        <v>0</v>
      </c>
      <c r="CW122">
        <f>IF(Charts!$B$3="none",AG1824,IF(BO1824="",NA(),BO1824))</f>
        <v>0</v>
      </c>
      <c r="CX122">
        <f>IF(Charts!$B$3="none",AH1824,IF(BP1824="",NA(),BP1824))</f>
        <v>0</v>
      </c>
      <c r="CY122">
        <f>IF(Charts!$B$3="none",AI1824,IF(BQ1824="",NA(),BQ1824))</f>
        <v>0</v>
      </c>
      <c r="CZ122">
        <f>IF(Charts!$B$3="none",AJ1824,IF(BR1824="",NA(),BR1824))</f>
        <v>0</v>
      </c>
    </row>
    <row r="123" spans="4:104">
      <c r="D123">
        <v>119</v>
      </c>
      <c r="E123">
        <f>IF(INDIRECT(ADDRESS($D123+2,E$2+1,,,"Instances"))="","",INDIRECT(ADDRESS($D123+2,E$2+1,,,"Instances")))</f>
        <v>0</v>
      </c>
      <c r="F123">
        <f>IFERROR(SMALL(E5:E343,ROW()-ROW($F$5)+1),"")</f>
        <v>0</v>
      </c>
      <c r="H123">
        <f>IFERROR(SUM(F5:F123),"")</f>
        <v>0</v>
      </c>
      <c r="I123">
        <f>IF(INDIRECT(ADDRESS($D123+2,I$2+1,,,"Instances"))="","",INDIRECT(ADDRESS($D123+2,I$2+1,,,"Instances")))</f>
        <v>0</v>
      </c>
      <c r="J123">
        <f>IFERROR(SMALL(I5:I343,ROW()-ROW($J$5)+1),"")</f>
        <v>0</v>
      </c>
      <c r="L123">
        <f>IFERROR(SUM(J5:J123),"")</f>
        <v>0</v>
      </c>
      <c r="M123">
        <f>IF(INDIRECT(ADDRESS($D123+2,M$2+1,,,"Instances"))="","",INDIRECT(ADDRESS($D123+2,M$2+1,,,"Instances")))</f>
        <v>0</v>
      </c>
      <c r="N123">
        <f>IFERROR(SMALL(M5:M343,ROW()-ROW($N$5)+1),"")</f>
        <v>0</v>
      </c>
      <c r="P123">
        <f>IFERROR(SUM(N5:N123),"")</f>
        <v>0</v>
      </c>
      <c r="Q123">
        <f>IF(INDIRECT(ADDRESS($D123+2,Q$2+1,,,"Instances"))="","",INDIRECT(ADDRESS($D123+2,Q$2+1,,,"Instances")))</f>
        <v>0</v>
      </c>
      <c r="R123">
        <f>IFERROR(SMALL(Q5:Q343,ROW()-ROW($R$5)+1),"")</f>
        <v>0</v>
      </c>
      <c r="T123">
        <f>IFERROR(SUM(R5:R123),"")</f>
        <v>0</v>
      </c>
      <c r="U123">
        <f>IF(INDIRECT(ADDRESS($D123+2,U$2+1,,,"Instances"))="","",INDIRECT(ADDRESS($D123+2,U$2+1,,,"Instances")))</f>
        <v>0</v>
      </c>
      <c r="V123">
        <f>IFERROR(SMALL(U5:U343,ROW()-ROW($V$5)+1),"")</f>
        <v>0</v>
      </c>
      <c r="X123">
        <f>IFERROR(SUM(V5:V123),"")</f>
        <v>0</v>
      </c>
      <c r="Y123">
        <f>IF(INDIRECT(ADDRESS($D123+2,Y$2+1,,,"Instances"))="","",INDIRECT(ADDRESS($D123+2,Y$2+1,,,"Instances")))</f>
        <v>0</v>
      </c>
      <c r="Z123">
        <f>IFERROR(SMALL(Y5:Y343,ROW()-ROW($Z$5)+1),"")</f>
        <v>0</v>
      </c>
      <c r="AB123">
        <f>IFERROR(SUM(Z5:Z123),"")</f>
        <v>0</v>
      </c>
      <c r="AC123">
        <f>IF(INDIRECT(ADDRESS($D123+2,AC$2+1,,,"Instances"))="","",INDIRECT(ADDRESS($D123+2,AC$2+1,,,"Instances")))</f>
        <v>0</v>
      </c>
      <c r="AD123">
        <f>IFERROR(SMALL(AC5:AC343,ROW()-ROW($AD$5)+1),"")</f>
        <v>0</v>
      </c>
      <c r="AF123">
        <f>IFERROR(SUM(AD5:AD123),"")</f>
        <v>0</v>
      </c>
      <c r="AG123">
        <f>IF(INDIRECT(ADDRESS($D123+2,AG$2+1,,,"Instances"))="","",INDIRECT(ADDRESS($D123+2,AG$2+1,,,"Instances")))</f>
        <v>0</v>
      </c>
      <c r="AH123">
        <f>IFERROR(SMALL(AG5:AG343,ROW()-ROW($AH$5)+1),"")</f>
        <v>0</v>
      </c>
      <c r="AJ123">
        <f>IFERROR(SUM(AH5:AH123),"")</f>
        <v>0</v>
      </c>
      <c r="AL123">
        <v>119</v>
      </c>
      <c r="AM123" cm="1">
        <f t="array" ref="AM123">_xlfn.SWITCH(Charts!$B$3,"average", AVERAGE(INDIRECT(ADDRESS(118+3,AM$2+1,,,"Instances") &amp; ":" &amp; ADDRESS(118+3,AM$2+1))),"median", MEDIAN(INDIRECT(ADDRESS(118+3,AM$2+1,,,"Instances") &amp; ":" &amp; ADDRESS(118+3,AM$2+1))),"min", MIN(INDIRECT(ADDRESS(118+3,AM$2+1,,,"Instances") &amp; ":" &amp; ADDRESS(118+3,AM$2+1))),"max", MAX(INDIRECT(ADDRESS(118+3,AM$2+1,,,"Instances") &amp; ":" &amp; ADDRESS(118+3,AM$2+1))),"diff", MAX(INDIRECT(ADDRESS(118+3,AM$2+1,,,"Instances") &amp; ":" &amp; ADDRESS(118+3,AM$2+1)))-MIN(INDIRECT(ADDRESS(118+3,AM$2+1,,,"Instances") &amp; ":" &amp; ADDRESS(118+3,AM$2+1))))</f>
        <v>0</v>
      </c>
      <c r="AN123">
        <f>IFERROR(SMALL(AM5:AM343,ROW()-ROW($AN$5)+1),"")</f>
        <v>0</v>
      </c>
      <c r="AP123">
        <f>IFERROR(SUM(AN5:AN123),"")</f>
        <v>0</v>
      </c>
      <c r="AQ123" cm="1">
        <f t="array" ref="AQ123">_xlfn.SWITCH(Charts!$B$3,"average", AVERAGE(INDIRECT(ADDRESS(118+3,AQ$2+1,,,"Instances") &amp; ":" &amp; ADDRESS(118+3,AQ$2+1))),"median", MEDIAN(INDIRECT(ADDRESS(118+3,AQ$2+1,,,"Instances") &amp; ":" &amp; ADDRESS(118+3,AQ$2+1))),"min", MIN(INDIRECT(ADDRESS(118+3,AQ$2+1,,,"Instances") &amp; ":" &amp; ADDRESS(118+3,AQ$2+1))),"max", MAX(INDIRECT(ADDRESS(118+3,AQ$2+1,,,"Instances") &amp; ":" &amp; ADDRESS(118+3,AQ$2+1))),"diff", MAX(INDIRECT(ADDRESS(118+3,AQ$2+1,,,"Instances") &amp; ":" &amp; ADDRESS(118+3,AQ$2+1)))-MIN(INDIRECT(ADDRESS(118+3,AQ$2+1,,,"Instances") &amp; ":" &amp; ADDRESS(118+3,AQ$2+1))))</f>
        <v>0</v>
      </c>
      <c r="AR123">
        <f>IFERROR(SMALL(AQ5:AQ343,ROW()-ROW($AR$5)+1),"")</f>
        <v>0</v>
      </c>
      <c r="AT123">
        <f>IFERROR(SUM(AR5:AR123),"")</f>
        <v>0</v>
      </c>
      <c r="AU123" cm="1">
        <f t="array" ref="AU123">_xlfn.SWITCH(Charts!$B$3,"average", AVERAGE(INDIRECT(ADDRESS(118+3,AU$2+1,,,"Instances") &amp; ":" &amp; ADDRESS(118+3,AU$2+1))),"median", MEDIAN(INDIRECT(ADDRESS(118+3,AU$2+1,,,"Instances") &amp; ":" &amp; ADDRESS(118+3,AU$2+1))),"min", MIN(INDIRECT(ADDRESS(118+3,AU$2+1,,,"Instances") &amp; ":" &amp; ADDRESS(118+3,AU$2+1))),"max", MAX(INDIRECT(ADDRESS(118+3,AU$2+1,,,"Instances") &amp; ":" &amp; ADDRESS(118+3,AU$2+1))),"diff", MAX(INDIRECT(ADDRESS(118+3,AU$2+1,,,"Instances") &amp; ":" &amp; ADDRESS(118+3,AU$2+1)))-MIN(INDIRECT(ADDRESS(118+3,AU$2+1,,,"Instances") &amp; ":" &amp; ADDRESS(118+3,AU$2+1))))</f>
        <v>0</v>
      </c>
      <c r="AV123">
        <f>IFERROR(SMALL(AU5:AU343,ROW()-ROW($AV$5)+1),"")</f>
        <v>0</v>
      </c>
      <c r="AX123">
        <f>IFERROR(SUM(AV5:AV123),"")</f>
        <v>0</v>
      </c>
      <c r="AY123" cm="1">
        <f t="array" ref="AY123">_xlfn.SWITCH(Charts!$B$3,"average", AVERAGE(INDIRECT(ADDRESS(118+3,AY$2+1,,,"Instances") &amp; ":" &amp; ADDRESS(118+3,AY$2+1))),"median", MEDIAN(INDIRECT(ADDRESS(118+3,AY$2+1,,,"Instances") &amp; ":" &amp; ADDRESS(118+3,AY$2+1))),"min", MIN(INDIRECT(ADDRESS(118+3,AY$2+1,,,"Instances") &amp; ":" &amp; ADDRESS(118+3,AY$2+1))),"max", MAX(INDIRECT(ADDRESS(118+3,AY$2+1,,,"Instances") &amp; ":" &amp; ADDRESS(118+3,AY$2+1))),"diff", MAX(INDIRECT(ADDRESS(118+3,AY$2+1,,,"Instances") &amp; ":" &amp; ADDRESS(118+3,AY$2+1)))-MIN(INDIRECT(ADDRESS(118+3,AY$2+1,,,"Instances") &amp; ":" &amp; ADDRESS(118+3,AY$2+1))))</f>
        <v>0</v>
      </c>
      <c r="AZ123">
        <f>IFERROR(SMALL(AY5:AY343,ROW()-ROW($AZ$5)+1),"")</f>
        <v>0</v>
      </c>
      <c r="BB123">
        <f>IFERROR(SUM(AZ5:AZ123),"")</f>
        <v>0</v>
      </c>
      <c r="BC123" cm="1">
        <f t="array" ref="BC123">_xlfn.SWITCH(Charts!$B$3,"average", AVERAGE(INDIRECT(ADDRESS(118+3,BC$2+1,,,"Instances") &amp; ":" &amp; ADDRESS(118+3,BC$2+1))),"median", MEDIAN(INDIRECT(ADDRESS(118+3,BC$2+1,,,"Instances") &amp; ":" &amp; ADDRESS(118+3,BC$2+1))),"min", MIN(INDIRECT(ADDRESS(118+3,BC$2+1,,,"Instances") &amp; ":" &amp; ADDRESS(118+3,BC$2+1))),"max", MAX(INDIRECT(ADDRESS(118+3,BC$2+1,,,"Instances") &amp; ":" &amp; ADDRESS(118+3,BC$2+1))),"diff", MAX(INDIRECT(ADDRESS(118+3,BC$2+1,,,"Instances") &amp; ":" &amp; ADDRESS(118+3,BC$2+1)))-MIN(INDIRECT(ADDRESS(118+3,BC$2+1,,,"Instances") &amp; ":" &amp; ADDRESS(118+3,BC$2+1))))</f>
        <v>0</v>
      </c>
      <c r="BD123">
        <f>IFERROR(SMALL(BC5:BC343,ROW()-ROW($BD$5)+1),"")</f>
        <v>0</v>
      </c>
      <c r="BF123">
        <f>IFERROR(SUM(BD5:BD123),"")</f>
        <v>0</v>
      </c>
      <c r="BG123" cm="1">
        <f t="array" ref="BG123">_xlfn.SWITCH(Charts!$B$3,"average", AVERAGE(INDIRECT(ADDRESS(118+3,BG$2+1,,,"Instances") &amp; ":" &amp; ADDRESS(118+3,BG$2+1))),"median", MEDIAN(INDIRECT(ADDRESS(118+3,BG$2+1,,,"Instances") &amp; ":" &amp; ADDRESS(118+3,BG$2+1))),"min", MIN(INDIRECT(ADDRESS(118+3,BG$2+1,,,"Instances") &amp; ":" &amp; ADDRESS(118+3,BG$2+1))),"max", MAX(INDIRECT(ADDRESS(118+3,BG$2+1,,,"Instances") &amp; ":" &amp; ADDRESS(118+3,BG$2+1))),"diff", MAX(INDIRECT(ADDRESS(118+3,BG$2+1,,,"Instances") &amp; ":" &amp; ADDRESS(118+3,BG$2+1)))-MIN(INDIRECT(ADDRESS(118+3,BG$2+1,,,"Instances") &amp; ":" &amp; ADDRESS(118+3,BG$2+1))))</f>
        <v>0</v>
      </c>
      <c r="BH123">
        <f>IFERROR(SMALL(BG5:BG343,ROW()-ROW($BH$5)+1),"")</f>
        <v>0</v>
      </c>
      <c r="BJ123">
        <f>IFERROR(SUM(BH5:BH123),"")</f>
        <v>0</v>
      </c>
      <c r="BK123" cm="1">
        <f t="array" ref="BK123">_xlfn.SWITCH(Charts!$B$3,"average", AVERAGE(INDIRECT(ADDRESS(118+3,BK$2+1,,,"Instances") &amp; ":" &amp; ADDRESS(118+3,BK$2+1))),"median", MEDIAN(INDIRECT(ADDRESS(118+3,BK$2+1,,,"Instances") &amp; ":" &amp; ADDRESS(118+3,BK$2+1))),"min", MIN(INDIRECT(ADDRESS(118+3,BK$2+1,,,"Instances") &amp; ":" &amp; ADDRESS(118+3,BK$2+1))),"max", MAX(INDIRECT(ADDRESS(118+3,BK$2+1,,,"Instances") &amp; ":" &amp; ADDRESS(118+3,BK$2+1))),"diff", MAX(INDIRECT(ADDRESS(118+3,BK$2+1,,,"Instances") &amp; ":" &amp; ADDRESS(118+3,BK$2+1)))-MIN(INDIRECT(ADDRESS(118+3,BK$2+1,,,"Instances") &amp; ":" &amp; ADDRESS(118+3,BK$2+1))))</f>
        <v>0</v>
      </c>
      <c r="BL123">
        <f>IFERROR(SMALL(BK5:BK343,ROW()-ROW($BL$5)+1),"")</f>
        <v>0</v>
      </c>
      <c r="BN123">
        <f>IFERROR(SUM(BL5:BL123),"")</f>
        <v>0</v>
      </c>
      <c r="BO123" cm="1">
        <f t="array" ref="BO123">_xlfn.SWITCH(Charts!$B$3,"average", AVERAGE(INDIRECT(ADDRESS(118+3,BO$2+1,,,"Instances") &amp; ":" &amp; ADDRESS(118+3,BO$2+1))),"median", MEDIAN(INDIRECT(ADDRESS(118+3,BO$2+1,,,"Instances") &amp; ":" &amp; ADDRESS(118+3,BO$2+1))),"min", MIN(INDIRECT(ADDRESS(118+3,BO$2+1,,,"Instances") &amp; ":" &amp; ADDRESS(118+3,BO$2+1))),"max", MAX(INDIRECT(ADDRESS(118+3,BO$2+1,,,"Instances") &amp; ":" &amp; ADDRESS(118+3,BO$2+1))),"diff", MAX(INDIRECT(ADDRESS(118+3,BO$2+1,,,"Instances") &amp; ":" &amp; ADDRESS(118+3,BO$2+1)))-MIN(INDIRECT(ADDRESS(118+3,BO$2+1,,,"Instances") &amp; ":" &amp; ADDRESS(118+3,BO$2+1))))</f>
        <v>0</v>
      </c>
      <c r="BP123">
        <f>IFERROR(SMALL(BO5:BO343,ROW()-ROW($BP$5)+1),"")</f>
        <v>0</v>
      </c>
      <c r="BR123">
        <f>IFERROR(SUM(BP5:BP123),"")</f>
        <v>0</v>
      </c>
      <c r="BU123">
        <f>IF(Charts!$B$3="none",E1825,IF(AM1825="",NA(),AM1825))</f>
        <v>0</v>
      </c>
      <c r="BV123">
        <f>IF(Charts!$B$3="none",F1825,IF(AN1825="",NA(),AN1825))</f>
        <v>0</v>
      </c>
      <c r="BW123">
        <f>IF(Charts!$B$3="none",G1825,IF(AO1825="",NA(),AO1825))</f>
        <v>0</v>
      </c>
      <c r="BX123">
        <f>IF(Charts!$B$3="none",H1825,IF(AP1825="",NA(),AP1825))</f>
        <v>0</v>
      </c>
      <c r="BY123">
        <f>IF(Charts!$B$3="none",I1825,IF(AQ1825="",NA(),AQ1825))</f>
        <v>0</v>
      </c>
      <c r="BZ123">
        <f>IF(Charts!$B$3="none",J1825,IF(AR1825="",NA(),AR1825))</f>
        <v>0</v>
      </c>
      <c r="CA123">
        <f>IF(Charts!$B$3="none",K1825,IF(AS1825="",NA(),AS1825))</f>
        <v>0</v>
      </c>
      <c r="CB123">
        <f>IF(Charts!$B$3="none",L1825,IF(AT1825="",NA(),AT1825))</f>
        <v>0</v>
      </c>
      <c r="CC123">
        <f>IF(Charts!$B$3="none",M1825,IF(AU1825="",NA(),AU1825))</f>
        <v>0</v>
      </c>
      <c r="CD123">
        <f>IF(Charts!$B$3="none",N1825,IF(AV1825="",NA(),AV1825))</f>
        <v>0</v>
      </c>
      <c r="CE123">
        <f>IF(Charts!$B$3="none",O1825,IF(AW1825="",NA(),AW1825))</f>
        <v>0</v>
      </c>
      <c r="CF123">
        <f>IF(Charts!$B$3="none",P1825,IF(AX1825="",NA(),AX1825))</f>
        <v>0</v>
      </c>
      <c r="CG123">
        <f>IF(Charts!$B$3="none",Q1825,IF(AY1825="",NA(),AY1825))</f>
        <v>0</v>
      </c>
      <c r="CH123">
        <f>IF(Charts!$B$3="none",R1825,IF(AZ1825="",NA(),AZ1825))</f>
        <v>0</v>
      </c>
      <c r="CI123">
        <f>IF(Charts!$B$3="none",S1825,IF(BA1825="",NA(),BA1825))</f>
        <v>0</v>
      </c>
      <c r="CJ123">
        <f>IF(Charts!$B$3="none",T1825,IF(BB1825="",NA(),BB1825))</f>
        <v>0</v>
      </c>
      <c r="CK123">
        <f>IF(Charts!$B$3="none",U1825,IF(BC1825="",NA(),BC1825))</f>
        <v>0</v>
      </c>
      <c r="CL123">
        <f>IF(Charts!$B$3="none",V1825,IF(BD1825="",NA(),BD1825))</f>
        <v>0</v>
      </c>
      <c r="CM123">
        <f>IF(Charts!$B$3="none",W1825,IF(BE1825="",NA(),BE1825))</f>
        <v>0</v>
      </c>
      <c r="CN123">
        <f>IF(Charts!$B$3="none",X1825,IF(BF1825="",NA(),BF1825))</f>
        <v>0</v>
      </c>
      <c r="CO123">
        <f>IF(Charts!$B$3="none",Y1825,IF(BG1825="",NA(),BG1825))</f>
        <v>0</v>
      </c>
      <c r="CP123">
        <f>IF(Charts!$B$3="none",Z1825,IF(BH1825="",NA(),BH1825))</f>
        <v>0</v>
      </c>
      <c r="CQ123">
        <f>IF(Charts!$B$3="none",AA1825,IF(BI1825="",NA(),BI1825))</f>
        <v>0</v>
      </c>
      <c r="CR123">
        <f>IF(Charts!$B$3="none",AB1825,IF(BJ1825="",NA(),BJ1825))</f>
        <v>0</v>
      </c>
      <c r="CS123">
        <f>IF(Charts!$B$3="none",AC1825,IF(BK1825="",NA(),BK1825))</f>
        <v>0</v>
      </c>
      <c r="CT123">
        <f>IF(Charts!$B$3="none",AD1825,IF(BL1825="",NA(),BL1825))</f>
        <v>0</v>
      </c>
      <c r="CU123">
        <f>IF(Charts!$B$3="none",AE1825,IF(BM1825="",NA(),BM1825))</f>
        <v>0</v>
      </c>
      <c r="CV123">
        <f>IF(Charts!$B$3="none",AF1825,IF(BN1825="",NA(),BN1825))</f>
        <v>0</v>
      </c>
      <c r="CW123">
        <f>IF(Charts!$B$3="none",AG1825,IF(BO1825="",NA(),BO1825))</f>
        <v>0</v>
      </c>
      <c r="CX123">
        <f>IF(Charts!$B$3="none",AH1825,IF(BP1825="",NA(),BP1825))</f>
        <v>0</v>
      </c>
      <c r="CY123">
        <f>IF(Charts!$B$3="none",AI1825,IF(BQ1825="",NA(),BQ1825))</f>
        <v>0</v>
      </c>
      <c r="CZ123">
        <f>IF(Charts!$B$3="none",AJ1825,IF(BR1825="",NA(),BR1825))</f>
        <v>0</v>
      </c>
    </row>
    <row r="124" spans="4:104">
      <c r="D124">
        <v>120</v>
      </c>
      <c r="E124">
        <f>IF(INDIRECT(ADDRESS($D124+2,E$2+1,,,"Instances"))="","",INDIRECT(ADDRESS($D124+2,E$2+1,,,"Instances")))</f>
        <v>0</v>
      </c>
      <c r="F124">
        <f>IFERROR(SMALL(E5:E343,ROW()-ROW($F$5)+1),"")</f>
        <v>0</v>
      </c>
      <c r="H124">
        <f>IFERROR(SUM(F5:F124),"")</f>
        <v>0</v>
      </c>
      <c r="I124">
        <f>IF(INDIRECT(ADDRESS($D124+2,I$2+1,,,"Instances"))="","",INDIRECT(ADDRESS($D124+2,I$2+1,,,"Instances")))</f>
        <v>0</v>
      </c>
      <c r="J124">
        <f>IFERROR(SMALL(I5:I343,ROW()-ROW($J$5)+1),"")</f>
        <v>0</v>
      </c>
      <c r="L124">
        <f>IFERROR(SUM(J5:J124),"")</f>
        <v>0</v>
      </c>
      <c r="M124">
        <f>IF(INDIRECT(ADDRESS($D124+2,M$2+1,,,"Instances"))="","",INDIRECT(ADDRESS($D124+2,M$2+1,,,"Instances")))</f>
        <v>0</v>
      </c>
      <c r="N124">
        <f>IFERROR(SMALL(M5:M343,ROW()-ROW($N$5)+1),"")</f>
        <v>0</v>
      </c>
      <c r="P124">
        <f>IFERROR(SUM(N5:N124),"")</f>
        <v>0</v>
      </c>
      <c r="Q124">
        <f>IF(INDIRECT(ADDRESS($D124+2,Q$2+1,,,"Instances"))="","",INDIRECT(ADDRESS($D124+2,Q$2+1,,,"Instances")))</f>
        <v>0</v>
      </c>
      <c r="R124">
        <f>IFERROR(SMALL(Q5:Q343,ROW()-ROW($R$5)+1),"")</f>
        <v>0</v>
      </c>
      <c r="T124">
        <f>IFERROR(SUM(R5:R124),"")</f>
        <v>0</v>
      </c>
      <c r="U124">
        <f>IF(INDIRECT(ADDRESS($D124+2,U$2+1,,,"Instances"))="","",INDIRECT(ADDRESS($D124+2,U$2+1,,,"Instances")))</f>
        <v>0</v>
      </c>
      <c r="V124">
        <f>IFERROR(SMALL(U5:U343,ROW()-ROW($V$5)+1),"")</f>
        <v>0</v>
      </c>
      <c r="X124">
        <f>IFERROR(SUM(V5:V124),"")</f>
        <v>0</v>
      </c>
      <c r="Y124">
        <f>IF(INDIRECT(ADDRESS($D124+2,Y$2+1,,,"Instances"))="","",INDIRECT(ADDRESS($D124+2,Y$2+1,,,"Instances")))</f>
        <v>0</v>
      </c>
      <c r="Z124">
        <f>IFERROR(SMALL(Y5:Y343,ROW()-ROW($Z$5)+1),"")</f>
        <v>0</v>
      </c>
      <c r="AB124">
        <f>IFERROR(SUM(Z5:Z124),"")</f>
        <v>0</v>
      </c>
      <c r="AC124">
        <f>IF(INDIRECT(ADDRESS($D124+2,AC$2+1,,,"Instances"))="","",INDIRECT(ADDRESS($D124+2,AC$2+1,,,"Instances")))</f>
        <v>0</v>
      </c>
      <c r="AD124">
        <f>IFERROR(SMALL(AC5:AC343,ROW()-ROW($AD$5)+1),"")</f>
        <v>0</v>
      </c>
      <c r="AF124">
        <f>IFERROR(SUM(AD5:AD124),"")</f>
        <v>0</v>
      </c>
      <c r="AG124">
        <f>IF(INDIRECT(ADDRESS($D124+2,AG$2+1,,,"Instances"))="","",INDIRECT(ADDRESS($D124+2,AG$2+1,,,"Instances")))</f>
        <v>0</v>
      </c>
      <c r="AH124">
        <f>IFERROR(SMALL(AG5:AG343,ROW()-ROW($AH$5)+1),"")</f>
        <v>0</v>
      </c>
      <c r="AJ124">
        <f>IFERROR(SUM(AH5:AH124),"")</f>
        <v>0</v>
      </c>
      <c r="AL124">
        <v>120</v>
      </c>
      <c r="AM124" cm="1">
        <f t="array" ref="AM124">_xlfn.SWITCH(Charts!$B$3,"average", AVERAGE(INDIRECT(ADDRESS(119+3,AM$2+1,,,"Instances") &amp; ":" &amp; ADDRESS(119+3,AM$2+1))),"median", MEDIAN(INDIRECT(ADDRESS(119+3,AM$2+1,,,"Instances") &amp; ":" &amp; ADDRESS(119+3,AM$2+1))),"min", MIN(INDIRECT(ADDRESS(119+3,AM$2+1,,,"Instances") &amp; ":" &amp; ADDRESS(119+3,AM$2+1))),"max", MAX(INDIRECT(ADDRESS(119+3,AM$2+1,,,"Instances") &amp; ":" &amp; ADDRESS(119+3,AM$2+1))),"diff", MAX(INDIRECT(ADDRESS(119+3,AM$2+1,,,"Instances") &amp; ":" &amp; ADDRESS(119+3,AM$2+1)))-MIN(INDIRECT(ADDRESS(119+3,AM$2+1,,,"Instances") &amp; ":" &amp; ADDRESS(119+3,AM$2+1))))</f>
        <v>0</v>
      </c>
      <c r="AN124">
        <f>IFERROR(SMALL(AM5:AM343,ROW()-ROW($AN$5)+1),"")</f>
        <v>0</v>
      </c>
      <c r="AP124">
        <f>IFERROR(SUM(AN5:AN124),"")</f>
        <v>0</v>
      </c>
      <c r="AQ124" cm="1">
        <f t="array" ref="AQ124">_xlfn.SWITCH(Charts!$B$3,"average", AVERAGE(INDIRECT(ADDRESS(119+3,AQ$2+1,,,"Instances") &amp; ":" &amp; ADDRESS(119+3,AQ$2+1))),"median", MEDIAN(INDIRECT(ADDRESS(119+3,AQ$2+1,,,"Instances") &amp; ":" &amp; ADDRESS(119+3,AQ$2+1))),"min", MIN(INDIRECT(ADDRESS(119+3,AQ$2+1,,,"Instances") &amp; ":" &amp; ADDRESS(119+3,AQ$2+1))),"max", MAX(INDIRECT(ADDRESS(119+3,AQ$2+1,,,"Instances") &amp; ":" &amp; ADDRESS(119+3,AQ$2+1))),"diff", MAX(INDIRECT(ADDRESS(119+3,AQ$2+1,,,"Instances") &amp; ":" &amp; ADDRESS(119+3,AQ$2+1)))-MIN(INDIRECT(ADDRESS(119+3,AQ$2+1,,,"Instances") &amp; ":" &amp; ADDRESS(119+3,AQ$2+1))))</f>
        <v>0</v>
      </c>
      <c r="AR124">
        <f>IFERROR(SMALL(AQ5:AQ343,ROW()-ROW($AR$5)+1),"")</f>
        <v>0</v>
      </c>
      <c r="AT124">
        <f>IFERROR(SUM(AR5:AR124),"")</f>
        <v>0</v>
      </c>
      <c r="AU124" cm="1">
        <f t="array" ref="AU124">_xlfn.SWITCH(Charts!$B$3,"average", AVERAGE(INDIRECT(ADDRESS(119+3,AU$2+1,,,"Instances") &amp; ":" &amp; ADDRESS(119+3,AU$2+1))),"median", MEDIAN(INDIRECT(ADDRESS(119+3,AU$2+1,,,"Instances") &amp; ":" &amp; ADDRESS(119+3,AU$2+1))),"min", MIN(INDIRECT(ADDRESS(119+3,AU$2+1,,,"Instances") &amp; ":" &amp; ADDRESS(119+3,AU$2+1))),"max", MAX(INDIRECT(ADDRESS(119+3,AU$2+1,,,"Instances") &amp; ":" &amp; ADDRESS(119+3,AU$2+1))),"diff", MAX(INDIRECT(ADDRESS(119+3,AU$2+1,,,"Instances") &amp; ":" &amp; ADDRESS(119+3,AU$2+1)))-MIN(INDIRECT(ADDRESS(119+3,AU$2+1,,,"Instances") &amp; ":" &amp; ADDRESS(119+3,AU$2+1))))</f>
        <v>0</v>
      </c>
      <c r="AV124">
        <f>IFERROR(SMALL(AU5:AU343,ROW()-ROW($AV$5)+1),"")</f>
        <v>0</v>
      </c>
      <c r="AX124">
        <f>IFERROR(SUM(AV5:AV124),"")</f>
        <v>0</v>
      </c>
      <c r="AY124" cm="1">
        <f t="array" ref="AY124">_xlfn.SWITCH(Charts!$B$3,"average", AVERAGE(INDIRECT(ADDRESS(119+3,AY$2+1,,,"Instances") &amp; ":" &amp; ADDRESS(119+3,AY$2+1))),"median", MEDIAN(INDIRECT(ADDRESS(119+3,AY$2+1,,,"Instances") &amp; ":" &amp; ADDRESS(119+3,AY$2+1))),"min", MIN(INDIRECT(ADDRESS(119+3,AY$2+1,,,"Instances") &amp; ":" &amp; ADDRESS(119+3,AY$2+1))),"max", MAX(INDIRECT(ADDRESS(119+3,AY$2+1,,,"Instances") &amp; ":" &amp; ADDRESS(119+3,AY$2+1))),"diff", MAX(INDIRECT(ADDRESS(119+3,AY$2+1,,,"Instances") &amp; ":" &amp; ADDRESS(119+3,AY$2+1)))-MIN(INDIRECT(ADDRESS(119+3,AY$2+1,,,"Instances") &amp; ":" &amp; ADDRESS(119+3,AY$2+1))))</f>
        <v>0</v>
      </c>
      <c r="AZ124">
        <f>IFERROR(SMALL(AY5:AY343,ROW()-ROW($AZ$5)+1),"")</f>
        <v>0</v>
      </c>
      <c r="BB124">
        <f>IFERROR(SUM(AZ5:AZ124),"")</f>
        <v>0</v>
      </c>
      <c r="BC124" cm="1">
        <f t="array" ref="BC124">_xlfn.SWITCH(Charts!$B$3,"average", AVERAGE(INDIRECT(ADDRESS(119+3,BC$2+1,,,"Instances") &amp; ":" &amp; ADDRESS(119+3,BC$2+1))),"median", MEDIAN(INDIRECT(ADDRESS(119+3,BC$2+1,,,"Instances") &amp; ":" &amp; ADDRESS(119+3,BC$2+1))),"min", MIN(INDIRECT(ADDRESS(119+3,BC$2+1,,,"Instances") &amp; ":" &amp; ADDRESS(119+3,BC$2+1))),"max", MAX(INDIRECT(ADDRESS(119+3,BC$2+1,,,"Instances") &amp; ":" &amp; ADDRESS(119+3,BC$2+1))),"diff", MAX(INDIRECT(ADDRESS(119+3,BC$2+1,,,"Instances") &amp; ":" &amp; ADDRESS(119+3,BC$2+1)))-MIN(INDIRECT(ADDRESS(119+3,BC$2+1,,,"Instances") &amp; ":" &amp; ADDRESS(119+3,BC$2+1))))</f>
        <v>0</v>
      </c>
      <c r="BD124">
        <f>IFERROR(SMALL(BC5:BC343,ROW()-ROW($BD$5)+1),"")</f>
        <v>0</v>
      </c>
      <c r="BF124">
        <f>IFERROR(SUM(BD5:BD124),"")</f>
        <v>0</v>
      </c>
      <c r="BG124" cm="1">
        <f t="array" ref="BG124">_xlfn.SWITCH(Charts!$B$3,"average", AVERAGE(INDIRECT(ADDRESS(119+3,BG$2+1,,,"Instances") &amp; ":" &amp; ADDRESS(119+3,BG$2+1))),"median", MEDIAN(INDIRECT(ADDRESS(119+3,BG$2+1,,,"Instances") &amp; ":" &amp; ADDRESS(119+3,BG$2+1))),"min", MIN(INDIRECT(ADDRESS(119+3,BG$2+1,,,"Instances") &amp; ":" &amp; ADDRESS(119+3,BG$2+1))),"max", MAX(INDIRECT(ADDRESS(119+3,BG$2+1,,,"Instances") &amp; ":" &amp; ADDRESS(119+3,BG$2+1))),"diff", MAX(INDIRECT(ADDRESS(119+3,BG$2+1,,,"Instances") &amp; ":" &amp; ADDRESS(119+3,BG$2+1)))-MIN(INDIRECT(ADDRESS(119+3,BG$2+1,,,"Instances") &amp; ":" &amp; ADDRESS(119+3,BG$2+1))))</f>
        <v>0</v>
      </c>
      <c r="BH124">
        <f>IFERROR(SMALL(BG5:BG343,ROW()-ROW($BH$5)+1),"")</f>
        <v>0</v>
      </c>
      <c r="BJ124">
        <f>IFERROR(SUM(BH5:BH124),"")</f>
        <v>0</v>
      </c>
      <c r="BK124" cm="1">
        <f t="array" ref="BK124">_xlfn.SWITCH(Charts!$B$3,"average", AVERAGE(INDIRECT(ADDRESS(119+3,BK$2+1,,,"Instances") &amp; ":" &amp; ADDRESS(119+3,BK$2+1))),"median", MEDIAN(INDIRECT(ADDRESS(119+3,BK$2+1,,,"Instances") &amp; ":" &amp; ADDRESS(119+3,BK$2+1))),"min", MIN(INDIRECT(ADDRESS(119+3,BK$2+1,,,"Instances") &amp; ":" &amp; ADDRESS(119+3,BK$2+1))),"max", MAX(INDIRECT(ADDRESS(119+3,BK$2+1,,,"Instances") &amp; ":" &amp; ADDRESS(119+3,BK$2+1))),"diff", MAX(INDIRECT(ADDRESS(119+3,BK$2+1,,,"Instances") &amp; ":" &amp; ADDRESS(119+3,BK$2+1)))-MIN(INDIRECT(ADDRESS(119+3,BK$2+1,,,"Instances") &amp; ":" &amp; ADDRESS(119+3,BK$2+1))))</f>
        <v>0</v>
      </c>
      <c r="BL124">
        <f>IFERROR(SMALL(BK5:BK343,ROW()-ROW($BL$5)+1),"")</f>
        <v>0</v>
      </c>
      <c r="BN124">
        <f>IFERROR(SUM(BL5:BL124),"")</f>
        <v>0</v>
      </c>
      <c r="BO124" cm="1">
        <f t="array" ref="BO124">_xlfn.SWITCH(Charts!$B$3,"average", AVERAGE(INDIRECT(ADDRESS(119+3,BO$2+1,,,"Instances") &amp; ":" &amp; ADDRESS(119+3,BO$2+1))),"median", MEDIAN(INDIRECT(ADDRESS(119+3,BO$2+1,,,"Instances") &amp; ":" &amp; ADDRESS(119+3,BO$2+1))),"min", MIN(INDIRECT(ADDRESS(119+3,BO$2+1,,,"Instances") &amp; ":" &amp; ADDRESS(119+3,BO$2+1))),"max", MAX(INDIRECT(ADDRESS(119+3,BO$2+1,,,"Instances") &amp; ":" &amp; ADDRESS(119+3,BO$2+1))),"diff", MAX(INDIRECT(ADDRESS(119+3,BO$2+1,,,"Instances") &amp; ":" &amp; ADDRESS(119+3,BO$2+1)))-MIN(INDIRECT(ADDRESS(119+3,BO$2+1,,,"Instances") &amp; ":" &amp; ADDRESS(119+3,BO$2+1))))</f>
        <v>0</v>
      </c>
      <c r="BP124">
        <f>IFERROR(SMALL(BO5:BO343,ROW()-ROW($BP$5)+1),"")</f>
        <v>0</v>
      </c>
      <c r="BR124">
        <f>IFERROR(SUM(BP5:BP124),"")</f>
        <v>0</v>
      </c>
      <c r="BU124">
        <f>IF(Charts!$B$3="none",E1826,IF(AM1826="",NA(),AM1826))</f>
        <v>0</v>
      </c>
      <c r="BV124">
        <f>IF(Charts!$B$3="none",F1826,IF(AN1826="",NA(),AN1826))</f>
        <v>0</v>
      </c>
      <c r="BW124">
        <f>IF(Charts!$B$3="none",G1826,IF(AO1826="",NA(),AO1826))</f>
        <v>0</v>
      </c>
      <c r="BX124">
        <f>IF(Charts!$B$3="none",H1826,IF(AP1826="",NA(),AP1826))</f>
        <v>0</v>
      </c>
      <c r="BY124">
        <f>IF(Charts!$B$3="none",I1826,IF(AQ1826="",NA(),AQ1826))</f>
        <v>0</v>
      </c>
      <c r="BZ124">
        <f>IF(Charts!$B$3="none",J1826,IF(AR1826="",NA(),AR1826))</f>
        <v>0</v>
      </c>
      <c r="CA124">
        <f>IF(Charts!$B$3="none",K1826,IF(AS1826="",NA(),AS1826))</f>
        <v>0</v>
      </c>
      <c r="CB124">
        <f>IF(Charts!$B$3="none",L1826,IF(AT1826="",NA(),AT1826))</f>
        <v>0</v>
      </c>
      <c r="CC124">
        <f>IF(Charts!$B$3="none",M1826,IF(AU1826="",NA(),AU1826))</f>
        <v>0</v>
      </c>
      <c r="CD124">
        <f>IF(Charts!$B$3="none",N1826,IF(AV1826="",NA(),AV1826))</f>
        <v>0</v>
      </c>
      <c r="CE124">
        <f>IF(Charts!$B$3="none",O1826,IF(AW1826="",NA(),AW1826))</f>
        <v>0</v>
      </c>
      <c r="CF124">
        <f>IF(Charts!$B$3="none",P1826,IF(AX1826="",NA(),AX1826))</f>
        <v>0</v>
      </c>
      <c r="CG124">
        <f>IF(Charts!$B$3="none",Q1826,IF(AY1826="",NA(),AY1826))</f>
        <v>0</v>
      </c>
      <c r="CH124">
        <f>IF(Charts!$B$3="none",R1826,IF(AZ1826="",NA(),AZ1826))</f>
        <v>0</v>
      </c>
      <c r="CI124">
        <f>IF(Charts!$B$3="none",S1826,IF(BA1826="",NA(),BA1826))</f>
        <v>0</v>
      </c>
      <c r="CJ124">
        <f>IF(Charts!$B$3="none",T1826,IF(BB1826="",NA(),BB1826))</f>
        <v>0</v>
      </c>
      <c r="CK124">
        <f>IF(Charts!$B$3="none",U1826,IF(BC1826="",NA(),BC1826))</f>
        <v>0</v>
      </c>
      <c r="CL124">
        <f>IF(Charts!$B$3="none",V1826,IF(BD1826="",NA(),BD1826))</f>
        <v>0</v>
      </c>
      <c r="CM124">
        <f>IF(Charts!$B$3="none",W1826,IF(BE1826="",NA(),BE1826))</f>
        <v>0</v>
      </c>
      <c r="CN124">
        <f>IF(Charts!$B$3="none",X1826,IF(BF1826="",NA(),BF1826))</f>
        <v>0</v>
      </c>
      <c r="CO124">
        <f>IF(Charts!$B$3="none",Y1826,IF(BG1826="",NA(),BG1826))</f>
        <v>0</v>
      </c>
      <c r="CP124">
        <f>IF(Charts!$B$3="none",Z1826,IF(BH1826="",NA(),BH1826))</f>
        <v>0</v>
      </c>
      <c r="CQ124">
        <f>IF(Charts!$B$3="none",AA1826,IF(BI1826="",NA(),BI1826))</f>
        <v>0</v>
      </c>
      <c r="CR124">
        <f>IF(Charts!$B$3="none",AB1826,IF(BJ1826="",NA(),BJ1826))</f>
        <v>0</v>
      </c>
      <c r="CS124">
        <f>IF(Charts!$B$3="none",AC1826,IF(BK1826="",NA(),BK1826))</f>
        <v>0</v>
      </c>
      <c r="CT124">
        <f>IF(Charts!$B$3="none",AD1826,IF(BL1826="",NA(),BL1826))</f>
        <v>0</v>
      </c>
      <c r="CU124">
        <f>IF(Charts!$B$3="none",AE1826,IF(BM1826="",NA(),BM1826))</f>
        <v>0</v>
      </c>
      <c r="CV124">
        <f>IF(Charts!$B$3="none",AF1826,IF(BN1826="",NA(),BN1826))</f>
        <v>0</v>
      </c>
      <c r="CW124">
        <f>IF(Charts!$B$3="none",AG1826,IF(BO1826="",NA(),BO1826))</f>
        <v>0</v>
      </c>
      <c r="CX124">
        <f>IF(Charts!$B$3="none",AH1826,IF(BP1826="",NA(),BP1826))</f>
        <v>0</v>
      </c>
      <c r="CY124">
        <f>IF(Charts!$B$3="none",AI1826,IF(BQ1826="",NA(),BQ1826))</f>
        <v>0</v>
      </c>
      <c r="CZ124">
        <f>IF(Charts!$B$3="none",AJ1826,IF(BR1826="",NA(),BR1826))</f>
        <v>0</v>
      </c>
    </row>
    <row r="125" spans="4:104">
      <c r="D125">
        <v>121</v>
      </c>
      <c r="E125">
        <f>IF(INDIRECT(ADDRESS($D125+2,E$2+1,,,"Instances"))="","",INDIRECT(ADDRESS($D125+2,E$2+1,,,"Instances")))</f>
        <v>0</v>
      </c>
      <c r="F125">
        <f>IFERROR(SMALL(E5:E343,ROW()-ROW($F$5)+1),"")</f>
        <v>0</v>
      </c>
      <c r="H125">
        <f>IFERROR(SUM(F5:F125),"")</f>
        <v>0</v>
      </c>
      <c r="I125">
        <f>IF(INDIRECT(ADDRESS($D125+2,I$2+1,,,"Instances"))="","",INDIRECT(ADDRESS($D125+2,I$2+1,,,"Instances")))</f>
        <v>0</v>
      </c>
      <c r="J125">
        <f>IFERROR(SMALL(I5:I343,ROW()-ROW($J$5)+1),"")</f>
        <v>0</v>
      </c>
      <c r="L125">
        <f>IFERROR(SUM(J5:J125),"")</f>
        <v>0</v>
      </c>
      <c r="M125">
        <f>IF(INDIRECT(ADDRESS($D125+2,M$2+1,,,"Instances"))="","",INDIRECT(ADDRESS($D125+2,M$2+1,,,"Instances")))</f>
        <v>0</v>
      </c>
      <c r="N125">
        <f>IFERROR(SMALL(M5:M343,ROW()-ROW($N$5)+1),"")</f>
        <v>0</v>
      </c>
      <c r="P125">
        <f>IFERROR(SUM(N5:N125),"")</f>
        <v>0</v>
      </c>
      <c r="Q125">
        <f>IF(INDIRECT(ADDRESS($D125+2,Q$2+1,,,"Instances"))="","",INDIRECT(ADDRESS($D125+2,Q$2+1,,,"Instances")))</f>
        <v>0</v>
      </c>
      <c r="R125">
        <f>IFERROR(SMALL(Q5:Q343,ROW()-ROW($R$5)+1),"")</f>
        <v>0</v>
      </c>
      <c r="T125">
        <f>IFERROR(SUM(R5:R125),"")</f>
        <v>0</v>
      </c>
      <c r="U125">
        <f>IF(INDIRECT(ADDRESS($D125+2,U$2+1,,,"Instances"))="","",INDIRECT(ADDRESS($D125+2,U$2+1,,,"Instances")))</f>
        <v>0</v>
      </c>
      <c r="V125">
        <f>IFERROR(SMALL(U5:U343,ROW()-ROW($V$5)+1),"")</f>
        <v>0</v>
      </c>
      <c r="X125">
        <f>IFERROR(SUM(V5:V125),"")</f>
        <v>0</v>
      </c>
      <c r="Y125">
        <f>IF(INDIRECT(ADDRESS($D125+2,Y$2+1,,,"Instances"))="","",INDIRECT(ADDRESS($D125+2,Y$2+1,,,"Instances")))</f>
        <v>0</v>
      </c>
      <c r="Z125">
        <f>IFERROR(SMALL(Y5:Y343,ROW()-ROW($Z$5)+1),"")</f>
        <v>0</v>
      </c>
      <c r="AB125">
        <f>IFERROR(SUM(Z5:Z125),"")</f>
        <v>0</v>
      </c>
      <c r="AC125">
        <f>IF(INDIRECT(ADDRESS($D125+2,AC$2+1,,,"Instances"))="","",INDIRECT(ADDRESS($D125+2,AC$2+1,,,"Instances")))</f>
        <v>0</v>
      </c>
      <c r="AD125">
        <f>IFERROR(SMALL(AC5:AC343,ROW()-ROW($AD$5)+1),"")</f>
        <v>0</v>
      </c>
      <c r="AF125">
        <f>IFERROR(SUM(AD5:AD125),"")</f>
        <v>0</v>
      </c>
      <c r="AG125">
        <f>IF(INDIRECT(ADDRESS($D125+2,AG$2+1,,,"Instances"))="","",INDIRECT(ADDRESS($D125+2,AG$2+1,,,"Instances")))</f>
        <v>0</v>
      </c>
      <c r="AH125">
        <f>IFERROR(SMALL(AG5:AG343,ROW()-ROW($AH$5)+1),"")</f>
        <v>0</v>
      </c>
      <c r="AJ125">
        <f>IFERROR(SUM(AH5:AH125),"")</f>
        <v>0</v>
      </c>
      <c r="AL125">
        <v>121</v>
      </c>
      <c r="AM125" cm="1">
        <f t="array" ref="AM125">_xlfn.SWITCH(Charts!$B$3,"average", AVERAGE(INDIRECT(ADDRESS(120+3,AM$2+1,,,"Instances") &amp; ":" &amp; ADDRESS(120+3,AM$2+1))),"median", MEDIAN(INDIRECT(ADDRESS(120+3,AM$2+1,,,"Instances") &amp; ":" &amp; ADDRESS(120+3,AM$2+1))),"min", MIN(INDIRECT(ADDRESS(120+3,AM$2+1,,,"Instances") &amp; ":" &amp; ADDRESS(120+3,AM$2+1))),"max", MAX(INDIRECT(ADDRESS(120+3,AM$2+1,,,"Instances") &amp; ":" &amp; ADDRESS(120+3,AM$2+1))),"diff", MAX(INDIRECT(ADDRESS(120+3,AM$2+1,,,"Instances") &amp; ":" &amp; ADDRESS(120+3,AM$2+1)))-MIN(INDIRECT(ADDRESS(120+3,AM$2+1,,,"Instances") &amp; ":" &amp; ADDRESS(120+3,AM$2+1))))</f>
        <v>0</v>
      </c>
      <c r="AN125">
        <f>IFERROR(SMALL(AM5:AM343,ROW()-ROW($AN$5)+1),"")</f>
        <v>0</v>
      </c>
      <c r="AP125">
        <f>IFERROR(SUM(AN5:AN125),"")</f>
        <v>0</v>
      </c>
      <c r="AQ125" cm="1">
        <f t="array" ref="AQ125">_xlfn.SWITCH(Charts!$B$3,"average", AVERAGE(INDIRECT(ADDRESS(120+3,AQ$2+1,,,"Instances") &amp; ":" &amp; ADDRESS(120+3,AQ$2+1))),"median", MEDIAN(INDIRECT(ADDRESS(120+3,AQ$2+1,,,"Instances") &amp; ":" &amp; ADDRESS(120+3,AQ$2+1))),"min", MIN(INDIRECT(ADDRESS(120+3,AQ$2+1,,,"Instances") &amp; ":" &amp; ADDRESS(120+3,AQ$2+1))),"max", MAX(INDIRECT(ADDRESS(120+3,AQ$2+1,,,"Instances") &amp; ":" &amp; ADDRESS(120+3,AQ$2+1))),"diff", MAX(INDIRECT(ADDRESS(120+3,AQ$2+1,,,"Instances") &amp; ":" &amp; ADDRESS(120+3,AQ$2+1)))-MIN(INDIRECT(ADDRESS(120+3,AQ$2+1,,,"Instances") &amp; ":" &amp; ADDRESS(120+3,AQ$2+1))))</f>
        <v>0</v>
      </c>
      <c r="AR125">
        <f>IFERROR(SMALL(AQ5:AQ343,ROW()-ROW($AR$5)+1),"")</f>
        <v>0</v>
      </c>
      <c r="AT125">
        <f>IFERROR(SUM(AR5:AR125),"")</f>
        <v>0</v>
      </c>
      <c r="AU125" cm="1">
        <f t="array" ref="AU125">_xlfn.SWITCH(Charts!$B$3,"average", AVERAGE(INDIRECT(ADDRESS(120+3,AU$2+1,,,"Instances") &amp; ":" &amp; ADDRESS(120+3,AU$2+1))),"median", MEDIAN(INDIRECT(ADDRESS(120+3,AU$2+1,,,"Instances") &amp; ":" &amp; ADDRESS(120+3,AU$2+1))),"min", MIN(INDIRECT(ADDRESS(120+3,AU$2+1,,,"Instances") &amp; ":" &amp; ADDRESS(120+3,AU$2+1))),"max", MAX(INDIRECT(ADDRESS(120+3,AU$2+1,,,"Instances") &amp; ":" &amp; ADDRESS(120+3,AU$2+1))),"diff", MAX(INDIRECT(ADDRESS(120+3,AU$2+1,,,"Instances") &amp; ":" &amp; ADDRESS(120+3,AU$2+1)))-MIN(INDIRECT(ADDRESS(120+3,AU$2+1,,,"Instances") &amp; ":" &amp; ADDRESS(120+3,AU$2+1))))</f>
        <v>0</v>
      </c>
      <c r="AV125">
        <f>IFERROR(SMALL(AU5:AU343,ROW()-ROW($AV$5)+1),"")</f>
        <v>0</v>
      </c>
      <c r="AX125">
        <f>IFERROR(SUM(AV5:AV125),"")</f>
        <v>0</v>
      </c>
      <c r="AY125" cm="1">
        <f t="array" ref="AY125">_xlfn.SWITCH(Charts!$B$3,"average", AVERAGE(INDIRECT(ADDRESS(120+3,AY$2+1,,,"Instances") &amp; ":" &amp; ADDRESS(120+3,AY$2+1))),"median", MEDIAN(INDIRECT(ADDRESS(120+3,AY$2+1,,,"Instances") &amp; ":" &amp; ADDRESS(120+3,AY$2+1))),"min", MIN(INDIRECT(ADDRESS(120+3,AY$2+1,,,"Instances") &amp; ":" &amp; ADDRESS(120+3,AY$2+1))),"max", MAX(INDIRECT(ADDRESS(120+3,AY$2+1,,,"Instances") &amp; ":" &amp; ADDRESS(120+3,AY$2+1))),"diff", MAX(INDIRECT(ADDRESS(120+3,AY$2+1,,,"Instances") &amp; ":" &amp; ADDRESS(120+3,AY$2+1)))-MIN(INDIRECT(ADDRESS(120+3,AY$2+1,,,"Instances") &amp; ":" &amp; ADDRESS(120+3,AY$2+1))))</f>
        <v>0</v>
      </c>
      <c r="AZ125">
        <f>IFERROR(SMALL(AY5:AY343,ROW()-ROW($AZ$5)+1),"")</f>
        <v>0</v>
      </c>
      <c r="BB125">
        <f>IFERROR(SUM(AZ5:AZ125),"")</f>
        <v>0</v>
      </c>
      <c r="BC125" cm="1">
        <f t="array" ref="BC125">_xlfn.SWITCH(Charts!$B$3,"average", AVERAGE(INDIRECT(ADDRESS(120+3,BC$2+1,,,"Instances") &amp; ":" &amp; ADDRESS(120+3,BC$2+1))),"median", MEDIAN(INDIRECT(ADDRESS(120+3,BC$2+1,,,"Instances") &amp; ":" &amp; ADDRESS(120+3,BC$2+1))),"min", MIN(INDIRECT(ADDRESS(120+3,BC$2+1,,,"Instances") &amp; ":" &amp; ADDRESS(120+3,BC$2+1))),"max", MAX(INDIRECT(ADDRESS(120+3,BC$2+1,,,"Instances") &amp; ":" &amp; ADDRESS(120+3,BC$2+1))),"diff", MAX(INDIRECT(ADDRESS(120+3,BC$2+1,,,"Instances") &amp; ":" &amp; ADDRESS(120+3,BC$2+1)))-MIN(INDIRECT(ADDRESS(120+3,BC$2+1,,,"Instances") &amp; ":" &amp; ADDRESS(120+3,BC$2+1))))</f>
        <v>0</v>
      </c>
      <c r="BD125">
        <f>IFERROR(SMALL(BC5:BC343,ROW()-ROW($BD$5)+1),"")</f>
        <v>0</v>
      </c>
      <c r="BF125">
        <f>IFERROR(SUM(BD5:BD125),"")</f>
        <v>0</v>
      </c>
      <c r="BG125" cm="1">
        <f t="array" ref="BG125">_xlfn.SWITCH(Charts!$B$3,"average", AVERAGE(INDIRECT(ADDRESS(120+3,BG$2+1,,,"Instances") &amp; ":" &amp; ADDRESS(120+3,BG$2+1))),"median", MEDIAN(INDIRECT(ADDRESS(120+3,BG$2+1,,,"Instances") &amp; ":" &amp; ADDRESS(120+3,BG$2+1))),"min", MIN(INDIRECT(ADDRESS(120+3,BG$2+1,,,"Instances") &amp; ":" &amp; ADDRESS(120+3,BG$2+1))),"max", MAX(INDIRECT(ADDRESS(120+3,BG$2+1,,,"Instances") &amp; ":" &amp; ADDRESS(120+3,BG$2+1))),"diff", MAX(INDIRECT(ADDRESS(120+3,BG$2+1,,,"Instances") &amp; ":" &amp; ADDRESS(120+3,BG$2+1)))-MIN(INDIRECT(ADDRESS(120+3,BG$2+1,,,"Instances") &amp; ":" &amp; ADDRESS(120+3,BG$2+1))))</f>
        <v>0</v>
      </c>
      <c r="BH125">
        <f>IFERROR(SMALL(BG5:BG343,ROW()-ROW($BH$5)+1),"")</f>
        <v>0</v>
      </c>
      <c r="BJ125">
        <f>IFERROR(SUM(BH5:BH125),"")</f>
        <v>0</v>
      </c>
      <c r="BK125" cm="1">
        <f t="array" ref="BK125">_xlfn.SWITCH(Charts!$B$3,"average", AVERAGE(INDIRECT(ADDRESS(120+3,BK$2+1,,,"Instances") &amp; ":" &amp; ADDRESS(120+3,BK$2+1))),"median", MEDIAN(INDIRECT(ADDRESS(120+3,BK$2+1,,,"Instances") &amp; ":" &amp; ADDRESS(120+3,BK$2+1))),"min", MIN(INDIRECT(ADDRESS(120+3,BK$2+1,,,"Instances") &amp; ":" &amp; ADDRESS(120+3,BK$2+1))),"max", MAX(INDIRECT(ADDRESS(120+3,BK$2+1,,,"Instances") &amp; ":" &amp; ADDRESS(120+3,BK$2+1))),"diff", MAX(INDIRECT(ADDRESS(120+3,BK$2+1,,,"Instances") &amp; ":" &amp; ADDRESS(120+3,BK$2+1)))-MIN(INDIRECT(ADDRESS(120+3,BK$2+1,,,"Instances") &amp; ":" &amp; ADDRESS(120+3,BK$2+1))))</f>
        <v>0</v>
      </c>
      <c r="BL125">
        <f>IFERROR(SMALL(BK5:BK343,ROW()-ROW($BL$5)+1),"")</f>
        <v>0</v>
      </c>
      <c r="BN125">
        <f>IFERROR(SUM(BL5:BL125),"")</f>
        <v>0</v>
      </c>
      <c r="BO125" cm="1">
        <f t="array" ref="BO125">_xlfn.SWITCH(Charts!$B$3,"average", AVERAGE(INDIRECT(ADDRESS(120+3,BO$2+1,,,"Instances") &amp; ":" &amp; ADDRESS(120+3,BO$2+1))),"median", MEDIAN(INDIRECT(ADDRESS(120+3,BO$2+1,,,"Instances") &amp; ":" &amp; ADDRESS(120+3,BO$2+1))),"min", MIN(INDIRECT(ADDRESS(120+3,BO$2+1,,,"Instances") &amp; ":" &amp; ADDRESS(120+3,BO$2+1))),"max", MAX(INDIRECT(ADDRESS(120+3,BO$2+1,,,"Instances") &amp; ":" &amp; ADDRESS(120+3,BO$2+1))),"diff", MAX(INDIRECT(ADDRESS(120+3,BO$2+1,,,"Instances") &amp; ":" &amp; ADDRESS(120+3,BO$2+1)))-MIN(INDIRECT(ADDRESS(120+3,BO$2+1,,,"Instances") &amp; ":" &amp; ADDRESS(120+3,BO$2+1))))</f>
        <v>0</v>
      </c>
      <c r="BP125">
        <f>IFERROR(SMALL(BO5:BO343,ROW()-ROW($BP$5)+1),"")</f>
        <v>0</v>
      </c>
      <c r="BR125">
        <f>IFERROR(SUM(BP5:BP125),"")</f>
        <v>0</v>
      </c>
      <c r="BU125">
        <f>IF(Charts!$B$3="none",E1827,IF(AM1827="",NA(),AM1827))</f>
        <v>0</v>
      </c>
      <c r="BV125">
        <f>IF(Charts!$B$3="none",F1827,IF(AN1827="",NA(),AN1827))</f>
        <v>0</v>
      </c>
      <c r="BW125">
        <f>IF(Charts!$B$3="none",G1827,IF(AO1827="",NA(),AO1827))</f>
        <v>0</v>
      </c>
      <c r="BX125">
        <f>IF(Charts!$B$3="none",H1827,IF(AP1827="",NA(),AP1827))</f>
        <v>0</v>
      </c>
      <c r="BY125">
        <f>IF(Charts!$B$3="none",I1827,IF(AQ1827="",NA(),AQ1827))</f>
        <v>0</v>
      </c>
      <c r="BZ125">
        <f>IF(Charts!$B$3="none",J1827,IF(AR1827="",NA(),AR1827))</f>
        <v>0</v>
      </c>
      <c r="CA125">
        <f>IF(Charts!$B$3="none",K1827,IF(AS1827="",NA(),AS1827))</f>
        <v>0</v>
      </c>
      <c r="CB125">
        <f>IF(Charts!$B$3="none",L1827,IF(AT1827="",NA(),AT1827))</f>
        <v>0</v>
      </c>
      <c r="CC125">
        <f>IF(Charts!$B$3="none",M1827,IF(AU1827="",NA(),AU1827))</f>
        <v>0</v>
      </c>
      <c r="CD125">
        <f>IF(Charts!$B$3="none",N1827,IF(AV1827="",NA(),AV1827))</f>
        <v>0</v>
      </c>
      <c r="CE125">
        <f>IF(Charts!$B$3="none",O1827,IF(AW1827="",NA(),AW1827))</f>
        <v>0</v>
      </c>
      <c r="CF125">
        <f>IF(Charts!$B$3="none",P1827,IF(AX1827="",NA(),AX1827))</f>
        <v>0</v>
      </c>
      <c r="CG125">
        <f>IF(Charts!$B$3="none",Q1827,IF(AY1827="",NA(),AY1827))</f>
        <v>0</v>
      </c>
      <c r="CH125">
        <f>IF(Charts!$B$3="none",R1827,IF(AZ1827="",NA(),AZ1827))</f>
        <v>0</v>
      </c>
      <c r="CI125">
        <f>IF(Charts!$B$3="none",S1827,IF(BA1827="",NA(),BA1827))</f>
        <v>0</v>
      </c>
      <c r="CJ125">
        <f>IF(Charts!$B$3="none",T1827,IF(BB1827="",NA(),BB1827))</f>
        <v>0</v>
      </c>
      <c r="CK125">
        <f>IF(Charts!$B$3="none",U1827,IF(BC1827="",NA(),BC1827))</f>
        <v>0</v>
      </c>
      <c r="CL125">
        <f>IF(Charts!$B$3="none",V1827,IF(BD1827="",NA(),BD1827))</f>
        <v>0</v>
      </c>
      <c r="CM125">
        <f>IF(Charts!$B$3="none",W1827,IF(BE1827="",NA(),BE1827))</f>
        <v>0</v>
      </c>
      <c r="CN125">
        <f>IF(Charts!$B$3="none",X1827,IF(BF1827="",NA(),BF1827))</f>
        <v>0</v>
      </c>
      <c r="CO125">
        <f>IF(Charts!$B$3="none",Y1827,IF(BG1827="",NA(),BG1827))</f>
        <v>0</v>
      </c>
      <c r="CP125">
        <f>IF(Charts!$B$3="none",Z1827,IF(BH1827="",NA(),BH1827))</f>
        <v>0</v>
      </c>
      <c r="CQ125">
        <f>IF(Charts!$B$3="none",AA1827,IF(BI1827="",NA(),BI1827))</f>
        <v>0</v>
      </c>
      <c r="CR125">
        <f>IF(Charts!$B$3="none",AB1827,IF(BJ1827="",NA(),BJ1827))</f>
        <v>0</v>
      </c>
      <c r="CS125">
        <f>IF(Charts!$B$3="none",AC1827,IF(BK1827="",NA(),BK1827))</f>
        <v>0</v>
      </c>
      <c r="CT125">
        <f>IF(Charts!$B$3="none",AD1827,IF(BL1827="",NA(),BL1827))</f>
        <v>0</v>
      </c>
      <c r="CU125">
        <f>IF(Charts!$B$3="none",AE1827,IF(BM1827="",NA(),BM1827))</f>
        <v>0</v>
      </c>
      <c r="CV125">
        <f>IF(Charts!$B$3="none",AF1827,IF(BN1827="",NA(),BN1827))</f>
        <v>0</v>
      </c>
      <c r="CW125">
        <f>IF(Charts!$B$3="none",AG1827,IF(BO1827="",NA(),BO1827))</f>
        <v>0</v>
      </c>
      <c r="CX125">
        <f>IF(Charts!$B$3="none",AH1827,IF(BP1827="",NA(),BP1827))</f>
        <v>0</v>
      </c>
      <c r="CY125">
        <f>IF(Charts!$B$3="none",AI1827,IF(BQ1827="",NA(),BQ1827))</f>
        <v>0</v>
      </c>
      <c r="CZ125">
        <f>IF(Charts!$B$3="none",AJ1827,IF(BR1827="",NA(),BR1827))</f>
        <v>0</v>
      </c>
    </row>
    <row r="126" spans="4:104">
      <c r="D126">
        <v>122</v>
      </c>
      <c r="E126">
        <f>IF(INDIRECT(ADDRESS($D126+2,E$2+1,,,"Instances"))="","",INDIRECT(ADDRESS($D126+2,E$2+1,,,"Instances")))</f>
        <v>0</v>
      </c>
      <c r="F126">
        <f>IFERROR(SMALL(E5:E343,ROW()-ROW($F$5)+1),"")</f>
        <v>0</v>
      </c>
      <c r="H126">
        <f>IFERROR(SUM(F5:F126),"")</f>
        <v>0</v>
      </c>
      <c r="I126">
        <f>IF(INDIRECT(ADDRESS($D126+2,I$2+1,,,"Instances"))="","",INDIRECT(ADDRESS($D126+2,I$2+1,,,"Instances")))</f>
        <v>0</v>
      </c>
      <c r="J126">
        <f>IFERROR(SMALL(I5:I343,ROW()-ROW($J$5)+1),"")</f>
        <v>0</v>
      </c>
      <c r="L126">
        <f>IFERROR(SUM(J5:J126),"")</f>
        <v>0</v>
      </c>
      <c r="M126">
        <f>IF(INDIRECT(ADDRESS($D126+2,M$2+1,,,"Instances"))="","",INDIRECT(ADDRESS($D126+2,M$2+1,,,"Instances")))</f>
        <v>0</v>
      </c>
      <c r="N126">
        <f>IFERROR(SMALL(M5:M343,ROW()-ROW($N$5)+1),"")</f>
        <v>0</v>
      </c>
      <c r="P126">
        <f>IFERROR(SUM(N5:N126),"")</f>
        <v>0</v>
      </c>
      <c r="Q126">
        <f>IF(INDIRECT(ADDRESS($D126+2,Q$2+1,,,"Instances"))="","",INDIRECT(ADDRESS($D126+2,Q$2+1,,,"Instances")))</f>
        <v>0</v>
      </c>
      <c r="R126">
        <f>IFERROR(SMALL(Q5:Q343,ROW()-ROW($R$5)+1),"")</f>
        <v>0</v>
      </c>
      <c r="T126">
        <f>IFERROR(SUM(R5:R126),"")</f>
        <v>0</v>
      </c>
      <c r="U126">
        <f>IF(INDIRECT(ADDRESS($D126+2,U$2+1,,,"Instances"))="","",INDIRECT(ADDRESS($D126+2,U$2+1,,,"Instances")))</f>
        <v>0</v>
      </c>
      <c r="V126">
        <f>IFERROR(SMALL(U5:U343,ROW()-ROW($V$5)+1),"")</f>
        <v>0</v>
      </c>
      <c r="X126">
        <f>IFERROR(SUM(V5:V126),"")</f>
        <v>0</v>
      </c>
      <c r="Y126">
        <f>IF(INDIRECT(ADDRESS($D126+2,Y$2+1,,,"Instances"))="","",INDIRECT(ADDRESS($D126+2,Y$2+1,,,"Instances")))</f>
        <v>0</v>
      </c>
      <c r="Z126">
        <f>IFERROR(SMALL(Y5:Y343,ROW()-ROW($Z$5)+1),"")</f>
        <v>0</v>
      </c>
      <c r="AB126">
        <f>IFERROR(SUM(Z5:Z126),"")</f>
        <v>0</v>
      </c>
      <c r="AC126">
        <f>IF(INDIRECT(ADDRESS($D126+2,AC$2+1,,,"Instances"))="","",INDIRECT(ADDRESS($D126+2,AC$2+1,,,"Instances")))</f>
        <v>0</v>
      </c>
      <c r="AD126">
        <f>IFERROR(SMALL(AC5:AC343,ROW()-ROW($AD$5)+1),"")</f>
        <v>0</v>
      </c>
      <c r="AF126">
        <f>IFERROR(SUM(AD5:AD126),"")</f>
        <v>0</v>
      </c>
      <c r="AG126">
        <f>IF(INDIRECT(ADDRESS($D126+2,AG$2+1,,,"Instances"))="","",INDIRECT(ADDRESS($D126+2,AG$2+1,,,"Instances")))</f>
        <v>0</v>
      </c>
      <c r="AH126">
        <f>IFERROR(SMALL(AG5:AG343,ROW()-ROW($AH$5)+1),"")</f>
        <v>0</v>
      </c>
      <c r="AJ126">
        <f>IFERROR(SUM(AH5:AH126),"")</f>
        <v>0</v>
      </c>
      <c r="AL126">
        <v>122</v>
      </c>
      <c r="AM126" cm="1">
        <f t="array" ref="AM126">_xlfn.SWITCH(Charts!$B$3,"average", AVERAGE(INDIRECT(ADDRESS(121+3,AM$2+1,,,"Instances") &amp; ":" &amp; ADDRESS(121+3,AM$2+1))),"median", MEDIAN(INDIRECT(ADDRESS(121+3,AM$2+1,,,"Instances") &amp; ":" &amp; ADDRESS(121+3,AM$2+1))),"min", MIN(INDIRECT(ADDRESS(121+3,AM$2+1,,,"Instances") &amp; ":" &amp; ADDRESS(121+3,AM$2+1))),"max", MAX(INDIRECT(ADDRESS(121+3,AM$2+1,,,"Instances") &amp; ":" &amp; ADDRESS(121+3,AM$2+1))),"diff", MAX(INDIRECT(ADDRESS(121+3,AM$2+1,,,"Instances") &amp; ":" &amp; ADDRESS(121+3,AM$2+1)))-MIN(INDIRECT(ADDRESS(121+3,AM$2+1,,,"Instances") &amp; ":" &amp; ADDRESS(121+3,AM$2+1))))</f>
        <v>0</v>
      </c>
      <c r="AN126">
        <f>IFERROR(SMALL(AM5:AM343,ROW()-ROW($AN$5)+1),"")</f>
        <v>0</v>
      </c>
      <c r="AP126">
        <f>IFERROR(SUM(AN5:AN126),"")</f>
        <v>0</v>
      </c>
      <c r="AQ126" cm="1">
        <f t="array" ref="AQ126">_xlfn.SWITCH(Charts!$B$3,"average", AVERAGE(INDIRECT(ADDRESS(121+3,AQ$2+1,,,"Instances") &amp; ":" &amp; ADDRESS(121+3,AQ$2+1))),"median", MEDIAN(INDIRECT(ADDRESS(121+3,AQ$2+1,,,"Instances") &amp; ":" &amp; ADDRESS(121+3,AQ$2+1))),"min", MIN(INDIRECT(ADDRESS(121+3,AQ$2+1,,,"Instances") &amp; ":" &amp; ADDRESS(121+3,AQ$2+1))),"max", MAX(INDIRECT(ADDRESS(121+3,AQ$2+1,,,"Instances") &amp; ":" &amp; ADDRESS(121+3,AQ$2+1))),"diff", MAX(INDIRECT(ADDRESS(121+3,AQ$2+1,,,"Instances") &amp; ":" &amp; ADDRESS(121+3,AQ$2+1)))-MIN(INDIRECT(ADDRESS(121+3,AQ$2+1,,,"Instances") &amp; ":" &amp; ADDRESS(121+3,AQ$2+1))))</f>
        <v>0</v>
      </c>
      <c r="AR126">
        <f>IFERROR(SMALL(AQ5:AQ343,ROW()-ROW($AR$5)+1),"")</f>
        <v>0</v>
      </c>
      <c r="AT126">
        <f>IFERROR(SUM(AR5:AR126),"")</f>
        <v>0</v>
      </c>
      <c r="AU126" cm="1">
        <f t="array" ref="AU126">_xlfn.SWITCH(Charts!$B$3,"average", AVERAGE(INDIRECT(ADDRESS(121+3,AU$2+1,,,"Instances") &amp; ":" &amp; ADDRESS(121+3,AU$2+1))),"median", MEDIAN(INDIRECT(ADDRESS(121+3,AU$2+1,,,"Instances") &amp; ":" &amp; ADDRESS(121+3,AU$2+1))),"min", MIN(INDIRECT(ADDRESS(121+3,AU$2+1,,,"Instances") &amp; ":" &amp; ADDRESS(121+3,AU$2+1))),"max", MAX(INDIRECT(ADDRESS(121+3,AU$2+1,,,"Instances") &amp; ":" &amp; ADDRESS(121+3,AU$2+1))),"diff", MAX(INDIRECT(ADDRESS(121+3,AU$2+1,,,"Instances") &amp; ":" &amp; ADDRESS(121+3,AU$2+1)))-MIN(INDIRECT(ADDRESS(121+3,AU$2+1,,,"Instances") &amp; ":" &amp; ADDRESS(121+3,AU$2+1))))</f>
        <v>0</v>
      </c>
      <c r="AV126">
        <f>IFERROR(SMALL(AU5:AU343,ROW()-ROW($AV$5)+1),"")</f>
        <v>0</v>
      </c>
      <c r="AX126">
        <f>IFERROR(SUM(AV5:AV126),"")</f>
        <v>0</v>
      </c>
      <c r="AY126" cm="1">
        <f t="array" ref="AY126">_xlfn.SWITCH(Charts!$B$3,"average", AVERAGE(INDIRECT(ADDRESS(121+3,AY$2+1,,,"Instances") &amp; ":" &amp; ADDRESS(121+3,AY$2+1))),"median", MEDIAN(INDIRECT(ADDRESS(121+3,AY$2+1,,,"Instances") &amp; ":" &amp; ADDRESS(121+3,AY$2+1))),"min", MIN(INDIRECT(ADDRESS(121+3,AY$2+1,,,"Instances") &amp; ":" &amp; ADDRESS(121+3,AY$2+1))),"max", MAX(INDIRECT(ADDRESS(121+3,AY$2+1,,,"Instances") &amp; ":" &amp; ADDRESS(121+3,AY$2+1))),"diff", MAX(INDIRECT(ADDRESS(121+3,AY$2+1,,,"Instances") &amp; ":" &amp; ADDRESS(121+3,AY$2+1)))-MIN(INDIRECT(ADDRESS(121+3,AY$2+1,,,"Instances") &amp; ":" &amp; ADDRESS(121+3,AY$2+1))))</f>
        <v>0</v>
      </c>
      <c r="AZ126">
        <f>IFERROR(SMALL(AY5:AY343,ROW()-ROW($AZ$5)+1),"")</f>
        <v>0</v>
      </c>
      <c r="BB126">
        <f>IFERROR(SUM(AZ5:AZ126),"")</f>
        <v>0</v>
      </c>
      <c r="BC126" cm="1">
        <f t="array" ref="BC126">_xlfn.SWITCH(Charts!$B$3,"average", AVERAGE(INDIRECT(ADDRESS(121+3,BC$2+1,,,"Instances") &amp; ":" &amp; ADDRESS(121+3,BC$2+1))),"median", MEDIAN(INDIRECT(ADDRESS(121+3,BC$2+1,,,"Instances") &amp; ":" &amp; ADDRESS(121+3,BC$2+1))),"min", MIN(INDIRECT(ADDRESS(121+3,BC$2+1,,,"Instances") &amp; ":" &amp; ADDRESS(121+3,BC$2+1))),"max", MAX(INDIRECT(ADDRESS(121+3,BC$2+1,,,"Instances") &amp; ":" &amp; ADDRESS(121+3,BC$2+1))),"diff", MAX(INDIRECT(ADDRESS(121+3,BC$2+1,,,"Instances") &amp; ":" &amp; ADDRESS(121+3,BC$2+1)))-MIN(INDIRECT(ADDRESS(121+3,BC$2+1,,,"Instances") &amp; ":" &amp; ADDRESS(121+3,BC$2+1))))</f>
        <v>0</v>
      </c>
      <c r="BD126">
        <f>IFERROR(SMALL(BC5:BC343,ROW()-ROW($BD$5)+1),"")</f>
        <v>0</v>
      </c>
      <c r="BF126">
        <f>IFERROR(SUM(BD5:BD126),"")</f>
        <v>0</v>
      </c>
      <c r="BG126" cm="1">
        <f t="array" ref="BG126">_xlfn.SWITCH(Charts!$B$3,"average", AVERAGE(INDIRECT(ADDRESS(121+3,BG$2+1,,,"Instances") &amp; ":" &amp; ADDRESS(121+3,BG$2+1))),"median", MEDIAN(INDIRECT(ADDRESS(121+3,BG$2+1,,,"Instances") &amp; ":" &amp; ADDRESS(121+3,BG$2+1))),"min", MIN(INDIRECT(ADDRESS(121+3,BG$2+1,,,"Instances") &amp; ":" &amp; ADDRESS(121+3,BG$2+1))),"max", MAX(INDIRECT(ADDRESS(121+3,BG$2+1,,,"Instances") &amp; ":" &amp; ADDRESS(121+3,BG$2+1))),"diff", MAX(INDIRECT(ADDRESS(121+3,BG$2+1,,,"Instances") &amp; ":" &amp; ADDRESS(121+3,BG$2+1)))-MIN(INDIRECT(ADDRESS(121+3,BG$2+1,,,"Instances") &amp; ":" &amp; ADDRESS(121+3,BG$2+1))))</f>
        <v>0</v>
      </c>
      <c r="BH126">
        <f>IFERROR(SMALL(BG5:BG343,ROW()-ROW($BH$5)+1),"")</f>
        <v>0</v>
      </c>
      <c r="BJ126">
        <f>IFERROR(SUM(BH5:BH126),"")</f>
        <v>0</v>
      </c>
      <c r="BK126" cm="1">
        <f t="array" ref="BK126">_xlfn.SWITCH(Charts!$B$3,"average", AVERAGE(INDIRECT(ADDRESS(121+3,BK$2+1,,,"Instances") &amp; ":" &amp; ADDRESS(121+3,BK$2+1))),"median", MEDIAN(INDIRECT(ADDRESS(121+3,BK$2+1,,,"Instances") &amp; ":" &amp; ADDRESS(121+3,BK$2+1))),"min", MIN(INDIRECT(ADDRESS(121+3,BK$2+1,,,"Instances") &amp; ":" &amp; ADDRESS(121+3,BK$2+1))),"max", MAX(INDIRECT(ADDRESS(121+3,BK$2+1,,,"Instances") &amp; ":" &amp; ADDRESS(121+3,BK$2+1))),"diff", MAX(INDIRECT(ADDRESS(121+3,BK$2+1,,,"Instances") &amp; ":" &amp; ADDRESS(121+3,BK$2+1)))-MIN(INDIRECT(ADDRESS(121+3,BK$2+1,,,"Instances") &amp; ":" &amp; ADDRESS(121+3,BK$2+1))))</f>
        <v>0</v>
      </c>
      <c r="BL126">
        <f>IFERROR(SMALL(BK5:BK343,ROW()-ROW($BL$5)+1),"")</f>
        <v>0</v>
      </c>
      <c r="BN126">
        <f>IFERROR(SUM(BL5:BL126),"")</f>
        <v>0</v>
      </c>
      <c r="BO126" cm="1">
        <f t="array" ref="BO126">_xlfn.SWITCH(Charts!$B$3,"average", AVERAGE(INDIRECT(ADDRESS(121+3,BO$2+1,,,"Instances") &amp; ":" &amp; ADDRESS(121+3,BO$2+1))),"median", MEDIAN(INDIRECT(ADDRESS(121+3,BO$2+1,,,"Instances") &amp; ":" &amp; ADDRESS(121+3,BO$2+1))),"min", MIN(INDIRECT(ADDRESS(121+3,BO$2+1,,,"Instances") &amp; ":" &amp; ADDRESS(121+3,BO$2+1))),"max", MAX(INDIRECT(ADDRESS(121+3,BO$2+1,,,"Instances") &amp; ":" &amp; ADDRESS(121+3,BO$2+1))),"diff", MAX(INDIRECT(ADDRESS(121+3,BO$2+1,,,"Instances") &amp; ":" &amp; ADDRESS(121+3,BO$2+1)))-MIN(INDIRECT(ADDRESS(121+3,BO$2+1,,,"Instances") &amp; ":" &amp; ADDRESS(121+3,BO$2+1))))</f>
        <v>0</v>
      </c>
      <c r="BP126">
        <f>IFERROR(SMALL(BO5:BO343,ROW()-ROW($BP$5)+1),"")</f>
        <v>0</v>
      </c>
      <c r="BR126">
        <f>IFERROR(SUM(BP5:BP126),"")</f>
        <v>0</v>
      </c>
      <c r="BU126">
        <f>IF(Charts!$B$3="none",E1828,IF(AM1828="",NA(),AM1828))</f>
        <v>0</v>
      </c>
      <c r="BV126">
        <f>IF(Charts!$B$3="none",F1828,IF(AN1828="",NA(),AN1828))</f>
        <v>0</v>
      </c>
      <c r="BW126">
        <f>IF(Charts!$B$3="none",G1828,IF(AO1828="",NA(),AO1828))</f>
        <v>0</v>
      </c>
      <c r="BX126">
        <f>IF(Charts!$B$3="none",H1828,IF(AP1828="",NA(),AP1828))</f>
        <v>0</v>
      </c>
      <c r="BY126">
        <f>IF(Charts!$B$3="none",I1828,IF(AQ1828="",NA(),AQ1828))</f>
        <v>0</v>
      </c>
      <c r="BZ126">
        <f>IF(Charts!$B$3="none",J1828,IF(AR1828="",NA(),AR1828))</f>
        <v>0</v>
      </c>
      <c r="CA126">
        <f>IF(Charts!$B$3="none",K1828,IF(AS1828="",NA(),AS1828))</f>
        <v>0</v>
      </c>
      <c r="CB126">
        <f>IF(Charts!$B$3="none",L1828,IF(AT1828="",NA(),AT1828))</f>
        <v>0</v>
      </c>
      <c r="CC126">
        <f>IF(Charts!$B$3="none",M1828,IF(AU1828="",NA(),AU1828))</f>
        <v>0</v>
      </c>
      <c r="CD126">
        <f>IF(Charts!$B$3="none",N1828,IF(AV1828="",NA(),AV1828))</f>
        <v>0</v>
      </c>
      <c r="CE126">
        <f>IF(Charts!$B$3="none",O1828,IF(AW1828="",NA(),AW1828))</f>
        <v>0</v>
      </c>
      <c r="CF126">
        <f>IF(Charts!$B$3="none",P1828,IF(AX1828="",NA(),AX1828))</f>
        <v>0</v>
      </c>
      <c r="CG126">
        <f>IF(Charts!$B$3="none",Q1828,IF(AY1828="",NA(),AY1828))</f>
        <v>0</v>
      </c>
      <c r="CH126">
        <f>IF(Charts!$B$3="none",R1828,IF(AZ1828="",NA(),AZ1828))</f>
        <v>0</v>
      </c>
      <c r="CI126">
        <f>IF(Charts!$B$3="none",S1828,IF(BA1828="",NA(),BA1828))</f>
        <v>0</v>
      </c>
      <c r="CJ126">
        <f>IF(Charts!$B$3="none",T1828,IF(BB1828="",NA(),BB1828))</f>
        <v>0</v>
      </c>
      <c r="CK126">
        <f>IF(Charts!$B$3="none",U1828,IF(BC1828="",NA(),BC1828))</f>
        <v>0</v>
      </c>
      <c r="CL126">
        <f>IF(Charts!$B$3="none",V1828,IF(BD1828="",NA(),BD1828))</f>
        <v>0</v>
      </c>
      <c r="CM126">
        <f>IF(Charts!$B$3="none",W1828,IF(BE1828="",NA(),BE1828))</f>
        <v>0</v>
      </c>
      <c r="CN126">
        <f>IF(Charts!$B$3="none",X1828,IF(BF1828="",NA(),BF1828))</f>
        <v>0</v>
      </c>
      <c r="CO126">
        <f>IF(Charts!$B$3="none",Y1828,IF(BG1828="",NA(),BG1828))</f>
        <v>0</v>
      </c>
      <c r="CP126">
        <f>IF(Charts!$B$3="none",Z1828,IF(BH1828="",NA(),BH1828))</f>
        <v>0</v>
      </c>
      <c r="CQ126">
        <f>IF(Charts!$B$3="none",AA1828,IF(BI1828="",NA(),BI1828))</f>
        <v>0</v>
      </c>
      <c r="CR126">
        <f>IF(Charts!$B$3="none",AB1828,IF(BJ1828="",NA(),BJ1828))</f>
        <v>0</v>
      </c>
      <c r="CS126">
        <f>IF(Charts!$B$3="none",AC1828,IF(BK1828="",NA(),BK1828))</f>
        <v>0</v>
      </c>
      <c r="CT126">
        <f>IF(Charts!$B$3="none",AD1828,IF(BL1828="",NA(),BL1828))</f>
        <v>0</v>
      </c>
      <c r="CU126">
        <f>IF(Charts!$B$3="none",AE1828,IF(BM1828="",NA(),BM1828))</f>
        <v>0</v>
      </c>
      <c r="CV126">
        <f>IF(Charts!$B$3="none",AF1828,IF(BN1828="",NA(),BN1828))</f>
        <v>0</v>
      </c>
      <c r="CW126">
        <f>IF(Charts!$B$3="none",AG1828,IF(BO1828="",NA(),BO1828))</f>
        <v>0</v>
      </c>
      <c r="CX126">
        <f>IF(Charts!$B$3="none",AH1828,IF(BP1828="",NA(),BP1828))</f>
        <v>0</v>
      </c>
      <c r="CY126">
        <f>IF(Charts!$B$3="none",AI1828,IF(BQ1828="",NA(),BQ1828))</f>
        <v>0</v>
      </c>
      <c r="CZ126">
        <f>IF(Charts!$B$3="none",AJ1828,IF(BR1828="",NA(),BR1828))</f>
        <v>0</v>
      </c>
    </row>
    <row r="127" spans="4:104">
      <c r="D127">
        <v>123</v>
      </c>
      <c r="E127">
        <f>IF(INDIRECT(ADDRESS($D127+2,E$2+1,,,"Instances"))="","",INDIRECT(ADDRESS($D127+2,E$2+1,,,"Instances")))</f>
        <v>0</v>
      </c>
      <c r="F127">
        <f>IFERROR(SMALL(E5:E343,ROW()-ROW($F$5)+1),"")</f>
        <v>0</v>
      </c>
      <c r="H127">
        <f>IFERROR(SUM(F5:F127),"")</f>
        <v>0</v>
      </c>
      <c r="I127">
        <f>IF(INDIRECT(ADDRESS($D127+2,I$2+1,,,"Instances"))="","",INDIRECT(ADDRESS($D127+2,I$2+1,,,"Instances")))</f>
        <v>0</v>
      </c>
      <c r="J127">
        <f>IFERROR(SMALL(I5:I343,ROW()-ROW($J$5)+1),"")</f>
        <v>0</v>
      </c>
      <c r="L127">
        <f>IFERROR(SUM(J5:J127),"")</f>
        <v>0</v>
      </c>
      <c r="M127">
        <f>IF(INDIRECT(ADDRESS($D127+2,M$2+1,,,"Instances"))="","",INDIRECT(ADDRESS($D127+2,M$2+1,,,"Instances")))</f>
        <v>0</v>
      </c>
      <c r="N127">
        <f>IFERROR(SMALL(M5:M343,ROW()-ROW($N$5)+1),"")</f>
        <v>0</v>
      </c>
      <c r="P127">
        <f>IFERROR(SUM(N5:N127),"")</f>
        <v>0</v>
      </c>
      <c r="Q127">
        <f>IF(INDIRECT(ADDRESS($D127+2,Q$2+1,,,"Instances"))="","",INDIRECT(ADDRESS($D127+2,Q$2+1,,,"Instances")))</f>
        <v>0</v>
      </c>
      <c r="R127">
        <f>IFERROR(SMALL(Q5:Q343,ROW()-ROW($R$5)+1),"")</f>
        <v>0</v>
      </c>
      <c r="T127">
        <f>IFERROR(SUM(R5:R127),"")</f>
        <v>0</v>
      </c>
      <c r="U127">
        <f>IF(INDIRECT(ADDRESS($D127+2,U$2+1,,,"Instances"))="","",INDIRECT(ADDRESS($D127+2,U$2+1,,,"Instances")))</f>
        <v>0</v>
      </c>
      <c r="V127">
        <f>IFERROR(SMALL(U5:U343,ROW()-ROW($V$5)+1),"")</f>
        <v>0</v>
      </c>
      <c r="X127">
        <f>IFERROR(SUM(V5:V127),"")</f>
        <v>0</v>
      </c>
      <c r="Y127">
        <f>IF(INDIRECT(ADDRESS($D127+2,Y$2+1,,,"Instances"))="","",INDIRECT(ADDRESS($D127+2,Y$2+1,,,"Instances")))</f>
        <v>0</v>
      </c>
      <c r="Z127">
        <f>IFERROR(SMALL(Y5:Y343,ROW()-ROW($Z$5)+1),"")</f>
        <v>0</v>
      </c>
      <c r="AB127">
        <f>IFERROR(SUM(Z5:Z127),"")</f>
        <v>0</v>
      </c>
      <c r="AC127">
        <f>IF(INDIRECT(ADDRESS($D127+2,AC$2+1,,,"Instances"))="","",INDIRECT(ADDRESS($D127+2,AC$2+1,,,"Instances")))</f>
        <v>0</v>
      </c>
      <c r="AD127">
        <f>IFERROR(SMALL(AC5:AC343,ROW()-ROW($AD$5)+1),"")</f>
        <v>0</v>
      </c>
      <c r="AF127">
        <f>IFERROR(SUM(AD5:AD127),"")</f>
        <v>0</v>
      </c>
      <c r="AG127">
        <f>IF(INDIRECT(ADDRESS($D127+2,AG$2+1,,,"Instances"))="","",INDIRECT(ADDRESS($D127+2,AG$2+1,,,"Instances")))</f>
        <v>0</v>
      </c>
      <c r="AH127">
        <f>IFERROR(SMALL(AG5:AG343,ROW()-ROW($AH$5)+1),"")</f>
        <v>0</v>
      </c>
      <c r="AJ127">
        <f>IFERROR(SUM(AH5:AH127),"")</f>
        <v>0</v>
      </c>
      <c r="AL127">
        <v>123</v>
      </c>
      <c r="AM127" cm="1">
        <f t="array" ref="AM127">_xlfn.SWITCH(Charts!$B$3,"average", AVERAGE(INDIRECT(ADDRESS(122+3,AM$2+1,,,"Instances") &amp; ":" &amp; ADDRESS(122+3,AM$2+1))),"median", MEDIAN(INDIRECT(ADDRESS(122+3,AM$2+1,,,"Instances") &amp; ":" &amp; ADDRESS(122+3,AM$2+1))),"min", MIN(INDIRECT(ADDRESS(122+3,AM$2+1,,,"Instances") &amp; ":" &amp; ADDRESS(122+3,AM$2+1))),"max", MAX(INDIRECT(ADDRESS(122+3,AM$2+1,,,"Instances") &amp; ":" &amp; ADDRESS(122+3,AM$2+1))),"diff", MAX(INDIRECT(ADDRESS(122+3,AM$2+1,,,"Instances") &amp; ":" &amp; ADDRESS(122+3,AM$2+1)))-MIN(INDIRECT(ADDRESS(122+3,AM$2+1,,,"Instances") &amp; ":" &amp; ADDRESS(122+3,AM$2+1))))</f>
        <v>0</v>
      </c>
      <c r="AN127">
        <f>IFERROR(SMALL(AM5:AM343,ROW()-ROW($AN$5)+1),"")</f>
        <v>0</v>
      </c>
      <c r="AP127">
        <f>IFERROR(SUM(AN5:AN127),"")</f>
        <v>0</v>
      </c>
      <c r="AQ127" cm="1">
        <f t="array" ref="AQ127">_xlfn.SWITCH(Charts!$B$3,"average", AVERAGE(INDIRECT(ADDRESS(122+3,AQ$2+1,,,"Instances") &amp; ":" &amp; ADDRESS(122+3,AQ$2+1))),"median", MEDIAN(INDIRECT(ADDRESS(122+3,AQ$2+1,,,"Instances") &amp; ":" &amp; ADDRESS(122+3,AQ$2+1))),"min", MIN(INDIRECT(ADDRESS(122+3,AQ$2+1,,,"Instances") &amp; ":" &amp; ADDRESS(122+3,AQ$2+1))),"max", MAX(INDIRECT(ADDRESS(122+3,AQ$2+1,,,"Instances") &amp; ":" &amp; ADDRESS(122+3,AQ$2+1))),"diff", MAX(INDIRECT(ADDRESS(122+3,AQ$2+1,,,"Instances") &amp; ":" &amp; ADDRESS(122+3,AQ$2+1)))-MIN(INDIRECT(ADDRESS(122+3,AQ$2+1,,,"Instances") &amp; ":" &amp; ADDRESS(122+3,AQ$2+1))))</f>
        <v>0</v>
      </c>
      <c r="AR127">
        <f>IFERROR(SMALL(AQ5:AQ343,ROW()-ROW($AR$5)+1),"")</f>
        <v>0</v>
      </c>
      <c r="AT127">
        <f>IFERROR(SUM(AR5:AR127),"")</f>
        <v>0</v>
      </c>
      <c r="AU127" cm="1">
        <f t="array" ref="AU127">_xlfn.SWITCH(Charts!$B$3,"average", AVERAGE(INDIRECT(ADDRESS(122+3,AU$2+1,,,"Instances") &amp; ":" &amp; ADDRESS(122+3,AU$2+1))),"median", MEDIAN(INDIRECT(ADDRESS(122+3,AU$2+1,,,"Instances") &amp; ":" &amp; ADDRESS(122+3,AU$2+1))),"min", MIN(INDIRECT(ADDRESS(122+3,AU$2+1,,,"Instances") &amp; ":" &amp; ADDRESS(122+3,AU$2+1))),"max", MAX(INDIRECT(ADDRESS(122+3,AU$2+1,,,"Instances") &amp; ":" &amp; ADDRESS(122+3,AU$2+1))),"diff", MAX(INDIRECT(ADDRESS(122+3,AU$2+1,,,"Instances") &amp; ":" &amp; ADDRESS(122+3,AU$2+1)))-MIN(INDIRECT(ADDRESS(122+3,AU$2+1,,,"Instances") &amp; ":" &amp; ADDRESS(122+3,AU$2+1))))</f>
        <v>0</v>
      </c>
      <c r="AV127">
        <f>IFERROR(SMALL(AU5:AU343,ROW()-ROW($AV$5)+1),"")</f>
        <v>0</v>
      </c>
      <c r="AX127">
        <f>IFERROR(SUM(AV5:AV127),"")</f>
        <v>0</v>
      </c>
      <c r="AY127" cm="1">
        <f t="array" ref="AY127">_xlfn.SWITCH(Charts!$B$3,"average", AVERAGE(INDIRECT(ADDRESS(122+3,AY$2+1,,,"Instances") &amp; ":" &amp; ADDRESS(122+3,AY$2+1))),"median", MEDIAN(INDIRECT(ADDRESS(122+3,AY$2+1,,,"Instances") &amp; ":" &amp; ADDRESS(122+3,AY$2+1))),"min", MIN(INDIRECT(ADDRESS(122+3,AY$2+1,,,"Instances") &amp; ":" &amp; ADDRESS(122+3,AY$2+1))),"max", MAX(INDIRECT(ADDRESS(122+3,AY$2+1,,,"Instances") &amp; ":" &amp; ADDRESS(122+3,AY$2+1))),"diff", MAX(INDIRECT(ADDRESS(122+3,AY$2+1,,,"Instances") &amp; ":" &amp; ADDRESS(122+3,AY$2+1)))-MIN(INDIRECT(ADDRESS(122+3,AY$2+1,,,"Instances") &amp; ":" &amp; ADDRESS(122+3,AY$2+1))))</f>
        <v>0</v>
      </c>
      <c r="AZ127">
        <f>IFERROR(SMALL(AY5:AY343,ROW()-ROW($AZ$5)+1),"")</f>
        <v>0</v>
      </c>
      <c r="BB127">
        <f>IFERROR(SUM(AZ5:AZ127),"")</f>
        <v>0</v>
      </c>
      <c r="BC127" cm="1">
        <f t="array" ref="BC127">_xlfn.SWITCH(Charts!$B$3,"average", AVERAGE(INDIRECT(ADDRESS(122+3,BC$2+1,,,"Instances") &amp; ":" &amp; ADDRESS(122+3,BC$2+1))),"median", MEDIAN(INDIRECT(ADDRESS(122+3,BC$2+1,,,"Instances") &amp; ":" &amp; ADDRESS(122+3,BC$2+1))),"min", MIN(INDIRECT(ADDRESS(122+3,BC$2+1,,,"Instances") &amp; ":" &amp; ADDRESS(122+3,BC$2+1))),"max", MAX(INDIRECT(ADDRESS(122+3,BC$2+1,,,"Instances") &amp; ":" &amp; ADDRESS(122+3,BC$2+1))),"diff", MAX(INDIRECT(ADDRESS(122+3,BC$2+1,,,"Instances") &amp; ":" &amp; ADDRESS(122+3,BC$2+1)))-MIN(INDIRECT(ADDRESS(122+3,BC$2+1,,,"Instances") &amp; ":" &amp; ADDRESS(122+3,BC$2+1))))</f>
        <v>0</v>
      </c>
      <c r="BD127">
        <f>IFERROR(SMALL(BC5:BC343,ROW()-ROW($BD$5)+1),"")</f>
        <v>0</v>
      </c>
      <c r="BF127">
        <f>IFERROR(SUM(BD5:BD127),"")</f>
        <v>0</v>
      </c>
      <c r="BG127" cm="1">
        <f t="array" ref="BG127">_xlfn.SWITCH(Charts!$B$3,"average", AVERAGE(INDIRECT(ADDRESS(122+3,BG$2+1,,,"Instances") &amp; ":" &amp; ADDRESS(122+3,BG$2+1))),"median", MEDIAN(INDIRECT(ADDRESS(122+3,BG$2+1,,,"Instances") &amp; ":" &amp; ADDRESS(122+3,BG$2+1))),"min", MIN(INDIRECT(ADDRESS(122+3,BG$2+1,,,"Instances") &amp; ":" &amp; ADDRESS(122+3,BG$2+1))),"max", MAX(INDIRECT(ADDRESS(122+3,BG$2+1,,,"Instances") &amp; ":" &amp; ADDRESS(122+3,BG$2+1))),"diff", MAX(INDIRECT(ADDRESS(122+3,BG$2+1,,,"Instances") &amp; ":" &amp; ADDRESS(122+3,BG$2+1)))-MIN(INDIRECT(ADDRESS(122+3,BG$2+1,,,"Instances") &amp; ":" &amp; ADDRESS(122+3,BG$2+1))))</f>
        <v>0</v>
      </c>
      <c r="BH127">
        <f>IFERROR(SMALL(BG5:BG343,ROW()-ROW($BH$5)+1),"")</f>
        <v>0</v>
      </c>
      <c r="BJ127">
        <f>IFERROR(SUM(BH5:BH127),"")</f>
        <v>0</v>
      </c>
      <c r="BK127" cm="1">
        <f t="array" ref="BK127">_xlfn.SWITCH(Charts!$B$3,"average", AVERAGE(INDIRECT(ADDRESS(122+3,BK$2+1,,,"Instances") &amp; ":" &amp; ADDRESS(122+3,BK$2+1))),"median", MEDIAN(INDIRECT(ADDRESS(122+3,BK$2+1,,,"Instances") &amp; ":" &amp; ADDRESS(122+3,BK$2+1))),"min", MIN(INDIRECT(ADDRESS(122+3,BK$2+1,,,"Instances") &amp; ":" &amp; ADDRESS(122+3,BK$2+1))),"max", MAX(INDIRECT(ADDRESS(122+3,BK$2+1,,,"Instances") &amp; ":" &amp; ADDRESS(122+3,BK$2+1))),"diff", MAX(INDIRECT(ADDRESS(122+3,BK$2+1,,,"Instances") &amp; ":" &amp; ADDRESS(122+3,BK$2+1)))-MIN(INDIRECT(ADDRESS(122+3,BK$2+1,,,"Instances") &amp; ":" &amp; ADDRESS(122+3,BK$2+1))))</f>
        <v>0</v>
      </c>
      <c r="BL127">
        <f>IFERROR(SMALL(BK5:BK343,ROW()-ROW($BL$5)+1),"")</f>
        <v>0</v>
      </c>
      <c r="BN127">
        <f>IFERROR(SUM(BL5:BL127),"")</f>
        <v>0</v>
      </c>
      <c r="BO127" cm="1">
        <f t="array" ref="BO127">_xlfn.SWITCH(Charts!$B$3,"average", AVERAGE(INDIRECT(ADDRESS(122+3,BO$2+1,,,"Instances") &amp; ":" &amp; ADDRESS(122+3,BO$2+1))),"median", MEDIAN(INDIRECT(ADDRESS(122+3,BO$2+1,,,"Instances") &amp; ":" &amp; ADDRESS(122+3,BO$2+1))),"min", MIN(INDIRECT(ADDRESS(122+3,BO$2+1,,,"Instances") &amp; ":" &amp; ADDRESS(122+3,BO$2+1))),"max", MAX(INDIRECT(ADDRESS(122+3,BO$2+1,,,"Instances") &amp; ":" &amp; ADDRESS(122+3,BO$2+1))),"diff", MAX(INDIRECT(ADDRESS(122+3,BO$2+1,,,"Instances") &amp; ":" &amp; ADDRESS(122+3,BO$2+1)))-MIN(INDIRECT(ADDRESS(122+3,BO$2+1,,,"Instances") &amp; ":" &amp; ADDRESS(122+3,BO$2+1))))</f>
        <v>0</v>
      </c>
      <c r="BP127">
        <f>IFERROR(SMALL(BO5:BO343,ROW()-ROW($BP$5)+1),"")</f>
        <v>0</v>
      </c>
      <c r="BR127">
        <f>IFERROR(SUM(BP5:BP127),"")</f>
        <v>0</v>
      </c>
      <c r="BU127">
        <f>IF(Charts!$B$3="none",E1829,IF(AM1829="",NA(),AM1829))</f>
        <v>0</v>
      </c>
      <c r="BV127">
        <f>IF(Charts!$B$3="none",F1829,IF(AN1829="",NA(),AN1829))</f>
        <v>0</v>
      </c>
      <c r="BW127">
        <f>IF(Charts!$B$3="none",G1829,IF(AO1829="",NA(),AO1829))</f>
        <v>0</v>
      </c>
      <c r="BX127">
        <f>IF(Charts!$B$3="none",H1829,IF(AP1829="",NA(),AP1829))</f>
        <v>0</v>
      </c>
      <c r="BY127">
        <f>IF(Charts!$B$3="none",I1829,IF(AQ1829="",NA(),AQ1829))</f>
        <v>0</v>
      </c>
      <c r="BZ127">
        <f>IF(Charts!$B$3="none",J1829,IF(AR1829="",NA(),AR1829))</f>
        <v>0</v>
      </c>
      <c r="CA127">
        <f>IF(Charts!$B$3="none",K1829,IF(AS1829="",NA(),AS1829))</f>
        <v>0</v>
      </c>
      <c r="CB127">
        <f>IF(Charts!$B$3="none",L1829,IF(AT1829="",NA(),AT1829))</f>
        <v>0</v>
      </c>
      <c r="CC127">
        <f>IF(Charts!$B$3="none",M1829,IF(AU1829="",NA(),AU1829))</f>
        <v>0</v>
      </c>
      <c r="CD127">
        <f>IF(Charts!$B$3="none",N1829,IF(AV1829="",NA(),AV1829))</f>
        <v>0</v>
      </c>
      <c r="CE127">
        <f>IF(Charts!$B$3="none",O1829,IF(AW1829="",NA(),AW1829))</f>
        <v>0</v>
      </c>
      <c r="CF127">
        <f>IF(Charts!$B$3="none",P1829,IF(AX1829="",NA(),AX1829))</f>
        <v>0</v>
      </c>
      <c r="CG127">
        <f>IF(Charts!$B$3="none",Q1829,IF(AY1829="",NA(),AY1829))</f>
        <v>0</v>
      </c>
      <c r="CH127">
        <f>IF(Charts!$B$3="none",R1829,IF(AZ1829="",NA(),AZ1829))</f>
        <v>0</v>
      </c>
      <c r="CI127">
        <f>IF(Charts!$B$3="none",S1829,IF(BA1829="",NA(),BA1829))</f>
        <v>0</v>
      </c>
      <c r="CJ127">
        <f>IF(Charts!$B$3="none",T1829,IF(BB1829="",NA(),BB1829))</f>
        <v>0</v>
      </c>
      <c r="CK127">
        <f>IF(Charts!$B$3="none",U1829,IF(BC1829="",NA(),BC1829))</f>
        <v>0</v>
      </c>
      <c r="CL127">
        <f>IF(Charts!$B$3="none",V1829,IF(BD1829="",NA(),BD1829))</f>
        <v>0</v>
      </c>
      <c r="CM127">
        <f>IF(Charts!$B$3="none",W1829,IF(BE1829="",NA(),BE1829))</f>
        <v>0</v>
      </c>
      <c r="CN127">
        <f>IF(Charts!$B$3="none",X1829,IF(BF1829="",NA(),BF1829))</f>
        <v>0</v>
      </c>
      <c r="CO127">
        <f>IF(Charts!$B$3="none",Y1829,IF(BG1829="",NA(),BG1829))</f>
        <v>0</v>
      </c>
      <c r="CP127">
        <f>IF(Charts!$B$3="none",Z1829,IF(BH1829="",NA(),BH1829))</f>
        <v>0</v>
      </c>
      <c r="CQ127">
        <f>IF(Charts!$B$3="none",AA1829,IF(BI1829="",NA(),BI1829))</f>
        <v>0</v>
      </c>
      <c r="CR127">
        <f>IF(Charts!$B$3="none",AB1829,IF(BJ1829="",NA(),BJ1829))</f>
        <v>0</v>
      </c>
      <c r="CS127">
        <f>IF(Charts!$B$3="none",AC1829,IF(BK1829="",NA(),BK1829))</f>
        <v>0</v>
      </c>
      <c r="CT127">
        <f>IF(Charts!$B$3="none",AD1829,IF(BL1829="",NA(),BL1829))</f>
        <v>0</v>
      </c>
      <c r="CU127">
        <f>IF(Charts!$B$3="none",AE1829,IF(BM1829="",NA(),BM1829))</f>
        <v>0</v>
      </c>
      <c r="CV127">
        <f>IF(Charts!$B$3="none",AF1829,IF(BN1829="",NA(),BN1829))</f>
        <v>0</v>
      </c>
      <c r="CW127">
        <f>IF(Charts!$B$3="none",AG1829,IF(BO1829="",NA(),BO1829))</f>
        <v>0</v>
      </c>
      <c r="CX127">
        <f>IF(Charts!$B$3="none",AH1829,IF(BP1829="",NA(),BP1829))</f>
        <v>0</v>
      </c>
      <c r="CY127">
        <f>IF(Charts!$B$3="none",AI1829,IF(BQ1829="",NA(),BQ1829))</f>
        <v>0</v>
      </c>
      <c r="CZ127">
        <f>IF(Charts!$B$3="none",AJ1829,IF(BR1829="",NA(),BR1829))</f>
        <v>0</v>
      </c>
    </row>
    <row r="128" spans="4:104">
      <c r="D128">
        <v>124</v>
      </c>
      <c r="E128">
        <f>IF(INDIRECT(ADDRESS($D128+2,E$2+1,,,"Instances"))="","",INDIRECT(ADDRESS($D128+2,E$2+1,,,"Instances")))</f>
        <v>0</v>
      </c>
      <c r="F128">
        <f>IFERROR(SMALL(E5:E343,ROW()-ROW($F$5)+1),"")</f>
        <v>0</v>
      </c>
      <c r="H128">
        <f>IFERROR(SUM(F5:F128),"")</f>
        <v>0</v>
      </c>
      <c r="I128">
        <f>IF(INDIRECT(ADDRESS($D128+2,I$2+1,,,"Instances"))="","",INDIRECT(ADDRESS($D128+2,I$2+1,,,"Instances")))</f>
        <v>0</v>
      </c>
      <c r="J128">
        <f>IFERROR(SMALL(I5:I343,ROW()-ROW($J$5)+1),"")</f>
        <v>0</v>
      </c>
      <c r="L128">
        <f>IFERROR(SUM(J5:J128),"")</f>
        <v>0</v>
      </c>
      <c r="M128">
        <f>IF(INDIRECT(ADDRESS($D128+2,M$2+1,,,"Instances"))="","",INDIRECT(ADDRESS($D128+2,M$2+1,,,"Instances")))</f>
        <v>0</v>
      </c>
      <c r="N128">
        <f>IFERROR(SMALL(M5:M343,ROW()-ROW($N$5)+1),"")</f>
        <v>0</v>
      </c>
      <c r="P128">
        <f>IFERROR(SUM(N5:N128),"")</f>
        <v>0</v>
      </c>
      <c r="Q128">
        <f>IF(INDIRECT(ADDRESS($D128+2,Q$2+1,,,"Instances"))="","",INDIRECT(ADDRESS($D128+2,Q$2+1,,,"Instances")))</f>
        <v>0</v>
      </c>
      <c r="R128">
        <f>IFERROR(SMALL(Q5:Q343,ROW()-ROW($R$5)+1),"")</f>
        <v>0</v>
      </c>
      <c r="T128">
        <f>IFERROR(SUM(R5:R128),"")</f>
        <v>0</v>
      </c>
      <c r="U128">
        <f>IF(INDIRECT(ADDRESS($D128+2,U$2+1,,,"Instances"))="","",INDIRECT(ADDRESS($D128+2,U$2+1,,,"Instances")))</f>
        <v>0</v>
      </c>
      <c r="V128">
        <f>IFERROR(SMALL(U5:U343,ROW()-ROW($V$5)+1),"")</f>
        <v>0</v>
      </c>
      <c r="X128">
        <f>IFERROR(SUM(V5:V128),"")</f>
        <v>0</v>
      </c>
      <c r="Y128">
        <f>IF(INDIRECT(ADDRESS($D128+2,Y$2+1,,,"Instances"))="","",INDIRECT(ADDRESS($D128+2,Y$2+1,,,"Instances")))</f>
        <v>0</v>
      </c>
      <c r="Z128">
        <f>IFERROR(SMALL(Y5:Y343,ROW()-ROW($Z$5)+1),"")</f>
        <v>0</v>
      </c>
      <c r="AB128">
        <f>IFERROR(SUM(Z5:Z128),"")</f>
        <v>0</v>
      </c>
      <c r="AC128">
        <f>IF(INDIRECT(ADDRESS($D128+2,AC$2+1,,,"Instances"))="","",INDIRECT(ADDRESS($D128+2,AC$2+1,,,"Instances")))</f>
        <v>0</v>
      </c>
      <c r="AD128">
        <f>IFERROR(SMALL(AC5:AC343,ROW()-ROW($AD$5)+1),"")</f>
        <v>0</v>
      </c>
      <c r="AF128">
        <f>IFERROR(SUM(AD5:AD128),"")</f>
        <v>0</v>
      </c>
      <c r="AG128">
        <f>IF(INDIRECT(ADDRESS($D128+2,AG$2+1,,,"Instances"))="","",INDIRECT(ADDRESS($D128+2,AG$2+1,,,"Instances")))</f>
        <v>0</v>
      </c>
      <c r="AH128">
        <f>IFERROR(SMALL(AG5:AG343,ROW()-ROW($AH$5)+1),"")</f>
        <v>0</v>
      </c>
      <c r="AJ128">
        <f>IFERROR(SUM(AH5:AH128),"")</f>
        <v>0</v>
      </c>
      <c r="AL128">
        <v>124</v>
      </c>
      <c r="AM128" cm="1">
        <f t="array" ref="AM128">_xlfn.SWITCH(Charts!$B$3,"average", AVERAGE(INDIRECT(ADDRESS(123+3,AM$2+1,,,"Instances") &amp; ":" &amp; ADDRESS(123+3,AM$2+1))),"median", MEDIAN(INDIRECT(ADDRESS(123+3,AM$2+1,,,"Instances") &amp; ":" &amp; ADDRESS(123+3,AM$2+1))),"min", MIN(INDIRECT(ADDRESS(123+3,AM$2+1,,,"Instances") &amp; ":" &amp; ADDRESS(123+3,AM$2+1))),"max", MAX(INDIRECT(ADDRESS(123+3,AM$2+1,,,"Instances") &amp; ":" &amp; ADDRESS(123+3,AM$2+1))),"diff", MAX(INDIRECT(ADDRESS(123+3,AM$2+1,,,"Instances") &amp; ":" &amp; ADDRESS(123+3,AM$2+1)))-MIN(INDIRECT(ADDRESS(123+3,AM$2+1,,,"Instances") &amp; ":" &amp; ADDRESS(123+3,AM$2+1))))</f>
        <v>0</v>
      </c>
      <c r="AN128">
        <f>IFERROR(SMALL(AM5:AM343,ROW()-ROW($AN$5)+1),"")</f>
        <v>0</v>
      </c>
      <c r="AP128">
        <f>IFERROR(SUM(AN5:AN128),"")</f>
        <v>0</v>
      </c>
      <c r="AQ128" cm="1">
        <f t="array" ref="AQ128">_xlfn.SWITCH(Charts!$B$3,"average", AVERAGE(INDIRECT(ADDRESS(123+3,AQ$2+1,,,"Instances") &amp; ":" &amp; ADDRESS(123+3,AQ$2+1))),"median", MEDIAN(INDIRECT(ADDRESS(123+3,AQ$2+1,,,"Instances") &amp; ":" &amp; ADDRESS(123+3,AQ$2+1))),"min", MIN(INDIRECT(ADDRESS(123+3,AQ$2+1,,,"Instances") &amp; ":" &amp; ADDRESS(123+3,AQ$2+1))),"max", MAX(INDIRECT(ADDRESS(123+3,AQ$2+1,,,"Instances") &amp; ":" &amp; ADDRESS(123+3,AQ$2+1))),"diff", MAX(INDIRECT(ADDRESS(123+3,AQ$2+1,,,"Instances") &amp; ":" &amp; ADDRESS(123+3,AQ$2+1)))-MIN(INDIRECT(ADDRESS(123+3,AQ$2+1,,,"Instances") &amp; ":" &amp; ADDRESS(123+3,AQ$2+1))))</f>
        <v>0</v>
      </c>
      <c r="AR128">
        <f>IFERROR(SMALL(AQ5:AQ343,ROW()-ROW($AR$5)+1),"")</f>
        <v>0</v>
      </c>
      <c r="AT128">
        <f>IFERROR(SUM(AR5:AR128),"")</f>
        <v>0</v>
      </c>
      <c r="AU128" cm="1">
        <f t="array" ref="AU128">_xlfn.SWITCH(Charts!$B$3,"average", AVERAGE(INDIRECT(ADDRESS(123+3,AU$2+1,,,"Instances") &amp; ":" &amp; ADDRESS(123+3,AU$2+1))),"median", MEDIAN(INDIRECT(ADDRESS(123+3,AU$2+1,,,"Instances") &amp; ":" &amp; ADDRESS(123+3,AU$2+1))),"min", MIN(INDIRECT(ADDRESS(123+3,AU$2+1,,,"Instances") &amp; ":" &amp; ADDRESS(123+3,AU$2+1))),"max", MAX(INDIRECT(ADDRESS(123+3,AU$2+1,,,"Instances") &amp; ":" &amp; ADDRESS(123+3,AU$2+1))),"diff", MAX(INDIRECT(ADDRESS(123+3,AU$2+1,,,"Instances") &amp; ":" &amp; ADDRESS(123+3,AU$2+1)))-MIN(INDIRECT(ADDRESS(123+3,AU$2+1,,,"Instances") &amp; ":" &amp; ADDRESS(123+3,AU$2+1))))</f>
        <v>0</v>
      </c>
      <c r="AV128">
        <f>IFERROR(SMALL(AU5:AU343,ROW()-ROW($AV$5)+1),"")</f>
        <v>0</v>
      </c>
      <c r="AX128">
        <f>IFERROR(SUM(AV5:AV128),"")</f>
        <v>0</v>
      </c>
      <c r="AY128" cm="1">
        <f t="array" ref="AY128">_xlfn.SWITCH(Charts!$B$3,"average", AVERAGE(INDIRECT(ADDRESS(123+3,AY$2+1,,,"Instances") &amp; ":" &amp; ADDRESS(123+3,AY$2+1))),"median", MEDIAN(INDIRECT(ADDRESS(123+3,AY$2+1,,,"Instances") &amp; ":" &amp; ADDRESS(123+3,AY$2+1))),"min", MIN(INDIRECT(ADDRESS(123+3,AY$2+1,,,"Instances") &amp; ":" &amp; ADDRESS(123+3,AY$2+1))),"max", MAX(INDIRECT(ADDRESS(123+3,AY$2+1,,,"Instances") &amp; ":" &amp; ADDRESS(123+3,AY$2+1))),"diff", MAX(INDIRECT(ADDRESS(123+3,AY$2+1,,,"Instances") &amp; ":" &amp; ADDRESS(123+3,AY$2+1)))-MIN(INDIRECT(ADDRESS(123+3,AY$2+1,,,"Instances") &amp; ":" &amp; ADDRESS(123+3,AY$2+1))))</f>
        <v>0</v>
      </c>
      <c r="AZ128">
        <f>IFERROR(SMALL(AY5:AY343,ROW()-ROW($AZ$5)+1),"")</f>
        <v>0</v>
      </c>
      <c r="BB128">
        <f>IFERROR(SUM(AZ5:AZ128),"")</f>
        <v>0</v>
      </c>
      <c r="BC128" cm="1">
        <f t="array" ref="BC128">_xlfn.SWITCH(Charts!$B$3,"average", AVERAGE(INDIRECT(ADDRESS(123+3,BC$2+1,,,"Instances") &amp; ":" &amp; ADDRESS(123+3,BC$2+1))),"median", MEDIAN(INDIRECT(ADDRESS(123+3,BC$2+1,,,"Instances") &amp; ":" &amp; ADDRESS(123+3,BC$2+1))),"min", MIN(INDIRECT(ADDRESS(123+3,BC$2+1,,,"Instances") &amp; ":" &amp; ADDRESS(123+3,BC$2+1))),"max", MAX(INDIRECT(ADDRESS(123+3,BC$2+1,,,"Instances") &amp; ":" &amp; ADDRESS(123+3,BC$2+1))),"diff", MAX(INDIRECT(ADDRESS(123+3,BC$2+1,,,"Instances") &amp; ":" &amp; ADDRESS(123+3,BC$2+1)))-MIN(INDIRECT(ADDRESS(123+3,BC$2+1,,,"Instances") &amp; ":" &amp; ADDRESS(123+3,BC$2+1))))</f>
        <v>0</v>
      </c>
      <c r="BD128">
        <f>IFERROR(SMALL(BC5:BC343,ROW()-ROW($BD$5)+1),"")</f>
        <v>0</v>
      </c>
      <c r="BF128">
        <f>IFERROR(SUM(BD5:BD128),"")</f>
        <v>0</v>
      </c>
      <c r="BG128" cm="1">
        <f t="array" ref="BG128">_xlfn.SWITCH(Charts!$B$3,"average", AVERAGE(INDIRECT(ADDRESS(123+3,BG$2+1,,,"Instances") &amp; ":" &amp; ADDRESS(123+3,BG$2+1))),"median", MEDIAN(INDIRECT(ADDRESS(123+3,BG$2+1,,,"Instances") &amp; ":" &amp; ADDRESS(123+3,BG$2+1))),"min", MIN(INDIRECT(ADDRESS(123+3,BG$2+1,,,"Instances") &amp; ":" &amp; ADDRESS(123+3,BG$2+1))),"max", MAX(INDIRECT(ADDRESS(123+3,BG$2+1,,,"Instances") &amp; ":" &amp; ADDRESS(123+3,BG$2+1))),"diff", MAX(INDIRECT(ADDRESS(123+3,BG$2+1,,,"Instances") &amp; ":" &amp; ADDRESS(123+3,BG$2+1)))-MIN(INDIRECT(ADDRESS(123+3,BG$2+1,,,"Instances") &amp; ":" &amp; ADDRESS(123+3,BG$2+1))))</f>
        <v>0</v>
      </c>
      <c r="BH128">
        <f>IFERROR(SMALL(BG5:BG343,ROW()-ROW($BH$5)+1),"")</f>
        <v>0</v>
      </c>
      <c r="BJ128">
        <f>IFERROR(SUM(BH5:BH128),"")</f>
        <v>0</v>
      </c>
      <c r="BK128" cm="1">
        <f t="array" ref="BK128">_xlfn.SWITCH(Charts!$B$3,"average", AVERAGE(INDIRECT(ADDRESS(123+3,BK$2+1,,,"Instances") &amp; ":" &amp; ADDRESS(123+3,BK$2+1))),"median", MEDIAN(INDIRECT(ADDRESS(123+3,BK$2+1,,,"Instances") &amp; ":" &amp; ADDRESS(123+3,BK$2+1))),"min", MIN(INDIRECT(ADDRESS(123+3,BK$2+1,,,"Instances") &amp; ":" &amp; ADDRESS(123+3,BK$2+1))),"max", MAX(INDIRECT(ADDRESS(123+3,BK$2+1,,,"Instances") &amp; ":" &amp; ADDRESS(123+3,BK$2+1))),"diff", MAX(INDIRECT(ADDRESS(123+3,BK$2+1,,,"Instances") &amp; ":" &amp; ADDRESS(123+3,BK$2+1)))-MIN(INDIRECT(ADDRESS(123+3,BK$2+1,,,"Instances") &amp; ":" &amp; ADDRESS(123+3,BK$2+1))))</f>
        <v>0</v>
      </c>
      <c r="BL128">
        <f>IFERROR(SMALL(BK5:BK343,ROW()-ROW($BL$5)+1),"")</f>
        <v>0</v>
      </c>
      <c r="BN128">
        <f>IFERROR(SUM(BL5:BL128),"")</f>
        <v>0</v>
      </c>
      <c r="BO128" cm="1">
        <f t="array" ref="BO128">_xlfn.SWITCH(Charts!$B$3,"average", AVERAGE(INDIRECT(ADDRESS(123+3,BO$2+1,,,"Instances") &amp; ":" &amp; ADDRESS(123+3,BO$2+1))),"median", MEDIAN(INDIRECT(ADDRESS(123+3,BO$2+1,,,"Instances") &amp; ":" &amp; ADDRESS(123+3,BO$2+1))),"min", MIN(INDIRECT(ADDRESS(123+3,BO$2+1,,,"Instances") &amp; ":" &amp; ADDRESS(123+3,BO$2+1))),"max", MAX(INDIRECT(ADDRESS(123+3,BO$2+1,,,"Instances") &amp; ":" &amp; ADDRESS(123+3,BO$2+1))),"diff", MAX(INDIRECT(ADDRESS(123+3,BO$2+1,,,"Instances") &amp; ":" &amp; ADDRESS(123+3,BO$2+1)))-MIN(INDIRECT(ADDRESS(123+3,BO$2+1,,,"Instances") &amp; ":" &amp; ADDRESS(123+3,BO$2+1))))</f>
        <v>0</v>
      </c>
      <c r="BP128">
        <f>IFERROR(SMALL(BO5:BO343,ROW()-ROW($BP$5)+1),"")</f>
        <v>0</v>
      </c>
      <c r="BR128">
        <f>IFERROR(SUM(BP5:BP128),"")</f>
        <v>0</v>
      </c>
      <c r="BU128">
        <f>IF(Charts!$B$3="none",E1830,IF(AM1830="",NA(),AM1830))</f>
        <v>0</v>
      </c>
      <c r="BV128">
        <f>IF(Charts!$B$3="none",F1830,IF(AN1830="",NA(),AN1830))</f>
        <v>0</v>
      </c>
      <c r="BW128">
        <f>IF(Charts!$B$3="none",G1830,IF(AO1830="",NA(),AO1830))</f>
        <v>0</v>
      </c>
      <c r="BX128">
        <f>IF(Charts!$B$3="none",H1830,IF(AP1830="",NA(),AP1830))</f>
        <v>0</v>
      </c>
      <c r="BY128">
        <f>IF(Charts!$B$3="none",I1830,IF(AQ1830="",NA(),AQ1830))</f>
        <v>0</v>
      </c>
      <c r="BZ128">
        <f>IF(Charts!$B$3="none",J1830,IF(AR1830="",NA(),AR1830))</f>
        <v>0</v>
      </c>
      <c r="CA128">
        <f>IF(Charts!$B$3="none",K1830,IF(AS1830="",NA(),AS1830))</f>
        <v>0</v>
      </c>
      <c r="CB128">
        <f>IF(Charts!$B$3="none",L1830,IF(AT1830="",NA(),AT1830))</f>
        <v>0</v>
      </c>
      <c r="CC128">
        <f>IF(Charts!$B$3="none",M1830,IF(AU1830="",NA(),AU1830))</f>
        <v>0</v>
      </c>
      <c r="CD128">
        <f>IF(Charts!$B$3="none",N1830,IF(AV1830="",NA(),AV1830))</f>
        <v>0</v>
      </c>
      <c r="CE128">
        <f>IF(Charts!$B$3="none",O1830,IF(AW1830="",NA(),AW1830))</f>
        <v>0</v>
      </c>
      <c r="CF128">
        <f>IF(Charts!$B$3="none",P1830,IF(AX1830="",NA(),AX1830))</f>
        <v>0</v>
      </c>
      <c r="CG128">
        <f>IF(Charts!$B$3="none",Q1830,IF(AY1830="",NA(),AY1830))</f>
        <v>0</v>
      </c>
      <c r="CH128">
        <f>IF(Charts!$B$3="none",R1830,IF(AZ1830="",NA(),AZ1830))</f>
        <v>0</v>
      </c>
      <c r="CI128">
        <f>IF(Charts!$B$3="none",S1830,IF(BA1830="",NA(),BA1830))</f>
        <v>0</v>
      </c>
      <c r="CJ128">
        <f>IF(Charts!$B$3="none",T1830,IF(BB1830="",NA(),BB1830))</f>
        <v>0</v>
      </c>
      <c r="CK128">
        <f>IF(Charts!$B$3="none",U1830,IF(BC1830="",NA(),BC1830))</f>
        <v>0</v>
      </c>
      <c r="CL128">
        <f>IF(Charts!$B$3="none",V1830,IF(BD1830="",NA(),BD1830))</f>
        <v>0</v>
      </c>
      <c r="CM128">
        <f>IF(Charts!$B$3="none",W1830,IF(BE1830="",NA(),BE1830))</f>
        <v>0</v>
      </c>
      <c r="CN128">
        <f>IF(Charts!$B$3="none",X1830,IF(BF1830="",NA(),BF1830))</f>
        <v>0</v>
      </c>
      <c r="CO128">
        <f>IF(Charts!$B$3="none",Y1830,IF(BG1830="",NA(),BG1830))</f>
        <v>0</v>
      </c>
      <c r="CP128">
        <f>IF(Charts!$B$3="none",Z1830,IF(BH1830="",NA(),BH1830))</f>
        <v>0</v>
      </c>
      <c r="CQ128">
        <f>IF(Charts!$B$3="none",AA1830,IF(BI1830="",NA(),BI1830))</f>
        <v>0</v>
      </c>
      <c r="CR128">
        <f>IF(Charts!$B$3="none",AB1830,IF(BJ1830="",NA(),BJ1830))</f>
        <v>0</v>
      </c>
      <c r="CS128">
        <f>IF(Charts!$B$3="none",AC1830,IF(BK1830="",NA(),BK1830))</f>
        <v>0</v>
      </c>
      <c r="CT128">
        <f>IF(Charts!$B$3="none",AD1830,IF(BL1830="",NA(),BL1830))</f>
        <v>0</v>
      </c>
      <c r="CU128">
        <f>IF(Charts!$B$3="none",AE1830,IF(BM1830="",NA(),BM1830))</f>
        <v>0</v>
      </c>
      <c r="CV128">
        <f>IF(Charts!$B$3="none",AF1830,IF(BN1830="",NA(),BN1830))</f>
        <v>0</v>
      </c>
      <c r="CW128">
        <f>IF(Charts!$B$3="none",AG1830,IF(BO1830="",NA(),BO1830))</f>
        <v>0</v>
      </c>
      <c r="CX128">
        <f>IF(Charts!$B$3="none",AH1830,IF(BP1830="",NA(),BP1830))</f>
        <v>0</v>
      </c>
      <c r="CY128">
        <f>IF(Charts!$B$3="none",AI1830,IF(BQ1830="",NA(),BQ1830))</f>
        <v>0</v>
      </c>
      <c r="CZ128">
        <f>IF(Charts!$B$3="none",AJ1830,IF(BR1830="",NA(),BR1830))</f>
        <v>0</v>
      </c>
    </row>
    <row r="129" spans="4:104">
      <c r="D129">
        <v>125</v>
      </c>
      <c r="E129">
        <f>IF(INDIRECT(ADDRESS($D129+2,E$2+1,,,"Instances"))="","",INDIRECT(ADDRESS($D129+2,E$2+1,,,"Instances")))</f>
        <v>0</v>
      </c>
      <c r="F129">
        <f>IFERROR(SMALL(E5:E343,ROW()-ROW($F$5)+1),"")</f>
        <v>0</v>
      </c>
      <c r="H129">
        <f>IFERROR(SUM(F5:F129),"")</f>
        <v>0</v>
      </c>
      <c r="I129">
        <f>IF(INDIRECT(ADDRESS($D129+2,I$2+1,,,"Instances"))="","",INDIRECT(ADDRESS($D129+2,I$2+1,,,"Instances")))</f>
        <v>0</v>
      </c>
      <c r="J129">
        <f>IFERROR(SMALL(I5:I343,ROW()-ROW($J$5)+1),"")</f>
        <v>0</v>
      </c>
      <c r="L129">
        <f>IFERROR(SUM(J5:J129),"")</f>
        <v>0</v>
      </c>
      <c r="M129">
        <f>IF(INDIRECT(ADDRESS($D129+2,M$2+1,,,"Instances"))="","",INDIRECT(ADDRESS($D129+2,M$2+1,,,"Instances")))</f>
        <v>0</v>
      </c>
      <c r="N129">
        <f>IFERROR(SMALL(M5:M343,ROW()-ROW($N$5)+1),"")</f>
        <v>0</v>
      </c>
      <c r="P129">
        <f>IFERROR(SUM(N5:N129),"")</f>
        <v>0</v>
      </c>
      <c r="Q129">
        <f>IF(INDIRECT(ADDRESS($D129+2,Q$2+1,,,"Instances"))="","",INDIRECT(ADDRESS($D129+2,Q$2+1,,,"Instances")))</f>
        <v>0</v>
      </c>
      <c r="R129">
        <f>IFERROR(SMALL(Q5:Q343,ROW()-ROW($R$5)+1),"")</f>
        <v>0</v>
      </c>
      <c r="T129">
        <f>IFERROR(SUM(R5:R129),"")</f>
        <v>0</v>
      </c>
      <c r="U129">
        <f>IF(INDIRECT(ADDRESS($D129+2,U$2+1,,,"Instances"))="","",INDIRECT(ADDRESS($D129+2,U$2+1,,,"Instances")))</f>
        <v>0</v>
      </c>
      <c r="V129">
        <f>IFERROR(SMALL(U5:U343,ROW()-ROW($V$5)+1),"")</f>
        <v>0</v>
      </c>
      <c r="X129">
        <f>IFERROR(SUM(V5:V129),"")</f>
        <v>0</v>
      </c>
      <c r="Y129">
        <f>IF(INDIRECT(ADDRESS($D129+2,Y$2+1,,,"Instances"))="","",INDIRECT(ADDRESS($D129+2,Y$2+1,,,"Instances")))</f>
        <v>0</v>
      </c>
      <c r="Z129">
        <f>IFERROR(SMALL(Y5:Y343,ROW()-ROW($Z$5)+1),"")</f>
        <v>0</v>
      </c>
      <c r="AB129">
        <f>IFERROR(SUM(Z5:Z129),"")</f>
        <v>0</v>
      </c>
      <c r="AC129">
        <f>IF(INDIRECT(ADDRESS($D129+2,AC$2+1,,,"Instances"))="","",INDIRECT(ADDRESS($D129+2,AC$2+1,,,"Instances")))</f>
        <v>0</v>
      </c>
      <c r="AD129">
        <f>IFERROR(SMALL(AC5:AC343,ROW()-ROW($AD$5)+1),"")</f>
        <v>0</v>
      </c>
      <c r="AF129">
        <f>IFERROR(SUM(AD5:AD129),"")</f>
        <v>0</v>
      </c>
      <c r="AG129">
        <f>IF(INDIRECT(ADDRESS($D129+2,AG$2+1,,,"Instances"))="","",INDIRECT(ADDRESS($D129+2,AG$2+1,,,"Instances")))</f>
        <v>0</v>
      </c>
      <c r="AH129">
        <f>IFERROR(SMALL(AG5:AG343,ROW()-ROW($AH$5)+1),"")</f>
        <v>0</v>
      </c>
      <c r="AJ129">
        <f>IFERROR(SUM(AH5:AH129),"")</f>
        <v>0</v>
      </c>
      <c r="AL129">
        <v>125</v>
      </c>
      <c r="AM129" cm="1">
        <f t="array" ref="AM129">_xlfn.SWITCH(Charts!$B$3,"average", AVERAGE(INDIRECT(ADDRESS(124+3,AM$2+1,,,"Instances") &amp; ":" &amp; ADDRESS(124+3,AM$2+1))),"median", MEDIAN(INDIRECT(ADDRESS(124+3,AM$2+1,,,"Instances") &amp; ":" &amp; ADDRESS(124+3,AM$2+1))),"min", MIN(INDIRECT(ADDRESS(124+3,AM$2+1,,,"Instances") &amp; ":" &amp; ADDRESS(124+3,AM$2+1))),"max", MAX(INDIRECT(ADDRESS(124+3,AM$2+1,,,"Instances") &amp; ":" &amp; ADDRESS(124+3,AM$2+1))),"diff", MAX(INDIRECT(ADDRESS(124+3,AM$2+1,,,"Instances") &amp; ":" &amp; ADDRESS(124+3,AM$2+1)))-MIN(INDIRECT(ADDRESS(124+3,AM$2+1,,,"Instances") &amp; ":" &amp; ADDRESS(124+3,AM$2+1))))</f>
        <v>0</v>
      </c>
      <c r="AN129">
        <f>IFERROR(SMALL(AM5:AM343,ROW()-ROW($AN$5)+1),"")</f>
        <v>0</v>
      </c>
      <c r="AP129">
        <f>IFERROR(SUM(AN5:AN129),"")</f>
        <v>0</v>
      </c>
      <c r="AQ129" cm="1">
        <f t="array" ref="AQ129">_xlfn.SWITCH(Charts!$B$3,"average", AVERAGE(INDIRECT(ADDRESS(124+3,AQ$2+1,,,"Instances") &amp; ":" &amp; ADDRESS(124+3,AQ$2+1))),"median", MEDIAN(INDIRECT(ADDRESS(124+3,AQ$2+1,,,"Instances") &amp; ":" &amp; ADDRESS(124+3,AQ$2+1))),"min", MIN(INDIRECT(ADDRESS(124+3,AQ$2+1,,,"Instances") &amp; ":" &amp; ADDRESS(124+3,AQ$2+1))),"max", MAX(INDIRECT(ADDRESS(124+3,AQ$2+1,,,"Instances") &amp; ":" &amp; ADDRESS(124+3,AQ$2+1))),"diff", MAX(INDIRECT(ADDRESS(124+3,AQ$2+1,,,"Instances") &amp; ":" &amp; ADDRESS(124+3,AQ$2+1)))-MIN(INDIRECT(ADDRESS(124+3,AQ$2+1,,,"Instances") &amp; ":" &amp; ADDRESS(124+3,AQ$2+1))))</f>
        <v>0</v>
      </c>
      <c r="AR129">
        <f>IFERROR(SMALL(AQ5:AQ343,ROW()-ROW($AR$5)+1),"")</f>
        <v>0</v>
      </c>
      <c r="AT129">
        <f>IFERROR(SUM(AR5:AR129),"")</f>
        <v>0</v>
      </c>
      <c r="AU129" cm="1">
        <f t="array" ref="AU129">_xlfn.SWITCH(Charts!$B$3,"average", AVERAGE(INDIRECT(ADDRESS(124+3,AU$2+1,,,"Instances") &amp; ":" &amp; ADDRESS(124+3,AU$2+1))),"median", MEDIAN(INDIRECT(ADDRESS(124+3,AU$2+1,,,"Instances") &amp; ":" &amp; ADDRESS(124+3,AU$2+1))),"min", MIN(INDIRECT(ADDRESS(124+3,AU$2+1,,,"Instances") &amp; ":" &amp; ADDRESS(124+3,AU$2+1))),"max", MAX(INDIRECT(ADDRESS(124+3,AU$2+1,,,"Instances") &amp; ":" &amp; ADDRESS(124+3,AU$2+1))),"diff", MAX(INDIRECT(ADDRESS(124+3,AU$2+1,,,"Instances") &amp; ":" &amp; ADDRESS(124+3,AU$2+1)))-MIN(INDIRECT(ADDRESS(124+3,AU$2+1,,,"Instances") &amp; ":" &amp; ADDRESS(124+3,AU$2+1))))</f>
        <v>0</v>
      </c>
      <c r="AV129">
        <f>IFERROR(SMALL(AU5:AU343,ROW()-ROW($AV$5)+1),"")</f>
        <v>0</v>
      </c>
      <c r="AX129">
        <f>IFERROR(SUM(AV5:AV129),"")</f>
        <v>0</v>
      </c>
      <c r="AY129" cm="1">
        <f t="array" ref="AY129">_xlfn.SWITCH(Charts!$B$3,"average", AVERAGE(INDIRECT(ADDRESS(124+3,AY$2+1,,,"Instances") &amp; ":" &amp; ADDRESS(124+3,AY$2+1))),"median", MEDIAN(INDIRECT(ADDRESS(124+3,AY$2+1,,,"Instances") &amp; ":" &amp; ADDRESS(124+3,AY$2+1))),"min", MIN(INDIRECT(ADDRESS(124+3,AY$2+1,,,"Instances") &amp; ":" &amp; ADDRESS(124+3,AY$2+1))),"max", MAX(INDIRECT(ADDRESS(124+3,AY$2+1,,,"Instances") &amp; ":" &amp; ADDRESS(124+3,AY$2+1))),"diff", MAX(INDIRECT(ADDRESS(124+3,AY$2+1,,,"Instances") &amp; ":" &amp; ADDRESS(124+3,AY$2+1)))-MIN(INDIRECT(ADDRESS(124+3,AY$2+1,,,"Instances") &amp; ":" &amp; ADDRESS(124+3,AY$2+1))))</f>
        <v>0</v>
      </c>
      <c r="AZ129">
        <f>IFERROR(SMALL(AY5:AY343,ROW()-ROW($AZ$5)+1),"")</f>
        <v>0</v>
      </c>
      <c r="BB129">
        <f>IFERROR(SUM(AZ5:AZ129),"")</f>
        <v>0</v>
      </c>
      <c r="BC129" cm="1">
        <f t="array" ref="BC129">_xlfn.SWITCH(Charts!$B$3,"average", AVERAGE(INDIRECT(ADDRESS(124+3,BC$2+1,,,"Instances") &amp; ":" &amp; ADDRESS(124+3,BC$2+1))),"median", MEDIAN(INDIRECT(ADDRESS(124+3,BC$2+1,,,"Instances") &amp; ":" &amp; ADDRESS(124+3,BC$2+1))),"min", MIN(INDIRECT(ADDRESS(124+3,BC$2+1,,,"Instances") &amp; ":" &amp; ADDRESS(124+3,BC$2+1))),"max", MAX(INDIRECT(ADDRESS(124+3,BC$2+1,,,"Instances") &amp; ":" &amp; ADDRESS(124+3,BC$2+1))),"diff", MAX(INDIRECT(ADDRESS(124+3,BC$2+1,,,"Instances") &amp; ":" &amp; ADDRESS(124+3,BC$2+1)))-MIN(INDIRECT(ADDRESS(124+3,BC$2+1,,,"Instances") &amp; ":" &amp; ADDRESS(124+3,BC$2+1))))</f>
        <v>0</v>
      </c>
      <c r="BD129">
        <f>IFERROR(SMALL(BC5:BC343,ROW()-ROW($BD$5)+1),"")</f>
        <v>0</v>
      </c>
      <c r="BF129">
        <f>IFERROR(SUM(BD5:BD129),"")</f>
        <v>0</v>
      </c>
      <c r="BG129" cm="1">
        <f t="array" ref="BG129">_xlfn.SWITCH(Charts!$B$3,"average", AVERAGE(INDIRECT(ADDRESS(124+3,BG$2+1,,,"Instances") &amp; ":" &amp; ADDRESS(124+3,BG$2+1))),"median", MEDIAN(INDIRECT(ADDRESS(124+3,BG$2+1,,,"Instances") &amp; ":" &amp; ADDRESS(124+3,BG$2+1))),"min", MIN(INDIRECT(ADDRESS(124+3,BG$2+1,,,"Instances") &amp; ":" &amp; ADDRESS(124+3,BG$2+1))),"max", MAX(INDIRECT(ADDRESS(124+3,BG$2+1,,,"Instances") &amp; ":" &amp; ADDRESS(124+3,BG$2+1))),"diff", MAX(INDIRECT(ADDRESS(124+3,BG$2+1,,,"Instances") &amp; ":" &amp; ADDRESS(124+3,BG$2+1)))-MIN(INDIRECT(ADDRESS(124+3,BG$2+1,,,"Instances") &amp; ":" &amp; ADDRESS(124+3,BG$2+1))))</f>
        <v>0</v>
      </c>
      <c r="BH129">
        <f>IFERROR(SMALL(BG5:BG343,ROW()-ROW($BH$5)+1),"")</f>
        <v>0</v>
      </c>
      <c r="BJ129">
        <f>IFERROR(SUM(BH5:BH129),"")</f>
        <v>0</v>
      </c>
      <c r="BK129" cm="1">
        <f t="array" ref="BK129">_xlfn.SWITCH(Charts!$B$3,"average", AVERAGE(INDIRECT(ADDRESS(124+3,BK$2+1,,,"Instances") &amp; ":" &amp; ADDRESS(124+3,BK$2+1))),"median", MEDIAN(INDIRECT(ADDRESS(124+3,BK$2+1,,,"Instances") &amp; ":" &amp; ADDRESS(124+3,BK$2+1))),"min", MIN(INDIRECT(ADDRESS(124+3,BK$2+1,,,"Instances") &amp; ":" &amp; ADDRESS(124+3,BK$2+1))),"max", MAX(INDIRECT(ADDRESS(124+3,BK$2+1,,,"Instances") &amp; ":" &amp; ADDRESS(124+3,BK$2+1))),"diff", MAX(INDIRECT(ADDRESS(124+3,BK$2+1,,,"Instances") &amp; ":" &amp; ADDRESS(124+3,BK$2+1)))-MIN(INDIRECT(ADDRESS(124+3,BK$2+1,,,"Instances") &amp; ":" &amp; ADDRESS(124+3,BK$2+1))))</f>
        <v>0</v>
      </c>
      <c r="BL129">
        <f>IFERROR(SMALL(BK5:BK343,ROW()-ROW($BL$5)+1),"")</f>
        <v>0</v>
      </c>
      <c r="BN129">
        <f>IFERROR(SUM(BL5:BL129),"")</f>
        <v>0</v>
      </c>
      <c r="BO129" cm="1">
        <f t="array" ref="BO129">_xlfn.SWITCH(Charts!$B$3,"average", AVERAGE(INDIRECT(ADDRESS(124+3,BO$2+1,,,"Instances") &amp; ":" &amp; ADDRESS(124+3,BO$2+1))),"median", MEDIAN(INDIRECT(ADDRESS(124+3,BO$2+1,,,"Instances") &amp; ":" &amp; ADDRESS(124+3,BO$2+1))),"min", MIN(INDIRECT(ADDRESS(124+3,BO$2+1,,,"Instances") &amp; ":" &amp; ADDRESS(124+3,BO$2+1))),"max", MAX(INDIRECT(ADDRESS(124+3,BO$2+1,,,"Instances") &amp; ":" &amp; ADDRESS(124+3,BO$2+1))),"diff", MAX(INDIRECT(ADDRESS(124+3,BO$2+1,,,"Instances") &amp; ":" &amp; ADDRESS(124+3,BO$2+1)))-MIN(INDIRECT(ADDRESS(124+3,BO$2+1,,,"Instances") &amp; ":" &amp; ADDRESS(124+3,BO$2+1))))</f>
        <v>0</v>
      </c>
      <c r="BP129">
        <f>IFERROR(SMALL(BO5:BO343,ROW()-ROW($BP$5)+1),"")</f>
        <v>0</v>
      </c>
      <c r="BR129">
        <f>IFERROR(SUM(BP5:BP129),"")</f>
        <v>0</v>
      </c>
      <c r="BU129">
        <f>IF(Charts!$B$3="none",E1831,IF(AM1831="",NA(),AM1831))</f>
        <v>0</v>
      </c>
      <c r="BV129">
        <f>IF(Charts!$B$3="none",F1831,IF(AN1831="",NA(),AN1831))</f>
        <v>0</v>
      </c>
      <c r="BW129">
        <f>IF(Charts!$B$3="none",G1831,IF(AO1831="",NA(),AO1831))</f>
        <v>0</v>
      </c>
      <c r="BX129">
        <f>IF(Charts!$B$3="none",H1831,IF(AP1831="",NA(),AP1831))</f>
        <v>0</v>
      </c>
      <c r="BY129">
        <f>IF(Charts!$B$3="none",I1831,IF(AQ1831="",NA(),AQ1831))</f>
        <v>0</v>
      </c>
      <c r="BZ129">
        <f>IF(Charts!$B$3="none",J1831,IF(AR1831="",NA(),AR1831))</f>
        <v>0</v>
      </c>
      <c r="CA129">
        <f>IF(Charts!$B$3="none",K1831,IF(AS1831="",NA(),AS1831))</f>
        <v>0</v>
      </c>
      <c r="CB129">
        <f>IF(Charts!$B$3="none",L1831,IF(AT1831="",NA(),AT1831))</f>
        <v>0</v>
      </c>
      <c r="CC129">
        <f>IF(Charts!$B$3="none",M1831,IF(AU1831="",NA(),AU1831))</f>
        <v>0</v>
      </c>
      <c r="CD129">
        <f>IF(Charts!$B$3="none",N1831,IF(AV1831="",NA(),AV1831))</f>
        <v>0</v>
      </c>
      <c r="CE129">
        <f>IF(Charts!$B$3="none",O1831,IF(AW1831="",NA(),AW1831))</f>
        <v>0</v>
      </c>
      <c r="CF129">
        <f>IF(Charts!$B$3="none",P1831,IF(AX1831="",NA(),AX1831))</f>
        <v>0</v>
      </c>
      <c r="CG129">
        <f>IF(Charts!$B$3="none",Q1831,IF(AY1831="",NA(),AY1831))</f>
        <v>0</v>
      </c>
      <c r="CH129">
        <f>IF(Charts!$B$3="none",R1831,IF(AZ1831="",NA(),AZ1831))</f>
        <v>0</v>
      </c>
      <c r="CI129">
        <f>IF(Charts!$B$3="none",S1831,IF(BA1831="",NA(),BA1831))</f>
        <v>0</v>
      </c>
      <c r="CJ129">
        <f>IF(Charts!$B$3="none",T1831,IF(BB1831="",NA(),BB1831))</f>
        <v>0</v>
      </c>
      <c r="CK129">
        <f>IF(Charts!$B$3="none",U1831,IF(BC1831="",NA(),BC1831))</f>
        <v>0</v>
      </c>
      <c r="CL129">
        <f>IF(Charts!$B$3="none",V1831,IF(BD1831="",NA(),BD1831))</f>
        <v>0</v>
      </c>
      <c r="CM129">
        <f>IF(Charts!$B$3="none",W1831,IF(BE1831="",NA(),BE1831))</f>
        <v>0</v>
      </c>
      <c r="CN129">
        <f>IF(Charts!$B$3="none",X1831,IF(BF1831="",NA(),BF1831))</f>
        <v>0</v>
      </c>
      <c r="CO129">
        <f>IF(Charts!$B$3="none",Y1831,IF(BG1831="",NA(),BG1831))</f>
        <v>0</v>
      </c>
      <c r="CP129">
        <f>IF(Charts!$B$3="none",Z1831,IF(BH1831="",NA(),BH1831))</f>
        <v>0</v>
      </c>
      <c r="CQ129">
        <f>IF(Charts!$B$3="none",AA1831,IF(BI1831="",NA(),BI1831))</f>
        <v>0</v>
      </c>
      <c r="CR129">
        <f>IF(Charts!$B$3="none",AB1831,IF(BJ1831="",NA(),BJ1831))</f>
        <v>0</v>
      </c>
      <c r="CS129">
        <f>IF(Charts!$B$3="none",AC1831,IF(BK1831="",NA(),BK1831))</f>
        <v>0</v>
      </c>
      <c r="CT129">
        <f>IF(Charts!$B$3="none",AD1831,IF(BL1831="",NA(),BL1831))</f>
        <v>0</v>
      </c>
      <c r="CU129">
        <f>IF(Charts!$B$3="none",AE1831,IF(BM1831="",NA(),BM1831))</f>
        <v>0</v>
      </c>
      <c r="CV129">
        <f>IF(Charts!$B$3="none",AF1831,IF(BN1831="",NA(),BN1831))</f>
        <v>0</v>
      </c>
      <c r="CW129">
        <f>IF(Charts!$B$3="none",AG1831,IF(BO1831="",NA(),BO1831))</f>
        <v>0</v>
      </c>
      <c r="CX129">
        <f>IF(Charts!$B$3="none",AH1831,IF(BP1831="",NA(),BP1831))</f>
        <v>0</v>
      </c>
      <c r="CY129">
        <f>IF(Charts!$B$3="none",AI1831,IF(BQ1831="",NA(),BQ1831))</f>
        <v>0</v>
      </c>
      <c r="CZ129">
        <f>IF(Charts!$B$3="none",AJ1831,IF(BR1831="",NA(),BR1831))</f>
        <v>0</v>
      </c>
    </row>
    <row r="130" spans="4:104">
      <c r="D130">
        <v>126</v>
      </c>
      <c r="E130">
        <f>IF(INDIRECT(ADDRESS($D130+2,E$2+1,,,"Instances"))="","",INDIRECT(ADDRESS($D130+2,E$2+1,,,"Instances")))</f>
        <v>0</v>
      </c>
      <c r="F130">
        <f>IFERROR(SMALL(E5:E343,ROW()-ROW($F$5)+1),"")</f>
        <v>0</v>
      </c>
      <c r="H130">
        <f>IFERROR(SUM(F5:F130),"")</f>
        <v>0</v>
      </c>
      <c r="I130">
        <f>IF(INDIRECT(ADDRESS($D130+2,I$2+1,,,"Instances"))="","",INDIRECT(ADDRESS($D130+2,I$2+1,,,"Instances")))</f>
        <v>0</v>
      </c>
      <c r="J130">
        <f>IFERROR(SMALL(I5:I343,ROW()-ROW($J$5)+1),"")</f>
        <v>0</v>
      </c>
      <c r="L130">
        <f>IFERROR(SUM(J5:J130),"")</f>
        <v>0</v>
      </c>
      <c r="M130">
        <f>IF(INDIRECT(ADDRESS($D130+2,M$2+1,,,"Instances"))="","",INDIRECT(ADDRESS($D130+2,M$2+1,,,"Instances")))</f>
        <v>0</v>
      </c>
      <c r="N130">
        <f>IFERROR(SMALL(M5:M343,ROW()-ROW($N$5)+1),"")</f>
        <v>0</v>
      </c>
      <c r="P130">
        <f>IFERROR(SUM(N5:N130),"")</f>
        <v>0</v>
      </c>
      <c r="Q130">
        <f>IF(INDIRECT(ADDRESS($D130+2,Q$2+1,,,"Instances"))="","",INDIRECT(ADDRESS($D130+2,Q$2+1,,,"Instances")))</f>
        <v>0</v>
      </c>
      <c r="R130">
        <f>IFERROR(SMALL(Q5:Q343,ROW()-ROW($R$5)+1),"")</f>
        <v>0</v>
      </c>
      <c r="T130">
        <f>IFERROR(SUM(R5:R130),"")</f>
        <v>0</v>
      </c>
      <c r="U130">
        <f>IF(INDIRECT(ADDRESS($D130+2,U$2+1,,,"Instances"))="","",INDIRECT(ADDRESS($D130+2,U$2+1,,,"Instances")))</f>
        <v>0</v>
      </c>
      <c r="V130">
        <f>IFERROR(SMALL(U5:U343,ROW()-ROW($V$5)+1),"")</f>
        <v>0</v>
      </c>
      <c r="X130">
        <f>IFERROR(SUM(V5:V130),"")</f>
        <v>0</v>
      </c>
      <c r="Y130">
        <f>IF(INDIRECT(ADDRESS($D130+2,Y$2+1,,,"Instances"))="","",INDIRECT(ADDRESS($D130+2,Y$2+1,,,"Instances")))</f>
        <v>0</v>
      </c>
      <c r="Z130">
        <f>IFERROR(SMALL(Y5:Y343,ROW()-ROW($Z$5)+1),"")</f>
        <v>0</v>
      </c>
      <c r="AB130">
        <f>IFERROR(SUM(Z5:Z130),"")</f>
        <v>0</v>
      </c>
      <c r="AC130">
        <f>IF(INDIRECT(ADDRESS($D130+2,AC$2+1,,,"Instances"))="","",INDIRECT(ADDRESS($D130+2,AC$2+1,,,"Instances")))</f>
        <v>0</v>
      </c>
      <c r="AD130">
        <f>IFERROR(SMALL(AC5:AC343,ROW()-ROW($AD$5)+1),"")</f>
        <v>0</v>
      </c>
      <c r="AF130">
        <f>IFERROR(SUM(AD5:AD130),"")</f>
        <v>0</v>
      </c>
      <c r="AG130">
        <f>IF(INDIRECT(ADDRESS($D130+2,AG$2+1,,,"Instances"))="","",INDIRECT(ADDRESS($D130+2,AG$2+1,,,"Instances")))</f>
        <v>0</v>
      </c>
      <c r="AH130">
        <f>IFERROR(SMALL(AG5:AG343,ROW()-ROW($AH$5)+1),"")</f>
        <v>0</v>
      </c>
      <c r="AJ130">
        <f>IFERROR(SUM(AH5:AH130),"")</f>
        <v>0</v>
      </c>
      <c r="AL130">
        <v>126</v>
      </c>
      <c r="AM130" cm="1">
        <f t="array" ref="AM130">_xlfn.SWITCH(Charts!$B$3,"average", AVERAGE(INDIRECT(ADDRESS(125+3,AM$2+1,,,"Instances") &amp; ":" &amp; ADDRESS(125+3,AM$2+1))),"median", MEDIAN(INDIRECT(ADDRESS(125+3,AM$2+1,,,"Instances") &amp; ":" &amp; ADDRESS(125+3,AM$2+1))),"min", MIN(INDIRECT(ADDRESS(125+3,AM$2+1,,,"Instances") &amp; ":" &amp; ADDRESS(125+3,AM$2+1))),"max", MAX(INDIRECT(ADDRESS(125+3,AM$2+1,,,"Instances") &amp; ":" &amp; ADDRESS(125+3,AM$2+1))),"diff", MAX(INDIRECT(ADDRESS(125+3,AM$2+1,,,"Instances") &amp; ":" &amp; ADDRESS(125+3,AM$2+1)))-MIN(INDIRECT(ADDRESS(125+3,AM$2+1,,,"Instances") &amp; ":" &amp; ADDRESS(125+3,AM$2+1))))</f>
        <v>0</v>
      </c>
      <c r="AN130">
        <f>IFERROR(SMALL(AM5:AM343,ROW()-ROW($AN$5)+1),"")</f>
        <v>0</v>
      </c>
      <c r="AP130">
        <f>IFERROR(SUM(AN5:AN130),"")</f>
        <v>0</v>
      </c>
      <c r="AQ130" cm="1">
        <f t="array" ref="AQ130">_xlfn.SWITCH(Charts!$B$3,"average", AVERAGE(INDIRECT(ADDRESS(125+3,AQ$2+1,,,"Instances") &amp; ":" &amp; ADDRESS(125+3,AQ$2+1))),"median", MEDIAN(INDIRECT(ADDRESS(125+3,AQ$2+1,,,"Instances") &amp; ":" &amp; ADDRESS(125+3,AQ$2+1))),"min", MIN(INDIRECT(ADDRESS(125+3,AQ$2+1,,,"Instances") &amp; ":" &amp; ADDRESS(125+3,AQ$2+1))),"max", MAX(INDIRECT(ADDRESS(125+3,AQ$2+1,,,"Instances") &amp; ":" &amp; ADDRESS(125+3,AQ$2+1))),"diff", MAX(INDIRECT(ADDRESS(125+3,AQ$2+1,,,"Instances") &amp; ":" &amp; ADDRESS(125+3,AQ$2+1)))-MIN(INDIRECT(ADDRESS(125+3,AQ$2+1,,,"Instances") &amp; ":" &amp; ADDRESS(125+3,AQ$2+1))))</f>
        <v>0</v>
      </c>
      <c r="AR130">
        <f>IFERROR(SMALL(AQ5:AQ343,ROW()-ROW($AR$5)+1),"")</f>
        <v>0</v>
      </c>
      <c r="AT130">
        <f>IFERROR(SUM(AR5:AR130),"")</f>
        <v>0</v>
      </c>
      <c r="AU130" cm="1">
        <f t="array" ref="AU130">_xlfn.SWITCH(Charts!$B$3,"average", AVERAGE(INDIRECT(ADDRESS(125+3,AU$2+1,,,"Instances") &amp; ":" &amp; ADDRESS(125+3,AU$2+1))),"median", MEDIAN(INDIRECT(ADDRESS(125+3,AU$2+1,,,"Instances") &amp; ":" &amp; ADDRESS(125+3,AU$2+1))),"min", MIN(INDIRECT(ADDRESS(125+3,AU$2+1,,,"Instances") &amp; ":" &amp; ADDRESS(125+3,AU$2+1))),"max", MAX(INDIRECT(ADDRESS(125+3,AU$2+1,,,"Instances") &amp; ":" &amp; ADDRESS(125+3,AU$2+1))),"diff", MAX(INDIRECT(ADDRESS(125+3,AU$2+1,,,"Instances") &amp; ":" &amp; ADDRESS(125+3,AU$2+1)))-MIN(INDIRECT(ADDRESS(125+3,AU$2+1,,,"Instances") &amp; ":" &amp; ADDRESS(125+3,AU$2+1))))</f>
        <v>0</v>
      </c>
      <c r="AV130">
        <f>IFERROR(SMALL(AU5:AU343,ROW()-ROW($AV$5)+1),"")</f>
        <v>0</v>
      </c>
      <c r="AX130">
        <f>IFERROR(SUM(AV5:AV130),"")</f>
        <v>0</v>
      </c>
      <c r="AY130" cm="1">
        <f t="array" ref="AY130">_xlfn.SWITCH(Charts!$B$3,"average", AVERAGE(INDIRECT(ADDRESS(125+3,AY$2+1,,,"Instances") &amp; ":" &amp; ADDRESS(125+3,AY$2+1))),"median", MEDIAN(INDIRECT(ADDRESS(125+3,AY$2+1,,,"Instances") &amp; ":" &amp; ADDRESS(125+3,AY$2+1))),"min", MIN(INDIRECT(ADDRESS(125+3,AY$2+1,,,"Instances") &amp; ":" &amp; ADDRESS(125+3,AY$2+1))),"max", MAX(INDIRECT(ADDRESS(125+3,AY$2+1,,,"Instances") &amp; ":" &amp; ADDRESS(125+3,AY$2+1))),"diff", MAX(INDIRECT(ADDRESS(125+3,AY$2+1,,,"Instances") &amp; ":" &amp; ADDRESS(125+3,AY$2+1)))-MIN(INDIRECT(ADDRESS(125+3,AY$2+1,,,"Instances") &amp; ":" &amp; ADDRESS(125+3,AY$2+1))))</f>
        <v>0</v>
      </c>
      <c r="AZ130">
        <f>IFERROR(SMALL(AY5:AY343,ROW()-ROW($AZ$5)+1),"")</f>
        <v>0</v>
      </c>
      <c r="BB130">
        <f>IFERROR(SUM(AZ5:AZ130),"")</f>
        <v>0</v>
      </c>
      <c r="BC130" cm="1">
        <f t="array" ref="BC130">_xlfn.SWITCH(Charts!$B$3,"average", AVERAGE(INDIRECT(ADDRESS(125+3,BC$2+1,,,"Instances") &amp; ":" &amp; ADDRESS(125+3,BC$2+1))),"median", MEDIAN(INDIRECT(ADDRESS(125+3,BC$2+1,,,"Instances") &amp; ":" &amp; ADDRESS(125+3,BC$2+1))),"min", MIN(INDIRECT(ADDRESS(125+3,BC$2+1,,,"Instances") &amp; ":" &amp; ADDRESS(125+3,BC$2+1))),"max", MAX(INDIRECT(ADDRESS(125+3,BC$2+1,,,"Instances") &amp; ":" &amp; ADDRESS(125+3,BC$2+1))),"diff", MAX(INDIRECT(ADDRESS(125+3,BC$2+1,,,"Instances") &amp; ":" &amp; ADDRESS(125+3,BC$2+1)))-MIN(INDIRECT(ADDRESS(125+3,BC$2+1,,,"Instances") &amp; ":" &amp; ADDRESS(125+3,BC$2+1))))</f>
        <v>0</v>
      </c>
      <c r="BD130">
        <f>IFERROR(SMALL(BC5:BC343,ROW()-ROW($BD$5)+1),"")</f>
        <v>0</v>
      </c>
      <c r="BF130">
        <f>IFERROR(SUM(BD5:BD130),"")</f>
        <v>0</v>
      </c>
      <c r="BG130" cm="1">
        <f t="array" ref="BG130">_xlfn.SWITCH(Charts!$B$3,"average", AVERAGE(INDIRECT(ADDRESS(125+3,BG$2+1,,,"Instances") &amp; ":" &amp; ADDRESS(125+3,BG$2+1))),"median", MEDIAN(INDIRECT(ADDRESS(125+3,BG$2+1,,,"Instances") &amp; ":" &amp; ADDRESS(125+3,BG$2+1))),"min", MIN(INDIRECT(ADDRESS(125+3,BG$2+1,,,"Instances") &amp; ":" &amp; ADDRESS(125+3,BG$2+1))),"max", MAX(INDIRECT(ADDRESS(125+3,BG$2+1,,,"Instances") &amp; ":" &amp; ADDRESS(125+3,BG$2+1))),"diff", MAX(INDIRECT(ADDRESS(125+3,BG$2+1,,,"Instances") &amp; ":" &amp; ADDRESS(125+3,BG$2+1)))-MIN(INDIRECT(ADDRESS(125+3,BG$2+1,,,"Instances") &amp; ":" &amp; ADDRESS(125+3,BG$2+1))))</f>
        <v>0</v>
      </c>
      <c r="BH130">
        <f>IFERROR(SMALL(BG5:BG343,ROW()-ROW($BH$5)+1),"")</f>
        <v>0</v>
      </c>
      <c r="BJ130">
        <f>IFERROR(SUM(BH5:BH130),"")</f>
        <v>0</v>
      </c>
      <c r="BK130" cm="1">
        <f t="array" ref="BK130">_xlfn.SWITCH(Charts!$B$3,"average", AVERAGE(INDIRECT(ADDRESS(125+3,BK$2+1,,,"Instances") &amp; ":" &amp; ADDRESS(125+3,BK$2+1))),"median", MEDIAN(INDIRECT(ADDRESS(125+3,BK$2+1,,,"Instances") &amp; ":" &amp; ADDRESS(125+3,BK$2+1))),"min", MIN(INDIRECT(ADDRESS(125+3,BK$2+1,,,"Instances") &amp; ":" &amp; ADDRESS(125+3,BK$2+1))),"max", MAX(INDIRECT(ADDRESS(125+3,BK$2+1,,,"Instances") &amp; ":" &amp; ADDRESS(125+3,BK$2+1))),"diff", MAX(INDIRECT(ADDRESS(125+3,BK$2+1,,,"Instances") &amp; ":" &amp; ADDRESS(125+3,BK$2+1)))-MIN(INDIRECT(ADDRESS(125+3,BK$2+1,,,"Instances") &amp; ":" &amp; ADDRESS(125+3,BK$2+1))))</f>
        <v>0</v>
      </c>
      <c r="BL130">
        <f>IFERROR(SMALL(BK5:BK343,ROW()-ROW($BL$5)+1),"")</f>
        <v>0</v>
      </c>
      <c r="BN130">
        <f>IFERROR(SUM(BL5:BL130),"")</f>
        <v>0</v>
      </c>
      <c r="BO130" cm="1">
        <f t="array" ref="BO130">_xlfn.SWITCH(Charts!$B$3,"average", AVERAGE(INDIRECT(ADDRESS(125+3,BO$2+1,,,"Instances") &amp; ":" &amp; ADDRESS(125+3,BO$2+1))),"median", MEDIAN(INDIRECT(ADDRESS(125+3,BO$2+1,,,"Instances") &amp; ":" &amp; ADDRESS(125+3,BO$2+1))),"min", MIN(INDIRECT(ADDRESS(125+3,BO$2+1,,,"Instances") &amp; ":" &amp; ADDRESS(125+3,BO$2+1))),"max", MAX(INDIRECT(ADDRESS(125+3,BO$2+1,,,"Instances") &amp; ":" &amp; ADDRESS(125+3,BO$2+1))),"diff", MAX(INDIRECT(ADDRESS(125+3,BO$2+1,,,"Instances") &amp; ":" &amp; ADDRESS(125+3,BO$2+1)))-MIN(INDIRECT(ADDRESS(125+3,BO$2+1,,,"Instances") &amp; ":" &amp; ADDRESS(125+3,BO$2+1))))</f>
        <v>0</v>
      </c>
      <c r="BP130">
        <f>IFERROR(SMALL(BO5:BO343,ROW()-ROW($BP$5)+1),"")</f>
        <v>0</v>
      </c>
      <c r="BR130">
        <f>IFERROR(SUM(BP5:BP130),"")</f>
        <v>0</v>
      </c>
      <c r="BU130">
        <f>IF(Charts!$B$3="none",E1832,IF(AM1832="",NA(),AM1832))</f>
        <v>0</v>
      </c>
      <c r="BV130">
        <f>IF(Charts!$B$3="none",F1832,IF(AN1832="",NA(),AN1832))</f>
        <v>0</v>
      </c>
      <c r="BW130">
        <f>IF(Charts!$B$3="none",G1832,IF(AO1832="",NA(),AO1832))</f>
        <v>0</v>
      </c>
      <c r="BX130">
        <f>IF(Charts!$B$3="none",H1832,IF(AP1832="",NA(),AP1832))</f>
        <v>0</v>
      </c>
      <c r="BY130">
        <f>IF(Charts!$B$3="none",I1832,IF(AQ1832="",NA(),AQ1832))</f>
        <v>0</v>
      </c>
      <c r="BZ130">
        <f>IF(Charts!$B$3="none",J1832,IF(AR1832="",NA(),AR1832))</f>
        <v>0</v>
      </c>
      <c r="CA130">
        <f>IF(Charts!$B$3="none",K1832,IF(AS1832="",NA(),AS1832))</f>
        <v>0</v>
      </c>
      <c r="CB130">
        <f>IF(Charts!$B$3="none",L1832,IF(AT1832="",NA(),AT1832))</f>
        <v>0</v>
      </c>
      <c r="CC130">
        <f>IF(Charts!$B$3="none",M1832,IF(AU1832="",NA(),AU1832))</f>
        <v>0</v>
      </c>
      <c r="CD130">
        <f>IF(Charts!$B$3="none",N1832,IF(AV1832="",NA(),AV1832))</f>
        <v>0</v>
      </c>
      <c r="CE130">
        <f>IF(Charts!$B$3="none",O1832,IF(AW1832="",NA(),AW1832))</f>
        <v>0</v>
      </c>
      <c r="CF130">
        <f>IF(Charts!$B$3="none",P1832,IF(AX1832="",NA(),AX1832))</f>
        <v>0</v>
      </c>
      <c r="CG130">
        <f>IF(Charts!$B$3="none",Q1832,IF(AY1832="",NA(),AY1832))</f>
        <v>0</v>
      </c>
      <c r="CH130">
        <f>IF(Charts!$B$3="none",R1832,IF(AZ1832="",NA(),AZ1832))</f>
        <v>0</v>
      </c>
      <c r="CI130">
        <f>IF(Charts!$B$3="none",S1832,IF(BA1832="",NA(),BA1832))</f>
        <v>0</v>
      </c>
      <c r="CJ130">
        <f>IF(Charts!$B$3="none",T1832,IF(BB1832="",NA(),BB1832))</f>
        <v>0</v>
      </c>
      <c r="CK130">
        <f>IF(Charts!$B$3="none",U1832,IF(BC1832="",NA(),BC1832))</f>
        <v>0</v>
      </c>
      <c r="CL130">
        <f>IF(Charts!$B$3="none",V1832,IF(BD1832="",NA(),BD1832))</f>
        <v>0</v>
      </c>
      <c r="CM130">
        <f>IF(Charts!$B$3="none",W1832,IF(BE1832="",NA(),BE1832))</f>
        <v>0</v>
      </c>
      <c r="CN130">
        <f>IF(Charts!$B$3="none",X1832,IF(BF1832="",NA(),BF1832))</f>
        <v>0</v>
      </c>
      <c r="CO130">
        <f>IF(Charts!$B$3="none",Y1832,IF(BG1832="",NA(),BG1832))</f>
        <v>0</v>
      </c>
      <c r="CP130">
        <f>IF(Charts!$B$3="none",Z1832,IF(BH1832="",NA(),BH1832))</f>
        <v>0</v>
      </c>
      <c r="CQ130">
        <f>IF(Charts!$B$3="none",AA1832,IF(BI1832="",NA(),BI1832))</f>
        <v>0</v>
      </c>
      <c r="CR130">
        <f>IF(Charts!$B$3="none",AB1832,IF(BJ1832="",NA(),BJ1832))</f>
        <v>0</v>
      </c>
      <c r="CS130">
        <f>IF(Charts!$B$3="none",AC1832,IF(BK1832="",NA(),BK1832))</f>
        <v>0</v>
      </c>
      <c r="CT130">
        <f>IF(Charts!$B$3="none",AD1832,IF(BL1832="",NA(),BL1832))</f>
        <v>0</v>
      </c>
      <c r="CU130">
        <f>IF(Charts!$B$3="none",AE1832,IF(BM1832="",NA(),BM1832))</f>
        <v>0</v>
      </c>
      <c r="CV130">
        <f>IF(Charts!$B$3="none",AF1832,IF(BN1832="",NA(),BN1832))</f>
        <v>0</v>
      </c>
      <c r="CW130">
        <f>IF(Charts!$B$3="none",AG1832,IF(BO1832="",NA(),BO1832))</f>
        <v>0</v>
      </c>
      <c r="CX130">
        <f>IF(Charts!$B$3="none",AH1832,IF(BP1832="",NA(),BP1832))</f>
        <v>0</v>
      </c>
      <c r="CY130">
        <f>IF(Charts!$B$3="none",AI1832,IF(BQ1832="",NA(),BQ1832))</f>
        <v>0</v>
      </c>
      <c r="CZ130">
        <f>IF(Charts!$B$3="none",AJ1832,IF(BR1832="",NA(),BR1832))</f>
        <v>0</v>
      </c>
    </row>
    <row r="131" spans="4:104">
      <c r="D131">
        <v>127</v>
      </c>
      <c r="E131">
        <f>IF(INDIRECT(ADDRESS($D131+2,E$2+1,,,"Instances"))="","",INDIRECT(ADDRESS($D131+2,E$2+1,,,"Instances")))</f>
        <v>0</v>
      </c>
      <c r="F131">
        <f>IFERROR(SMALL(E5:E343,ROW()-ROW($F$5)+1),"")</f>
        <v>0</v>
      </c>
      <c r="H131">
        <f>IFERROR(SUM(F5:F131),"")</f>
        <v>0</v>
      </c>
      <c r="I131">
        <f>IF(INDIRECT(ADDRESS($D131+2,I$2+1,,,"Instances"))="","",INDIRECT(ADDRESS($D131+2,I$2+1,,,"Instances")))</f>
        <v>0</v>
      </c>
      <c r="J131">
        <f>IFERROR(SMALL(I5:I343,ROW()-ROW($J$5)+1),"")</f>
        <v>0</v>
      </c>
      <c r="L131">
        <f>IFERROR(SUM(J5:J131),"")</f>
        <v>0</v>
      </c>
      <c r="M131">
        <f>IF(INDIRECT(ADDRESS($D131+2,M$2+1,,,"Instances"))="","",INDIRECT(ADDRESS($D131+2,M$2+1,,,"Instances")))</f>
        <v>0</v>
      </c>
      <c r="N131">
        <f>IFERROR(SMALL(M5:M343,ROW()-ROW($N$5)+1),"")</f>
        <v>0</v>
      </c>
      <c r="P131">
        <f>IFERROR(SUM(N5:N131),"")</f>
        <v>0</v>
      </c>
      <c r="Q131">
        <f>IF(INDIRECT(ADDRESS($D131+2,Q$2+1,,,"Instances"))="","",INDIRECT(ADDRESS($D131+2,Q$2+1,,,"Instances")))</f>
        <v>0</v>
      </c>
      <c r="R131">
        <f>IFERROR(SMALL(Q5:Q343,ROW()-ROW($R$5)+1),"")</f>
        <v>0</v>
      </c>
      <c r="T131">
        <f>IFERROR(SUM(R5:R131),"")</f>
        <v>0</v>
      </c>
      <c r="U131">
        <f>IF(INDIRECT(ADDRESS($D131+2,U$2+1,,,"Instances"))="","",INDIRECT(ADDRESS($D131+2,U$2+1,,,"Instances")))</f>
        <v>0</v>
      </c>
      <c r="V131">
        <f>IFERROR(SMALL(U5:U343,ROW()-ROW($V$5)+1),"")</f>
        <v>0</v>
      </c>
      <c r="X131">
        <f>IFERROR(SUM(V5:V131),"")</f>
        <v>0</v>
      </c>
      <c r="Y131">
        <f>IF(INDIRECT(ADDRESS($D131+2,Y$2+1,,,"Instances"))="","",INDIRECT(ADDRESS($D131+2,Y$2+1,,,"Instances")))</f>
        <v>0</v>
      </c>
      <c r="Z131">
        <f>IFERROR(SMALL(Y5:Y343,ROW()-ROW($Z$5)+1),"")</f>
        <v>0</v>
      </c>
      <c r="AB131">
        <f>IFERROR(SUM(Z5:Z131),"")</f>
        <v>0</v>
      </c>
      <c r="AC131">
        <f>IF(INDIRECT(ADDRESS($D131+2,AC$2+1,,,"Instances"))="","",INDIRECT(ADDRESS($D131+2,AC$2+1,,,"Instances")))</f>
        <v>0</v>
      </c>
      <c r="AD131">
        <f>IFERROR(SMALL(AC5:AC343,ROW()-ROW($AD$5)+1),"")</f>
        <v>0</v>
      </c>
      <c r="AF131">
        <f>IFERROR(SUM(AD5:AD131),"")</f>
        <v>0</v>
      </c>
      <c r="AG131">
        <f>IF(INDIRECT(ADDRESS($D131+2,AG$2+1,,,"Instances"))="","",INDIRECT(ADDRESS($D131+2,AG$2+1,,,"Instances")))</f>
        <v>0</v>
      </c>
      <c r="AH131">
        <f>IFERROR(SMALL(AG5:AG343,ROW()-ROW($AH$5)+1),"")</f>
        <v>0</v>
      </c>
      <c r="AJ131">
        <f>IFERROR(SUM(AH5:AH131),"")</f>
        <v>0</v>
      </c>
      <c r="AL131">
        <v>127</v>
      </c>
      <c r="AM131" cm="1">
        <f t="array" ref="AM131">_xlfn.SWITCH(Charts!$B$3,"average", AVERAGE(INDIRECT(ADDRESS(126+3,AM$2+1,,,"Instances") &amp; ":" &amp; ADDRESS(126+3,AM$2+1))),"median", MEDIAN(INDIRECT(ADDRESS(126+3,AM$2+1,,,"Instances") &amp; ":" &amp; ADDRESS(126+3,AM$2+1))),"min", MIN(INDIRECT(ADDRESS(126+3,AM$2+1,,,"Instances") &amp; ":" &amp; ADDRESS(126+3,AM$2+1))),"max", MAX(INDIRECT(ADDRESS(126+3,AM$2+1,,,"Instances") &amp; ":" &amp; ADDRESS(126+3,AM$2+1))),"diff", MAX(INDIRECT(ADDRESS(126+3,AM$2+1,,,"Instances") &amp; ":" &amp; ADDRESS(126+3,AM$2+1)))-MIN(INDIRECT(ADDRESS(126+3,AM$2+1,,,"Instances") &amp; ":" &amp; ADDRESS(126+3,AM$2+1))))</f>
        <v>0</v>
      </c>
      <c r="AN131">
        <f>IFERROR(SMALL(AM5:AM343,ROW()-ROW($AN$5)+1),"")</f>
        <v>0</v>
      </c>
      <c r="AP131">
        <f>IFERROR(SUM(AN5:AN131),"")</f>
        <v>0</v>
      </c>
      <c r="AQ131" cm="1">
        <f t="array" ref="AQ131">_xlfn.SWITCH(Charts!$B$3,"average", AVERAGE(INDIRECT(ADDRESS(126+3,AQ$2+1,,,"Instances") &amp; ":" &amp; ADDRESS(126+3,AQ$2+1))),"median", MEDIAN(INDIRECT(ADDRESS(126+3,AQ$2+1,,,"Instances") &amp; ":" &amp; ADDRESS(126+3,AQ$2+1))),"min", MIN(INDIRECT(ADDRESS(126+3,AQ$2+1,,,"Instances") &amp; ":" &amp; ADDRESS(126+3,AQ$2+1))),"max", MAX(INDIRECT(ADDRESS(126+3,AQ$2+1,,,"Instances") &amp; ":" &amp; ADDRESS(126+3,AQ$2+1))),"diff", MAX(INDIRECT(ADDRESS(126+3,AQ$2+1,,,"Instances") &amp; ":" &amp; ADDRESS(126+3,AQ$2+1)))-MIN(INDIRECT(ADDRESS(126+3,AQ$2+1,,,"Instances") &amp; ":" &amp; ADDRESS(126+3,AQ$2+1))))</f>
        <v>0</v>
      </c>
      <c r="AR131">
        <f>IFERROR(SMALL(AQ5:AQ343,ROW()-ROW($AR$5)+1),"")</f>
        <v>0</v>
      </c>
      <c r="AT131">
        <f>IFERROR(SUM(AR5:AR131),"")</f>
        <v>0</v>
      </c>
      <c r="AU131" cm="1">
        <f t="array" ref="AU131">_xlfn.SWITCH(Charts!$B$3,"average", AVERAGE(INDIRECT(ADDRESS(126+3,AU$2+1,,,"Instances") &amp; ":" &amp; ADDRESS(126+3,AU$2+1))),"median", MEDIAN(INDIRECT(ADDRESS(126+3,AU$2+1,,,"Instances") &amp; ":" &amp; ADDRESS(126+3,AU$2+1))),"min", MIN(INDIRECT(ADDRESS(126+3,AU$2+1,,,"Instances") &amp; ":" &amp; ADDRESS(126+3,AU$2+1))),"max", MAX(INDIRECT(ADDRESS(126+3,AU$2+1,,,"Instances") &amp; ":" &amp; ADDRESS(126+3,AU$2+1))),"diff", MAX(INDIRECT(ADDRESS(126+3,AU$2+1,,,"Instances") &amp; ":" &amp; ADDRESS(126+3,AU$2+1)))-MIN(INDIRECT(ADDRESS(126+3,AU$2+1,,,"Instances") &amp; ":" &amp; ADDRESS(126+3,AU$2+1))))</f>
        <v>0</v>
      </c>
      <c r="AV131">
        <f>IFERROR(SMALL(AU5:AU343,ROW()-ROW($AV$5)+1),"")</f>
        <v>0</v>
      </c>
      <c r="AX131">
        <f>IFERROR(SUM(AV5:AV131),"")</f>
        <v>0</v>
      </c>
      <c r="AY131" cm="1">
        <f t="array" ref="AY131">_xlfn.SWITCH(Charts!$B$3,"average", AVERAGE(INDIRECT(ADDRESS(126+3,AY$2+1,,,"Instances") &amp; ":" &amp; ADDRESS(126+3,AY$2+1))),"median", MEDIAN(INDIRECT(ADDRESS(126+3,AY$2+1,,,"Instances") &amp; ":" &amp; ADDRESS(126+3,AY$2+1))),"min", MIN(INDIRECT(ADDRESS(126+3,AY$2+1,,,"Instances") &amp; ":" &amp; ADDRESS(126+3,AY$2+1))),"max", MAX(INDIRECT(ADDRESS(126+3,AY$2+1,,,"Instances") &amp; ":" &amp; ADDRESS(126+3,AY$2+1))),"diff", MAX(INDIRECT(ADDRESS(126+3,AY$2+1,,,"Instances") &amp; ":" &amp; ADDRESS(126+3,AY$2+1)))-MIN(INDIRECT(ADDRESS(126+3,AY$2+1,,,"Instances") &amp; ":" &amp; ADDRESS(126+3,AY$2+1))))</f>
        <v>0</v>
      </c>
      <c r="AZ131">
        <f>IFERROR(SMALL(AY5:AY343,ROW()-ROW($AZ$5)+1),"")</f>
        <v>0</v>
      </c>
      <c r="BB131">
        <f>IFERROR(SUM(AZ5:AZ131),"")</f>
        <v>0</v>
      </c>
      <c r="BC131" cm="1">
        <f t="array" ref="BC131">_xlfn.SWITCH(Charts!$B$3,"average", AVERAGE(INDIRECT(ADDRESS(126+3,BC$2+1,,,"Instances") &amp; ":" &amp; ADDRESS(126+3,BC$2+1))),"median", MEDIAN(INDIRECT(ADDRESS(126+3,BC$2+1,,,"Instances") &amp; ":" &amp; ADDRESS(126+3,BC$2+1))),"min", MIN(INDIRECT(ADDRESS(126+3,BC$2+1,,,"Instances") &amp; ":" &amp; ADDRESS(126+3,BC$2+1))),"max", MAX(INDIRECT(ADDRESS(126+3,BC$2+1,,,"Instances") &amp; ":" &amp; ADDRESS(126+3,BC$2+1))),"diff", MAX(INDIRECT(ADDRESS(126+3,BC$2+1,,,"Instances") &amp; ":" &amp; ADDRESS(126+3,BC$2+1)))-MIN(INDIRECT(ADDRESS(126+3,BC$2+1,,,"Instances") &amp; ":" &amp; ADDRESS(126+3,BC$2+1))))</f>
        <v>0</v>
      </c>
      <c r="BD131">
        <f>IFERROR(SMALL(BC5:BC343,ROW()-ROW($BD$5)+1),"")</f>
        <v>0</v>
      </c>
      <c r="BF131">
        <f>IFERROR(SUM(BD5:BD131),"")</f>
        <v>0</v>
      </c>
      <c r="BG131" cm="1">
        <f t="array" ref="BG131">_xlfn.SWITCH(Charts!$B$3,"average", AVERAGE(INDIRECT(ADDRESS(126+3,BG$2+1,,,"Instances") &amp; ":" &amp; ADDRESS(126+3,BG$2+1))),"median", MEDIAN(INDIRECT(ADDRESS(126+3,BG$2+1,,,"Instances") &amp; ":" &amp; ADDRESS(126+3,BG$2+1))),"min", MIN(INDIRECT(ADDRESS(126+3,BG$2+1,,,"Instances") &amp; ":" &amp; ADDRESS(126+3,BG$2+1))),"max", MAX(INDIRECT(ADDRESS(126+3,BG$2+1,,,"Instances") &amp; ":" &amp; ADDRESS(126+3,BG$2+1))),"diff", MAX(INDIRECT(ADDRESS(126+3,BG$2+1,,,"Instances") &amp; ":" &amp; ADDRESS(126+3,BG$2+1)))-MIN(INDIRECT(ADDRESS(126+3,BG$2+1,,,"Instances") &amp; ":" &amp; ADDRESS(126+3,BG$2+1))))</f>
        <v>0</v>
      </c>
      <c r="BH131">
        <f>IFERROR(SMALL(BG5:BG343,ROW()-ROW($BH$5)+1),"")</f>
        <v>0</v>
      </c>
      <c r="BJ131">
        <f>IFERROR(SUM(BH5:BH131),"")</f>
        <v>0</v>
      </c>
      <c r="BK131" cm="1">
        <f t="array" ref="BK131">_xlfn.SWITCH(Charts!$B$3,"average", AVERAGE(INDIRECT(ADDRESS(126+3,BK$2+1,,,"Instances") &amp; ":" &amp; ADDRESS(126+3,BK$2+1))),"median", MEDIAN(INDIRECT(ADDRESS(126+3,BK$2+1,,,"Instances") &amp; ":" &amp; ADDRESS(126+3,BK$2+1))),"min", MIN(INDIRECT(ADDRESS(126+3,BK$2+1,,,"Instances") &amp; ":" &amp; ADDRESS(126+3,BK$2+1))),"max", MAX(INDIRECT(ADDRESS(126+3,BK$2+1,,,"Instances") &amp; ":" &amp; ADDRESS(126+3,BK$2+1))),"diff", MAX(INDIRECT(ADDRESS(126+3,BK$2+1,,,"Instances") &amp; ":" &amp; ADDRESS(126+3,BK$2+1)))-MIN(INDIRECT(ADDRESS(126+3,BK$2+1,,,"Instances") &amp; ":" &amp; ADDRESS(126+3,BK$2+1))))</f>
        <v>0</v>
      </c>
      <c r="BL131">
        <f>IFERROR(SMALL(BK5:BK343,ROW()-ROW($BL$5)+1),"")</f>
        <v>0</v>
      </c>
      <c r="BN131">
        <f>IFERROR(SUM(BL5:BL131),"")</f>
        <v>0</v>
      </c>
      <c r="BO131" cm="1">
        <f t="array" ref="BO131">_xlfn.SWITCH(Charts!$B$3,"average", AVERAGE(INDIRECT(ADDRESS(126+3,BO$2+1,,,"Instances") &amp; ":" &amp; ADDRESS(126+3,BO$2+1))),"median", MEDIAN(INDIRECT(ADDRESS(126+3,BO$2+1,,,"Instances") &amp; ":" &amp; ADDRESS(126+3,BO$2+1))),"min", MIN(INDIRECT(ADDRESS(126+3,BO$2+1,,,"Instances") &amp; ":" &amp; ADDRESS(126+3,BO$2+1))),"max", MAX(INDIRECT(ADDRESS(126+3,BO$2+1,,,"Instances") &amp; ":" &amp; ADDRESS(126+3,BO$2+1))),"diff", MAX(INDIRECT(ADDRESS(126+3,BO$2+1,,,"Instances") &amp; ":" &amp; ADDRESS(126+3,BO$2+1)))-MIN(INDIRECT(ADDRESS(126+3,BO$2+1,,,"Instances") &amp; ":" &amp; ADDRESS(126+3,BO$2+1))))</f>
        <v>0</v>
      </c>
      <c r="BP131">
        <f>IFERROR(SMALL(BO5:BO343,ROW()-ROW($BP$5)+1),"")</f>
        <v>0</v>
      </c>
      <c r="BR131">
        <f>IFERROR(SUM(BP5:BP131),"")</f>
        <v>0</v>
      </c>
      <c r="BU131">
        <f>IF(Charts!$B$3="none",E1833,IF(AM1833="",NA(),AM1833))</f>
        <v>0</v>
      </c>
      <c r="BV131">
        <f>IF(Charts!$B$3="none",F1833,IF(AN1833="",NA(),AN1833))</f>
        <v>0</v>
      </c>
      <c r="BW131">
        <f>IF(Charts!$B$3="none",G1833,IF(AO1833="",NA(),AO1833))</f>
        <v>0</v>
      </c>
      <c r="BX131">
        <f>IF(Charts!$B$3="none",H1833,IF(AP1833="",NA(),AP1833))</f>
        <v>0</v>
      </c>
      <c r="BY131">
        <f>IF(Charts!$B$3="none",I1833,IF(AQ1833="",NA(),AQ1833))</f>
        <v>0</v>
      </c>
      <c r="BZ131">
        <f>IF(Charts!$B$3="none",J1833,IF(AR1833="",NA(),AR1833))</f>
        <v>0</v>
      </c>
      <c r="CA131">
        <f>IF(Charts!$B$3="none",K1833,IF(AS1833="",NA(),AS1833))</f>
        <v>0</v>
      </c>
      <c r="CB131">
        <f>IF(Charts!$B$3="none",L1833,IF(AT1833="",NA(),AT1833))</f>
        <v>0</v>
      </c>
      <c r="CC131">
        <f>IF(Charts!$B$3="none",M1833,IF(AU1833="",NA(),AU1833))</f>
        <v>0</v>
      </c>
      <c r="CD131">
        <f>IF(Charts!$B$3="none",N1833,IF(AV1833="",NA(),AV1833))</f>
        <v>0</v>
      </c>
      <c r="CE131">
        <f>IF(Charts!$B$3="none",O1833,IF(AW1833="",NA(),AW1833))</f>
        <v>0</v>
      </c>
      <c r="CF131">
        <f>IF(Charts!$B$3="none",P1833,IF(AX1833="",NA(),AX1833))</f>
        <v>0</v>
      </c>
      <c r="CG131">
        <f>IF(Charts!$B$3="none",Q1833,IF(AY1833="",NA(),AY1833))</f>
        <v>0</v>
      </c>
      <c r="CH131">
        <f>IF(Charts!$B$3="none",R1833,IF(AZ1833="",NA(),AZ1833))</f>
        <v>0</v>
      </c>
      <c r="CI131">
        <f>IF(Charts!$B$3="none",S1833,IF(BA1833="",NA(),BA1833))</f>
        <v>0</v>
      </c>
      <c r="CJ131">
        <f>IF(Charts!$B$3="none",T1833,IF(BB1833="",NA(),BB1833))</f>
        <v>0</v>
      </c>
      <c r="CK131">
        <f>IF(Charts!$B$3="none",U1833,IF(BC1833="",NA(),BC1833))</f>
        <v>0</v>
      </c>
      <c r="CL131">
        <f>IF(Charts!$B$3="none",V1833,IF(BD1833="",NA(),BD1833))</f>
        <v>0</v>
      </c>
      <c r="CM131">
        <f>IF(Charts!$B$3="none",W1833,IF(BE1833="",NA(),BE1833))</f>
        <v>0</v>
      </c>
      <c r="CN131">
        <f>IF(Charts!$B$3="none",X1833,IF(BF1833="",NA(),BF1833))</f>
        <v>0</v>
      </c>
      <c r="CO131">
        <f>IF(Charts!$B$3="none",Y1833,IF(BG1833="",NA(),BG1833))</f>
        <v>0</v>
      </c>
      <c r="CP131">
        <f>IF(Charts!$B$3="none",Z1833,IF(BH1833="",NA(),BH1833))</f>
        <v>0</v>
      </c>
      <c r="CQ131">
        <f>IF(Charts!$B$3="none",AA1833,IF(BI1833="",NA(),BI1833))</f>
        <v>0</v>
      </c>
      <c r="CR131">
        <f>IF(Charts!$B$3="none",AB1833,IF(BJ1833="",NA(),BJ1833))</f>
        <v>0</v>
      </c>
      <c r="CS131">
        <f>IF(Charts!$B$3="none",AC1833,IF(BK1833="",NA(),BK1833))</f>
        <v>0</v>
      </c>
      <c r="CT131">
        <f>IF(Charts!$B$3="none",AD1833,IF(BL1833="",NA(),BL1833))</f>
        <v>0</v>
      </c>
      <c r="CU131">
        <f>IF(Charts!$B$3="none",AE1833,IF(BM1833="",NA(),BM1833))</f>
        <v>0</v>
      </c>
      <c r="CV131">
        <f>IF(Charts!$B$3="none",AF1833,IF(BN1833="",NA(),BN1833))</f>
        <v>0</v>
      </c>
      <c r="CW131">
        <f>IF(Charts!$B$3="none",AG1833,IF(BO1833="",NA(),BO1833))</f>
        <v>0</v>
      </c>
      <c r="CX131">
        <f>IF(Charts!$B$3="none",AH1833,IF(BP1833="",NA(),BP1833))</f>
        <v>0</v>
      </c>
      <c r="CY131">
        <f>IF(Charts!$B$3="none",AI1833,IF(BQ1833="",NA(),BQ1833))</f>
        <v>0</v>
      </c>
      <c r="CZ131">
        <f>IF(Charts!$B$3="none",AJ1833,IF(BR1833="",NA(),BR1833))</f>
        <v>0</v>
      </c>
    </row>
    <row r="132" spans="4:104">
      <c r="D132">
        <v>128</v>
      </c>
      <c r="E132">
        <f>IF(INDIRECT(ADDRESS($D132+2,E$2+1,,,"Instances"))="","",INDIRECT(ADDRESS($D132+2,E$2+1,,,"Instances")))</f>
        <v>0</v>
      </c>
      <c r="F132">
        <f>IFERROR(SMALL(E5:E343,ROW()-ROW($F$5)+1),"")</f>
        <v>0</v>
      </c>
      <c r="H132">
        <f>IFERROR(SUM(F5:F132),"")</f>
        <v>0</v>
      </c>
      <c r="I132">
        <f>IF(INDIRECT(ADDRESS($D132+2,I$2+1,,,"Instances"))="","",INDIRECT(ADDRESS($D132+2,I$2+1,,,"Instances")))</f>
        <v>0</v>
      </c>
      <c r="J132">
        <f>IFERROR(SMALL(I5:I343,ROW()-ROW($J$5)+1),"")</f>
        <v>0</v>
      </c>
      <c r="L132">
        <f>IFERROR(SUM(J5:J132),"")</f>
        <v>0</v>
      </c>
      <c r="M132">
        <f>IF(INDIRECT(ADDRESS($D132+2,M$2+1,,,"Instances"))="","",INDIRECT(ADDRESS($D132+2,M$2+1,,,"Instances")))</f>
        <v>0</v>
      </c>
      <c r="N132">
        <f>IFERROR(SMALL(M5:M343,ROW()-ROW($N$5)+1),"")</f>
        <v>0</v>
      </c>
      <c r="P132">
        <f>IFERROR(SUM(N5:N132),"")</f>
        <v>0</v>
      </c>
      <c r="Q132">
        <f>IF(INDIRECT(ADDRESS($D132+2,Q$2+1,,,"Instances"))="","",INDIRECT(ADDRESS($D132+2,Q$2+1,,,"Instances")))</f>
        <v>0</v>
      </c>
      <c r="R132">
        <f>IFERROR(SMALL(Q5:Q343,ROW()-ROW($R$5)+1),"")</f>
        <v>0</v>
      </c>
      <c r="T132">
        <f>IFERROR(SUM(R5:R132),"")</f>
        <v>0</v>
      </c>
      <c r="U132">
        <f>IF(INDIRECT(ADDRESS($D132+2,U$2+1,,,"Instances"))="","",INDIRECT(ADDRESS($D132+2,U$2+1,,,"Instances")))</f>
        <v>0</v>
      </c>
      <c r="V132">
        <f>IFERROR(SMALL(U5:U343,ROW()-ROW($V$5)+1),"")</f>
        <v>0</v>
      </c>
      <c r="X132">
        <f>IFERROR(SUM(V5:V132),"")</f>
        <v>0</v>
      </c>
      <c r="Y132">
        <f>IF(INDIRECT(ADDRESS($D132+2,Y$2+1,,,"Instances"))="","",INDIRECT(ADDRESS($D132+2,Y$2+1,,,"Instances")))</f>
        <v>0</v>
      </c>
      <c r="Z132">
        <f>IFERROR(SMALL(Y5:Y343,ROW()-ROW($Z$5)+1),"")</f>
        <v>0</v>
      </c>
      <c r="AB132">
        <f>IFERROR(SUM(Z5:Z132),"")</f>
        <v>0</v>
      </c>
      <c r="AC132">
        <f>IF(INDIRECT(ADDRESS($D132+2,AC$2+1,,,"Instances"))="","",INDIRECT(ADDRESS($D132+2,AC$2+1,,,"Instances")))</f>
        <v>0</v>
      </c>
      <c r="AD132">
        <f>IFERROR(SMALL(AC5:AC343,ROW()-ROW($AD$5)+1),"")</f>
        <v>0</v>
      </c>
      <c r="AF132">
        <f>IFERROR(SUM(AD5:AD132),"")</f>
        <v>0</v>
      </c>
      <c r="AG132">
        <f>IF(INDIRECT(ADDRESS($D132+2,AG$2+1,,,"Instances"))="","",INDIRECT(ADDRESS($D132+2,AG$2+1,,,"Instances")))</f>
        <v>0</v>
      </c>
      <c r="AH132">
        <f>IFERROR(SMALL(AG5:AG343,ROW()-ROW($AH$5)+1),"")</f>
        <v>0</v>
      </c>
      <c r="AJ132">
        <f>IFERROR(SUM(AH5:AH132),"")</f>
        <v>0</v>
      </c>
      <c r="AL132">
        <v>128</v>
      </c>
      <c r="AM132" cm="1">
        <f t="array" ref="AM132">_xlfn.SWITCH(Charts!$B$3,"average", AVERAGE(INDIRECT(ADDRESS(127+3,AM$2+1,,,"Instances") &amp; ":" &amp; ADDRESS(127+3,AM$2+1))),"median", MEDIAN(INDIRECT(ADDRESS(127+3,AM$2+1,,,"Instances") &amp; ":" &amp; ADDRESS(127+3,AM$2+1))),"min", MIN(INDIRECT(ADDRESS(127+3,AM$2+1,,,"Instances") &amp; ":" &amp; ADDRESS(127+3,AM$2+1))),"max", MAX(INDIRECT(ADDRESS(127+3,AM$2+1,,,"Instances") &amp; ":" &amp; ADDRESS(127+3,AM$2+1))),"diff", MAX(INDIRECT(ADDRESS(127+3,AM$2+1,,,"Instances") &amp; ":" &amp; ADDRESS(127+3,AM$2+1)))-MIN(INDIRECT(ADDRESS(127+3,AM$2+1,,,"Instances") &amp; ":" &amp; ADDRESS(127+3,AM$2+1))))</f>
        <v>0</v>
      </c>
      <c r="AN132">
        <f>IFERROR(SMALL(AM5:AM343,ROW()-ROW($AN$5)+1),"")</f>
        <v>0</v>
      </c>
      <c r="AP132">
        <f>IFERROR(SUM(AN5:AN132),"")</f>
        <v>0</v>
      </c>
      <c r="AQ132" cm="1">
        <f t="array" ref="AQ132">_xlfn.SWITCH(Charts!$B$3,"average", AVERAGE(INDIRECT(ADDRESS(127+3,AQ$2+1,,,"Instances") &amp; ":" &amp; ADDRESS(127+3,AQ$2+1))),"median", MEDIAN(INDIRECT(ADDRESS(127+3,AQ$2+1,,,"Instances") &amp; ":" &amp; ADDRESS(127+3,AQ$2+1))),"min", MIN(INDIRECT(ADDRESS(127+3,AQ$2+1,,,"Instances") &amp; ":" &amp; ADDRESS(127+3,AQ$2+1))),"max", MAX(INDIRECT(ADDRESS(127+3,AQ$2+1,,,"Instances") &amp; ":" &amp; ADDRESS(127+3,AQ$2+1))),"diff", MAX(INDIRECT(ADDRESS(127+3,AQ$2+1,,,"Instances") &amp; ":" &amp; ADDRESS(127+3,AQ$2+1)))-MIN(INDIRECT(ADDRESS(127+3,AQ$2+1,,,"Instances") &amp; ":" &amp; ADDRESS(127+3,AQ$2+1))))</f>
        <v>0</v>
      </c>
      <c r="AR132">
        <f>IFERROR(SMALL(AQ5:AQ343,ROW()-ROW($AR$5)+1),"")</f>
        <v>0</v>
      </c>
      <c r="AT132">
        <f>IFERROR(SUM(AR5:AR132),"")</f>
        <v>0</v>
      </c>
      <c r="AU132" cm="1">
        <f t="array" ref="AU132">_xlfn.SWITCH(Charts!$B$3,"average", AVERAGE(INDIRECT(ADDRESS(127+3,AU$2+1,,,"Instances") &amp; ":" &amp; ADDRESS(127+3,AU$2+1))),"median", MEDIAN(INDIRECT(ADDRESS(127+3,AU$2+1,,,"Instances") &amp; ":" &amp; ADDRESS(127+3,AU$2+1))),"min", MIN(INDIRECT(ADDRESS(127+3,AU$2+1,,,"Instances") &amp; ":" &amp; ADDRESS(127+3,AU$2+1))),"max", MAX(INDIRECT(ADDRESS(127+3,AU$2+1,,,"Instances") &amp; ":" &amp; ADDRESS(127+3,AU$2+1))),"diff", MAX(INDIRECT(ADDRESS(127+3,AU$2+1,,,"Instances") &amp; ":" &amp; ADDRESS(127+3,AU$2+1)))-MIN(INDIRECT(ADDRESS(127+3,AU$2+1,,,"Instances") &amp; ":" &amp; ADDRESS(127+3,AU$2+1))))</f>
        <v>0</v>
      </c>
      <c r="AV132">
        <f>IFERROR(SMALL(AU5:AU343,ROW()-ROW($AV$5)+1),"")</f>
        <v>0</v>
      </c>
      <c r="AX132">
        <f>IFERROR(SUM(AV5:AV132),"")</f>
        <v>0</v>
      </c>
      <c r="AY132" cm="1">
        <f t="array" ref="AY132">_xlfn.SWITCH(Charts!$B$3,"average", AVERAGE(INDIRECT(ADDRESS(127+3,AY$2+1,,,"Instances") &amp; ":" &amp; ADDRESS(127+3,AY$2+1))),"median", MEDIAN(INDIRECT(ADDRESS(127+3,AY$2+1,,,"Instances") &amp; ":" &amp; ADDRESS(127+3,AY$2+1))),"min", MIN(INDIRECT(ADDRESS(127+3,AY$2+1,,,"Instances") &amp; ":" &amp; ADDRESS(127+3,AY$2+1))),"max", MAX(INDIRECT(ADDRESS(127+3,AY$2+1,,,"Instances") &amp; ":" &amp; ADDRESS(127+3,AY$2+1))),"diff", MAX(INDIRECT(ADDRESS(127+3,AY$2+1,,,"Instances") &amp; ":" &amp; ADDRESS(127+3,AY$2+1)))-MIN(INDIRECT(ADDRESS(127+3,AY$2+1,,,"Instances") &amp; ":" &amp; ADDRESS(127+3,AY$2+1))))</f>
        <v>0</v>
      </c>
      <c r="AZ132">
        <f>IFERROR(SMALL(AY5:AY343,ROW()-ROW($AZ$5)+1),"")</f>
        <v>0</v>
      </c>
      <c r="BB132">
        <f>IFERROR(SUM(AZ5:AZ132),"")</f>
        <v>0</v>
      </c>
      <c r="BC132" cm="1">
        <f t="array" ref="BC132">_xlfn.SWITCH(Charts!$B$3,"average", AVERAGE(INDIRECT(ADDRESS(127+3,BC$2+1,,,"Instances") &amp; ":" &amp; ADDRESS(127+3,BC$2+1))),"median", MEDIAN(INDIRECT(ADDRESS(127+3,BC$2+1,,,"Instances") &amp; ":" &amp; ADDRESS(127+3,BC$2+1))),"min", MIN(INDIRECT(ADDRESS(127+3,BC$2+1,,,"Instances") &amp; ":" &amp; ADDRESS(127+3,BC$2+1))),"max", MAX(INDIRECT(ADDRESS(127+3,BC$2+1,,,"Instances") &amp; ":" &amp; ADDRESS(127+3,BC$2+1))),"diff", MAX(INDIRECT(ADDRESS(127+3,BC$2+1,,,"Instances") &amp; ":" &amp; ADDRESS(127+3,BC$2+1)))-MIN(INDIRECT(ADDRESS(127+3,BC$2+1,,,"Instances") &amp; ":" &amp; ADDRESS(127+3,BC$2+1))))</f>
        <v>0</v>
      </c>
      <c r="BD132">
        <f>IFERROR(SMALL(BC5:BC343,ROW()-ROW($BD$5)+1),"")</f>
        <v>0</v>
      </c>
      <c r="BF132">
        <f>IFERROR(SUM(BD5:BD132),"")</f>
        <v>0</v>
      </c>
      <c r="BG132" cm="1">
        <f t="array" ref="BG132">_xlfn.SWITCH(Charts!$B$3,"average", AVERAGE(INDIRECT(ADDRESS(127+3,BG$2+1,,,"Instances") &amp; ":" &amp; ADDRESS(127+3,BG$2+1))),"median", MEDIAN(INDIRECT(ADDRESS(127+3,BG$2+1,,,"Instances") &amp; ":" &amp; ADDRESS(127+3,BG$2+1))),"min", MIN(INDIRECT(ADDRESS(127+3,BG$2+1,,,"Instances") &amp; ":" &amp; ADDRESS(127+3,BG$2+1))),"max", MAX(INDIRECT(ADDRESS(127+3,BG$2+1,,,"Instances") &amp; ":" &amp; ADDRESS(127+3,BG$2+1))),"diff", MAX(INDIRECT(ADDRESS(127+3,BG$2+1,,,"Instances") &amp; ":" &amp; ADDRESS(127+3,BG$2+1)))-MIN(INDIRECT(ADDRESS(127+3,BG$2+1,,,"Instances") &amp; ":" &amp; ADDRESS(127+3,BG$2+1))))</f>
        <v>0</v>
      </c>
      <c r="BH132">
        <f>IFERROR(SMALL(BG5:BG343,ROW()-ROW($BH$5)+1),"")</f>
        <v>0</v>
      </c>
      <c r="BJ132">
        <f>IFERROR(SUM(BH5:BH132),"")</f>
        <v>0</v>
      </c>
      <c r="BK132" cm="1">
        <f t="array" ref="BK132">_xlfn.SWITCH(Charts!$B$3,"average", AVERAGE(INDIRECT(ADDRESS(127+3,BK$2+1,,,"Instances") &amp; ":" &amp; ADDRESS(127+3,BK$2+1))),"median", MEDIAN(INDIRECT(ADDRESS(127+3,BK$2+1,,,"Instances") &amp; ":" &amp; ADDRESS(127+3,BK$2+1))),"min", MIN(INDIRECT(ADDRESS(127+3,BK$2+1,,,"Instances") &amp; ":" &amp; ADDRESS(127+3,BK$2+1))),"max", MAX(INDIRECT(ADDRESS(127+3,BK$2+1,,,"Instances") &amp; ":" &amp; ADDRESS(127+3,BK$2+1))),"diff", MAX(INDIRECT(ADDRESS(127+3,BK$2+1,,,"Instances") &amp; ":" &amp; ADDRESS(127+3,BK$2+1)))-MIN(INDIRECT(ADDRESS(127+3,BK$2+1,,,"Instances") &amp; ":" &amp; ADDRESS(127+3,BK$2+1))))</f>
        <v>0</v>
      </c>
      <c r="BL132">
        <f>IFERROR(SMALL(BK5:BK343,ROW()-ROW($BL$5)+1),"")</f>
        <v>0</v>
      </c>
      <c r="BN132">
        <f>IFERROR(SUM(BL5:BL132),"")</f>
        <v>0</v>
      </c>
      <c r="BO132" cm="1">
        <f t="array" ref="BO132">_xlfn.SWITCH(Charts!$B$3,"average", AVERAGE(INDIRECT(ADDRESS(127+3,BO$2+1,,,"Instances") &amp; ":" &amp; ADDRESS(127+3,BO$2+1))),"median", MEDIAN(INDIRECT(ADDRESS(127+3,BO$2+1,,,"Instances") &amp; ":" &amp; ADDRESS(127+3,BO$2+1))),"min", MIN(INDIRECT(ADDRESS(127+3,BO$2+1,,,"Instances") &amp; ":" &amp; ADDRESS(127+3,BO$2+1))),"max", MAX(INDIRECT(ADDRESS(127+3,BO$2+1,,,"Instances") &amp; ":" &amp; ADDRESS(127+3,BO$2+1))),"diff", MAX(INDIRECT(ADDRESS(127+3,BO$2+1,,,"Instances") &amp; ":" &amp; ADDRESS(127+3,BO$2+1)))-MIN(INDIRECT(ADDRESS(127+3,BO$2+1,,,"Instances") &amp; ":" &amp; ADDRESS(127+3,BO$2+1))))</f>
        <v>0</v>
      </c>
      <c r="BP132">
        <f>IFERROR(SMALL(BO5:BO343,ROW()-ROW($BP$5)+1),"")</f>
        <v>0</v>
      </c>
      <c r="BR132">
        <f>IFERROR(SUM(BP5:BP132),"")</f>
        <v>0</v>
      </c>
      <c r="BU132">
        <f>IF(Charts!$B$3="none",E1834,IF(AM1834="",NA(),AM1834))</f>
        <v>0</v>
      </c>
      <c r="BV132">
        <f>IF(Charts!$B$3="none",F1834,IF(AN1834="",NA(),AN1834))</f>
        <v>0</v>
      </c>
      <c r="BW132">
        <f>IF(Charts!$B$3="none",G1834,IF(AO1834="",NA(),AO1834))</f>
        <v>0</v>
      </c>
      <c r="BX132">
        <f>IF(Charts!$B$3="none",H1834,IF(AP1834="",NA(),AP1834))</f>
        <v>0</v>
      </c>
      <c r="BY132">
        <f>IF(Charts!$B$3="none",I1834,IF(AQ1834="",NA(),AQ1834))</f>
        <v>0</v>
      </c>
      <c r="BZ132">
        <f>IF(Charts!$B$3="none",J1834,IF(AR1834="",NA(),AR1834))</f>
        <v>0</v>
      </c>
      <c r="CA132">
        <f>IF(Charts!$B$3="none",K1834,IF(AS1834="",NA(),AS1834))</f>
        <v>0</v>
      </c>
      <c r="CB132">
        <f>IF(Charts!$B$3="none",L1834,IF(AT1834="",NA(),AT1834))</f>
        <v>0</v>
      </c>
      <c r="CC132">
        <f>IF(Charts!$B$3="none",M1834,IF(AU1834="",NA(),AU1834))</f>
        <v>0</v>
      </c>
      <c r="CD132">
        <f>IF(Charts!$B$3="none",N1834,IF(AV1834="",NA(),AV1834))</f>
        <v>0</v>
      </c>
      <c r="CE132">
        <f>IF(Charts!$B$3="none",O1834,IF(AW1834="",NA(),AW1834))</f>
        <v>0</v>
      </c>
      <c r="CF132">
        <f>IF(Charts!$B$3="none",P1834,IF(AX1834="",NA(),AX1834))</f>
        <v>0</v>
      </c>
      <c r="CG132">
        <f>IF(Charts!$B$3="none",Q1834,IF(AY1834="",NA(),AY1834))</f>
        <v>0</v>
      </c>
      <c r="CH132">
        <f>IF(Charts!$B$3="none",R1834,IF(AZ1834="",NA(),AZ1834))</f>
        <v>0</v>
      </c>
      <c r="CI132">
        <f>IF(Charts!$B$3="none",S1834,IF(BA1834="",NA(),BA1834))</f>
        <v>0</v>
      </c>
      <c r="CJ132">
        <f>IF(Charts!$B$3="none",T1834,IF(BB1834="",NA(),BB1834))</f>
        <v>0</v>
      </c>
      <c r="CK132">
        <f>IF(Charts!$B$3="none",U1834,IF(BC1834="",NA(),BC1834))</f>
        <v>0</v>
      </c>
      <c r="CL132">
        <f>IF(Charts!$B$3="none",V1834,IF(BD1834="",NA(),BD1834))</f>
        <v>0</v>
      </c>
      <c r="CM132">
        <f>IF(Charts!$B$3="none",W1834,IF(BE1834="",NA(),BE1834))</f>
        <v>0</v>
      </c>
      <c r="CN132">
        <f>IF(Charts!$B$3="none",X1834,IF(BF1834="",NA(),BF1834))</f>
        <v>0</v>
      </c>
      <c r="CO132">
        <f>IF(Charts!$B$3="none",Y1834,IF(BG1834="",NA(),BG1834))</f>
        <v>0</v>
      </c>
      <c r="CP132">
        <f>IF(Charts!$B$3="none",Z1834,IF(BH1834="",NA(),BH1834))</f>
        <v>0</v>
      </c>
      <c r="CQ132">
        <f>IF(Charts!$B$3="none",AA1834,IF(BI1834="",NA(),BI1834))</f>
        <v>0</v>
      </c>
      <c r="CR132">
        <f>IF(Charts!$B$3="none",AB1834,IF(BJ1834="",NA(),BJ1834))</f>
        <v>0</v>
      </c>
      <c r="CS132">
        <f>IF(Charts!$B$3="none",AC1834,IF(BK1834="",NA(),BK1834))</f>
        <v>0</v>
      </c>
      <c r="CT132">
        <f>IF(Charts!$B$3="none",AD1834,IF(BL1834="",NA(),BL1834))</f>
        <v>0</v>
      </c>
      <c r="CU132">
        <f>IF(Charts!$B$3="none",AE1834,IF(BM1834="",NA(),BM1834))</f>
        <v>0</v>
      </c>
      <c r="CV132">
        <f>IF(Charts!$B$3="none",AF1834,IF(BN1834="",NA(),BN1834))</f>
        <v>0</v>
      </c>
      <c r="CW132">
        <f>IF(Charts!$B$3="none",AG1834,IF(BO1834="",NA(),BO1834))</f>
        <v>0</v>
      </c>
      <c r="CX132">
        <f>IF(Charts!$B$3="none",AH1834,IF(BP1834="",NA(),BP1834))</f>
        <v>0</v>
      </c>
      <c r="CY132">
        <f>IF(Charts!$B$3="none",AI1834,IF(BQ1834="",NA(),BQ1834))</f>
        <v>0</v>
      </c>
      <c r="CZ132">
        <f>IF(Charts!$B$3="none",AJ1834,IF(BR1834="",NA(),BR1834))</f>
        <v>0</v>
      </c>
    </row>
    <row r="133" spans="4:104">
      <c r="D133">
        <v>129</v>
      </c>
      <c r="E133">
        <f>IF(INDIRECT(ADDRESS($D133+2,E$2+1,,,"Instances"))="","",INDIRECT(ADDRESS($D133+2,E$2+1,,,"Instances")))</f>
        <v>0</v>
      </c>
      <c r="F133">
        <f>IFERROR(SMALL(E5:E343,ROW()-ROW($F$5)+1),"")</f>
        <v>0</v>
      </c>
      <c r="H133">
        <f>IFERROR(SUM(F5:F133),"")</f>
        <v>0</v>
      </c>
      <c r="I133">
        <f>IF(INDIRECT(ADDRESS($D133+2,I$2+1,,,"Instances"))="","",INDIRECT(ADDRESS($D133+2,I$2+1,,,"Instances")))</f>
        <v>0</v>
      </c>
      <c r="J133">
        <f>IFERROR(SMALL(I5:I343,ROW()-ROW($J$5)+1),"")</f>
        <v>0</v>
      </c>
      <c r="L133">
        <f>IFERROR(SUM(J5:J133),"")</f>
        <v>0</v>
      </c>
      <c r="M133">
        <f>IF(INDIRECT(ADDRESS($D133+2,M$2+1,,,"Instances"))="","",INDIRECT(ADDRESS($D133+2,M$2+1,,,"Instances")))</f>
        <v>0</v>
      </c>
      <c r="N133">
        <f>IFERROR(SMALL(M5:M343,ROW()-ROW($N$5)+1),"")</f>
        <v>0</v>
      </c>
      <c r="P133">
        <f>IFERROR(SUM(N5:N133),"")</f>
        <v>0</v>
      </c>
      <c r="Q133">
        <f>IF(INDIRECT(ADDRESS($D133+2,Q$2+1,,,"Instances"))="","",INDIRECT(ADDRESS($D133+2,Q$2+1,,,"Instances")))</f>
        <v>0</v>
      </c>
      <c r="R133">
        <f>IFERROR(SMALL(Q5:Q343,ROW()-ROW($R$5)+1),"")</f>
        <v>0</v>
      </c>
      <c r="T133">
        <f>IFERROR(SUM(R5:R133),"")</f>
        <v>0</v>
      </c>
      <c r="U133">
        <f>IF(INDIRECT(ADDRESS($D133+2,U$2+1,,,"Instances"))="","",INDIRECT(ADDRESS($D133+2,U$2+1,,,"Instances")))</f>
        <v>0</v>
      </c>
      <c r="V133">
        <f>IFERROR(SMALL(U5:U343,ROW()-ROW($V$5)+1),"")</f>
        <v>0</v>
      </c>
      <c r="X133">
        <f>IFERROR(SUM(V5:V133),"")</f>
        <v>0</v>
      </c>
      <c r="Y133">
        <f>IF(INDIRECT(ADDRESS($D133+2,Y$2+1,,,"Instances"))="","",INDIRECT(ADDRESS($D133+2,Y$2+1,,,"Instances")))</f>
        <v>0</v>
      </c>
      <c r="Z133">
        <f>IFERROR(SMALL(Y5:Y343,ROW()-ROW($Z$5)+1),"")</f>
        <v>0</v>
      </c>
      <c r="AB133">
        <f>IFERROR(SUM(Z5:Z133),"")</f>
        <v>0</v>
      </c>
      <c r="AC133">
        <f>IF(INDIRECT(ADDRESS($D133+2,AC$2+1,,,"Instances"))="","",INDIRECT(ADDRESS($D133+2,AC$2+1,,,"Instances")))</f>
        <v>0</v>
      </c>
      <c r="AD133">
        <f>IFERROR(SMALL(AC5:AC343,ROW()-ROW($AD$5)+1),"")</f>
        <v>0</v>
      </c>
      <c r="AF133">
        <f>IFERROR(SUM(AD5:AD133),"")</f>
        <v>0</v>
      </c>
      <c r="AG133">
        <f>IF(INDIRECT(ADDRESS($D133+2,AG$2+1,,,"Instances"))="","",INDIRECT(ADDRESS($D133+2,AG$2+1,,,"Instances")))</f>
        <v>0</v>
      </c>
      <c r="AH133">
        <f>IFERROR(SMALL(AG5:AG343,ROW()-ROW($AH$5)+1),"")</f>
        <v>0</v>
      </c>
      <c r="AJ133">
        <f>IFERROR(SUM(AH5:AH133),"")</f>
        <v>0</v>
      </c>
      <c r="AL133">
        <v>129</v>
      </c>
      <c r="AM133" cm="1">
        <f t="array" ref="AM133">_xlfn.SWITCH(Charts!$B$3,"average", AVERAGE(INDIRECT(ADDRESS(128+3,AM$2+1,,,"Instances") &amp; ":" &amp; ADDRESS(128+3,AM$2+1))),"median", MEDIAN(INDIRECT(ADDRESS(128+3,AM$2+1,,,"Instances") &amp; ":" &amp; ADDRESS(128+3,AM$2+1))),"min", MIN(INDIRECT(ADDRESS(128+3,AM$2+1,,,"Instances") &amp; ":" &amp; ADDRESS(128+3,AM$2+1))),"max", MAX(INDIRECT(ADDRESS(128+3,AM$2+1,,,"Instances") &amp; ":" &amp; ADDRESS(128+3,AM$2+1))),"diff", MAX(INDIRECT(ADDRESS(128+3,AM$2+1,,,"Instances") &amp; ":" &amp; ADDRESS(128+3,AM$2+1)))-MIN(INDIRECT(ADDRESS(128+3,AM$2+1,,,"Instances") &amp; ":" &amp; ADDRESS(128+3,AM$2+1))))</f>
        <v>0</v>
      </c>
      <c r="AN133">
        <f>IFERROR(SMALL(AM5:AM343,ROW()-ROW($AN$5)+1),"")</f>
        <v>0</v>
      </c>
      <c r="AP133">
        <f>IFERROR(SUM(AN5:AN133),"")</f>
        <v>0</v>
      </c>
      <c r="AQ133" cm="1">
        <f t="array" ref="AQ133">_xlfn.SWITCH(Charts!$B$3,"average", AVERAGE(INDIRECT(ADDRESS(128+3,AQ$2+1,,,"Instances") &amp; ":" &amp; ADDRESS(128+3,AQ$2+1))),"median", MEDIAN(INDIRECT(ADDRESS(128+3,AQ$2+1,,,"Instances") &amp; ":" &amp; ADDRESS(128+3,AQ$2+1))),"min", MIN(INDIRECT(ADDRESS(128+3,AQ$2+1,,,"Instances") &amp; ":" &amp; ADDRESS(128+3,AQ$2+1))),"max", MAX(INDIRECT(ADDRESS(128+3,AQ$2+1,,,"Instances") &amp; ":" &amp; ADDRESS(128+3,AQ$2+1))),"diff", MAX(INDIRECT(ADDRESS(128+3,AQ$2+1,,,"Instances") &amp; ":" &amp; ADDRESS(128+3,AQ$2+1)))-MIN(INDIRECT(ADDRESS(128+3,AQ$2+1,,,"Instances") &amp; ":" &amp; ADDRESS(128+3,AQ$2+1))))</f>
        <v>0</v>
      </c>
      <c r="AR133">
        <f>IFERROR(SMALL(AQ5:AQ343,ROW()-ROW($AR$5)+1),"")</f>
        <v>0</v>
      </c>
      <c r="AT133">
        <f>IFERROR(SUM(AR5:AR133),"")</f>
        <v>0</v>
      </c>
      <c r="AU133" cm="1">
        <f t="array" ref="AU133">_xlfn.SWITCH(Charts!$B$3,"average", AVERAGE(INDIRECT(ADDRESS(128+3,AU$2+1,,,"Instances") &amp; ":" &amp; ADDRESS(128+3,AU$2+1))),"median", MEDIAN(INDIRECT(ADDRESS(128+3,AU$2+1,,,"Instances") &amp; ":" &amp; ADDRESS(128+3,AU$2+1))),"min", MIN(INDIRECT(ADDRESS(128+3,AU$2+1,,,"Instances") &amp; ":" &amp; ADDRESS(128+3,AU$2+1))),"max", MAX(INDIRECT(ADDRESS(128+3,AU$2+1,,,"Instances") &amp; ":" &amp; ADDRESS(128+3,AU$2+1))),"diff", MAX(INDIRECT(ADDRESS(128+3,AU$2+1,,,"Instances") &amp; ":" &amp; ADDRESS(128+3,AU$2+1)))-MIN(INDIRECT(ADDRESS(128+3,AU$2+1,,,"Instances") &amp; ":" &amp; ADDRESS(128+3,AU$2+1))))</f>
        <v>0</v>
      </c>
      <c r="AV133">
        <f>IFERROR(SMALL(AU5:AU343,ROW()-ROW($AV$5)+1),"")</f>
        <v>0</v>
      </c>
      <c r="AX133">
        <f>IFERROR(SUM(AV5:AV133),"")</f>
        <v>0</v>
      </c>
      <c r="AY133" cm="1">
        <f t="array" ref="AY133">_xlfn.SWITCH(Charts!$B$3,"average", AVERAGE(INDIRECT(ADDRESS(128+3,AY$2+1,,,"Instances") &amp; ":" &amp; ADDRESS(128+3,AY$2+1))),"median", MEDIAN(INDIRECT(ADDRESS(128+3,AY$2+1,,,"Instances") &amp; ":" &amp; ADDRESS(128+3,AY$2+1))),"min", MIN(INDIRECT(ADDRESS(128+3,AY$2+1,,,"Instances") &amp; ":" &amp; ADDRESS(128+3,AY$2+1))),"max", MAX(INDIRECT(ADDRESS(128+3,AY$2+1,,,"Instances") &amp; ":" &amp; ADDRESS(128+3,AY$2+1))),"diff", MAX(INDIRECT(ADDRESS(128+3,AY$2+1,,,"Instances") &amp; ":" &amp; ADDRESS(128+3,AY$2+1)))-MIN(INDIRECT(ADDRESS(128+3,AY$2+1,,,"Instances") &amp; ":" &amp; ADDRESS(128+3,AY$2+1))))</f>
        <v>0</v>
      </c>
      <c r="AZ133">
        <f>IFERROR(SMALL(AY5:AY343,ROW()-ROW($AZ$5)+1),"")</f>
        <v>0</v>
      </c>
      <c r="BB133">
        <f>IFERROR(SUM(AZ5:AZ133),"")</f>
        <v>0</v>
      </c>
      <c r="BC133" cm="1">
        <f t="array" ref="BC133">_xlfn.SWITCH(Charts!$B$3,"average", AVERAGE(INDIRECT(ADDRESS(128+3,BC$2+1,,,"Instances") &amp; ":" &amp; ADDRESS(128+3,BC$2+1))),"median", MEDIAN(INDIRECT(ADDRESS(128+3,BC$2+1,,,"Instances") &amp; ":" &amp; ADDRESS(128+3,BC$2+1))),"min", MIN(INDIRECT(ADDRESS(128+3,BC$2+1,,,"Instances") &amp; ":" &amp; ADDRESS(128+3,BC$2+1))),"max", MAX(INDIRECT(ADDRESS(128+3,BC$2+1,,,"Instances") &amp; ":" &amp; ADDRESS(128+3,BC$2+1))),"diff", MAX(INDIRECT(ADDRESS(128+3,BC$2+1,,,"Instances") &amp; ":" &amp; ADDRESS(128+3,BC$2+1)))-MIN(INDIRECT(ADDRESS(128+3,BC$2+1,,,"Instances") &amp; ":" &amp; ADDRESS(128+3,BC$2+1))))</f>
        <v>0</v>
      </c>
      <c r="BD133">
        <f>IFERROR(SMALL(BC5:BC343,ROW()-ROW($BD$5)+1),"")</f>
        <v>0</v>
      </c>
      <c r="BF133">
        <f>IFERROR(SUM(BD5:BD133),"")</f>
        <v>0</v>
      </c>
      <c r="BG133" cm="1">
        <f t="array" ref="BG133">_xlfn.SWITCH(Charts!$B$3,"average", AVERAGE(INDIRECT(ADDRESS(128+3,BG$2+1,,,"Instances") &amp; ":" &amp; ADDRESS(128+3,BG$2+1))),"median", MEDIAN(INDIRECT(ADDRESS(128+3,BG$2+1,,,"Instances") &amp; ":" &amp; ADDRESS(128+3,BG$2+1))),"min", MIN(INDIRECT(ADDRESS(128+3,BG$2+1,,,"Instances") &amp; ":" &amp; ADDRESS(128+3,BG$2+1))),"max", MAX(INDIRECT(ADDRESS(128+3,BG$2+1,,,"Instances") &amp; ":" &amp; ADDRESS(128+3,BG$2+1))),"diff", MAX(INDIRECT(ADDRESS(128+3,BG$2+1,,,"Instances") &amp; ":" &amp; ADDRESS(128+3,BG$2+1)))-MIN(INDIRECT(ADDRESS(128+3,BG$2+1,,,"Instances") &amp; ":" &amp; ADDRESS(128+3,BG$2+1))))</f>
        <v>0</v>
      </c>
      <c r="BH133">
        <f>IFERROR(SMALL(BG5:BG343,ROW()-ROW($BH$5)+1),"")</f>
        <v>0</v>
      </c>
      <c r="BJ133">
        <f>IFERROR(SUM(BH5:BH133),"")</f>
        <v>0</v>
      </c>
      <c r="BK133" cm="1">
        <f t="array" ref="BK133">_xlfn.SWITCH(Charts!$B$3,"average", AVERAGE(INDIRECT(ADDRESS(128+3,BK$2+1,,,"Instances") &amp; ":" &amp; ADDRESS(128+3,BK$2+1))),"median", MEDIAN(INDIRECT(ADDRESS(128+3,BK$2+1,,,"Instances") &amp; ":" &amp; ADDRESS(128+3,BK$2+1))),"min", MIN(INDIRECT(ADDRESS(128+3,BK$2+1,,,"Instances") &amp; ":" &amp; ADDRESS(128+3,BK$2+1))),"max", MAX(INDIRECT(ADDRESS(128+3,BK$2+1,,,"Instances") &amp; ":" &amp; ADDRESS(128+3,BK$2+1))),"diff", MAX(INDIRECT(ADDRESS(128+3,BK$2+1,,,"Instances") &amp; ":" &amp; ADDRESS(128+3,BK$2+1)))-MIN(INDIRECT(ADDRESS(128+3,BK$2+1,,,"Instances") &amp; ":" &amp; ADDRESS(128+3,BK$2+1))))</f>
        <v>0</v>
      </c>
      <c r="BL133">
        <f>IFERROR(SMALL(BK5:BK343,ROW()-ROW($BL$5)+1),"")</f>
        <v>0</v>
      </c>
      <c r="BN133">
        <f>IFERROR(SUM(BL5:BL133),"")</f>
        <v>0</v>
      </c>
      <c r="BO133" cm="1">
        <f t="array" ref="BO133">_xlfn.SWITCH(Charts!$B$3,"average", AVERAGE(INDIRECT(ADDRESS(128+3,BO$2+1,,,"Instances") &amp; ":" &amp; ADDRESS(128+3,BO$2+1))),"median", MEDIAN(INDIRECT(ADDRESS(128+3,BO$2+1,,,"Instances") &amp; ":" &amp; ADDRESS(128+3,BO$2+1))),"min", MIN(INDIRECT(ADDRESS(128+3,BO$2+1,,,"Instances") &amp; ":" &amp; ADDRESS(128+3,BO$2+1))),"max", MAX(INDIRECT(ADDRESS(128+3,BO$2+1,,,"Instances") &amp; ":" &amp; ADDRESS(128+3,BO$2+1))),"diff", MAX(INDIRECT(ADDRESS(128+3,BO$2+1,,,"Instances") &amp; ":" &amp; ADDRESS(128+3,BO$2+1)))-MIN(INDIRECT(ADDRESS(128+3,BO$2+1,,,"Instances") &amp; ":" &amp; ADDRESS(128+3,BO$2+1))))</f>
        <v>0</v>
      </c>
      <c r="BP133">
        <f>IFERROR(SMALL(BO5:BO343,ROW()-ROW($BP$5)+1),"")</f>
        <v>0</v>
      </c>
      <c r="BR133">
        <f>IFERROR(SUM(BP5:BP133),"")</f>
        <v>0</v>
      </c>
      <c r="BU133">
        <f>IF(Charts!$B$3="none",E1835,IF(AM1835="",NA(),AM1835))</f>
        <v>0</v>
      </c>
      <c r="BV133">
        <f>IF(Charts!$B$3="none",F1835,IF(AN1835="",NA(),AN1835))</f>
        <v>0</v>
      </c>
      <c r="BW133">
        <f>IF(Charts!$B$3="none",G1835,IF(AO1835="",NA(),AO1835))</f>
        <v>0</v>
      </c>
      <c r="BX133">
        <f>IF(Charts!$B$3="none",H1835,IF(AP1835="",NA(),AP1835))</f>
        <v>0</v>
      </c>
      <c r="BY133">
        <f>IF(Charts!$B$3="none",I1835,IF(AQ1835="",NA(),AQ1835))</f>
        <v>0</v>
      </c>
      <c r="BZ133">
        <f>IF(Charts!$B$3="none",J1835,IF(AR1835="",NA(),AR1835))</f>
        <v>0</v>
      </c>
      <c r="CA133">
        <f>IF(Charts!$B$3="none",K1835,IF(AS1835="",NA(),AS1835))</f>
        <v>0</v>
      </c>
      <c r="CB133">
        <f>IF(Charts!$B$3="none",L1835,IF(AT1835="",NA(),AT1835))</f>
        <v>0</v>
      </c>
      <c r="CC133">
        <f>IF(Charts!$B$3="none",M1835,IF(AU1835="",NA(),AU1835))</f>
        <v>0</v>
      </c>
      <c r="CD133">
        <f>IF(Charts!$B$3="none",N1835,IF(AV1835="",NA(),AV1835))</f>
        <v>0</v>
      </c>
      <c r="CE133">
        <f>IF(Charts!$B$3="none",O1835,IF(AW1835="",NA(),AW1835))</f>
        <v>0</v>
      </c>
      <c r="CF133">
        <f>IF(Charts!$B$3="none",P1835,IF(AX1835="",NA(),AX1835))</f>
        <v>0</v>
      </c>
      <c r="CG133">
        <f>IF(Charts!$B$3="none",Q1835,IF(AY1835="",NA(),AY1835))</f>
        <v>0</v>
      </c>
      <c r="CH133">
        <f>IF(Charts!$B$3="none",R1835,IF(AZ1835="",NA(),AZ1835))</f>
        <v>0</v>
      </c>
      <c r="CI133">
        <f>IF(Charts!$B$3="none",S1835,IF(BA1835="",NA(),BA1835))</f>
        <v>0</v>
      </c>
      <c r="CJ133">
        <f>IF(Charts!$B$3="none",T1835,IF(BB1835="",NA(),BB1835))</f>
        <v>0</v>
      </c>
      <c r="CK133">
        <f>IF(Charts!$B$3="none",U1835,IF(BC1835="",NA(),BC1835))</f>
        <v>0</v>
      </c>
      <c r="CL133">
        <f>IF(Charts!$B$3="none",V1835,IF(BD1835="",NA(),BD1835))</f>
        <v>0</v>
      </c>
      <c r="CM133">
        <f>IF(Charts!$B$3="none",W1835,IF(BE1835="",NA(),BE1835))</f>
        <v>0</v>
      </c>
      <c r="CN133">
        <f>IF(Charts!$B$3="none",X1835,IF(BF1835="",NA(),BF1835))</f>
        <v>0</v>
      </c>
      <c r="CO133">
        <f>IF(Charts!$B$3="none",Y1835,IF(BG1835="",NA(),BG1835))</f>
        <v>0</v>
      </c>
      <c r="CP133">
        <f>IF(Charts!$B$3="none",Z1835,IF(BH1835="",NA(),BH1835))</f>
        <v>0</v>
      </c>
      <c r="CQ133">
        <f>IF(Charts!$B$3="none",AA1835,IF(BI1835="",NA(),BI1835))</f>
        <v>0</v>
      </c>
      <c r="CR133">
        <f>IF(Charts!$B$3="none",AB1835,IF(BJ1835="",NA(),BJ1835))</f>
        <v>0</v>
      </c>
      <c r="CS133">
        <f>IF(Charts!$B$3="none",AC1835,IF(BK1835="",NA(),BK1835))</f>
        <v>0</v>
      </c>
      <c r="CT133">
        <f>IF(Charts!$B$3="none",AD1835,IF(BL1835="",NA(),BL1835))</f>
        <v>0</v>
      </c>
      <c r="CU133">
        <f>IF(Charts!$B$3="none",AE1835,IF(BM1835="",NA(),BM1835))</f>
        <v>0</v>
      </c>
      <c r="CV133">
        <f>IF(Charts!$B$3="none",AF1835,IF(BN1835="",NA(),BN1835))</f>
        <v>0</v>
      </c>
      <c r="CW133">
        <f>IF(Charts!$B$3="none",AG1835,IF(BO1835="",NA(),BO1835))</f>
        <v>0</v>
      </c>
      <c r="CX133">
        <f>IF(Charts!$B$3="none",AH1835,IF(BP1835="",NA(),BP1835))</f>
        <v>0</v>
      </c>
      <c r="CY133">
        <f>IF(Charts!$B$3="none",AI1835,IF(BQ1835="",NA(),BQ1835))</f>
        <v>0</v>
      </c>
      <c r="CZ133">
        <f>IF(Charts!$B$3="none",AJ1835,IF(BR1835="",NA(),BR1835))</f>
        <v>0</v>
      </c>
    </row>
    <row r="134" spans="4:104">
      <c r="D134">
        <v>130</v>
      </c>
      <c r="E134">
        <f>IF(INDIRECT(ADDRESS($D134+2,E$2+1,,,"Instances"))="","",INDIRECT(ADDRESS($D134+2,E$2+1,,,"Instances")))</f>
        <v>0</v>
      </c>
      <c r="F134">
        <f>IFERROR(SMALL(E5:E343,ROW()-ROW($F$5)+1),"")</f>
        <v>0</v>
      </c>
      <c r="H134">
        <f>IFERROR(SUM(F5:F134),"")</f>
        <v>0</v>
      </c>
      <c r="I134">
        <f>IF(INDIRECT(ADDRESS($D134+2,I$2+1,,,"Instances"))="","",INDIRECT(ADDRESS($D134+2,I$2+1,,,"Instances")))</f>
        <v>0</v>
      </c>
      <c r="J134">
        <f>IFERROR(SMALL(I5:I343,ROW()-ROW($J$5)+1),"")</f>
        <v>0</v>
      </c>
      <c r="L134">
        <f>IFERROR(SUM(J5:J134),"")</f>
        <v>0</v>
      </c>
      <c r="M134">
        <f>IF(INDIRECT(ADDRESS($D134+2,M$2+1,,,"Instances"))="","",INDIRECT(ADDRESS($D134+2,M$2+1,,,"Instances")))</f>
        <v>0</v>
      </c>
      <c r="N134">
        <f>IFERROR(SMALL(M5:M343,ROW()-ROW($N$5)+1),"")</f>
        <v>0</v>
      </c>
      <c r="P134">
        <f>IFERROR(SUM(N5:N134),"")</f>
        <v>0</v>
      </c>
      <c r="Q134">
        <f>IF(INDIRECT(ADDRESS($D134+2,Q$2+1,,,"Instances"))="","",INDIRECT(ADDRESS($D134+2,Q$2+1,,,"Instances")))</f>
        <v>0</v>
      </c>
      <c r="R134">
        <f>IFERROR(SMALL(Q5:Q343,ROW()-ROW($R$5)+1),"")</f>
        <v>0</v>
      </c>
      <c r="T134">
        <f>IFERROR(SUM(R5:R134),"")</f>
        <v>0</v>
      </c>
      <c r="U134">
        <f>IF(INDIRECT(ADDRESS($D134+2,U$2+1,,,"Instances"))="","",INDIRECT(ADDRESS($D134+2,U$2+1,,,"Instances")))</f>
        <v>0</v>
      </c>
      <c r="V134">
        <f>IFERROR(SMALL(U5:U343,ROW()-ROW($V$5)+1),"")</f>
        <v>0</v>
      </c>
      <c r="X134">
        <f>IFERROR(SUM(V5:V134),"")</f>
        <v>0</v>
      </c>
      <c r="Y134">
        <f>IF(INDIRECT(ADDRESS($D134+2,Y$2+1,,,"Instances"))="","",INDIRECT(ADDRESS($D134+2,Y$2+1,,,"Instances")))</f>
        <v>0</v>
      </c>
      <c r="Z134">
        <f>IFERROR(SMALL(Y5:Y343,ROW()-ROW($Z$5)+1),"")</f>
        <v>0</v>
      </c>
      <c r="AB134">
        <f>IFERROR(SUM(Z5:Z134),"")</f>
        <v>0</v>
      </c>
      <c r="AC134">
        <f>IF(INDIRECT(ADDRESS($D134+2,AC$2+1,,,"Instances"))="","",INDIRECT(ADDRESS($D134+2,AC$2+1,,,"Instances")))</f>
        <v>0</v>
      </c>
      <c r="AD134">
        <f>IFERROR(SMALL(AC5:AC343,ROW()-ROW($AD$5)+1),"")</f>
        <v>0</v>
      </c>
      <c r="AF134">
        <f>IFERROR(SUM(AD5:AD134),"")</f>
        <v>0</v>
      </c>
      <c r="AG134">
        <f>IF(INDIRECT(ADDRESS($D134+2,AG$2+1,,,"Instances"))="","",INDIRECT(ADDRESS($D134+2,AG$2+1,,,"Instances")))</f>
        <v>0</v>
      </c>
      <c r="AH134">
        <f>IFERROR(SMALL(AG5:AG343,ROW()-ROW($AH$5)+1),"")</f>
        <v>0</v>
      </c>
      <c r="AJ134">
        <f>IFERROR(SUM(AH5:AH134),"")</f>
        <v>0</v>
      </c>
      <c r="AL134">
        <v>130</v>
      </c>
      <c r="AM134" cm="1">
        <f t="array" ref="AM134">_xlfn.SWITCH(Charts!$B$3,"average", AVERAGE(INDIRECT(ADDRESS(129+3,AM$2+1,,,"Instances") &amp; ":" &amp; ADDRESS(129+3,AM$2+1))),"median", MEDIAN(INDIRECT(ADDRESS(129+3,AM$2+1,,,"Instances") &amp; ":" &amp; ADDRESS(129+3,AM$2+1))),"min", MIN(INDIRECT(ADDRESS(129+3,AM$2+1,,,"Instances") &amp; ":" &amp; ADDRESS(129+3,AM$2+1))),"max", MAX(INDIRECT(ADDRESS(129+3,AM$2+1,,,"Instances") &amp; ":" &amp; ADDRESS(129+3,AM$2+1))),"diff", MAX(INDIRECT(ADDRESS(129+3,AM$2+1,,,"Instances") &amp; ":" &amp; ADDRESS(129+3,AM$2+1)))-MIN(INDIRECT(ADDRESS(129+3,AM$2+1,,,"Instances") &amp; ":" &amp; ADDRESS(129+3,AM$2+1))))</f>
        <v>0</v>
      </c>
      <c r="AN134">
        <f>IFERROR(SMALL(AM5:AM343,ROW()-ROW($AN$5)+1),"")</f>
        <v>0</v>
      </c>
      <c r="AP134">
        <f>IFERROR(SUM(AN5:AN134),"")</f>
        <v>0</v>
      </c>
      <c r="AQ134" cm="1">
        <f t="array" ref="AQ134">_xlfn.SWITCH(Charts!$B$3,"average", AVERAGE(INDIRECT(ADDRESS(129+3,AQ$2+1,,,"Instances") &amp; ":" &amp; ADDRESS(129+3,AQ$2+1))),"median", MEDIAN(INDIRECT(ADDRESS(129+3,AQ$2+1,,,"Instances") &amp; ":" &amp; ADDRESS(129+3,AQ$2+1))),"min", MIN(INDIRECT(ADDRESS(129+3,AQ$2+1,,,"Instances") &amp; ":" &amp; ADDRESS(129+3,AQ$2+1))),"max", MAX(INDIRECT(ADDRESS(129+3,AQ$2+1,,,"Instances") &amp; ":" &amp; ADDRESS(129+3,AQ$2+1))),"diff", MAX(INDIRECT(ADDRESS(129+3,AQ$2+1,,,"Instances") &amp; ":" &amp; ADDRESS(129+3,AQ$2+1)))-MIN(INDIRECT(ADDRESS(129+3,AQ$2+1,,,"Instances") &amp; ":" &amp; ADDRESS(129+3,AQ$2+1))))</f>
        <v>0</v>
      </c>
      <c r="AR134">
        <f>IFERROR(SMALL(AQ5:AQ343,ROW()-ROW($AR$5)+1),"")</f>
        <v>0</v>
      </c>
      <c r="AT134">
        <f>IFERROR(SUM(AR5:AR134),"")</f>
        <v>0</v>
      </c>
      <c r="AU134" cm="1">
        <f t="array" ref="AU134">_xlfn.SWITCH(Charts!$B$3,"average", AVERAGE(INDIRECT(ADDRESS(129+3,AU$2+1,,,"Instances") &amp; ":" &amp; ADDRESS(129+3,AU$2+1))),"median", MEDIAN(INDIRECT(ADDRESS(129+3,AU$2+1,,,"Instances") &amp; ":" &amp; ADDRESS(129+3,AU$2+1))),"min", MIN(INDIRECT(ADDRESS(129+3,AU$2+1,,,"Instances") &amp; ":" &amp; ADDRESS(129+3,AU$2+1))),"max", MAX(INDIRECT(ADDRESS(129+3,AU$2+1,,,"Instances") &amp; ":" &amp; ADDRESS(129+3,AU$2+1))),"diff", MAX(INDIRECT(ADDRESS(129+3,AU$2+1,,,"Instances") &amp; ":" &amp; ADDRESS(129+3,AU$2+1)))-MIN(INDIRECT(ADDRESS(129+3,AU$2+1,,,"Instances") &amp; ":" &amp; ADDRESS(129+3,AU$2+1))))</f>
        <v>0</v>
      </c>
      <c r="AV134">
        <f>IFERROR(SMALL(AU5:AU343,ROW()-ROW($AV$5)+1),"")</f>
        <v>0</v>
      </c>
      <c r="AX134">
        <f>IFERROR(SUM(AV5:AV134),"")</f>
        <v>0</v>
      </c>
      <c r="AY134" cm="1">
        <f t="array" ref="AY134">_xlfn.SWITCH(Charts!$B$3,"average", AVERAGE(INDIRECT(ADDRESS(129+3,AY$2+1,,,"Instances") &amp; ":" &amp; ADDRESS(129+3,AY$2+1))),"median", MEDIAN(INDIRECT(ADDRESS(129+3,AY$2+1,,,"Instances") &amp; ":" &amp; ADDRESS(129+3,AY$2+1))),"min", MIN(INDIRECT(ADDRESS(129+3,AY$2+1,,,"Instances") &amp; ":" &amp; ADDRESS(129+3,AY$2+1))),"max", MAX(INDIRECT(ADDRESS(129+3,AY$2+1,,,"Instances") &amp; ":" &amp; ADDRESS(129+3,AY$2+1))),"diff", MAX(INDIRECT(ADDRESS(129+3,AY$2+1,,,"Instances") &amp; ":" &amp; ADDRESS(129+3,AY$2+1)))-MIN(INDIRECT(ADDRESS(129+3,AY$2+1,,,"Instances") &amp; ":" &amp; ADDRESS(129+3,AY$2+1))))</f>
        <v>0</v>
      </c>
      <c r="AZ134">
        <f>IFERROR(SMALL(AY5:AY343,ROW()-ROW($AZ$5)+1),"")</f>
        <v>0</v>
      </c>
      <c r="BB134">
        <f>IFERROR(SUM(AZ5:AZ134),"")</f>
        <v>0</v>
      </c>
      <c r="BC134" cm="1">
        <f t="array" ref="BC134">_xlfn.SWITCH(Charts!$B$3,"average", AVERAGE(INDIRECT(ADDRESS(129+3,BC$2+1,,,"Instances") &amp; ":" &amp; ADDRESS(129+3,BC$2+1))),"median", MEDIAN(INDIRECT(ADDRESS(129+3,BC$2+1,,,"Instances") &amp; ":" &amp; ADDRESS(129+3,BC$2+1))),"min", MIN(INDIRECT(ADDRESS(129+3,BC$2+1,,,"Instances") &amp; ":" &amp; ADDRESS(129+3,BC$2+1))),"max", MAX(INDIRECT(ADDRESS(129+3,BC$2+1,,,"Instances") &amp; ":" &amp; ADDRESS(129+3,BC$2+1))),"diff", MAX(INDIRECT(ADDRESS(129+3,BC$2+1,,,"Instances") &amp; ":" &amp; ADDRESS(129+3,BC$2+1)))-MIN(INDIRECT(ADDRESS(129+3,BC$2+1,,,"Instances") &amp; ":" &amp; ADDRESS(129+3,BC$2+1))))</f>
        <v>0</v>
      </c>
      <c r="BD134">
        <f>IFERROR(SMALL(BC5:BC343,ROW()-ROW($BD$5)+1),"")</f>
        <v>0</v>
      </c>
      <c r="BF134">
        <f>IFERROR(SUM(BD5:BD134),"")</f>
        <v>0</v>
      </c>
      <c r="BG134" cm="1">
        <f t="array" ref="BG134">_xlfn.SWITCH(Charts!$B$3,"average", AVERAGE(INDIRECT(ADDRESS(129+3,BG$2+1,,,"Instances") &amp; ":" &amp; ADDRESS(129+3,BG$2+1))),"median", MEDIAN(INDIRECT(ADDRESS(129+3,BG$2+1,,,"Instances") &amp; ":" &amp; ADDRESS(129+3,BG$2+1))),"min", MIN(INDIRECT(ADDRESS(129+3,BG$2+1,,,"Instances") &amp; ":" &amp; ADDRESS(129+3,BG$2+1))),"max", MAX(INDIRECT(ADDRESS(129+3,BG$2+1,,,"Instances") &amp; ":" &amp; ADDRESS(129+3,BG$2+1))),"diff", MAX(INDIRECT(ADDRESS(129+3,BG$2+1,,,"Instances") &amp; ":" &amp; ADDRESS(129+3,BG$2+1)))-MIN(INDIRECT(ADDRESS(129+3,BG$2+1,,,"Instances") &amp; ":" &amp; ADDRESS(129+3,BG$2+1))))</f>
        <v>0</v>
      </c>
      <c r="BH134">
        <f>IFERROR(SMALL(BG5:BG343,ROW()-ROW($BH$5)+1),"")</f>
        <v>0</v>
      </c>
      <c r="BJ134">
        <f>IFERROR(SUM(BH5:BH134),"")</f>
        <v>0</v>
      </c>
      <c r="BK134" cm="1">
        <f t="array" ref="BK134">_xlfn.SWITCH(Charts!$B$3,"average", AVERAGE(INDIRECT(ADDRESS(129+3,BK$2+1,,,"Instances") &amp; ":" &amp; ADDRESS(129+3,BK$2+1))),"median", MEDIAN(INDIRECT(ADDRESS(129+3,BK$2+1,,,"Instances") &amp; ":" &amp; ADDRESS(129+3,BK$2+1))),"min", MIN(INDIRECT(ADDRESS(129+3,BK$2+1,,,"Instances") &amp; ":" &amp; ADDRESS(129+3,BK$2+1))),"max", MAX(INDIRECT(ADDRESS(129+3,BK$2+1,,,"Instances") &amp; ":" &amp; ADDRESS(129+3,BK$2+1))),"diff", MAX(INDIRECT(ADDRESS(129+3,BK$2+1,,,"Instances") &amp; ":" &amp; ADDRESS(129+3,BK$2+1)))-MIN(INDIRECT(ADDRESS(129+3,BK$2+1,,,"Instances") &amp; ":" &amp; ADDRESS(129+3,BK$2+1))))</f>
        <v>0</v>
      </c>
      <c r="BL134">
        <f>IFERROR(SMALL(BK5:BK343,ROW()-ROW($BL$5)+1),"")</f>
        <v>0</v>
      </c>
      <c r="BN134">
        <f>IFERROR(SUM(BL5:BL134),"")</f>
        <v>0</v>
      </c>
      <c r="BO134" cm="1">
        <f t="array" ref="BO134">_xlfn.SWITCH(Charts!$B$3,"average", AVERAGE(INDIRECT(ADDRESS(129+3,BO$2+1,,,"Instances") &amp; ":" &amp; ADDRESS(129+3,BO$2+1))),"median", MEDIAN(INDIRECT(ADDRESS(129+3,BO$2+1,,,"Instances") &amp; ":" &amp; ADDRESS(129+3,BO$2+1))),"min", MIN(INDIRECT(ADDRESS(129+3,BO$2+1,,,"Instances") &amp; ":" &amp; ADDRESS(129+3,BO$2+1))),"max", MAX(INDIRECT(ADDRESS(129+3,BO$2+1,,,"Instances") &amp; ":" &amp; ADDRESS(129+3,BO$2+1))),"diff", MAX(INDIRECT(ADDRESS(129+3,BO$2+1,,,"Instances") &amp; ":" &amp; ADDRESS(129+3,BO$2+1)))-MIN(INDIRECT(ADDRESS(129+3,BO$2+1,,,"Instances") &amp; ":" &amp; ADDRESS(129+3,BO$2+1))))</f>
        <v>0</v>
      </c>
      <c r="BP134">
        <f>IFERROR(SMALL(BO5:BO343,ROW()-ROW($BP$5)+1),"")</f>
        <v>0</v>
      </c>
      <c r="BR134">
        <f>IFERROR(SUM(BP5:BP134),"")</f>
        <v>0</v>
      </c>
      <c r="BU134">
        <f>IF(Charts!$B$3="none",E1836,IF(AM1836="",NA(),AM1836))</f>
        <v>0</v>
      </c>
      <c r="BV134">
        <f>IF(Charts!$B$3="none",F1836,IF(AN1836="",NA(),AN1836))</f>
        <v>0</v>
      </c>
      <c r="BW134">
        <f>IF(Charts!$B$3="none",G1836,IF(AO1836="",NA(),AO1836))</f>
        <v>0</v>
      </c>
      <c r="BX134">
        <f>IF(Charts!$B$3="none",H1836,IF(AP1836="",NA(),AP1836))</f>
        <v>0</v>
      </c>
      <c r="BY134">
        <f>IF(Charts!$B$3="none",I1836,IF(AQ1836="",NA(),AQ1836))</f>
        <v>0</v>
      </c>
      <c r="BZ134">
        <f>IF(Charts!$B$3="none",J1836,IF(AR1836="",NA(),AR1836))</f>
        <v>0</v>
      </c>
      <c r="CA134">
        <f>IF(Charts!$B$3="none",K1836,IF(AS1836="",NA(),AS1836))</f>
        <v>0</v>
      </c>
      <c r="CB134">
        <f>IF(Charts!$B$3="none",L1836,IF(AT1836="",NA(),AT1836))</f>
        <v>0</v>
      </c>
      <c r="CC134">
        <f>IF(Charts!$B$3="none",M1836,IF(AU1836="",NA(),AU1836))</f>
        <v>0</v>
      </c>
      <c r="CD134">
        <f>IF(Charts!$B$3="none",N1836,IF(AV1836="",NA(),AV1836))</f>
        <v>0</v>
      </c>
      <c r="CE134">
        <f>IF(Charts!$B$3="none",O1836,IF(AW1836="",NA(),AW1836))</f>
        <v>0</v>
      </c>
      <c r="CF134">
        <f>IF(Charts!$B$3="none",P1836,IF(AX1836="",NA(),AX1836))</f>
        <v>0</v>
      </c>
      <c r="CG134">
        <f>IF(Charts!$B$3="none",Q1836,IF(AY1836="",NA(),AY1836))</f>
        <v>0</v>
      </c>
      <c r="CH134">
        <f>IF(Charts!$B$3="none",R1836,IF(AZ1836="",NA(),AZ1836))</f>
        <v>0</v>
      </c>
      <c r="CI134">
        <f>IF(Charts!$B$3="none",S1836,IF(BA1836="",NA(),BA1836))</f>
        <v>0</v>
      </c>
      <c r="CJ134">
        <f>IF(Charts!$B$3="none",T1836,IF(BB1836="",NA(),BB1836))</f>
        <v>0</v>
      </c>
      <c r="CK134">
        <f>IF(Charts!$B$3="none",U1836,IF(BC1836="",NA(),BC1836))</f>
        <v>0</v>
      </c>
      <c r="CL134">
        <f>IF(Charts!$B$3="none",V1836,IF(BD1836="",NA(),BD1836))</f>
        <v>0</v>
      </c>
      <c r="CM134">
        <f>IF(Charts!$B$3="none",W1836,IF(BE1836="",NA(),BE1836))</f>
        <v>0</v>
      </c>
      <c r="CN134">
        <f>IF(Charts!$B$3="none",X1836,IF(BF1836="",NA(),BF1836))</f>
        <v>0</v>
      </c>
      <c r="CO134">
        <f>IF(Charts!$B$3="none",Y1836,IF(BG1836="",NA(),BG1836))</f>
        <v>0</v>
      </c>
      <c r="CP134">
        <f>IF(Charts!$B$3="none",Z1836,IF(BH1836="",NA(),BH1836))</f>
        <v>0</v>
      </c>
      <c r="CQ134">
        <f>IF(Charts!$B$3="none",AA1836,IF(BI1836="",NA(),BI1836))</f>
        <v>0</v>
      </c>
      <c r="CR134">
        <f>IF(Charts!$B$3="none",AB1836,IF(BJ1836="",NA(),BJ1836))</f>
        <v>0</v>
      </c>
      <c r="CS134">
        <f>IF(Charts!$B$3="none",AC1836,IF(BK1836="",NA(),BK1836))</f>
        <v>0</v>
      </c>
      <c r="CT134">
        <f>IF(Charts!$B$3="none",AD1836,IF(BL1836="",NA(),BL1836))</f>
        <v>0</v>
      </c>
      <c r="CU134">
        <f>IF(Charts!$B$3="none",AE1836,IF(BM1836="",NA(),BM1836))</f>
        <v>0</v>
      </c>
      <c r="CV134">
        <f>IF(Charts!$B$3="none",AF1836,IF(BN1836="",NA(),BN1836))</f>
        <v>0</v>
      </c>
      <c r="CW134">
        <f>IF(Charts!$B$3="none",AG1836,IF(BO1836="",NA(),BO1836))</f>
        <v>0</v>
      </c>
      <c r="CX134">
        <f>IF(Charts!$B$3="none",AH1836,IF(BP1836="",NA(),BP1836))</f>
        <v>0</v>
      </c>
      <c r="CY134">
        <f>IF(Charts!$B$3="none",AI1836,IF(BQ1836="",NA(),BQ1836))</f>
        <v>0</v>
      </c>
      <c r="CZ134">
        <f>IF(Charts!$B$3="none",AJ1836,IF(BR1836="",NA(),BR1836))</f>
        <v>0</v>
      </c>
    </row>
    <row r="135" spans="4:104">
      <c r="D135">
        <v>131</v>
      </c>
      <c r="E135">
        <f>IF(INDIRECT(ADDRESS($D135+2,E$2+1,,,"Instances"))="","",INDIRECT(ADDRESS($D135+2,E$2+1,,,"Instances")))</f>
        <v>0</v>
      </c>
      <c r="F135">
        <f>IFERROR(SMALL(E5:E343,ROW()-ROW($F$5)+1),"")</f>
        <v>0</v>
      </c>
      <c r="H135">
        <f>IFERROR(SUM(F5:F135),"")</f>
        <v>0</v>
      </c>
      <c r="I135">
        <f>IF(INDIRECT(ADDRESS($D135+2,I$2+1,,,"Instances"))="","",INDIRECT(ADDRESS($D135+2,I$2+1,,,"Instances")))</f>
        <v>0</v>
      </c>
      <c r="J135">
        <f>IFERROR(SMALL(I5:I343,ROW()-ROW($J$5)+1),"")</f>
        <v>0</v>
      </c>
      <c r="L135">
        <f>IFERROR(SUM(J5:J135),"")</f>
        <v>0</v>
      </c>
      <c r="M135">
        <f>IF(INDIRECT(ADDRESS($D135+2,M$2+1,,,"Instances"))="","",INDIRECT(ADDRESS($D135+2,M$2+1,,,"Instances")))</f>
        <v>0</v>
      </c>
      <c r="N135">
        <f>IFERROR(SMALL(M5:M343,ROW()-ROW($N$5)+1),"")</f>
        <v>0</v>
      </c>
      <c r="P135">
        <f>IFERROR(SUM(N5:N135),"")</f>
        <v>0</v>
      </c>
      <c r="Q135">
        <f>IF(INDIRECT(ADDRESS($D135+2,Q$2+1,,,"Instances"))="","",INDIRECT(ADDRESS($D135+2,Q$2+1,,,"Instances")))</f>
        <v>0</v>
      </c>
      <c r="R135">
        <f>IFERROR(SMALL(Q5:Q343,ROW()-ROW($R$5)+1),"")</f>
        <v>0</v>
      </c>
      <c r="T135">
        <f>IFERROR(SUM(R5:R135),"")</f>
        <v>0</v>
      </c>
      <c r="U135">
        <f>IF(INDIRECT(ADDRESS($D135+2,U$2+1,,,"Instances"))="","",INDIRECT(ADDRESS($D135+2,U$2+1,,,"Instances")))</f>
        <v>0</v>
      </c>
      <c r="V135">
        <f>IFERROR(SMALL(U5:U343,ROW()-ROW($V$5)+1),"")</f>
        <v>0</v>
      </c>
      <c r="X135">
        <f>IFERROR(SUM(V5:V135),"")</f>
        <v>0</v>
      </c>
      <c r="Y135">
        <f>IF(INDIRECT(ADDRESS($D135+2,Y$2+1,,,"Instances"))="","",INDIRECT(ADDRESS($D135+2,Y$2+1,,,"Instances")))</f>
        <v>0</v>
      </c>
      <c r="Z135">
        <f>IFERROR(SMALL(Y5:Y343,ROW()-ROW($Z$5)+1),"")</f>
        <v>0</v>
      </c>
      <c r="AB135">
        <f>IFERROR(SUM(Z5:Z135),"")</f>
        <v>0</v>
      </c>
      <c r="AC135">
        <f>IF(INDIRECT(ADDRESS($D135+2,AC$2+1,,,"Instances"))="","",INDIRECT(ADDRESS($D135+2,AC$2+1,,,"Instances")))</f>
        <v>0</v>
      </c>
      <c r="AD135">
        <f>IFERROR(SMALL(AC5:AC343,ROW()-ROW($AD$5)+1),"")</f>
        <v>0</v>
      </c>
      <c r="AF135">
        <f>IFERROR(SUM(AD5:AD135),"")</f>
        <v>0</v>
      </c>
      <c r="AG135">
        <f>IF(INDIRECT(ADDRESS($D135+2,AG$2+1,,,"Instances"))="","",INDIRECT(ADDRESS($D135+2,AG$2+1,,,"Instances")))</f>
        <v>0</v>
      </c>
      <c r="AH135">
        <f>IFERROR(SMALL(AG5:AG343,ROW()-ROW($AH$5)+1),"")</f>
        <v>0</v>
      </c>
      <c r="AJ135">
        <f>IFERROR(SUM(AH5:AH135),"")</f>
        <v>0</v>
      </c>
      <c r="AL135">
        <v>131</v>
      </c>
      <c r="AM135" cm="1">
        <f t="array" ref="AM135">_xlfn.SWITCH(Charts!$B$3,"average", AVERAGE(INDIRECT(ADDRESS(130+3,AM$2+1,,,"Instances") &amp; ":" &amp; ADDRESS(130+3,AM$2+1))),"median", MEDIAN(INDIRECT(ADDRESS(130+3,AM$2+1,,,"Instances") &amp; ":" &amp; ADDRESS(130+3,AM$2+1))),"min", MIN(INDIRECT(ADDRESS(130+3,AM$2+1,,,"Instances") &amp; ":" &amp; ADDRESS(130+3,AM$2+1))),"max", MAX(INDIRECT(ADDRESS(130+3,AM$2+1,,,"Instances") &amp; ":" &amp; ADDRESS(130+3,AM$2+1))),"diff", MAX(INDIRECT(ADDRESS(130+3,AM$2+1,,,"Instances") &amp; ":" &amp; ADDRESS(130+3,AM$2+1)))-MIN(INDIRECT(ADDRESS(130+3,AM$2+1,,,"Instances") &amp; ":" &amp; ADDRESS(130+3,AM$2+1))))</f>
        <v>0</v>
      </c>
      <c r="AN135">
        <f>IFERROR(SMALL(AM5:AM343,ROW()-ROW($AN$5)+1),"")</f>
        <v>0</v>
      </c>
      <c r="AP135">
        <f>IFERROR(SUM(AN5:AN135),"")</f>
        <v>0</v>
      </c>
      <c r="AQ135" cm="1">
        <f t="array" ref="AQ135">_xlfn.SWITCH(Charts!$B$3,"average", AVERAGE(INDIRECT(ADDRESS(130+3,AQ$2+1,,,"Instances") &amp; ":" &amp; ADDRESS(130+3,AQ$2+1))),"median", MEDIAN(INDIRECT(ADDRESS(130+3,AQ$2+1,,,"Instances") &amp; ":" &amp; ADDRESS(130+3,AQ$2+1))),"min", MIN(INDIRECT(ADDRESS(130+3,AQ$2+1,,,"Instances") &amp; ":" &amp; ADDRESS(130+3,AQ$2+1))),"max", MAX(INDIRECT(ADDRESS(130+3,AQ$2+1,,,"Instances") &amp; ":" &amp; ADDRESS(130+3,AQ$2+1))),"diff", MAX(INDIRECT(ADDRESS(130+3,AQ$2+1,,,"Instances") &amp; ":" &amp; ADDRESS(130+3,AQ$2+1)))-MIN(INDIRECT(ADDRESS(130+3,AQ$2+1,,,"Instances") &amp; ":" &amp; ADDRESS(130+3,AQ$2+1))))</f>
        <v>0</v>
      </c>
      <c r="AR135">
        <f>IFERROR(SMALL(AQ5:AQ343,ROW()-ROW($AR$5)+1),"")</f>
        <v>0</v>
      </c>
      <c r="AT135">
        <f>IFERROR(SUM(AR5:AR135),"")</f>
        <v>0</v>
      </c>
      <c r="AU135" cm="1">
        <f t="array" ref="AU135">_xlfn.SWITCH(Charts!$B$3,"average", AVERAGE(INDIRECT(ADDRESS(130+3,AU$2+1,,,"Instances") &amp; ":" &amp; ADDRESS(130+3,AU$2+1))),"median", MEDIAN(INDIRECT(ADDRESS(130+3,AU$2+1,,,"Instances") &amp; ":" &amp; ADDRESS(130+3,AU$2+1))),"min", MIN(INDIRECT(ADDRESS(130+3,AU$2+1,,,"Instances") &amp; ":" &amp; ADDRESS(130+3,AU$2+1))),"max", MAX(INDIRECT(ADDRESS(130+3,AU$2+1,,,"Instances") &amp; ":" &amp; ADDRESS(130+3,AU$2+1))),"diff", MAX(INDIRECT(ADDRESS(130+3,AU$2+1,,,"Instances") &amp; ":" &amp; ADDRESS(130+3,AU$2+1)))-MIN(INDIRECT(ADDRESS(130+3,AU$2+1,,,"Instances") &amp; ":" &amp; ADDRESS(130+3,AU$2+1))))</f>
        <v>0</v>
      </c>
      <c r="AV135">
        <f>IFERROR(SMALL(AU5:AU343,ROW()-ROW($AV$5)+1),"")</f>
        <v>0</v>
      </c>
      <c r="AX135">
        <f>IFERROR(SUM(AV5:AV135),"")</f>
        <v>0</v>
      </c>
      <c r="AY135" cm="1">
        <f t="array" ref="AY135">_xlfn.SWITCH(Charts!$B$3,"average", AVERAGE(INDIRECT(ADDRESS(130+3,AY$2+1,,,"Instances") &amp; ":" &amp; ADDRESS(130+3,AY$2+1))),"median", MEDIAN(INDIRECT(ADDRESS(130+3,AY$2+1,,,"Instances") &amp; ":" &amp; ADDRESS(130+3,AY$2+1))),"min", MIN(INDIRECT(ADDRESS(130+3,AY$2+1,,,"Instances") &amp; ":" &amp; ADDRESS(130+3,AY$2+1))),"max", MAX(INDIRECT(ADDRESS(130+3,AY$2+1,,,"Instances") &amp; ":" &amp; ADDRESS(130+3,AY$2+1))),"diff", MAX(INDIRECT(ADDRESS(130+3,AY$2+1,,,"Instances") &amp; ":" &amp; ADDRESS(130+3,AY$2+1)))-MIN(INDIRECT(ADDRESS(130+3,AY$2+1,,,"Instances") &amp; ":" &amp; ADDRESS(130+3,AY$2+1))))</f>
        <v>0</v>
      </c>
      <c r="AZ135">
        <f>IFERROR(SMALL(AY5:AY343,ROW()-ROW($AZ$5)+1),"")</f>
        <v>0</v>
      </c>
      <c r="BB135">
        <f>IFERROR(SUM(AZ5:AZ135),"")</f>
        <v>0</v>
      </c>
      <c r="BC135" cm="1">
        <f t="array" ref="BC135">_xlfn.SWITCH(Charts!$B$3,"average", AVERAGE(INDIRECT(ADDRESS(130+3,BC$2+1,,,"Instances") &amp; ":" &amp; ADDRESS(130+3,BC$2+1))),"median", MEDIAN(INDIRECT(ADDRESS(130+3,BC$2+1,,,"Instances") &amp; ":" &amp; ADDRESS(130+3,BC$2+1))),"min", MIN(INDIRECT(ADDRESS(130+3,BC$2+1,,,"Instances") &amp; ":" &amp; ADDRESS(130+3,BC$2+1))),"max", MAX(INDIRECT(ADDRESS(130+3,BC$2+1,,,"Instances") &amp; ":" &amp; ADDRESS(130+3,BC$2+1))),"diff", MAX(INDIRECT(ADDRESS(130+3,BC$2+1,,,"Instances") &amp; ":" &amp; ADDRESS(130+3,BC$2+1)))-MIN(INDIRECT(ADDRESS(130+3,BC$2+1,,,"Instances") &amp; ":" &amp; ADDRESS(130+3,BC$2+1))))</f>
        <v>0</v>
      </c>
      <c r="BD135">
        <f>IFERROR(SMALL(BC5:BC343,ROW()-ROW($BD$5)+1),"")</f>
        <v>0</v>
      </c>
      <c r="BF135">
        <f>IFERROR(SUM(BD5:BD135),"")</f>
        <v>0</v>
      </c>
      <c r="BG135" cm="1">
        <f t="array" ref="BG135">_xlfn.SWITCH(Charts!$B$3,"average", AVERAGE(INDIRECT(ADDRESS(130+3,BG$2+1,,,"Instances") &amp; ":" &amp; ADDRESS(130+3,BG$2+1))),"median", MEDIAN(INDIRECT(ADDRESS(130+3,BG$2+1,,,"Instances") &amp; ":" &amp; ADDRESS(130+3,BG$2+1))),"min", MIN(INDIRECT(ADDRESS(130+3,BG$2+1,,,"Instances") &amp; ":" &amp; ADDRESS(130+3,BG$2+1))),"max", MAX(INDIRECT(ADDRESS(130+3,BG$2+1,,,"Instances") &amp; ":" &amp; ADDRESS(130+3,BG$2+1))),"diff", MAX(INDIRECT(ADDRESS(130+3,BG$2+1,,,"Instances") &amp; ":" &amp; ADDRESS(130+3,BG$2+1)))-MIN(INDIRECT(ADDRESS(130+3,BG$2+1,,,"Instances") &amp; ":" &amp; ADDRESS(130+3,BG$2+1))))</f>
        <v>0</v>
      </c>
      <c r="BH135">
        <f>IFERROR(SMALL(BG5:BG343,ROW()-ROW($BH$5)+1),"")</f>
        <v>0</v>
      </c>
      <c r="BJ135">
        <f>IFERROR(SUM(BH5:BH135),"")</f>
        <v>0</v>
      </c>
      <c r="BK135" cm="1">
        <f t="array" ref="BK135">_xlfn.SWITCH(Charts!$B$3,"average", AVERAGE(INDIRECT(ADDRESS(130+3,BK$2+1,,,"Instances") &amp; ":" &amp; ADDRESS(130+3,BK$2+1))),"median", MEDIAN(INDIRECT(ADDRESS(130+3,BK$2+1,,,"Instances") &amp; ":" &amp; ADDRESS(130+3,BK$2+1))),"min", MIN(INDIRECT(ADDRESS(130+3,BK$2+1,,,"Instances") &amp; ":" &amp; ADDRESS(130+3,BK$2+1))),"max", MAX(INDIRECT(ADDRESS(130+3,BK$2+1,,,"Instances") &amp; ":" &amp; ADDRESS(130+3,BK$2+1))),"diff", MAX(INDIRECT(ADDRESS(130+3,BK$2+1,,,"Instances") &amp; ":" &amp; ADDRESS(130+3,BK$2+1)))-MIN(INDIRECT(ADDRESS(130+3,BK$2+1,,,"Instances") &amp; ":" &amp; ADDRESS(130+3,BK$2+1))))</f>
        <v>0</v>
      </c>
      <c r="BL135">
        <f>IFERROR(SMALL(BK5:BK343,ROW()-ROW($BL$5)+1),"")</f>
        <v>0</v>
      </c>
      <c r="BN135">
        <f>IFERROR(SUM(BL5:BL135),"")</f>
        <v>0</v>
      </c>
      <c r="BO135" cm="1">
        <f t="array" ref="BO135">_xlfn.SWITCH(Charts!$B$3,"average", AVERAGE(INDIRECT(ADDRESS(130+3,BO$2+1,,,"Instances") &amp; ":" &amp; ADDRESS(130+3,BO$2+1))),"median", MEDIAN(INDIRECT(ADDRESS(130+3,BO$2+1,,,"Instances") &amp; ":" &amp; ADDRESS(130+3,BO$2+1))),"min", MIN(INDIRECT(ADDRESS(130+3,BO$2+1,,,"Instances") &amp; ":" &amp; ADDRESS(130+3,BO$2+1))),"max", MAX(INDIRECT(ADDRESS(130+3,BO$2+1,,,"Instances") &amp; ":" &amp; ADDRESS(130+3,BO$2+1))),"diff", MAX(INDIRECT(ADDRESS(130+3,BO$2+1,,,"Instances") &amp; ":" &amp; ADDRESS(130+3,BO$2+1)))-MIN(INDIRECT(ADDRESS(130+3,BO$2+1,,,"Instances") &amp; ":" &amp; ADDRESS(130+3,BO$2+1))))</f>
        <v>0</v>
      </c>
      <c r="BP135">
        <f>IFERROR(SMALL(BO5:BO343,ROW()-ROW($BP$5)+1),"")</f>
        <v>0</v>
      </c>
      <c r="BR135">
        <f>IFERROR(SUM(BP5:BP135),"")</f>
        <v>0</v>
      </c>
      <c r="BU135">
        <f>IF(Charts!$B$3="none",E1837,IF(AM1837="",NA(),AM1837))</f>
        <v>0</v>
      </c>
      <c r="BV135">
        <f>IF(Charts!$B$3="none",F1837,IF(AN1837="",NA(),AN1837))</f>
        <v>0</v>
      </c>
      <c r="BW135">
        <f>IF(Charts!$B$3="none",G1837,IF(AO1837="",NA(),AO1837))</f>
        <v>0</v>
      </c>
      <c r="BX135">
        <f>IF(Charts!$B$3="none",H1837,IF(AP1837="",NA(),AP1837))</f>
        <v>0</v>
      </c>
      <c r="BY135">
        <f>IF(Charts!$B$3="none",I1837,IF(AQ1837="",NA(),AQ1837))</f>
        <v>0</v>
      </c>
      <c r="BZ135">
        <f>IF(Charts!$B$3="none",J1837,IF(AR1837="",NA(),AR1837))</f>
        <v>0</v>
      </c>
      <c r="CA135">
        <f>IF(Charts!$B$3="none",K1837,IF(AS1837="",NA(),AS1837))</f>
        <v>0</v>
      </c>
      <c r="CB135">
        <f>IF(Charts!$B$3="none",L1837,IF(AT1837="",NA(),AT1837))</f>
        <v>0</v>
      </c>
      <c r="CC135">
        <f>IF(Charts!$B$3="none",M1837,IF(AU1837="",NA(),AU1837))</f>
        <v>0</v>
      </c>
      <c r="CD135">
        <f>IF(Charts!$B$3="none",N1837,IF(AV1837="",NA(),AV1837))</f>
        <v>0</v>
      </c>
      <c r="CE135">
        <f>IF(Charts!$B$3="none",O1837,IF(AW1837="",NA(),AW1837))</f>
        <v>0</v>
      </c>
      <c r="CF135">
        <f>IF(Charts!$B$3="none",P1837,IF(AX1837="",NA(),AX1837))</f>
        <v>0</v>
      </c>
      <c r="CG135">
        <f>IF(Charts!$B$3="none",Q1837,IF(AY1837="",NA(),AY1837))</f>
        <v>0</v>
      </c>
      <c r="CH135">
        <f>IF(Charts!$B$3="none",R1837,IF(AZ1837="",NA(),AZ1837))</f>
        <v>0</v>
      </c>
      <c r="CI135">
        <f>IF(Charts!$B$3="none",S1837,IF(BA1837="",NA(),BA1837))</f>
        <v>0</v>
      </c>
      <c r="CJ135">
        <f>IF(Charts!$B$3="none",T1837,IF(BB1837="",NA(),BB1837))</f>
        <v>0</v>
      </c>
      <c r="CK135">
        <f>IF(Charts!$B$3="none",U1837,IF(BC1837="",NA(),BC1837))</f>
        <v>0</v>
      </c>
      <c r="CL135">
        <f>IF(Charts!$B$3="none",V1837,IF(BD1837="",NA(),BD1837))</f>
        <v>0</v>
      </c>
      <c r="CM135">
        <f>IF(Charts!$B$3="none",W1837,IF(BE1837="",NA(),BE1837))</f>
        <v>0</v>
      </c>
      <c r="CN135">
        <f>IF(Charts!$B$3="none",X1837,IF(BF1837="",NA(),BF1837))</f>
        <v>0</v>
      </c>
      <c r="CO135">
        <f>IF(Charts!$B$3="none",Y1837,IF(BG1837="",NA(),BG1837))</f>
        <v>0</v>
      </c>
      <c r="CP135">
        <f>IF(Charts!$B$3="none",Z1837,IF(BH1837="",NA(),BH1837))</f>
        <v>0</v>
      </c>
      <c r="CQ135">
        <f>IF(Charts!$B$3="none",AA1837,IF(BI1837="",NA(),BI1837))</f>
        <v>0</v>
      </c>
      <c r="CR135">
        <f>IF(Charts!$B$3="none",AB1837,IF(BJ1837="",NA(),BJ1837))</f>
        <v>0</v>
      </c>
      <c r="CS135">
        <f>IF(Charts!$B$3="none",AC1837,IF(BK1837="",NA(),BK1837))</f>
        <v>0</v>
      </c>
      <c r="CT135">
        <f>IF(Charts!$B$3="none",AD1837,IF(BL1837="",NA(),BL1837))</f>
        <v>0</v>
      </c>
      <c r="CU135">
        <f>IF(Charts!$B$3="none",AE1837,IF(BM1837="",NA(),BM1837))</f>
        <v>0</v>
      </c>
      <c r="CV135">
        <f>IF(Charts!$B$3="none",AF1837,IF(BN1837="",NA(),BN1837))</f>
        <v>0</v>
      </c>
      <c r="CW135">
        <f>IF(Charts!$B$3="none",AG1837,IF(BO1837="",NA(),BO1837))</f>
        <v>0</v>
      </c>
      <c r="CX135">
        <f>IF(Charts!$B$3="none",AH1837,IF(BP1837="",NA(),BP1837))</f>
        <v>0</v>
      </c>
      <c r="CY135">
        <f>IF(Charts!$B$3="none",AI1837,IF(BQ1837="",NA(),BQ1837))</f>
        <v>0</v>
      </c>
      <c r="CZ135">
        <f>IF(Charts!$B$3="none",AJ1837,IF(BR1837="",NA(),BR1837))</f>
        <v>0</v>
      </c>
    </row>
    <row r="136" spans="4:104">
      <c r="D136">
        <v>132</v>
      </c>
      <c r="E136">
        <f>IF(INDIRECT(ADDRESS($D136+2,E$2+1,,,"Instances"))="","",INDIRECT(ADDRESS($D136+2,E$2+1,,,"Instances")))</f>
        <v>0</v>
      </c>
      <c r="F136">
        <f>IFERROR(SMALL(E5:E343,ROW()-ROW($F$5)+1),"")</f>
        <v>0</v>
      </c>
      <c r="H136">
        <f>IFERROR(SUM(F5:F136),"")</f>
        <v>0</v>
      </c>
      <c r="I136">
        <f>IF(INDIRECT(ADDRESS($D136+2,I$2+1,,,"Instances"))="","",INDIRECT(ADDRESS($D136+2,I$2+1,,,"Instances")))</f>
        <v>0</v>
      </c>
      <c r="J136">
        <f>IFERROR(SMALL(I5:I343,ROW()-ROW($J$5)+1),"")</f>
        <v>0</v>
      </c>
      <c r="L136">
        <f>IFERROR(SUM(J5:J136),"")</f>
        <v>0</v>
      </c>
      <c r="M136">
        <f>IF(INDIRECT(ADDRESS($D136+2,M$2+1,,,"Instances"))="","",INDIRECT(ADDRESS($D136+2,M$2+1,,,"Instances")))</f>
        <v>0</v>
      </c>
      <c r="N136">
        <f>IFERROR(SMALL(M5:M343,ROW()-ROW($N$5)+1),"")</f>
        <v>0</v>
      </c>
      <c r="P136">
        <f>IFERROR(SUM(N5:N136),"")</f>
        <v>0</v>
      </c>
      <c r="Q136">
        <f>IF(INDIRECT(ADDRESS($D136+2,Q$2+1,,,"Instances"))="","",INDIRECT(ADDRESS($D136+2,Q$2+1,,,"Instances")))</f>
        <v>0</v>
      </c>
      <c r="R136">
        <f>IFERROR(SMALL(Q5:Q343,ROW()-ROW($R$5)+1),"")</f>
        <v>0</v>
      </c>
      <c r="T136">
        <f>IFERROR(SUM(R5:R136),"")</f>
        <v>0</v>
      </c>
      <c r="U136">
        <f>IF(INDIRECT(ADDRESS($D136+2,U$2+1,,,"Instances"))="","",INDIRECT(ADDRESS($D136+2,U$2+1,,,"Instances")))</f>
        <v>0</v>
      </c>
      <c r="V136">
        <f>IFERROR(SMALL(U5:U343,ROW()-ROW($V$5)+1),"")</f>
        <v>0</v>
      </c>
      <c r="X136">
        <f>IFERROR(SUM(V5:V136),"")</f>
        <v>0</v>
      </c>
      <c r="Y136">
        <f>IF(INDIRECT(ADDRESS($D136+2,Y$2+1,,,"Instances"))="","",INDIRECT(ADDRESS($D136+2,Y$2+1,,,"Instances")))</f>
        <v>0</v>
      </c>
      <c r="Z136">
        <f>IFERROR(SMALL(Y5:Y343,ROW()-ROW($Z$5)+1),"")</f>
        <v>0</v>
      </c>
      <c r="AB136">
        <f>IFERROR(SUM(Z5:Z136),"")</f>
        <v>0</v>
      </c>
      <c r="AC136">
        <f>IF(INDIRECT(ADDRESS($D136+2,AC$2+1,,,"Instances"))="","",INDIRECT(ADDRESS($D136+2,AC$2+1,,,"Instances")))</f>
        <v>0</v>
      </c>
      <c r="AD136">
        <f>IFERROR(SMALL(AC5:AC343,ROW()-ROW($AD$5)+1),"")</f>
        <v>0</v>
      </c>
      <c r="AF136">
        <f>IFERROR(SUM(AD5:AD136),"")</f>
        <v>0</v>
      </c>
      <c r="AG136">
        <f>IF(INDIRECT(ADDRESS($D136+2,AG$2+1,,,"Instances"))="","",INDIRECT(ADDRESS($D136+2,AG$2+1,,,"Instances")))</f>
        <v>0</v>
      </c>
      <c r="AH136">
        <f>IFERROR(SMALL(AG5:AG343,ROW()-ROW($AH$5)+1),"")</f>
        <v>0</v>
      </c>
      <c r="AJ136">
        <f>IFERROR(SUM(AH5:AH136),"")</f>
        <v>0</v>
      </c>
      <c r="AL136">
        <v>132</v>
      </c>
      <c r="AM136" cm="1">
        <f t="array" ref="AM136">_xlfn.SWITCH(Charts!$B$3,"average", AVERAGE(INDIRECT(ADDRESS(131+3,AM$2+1,,,"Instances") &amp; ":" &amp; ADDRESS(131+3,AM$2+1))),"median", MEDIAN(INDIRECT(ADDRESS(131+3,AM$2+1,,,"Instances") &amp; ":" &amp; ADDRESS(131+3,AM$2+1))),"min", MIN(INDIRECT(ADDRESS(131+3,AM$2+1,,,"Instances") &amp; ":" &amp; ADDRESS(131+3,AM$2+1))),"max", MAX(INDIRECT(ADDRESS(131+3,AM$2+1,,,"Instances") &amp; ":" &amp; ADDRESS(131+3,AM$2+1))),"diff", MAX(INDIRECT(ADDRESS(131+3,AM$2+1,,,"Instances") &amp; ":" &amp; ADDRESS(131+3,AM$2+1)))-MIN(INDIRECT(ADDRESS(131+3,AM$2+1,,,"Instances") &amp; ":" &amp; ADDRESS(131+3,AM$2+1))))</f>
        <v>0</v>
      </c>
      <c r="AN136">
        <f>IFERROR(SMALL(AM5:AM343,ROW()-ROW($AN$5)+1),"")</f>
        <v>0</v>
      </c>
      <c r="AP136">
        <f>IFERROR(SUM(AN5:AN136),"")</f>
        <v>0</v>
      </c>
      <c r="AQ136" cm="1">
        <f t="array" ref="AQ136">_xlfn.SWITCH(Charts!$B$3,"average", AVERAGE(INDIRECT(ADDRESS(131+3,AQ$2+1,,,"Instances") &amp; ":" &amp; ADDRESS(131+3,AQ$2+1))),"median", MEDIAN(INDIRECT(ADDRESS(131+3,AQ$2+1,,,"Instances") &amp; ":" &amp; ADDRESS(131+3,AQ$2+1))),"min", MIN(INDIRECT(ADDRESS(131+3,AQ$2+1,,,"Instances") &amp; ":" &amp; ADDRESS(131+3,AQ$2+1))),"max", MAX(INDIRECT(ADDRESS(131+3,AQ$2+1,,,"Instances") &amp; ":" &amp; ADDRESS(131+3,AQ$2+1))),"diff", MAX(INDIRECT(ADDRESS(131+3,AQ$2+1,,,"Instances") &amp; ":" &amp; ADDRESS(131+3,AQ$2+1)))-MIN(INDIRECT(ADDRESS(131+3,AQ$2+1,,,"Instances") &amp; ":" &amp; ADDRESS(131+3,AQ$2+1))))</f>
        <v>0</v>
      </c>
      <c r="AR136">
        <f>IFERROR(SMALL(AQ5:AQ343,ROW()-ROW($AR$5)+1),"")</f>
        <v>0</v>
      </c>
      <c r="AT136">
        <f>IFERROR(SUM(AR5:AR136),"")</f>
        <v>0</v>
      </c>
      <c r="AU136" cm="1">
        <f t="array" ref="AU136">_xlfn.SWITCH(Charts!$B$3,"average", AVERAGE(INDIRECT(ADDRESS(131+3,AU$2+1,,,"Instances") &amp; ":" &amp; ADDRESS(131+3,AU$2+1))),"median", MEDIAN(INDIRECT(ADDRESS(131+3,AU$2+1,,,"Instances") &amp; ":" &amp; ADDRESS(131+3,AU$2+1))),"min", MIN(INDIRECT(ADDRESS(131+3,AU$2+1,,,"Instances") &amp; ":" &amp; ADDRESS(131+3,AU$2+1))),"max", MAX(INDIRECT(ADDRESS(131+3,AU$2+1,,,"Instances") &amp; ":" &amp; ADDRESS(131+3,AU$2+1))),"diff", MAX(INDIRECT(ADDRESS(131+3,AU$2+1,,,"Instances") &amp; ":" &amp; ADDRESS(131+3,AU$2+1)))-MIN(INDIRECT(ADDRESS(131+3,AU$2+1,,,"Instances") &amp; ":" &amp; ADDRESS(131+3,AU$2+1))))</f>
        <v>0</v>
      </c>
      <c r="AV136">
        <f>IFERROR(SMALL(AU5:AU343,ROW()-ROW($AV$5)+1),"")</f>
        <v>0</v>
      </c>
      <c r="AX136">
        <f>IFERROR(SUM(AV5:AV136),"")</f>
        <v>0</v>
      </c>
      <c r="AY136" cm="1">
        <f t="array" ref="AY136">_xlfn.SWITCH(Charts!$B$3,"average", AVERAGE(INDIRECT(ADDRESS(131+3,AY$2+1,,,"Instances") &amp; ":" &amp; ADDRESS(131+3,AY$2+1))),"median", MEDIAN(INDIRECT(ADDRESS(131+3,AY$2+1,,,"Instances") &amp; ":" &amp; ADDRESS(131+3,AY$2+1))),"min", MIN(INDIRECT(ADDRESS(131+3,AY$2+1,,,"Instances") &amp; ":" &amp; ADDRESS(131+3,AY$2+1))),"max", MAX(INDIRECT(ADDRESS(131+3,AY$2+1,,,"Instances") &amp; ":" &amp; ADDRESS(131+3,AY$2+1))),"diff", MAX(INDIRECT(ADDRESS(131+3,AY$2+1,,,"Instances") &amp; ":" &amp; ADDRESS(131+3,AY$2+1)))-MIN(INDIRECT(ADDRESS(131+3,AY$2+1,,,"Instances") &amp; ":" &amp; ADDRESS(131+3,AY$2+1))))</f>
        <v>0</v>
      </c>
      <c r="AZ136">
        <f>IFERROR(SMALL(AY5:AY343,ROW()-ROW($AZ$5)+1),"")</f>
        <v>0</v>
      </c>
      <c r="BB136">
        <f>IFERROR(SUM(AZ5:AZ136),"")</f>
        <v>0</v>
      </c>
      <c r="BC136" cm="1">
        <f t="array" ref="BC136">_xlfn.SWITCH(Charts!$B$3,"average", AVERAGE(INDIRECT(ADDRESS(131+3,BC$2+1,,,"Instances") &amp; ":" &amp; ADDRESS(131+3,BC$2+1))),"median", MEDIAN(INDIRECT(ADDRESS(131+3,BC$2+1,,,"Instances") &amp; ":" &amp; ADDRESS(131+3,BC$2+1))),"min", MIN(INDIRECT(ADDRESS(131+3,BC$2+1,,,"Instances") &amp; ":" &amp; ADDRESS(131+3,BC$2+1))),"max", MAX(INDIRECT(ADDRESS(131+3,BC$2+1,,,"Instances") &amp; ":" &amp; ADDRESS(131+3,BC$2+1))),"diff", MAX(INDIRECT(ADDRESS(131+3,BC$2+1,,,"Instances") &amp; ":" &amp; ADDRESS(131+3,BC$2+1)))-MIN(INDIRECT(ADDRESS(131+3,BC$2+1,,,"Instances") &amp; ":" &amp; ADDRESS(131+3,BC$2+1))))</f>
        <v>0</v>
      </c>
      <c r="BD136">
        <f>IFERROR(SMALL(BC5:BC343,ROW()-ROW($BD$5)+1),"")</f>
        <v>0</v>
      </c>
      <c r="BF136">
        <f>IFERROR(SUM(BD5:BD136),"")</f>
        <v>0</v>
      </c>
      <c r="BG136" cm="1">
        <f t="array" ref="BG136">_xlfn.SWITCH(Charts!$B$3,"average", AVERAGE(INDIRECT(ADDRESS(131+3,BG$2+1,,,"Instances") &amp; ":" &amp; ADDRESS(131+3,BG$2+1))),"median", MEDIAN(INDIRECT(ADDRESS(131+3,BG$2+1,,,"Instances") &amp; ":" &amp; ADDRESS(131+3,BG$2+1))),"min", MIN(INDIRECT(ADDRESS(131+3,BG$2+1,,,"Instances") &amp; ":" &amp; ADDRESS(131+3,BG$2+1))),"max", MAX(INDIRECT(ADDRESS(131+3,BG$2+1,,,"Instances") &amp; ":" &amp; ADDRESS(131+3,BG$2+1))),"diff", MAX(INDIRECT(ADDRESS(131+3,BG$2+1,,,"Instances") &amp; ":" &amp; ADDRESS(131+3,BG$2+1)))-MIN(INDIRECT(ADDRESS(131+3,BG$2+1,,,"Instances") &amp; ":" &amp; ADDRESS(131+3,BG$2+1))))</f>
        <v>0</v>
      </c>
      <c r="BH136">
        <f>IFERROR(SMALL(BG5:BG343,ROW()-ROW($BH$5)+1),"")</f>
        <v>0</v>
      </c>
      <c r="BJ136">
        <f>IFERROR(SUM(BH5:BH136),"")</f>
        <v>0</v>
      </c>
      <c r="BK136" cm="1">
        <f t="array" ref="BK136">_xlfn.SWITCH(Charts!$B$3,"average", AVERAGE(INDIRECT(ADDRESS(131+3,BK$2+1,,,"Instances") &amp; ":" &amp; ADDRESS(131+3,BK$2+1))),"median", MEDIAN(INDIRECT(ADDRESS(131+3,BK$2+1,,,"Instances") &amp; ":" &amp; ADDRESS(131+3,BK$2+1))),"min", MIN(INDIRECT(ADDRESS(131+3,BK$2+1,,,"Instances") &amp; ":" &amp; ADDRESS(131+3,BK$2+1))),"max", MAX(INDIRECT(ADDRESS(131+3,BK$2+1,,,"Instances") &amp; ":" &amp; ADDRESS(131+3,BK$2+1))),"diff", MAX(INDIRECT(ADDRESS(131+3,BK$2+1,,,"Instances") &amp; ":" &amp; ADDRESS(131+3,BK$2+1)))-MIN(INDIRECT(ADDRESS(131+3,BK$2+1,,,"Instances") &amp; ":" &amp; ADDRESS(131+3,BK$2+1))))</f>
        <v>0</v>
      </c>
      <c r="BL136">
        <f>IFERROR(SMALL(BK5:BK343,ROW()-ROW($BL$5)+1),"")</f>
        <v>0</v>
      </c>
      <c r="BN136">
        <f>IFERROR(SUM(BL5:BL136),"")</f>
        <v>0</v>
      </c>
      <c r="BO136" cm="1">
        <f t="array" ref="BO136">_xlfn.SWITCH(Charts!$B$3,"average", AVERAGE(INDIRECT(ADDRESS(131+3,BO$2+1,,,"Instances") &amp; ":" &amp; ADDRESS(131+3,BO$2+1))),"median", MEDIAN(INDIRECT(ADDRESS(131+3,BO$2+1,,,"Instances") &amp; ":" &amp; ADDRESS(131+3,BO$2+1))),"min", MIN(INDIRECT(ADDRESS(131+3,BO$2+1,,,"Instances") &amp; ":" &amp; ADDRESS(131+3,BO$2+1))),"max", MAX(INDIRECT(ADDRESS(131+3,BO$2+1,,,"Instances") &amp; ":" &amp; ADDRESS(131+3,BO$2+1))),"diff", MAX(INDIRECT(ADDRESS(131+3,BO$2+1,,,"Instances") &amp; ":" &amp; ADDRESS(131+3,BO$2+1)))-MIN(INDIRECT(ADDRESS(131+3,BO$2+1,,,"Instances") &amp; ":" &amp; ADDRESS(131+3,BO$2+1))))</f>
        <v>0</v>
      </c>
      <c r="BP136">
        <f>IFERROR(SMALL(BO5:BO343,ROW()-ROW($BP$5)+1),"")</f>
        <v>0</v>
      </c>
      <c r="BR136">
        <f>IFERROR(SUM(BP5:BP136),"")</f>
        <v>0</v>
      </c>
      <c r="BU136">
        <f>IF(Charts!$B$3="none",E1838,IF(AM1838="",NA(),AM1838))</f>
        <v>0</v>
      </c>
      <c r="BV136">
        <f>IF(Charts!$B$3="none",F1838,IF(AN1838="",NA(),AN1838))</f>
        <v>0</v>
      </c>
      <c r="BW136">
        <f>IF(Charts!$B$3="none",G1838,IF(AO1838="",NA(),AO1838))</f>
        <v>0</v>
      </c>
      <c r="BX136">
        <f>IF(Charts!$B$3="none",H1838,IF(AP1838="",NA(),AP1838))</f>
        <v>0</v>
      </c>
      <c r="BY136">
        <f>IF(Charts!$B$3="none",I1838,IF(AQ1838="",NA(),AQ1838))</f>
        <v>0</v>
      </c>
      <c r="BZ136">
        <f>IF(Charts!$B$3="none",J1838,IF(AR1838="",NA(),AR1838))</f>
        <v>0</v>
      </c>
      <c r="CA136">
        <f>IF(Charts!$B$3="none",K1838,IF(AS1838="",NA(),AS1838))</f>
        <v>0</v>
      </c>
      <c r="CB136">
        <f>IF(Charts!$B$3="none",L1838,IF(AT1838="",NA(),AT1838))</f>
        <v>0</v>
      </c>
      <c r="CC136">
        <f>IF(Charts!$B$3="none",M1838,IF(AU1838="",NA(),AU1838))</f>
        <v>0</v>
      </c>
      <c r="CD136">
        <f>IF(Charts!$B$3="none",N1838,IF(AV1838="",NA(),AV1838))</f>
        <v>0</v>
      </c>
      <c r="CE136">
        <f>IF(Charts!$B$3="none",O1838,IF(AW1838="",NA(),AW1838))</f>
        <v>0</v>
      </c>
      <c r="CF136">
        <f>IF(Charts!$B$3="none",P1838,IF(AX1838="",NA(),AX1838))</f>
        <v>0</v>
      </c>
      <c r="CG136">
        <f>IF(Charts!$B$3="none",Q1838,IF(AY1838="",NA(),AY1838))</f>
        <v>0</v>
      </c>
      <c r="CH136">
        <f>IF(Charts!$B$3="none",R1838,IF(AZ1838="",NA(),AZ1838))</f>
        <v>0</v>
      </c>
      <c r="CI136">
        <f>IF(Charts!$B$3="none",S1838,IF(BA1838="",NA(),BA1838))</f>
        <v>0</v>
      </c>
      <c r="CJ136">
        <f>IF(Charts!$B$3="none",T1838,IF(BB1838="",NA(),BB1838))</f>
        <v>0</v>
      </c>
      <c r="CK136">
        <f>IF(Charts!$B$3="none",U1838,IF(BC1838="",NA(),BC1838))</f>
        <v>0</v>
      </c>
      <c r="CL136">
        <f>IF(Charts!$B$3="none",V1838,IF(BD1838="",NA(),BD1838))</f>
        <v>0</v>
      </c>
      <c r="CM136">
        <f>IF(Charts!$B$3="none",W1838,IF(BE1838="",NA(),BE1838))</f>
        <v>0</v>
      </c>
      <c r="CN136">
        <f>IF(Charts!$B$3="none",X1838,IF(BF1838="",NA(),BF1838))</f>
        <v>0</v>
      </c>
      <c r="CO136">
        <f>IF(Charts!$B$3="none",Y1838,IF(BG1838="",NA(),BG1838))</f>
        <v>0</v>
      </c>
      <c r="CP136">
        <f>IF(Charts!$B$3="none",Z1838,IF(BH1838="",NA(),BH1838))</f>
        <v>0</v>
      </c>
      <c r="CQ136">
        <f>IF(Charts!$B$3="none",AA1838,IF(BI1838="",NA(),BI1838))</f>
        <v>0</v>
      </c>
      <c r="CR136">
        <f>IF(Charts!$B$3="none",AB1838,IF(BJ1838="",NA(),BJ1838))</f>
        <v>0</v>
      </c>
      <c r="CS136">
        <f>IF(Charts!$B$3="none",AC1838,IF(BK1838="",NA(),BK1838))</f>
        <v>0</v>
      </c>
      <c r="CT136">
        <f>IF(Charts!$B$3="none",AD1838,IF(BL1838="",NA(),BL1838))</f>
        <v>0</v>
      </c>
      <c r="CU136">
        <f>IF(Charts!$B$3="none",AE1838,IF(BM1838="",NA(),BM1838))</f>
        <v>0</v>
      </c>
      <c r="CV136">
        <f>IF(Charts!$B$3="none",AF1838,IF(BN1838="",NA(),BN1838))</f>
        <v>0</v>
      </c>
      <c r="CW136">
        <f>IF(Charts!$B$3="none",AG1838,IF(BO1838="",NA(),BO1838))</f>
        <v>0</v>
      </c>
      <c r="CX136">
        <f>IF(Charts!$B$3="none",AH1838,IF(BP1838="",NA(),BP1838))</f>
        <v>0</v>
      </c>
      <c r="CY136">
        <f>IF(Charts!$B$3="none",AI1838,IF(BQ1838="",NA(),BQ1838))</f>
        <v>0</v>
      </c>
      <c r="CZ136">
        <f>IF(Charts!$B$3="none",AJ1838,IF(BR1838="",NA(),BR1838))</f>
        <v>0</v>
      </c>
    </row>
    <row r="137" spans="4:104">
      <c r="D137">
        <v>133</v>
      </c>
      <c r="E137">
        <f>IF(INDIRECT(ADDRESS($D137+2,E$2+1,,,"Instances"))="","",INDIRECT(ADDRESS($D137+2,E$2+1,,,"Instances")))</f>
        <v>0</v>
      </c>
      <c r="F137">
        <f>IFERROR(SMALL(E5:E343,ROW()-ROW($F$5)+1),"")</f>
        <v>0</v>
      </c>
      <c r="H137">
        <f>IFERROR(SUM(F5:F137),"")</f>
        <v>0</v>
      </c>
      <c r="I137">
        <f>IF(INDIRECT(ADDRESS($D137+2,I$2+1,,,"Instances"))="","",INDIRECT(ADDRESS($D137+2,I$2+1,,,"Instances")))</f>
        <v>0</v>
      </c>
      <c r="J137">
        <f>IFERROR(SMALL(I5:I343,ROW()-ROW($J$5)+1),"")</f>
        <v>0</v>
      </c>
      <c r="L137">
        <f>IFERROR(SUM(J5:J137),"")</f>
        <v>0</v>
      </c>
      <c r="M137">
        <f>IF(INDIRECT(ADDRESS($D137+2,M$2+1,,,"Instances"))="","",INDIRECT(ADDRESS($D137+2,M$2+1,,,"Instances")))</f>
        <v>0</v>
      </c>
      <c r="N137">
        <f>IFERROR(SMALL(M5:M343,ROW()-ROW($N$5)+1),"")</f>
        <v>0</v>
      </c>
      <c r="P137">
        <f>IFERROR(SUM(N5:N137),"")</f>
        <v>0</v>
      </c>
      <c r="Q137">
        <f>IF(INDIRECT(ADDRESS($D137+2,Q$2+1,,,"Instances"))="","",INDIRECT(ADDRESS($D137+2,Q$2+1,,,"Instances")))</f>
        <v>0</v>
      </c>
      <c r="R137">
        <f>IFERROR(SMALL(Q5:Q343,ROW()-ROW($R$5)+1),"")</f>
        <v>0</v>
      </c>
      <c r="T137">
        <f>IFERROR(SUM(R5:R137),"")</f>
        <v>0</v>
      </c>
      <c r="U137">
        <f>IF(INDIRECT(ADDRESS($D137+2,U$2+1,,,"Instances"))="","",INDIRECT(ADDRESS($D137+2,U$2+1,,,"Instances")))</f>
        <v>0</v>
      </c>
      <c r="V137">
        <f>IFERROR(SMALL(U5:U343,ROW()-ROW($V$5)+1),"")</f>
        <v>0</v>
      </c>
      <c r="X137">
        <f>IFERROR(SUM(V5:V137),"")</f>
        <v>0</v>
      </c>
      <c r="Y137">
        <f>IF(INDIRECT(ADDRESS($D137+2,Y$2+1,,,"Instances"))="","",INDIRECT(ADDRESS($D137+2,Y$2+1,,,"Instances")))</f>
        <v>0</v>
      </c>
      <c r="Z137">
        <f>IFERROR(SMALL(Y5:Y343,ROW()-ROW($Z$5)+1),"")</f>
        <v>0</v>
      </c>
      <c r="AB137">
        <f>IFERROR(SUM(Z5:Z137),"")</f>
        <v>0</v>
      </c>
      <c r="AC137">
        <f>IF(INDIRECT(ADDRESS($D137+2,AC$2+1,,,"Instances"))="","",INDIRECT(ADDRESS($D137+2,AC$2+1,,,"Instances")))</f>
        <v>0</v>
      </c>
      <c r="AD137">
        <f>IFERROR(SMALL(AC5:AC343,ROW()-ROW($AD$5)+1),"")</f>
        <v>0</v>
      </c>
      <c r="AF137">
        <f>IFERROR(SUM(AD5:AD137),"")</f>
        <v>0</v>
      </c>
      <c r="AG137">
        <f>IF(INDIRECT(ADDRESS($D137+2,AG$2+1,,,"Instances"))="","",INDIRECT(ADDRESS($D137+2,AG$2+1,,,"Instances")))</f>
        <v>0</v>
      </c>
      <c r="AH137">
        <f>IFERROR(SMALL(AG5:AG343,ROW()-ROW($AH$5)+1),"")</f>
        <v>0</v>
      </c>
      <c r="AJ137">
        <f>IFERROR(SUM(AH5:AH137),"")</f>
        <v>0</v>
      </c>
      <c r="AL137">
        <v>133</v>
      </c>
      <c r="AM137" cm="1">
        <f t="array" ref="AM137">_xlfn.SWITCH(Charts!$B$3,"average", AVERAGE(INDIRECT(ADDRESS(132+3,AM$2+1,,,"Instances") &amp; ":" &amp; ADDRESS(132+3,AM$2+1))),"median", MEDIAN(INDIRECT(ADDRESS(132+3,AM$2+1,,,"Instances") &amp; ":" &amp; ADDRESS(132+3,AM$2+1))),"min", MIN(INDIRECT(ADDRESS(132+3,AM$2+1,,,"Instances") &amp; ":" &amp; ADDRESS(132+3,AM$2+1))),"max", MAX(INDIRECT(ADDRESS(132+3,AM$2+1,,,"Instances") &amp; ":" &amp; ADDRESS(132+3,AM$2+1))),"diff", MAX(INDIRECT(ADDRESS(132+3,AM$2+1,,,"Instances") &amp; ":" &amp; ADDRESS(132+3,AM$2+1)))-MIN(INDIRECT(ADDRESS(132+3,AM$2+1,,,"Instances") &amp; ":" &amp; ADDRESS(132+3,AM$2+1))))</f>
        <v>0</v>
      </c>
      <c r="AN137">
        <f>IFERROR(SMALL(AM5:AM343,ROW()-ROW($AN$5)+1),"")</f>
        <v>0</v>
      </c>
      <c r="AP137">
        <f>IFERROR(SUM(AN5:AN137),"")</f>
        <v>0</v>
      </c>
      <c r="AQ137" cm="1">
        <f t="array" ref="AQ137">_xlfn.SWITCH(Charts!$B$3,"average", AVERAGE(INDIRECT(ADDRESS(132+3,AQ$2+1,,,"Instances") &amp; ":" &amp; ADDRESS(132+3,AQ$2+1))),"median", MEDIAN(INDIRECT(ADDRESS(132+3,AQ$2+1,,,"Instances") &amp; ":" &amp; ADDRESS(132+3,AQ$2+1))),"min", MIN(INDIRECT(ADDRESS(132+3,AQ$2+1,,,"Instances") &amp; ":" &amp; ADDRESS(132+3,AQ$2+1))),"max", MAX(INDIRECT(ADDRESS(132+3,AQ$2+1,,,"Instances") &amp; ":" &amp; ADDRESS(132+3,AQ$2+1))),"diff", MAX(INDIRECT(ADDRESS(132+3,AQ$2+1,,,"Instances") &amp; ":" &amp; ADDRESS(132+3,AQ$2+1)))-MIN(INDIRECT(ADDRESS(132+3,AQ$2+1,,,"Instances") &amp; ":" &amp; ADDRESS(132+3,AQ$2+1))))</f>
        <v>0</v>
      </c>
      <c r="AR137">
        <f>IFERROR(SMALL(AQ5:AQ343,ROW()-ROW($AR$5)+1),"")</f>
        <v>0</v>
      </c>
      <c r="AT137">
        <f>IFERROR(SUM(AR5:AR137),"")</f>
        <v>0</v>
      </c>
      <c r="AU137" cm="1">
        <f t="array" ref="AU137">_xlfn.SWITCH(Charts!$B$3,"average", AVERAGE(INDIRECT(ADDRESS(132+3,AU$2+1,,,"Instances") &amp; ":" &amp; ADDRESS(132+3,AU$2+1))),"median", MEDIAN(INDIRECT(ADDRESS(132+3,AU$2+1,,,"Instances") &amp; ":" &amp; ADDRESS(132+3,AU$2+1))),"min", MIN(INDIRECT(ADDRESS(132+3,AU$2+1,,,"Instances") &amp; ":" &amp; ADDRESS(132+3,AU$2+1))),"max", MAX(INDIRECT(ADDRESS(132+3,AU$2+1,,,"Instances") &amp; ":" &amp; ADDRESS(132+3,AU$2+1))),"diff", MAX(INDIRECT(ADDRESS(132+3,AU$2+1,,,"Instances") &amp; ":" &amp; ADDRESS(132+3,AU$2+1)))-MIN(INDIRECT(ADDRESS(132+3,AU$2+1,,,"Instances") &amp; ":" &amp; ADDRESS(132+3,AU$2+1))))</f>
        <v>0</v>
      </c>
      <c r="AV137">
        <f>IFERROR(SMALL(AU5:AU343,ROW()-ROW($AV$5)+1),"")</f>
        <v>0</v>
      </c>
      <c r="AX137">
        <f>IFERROR(SUM(AV5:AV137),"")</f>
        <v>0</v>
      </c>
      <c r="AY137" cm="1">
        <f t="array" ref="AY137">_xlfn.SWITCH(Charts!$B$3,"average", AVERAGE(INDIRECT(ADDRESS(132+3,AY$2+1,,,"Instances") &amp; ":" &amp; ADDRESS(132+3,AY$2+1))),"median", MEDIAN(INDIRECT(ADDRESS(132+3,AY$2+1,,,"Instances") &amp; ":" &amp; ADDRESS(132+3,AY$2+1))),"min", MIN(INDIRECT(ADDRESS(132+3,AY$2+1,,,"Instances") &amp; ":" &amp; ADDRESS(132+3,AY$2+1))),"max", MAX(INDIRECT(ADDRESS(132+3,AY$2+1,,,"Instances") &amp; ":" &amp; ADDRESS(132+3,AY$2+1))),"diff", MAX(INDIRECT(ADDRESS(132+3,AY$2+1,,,"Instances") &amp; ":" &amp; ADDRESS(132+3,AY$2+1)))-MIN(INDIRECT(ADDRESS(132+3,AY$2+1,,,"Instances") &amp; ":" &amp; ADDRESS(132+3,AY$2+1))))</f>
        <v>0</v>
      </c>
      <c r="AZ137">
        <f>IFERROR(SMALL(AY5:AY343,ROW()-ROW($AZ$5)+1),"")</f>
        <v>0</v>
      </c>
      <c r="BB137">
        <f>IFERROR(SUM(AZ5:AZ137),"")</f>
        <v>0</v>
      </c>
      <c r="BC137" cm="1">
        <f t="array" ref="BC137">_xlfn.SWITCH(Charts!$B$3,"average", AVERAGE(INDIRECT(ADDRESS(132+3,BC$2+1,,,"Instances") &amp; ":" &amp; ADDRESS(132+3,BC$2+1))),"median", MEDIAN(INDIRECT(ADDRESS(132+3,BC$2+1,,,"Instances") &amp; ":" &amp; ADDRESS(132+3,BC$2+1))),"min", MIN(INDIRECT(ADDRESS(132+3,BC$2+1,,,"Instances") &amp; ":" &amp; ADDRESS(132+3,BC$2+1))),"max", MAX(INDIRECT(ADDRESS(132+3,BC$2+1,,,"Instances") &amp; ":" &amp; ADDRESS(132+3,BC$2+1))),"diff", MAX(INDIRECT(ADDRESS(132+3,BC$2+1,,,"Instances") &amp; ":" &amp; ADDRESS(132+3,BC$2+1)))-MIN(INDIRECT(ADDRESS(132+3,BC$2+1,,,"Instances") &amp; ":" &amp; ADDRESS(132+3,BC$2+1))))</f>
        <v>0</v>
      </c>
      <c r="BD137">
        <f>IFERROR(SMALL(BC5:BC343,ROW()-ROW($BD$5)+1),"")</f>
        <v>0</v>
      </c>
      <c r="BF137">
        <f>IFERROR(SUM(BD5:BD137),"")</f>
        <v>0</v>
      </c>
      <c r="BG137" cm="1">
        <f t="array" ref="BG137">_xlfn.SWITCH(Charts!$B$3,"average", AVERAGE(INDIRECT(ADDRESS(132+3,BG$2+1,,,"Instances") &amp; ":" &amp; ADDRESS(132+3,BG$2+1))),"median", MEDIAN(INDIRECT(ADDRESS(132+3,BG$2+1,,,"Instances") &amp; ":" &amp; ADDRESS(132+3,BG$2+1))),"min", MIN(INDIRECT(ADDRESS(132+3,BG$2+1,,,"Instances") &amp; ":" &amp; ADDRESS(132+3,BG$2+1))),"max", MAX(INDIRECT(ADDRESS(132+3,BG$2+1,,,"Instances") &amp; ":" &amp; ADDRESS(132+3,BG$2+1))),"diff", MAX(INDIRECT(ADDRESS(132+3,BG$2+1,,,"Instances") &amp; ":" &amp; ADDRESS(132+3,BG$2+1)))-MIN(INDIRECT(ADDRESS(132+3,BG$2+1,,,"Instances") &amp; ":" &amp; ADDRESS(132+3,BG$2+1))))</f>
        <v>0</v>
      </c>
      <c r="BH137">
        <f>IFERROR(SMALL(BG5:BG343,ROW()-ROW($BH$5)+1),"")</f>
        <v>0</v>
      </c>
      <c r="BJ137">
        <f>IFERROR(SUM(BH5:BH137),"")</f>
        <v>0</v>
      </c>
      <c r="BK137" cm="1">
        <f t="array" ref="BK137">_xlfn.SWITCH(Charts!$B$3,"average", AVERAGE(INDIRECT(ADDRESS(132+3,BK$2+1,,,"Instances") &amp; ":" &amp; ADDRESS(132+3,BK$2+1))),"median", MEDIAN(INDIRECT(ADDRESS(132+3,BK$2+1,,,"Instances") &amp; ":" &amp; ADDRESS(132+3,BK$2+1))),"min", MIN(INDIRECT(ADDRESS(132+3,BK$2+1,,,"Instances") &amp; ":" &amp; ADDRESS(132+3,BK$2+1))),"max", MAX(INDIRECT(ADDRESS(132+3,BK$2+1,,,"Instances") &amp; ":" &amp; ADDRESS(132+3,BK$2+1))),"diff", MAX(INDIRECT(ADDRESS(132+3,BK$2+1,,,"Instances") &amp; ":" &amp; ADDRESS(132+3,BK$2+1)))-MIN(INDIRECT(ADDRESS(132+3,BK$2+1,,,"Instances") &amp; ":" &amp; ADDRESS(132+3,BK$2+1))))</f>
        <v>0</v>
      </c>
      <c r="BL137">
        <f>IFERROR(SMALL(BK5:BK343,ROW()-ROW($BL$5)+1),"")</f>
        <v>0</v>
      </c>
      <c r="BN137">
        <f>IFERROR(SUM(BL5:BL137),"")</f>
        <v>0</v>
      </c>
      <c r="BO137" cm="1">
        <f t="array" ref="BO137">_xlfn.SWITCH(Charts!$B$3,"average", AVERAGE(INDIRECT(ADDRESS(132+3,BO$2+1,,,"Instances") &amp; ":" &amp; ADDRESS(132+3,BO$2+1))),"median", MEDIAN(INDIRECT(ADDRESS(132+3,BO$2+1,,,"Instances") &amp; ":" &amp; ADDRESS(132+3,BO$2+1))),"min", MIN(INDIRECT(ADDRESS(132+3,BO$2+1,,,"Instances") &amp; ":" &amp; ADDRESS(132+3,BO$2+1))),"max", MAX(INDIRECT(ADDRESS(132+3,BO$2+1,,,"Instances") &amp; ":" &amp; ADDRESS(132+3,BO$2+1))),"diff", MAX(INDIRECT(ADDRESS(132+3,BO$2+1,,,"Instances") &amp; ":" &amp; ADDRESS(132+3,BO$2+1)))-MIN(INDIRECT(ADDRESS(132+3,BO$2+1,,,"Instances") &amp; ":" &amp; ADDRESS(132+3,BO$2+1))))</f>
        <v>0</v>
      </c>
      <c r="BP137">
        <f>IFERROR(SMALL(BO5:BO343,ROW()-ROW($BP$5)+1),"")</f>
        <v>0</v>
      </c>
      <c r="BR137">
        <f>IFERROR(SUM(BP5:BP137),"")</f>
        <v>0</v>
      </c>
      <c r="BU137">
        <f>IF(Charts!$B$3="none",E1839,IF(AM1839="",NA(),AM1839))</f>
        <v>0</v>
      </c>
      <c r="BV137">
        <f>IF(Charts!$B$3="none",F1839,IF(AN1839="",NA(),AN1839))</f>
        <v>0</v>
      </c>
      <c r="BW137">
        <f>IF(Charts!$B$3="none",G1839,IF(AO1839="",NA(),AO1839))</f>
        <v>0</v>
      </c>
      <c r="BX137">
        <f>IF(Charts!$B$3="none",H1839,IF(AP1839="",NA(),AP1839))</f>
        <v>0</v>
      </c>
      <c r="BY137">
        <f>IF(Charts!$B$3="none",I1839,IF(AQ1839="",NA(),AQ1839))</f>
        <v>0</v>
      </c>
      <c r="BZ137">
        <f>IF(Charts!$B$3="none",J1839,IF(AR1839="",NA(),AR1839))</f>
        <v>0</v>
      </c>
      <c r="CA137">
        <f>IF(Charts!$B$3="none",K1839,IF(AS1839="",NA(),AS1839))</f>
        <v>0</v>
      </c>
      <c r="CB137">
        <f>IF(Charts!$B$3="none",L1839,IF(AT1839="",NA(),AT1839))</f>
        <v>0</v>
      </c>
      <c r="CC137">
        <f>IF(Charts!$B$3="none",M1839,IF(AU1839="",NA(),AU1839))</f>
        <v>0</v>
      </c>
      <c r="CD137">
        <f>IF(Charts!$B$3="none",N1839,IF(AV1839="",NA(),AV1839))</f>
        <v>0</v>
      </c>
      <c r="CE137">
        <f>IF(Charts!$B$3="none",O1839,IF(AW1839="",NA(),AW1839))</f>
        <v>0</v>
      </c>
      <c r="CF137">
        <f>IF(Charts!$B$3="none",P1839,IF(AX1839="",NA(),AX1839))</f>
        <v>0</v>
      </c>
      <c r="CG137">
        <f>IF(Charts!$B$3="none",Q1839,IF(AY1839="",NA(),AY1839))</f>
        <v>0</v>
      </c>
      <c r="CH137">
        <f>IF(Charts!$B$3="none",R1839,IF(AZ1839="",NA(),AZ1839))</f>
        <v>0</v>
      </c>
      <c r="CI137">
        <f>IF(Charts!$B$3="none",S1839,IF(BA1839="",NA(),BA1839))</f>
        <v>0</v>
      </c>
      <c r="CJ137">
        <f>IF(Charts!$B$3="none",T1839,IF(BB1839="",NA(),BB1839))</f>
        <v>0</v>
      </c>
      <c r="CK137">
        <f>IF(Charts!$B$3="none",U1839,IF(BC1839="",NA(),BC1839))</f>
        <v>0</v>
      </c>
      <c r="CL137">
        <f>IF(Charts!$B$3="none",V1839,IF(BD1839="",NA(),BD1839))</f>
        <v>0</v>
      </c>
      <c r="CM137">
        <f>IF(Charts!$B$3="none",W1839,IF(BE1839="",NA(),BE1839))</f>
        <v>0</v>
      </c>
      <c r="CN137">
        <f>IF(Charts!$B$3="none",X1839,IF(BF1839="",NA(),BF1839))</f>
        <v>0</v>
      </c>
      <c r="CO137">
        <f>IF(Charts!$B$3="none",Y1839,IF(BG1839="",NA(),BG1839))</f>
        <v>0</v>
      </c>
      <c r="CP137">
        <f>IF(Charts!$B$3="none",Z1839,IF(BH1839="",NA(),BH1839))</f>
        <v>0</v>
      </c>
      <c r="CQ137">
        <f>IF(Charts!$B$3="none",AA1839,IF(BI1839="",NA(),BI1839))</f>
        <v>0</v>
      </c>
      <c r="CR137">
        <f>IF(Charts!$B$3="none",AB1839,IF(BJ1839="",NA(),BJ1839))</f>
        <v>0</v>
      </c>
      <c r="CS137">
        <f>IF(Charts!$B$3="none",AC1839,IF(BK1839="",NA(),BK1839))</f>
        <v>0</v>
      </c>
      <c r="CT137">
        <f>IF(Charts!$B$3="none",AD1839,IF(BL1839="",NA(),BL1839))</f>
        <v>0</v>
      </c>
      <c r="CU137">
        <f>IF(Charts!$B$3="none",AE1839,IF(BM1839="",NA(),BM1839))</f>
        <v>0</v>
      </c>
      <c r="CV137">
        <f>IF(Charts!$B$3="none",AF1839,IF(BN1839="",NA(),BN1839))</f>
        <v>0</v>
      </c>
      <c r="CW137">
        <f>IF(Charts!$B$3="none",AG1839,IF(BO1839="",NA(),BO1839))</f>
        <v>0</v>
      </c>
      <c r="CX137">
        <f>IF(Charts!$B$3="none",AH1839,IF(BP1839="",NA(),BP1839))</f>
        <v>0</v>
      </c>
      <c r="CY137">
        <f>IF(Charts!$B$3="none",AI1839,IF(BQ1839="",NA(),BQ1839))</f>
        <v>0</v>
      </c>
      <c r="CZ137">
        <f>IF(Charts!$B$3="none",AJ1839,IF(BR1839="",NA(),BR1839))</f>
        <v>0</v>
      </c>
    </row>
    <row r="138" spans="4:104">
      <c r="D138">
        <v>134</v>
      </c>
      <c r="E138">
        <f>IF(INDIRECT(ADDRESS($D138+2,E$2+1,,,"Instances"))="","",INDIRECT(ADDRESS($D138+2,E$2+1,,,"Instances")))</f>
        <v>0</v>
      </c>
      <c r="F138">
        <f>IFERROR(SMALL(E5:E343,ROW()-ROW($F$5)+1),"")</f>
        <v>0</v>
      </c>
      <c r="H138">
        <f>IFERROR(SUM(F5:F138),"")</f>
        <v>0</v>
      </c>
      <c r="I138">
        <f>IF(INDIRECT(ADDRESS($D138+2,I$2+1,,,"Instances"))="","",INDIRECT(ADDRESS($D138+2,I$2+1,,,"Instances")))</f>
        <v>0</v>
      </c>
      <c r="J138">
        <f>IFERROR(SMALL(I5:I343,ROW()-ROW($J$5)+1),"")</f>
        <v>0</v>
      </c>
      <c r="L138">
        <f>IFERROR(SUM(J5:J138),"")</f>
        <v>0</v>
      </c>
      <c r="M138">
        <f>IF(INDIRECT(ADDRESS($D138+2,M$2+1,,,"Instances"))="","",INDIRECT(ADDRESS($D138+2,M$2+1,,,"Instances")))</f>
        <v>0</v>
      </c>
      <c r="N138">
        <f>IFERROR(SMALL(M5:M343,ROW()-ROW($N$5)+1),"")</f>
        <v>0</v>
      </c>
      <c r="P138">
        <f>IFERROR(SUM(N5:N138),"")</f>
        <v>0</v>
      </c>
      <c r="Q138">
        <f>IF(INDIRECT(ADDRESS($D138+2,Q$2+1,,,"Instances"))="","",INDIRECT(ADDRESS($D138+2,Q$2+1,,,"Instances")))</f>
        <v>0</v>
      </c>
      <c r="R138">
        <f>IFERROR(SMALL(Q5:Q343,ROW()-ROW($R$5)+1),"")</f>
        <v>0</v>
      </c>
      <c r="T138">
        <f>IFERROR(SUM(R5:R138),"")</f>
        <v>0</v>
      </c>
      <c r="U138">
        <f>IF(INDIRECT(ADDRESS($D138+2,U$2+1,,,"Instances"))="","",INDIRECT(ADDRESS($D138+2,U$2+1,,,"Instances")))</f>
        <v>0</v>
      </c>
      <c r="V138">
        <f>IFERROR(SMALL(U5:U343,ROW()-ROW($V$5)+1),"")</f>
        <v>0</v>
      </c>
      <c r="X138">
        <f>IFERROR(SUM(V5:V138),"")</f>
        <v>0</v>
      </c>
      <c r="Y138">
        <f>IF(INDIRECT(ADDRESS($D138+2,Y$2+1,,,"Instances"))="","",INDIRECT(ADDRESS($D138+2,Y$2+1,,,"Instances")))</f>
        <v>0</v>
      </c>
      <c r="Z138">
        <f>IFERROR(SMALL(Y5:Y343,ROW()-ROW($Z$5)+1),"")</f>
        <v>0</v>
      </c>
      <c r="AB138">
        <f>IFERROR(SUM(Z5:Z138),"")</f>
        <v>0</v>
      </c>
      <c r="AC138">
        <f>IF(INDIRECT(ADDRESS($D138+2,AC$2+1,,,"Instances"))="","",INDIRECT(ADDRESS($D138+2,AC$2+1,,,"Instances")))</f>
        <v>0</v>
      </c>
      <c r="AD138">
        <f>IFERROR(SMALL(AC5:AC343,ROW()-ROW($AD$5)+1),"")</f>
        <v>0</v>
      </c>
      <c r="AF138">
        <f>IFERROR(SUM(AD5:AD138),"")</f>
        <v>0</v>
      </c>
      <c r="AG138">
        <f>IF(INDIRECT(ADDRESS($D138+2,AG$2+1,,,"Instances"))="","",INDIRECT(ADDRESS($D138+2,AG$2+1,,,"Instances")))</f>
        <v>0</v>
      </c>
      <c r="AH138">
        <f>IFERROR(SMALL(AG5:AG343,ROW()-ROW($AH$5)+1),"")</f>
        <v>0</v>
      </c>
      <c r="AJ138">
        <f>IFERROR(SUM(AH5:AH138),"")</f>
        <v>0</v>
      </c>
      <c r="AL138">
        <v>134</v>
      </c>
      <c r="AM138" cm="1">
        <f t="array" ref="AM138">_xlfn.SWITCH(Charts!$B$3,"average", AVERAGE(INDIRECT(ADDRESS(133+3,AM$2+1,,,"Instances") &amp; ":" &amp; ADDRESS(133+3,AM$2+1))),"median", MEDIAN(INDIRECT(ADDRESS(133+3,AM$2+1,,,"Instances") &amp; ":" &amp; ADDRESS(133+3,AM$2+1))),"min", MIN(INDIRECT(ADDRESS(133+3,AM$2+1,,,"Instances") &amp; ":" &amp; ADDRESS(133+3,AM$2+1))),"max", MAX(INDIRECT(ADDRESS(133+3,AM$2+1,,,"Instances") &amp; ":" &amp; ADDRESS(133+3,AM$2+1))),"diff", MAX(INDIRECT(ADDRESS(133+3,AM$2+1,,,"Instances") &amp; ":" &amp; ADDRESS(133+3,AM$2+1)))-MIN(INDIRECT(ADDRESS(133+3,AM$2+1,,,"Instances") &amp; ":" &amp; ADDRESS(133+3,AM$2+1))))</f>
        <v>0</v>
      </c>
      <c r="AN138">
        <f>IFERROR(SMALL(AM5:AM343,ROW()-ROW($AN$5)+1),"")</f>
        <v>0</v>
      </c>
      <c r="AP138">
        <f>IFERROR(SUM(AN5:AN138),"")</f>
        <v>0</v>
      </c>
      <c r="AQ138" cm="1">
        <f t="array" ref="AQ138">_xlfn.SWITCH(Charts!$B$3,"average", AVERAGE(INDIRECT(ADDRESS(133+3,AQ$2+1,,,"Instances") &amp; ":" &amp; ADDRESS(133+3,AQ$2+1))),"median", MEDIAN(INDIRECT(ADDRESS(133+3,AQ$2+1,,,"Instances") &amp; ":" &amp; ADDRESS(133+3,AQ$2+1))),"min", MIN(INDIRECT(ADDRESS(133+3,AQ$2+1,,,"Instances") &amp; ":" &amp; ADDRESS(133+3,AQ$2+1))),"max", MAX(INDIRECT(ADDRESS(133+3,AQ$2+1,,,"Instances") &amp; ":" &amp; ADDRESS(133+3,AQ$2+1))),"diff", MAX(INDIRECT(ADDRESS(133+3,AQ$2+1,,,"Instances") &amp; ":" &amp; ADDRESS(133+3,AQ$2+1)))-MIN(INDIRECT(ADDRESS(133+3,AQ$2+1,,,"Instances") &amp; ":" &amp; ADDRESS(133+3,AQ$2+1))))</f>
        <v>0</v>
      </c>
      <c r="AR138">
        <f>IFERROR(SMALL(AQ5:AQ343,ROW()-ROW($AR$5)+1),"")</f>
        <v>0</v>
      </c>
      <c r="AT138">
        <f>IFERROR(SUM(AR5:AR138),"")</f>
        <v>0</v>
      </c>
      <c r="AU138" cm="1">
        <f t="array" ref="AU138">_xlfn.SWITCH(Charts!$B$3,"average", AVERAGE(INDIRECT(ADDRESS(133+3,AU$2+1,,,"Instances") &amp; ":" &amp; ADDRESS(133+3,AU$2+1))),"median", MEDIAN(INDIRECT(ADDRESS(133+3,AU$2+1,,,"Instances") &amp; ":" &amp; ADDRESS(133+3,AU$2+1))),"min", MIN(INDIRECT(ADDRESS(133+3,AU$2+1,,,"Instances") &amp; ":" &amp; ADDRESS(133+3,AU$2+1))),"max", MAX(INDIRECT(ADDRESS(133+3,AU$2+1,,,"Instances") &amp; ":" &amp; ADDRESS(133+3,AU$2+1))),"diff", MAX(INDIRECT(ADDRESS(133+3,AU$2+1,,,"Instances") &amp; ":" &amp; ADDRESS(133+3,AU$2+1)))-MIN(INDIRECT(ADDRESS(133+3,AU$2+1,,,"Instances") &amp; ":" &amp; ADDRESS(133+3,AU$2+1))))</f>
        <v>0</v>
      </c>
      <c r="AV138">
        <f>IFERROR(SMALL(AU5:AU343,ROW()-ROW($AV$5)+1),"")</f>
        <v>0</v>
      </c>
      <c r="AX138">
        <f>IFERROR(SUM(AV5:AV138),"")</f>
        <v>0</v>
      </c>
      <c r="AY138" cm="1">
        <f t="array" ref="AY138">_xlfn.SWITCH(Charts!$B$3,"average", AVERAGE(INDIRECT(ADDRESS(133+3,AY$2+1,,,"Instances") &amp; ":" &amp; ADDRESS(133+3,AY$2+1))),"median", MEDIAN(INDIRECT(ADDRESS(133+3,AY$2+1,,,"Instances") &amp; ":" &amp; ADDRESS(133+3,AY$2+1))),"min", MIN(INDIRECT(ADDRESS(133+3,AY$2+1,,,"Instances") &amp; ":" &amp; ADDRESS(133+3,AY$2+1))),"max", MAX(INDIRECT(ADDRESS(133+3,AY$2+1,,,"Instances") &amp; ":" &amp; ADDRESS(133+3,AY$2+1))),"diff", MAX(INDIRECT(ADDRESS(133+3,AY$2+1,,,"Instances") &amp; ":" &amp; ADDRESS(133+3,AY$2+1)))-MIN(INDIRECT(ADDRESS(133+3,AY$2+1,,,"Instances") &amp; ":" &amp; ADDRESS(133+3,AY$2+1))))</f>
        <v>0</v>
      </c>
      <c r="AZ138">
        <f>IFERROR(SMALL(AY5:AY343,ROW()-ROW($AZ$5)+1),"")</f>
        <v>0</v>
      </c>
      <c r="BB138">
        <f>IFERROR(SUM(AZ5:AZ138),"")</f>
        <v>0</v>
      </c>
      <c r="BC138" cm="1">
        <f t="array" ref="BC138">_xlfn.SWITCH(Charts!$B$3,"average", AVERAGE(INDIRECT(ADDRESS(133+3,BC$2+1,,,"Instances") &amp; ":" &amp; ADDRESS(133+3,BC$2+1))),"median", MEDIAN(INDIRECT(ADDRESS(133+3,BC$2+1,,,"Instances") &amp; ":" &amp; ADDRESS(133+3,BC$2+1))),"min", MIN(INDIRECT(ADDRESS(133+3,BC$2+1,,,"Instances") &amp; ":" &amp; ADDRESS(133+3,BC$2+1))),"max", MAX(INDIRECT(ADDRESS(133+3,BC$2+1,,,"Instances") &amp; ":" &amp; ADDRESS(133+3,BC$2+1))),"diff", MAX(INDIRECT(ADDRESS(133+3,BC$2+1,,,"Instances") &amp; ":" &amp; ADDRESS(133+3,BC$2+1)))-MIN(INDIRECT(ADDRESS(133+3,BC$2+1,,,"Instances") &amp; ":" &amp; ADDRESS(133+3,BC$2+1))))</f>
        <v>0</v>
      </c>
      <c r="BD138">
        <f>IFERROR(SMALL(BC5:BC343,ROW()-ROW($BD$5)+1),"")</f>
        <v>0</v>
      </c>
      <c r="BF138">
        <f>IFERROR(SUM(BD5:BD138),"")</f>
        <v>0</v>
      </c>
      <c r="BG138" cm="1">
        <f t="array" ref="BG138">_xlfn.SWITCH(Charts!$B$3,"average", AVERAGE(INDIRECT(ADDRESS(133+3,BG$2+1,,,"Instances") &amp; ":" &amp; ADDRESS(133+3,BG$2+1))),"median", MEDIAN(INDIRECT(ADDRESS(133+3,BG$2+1,,,"Instances") &amp; ":" &amp; ADDRESS(133+3,BG$2+1))),"min", MIN(INDIRECT(ADDRESS(133+3,BG$2+1,,,"Instances") &amp; ":" &amp; ADDRESS(133+3,BG$2+1))),"max", MAX(INDIRECT(ADDRESS(133+3,BG$2+1,,,"Instances") &amp; ":" &amp; ADDRESS(133+3,BG$2+1))),"diff", MAX(INDIRECT(ADDRESS(133+3,BG$2+1,,,"Instances") &amp; ":" &amp; ADDRESS(133+3,BG$2+1)))-MIN(INDIRECT(ADDRESS(133+3,BG$2+1,,,"Instances") &amp; ":" &amp; ADDRESS(133+3,BG$2+1))))</f>
        <v>0</v>
      </c>
      <c r="BH138">
        <f>IFERROR(SMALL(BG5:BG343,ROW()-ROW($BH$5)+1),"")</f>
        <v>0</v>
      </c>
      <c r="BJ138">
        <f>IFERROR(SUM(BH5:BH138),"")</f>
        <v>0</v>
      </c>
      <c r="BK138" cm="1">
        <f t="array" ref="BK138">_xlfn.SWITCH(Charts!$B$3,"average", AVERAGE(INDIRECT(ADDRESS(133+3,BK$2+1,,,"Instances") &amp; ":" &amp; ADDRESS(133+3,BK$2+1))),"median", MEDIAN(INDIRECT(ADDRESS(133+3,BK$2+1,,,"Instances") &amp; ":" &amp; ADDRESS(133+3,BK$2+1))),"min", MIN(INDIRECT(ADDRESS(133+3,BK$2+1,,,"Instances") &amp; ":" &amp; ADDRESS(133+3,BK$2+1))),"max", MAX(INDIRECT(ADDRESS(133+3,BK$2+1,,,"Instances") &amp; ":" &amp; ADDRESS(133+3,BK$2+1))),"diff", MAX(INDIRECT(ADDRESS(133+3,BK$2+1,,,"Instances") &amp; ":" &amp; ADDRESS(133+3,BK$2+1)))-MIN(INDIRECT(ADDRESS(133+3,BK$2+1,,,"Instances") &amp; ":" &amp; ADDRESS(133+3,BK$2+1))))</f>
        <v>0</v>
      </c>
      <c r="BL138">
        <f>IFERROR(SMALL(BK5:BK343,ROW()-ROW($BL$5)+1),"")</f>
        <v>0</v>
      </c>
      <c r="BN138">
        <f>IFERROR(SUM(BL5:BL138),"")</f>
        <v>0</v>
      </c>
      <c r="BO138" cm="1">
        <f t="array" ref="BO138">_xlfn.SWITCH(Charts!$B$3,"average", AVERAGE(INDIRECT(ADDRESS(133+3,BO$2+1,,,"Instances") &amp; ":" &amp; ADDRESS(133+3,BO$2+1))),"median", MEDIAN(INDIRECT(ADDRESS(133+3,BO$2+1,,,"Instances") &amp; ":" &amp; ADDRESS(133+3,BO$2+1))),"min", MIN(INDIRECT(ADDRESS(133+3,BO$2+1,,,"Instances") &amp; ":" &amp; ADDRESS(133+3,BO$2+1))),"max", MAX(INDIRECT(ADDRESS(133+3,BO$2+1,,,"Instances") &amp; ":" &amp; ADDRESS(133+3,BO$2+1))),"diff", MAX(INDIRECT(ADDRESS(133+3,BO$2+1,,,"Instances") &amp; ":" &amp; ADDRESS(133+3,BO$2+1)))-MIN(INDIRECT(ADDRESS(133+3,BO$2+1,,,"Instances") &amp; ":" &amp; ADDRESS(133+3,BO$2+1))))</f>
        <v>0</v>
      </c>
      <c r="BP138">
        <f>IFERROR(SMALL(BO5:BO343,ROW()-ROW($BP$5)+1),"")</f>
        <v>0</v>
      </c>
      <c r="BR138">
        <f>IFERROR(SUM(BP5:BP138),"")</f>
        <v>0</v>
      </c>
      <c r="BU138">
        <f>IF(Charts!$B$3="none",E1840,IF(AM1840="",NA(),AM1840))</f>
        <v>0</v>
      </c>
      <c r="BV138">
        <f>IF(Charts!$B$3="none",F1840,IF(AN1840="",NA(),AN1840))</f>
        <v>0</v>
      </c>
      <c r="BW138">
        <f>IF(Charts!$B$3="none",G1840,IF(AO1840="",NA(),AO1840))</f>
        <v>0</v>
      </c>
      <c r="BX138">
        <f>IF(Charts!$B$3="none",H1840,IF(AP1840="",NA(),AP1840))</f>
        <v>0</v>
      </c>
      <c r="BY138">
        <f>IF(Charts!$B$3="none",I1840,IF(AQ1840="",NA(),AQ1840))</f>
        <v>0</v>
      </c>
      <c r="BZ138">
        <f>IF(Charts!$B$3="none",J1840,IF(AR1840="",NA(),AR1840))</f>
        <v>0</v>
      </c>
      <c r="CA138">
        <f>IF(Charts!$B$3="none",K1840,IF(AS1840="",NA(),AS1840))</f>
        <v>0</v>
      </c>
      <c r="CB138">
        <f>IF(Charts!$B$3="none",L1840,IF(AT1840="",NA(),AT1840))</f>
        <v>0</v>
      </c>
      <c r="CC138">
        <f>IF(Charts!$B$3="none",M1840,IF(AU1840="",NA(),AU1840))</f>
        <v>0</v>
      </c>
      <c r="CD138">
        <f>IF(Charts!$B$3="none",N1840,IF(AV1840="",NA(),AV1840))</f>
        <v>0</v>
      </c>
      <c r="CE138">
        <f>IF(Charts!$B$3="none",O1840,IF(AW1840="",NA(),AW1840))</f>
        <v>0</v>
      </c>
      <c r="CF138">
        <f>IF(Charts!$B$3="none",P1840,IF(AX1840="",NA(),AX1840))</f>
        <v>0</v>
      </c>
      <c r="CG138">
        <f>IF(Charts!$B$3="none",Q1840,IF(AY1840="",NA(),AY1840))</f>
        <v>0</v>
      </c>
      <c r="CH138">
        <f>IF(Charts!$B$3="none",R1840,IF(AZ1840="",NA(),AZ1840))</f>
        <v>0</v>
      </c>
      <c r="CI138">
        <f>IF(Charts!$B$3="none",S1840,IF(BA1840="",NA(),BA1840))</f>
        <v>0</v>
      </c>
      <c r="CJ138">
        <f>IF(Charts!$B$3="none",T1840,IF(BB1840="",NA(),BB1840))</f>
        <v>0</v>
      </c>
      <c r="CK138">
        <f>IF(Charts!$B$3="none",U1840,IF(BC1840="",NA(),BC1840))</f>
        <v>0</v>
      </c>
      <c r="CL138">
        <f>IF(Charts!$B$3="none",V1840,IF(BD1840="",NA(),BD1840))</f>
        <v>0</v>
      </c>
      <c r="CM138">
        <f>IF(Charts!$B$3="none",W1840,IF(BE1840="",NA(),BE1840))</f>
        <v>0</v>
      </c>
      <c r="CN138">
        <f>IF(Charts!$B$3="none",X1840,IF(BF1840="",NA(),BF1840))</f>
        <v>0</v>
      </c>
      <c r="CO138">
        <f>IF(Charts!$B$3="none",Y1840,IF(BG1840="",NA(),BG1840))</f>
        <v>0</v>
      </c>
      <c r="CP138">
        <f>IF(Charts!$B$3="none",Z1840,IF(BH1840="",NA(),BH1840))</f>
        <v>0</v>
      </c>
      <c r="CQ138">
        <f>IF(Charts!$B$3="none",AA1840,IF(BI1840="",NA(),BI1840))</f>
        <v>0</v>
      </c>
      <c r="CR138">
        <f>IF(Charts!$B$3="none",AB1840,IF(BJ1840="",NA(),BJ1840))</f>
        <v>0</v>
      </c>
      <c r="CS138">
        <f>IF(Charts!$B$3="none",AC1840,IF(BK1840="",NA(),BK1840))</f>
        <v>0</v>
      </c>
      <c r="CT138">
        <f>IF(Charts!$B$3="none",AD1840,IF(BL1840="",NA(),BL1840))</f>
        <v>0</v>
      </c>
      <c r="CU138">
        <f>IF(Charts!$B$3="none",AE1840,IF(BM1840="",NA(),BM1840))</f>
        <v>0</v>
      </c>
      <c r="CV138">
        <f>IF(Charts!$B$3="none",AF1840,IF(BN1840="",NA(),BN1840))</f>
        <v>0</v>
      </c>
      <c r="CW138">
        <f>IF(Charts!$B$3="none",AG1840,IF(BO1840="",NA(),BO1840))</f>
        <v>0</v>
      </c>
      <c r="CX138">
        <f>IF(Charts!$B$3="none",AH1840,IF(BP1840="",NA(),BP1840))</f>
        <v>0</v>
      </c>
      <c r="CY138">
        <f>IF(Charts!$B$3="none",AI1840,IF(BQ1840="",NA(),BQ1840))</f>
        <v>0</v>
      </c>
      <c r="CZ138">
        <f>IF(Charts!$B$3="none",AJ1840,IF(BR1840="",NA(),BR1840))</f>
        <v>0</v>
      </c>
    </row>
    <row r="139" spans="4:104">
      <c r="D139">
        <v>135</v>
      </c>
      <c r="E139">
        <f>IF(INDIRECT(ADDRESS($D139+2,E$2+1,,,"Instances"))="","",INDIRECT(ADDRESS($D139+2,E$2+1,,,"Instances")))</f>
        <v>0</v>
      </c>
      <c r="F139">
        <f>IFERROR(SMALL(E5:E343,ROW()-ROW($F$5)+1),"")</f>
        <v>0</v>
      </c>
      <c r="H139">
        <f>IFERROR(SUM(F5:F139),"")</f>
        <v>0</v>
      </c>
      <c r="I139">
        <f>IF(INDIRECT(ADDRESS($D139+2,I$2+1,,,"Instances"))="","",INDIRECT(ADDRESS($D139+2,I$2+1,,,"Instances")))</f>
        <v>0</v>
      </c>
      <c r="J139">
        <f>IFERROR(SMALL(I5:I343,ROW()-ROW($J$5)+1),"")</f>
        <v>0</v>
      </c>
      <c r="L139">
        <f>IFERROR(SUM(J5:J139),"")</f>
        <v>0</v>
      </c>
      <c r="M139">
        <f>IF(INDIRECT(ADDRESS($D139+2,M$2+1,,,"Instances"))="","",INDIRECT(ADDRESS($D139+2,M$2+1,,,"Instances")))</f>
        <v>0</v>
      </c>
      <c r="N139">
        <f>IFERROR(SMALL(M5:M343,ROW()-ROW($N$5)+1),"")</f>
        <v>0</v>
      </c>
      <c r="P139">
        <f>IFERROR(SUM(N5:N139),"")</f>
        <v>0</v>
      </c>
      <c r="Q139">
        <f>IF(INDIRECT(ADDRESS($D139+2,Q$2+1,,,"Instances"))="","",INDIRECT(ADDRESS($D139+2,Q$2+1,,,"Instances")))</f>
        <v>0</v>
      </c>
      <c r="R139">
        <f>IFERROR(SMALL(Q5:Q343,ROW()-ROW($R$5)+1),"")</f>
        <v>0</v>
      </c>
      <c r="T139">
        <f>IFERROR(SUM(R5:R139),"")</f>
        <v>0</v>
      </c>
      <c r="U139">
        <f>IF(INDIRECT(ADDRESS($D139+2,U$2+1,,,"Instances"))="","",INDIRECT(ADDRESS($D139+2,U$2+1,,,"Instances")))</f>
        <v>0</v>
      </c>
      <c r="V139">
        <f>IFERROR(SMALL(U5:U343,ROW()-ROW($V$5)+1),"")</f>
        <v>0</v>
      </c>
      <c r="X139">
        <f>IFERROR(SUM(V5:V139),"")</f>
        <v>0</v>
      </c>
      <c r="Y139">
        <f>IF(INDIRECT(ADDRESS($D139+2,Y$2+1,,,"Instances"))="","",INDIRECT(ADDRESS($D139+2,Y$2+1,,,"Instances")))</f>
        <v>0</v>
      </c>
      <c r="Z139">
        <f>IFERROR(SMALL(Y5:Y343,ROW()-ROW($Z$5)+1),"")</f>
        <v>0</v>
      </c>
      <c r="AB139">
        <f>IFERROR(SUM(Z5:Z139),"")</f>
        <v>0</v>
      </c>
      <c r="AC139">
        <f>IF(INDIRECT(ADDRESS($D139+2,AC$2+1,,,"Instances"))="","",INDIRECT(ADDRESS($D139+2,AC$2+1,,,"Instances")))</f>
        <v>0</v>
      </c>
      <c r="AD139">
        <f>IFERROR(SMALL(AC5:AC343,ROW()-ROW($AD$5)+1),"")</f>
        <v>0</v>
      </c>
      <c r="AF139">
        <f>IFERROR(SUM(AD5:AD139),"")</f>
        <v>0</v>
      </c>
      <c r="AG139">
        <f>IF(INDIRECT(ADDRESS($D139+2,AG$2+1,,,"Instances"))="","",INDIRECT(ADDRESS($D139+2,AG$2+1,,,"Instances")))</f>
        <v>0</v>
      </c>
      <c r="AH139">
        <f>IFERROR(SMALL(AG5:AG343,ROW()-ROW($AH$5)+1),"")</f>
        <v>0</v>
      </c>
      <c r="AJ139">
        <f>IFERROR(SUM(AH5:AH139),"")</f>
        <v>0</v>
      </c>
      <c r="AL139">
        <v>135</v>
      </c>
      <c r="AM139" cm="1">
        <f t="array" ref="AM139">_xlfn.SWITCH(Charts!$B$3,"average", AVERAGE(INDIRECT(ADDRESS(134+3,AM$2+1,,,"Instances") &amp; ":" &amp; ADDRESS(134+3,AM$2+1))),"median", MEDIAN(INDIRECT(ADDRESS(134+3,AM$2+1,,,"Instances") &amp; ":" &amp; ADDRESS(134+3,AM$2+1))),"min", MIN(INDIRECT(ADDRESS(134+3,AM$2+1,,,"Instances") &amp; ":" &amp; ADDRESS(134+3,AM$2+1))),"max", MAX(INDIRECT(ADDRESS(134+3,AM$2+1,,,"Instances") &amp; ":" &amp; ADDRESS(134+3,AM$2+1))),"diff", MAX(INDIRECT(ADDRESS(134+3,AM$2+1,,,"Instances") &amp; ":" &amp; ADDRESS(134+3,AM$2+1)))-MIN(INDIRECT(ADDRESS(134+3,AM$2+1,,,"Instances") &amp; ":" &amp; ADDRESS(134+3,AM$2+1))))</f>
        <v>0</v>
      </c>
      <c r="AN139">
        <f>IFERROR(SMALL(AM5:AM343,ROW()-ROW($AN$5)+1),"")</f>
        <v>0</v>
      </c>
      <c r="AP139">
        <f>IFERROR(SUM(AN5:AN139),"")</f>
        <v>0</v>
      </c>
      <c r="AQ139" cm="1">
        <f t="array" ref="AQ139">_xlfn.SWITCH(Charts!$B$3,"average", AVERAGE(INDIRECT(ADDRESS(134+3,AQ$2+1,,,"Instances") &amp; ":" &amp; ADDRESS(134+3,AQ$2+1))),"median", MEDIAN(INDIRECT(ADDRESS(134+3,AQ$2+1,,,"Instances") &amp; ":" &amp; ADDRESS(134+3,AQ$2+1))),"min", MIN(INDIRECT(ADDRESS(134+3,AQ$2+1,,,"Instances") &amp; ":" &amp; ADDRESS(134+3,AQ$2+1))),"max", MAX(INDIRECT(ADDRESS(134+3,AQ$2+1,,,"Instances") &amp; ":" &amp; ADDRESS(134+3,AQ$2+1))),"diff", MAX(INDIRECT(ADDRESS(134+3,AQ$2+1,,,"Instances") &amp; ":" &amp; ADDRESS(134+3,AQ$2+1)))-MIN(INDIRECT(ADDRESS(134+3,AQ$2+1,,,"Instances") &amp; ":" &amp; ADDRESS(134+3,AQ$2+1))))</f>
        <v>0</v>
      </c>
      <c r="AR139">
        <f>IFERROR(SMALL(AQ5:AQ343,ROW()-ROW($AR$5)+1),"")</f>
        <v>0</v>
      </c>
      <c r="AT139">
        <f>IFERROR(SUM(AR5:AR139),"")</f>
        <v>0</v>
      </c>
      <c r="AU139" cm="1">
        <f t="array" ref="AU139">_xlfn.SWITCH(Charts!$B$3,"average", AVERAGE(INDIRECT(ADDRESS(134+3,AU$2+1,,,"Instances") &amp; ":" &amp; ADDRESS(134+3,AU$2+1))),"median", MEDIAN(INDIRECT(ADDRESS(134+3,AU$2+1,,,"Instances") &amp; ":" &amp; ADDRESS(134+3,AU$2+1))),"min", MIN(INDIRECT(ADDRESS(134+3,AU$2+1,,,"Instances") &amp; ":" &amp; ADDRESS(134+3,AU$2+1))),"max", MAX(INDIRECT(ADDRESS(134+3,AU$2+1,,,"Instances") &amp; ":" &amp; ADDRESS(134+3,AU$2+1))),"diff", MAX(INDIRECT(ADDRESS(134+3,AU$2+1,,,"Instances") &amp; ":" &amp; ADDRESS(134+3,AU$2+1)))-MIN(INDIRECT(ADDRESS(134+3,AU$2+1,,,"Instances") &amp; ":" &amp; ADDRESS(134+3,AU$2+1))))</f>
        <v>0</v>
      </c>
      <c r="AV139">
        <f>IFERROR(SMALL(AU5:AU343,ROW()-ROW($AV$5)+1),"")</f>
        <v>0</v>
      </c>
      <c r="AX139">
        <f>IFERROR(SUM(AV5:AV139),"")</f>
        <v>0</v>
      </c>
      <c r="AY139" cm="1">
        <f t="array" ref="AY139">_xlfn.SWITCH(Charts!$B$3,"average", AVERAGE(INDIRECT(ADDRESS(134+3,AY$2+1,,,"Instances") &amp; ":" &amp; ADDRESS(134+3,AY$2+1))),"median", MEDIAN(INDIRECT(ADDRESS(134+3,AY$2+1,,,"Instances") &amp; ":" &amp; ADDRESS(134+3,AY$2+1))),"min", MIN(INDIRECT(ADDRESS(134+3,AY$2+1,,,"Instances") &amp; ":" &amp; ADDRESS(134+3,AY$2+1))),"max", MAX(INDIRECT(ADDRESS(134+3,AY$2+1,,,"Instances") &amp; ":" &amp; ADDRESS(134+3,AY$2+1))),"diff", MAX(INDIRECT(ADDRESS(134+3,AY$2+1,,,"Instances") &amp; ":" &amp; ADDRESS(134+3,AY$2+1)))-MIN(INDIRECT(ADDRESS(134+3,AY$2+1,,,"Instances") &amp; ":" &amp; ADDRESS(134+3,AY$2+1))))</f>
        <v>0</v>
      </c>
      <c r="AZ139">
        <f>IFERROR(SMALL(AY5:AY343,ROW()-ROW($AZ$5)+1),"")</f>
        <v>0</v>
      </c>
      <c r="BB139">
        <f>IFERROR(SUM(AZ5:AZ139),"")</f>
        <v>0</v>
      </c>
      <c r="BC139" cm="1">
        <f t="array" ref="BC139">_xlfn.SWITCH(Charts!$B$3,"average", AVERAGE(INDIRECT(ADDRESS(134+3,BC$2+1,,,"Instances") &amp; ":" &amp; ADDRESS(134+3,BC$2+1))),"median", MEDIAN(INDIRECT(ADDRESS(134+3,BC$2+1,,,"Instances") &amp; ":" &amp; ADDRESS(134+3,BC$2+1))),"min", MIN(INDIRECT(ADDRESS(134+3,BC$2+1,,,"Instances") &amp; ":" &amp; ADDRESS(134+3,BC$2+1))),"max", MAX(INDIRECT(ADDRESS(134+3,BC$2+1,,,"Instances") &amp; ":" &amp; ADDRESS(134+3,BC$2+1))),"diff", MAX(INDIRECT(ADDRESS(134+3,BC$2+1,,,"Instances") &amp; ":" &amp; ADDRESS(134+3,BC$2+1)))-MIN(INDIRECT(ADDRESS(134+3,BC$2+1,,,"Instances") &amp; ":" &amp; ADDRESS(134+3,BC$2+1))))</f>
        <v>0</v>
      </c>
      <c r="BD139">
        <f>IFERROR(SMALL(BC5:BC343,ROW()-ROW($BD$5)+1),"")</f>
        <v>0</v>
      </c>
      <c r="BF139">
        <f>IFERROR(SUM(BD5:BD139),"")</f>
        <v>0</v>
      </c>
      <c r="BG139" cm="1">
        <f t="array" ref="BG139">_xlfn.SWITCH(Charts!$B$3,"average", AVERAGE(INDIRECT(ADDRESS(134+3,BG$2+1,,,"Instances") &amp; ":" &amp; ADDRESS(134+3,BG$2+1))),"median", MEDIAN(INDIRECT(ADDRESS(134+3,BG$2+1,,,"Instances") &amp; ":" &amp; ADDRESS(134+3,BG$2+1))),"min", MIN(INDIRECT(ADDRESS(134+3,BG$2+1,,,"Instances") &amp; ":" &amp; ADDRESS(134+3,BG$2+1))),"max", MAX(INDIRECT(ADDRESS(134+3,BG$2+1,,,"Instances") &amp; ":" &amp; ADDRESS(134+3,BG$2+1))),"diff", MAX(INDIRECT(ADDRESS(134+3,BG$2+1,,,"Instances") &amp; ":" &amp; ADDRESS(134+3,BG$2+1)))-MIN(INDIRECT(ADDRESS(134+3,BG$2+1,,,"Instances") &amp; ":" &amp; ADDRESS(134+3,BG$2+1))))</f>
        <v>0</v>
      </c>
      <c r="BH139">
        <f>IFERROR(SMALL(BG5:BG343,ROW()-ROW($BH$5)+1),"")</f>
        <v>0</v>
      </c>
      <c r="BJ139">
        <f>IFERROR(SUM(BH5:BH139),"")</f>
        <v>0</v>
      </c>
      <c r="BK139" cm="1">
        <f t="array" ref="BK139">_xlfn.SWITCH(Charts!$B$3,"average", AVERAGE(INDIRECT(ADDRESS(134+3,BK$2+1,,,"Instances") &amp; ":" &amp; ADDRESS(134+3,BK$2+1))),"median", MEDIAN(INDIRECT(ADDRESS(134+3,BK$2+1,,,"Instances") &amp; ":" &amp; ADDRESS(134+3,BK$2+1))),"min", MIN(INDIRECT(ADDRESS(134+3,BK$2+1,,,"Instances") &amp; ":" &amp; ADDRESS(134+3,BK$2+1))),"max", MAX(INDIRECT(ADDRESS(134+3,BK$2+1,,,"Instances") &amp; ":" &amp; ADDRESS(134+3,BK$2+1))),"diff", MAX(INDIRECT(ADDRESS(134+3,BK$2+1,,,"Instances") &amp; ":" &amp; ADDRESS(134+3,BK$2+1)))-MIN(INDIRECT(ADDRESS(134+3,BK$2+1,,,"Instances") &amp; ":" &amp; ADDRESS(134+3,BK$2+1))))</f>
        <v>0</v>
      </c>
      <c r="BL139">
        <f>IFERROR(SMALL(BK5:BK343,ROW()-ROW($BL$5)+1),"")</f>
        <v>0</v>
      </c>
      <c r="BN139">
        <f>IFERROR(SUM(BL5:BL139),"")</f>
        <v>0</v>
      </c>
      <c r="BO139" cm="1">
        <f t="array" ref="BO139">_xlfn.SWITCH(Charts!$B$3,"average", AVERAGE(INDIRECT(ADDRESS(134+3,BO$2+1,,,"Instances") &amp; ":" &amp; ADDRESS(134+3,BO$2+1))),"median", MEDIAN(INDIRECT(ADDRESS(134+3,BO$2+1,,,"Instances") &amp; ":" &amp; ADDRESS(134+3,BO$2+1))),"min", MIN(INDIRECT(ADDRESS(134+3,BO$2+1,,,"Instances") &amp; ":" &amp; ADDRESS(134+3,BO$2+1))),"max", MAX(INDIRECT(ADDRESS(134+3,BO$2+1,,,"Instances") &amp; ":" &amp; ADDRESS(134+3,BO$2+1))),"diff", MAX(INDIRECT(ADDRESS(134+3,BO$2+1,,,"Instances") &amp; ":" &amp; ADDRESS(134+3,BO$2+1)))-MIN(INDIRECT(ADDRESS(134+3,BO$2+1,,,"Instances") &amp; ":" &amp; ADDRESS(134+3,BO$2+1))))</f>
        <v>0</v>
      </c>
      <c r="BP139">
        <f>IFERROR(SMALL(BO5:BO343,ROW()-ROW($BP$5)+1),"")</f>
        <v>0</v>
      </c>
      <c r="BR139">
        <f>IFERROR(SUM(BP5:BP139),"")</f>
        <v>0</v>
      </c>
      <c r="BU139">
        <f>IF(Charts!$B$3="none",E1841,IF(AM1841="",NA(),AM1841))</f>
        <v>0</v>
      </c>
      <c r="BV139">
        <f>IF(Charts!$B$3="none",F1841,IF(AN1841="",NA(),AN1841))</f>
        <v>0</v>
      </c>
      <c r="BW139">
        <f>IF(Charts!$B$3="none",G1841,IF(AO1841="",NA(),AO1841))</f>
        <v>0</v>
      </c>
      <c r="BX139">
        <f>IF(Charts!$B$3="none",H1841,IF(AP1841="",NA(),AP1841))</f>
        <v>0</v>
      </c>
      <c r="BY139">
        <f>IF(Charts!$B$3="none",I1841,IF(AQ1841="",NA(),AQ1841))</f>
        <v>0</v>
      </c>
      <c r="BZ139">
        <f>IF(Charts!$B$3="none",J1841,IF(AR1841="",NA(),AR1841))</f>
        <v>0</v>
      </c>
      <c r="CA139">
        <f>IF(Charts!$B$3="none",K1841,IF(AS1841="",NA(),AS1841))</f>
        <v>0</v>
      </c>
      <c r="CB139">
        <f>IF(Charts!$B$3="none",L1841,IF(AT1841="",NA(),AT1841))</f>
        <v>0</v>
      </c>
      <c r="CC139">
        <f>IF(Charts!$B$3="none",M1841,IF(AU1841="",NA(),AU1841))</f>
        <v>0</v>
      </c>
      <c r="CD139">
        <f>IF(Charts!$B$3="none",N1841,IF(AV1841="",NA(),AV1841))</f>
        <v>0</v>
      </c>
      <c r="CE139">
        <f>IF(Charts!$B$3="none",O1841,IF(AW1841="",NA(),AW1841))</f>
        <v>0</v>
      </c>
      <c r="CF139">
        <f>IF(Charts!$B$3="none",P1841,IF(AX1841="",NA(),AX1841))</f>
        <v>0</v>
      </c>
      <c r="CG139">
        <f>IF(Charts!$B$3="none",Q1841,IF(AY1841="",NA(),AY1841))</f>
        <v>0</v>
      </c>
      <c r="CH139">
        <f>IF(Charts!$B$3="none",R1841,IF(AZ1841="",NA(),AZ1841))</f>
        <v>0</v>
      </c>
      <c r="CI139">
        <f>IF(Charts!$B$3="none",S1841,IF(BA1841="",NA(),BA1841))</f>
        <v>0</v>
      </c>
      <c r="CJ139">
        <f>IF(Charts!$B$3="none",T1841,IF(BB1841="",NA(),BB1841))</f>
        <v>0</v>
      </c>
      <c r="CK139">
        <f>IF(Charts!$B$3="none",U1841,IF(BC1841="",NA(),BC1841))</f>
        <v>0</v>
      </c>
      <c r="CL139">
        <f>IF(Charts!$B$3="none",V1841,IF(BD1841="",NA(),BD1841))</f>
        <v>0</v>
      </c>
      <c r="CM139">
        <f>IF(Charts!$B$3="none",W1841,IF(BE1841="",NA(),BE1841))</f>
        <v>0</v>
      </c>
      <c r="CN139">
        <f>IF(Charts!$B$3="none",X1841,IF(BF1841="",NA(),BF1841))</f>
        <v>0</v>
      </c>
      <c r="CO139">
        <f>IF(Charts!$B$3="none",Y1841,IF(BG1841="",NA(),BG1841))</f>
        <v>0</v>
      </c>
      <c r="CP139">
        <f>IF(Charts!$B$3="none",Z1841,IF(BH1841="",NA(),BH1841))</f>
        <v>0</v>
      </c>
      <c r="CQ139">
        <f>IF(Charts!$B$3="none",AA1841,IF(BI1841="",NA(),BI1841))</f>
        <v>0</v>
      </c>
      <c r="CR139">
        <f>IF(Charts!$B$3="none",AB1841,IF(BJ1841="",NA(),BJ1841))</f>
        <v>0</v>
      </c>
      <c r="CS139">
        <f>IF(Charts!$B$3="none",AC1841,IF(BK1841="",NA(),BK1841))</f>
        <v>0</v>
      </c>
      <c r="CT139">
        <f>IF(Charts!$B$3="none",AD1841,IF(BL1841="",NA(),BL1841))</f>
        <v>0</v>
      </c>
      <c r="CU139">
        <f>IF(Charts!$B$3="none",AE1841,IF(BM1841="",NA(),BM1841))</f>
        <v>0</v>
      </c>
      <c r="CV139">
        <f>IF(Charts!$B$3="none",AF1841,IF(BN1841="",NA(),BN1841))</f>
        <v>0</v>
      </c>
      <c r="CW139">
        <f>IF(Charts!$B$3="none",AG1841,IF(BO1841="",NA(),BO1841))</f>
        <v>0</v>
      </c>
      <c r="CX139">
        <f>IF(Charts!$B$3="none",AH1841,IF(BP1841="",NA(),BP1841))</f>
        <v>0</v>
      </c>
      <c r="CY139">
        <f>IF(Charts!$B$3="none",AI1841,IF(BQ1841="",NA(),BQ1841))</f>
        <v>0</v>
      </c>
      <c r="CZ139">
        <f>IF(Charts!$B$3="none",AJ1841,IF(BR1841="",NA(),BR1841))</f>
        <v>0</v>
      </c>
    </row>
    <row r="140" spans="4:104">
      <c r="D140">
        <v>136</v>
      </c>
      <c r="E140">
        <f>IF(INDIRECT(ADDRESS($D140+2,E$2+1,,,"Instances"))="","",INDIRECT(ADDRESS($D140+2,E$2+1,,,"Instances")))</f>
        <v>0</v>
      </c>
      <c r="F140">
        <f>IFERROR(SMALL(E5:E343,ROW()-ROW($F$5)+1),"")</f>
        <v>0</v>
      </c>
      <c r="H140">
        <f>IFERROR(SUM(F5:F140),"")</f>
        <v>0</v>
      </c>
      <c r="I140">
        <f>IF(INDIRECT(ADDRESS($D140+2,I$2+1,,,"Instances"))="","",INDIRECT(ADDRESS($D140+2,I$2+1,,,"Instances")))</f>
        <v>0</v>
      </c>
      <c r="J140">
        <f>IFERROR(SMALL(I5:I343,ROW()-ROW($J$5)+1),"")</f>
        <v>0</v>
      </c>
      <c r="L140">
        <f>IFERROR(SUM(J5:J140),"")</f>
        <v>0</v>
      </c>
      <c r="M140">
        <f>IF(INDIRECT(ADDRESS($D140+2,M$2+1,,,"Instances"))="","",INDIRECT(ADDRESS($D140+2,M$2+1,,,"Instances")))</f>
        <v>0</v>
      </c>
      <c r="N140">
        <f>IFERROR(SMALL(M5:M343,ROW()-ROW($N$5)+1),"")</f>
        <v>0</v>
      </c>
      <c r="P140">
        <f>IFERROR(SUM(N5:N140),"")</f>
        <v>0</v>
      </c>
      <c r="Q140">
        <f>IF(INDIRECT(ADDRESS($D140+2,Q$2+1,,,"Instances"))="","",INDIRECT(ADDRESS($D140+2,Q$2+1,,,"Instances")))</f>
        <v>0</v>
      </c>
      <c r="R140">
        <f>IFERROR(SMALL(Q5:Q343,ROW()-ROW($R$5)+1),"")</f>
        <v>0</v>
      </c>
      <c r="T140">
        <f>IFERROR(SUM(R5:R140),"")</f>
        <v>0</v>
      </c>
      <c r="U140">
        <f>IF(INDIRECT(ADDRESS($D140+2,U$2+1,,,"Instances"))="","",INDIRECT(ADDRESS($D140+2,U$2+1,,,"Instances")))</f>
        <v>0</v>
      </c>
      <c r="V140">
        <f>IFERROR(SMALL(U5:U343,ROW()-ROW($V$5)+1),"")</f>
        <v>0</v>
      </c>
      <c r="X140">
        <f>IFERROR(SUM(V5:V140),"")</f>
        <v>0</v>
      </c>
      <c r="Y140">
        <f>IF(INDIRECT(ADDRESS($D140+2,Y$2+1,,,"Instances"))="","",INDIRECT(ADDRESS($D140+2,Y$2+1,,,"Instances")))</f>
        <v>0</v>
      </c>
      <c r="Z140">
        <f>IFERROR(SMALL(Y5:Y343,ROW()-ROW($Z$5)+1),"")</f>
        <v>0</v>
      </c>
      <c r="AB140">
        <f>IFERROR(SUM(Z5:Z140),"")</f>
        <v>0</v>
      </c>
      <c r="AC140">
        <f>IF(INDIRECT(ADDRESS($D140+2,AC$2+1,,,"Instances"))="","",INDIRECT(ADDRESS($D140+2,AC$2+1,,,"Instances")))</f>
        <v>0</v>
      </c>
      <c r="AD140">
        <f>IFERROR(SMALL(AC5:AC343,ROW()-ROW($AD$5)+1),"")</f>
        <v>0</v>
      </c>
      <c r="AF140">
        <f>IFERROR(SUM(AD5:AD140),"")</f>
        <v>0</v>
      </c>
      <c r="AG140">
        <f>IF(INDIRECT(ADDRESS($D140+2,AG$2+1,,,"Instances"))="","",INDIRECT(ADDRESS($D140+2,AG$2+1,,,"Instances")))</f>
        <v>0</v>
      </c>
      <c r="AH140">
        <f>IFERROR(SMALL(AG5:AG343,ROW()-ROW($AH$5)+1),"")</f>
        <v>0</v>
      </c>
      <c r="AJ140">
        <f>IFERROR(SUM(AH5:AH140),"")</f>
        <v>0</v>
      </c>
      <c r="AL140">
        <v>136</v>
      </c>
      <c r="AM140" cm="1">
        <f t="array" ref="AM140">_xlfn.SWITCH(Charts!$B$3,"average", AVERAGE(INDIRECT(ADDRESS(135+3,AM$2+1,,,"Instances") &amp; ":" &amp; ADDRESS(135+3,AM$2+1))),"median", MEDIAN(INDIRECT(ADDRESS(135+3,AM$2+1,,,"Instances") &amp; ":" &amp; ADDRESS(135+3,AM$2+1))),"min", MIN(INDIRECT(ADDRESS(135+3,AM$2+1,,,"Instances") &amp; ":" &amp; ADDRESS(135+3,AM$2+1))),"max", MAX(INDIRECT(ADDRESS(135+3,AM$2+1,,,"Instances") &amp; ":" &amp; ADDRESS(135+3,AM$2+1))),"diff", MAX(INDIRECT(ADDRESS(135+3,AM$2+1,,,"Instances") &amp; ":" &amp; ADDRESS(135+3,AM$2+1)))-MIN(INDIRECT(ADDRESS(135+3,AM$2+1,,,"Instances") &amp; ":" &amp; ADDRESS(135+3,AM$2+1))))</f>
        <v>0</v>
      </c>
      <c r="AN140">
        <f>IFERROR(SMALL(AM5:AM343,ROW()-ROW($AN$5)+1),"")</f>
        <v>0</v>
      </c>
      <c r="AP140">
        <f>IFERROR(SUM(AN5:AN140),"")</f>
        <v>0</v>
      </c>
      <c r="AQ140" cm="1">
        <f t="array" ref="AQ140">_xlfn.SWITCH(Charts!$B$3,"average", AVERAGE(INDIRECT(ADDRESS(135+3,AQ$2+1,,,"Instances") &amp; ":" &amp; ADDRESS(135+3,AQ$2+1))),"median", MEDIAN(INDIRECT(ADDRESS(135+3,AQ$2+1,,,"Instances") &amp; ":" &amp; ADDRESS(135+3,AQ$2+1))),"min", MIN(INDIRECT(ADDRESS(135+3,AQ$2+1,,,"Instances") &amp; ":" &amp; ADDRESS(135+3,AQ$2+1))),"max", MAX(INDIRECT(ADDRESS(135+3,AQ$2+1,,,"Instances") &amp; ":" &amp; ADDRESS(135+3,AQ$2+1))),"diff", MAX(INDIRECT(ADDRESS(135+3,AQ$2+1,,,"Instances") &amp; ":" &amp; ADDRESS(135+3,AQ$2+1)))-MIN(INDIRECT(ADDRESS(135+3,AQ$2+1,,,"Instances") &amp; ":" &amp; ADDRESS(135+3,AQ$2+1))))</f>
        <v>0</v>
      </c>
      <c r="AR140">
        <f>IFERROR(SMALL(AQ5:AQ343,ROW()-ROW($AR$5)+1),"")</f>
        <v>0</v>
      </c>
      <c r="AT140">
        <f>IFERROR(SUM(AR5:AR140),"")</f>
        <v>0</v>
      </c>
      <c r="AU140" cm="1">
        <f t="array" ref="AU140">_xlfn.SWITCH(Charts!$B$3,"average", AVERAGE(INDIRECT(ADDRESS(135+3,AU$2+1,,,"Instances") &amp; ":" &amp; ADDRESS(135+3,AU$2+1))),"median", MEDIAN(INDIRECT(ADDRESS(135+3,AU$2+1,,,"Instances") &amp; ":" &amp; ADDRESS(135+3,AU$2+1))),"min", MIN(INDIRECT(ADDRESS(135+3,AU$2+1,,,"Instances") &amp; ":" &amp; ADDRESS(135+3,AU$2+1))),"max", MAX(INDIRECT(ADDRESS(135+3,AU$2+1,,,"Instances") &amp; ":" &amp; ADDRESS(135+3,AU$2+1))),"diff", MAX(INDIRECT(ADDRESS(135+3,AU$2+1,,,"Instances") &amp; ":" &amp; ADDRESS(135+3,AU$2+1)))-MIN(INDIRECT(ADDRESS(135+3,AU$2+1,,,"Instances") &amp; ":" &amp; ADDRESS(135+3,AU$2+1))))</f>
        <v>0</v>
      </c>
      <c r="AV140">
        <f>IFERROR(SMALL(AU5:AU343,ROW()-ROW($AV$5)+1),"")</f>
        <v>0</v>
      </c>
      <c r="AX140">
        <f>IFERROR(SUM(AV5:AV140),"")</f>
        <v>0</v>
      </c>
      <c r="AY140" cm="1">
        <f t="array" ref="AY140">_xlfn.SWITCH(Charts!$B$3,"average", AVERAGE(INDIRECT(ADDRESS(135+3,AY$2+1,,,"Instances") &amp; ":" &amp; ADDRESS(135+3,AY$2+1))),"median", MEDIAN(INDIRECT(ADDRESS(135+3,AY$2+1,,,"Instances") &amp; ":" &amp; ADDRESS(135+3,AY$2+1))),"min", MIN(INDIRECT(ADDRESS(135+3,AY$2+1,,,"Instances") &amp; ":" &amp; ADDRESS(135+3,AY$2+1))),"max", MAX(INDIRECT(ADDRESS(135+3,AY$2+1,,,"Instances") &amp; ":" &amp; ADDRESS(135+3,AY$2+1))),"diff", MAX(INDIRECT(ADDRESS(135+3,AY$2+1,,,"Instances") &amp; ":" &amp; ADDRESS(135+3,AY$2+1)))-MIN(INDIRECT(ADDRESS(135+3,AY$2+1,,,"Instances") &amp; ":" &amp; ADDRESS(135+3,AY$2+1))))</f>
        <v>0</v>
      </c>
      <c r="AZ140">
        <f>IFERROR(SMALL(AY5:AY343,ROW()-ROW($AZ$5)+1),"")</f>
        <v>0</v>
      </c>
      <c r="BB140">
        <f>IFERROR(SUM(AZ5:AZ140),"")</f>
        <v>0</v>
      </c>
      <c r="BC140" cm="1">
        <f t="array" ref="BC140">_xlfn.SWITCH(Charts!$B$3,"average", AVERAGE(INDIRECT(ADDRESS(135+3,BC$2+1,,,"Instances") &amp; ":" &amp; ADDRESS(135+3,BC$2+1))),"median", MEDIAN(INDIRECT(ADDRESS(135+3,BC$2+1,,,"Instances") &amp; ":" &amp; ADDRESS(135+3,BC$2+1))),"min", MIN(INDIRECT(ADDRESS(135+3,BC$2+1,,,"Instances") &amp; ":" &amp; ADDRESS(135+3,BC$2+1))),"max", MAX(INDIRECT(ADDRESS(135+3,BC$2+1,,,"Instances") &amp; ":" &amp; ADDRESS(135+3,BC$2+1))),"diff", MAX(INDIRECT(ADDRESS(135+3,BC$2+1,,,"Instances") &amp; ":" &amp; ADDRESS(135+3,BC$2+1)))-MIN(INDIRECT(ADDRESS(135+3,BC$2+1,,,"Instances") &amp; ":" &amp; ADDRESS(135+3,BC$2+1))))</f>
        <v>0</v>
      </c>
      <c r="BD140">
        <f>IFERROR(SMALL(BC5:BC343,ROW()-ROW($BD$5)+1),"")</f>
        <v>0</v>
      </c>
      <c r="BF140">
        <f>IFERROR(SUM(BD5:BD140),"")</f>
        <v>0</v>
      </c>
      <c r="BG140" cm="1">
        <f t="array" ref="BG140">_xlfn.SWITCH(Charts!$B$3,"average", AVERAGE(INDIRECT(ADDRESS(135+3,BG$2+1,,,"Instances") &amp; ":" &amp; ADDRESS(135+3,BG$2+1))),"median", MEDIAN(INDIRECT(ADDRESS(135+3,BG$2+1,,,"Instances") &amp; ":" &amp; ADDRESS(135+3,BG$2+1))),"min", MIN(INDIRECT(ADDRESS(135+3,BG$2+1,,,"Instances") &amp; ":" &amp; ADDRESS(135+3,BG$2+1))),"max", MAX(INDIRECT(ADDRESS(135+3,BG$2+1,,,"Instances") &amp; ":" &amp; ADDRESS(135+3,BG$2+1))),"diff", MAX(INDIRECT(ADDRESS(135+3,BG$2+1,,,"Instances") &amp; ":" &amp; ADDRESS(135+3,BG$2+1)))-MIN(INDIRECT(ADDRESS(135+3,BG$2+1,,,"Instances") &amp; ":" &amp; ADDRESS(135+3,BG$2+1))))</f>
        <v>0</v>
      </c>
      <c r="BH140">
        <f>IFERROR(SMALL(BG5:BG343,ROW()-ROW($BH$5)+1),"")</f>
        <v>0</v>
      </c>
      <c r="BJ140">
        <f>IFERROR(SUM(BH5:BH140),"")</f>
        <v>0</v>
      </c>
      <c r="BK140" cm="1">
        <f t="array" ref="BK140">_xlfn.SWITCH(Charts!$B$3,"average", AVERAGE(INDIRECT(ADDRESS(135+3,BK$2+1,,,"Instances") &amp; ":" &amp; ADDRESS(135+3,BK$2+1))),"median", MEDIAN(INDIRECT(ADDRESS(135+3,BK$2+1,,,"Instances") &amp; ":" &amp; ADDRESS(135+3,BK$2+1))),"min", MIN(INDIRECT(ADDRESS(135+3,BK$2+1,,,"Instances") &amp; ":" &amp; ADDRESS(135+3,BK$2+1))),"max", MAX(INDIRECT(ADDRESS(135+3,BK$2+1,,,"Instances") &amp; ":" &amp; ADDRESS(135+3,BK$2+1))),"diff", MAX(INDIRECT(ADDRESS(135+3,BK$2+1,,,"Instances") &amp; ":" &amp; ADDRESS(135+3,BK$2+1)))-MIN(INDIRECT(ADDRESS(135+3,BK$2+1,,,"Instances") &amp; ":" &amp; ADDRESS(135+3,BK$2+1))))</f>
        <v>0</v>
      </c>
      <c r="BL140">
        <f>IFERROR(SMALL(BK5:BK343,ROW()-ROW($BL$5)+1),"")</f>
        <v>0</v>
      </c>
      <c r="BN140">
        <f>IFERROR(SUM(BL5:BL140),"")</f>
        <v>0</v>
      </c>
      <c r="BO140" cm="1">
        <f t="array" ref="BO140">_xlfn.SWITCH(Charts!$B$3,"average", AVERAGE(INDIRECT(ADDRESS(135+3,BO$2+1,,,"Instances") &amp; ":" &amp; ADDRESS(135+3,BO$2+1))),"median", MEDIAN(INDIRECT(ADDRESS(135+3,BO$2+1,,,"Instances") &amp; ":" &amp; ADDRESS(135+3,BO$2+1))),"min", MIN(INDIRECT(ADDRESS(135+3,BO$2+1,,,"Instances") &amp; ":" &amp; ADDRESS(135+3,BO$2+1))),"max", MAX(INDIRECT(ADDRESS(135+3,BO$2+1,,,"Instances") &amp; ":" &amp; ADDRESS(135+3,BO$2+1))),"diff", MAX(INDIRECT(ADDRESS(135+3,BO$2+1,,,"Instances") &amp; ":" &amp; ADDRESS(135+3,BO$2+1)))-MIN(INDIRECT(ADDRESS(135+3,BO$2+1,,,"Instances") &amp; ":" &amp; ADDRESS(135+3,BO$2+1))))</f>
        <v>0</v>
      </c>
      <c r="BP140">
        <f>IFERROR(SMALL(BO5:BO343,ROW()-ROW($BP$5)+1),"")</f>
        <v>0</v>
      </c>
      <c r="BR140">
        <f>IFERROR(SUM(BP5:BP140),"")</f>
        <v>0</v>
      </c>
      <c r="BU140">
        <f>IF(Charts!$B$3="none",E1842,IF(AM1842="",NA(),AM1842))</f>
        <v>0</v>
      </c>
      <c r="BV140">
        <f>IF(Charts!$B$3="none",F1842,IF(AN1842="",NA(),AN1842))</f>
        <v>0</v>
      </c>
      <c r="BW140">
        <f>IF(Charts!$B$3="none",G1842,IF(AO1842="",NA(),AO1842))</f>
        <v>0</v>
      </c>
      <c r="BX140">
        <f>IF(Charts!$B$3="none",H1842,IF(AP1842="",NA(),AP1842))</f>
        <v>0</v>
      </c>
      <c r="BY140">
        <f>IF(Charts!$B$3="none",I1842,IF(AQ1842="",NA(),AQ1842))</f>
        <v>0</v>
      </c>
      <c r="BZ140">
        <f>IF(Charts!$B$3="none",J1842,IF(AR1842="",NA(),AR1842))</f>
        <v>0</v>
      </c>
      <c r="CA140">
        <f>IF(Charts!$B$3="none",K1842,IF(AS1842="",NA(),AS1842))</f>
        <v>0</v>
      </c>
      <c r="CB140">
        <f>IF(Charts!$B$3="none",L1842,IF(AT1842="",NA(),AT1842))</f>
        <v>0</v>
      </c>
      <c r="CC140">
        <f>IF(Charts!$B$3="none",M1842,IF(AU1842="",NA(),AU1842))</f>
        <v>0</v>
      </c>
      <c r="CD140">
        <f>IF(Charts!$B$3="none",N1842,IF(AV1842="",NA(),AV1842))</f>
        <v>0</v>
      </c>
      <c r="CE140">
        <f>IF(Charts!$B$3="none",O1842,IF(AW1842="",NA(),AW1842))</f>
        <v>0</v>
      </c>
      <c r="CF140">
        <f>IF(Charts!$B$3="none",P1842,IF(AX1842="",NA(),AX1842))</f>
        <v>0</v>
      </c>
      <c r="CG140">
        <f>IF(Charts!$B$3="none",Q1842,IF(AY1842="",NA(),AY1842))</f>
        <v>0</v>
      </c>
      <c r="CH140">
        <f>IF(Charts!$B$3="none",R1842,IF(AZ1842="",NA(),AZ1842))</f>
        <v>0</v>
      </c>
      <c r="CI140">
        <f>IF(Charts!$B$3="none",S1842,IF(BA1842="",NA(),BA1842))</f>
        <v>0</v>
      </c>
      <c r="CJ140">
        <f>IF(Charts!$B$3="none",T1842,IF(BB1842="",NA(),BB1842))</f>
        <v>0</v>
      </c>
      <c r="CK140">
        <f>IF(Charts!$B$3="none",U1842,IF(BC1842="",NA(),BC1842))</f>
        <v>0</v>
      </c>
      <c r="CL140">
        <f>IF(Charts!$B$3="none",V1842,IF(BD1842="",NA(),BD1842))</f>
        <v>0</v>
      </c>
      <c r="CM140">
        <f>IF(Charts!$B$3="none",W1842,IF(BE1842="",NA(),BE1842))</f>
        <v>0</v>
      </c>
      <c r="CN140">
        <f>IF(Charts!$B$3="none",X1842,IF(BF1842="",NA(),BF1842))</f>
        <v>0</v>
      </c>
      <c r="CO140">
        <f>IF(Charts!$B$3="none",Y1842,IF(BG1842="",NA(),BG1842))</f>
        <v>0</v>
      </c>
      <c r="CP140">
        <f>IF(Charts!$B$3="none",Z1842,IF(BH1842="",NA(),BH1842))</f>
        <v>0</v>
      </c>
      <c r="CQ140">
        <f>IF(Charts!$B$3="none",AA1842,IF(BI1842="",NA(),BI1842))</f>
        <v>0</v>
      </c>
      <c r="CR140">
        <f>IF(Charts!$B$3="none",AB1842,IF(BJ1842="",NA(),BJ1842))</f>
        <v>0</v>
      </c>
      <c r="CS140">
        <f>IF(Charts!$B$3="none",AC1842,IF(BK1842="",NA(),BK1842))</f>
        <v>0</v>
      </c>
      <c r="CT140">
        <f>IF(Charts!$B$3="none",AD1842,IF(BL1842="",NA(),BL1842))</f>
        <v>0</v>
      </c>
      <c r="CU140">
        <f>IF(Charts!$B$3="none",AE1842,IF(BM1842="",NA(),BM1842))</f>
        <v>0</v>
      </c>
      <c r="CV140">
        <f>IF(Charts!$B$3="none",AF1842,IF(BN1842="",NA(),BN1842))</f>
        <v>0</v>
      </c>
      <c r="CW140">
        <f>IF(Charts!$B$3="none",AG1842,IF(BO1842="",NA(),BO1842))</f>
        <v>0</v>
      </c>
      <c r="CX140">
        <f>IF(Charts!$B$3="none",AH1842,IF(BP1842="",NA(),BP1842))</f>
        <v>0</v>
      </c>
      <c r="CY140">
        <f>IF(Charts!$B$3="none",AI1842,IF(BQ1842="",NA(),BQ1842))</f>
        <v>0</v>
      </c>
      <c r="CZ140">
        <f>IF(Charts!$B$3="none",AJ1842,IF(BR1842="",NA(),BR1842))</f>
        <v>0</v>
      </c>
    </row>
    <row r="141" spans="4:104">
      <c r="D141">
        <v>137</v>
      </c>
      <c r="E141">
        <f>IF(INDIRECT(ADDRESS($D141+2,E$2+1,,,"Instances"))="","",INDIRECT(ADDRESS($D141+2,E$2+1,,,"Instances")))</f>
        <v>0</v>
      </c>
      <c r="F141">
        <f>IFERROR(SMALL(E5:E343,ROW()-ROW($F$5)+1),"")</f>
        <v>0</v>
      </c>
      <c r="H141">
        <f>IFERROR(SUM(F5:F141),"")</f>
        <v>0</v>
      </c>
      <c r="I141">
        <f>IF(INDIRECT(ADDRESS($D141+2,I$2+1,,,"Instances"))="","",INDIRECT(ADDRESS($D141+2,I$2+1,,,"Instances")))</f>
        <v>0</v>
      </c>
      <c r="J141">
        <f>IFERROR(SMALL(I5:I343,ROW()-ROW($J$5)+1),"")</f>
        <v>0</v>
      </c>
      <c r="L141">
        <f>IFERROR(SUM(J5:J141),"")</f>
        <v>0</v>
      </c>
      <c r="M141">
        <f>IF(INDIRECT(ADDRESS($D141+2,M$2+1,,,"Instances"))="","",INDIRECT(ADDRESS($D141+2,M$2+1,,,"Instances")))</f>
        <v>0</v>
      </c>
      <c r="N141">
        <f>IFERROR(SMALL(M5:M343,ROW()-ROW($N$5)+1),"")</f>
        <v>0</v>
      </c>
      <c r="P141">
        <f>IFERROR(SUM(N5:N141),"")</f>
        <v>0</v>
      </c>
      <c r="Q141">
        <f>IF(INDIRECT(ADDRESS($D141+2,Q$2+1,,,"Instances"))="","",INDIRECT(ADDRESS($D141+2,Q$2+1,,,"Instances")))</f>
        <v>0</v>
      </c>
      <c r="R141">
        <f>IFERROR(SMALL(Q5:Q343,ROW()-ROW($R$5)+1),"")</f>
        <v>0</v>
      </c>
      <c r="T141">
        <f>IFERROR(SUM(R5:R141),"")</f>
        <v>0</v>
      </c>
      <c r="U141">
        <f>IF(INDIRECT(ADDRESS($D141+2,U$2+1,,,"Instances"))="","",INDIRECT(ADDRESS($D141+2,U$2+1,,,"Instances")))</f>
        <v>0</v>
      </c>
      <c r="V141">
        <f>IFERROR(SMALL(U5:U343,ROW()-ROW($V$5)+1),"")</f>
        <v>0</v>
      </c>
      <c r="X141">
        <f>IFERROR(SUM(V5:V141),"")</f>
        <v>0</v>
      </c>
      <c r="Y141">
        <f>IF(INDIRECT(ADDRESS($D141+2,Y$2+1,,,"Instances"))="","",INDIRECT(ADDRESS($D141+2,Y$2+1,,,"Instances")))</f>
        <v>0</v>
      </c>
      <c r="Z141">
        <f>IFERROR(SMALL(Y5:Y343,ROW()-ROW($Z$5)+1),"")</f>
        <v>0</v>
      </c>
      <c r="AB141">
        <f>IFERROR(SUM(Z5:Z141),"")</f>
        <v>0</v>
      </c>
      <c r="AC141">
        <f>IF(INDIRECT(ADDRESS($D141+2,AC$2+1,,,"Instances"))="","",INDIRECT(ADDRESS($D141+2,AC$2+1,,,"Instances")))</f>
        <v>0</v>
      </c>
      <c r="AD141">
        <f>IFERROR(SMALL(AC5:AC343,ROW()-ROW($AD$5)+1),"")</f>
        <v>0</v>
      </c>
      <c r="AF141">
        <f>IFERROR(SUM(AD5:AD141),"")</f>
        <v>0</v>
      </c>
      <c r="AG141">
        <f>IF(INDIRECT(ADDRESS($D141+2,AG$2+1,,,"Instances"))="","",INDIRECT(ADDRESS($D141+2,AG$2+1,,,"Instances")))</f>
        <v>0</v>
      </c>
      <c r="AH141">
        <f>IFERROR(SMALL(AG5:AG343,ROW()-ROW($AH$5)+1),"")</f>
        <v>0</v>
      </c>
      <c r="AJ141">
        <f>IFERROR(SUM(AH5:AH141),"")</f>
        <v>0</v>
      </c>
      <c r="AL141">
        <v>137</v>
      </c>
      <c r="AM141" cm="1">
        <f t="array" ref="AM141">_xlfn.SWITCH(Charts!$B$3,"average", AVERAGE(INDIRECT(ADDRESS(136+3,AM$2+1,,,"Instances") &amp; ":" &amp; ADDRESS(136+3,AM$2+1))),"median", MEDIAN(INDIRECT(ADDRESS(136+3,AM$2+1,,,"Instances") &amp; ":" &amp; ADDRESS(136+3,AM$2+1))),"min", MIN(INDIRECT(ADDRESS(136+3,AM$2+1,,,"Instances") &amp; ":" &amp; ADDRESS(136+3,AM$2+1))),"max", MAX(INDIRECT(ADDRESS(136+3,AM$2+1,,,"Instances") &amp; ":" &amp; ADDRESS(136+3,AM$2+1))),"diff", MAX(INDIRECT(ADDRESS(136+3,AM$2+1,,,"Instances") &amp; ":" &amp; ADDRESS(136+3,AM$2+1)))-MIN(INDIRECT(ADDRESS(136+3,AM$2+1,,,"Instances") &amp; ":" &amp; ADDRESS(136+3,AM$2+1))))</f>
        <v>0</v>
      </c>
      <c r="AN141">
        <f>IFERROR(SMALL(AM5:AM343,ROW()-ROW($AN$5)+1),"")</f>
        <v>0</v>
      </c>
      <c r="AP141">
        <f>IFERROR(SUM(AN5:AN141),"")</f>
        <v>0</v>
      </c>
      <c r="AQ141" cm="1">
        <f t="array" ref="AQ141">_xlfn.SWITCH(Charts!$B$3,"average", AVERAGE(INDIRECT(ADDRESS(136+3,AQ$2+1,,,"Instances") &amp; ":" &amp; ADDRESS(136+3,AQ$2+1))),"median", MEDIAN(INDIRECT(ADDRESS(136+3,AQ$2+1,,,"Instances") &amp; ":" &amp; ADDRESS(136+3,AQ$2+1))),"min", MIN(INDIRECT(ADDRESS(136+3,AQ$2+1,,,"Instances") &amp; ":" &amp; ADDRESS(136+3,AQ$2+1))),"max", MAX(INDIRECT(ADDRESS(136+3,AQ$2+1,,,"Instances") &amp; ":" &amp; ADDRESS(136+3,AQ$2+1))),"diff", MAX(INDIRECT(ADDRESS(136+3,AQ$2+1,,,"Instances") &amp; ":" &amp; ADDRESS(136+3,AQ$2+1)))-MIN(INDIRECT(ADDRESS(136+3,AQ$2+1,,,"Instances") &amp; ":" &amp; ADDRESS(136+3,AQ$2+1))))</f>
        <v>0</v>
      </c>
      <c r="AR141">
        <f>IFERROR(SMALL(AQ5:AQ343,ROW()-ROW($AR$5)+1),"")</f>
        <v>0</v>
      </c>
      <c r="AT141">
        <f>IFERROR(SUM(AR5:AR141),"")</f>
        <v>0</v>
      </c>
      <c r="AU141" cm="1">
        <f t="array" ref="AU141">_xlfn.SWITCH(Charts!$B$3,"average", AVERAGE(INDIRECT(ADDRESS(136+3,AU$2+1,,,"Instances") &amp; ":" &amp; ADDRESS(136+3,AU$2+1))),"median", MEDIAN(INDIRECT(ADDRESS(136+3,AU$2+1,,,"Instances") &amp; ":" &amp; ADDRESS(136+3,AU$2+1))),"min", MIN(INDIRECT(ADDRESS(136+3,AU$2+1,,,"Instances") &amp; ":" &amp; ADDRESS(136+3,AU$2+1))),"max", MAX(INDIRECT(ADDRESS(136+3,AU$2+1,,,"Instances") &amp; ":" &amp; ADDRESS(136+3,AU$2+1))),"diff", MAX(INDIRECT(ADDRESS(136+3,AU$2+1,,,"Instances") &amp; ":" &amp; ADDRESS(136+3,AU$2+1)))-MIN(INDIRECT(ADDRESS(136+3,AU$2+1,,,"Instances") &amp; ":" &amp; ADDRESS(136+3,AU$2+1))))</f>
        <v>0</v>
      </c>
      <c r="AV141">
        <f>IFERROR(SMALL(AU5:AU343,ROW()-ROW($AV$5)+1),"")</f>
        <v>0</v>
      </c>
      <c r="AX141">
        <f>IFERROR(SUM(AV5:AV141),"")</f>
        <v>0</v>
      </c>
      <c r="AY141" cm="1">
        <f t="array" ref="AY141">_xlfn.SWITCH(Charts!$B$3,"average", AVERAGE(INDIRECT(ADDRESS(136+3,AY$2+1,,,"Instances") &amp; ":" &amp; ADDRESS(136+3,AY$2+1))),"median", MEDIAN(INDIRECT(ADDRESS(136+3,AY$2+1,,,"Instances") &amp; ":" &amp; ADDRESS(136+3,AY$2+1))),"min", MIN(INDIRECT(ADDRESS(136+3,AY$2+1,,,"Instances") &amp; ":" &amp; ADDRESS(136+3,AY$2+1))),"max", MAX(INDIRECT(ADDRESS(136+3,AY$2+1,,,"Instances") &amp; ":" &amp; ADDRESS(136+3,AY$2+1))),"diff", MAX(INDIRECT(ADDRESS(136+3,AY$2+1,,,"Instances") &amp; ":" &amp; ADDRESS(136+3,AY$2+1)))-MIN(INDIRECT(ADDRESS(136+3,AY$2+1,,,"Instances") &amp; ":" &amp; ADDRESS(136+3,AY$2+1))))</f>
        <v>0</v>
      </c>
      <c r="AZ141">
        <f>IFERROR(SMALL(AY5:AY343,ROW()-ROW($AZ$5)+1),"")</f>
        <v>0</v>
      </c>
      <c r="BB141">
        <f>IFERROR(SUM(AZ5:AZ141),"")</f>
        <v>0</v>
      </c>
      <c r="BC141" cm="1">
        <f t="array" ref="BC141">_xlfn.SWITCH(Charts!$B$3,"average", AVERAGE(INDIRECT(ADDRESS(136+3,BC$2+1,,,"Instances") &amp; ":" &amp; ADDRESS(136+3,BC$2+1))),"median", MEDIAN(INDIRECT(ADDRESS(136+3,BC$2+1,,,"Instances") &amp; ":" &amp; ADDRESS(136+3,BC$2+1))),"min", MIN(INDIRECT(ADDRESS(136+3,BC$2+1,,,"Instances") &amp; ":" &amp; ADDRESS(136+3,BC$2+1))),"max", MAX(INDIRECT(ADDRESS(136+3,BC$2+1,,,"Instances") &amp; ":" &amp; ADDRESS(136+3,BC$2+1))),"diff", MAX(INDIRECT(ADDRESS(136+3,BC$2+1,,,"Instances") &amp; ":" &amp; ADDRESS(136+3,BC$2+1)))-MIN(INDIRECT(ADDRESS(136+3,BC$2+1,,,"Instances") &amp; ":" &amp; ADDRESS(136+3,BC$2+1))))</f>
        <v>0</v>
      </c>
      <c r="BD141">
        <f>IFERROR(SMALL(BC5:BC343,ROW()-ROW($BD$5)+1),"")</f>
        <v>0</v>
      </c>
      <c r="BF141">
        <f>IFERROR(SUM(BD5:BD141),"")</f>
        <v>0</v>
      </c>
      <c r="BG141" cm="1">
        <f t="array" ref="BG141">_xlfn.SWITCH(Charts!$B$3,"average", AVERAGE(INDIRECT(ADDRESS(136+3,BG$2+1,,,"Instances") &amp; ":" &amp; ADDRESS(136+3,BG$2+1))),"median", MEDIAN(INDIRECT(ADDRESS(136+3,BG$2+1,,,"Instances") &amp; ":" &amp; ADDRESS(136+3,BG$2+1))),"min", MIN(INDIRECT(ADDRESS(136+3,BG$2+1,,,"Instances") &amp; ":" &amp; ADDRESS(136+3,BG$2+1))),"max", MAX(INDIRECT(ADDRESS(136+3,BG$2+1,,,"Instances") &amp; ":" &amp; ADDRESS(136+3,BG$2+1))),"diff", MAX(INDIRECT(ADDRESS(136+3,BG$2+1,,,"Instances") &amp; ":" &amp; ADDRESS(136+3,BG$2+1)))-MIN(INDIRECT(ADDRESS(136+3,BG$2+1,,,"Instances") &amp; ":" &amp; ADDRESS(136+3,BG$2+1))))</f>
        <v>0</v>
      </c>
      <c r="BH141">
        <f>IFERROR(SMALL(BG5:BG343,ROW()-ROW($BH$5)+1),"")</f>
        <v>0</v>
      </c>
      <c r="BJ141">
        <f>IFERROR(SUM(BH5:BH141),"")</f>
        <v>0</v>
      </c>
      <c r="BK141" cm="1">
        <f t="array" ref="BK141">_xlfn.SWITCH(Charts!$B$3,"average", AVERAGE(INDIRECT(ADDRESS(136+3,BK$2+1,,,"Instances") &amp; ":" &amp; ADDRESS(136+3,BK$2+1))),"median", MEDIAN(INDIRECT(ADDRESS(136+3,BK$2+1,,,"Instances") &amp; ":" &amp; ADDRESS(136+3,BK$2+1))),"min", MIN(INDIRECT(ADDRESS(136+3,BK$2+1,,,"Instances") &amp; ":" &amp; ADDRESS(136+3,BK$2+1))),"max", MAX(INDIRECT(ADDRESS(136+3,BK$2+1,,,"Instances") &amp; ":" &amp; ADDRESS(136+3,BK$2+1))),"diff", MAX(INDIRECT(ADDRESS(136+3,BK$2+1,,,"Instances") &amp; ":" &amp; ADDRESS(136+3,BK$2+1)))-MIN(INDIRECT(ADDRESS(136+3,BK$2+1,,,"Instances") &amp; ":" &amp; ADDRESS(136+3,BK$2+1))))</f>
        <v>0</v>
      </c>
      <c r="BL141">
        <f>IFERROR(SMALL(BK5:BK343,ROW()-ROW($BL$5)+1),"")</f>
        <v>0</v>
      </c>
      <c r="BN141">
        <f>IFERROR(SUM(BL5:BL141),"")</f>
        <v>0</v>
      </c>
      <c r="BO141" cm="1">
        <f t="array" ref="BO141">_xlfn.SWITCH(Charts!$B$3,"average", AVERAGE(INDIRECT(ADDRESS(136+3,BO$2+1,,,"Instances") &amp; ":" &amp; ADDRESS(136+3,BO$2+1))),"median", MEDIAN(INDIRECT(ADDRESS(136+3,BO$2+1,,,"Instances") &amp; ":" &amp; ADDRESS(136+3,BO$2+1))),"min", MIN(INDIRECT(ADDRESS(136+3,BO$2+1,,,"Instances") &amp; ":" &amp; ADDRESS(136+3,BO$2+1))),"max", MAX(INDIRECT(ADDRESS(136+3,BO$2+1,,,"Instances") &amp; ":" &amp; ADDRESS(136+3,BO$2+1))),"diff", MAX(INDIRECT(ADDRESS(136+3,BO$2+1,,,"Instances") &amp; ":" &amp; ADDRESS(136+3,BO$2+1)))-MIN(INDIRECT(ADDRESS(136+3,BO$2+1,,,"Instances") &amp; ":" &amp; ADDRESS(136+3,BO$2+1))))</f>
        <v>0</v>
      </c>
      <c r="BP141">
        <f>IFERROR(SMALL(BO5:BO343,ROW()-ROW($BP$5)+1),"")</f>
        <v>0</v>
      </c>
      <c r="BR141">
        <f>IFERROR(SUM(BP5:BP141),"")</f>
        <v>0</v>
      </c>
      <c r="BU141">
        <f>IF(Charts!$B$3="none",E1843,IF(AM1843="",NA(),AM1843))</f>
        <v>0</v>
      </c>
      <c r="BV141">
        <f>IF(Charts!$B$3="none",F1843,IF(AN1843="",NA(),AN1843))</f>
        <v>0</v>
      </c>
      <c r="BW141">
        <f>IF(Charts!$B$3="none",G1843,IF(AO1843="",NA(),AO1843))</f>
        <v>0</v>
      </c>
      <c r="BX141">
        <f>IF(Charts!$B$3="none",H1843,IF(AP1843="",NA(),AP1843))</f>
        <v>0</v>
      </c>
      <c r="BY141">
        <f>IF(Charts!$B$3="none",I1843,IF(AQ1843="",NA(),AQ1843))</f>
        <v>0</v>
      </c>
      <c r="BZ141">
        <f>IF(Charts!$B$3="none",J1843,IF(AR1843="",NA(),AR1843))</f>
        <v>0</v>
      </c>
      <c r="CA141">
        <f>IF(Charts!$B$3="none",K1843,IF(AS1843="",NA(),AS1843))</f>
        <v>0</v>
      </c>
      <c r="CB141">
        <f>IF(Charts!$B$3="none",L1843,IF(AT1843="",NA(),AT1843))</f>
        <v>0</v>
      </c>
      <c r="CC141">
        <f>IF(Charts!$B$3="none",M1843,IF(AU1843="",NA(),AU1843))</f>
        <v>0</v>
      </c>
      <c r="CD141">
        <f>IF(Charts!$B$3="none",N1843,IF(AV1843="",NA(),AV1843))</f>
        <v>0</v>
      </c>
      <c r="CE141">
        <f>IF(Charts!$B$3="none",O1843,IF(AW1843="",NA(),AW1843))</f>
        <v>0</v>
      </c>
      <c r="CF141">
        <f>IF(Charts!$B$3="none",P1843,IF(AX1843="",NA(),AX1843))</f>
        <v>0</v>
      </c>
      <c r="CG141">
        <f>IF(Charts!$B$3="none",Q1843,IF(AY1843="",NA(),AY1843))</f>
        <v>0</v>
      </c>
      <c r="CH141">
        <f>IF(Charts!$B$3="none",R1843,IF(AZ1843="",NA(),AZ1843))</f>
        <v>0</v>
      </c>
      <c r="CI141">
        <f>IF(Charts!$B$3="none",S1843,IF(BA1843="",NA(),BA1843))</f>
        <v>0</v>
      </c>
      <c r="CJ141">
        <f>IF(Charts!$B$3="none",T1843,IF(BB1843="",NA(),BB1843))</f>
        <v>0</v>
      </c>
      <c r="CK141">
        <f>IF(Charts!$B$3="none",U1843,IF(BC1843="",NA(),BC1843))</f>
        <v>0</v>
      </c>
      <c r="CL141">
        <f>IF(Charts!$B$3="none",V1843,IF(BD1843="",NA(),BD1843))</f>
        <v>0</v>
      </c>
      <c r="CM141">
        <f>IF(Charts!$B$3="none",W1843,IF(BE1843="",NA(),BE1843))</f>
        <v>0</v>
      </c>
      <c r="CN141">
        <f>IF(Charts!$B$3="none",X1843,IF(BF1843="",NA(),BF1843))</f>
        <v>0</v>
      </c>
      <c r="CO141">
        <f>IF(Charts!$B$3="none",Y1843,IF(BG1843="",NA(),BG1843))</f>
        <v>0</v>
      </c>
      <c r="CP141">
        <f>IF(Charts!$B$3="none",Z1843,IF(BH1843="",NA(),BH1843))</f>
        <v>0</v>
      </c>
      <c r="CQ141">
        <f>IF(Charts!$B$3="none",AA1843,IF(BI1843="",NA(),BI1843))</f>
        <v>0</v>
      </c>
      <c r="CR141">
        <f>IF(Charts!$B$3="none",AB1843,IF(BJ1843="",NA(),BJ1843))</f>
        <v>0</v>
      </c>
      <c r="CS141">
        <f>IF(Charts!$B$3="none",AC1843,IF(BK1843="",NA(),BK1843))</f>
        <v>0</v>
      </c>
      <c r="CT141">
        <f>IF(Charts!$B$3="none",AD1843,IF(BL1843="",NA(),BL1843))</f>
        <v>0</v>
      </c>
      <c r="CU141">
        <f>IF(Charts!$B$3="none",AE1843,IF(BM1843="",NA(),BM1843))</f>
        <v>0</v>
      </c>
      <c r="CV141">
        <f>IF(Charts!$B$3="none",AF1843,IF(BN1843="",NA(),BN1843))</f>
        <v>0</v>
      </c>
      <c r="CW141">
        <f>IF(Charts!$B$3="none",AG1843,IF(BO1843="",NA(),BO1843))</f>
        <v>0</v>
      </c>
      <c r="CX141">
        <f>IF(Charts!$B$3="none",AH1843,IF(BP1843="",NA(),BP1843))</f>
        <v>0</v>
      </c>
      <c r="CY141">
        <f>IF(Charts!$B$3="none",AI1843,IF(BQ1843="",NA(),BQ1843))</f>
        <v>0</v>
      </c>
      <c r="CZ141">
        <f>IF(Charts!$B$3="none",AJ1843,IF(BR1843="",NA(),BR1843))</f>
        <v>0</v>
      </c>
    </row>
    <row r="142" spans="4:104">
      <c r="D142">
        <v>138</v>
      </c>
      <c r="E142">
        <f>IF(INDIRECT(ADDRESS($D142+2,E$2+1,,,"Instances"))="","",INDIRECT(ADDRESS($D142+2,E$2+1,,,"Instances")))</f>
        <v>0</v>
      </c>
      <c r="F142">
        <f>IFERROR(SMALL(E5:E343,ROW()-ROW($F$5)+1),"")</f>
        <v>0</v>
      </c>
      <c r="H142">
        <f>IFERROR(SUM(F5:F142),"")</f>
        <v>0</v>
      </c>
      <c r="I142">
        <f>IF(INDIRECT(ADDRESS($D142+2,I$2+1,,,"Instances"))="","",INDIRECT(ADDRESS($D142+2,I$2+1,,,"Instances")))</f>
        <v>0</v>
      </c>
      <c r="J142">
        <f>IFERROR(SMALL(I5:I343,ROW()-ROW($J$5)+1),"")</f>
        <v>0</v>
      </c>
      <c r="L142">
        <f>IFERROR(SUM(J5:J142),"")</f>
        <v>0</v>
      </c>
      <c r="M142">
        <f>IF(INDIRECT(ADDRESS($D142+2,M$2+1,,,"Instances"))="","",INDIRECT(ADDRESS($D142+2,M$2+1,,,"Instances")))</f>
        <v>0</v>
      </c>
      <c r="N142">
        <f>IFERROR(SMALL(M5:M343,ROW()-ROW($N$5)+1),"")</f>
        <v>0</v>
      </c>
      <c r="P142">
        <f>IFERROR(SUM(N5:N142),"")</f>
        <v>0</v>
      </c>
      <c r="Q142">
        <f>IF(INDIRECT(ADDRESS($D142+2,Q$2+1,,,"Instances"))="","",INDIRECT(ADDRESS($D142+2,Q$2+1,,,"Instances")))</f>
        <v>0</v>
      </c>
      <c r="R142">
        <f>IFERROR(SMALL(Q5:Q343,ROW()-ROW($R$5)+1),"")</f>
        <v>0</v>
      </c>
      <c r="T142">
        <f>IFERROR(SUM(R5:R142),"")</f>
        <v>0</v>
      </c>
      <c r="U142">
        <f>IF(INDIRECT(ADDRESS($D142+2,U$2+1,,,"Instances"))="","",INDIRECT(ADDRESS($D142+2,U$2+1,,,"Instances")))</f>
        <v>0</v>
      </c>
      <c r="V142">
        <f>IFERROR(SMALL(U5:U343,ROW()-ROW($V$5)+1),"")</f>
        <v>0</v>
      </c>
      <c r="X142">
        <f>IFERROR(SUM(V5:V142),"")</f>
        <v>0</v>
      </c>
      <c r="Y142">
        <f>IF(INDIRECT(ADDRESS($D142+2,Y$2+1,,,"Instances"))="","",INDIRECT(ADDRESS($D142+2,Y$2+1,,,"Instances")))</f>
        <v>0</v>
      </c>
      <c r="Z142">
        <f>IFERROR(SMALL(Y5:Y343,ROW()-ROW($Z$5)+1),"")</f>
        <v>0</v>
      </c>
      <c r="AB142">
        <f>IFERROR(SUM(Z5:Z142),"")</f>
        <v>0</v>
      </c>
      <c r="AC142">
        <f>IF(INDIRECT(ADDRESS($D142+2,AC$2+1,,,"Instances"))="","",INDIRECT(ADDRESS($D142+2,AC$2+1,,,"Instances")))</f>
        <v>0</v>
      </c>
      <c r="AD142">
        <f>IFERROR(SMALL(AC5:AC343,ROW()-ROW($AD$5)+1),"")</f>
        <v>0</v>
      </c>
      <c r="AF142">
        <f>IFERROR(SUM(AD5:AD142),"")</f>
        <v>0</v>
      </c>
      <c r="AG142">
        <f>IF(INDIRECT(ADDRESS($D142+2,AG$2+1,,,"Instances"))="","",INDIRECT(ADDRESS($D142+2,AG$2+1,,,"Instances")))</f>
        <v>0</v>
      </c>
      <c r="AH142">
        <f>IFERROR(SMALL(AG5:AG343,ROW()-ROW($AH$5)+1),"")</f>
        <v>0</v>
      </c>
      <c r="AJ142">
        <f>IFERROR(SUM(AH5:AH142),"")</f>
        <v>0</v>
      </c>
      <c r="AL142">
        <v>138</v>
      </c>
      <c r="AM142" cm="1">
        <f t="array" ref="AM142">_xlfn.SWITCH(Charts!$B$3,"average", AVERAGE(INDIRECT(ADDRESS(137+3,AM$2+1,,,"Instances") &amp; ":" &amp; ADDRESS(137+3,AM$2+1))),"median", MEDIAN(INDIRECT(ADDRESS(137+3,AM$2+1,,,"Instances") &amp; ":" &amp; ADDRESS(137+3,AM$2+1))),"min", MIN(INDIRECT(ADDRESS(137+3,AM$2+1,,,"Instances") &amp; ":" &amp; ADDRESS(137+3,AM$2+1))),"max", MAX(INDIRECT(ADDRESS(137+3,AM$2+1,,,"Instances") &amp; ":" &amp; ADDRESS(137+3,AM$2+1))),"diff", MAX(INDIRECT(ADDRESS(137+3,AM$2+1,,,"Instances") &amp; ":" &amp; ADDRESS(137+3,AM$2+1)))-MIN(INDIRECT(ADDRESS(137+3,AM$2+1,,,"Instances") &amp; ":" &amp; ADDRESS(137+3,AM$2+1))))</f>
        <v>0</v>
      </c>
      <c r="AN142">
        <f>IFERROR(SMALL(AM5:AM343,ROW()-ROW($AN$5)+1),"")</f>
        <v>0</v>
      </c>
      <c r="AP142">
        <f>IFERROR(SUM(AN5:AN142),"")</f>
        <v>0</v>
      </c>
      <c r="AQ142" cm="1">
        <f t="array" ref="AQ142">_xlfn.SWITCH(Charts!$B$3,"average", AVERAGE(INDIRECT(ADDRESS(137+3,AQ$2+1,,,"Instances") &amp; ":" &amp; ADDRESS(137+3,AQ$2+1))),"median", MEDIAN(INDIRECT(ADDRESS(137+3,AQ$2+1,,,"Instances") &amp; ":" &amp; ADDRESS(137+3,AQ$2+1))),"min", MIN(INDIRECT(ADDRESS(137+3,AQ$2+1,,,"Instances") &amp; ":" &amp; ADDRESS(137+3,AQ$2+1))),"max", MAX(INDIRECT(ADDRESS(137+3,AQ$2+1,,,"Instances") &amp; ":" &amp; ADDRESS(137+3,AQ$2+1))),"diff", MAX(INDIRECT(ADDRESS(137+3,AQ$2+1,,,"Instances") &amp; ":" &amp; ADDRESS(137+3,AQ$2+1)))-MIN(INDIRECT(ADDRESS(137+3,AQ$2+1,,,"Instances") &amp; ":" &amp; ADDRESS(137+3,AQ$2+1))))</f>
        <v>0</v>
      </c>
      <c r="AR142">
        <f>IFERROR(SMALL(AQ5:AQ343,ROW()-ROW($AR$5)+1),"")</f>
        <v>0</v>
      </c>
      <c r="AT142">
        <f>IFERROR(SUM(AR5:AR142),"")</f>
        <v>0</v>
      </c>
      <c r="AU142" cm="1">
        <f t="array" ref="AU142">_xlfn.SWITCH(Charts!$B$3,"average", AVERAGE(INDIRECT(ADDRESS(137+3,AU$2+1,,,"Instances") &amp; ":" &amp; ADDRESS(137+3,AU$2+1))),"median", MEDIAN(INDIRECT(ADDRESS(137+3,AU$2+1,,,"Instances") &amp; ":" &amp; ADDRESS(137+3,AU$2+1))),"min", MIN(INDIRECT(ADDRESS(137+3,AU$2+1,,,"Instances") &amp; ":" &amp; ADDRESS(137+3,AU$2+1))),"max", MAX(INDIRECT(ADDRESS(137+3,AU$2+1,,,"Instances") &amp; ":" &amp; ADDRESS(137+3,AU$2+1))),"diff", MAX(INDIRECT(ADDRESS(137+3,AU$2+1,,,"Instances") &amp; ":" &amp; ADDRESS(137+3,AU$2+1)))-MIN(INDIRECT(ADDRESS(137+3,AU$2+1,,,"Instances") &amp; ":" &amp; ADDRESS(137+3,AU$2+1))))</f>
        <v>0</v>
      </c>
      <c r="AV142">
        <f>IFERROR(SMALL(AU5:AU343,ROW()-ROW($AV$5)+1),"")</f>
        <v>0</v>
      </c>
      <c r="AX142">
        <f>IFERROR(SUM(AV5:AV142),"")</f>
        <v>0</v>
      </c>
      <c r="AY142" cm="1">
        <f t="array" ref="AY142">_xlfn.SWITCH(Charts!$B$3,"average", AVERAGE(INDIRECT(ADDRESS(137+3,AY$2+1,,,"Instances") &amp; ":" &amp; ADDRESS(137+3,AY$2+1))),"median", MEDIAN(INDIRECT(ADDRESS(137+3,AY$2+1,,,"Instances") &amp; ":" &amp; ADDRESS(137+3,AY$2+1))),"min", MIN(INDIRECT(ADDRESS(137+3,AY$2+1,,,"Instances") &amp; ":" &amp; ADDRESS(137+3,AY$2+1))),"max", MAX(INDIRECT(ADDRESS(137+3,AY$2+1,,,"Instances") &amp; ":" &amp; ADDRESS(137+3,AY$2+1))),"diff", MAX(INDIRECT(ADDRESS(137+3,AY$2+1,,,"Instances") &amp; ":" &amp; ADDRESS(137+3,AY$2+1)))-MIN(INDIRECT(ADDRESS(137+3,AY$2+1,,,"Instances") &amp; ":" &amp; ADDRESS(137+3,AY$2+1))))</f>
        <v>0</v>
      </c>
      <c r="AZ142">
        <f>IFERROR(SMALL(AY5:AY343,ROW()-ROW($AZ$5)+1),"")</f>
        <v>0</v>
      </c>
      <c r="BB142">
        <f>IFERROR(SUM(AZ5:AZ142),"")</f>
        <v>0</v>
      </c>
      <c r="BC142" cm="1">
        <f t="array" ref="BC142">_xlfn.SWITCH(Charts!$B$3,"average", AVERAGE(INDIRECT(ADDRESS(137+3,BC$2+1,,,"Instances") &amp; ":" &amp; ADDRESS(137+3,BC$2+1))),"median", MEDIAN(INDIRECT(ADDRESS(137+3,BC$2+1,,,"Instances") &amp; ":" &amp; ADDRESS(137+3,BC$2+1))),"min", MIN(INDIRECT(ADDRESS(137+3,BC$2+1,,,"Instances") &amp; ":" &amp; ADDRESS(137+3,BC$2+1))),"max", MAX(INDIRECT(ADDRESS(137+3,BC$2+1,,,"Instances") &amp; ":" &amp; ADDRESS(137+3,BC$2+1))),"diff", MAX(INDIRECT(ADDRESS(137+3,BC$2+1,,,"Instances") &amp; ":" &amp; ADDRESS(137+3,BC$2+1)))-MIN(INDIRECT(ADDRESS(137+3,BC$2+1,,,"Instances") &amp; ":" &amp; ADDRESS(137+3,BC$2+1))))</f>
        <v>0</v>
      </c>
      <c r="BD142">
        <f>IFERROR(SMALL(BC5:BC343,ROW()-ROW($BD$5)+1),"")</f>
        <v>0</v>
      </c>
      <c r="BF142">
        <f>IFERROR(SUM(BD5:BD142),"")</f>
        <v>0</v>
      </c>
      <c r="BG142" cm="1">
        <f t="array" ref="BG142">_xlfn.SWITCH(Charts!$B$3,"average", AVERAGE(INDIRECT(ADDRESS(137+3,BG$2+1,,,"Instances") &amp; ":" &amp; ADDRESS(137+3,BG$2+1))),"median", MEDIAN(INDIRECT(ADDRESS(137+3,BG$2+1,,,"Instances") &amp; ":" &amp; ADDRESS(137+3,BG$2+1))),"min", MIN(INDIRECT(ADDRESS(137+3,BG$2+1,,,"Instances") &amp; ":" &amp; ADDRESS(137+3,BG$2+1))),"max", MAX(INDIRECT(ADDRESS(137+3,BG$2+1,,,"Instances") &amp; ":" &amp; ADDRESS(137+3,BG$2+1))),"diff", MAX(INDIRECT(ADDRESS(137+3,BG$2+1,,,"Instances") &amp; ":" &amp; ADDRESS(137+3,BG$2+1)))-MIN(INDIRECT(ADDRESS(137+3,BG$2+1,,,"Instances") &amp; ":" &amp; ADDRESS(137+3,BG$2+1))))</f>
        <v>0</v>
      </c>
      <c r="BH142">
        <f>IFERROR(SMALL(BG5:BG343,ROW()-ROW($BH$5)+1),"")</f>
        <v>0</v>
      </c>
      <c r="BJ142">
        <f>IFERROR(SUM(BH5:BH142),"")</f>
        <v>0</v>
      </c>
      <c r="BK142" cm="1">
        <f t="array" ref="BK142">_xlfn.SWITCH(Charts!$B$3,"average", AVERAGE(INDIRECT(ADDRESS(137+3,BK$2+1,,,"Instances") &amp; ":" &amp; ADDRESS(137+3,BK$2+1))),"median", MEDIAN(INDIRECT(ADDRESS(137+3,BK$2+1,,,"Instances") &amp; ":" &amp; ADDRESS(137+3,BK$2+1))),"min", MIN(INDIRECT(ADDRESS(137+3,BK$2+1,,,"Instances") &amp; ":" &amp; ADDRESS(137+3,BK$2+1))),"max", MAX(INDIRECT(ADDRESS(137+3,BK$2+1,,,"Instances") &amp; ":" &amp; ADDRESS(137+3,BK$2+1))),"diff", MAX(INDIRECT(ADDRESS(137+3,BK$2+1,,,"Instances") &amp; ":" &amp; ADDRESS(137+3,BK$2+1)))-MIN(INDIRECT(ADDRESS(137+3,BK$2+1,,,"Instances") &amp; ":" &amp; ADDRESS(137+3,BK$2+1))))</f>
        <v>0</v>
      </c>
      <c r="BL142">
        <f>IFERROR(SMALL(BK5:BK343,ROW()-ROW($BL$5)+1),"")</f>
        <v>0</v>
      </c>
      <c r="BN142">
        <f>IFERROR(SUM(BL5:BL142),"")</f>
        <v>0</v>
      </c>
      <c r="BO142" cm="1">
        <f t="array" ref="BO142">_xlfn.SWITCH(Charts!$B$3,"average", AVERAGE(INDIRECT(ADDRESS(137+3,BO$2+1,,,"Instances") &amp; ":" &amp; ADDRESS(137+3,BO$2+1))),"median", MEDIAN(INDIRECT(ADDRESS(137+3,BO$2+1,,,"Instances") &amp; ":" &amp; ADDRESS(137+3,BO$2+1))),"min", MIN(INDIRECT(ADDRESS(137+3,BO$2+1,,,"Instances") &amp; ":" &amp; ADDRESS(137+3,BO$2+1))),"max", MAX(INDIRECT(ADDRESS(137+3,BO$2+1,,,"Instances") &amp; ":" &amp; ADDRESS(137+3,BO$2+1))),"diff", MAX(INDIRECT(ADDRESS(137+3,BO$2+1,,,"Instances") &amp; ":" &amp; ADDRESS(137+3,BO$2+1)))-MIN(INDIRECT(ADDRESS(137+3,BO$2+1,,,"Instances") &amp; ":" &amp; ADDRESS(137+3,BO$2+1))))</f>
        <v>0</v>
      </c>
      <c r="BP142">
        <f>IFERROR(SMALL(BO5:BO343,ROW()-ROW($BP$5)+1),"")</f>
        <v>0</v>
      </c>
      <c r="BR142">
        <f>IFERROR(SUM(BP5:BP142),"")</f>
        <v>0</v>
      </c>
      <c r="BU142">
        <f>IF(Charts!$B$3="none",E1844,IF(AM1844="",NA(),AM1844))</f>
        <v>0</v>
      </c>
      <c r="BV142">
        <f>IF(Charts!$B$3="none",F1844,IF(AN1844="",NA(),AN1844))</f>
        <v>0</v>
      </c>
      <c r="BW142">
        <f>IF(Charts!$B$3="none",G1844,IF(AO1844="",NA(),AO1844))</f>
        <v>0</v>
      </c>
      <c r="BX142">
        <f>IF(Charts!$B$3="none",H1844,IF(AP1844="",NA(),AP1844))</f>
        <v>0</v>
      </c>
      <c r="BY142">
        <f>IF(Charts!$B$3="none",I1844,IF(AQ1844="",NA(),AQ1844))</f>
        <v>0</v>
      </c>
      <c r="BZ142">
        <f>IF(Charts!$B$3="none",J1844,IF(AR1844="",NA(),AR1844))</f>
        <v>0</v>
      </c>
      <c r="CA142">
        <f>IF(Charts!$B$3="none",K1844,IF(AS1844="",NA(),AS1844))</f>
        <v>0</v>
      </c>
      <c r="CB142">
        <f>IF(Charts!$B$3="none",L1844,IF(AT1844="",NA(),AT1844))</f>
        <v>0</v>
      </c>
      <c r="CC142">
        <f>IF(Charts!$B$3="none",M1844,IF(AU1844="",NA(),AU1844))</f>
        <v>0</v>
      </c>
      <c r="CD142">
        <f>IF(Charts!$B$3="none",N1844,IF(AV1844="",NA(),AV1844))</f>
        <v>0</v>
      </c>
      <c r="CE142">
        <f>IF(Charts!$B$3="none",O1844,IF(AW1844="",NA(),AW1844))</f>
        <v>0</v>
      </c>
      <c r="CF142">
        <f>IF(Charts!$B$3="none",P1844,IF(AX1844="",NA(),AX1844))</f>
        <v>0</v>
      </c>
      <c r="CG142">
        <f>IF(Charts!$B$3="none",Q1844,IF(AY1844="",NA(),AY1844))</f>
        <v>0</v>
      </c>
      <c r="CH142">
        <f>IF(Charts!$B$3="none",R1844,IF(AZ1844="",NA(),AZ1844))</f>
        <v>0</v>
      </c>
      <c r="CI142">
        <f>IF(Charts!$B$3="none",S1844,IF(BA1844="",NA(),BA1844))</f>
        <v>0</v>
      </c>
      <c r="CJ142">
        <f>IF(Charts!$B$3="none",T1844,IF(BB1844="",NA(),BB1844))</f>
        <v>0</v>
      </c>
      <c r="CK142">
        <f>IF(Charts!$B$3="none",U1844,IF(BC1844="",NA(),BC1844))</f>
        <v>0</v>
      </c>
      <c r="CL142">
        <f>IF(Charts!$B$3="none",V1844,IF(BD1844="",NA(),BD1844))</f>
        <v>0</v>
      </c>
      <c r="CM142">
        <f>IF(Charts!$B$3="none",W1844,IF(BE1844="",NA(),BE1844))</f>
        <v>0</v>
      </c>
      <c r="CN142">
        <f>IF(Charts!$B$3="none",X1844,IF(BF1844="",NA(),BF1844))</f>
        <v>0</v>
      </c>
      <c r="CO142">
        <f>IF(Charts!$B$3="none",Y1844,IF(BG1844="",NA(),BG1844))</f>
        <v>0</v>
      </c>
      <c r="CP142">
        <f>IF(Charts!$B$3="none",Z1844,IF(BH1844="",NA(),BH1844))</f>
        <v>0</v>
      </c>
      <c r="CQ142">
        <f>IF(Charts!$B$3="none",AA1844,IF(BI1844="",NA(),BI1844))</f>
        <v>0</v>
      </c>
      <c r="CR142">
        <f>IF(Charts!$B$3="none",AB1844,IF(BJ1844="",NA(),BJ1844))</f>
        <v>0</v>
      </c>
      <c r="CS142">
        <f>IF(Charts!$B$3="none",AC1844,IF(BK1844="",NA(),BK1844))</f>
        <v>0</v>
      </c>
      <c r="CT142">
        <f>IF(Charts!$B$3="none",AD1844,IF(BL1844="",NA(),BL1844))</f>
        <v>0</v>
      </c>
      <c r="CU142">
        <f>IF(Charts!$B$3="none",AE1844,IF(BM1844="",NA(),BM1844))</f>
        <v>0</v>
      </c>
      <c r="CV142">
        <f>IF(Charts!$B$3="none",AF1844,IF(BN1844="",NA(),BN1844))</f>
        <v>0</v>
      </c>
      <c r="CW142">
        <f>IF(Charts!$B$3="none",AG1844,IF(BO1844="",NA(),BO1844))</f>
        <v>0</v>
      </c>
      <c r="CX142">
        <f>IF(Charts!$B$3="none",AH1844,IF(BP1844="",NA(),BP1844))</f>
        <v>0</v>
      </c>
      <c r="CY142">
        <f>IF(Charts!$B$3="none",AI1844,IF(BQ1844="",NA(),BQ1844))</f>
        <v>0</v>
      </c>
      <c r="CZ142">
        <f>IF(Charts!$B$3="none",AJ1844,IF(BR1844="",NA(),BR1844))</f>
        <v>0</v>
      </c>
    </row>
    <row r="143" spans="4:104">
      <c r="D143">
        <v>139</v>
      </c>
      <c r="E143">
        <f>IF(INDIRECT(ADDRESS($D143+2,E$2+1,,,"Instances"))="","",INDIRECT(ADDRESS($D143+2,E$2+1,,,"Instances")))</f>
        <v>0</v>
      </c>
      <c r="F143">
        <f>IFERROR(SMALL(E5:E343,ROW()-ROW($F$5)+1),"")</f>
        <v>0</v>
      </c>
      <c r="H143">
        <f>IFERROR(SUM(F5:F143),"")</f>
        <v>0</v>
      </c>
      <c r="I143">
        <f>IF(INDIRECT(ADDRESS($D143+2,I$2+1,,,"Instances"))="","",INDIRECT(ADDRESS($D143+2,I$2+1,,,"Instances")))</f>
        <v>0</v>
      </c>
      <c r="J143">
        <f>IFERROR(SMALL(I5:I343,ROW()-ROW($J$5)+1),"")</f>
        <v>0</v>
      </c>
      <c r="L143">
        <f>IFERROR(SUM(J5:J143),"")</f>
        <v>0</v>
      </c>
      <c r="M143">
        <f>IF(INDIRECT(ADDRESS($D143+2,M$2+1,,,"Instances"))="","",INDIRECT(ADDRESS($D143+2,M$2+1,,,"Instances")))</f>
        <v>0</v>
      </c>
      <c r="N143">
        <f>IFERROR(SMALL(M5:M343,ROW()-ROW($N$5)+1),"")</f>
        <v>0</v>
      </c>
      <c r="P143">
        <f>IFERROR(SUM(N5:N143),"")</f>
        <v>0</v>
      </c>
      <c r="Q143">
        <f>IF(INDIRECT(ADDRESS($D143+2,Q$2+1,,,"Instances"))="","",INDIRECT(ADDRESS($D143+2,Q$2+1,,,"Instances")))</f>
        <v>0</v>
      </c>
      <c r="R143">
        <f>IFERROR(SMALL(Q5:Q343,ROW()-ROW($R$5)+1),"")</f>
        <v>0</v>
      </c>
      <c r="T143">
        <f>IFERROR(SUM(R5:R143),"")</f>
        <v>0</v>
      </c>
      <c r="U143">
        <f>IF(INDIRECT(ADDRESS($D143+2,U$2+1,,,"Instances"))="","",INDIRECT(ADDRESS($D143+2,U$2+1,,,"Instances")))</f>
        <v>0</v>
      </c>
      <c r="V143">
        <f>IFERROR(SMALL(U5:U343,ROW()-ROW($V$5)+1),"")</f>
        <v>0</v>
      </c>
      <c r="X143">
        <f>IFERROR(SUM(V5:V143),"")</f>
        <v>0</v>
      </c>
      <c r="Y143">
        <f>IF(INDIRECT(ADDRESS($D143+2,Y$2+1,,,"Instances"))="","",INDIRECT(ADDRESS($D143+2,Y$2+1,,,"Instances")))</f>
        <v>0</v>
      </c>
      <c r="Z143">
        <f>IFERROR(SMALL(Y5:Y343,ROW()-ROW($Z$5)+1),"")</f>
        <v>0</v>
      </c>
      <c r="AB143">
        <f>IFERROR(SUM(Z5:Z143),"")</f>
        <v>0</v>
      </c>
      <c r="AC143">
        <f>IF(INDIRECT(ADDRESS($D143+2,AC$2+1,,,"Instances"))="","",INDIRECT(ADDRESS($D143+2,AC$2+1,,,"Instances")))</f>
        <v>0</v>
      </c>
      <c r="AD143">
        <f>IFERROR(SMALL(AC5:AC343,ROW()-ROW($AD$5)+1),"")</f>
        <v>0</v>
      </c>
      <c r="AF143">
        <f>IFERROR(SUM(AD5:AD143),"")</f>
        <v>0</v>
      </c>
      <c r="AG143">
        <f>IF(INDIRECT(ADDRESS($D143+2,AG$2+1,,,"Instances"))="","",INDIRECT(ADDRESS($D143+2,AG$2+1,,,"Instances")))</f>
        <v>0</v>
      </c>
      <c r="AH143">
        <f>IFERROR(SMALL(AG5:AG343,ROW()-ROW($AH$5)+1),"")</f>
        <v>0</v>
      </c>
      <c r="AJ143">
        <f>IFERROR(SUM(AH5:AH143),"")</f>
        <v>0</v>
      </c>
      <c r="AL143">
        <v>139</v>
      </c>
      <c r="AM143" cm="1">
        <f t="array" ref="AM143">_xlfn.SWITCH(Charts!$B$3,"average", AVERAGE(INDIRECT(ADDRESS(138+3,AM$2+1,,,"Instances") &amp; ":" &amp; ADDRESS(138+3,AM$2+1))),"median", MEDIAN(INDIRECT(ADDRESS(138+3,AM$2+1,,,"Instances") &amp; ":" &amp; ADDRESS(138+3,AM$2+1))),"min", MIN(INDIRECT(ADDRESS(138+3,AM$2+1,,,"Instances") &amp; ":" &amp; ADDRESS(138+3,AM$2+1))),"max", MAX(INDIRECT(ADDRESS(138+3,AM$2+1,,,"Instances") &amp; ":" &amp; ADDRESS(138+3,AM$2+1))),"diff", MAX(INDIRECT(ADDRESS(138+3,AM$2+1,,,"Instances") &amp; ":" &amp; ADDRESS(138+3,AM$2+1)))-MIN(INDIRECT(ADDRESS(138+3,AM$2+1,,,"Instances") &amp; ":" &amp; ADDRESS(138+3,AM$2+1))))</f>
        <v>0</v>
      </c>
      <c r="AN143">
        <f>IFERROR(SMALL(AM5:AM343,ROW()-ROW($AN$5)+1),"")</f>
        <v>0</v>
      </c>
      <c r="AP143">
        <f>IFERROR(SUM(AN5:AN143),"")</f>
        <v>0</v>
      </c>
      <c r="AQ143" cm="1">
        <f t="array" ref="AQ143">_xlfn.SWITCH(Charts!$B$3,"average", AVERAGE(INDIRECT(ADDRESS(138+3,AQ$2+1,,,"Instances") &amp; ":" &amp; ADDRESS(138+3,AQ$2+1))),"median", MEDIAN(INDIRECT(ADDRESS(138+3,AQ$2+1,,,"Instances") &amp; ":" &amp; ADDRESS(138+3,AQ$2+1))),"min", MIN(INDIRECT(ADDRESS(138+3,AQ$2+1,,,"Instances") &amp; ":" &amp; ADDRESS(138+3,AQ$2+1))),"max", MAX(INDIRECT(ADDRESS(138+3,AQ$2+1,,,"Instances") &amp; ":" &amp; ADDRESS(138+3,AQ$2+1))),"diff", MAX(INDIRECT(ADDRESS(138+3,AQ$2+1,,,"Instances") &amp; ":" &amp; ADDRESS(138+3,AQ$2+1)))-MIN(INDIRECT(ADDRESS(138+3,AQ$2+1,,,"Instances") &amp; ":" &amp; ADDRESS(138+3,AQ$2+1))))</f>
        <v>0</v>
      </c>
      <c r="AR143">
        <f>IFERROR(SMALL(AQ5:AQ343,ROW()-ROW($AR$5)+1),"")</f>
        <v>0</v>
      </c>
      <c r="AT143">
        <f>IFERROR(SUM(AR5:AR143),"")</f>
        <v>0</v>
      </c>
      <c r="AU143" cm="1">
        <f t="array" ref="AU143">_xlfn.SWITCH(Charts!$B$3,"average", AVERAGE(INDIRECT(ADDRESS(138+3,AU$2+1,,,"Instances") &amp; ":" &amp; ADDRESS(138+3,AU$2+1))),"median", MEDIAN(INDIRECT(ADDRESS(138+3,AU$2+1,,,"Instances") &amp; ":" &amp; ADDRESS(138+3,AU$2+1))),"min", MIN(INDIRECT(ADDRESS(138+3,AU$2+1,,,"Instances") &amp; ":" &amp; ADDRESS(138+3,AU$2+1))),"max", MAX(INDIRECT(ADDRESS(138+3,AU$2+1,,,"Instances") &amp; ":" &amp; ADDRESS(138+3,AU$2+1))),"diff", MAX(INDIRECT(ADDRESS(138+3,AU$2+1,,,"Instances") &amp; ":" &amp; ADDRESS(138+3,AU$2+1)))-MIN(INDIRECT(ADDRESS(138+3,AU$2+1,,,"Instances") &amp; ":" &amp; ADDRESS(138+3,AU$2+1))))</f>
        <v>0</v>
      </c>
      <c r="AV143">
        <f>IFERROR(SMALL(AU5:AU343,ROW()-ROW($AV$5)+1),"")</f>
        <v>0</v>
      </c>
      <c r="AX143">
        <f>IFERROR(SUM(AV5:AV143),"")</f>
        <v>0</v>
      </c>
      <c r="AY143" cm="1">
        <f t="array" ref="AY143">_xlfn.SWITCH(Charts!$B$3,"average", AVERAGE(INDIRECT(ADDRESS(138+3,AY$2+1,,,"Instances") &amp; ":" &amp; ADDRESS(138+3,AY$2+1))),"median", MEDIAN(INDIRECT(ADDRESS(138+3,AY$2+1,,,"Instances") &amp; ":" &amp; ADDRESS(138+3,AY$2+1))),"min", MIN(INDIRECT(ADDRESS(138+3,AY$2+1,,,"Instances") &amp; ":" &amp; ADDRESS(138+3,AY$2+1))),"max", MAX(INDIRECT(ADDRESS(138+3,AY$2+1,,,"Instances") &amp; ":" &amp; ADDRESS(138+3,AY$2+1))),"diff", MAX(INDIRECT(ADDRESS(138+3,AY$2+1,,,"Instances") &amp; ":" &amp; ADDRESS(138+3,AY$2+1)))-MIN(INDIRECT(ADDRESS(138+3,AY$2+1,,,"Instances") &amp; ":" &amp; ADDRESS(138+3,AY$2+1))))</f>
        <v>0</v>
      </c>
      <c r="AZ143">
        <f>IFERROR(SMALL(AY5:AY343,ROW()-ROW($AZ$5)+1),"")</f>
        <v>0</v>
      </c>
      <c r="BB143">
        <f>IFERROR(SUM(AZ5:AZ143),"")</f>
        <v>0</v>
      </c>
      <c r="BC143" cm="1">
        <f t="array" ref="BC143">_xlfn.SWITCH(Charts!$B$3,"average", AVERAGE(INDIRECT(ADDRESS(138+3,BC$2+1,,,"Instances") &amp; ":" &amp; ADDRESS(138+3,BC$2+1))),"median", MEDIAN(INDIRECT(ADDRESS(138+3,BC$2+1,,,"Instances") &amp; ":" &amp; ADDRESS(138+3,BC$2+1))),"min", MIN(INDIRECT(ADDRESS(138+3,BC$2+1,,,"Instances") &amp; ":" &amp; ADDRESS(138+3,BC$2+1))),"max", MAX(INDIRECT(ADDRESS(138+3,BC$2+1,,,"Instances") &amp; ":" &amp; ADDRESS(138+3,BC$2+1))),"diff", MAX(INDIRECT(ADDRESS(138+3,BC$2+1,,,"Instances") &amp; ":" &amp; ADDRESS(138+3,BC$2+1)))-MIN(INDIRECT(ADDRESS(138+3,BC$2+1,,,"Instances") &amp; ":" &amp; ADDRESS(138+3,BC$2+1))))</f>
        <v>0</v>
      </c>
      <c r="BD143">
        <f>IFERROR(SMALL(BC5:BC343,ROW()-ROW($BD$5)+1),"")</f>
        <v>0</v>
      </c>
      <c r="BF143">
        <f>IFERROR(SUM(BD5:BD143),"")</f>
        <v>0</v>
      </c>
      <c r="BG143" cm="1">
        <f t="array" ref="BG143">_xlfn.SWITCH(Charts!$B$3,"average", AVERAGE(INDIRECT(ADDRESS(138+3,BG$2+1,,,"Instances") &amp; ":" &amp; ADDRESS(138+3,BG$2+1))),"median", MEDIAN(INDIRECT(ADDRESS(138+3,BG$2+1,,,"Instances") &amp; ":" &amp; ADDRESS(138+3,BG$2+1))),"min", MIN(INDIRECT(ADDRESS(138+3,BG$2+1,,,"Instances") &amp; ":" &amp; ADDRESS(138+3,BG$2+1))),"max", MAX(INDIRECT(ADDRESS(138+3,BG$2+1,,,"Instances") &amp; ":" &amp; ADDRESS(138+3,BG$2+1))),"diff", MAX(INDIRECT(ADDRESS(138+3,BG$2+1,,,"Instances") &amp; ":" &amp; ADDRESS(138+3,BG$2+1)))-MIN(INDIRECT(ADDRESS(138+3,BG$2+1,,,"Instances") &amp; ":" &amp; ADDRESS(138+3,BG$2+1))))</f>
        <v>0</v>
      </c>
      <c r="BH143">
        <f>IFERROR(SMALL(BG5:BG343,ROW()-ROW($BH$5)+1),"")</f>
        <v>0</v>
      </c>
      <c r="BJ143">
        <f>IFERROR(SUM(BH5:BH143),"")</f>
        <v>0</v>
      </c>
      <c r="BK143" cm="1">
        <f t="array" ref="BK143">_xlfn.SWITCH(Charts!$B$3,"average", AVERAGE(INDIRECT(ADDRESS(138+3,BK$2+1,,,"Instances") &amp; ":" &amp; ADDRESS(138+3,BK$2+1))),"median", MEDIAN(INDIRECT(ADDRESS(138+3,BK$2+1,,,"Instances") &amp; ":" &amp; ADDRESS(138+3,BK$2+1))),"min", MIN(INDIRECT(ADDRESS(138+3,BK$2+1,,,"Instances") &amp; ":" &amp; ADDRESS(138+3,BK$2+1))),"max", MAX(INDIRECT(ADDRESS(138+3,BK$2+1,,,"Instances") &amp; ":" &amp; ADDRESS(138+3,BK$2+1))),"diff", MAX(INDIRECT(ADDRESS(138+3,BK$2+1,,,"Instances") &amp; ":" &amp; ADDRESS(138+3,BK$2+1)))-MIN(INDIRECT(ADDRESS(138+3,BK$2+1,,,"Instances") &amp; ":" &amp; ADDRESS(138+3,BK$2+1))))</f>
        <v>0</v>
      </c>
      <c r="BL143">
        <f>IFERROR(SMALL(BK5:BK343,ROW()-ROW($BL$5)+1),"")</f>
        <v>0</v>
      </c>
      <c r="BN143">
        <f>IFERROR(SUM(BL5:BL143),"")</f>
        <v>0</v>
      </c>
      <c r="BO143" cm="1">
        <f t="array" ref="BO143">_xlfn.SWITCH(Charts!$B$3,"average", AVERAGE(INDIRECT(ADDRESS(138+3,BO$2+1,,,"Instances") &amp; ":" &amp; ADDRESS(138+3,BO$2+1))),"median", MEDIAN(INDIRECT(ADDRESS(138+3,BO$2+1,,,"Instances") &amp; ":" &amp; ADDRESS(138+3,BO$2+1))),"min", MIN(INDIRECT(ADDRESS(138+3,BO$2+1,,,"Instances") &amp; ":" &amp; ADDRESS(138+3,BO$2+1))),"max", MAX(INDIRECT(ADDRESS(138+3,BO$2+1,,,"Instances") &amp; ":" &amp; ADDRESS(138+3,BO$2+1))),"diff", MAX(INDIRECT(ADDRESS(138+3,BO$2+1,,,"Instances") &amp; ":" &amp; ADDRESS(138+3,BO$2+1)))-MIN(INDIRECT(ADDRESS(138+3,BO$2+1,,,"Instances") &amp; ":" &amp; ADDRESS(138+3,BO$2+1))))</f>
        <v>0</v>
      </c>
      <c r="BP143">
        <f>IFERROR(SMALL(BO5:BO343,ROW()-ROW($BP$5)+1),"")</f>
        <v>0</v>
      </c>
      <c r="BR143">
        <f>IFERROR(SUM(BP5:BP143),"")</f>
        <v>0</v>
      </c>
      <c r="BU143">
        <f>IF(Charts!$B$3="none",E1845,IF(AM1845="",NA(),AM1845))</f>
        <v>0</v>
      </c>
      <c r="BV143">
        <f>IF(Charts!$B$3="none",F1845,IF(AN1845="",NA(),AN1845))</f>
        <v>0</v>
      </c>
      <c r="BW143">
        <f>IF(Charts!$B$3="none",G1845,IF(AO1845="",NA(),AO1845))</f>
        <v>0</v>
      </c>
      <c r="BX143">
        <f>IF(Charts!$B$3="none",H1845,IF(AP1845="",NA(),AP1845))</f>
        <v>0</v>
      </c>
      <c r="BY143">
        <f>IF(Charts!$B$3="none",I1845,IF(AQ1845="",NA(),AQ1845))</f>
        <v>0</v>
      </c>
      <c r="BZ143">
        <f>IF(Charts!$B$3="none",J1845,IF(AR1845="",NA(),AR1845))</f>
        <v>0</v>
      </c>
      <c r="CA143">
        <f>IF(Charts!$B$3="none",K1845,IF(AS1845="",NA(),AS1845))</f>
        <v>0</v>
      </c>
      <c r="CB143">
        <f>IF(Charts!$B$3="none",L1845,IF(AT1845="",NA(),AT1845))</f>
        <v>0</v>
      </c>
      <c r="CC143">
        <f>IF(Charts!$B$3="none",M1845,IF(AU1845="",NA(),AU1845))</f>
        <v>0</v>
      </c>
      <c r="CD143">
        <f>IF(Charts!$B$3="none",N1845,IF(AV1845="",NA(),AV1845))</f>
        <v>0</v>
      </c>
      <c r="CE143">
        <f>IF(Charts!$B$3="none",O1845,IF(AW1845="",NA(),AW1845))</f>
        <v>0</v>
      </c>
      <c r="CF143">
        <f>IF(Charts!$B$3="none",P1845,IF(AX1845="",NA(),AX1845))</f>
        <v>0</v>
      </c>
      <c r="CG143">
        <f>IF(Charts!$B$3="none",Q1845,IF(AY1845="",NA(),AY1845))</f>
        <v>0</v>
      </c>
      <c r="CH143">
        <f>IF(Charts!$B$3="none",R1845,IF(AZ1845="",NA(),AZ1845))</f>
        <v>0</v>
      </c>
      <c r="CI143">
        <f>IF(Charts!$B$3="none",S1845,IF(BA1845="",NA(),BA1845))</f>
        <v>0</v>
      </c>
      <c r="CJ143">
        <f>IF(Charts!$B$3="none",T1845,IF(BB1845="",NA(),BB1845))</f>
        <v>0</v>
      </c>
      <c r="CK143">
        <f>IF(Charts!$B$3="none",U1845,IF(BC1845="",NA(),BC1845))</f>
        <v>0</v>
      </c>
      <c r="CL143">
        <f>IF(Charts!$B$3="none",V1845,IF(BD1845="",NA(),BD1845))</f>
        <v>0</v>
      </c>
      <c r="CM143">
        <f>IF(Charts!$B$3="none",W1845,IF(BE1845="",NA(),BE1845))</f>
        <v>0</v>
      </c>
      <c r="CN143">
        <f>IF(Charts!$B$3="none",X1845,IF(BF1845="",NA(),BF1845))</f>
        <v>0</v>
      </c>
      <c r="CO143">
        <f>IF(Charts!$B$3="none",Y1845,IF(BG1845="",NA(),BG1845))</f>
        <v>0</v>
      </c>
      <c r="CP143">
        <f>IF(Charts!$B$3="none",Z1845,IF(BH1845="",NA(),BH1845))</f>
        <v>0</v>
      </c>
      <c r="CQ143">
        <f>IF(Charts!$B$3="none",AA1845,IF(BI1845="",NA(),BI1845))</f>
        <v>0</v>
      </c>
      <c r="CR143">
        <f>IF(Charts!$B$3="none",AB1845,IF(BJ1845="",NA(),BJ1845))</f>
        <v>0</v>
      </c>
      <c r="CS143">
        <f>IF(Charts!$B$3="none",AC1845,IF(BK1845="",NA(),BK1845))</f>
        <v>0</v>
      </c>
      <c r="CT143">
        <f>IF(Charts!$B$3="none",AD1845,IF(BL1845="",NA(),BL1845))</f>
        <v>0</v>
      </c>
      <c r="CU143">
        <f>IF(Charts!$B$3="none",AE1845,IF(BM1845="",NA(),BM1845))</f>
        <v>0</v>
      </c>
      <c r="CV143">
        <f>IF(Charts!$B$3="none",AF1845,IF(BN1845="",NA(),BN1845))</f>
        <v>0</v>
      </c>
      <c r="CW143">
        <f>IF(Charts!$B$3="none",AG1845,IF(BO1845="",NA(),BO1845))</f>
        <v>0</v>
      </c>
      <c r="CX143">
        <f>IF(Charts!$B$3="none",AH1845,IF(BP1845="",NA(),BP1845))</f>
        <v>0</v>
      </c>
      <c r="CY143">
        <f>IF(Charts!$B$3="none",AI1845,IF(BQ1845="",NA(),BQ1845))</f>
        <v>0</v>
      </c>
      <c r="CZ143">
        <f>IF(Charts!$B$3="none",AJ1845,IF(BR1845="",NA(),BR1845))</f>
        <v>0</v>
      </c>
    </row>
    <row r="144" spans="4:104">
      <c r="D144">
        <v>140</v>
      </c>
      <c r="E144">
        <f>IF(INDIRECT(ADDRESS($D144+2,E$2+1,,,"Instances"))="","",INDIRECT(ADDRESS($D144+2,E$2+1,,,"Instances")))</f>
        <v>0</v>
      </c>
      <c r="F144">
        <f>IFERROR(SMALL(E5:E343,ROW()-ROW($F$5)+1),"")</f>
        <v>0</v>
      </c>
      <c r="H144">
        <f>IFERROR(SUM(F5:F144),"")</f>
        <v>0</v>
      </c>
      <c r="I144">
        <f>IF(INDIRECT(ADDRESS($D144+2,I$2+1,,,"Instances"))="","",INDIRECT(ADDRESS($D144+2,I$2+1,,,"Instances")))</f>
        <v>0</v>
      </c>
      <c r="J144">
        <f>IFERROR(SMALL(I5:I343,ROW()-ROW($J$5)+1),"")</f>
        <v>0</v>
      </c>
      <c r="L144">
        <f>IFERROR(SUM(J5:J144),"")</f>
        <v>0</v>
      </c>
      <c r="M144">
        <f>IF(INDIRECT(ADDRESS($D144+2,M$2+1,,,"Instances"))="","",INDIRECT(ADDRESS($D144+2,M$2+1,,,"Instances")))</f>
        <v>0</v>
      </c>
      <c r="N144">
        <f>IFERROR(SMALL(M5:M343,ROW()-ROW($N$5)+1),"")</f>
        <v>0</v>
      </c>
      <c r="P144">
        <f>IFERROR(SUM(N5:N144),"")</f>
        <v>0</v>
      </c>
      <c r="Q144">
        <f>IF(INDIRECT(ADDRESS($D144+2,Q$2+1,,,"Instances"))="","",INDIRECT(ADDRESS($D144+2,Q$2+1,,,"Instances")))</f>
        <v>0</v>
      </c>
      <c r="R144">
        <f>IFERROR(SMALL(Q5:Q343,ROW()-ROW($R$5)+1),"")</f>
        <v>0</v>
      </c>
      <c r="T144">
        <f>IFERROR(SUM(R5:R144),"")</f>
        <v>0</v>
      </c>
      <c r="U144">
        <f>IF(INDIRECT(ADDRESS($D144+2,U$2+1,,,"Instances"))="","",INDIRECT(ADDRESS($D144+2,U$2+1,,,"Instances")))</f>
        <v>0</v>
      </c>
      <c r="V144">
        <f>IFERROR(SMALL(U5:U343,ROW()-ROW($V$5)+1),"")</f>
        <v>0</v>
      </c>
      <c r="X144">
        <f>IFERROR(SUM(V5:V144),"")</f>
        <v>0</v>
      </c>
      <c r="Y144">
        <f>IF(INDIRECT(ADDRESS($D144+2,Y$2+1,,,"Instances"))="","",INDIRECT(ADDRESS($D144+2,Y$2+1,,,"Instances")))</f>
        <v>0</v>
      </c>
      <c r="Z144">
        <f>IFERROR(SMALL(Y5:Y343,ROW()-ROW($Z$5)+1),"")</f>
        <v>0</v>
      </c>
      <c r="AB144">
        <f>IFERROR(SUM(Z5:Z144),"")</f>
        <v>0</v>
      </c>
      <c r="AC144">
        <f>IF(INDIRECT(ADDRESS($D144+2,AC$2+1,,,"Instances"))="","",INDIRECT(ADDRESS($D144+2,AC$2+1,,,"Instances")))</f>
        <v>0</v>
      </c>
      <c r="AD144">
        <f>IFERROR(SMALL(AC5:AC343,ROW()-ROW($AD$5)+1),"")</f>
        <v>0</v>
      </c>
      <c r="AF144">
        <f>IFERROR(SUM(AD5:AD144),"")</f>
        <v>0</v>
      </c>
      <c r="AG144">
        <f>IF(INDIRECT(ADDRESS($D144+2,AG$2+1,,,"Instances"))="","",INDIRECT(ADDRESS($D144+2,AG$2+1,,,"Instances")))</f>
        <v>0</v>
      </c>
      <c r="AH144">
        <f>IFERROR(SMALL(AG5:AG343,ROW()-ROW($AH$5)+1),"")</f>
        <v>0</v>
      </c>
      <c r="AJ144">
        <f>IFERROR(SUM(AH5:AH144),"")</f>
        <v>0</v>
      </c>
      <c r="AL144">
        <v>140</v>
      </c>
      <c r="AM144" cm="1">
        <f t="array" ref="AM144">_xlfn.SWITCH(Charts!$B$3,"average", AVERAGE(INDIRECT(ADDRESS(139+3,AM$2+1,,,"Instances") &amp; ":" &amp; ADDRESS(139+3,AM$2+1))),"median", MEDIAN(INDIRECT(ADDRESS(139+3,AM$2+1,,,"Instances") &amp; ":" &amp; ADDRESS(139+3,AM$2+1))),"min", MIN(INDIRECT(ADDRESS(139+3,AM$2+1,,,"Instances") &amp; ":" &amp; ADDRESS(139+3,AM$2+1))),"max", MAX(INDIRECT(ADDRESS(139+3,AM$2+1,,,"Instances") &amp; ":" &amp; ADDRESS(139+3,AM$2+1))),"diff", MAX(INDIRECT(ADDRESS(139+3,AM$2+1,,,"Instances") &amp; ":" &amp; ADDRESS(139+3,AM$2+1)))-MIN(INDIRECT(ADDRESS(139+3,AM$2+1,,,"Instances") &amp; ":" &amp; ADDRESS(139+3,AM$2+1))))</f>
        <v>0</v>
      </c>
      <c r="AN144">
        <f>IFERROR(SMALL(AM5:AM343,ROW()-ROW($AN$5)+1),"")</f>
        <v>0</v>
      </c>
      <c r="AP144">
        <f>IFERROR(SUM(AN5:AN144),"")</f>
        <v>0</v>
      </c>
      <c r="AQ144" cm="1">
        <f t="array" ref="AQ144">_xlfn.SWITCH(Charts!$B$3,"average", AVERAGE(INDIRECT(ADDRESS(139+3,AQ$2+1,,,"Instances") &amp; ":" &amp; ADDRESS(139+3,AQ$2+1))),"median", MEDIAN(INDIRECT(ADDRESS(139+3,AQ$2+1,,,"Instances") &amp; ":" &amp; ADDRESS(139+3,AQ$2+1))),"min", MIN(INDIRECT(ADDRESS(139+3,AQ$2+1,,,"Instances") &amp; ":" &amp; ADDRESS(139+3,AQ$2+1))),"max", MAX(INDIRECT(ADDRESS(139+3,AQ$2+1,,,"Instances") &amp; ":" &amp; ADDRESS(139+3,AQ$2+1))),"diff", MAX(INDIRECT(ADDRESS(139+3,AQ$2+1,,,"Instances") &amp; ":" &amp; ADDRESS(139+3,AQ$2+1)))-MIN(INDIRECT(ADDRESS(139+3,AQ$2+1,,,"Instances") &amp; ":" &amp; ADDRESS(139+3,AQ$2+1))))</f>
        <v>0</v>
      </c>
      <c r="AR144">
        <f>IFERROR(SMALL(AQ5:AQ343,ROW()-ROW($AR$5)+1),"")</f>
        <v>0</v>
      </c>
      <c r="AT144">
        <f>IFERROR(SUM(AR5:AR144),"")</f>
        <v>0</v>
      </c>
      <c r="AU144" cm="1">
        <f t="array" ref="AU144">_xlfn.SWITCH(Charts!$B$3,"average", AVERAGE(INDIRECT(ADDRESS(139+3,AU$2+1,,,"Instances") &amp; ":" &amp; ADDRESS(139+3,AU$2+1))),"median", MEDIAN(INDIRECT(ADDRESS(139+3,AU$2+1,,,"Instances") &amp; ":" &amp; ADDRESS(139+3,AU$2+1))),"min", MIN(INDIRECT(ADDRESS(139+3,AU$2+1,,,"Instances") &amp; ":" &amp; ADDRESS(139+3,AU$2+1))),"max", MAX(INDIRECT(ADDRESS(139+3,AU$2+1,,,"Instances") &amp; ":" &amp; ADDRESS(139+3,AU$2+1))),"diff", MAX(INDIRECT(ADDRESS(139+3,AU$2+1,,,"Instances") &amp; ":" &amp; ADDRESS(139+3,AU$2+1)))-MIN(INDIRECT(ADDRESS(139+3,AU$2+1,,,"Instances") &amp; ":" &amp; ADDRESS(139+3,AU$2+1))))</f>
        <v>0</v>
      </c>
      <c r="AV144">
        <f>IFERROR(SMALL(AU5:AU343,ROW()-ROW($AV$5)+1),"")</f>
        <v>0</v>
      </c>
      <c r="AX144">
        <f>IFERROR(SUM(AV5:AV144),"")</f>
        <v>0</v>
      </c>
      <c r="AY144" cm="1">
        <f t="array" ref="AY144">_xlfn.SWITCH(Charts!$B$3,"average", AVERAGE(INDIRECT(ADDRESS(139+3,AY$2+1,,,"Instances") &amp; ":" &amp; ADDRESS(139+3,AY$2+1))),"median", MEDIAN(INDIRECT(ADDRESS(139+3,AY$2+1,,,"Instances") &amp; ":" &amp; ADDRESS(139+3,AY$2+1))),"min", MIN(INDIRECT(ADDRESS(139+3,AY$2+1,,,"Instances") &amp; ":" &amp; ADDRESS(139+3,AY$2+1))),"max", MAX(INDIRECT(ADDRESS(139+3,AY$2+1,,,"Instances") &amp; ":" &amp; ADDRESS(139+3,AY$2+1))),"diff", MAX(INDIRECT(ADDRESS(139+3,AY$2+1,,,"Instances") &amp; ":" &amp; ADDRESS(139+3,AY$2+1)))-MIN(INDIRECT(ADDRESS(139+3,AY$2+1,,,"Instances") &amp; ":" &amp; ADDRESS(139+3,AY$2+1))))</f>
        <v>0</v>
      </c>
      <c r="AZ144">
        <f>IFERROR(SMALL(AY5:AY343,ROW()-ROW($AZ$5)+1),"")</f>
        <v>0</v>
      </c>
      <c r="BB144">
        <f>IFERROR(SUM(AZ5:AZ144),"")</f>
        <v>0</v>
      </c>
      <c r="BC144" cm="1">
        <f t="array" ref="BC144">_xlfn.SWITCH(Charts!$B$3,"average", AVERAGE(INDIRECT(ADDRESS(139+3,BC$2+1,,,"Instances") &amp; ":" &amp; ADDRESS(139+3,BC$2+1))),"median", MEDIAN(INDIRECT(ADDRESS(139+3,BC$2+1,,,"Instances") &amp; ":" &amp; ADDRESS(139+3,BC$2+1))),"min", MIN(INDIRECT(ADDRESS(139+3,BC$2+1,,,"Instances") &amp; ":" &amp; ADDRESS(139+3,BC$2+1))),"max", MAX(INDIRECT(ADDRESS(139+3,BC$2+1,,,"Instances") &amp; ":" &amp; ADDRESS(139+3,BC$2+1))),"diff", MAX(INDIRECT(ADDRESS(139+3,BC$2+1,,,"Instances") &amp; ":" &amp; ADDRESS(139+3,BC$2+1)))-MIN(INDIRECT(ADDRESS(139+3,BC$2+1,,,"Instances") &amp; ":" &amp; ADDRESS(139+3,BC$2+1))))</f>
        <v>0</v>
      </c>
      <c r="BD144">
        <f>IFERROR(SMALL(BC5:BC343,ROW()-ROW($BD$5)+1),"")</f>
        <v>0</v>
      </c>
      <c r="BF144">
        <f>IFERROR(SUM(BD5:BD144),"")</f>
        <v>0</v>
      </c>
      <c r="BG144" cm="1">
        <f t="array" ref="BG144">_xlfn.SWITCH(Charts!$B$3,"average", AVERAGE(INDIRECT(ADDRESS(139+3,BG$2+1,,,"Instances") &amp; ":" &amp; ADDRESS(139+3,BG$2+1))),"median", MEDIAN(INDIRECT(ADDRESS(139+3,BG$2+1,,,"Instances") &amp; ":" &amp; ADDRESS(139+3,BG$2+1))),"min", MIN(INDIRECT(ADDRESS(139+3,BG$2+1,,,"Instances") &amp; ":" &amp; ADDRESS(139+3,BG$2+1))),"max", MAX(INDIRECT(ADDRESS(139+3,BG$2+1,,,"Instances") &amp; ":" &amp; ADDRESS(139+3,BG$2+1))),"diff", MAX(INDIRECT(ADDRESS(139+3,BG$2+1,,,"Instances") &amp; ":" &amp; ADDRESS(139+3,BG$2+1)))-MIN(INDIRECT(ADDRESS(139+3,BG$2+1,,,"Instances") &amp; ":" &amp; ADDRESS(139+3,BG$2+1))))</f>
        <v>0</v>
      </c>
      <c r="BH144">
        <f>IFERROR(SMALL(BG5:BG343,ROW()-ROW($BH$5)+1),"")</f>
        <v>0</v>
      </c>
      <c r="BJ144">
        <f>IFERROR(SUM(BH5:BH144),"")</f>
        <v>0</v>
      </c>
      <c r="BK144" cm="1">
        <f t="array" ref="BK144">_xlfn.SWITCH(Charts!$B$3,"average", AVERAGE(INDIRECT(ADDRESS(139+3,BK$2+1,,,"Instances") &amp; ":" &amp; ADDRESS(139+3,BK$2+1))),"median", MEDIAN(INDIRECT(ADDRESS(139+3,BK$2+1,,,"Instances") &amp; ":" &amp; ADDRESS(139+3,BK$2+1))),"min", MIN(INDIRECT(ADDRESS(139+3,BK$2+1,,,"Instances") &amp; ":" &amp; ADDRESS(139+3,BK$2+1))),"max", MAX(INDIRECT(ADDRESS(139+3,BK$2+1,,,"Instances") &amp; ":" &amp; ADDRESS(139+3,BK$2+1))),"diff", MAX(INDIRECT(ADDRESS(139+3,BK$2+1,,,"Instances") &amp; ":" &amp; ADDRESS(139+3,BK$2+1)))-MIN(INDIRECT(ADDRESS(139+3,BK$2+1,,,"Instances") &amp; ":" &amp; ADDRESS(139+3,BK$2+1))))</f>
        <v>0</v>
      </c>
      <c r="BL144">
        <f>IFERROR(SMALL(BK5:BK343,ROW()-ROW($BL$5)+1),"")</f>
        <v>0</v>
      </c>
      <c r="BN144">
        <f>IFERROR(SUM(BL5:BL144),"")</f>
        <v>0</v>
      </c>
      <c r="BO144" cm="1">
        <f t="array" ref="BO144">_xlfn.SWITCH(Charts!$B$3,"average", AVERAGE(INDIRECT(ADDRESS(139+3,BO$2+1,,,"Instances") &amp; ":" &amp; ADDRESS(139+3,BO$2+1))),"median", MEDIAN(INDIRECT(ADDRESS(139+3,BO$2+1,,,"Instances") &amp; ":" &amp; ADDRESS(139+3,BO$2+1))),"min", MIN(INDIRECT(ADDRESS(139+3,BO$2+1,,,"Instances") &amp; ":" &amp; ADDRESS(139+3,BO$2+1))),"max", MAX(INDIRECT(ADDRESS(139+3,BO$2+1,,,"Instances") &amp; ":" &amp; ADDRESS(139+3,BO$2+1))),"diff", MAX(INDIRECT(ADDRESS(139+3,BO$2+1,,,"Instances") &amp; ":" &amp; ADDRESS(139+3,BO$2+1)))-MIN(INDIRECT(ADDRESS(139+3,BO$2+1,,,"Instances") &amp; ":" &amp; ADDRESS(139+3,BO$2+1))))</f>
        <v>0</v>
      </c>
      <c r="BP144">
        <f>IFERROR(SMALL(BO5:BO343,ROW()-ROW($BP$5)+1),"")</f>
        <v>0</v>
      </c>
      <c r="BR144">
        <f>IFERROR(SUM(BP5:BP144),"")</f>
        <v>0</v>
      </c>
      <c r="BU144">
        <f>IF(Charts!$B$3="none",E1846,IF(AM1846="",NA(),AM1846))</f>
        <v>0</v>
      </c>
      <c r="BV144">
        <f>IF(Charts!$B$3="none",F1846,IF(AN1846="",NA(),AN1846))</f>
        <v>0</v>
      </c>
      <c r="BW144">
        <f>IF(Charts!$B$3="none",G1846,IF(AO1846="",NA(),AO1846))</f>
        <v>0</v>
      </c>
      <c r="BX144">
        <f>IF(Charts!$B$3="none",H1846,IF(AP1846="",NA(),AP1846))</f>
        <v>0</v>
      </c>
      <c r="BY144">
        <f>IF(Charts!$B$3="none",I1846,IF(AQ1846="",NA(),AQ1846))</f>
        <v>0</v>
      </c>
      <c r="BZ144">
        <f>IF(Charts!$B$3="none",J1846,IF(AR1846="",NA(),AR1846))</f>
        <v>0</v>
      </c>
      <c r="CA144">
        <f>IF(Charts!$B$3="none",K1846,IF(AS1846="",NA(),AS1846))</f>
        <v>0</v>
      </c>
      <c r="CB144">
        <f>IF(Charts!$B$3="none",L1846,IF(AT1846="",NA(),AT1846))</f>
        <v>0</v>
      </c>
      <c r="CC144">
        <f>IF(Charts!$B$3="none",M1846,IF(AU1846="",NA(),AU1846))</f>
        <v>0</v>
      </c>
      <c r="CD144">
        <f>IF(Charts!$B$3="none",N1846,IF(AV1846="",NA(),AV1846))</f>
        <v>0</v>
      </c>
      <c r="CE144">
        <f>IF(Charts!$B$3="none",O1846,IF(AW1846="",NA(),AW1846))</f>
        <v>0</v>
      </c>
      <c r="CF144">
        <f>IF(Charts!$B$3="none",P1846,IF(AX1846="",NA(),AX1846))</f>
        <v>0</v>
      </c>
      <c r="CG144">
        <f>IF(Charts!$B$3="none",Q1846,IF(AY1846="",NA(),AY1846))</f>
        <v>0</v>
      </c>
      <c r="CH144">
        <f>IF(Charts!$B$3="none",R1846,IF(AZ1846="",NA(),AZ1846))</f>
        <v>0</v>
      </c>
      <c r="CI144">
        <f>IF(Charts!$B$3="none",S1846,IF(BA1846="",NA(),BA1846))</f>
        <v>0</v>
      </c>
      <c r="CJ144">
        <f>IF(Charts!$B$3="none",T1846,IF(BB1846="",NA(),BB1846))</f>
        <v>0</v>
      </c>
      <c r="CK144">
        <f>IF(Charts!$B$3="none",U1846,IF(BC1846="",NA(),BC1846))</f>
        <v>0</v>
      </c>
      <c r="CL144">
        <f>IF(Charts!$B$3="none",V1846,IF(BD1846="",NA(),BD1846))</f>
        <v>0</v>
      </c>
      <c r="CM144">
        <f>IF(Charts!$B$3="none",W1846,IF(BE1846="",NA(),BE1846))</f>
        <v>0</v>
      </c>
      <c r="CN144">
        <f>IF(Charts!$B$3="none",X1846,IF(BF1846="",NA(),BF1846))</f>
        <v>0</v>
      </c>
      <c r="CO144">
        <f>IF(Charts!$B$3="none",Y1846,IF(BG1846="",NA(),BG1846))</f>
        <v>0</v>
      </c>
      <c r="CP144">
        <f>IF(Charts!$B$3="none",Z1846,IF(BH1846="",NA(),BH1846))</f>
        <v>0</v>
      </c>
      <c r="CQ144">
        <f>IF(Charts!$B$3="none",AA1846,IF(BI1846="",NA(),BI1846))</f>
        <v>0</v>
      </c>
      <c r="CR144">
        <f>IF(Charts!$B$3="none",AB1846,IF(BJ1846="",NA(),BJ1846))</f>
        <v>0</v>
      </c>
      <c r="CS144">
        <f>IF(Charts!$B$3="none",AC1846,IF(BK1846="",NA(),BK1846))</f>
        <v>0</v>
      </c>
      <c r="CT144">
        <f>IF(Charts!$B$3="none",AD1846,IF(BL1846="",NA(),BL1846))</f>
        <v>0</v>
      </c>
      <c r="CU144">
        <f>IF(Charts!$B$3="none",AE1846,IF(BM1846="",NA(),BM1846))</f>
        <v>0</v>
      </c>
      <c r="CV144">
        <f>IF(Charts!$B$3="none",AF1846,IF(BN1846="",NA(),BN1846))</f>
        <v>0</v>
      </c>
      <c r="CW144">
        <f>IF(Charts!$B$3="none",AG1846,IF(BO1846="",NA(),BO1846))</f>
        <v>0</v>
      </c>
      <c r="CX144">
        <f>IF(Charts!$B$3="none",AH1846,IF(BP1846="",NA(),BP1846))</f>
        <v>0</v>
      </c>
      <c r="CY144">
        <f>IF(Charts!$B$3="none",AI1846,IF(BQ1846="",NA(),BQ1846))</f>
        <v>0</v>
      </c>
      <c r="CZ144">
        <f>IF(Charts!$B$3="none",AJ1846,IF(BR1846="",NA(),BR1846))</f>
        <v>0</v>
      </c>
    </row>
    <row r="145" spans="4:104">
      <c r="D145">
        <v>141</v>
      </c>
      <c r="E145">
        <f>IF(INDIRECT(ADDRESS($D145+2,E$2+1,,,"Instances"))="","",INDIRECT(ADDRESS($D145+2,E$2+1,,,"Instances")))</f>
        <v>0</v>
      </c>
      <c r="F145">
        <f>IFERROR(SMALL(E5:E343,ROW()-ROW($F$5)+1),"")</f>
        <v>0</v>
      </c>
      <c r="H145">
        <f>IFERROR(SUM(F5:F145),"")</f>
        <v>0</v>
      </c>
      <c r="I145">
        <f>IF(INDIRECT(ADDRESS($D145+2,I$2+1,,,"Instances"))="","",INDIRECT(ADDRESS($D145+2,I$2+1,,,"Instances")))</f>
        <v>0</v>
      </c>
      <c r="J145">
        <f>IFERROR(SMALL(I5:I343,ROW()-ROW($J$5)+1),"")</f>
        <v>0</v>
      </c>
      <c r="L145">
        <f>IFERROR(SUM(J5:J145),"")</f>
        <v>0</v>
      </c>
      <c r="M145">
        <f>IF(INDIRECT(ADDRESS($D145+2,M$2+1,,,"Instances"))="","",INDIRECT(ADDRESS($D145+2,M$2+1,,,"Instances")))</f>
        <v>0</v>
      </c>
      <c r="N145">
        <f>IFERROR(SMALL(M5:M343,ROW()-ROW($N$5)+1),"")</f>
        <v>0</v>
      </c>
      <c r="P145">
        <f>IFERROR(SUM(N5:N145),"")</f>
        <v>0</v>
      </c>
      <c r="Q145">
        <f>IF(INDIRECT(ADDRESS($D145+2,Q$2+1,,,"Instances"))="","",INDIRECT(ADDRESS($D145+2,Q$2+1,,,"Instances")))</f>
        <v>0</v>
      </c>
      <c r="R145">
        <f>IFERROR(SMALL(Q5:Q343,ROW()-ROW($R$5)+1),"")</f>
        <v>0</v>
      </c>
      <c r="T145">
        <f>IFERROR(SUM(R5:R145),"")</f>
        <v>0</v>
      </c>
      <c r="U145">
        <f>IF(INDIRECT(ADDRESS($D145+2,U$2+1,,,"Instances"))="","",INDIRECT(ADDRESS($D145+2,U$2+1,,,"Instances")))</f>
        <v>0</v>
      </c>
      <c r="V145">
        <f>IFERROR(SMALL(U5:U343,ROW()-ROW($V$5)+1),"")</f>
        <v>0</v>
      </c>
      <c r="X145">
        <f>IFERROR(SUM(V5:V145),"")</f>
        <v>0</v>
      </c>
      <c r="Y145">
        <f>IF(INDIRECT(ADDRESS($D145+2,Y$2+1,,,"Instances"))="","",INDIRECT(ADDRESS($D145+2,Y$2+1,,,"Instances")))</f>
        <v>0</v>
      </c>
      <c r="Z145">
        <f>IFERROR(SMALL(Y5:Y343,ROW()-ROW($Z$5)+1),"")</f>
        <v>0</v>
      </c>
      <c r="AB145">
        <f>IFERROR(SUM(Z5:Z145),"")</f>
        <v>0</v>
      </c>
      <c r="AC145">
        <f>IF(INDIRECT(ADDRESS($D145+2,AC$2+1,,,"Instances"))="","",INDIRECT(ADDRESS($D145+2,AC$2+1,,,"Instances")))</f>
        <v>0</v>
      </c>
      <c r="AD145">
        <f>IFERROR(SMALL(AC5:AC343,ROW()-ROW($AD$5)+1),"")</f>
        <v>0</v>
      </c>
      <c r="AF145">
        <f>IFERROR(SUM(AD5:AD145),"")</f>
        <v>0</v>
      </c>
      <c r="AG145">
        <f>IF(INDIRECT(ADDRESS($D145+2,AG$2+1,,,"Instances"))="","",INDIRECT(ADDRESS($D145+2,AG$2+1,,,"Instances")))</f>
        <v>0</v>
      </c>
      <c r="AH145">
        <f>IFERROR(SMALL(AG5:AG343,ROW()-ROW($AH$5)+1),"")</f>
        <v>0</v>
      </c>
      <c r="AJ145">
        <f>IFERROR(SUM(AH5:AH145),"")</f>
        <v>0</v>
      </c>
      <c r="AL145">
        <v>141</v>
      </c>
      <c r="AM145" cm="1">
        <f t="array" ref="AM145">_xlfn.SWITCH(Charts!$B$3,"average", AVERAGE(INDIRECT(ADDRESS(140+3,AM$2+1,,,"Instances") &amp; ":" &amp; ADDRESS(140+3,AM$2+1))),"median", MEDIAN(INDIRECT(ADDRESS(140+3,AM$2+1,,,"Instances") &amp; ":" &amp; ADDRESS(140+3,AM$2+1))),"min", MIN(INDIRECT(ADDRESS(140+3,AM$2+1,,,"Instances") &amp; ":" &amp; ADDRESS(140+3,AM$2+1))),"max", MAX(INDIRECT(ADDRESS(140+3,AM$2+1,,,"Instances") &amp; ":" &amp; ADDRESS(140+3,AM$2+1))),"diff", MAX(INDIRECT(ADDRESS(140+3,AM$2+1,,,"Instances") &amp; ":" &amp; ADDRESS(140+3,AM$2+1)))-MIN(INDIRECT(ADDRESS(140+3,AM$2+1,,,"Instances") &amp; ":" &amp; ADDRESS(140+3,AM$2+1))))</f>
        <v>0</v>
      </c>
      <c r="AN145">
        <f>IFERROR(SMALL(AM5:AM343,ROW()-ROW($AN$5)+1),"")</f>
        <v>0</v>
      </c>
      <c r="AP145">
        <f>IFERROR(SUM(AN5:AN145),"")</f>
        <v>0</v>
      </c>
      <c r="AQ145" cm="1">
        <f t="array" ref="AQ145">_xlfn.SWITCH(Charts!$B$3,"average", AVERAGE(INDIRECT(ADDRESS(140+3,AQ$2+1,,,"Instances") &amp; ":" &amp; ADDRESS(140+3,AQ$2+1))),"median", MEDIAN(INDIRECT(ADDRESS(140+3,AQ$2+1,,,"Instances") &amp; ":" &amp; ADDRESS(140+3,AQ$2+1))),"min", MIN(INDIRECT(ADDRESS(140+3,AQ$2+1,,,"Instances") &amp; ":" &amp; ADDRESS(140+3,AQ$2+1))),"max", MAX(INDIRECT(ADDRESS(140+3,AQ$2+1,,,"Instances") &amp; ":" &amp; ADDRESS(140+3,AQ$2+1))),"diff", MAX(INDIRECT(ADDRESS(140+3,AQ$2+1,,,"Instances") &amp; ":" &amp; ADDRESS(140+3,AQ$2+1)))-MIN(INDIRECT(ADDRESS(140+3,AQ$2+1,,,"Instances") &amp; ":" &amp; ADDRESS(140+3,AQ$2+1))))</f>
        <v>0</v>
      </c>
      <c r="AR145">
        <f>IFERROR(SMALL(AQ5:AQ343,ROW()-ROW($AR$5)+1),"")</f>
        <v>0</v>
      </c>
      <c r="AT145">
        <f>IFERROR(SUM(AR5:AR145),"")</f>
        <v>0</v>
      </c>
      <c r="AU145" cm="1">
        <f t="array" ref="AU145">_xlfn.SWITCH(Charts!$B$3,"average", AVERAGE(INDIRECT(ADDRESS(140+3,AU$2+1,,,"Instances") &amp; ":" &amp; ADDRESS(140+3,AU$2+1))),"median", MEDIAN(INDIRECT(ADDRESS(140+3,AU$2+1,,,"Instances") &amp; ":" &amp; ADDRESS(140+3,AU$2+1))),"min", MIN(INDIRECT(ADDRESS(140+3,AU$2+1,,,"Instances") &amp; ":" &amp; ADDRESS(140+3,AU$2+1))),"max", MAX(INDIRECT(ADDRESS(140+3,AU$2+1,,,"Instances") &amp; ":" &amp; ADDRESS(140+3,AU$2+1))),"diff", MAX(INDIRECT(ADDRESS(140+3,AU$2+1,,,"Instances") &amp; ":" &amp; ADDRESS(140+3,AU$2+1)))-MIN(INDIRECT(ADDRESS(140+3,AU$2+1,,,"Instances") &amp; ":" &amp; ADDRESS(140+3,AU$2+1))))</f>
        <v>0</v>
      </c>
      <c r="AV145">
        <f>IFERROR(SMALL(AU5:AU343,ROW()-ROW($AV$5)+1),"")</f>
        <v>0</v>
      </c>
      <c r="AX145">
        <f>IFERROR(SUM(AV5:AV145),"")</f>
        <v>0</v>
      </c>
      <c r="AY145" cm="1">
        <f t="array" ref="AY145">_xlfn.SWITCH(Charts!$B$3,"average", AVERAGE(INDIRECT(ADDRESS(140+3,AY$2+1,,,"Instances") &amp; ":" &amp; ADDRESS(140+3,AY$2+1))),"median", MEDIAN(INDIRECT(ADDRESS(140+3,AY$2+1,,,"Instances") &amp; ":" &amp; ADDRESS(140+3,AY$2+1))),"min", MIN(INDIRECT(ADDRESS(140+3,AY$2+1,,,"Instances") &amp; ":" &amp; ADDRESS(140+3,AY$2+1))),"max", MAX(INDIRECT(ADDRESS(140+3,AY$2+1,,,"Instances") &amp; ":" &amp; ADDRESS(140+3,AY$2+1))),"diff", MAX(INDIRECT(ADDRESS(140+3,AY$2+1,,,"Instances") &amp; ":" &amp; ADDRESS(140+3,AY$2+1)))-MIN(INDIRECT(ADDRESS(140+3,AY$2+1,,,"Instances") &amp; ":" &amp; ADDRESS(140+3,AY$2+1))))</f>
        <v>0</v>
      </c>
      <c r="AZ145">
        <f>IFERROR(SMALL(AY5:AY343,ROW()-ROW($AZ$5)+1),"")</f>
        <v>0</v>
      </c>
      <c r="BB145">
        <f>IFERROR(SUM(AZ5:AZ145),"")</f>
        <v>0</v>
      </c>
      <c r="BC145" cm="1">
        <f t="array" ref="BC145">_xlfn.SWITCH(Charts!$B$3,"average", AVERAGE(INDIRECT(ADDRESS(140+3,BC$2+1,,,"Instances") &amp; ":" &amp; ADDRESS(140+3,BC$2+1))),"median", MEDIAN(INDIRECT(ADDRESS(140+3,BC$2+1,,,"Instances") &amp; ":" &amp; ADDRESS(140+3,BC$2+1))),"min", MIN(INDIRECT(ADDRESS(140+3,BC$2+1,,,"Instances") &amp; ":" &amp; ADDRESS(140+3,BC$2+1))),"max", MAX(INDIRECT(ADDRESS(140+3,BC$2+1,,,"Instances") &amp; ":" &amp; ADDRESS(140+3,BC$2+1))),"diff", MAX(INDIRECT(ADDRESS(140+3,BC$2+1,,,"Instances") &amp; ":" &amp; ADDRESS(140+3,BC$2+1)))-MIN(INDIRECT(ADDRESS(140+3,BC$2+1,,,"Instances") &amp; ":" &amp; ADDRESS(140+3,BC$2+1))))</f>
        <v>0</v>
      </c>
      <c r="BD145">
        <f>IFERROR(SMALL(BC5:BC343,ROW()-ROW($BD$5)+1),"")</f>
        <v>0</v>
      </c>
      <c r="BF145">
        <f>IFERROR(SUM(BD5:BD145),"")</f>
        <v>0</v>
      </c>
      <c r="BG145" cm="1">
        <f t="array" ref="BG145">_xlfn.SWITCH(Charts!$B$3,"average", AVERAGE(INDIRECT(ADDRESS(140+3,BG$2+1,,,"Instances") &amp; ":" &amp; ADDRESS(140+3,BG$2+1))),"median", MEDIAN(INDIRECT(ADDRESS(140+3,BG$2+1,,,"Instances") &amp; ":" &amp; ADDRESS(140+3,BG$2+1))),"min", MIN(INDIRECT(ADDRESS(140+3,BG$2+1,,,"Instances") &amp; ":" &amp; ADDRESS(140+3,BG$2+1))),"max", MAX(INDIRECT(ADDRESS(140+3,BG$2+1,,,"Instances") &amp; ":" &amp; ADDRESS(140+3,BG$2+1))),"diff", MAX(INDIRECT(ADDRESS(140+3,BG$2+1,,,"Instances") &amp; ":" &amp; ADDRESS(140+3,BG$2+1)))-MIN(INDIRECT(ADDRESS(140+3,BG$2+1,,,"Instances") &amp; ":" &amp; ADDRESS(140+3,BG$2+1))))</f>
        <v>0</v>
      </c>
      <c r="BH145">
        <f>IFERROR(SMALL(BG5:BG343,ROW()-ROW($BH$5)+1),"")</f>
        <v>0</v>
      </c>
      <c r="BJ145">
        <f>IFERROR(SUM(BH5:BH145),"")</f>
        <v>0</v>
      </c>
      <c r="BK145" cm="1">
        <f t="array" ref="BK145">_xlfn.SWITCH(Charts!$B$3,"average", AVERAGE(INDIRECT(ADDRESS(140+3,BK$2+1,,,"Instances") &amp; ":" &amp; ADDRESS(140+3,BK$2+1))),"median", MEDIAN(INDIRECT(ADDRESS(140+3,BK$2+1,,,"Instances") &amp; ":" &amp; ADDRESS(140+3,BK$2+1))),"min", MIN(INDIRECT(ADDRESS(140+3,BK$2+1,,,"Instances") &amp; ":" &amp; ADDRESS(140+3,BK$2+1))),"max", MAX(INDIRECT(ADDRESS(140+3,BK$2+1,,,"Instances") &amp; ":" &amp; ADDRESS(140+3,BK$2+1))),"diff", MAX(INDIRECT(ADDRESS(140+3,BK$2+1,,,"Instances") &amp; ":" &amp; ADDRESS(140+3,BK$2+1)))-MIN(INDIRECT(ADDRESS(140+3,BK$2+1,,,"Instances") &amp; ":" &amp; ADDRESS(140+3,BK$2+1))))</f>
        <v>0</v>
      </c>
      <c r="BL145">
        <f>IFERROR(SMALL(BK5:BK343,ROW()-ROW($BL$5)+1),"")</f>
        <v>0</v>
      </c>
      <c r="BN145">
        <f>IFERROR(SUM(BL5:BL145),"")</f>
        <v>0</v>
      </c>
      <c r="BO145" cm="1">
        <f t="array" ref="BO145">_xlfn.SWITCH(Charts!$B$3,"average", AVERAGE(INDIRECT(ADDRESS(140+3,BO$2+1,,,"Instances") &amp; ":" &amp; ADDRESS(140+3,BO$2+1))),"median", MEDIAN(INDIRECT(ADDRESS(140+3,BO$2+1,,,"Instances") &amp; ":" &amp; ADDRESS(140+3,BO$2+1))),"min", MIN(INDIRECT(ADDRESS(140+3,BO$2+1,,,"Instances") &amp; ":" &amp; ADDRESS(140+3,BO$2+1))),"max", MAX(INDIRECT(ADDRESS(140+3,BO$2+1,,,"Instances") &amp; ":" &amp; ADDRESS(140+3,BO$2+1))),"diff", MAX(INDIRECT(ADDRESS(140+3,BO$2+1,,,"Instances") &amp; ":" &amp; ADDRESS(140+3,BO$2+1)))-MIN(INDIRECT(ADDRESS(140+3,BO$2+1,,,"Instances") &amp; ":" &amp; ADDRESS(140+3,BO$2+1))))</f>
        <v>0</v>
      </c>
      <c r="BP145">
        <f>IFERROR(SMALL(BO5:BO343,ROW()-ROW($BP$5)+1),"")</f>
        <v>0</v>
      </c>
      <c r="BR145">
        <f>IFERROR(SUM(BP5:BP145),"")</f>
        <v>0</v>
      </c>
      <c r="BU145">
        <f>IF(Charts!$B$3="none",E1847,IF(AM1847="",NA(),AM1847))</f>
        <v>0</v>
      </c>
      <c r="BV145">
        <f>IF(Charts!$B$3="none",F1847,IF(AN1847="",NA(),AN1847))</f>
        <v>0</v>
      </c>
      <c r="BW145">
        <f>IF(Charts!$B$3="none",G1847,IF(AO1847="",NA(),AO1847))</f>
        <v>0</v>
      </c>
      <c r="BX145">
        <f>IF(Charts!$B$3="none",H1847,IF(AP1847="",NA(),AP1847))</f>
        <v>0</v>
      </c>
      <c r="BY145">
        <f>IF(Charts!$B$3="none",I1847,IF(AQ1847="",NA(),AQ1847))</f>
        <v>0</v>
      </c>
      <c r="BZ145">
        <f>IF(Charts!$B$3="none",J1847,IF(AR1847="",NA(),AR1847))</f>
        <v>0</v>
      </c>
      <c r="CA145">
        <f>IF(Charts!$B$3="none",K1847,IF(AS1847="",NA(),AS1847))</f>
        <v>0</v>
      </c>
      <c r="CB145">
        <f>IF(Charts!$B$3="none",L1847,IF(AT1847="",NA(),AT1847))</f>
        <v>0</v>
      </c>
      <c r="CC145">
        <f>IF(Charts!$B$3="none",M1847,IF(AU1847="",NA(),AU1847))</f>
        <v>0</v>
      </c>
      <c r="CD145">
        <f>IF(Charts!$B$3="none",N1847,IF(AV1847="",NA(),AV1847))</f>
        <v>0</v>
      </c>
      <c r="CE145">
        <f>IF(Charts!$B$3="none",O1847,IF(AW1847="",NA(),AW1847))</f>
        <v>0</v>
      </c>
      <c r="CF145">
        <f>IF(Charts!$B$3="none",P1847,IF(AX1847="",NA(),AX1847))</f>
        <v>0</v>
      </c>
      <c r="CG145">
        <f>IF(Charts!$B$3="none",Q1847,IF(AY1847="",NA(),AY1847))</f>
        <v>0</v>
      </c>
      <c r="CH145">
        <f>IF(Charts!$B$3="none",R1847,IF(AZ1847="",NA(),AZ1847))</f>
        <v>0</v>
      </c>
      <c r="CI145">
        <f>IF(Charts!$B$3="none",S1847,IF(BA1847="",NA(),BA1847))</f>
        <v>0</v>
      </c>
      <c r="CJ145">
        <f>IF(Charts!$B$3="none",T1847,IF(BB1847="",NA(),BB1847))</f>
        <v>0</v>
      </c>
      <c r="CK145">
        <f>IF(Charts!$B$3="none",U1847,IF(BC1847="",NA(),BC1847))</f>
        <v>0</v>
      </c>
      <c r="CL145">
        <f>IF(Charts!$B$3="none",V1847,IF(BD1847="",NA(),BD1847))</f>
        <v>0</v>
      </c>
      <c r="CM145">
        <f>IF(Charts!$B$3="none",W1847,IF(BE1847="",NA(),BE1847))</f>
        <v>0</v>
      </c>
      <c r="CN145">
        <f>IF(Charts!$B$3="none",X1847,IF(BF1847="",NA(),BF1847))</f>
        <v>0</v>
      </c>
      <c r="CO145">
        <f>IF(Charts!$B$3="none",Y1847,IF(BG1847="",NA(),BG1847))</f>
        <v>0</v>
      </c>
      <c r="CP145">
        <f>IF(Charts!$B$3="none",Z1847,IF(BH1847="",NA(),BH1847))</f>
        <v>0</v>
      </c>
      <c r="CQ145">
        <f>IF(Charts!$B$3="none",AA1847,IF(BI1847="",NA(),BI1847))</f>
        <v>0</v>
      </c>
      <c r="CR145">
        <f>IF(Charts!$B$3="none",AB1847,IF(BJ1847="",NA(),BJ1847))</f>
        <v>0</v>
      </c>
      <c r="CS145">
        <f>IF(Charts!$B$3="none",AC1847,IF(BK1847="",NA(),BK1847))</f>
        <v>0</v>
      </c>
      <c r="CT145">
        <f>IF(Charts!$B$3="none",AD1847,IF(BL1847="",NA(),BL1847))</f>
        <v>0</v>
      </c>
      <c r="CU145">
        <f>IF(Charts!$B$3="none",AE1847,IF(BM1847="",NA(),BM1847))</f>
        <v>0</v>
      </c>
      <c r="CV145">
        <f>IF(Charts!$B$3="none",AF1847,IF(BN1847="",NA(),BN1847))</f>
        <v>0</v>
      </c>
      <c r="CW145">
        <f>IF(Charts!$B$3="none",AG1847,IF(BO1847="",NA(),BO1847))</f>
        <v>0</v>
      </c>
      <c r="CX145">
        <f>IF(Charts!$B$3="none",AH1847,IF(BP1847="",NA(),BP1847))</f>
        <v>0</v>
      </c>
      <c r="CY145">
        <f>IF(Charts!$B$3="none",AI1847,IF(BQ1847="",NA(),BQ1847))</f>
        <v>0</v>
      </c>
      <c r="CZ145">
        <f>IF(Charts!$B$3="none",AJ1847,IF(BR1847="",NA(),BR1847))</f>
        <v>0</v>
      </c>
    </row>
    <row r="146" spans="4:104">
      <c r="D146">
        <v>142</v>
      </c>
      <c r="E146">
        <f>IF(INDIRECT(ADDRESS($D146+2,E$2+1,,,"Instances"))="","",INDIRECT(ADDRESS($D146+2,E$2+1,,,"Instances")))</f>
        <v>0</v>
      </c>
      <c r="F146">
        <f>IFERROR(SMALL(E5:E343,ROW()-ROW($F$5)+1),"")</f>
        <v>0</v>
      </c>
      <c r="H146">
        <f>IFERROR(SUM(F5:F146),"")</f>
        <v>0</v>
      </c>
      <c r="I146">
        <f>IF(INDIRECT(ADDRESS($D146+2,I$2+1,,,"Instances"))="","",INDIRECT(ADDRESS($D146+2,I$2+1,,,"Instances")))</f>
        <v>0</v>
      </c>
      <c r="J146">
        <f>IFERROR(SMALL(I5:I343,ROW()-ROW($J$5)+1),"")</f>
        <v>0</v>
      </c>
      <c r="L146">
        <f>IFERROR(SUM(J5:J146),"")</f>
        <v>0</v>
      </c>
      <c r="M146">
        <f>IF(INDIRECT(ADDRESS($D146+2,M$2+1,,,"Instances"))="","",INDIRECT(ADDRESS($D146+2,M$2+1,,,"Instances")))</f>
        <v>0</v>
      </c>
      <c r="N146">
        <f>IFERROR(SMALL(M5:M343,ROW()-ROW($N$5)+1),"")</f>
        <v>0</v>
      </c>
      <c r="P146">
        <f>IFERROR(SUM(N5:N146),"")</f>
        <v>0</v>
      </c>
      <c r="Q146">
        <f>IF(INDIRECT(ADDRESS($D146+2,Q$2+1,,,"Instances"))="","",INDIRECT(ADDRESS($D146+2,Q$2+1,,,"Instances")))</f>
        <v>0</v>
      </c>
      <c r="R146">
        <f>IFERROR(SMALL(Q5:Q343,ROW()-ROW($R$5)+1),"")</f>
        <v>0</v>
      </c>
      <c r="T146">
        <f>IFERROR(SUM(R5:R146),"")</f>
        <v>0</v>
      </c>
      <c r="U146">
        <f>IF(INDIRECT(ADDRESS($D146+2,U$2+1,,,"Instances"))="","",INDIRECT(ADDRESS($D146+2,U$2+1,,,"Instances")))</f>
        <v>0</v>
      </c>
      <c r="V146">
        <f>IFERROR(SMALL(U5:U343,ROW()-ROW($V$5)+1),"")</f>
        <v>0</v>
      </c>
      <c r="X146">
        <f>IFERROR(SUM(V5:V146),"")</f>
        <v>0</v>
      </c>
      <c r="Y146">
        <f>IF(INDIRECT(ADDRESS($D146+2,Y$2+1,,,"Instances"))="","",INDIRECT(ADDRESS($D146+2,Y$2+1,,,"Instances")))</f>
        <v>0</v>
      </c>
      <c r="Z146">
        <f>IFERROR(SMALL(Y5:Y343,ROW()-ROW($Z$5)+1),"")</f>
        <v>0</v>
      </c>
      <c r="AB146">
        <f>IFERROR(SUM(Z5:Z146),"")</f>
        <v>0</v>
      </c>
      <c r="AC146">
        <f>IF(INDIRECT(ADDRESS($D146+2,AC$2+1,,,"Instances"))="","",INDIRECT(ADDRESS($D146+2,AC$2+1,,,"Instances")))</f>
        <v>0</v>
      </c>
      <c r="AD146">
        <f>IFERROR(SMALL(AC5:AC343,ROW()-ROW($AD$5)+1),"")</f>
        <v>0</v>
      </c>
      <c r="AF146">
        <f>IFERROR(SUM(AD5:AD146),"")</f>
        <v>0</v>
      </c>
      <c r="AG146">
        <f>IF(INDIRECT(ADDRESS($D146+2,AG$2+1,,,"Instances"))="","",INDIRECT(ADDRESS($D146+2,AG$2+1,,,"Instances")))</f>
        <v>0</v>
      </c>
      <c r="AH146">
        <f>IFERROR(SMALL(AG5:AG343,ROW()-ROW($AH$5)+1),"")</f>
        <v>0</v>
      </c>
      <c r="AJ146">
        <f>IFERROR(SUM(AH5:AH146),"")</f>
        <v>0</v>
      </c>
      <c r="AL146">
        <v>142</v>
      </c>
      <c r="AM146" cm="1">
        <f t="array" ref="AM146">_xlfn.SWITCH(Charts!$B$3,"average", AVERAGE(INDIRECT(ADDRESS(141+3,AM$2+1,,,"Instances") &amp; ":" &amp; ADDRESS(141+3,AM$2+1))),"median", MEDIAN(INDIRECT(ADDRESS(141+3,AM$2+1,,,"Instances") &amp; ":" &amp; ADDRESS(141+3,AM$2+1))),"min", MIN(INDIRECT(ADDRESS(141+3,AM$2+1,,,"Instances") &amp; ":" &amp; ADDRESS(141+3,AM$2+1))),"max", MAX(INDIRECT(ADDRESS(141+3,AM$2+1,,,"Instances") &amp; ":" &amp; ADDRESS(141+3,AM$2+1))),"diff", MAX(INDIRECT(ADDRESS(141+3,AM$2+1,,,"Instances") &amp; ":" &amp; ADDRESS(141+3,AM$2+1)))-MIN(INDIRECT(ADDRESS(141+3,AM$2+1,,,"Instances") &amp; ":" &amp; ADDRESS(141+3,AM$2+1))))</f>
        <v>0</v>
      </c>
      <c r="AN146">
        <f>IFERROR(SMALL(AM5:AM343,ROW()-ROW($AN$5)+1),"")</f>
        <v>0</v>
      </c>
      <c r="AP146">
        <f>IFERROR(SUM(AN5:AN146),"")</f>
        <v>0</v>
      </c>
      <c r="AQ146" cm="1">
        <f t="array" ref="AQ146">_xlfn.SWITCH(Charts!$B$3,"average", AVERAGE(INDIRECT(ADDRESS(141+3,AQ$2+1,,,"Instances") &amp; ":" &amp; ADDRESS(141+3,AQ$2+1))),"median", MEDIAN(INDIRECT(ADDRESS(141+3,AQ$2+1,,,"Instances") &amp; ":" &amp; ADDRESS(141+3,AQ$2+1))),"min", MIN(INDIRECT(ADDRESS(141+3,AQ$2+1,,,"Instances") &amp; ":" &amp; ADDRESS(141+3,AQ$2+1))),"max", MAX(INDIRECT(ADDRESS(141+3,AQ$2+1,,,"Instances") &amp; ":" &amp; ADDRESS(141+3,AQ$2+1))),"diff", MAX(INDIRECT(ADDRESS(141+3,AQ$2+1,,,"Instances") &amp; ":" &amp; ADDRESS(141+3,AQ$2+1)))-MIN(INDIRECT(ADDRESS(141+3,AQ$2+1,,,"Instances") &amp; ":" &amp; ADDRESS(141+3,AQ$2+1))))</f>
        <v>0</v>
      </c>
      <c r="AR146">
        <f>IFERROR(SMALL(AQ5:AQ343,ROW()-ROW($AR$5)+1),"")</f>
        <v>0</v>
      </c>
      <c r="AT146">
        <f>IFERROR(SUM(AR5:AR146),"")</f>
        <v>0</v>
      </c>
      <c r="AU146" cm="1">
        <f t="array" ref="AU146">_xlfn.SWITCH(Charts!$B$3,"average", AVERAGE(INDIRECT(ADDRESS(141+3,AU$2+1,,,"Instances") &amp; ":" &amp; ADDRESS(141+3,AU$2+1))),"median", MEDIAN(INDIRECT(ADDRESS(141+3,AU$2+1,,,"Instances") &amp; ":" &amp; ADDRESS(141+3,AU$2+1))),"min", MIN(INDIRECT(ADDRESS(141+3,AU$2+1,,,"Instances") &amp; ":" &amp; ADDRESS(141+3,AU$2+1))),"max", MAX(INDIRECT(ADDRESS(141+3,AU$2+1,,,"Instances") &amp; ":" &amp; ADDRESS(141+3,AU$2+1))),"diff", MAX(INDIRECT(ADDRESS(141+3,AU$2+1,,,"Instances") &amp; ":" &amp; ADDRESS(141+3,AU$2+1)))-MIN(INDIRECT(ADDRESS(141+3,AU$2+1,,,"Instances") &amp; ":" &amp; ADDRESS(141+3,AU$2+1))))</f>
        <v>0</v>
      </c>
      <c r="AV146">
        <f>IFERROR(SMALL(AU5:AU343,ROW()-ROW($AV$5)+1),"")</f>
        <v>0</v>
      </c>
      <c r="AX146">
        <f>IFERROR(SUM(AV5:AV146),"")</f>
        <v>0</v>
      </c>
      <c r="AY146" cm="1">
        <f t="array" ref="AY146">_xlfn.SWITCH(Charts!$B$3,"average", AVERAGE(INDIRECT(ADDRESS(141+3,AY$2+1,,,"Instances") &amp; ":" &amp; ADDRESS(141+3,AY$2+1))),"median", MEDIAN(INDIRECT(ADDRESS(141+3,AY$2+1,,,"Instances") &amp; ":" &amp; ADDRESS(141+3,AY$2+1))),"min", MIN(INDIRECT(ADDRESS(141+3,AY$2+1,,,"Instances") &amp; ":" &amp; ADDRESS(141+3,AY$2+1))),"max", MAX(INDIRECT(ADDRESS(141+3,AY$2+1,,,"Instances") &amp; ":" &amp; ADDRESS(141+3,AY$2+1))),"diff", MAX(INDIRECT(ADDRESS(141+3,AY$2+1,,,"Instances") &amp; ":" &amp; ADDRESS(141+3,AY$2+1)))-MIN(INDIRECT(ADDRESS(141+3,AY$2+1,,,"Instances") &amp; ":" &amp; ADDRESS(141+3,AY$2+1))))</f>
        <v>0</v>
      </c>
      <c r="AZ146">
        <f>IFERROR(SMALL(AY5:AY343,ROW()-ROW($AZ$5)+1),"")</f>
        <v>0</v>
      </c>
      <c r="BB146">
        <f>IFERROR(SUM(AZ5:AZ146),"")</f>
        <v>0</v>
      </c>
      <c r="BC146" cm="1">
        <f t="array" ref="BC146">_xlfn.SWITCH(Charts!$B$3,"average", AVERAGE(INDIRECT(ADDRESS(141+3,BC$2+1,,,"Instances") &amp; ":" &amp; ADDRESS(141+3,BC$2+1))),"median", MEDIAN(INDIRECT(ADDRESS(141+3,BC$2+1,,,"Instances") &amp; ":" &amp; ADDRESS(141+3,BC$2+1))),"min", MIN(INDIRECT(ADDRESS(141+3,BC$2+1,,,"Instances") &amp; ":" &amp; ADDRESS(141+3,BC$2+1))),"max", MAX(INDIRECT(ADDRESS(141+3,BC$2+1,,,"Instances") &amp; ":" &amp; ADDRESS(141+3,BC$2+1))),"diff", MAX(INDIRECT(ADDRESS(141+3,BC$2+1,,,"Instances") &amp; ":" &amp; ADDRESS(141+3,BC$2+1)))-MIN(INDIRECT(ADDRESS(141+3,BC$2+1,,,"Instances") &amp; ":" &amp; ADDRESS(141+3,BC$2+1))))</f>
        <v>0</v>
      </c>
      <c r="BD146">
        <f>IFERROR(SMALL(BC5:BC343,ROW()-ROW($BD$5)+1),"")</f>
        <v>0</v>
      </c>
      <c r="BF146">
        <f>IFERROR(SUM(BD5:BD146),"")</f>
        <v>0</v>
      </c>
      <c r="BG146" cm="1">
        <f t="array" ref="BG146">_xlfn.SWITCH(Charts!$B$3,"average", AVERAGE(INDIRECT(ADDRESS(141+3,BG$2+1,,,"Instances") &amp; ":" &amp; ADDRESS(141+3,BG$2+1))),"median", MEDIAN(INDIRECT(ADDRESS(141+3,BG$2+1,,,"Instances") &amp; ":" &amp; ADDRESS(141+3,BG$2+1))),"min", MIN(INDIRECT(ADDRESS(141+3,BG$2+1,,,"Instances") &amp; ":" &amp; ADDRESS(141+3,BG$2+1))),"max", MAX(INDIRECT(ADDRESS(141+3,BG$2+1,,,"Instances") &amp; ":" &amp; ADDRESS(141+3,BG$2+1))),"diff", MAX(INDIRECT(ADDRESS(141+3,BG$2+1,,,"Instances") &amp; ":" &amp; ADDRESS(141+3,BG$2+1)))-MIN(INDIRECT(ADDRESS(141+3,BG$2+1,,,"Instances") &amp; ":" &amp; ADDRESS(141+3,BG$2+1))))</f>
        <v>0</v>
      </c>
      <c r="BH146">
        <f>IFERROR(SMALL(BG5:BG343,ROW()-ROW($BH$5)+1),"")</f>
        <v>0</v>
      </c>
      <c r="BJ146">
        <f>IFERROR(SUM(BH5:BH146),"")</f>
        <v>0</v>
      </c>
      <c r="BK146" cm="1">
        <f t="array" ref="BK146">_xlfn.SWITCH(Charts!$B$3,"average", AVERAGE(INDIRECT(ADDRESS(141+3,BK$2+1,,,"Instances") &amp; ":" &amp; ADDRESS(141+3,BK$2+1))),"median", MEDIAN(INDIRECT(ADDRESS(141+3,BK$2+1,,,"Instances") &amp; ":" &amp; ADDRESS(141+3,BK$2+1))),"min", MIN(INDIRECT(ADDRESS(141+3,BK$2+1,,,"Instances") &amp; ":" &amp; ADDRESS(141+3,BK$2+1))),"max", MAX(INDIRECT(ADDRESS(141+3,BK$2+1,,,"Instances") &amp; ":" &amp; ADDRESS(141+3,BK$2+1))),"diff", MAX(INDIRECT(ADDRESS(141+3,BK$2+1,,,"Instances") &amp; ":" &amp; ADDRESS(141+3,BK$2+1)))-MIN(INDIRECT(ADDRESS(141+3,BK$2+1,,,"Instances") &amp; ":" &amp; ADDRESS(141+3,BK$2+1))))</f>
        <v>0</v>
      </c>
      <c r="BL146">
        <f>IFERROR(SMALL(BK5:BK343,ROW()-ROW($BL$5)+1),"")</f>
        <v>0</v>
      </c>
      <c r="BN146">
        <f>IFERROR(SUM(BL5:BL146),"")</f>
        <v>0</v>
      </c>
      <c r="BO146" cm="1">
        <f t="array" ref="BO146">_xlfn.SWITCH(Charts!$B$3,"average", AVERAGE(INDIRECT(ADDRESS(141+3,BO$2+1,,,"Instances") &amp; ":" &amp; ADDRESS(141+3,BO$2+1))),"median", MEDIAN(INDIRECT(ADDRESS(141+3,BO$2+1,,,"Instances") &amp; ":" &amp; ADDRESS(141+3,BO$2+1))),"min", MIN(INDIRECT(ADDRESS(141+3,BO$2+1,,,"Instances") &amp; ":" &amp; ADDRESS(141+3,BO$2+1))),"max", MAX(INDIRECT(ADDRESS(141+3,BO$2+1,,,"Instances") &amp; ":" &amp; ADDRESS(141+3,BO$2+1))),"diff", MAX(INDIRECT(ADDRESS(141+3,BO$2+1,,,"Instances") &amp; ":" &amp; ADDRESS(141+3,BO$2+1)))-MIN(INDIRECT(ADDRESS(141+3,BO$2+1,,,"Instances") &amp; ":" &amp; ADDRESS(141+3,BO$2+1))))</f>
        <v>0</v>
      </c>
      <c r="BP146">
        <f>IFERROR(SMALL(BO5:BO343,ROW()-ROW($BP$5)+1),"")</f>
        <v>0</v>
      </c>
      <c r="BR146">
        <f>IFERROR(SUM(BP5:BP146),"")</f>
        <v>0</v>
      </c>
      <c r="BU146">
        <f>IF(Charts!$B$3="none",E1848,IF(AM1848="",NA(),AM1848))</f>
        <v>0</v>
      </c>
      <c r="BV146">
        <f>IF(Charts!$B$3="none",F1848,IF(AN1848="",NA(),AN1848))</f>
        <v>0</v>
      </c>
      <c r="BW146">
        <f>IF(Charts!$B$3="none",G1848,IF(AO1848="",NA(),AO1848))</f>
        <v>0</v>
      </c>
      <c r="BX146">
        <f>IF(Charts!$B$3="none",H1848,IF(AP1848="",NA(),AP1848))</f>
        <v>0</v>
      </c>
      <c r="BY146">
        <f>IF(Charts!$B$3="none",I1848,IF(AQ1848="",NA(),AQ1848))</f>
        <v>0</v>
      </c>
      <c r="BZ146">
        <f>IF(Charts!$B$3="none",J1848,IF(AR1848="",NA(),AR1848))</f>
        <v>0</v>
      </c>
      <c r="CA146">
        <f>IF(Charts!$B$3="none",K1848,IF(AS1848="",NA(),AS1848))</f>
        <v>0</v>
      </c>
      <c r="CB146">
        <f>IF(Charts!$B$3="none",L1848,IF(AT1848="",NA(),AT1848))</f>
        <v>0</v>
      </c>
      <c r="CC146">
        <f>IF(Charts!$B$3="none",M1848,IF(AU1848="",NA(),AU1848))</f>
        <v>0</v>
      </c>
      <c r="CD146">
        <f>IF(Charts!$B$3="none",N1848,IF(AV1848="",NA(),AV1848))</f>
        <v>0</v>
      </c>
      <c r="CE146">
        <f>IF(Charts!$B$3="none",O1848,IF(AW1848="",NA(),AW1848))</f>
        <v>0</v>
      </c>
      <c r="CF146">
        <f>IF(Charts!$B$3="none",P1848,IF(AX1848="",NA(),AX1848))</f>
        <v>0</v>
      </c>
      <c r="CG146">
        <f>IF(Charts!$B$3="none",Q1848,IF(AY1848="",NA(),AY1848))</f>
        <v>0</v>
      </c>
      <c r="CH146">
        <f>IF(Charts!$B$3="none",R1848,IF(AZ1848="",NA(),AZ1848))</f>
        <v>0</v>
      </c>
      <c r="CI146">
        <f>IF(Charts!$B$3="none",S1848,IF(BA1848="",NA(),BA1848))</f>
        <v>0</v>
      </c>
      <c r="CJ146">
        <f>IF(Charts!$B$3="none",T1848,IF(BB1848="",NA(),BB1848))</f>
        <v>0</v>
      </c>
      <c r="CK146">
        <f>IF(Charts!$B$3="none",U1848,IF(BC1848="",NA(),BC1848))</f>
        <v>0</v>
      </c>
      <c r="CL146">
        <f>IF(Charts!$B$3="none",V1848,IF(BD1848="",NA(),BD1848))</f>
        <v>0</v>
      </c>
      <c r="CM146">
        <f>IF(Charts!$B$3="none",W1848,IF(BE1848="",NA(),BE1848))</f>
        <v>0</v>
      </c>
      <c r="CN146">
        <f>IF(Charts!$B$3="none",X1848,IF(BF1848="",NA(),BF1848))</f>
        <v>0</v>
      </c>
      <c r="CO146">
        <f>IF(Charts!$B$3="none",Y1848,IF(BG1848="",NA(),BG1848))</f>
        <v>0</v>
      </c>
      <c r="CP146">
        <f>IF(Charts!$B$3="none",Z1848,IF(BH1848="",NA(),BH1848))</f>
        <v>0</v>
      </c>
      <c r="CQ146">
        <f>IF(Charts!$B$3="none",AA1848,IF(BI1848="",NA(),BI1848))</f>
        <v>0</v>
      </c>
      <c r="CR146">
        <f>IF(Charts!$B$3="none",AB1848,IF(BJ1848="",NA(),BJ1848))</f>
        <v>0</v>
      </c>
      <c r="CS146">
        <f>IF(Charts!$B$3="none",AC1848,IF(BK1848="",NA(),BK1848))</f>
        <v>0</v>
      </c>
      <c r="CT146">
        <f>IF(Charts!$B$3="none",AD1848,IF(BL1848="",NA(),BL1848))</f>
        <v>0</v>
      </c>
      <c r="CU146">
        <f>IF(Charts!$B$3="none",AE1848,IF(BM1848="",NA(),BM1848))</f>
        <v>0</v>
      </c>
      <c r="CV146">
        <f>IF(Charts!$B$3="none",AF1848,IF(BN1848="",NA(),BN1848))</f>
        <v>0</v>
      </c>
      <c r="CW146">
        <f>IF(Charts!$B$3="none",AG1848,IF(BO1848="",NA(),BO1848))</f>
        <v>0</v>
      </c>
      <c r="CX146">
        <f>IF(Charts!$B$3="none",AH1848,IF(BP1848="",NA(),BP1848))</f>
        <v>0</v>
      </c>
      <c r="CY146">
        <f>IF(Charts!$B$3="none",AI1848,IF(BQ1848="",NA(),BQ1848))</f>
        <v>0</v>
      </c>
      <c r="CZ146">
        <f>IF(Charts!$B$3="none",AJ1848,IF(BR1848="",NA(),BR1848))</f>
        <v>0</v>
      </c>
    </row>
    <row r="147" spans="4:104">
      <c r="D147">
        <v>143</v>
      </c>
      <c r="E147">
        <f>IF(INDIRECT(ADDRESS($D147+2,E$2+1,,,"Instances"))="","",INDIRECT(ADDRESS($D147+2,E$2+1,,,"Instances")))</f>
        <v>0</v>
      </c>
      <c r="F147">
        <f>IFERROR(SMALL(E5:E343,ROW()-ROW($F$5)+1),"")</f>
        <v>0</v>
      </c>
      <c r="H147">
        <f>IFERROR(SUM(F5:F147),"")</f>
        <v>0</v>
      </c>
      <c r="I147">
        <f>IF(INDIRECT(ADDRESS($D147+2,I$2+1,,,"Instances"))="","",INDIRECT(ADDRESS($D147+2,I$2+1,,,"Instances")))</f>
        <v>0</v>
      </c>
      <c r="J147">
        <f>IFERROR(SMALL(I5:I343,ROW()-ROW($J$5)+1),"")</f>
        <v>0</v>
      </c>
      <c r="L147">
        <f>IFERROR(SUM(J5:J147),"")</f>
        <v>0</v>
      </c>
      <c r="M147">
        <f>IF(INDIRECT(ADDRESS($D147+2,M$2+1,,,"Instances"))="","",INDIRECT(ADDRESS($D147+2,M$2+1,,,"Instances")))</f>
        <v>0</v>
      </c>
      <c r="N147">
        <f>IFERROR(SMALL(M5:M343,ROW()-ROW($N$5)+1),"")</f>
        <v>0</v>
      </c>
      <c r="P147">
        <f>IFERROR(SUM(N5:N147),"")</f>
        <v>0</v>
      </c>
      <c r="Q147">
        <f>IF(INDIRECT(ADDRESS($D147+2,Q$2+1,,,"Instances"))="","",INDIRECT(ADDRESS($D147+2,Q$2+1,,,"Instances")))</f>
        <v>0</v>
      </c>
      <c r="R147">
        <f>IFERROR(SMALL(Q5:Q343,ROW()-ROW($R$5)+1),"")</f>
        <v>0</v>
      </c>
      <c r="T147">
        <f>IFERROR(SUM(R5:R147),"")</f>
        <v>0</v>
      </c>
      <c r="U147">
        <f>IF(INDIRECT(ADDRESS($D147+2,U$2+1,,,"Instances"))="","",INDIRECT(ADDRESS($D147+2,U$2+1,,,"Instances")))</f>
        <v>0</v>
      </c>
      <c r="V147">
        <f>IFERROR(SMALL(U5:U343,ROW()-ROW($V$5)+1),"")</f>
        <v>0</v>
      </c>
      <c r="X147">
        <f>IFERROR(SUM(V5:V147),"")</f>
        <v>0</v>
      </c>
      <c r="Y147">
        <f>IF(INDIRECT(ADDRESS($D147+2,Y$2+1,,,"Instances"))="","",INDIRECT(ADDRESS($D147+2,Y$2+1,,,"Instances")))</f>
        <v>0</v>
      </c>
      <c r="Z147">
        <f>IFERROR(SMALL(Y5:Y343,ROW()-ROW($Z$5)+1),"")</f>
        <v>0</v>
      </c>
      <c r="AB147">
        <f>IFERROR(SUM(Z5:Z147),"")</f>
        <v>0</v>
      </c>
      <c r="AC147">
        <f>IF(INDIRECT(ADDRESS($D147+2,AC$2+1,,,"Instances"))="","",INDIRECT(ADDRESS($D147+2,AC$2+1,,,"Instances")))</f>
        <v>0</v>
      </c>
      <c r="AD147">
        <f>IFERROR(SMALL(AC5:AC343,ROW()-ROW($AD$5)+1),"")</f>
        <v>0</v>
      </c>
      <c r="AF147">
        <f>IFERROR(SUM(AD5:AD147),"")</f>
        <v>0</v>
      </c>
      <c r="AG147">
        <f>IF(INDIRECT(ADDRESS($D147+2,AG$2+1,,,"Instances"))="","",INDIRECT(ADDRESS($D147+2,AG$2+1,,,"Instances")))</f>
        <v>0</v>
      </c>
      <c r="AH147">
        <f>IFERROR(SMALL(AG5:AG343,ROW()-ROW($AH$5)+1),"")</f>
        <v>0</v>
      </c>
      <c r="AJ147">
        <f>IFERROR(SUM(AH5:AH147),"")</f>
        <v>0</v>
      </c>
      <c r="AL147">
        <v>143</v>
      </c>
      <c r="AM147" cm="1">
        <f t="array" ref="AM147">_xlfn.SWITCH(Charts!$B$3,"average", AVERAGE(INDIRECT(ADDRESS(142+3,AM$2+1,,,"Instances") &amp; ":" &amp; ADDRESS(142+3,AM$2+1))),"median", MEDIAN(INDIRECT(ADDRESS(142+3,AM$2+1,,,"Instances") &amp; ":" &amp; ADDRESS(142+3,AM$2+1))),"min", MIN(INDIRECT(ADDRESS(142+3,AM$2+1,,,"Instances") &amp; ":" &amp; ADDRESS(142+3,AM$2+1))),"max", MAX(INDIRECT(ADDRESS(142+3,AM$2+1,,,"Instances") &amp; ":" &amp; ADDRESS(142+3,AM$2+1))),"diff", MAX(INDIRECT(ADDRESS(142+3,AM$2+1,,,"Instances") &amp; ":" &amp; ADDRESS(142+3,AM$2+1)))-MIN(INDIRECT(ADDRESS(142+3,AM$2+1,,,"Instances") &amp; ":" &amp; ADDRESS(142+3,AM$2+1))))</f>
        <v>0</v>
      </c>
      <c r="AN147">
        <f>IFERROR(SMALL(AM5:AM343,ROW()-ROW($AN$5)+1),"")</f>
        <v>0</v>
      </c>
      <c r="AP147">
        <f>IFERROR(SUM(AN5:AN147),"")</f>
        <v>0</v>
      </c>
      <c r="AQ147" cm="1">
        <f t="array" ref="AQ147">_xlfn.SWITCH(Charts!$B$3,"average", AVERAGE(INDIRECT(ADDRESS(142+3,AQ$2+1,,,"Instances") &amp; ":" &amp; ADDRESS(142+3,AQ$2+1))),"median", MEDIAN(INDIRECT(ADDRESS(142+3,AQ$2+1,,,"Instances") &amp; ":" &amp; ADDRESS(142+3,AQ$2+1))),"min", MIN(INDIRECT(ADDRESS(142+3,AQ$2+1,,,"Instances") &amp; ":" &amp; ADDRESS(142+3,AQ$2+1))),"max", MAX(INDIRECT(ADDRESS(142+3,AQ$2+1,,,"Instances") &amp; ":" &amp; ADDRESS(142+3,AQ$2+1))),"diff", MAX(INDIRECT(ADDRESS(142+3,AQ$2+1,,,"Instances") &amp; ":" &amp; ADDRESS(142+3,AQ$2+1)))-MIN(INDIRECT(ADDRESS(142+3,AQ$2+1,,,"Instances") &amp; ":" &amp; ADDRESS(142+3,AQ$2+1))))</f>
        <v>0</v>
      </c>
      <c r="AR147">
        <f>IFERROR(SMALL(AQ5:AQ343,ROW()-ROW($AR$5)+1),"")</f>
        <v>0</v>
      </c>
      <c r="AT147">
        <f>IFERROR(SUM(AR5:AR147),"")</f>
        <v>0</v>
      </c>
      <c r="AU147" cm="1">
        <f t="array" ref="AU147">_xlfn.SWITCH(Charts!$B$3,"average", AVERAGE(INDIRECT(ADDRESS(142+3,AU$2+1,,,"Instances") &amp; ":" &amp; ADDRESS(142+3,AU$2+1))),"median", MEDIAN(INDIRECT(ADDRESS(142+3,AU$2+1,,,"Instances") &amp; ":" &amp; ADDRESS(142+3,AU$2+1))),"min", MIN(INDIRECT(ADDRESS(142+3,AU$2+1,,,"Instances") &amp; ":" &amp; ADDRESS(142+3,AU$2+1))),"max", MAX(INDIRECT(ADDRESS(142+3,AU$2+1,,,"Instances") &amp; ":" &amp; ADDRESS(142+3,AU$2+1))),"diff", MAX(INDIRECT(ADDRESS(142+3,AU$2+1,,,"Instances") &amp; ":" &amp; ADDRESS(142+3,AU$2+1)))-MIN(INDIRECT(ADDRESS(142+3,AU$2+1,,,"Instances") &amp; ":" &amp; ADDRESS(142+3,AU$2+1))))</f>
        <v>0</v>
      </c>
      <c r="AV147">
        <f>IFERROR(SMALL(AU5:AU343,ROW()-ROW($AV$5)+1),"")</f>
        <v>0</v>
      </c>
      <c r="AX147">
        <f>IFERROR(SUM(AV5:AV147),"")</f>
        <v>0</v>
      </c>
      <c r="AY147" cm="1">
        <f t="array" ref="AY147">_xlfn.SWITCH(Charts!$B$3,"average", AVERAGE(INDIRECT(ADDRESS(142+3,AY$2+1,,,"Instances") &amp; ":" &amp; ADDRESS(142+3,AY$2+1))),"median", MEDIAN(INDIRECT(ADDRESS(142+3,AY$2+1,,,"Instances") &amp; ":" &amp; ADDRESS(142+3,AY$2+1))),"min", MIN(INDIRECT(ADDRESS(142+3,AY$2+1,,,"Instances") &amp; ":" &amp; ADDRESS(142+3,AY$2+1))),"max", MAX(INDIRECT(ADDRESS(142+3,AY$2+1,,,"Instances") &amp; ":" &amp; ADDRESS(142+3,AY$2+1))),"diff", MAX(INDIRECT(ADDRESS(142+3,AY$2+1,,,"Instances") &amp; ":" &amp; ADDRESS(142+3,AY$2+1)))-MIN(INDIRECT(ADDRESS(142+3,AY$2+1,,,"Instances") &amp; ":" &amp; ADDRESS(142+3,AY$2+1))))</f>
        <v>0</v>
      </c>
      <c r="AZ147">
        <f>IFERROR(SMALL(AY5:AY343,ROW()-ROW($AZ$5)+1),"")</f>
        <v>0</v>
      </c>
      <c r="BB147">
        <f>IFERROR(SUM(AZ5:AZ147),"")</f>
        <v>0</v>
      </c>
      <c r="BC147" cm="1">
        <f t="array" ref="BC147">_xlfn.SWITCH(Charts!$B$3,"average", AVERAGE(INDIRECT(ADDRESS(142+3,BC$2+1,,,"Instances") &amp; ":" &amp; ADDRESS(142+3,BC$2+1))),"median", MEDIAN(INDIRECT(ADDRESS(142+3,BC$2+1,,,"Instances") &amp; ":" &amp; ADDRESS(142+3,BC$2+1))),"min", MIN(INDIRECT(ADDRESS(142+3,BC$2+1,,,"Instances") &amp; ":" &amp; ADDRESS(142+3,BC$2+1))),"max", MAX(INDIRECT(ADDRESS(142+3,BC$2+1,,,"Instances") &amp; ":" &amp; ADDRESS(142+3,BC$2+1))),"diff", MAX(INDIRECT(ADDRESS(142+3,BC$2+1,,,"Instances") &amp; ":" &amp; ADDRESS(142+3,BC$2+1)))-MIN(INDIRECT(ADDRESS(142+3,BC$2+1,,,"Instances") &amp; ":" &amp; ADDRESS(142+3,BC$2+1))))</f>
        <v>0</v>
      </c>
      <c r="BD147">
        <f>IFERROR(SMALL(BC5:BC343,ROW()-ROW($BD$5)+1),"")</f>
        <v>0</v>
      </c>
      <c r="BF147">
        <f>IFERROR(SUM(BD5:BD147),"")</f>
        <v>0</v>
      </c>
      <c r="BG147" cm="1">
        <f t="array" ref="BG147">_xlfn.SWITCH(Charts!$B$3,"average", AVERAGE(INDIRECT(ADDRESS(142+3,BG$2+1,,,"Instances") &amp; ":" &amp; ADDRESS(142+3,BG$2+1))),"median", MEDIAN(INDIRECT(ADDRESS(142+3,BG$2+1,,,"Instances") &amp; ":" &amp; ADDRESS(142+3,BG$2+1))),"min", MIN(INDIRECT(ADDRESS(142+3,BG$2+1,,,"Instances") &amp; ":" &amp; ADDRESS(142+3,BG$2+1))),"max", MAX(INDIRECT(ADDRESS(142+3,BG$2+1,,,"Instances") &amp; ":" &amp; ADDRESS(142+3,BG$2+1))),"diff", MAX(INDIRECT(ADDRESS(142+3,BG$2+1,,,"Instances") &amp; ":" &amp; ADDRESS(142+3,BG$2+1)))-MIN(INDIRECT(ADDRESS(142+3,BG$2+1,,,"Instances") &amp; ":" &amp; ADDRESS(142+3,BG$2+1))))</f>
        <v>0</v>
      </c>
      <c r="BH147">
        <f>IFERROR(SMALL(BG5:BG343,ROW()-ROW($BH$5)+1),"")</f>
        <v>0</v>
      </c>
      <c r="BJ147">
        <f>IFERROR(SUM(BH5:BH147),"")</f>
        <v>0</v>
      </c>
      <c r="BK147" cm="1">
        <f t="array" ref="BK147">_xlfn.SWITCH(Charts!$B$3,"average", AVERAGE(INDIRECT(ADDRESS(142+3,BK$2+1,,,"Instances") &amp; ":" &amp; ADDRESS(142+3,BK$2+1))),"median", MEDIAN(INDIRECT(ADDRESS(142+3,BK$2+1,,,"Instances") &amp; ":" &amp; ADDRESS(142+3,BK$2+1))),"min", MIN(INDIRECT(ADDRESS(142+3,BK$2+1,,,"Instances") &amp; ":" &amp; ADDRESS(142+3,BK$2+1))),"max", MAX(INDIRECT(ADDRESS(142+3,BK$2+1,,,"Instances") &amp; ":" &amp; ADDRESS(142+3,BK$2+1))),"diff", MAX(INDIRECT(ADDRESS(142+3,BK$2+1,,,"Instances") &amp; ":" &amp; ADDRESS(142+3,BK$2+1)))-MIN(INDIRECT(ADDRESS(142+3,BK$2+1,,,"Instances") &amp; ":" &amp; ADDRESS(142+3,BK$2+1))))</f>
        <v>0</v>
      </c>
      <c r="BL147">
        <f>IFERROR(SMALL(BK5:BK343,ROW()-ROW($BL$5)+1),"")</f>
        <v>0</v>
      </c>
      <c r="BN147">
        <f>IFERROR(SUM(BL5:BL147),"")</f>
        <v>0</v>
      </c>
      <c r="BO147" cm="1">
        <f t="array" ref="BO147">_xlfn.SWITCH(Charts!$B$3,"average", AVERAGE(INDIRECT(ADDRESS(142+3,BO$2+1,,,"Instances") &amp; ":" &amp; ADDRESS(142+3,BO$2+1))),"median", MEDIAN(INDIRECT(ADDRESS(142+3,BO$2+1,,,"Instances") &amp; ":" &amp; ADDRESS(142+3,BO$2+1))),"min", MIN(INDIRECT(ADDRESS(142+3,BO$2+1,,,"Instances") &amp; ":" &amp; ADDRESS(142+3,BO$2+1))),"max", MAX(INDIRECT(ADDRESS(142+3,BO$2+1,,,"Instances") &amp; ":" &amp; ADDRESS(142+3,BO$2+1))),"diff", MAX(INDIRECT(ADDRESS(142+3,BO$2+1,,,"Instances") &amp; ":" &amp; ADDRESS(142+3,BO$2+1)))-MIN(INDIRECT(ADDRESS(142+3,BO$2+1,,,"Instances") &amp; ":" &amp; ADDRESS(142+3,BO$2+1))))</f>
        <v>0</v>
      </c>
      <c r="BP147">
        <f>IFERROR(SMALL(BO5:BO343,ROW()-ROW($BP$5)+1),"")</f>
        <v>0</v>
      </c>
      <c r="BR147">
        <f>IFERROR(SUM(BP5:BP147),"")</f>
        <v>0</v>
      </c>
      <c r="BU147">
        <f>IF(Charts!$B$3="none",E1849,IF(AM1849="",NA(),AM1849))</f>
        <v>0</v>
      </c>
      <c r="BV147">
        <f>IF(Charts!$B$3="none",F1849,IF(AN1849="",NA(),AN1849))</f>
        <v>0</v>
      </c>
      <c r="BW147">
        <f>IF(Charts!$B$3="none",G1849,IF(AO1849="",NA(),AO1849))</f>
        <v>0</v>
      </c>
      <c r="BX147">
        <f>IF(Charts!$B$3="none",H1849,IF(AP1849="",NA(),AP1849))</f>
        <v>0</v>
      </c>
      <c r="BY147">
        <f>IF(Charts!$B$3="none",I1849,IF(AQ1849="",NA(),AQ1849))</f>
        <v>0</v>
      </c>
      <c r="BZ147">
        <f>IF(Charts!$B$3="none",J1849,IF(AR1849="",NA(),AR1849))</f>
        <v>0</v>
      </c>
      <c r="CA147">
        <f>IF(Charts!$B$3="none",K1849,IF(AS1849="",NA(),AS1849))</f>
        <v>0</v>
      </c>
      <c r="CB147">
        <f>IF(Charts!$B$3="none",L1849,IF(AT1849="",NA(),AT1849))</f>
        <v>0</v>
      </c>
      <c r="CC147">
        <f>IF(Charts!$B$3="none",M1849,IF(AU1849="",NA(),AU1849))</f>
        <v>0</v>
      </c>
      <c r="CD147">
        <f>IF(Charts!$B$3="none",N1849,IF(AV1849="",NA(),AV1849))</f>
        <v>0</v>
      </c>
      <c r="CE147">
        <f>IF(Charts!$B$3="none",O1849,IF(AW1849="",NA(),AW1849))</f>
        <v>0</v>
      </c>
      <c r="CF147">
        <f>IF(Charts!$B$3="none",P1849,IF(AX1849="",NA(),AX1849))</f>
        <v>0</v>
      </c>
      <c r="CG147">
        <f>IF(Charts!$B$3="none",Q1849,IF(AY1849="",NA(),AY1849))</f>
        <v>0</v>
      </c>
      <c r="CH147">
        <f>IF(Charts!$B$3="none",R1849,IF(AZ1849="",NA(),AZ1849))</f>
        <v>0</v>
      </c>
      <c r="CI147">
        <f>IF(Charts!$B$3="none",S1849,IF(BA1849="",NA(),BA1849))</f>
        <v>0</v>
      </c>
      <c r="CJ147">
        <f>IF(Charts!$B$3="none",T1849,IF(BB1849="",NA(),BB1849))</f>
        <v>0</v>
      </c>
      <c r="CK147">
        <f>IF(Charts!$B$3="none",U1849,IF(BC1849="",NA(),BC1849))</f>
        <v>0</v>
      </c>
      <c r="CL147">
        <f>IF(Charts!$B$3="none",V1849,IF(BD1849="",NA(),BD1849))</f>
        <v>0</v>
      </c>
      <c r="CM147">
        <f>IF(Charts!$B$3="none",W1849,IF(BE1849="",NA(),BE1849))</f>
        <v>0</v>
      </c>
      <c r="CN147">
        <f>IF(Charts!$B$3="none",X1849,IF(BF1849="",NA(),BF1849))</f>
        <v>0</v>
      </c>
      <c r="CO147">
        <f>IF(Charts!$B$3="none",Y1849,IF(BG1849="",NA(),BG1849))</f>
        <v>0</v>
      </c>
      <c r="CP147">
        <f>IF(Charts!$B$3="none",Z1849,IF(BH1849="",NA(),BH1849))</f>
        <v>0</v>
      </c>
      <c r="CQ147">
        <f>IF(Charts!$B$3="none",AA1849,IF(BI1849="",NA(),BI1849))</f>
        <v>0</v>
      </c>
      <c r="CR147">
        <f>IF(Charts!$B$3="none",AB1849,IF(BJ1849="",NA(),BJ1849))</f>
        <v>0</v>
      </c>
      <c r="CS147">
        <f>IF(Charts!$B$3="none",AC1849,IF(BK1849="",NA(),BK1849))</f>
        <v>0</v>
      </c>
      <c r="CT147">
        <f>IF(Charts!$B$3="none",AD1849,IF(BL1849="",NA(),BL1849))</f>
        <v>0</v>
      </c>
      <c r="CU147">
        <f>IF(Charts!$B$3="none",AE1849,IF(BM1849="",NA(),BM1849))</f>
        <v>0</v>
      </c>
      <c r="CV147">
        <f>IF(Charts!$B$3="none",AF1849,IF(BN1849="",NA(),BN1849))</f>
        <v>0</v>
      </c>
      <c r="CW147">
        <f>IF(Charts!$B$3="none",AG1849,IF(BO1849="",NA(),BO1849))</f>
        <v>0</v>
      </c>
      <c r="CX147">
        <f>IF(Charts!$B$3="none",AH1849,IF(BP1849="",NA(),BP1849))</f>
        <v>0</v>
      </c>
      <c r="CY147">
        <f>IF(Charts!$B$3="none",AI1849,IF(BQ1849="",NA(),BQ1849))</f>
        <v>0</v>
      </c>
      <c r="CZ147">
        <f>IF(Charts!$B$3="none",AJ1849,IF(BR1849="",NA(),BR1849))</f>
        <v>0</v>
      </c>
    </row>
    <row r="148" spans="4:104">
      <c r="D148">
        <v>144</v>
      </c>
      <c r="E148">
        <f>IF(INDIRECT(ADDRESS($D148+2,E$2+1,,,"Instances"))="","",INDIRECT(ADDRESS($D148+2,E$2+1,,,"Instances")))</f>
        <v>0</v>
      </c>
      <c r="F148">
        <f>IFERROR(SMALL(E5:E343,ROW()-ROW($F$5)+1),"")</f>
        <v>0</v>
      </c>
      <c r="H148">
        <f>IFERROR(SUM(F5:F148),"")</f>
        <v>0</v>
      </c>
      <c r="I148">
        <f>IF(INDIRECT(ADDRESS($D148+2,I$2+1,,,"Instances"))="","",INDIRECT(ADDRESS($D148+2,I$2+1,,,"Instances")))</f>
        <v>0</v>
      </c>
      <c r="J148">
        <f>IFERROR(SMALL(I5:I343,ROW()-ROW($J$5)+1),"")</f>
        <v>0</v>
      </c>
      <c r="L148">
        <f>IFERROR(SUM(J5:J148),"")</f>
        <v>0</v>
      </c>
      <c r="M148">
        <f>IF(INDIRECT(ADDRESS($D148+2,M$2+1,,,"Instances"))="","",INDIRECT(ADDRESS($D148+2,M$2+1,,,"Instances")))</f>
        <v>0</v>
      </c>
      <c r="N148">
        <f>IFERROR(SMALL(M5:M343,ROW()-ROW($N$5)+1),"")</f>
        <v>0</v>
      </c>
      <c r="P148">
        <f>IFERROR(SUM(N5:N148),"")</f>
        <v>0</v>
      </c>
      <c r="Q148">
        <f>IF(INDIRECT(ADDRESS($D148+2,Q$2+1,,,"Instances"))="","",INDIRECT(ADDRESS($D148+2,Q$2+1,,,"Instances")))</f>
        <v>0</v>
      </c>
      <c r="R148">
        <f>IFERROR(SMALL(Q5:Q343,ROW()-ROW($R$5)+1),"")</f>
        <v>0</v>
      </c>
      <c r="T148">
        <f>IFERROR(SUM(R5:R148),"")</f>
        <v>0</v>
      </c>
      <c r="U148">
        <f>IF(INDIRECT(ADDRESS($D148+2,U$2+1,,,"Instances"))="","",INDIRECT(ADDRESS($D148+2,U$2+1,,,"Instances")))</f>
        <v>0</v>
      </c>
      <c r="V148">
        <f>IFERROR(SMALL(U5:U343,ROW()-ROW($V$5)+1),"")</f>
        <v>0</v>
      </c>
      <c r="X148">
        <f>IFERROR(SUM(V5:V148),"")</f>
        <v>0</v>
      </c>
      <c r="Y148">
        <f>IF(INDIRECT(ADDRESS($D148+2,Y$2+1,,,"Instances"))="","",INDIRECT(ADDRESS($D148+2,Y$2+1,,,"Instances")))</f>
        <v>0</v>
      </c>
      <c r="Z148">
        <f>IFERROR(SMALL(Y5:Y343,ROW()-ROW($Z$5)+1),"")</f>
        <v>0</v>
      </c>
      <c r="AB148">
        <f>IFERROR(SUM(Z5:Z148),"")</f>
        <v>0</v>
      </c>
      <c r="AC148">
        <f>IF(INDIRECT(ADDRESS($D148+2,AC$2+1,,,"Instances"))="","",INDIRECT(ADDRESS($D148+2,AC$2+1,,,"Instances")))</f>
        <v>0</v>
      </c>
      <c r="AD148">
        <f>IFERROR(SMALL(AC5:AC343,ROW()-ROW($AD$5)+1),"")</f>
        <v>0</v>
      </c>
      <c r="AF148">
        <f>IFERROR(SUM(AD5:AD148),"")</f>
        <v>0</v>
      </c>
      <c r="AG148">
        <f>IF(INDIRECT(ADDRESS($D148+2,AG$2+1,,,"Instances"))="","",INDIRECT(ADDRESS($D148+2,AG$2+1,,,"Instances")))</f>
        <v>0</v>
      </c>
      <c r="AH148">
        <f>IFERROR(SMALL(AG5:AG343,ROW()-ROW($AH$5)+1),"")</f>
        <v>0</v>
      </c>
      <c r="AJ148">
        <f>IFERROR(SUM(AH5:AH148),"")</f>
        <v>0</v>
      </c>
      <c r="AL148">
        <v>144</v>
      </c>
      <c r="AM148" cm="1">
        <f t="array" ref="AM148">_xlfn.SWITCH(Charts!$B$3,"average", AVERAGE(INDIRECT(ADDRESS(143+3,AM$2+1,,,"Instances") &amp; ":" &amp; ADDRESS(143+3,AM$2+1))),"median", MEDIAN(INDIRECT(ADDRESS(143+3,AM$2+1,,,"Instances") &amp; ":" &amp; ADDRESS(143+3,AM$2+1))),"min", MIN(INDIRECT(ADDRESS(143+3,AM$2+1,,,"Instances") &amp; ":" &amp; ADDRESS(143+3,AM$2+1))),"max", MAX(INDIRECT(ADDRESS(143+3,AM$2+1,,,"Instances") &amp; ":" &amp; ADDRESS(143+3,AM$2+1))),"diff", MAX(INDIRECT(ADDRESS(143+3,AM$2+1,,,"Instances") &amp; ":" &amp; ADDRESS(143+3,AM$2+1)))-MIN(INDIRECT(ADDRESS(143+3,AM$2+1,,,"Instances") &amp; ":" &amp; ADDRESS(143+3,AM$2+1))))</f>
        <v>0</v>
      </c>
      <c r="AN148">
        <f>IFERROR(SMALL(AM5:AM343,ROW()-ROW($AN$5)+1),"")</f>
        <v>0</v>
      </c>
      <c r="AP148">
        <f>IFERROR(SUM(AN5:AN148),"")</f>
        <v>0</v>
      </c>
      <c r="AQ148" cm="1">
        <f t="array" ref="AQ148">_xlfn.SWITCH(Charts!$B$3,"average", AVERAGE(INDIRECT(ADDRESS(143+3,AQ$2+1,,,"Instances") &amp; ":" &amp; ADDRESS(143+3,AQ$2+1))),"median", MEDIAN(INDIRECT(ADDRESS(143+3,AQ$2+1,,,"Instances") &amp; ":" &amp; ADDRESS(143+3,AQ$2+1))),"min", MIN(INDIRECT(ADDRESS(143+3,AQ$2+1,,,"Instances") &amp; ":" &amp; ADDRESS(143+3,AQ$2+1))),"max", MAX(INDIRECT(ADDRESS(143+3,AQ$2+1,,,"Instances") &amp; ":" &amp; ADDRESS(143+3,AQ$2+1))),"diff", MAX(INDIRECT(ADDRESS(143+3,AQ$2+1,,,"Instances") &amp; ":" &amp; ADDRESS(143+3,AQ$2+1)))-MIN(INDIRECT(ADDRESS(143+3,AQ$2+1,,,"Instances") &amp; ":" &amp; ADDRESS(143+3,AQ$2+1))))</f>
        <v>0</v>
      </c>
      <c r="AR148">
        <f>IFERROR(SMALL(AQ5:AQ343,ROW()-ROW($AR$5)+1),"")</f>
        <v>0</v>
      </c>
      <c r="AT148">
        <f>IFERROR(SUM(AR5:AR148),"")</f>
        <v>0</v>
      </c>
      <c r="AU148" cm="1">
        <f t="array" ref="AU148">_xlfn.SWITCH(Charts!$B$3,"average", AVERAGE(INDIRECT(ADDRESS(143+3,AU$2+1,,,"Instances") &amp; ":" &amp; ADDRESS(143+3,AU$2+1))),"median", MEDIAN(INDIRECT(ADDRESS(143+3,AU$2+1,,,"Instances") &amp; ":" &amp; ADDRESS(143+3,AU$2+1))),"min", MIN(INDIRECT(ADDRESS(143+3,AU$2+1,,,"Instances") &amp; ":" &amp; ADDRESS(143+3,AU$2+1))),"max", MAX(INDIRECT(ADDRESS(143+3,AU$2+1,,,"Instances") &amp; ":" &amp; ADDRESS(143+3,AU$2+1))),"diff", MAX(INDIRECT(ADDRESS(143+3,AU$2+1,,,"Instances") &amp; ":" &amp; ADDRESS(143+3,AU$2+1)))-MIN(INDIRECT(ADDRESS(143+3,AU$2+1,,,"Instances") &amp; ":" &amp; ADDRESS(143+3,AU$2+1))))</f>
        <v>0</v>
      </c>
      <c r="AV148">
        <f>IFERROR(SMALL(AU5:AU343,ROW()-ROW($AV$5)+1),"")</f>
        <v>0</v>
      </c>
      <c r="AX148">
        <f>IFERROR(SUM(AV5:AV148),"")</f>
        <v>0</v>
      </c>
      <c r="AY148" cm="1">
        <f t="array" ref="AY148">_xlfn.SWITCH(Charts!$B$3,"average", AVERAGE(INDIRECT(ADDRESS(143+3,AY$2+1,,,"Instances") &amp; ":" &amp; ADDRESS(143+3,AY$2+1))),"median", MEDIAN(INDIRECT(ADDRESS(143+3,AY$2+1,,,"Instances") &amp; ":" &amp; ADDRESS(143+3,AY$2+1))),"min", MIN(INDIRECT(ADDRESS(143+3,AY$2+1,,,"Instances") &amp; ":" &amp; ADDRESS(143+3,AY$2+1))),"max", MAX(INDIRECT(ADDRESS(143+3,AY$2+1,,,"Instances") &amp; ":" &amp; ADDRESS(143+3,AY$2+1))),"diff", MAX(INDIRECT(ADDRESS(143+3,AY$2+1,,,"Instances") &amp; ":" &amp; ADDRESS(143+3,AY$2+1)))-MIN(INDIRECT(ADDRESS(143+3,AY$2+1,,,"Instances") &amp; ":" &amp; ADDRESS(143+3,AY$2+1))))</f>
        <v>0</v>
      </c>
      <c r="AZ148">
        <f>IFERROR(SMALL(AY5:AY343,ROW()-ROW($AZ$5)+1),"")</f>
        <v>0</v>
      </c>
      <c r="BB148">
        <f>IFERROR(SUM(AZ5:AZ148),"")</f>
        <v>0</v>
      </c>
      <c r="BC148" cm="1">
        <f t="array" ref="BC148">_xlfn.SWITCH(Charts!$B$3,"average", AVERAGE(INDIRECT(ADDRESS(143+3,BC$2+1,,,"Instances") &amp; ":" &amp; ADDRESS(143+3,BC$2+1))),"median", MEDIAN(INDIRECT(ADDRESS(143+3,BC$2+1,,,"Instances") &amp; ":" &amp; ADDRESS(143+3,BC$2+1))),"min", MIN(INDIRECT(ADDRESS(143+3,BC$2+1,,,"Instances") &amp; ":" &amp; ADDRESS(143+3,BC$2+1))),"max", MAX(INDIRECT(ADDRESS(143+3,BC$2+1,,,"Instances") &amp; ":" &amp; ADDRESS(143+3,BC$2+1))),"diff", MAX(INDIRECT(ADDRESS(143+3,BC$2+1,,,"Instances") &amp; ":" &amp; ADDRESS(143+3,BC$2+1)))-MIN(INDIRECT(ADDRESS(143+3,BC$2+1,,,"Instances") &amp; ":" &amp; ADDRESS(143+3,BC$2+1))))</f>
        <v>0</v>
      </c>
      <c r="BD148">
        <f>IFERROR(SMALL(BC5:BC343,ROW()-ROW($BD$5)+1),"")</f>
        <v>0</v>
      </c>
      <c r="BF148">
        <f>IFERROR(SUM(BD5:BD148),"")</f>
        <v>0</v>
      </c>
      <c r="BG148" cm="1">
        <f t="array" ref="BG148">_xlfn.SWITCH(Charts!$B$3,"average", AVERAGE(INDIRECT(ADDRESS(143+3,BG$2+1,,,"Instances") &amp; ":" &amp; ADDRESS(143+3,BG$2+1))),"median", MEDIAN(INDIRECT(ADDRESS(143+3,BG$2+1,,,"Instances") &amp; ":" &amp; ADDRESS(143+3,BG$2+1))),"min", MIN(INDIRECT(ADDRESS(143+3,BG$2+1,,,"Instances") &amp; ":" &amp; ADDRESS(143+3,BG$2+1))),"max", MAX(INDIRECT(ADDRESS(143+3,BG$2+1,,,"Instances") &amp; ":" &amp; ADDRESS(143+3,BG$2+1))),"diff", MAX(INDIRECT(ADDRESS(143+3,BG$2+1,,,"Instances") &amp; ":" &amp; ADDRESS(143+3,BG$2+1)))-MIN(INDIRECT(ADDRESS(143+3,BG$2+1,,,"Instances") &amp; ":" &amp; ADDRESS(143+3,BG$2+1))))</f>
        <v>0</v>
      </c>
      <c r="BH148">
        <f>IFERROR(SMALL(BG5:BG343,ROW()-ROW($BH$5)+1),"")</f>
        <v>0</v>
      </c>
      <c r="BJ148">
        <f>IFERROR(SUM(BH5:BH148),"")</f>
        <v>0</v>
      </c>
      <c r="BK148" cm="1">
        <f t="array" ref="BK148">_xlfn.SWITCH(Charts!$B$3,"average", AVERAGE(INDIRECT(ADDRESS(143+3,BK$2+1,,,"Instances") &amp; ":" &amp; ADDRESS(143+3,BK$2+1))),"median", MEDIAN(INDIRECT(ADDRESS(143+3,BK$2+1,,,"Instances") &amp; ":" &amp; ADDRESS(143+3,BK$2+1))),"min", MIN(INDIRECT(ADDRESS(143+3,BK$2+1,,,"Instances") &amp; ":" &amp; ADDRESS(143+3,BK$2+1))),"max", MAX(INDIRECT(ADDRESS(143+3,BK$2+1,,,"Instances") &amp; ":" &amp; ADDRESS(143+3,BK$2+1))),"diff", MAX(INDIRECT(ADDRESS(143+3,BK$2+1,,,"Instances") &amp; ":" &amp; ADDRESS(143+3,BK$2+1)))-MIN(INDIRECT(ADDRESS(143+3,BK$2+1,,,"Instances") &amp; ":" &amp; ADDRESS(143+3,BK$2+1))))</f>
        <v>0</v>
      </c>
      <c r="BL148">
        <f>IFERROR(SMALL(BK5:BK343,ROW()-ROW($BL$5)+1),"")</f>
        <v>0</v>
      </c>
      <c r="BN148">
        <f>IFERROR(SUM(BL5:BL148),"")</f>
        <v>0</v>
      </c>
      <c r="BO148" cm="1">
        <f t="array" ref="BO148">_xlfn.SWITCH(Charts!$B$3,"average", AVERAGE(INDIRECT(ADDRESS(143+3,BO$2+1,,,"Instances") &amp; ":" &amp; ADDRESS(143+3,BO$2+1))),"median", MEDIAN(INDIRECT(ADDRESS(143+3,BO$2+1,,,"Instances") &amp; ":" &amp; ADDRESS(143+3,BO$2+1))),"min", MIN(INDIRECT(ADDRESS(143+3,BO$2+1,,,"Instances") &amp; ":" &amp; ADDRESS(143+3,BO$2+1))),"max", MAX(INDIRECT(ADDRESS(143+3,BO$2+1,,,"Instances") &amp; ":" &amp; ADDRESS(143+3,BO$2+1))),"diff", MAX(INDIRECT(ADDRESS(143+3,BO$2+1,,,"Instances") &amp; ":" &amp; ADDRESS(143+3,BO$2+1)))-MIN(INDIRECT(ADDRESS(143+3,BO$2+1,,,"Instances") &amp; ":" &amp; ADDRESS(143+3,BO$2+1))))</f>
        <v>0</v>
      </c>
      <c r="BP148">
        <f>IFERROR(SMALL(BO5:BO343,ROW()-ROW($BP$5)+1),"")</f>
        <v>0</v>
      </c>
      <c r="BR148">
        <f>IFERROR(SUM(BP5:BP148),"")</f>
        <v>0</v>
      </c>
      <c r="BU148">
        <f>IF(Charts!$B$3="none",E1850,IF(AM1850="",NA(),AM1850))</f>
        <v>0</v>
      </c>
      <c r="BV148">
        <f>IF(Charts!$B$3="none",F1850,IF(AN1850="",NA(),AN1850))</f>
        <v>0</v>
      </c>
      <c r="BW148">
        <f>IF(Charts!$B$3="none",G1850,IF(AO1850="",NA(),AO1850))</f>
        <v>0</v>
      </c>
      <c r="BX148">
        <f>IF(Charts!$B$3="none",H1850,IF(AP1850="",NA(),AP1850))</f>
        <v>0</v>
      </c>
      <c r="BY148">
        <f>IF(Charts!$B$3="none",I1850,IF(AQ1850="",NA(),AQ1850))</f>
        <v>0</v>
      </c>
      <c r="BZ148">
        <f>IF(Charts!$B$3="none",J1850,IF(AR1850="",NA(),AR1850))</f>
        <v>0</v>
      </c>
      <c r="CA148">
        <f>IF(Charts!$B$3="none",K1850,IF(AS1850="",NA(),AS1850))</f>
        <v>0</v>
      </c>
      <c r="CB148">
        <f>IF(Charts!$B$3="none",L1850,IF(AT1850="",NA(),AT1850))</f>
        <v>0</v>
      </c>
      <c r="CC148">
        <f>IF(Charts!$B$3="none",M1850,IF(AU1850="",NA(),AU1850))</f>
        <v>0</v>
      </c>
      <c r="CD148">
        <f>IF(Charts!$B$3="none",N1850,IF(AV1850="",NA(),AV1850))</f>
        <v>0</v>
      </c>
      <c r="CE148">
        <f>IF(Charts!$B$3="none",O1850,IF(AW1850="",NA(),AW1850))</f>
        <v>0</v>
      </c>
      <c r="CF148">
        <f>IF(Charts!$B$3="none",P1850,IF(AX1850="",NA(),AX1850))</f>
        <v>0</v>
      </c>
      <c r="CG148">
        <f>IF(Charts!$B$3="none",Q1850,IF(AY1850="",NA(),AY1850))</f>
        <v>0</v>
      </c>
      <c r="CH148">
        <f>IF(Charts!$B$3="none",R1850,IF(AZ1850="",NA(),AZ1850))</f>
        <v>0</v>
      </c>
      <c r="CI148">
        <f>IF(Charts!$B$3="none",S1850,IF(BA1850="",NA(),BA1850))</f>
        <v>0</v>
      </c>
      <c r="CJ148">
        <f>IF(Charts!$B$3="none",T1850,IF(BB1850="",NA(),BB1850))</f>
        <v>0</v>
      </c>
      <c r="CK148">
        <f>IF(Charts!$B$3="none",U1850,IF(BC1850="",NA(),BC1850))</f>
        <v>0</v>
      </c>
      <c r="CL148">
        <f>IF(Charts!$B$3="none",V1850,IF(BD1850="",NA(),BD1850))</f>
        <v>0</v>
      </c>
      <c r="CM148">
        <f>IF(Charts!$B$3="none",W1850,IF(BE1850="",NA(),BE1850))</f>
        <v>0</v>
      </c>
      <c r="CN148">
        <f>IF(Charts!$B$3="none",X1850,IF(BF1850="",NA(),BF1850))</f>
        <v>0</v>
      </c>
      <c r="CO148">
        <f>IF(Charts!$B$3="none",Y1850,IF(BG1850="",NA(),BG1850))</f>
        <v>0</v>
      </c>
      <c r="CP148">
        <f>IF(Charts!$B$3="none",Z1850,IF(BH1850="",NA(),BH1850))</f>
        <v>0</v>
      </c>
      <c r="CQ148">
        <f>IF(Charts!$B$3="none",AA1850,IF(BI1850="",NA(),BI1850))</f>
        <v>0</v>
      </c>
      <c r="CR148">
        <f>IF(Charts!$B$3="none",AB1850,IF(BJ1850="",NA(),BJ1850))</f>
        <v>0</v>
      </c>
      <c r="CS148">
        <f>IF(Charts!$B$3="none",AC1850,IF(BK1850="",NA(),BK1850))</f>
        <v>0</v>
      </c>
      <c r="CT148">
        <f>IF(Charts!$B$3="none",AD1850,IF(BL1850="",NA(),BL1850))</f>
        <v>0</v>
      </c>
      <c r="CU148">
        <f>IF(Charts!$B$3="none",AE1850,IF(BM1850="",NA(),BM1850))</f>
        <v>0</v>
      </c>
      <c r="CV148">
        <f>IF(Charts!$B$3="none",AF1850,IF(BN1850="",NA(),BN1850))</f>
        <v>0</v>
      </c>
      <c r="CW148">
        <f>IF(Charts!$B$3="none",AG1850,IF(BO1850="",NA(),BO1850))</f>
        <v>0</v>
      </c>
      <c r="CX148">
        <f>IF(Charts!$B$3="none",AH1850,IF(BP1850="",NA(),BP1850))</f>
        <v>0</v>
      </c>
      <c r="CY148">
        <f>IF(Charts!$B$3="none",AI1850,IF(BQ1850="",NA(),BQ1850))</f>
        <v>0</v>
      </c>
      <c r="CZ148">
        <f>IF(Charts!$B$3="none",AJ1850,IF(BR1850="",NA(),BR1850))</f>
        <v>0</v>
      </c>
    </row>
    <row r="149" spans="4:104">
      <c r="D149">
        <v>145</v>
      </c>
      <c r="E149">
        <f>IF(INDIRECT(ADDRESS($D149+2,E$2+1,,,"Instances"))="","",INDIRECT(ADDRESS($D149+2,E$2+1,,,"Instances")))</f>
        <v>0</v>
      </c>
      <c r="F149">
        <f>IFERROR(SMALL(E5:E343,ROW()-ROW($F$5)+1),"")</f>
        <v>0</v>
      </c>
      <c r="H149">
        <f>IFERROR(SUM(F5:F149),"")</f>
        <v>0</v>
      </c>
      <c r="I149">
        <f>IF(INDIRECT(ADDRESS($D149+2,I$2+1,,,"Instances"))="","",INDIRECT(ADDRESS($D149+2,I$2+1,,,"Instances")))</f>
        <v>0</v>
      </c>
      <c r="J149">
        <f>IFERROR(SMALL(I5:I343,ROW()-ROW($J$5)+1),"")</f>
        <v>0</v>
      </c>
      <c r="L149">
        <f>IFERROR(SUM(J5:J149),"")</f>
        <v>0</v>
      </c>
      <c r="M149">
        <f>IF(INDIRECT(ADDRESS($D149+2,M$2+1,,,"Instances"))="","",INDIRECT(ADDRESS($D149+2,M$2+1,,,"Instances")))</f>
        <v>0</v>
      </c>
      <c r="N149">
        <f>IFERROR(SMALL(M5:M343,ROW()-ROW($N$5)+1),"")</f>
        <v>0</v>
      </c>
      <c r="P149">
        <f>IFERROR(SUM(N5:N149),"")</f>
        <v>0</v>
      </c>
      <c r="Q149">
        <f>IF(INDIRECT(ADDRESS($D149+2,Q$2+1,,,"Instances"))="","",INDIRECT(ADDRESS($D149+2,Q$2+1,,,"Instances")))</f>
        <v>0</v>
      </c>
      <c r="R149">
        <f>IFERROR(SMALL(Q5:Q343,ROW()-ROW($R$5)+1),"")</f>
        <v>0</v>
      </c>
      <c r="T149">
        <f>IFERROR(SUM(R5:R149),"")</f>
        <v>0</v>
      </c>
      <c r="U149">
        <f>IF(INDIRECT(ADDRESS($D149+2,U$2+1,,,"Instances"))="","",INDIRECT(ADDRESS($D149+2,U$2+1,,,"Instances")))</f>
        <v>0</v>
      </c>
      <c r="V149">
        <f>IFERROR(SMALL(U5:U343,ROW()-ROW($V$5)+1),"")</f>
        <v>0</v>
      </c>
      <c r="X149">
        <f>IFERROR(SUM(V5:V149),"")</f>
        <v>0</v>
      </c>
      <c r="Y149">
        <f>IF(INDIRECT(ADDRESS($D149+2,Y$2+1,,,"Instances"))="","",INDIRECT(ADDRESS($D149+2,Y$2+1,,,"Instances")))</f>
        <v>0</v>
      </c>
      <c r="Z149">
        <f>IFERROR(SMALL(Y5:Y343,ROW()-ROW($Z$5)+1),"")</f>
        <v>0</v>
      </c>
      <c r="AB149">
        <f>IFERROR(SUM(Z5:Z149),"")</f>
        <v>0</v>
      </c>
      <c r="AC149">
        <f>IF(INDIRECT(ADDRESS($D149+2,AC$2+1,,,"Instances"))="","",INDIRECT(ADDRESS($D149+2,AC$2+1,,,"Instances")))</f>
        <v>0</v>
      </c>
      <c r="AD149">
        <f>IFERROR(SMALL(AC5:AC343,ROW()-ROW($AD$5)+1),"")</f>
        <v>0</v>
      </c>
      <c r="AF149">
        <f>IFERROR(SUM(AD5:AD149),"")</f>
        <v>0</v>
      </c>
      <c r="AG149">
        <f>IF(INDIRECT(ADDRESS($D149+2,AG$2+1,,,"Instances"))="","",INDIRECT(ADDRESS($D149+2,AG$2+1,,,"Instances")))</f>
        <v>0</v>
      </c>
      <c r="AH149">
        <f>IFERROR(SMALL(AG5:AG343,ROW()-ROW($AH$5)+1),"")</f>
        <v>0</v>
      </c>
      <c r="AJ149">
        <f>IFERROR(SUM(AH5:AH149),"")</f>
        <v>0</v>
      </c>
      <c r="AL149">
        <v>145</v>
      </c>
      <c r="AM149" cm="1">
        <f t="array" ref="AM149">_xlfn.SWITCH(Charts!$B$3,"average", AVERAGE(INDIRECT(ADDRESS(144+3,AM$2+1,,,"Instances") &amp; ":" &amp; ADDRESS(144+3,AM$2+1))),"median", MEDIAN(INDIRECT(ADDRESS(144+3,AM$2+1,,,"Instances") &amp; ":" &amp; ADDRESS(144+3,AM$2+1))),"min", MIN(INDIRECT(ADDRESS(144+3,AM$2+1,,,"Instances") &amp; ":" &amp; ADDRESS(144+3,AM$2+1))),"max", MAX(INDIRECT(ADDRESS(144+3,AM$2+1,,,"Instances") &amp; ":" &amp; ADDRESS(144+3,AM$2+1))),"diff", MAX(INDIRECT(ADDRESS(144+3,AM$2+1,,,"Instances") &amp; ":" &amp; ADDRESS(144+3,AM$2+1)))-MIN(INDIRECT(ADDRESS(144+3,AM$2+1,,,"Instances") &amp; ":" &amp; ADDRESS(144+3,AM$2+1))))</f>
        <v>0</v>
      </c>
      <c r="AN149">
        <f>IFERROR(SMALL(AM5:AM343,ROW()-ROW($AN$5)+1),"")</f>
        <v>0</v>
      </c>
      <c r="AP149">
        <f>IFERROR(SUM(AN5:AN149),"")</f>
        <v>0</v>
      </c>
      <c r="AQ149" cm="1">
        <f t="array" ref="AQ149">_xlfn.SWITCH(Charts!$B$3,"average", AVERAGE(INDIRECT(ADDRESS(144+3,AQ$2+1,,,"Instances") &amp; ":" &amp; ADDRESS(144+3,AQ$2+1))),"median", MEDIAN(INDIRECT(ADDRESS(144+3,AQ$2+1,,,"Instances") &amp; ":" &amp; ADDRESS(144+3,AQ$2+1))),"min", MIN(INDIRECT(ADDRESS(144+3,AQ$2+1,,,"Instances") &amp; ":" &amp; ADDRESS(144+3,AQ$2+1))),"max", MAX(INDIRECT(ADDRESS(144+3,AQ$2+1,,,"Instances") &amp; ":" &amp; ADDRESS(144+3,AQ$2+1))),"diff", MAX(INDIRECT(ADDRESS(144+3,AQ$2+1,,,"Instances") &amp; ":" &amp; ADDRESS(144+3,AQ$2+1)))-MIN(INDIRECT(ADDRESS(144+3,AQ$2+1,,,"Instances") &amp; ":" &amp; ADDRESS(144+3,AQ$2+1))))</f>
        <v>0</v>
      </c>
      <c r="AR149">
        <f>IFERROR(SMALL(AQ5:AQ343,ROW()-ROW($AR$5)+1),"")</f>
        <v>0</v>
      </c>
      <c r="AT149">
        <f>IFERROR(SUM(AR5:AR149),"")</f>
        <v>0</v>
      </c>
      <c r="AU149" cm="1">
        <f t="array" ref="AU149">_xlfn.SWITCH(Charts!$B$3,"average", AVERAGE(INDIRECT(ADDRESS(144+3,AU$2+1,,,"Instances") &amp; ":" &amp; ADDRESS(144+3,AU$2+1))),"median", MEDIAN(INDIRECT(ADDRESS(144+3,AU$2+1,,,"Instances") &amp; ":" &amp; ADDRESS(144+3,AU$2+1))),"min", MIN(INDIRECT(ADDRESS(144+3,AU$2+1,,,"Instances") &amp; ":" &amp; ADDRESS(144+3,AU$2+1))),"max", MAX(INDIRECT(ADDRESS(144+3,AU$2+1,,,"Instances") &amp; ":" &amp; ADDRESS(144+3,AU$2+1))),"diff", MAX(INDIRECT(ADDRESS(144+3,AU$2+1,,,"Instances") &amp; ":" &amp; ADDRESS(144+3,AU$2+1)))-MIN(INDIRECT(ADDRESS(144+3,AU$2+1,,,"Instances") &amp; ":" &amp; ADDRESS(144+3,AU$2+1))))</f>
        <v>0</v>
      </c>
      <c r="AV149">
        <f>IFERROR(SMALL(AU5:AU343,ROW()-ROW($AV$5)+1),"")</f>
        <v>0</v>
      </c>
      <c r="AX149">
        <f>IFERROR(SUM(AV5:AV149),"")</f>
        <v>0</v>
      </c>
      <c r="AY149" cm="1">
        <f t="array" ref="AY149">_xlfn.SWITCH(Charts!$B$3,"average", AVERAGE(INDIRECT(ADDRESS(144+3,AY$2+1,,,"Instances") &amp; ":" &amp; ADDRESS(144+3,AY$2+1))),"median", MEDIAN(INDIRECT(ADDRESS(144+3,AY$2+1,,,"Instances") &amp; ":" &amp; ADDRESS(144+3,AY$2+1))),"min", MIN(INDIRECT(ADDRESS(144+3,AY$2+1,,,"Instances") &amp; ":" &amp; ADDRESS(144+3,AY$2+1))),"max", MAX(INDIRECT(ADDRESS(144+3,AY$2+1,,,"Instances") &amp; ":" &amp; ADDRESS(144+3,AY$2+1))),"diff", MAX(INDIRECT(ADDRESS(144+3,AY$2+1,,,"Instances") &amp; ":" &amp; ADDRESS(144+3,AY$2+1)))-MIN(INDIRECT(ADDRESS(144+3,AY$2+1,,,"Instances") &amp; ":" &amp; ADDRESS(144+3,AY$2+1))))</f>
        <v>0</v>
      </c>
      <c r="AZ149">
        <f>IFERROR(SMALL(AY5:AY343,ROW()-ROW($AZ$5)+1),"")</f>
        <v>0</v>
      </c>
      <c r="BB149">
        <f>IFERROR(SUM(AZ5:AZ149),"")</f>
        <v>0</v>
      </c>
      <c r="BC149" cm="1">
        <f t="array" ref="BC149">_xlfn.SWITCH(Charts!$B$3,"average", AVERAGE(INDIRECT(ADDRESS(144+3,BC$2+1,,,"Instances") &amp; ":" &amp; ADDRESS(144+3,BC$2+1))),"median", MEDIAN(INDIRECT(ADDRESS(144+3,BC$2+1,,,"Instances") &amp; ":" &amp; ADDRESS(144+3,BC$2+1))),"min", MIN(INDIRECT(ADDRESS(144+3,BC$2+1,,,"Instances") &amp; ":" &amp; ADDRESS(144+3,BC$2+1))),"max", MAX(INDIRECT(ADDRESS(144+3,BC$2+1,,,"Instances") &amp; ":" &amp; ADDRESS(144+3,BC$2+1))),"diff", MAX(INDIRECT(ADDRESS(144+3,BC$2+1,,,"Instances") &amp; ":" &amp; ADDRESS(144+3,BC$2+1)))-MIN(INDIRECT(ADDRESS(144+3,BC$2+1,,,"Instances") &amp; ":" &amp; ADDRESS(144+3,BC$2+1))))</f>
        <v>0</v>
      </c>
      <c r="BD149">
        <f>IFERROR(SMALL(BC5:BC343,ROW()-ROW($BD$5)+1),"")</f>
        <v>0</v>
      </c>
      <c r="BF149">
        <f>IFERROR(SUM(BD5:BD149),"")</f>
        <v>0</v>
      </c>
      <c r="BG149" cm="1">
        <f t="array" ref="BG149">_xlfn.SWITCH(Charts!$B$3,"average", AVERAGE(INDIRECT(ADDRESS(144+3,BG$2+1,,,"Instances") &amp; ":" &amp; ADDRESS(144+3,BG$2+1))),"median", MEDIAN(INDIRECT(ADDRESS(144+3,BG$2+1,,,"Instances") &amp; ":" &amp; ADDRESS(144+3,BG$2+1))),"min", MIN(INDIRECT(ADDRESS(144+3,BG$2+1,,,"Instances") &amp; ":" &amp; ADDRESS(144+3,BG$2+1))),"max", MAX(INDIRECT(ADDRESS(144+3,BG$2+1,,,"Instances") &amp; ":" &amp; ADDRESS(144+3,BG$2+1))),"diff", MAX(INDIRECT(ADDRESS(144+3,BG$2+1,,,"Instances") &amp; ":" &amp; ADDRESS(144+3,BG$2+1)))-MIN(INDIRECT(ADDRESS(144+3,BG$2+1,,,"Instances") &amp; ":" &amp; ADDRESS(144+3,BG$2+1))))</f>
        <v>0</v>
      </c>
      <c r="BH149">
        <f>IFERROR(SMALL(BG5:BG343,ROW()-ROW($BH$5)+1),"")</f>
        <v>0</v>
      </c>
      <c r="BJ149">
        <f>IFERROR(SUM(BH5:BH149),"")</f>
        <v>0</v>
      </c>
      <c r="BK149" cm="1">
        <f t="array" ref="BK149">_xlfn.SWITCH(Charts!$B$3,"average", AVERAGE(INDIRECT(ADDRESS(144+3,BK$2+1,,,"Instances") &amp; ":" &amp; ADDRESS(144+3,BK$2+1))),"median", MEDIAN(INDIRECT(ADDRESS(144+3,BK$2+1,,,"Instances") &amp; ":" &amp; ADDRESS(144+3,BK$2+1))),"min", MIN(INDIRECT(ADDRESS(144+3,BK$2+1,,,"Instances") &amp; ":" &amp; ADDRESS(144+3,BK$2+1))),"max", MAX(INDIRECT(ADDRESS(144+3,BK$2+1,,,"Instances") &amp; ":" &amp; ADDRESS(144+3,BK$2+1))),"diff", MAX(INDIRECT(ADDRESS(144+3,BK$2+1,,,"Instances") &amp; ":" &amp; ADDRESS(144+3,BK$2+1)))-MIN(INDIRECT(ADDRESS(144+3,BK$2+1,,,"Instances") &amp; ":" &amp; ADDRESS(144+3,BK$2+1))))</f>
        <v>0</v>
      </c>
      <c r="BL149">
        <f>IFERROR(SMALL(BK5:BK343,ROW()-ROW($BL$5)+1),"")</f>
        <v>0</v>
      </c>
      <c r="BN149">
        <f>IFERROR(SUM(BL5:BL149),"")</f>
        <v>0</v>
      </c>
      <c r="BO149" cm="1">
        <f t="array" ref="BO149">_xlfn.SWITCH(Charts!$B$3,"average", AVERAGE(INDIRECT(ADDRESS(144+3,BO$2+1,,,"Instances") &amp; ":" &amp; ADDRESS(144+3,BO$2+1))),"median", MEDIAN(INDIRECT(ADDRESS(144+3,BO$2+1,,,"Instances") &amp; ":" &amp; ADDRESS(144+3,BO$2+1))),"min", MIN(INDIRECT(ADDRESS(144+3,BO$2+1,,,"Instances") &amp; ":" &amp; ADDRESS(144+3,BO$2+1))),"max", MAX(INDIRECT(ADDRESS(144+3,BO$2+1,,,"Instances") &amp; ":" &amp; ADDRESS(144+3,BO$2+1))),"diff", MAX(INDIRECT(ADDRESS(144+3,BO$2+1,,,"Instances") &amp; ":" &amp; ADDRESS(144+3,BO$2+1)))-MIN(INDIRECT(ADDRESS(144+3,BO$2+1,,,"Instances") &amp; ":" &amp; ADDRESS(144+3,BO$2+1))))</f>
        <v>0</v>
      </c>
      <c r="BP149">
        <f>IFERROR(SMALL(BO5:BO343,ROW()-ROW($BP$5)+1),"")</f>
        <v>0</v>
      </c>
      <c r="BR149">
        <f>IFERROR(SUM(BP5:BP149),"")</f>
        <v>0</v>
      </c>
      <c r="BU149">
        <f>IF(Charts!$B$3="none",E1851,IF(AM1851="",NA(),AM1851))</f>
        <v>0</v>
      </c>
      <c r="BV149">
        <f>IF(Charts!$B$3="none",F1851,IF(AN1851="",NA(),AN1851))</f>
        <v>0</v>
      </c>
      <c r="BW149">
        <f>IF(Charts!$B$3="none",G1851,IF(AO1851="",NA(),AO1851))</f>
        <v>0</v>
      </c>
      <c r="BX149">
        <f>IF(Charts!$B$3="none",H1851,IF(AP1851="",NA(),AP1851))</f>
        <v>0</v>
      </c>
      <c r="BY149">
        <f>IF(Charts!$B$3="none",I1851,IF(AQ1851="",NA(),AQ1851))</f>
        <v>0</v>
      </c>
      <c r="BZ149">
        <f>IF(Charts!$B$3="none",J1851,IF(AR1851="",NA(),AR1851))</f>
        <v>0</v>
      </c>
      <c r="CA149">
        <f>IF(Charts!$B$3="none",K1851,IF(AS1851="",NA(),AS1851))</f>
        <v>0</v>
      </c>
      <c r="CB149">
        <f>IF(Charts!$B$3="none",L1851,IF(AT1851="",NA(),AT1851))</f>
        <v>0</v>
      </c>
      <c r="CC149">
        <f>IF(Charts!$B$3="none",M1851,IF(AU1851="",NA(),AU1851))</f>
        <v>0</v>
      </c>
      <c r="CD149">
        <f>IF(Charts!$B$3="none",N1851,IF(AV1851="",NA(),AV1851))</f>
        <v>0</v>
      </c>
      <c r="CE149">
        <f>IF(Charts!$B$3="none",O1851,IF(AW1851="",NA(),AW1851))</f>
        <v>0</v>
      </c>
      <c r="CF149">
        <f>IF(Charts!$B$3="none",P1851,IF(AX1851="",NA(),AX1851))</f>
        <v>0</v>
      </c>
      <c r="CG149">
        <f>IF(Charts!$B$3="none",Q1851,IF(AY1851="",NA(),AY1851))</f>
        <v>0</v>
      </c>
      <c r="CH149">
        <f>IF(Charts!$B$3="none",R1851,IF(AZ1851="",NA(),AZ1851))</f>
        <v>0</v>
      </c>
      <c r="CI149">
        <f>IF(Charts!$B$3="none",S1851,IF(BA1851="",NA(),BA1851))</f>
        <v>0</v>
      </c>
      <c r="CJ149">
        <f>IF(Charts!$B$3="none",T1851,IF(BB1851="",NA(),BB1851))</f>
        <v>0</v>
      </c>
      <c r="CK149">
        <f>IF(Charts!$B$3="none",U1851,IF(BC1851="",NA(),BC1851))</f>
        <v>0</v>
      </c>
      <c r="CL149">
        <f>IF(Charts!$B$3="none",V1851,IF(BD1851="",NA(),BD1851))</f>
        <v>0</v>
      </c>
      <c r="CM149">
        <f>IF(Charts!$B$3="none",W1851,IF(BE1851="",NA(),BE1851))</f>
        <v>0</v>
      </c>
      <c r="CN149">
        <f>IF(Charts!$B$3="none",X1851,IF(BF1851="",NA(),BF1851))</f>
        <v>0</v>
      </c>
      <c r="CO149">
        <f>IF(Charts!$B$3="none",Y1851,IF(BG1851="",NA(),BG1851))</f>
        <v>0</v>
      </c>
      <c r="CP149">
        <f>IF(Charts!$B$3="none",Z1851,IF(BH1851="",NA(),BH1851))</f>
        <v>0</v>
      </c>
      <c r="CQ149">
        <f>IF(Charts!$B$3="none",AA1851,IF(BI1851="",NA(),BI1851))</f>
        <v>0</v>
      </c>
      <c r="CR149">
        <f>IF(Charts!$B$3="none",AB1851,IF(BJ1851="",NA(),BJ1851))</f>
        <v>0</v>
      </c>
      <c r="CS149">
        <f>IF(Charts!$B$3="none",AC1851,IF(BK1851="",NA(),BK1851))</f>
        <v>0</v>
      </c>
      <c r="CT149">
        <f>IF(Charts!$B$3="none",AD1851,IF(BL1851="",NA(),BL1851))</f>
        <v>0</v>
      </c>
      <c r="CU149">
        <f>IF(Charts!$B$3="none",AE1851,IF(BM1851="",NA(),BM1851))</f>
        <v>0</v>
      </c>
      <c r="CV149">
        <f>IF(Charts!$B$3="none",AF1851,IF(BN1851="",NA(),BN1851))</f>
        <v>0</v>
      </c>
      <c r="CW149">
        <f>IF(Charts!$B$3="none",AG1851,IF(BO1851="",NA(),BO1851))</f>
        <v>0</v>
      </c>
      <c r="CX149">
        <f>IF(Charts!$B$3="none",AH1851,IF(BP1851="",NA(),BP1851))</f>
        <v>0</v>
      </c>
      <c r="CY149">
        <f>IF(Charts!$B$3="none",AI1851,IF(BQ1851="",NA(),BQ1851))</f>
        <v>0</v>
      </c>
      <c r="CZ149">
        <f>IF(Charts!$B$3="none",AJ1851,IF(BR1851="",NA(),BR1851))</f>
        <v>0</v>
      </c>
    </row>
    <row r="150" spans="4:104">
      <c r="D150">
        <v>146</v>
      </c>
      <c r="E150">
        <f>IF(INDIRECT(ADDRESS($D150+2,E$2+1,,,"Instances"))="","",INDIRECT(ADDRESS($D150+2,E$2+1,,,"Instances")))</f>
        <v>0</v>
      </c>
      <c r="F150">
        <f>IFERROR(SMALL(E5:E343,ROW()-ROW($F$5)+1),"")</f>
        <v>0</v>
      </c>
      <c r="H150">
        <f>IFERROR(SUM(F5:F150),"")</f>
        <v>0</v>
      </c>
      <c r="I150">
        <f>IF(INDIRECT(ADDRESS($D150+2,I$2+1,,,"Instances"))="","",INDIRECT(ADDRESS($D150+2,I$2+1,,,"Instances")))</f>
        <v>0</v>
      </c>
      <c r="J150">
        <f>IFERROR(SMALL(I5:I343,ROW()-ROW($J$5)+1),"")</f>
        <v>0</v>
      </c>
      <c r="L150">
        <f>IFERROR(SUM(J5:J150),"")</f>
        <v>0</v>
      </c>
      <c r="M150">
        <f>IF(INDIRECT(ADDRESS($D150+2,M$2+1,,,"Instances"))="","",INDIRECT(ADDRESS($D150+2,M$2+1,,,"Instances")))</f>
        <v>0</v>
      </c>
      <c r="N150">
        <f>IFERROR(SMALL(M5:M343,ROW()-ROW($N$5)+1),"")</f>
        <v>0</v>
      </c>
      <c r="P150">
        <f>IFERROR(SUM(N5:N150),"")</f>
        <v>0</v>
      </c>
      <c r="Q150">
        <f>IF(INDIRECT(ADDRESS($D150+2,Q$2+1,,,"Instances"))="","",INDIRECT(ADDRESS($D150+2,Q$2+1,,,"Instances")))</f>
        <v>0</v>
      </c>
      <c r="R150">
        <f>IFERROR(SMALL(Q5:Q343,ROW()-ROW($R$5)+1),"")</f>
        <v>0</v>
      </c>
      <c r="T150">
        <f>IFERROR(SUM(R5:R150),"")</f>
        <v>0</v>
      </c>
      <c r="U150">
        <f>IF(INDIRECT(ADDRESS($D150+2,U$2+1,,,"Instances"))="","",INDIRECT(ADDRESS($D150+2,U$2+1,,,"Instances")))</f>
        <v>0</v>
      </c>
      <c r="V150">
        <f>IFERROR(SMALL(U5:U343,ROW()-ROW($V$5)+1),"")</f>
        <v>0</v>
      </c>
      <c r="X150">
        <f>IFERROR(SUM(V5:V150),"")</f>
        <v>0</v>
      </c>
      <c r="Y150">
        <f>IF(INDIRECT(ADDRESS($D150+2,Y$2+1,,,"Instances"))="","",INDIRECT(ADDRESS($D150+2,Y$2+1,,,"Instances")))</f>
        <v>0</v>
      </c>
      <c r="Z150">
        <f>IFERROR(SMALL(Y5:Y343,ROW()-ROW($Z$5)+1),"")</f>
        <v>0</v>
      </c>
      <c r="AB150">
        <f>IFERROR(SUM(Z5:Z150),"")</f>
        <v>0</v>
      </c>
      <c r="AC150">
        <f>IF(INDIRECT(ADDRESS($D150+2,AC$2+1,,,"Instances"))="","",INDIRECT(ADDRESS($D150+2,AC$2+1,,,"Instances")))</f>
        <v>0</v>
      </c>
      <c r="AD150">
        <f>IFERROR(SMALL(AC5:AC343,ROW()-ROW($AD$5)+1),"")</f>
        <v>0</v>
      </c>
      <c r="AF150">
        <f>IFERROR(SUM(AD5:AD150),"")</f>
        <v>0</v>
      </c>
      <c r="AG150">
        <f>IF(INDIRECT(ADDRESS($D150+2,AG$2+1,,,"Instances"))="","",INDIRECT(ADDRESS($D150+2,AG$2+1,,,"Instances")))</f>
        <v>0</v>
      </c>
      <c r="AH150">
        <f>IFERROR(SMALL(AG5:AG343,ROW()-ROW($AH$5)+1),"")</f>
        <v>0</v>
      </c>
      <c r="AJ150">
        <f>IFERROR(SUM(AH5:AH150),"")</f>
        <v>0</v>
      </c>
      <c r="AL150">
        <v>146</v>
      </c>
      <c r="AM150" cm="1">
        <f t="array" ref="AM150">_xlfn.SWITCH(Charts!$B$3,"average", AVERAGE(INDIRECT(ADDRESS(145+3,AM$2+1,,,"Instances") &amp; ":" &amp; ADDRESS(145+3,AM$2+1))),"median", MEDIAN(INDIRECT(ADDRESS(145+3,AM$2+1,,,"Instances") &amp; ":" &amp; ADDRESS(145+3,AM$2+1))),"min", MIN(INDIRECT(ADDRESS(145+3,AM$2+1,,,"Instances") &amp; ":" &amp; ADDRESS(145+3,AM$2+1))),"max", MAX(INDIRECT(ADDRESS(145+3,AM$2+1,,,"Instances") &amp; ":" &amp; ADDRESS(145+3,AM$2+1))),"diff", MAX(INDIRECT(ADDRESS(145+3,AM$2+1,,,"Instances") &amp; ":" &amp; ADDRESS(145+3,AM$2+1)))-MIN(INDIRECT(ADDRESS(145+3,AM$2+1,,,"Instances") &amp; ":" &amp; ADDRESS(145+3,AM$2+1))))</f>
        <v>0</v>
      </c>
      <c r="AN150">
        <f>IFERROR(SMALL(AM5:AM343,ROW()-ROW($AN$5)+1),"")</f>
        <v>0</v>
      </c>
      <c r="AP150">
        <f>IFERROR(SUM(AN5:AN150),"")</f>
        <v>0</v>
      </c>
      <c r="AQ150" cm="1">
        <f t="array" ref="AQ150">_xlfn.SWITCH(Charts!$B$3,"average", AVERAGE(INDIRECT(ADDRESS(145+3,AQ$2+1,,,"Instances") &amp; ":" &amp; ADDRESS(145+3,AQ$2+1))),"median", MEDIAN(INDIRECT(ADDRESS(145+3,AQ$2+1,,,"Instances") &amp; ":" &amp; ADDRESS(145+3,AQ$2+1))),"min", MIN(INDIRECT(ADDRESS(145+3,AQ$2+1,,,"Instances") &amp; ":" &amp; ADDRESS(145+3,AQ$2+1))),"max", MAX(INDIRECT(ADDRESS(145+3,AQ$2+1,,,"Instances") &amp; ":" &amp; ADDRESS(145+3,AQ$2+1))),"diff", MAX(INDIRECT(ADDRESS(145+3,AQ$2+1,,,"Instances") &amp; ":" &amp; ADDRESS(145+3,AQ$2+1)))-MIN(INDIRECT(ADDRESS(145+3,AQ$2+1,,,"Instances") &amp; ":" &amp; ADDRESS(145+3,AQ$2+1))))</f>
        <v>0</v>
      </c>
      <c r="AR150">
        <f>IFERROR(SMALL(AQ5:AQ343,ROW()-ROW($AR$5)+1),"")</f>
        <v>0</v>
      </c>
      <c r="AT150">
        <f>IFERROR(SUM(AR5:AR150),"")</f>
        <v>0</v>
      </c>
      <c r="AU150" cm="1">
        <f t="array" ref="AU150">_xlfn.SWITCH(Charts!$B$3,"average", AVERAGE(INDIRECT(ADDRESS(145+3,AU$2+1,,,"Instances") &amp; ":" &amp; ADDRESS(145+3,AU$2+1))),"median", MEDIAN(INDIRECT(ADDRESS(145+3,AU$2+1,,,"Instances") &amp; ":" &amp; ADDRESS(145+3,AU$2+1))),"min", MIN(INDIRECT(ADDRESS(145+3,AU$2+1,,,"Instances") &amp; ":" &amp; ADDRESS(145+3,AU$2+1))),"max", MAX(INDIRECT(ADDRESS(145+3,AU$2+1,,,"Instances") &amp; ":" &amp; ADDRESS(145+3,AU$2+1))),"diff", MAX(INDIRECT(ADDRESS(145+3,AU$2+1,,,"Instances") &amp; ":" &amp; ADDRESS(145+3,AU$2+1)))-MIN(INDIRECT(ADDRESS(145+3,AU$2+1,,,"Instances") &amp; ":" &amp; ADDRESS(145+3,AU$2+1))))</f>
        <v>0</v>
      </c>
      <c r="AV150">
        <f>IFERROR(SMALL(AU5:AU343,ROW()-ROW($AV$5)+1),"")</f>
        <v>0</v>
      </c>
      <c r="AX150">
        <f>IFERROR(SUM(AV5:AV150),"")</f>
        <v>0</v>
      </c>
      <c r="AY150" cm="1">
        <f t="array" ref="AY150">_xlfn.SWITCH(Charts!$B$3,"average", AVERAGE(INDIRECT(ADDRESS(145+3,AY$2+1,,,"Instances") &amp; ":" &amp; ADDRESS(145+3,AY$2+1))),"median", MEDIAN(INDIRECT(ADDRESS(145+3,AY$2+1,,,"Instances") &amp; ":" &amp; ADDRESS(145+3,AY$2+1))),"min", MIN(INDIRECT(ADDRESS(145+3,AY$2+1,,,"Instances") &amp; ":" &amp; ADDRESS(145+3,AY$2+1))),"max", MAX(INDIRECT(ADDRESS(145+3,AY$2+1,,,"Instances") &amp; ":" &amp; ADDRESS(145+3,AY$2+1))),"diff", MAX(INDIRECT(ADDRESS(145+3,AY$2+1,,,"Instances") &amp; ":" &amp; ADDRESS(145+3,AY$2+1)))-MIN(INDIRECT(ADDRESS(145+3,AY$2+1,,,"Instances") &amp; ":" &amp; ADDRESS(145+3,AY$2+1))))</f>
        <v>0</v>
      </c>
      <c r="AZ150">
        <f>IFERROR(SMALL(AY5:AY343,ROW()-ROW($AZ$5)+1),"")</f>
        <v>0</v>
      </c>
      <c r="BB150">
        <f>IFERROR(SUM(AZ5:AZ150),"")</f>
        <v>0</v>
      </c>
      <c r="BC150" cm="1">
        <f t="array" ref="BC150">_xlfn.SWITCH(Charts!$B$3,"average", AVERAGE(INDIRECT(ADDRESS(145+3,BC$2+1,,,"Instances") &amp; ":" &amp; ADDRESS(145+3,BC$2+1))),"median", MEDIAN(INDIRECT(ADDRESS(145+3,BC$2+1,,,"Instances") &amp; ":" &amp; ADDRESS(145+3,BC$2+1))),"min", MIN(INDIRECT(ADDRESS(145+3,BC$2+1,,,"Instances") &amp; ":" &amp; ADDRESS(145+3,BC$2+1))),"max", MAX(INDIRECT(ADDRESS(145+3,BC$2+1,,,"Instances") &amp; ":" &amp; ADDRESS(145+3,BC$2+1))),"diff", MAX(INDIRECT(ADDRESS(145+3,BC$2+1,,,"Instances") &amp; ":" &amp; ADDRESS(145+3,BC$2+1)))-MIN(INDIRECT(ADDRESS(145+3,BC$2+1,,,"Instances") &amp; ":" &amp; ADDRESS(145+3,BC$2+1))))</f>
        <v>0</v>
      </c>
      <c r="BD150">
        <f>IFERROR(SMALL(BC5:BC343,ROW()-ROW($BD$5)+1),"")</f>
        <v>0</v>
      </c>
      <c r="BF150">
        <f>IFERROR(SUM(BD5:BD150),"")</f>
        <v>0</v>
      </c>
      <c r="BG150" cm="1">
        <f t="array" ref="BG150">_xlfn.SWITCH(Charts!$B$3,"average", AVERAGE(INDIRECT(ADDRESS(145+3,BG$2+1,,,"Instances") &amp; ":" &amp; ADDRESS(145+3,BG$2+1))),"median", MEDIAN(INDIRECT(ADDRESS(145+3,BG$2+1,,,"Instances") &amp; ":" &amp; ADDRESS(145+3,BG$2+1))),"min", MIN(INDIRECT(ADDRESS(145+3,BG$2+1,,,"Instances") &amp; ":" &amp; ADDRESS(145+3,BG$2+1))),"max", MAX(INDIRECT(ADDRESS(145+3,BG$2+1,,,"Instances") &amp; ":" &amp; ADDRESS(145+3,BG$2+1))),"diff", MAX(INDIRECT(ADDRESS(145+3,BG$2+1,,,"Instances") &amp; ":" &amp; ADDRESS(145+3,BG$2+1)))-MIN(INDIRECT(ADDRESS(145+3,BG$2+1,,,"Instances") &amp; ":" &amp; ADDRESS(145+3,BG$2+1))))</f>
        <v>0</v>
      </c>
      <c r="BH150">
        <f>IFERROR(SMALL(BG5:BG343,ROW()-ROW($BH$5)+1),"")</f>
        <v>0</v>
      </c>
      <c r="BJ150">
        <f>IFERROR(SUM(BH5:BH150),"")</f>
        <v>0</v>
      </c>
      <c r="BK150" cm="1">
        <f t="array" ref="BK150">_xlfn.SWITCH(Charts!$B$3,"average", AVERAGE(INDIRECT(ADDRESS(145+3,BK$2+1,,,"Instances") &amp; ":" &amp; ADDRESS(145+3,BK$2+1))),"median", MEDIAN(INDIRECT(ADDRESS(145+3,BK$2+1,,,"Instances") &amp; ":" &amp; ADDRESS(145+3,BK$2+1))),"min", MIN(INDIRECT(ADDRESS(145+3,BK$2+1,,,"Instances") &amp; ":" &amp; ADDRESS(145+3,BK$2+1))),"max", MAX(INDIRECT(ADDRESS(145+3,BK$2+1,,,"Instances") &amp; ":" &amp; ADDRESS(145+3,BK$2+1))),"diff", MAX(INDIRECT(ADDRESS(145+3,BK$2+1,,,"Instances") &amp; ":" &amp; ADDRESS(145+3,BK$2+1)))-MIN(INDIRECT(ADDRESS(145+3,BK$2+1,,,"Instances") &amp; ":" &amp; ADDRESS(145+3,BK$2+1))))</f>
        <v>0</v>
      </c>
      <c r="BL150">
        <f>IFERROR(SMALL(BK5:BK343,ROW()-ROW($BL$5)+1),"")</f>
        <v>0</v>
      </c>
      <c r="BN150">
        <f>IFERROR(SUM(BL5:BL150),"")</f>
        <v>0</v>
      </c>
      <c r="BO150" cm="1">
        <f t="array" ref="BO150">_xlfn.SWITCH(Charts!$B$3,"average", AVERAGE(INDIRECT(ADDRESS(145+3,BO$2+1,,,"Instances") &amp; ":" &amp; ADDRESS(145+3,BO$2+1))),"median", MEDIAN(INDIRECT(ADDRESS(145+3,BO$2+1,,,"Instances") &amp; ":" &amp; ADDRESS(145+3,BO$2+1))),"min", MIN(INDIRECT(ADDRESS(145+3,BO$2+1,,,"Instances") &amp; ":" &amp; ADDRESS(145+3,BO$2+1))),"max", MAX(INDIRECT(ADDRESS(145+3,BO$2+1,,,"Instances") &amp; ":" &amp; ADDRESS(145+3,BO$2+1))),"diff", MAX(INDIRECT(ADDRESS(145+3,BO$2+1,,,"Instances") &amp; ":" &amp; ADDRESS(145+3,BO$2+1)))-MIN(INDIRECT(ADDRESS(145+3,BO$2+1,,,"Instances") &amp; ":" &amp; ADDRESS(145+3,BO$2+1))))</f>
        <v>0</v>
      </c>
      <c r="BP150">
        <f>IFERROR(SMALL(BO5:BO343,ROW()-ROW($BP$5)+1),"")</f>
        <v>0</v>
      </c>
      <c r="BR150">
        <f>IFERROR(SUM(BP5:BP150),"")</f>
        <v>0</v>
      </c>
      <c r="BU150">
        <f>IF(Charts!$B$3="none",E1852,IF(AM1852="",NA(),AM1852))</f>
        <v>0</v>
      </c>
      <c r="BV150">
        <f>IF(Charts!$B$3="none",F1852,IF(AN1852="",NA(),AN1852))</f>
        <v>0</v>
      </c>
      <c r="BW150">
        <f>IF(Charts!$B$3="none",G1852,IF(AO1852="",NA(),AO1852))</f>
        <v>0</v>
      </c>
      <c r="BX150">
        <f>IF(Charts!$B$3="none",H1852,IF(AP1852="",NA(),AP1852))</f>
        <v>0</v>
      </c>
      <c r="BY150">
        <f>IF(Charts!$B$3="none",I1852,IF(AQ1852="",NA(),AQ1852))</f>
        <v>0</v>
      </c>
      <c r="BZ150">
        <f>IF(Charts!$B$3="none",J1852,IF(AR1852="",NA(),AR1852))</f>
        <v>0</v>
      </c>
      <c r="CA150">
        <f>IF(Charts!$B$3="none",K1852,IF(AS1852="",NA(),AS1852))</f>
        <v>0</v>
      </c>
      <c r="CB150">
        <f>IF(Charts!$B$3="none",L1852,IF(AT1852="",NA(),AT1852))</f>
        <v>0</v>
      </c>
      <c r="CC150">
        <f>IF(Charts!$B$3="none",M1852,IF(AU1852="",NA(),AU1852))</f>
        <v>0</v>
      </c>
      <c r="CD150">
        <f>IF(Charts!$B$3="none",N1852,IF(AV1852="",NA(),AV1852))</f>
        <v>0</v>
      </c>
      <c r="CE150">
        <f>IF(Charts!$B$3="none",O1852,IF(AW1852="",NA(),AW1852))</f>
        <v>0</v>
      </c>
      <c r="CF150">
        <f>IF(Charts!$B$3="none",P1852,IF(AX1852="",NA(),AX1852))</f>
        <v>0</v>
      </c>
      <c r="CG150">
        <f>IF(Charts!$B$3="none",Q1852,IF(AY1852="",NA(),AY1852))</f>
        <v>0</v>
      </c>
      <c r="CH150">
        <f>IF(Charts!$B$3="none",R1852,IF(AZ1852="",NA(),AZ1852))</f>
        <v>0</v>
      </c>
      <c r="CI150">
        <f>IF(Charts!$B$3="none",S1852,IF(BA1852="",NA(),BA1852))</f>
        <v>0</v>
      </c>
      <c r="CJ150">
        <f>IF(Charts!$B$3="none",T1852,IF(BB1852="",NA(),BB1852))</f>
        <v>0</v>
      </c>
      <c r="CK150">
        <f>IF(Charts!$B$3="none",U1852,IF(BC1852="",NA(),BC1852))</f>
        <v>0</v>
      </c>
      <c r="CL150">
        <f>IF(Charts!$B$3="none",V1852,IF(BD1852="",NA(),BD1852))</f>
        <v>0</v>
      </c>
      <c r="CM150">
        <f>IF(Charts!$B$3="none",W1852,IF(BE1852="",NA(),BE1852))</f>
        <v>0</v>
      </c>
      <c r="CN150">
        <f>IF(Charts!$B$3="none",X1852,IF(BF1852="",NA(),BF1852))</f>
        <v>0</v>
      </c>
      <c r="CO150">
        <f>IF(Charts!$B$3="none",Y1852,IF(BG1852="",NA(),BG1852))</f>
        <v>0</v>
      </c>
      <c r="CP150">
        <f>IF(Charts!$B$3="none",Z1852,IF(BH1852="",NA(),BH1852))</f>
        <v>0</v>
      </c>
      <c r="CQ150">
        <f>IF(Charts!$B$3="none",AA1852,IF(BI1852="",NA(),BI1852))</f>
        <v>0</v>
      </c>
      <c r="CR150">
        <f>IF(Charts!$B$3="none",AB1852,IF(BJ1852="",NA(),BJ1852))</f>
        <v>0</v>
      </c>
      <c r="CS150">
        <f>IF(Charts!$B$3="none",AC1852,IF(BK1852="",NA(),BK1852))</f>
        <v>0</v>
      </c>
      <c r="CT150">
        <f>IF(Charts!$B$3="none",AD1852,IF(BL1852="",NA(),BL1852))</f>
        <v>0</v>
      </c>
      <c r="CU150">
        <f>IF(Charts!$B$3="none",AE1852,IF(BM1852="",NA(),BM1852))</f>
        <v>0</v>
      </c>
      <c r="CV150">
        <f>IF(Charts!$B$3="none",AF1852,IF(BN1852="",NA(),BN1852))</f>
        <v>0</v>
      </c>
      <c r="CW150">
        <f>IF(Charts!$B$3="none",AG1852,IF(BO1852="",NA(),BO1852))</f>
        <v>0</v>
      </c>
      <c r="CX150">
        <f>IF(Charts!$B$3="none",AH1852,IF(BP1852="",NA(),BP1852))</f>
        <v>0</v>
      </c>
      <c r="CY150">
        <f>IF(Charts!$B$3="none",AI1852,IF(BQ1852="",NA(),BQ1852))</f>
        <v>0</v>
      </c>
      <c r="CZ150">
        <f>IF(Charts!$B$3="none",AJ1852,IF(BR1852="",NA(),BR1852))</f>
        <v>0</v>
      </c>
    </row>
    <row r="151" spans="4:104">
      <c r="D151">
        <v>147</v>
      </c>
      <c r="E151">
        <f>IF(INDIRECT(ADDRESS($D151+2,E$2+1,,,"Instances"))="","",INDIRECT(ADDRESS($D151+2,E$2+1,,,"Instances")))</f>
        <v>0</v>
      </c>
      <c r="F151">
        <f>IFERROR(SMALL(E5:E343,ROW()-ROW($F$5)+1),"")</f>
        <v>0</v>
      </c>
      <c r="H151">
        <f>IFERROR(SUM(F5:F151),"")</f>
        <v>0</v>
      </c>
      <c r="I151">
        <f>IF(INDIRECT(ADDRESS($D151+2,I$2+1,,,"Instances"))="","",INDIRECT(ADDRESS($D151+2,I$2+1,,,"Instances")))</f>
        <v>0</v>
      </c>
      <c r="J151">
        <f>IFERROR(SMALL(I5:I343,ROW()-ROW($J$5)+1),"")</f>
        <v>0</v>
      </c>
      <c r="L151">
        <f>IFERROR(SUM(J5:J151),"")</f>
        <v>0</v>
      </c>
      <c r="M151">
        <f>IF(INDIRECT(ADDRESS($D151+2,M$2+1,,,"Instances"))="","",INDIRECT(ADDRESS($D151+2,M$2+1,,,"Instances")))</f>
        <v>0</v>
      </c>
      <c r="N151">
        <f>IFERROR(SMALL(M5:M343,ROW()-ROW($N$5)+1),"")</f>
        <v>0</v>
      </c>
      <c r="P151">
        <f>IFERROR(SUM(N5:N151),"")</f>
        <v>0</v>
      </c>
      <c r="Q151">
        <f>IF(INDIRECT(ADDRESS($D151+2,Q$2+1,,,"Instances"))="","",INDIRECT(ADDRESS($D151+2,Q$2+1,,,"Instances")))</f>
        <v>0</v>
      </c>
      <c r="R151">
        <f>IFERROR(SMALL(Q5:Q343,ROW()-ROW($R$5)+1),"")</f>
        <v>0</v>
      </c>
      <c r="T151">
        <f>IFERROR(SUM(R5:R151),"")</f>
        <v>0</v>
      </c>
      <c r="U151">
        <f>IF(INDIRECT(ADDRESS($D151+2,U$2+1,,,"Instances"))="","",INDIRECT(ADDRESS($D151+2,U$2+1,,,"Instances")))</f>
        <v>0</v>
      </c>
      <c r="V151">
        <f>IFERROR(SMALL(U5:U343,ROW()-ROW($V$5)+1),"")</f>
        <v>0</v>
      </c>
      <c r="X151">
        <f>IFERROR(SUM(V5:V151),"")</f>
        <v>0</v>
      </c>
      <c r="Y151">
        <f>IF(INDIRECT(ADDRESS($D151+2,Y$2+1,,,"Instances"))="","",INDIRECT(ADDRESS($D151+2,Y$2+1,,,"Instances")))</f>
        <v>0</v>
      </c>
      <c r="Z151">
        <f>IFERROR(SMALL(Y5:Y343,ROW()-ROW($Z$5)+1),"")</f>
        <v>0</v>
      </c>
      <c r="AB151">
        <f>IFERROR(SUM(Z5:Z151),"")</f>
        <v>0</v>
      </c>
      <c r="AC151">
        <f>IF(INDIRECT(ADDRESS($D151+2,AC$2+1,,,"Instances"))="","",INDIRECT(ADDRESS($D151+2,AC$2+1,,,"Instances")))</f>
        <v>0</v>
      </c>
      <c r="AD151">
        <f>IFERROR(SMALL(AC5:AC343,ROW()-ROW($AD$5)+1),"")</f>
        <v>0</v>
      </c>
      <c r="AF151">
        <f>IFERROR(SUM(AD5:AD151),"")</f>
        <v>0</v>
      </c>
      <c r="AG151">
        <f>IF(INDIRECT(ADDRESS($D151+2,AG$2+1,,,"Instances"))="","",INDIRECT(ADDRESS($D151+2,AG$2+1,,,"Instances")))</f>
        <v>0</v>
      </c>
      <c r="AH151">
        <f>IFERROR(SMALL(AG5:AG343,ROW()-ROW($AH$5)+1),"")</f>
        <v>0</v>
      </c>
      <c r="AJ151">
        <f>IFERROR(SUM(AH5:AH151),"")</f>
        <v>0</v>
      </c>
      <c r="AL151">
        <v>147</v>
      </c>
      <c r="AM151" cm="1">
        <f t="array" ref="AM151">_xlfn.SWITCH(Charts!$B$3,"average", AVERAGE(INDIRECT(ADDRESS(146+3,AM$2+1,,,"Instances") &amp; ":" &amp; ADDRESS(146+3,AM$2+1))),"median", MEDIAN(INDIRECT(ADDRESS(146+3,AM$2+1,,,"Instances") &amp; ":" &amp; ADDRESS(146+3,AM$2+1))),"min", MIN(INDIRECT(ADDRESS(146+3,AM$2+1,,,"Instances") &amp; ":" &amp; ADDRESS(146+3,AM$2+1))),"max", MAX(INDIRECT(ADDRESS(146+3,AM$2+1,,,"Instances") &amp; ":" &amp; ADDRESS(146+3,AM$2+1))),"diff", MAX(INDIRECT(ADDRESS(146+3,AM$2+1,,,"Instances") &amp; ":" &amp; ADDRESS(146+3,AM$2+1)))-MIN(INDIRECT(ADDRESS(146+3,AM$2+1,,,"Instances") &amp; ":" &amp; ADDRESS(146+3,AM$2+1))))</f>
        <v>0</v>
      </c>
      <c r="AN151">
        <f>IFERROR(SMALL(AM5:AM343,ROW()-ROW($AN$5)+1),"")</f>
        <v>0</v>
      </c>
      <c r="AP151">
        <f>IFERROR(SUM(AN5:AN151),"")</f>
        <v>0</v>
      </c>
      <c r="AQ151" cm="1">
        <f t="array" ref="AQ151">_xlfn.SWITCH(Charts!$B$3,"average", AVERAGE(INDIRECT(ADDRESS(146+3,AQ$2+1,,,"Instances") &amp; ":" &amp; ADDRESS(146+3,AQ$2+1))),"median", MEDIAN(INDIRECT(ADDRESS(146+3,AQ$2+1,,,"Instances") &amp; ":" &amp; ADDRESS(146+3,AQ$2+1))),"min", MIN(INDIRECT(ADDRESS(146+3,AQ$2+1,,,"Instances") &amp; ":" &amp; ADDRESS(146+3,AQ$2+1))),"max", MAX(INDIRECT(ADDRESS(146+3,AQ$2+1,,,"Instances") &amp; ":" &amp; ADDRESS(146+3,AQ$2+1))),"diff", MAX(INDIRECT(ADDRESS(146+3,AQ$2+1,,,"Instances") &amp; ":" &amp; ADDRESS(146+3,AQ$2+1)))-MIN(INDIRECT(ADDRESS(146+3,AQ$2+1,,,"Instances") &amp; ":" &amp; ADDRESS(146+3,AQ$2+1))))</f>
        <v>0</v>
      </c>
      <c r="AR151">
        <f>IFERROR(SMALL(AQ5:AQ343,ROW()-ROW($AR$5)+1),"")</f>
        <v>0</v>
      </c>
      <c r="AT151">
        <f>IFERROR(SUM(AR5:AR151),"")</f>
        <v>0</v>
      </c>
      <c r="AU151" cm="1">
        <f t="array" ref="AU151">_xlfn.SWITCH(Charts!$B$3,"average", AVERAGE(INDIRECT(ADDRESS(146+3,AU$2+1,,,"Instances") &amp; ":" &amp; ADDRESS(146+3,AU$2+1))),"median", MEDIAN(INDIRECT(ADDRESS(146+3,AU$2+1,,,"Instances") &amp; ":" &amp; ADDRESS(146+3,AU$2+1))),"min", MIN(INDIRECT(ADDRESS(146+3,AU$2+1,,,"Instances") &amp; ":" &amp; ADDRESS(146+3,AU$2+1))),"max", MAX(INDIRECT(ADDRESS(146+3,AU$2+1,,,"Instances") &amp; ":" &amp; ADDRESS(146+3,AU$2+1))),"diff", MAX(INDIRECT(ADDRESS(146+3,AU$2+1,,,"Instances") &amp; ":" &amp; ADDRESS(146+3,AU$2+1)))-MIN(INDIRECT(ADDRESS(146+3,AU$2+1,,,"Instances") &amp; ":" &amp; ADDRESS(146+3,AU$2+1))))</f>
        <v>0</v>
      </c>
      <c r="AV151">
        <f>IFERROR(SMALL(AU5:AU343,ROW()-ROW($AV$5)+1),"")</f>
        <v>0</v>
      </c>
      <c r="AX151">
        <f>IFERROR(SUM(AV5:AV151),"")</f>
        <v>0</v>
      </c>
      <c r="AY151" cm="1">
        <f t="array" ref="AY151">_xlfn.SWITCH(Charts!$B$3,"average", AVERAGE(INDIRECT(ADDRESS(146+3,AY$2+1,,,"Instances") &amp; ":" &amp; ADDRESS(146+3,AY$2+1))),"median", MEDIAN(INDIRECT(ADDRESS(146+3,AY$2+1,,,"Instances") &amp; ":" &amp; ADDRESS(146+3,AY$2+1))),"min", MIN(INDIRECT(ADDRESS(146+3,AY$2+1,,,"Instances") &amp; ":" &amp; ADDRESS(146+3,AY$2+1))),"max", MAX(INDIRECT(ADDRESS(146+3,AY$2+1,,,"Instances") &amp; ":" &amp; ADDRESS(146+3,AY$2+1))),"diff", MAX(INDIRECT(ADDRESS(146+3,AY$2+1,,,"Instances") &amp; ":" &amp; ADDRESS(146+3,AY$2+1)))-MIN(INDIRECT(ADDRESS(146+3,AY$2+1,,,"Instances") &amp; ":" &amp; ADDRESS(146+3,AY$2+1))))</f>
        <v>0</v>
      </c>
      <c r="AZ151">
        <f>IFERROR(SMALL(AY5:AY343,ROW()-ROW($AZ$5)+1),"")</f>
        <v>0</v>
      </c>
      <c r="BB151">
        <f>IFERROR(SUM(AZ5:AZ151),"")</f>
        <v>0</v>
      </c>
      <c r="BC151" cm="1">
        <f t="array" ref="BC151">_xlfn.SWITCH(Charts!$B$3,"average", AVERAGE(INDIRECT(ADDRESS(146+3,BC$2+1,,,"Instances") &amp; ":" &amp; ADDRESS(146+3,BC$2+1))),"median", MEDIAN(INDIRECT(ADDRESS(146+3,BC$2+1,,,"Instances") &amp; ":" &amp; ADDRESS(146+3,BC$2+1))),"min", MIN(INDIRECT(ADDRESS(146+3,BC$2+1,,,"Instances") &amp; ":" &amp; ADDRESS(146+3,BC$2+1))),"max", MAX(INDIRECT(ADDRESS(146+3,BC$2+1,,,"Instances") &amp; ":" &amp; ADDRESS(146+3,BC$2+1))),"diff", MAX(INDIRECT(ADDRESS(146+3,BC$2+1,,,"Instances") &amp; ":" &amp; ADDRESS(146+3,BC$2+1)))-MIN(INDIRECT(ADDRESS(146+3,BC$2+1,,,"Instances") &amp; ":" &amp; ADDRESS(146+3,BC$2+1))))</f>
        <v>0</v>
      </c>
      <c r="BD151">
        <f>IFERROR(SMALL(BC5:BC343,ROW()-ROW($BD$5)+1),"")</f>
        <v>0</v>
      </c>
      <c r="BF151">
        <f>IFERROR(SUM(BD5:BD151),"")</f>
        <v>0</v>
      </c>
      <c r="BG151" cm="1">
        <f t="array" ref="BG151">_xlfn.SWITCH(Charts!$B$3,"average", AVERAGE(INDIRECT(ADDRESS(146+3,BG$2+1,,,"Instances") &amp; ":" &amp; ADDRESS(146+3,BG$2+1))),"median", MEDIAN(INDIRECT(ADDRESS(146+3,BG$2+1,,,"Instances") &amp; ":" &amp; ADDRESS(146+3,BG$2+1))),"min", MIN(INDIRECT(ADDRESS(146+3,BG$2+1,,,"Instances") &amp; ":" &amp; ADDRESS(146+3,BG$2+1))),"max", MAX(INDIRECT(ADDRESS(146+3,BG$2+1,,,"Instances") &amp; ":" &amp; ADDRESS(146+3,BG$2+1))),"diff", MAX(INDIRECT(ADDRESS(146+3,BG$2+1,,,"Instances") &amp; ":" &amp; ADDRESS(146+3,BG$2+1)))-MIN(INDIRECT(ADDRESS(146+3,BG$2+1,,,"Instances") &amp; ":" &amp; ADDRESS(146+3,BG$2+1))))</f>
        <v>0</v>
      </c>
      <c r="BH151">
        <f>IFERROR(SMALL(BG5:BG343,ROW()-ROW($BH$5)+1),"")</f>
        <v>0</v>
      </c>
      <c r="BJ151">
        <f>IFERROR(SUM(BH5:BH151),"")</f>
        <v>0</v>
      </c>
      <c r="BK151" cm="1">
        <f t="array" ref="BK151">_xlfn.SWITCH(Charts!$B$3,"average", AVERAGE(INDIRECT(ADDRESS(146+3,BK$2+1,,,"Instances") &amp; ":" &amp; ADDRESS(146+3,BK$2+1))),"median", MEDIAN(INDIRECT(ADDRESS(146+3,BK$2+1,,,"Instances") &amp; ":" &amp; ADDRESS(146+3,BK$2+1))),"min", MIN(INDIRECT(ADDRESS(146+3,BK$2+1,,,"Instances") &amp; ":" &amp; ADDRESS(146+3,BK$2+1))),"max", MAX(INDIRECT(ADDRESS(146+3,BK$2+1,,,"Instances") &amp; ":" &amp; ADDRESS(146+3,BK$2+1))),"diff", MAX(INDIRECT(ADDRESS(146+3,BK$2+1,,,"Instances") &amp; ":" &amp; ADDRESS(146+3,BK$2+1)))-MIN(INDIRECT(ADDRESS(146+3,BK$2+1,,,"Instances") &amp; ":" &amp; ADDRESS(146+3,BK$2+1))))</f>
        <v>0</v>
      </c>
      <c r="BL151">
        <f>IFERROR(SMALL(BK5:BK343,ROW()-ROW($BL$5)+1),"")</f>
        <v>0</v>
      </c>
      <c r="BN151">
        <f>IFERROR(SUM(BL5:BL151),"")</f>
        <v>0</v>
      </c>
      <c r="BO151" cm="1">
        <f t="array" ref="BO151">_xlfn.SWITCH(Charts!$B$3,"average", AVERAGE(INDIRECT(ADDRESS(146+3,BO$2+1,,,"Instances") &amp; ":" &amp; ADDRESS(146+3,BO$2+1))),"median", MEDIAN(INDIRECT(ADDRESS(146+3,BO$2+1,,,"Instances") &amp; ":" &amp; ADDRESS(146+3,BO$2+1))),"min", MIN(INDIRECT(ADDRESS(146+3,BO$2+1,,,"Instances") &amp; ":" &amp; ADDRESS(146+3,BO$2+1))),"max", MAX(INDIRECT(ADDRESS(146+3,BO$2+1,,,"Instances") &amp; ":" &amp; ADDRESS(146+3,BO$2+1))),"diff", MAX(INDIRECT(ADDRESS(146+3,BO$2+1,,,"Instances") &amp; ":" &amp; ADDRESS(146+3,BO$2+1)))-MIN(INDIRECT(ADDRESS(146+3,BO$2+1,,,"Instances") &amp; ":" &amp; ADDRESS(146+3,BO$2+1))))</f>
        <v>0</v>
      </c>
      <c r="BP151">
        <f>IFERROR(SMALL(BO5:BO343,ROW()-ROW($BP$5)+1),"")</f>
        <v>0</v>
      </c>
      <c r="BR151">
        <f>IFERROR(SUM(BP5:BP151),"")</f>
        <v>0</v>
      </c>
      <c r="BU151">
        <f>IF(Charts!$B$3="none",E1853,IF(AM1853="",NA(),AM1853))</f>
        <v>0</v>
      </c>
      <c r="BV151">
        <f>IF(Charts!$B$3="none",F1853,IF(AN1853="",NA(),AN1853))</f>
        <v>0</v>
      </c>
      <c r="BW151">
        <f>IF(Charts!$B$3="none",G1853,IF(AO1853="",NA(),AO1853))</f>
        <v>0</v>
      </c>
      <c r="BX151">
        <f>IF(Charts!$B$3="none",H1853,IF(AP1853="",NA(),AP1853))</f>
        <v>0</v>
      </c>
      <c r="BY151">
        <f>IF(Charts!$B$3="none",I1853,IF(AQ1853="",NA(),AQ1853))</f>
        <v>0</v>
      </c>
      <c r="BZ151">
        <f>IF(Charts!$B$3="none",J1853,IF(AR1853="",NA(),AR1853))</f>
        <v>0</v>
      </c>
      <c r="CA151">
        <f>IF(Charts!$B$3="none",K1853,IF(AS1853="",NA(),AS1853))</f>
        <v>0</v>
      </c>
      <c r="CB151">
        <f>IF(Charts!$B$3="none",L1853,IF(AT1853="",NA(),AT1853))</f>
        <v>0</v>
      </c>
      <c r="CC151">
        <f>IF(Charts!$B$3="none",M1853,IF(AU1853="",NA(),AU1853))</f>
        <v>0</v>
      </c>
      <c r="CD151">
        <f>IF(Charts!$B$3="none",N1853,IF(AV1853="",NA(),AV1853))</f>
        <v>0</v>
      </c>
      <c r="CE151">
        <f>IF(Charts!$B$3="none",O1853,IF(AW1853="",NA(),AW1853))</f>
        <v>0</v>
      </c>
      <c r="CF151">
        <f>IF(Charts!$B$3="none",P1853,IF(AX1853="",NA(),AX1853))</f>
        <v>0</v>
      </c>
      <c r="CG151">
        <f>IF(Charts!$B$3="none",Q1853,IF(AY1853="",NA(),AY1853))</f>
        <v>0</v>
      </c>
      <c r="CH151">
        <f>IF(Charts!$B$3="none",R1853,IF(AZ1853="",NA(),AZ1853))</f>
        <v>0</v>
      </c>
      <c r="CI151">
        <f>IF(Charts!$B$3="none",S1853,IF(BA1853="",NA(),BA1853))</f>
        <v>0</v>
      </c>
      <c r="CJ151">
        <f>IF(Charts!$B$3="none",T1853,IF(BB1853="",NA(),BB1853))</f>
        <v>0</v>
      </c>
      <c r="CK151">
        <f>IF(Charts!$B$3="none",U1853,IF(BC1853="",NA(),BC1853))</f>
        <v>0</v>
      </c>
      <c r="CL151">
        <f>IF(Charts!$B$3="none",V1853,IF(BD1853="",NA(),BD1853))</f>
        <v>0</v>
      </c>
      <c r="CM151">
        <f>IF(Charts!$B$3="none",W1853,IF(BE1853="",NA(),BE1853))</f>
        <v>0</v>
      </c>
      <c r="CN151">
        <f>IF(Charts!$B$3="none",X1853,IF(BF1853="",NA(),BF1853))</f>
        <v>0</v>
      </c>
      <c r="CO151">
        <f>IF(Charts!$B$3="none",Y1853,IF(BG1853="",NA(),BG1853))</f>
        <v>0</v>
      </c>
      <c r="CP151">
        <f>IF(Charts!$B$3="none",Z1853,IF(BH1853="",NA(),BH1853))</f>
        <v>0</v>
      </c>
      <c r="CQ151">
        <f>IF(Charts!$B$3="none",AA1853,IF(BI1853="",NA(),BI1853))</f>
        <v>0</v>
      </c>
      <c r="CR151">
        <f>IF(Charts!$B$3="none",AB1853,IF(BJ1853="",NA(),BJ1853))</f>
        <v>0</v>
      </c>
      <c r="CS151">
        <f>IF(Charts!$B$3="none",AC1853,IF(BK1853="",NA(),BK1853))</f>
        <v>0</v>
      </c>
      <c r="CT151">
        <f>IF(Charts!$B$3="none",AD1853,IF(BL1853="",NA(),BL1853))</f>
        <v>0</v>
      </c>
      <c r="CU151">
        <f>IF(Charts!$B$3="none",AE1853,IF(BM1853="",NA(),BM1853))</f>
        <v>0</v>
      </c>
      <c r="CV151">
        <f>IF(Charts!$B$3="none",AF1853,IF(BN1853="",NA(),BN1853))</f>
        <v>0</v>
      </c>
      <c r="CW151">
        <f>IF(Charts!$B$3="none",AG1853,IF(BO1853="",NA(),BO1853))</f>
        <v>0</v>
      </c>
      <c r="CX151">
        <f>IF(Charts!$B$3="none",AH1853,IF(BP1853="",NA(),BP1853))</f>
        <v>0</v>
      </c>
      <c r="CY151">
        <f>IF(Charts!$B$3="none",AI1853,IF(BQ1853="",NA(),BQ1853))</f>
        <v>0</v>
      </c>
      <c r="CZ151">
        <f>IF(Charts!$B$3="none",AJ1853,IF(BR1853="",NA(),BR1853))</f>
        <v>0</v>
      </c>
    </row>
    <row r="152" spans="4:104">
      <c r="D152">
        <v>148</v>
      </c>
      <c r="E152">
        <f>IF(INDIRECT(ADDRESS($D152+2,E$2+1,,,"Instances"))="","",INDIRECT(ADDRESS($D152+2,E$2+1,,,"Instances")))</f>
        <v>0</v>
      </c>
      <c r="F152">
        <f>IFERROR(SMALL(E5:E343,ROW()-ROW($F$5)+1),"")</f>
        <v>0</v>
      </c>
      <c r="H152">
        <f>IFERROR(SUM(F5:F152),"")</f>
        <v>0</v>
      </c>
      <c r="I152">
        <f>IF(INDIRECT(ADDRESS($D152+2,I$2+1,,,"Instances"))="","",INDIRECT(ADDRESS($D152+2,I$2+1,,,"Instances")))</f>
        <v>0</v>
      </c>
      <c r="J152">
        <f>IFERROR(SMALL(I5:I343,ROW()-ROW($J$5)+1),"")</f>
        <v>0</v>
      </c>
      <c r="L152">
        <f>IFERROR(SUM(J5:J152),"")</f>
        <v>0</v>
      </c>
      <c r="M152">
        <f>IF(INDIRECT(ADDRESS($D152+2,M$2+1,,,"Instances"))="","",INDIRECT(ADDRESS($D152+2,M$2+1,,,"Instances")))</f>
        <v>0</v>
      </c>
      <c r="N152">
        <f>IFERROR(SMALL(M5:M343,ROW()-ROW($N$5)+1),"")</f>
        <v>0</v>
      </c>
      <c r="P152">
        <f>IFERROR(SUM(N5:N152),"")</f>
        <v>0</v>
      </c>
      <c r="Q152">
        <f>IF(INDIRECT(ADDRESS($D152+2,Q$2+1,,,"Instances"))="","",INDIRECT(ADDRESS($D152+2,Q$2+1,,,"Instances")))</f>
        <v>0</v>
      </c>
      <c r="R152">
        <f>IFERROR(SMALL(Q5:Q343,ROW()-ROW($R$5)+1),"")</f>
        <v>0</v>
      </c>
      <c r="T152">
        <f>IFERROR(SUM(R5:R152),"")</f>
        <v>0</v>
      </c>
      <c r="U152">
        <f>IF(INDIRECT(ADDRESS($D152+2,U$2+1,,,"Instances"))="","",INDIRECT(ADDRESS($D152+2,U$2+1,,,"Instances")))</f>
        <v>0</v>
      </c>
      <c r="V152">
        <f>IFERROR(SMALL(U5:U343,ROW()-ROW($V$5)+1),"")</f>
        <v>0</v>
      </c>
      <c r="X152">
        <f>IFERROR(SUM(V5:V152),"")</f>
        <v>0</v>
      </c>
      <c r="Y152">
        <f>IF(INDIRECT(ADDRESS($D152+2,Y$2+1,,,"Instances"))="","",INDIRECT(ADDRESS($D152+2,Y$2+1,,,"Instances")))</f>
        <v>0</v>
      </c>
      <c r="Z152">
        <f>IFERROR(SMALL(Y5:Y343,ROW()-ROW($Z$5)+1),"")</f>
        <v>0</v>
      </c>
      <c r="AB152">
        <f>IFERROR(SUM(Z5:Z152),"")</f>
        <v>0</v>
      </c>
      <c r="AC152">
        <f>IF(INDIRECT(ADDRESS($D152+2,AC$2+1,,,"Instances"))="","",INDIRECT(ADDRESS($D152+2,AC$2+1,,,"Instances")))</f>
        <v>0</v>
      </c>
      <c r="AD152">
        <f>IFERROR(SMALL(AC5:AC343,ROW()-ROW($AD$5)+1),"")</f>
        <v>0</v>
      </c>
      <c r="AF152">
        <f>IFERROR(SUM(AD5:AD152),"")</f>
        <v>0</v>
      </c>
      <c r="AG152">
        <f>IF(INDIRECT(ADDRESS($D152+2,AG$2+1,,,"Instances"))="","",INDIRECT(ADDRESS($D152+2,AG$2+1,,,"Instances")))</f>
        <v>0</v>
      </c>
      <c r="AH152">
        <f>IFERROR(SMALL(AG5:AG343,ROW()-ROW($AH$5)+1),"")</f>
        <v>0</v>
      </c>
      <c r="AJ152">
        <f>IFERROR(SUM(AH5:AH152),"")</f>
        <v>0</v>
      </c>
      <c r="AL152">
        <v>148</v>
      </c>
      <c r="AM152" cm="1">
        <f t="array" ref="AM152">_xlfn.SWITCH(Charts!$B$3,"average", AVERAGE(INDIRECT(ADDRESS(147+3,AM$2+1,,,"Instances") &amp; ":" &amp; ADDRESS(147+3,AM$2+1))),"median", MEDIAN(INDIRECT(ADDRESS(147+3,AM$2+1,,,"Instances") &amp; ":" &amp; ADDRESS(147+3,AM$2+1))),"min", MIN(INDIRECT(ADDRESS(147+3,AM$2+1,,,"Instances") &amp; ":" &amp; ADDRESS(147+3,AM$2+1))),"max", MAX(INDIRECT(ADDRESS(147+3,AM$2+1,,,"Instances") &amp; ":" &amp; ADDRESS(147+3,AM$2+1))),"diff", MAX(INDIRECT(ADDRESS(147+3,AM$2+1,,,"Instances") &amp; ":" &amp; ADDRESS(147+3,AM$2+1)))-MIN(INDIRECT(ADDRESS(147+3,AM$2+1,,,"Instances") &amp; ":" &amp; ADDRESS(147+3,AM$2+1))))</f>
        <v>0</v>
      </c>
      <c r="AN152">
        <f>IFERROR(SMALL(AM5:AM343,ROW()-ROW($AN$5)+1),"")</f>
        <v>0</v>
      </c>
      <c r="AP152">
        <f>IFERROR(SUM(AN5:AN152),"")</f>
        <v>0</v>
      </c>
      <c r="AQ152" cm="1">
        <f t="array" ref="AQ152">_xlfn.SWITCH(Charts!$B$3,"average", AVERAGE(INDIRECT(ADDRESS(147+3,AQ$2+1,,,"Instances") &amp; ":" &amp; ADDRESS(147+3,AQ$2+1))),"median", MEDIAN(INDIRECT(ADDRESS(147+3,AQ$2+1,,,"Instances") &amp; ":" &amp; ADDRESS(147+3,AQ$2+1))),"min", MIN(INDIRECT(ADDRESS(147+3,AQ$2+1,,,"Instances") &amp; ":" &amp; ADDRESS(147+3,AQ$2+1))),"max", MAX(INDIRECT(ADDRESS(147+3,AQ$2+1,,,"Instances") &amp; ":" &amp; ADDRESS(147+3,AQ$2+1))),"diff", MAX(INDIRECT(ADDRESS(147+3,AQ$2+1,,,"Instances") &amp; ":" &amp; ADDRESS(147+3,AQ$2+1)))-MIN(INDIRECT(ADDRESS(147+3,AQ$2+1,,,"Instances") &amp; ":" &amp; ADDRESS(147+3,AQ$2+1))))</f>
        <v>0</v>
      </c>
      <c r="AR152">
        <f>IFERROR(SMALL(AQ5:AQ343,ROW()-ROW($AR$5)+1),"")</f>
        <v>0</v>
      </c>
      <c r="AT152">
        <f>IFERROR(SUM(AR5:AR152),"")</f>
        <v>0</v>
      </c>
      <c r="AU152" cm="1">
        <f t="array" ref="AU152">_xlfn.SWITCH(Charts!$B$3,"average", AVERAGE(INDIRECT(ADDRESS(147+3,AU$2+1,,,"Instances") &amp; ":" &amp; ADDRESS(147+3,AU$2+1))),"median", MEDIAN(INDIRECT(ADDRESS(147+3,AU$2+1,,,"Instances") &amp; ":" &amp; ADDRESS(147+3,AU$2+1))),"min", MIN(INDIRECT(ADDRESS(147+3,AU$2+1,,,"Instances") &amp; ":" &amp; ADDRESS(147+3,AU$2+1))),"max", MAX(INDIRECT(ADDRESS(147+3,AU$2+1,,,"Instances") &amp; ":" &amp; ADDRESS(147+3,AU$2+1))),"diff", MAX(INDIRECT(ADDRESS(147+3,AU$2+1,,,"Instances") &amp; ":" &amp; ADDRESS(147+3,AU$2+1)))-MIN(INDIRECT(ADDRESS(147+3,AU$2+1,,,"Instances") &amp; ":" &amp; ADDRESS(147+3,AU$2+1))))</f>
        <v>0</v>
      </c>
      <c r="AV152">
        <f>IFERROR(SMALL(AU5:AU343,ROW()-ROW($AV$5)+1),"")</f>
        <v>0</v>
      </c>
      <c r="AX152">
        <f>IFERROR(SUM(AV5:AV152),"")</f>
        <v>0</v>
      </c>
      <c r="AY152" cm="1">
        <f t="array" ref="AY152">_xlfn.SWITCH(Charts!$B$3,"average", AVERAGE(INDIRECT(ADDRESS(147+3,AY$2+1,,,"Instances") &amp; ":" &amp; ADDRESS(147+3,AY$2+1))),"median", MEDIAN(INDIRECT(ADDRESS(147+3,AY$2+1,,,"Instances") &amp; ":" &amp; ADDRESS(147+3,AY$2+1))),"min", MIN(INDIRECT(ADDRESS(147+3,AY$2+1,,,"Instances") &amp; ":" &amp; ADDRESS(147+3,AY$2+1))),"max", MAX(INDIRECT(ADDRESS(147+3,AY$2+1,,,"Instances") &amp; ":" &amp; ADDRESS(147+3,AY$2+1))),"diff", MAX(INDIRECT(ADDRESS(147+3,AY$2+1,,,"Instances") &amp; ":" &amp; ADDRESS(147+3,AY$2+1)))-MIN(INDIRECT(ADDRESS(147+3,AY$2+1,,,"Instances") &amp; ":" &amp; ADDRESS(147+3,AY$2+1))))</f>
        <v>0</v>
      </c>
      <c r="AZ152">
        <f>IFERROR(SMALL(AY5:AY343,ROW()-ROW($AZ$5)+1),"")</f>
        <v>0</v>
      </c>
      <c r="BB152">
        <f>IFERROR(SUM(AZ5:AZ152),"")</f>
        <v>0</v>
      </c>
      <c r="BC152" cm="1">
        <f t="array" ref="BC152">_xlfn.SWITCH(Charts!$B$3,"average", AVERAGE(INDIRECT(ADDRESS(147+3,BC$2+1,,,"Instances") &amp; ":" &amp; ADDRESS(147+3,BC$2+1))),"median", MEDIAN(INDIRECT(ADDRESS(147+3,BC$2+1,,,"Instances") &amp; ":" &amp; ADDRESS(147+3,BC$2+1))),"min", MIN(INDIRECT(ADDRESS(147+3,BC$2+1,,,"Instances") &amp; ":" &amp; ADDRESS(147+3,BC$2+1))),"max", MAX(INDIRECT(ADDRESS(147+3,BC$2+1,,,"Instances") &amp; ":" &amp; ADDRESS(147+3,BC$2+1))),"diff", MAX(INDIRECT(ADDRESS(147+3,BC$2+1,,,"Instances") &amp; ":" &amp; ADDRESS(147+3,BC$2+1)))-MIN(INDIRECT(ADDRESS(147+3,BC$2+1,,,"Instances") &amp; ":" &amp; ADDRESS(147+3,BC$2+1))))</f>
        <v>0</v>
      </c>
      <c r="BD152">
        <f>IFERROR(SMALL(BC5:BC343,ROW()-ROW($BD$5)+1),"")</f>
        <v>0</v>
      </c>
      <c r="BF152">
        <f>IFERROR(SUM(BD5:BD152),"")</f>
        <v>0</v>
      </c>
      <c r="BG152" cm="1">
        <f t="array" ref="BG152">_xlfn.SWITCH(Charts!$B$3,"average", AVERAGE(INDIRECT(ADDRESS(147+3,BG$2+1,,,"Instances") &amp; ":" &amp; ADDRESS(147+3,BG$2+1))),"median", MEDIAN(INDIRECT(ADDRESS(147+3,BG$2+1,,,"Instances") &amp; ":" &amp; ADDRESS(147+3,BG$2+1))),"min", MIN(INDIRECT(ADDRESS(147+3,BG$2+1,,,"Instances") &amp; ":" &amp; ADDRESS(147+3,BG$2+1))),"max", MAX(INDIRECT(ADDRESS(147+3,BG$2+1,,,"Instances") &amp; ":" &amp; ADDRESS(147+3,BG$2+1))),"diff", MAX(INDIRECT(ADDRESS(147+3,BG$2+1,,,"Instances") &amp; ":" &amp; ADDRESS(147+3,BG$2+1)))-MIN(INDIRECT(ADDRESS(147+3,BG$2+1,,,"Instances") &amp; ":" &amp; ADDRESS(147+3,BG$2+1))))</f>
        <v>0</v>
      </c>
      <c r="BH152">
        <f>IFERROR(SMALL(BG5:BG343,ROW()-ROW($BH$5)+1),"")</f>
        <v>0</v>
      </c>
      <c r="BJ152">
        <f>IFERROR(SUM(BH5:BH152),"")</f>
        <v>0</v>
      </c>
      <c r="BK152" cm="1">
        <f t="array" ref="BK152">_xlfn.SWITCH(Charts!$B$3,"average", AVERAGE(INDIRECT(ADDRESS(147+3,BK$2+1,,,"Instances") &amp; ":" &amp; ADDRESS(147+3,BK$2+1))),"median", MEDIAN(INDIRECT(ADDRESS(147+3,BK$2+1,,,"Instances") &amp; ":" &amp; ADDRESS(147+3,BK$2+1))),"min", MIN(INDIRECT(ADDRESS(147+3,BK$2+1,,,"Instances") &amp; ":" &amp; ADDRESS(147+3,BK$2+1))),"max", MAX(INDIRECT(ADDRESS(147+3,BK$2+1,,,"Instances") &amp; ":" &amp; ADDRESS(147+3,BK$2+1))),"diff", MAX(INDIRECT(ADDRESS(147+3,BK$2+1,,,"Instances") &amp; ":" &amp; ADDRESS(147+3,BK$2+1)))-MIN(INDIRECT(ADDRESS(147+3,BK$2+1,,,"Instances") &amp; ":" &amp; ADDRESS(147+3,BK$2+1))))</f>
        <v>0</v>
      </c>
      <c r="BL152">
        <f>IFERROR(SMALL(BK5:BK343,ROW()-ROW($BL$5)+1),"")</f>
        <v>0</v>
      </c>
      <c r="BN152">
        <f>IFERROR(SUM(BL5:BL152),"")</f>
        <v>0</v>
      </c>
      <c r="BO152" cm="1">
        <f t="array" ref="BO152">_xlfn.SWITCH(Charts!$B$3,"average", AVERAGE(INDIRECT(ADDRESS(147+3,BO$2+1,,,"Instances") &amp; ":" &amp; ADDRESS(147+3,BO$2+1))),"median", MEDIAN(INDIRECT(ADDRESS(147+3,BO$2+1,,,"Instances") &amp; ":" &amp; ADDRESS(147+3,BO$2+1))),"min", MIN(INDIRECT(ADDRESS(147+3,BO$2+1,,,"Instances") &amp; ":" &amp; ADDRESS(147+3,BO$2+1))),"max", MAX(INDIRECT(ADDRESS(147+3,BO$2+1,,,"Instances") &amp; ":" &amp; ADDRESS(147+3,BO$2+1))),"diff", MAX(INDIRECT(ADDRESS(147+3,BO$2+1,,,"Instances") &amp; ":" &amp; ADDRESS(147+3,BO$2+1)))-MIN(INDIRECT(ADDRESS(147+3,BO$2+1,,,"Instances") &amp; ":" &amp; ADDRESS(147+3,BO$2+1))))</f>
        <v>0</v>
      </c>
      <c r="BP152">
        <f>IFERROR(SMALL(BO5:BO343,ROW()-ROW($BP$5)+1),"")</f>
        <v>0</v>
      </c>
      <c r="BR152">
        <f>IFERROR(SUM(BP5:BP152),"")</f>
        <v>0</v>
      </c>
      <c r="BU152">
        <f>IF(Charts!$B$3="none",E1854,IF(AM1854="",NA(),AM1854))</f>
        <v>0</v>
      </c>
      <c r="BV152">
        <f>IF(Charts!$B$3="none",F1854,IF(AN1854="",NA(),AN1854))</f>
        <v>0</v>
      </c>
      <c r="BW152">
        <f>IF(Charts!$B$3="none",G1854,IF(AO1854="",NA(),AO1854))</f>
        <v>0</v>
      </c>
      <c r="BX152">
        <f>IF(Charts!$B$3="none",H1854,IF(AP1854="",NA(),AP1854))</f>
        <v>0</v>
      </c>
      <c r="BY152">
        <f>IF(Charts!$B$3="none",I1854,IF(AQ1854="",NA(),AQ1854))</f>
        <v>0</v>
      </c>
      <c r="BZ152">
        <f>IF(Charts!$B$3="none",J1854,IF(AR1854="",NA(),AR1854))</f>
        <v>0</v>
      </c>
      <c r="CA152">
        <f>IF(Charts!$B$3="none",K1854,IF(AS1854="",NA(),AS1854))</f>
        <v>0</v>
      </c>
      <c r="CB152">
        <f>IF(Charts!$B$3="none",L1854,IF(AT1854="",NA(),AT1854))</f>
        <v>0</v>
      </c>
      <c r="CC152">
        <f>IF(Charts!$B$3="none",M1854,IF(AU1854="",NA(),AU1854))</f>
        <v>0</v>
      </c>
      <c r="CD152">
        <f>IF(Charts!$B$3="none",N1854,IF(AV1854="",NA(),AV1854))</f>
        <v>0</v>
      </c>
      <c r="CE152">
        <f>IF(Charts!$B$3="none",O1854,IF(AW1854="",NA(),AW1854))</f>
        <v>0</v>
      </c>
      <c r="CF152">
        <f>IF(Charts!$B$3="none",P1854,IF(AX1854="",NA(),AX1854))</f>
        <v>0</v>
      </c>
      <c r="CG152">
        <f>IF(Charts!$B$3="none",Q1854,IF(AY1854="",NA(),AY1854))</f>
        <v>0</v>
      </c>
      <c r="CH152">
        <f>IF(Charts!$B$3="none",R1854,IF(AZ1854="",NA(),AZ1854))</f>
        <v>0</v>
      </c>
      <c r="CI152">
        <f>IF(Charts!$B$3="none",S1854,IF(BA1854="",NA(),BA1854))</f>
        <v>0</v>
      </c>
      <c r="CJ152">
        <f>IF(Charts!$B$3="none",T1854,IF(BB1854="",NA(),BB1854))</f>
        <v>0</v>
      </c>
      <c r="CK152">
        <f>IF(Charts!$B$3="none",U1854,IF(BC1854="",NA(),BC1854))</f>
        <v>0</v>
      </c>
      <c r="CL152">
        <f>IF(Charts!$B$3="none",V1854,IF(BD1854="",NA(),BD1854))</f>
        <v>0</v>
      </c>
      <c r="CM152">
        <f>IF(Charts!$B$3="none",W1854,IF(BE1854="",NA(),BE1854))</f>
        <v>0</v>
      </c>
      <c r="CN152">
        <f>IF(Charts!$B$3="none",X1854,IF(BF1854="",NA(),BF1854))</f>
        <v>0</v>
      </c>
      <c r="CO152">
        <f>IF(Charts!$B$3="none",Y1854,IF(BG1854="",NA(),BG1854))</f>
        <v>0</v>
      </c>
      <c r="CP152">
        <f>IF(Charts!$B$3="none",Z1854,IF(BH1854="",NA(),BH1854))</f>
        <v>0</v>
      </c>
      <c r="CQ152">
        <f>IF(Charts!$B$3="none",AA1854,IF(BI1854="",NA(),BI1854))</f>
        <v>0</v>
      </c>
      <c r="CR152">
        <f>IF(Charts!$B$3="none",AB1854,IF(BJ1854="",NA(),BJ1854))</f>
        <v>0</v>
      </c>
      <c r="CS152">
        <f>IF(Charts!$B$3="none",AC1854,IF(BK1854="",NA(),BK1854))</f>
        <v>0</v>
      </c>
      <c r="CT152">
        <f>IF(Charts!$B$3="none",AD1854,IF(BL1854="",NA(),BL1854))</f>
        <v>0</v>
      </c>
      <c r="CU152">
        <f>IF(Charts!$B$3="none",AE1854,IF(BM1854="",NA(),BM1854))</f>
        <v>0</v>
      </c>
      <c r="CV152">
        <f>IF(Charts!$B$3="none",AF1854,IF(BN1854="",NA(),BN1854))</f>
        <v>0</v>
      </c>
      <c r="CW152">
        <f>IF(Charts!$B$3="none",AG1854,IF(BO1854="",NA(),BO1854))</f>
        <v>0</v>
      </c>
      <c r="CX152">
        <f>IF(Charts!$B$3="none",AH1854,IF(BP1854="",NA(),BP1854))</f>
        <v>0</v>
      </c>
      <c r="CY152">
        <f>IF(Charts!$B$3="none",AI1854,IF(BQ1854="",NA(),BQ1854))</f>
        <v>0</v>
      </c>
      <c r="CZ152">
        <f>IF(Charts!$B$3="none",AJ1854,IF(BR1854="",NA(),BR1854))</f>
        <v>0</v>
      </c>
    </row>
    <row r="153" spans="4:104">
      <c r="D153">
        <v>149</v>
      </c>
      <c r="E153">
        <f>IF(INDIRECT(ADDRESS($D153+2,E$2+1,,,"Instances"))="","",INDIRECT(ADDRESS($D153+2,E$2+1,,,"Instances")))</f>
        <v>0</v>
      </c>
      <c r="F153">
        <f>IFERROR(SMALL(E5:E343,ROW()-ROW($F$5)+1),"")</f>
        <v>0</v>
      </c>
      <c r="H153">
        <f>IFERROR(SUM(F5:F153),"")</f>
        <v>0</v>
      </c>
      <c r="I153">
        <f>IF(INDIRECT(ADDRESS($D153+2,I$2+1,,,"Instances"))="","",INDIRECT(ADDRESS($D153+2,I$2+1,,,"Instances")))</f>
        <v>0</v>
      </c>
      <c r="J153">
        <f>IFERROR(SMALL(I5:I343,ROW()-ROW($J$5)+1),"")</f>
        <v>0</v>
      </c>
      <c r="L153">
        <f>IFERROR(SUM(J5:J153),"")</f>
        <v>0</v>
      </c>
      <c r="M153">
        <f>IF(INDIRECT(ADDRESS($D153+2,M$2+1,,,"Instances"))="","",INDIRECT(ADDRESS($D153+2,M$2+1,,,"Instances")))</f>
        <v>0</v>
      </c>
      <c r="N153">
        <f>IFERROR(SMALL(M5:M343,ROW()-ROW($N$5)+1),"")</f>
        <v>0</v>
      </c>
      <c r="P153">
        <f>IFERROR(SUM(N5:N153),"")</f>
        <v>0</v>
      </c>
      <c r="Q153">
        <f>IF(INDIRECT(ADDRESS($D153+2,Q$2+1,,,"Instances"))="","",INDIRECT(ADDRESS($D153+2,Q$2+1,,,"Instances")))</f>
        <v>0</v>
      </c>
      <c r="R153">
        <f>IFERROR(SMALL(Q5:Q343,ROW()-ROW($R$5)+1),"")</f>
        <v>0</v>
      </c>
      <c r="T153">
        <f>IFERROR(SUM(R5:R153),"")</f>
        <v>0</v>
      </c>
      <c r="U153">
        <f>IF(INDIRECT(ADDRESS($D153+2,U$2+1,,,"Instances"))="","",INDIRECT(ADDRESS($D153+2,U$2+1,,,"Instances")))</f>
        <v>0</v>
      </c>
      <c r="V153">
        <f>IFERROR(SMALL(U5:U343,ROW()-ROW($V$5)+1),"")</f>
        <v>0</v>
      </c>
      <c r="X153">
        <f>IFERROR(SUM(V5:V153),"")</f>
        <v>0</v>
      </c>
      <c r="Y153">
        <f>IF(INDIRECT(ADDRESS($D153+2,Y$2+1,,,"Instances"))="","",INDIRECT(ADDRESS($D153+2,Y$2+1,,,"Instances")))</f>
        <v>0</v>
      </c>
      <c r="Z153">
        <f>IFERROR(SMALL(Y5:Y343,ROW()-ROW($Z$5)+1),"")</f>
        <v>0</v>
      </c>
      <c r="AB153">
        <f>IFERROR(SUM(Z5:Z153),"")</f>
        <v>0</v>
      </c>
      <c r="AC153">
        <f>IF(INDIRECT(ADDRESS($D153+2,AC$2+1,,,"Instances"))="","",INDIRECT(ADDRESS($D153+2,AC$2+1,,,"Instances")))</f>
        <v>0</v>
      </c>
      <c r="AD153">
        <f>IFERROR(SMALL(AC5:AC343,ROW()-ROW($AD$5)+1),"")</f>
        <v>0</v>
      </c>
      <c r="AF153">
        <f>IFERROR(SUM(AD5:AD153),"")</f>
        <v>0</v>
      </c>
      <c r="AG153">
        <f>IF(INDIRECT(ADDRESS($D153+2,AG$2+1,,,"Instances"))="","",INDIRECT(ADDRESS($D153+2,AG$2+1,,,"Instances")))</f>
        <v>0</v>
      </c>
      <c r="AH153">
        <f>IFERROR(SMALL(AG5:AG343,ROW()-ROW($AH$5)+1),"")</f>
        <v>0</v>
      </c>
      <c r="AJ153">
        <f>IFERROR(SUM(AH5:AH153),"")</f>
        <v>0</v>
      </c>
      <c r="AL153">
        <v>149</v>
      </c>
      <c r="AM153" cm="1">
        <f t="array" ref="AM153">_xlfn.SWITCH(Charts!$B$3,"average", AVERAGE(INDIRECT(ADDRESS(148+3,AM$2+1,,,"Instances") &amp; ":" &amp; ADDRESS(148+3,AM$2+1))),"median", MEDIAN(INDIRECT(ADDRESS(148+3,AM$2+1,,,"Instances") &amp; ":" &amp; ADDRESS(148+3,AM$2+1))),"min", MIN(INDIRECT(ADDRESS(148+3,AM$2+1,,,"Instances") &amp; ":" &amp; ADDRESS(148+3,AM$2+1))),"max", MAX(INDIRECT(ADDRESS(148+3,AM$2+1,,,"Instances") &amp; ":" &amp; ADDRESS(148+3,AM$2+1))),"diff", MAX(INDIRECT(ADDRESS(148+3,AM$2+1,,,"Instances") &amp; ":" &amp; ADDRESS(148+3,AM$2+1)))-MIN(INDIRECT(ADDRESS(148+3,AM$2+1,,,"Instances") &amp; ":" &amp; ADDRESS(148+3,AM$2+1))))</f>
        <v>0</v>
      </c>
      <c r="AN153">
        <f>IFERROR(SMALL(AM5:AM343,ROW()-ROW($AN$5)+1),"")</f>
        <v>0</v>
      </c>
      <c r="AP153">
        <f>IFERROR(SUM(AN5:AN153),"")</f>
        <v>0</v>
      </c>
      <c r="AQ153" cm="1">
        <f t="array" ref="AQ153">_xlfn.SWITCH(Charts!$B$3,"average", AVERAGE(INDIRECT(ADDRESS(148+3,AQ$2+1,,,"Instances") &amp; ":" &amp; ADDRESS(148+3,AQ$2+1))),"median", MEDIAN(INDIRECT(ADDRESS(148+3,AQ$2+1,,,"Instances") &amp; ":" &amp; ADDRESS(148+3,AQ$2+1))),"min", MIN(INDIRECT(ADDRESS(148+3,AQ$2+1,,,"Instances") &amp; ":" &amp; ADDRESS(148+3,AQ$2+1))),"max", MAX(INDIRECT(ADDRESS(148+3,AQ$2+1,,,"Instances") &amp; ":" &amp; ADDRESS(148+3,AQ$2+1))),"diff", MAX(INDIRECT(ADDRESS(148+3,AQ$2+1,,,"Instances") &amp; ":" &amp; ADDRESS(148+3,AQ$2+1)))-MIN(INDIRECT(ADDRESS(148+3,AQ$2+1,,,"Instances") &amp; ":" &amp; ADDRESS(148+3,AQ$2+1))))</f>
        <v>0</v>
      </c>
      <c r="AR153">
        <f>IFERROR(SMALL(AQ5:AQ343,ROW()-ROW($AR$5)+1),"")</f>
        <v>0</v>
      </c>
      <c r="AT153">
        <f>IFERROR(SUM(AR5:AR153),"")</f>
        <v>0</v>
      </c>
      <c r="AU153" cm="1">
        <f t="array" ref="AU153">_xlfn.SWITCH(Charts!$B$3,"average", AVERAGE(INDIRECT(ADDRESS(148+3,AU$2+1,,,"Instances") &amp; ":" &amp; ADDRESS(148+3,AU$2+1))),"median", MEDIAN(INDIRECT(ADDRESS(148+3,AU$2+1,,,"Instances") &amp; ":" &amp; ADDRESS(148+3,AU$2+1))),"min", MIN(INDIRECT(ADDRESS(148+3,AU$2+1,,,"Instances") &amp; ":" &amp; ADDRESS(148+3,AU$2+1))),"max", MAX(INDIRECT(ADDRESS(148+3,AU$2+1,,,"Instances") &amp; ":" &amp; ADDRESS(148+3,AU$2+1))),"diff", MAX(INDIRECT(ADDRESS(148+3,AU$2+1,,,"Instances") &amp; ":" &amp; ADDRESS(148+3,AU$2+1)))-MIN(INDIRECT(ADDRESS(148+3,AU$2+1,,,"Instances") &amp; ":" &amp; ADDRESS(148+3,AU$2+1))))</f>
        <v>0</v>
      </c>
      <c r="AV153">
        <f>IFERROR(SMALL(AU5:AU343,ROW()-ROW($AV$5)+1),"")</f>
        <v>0</v>
      </c>
      <c r="AX153">
        <f>IFERROR(SUM(AV5:AV153),"")</f>
        <v>0</v>
      </c>
      <c r="AY153" cm="1">
        <f t="array" ref="AY153">_xlfn.SWITCH(Charts!$B$3,"average", AVERAGE(INDIRECT(ADDRESS(148+3,AY$2+1,,,"Instances") &amp; ":" &amp; ADDRESS(148+3,AY$2+1))),"median", MEDIAN(INDIRECT(ADDRESS(148+3,AY$2+1,,,"Instances") &amp; ":" &amp; ADDRESS(148+3,AY$2+1))),"min", MIN(INDIRECT(ADDRESS(148+3,AY$2+1,,,"Instances") &amp; ":" &amp; ADDRESS(148+3,AY$2+1))),"max", MAX(INDIRECT(ADDRESS(148+3,AY$2+1,,,"Instances") &amp; ":" &amp; ADDRESS(148+3,AY$2+1))),"diff", MAX(INDIRECT(ADDRESS(148+3,AY$2+1,,,"Instances") &amp; ":" &amp; ADDRESS(148+3,AY$2+1)))-MIN(INDIRECT(ADDRESS(148+3,AY$2+1,,,"Instances") &amp; ":" &amp; ADDRESS(148+3,AY$2+1))))</f>
        <v>0</v>
      </c>
      <c r="AZ153">
        <f>IFERROR(SMALL(AY5:AY343,ROW()-ROW($AZ$5)+1),"")</f>
        <v>0</v>
      </c>
      <c r="BB153">
        <f>IFERROR(SUM(AZ5:AZ153),"")</f>
        <v>0</v>
      </c>
      <c r="BC153" cm="1">
        <f t="array" ref="BC153">_xlfn.SWITCH(Charts!$B$3,"average", AVERAGE(INDIRECT(ADDRESS(148+3,BC$2+1,,,"Instances") &amp; ":" &amp; ADDRESS(148+3,BC$2+1))),"median", MEDIAN(INDIRECT(ADDRESS(148+3,BC$2+1,,,"Instances") &amp; ":" &amp; ADDRESS(148+3,BC$2+1))),"min", MIN(INDIRECT(ADDRESS(148+3,BC$2+1,,,"Instances") &amp; ":" &amp; ADDRESS(148+3,BC$2+1))),"max", MAX(INDIRECT(ADDRESS(148+3,BC$2+1,,,"Instances") &amp; ":" &amp; ADDRESS(148+3,BC$2+1))),"diff", MAX(INDIRECT(ADDRESS(148+3,BC$2+1,,,"Instances") &amp; ":" &amp; ADDRESS(148+3,BC$2+1)))-MIN(INDIRECT(ADDRESS(148+3,BC$2+1,,,"Instances") &amp; ":" &amp; ADDRESS(148+3,BC$2+1))))</f>
        <v>0</v>
      </c>
      <c r="BD153">
        <f>IFERROR(SMALL(BC5:BC343,ROW()-ROW($BD$5)+1),"")</f>
        <v>0</v>
      </c>
      <c r="BF153">
        <f>IFERROR(SUM(BD5:BD153),"")</f>
        <v>0</v>
      </c>
      <c r="BG153" cm="1">
        <f t="array" ref="BG153">_xlfn.SWITCH(Charts!$B$3,"average", AVERAGE(INDIRECT(ADDRESS(148+3,BG$2+1,,,"Instances") &amp; ":" &amp; ADDRESS(148+3,BG$2+1))),"median", MEDIAN(INDIRECT(ADDRESS(148+3,BG$2+1,,,"Instances") &amp; ":" &amp; ADDRESS(148+3,BG$2+1))),"min", MIN(INDIRECT(ADDRESS(148+3,BG$2+1,,,"Instances") &amp; ":" &amp; ADDRESS(148+3,BG$2+1))),"max", MAX(INDIRECT(ADDRESS(148+3,BG$2+1,,,"Instances") &amp; ":" &amp; ADDRESS(148+3,BG$2+1))),"diff", MAX(INDIRECT(ADDRESS(148+3,BG$2+1,,,"Instances") &amp; ":" &amp; ADDRESS(148+3,BG$2+1)))-MIN(INDIRECT(ADDRESS(148+3,BG$2+1,,,"Instances") &amp; ":" &amp; ADDRESS(148+3,BG$2+1))))</f>
        <v>0</v>
      </c>
      <c r="BH153">
        <f>IFERROR(SMALL(BG5:BG343,ROW()-ROW($BH$5)+1),"")</f>
        <v>0</v>
      </c>
      <c r="BJ153">
        <f>IFERROR(SUM(BH5:BH153),"")</f>
        <v>0</v>
      </c>
      <c r="BK153" cm="1">
        <f t="array" ref="BK153">_xlfn.SWITCH(Charts!$B$3,"average", AVERAGE(INDIRECT(ADDRESS(148+3,BK$2+1,,,"Instances") &amp; ":" &amp; ADDRESS(148+3,BK$2+1))),"median", MEDIAN(INDIRECT(ADDRESS(148+3,BK$2+1,,,"Instances") &amp; ":" &amp; ADDRESS(148+3,BK$2+1))),"min", MIN(INDIRECT(ADDRESS(148+3,BK$2+1,,,"Instances") &amp; ":" &amp; ADDRESS(148+3,BK$2+1))),"max", MAX(INDIRECT(ADDRESS(148+3,BK$2+1,,,"Instances") &amp; ":" &amp; ADDRESS(148+3,BK$2+1))),"diff", MAX(INDIRECT(ADDRESS(148+3,BK$2+1,,,"Instances") &amp; ":" &amp; ADDRESS(148+3,BK$2+1)))-MIN(INDIRECT(ADDRESS(148+3,BK$2+1,,,"Instances") &amp; ":" &amp; ADDRESS(148+3,BK$2+1))))</f>
        <v>0</v>
      </c>
      <c r="BL153">
        <f>IFERROR(SMALL(BK5:BK343,ROW()-ROW($BL$5)+1),"")</f>
        <v>0</v>
      </c>
      <c r="BN153">
        <f>IFERROR(SUM(BL5:BL153),"")</f>
        <v>0</v>
      </c>
      <c r="BO153" cm="1">
        <f t="array" ref="BO153">_xlfn.SWITCH(Charts!$B$3,"average", AVERAGE(INDIRECT(ADDRESS(148+3,BO$2+1,,,"Instances") &amp; ":" &amp; ADDRESS(148+3,BO$2+1))),"median", MEDIAN(INDIRECT(ADDRESS(148+3,BO$2+1,,,"Instances") &amp; ":" &amp; ADDRESS(148+3,BO$2+1))),"min", MIN(INDIRECT(ADDRESS(148+3,BO$2+1,,,"Instances") &amp; ":" &amp; ADDRESS(148+3,BO$2+1))),"max", MAX(INDIRECT(ADDRESS(148+3,BO$2+1,,,"Instances") &amp; ":" &amp; ADDRESS(148+3,BO$2+1))),"diff", MAX(INDIRECT(ADDRESS(148+3,BO$2+1,,,"Instances") &amp; ":" &amp; ADDRESS(148+3,BO$2+1)))-MIN(INDIRECT(ADDRESS(148+3,BO$2+1,,,"Instances") &amp; ":" &amp; ADDRESS(148+3,BO$2+1))))</f>
        <v>0</v>
      </c>
      <c r="BP153">
        <f>IFERROR(SMALL(BO5:BO343,ROW()-ROW($BP$5)+1),"")</f>
        <v>0</v>
      </c>
      <c r="BR153">
        <f>IFERROR(SUM(BP5:BP153),"")</f>
        <v>0</v>
      </c>
      <c r="BU153">
        <f>IF(Charts!$B$3="none",E1855,IF(AM1855="",NA(),AM1855))</f>
        <v>0</v>
      </c>
      <c r="BV153">
        <f>IF(Charts!$B$3="none",F1855,IF(AN1855="",NA(),AN1855))</f>
        <v>0</v>
      </c>
      <c r="BW153">
        <f>IF(Charts!$B$3="none",G1855,IF(AO1855="",NA(),AO1855))</f>
        <v>0</v>
      </c>
      <c r="BX153">
        <f>IF(Charts!$B$3="none",H1855,IF(AP1855="",NA(),AP1855))</f>
        <v>0</v>
      </c>
      <c r="BY153">
        <f>IF(Charts!$B$3="none",I1855,IF(AQ1855="",NA(),AQ1855))</f>
        <v>0</v>
      </c>
      <c r="BZ153">
        <f>IF(Charts!$B$3="none",J1855,IF(AR1855="",NA(),AR1855))</f>
        <v>0</v>
      </c>
      <c r="CA153">
        <f>IF(Charts!$B$3="none",K1855,IF(AS1855="",NA(),AS1855))</f>
        <v>0</v>
      </c>
      <c r="CB153">
        <f>IF(Charts!$B$3="none",L1855,IF(AT1855="",NA(),AT1855))</f>
        <v>0</v>
      </c>
      <c r="CC153">
        <f>IF(Charts!$B$3="none",M1855,IF(AU1855="",NA(),AU1855))</f>
        <v>0</v>
      </c>
      <c r="CD153">
        <f>IF(Charts!$B$3="none",N1855,IF(AV1855="",NA(),AV1855))</f>
        <v>0</v>
      </c>
      <c r="CE153">
        <f>IF(Charts!$B$3="none",O1855,IF(AW1855="",NA(),AW1855))</f>
        <v>0</v>
      </c>
      <c r="CF153">
        <f>IF(Charts!$B$3="none",P1855,IF(AX1855="",NA(),AX1855))</f>
        <v>0</v>
      </c>
      <c r="CG153">
        <f>IF(Charts!$B$3="none",Q1855,IF(AY1855="",NA(),AY1855))</f>
        <v>0</v>
      </c>
      <c r="CH153">
        <f>IF(Charts!$B$3="none",R1855,IF(AZ1855="",NA(),AZ1855))</f>
        <v>0</v>
      </c>
      <c r="CI153">
        <f>IF(Charts!$B$3="none",S1855,IF(BA1855="",NA(),BA1855))</f>
        <v>0</v>
      </c>
      <c r="CJ153">
        <f>IF(Charts!$B$3="none",T1855,IF(BB1855="",NA(),BB1855))</f>
        <v>0</v>
      </c>
      <c r="CK153">
        <f>IF(Charts!$B$3="none",U1855,IF(BC1855="",NA(),BC1855))</f>
        <v>0</v>
      </c>
      <c r="CL153">
        <f>IF(Charts!$B$3="none",V1855,IF(BD1855="",NA(),BD1855))</f>
        <v>0</v>
      </c>
      <c r="CM153">
        <f>IF(Charts!$B$3="none",W1855,IF(BE1855="",NA(),BE1855))</f>
        <v>0</v>
      </c>
      <c r="CN153">
        <f>IF(Charts!$B$3="none",X1855,IF(BF1855="",NA(),BF1855))</f>
        <v>0</v>
      </c>
      <c r="CO153">
        <f>IF(Charts!$B$3="none",Y1855,IF(BG1855="",NA(),BG1855))</f>
        <v>0</v>
      </c>
      <c r="CP153">
        <f>IF(Charts!$B$3="none",Z1855,IF(BH1855="",NA(),BH1855))</f>
        <v>0</v>
      </c>
      <c r="CQ153">
        <f>IF(Charts!$B$3="none",AA1855,IF(BI1855="",NA(),BI1855))</f>
        <v>0</v>
      </c>
      <c r="CR153">
        <f>IF(Charts!$B$3="none",AB1855,IF(BJ1855="",NA(),BJ1855))</f>
        <v>0</v>
      </c>
      <c r="CS153">
        <f>IF(Charts!$B$3="none",AC1855,IF(BK1855="",NA(),BK1855))</f>
        <v>0</v>
      </c>
      <c r="CT153">
        <f>IF(Charts!$B$3="none",AD1855,IF(BL1855="",NA(),BL1855))</f>
        <v>0</v>
      </c>
      <c r="CU153">
        <f>IF(Charts!$B$3="none",AE1855,IF(BM1855="",NA(),BM1855))</f>
        <v>0</v>
      </c>
      <c r="CV153">
        <f>IF(Charts!$B$3="none",AF1855,IF(BN1855="",NA(),BN1855))</f>
        <v>0</v>
      </c>
      <c r="CW153">
        <f>IF(Charts!$B$3="none",AG1855,IF(BO1855="",NA(),BO1855))</f>
        <v>0</v>
      </c>
      <c r="CX153">
        <f>IF(Charts!$B$3="none",AH1855,IF(BP1855="",NA(),BP1855))</f>
        <v>0</v>
      </c>
      <c r="CY153">
        <f>IF(Charts!$B$3="none",AI1855,IF(BQ1855="",NA(),BQ1855))</f>
        <v>0</v>
      </c>
      <c r="CZ153">
        <f>IF(Charts!$B$3="none",AJ1855,IF(BR1855="",NA(),BR1855))</f>
        <v>0</v>
      </c>
    </row>
    <row r="154" spans="4:104">
      <c r="D154">
        <v>150</v>
      </c>
      <c r="E154">
        <f>IF(INDIRECT(ADDRESS($D154+2,E$2+1,,,"Instances"))="","",INDIRECT(ADDRESS($D154+2,E$2+1,,,"Instances")))</f>
        <v>0</v>
      </c>
      <c r="F154">
        <f>IFERROR(SMALL(E5:E343,ROW()-ROW($F$5)+1),"")</f>
        <v>0</v>
      </c>
      <c r="H154">
        <f>IFERROR(SUM(F5:F154),"")</f>
        <v>0</v>
      </c>
      <c r="I154">
        <f>IF(INDIRECT(ADDRESS($D154+2,I$2+1,,,"Instances"))="","",INDIRECT(ADDRESS($D154+2,I$2+1,,,"Instances")))</f>
        <v>0</v>
      </c>
      <c r="J154">
        <f>IFERROR(SMALL(I5:I343,ROW()-ROW($J$5)+1),"")</f>
        <v>0</v>
      </c>
      <c r="L154">
        <f>IFERROR(SUM(J5:J154),"")</f>
        <v>0</v>
      </c>
      <c r="M154">
        <f>IF(INDIRECT(ADDRESS($D154+2,M$2+1,,,"Instances"))="","",INDIRECT(ADDRESS($D154+2,M$2+1,,,"Instances")))</f>
        <v>0</v>
      </c>
      <c r="N154">
        <f>IFERROR(SMALL(M5:M343,ROW()-ROW($N$5)+1),"")</f>
        <v>0</v>
      </c>
      <c r="P154">
        <f>IFERROR(SUM(N5:N154),"")</f>
        <v>0</v>
      </c>
      <c r="Q154">
        <f>IF(INDIRECT(ADDRESS($D154+2,Q$2+1,,,"Instances"))="","",INDIRECT(ADDRESS($D154+2,Q$2+1,,,"Instances")))</f>
        <v>0</v>
      </c>
      <c r="R154">
        <f>IFERROR(SMALL(Q5:Q343,ROW()-ROW($R$5)+1),"")</f>
        <v>0</v>
      </c>
      <c r="T154">
        <f>IFERROR(SUM(R5:R154),"")</f>
        <v>0</v>
      </c>
      <c r="U154">
        <f>IF(INDIRECT(ADDRESS($D154+2,U$2+1,,,"Instances"))="","",INDIRECT(ADDRESS($D154+2,U$2+1,,,"Instances")))</f>
        <v>0</v>
      </c>
      <c r="V154">
        <f>IFERROR(SMALL(U5:U343,ROW()-ROW($V$5)+1),"")</f>
        <v>0</v>
      </c>
      <c r="X154">
        <f>IFERROR(SUM(V5:V154),"")</f>
        <v>0</v>
      </c>
      <c r="Y154">
        <f>IF(INDIRECT(ADDRESS($D154+2,Y$2+1,,,"Instances"))="","",INDIRECT(ADDRESS($D154+2,Y$2+1,,,"Instances")))</f>
        <v>0</v>
      </c>
      <c r="Z154">
        <f>IFERROR(SMALL(Y5:Y343,ROW()-ROW($Z$5)+1),"")</f>
        <v>0</v>
      </c>
      <c r="AB154">
        <f>IFERROR(SUM(Z5:Z154),"")</f>
        <v>0</v>
      </c>
      <c r="AC154">
        <f>IF(INDIRECT(ADDRESS($D154+2,AC$2+1,,,"Instances"))="","",INDIRECT(ADDRESS($D154+2,AC$2+1,,,"Instances")))</f>
        <v>0</v>
      </c>
      <c r="AD154">
        <f>IFERROR(SMALL(AC5:AC343,ROW()-ROW($AD$5)+1),"")</f>
        <v>0</v>
      </c>
      <c r="AF154">
        <f>IFERROR(SUM(AD5:AD154),"")</f>
        <v>0</v>
      </c>
      <c r="AG154">
        <f>IF(INDIRECT(ADDRESS($D154+2,AG$2+1,,,"Instances"))="","",INDIRECT(ADDRESS($D154+2,AG$2+1,,,"Instances")))</f>
        <v>0</v>
      </c>
      <c r="AH154">
        <f>IFERROR(SMALL(AG5:AG343,ROW()-ROW($AH$5)+1),"")</f>
        <v>0</v>
      </c>
      <c r="AJ154">
        <f>IFERROR(SUM(AH5:AH154),"")</f>
        <v>0</v>
      </c>
      <c r="AL154">
        <v>150</v>
      </c>
      <c r="AM154" cm="1">
        <f t="array" ref="AM154">_xlfn.SWITCH(Charts!$B$3,"average", AVERAGE(INDIRECT(ADDRESS(149+3,AM$2+1,,,"Instances") &amp; ":" &amp; ADDRESS(149+3,AM$2+1))),"median", MEDIAN(INDIRECT(ADDRESS(149+3,AM$2+1,,,"Instances") &amp; ":" &amp; ADDRESS(149+3,AM$2+1))),"min", MIN(INDIRECT(ADDRESS(149+3,AM$2+1,,,"Instances") &amp; ":" &amp; ADDRESS(149+3,AM$2+1))),"max", MAX(INDIRECT(ADDRESS(149+3,AM$2+1,,,"Instances") &amp; ":" &amp; ADDRESS(149+3,AM$2+1))),"diff", MAX(INDIRECT(ADDRESS(149+3,AM$2+1,,,"Instances") &amp; ":" &amp; ADDRESS(149+3,AM$2+1)))-MIN(INDIRECT(ADDRESS(149+3,AM$2+1,,,"Instances") &amp; ":" &amp; ADDRESS(149+3,AM$2+1))))</f>
        <v>0</v>
      </c>
      <c r="AN154">
        <f>IFERROR(SMALL(AM5:AM343,ROW()-ROW($AN$5)+1),"")</f>
        <v>0</v>
      </c>
      <c r="AP154">
        <f>IFERROR(SUM(AN5:AN154),"")</f>
        <v>0</v>
      </c>
      <c r="AQ154" cm="1">
        <f t="array" ref="AQ154">_xlfn.SWITCH(Charts!$B$3,"average", AVERAGE(INDIRECT(ADDRESS(149+3,AQ$2+1,,,"Instances") &amp; ":" &amp; ADDRESS(149+3,AQ$2+1))),"median", MEDIAN(INDIRECT(ADDRESS(149+3,AQ$2+1,,,"Instances") &amp; ":" &amp; ADDRESS(149+3,AQ$2+1))),"min", MIN(INDIRECT(ADDRESS(149+3,AQ$2+1,,,"Instances") &amp; ":" &amp; ADDRESS(149+3,AQ$2+1))),"max", MAX(INDIRECT(ADDRESS(149+3,AQ$2+1,,,"Instances") &amp; ":" &amp; ADDRESS(149+3,AQ$2+1))),"diff", MAX(INDIRECT(ADDRESS(149+3,AQ$2+1,,,"Instances") &amp; ":" &amp; ADDRESS(149+3,AQ$2+1)))-MIN(INDIRECT(ADDRESS(149+3,AQ$2+1,,,"Instances") &amp; ":" &amp; ADDRESS(149+3,AQ$2+1))))</f>
        <v>0</v>
      </c>
      <c r="AR154">
        <f>IFERROR(SMALL(AQ5:AQ343,ROW()-ROW($AR$5)+1),"")</f>
        <v>0</v>
      </c>
      <c r="AT154">
        <f>IFERROR(SUM(AR5:AR154),"")</f>
        <v>0</v>
      </c>
      <c r="AU154" cm="1">
        <f t="array" ref="AU154">_xlfn.SWITCH(Charts!$B$3,"average", AVERAGE(INDIRECT(ADDRESS(149+3,AU$2+1,,,"Instances") &amp; ":" &amp; ADDRESS(149+3,AU$2+1))),"median", MEDIAN(INDIRECT(ADDRESS(149+3,AU$2+1,,,"Instances") &amp; ":" &amp; ADDRESS(149+3,AU$2+1))),"min", MIN(INDIRECT(ADDRESS(149+3,AU$2+1,,,"Instances") &amp; ":" &amp; ADDRESS(149+3,AU$2+1))),"max", MAX(INDIRECT(ADDRESS(149+3,AU$2+1,,,"Instances") &amp; ":" &amp; ADDRESS(149+3,AU$2+1))),"diff", MAX(INDIRECT(ADDRESS(149+3,AU$2+1,,,"Instances") &amp; ":" &amp; ADDRESS(149+3,AU$2+1)))-MIN(INDIRECT(ADDRESS(149+3,AU$2+1,,,"Instances") &amp; ":" &amp; ADDRESS(149+3,AU$2+1))))</f>
        <v>0</v>
      </c>
      <c r="AV154">
        <f>IFERROR(SMALL(AU5:AU343,ROW()-ROW($AV$5)+1),"")</f>
        <v>0</v>
      </c>
      <c r="AX154">
        <f>IFERROR(SUM(AV5:AV154),"")</f>
        <v>0</v>
      </c>
      <c r="AY154" cm="1">
        <f t="array" ref="AY154">_xlfn.SWITCH(Charts!$B$3,"average", AVERAGE(INDIRECT(ADDRESS(149+3,AY$2+1,,,"Instances") &amp; ":" &amp; ADDRESS(149+3,AY$2+1))),"median", MEDIAN(INDIRECT(ADDRESS(149+3,AY$2+1,,,"Instances") &amp; ":" &amp; ADDRESS(149+3,AY$2+1))),"min", MIN(INDIRECT(ADDRESS(149+3,AY$2+1,,,"Instances") &amp; ":" &amp; ADDRESS(149+3,AY$2+1))),"max", MAX(INDIRECT(ADDRESS(149+3,AY$2+1,,,"Instances") &amp; ":" &amp; ADDRESS(149+3,AY$2+1))),"diff", MAX(INDIRECT(ADDRESS(149+3,AY$2+1,,,"Instances") &amp; ":" &amp; ADDRESS(149+3,AY$2+1)))-MIN(INDIRECT(ADDRESS(149+3,AY$2+1,,,"Instances") &amp; ":" &amp; ADDRESS(149+3,AY$2+1))))</f>
        <v>0</v>
      </c>
      <c r="AZ154">
        <f>IFERROR(SMALL(AY5:AY343,ROW()-ROW($AZ$5)+1),"")</f>
        <v>0</v>
      </c>
      <c r="BB154">
        <f>IFERROR(SUM(AZ5:AZ154),"")</f>
        <v>0</v>
      </c>
      <c r="BC154" cm="1">
        <f t="array" ref="BC154">_xlfn.SWITCH(Charts!$B$3,"average", AVERAGE(INDIRECT(ADDRESS(149+3,BC$2+1,,,"Instances") &amp; ":" &amp; ADDRESS(149+3,BC$2+1))),"median", MEDIAN(INDIRECT(ADDRESS(149+3,BC$2+1,,,"Instances") &amp; ":" &amp; ADDRESS(149+3,BC$2+1))),"min", MIN(INDIRECT(ADDRESS(149+3,BC$2+1,,,"Instances") &amp; ":" &amp; ADDRESS(149+3,BC$2+1))),"max", MAX(INDIRECT(ADDRESS(149+3,BC$2+1,,,"Instances") &amp; ":" &amp; ADDRESS(149+3,BC$2+1))),"diff", MAX(INDIRECT(ADDRESS(149+3,BC$2+1,,,"Instances") &amp; ":" &amp; ADDRESS(149+3,BC$2+1)))-MIN(INDIRECT(ADDRESS(149+3,BC$2+1,,,"Instances") &amp; ":" &amp; ADDRESS(149+3,BC$2+1))))</f>
        <v>0</v>
      </c>
      <c r="BD154">
        <f>IFERROR(SMALL(BC5:BC343,ROW()-ROW($BD$5)+1),"")</f>
        <v>0</v>
      </c>
      <c r="BF154">
        <f>IFERROR(SUM(BD5:BD154),"")</f>
        <v>0</v>
      </c>
      <c r="BG154" cm="1">
        <f t="array" ref="BG154">_xlfn.SWITCH(Charts!$B$3,"average", AVERAGE(INDIRECT(ADDRESS(149+3,BG$2+1,,,"Instances") &amp; ":" &amp; ADDRESS(149+3,BG$2+1))),"median", MEDIAN(INDIRECT(ADDRESS(149+3,BG$2+1,,,"Instances") &amp; ":" &amp; ADDRESS(149+3,BG$2+1))),"min", MIN(INDIRECT(ADDRESS(149+3,BG$2+1,,,"Instances") &amp; ":" &amp; ADDRESS(149+3,BG$2+1))),"max", MAX(INDIRECT(ADDRESS(149+3,BG$2+1,,,"Instances") &amp; ":" &amp; ADDRESS(149+3,BG$2+1))),"diff", MAX(INDIRECT(ADDRESS(149+3,BG$2+1,,,"Instances") &amp; ":" &amp; ADDRESS(149+3,BG$2+1)))-MIN(INDIRECT(ADDRESS(149+3,BG$2+1,,,"Instances") &amp; ":" &amp; ADDRESS(149+3,BG$2+1))))</f>
        <v>0</v>
      </c>
      <c r="BH154">
        <f>IFERROR(SMALL(BG5:BG343,ROW()-ROW($BH$5)+1),"")</f>
        <v>0</v>
      </c>
      <c r="BJ154">
        <f>IFERROR(SUM(BH5:BH154),"")</f>
        <v>0</v>
      </c>
      <c r="BK154" cm="1">
        <f t="array" ref="BK154">_xlfn.SWITCH(Charts!$B$3,"average", AVERAGE(INDIRECT(ADDRESS(149+3,BK$2+1,,,"Instances") &amp; ":" &amp; ADDRESS(149+3,BK$2+1))),"median", MEDIAN(INDIRECT(ADDRESS(149+3,BK$2+1,,,"Instances") &amp; ":" &amp; ADDRESS(149+3,BK$2+1))),"min", MIN(INDIRECT(ADDRESS(149+3,BK$2+1,,,"Instances") &amp; ":" &amp; ADDRESS(149+3,BK$2+1))),"max", MAX(INDIRECT(ADDRESS(149+3,BK$2+1,,,"Instances") &amp; ":" &amp; ADDRESS(149+3,BK$2+1))),"diff", MAX(INDIRECT(ADDRESS(149+3,BK$2+1,,,"Instances") &amp; ":" &amp; ADDRESS(149+3,BK$2+1)))-MIN(INDIRECT(ADDRESS(149+3,BK$2+1,,,"Instances") &amp; ":" &amp; ADDRESS(149+3,BK$2+1))))</f>
        <v>0</v>
      </c>
      <c r="BL154">
        <f>IFERROR(SMALL(BK5:BK343,ROW()-ROW($BL$5)+1),"")</f>
        <v>0</v>
      </c>
      <c r="BN154">
        <f>IFERROR(SUM(BL5:BL154),"")</f>
        <v>0</v>
      </c>
      <c r="BO154" cm="1">
        <f t="array" ref="BO154">_xlfn.SWITCH(Charts!$B$3,"average", AVERAGE(INDIRECT(ADDRESS(149+3,BO$2+1,,,"Instances") &amp; ":" &amp; ADDRESS(149+3,BO$2+1))),"median", MEDIAN(INDIRECT(ADDRESS(149+3,BO$2+1,,,"Instances") &amp; ":" &amp; ADDRESS(149+3,BO$2+1))),"min", MIN(INDIRECT(ADDRESS(149+3,BO$2+1,,,"Instances") &amp; ":" &amp; ADDRESS(149+3,BO$2+1))),"max", MAX(INDIRECT(ADDRESS(149+3,BO$2+1,,,"Instances") &amp; ":" &amp; ADDRESS(149+3,BO$2+1))),"diff", MAX(INDIRECT(ADDRESS(149+3,BO$2+1,,,"Instances") &amp; ":" &amp; ADDRESS(149+3,BO$2+1)))-MIN(INDIRECT(ADDRESS(149+3,BO$2+1,,,"Instances") &amp; ":" &amp; ADDRESS(149+3,BO$2+1))))</f>
        <v>0</v>
      </c>
      <c r="BP154">
        <f>IFERROR(SMALL(BO5:BO343,ROW()-ROW($BP$5)+1),"")</f>
        <v>0</v>
      </c>
      <c r="BR154">
        <f>IFERROR(SUM(BP5:BP154),"")</f>
        <v>0</v>
      </c>
      <c r="BU154">
        <f>IF(Charts!$B$3="none",E1856,IF(AM1856="",NA(),AM1856))</f>
        <v>0</v>
      </c>
      <c r="BV154">
        <f>IF(Charts!$B$3="none",F1856,IF(AN1856="",NA(),AN1856))</f>
        <v>0</v>
      </c>
      <c r="BW154">
        <f>IF(Charts!$B$3="none",G1856,IF(AO1856="",NA(),AO1856))</f>
        <v>0</v>
      </c>
      <c r="BX154">
        <f>IF(Charts!$B$3="none",H1856,IF(AP1856="",NA(),AP1856))</f>
        <v>0</v>
      </c>
      <c r="BY154">
        <f>IF(Charts!$B$3="none",I1856,IF(AQ1856="",NA(),AQ1856))</f>
        <v>0</v>
      </c>
      <c r="BZ154">
        <f>IF(Charts!$B$3="none",J1856,IF(AR1856="",NA(),AR1856))</f>
        <v>0</v>
      </c>
      <c r="CA154">
        <f>IF(Charts!$B$3="none",K1856,IF(AS1856="",NA(),AS1856))</f>
        <v>0</v>
      </c>
      <c r="CB154">
        <f>IF(Charts!$B$3="none",L1856,IF(AT1856="",NA(),AT1856))</f>
        <v>0</v>
      </c>
      <c r="CC154">
        <f>IF(Charts!$B$3="none",M1856,IF(AU1856="",NA(),AU1856))</f>
        <v>0</v>
      </c>
      <c r="CD154">
        <f>IF(Charts!$B$3="none",N1856,IF(AV1856="",NA(),AV1856))</f>
        <v>0</v>
      </c>
      <c r="CE154">
        <f>IF(Charts!$B$3="none",O1856,IF(AW1856="",NA(),AW1856))</f>
        <v>0</v>
      </c>
      <c r="CF154">
        <f>IF(Charts!$B$3="none",P1856,IF(AX1856="",NA(),AX1856))</f>
        <v>0</v>
      </c>
      <c r="CG154">
        <f>IF(Charts!$B$3="none",Q1856,IF(AY1856="",NA(),AY1856))</f>
        <v>0</v>
      </c>
      <c r="CH154">
        <f>IF(Charts!$B$3="none",R1856,IF(AZ1856="",NA(),AZ1856))</f>
        <v>0</v>
      </c>
      <c r="CI154">
        <f>IF(Charts!$B$3="none",S1856,IF(BA1856="",NA(),BA1856))</f>
        <v>0</v>
      </c>
      <c r="CJ154">
        <f>IF(Charts!$B$3="none",T1856,IF(BB1856="",NA(),BB1856))</f>
        <v>0</v>
      </c>
      <c r="CK154">
        <f>IF(Charts!$B$3="none",U1856,IF(BC1856="",NA(),BC1856))</f>
        <v>0</v>
      </c>
      <c r="CL154">
        <f>IF(Charts!$B$3="none",V1856,IF(BD1856="",NA(),BD1856))</f>
        <v>0</v>
      </c>
      <c r="CM154">
        <f>IF(Charts!$B$3="none",W1856,IF(BE1856="",NA(),BE1856))</f>
        <v>0</v>
      </c>
      <c r="CN154">
        <f>IF(Charts!$B$3="none",X1856,IF(BF1856="",NA(),BF1856))</f>
        <v>0</v>
      </c>
      <c r="CO154">
        <f>IF(Charts!$B$3="none",Y1856,IF(BG1856="",NA(),BG1856))</f>
        <v>0</v>
      </c>
      <c r="CP154">
        <f>IF(Charts!$B$3="none",Z1856,IF(BH1856="",NA(),BH1856))</f>
        <v>0</v>
      </c>
      <c r="CQ154">
        <f>IF(Charts!$B$3="none",AA1856,IF(BI1856="",NA(),BI1856))</f>
        <v>0</v>
      </c>
      <c r="CR154">
        <f>IF(Charts!$B$3="none",AB1856,IF(BJ1856="",NA(),BJ1856))</f>
        <v>0</v>
      </c>
      <c r="CS154">
        <f>IF(Charts!$B$3="none",AC1856,IF(BK1856="",NA(),BK1856))</f>
        <v>0</v>
      </c>
      <c r="CT154">
        <f>IF(Charts!$B$3="none",AD1856,IF(BL1856="",NA(),BL1856))</f>
        <v>0</v>
      </c>
      <c r="CU154">
        <f>IF(Charts!$B$3="none",AE1856,IF(BM1856="",NA(),BM1856))</f>
        <v>0</v>
      </c>
      <c r="CV154">
        <f>IF(Charts!$B$3="none",AF1856,IF(BN1856="",NA(),BN1856))</f>
        <v>0</v>
      </c>
      <c r="CW154">
        <f>IF(Charts!$B$3="none",AG1856,IF(BO1856="",NA(),BO1856))</f>
        <v>0</v>
      </c>
      <c r="CX154">
        <f>IF(Charts!$B$3="none",AH1856,IF(BP1856="",NA(),BP1856))</f>
        <v>0</v>
      </c>
      <c r="CY154">
        <f>IF(Charts!$B$3="none",AI1856,IF(BQ1856="",NA(),BQ1856))</f>
        <v>0</v>
      </c>
      <c r="CZ154">
        <f>IF(Charts!$B$3="none",AJ1856,IF(BR1856="",NA(),BR1856))</f>
        <v>0</v>
      </c>
    </row>
    <row r="155" spans="4:104">
      <c r="D155">
        <v>151</v>
      </c>
      <c r="E155">
        <f>IF(INDIRECT(ADDRESS($D155+2,E$2+1,,,"Instances"))="","",INDIRECT(ADDRESS($D155+2,E$2+1,,,"Instances")))</f>
        <v>0</v>
      </c>
      <c r="F155">
        <f>IFERROR(SMALL(E5:E343,ROW()-ROW($F$5)+1),"")</f>
        <v>0</v>
      </c>
      <c r="H155">
        <f>IFERROR(SUM(F5:F155),"")</f>
        <v>0</v>
      </c>
      <c r="I155">
        <f>IF(INDIRECT(ADDRESS($D155+2,I$2+1,,,"Instances"))="","",INDIRECT(ADDRESS($D155+2,I$2+1,,,"Instances")))</f>
        <v>0</v>
      </c>
      <c r="J155">
        <f>IFERROR(SMALL(I5:I343,ROW()-ROW($J$5)+1),"")</f>
        <v>0</v>
      </c>
      <c r="L155">
        <f>IFERROR(SUM(J5:J155),"")</f>
        <v>0</v>
      </c>
      <c r="M155">
        <f>IF(INDIRECT(ADDRESS($D155+2,M$2+1,,,"Instances"))="","",INDIRECT(ADDRESS($D155+2,M$2+1,,,"Instances")))</f>
        <v>0</v>
      </c>
      <c r="N155">
        <f>IFERROR(SMALL(M5:M343,ROW()-ROW($N$5)+1),"")</f>
        <v>0</v>
      </c>
      <c r="P155">
        <f>IFERROR(SUM(N5:N155),"")</f>
        <v>0</v>
      </c>
      <c r="Q155">
        <f>IF(INDIRECT(ADDRESS($D155+2,Q$2+1,,,"Instances"))="","",INDIRECT(ADDRESS($D155+2,Q$2+1,,,"Instances")))</f>
        <v>0</v>
      </c>
      <c r="R155">
        <f>IFERROR(SMALL(Q5:Q343,ROW()-ROW($R$5)+1),"")</f>
        <v>0</v>
      </c>
      <c r="T155">
        <f>IFERROR(SUM(R5:R155),"")</f>
        <v>0</v>
      </c>
      <c r="U155">
        <f>IF(INDIRECT(ADDRESS($D155+2,U$2+1,,,"Instances"))="","",INDIRECT(ADDRESS($D155+2,U$2+1,,,"Instances")))</f>
        <v>0</v>
      </c>
      <c r="V155">
        <f>IFERROR(SMALL(U5:U343,ROW()-ROW($V$5)+1),"")</f>
        <v>0</v>
      </c>
      <c r="X155">
        <f>IFERROR(SUM(V5:V155),"")</f>
        <v>0</v>
      </c>
      <c r="Y155">
        <f>IF(INDIRECT(ADDRESS($D155+2,Y$2+1,,,"Instances"))="","",INDIRECT(ADDRESS($D155+2,Y$2+1,,,"Instances")))</f>
        <v>0</v>
      </c>
      <c r="Z155">
        <f>IFERROR(SMALL(Y5:Y343,ROW()-ROW($Z$5)+1),"")</f>
        <v>0</v>
      </c>
      <c r="AB155">
        <f>IFERROR(SUM(Z5:Z155),"")</f>
        <v>0</v>
      </c>
      <c r="AC155">
        <f>IF(INDIRECT(ADDRESS($D155+2,AC$2+1,,,"Instances"))="","",INDIRECT(ADDRESS($D155+2,AC$2+1,,,"Instances")))</f>
        <v>0</v>
      </c>
      <c r="AD155">
        <f>IFERROR(SMALL(AC5:AC343,ROW()-ROW($AD$5)+1),"")</f>
        <v>0</v>
      </c>
      <c r="AF155">
        <f>IFERROR(SUM(AD5:AD155),"")</f>
        <v>0</v>
      </c>
      <c r="AG155">
        <f>IF(INDIRECT(ADDRESS($D155+2,AG$2+1,,,"Instances"))="","",INDIRECT(ADDRESS($D155+2,AG$2+1,,,"Instances")))</f>
        <v>0</v>
      </c>
      <c r="AH155">
        <f>IFERROR(SMALL(AG5:AG343,ROW()-ROW($AH$5)+1),"")</f>
        <v>0</v>
      </c>
      <c r="AJ155">
        <f>IFERROR(SUM(AH5:AH155),"")</f>
        <v>0</v>
      </c>
      <c r="AL155">
        <v>151</v>
      </c>
      <c r="AM155" cm="1">
        <f t="array" ref="AM155">_xlfn.SWITCH(Charts!$B$3,"average", AVERAGE(INDIRECT(ADDRESS(150+3,AM$2+1,,,"Instances") &amp; ":" &amp; ADDRESS(150+3,AM$2+1))),"median", MEDIAN(INDIRECT(ADDRESS(150+3,AM$2+1,,,"Instances") &amp; ":" &amp; ADDRESS(150+3,AM$2+1))),"min", MIN(INDIRECT(ADDRESS(150+3,AM$2+1,,,"Instances") &amp; ":" &amp; ADDRESS(150+3,AM$2+1))),"max", MAX(INDIRECT(ADDRESS(150+3,AM$2+1,,,"Instances") &amp; ":" &amp; ADDRESS(150+3,AM$2+1))),"diff", MAX(INDIRECT(ADDRESS(150+3,AM$2+1,,,"Instances") &amp; ":" &amp; ADDRESS(150+3,AM$2+1)))-MIN(INDIRECT(ADDRESS(150+3,AM$2+1,,,"Instances") &amp; ":" &amp; ADDRESS(150+3,AM$2+1))))</f>
        <v>0</v>
      </c>
      <c r="AN155">
        <f>IFERROR(SMALL(AM5:AM343,ROW()-ROW($AN$5)+1),"")</f>
        <v>0</v>
      </c>
      <c r="AP155">
        <f>IFERROR(SUM(AN5:AN155),"")</f>
        <v>0</v>
      </c>
      <c r="AQ155" cm="1">
        <f t="array" ref="AQ155">_xlfn.SWITCH(Charts!$B$3,"average", AVERAGE(INDIRECT(ADDRESS(150+3,AQ$2+1,,,"Instances") &amp; ":" &amp; ADDRESS(150+3,AQ$2+1))),"median", MEDIAN(INDIRECT(ADDRESS(150+3,AQ$2+1,,,"Instances") &amp; ":" &amp; ADDRESS(150+3,AQ$2+1))),"min", MIN(INDIRECT(ADDRESS(150+3,AQ$2+1,,,"Instances") &amp; ":" &amp; ADDRESS(150+3,AQ$2+1))),"max", MAX(INDIRECT(ADDRESS(150+3,AQ$2+1,,,"Instances") &amp; ":" &amp; ADDRESS(150+3,AQ$2+1))),"diff", MAX(INDIRECT(ADDRESS(150+3,AQ$2+1,,,"Instances") &amp; ":" &amp; ADDRESS(150+3,AQ$2+1)))-MIN(INDIRECT(ADDRESS(150+3,AQ$2+1,,,"Instances") &amp; ":" &amp; ADDRESS(150+3,AQ$2+1))))</f>
        <v>0</v>
      </c>
      <c r="AR155">
        <f>IFERROR(SMALL(AQ5:AQ343,ROW()-ROW($AR$5)+1),"")</f>
        <v>0</v>
      </c>
      <c r="AT155">
        <f>IFERROR(SUM(AR5:AR155),"")</f>
        <v>0</v>
      </c>
      <c r="AU155" cm="1">
        <f t="array" ref="AU155">_xlfn.SWITCH(Charts!$B$3,"average", AVERAGE(INDIRECT(ADDRESS(150+3,AU$2+1,,,"Instances") &amp; ":" &amp; ADDRESS(150+3,AU$2+1))),"median", MEDIAN(INDIRECT(ADDRESS(150+3,AU$2+1,,,"Instances") &amp; ":" &amp; ADDRESS(150+3,AU$2+1))),"min", MIN(INDIRECT(ADDRESS(150+3,AU$2+1,,,"Instances") &amp; ":" &amp; ADDRESS(150+3,AU$2+1))),"max", MAX(INDIRECT(ADDRESS(150+3,AU$2+1,,,"Instances") &amp; ":" &amp; ADDRESS(150+3,AU$2+1))),"diff", MAX(INDIRECT(ADDRESS(150+3,AU$2+1,,,"Instances") &amp; ":" &amp; ADDRESS(150+3,AU$2+1)))-MIN(INDIRECT(ADDRESS(150+3,AU$2+1,,,"Instances") &amp; ":" &amp; ADDRESS(150+3,AU$2+1))))</f>
        <v>0</v>
      </c>
      <c r="AV155">
        <f>IFERROR(SMALL(AU5:AU343,ROW()-ROW($AV$5)+1),"")</f>
        <v>0</v>
      </c>
      <c r="AX155">
        <f>IFERROR(SUM(AV5:AV155),"")</f>
        <v>0</v>
      </c>
      <c r="AY155" cm="1">
        <f t="array" ref="AY155">_xlfn.SWITCH(Charts!$B$3,"average", AVERAGE(INDIRECT(ADDRESS(150+3,AY$2+1,,,"Instances") &amp; ":" &amp; ADDRESS(150+3,AY$2+1))),"median", MEDIAN(INDIRECT(ADDRESS(150+3,AY$2+1,,,"Instances") &amp; ":" &amp; ADDRESS(150+3,AY$2+1))),"min", MIN(INDIRECT(ADDRESS(150+3,AY$2+1,,,"Instances") &amp; ":" &amp; ADDRESS(150+3,AY$2+1))),"max", MAX(INDIRECT(ADDRESS(150+3,AY$2+1,,,"Instances") &amp; ":" &amp; ADDRESS(150+3,AY$2+1))),"diff", MAX(INDIRECT(ADDRESS(150+3,AY$2+1,,,"Instances") &amp; ":" &amp; ADDRESS(150+3,AY$2+1)))-MIN(INDIRECT(ADDRESS(150+3,AY$2+1,,,"Instances") &amp; ":" &amp; ADDRESS(150+3,AY$2+1))))</f>
        <v>0</v>
      </c>
      <c r="AZ155">
        <f>IFERROR(SMALL(AY5:AY343,ROW()-ROW($AZ$5)+1),"")</f>
        <v>0</v>
      </c>
      <c r="BB155">
        <f>IFERROR(SUM(AZ5:AZ155),"")</f>
        <v>0</v>
      </c>
      <c r="BC155" cm="1">
        <f t="array" ref="BC155">_xlfn.SWITCH(Charts!$B$3,"average", AVERAGE(INDIRECT(ADDRESS(150+3,BC$2+1,,,"Instances") &amp; ":" &amp; ADDRESS(150+3,BC$2+1))),"median", MEDIAN(INDIRECT(ADDRESS(150+3,BC$2+1,,,"Instances") &amp; ":" &amp; ADDRESS(150+3,BC$2+1))),"min", MIN(INDIRECT(ADDRESS(150+3,BC$2+1,,,"Instances") &amp; ":" &amp; ADDRESS(150+3,BC$2+1))),"max", MAX(INDIRECT(ADDRESS(150+3,BC$2+1,,,"Instances") &amp; ":" &amp; ADDRESS(150+3,BC$2+1))),"diff", MAX(INDIRECT(ADDRESS(150+3,BC$2+1,,,"Instances") &amp; ":" &amp; ADDRESS(150+3,BC$2+1)))-MIN(INDIRECT(ADDRESS(150+3,BC$2+1,,,"Instances") &amp; ":" &amp; ADDRESS(150+3,BC$2+1))))</f>
        <v>0</v>
      </c>
      <c r="BD155">
        <f>IFERROR(SMALL(BC5:BC343,ROW()-ROW($BD$5)+1),"")</f>
        <v>0</v>
      </c>
      <c r="BF155">
        <f>IFERROR(SUM(BD5:BD155),"")</f>
        <v>0</v>
      </c>
      <c r="BG155" cm="1">
        <f t="array" ref="BG155">_xlfn.SWITCH(Charts!$B$3,"average", AVERAGE(INDIRECT(ADDRESS(150+3,BG$2+1,,,"Instances") &amp; ":" &amp; ADDRESS(150+3,BG$2+1))),"median", MEDIAN(INDIRECT(ADDRESS(150+3,BG$2+1,,,"Instances") &amp; ":" &amp; ADDRESS(150+3,BG$2+1))),"min", MIN(INDIRECT(ADDRESS(150+3,BG$2+1,,,"Instances") &amp; ":" &amp; ADDRESS(150+3,BG$2+1))),"max", MAX(INDIRECT(ADDRESS(150+3,BG$2+1,,,"Instances") &amp; ":" &amp; ADDRESS(150+3,BG$2+1))),"diff", MAX(INDIRECT(ADDRESS(150+3,BG$2+1,,,"Instances") &amp; ":" &amp; ADDRESS(150+3,BG$2+1)))-MIN(INDIRECT(ADDRESS(150+3,BG$2+1,,,"Instances") &amp; ":" &amp; ADDRESS(150+3,BG$2+1))))</f>
        <v>0</v>
      </c>
      <c r="BH155">
        <f>IFERROR(SMALL(BG5:BG343,ROW()-ROW($BH$5)+1),"")</f>
        <v>0</v>
      </c>
      <c r="BJ155">
        <f>IFERROR(SUM(BH5:BH155),"")</f>
        <v>0</v>
      </c>
      <c r="BK155" cm="1">
        <f t="array" ref="BK155">_xlfn.SWITCH(Charts!$B$3,"average", AVERAGE(INDIRECT(ADDRESS(150+3,BK$2+1,,,"Instances") &amp; ":" &amp; ADDRESS(150+3,BK$2+1))),"median", MEDIAN(INDIRECT(ADDRESS(150+3,BK$2+1,,,"Instances") &amp; ":" &amp; ADDRESS(150+3,BK$2+1))),"min", MIN(INDIRECT(ADDRESS(150+3,BK$2+1,,,"Instances") &amp; ":" &amp; ADDRESS(150+3,BK$2+1))),"max", MAX(INDIRECT(ADDRESS(150+3,BK$2+1,,,"Instances") &amp; ":" &amp; ADDRESS(150+3,BK$2+1))),"diff", MAX(INDIRECT(ADDRESS(150+3,BK$2+1,,,"Instances") &amp; ":" &amp; ADDRESS(150+3,BK$2+1)))-MIN(INDIRECT(ADDRESS(150+3,BK$2+1,,,"Instances") &amp; ":" &amp; ADDRESS(150+3,BK$2+1))))</f>
        <v>0</v>
      </c>
      <c r="BL155">
        <f>IFERROR(SMALL(BK5:BK343,ROW()-ROW($BL$5)+1),"")</f>
        <v>0</v>
      </c>
      <c r="BN155">
        <f>IFERROR(SUM(BL5:BL155),"")</f>
        <v>0</v>
      </c>
      <c r="BO155" cm="1">
        <f t="array" ref="BO155">_xlfn.SWITCH(Charts!$B$3,"average", AVERAGE(INDIRECT(ADDRESS(150+3,BO$2+1,,,"Instances") &amp; ":" &amp; ADDRESS(150+3,BO$2+1))),"median", MEDIAN(INDIRECT(ADDRESS(150+3,BO$2+1,,,"Instances") &amp; ":" &amp; ADDRESS(150+3,BO$2+1))),"min", MIN(INDIRECT(ADDRESS(150+3,BO$2+1,,,"Instances") &amp; ":" &amp; ADDRESS(150+3,BO$2+1))),"max", MAX(INDIRECT(ADDRESS(150+3,BO$2+1,,,"Instances") &amp; ":" &amp; ADDRESS(150+3,BO$2+1))),"diff", MAX(INDIRECT(ADDRESS(150+3,BO$2+1,,,"Instances") &amp; ":" &amp; ADDRESS(150+3,BO$2+1)))-MIN(INDIRECT(ADDRESS(150+3,BO$2+1,,,"Instances") &amp; ":" &amp; ADDRESS(150+3,BO$2+1))))</f>
        <v>0</v>
      </c>
      <c r="BP155">
        <f>IFERROR(SMALL(BO5:BO343,ROW()-ROW($BP$5)+1),"")</f>
        <v>0</v>
      </c>
      <c r="BR155">
        <f>IFERROR(SUM(BP5:BP155),"")</f>
        <v>0</v>
      </c>
      <c r="BU155">
        <f>IF(Charts!$B$3="none",E1857,IF(AM1857="",NA(),AM1857))</f>
        <v>0</v>
      </c>
      <c r="BV155">
        <f>IF(Charts!$B$3="none",F1857,IF(AN1857="",NA(),AN1857))</f>
        <v>0</v>
      </c>
      <c r="BW155">
        <f>IF(Charts!$B$3="none",G1857,IF(AO1857="",NA(),AO1857))</f>
        <v>0</v>
      </c>
      <c r="BX155">
        <f>IF(Charts!$B$3="none",H1857,IF(AP1857="",NA(),AP1857))</f>
        <v>0</v>
      </c>
      <c r="BY155">
        <f>IF(Charts!$B$3="none",I1857,IF(AQ1857="",NA(),AQ1857))</f>
        <v>0</v>
      </c>
      <c r="BZ155">
        <f>IF(Charts!$B$3="none",J1857,IF(AR1857="",NA(),AR1857))</f>
        <v>0</v>
      </c>
      <c r="CA155">
        <f>IF(Charts!$B$3="none",K1857,IF(AS1857="",NA(),AS1857))</f>
        <v>0</v>
      </c>
      <c r="CB155">
        <f>IF(Charts!$B$3="none",L1857,IF(AT1857="",NA(),AT1857))</f>
        <v>0</v>
      </c>
      <c r="CC155">
        <f>IF(Charts!$B$3="none",M1857,IF(AU1857="",NA(),AU1857))</f>
        <v>0</v>
      </c>
      <c r="CD155">
        <f>IF(Charts!$B$3="none",N1857,IF(AV1857="",NA(),AV1857))</f>
        <v>0</v>
      </c>
      <c r="CE155">
        <f>IF(Charts!$B$3="none",O1857,IF(AW1857="",NA(),AW1857))</f>
        <v>0</v>
      </c>
      <c r="CF155">
        <f>IF(Charts!$B$3="none",P1857,IF(AX1857="",NA(),AX1857))</f>
        <v>0</v>
      </c>
      <c r="CG155">
        <f>IF(Charts!$B$3="none",Q1857,IF(AY1857="",NA(),AY1857))</f>
        <v>0</v>
      </c>
      <c r="CH155">
        <f>IF(Charts!$B$3="none",R1857,IF(AZ1857="",NA(),AZ1857))</f>
        <v>0</v>
      </c>
      <c r="CI155">
        <f>IF(Charts!$B$3="none",S1857,IF(BA1857="",NA(),BA1857))</f>
        <v>0</v>
      </c>
      <c r="CJ155">
        <f>IF(Charts!$B$3="none",T1857,IF(BB1857="",NA(),BB1857))</f>
        <v>0</v>
      </c>
      <c r="CK155">
        <f>IF(Charts!$B$3="none",U1857,IF(BC1857="",NA(),BC1857))</f>
        <v>0</v>
      </c>
      <c r="CL155">
        <f>IF(Charts!$B$3="none",V1857,IF(BD1857="",NA(),BD1857))</f>
        <v>0</v>
      </c>
      <c r="CM155">
        <f>IF(Charts!$B$3="none",W1857,IF(BE1857="",NA(),BE1857))</f>
        <v>0</v>
      </c>
      <c r="CN155">
        <f>IF(Charts!$B$3="none",X1857,IF(BF1857="",NA(),BF1857))</f>
        <v>0</v>
      </c>
      <c r="CO155">
        <f>IF(Charts!$B$3="none",Y1857,IF(BG1857="",NA(),BG1857))</f>
        <v>0</v>
      </c>
      <c r="CP155">
        <f>IF(Charts!$B$3="none",Z1857,IF(BH1857="",NA(),BH1857))</f>
        <v>0</v>
      </c>
      <c r="CQ155">
        <f>IF(Charts!$B$3="none",AA1857,IF(BI1857="",NA(),BI1857))</f>
        <v>0</v>
      </c>
      <c r="CR155">
        <f>IF(Charts!$B$3="none",AB1857,IF(BJ1857="",NA(),BJ1857))</f>
        <v>0</v>
      </c>
      <c r="CS155">
        <f>IF(Charts!$B$3="none",AC1857,IF(BK1857="",NA(),BK1857))</f>
        <v>0</v>
      </c>
      <c r="CT155">
        <f>IF(Charts!$B$3="none",AD1857,IF(BL1857="",NA(),BL1857))</f>
        <v>0</v>
      </c>
      <c r="CU155">
        <f>IF(Charts!$B$3="none",AE1857,IF(BM1857="",NA(),BM1857))</f>
        <v>0</v>
      </c>
      <c r="CV155">
        <f>IF(Charts!$B$3="none",AF1857,IF(BN1857="",NA(),BN1857))</f>
        <v>0</v>
      </c>
      <c r="CW155">
        <f>IF(Charts!$B$3="none",AG1857,IF(BO1857="",NA(),BO1857))</f>
        <v>0</v>
      </c>
      <c r="CX155">
        <f>IF(Charts!$B$3="none",AH1857,IF(BP1857="",NA(),BP1857))</f>
        <v>0</v>
      </c>
      <c r="CY155">
        <f>IF(Charts!$B$3="none",AI1857,IF(BQ1857="",NA(),BQ1857))</f>
        <v>0</v>
      </c>
      <c r="CZ155">
        <f>IF(Charts!$B$3="none",AJ1857,IF(BR1857="",NA(),BR1857))</f>
        <v>0</v>
      </c>
    </row>
    <row r="156" spans="4:104">
      <c r="D156">
        <v>152</v>
      </c>
      <c r="E156">
        <f>IF(INDIRECT(ADDRESS($D156+2,E$2+1,,,"Instances"))="","",INDIRECT(ADDRESS($D156+2,E$2+1,,,"Instances")))</f>
        <v>0</v>
      </c>
      <c r="F156">
        <f>IFERROR(SMALL(E5:E343,ROW()-ROW($F$5)+1),"")</f>
        <v>0</v>
      </c>
      <c r="H156">
        <f>IFERROR(SUM(F5:F156),"")</f>
        <v>0</v>
      </c>
      <c r="I156">
        <f>IF(INDIRECT(ADDRESS($D156+2,I$2+1,,,"Instances"))="","",INDIRECT(ADDRESS($D156+2,I$2+1,,,"Instances")))</f>
        <v>0</v>
      </c>
      <c r="J156">
        <f>IFERROR(SMALL(I5:I343,ROW()-ROW($J$5)+1),"")</f>
        <v>0</v>
      </c>
      <c r="L156">
        <f>IFERROR(SUM(J5:J156),"")</f>
        <v>0</v>
      </c>
      <c r="M156">
        <f>IF(INDIRECT(ADDRESS($D156+2,M$2+1,,,"Instances"))="","",INDIRECT(ADDRESS($D156+2,M$2+1,,,"Instances")))</f>
        <v>0</v>
      </c>
      <c r="N156">
        <f>IFERROR(SMALL(M5:M343,ROW()-ROW($N$5)+1),"")</f>
        <v>0</v>
      </c>
      <c r="P156">
        <f>IFERROR(SUM(N5:N156),"")</f>
        <v>0</v>
      </c>
      <c r="Q156">
        <f>IF(INDIRECT(ADDRESS($D156+2,Q$2+1,,,"Instances"))="","",INDIRECT(ADDRESS($D156+2,Q$2+1,,,"Instances")))</f>
        <v>0</v>
      </c>
      <c r="R156">
        <f>IFERROR(SMALL(Q5:Q343,ROW()-ROW($R$5)+1),"")</f>
        <v>0</v>
      </c>
      <c r="T156">
        <f>IFERROR(SUM(R5:R156),"")</f>
        <v>0</v>
      </c>
      <c r="U156">
        <f>IF(INDIRECT(ADDRESS($D156+2,U$2+1,,,"Instances"))="","",INDIRECT(ADDRESS($D156+2,U$2+1,,,"Instances")))</f>
        <v>0</v>
      </c>
      <c r="V156">
        <f>IFERROR(SMALL(U5:U343,ROW()-ROW($V$5)+1),"")</f>
        <v>0</v>
      </c>
      <c r="X156">
        <f>IFERROR(SUM(V5:V156),"")</f>
        <v>0</v>
      </c>
      <c r="Y156">
        <f>IF(INDIRECT(ADDRESS($D156+2,Y$2+1,,,"Instances"))="","",INDIRECT(ADDRESS($D156+2,Y$2+1,,,"Instances")))</f>
        <v>0</v>
      </c>
      <c r="Z156">
        <f>IFERROR(SMALL(Y5:Y343,ROW()-ROW($Z$5)+1),"")</f>
        <v>0</v>
      </c>
      <c r="AB156">
        <f>IFERROR(SUM(Z5:Z156),"")</f>
        <v>0</v>
      </c>
      <c r="AC156">
        <f>IF(INDIRECT(ADDRESS($D156+2,AC$2+1,,,"Instances"))="","",INDIRECT(ADDRESS($D156+2,AC$2+1,,,"Instances")))</f>
        <v>0</v>
      </c>
      <c r="AD156">
        <f>IFERROR(SMALL(AC5:AC343,ROW()-ROW($AD$5)+1),"")</f>
        <v>0</v>
      </c>
      <c r="AF156">
        <f>IFERROR(SUM(AD5:AD156),"")</f>
        <v>0</v>
      </c>
      <c r="AG156">
        <f>IF(INDIRECT(ADDRESS($D156+2,AG$2+1,,,"Instances"))="","",INDIRECT(ADDRESS($D156+2,AG$2+1,,,"Instances")))</f>
        <v>0</v>
      </c>
      <c r="AH156">
        <f>IFERROR(SMALL(AG5:AG343,ROW()-ROW($AH$5)+1),"")</f>
        <v>0</v>
      </c>
      <c r="AJ156">
        <f>IFERROR(SUM(AH5:AH156),"")</f>
        <v>0</v>
      </c>
      <c r="AL156">
        <v>152</v>
      </c>
      <c r="AM156" cm="1">
        <f t="array" ref="AM156">_xlfn.SWITCH(Charts!$B$3,"average", AVERAGE(INDIRECT(ADDRESS(151+3,AM$2+1,,,"Instances") &amp; ":" &amp; ADDRESS(151+3,AM$2+1))),"median", MEDIAN(INDIRECT(ADDRESS(151+3,AM$2+1,,,"Instances") &amp; ":" &amp; ADDRESS(151+3,AM$2+1))),"min", MIN(INDIRECT(ADDRESS(151+3,AM$2+1,,,"Instances") &amp; ":" &amp; ADDRESS(151+3,AM$2+1))),"max", MAX(INDIRECT(ADDRESS(151+3,AM$2+1,,,"Instances") &amp; ":" &amp; ADDRESS(151+3,AM$2+1))),"diff", MAX(INDIRECT(ADDRESS(151+3,AM$2+1,,,"Instances") &amp; ":" &amp; ADDRESS(151+3,AM$2+1)))-MIN(INDIRECT(ADDRESS(151+3,AM$2+1,,,"Instances") &amp; ":" &amp; ADDRESS(151+3,AM$2+1))))</f>
        <v>0</v>
      </c>
      <c r="AN156">
        <f>IFERROR(SMALL(AM5:AM343,ROW()-ROW($AN$5)+1),"")</f>
        <v>0</v>
      </c>
      <c r="AP156">
        <f>IFERROR(SUM(AN5:AN156),"")</f>
        <v>0</v>
      </c>
      <c r="AQ156" cm="1">
        <f t="array" ref="AQ156">_xlfn.SWITCH(Charts!$B$3,"average", AVERAGE(INDIRECT(ADDRESS(151+3,AQ$2+1,,,"Instances") &amp; ":" &amp; ADDRESS(151+3,AQ$2+1))),"median", MEDIAN(INDIRECT(ADDRESS(151+3,AQ$2+1,,,"Instances") &amp; ":" &amp; ADDRESS(151+3,AQ$2+1))),"min", MIN(INDIRECT(ADDRESS(151+3,AQ$2+1,,,"Instances") &amp; ":" &amp; ADDRESS(151+3,AQ$2+1))),"max", MAX(INDIRECT(ADDRESS(151+3,AQ$2+1,,,"Instances") &amp; ":" &amp; ADDRESS(151+3,AQ$2+1))),"diff", MAX(INDIRECT(ADDRESS(151+3,AQ$2+1,,,"Instances") &amp; ":" &amp; ADDRESS(151+3,AQ$2+1)))-MIN(INDIRECT(ADDRESS(151+3,AQ$2+1,,,"Instances") &amp; ":" &amp; ADDRESS(151+3,AQ$2+1))))</f>
        <v>0</v>
      </c>
      <c r="AR156">
        <f>IFERROR(SMALL(AQ5:AQ343,ROW()-ROW($AR$5)+1),"")</f>
        <v>0</v>
      </c>
      <c r="AT156">
        <f>IFERROR(SUM(AR5:AR156),"")</f>
        <v>0</v>
      </c>
      <c r="AU156" cm="1">
        <f t="array" ref="AU156">_xlfn.SWITCH(Charts!$B$3,"average", AVERAGE(INDIRECT(ADDRESS(151+3,AU$2+1,,,"Instances") &amp; ":" &amp; ADDRESS(151+3,AU$2+1))),"median", MEDIAN(INDIRECT(ADDRESS(151+3,AU$2+1,,,"Instances") &amp; ":" &amp; ADDRESS(151+3,AU$2+1))),"min", MIN(INDIRECT(ADDRESS(151+3,AU$2+1,,,"Instances") &amp; ":" &amp; ADDRESS(151+3,AU$2+1))),"max", MAX(INDIRECT(ADDRESS(151+3,AU$2+1,,,"Instances") &amp; ":" &amp; ADDRESS(151+3,AU$2+1))),"diff", MAX(INDIRECT(ADDRESS(151+3,AU$2+1,,,"Instances") &amp; ":" &amp; ADDRESS(151+3,AU$2+1)))-MIN(INDIRECT(ADDRESS(151+3,AU$2+1,,,"Instances") &amp; ":" &amp; ADDRESS(151+3,AU$2+1))))</f>
        <v>0</v>
      </c>
      <c r="AV156">
        <f>IFERROR(SMALL(AU5:AU343,ROW()-ROW($AV$5)+1),"")</f>
        <v>0</v>
      </c>
      <c r="AX156">
        <f>IFERROR(SUM(AV5:AV156),"")</f>
        <v>0</v>
      </c>
      <c r="AY156" cm="1">
        <f t="array" ref="AY156">_xlfn.SWITCH(Charts!$B$3,"average", AVERAGE(INDIRECT(ADDRESS(151+3,AY$2+1,,,"Instances") &amp; ":" &amp; ADDRESS(151+3,AY$2+1))),"median", MEDIAN(INDIRECT(ADDRESS(151+3,AY$2+1,,,"Instances") &amp; ":" &amp; ADDRESS(151+3,AY$2+1))),"min", MIN(INDIRECT(ADDRESS(151+3,AY$2+1,,,"Instances") &amp; ":" &amp; ADDRESS(151+3,AY$2+1))),"max", MAX(INDIRECT(ADDRESS(151+3,AY$2+1,,,"Instances") &amp; ":" &amp; ADDRESS(151+3,AY$2+1))),"diff", MAX(INDIRECT(ADDRESS(151+3,AY$2+1,,,"Instances") &amp; ":" &amp; ADDRESS(151+3,AY$2+1)))-MIN(INDIRECT(ADDRESS(151+3,AY$2+1,,,"Instances") &amp; ":" &amp; ADDRESS(151+3,AY$2+1))))</f>
        <v>0</v>
      </c>
      <c r="AZ156">
        <f>IFERROR(SMALL(AY5:AY343,ROW()-ROW($AZ$5)+1),"")</f>
        <v>0</v>
      </c>
      <c r="BB156">
        <f>IFERROR(SUM(AZ5:AZ156),"")</f>
        <v>0</v>
      </c>
      <c r="BC156" cm="1">
        <f t="array" ref="BC156">_xlfn.SWITCH(Charts!$B$3,"average", AVERAGE(INDIRECT(ADDRESS(151+3,BC$2+1,,,"Instances") &amp; ":" &amp; ADDRESS(151+3,BC$2+1))),"median", MEDIAN(INDIRECT(ADDRESS(151+3,BC$2+1,,,"Instances") &amp; ":" &amp; ADDRESS(151+3,BC$2+1))),"min", MIN(INDIRECT(ADDRESS(151+3,BC$2+1,,,"Instances") &amp; ":" &amp; ADDRESS(151+3,BC$2+1))),"max", MAX(INDIRECT(ADDRESS(151+3,BC$2+1,,,"Instances") &amp; ":" &amp; ADDRESS(151+3,BC$2+1))),"diff", MAX(INDIRECT(ADDRESS(151+3,BC$2+1,,,"Instances") &amp; ":" &amp; ADDRESS(151+3,BC$2+1)))-MIN(INDIRECT(ADDRESS(151+3,BC$2+1,,,"Instances") &amp; ":" &amp; ADDRESS(151+3,BC$2+1))))</f>
        <v>0</v>
      </c>
      <c r="BD156">
        <f>IFERROR(SMALL(BC5:BC343,ROW()-ROW($BD$5)+1),"")</f>
        <v>0</v>
      </c>
      <c r="BF156">
        <f>IFERROR(SUM(BD5:BD156),"")</f>
        <v>0</v>
      </c>
      <c r="BG156" cm="1">
        <f t="array" ref="BG156">_xlfn.SWITCH(Charts!$B$3,"average", AVERAGE(INDIRECT(ADDRESS(151+3,BG$2+1,,,"Instances") &amp; ":" &amp; ADDRESS(151+3,BG$2+1))),"median", MEDIAN(INDIRECT(ADDRESS(151+3,BG$2+1,,,"Instances") &amp; ":" &amp; ADDRESS(151+3,BG$2+1))),"min", MIN(INDIRECT(ADDRESS(151+3,BG$2+1,,,"Instances") &amp; ":" &amp; ADDRESS(151+3,BG$2+1))),"max", MAX(INDIRECT(ADDRESS(151+3,BG$2+1,,,"Instances") &amp; ":" &amp; ADDRESS(151+3,BG$2+1))),"diff", MAX(INDIRECT(ADDRESS(151+3,BG$2+1,,,"Instances") &amp; ":" &amp; ADDRESS(151+3,BG$2+1)))-MIN(INDIRECT(ADDRESS(151+3,BG$2+1,,,"Instances") &amp; ":" &amp; ADDRESS(151+3,BG$2+1))))</f>
        <v>0</v>
      </c>
      <c r="BH156">
        <f>IFERROR(SMALL(BG5:BG343,ROW()-ROW($BH$5)+1),"")</f>
        <v>0</v>
      </c>
      <c r="BJ156">
        <f>IFERROR(SUM(BH5:BH156),"")</f>
        <v>0</v>
      </c>
      <c r="BK156" cm="1">
        <f t="array" ref="BK156">_xlfn.SWITCH(Charts!$B$3,"average", AVERAGE(INDIRECT(ADDRESS(151+3,BK$2+1,,,"Instances") &amp; ":" &amp; ADDRESS(151+3,BK$2+1))),"median", MEDIAN(INDIRECT(ADDRESS(151+3,BK$2+1,,,"Instances") &amp; ":" &amp; ADDRESS(151+3,BK$2+1))),"min", MIN(INDIRECT(ADDRESS(151+3,BK$2+1,,,"Instances") &amp; ":" &amp; ADDRESS(151+3,BK$2+1))),"max", MAX(INDIRECT(ADDRESS(151+3,BK$2+1,,,"Instances") &amp; ":" &amp; ADDRESS(151+3,BK$2+1))),"diff", MAX(INDIRECT(ADDRESS(151+3,BK$2+1,,,"Instances") &amp; ":" &amp; ADDRESS(151+3,BK$2+1)))-MIN(INDIRECT(ADDRESS(151+3,BK$2+1,,,"Instances") &amp; ":" &amp; ADDRESS(151+3,BK$2+1))))</f>
        <v>0</v>
      </c>
      <c r="BL156">
        <f>IFERROR(SMALL(BK5:BK343,ROW()-ROW($BL$5)+1),"")</f>
        <v>0</v>
      </c>
      <c r="BN156">
        <f>IFERROR(SUM(BL5:BL156),"")</f>
        <v>0</v>
      </c>
      <c r="BO156" cm="1">
        <f t="array" ref="BO156">_xlfn.SWITCH(Charts!$B$3,"average", AVERAGE(INDIRECT(ADDRESS(151+3,BO$2+1,,,"Instances") &amp; ":" &amp; ADDRESS(151+3,BO$2+1))),"median", MEDIAN(INDIRECT(ADDRESS(151+3,BO$2+1,,,"Instances") &amp; ":" &amp; ADDRESS(151+3,BO$2+1))),"min", MIN(INDIRECT(ADDRESS(151+3,BO$2+1,,,"Instances") &amp; ":" &amp; ADDRESS(151+3,BO$2+1))),"max", MAX(INDIRECT(ADDRESS(151+3,BO$2+1,,,"Instances") &amp; ":" &amp; ADDRESS(151+3,BO$2+1))),"diff", MAX(INDIRECT(ADDRESS(151+3,BO$2+1,,,"Instances") &amp; ":" &amp; ADDRESS(151+3,BO$2+1)))-MIN(INDIRECT(ADDRESS(151+3,BO$2+1,,,"Instances") &amp; ":" &amp; ADDRESS(151+3,BO$2+1))))</f>
        <v>0</v>
      </c>
      <c r="BP156">
        <f>IFERROR(SMALL(BO5:BO343,ROW()-ROW($BP$5)+1),"")</f>
        <v>0</v>
      </c>
      <c r="BR156">
        <f>IFERROR(SUM(BP5:BP156),"")</f>
        <v>0</v>
      </c>
      <c r="BU156">
        <f>IF(Charts!$B$3="none",E1858,IF(AM1858="",NA(),AM1858))</f>
        <v>0</v>
      </c>
      <c r="BV156">
        <f>IF(Charts!$B$3="none",F1858,IF(AN1858="",NA(),AN1858))</f>
        <v>0</v>
      </c>
      <c r="BW156">
        <f>IF(Charts!$B$3="none",G1858,IF(AO1858="",NA(),AO1858))</f>
        <v>0</v>
      </c>
      <c r="BX156">
        <f>IF(Charts!$B$3="none",H1858,IF(AP1858="",NA(),AP1858))</f>
        <v>0</v>
      </c>
      <c r="BY156">
        <f>IF(Charts!$B$3="none",I1858,IF(AQ1858="",NA(),AQ1858))</f>
        <v>0</v>
      </c>
      <c r="BZ156">
        <f>IF(Charts!$B$3="none",J1858,IF(AR1858="",NA(),AR1858))</f>
        <v>0</v>
      </c>
      <c r="CA156">
        <f>IF(Charts!$B$3="none",K1858,IF(AS1858="",NA(),AS1858))</f>
        <v>0</v>
      </c>
      <c r="CB156">
        <f>IF(Charts!$B$3="none",L1858,IF(AT1858="",NA(),AT1858))</f>
        <v>0</v>
      </c>
      <c r="CC156">
        <f>IF(Charts!$B$3="none",M1858,IF(AU1858="",NA(),AU1858))</f>
        <v>0</v>
      </c>
      <c r="CD156">
        <f>IF(Charts!$B$3="none",N1858,IF(AV1858="",NA(),AV1858))</f>
        <v>0</v>
      </c>
      <c r="CE156">
        <f>IF(Charts!$B$3="none",O1858,IF(AW1858="",NA(),AW1858))</f>
        <v>0</v>
      </c>
      <c r="CF156">
        <f>IF(Charts!$B$3="none",P1858,IF(AX1858="",NA(),AX1858))</f>
        <v>0</v>
      </c>
      <c r="CG156">
        <f>IF(Charts!$B$3="none",Q1858,IF(AY1858="",NA(),AY1858))</f>
        <v>0</v>
      </c>
      <c r="CH156">
        <f>IF(Charts!$B$3="none",R1858,IF(AZ1858="",NA(),AZ1858))</f>
        <v>0</v>
      </c>
      <c r="CI156">
        <f>IF(Charts!$B$3="none",S1858,IF(BA1858="",NA(),BA1858))</f>
        <v>0</v>
      </c>
      <c r="CJ156">
        <f>IF(Charts!$B$3="none",T1858,IF(BB1858="",NA(),BB1858))</f>
        <v>0</v>
      </c>
      <c r="CK156">
        <f>IF(Charts!$B$3="none",U1858,IF(BC1858="",NA(),BC1858))</f>
        <v>0</v>
      </c>
      <c r="CL156">
        <f>IF(Charts!$B$3="none",V1858,IF(BD1858="",NA(),BD1858))</f>
        <v>0</v>
      </c>
      <c r="CM156">
        <f>IF(Charts!$B$3="none",W1858,IF(BE1858="",NA(),BE1858))</f>
        <v>0</v>
      </c>
      <c r="CN156">
        <f>IF(Charts!$B$3="none",X1858,IF(BF1858="",NA(),BF1858))</f>
        <v>0</v>
      </c>
      <c r="CO156">
        <f>IF(Charts!$B$3="none",Y1858,IF(BG1858="",NA(),BG1858))</f>
        <v>0</v>
      </c>
      <c r="CP156">
        <f>IF(Charts!$B$3="none",Z1858,IF(BH1858="",NA(),BH1858))</f>
        <v>0</v>
      </c>
      <c r="CQ156">
        <f>IF(Charts!$B$3="none",AA1858,IF(BI1858="",NA(),BI1858))</f>
        <v>0</v>
      </c>
      <c r="CR156">
        <f>IF(Charts!$B$3="none",AB1858,IF(BJ1858="",NA(),BJ1858))</f>
        <v>0</v>
      </c>
      <c r="CS156">
        <f>IF(Charts!$B$3="none",AC1858,IF(BK1858="",NA(),BK1858))</f>
        <v>0</v>
      </c>
      <c r="CT156">
        <f>IF(Charts!$B$3="none",AD1858,IF(BL1858="",NA(),BL1858))</f>
        <v>0</v>
      </c>
      <c r="CU156">
        <f>IF(Charts!$B$3="none",AE1858,IF(BM1858="",NA(),BM1858))</f>
        <v>0</v>
      </c>
      <c r="CV156">
        <f>IF(Charts!$B$3="none",AF1858,IF(BN1858="",NA(),BN1858))</f>
        <v>0</v>
      </c>
      <c r="CW156">
        <f>IF(Charts!$B$3="none",AG1858,IF(BO1858="",NA(),BO1858))</f>
        <v>0</v>
      </c>
      <c r="CX156">
        <f>IF(Charts!$B$3="none",AH1858,IF(BP1858="",NA(),BP1858))</f>
        <v>0</v>
      </c>
      <c r="CY156">
        <f>IF(Charts!$B$3="none",AI1858,IF(BQ1858="",NA(),BQ1858))</f>
        <v>0</v>
      </c>
      <c r="CZ156">
        <f>IF(Charts!$B$3="none",AJ1858,IF(BR1858="",NA(),BR1858))</f>
        <v>0</v>
      </c>
    </row>
    <row r="157" spans="4:104">
      <c r="D157">
        <v>153</v>
      </c>
      <c r="E157">
        <f>IF(INDIRECT(ADDRESS($D157+2,E$2+1,,,"Instances"))="","",INDIRECT(ADDRESS($D157+2,E$2+1,,,"Instances")))</f>
        <v>0</v>
      </c>
      <c r="F157">
        <f>IFERROR(SMALL(E5:E343,ROW()-ROW($F$5)+1),"")</f>
        <v>0</v>
      </c>
      <c r="H157">
        <f>IFERROR(SUM(F5:F157),"")</f>
        <v>0</v>
      </c>
      <c r="I157">
        <f>IF(INDIRECT(ADDRESS($D157+2,I$2+1,,,"Instances"))="","",INDIRECT(ADDRESS($D157+2,I$2+1,,,"Instances")))</f>
        <v>0</v>
      </c>
      <c r="J157">
        <f>IFERROR(SMALL(I5:I343,ROW()-ROW($J$5)+1),"")</f>
        <v>0</v>
      </c>
      <c r="L157">
        <f>IFERROR(SUM(J5:J157),"")</f>
        <v>0</v>
      </c>
      <c r="M157">
        <f>IF(INDIRECT(ADDRESS($D157+2,M$2+1,,,"Instances"))="","",INDIRECT(ADDRESS($D157+2,M$2+1,,,"Instances")))</f>
        <v>0</v>
      </c>
      <c r="N157">
        <f>IFERROR(SMALL(M5:M343,ROW()-ROW($N$5)+1),"")</f>
        <v>0</v>
      </c>
      <c r="P157">
        <f>IFERROR(SUM(N5:N157),"")</f>
        <v>0</v>
      </c>
      <c r="Q157">
        <f>IF(INDIRECT(ADDRESS($D157+2,Q$2+1,,,"Instances"))="","",INDIRECT(ADDRESS($D157+2,Q$2+1,,,"Instances")))</f>
        <v>0</v>
      </c>
      <c r="R157">
        <f>IFERROR(SMALL(Q5:Q343,ROW()-ROW($R$5)+1),"")</f>
        <v>0</v>
      </c>
      <c r="T157">
        <f>IFERROR(SUM(R5:R157),"")</f>
        <v>0</v>
      </c>
      <c r="U157">
        <f>IF(INDIRECT(ADDRESS($D157+2,U$2+1,,,"Instances"))="","",INDIRECT(ADDRESS($D157+2,U$2+1,,,"Instances")))</f>
        <v>0</v>
      </c>
      <c r="V157">
        <f>IFERROR(SMALL(U5:U343,ROW()-ROW($V$5)+1),"")</f>
        <v>0</v>
      </c>
      <c r="X157">
        <f>IFERROR(SUM(V5:V157),"")</f>
        <v>0</v>
      </c>
      <c r="Y157">
        <f>IF(INDIRECT(ADDRESS($D157+2,Y$2+1,,,"Instances"))="","",INDIRECT(ADDRESS($D157+2,Y$2+1,,,"Instances")))</f>
        <v>0</v>
      </c>
      <c r="Z157">
        <f>IFERROR(SMALL(Y5:Y343,ROW()-ROW($Z$5)+1),"")</f>
        <v>0</v>
      </c>
      <c r="AB157">
        <f>IFERROR(SUM(Z5:Z157),"")</f>
        <v>0</v>
      </c>
      <c r="AC157">
        <f>IF(INDIRECT(ADDRESS($D157+2,AC$2+1,,,"Instances"))="","",INDIRECT(ADDRESS($D157+2,AC$2+1,,,"Instances")))</f>
        <v>0</v>
      </c>
      <c r="AD157">
        <f>IFERROR(SMALL(AC5:AC343,ROW()-ROW($AD$5)+1),"")</f>
        <v>0</v>
      </c>
      <c r="AF157">
        <f>IFERROR(SUM(AD5:AD157),"")</f>
        <v>0</v>
      </c>
      <c r="AG157">
        <f>IF(INDIRECT(ADDRESS($D157+2,AG$2+1,,,"Instances"))="","",INDIRECT(ADDRESS($D157+2,AG$2+1,,,"Instances")))</f>
        <v>0</v>
      </c>
      <c r="AH157">
        <f>IFERROR(SMALL(AG5:AG343,ROW()-ROW($AH$5)+1),"")</f>
        <v>0</v>
      </c>
      <c r="AJ157">
        <f>IFERROR(SUM(AH5:AH157),"")</f>
        <v>0</v>
      </c>
      <c r="AL157">
        <v>153</v>
      </c>
      <c r="AM157" cm="1">
        <f t="array" ref="AM157">_xlfn.SWITCH(Charts!$B$3,"average", AVERAGE(INDIRECT(ADDRESS(152+3,AM$2+1,,,"Instances") &amp; ":" &amp; ADDRESS(152+3,AM$2+1))),"median", MEDIAN(INDIRECT(ADDRESS(152+3,AM$2+1,,,"Instances") &amp; ":" &amp; ADDRESS(152+3,AM$2+1))),"min", MIN(INDIRECT(ADDRESS(152+3,AM$2+1,,,"Instances") &amp; ":" &amp; ADDRESS(152+3,AM$2+1))),"max", MAX(INDIRECT(ADDRESS(152+3,AM$2+1,,,"Instances") &amp; ":" &amp; ADDRESS(152+3,AM$2+1))),"diff", MAX(INDIRECT(ADDRESS(152+3,AM$2+1,,,"Instances") &amp; ":" &amp; ADDRESS(152+3,AM$2+1)))-MIN(INDIRECT(ADDRESS(152+3,AM$2+1,,,"Instances") &amp; ":" &amp; ADDRESS(152+3,AM$2+1))))</f>
        <v>0</v>
      </c>
      <c r="AN157">
        <f>IFERROR(SMALL(AM5:AM343,ROW()-ROW($AN$5)+1),"")</f>
        <v>0</v>
      </c>
      <c r="AP157">
        <f>IFERROR(SUM(AN5:AN157),"")</f>
        <v>0</v>
      </c>
      <c r="AQ157" cm="1">
        <f t="array" ref="AQ157">_xlfn.SWITCH(Charts!$B$3,"average", AVERAGE(INDIRECT(ADDRESS(152+3,AQ$2+1,,,"Instances") &amp; ":" &amp; ADDRESS(152+3,AQ$2+1))),"median", MEDIAN(INDIRECT(ADDRESS(152+3,AQ$2+1,,,"Instances") &amp; ":" &amp; ADDRESS(152+3,AQ$2+1))),"min", MIN(INDIRECT(ADDRESS(152+3,AQ$2+1,,,"Instances") &amp; ":" &amp; ADDRESS(152+3,AQ$2+1))),"max", MAX(INDIRECT(ADDRESS(152+3,AQ$2+1,,,"Instances") &amp; ":" &amp; ADDRESS(152+3,AQ$2+1))),"diff", MAX(INDIRECT(ADDRESS(152+3,AQ$2+1,,,"Instances") &amp; ":" &amp; ADDRESS(152+3,AQ$2+1)))-MIN(INDIRECT(ADDRESS(152+3,AQ$2+1,,,"Instances") &amp; ":" &amp; ADDRESS(152+3,AQ$2+1))))</f>
        <v>0</v>
      </c>
      <c r="AR157">
        <f>IFERROR(SMALL(AQ5:AQ343,ROW()-ROW($AR$5)+1),"")</f>
        <v>0</v>
      </c>
      <c r="AT157">
        <f>IFERROR(SUM(AR5:AR157),"")</f>
        <v>0</v>
      </c>
      <c r="AU157" cm="1">
        <f t="array" ref="AU157">_xlfn.SWITCH(Charts!$B$3,"average", AVERAGE(INDIRECT(ADDRESS(152+3,AU$2+1,,,"Instances") &amp; ":" &amp; ADDRESS(152+3,AU$2+1))),"median", MEDIAN(INDIRECT(ADDRESS(152+3,AU$2+1,,,"Instances") &amp; ":" &amp; ADDRESS(152+3,AU$2+1))),"min", MIN(INDIRECT(ADDRESS(152+3,AU$2+1,,,"Instances") &amp; ":" &amp; ADDRESS(152+3,AU$2+1))),"max", MAX(INDIRECT(ADDRESS(152+3,AU$2+1,,,"Instances") &amp; ":" &amp; ADDRESS(152+3,AU$2+1))),"diff", MAX(INDIRECT(ADDRESS(152+3,AU$2+1,,,"Instances") &amp; ":" &amp; ADDRESS(152+3,AU$2+1)))-MIN(INDIRECT(ADDRESS(152+3,AU$2+1,,,"Instances") &amp; ":" &amp; ADDRESS(152+3,AU$2+1))))</f>
        <v>0</v>
      </c>
      <c r="AV157">
        <f>IFERROR(SMALL(AU5:AU343,ROW()-ROW($AV$5)+1),"")</f>
        <v>0</v>
      </c>
      <c r="AX157">
        <f>IFERROR(SUM(AV5:AV157),"")</f>
        <v>0</v>
      </c>
      <c r="AY157" cm="1">
        <f t="array" ref="AY157">_xlfn.SWITCH(Charts!$B$3,"average", AVERAGE(INDIRECT(ADDRESS(152+3,AY$2+1,,,"Instances") &amp; ":" &amp; ADDRESS(152+3,AY$2+1))),"median", MEDIAN(INDIRECT(ADDRESS(152+3,AY$2+1,,,"Instances") &amp; ":" &amp; ADDRESS(152+3,AY$2+1))),"min", MIN(INDIRECT(ADDRESS(152+3,AY$2+1,,,"Instances") &amp; ":" &amp; ADDRESS(152+3,AY$2+1))),"max", MAX(INDIRECT(ADDRESS(152+3,AY$2+1,,,"Instances") &amp; ":" &amp; ADDRESS(152+3,AY$2+1))),"diff", MAX(INDIRECT(ADDRESS(152+3,AY$2+1,,,"Instances") &amp; ":" &amp; ADDRESS(152+3,AY$2+1)))-MIN(INDIRECT(ADDRESS(152+3,AY$2+1,,,"Instances") &amp; ":" &amp; ADDRESS(152+3,AY$2+1))))</f>
        <v>0</v>
      </c>
      <c r="AZ157">
        <f>IFERROR(SMALL(AY5:AY343,ROW()-ROW($AZ$5)+1),"")</f>
        <v>0</v>
      </c>
      <c r="BB157">
        <f>IFERROR(SUM(AZ5:AZ157),"")</f>
        <v>0</v>
      </c>
      <c r="BC157" cm="1">
        <f t="array" ref="BC157">_xlfn.SWITCH(Charts!$B$3,"average", AVERAGE(INDIRECT(ADDRESS(152+3,BC$2+1,,,"Instances") &amp; ":" &amp; ADDRESS(152+3,BC$2+1))),"median", MEDIAN(INDIRECT(ADDRESS(152+3,BC$2+1,,,"Instances") &amp; ":" &amp; ADDRESS(152+3,BC$2+1))),"min", MIN(INDIRECT(ADDRESS(152+3,BC$2+1,,,"Instances") &amp; ":" &amp; ADDRESS(152+3,BC$2+1))),"max", MAX(INDIRECT(ADDRESS(152+3,BC$2+1,,,"Instances") &amp; ":" &amp; ADDRESS(152+3,BC$2+1))),"diff", MAX(INDIRECT(ADDRESS(152+3,BC$2+1,,,"Instances") &amp; ":" &amp; ADDRESS(152+3,BC$2+1)))-MIN(INDIRECT(ADDRESS(152+3,BC$2+1,,,"Instances") &amp; ":" &amp; ADDRESS(152+3,BC$2+1))))</f>
        <v>0</v>
      </c>
      <c r="BD157">
        <f>IFERROR(SMALL(BC5:BC343,ROW()-ROW($BD$5)+1),"")</f>
        <v>0</v>
      </c>
      <c r="BF157">
        <f>IFERROR(SUM(BD5:BD157),"")</f>
        <v>0</v>
      </c>
      <c r="BG157" cm="1">
        <f t="array" ref="BG157">_xlfn.SWITCH(Charts!$B$3,"average", AVERAGE(INDIRECT(ADDRESS(152+3,BG$2+1,,,"Instances") &amp; ":" &amp; ADDRESS(152+3,BG$2+1))),"median", MEDIAN(INDIRECT(ADDRESS(152+3,BG$2+1,,,"Instances") &amp; ":" &amp; ADDRESS(152+3,BG$2+1))),"min", MIN(INDIRECT(ADDRESS(152+3,BG$2+1,,,"Instances") &amp; ":" &amp; ADDRESS(152+3,BG$2+1))),"max", MAX(INDIRECT(ADDRESS(152+3,BG$2+1,,,"Instances") &amp; ":" &amp; ADDRESS(152+3,BG$2+1))),"diff", MAX(INDIRECT(ADDRESS(152+3,BG$2+1,,,"Instances") &amp; ":" &amp; ADDRESS(152+3,BG$2+1)))-MIN(INDIRECT(ADDRESS(152+3,BG$2+1,,,"Instances") &amp; ":" &amp; ADDRESS(152+3,BG$2+1))))</f>
        <v>0</v>
      </c>
      <c r="BH157">
        <f>IFERROR(SMALL(BG5:BG343,ROW()-ROW($BH$5)+1),"")</f>
        <v>0</v>
      </c>
      <c r="BJ157">
        <f>IFERROR(SUM(BH5:BH157),"")</f>
        <v>0</v>
      </c>
      <c r="BK157" cm="1">
        <f t="array" ref="BK157">_xlfn.SWITCH(Charts!$B$3,"average", AVERAGE(INDIRECT(ADDRESS(152+3,BK$2+1,,,"Instances") &amp; ":" &amp; ADDRESS(152+3,BK$2+1))),"median", MEDIAN(INDIRECT(ADDRESS(152+3,BK$2+1,,,"Instances") &amp; ":" &amp; ADDRESS(152+3,BK$2+1))),"min", MIN(INDIRECT(ADDRESS(152+3,BK$2+1,,,"Instances") &amp; ":" &amp; ADDRESS(152+3,BK$2+1))),"max", MAX(INDIRECT(ADDRESS(152+3,BK$2+1,,,"Instances") &amp; ":" &amp; ADDRESS(152+3,BK$2+1))),"diff", MAX(INDIRECT(ADDRESS(152+3,BK$2+1,,,"Instances") &amp; ":" &amp; ADDRESS(152+3,BK$2+1)))-MIN(INDIRECT(ADDRESS(152+3,BK$2+1,,,"Instances") &amp; ":" &amp; ADDRESS(152+3,BK$2+1))))</f>
        <v>0</v>
      </c>
      <c r="BL157">
        <f>IFERROR(SMALL(BK5:BK343,ROW()-ROW($BL$5)+1),"")</f>
        <v>0</v>
      </c>
      <c r="BN157">
        <f>IFERROR(SUM(BL5:BL157),"")</f>
        <v>0</v>
      </c>
      <c r="BO157" cm="1">
        <f t="array" ref="BO157">_xlfn.SWITCH(Charts!$B$3,"average", AVERAGE(INDIRECT(ADDRESS(152+3,BO$2+1,,,"Instances") &amp; ":" &amp; ADDRESS(152+3,BO$2+1))),"median", MEDIAN(INDIRECT(ADDRESS(152+3,BO$2+1,,,"Instances") &amp; ":" &amp; ADDRESS(152+3,BO$2+1))),"min", MIN(INDIRECT(ADDRESS(152+3,BO$2+1,,,"Instances") &amp; ":" &amp; ADDRESS(152+3,BO$2+1))),"max", MAX(INDIRECT(ADDRESS(152+3,BO$2+1,,,"Instances") &amp; ":" &amp; ADDRESS(152+3,BO$2+1))),"diff", MAX(INDIRECT(ADDRESS(152+3,BO$2+1,,,"Instances") &amp; ":" &amp; ADDRESS(152+3,BO$2+1)))-MIN(INDIRECT(ADDRESS(152+3,BO$2+1,,,"Instances") &amp; ":" &amp; ADDRESS(152+3,BO$2+1))))</f>
        <v>0</v>
      </c>
      <c r="BP157">
        <f>IFERROR(SMALL(BO5:BO343,ROW()-ROW($BP$5)+1),"")</f>
        <v>0</v>
      </c>
      <c r="BR157">
        <f>IFERROR(SUM(BP5:BP157),"")</f>
        <v>0</v>
      </c>
      <c r="BU157">
        <f>IF(Charts!$B$3="none",E1859,IF(AM1859="",NA(),AM1859))</f>
        <v>0</v>
      </c>
      <c r="BV157">
        <f>IF(Charts!$B$3="none",F1859,IF(AN1859="",NA(),AN1859))</f>
        <v>0</v>
      </c>
      <c r="BW157">
        <f>IF(Charts!$B$3="none",G1859,IF(AO1859="",NA(),AO1859))</f>
        <v>0</v>
      </c>
      <c r="BX157">
        <f>IF(Charts!$B$3="none",H1859,IF(AP1859="",NA(),AP1859))</f>
        <v>0</v>
      </c>
      <c r="BY157">
        <f>IF(Charts!$B$3="none",I1859,IF(AQ1859="",NA(),AQ1859))</f>
        <v>0</v>
      </c>
      <c r="BZ157">
        <f>IF(Charts!$B$3="none",J1859,IF(AR1859="",NA(),AR1859))</f>
        <v>0</v>
      </c>
      <c r="CA157">
        <f>IF(Charts!$B$3="none",K1859,IF(AS1859="",NA(),AS1859))</f>
        <v>0</v>
      </c>
      <c r="CB157">
        <f>IF(Charts!$B$3="none",L1859,IF(AT1859="",NA(),AT1859))</f>
        <v>0</v>
      </c>
      <c r="CC157">
        <f>IF(Charts!$B$3="none",M1859,IF(AU1859="",NA(),AU1859))</f>
        <v>0</v>
      </c>
      <c r="CD157">
        <f>IF(Charts!$B$3="none",N1859,IF(AV1859="",NA(),AV1859))</f>
        <v>0</v>
      </c>
      <c r="CE157">
        <f>IF(Charts!$B$3="none",O1859,IF(AW1859="",NA(),AW1859))</f>
        <v>0</v>
      </c>
      <c r="CF157">
        <f>IF(Charts!$B$3="none",P1859,IF(AX1859="",NA(),AX1859))</f>
        <v>0</v>
      </c>
      <c r="CG157">
        <f>IF(Charts!$B$3="none",Q1859,IF(AY1859="",NA(),AY1859))</f>
        <v>0</v>
      </c>
      <c r="CH157">
        <f>IF(Charts!$B$3="none",R1859,IF(AZ1859="",NA(),AZ1859))</f>
        <v>0</v>
      </c>
      <c r="CI157">
        <f>IF(Charts!$B$3="none",S1859,IF(BA1859="",NA(),BA1859))</f>
        <v>0</v>
      </c>
      <c r="CJ157">
        <f>IF(Charts!$B$3="none",T1859,IF(BB1859="",NA(),BB1859))</f>
        <v>0</v>
      </c>
      <c r="CK157">
        <f>IF(Charts!$B$3="none",U1859,IF(BC1859="",NA(),BC1859))</f>
        <v>0</v>
      </c>
      <c r="CL157">
        <f>IF(Charts!$B$3="none",V1859,IF(BD1859="",NA(),BD1859))</f>
        <v>0</v>
      </c>
      <c r="CM157">
        <f>IF(Charts!$B$3="none",W1859,IF(BE1859="",NA(),BE1859))</f>
        <v>0</v>
      </c>
      <c r="CN157">
        <f>IF(Charts!$B$3="none",X1859,IF(BF1859="",NA(),BF1859))</f>
        <v>0</v>
      </c>
      <c r="CO157">
        <f>IF(Charts!$B$3="none",Y1859,IF(BG1859="",NA(),BG1859))</f>
        <v>0</v>
      </c>
      <c r="CP157">
        <f>IF(Charts!$B$3="none",Z1859,IF(BH1859="",NA(),BH1859))</f>
        <v>0</v>
      </c>
      <c r="CQ157">
        <f>IF(Charts!$B$3="none",AA1859,IF(BI1859="",NA(),BI1859))</f>
        <v>0</v>
      </c>
      <c r="CR157">
        <f>IF(Charts!$B$3="none",AB1859,IF(BJ1859="",NA(),BJ1859))</f>
        <v>0</v>
      </c>
      <c r="CS157">
        <f>IF(Charts!$B$3="none",AC1859,IF(BK1859="",NA(),BK1859))</f>
        <v>0</v>
      </c>
      <c r="CT157">
        <f>IF(Charts!$B$3="none",AD1859,IF(BL1859="",NA(),BL1859))</f>
        <v>0</v>
      </c>
      <c r="CU157">
        <f>IF(Charts!$B$3="none",AE1859,IF(BM1859="",NA(),BM1859))</f>
        <v>0</v>
      </c>
      <c r="CV157">
        <f>IF(Charts!$B$3="none",AF1859,IF(BN1859="",NA(),BN1859))</f>
        <v>0</v>
      </c>
      <c r="CW157">
        <f>IF(Charts!$B$3="none",AG1859,IF(BO1859="",NA(),BO1859))</f>
        <v>0</v>
      </c>
      <c r="CX157">
        <f>IF(Charts!$B$3="none",AH1859,IF(BP1859="",NA(),BP1859))</f>
        <v>0</v>
      </c>
      <c r="CY157">
        <f>IF(Charts!$B$3="none",AI1859,IF(BQ1859="",NA(),BQ1859))</f>
        <v>0</v>
      </c>
      <c r="CZ157">
        <f>IF(Charts!$B$3="none",AJ1859,IF(BR1859="",NA(),BR1859))</f>
        <v>0</v>
      </c>
    </row>
    <row r="158" spans="4:104">
      <c r="D158">
        <v>154</v>
      </c>
      <c r="E158">
        <f>IF(INDIRECT(ADDRESS($D158+2,E$2+1,,,"Instances"))="","",INDIRECT(ADDRESS($D158+2,E$2+1,,,"Instances")))</f>
        <v>0</v>
      </c>
      <c r="F158">
        <f>IFERROR(SMALL(E5:E343,ROW()-ROW($F$5)+1),"")</f>
        <v>0</v>
      </c>
      <c r="H158">
        <f>IFERROR(SUM(F5:F158),"")</f>
        <v>0</v>
      </c>
      <c r="I158">
        <f>IF(INDIRECT(ADDRESS($D158+2,I$2+1,,,"Instances"))="","",INDIRECT(ADDRESS($D158+2,I$2+1,,,"Instances")))</f>
        <v>0</v>
      </c>
      <c r="J158">
        <f>IFERROR(SMALL(I5:I343,ROW()-ROW($J$5)+1),"")</f>
        <v>0</v>
      </c>
      <c r="L158">
        <f>IFERROR(SUM(J5:J158),"")</f>
        <v>0</v>
      </c>
      <c r="M158">
        <f>IF(INDIRECT(ADDRESS($D158+2,M$2+1,,,"Instances"))="","",INDIRECT(ADDRESS($D158+2,M$2+1,,,"Instances")))</f>
        <v>0</v>
      </c>
      <c r="N158">
        <f>IFERROR(SMALL(M5:M343,ROW()-ROW($N$5)+1),"")</f>
        <v>0</v>
      </c>
      <c r="P158">
        <f>IFERROR(SUM(N5:N158),"")</f>
        <v>0</v>
      </c>
      <c r="Q158">
        <f>IF(INDIRECT(ADDRESS($D158+2,Q$2+1,,,"Instances"))="","",INDIRECT(ADDRESS($D158+2,Q$2+1,,,"Instances")))</f>
        <v>0</v>
      </c>
      <c r="R158">
        <f>IFERROR(SMALL(Q5:Q343,ROW()-ROW($R$5)+1),"")</f>
        <v>0</v>
      </c>
      <c r="T158">
        <f>IFERROR(SUM(R5:R158),"")</f>
        <v>0</v>
      </c>
      <c r="U158">
        <f>IF(INDIRECT(ADDRESS($D158+2,U$2+1,,,"Instances"))="","",INDIRECT(ADDRESS($D158+2,U$2+1,,,"Instances")))</f>
        <v>0</v>
      </c>
      <c r="V158">
        <f>IFERROR(SMALL(U5:U343,ROW()-ROW($V$5)+1),"")</f>
        <v>0</v>
      </c>
      <c r="X158">
        <f>IFERROR(SUM(V5:V158),"")</f>
        <v>0</v>
      </c>
      <c r="Y158">
        <f>IF(INDIRECT(ADDRESS($D158+2,Y$2+1,,,"Instances"))="","",INDIRECT(ADDRESS($D158+2,Y$2+1,,,"Instances")))</f>
        <v>0</v>
      </c>
      <c r="Z158">
        <f>IFERROR(SMALL(Y5:Y343,ROW()-ROW($Z$5)+1),"")</f>
        <v>0</v>
      </c>
      <c r="AB158">
        <f>IFERROR(SUM(Z5:Z158),"")</f>
        <v>0</v>
      </c>
      <c r="AC158">
        <f>IF(INDIRECT(ADDRESS($D158+2,AC$2+1,,,"Instances"))="","",INDIRECT(ADDRESS($D158+2,AC$2+1,,,"Instances")))</f>
        <v>0</v>
      </c>
      <c r="AD158">
        <f>IFERROR(SMALL(AC5:AC343,ROW()-ROW($AD$5)+1),"")</f>
        <v>0</v>
      </c>
      <c r="AF158">
        <f>IFERROR(SUM(AD5:AD158),"")</f>
        <v>0</v>
      </c>
      <c r="AG158">
        <f>IF(INDIRECT(ADDRESS($D158+2,AG$2+1,,,"Instances"))="","",INDIRECT(ADDRESS($D158+2,AG$2+1,,,"Instances")))</f>
        <v>0</v>
      </c>
      <c r="AH158">
        <f>IFERROR(SMALL(AG5:AG343,ROW()-ROW($AH$5)+1),"")</f>
        <v>0</v>
      </c>
      <c r="AJ158">
        <f>IFERROR(SUM(AH5:AH158),"")</f>
        <v>0</v>
      </c>
      <c r="AL158">
        <v>154</v>
      </c>
      <c r="AM158" cm="1">
        <f t="array" ref="AM158">_xlfn.SWITCH(Charts!$B$3,"average", AVERAGE(INDIRECT(ADDRESS(153+3,AM$2+1,,,"Instances") &amp; ":" &amp; ADDRESS(153+3,AM$2+1))),"median", MEDIAN(INDIRECT(ADDRESS(153+3,AM$2+1,,,"Instances") &amp; ":" &amp; ADDRESS(153+3,AM$2+1))),"min", MIN(INDIRECT(ADDRESS(153+3,AM$2+1,,,"Instances") &amp; ":" &amp; ADDRESS(153+3,AM$2+1))),"max", MAX(INDIRECT(ADDRESS(153+3,AM$2+1,,,"Instances") &amp; ":" &amp; ADDRESS(153+3,AM$2+1))),"diff", MAX(INDIRECT(ADDRESS(153+3,AM$2+1,,,"Instances") &amp; ":" &amp; ADDRESS(153+3,AM$2+1)))-MIN(INDIRECT(ADDRESS(153+3,AM$2+1,,,"Instances") &amp; ":" &amp; ADDRESS(153+3,AM$2+1))))</f>
        <v>0</v>
      </c>
      <c r="AN158">
        <f>IFERROR(SMALL(AM5:AM343,ROW()-ROW($AN$5)+1),"")</f>
        <v>0</v>
      </c>
      <c r="AP158">
        <f>IFERROR(SUM(AN5:AN158),"")</f>
        <v>0</v>
      </c>
      <c r="AQ158" cm="1">
        <f t="array" ref="AQ158">_xlfn.SWITCH(Charts!$B$3,"average", AVERAGE(INDIRECT(ADDRESS(153+3,AQ$2+1,,,"Instances") &amp; ":" &amp; ADDRESS(153+3,AQ$2+1))),"median", MEDIAN(INDIRECT(ADDRESS(153+3,AQ$2+1,,,"Instances") &amp; ":" &amp; ADDRESS(153+3,AQ$2+1))),"min", MIN(INDIRECT(ADDRESS(153+3,AQ$2+1,,,"Instances") &amp; ":" &amp; ADDRESS(153+3,AQ$2+1))),"max", MAX(INDIRECT(ADDRESS(153+3,AQ$2+1,,,"Instances") &amp; ":" &amp; ADDRESS(153+3,AQ$2+1))),"diff", MAX(INDIRECT(ADDRESS(153+3,AQ$2+1,,,"Instances") &amp; ":" &amp; ADDRESS(153+3,AQ$2+1)))-MIN(INDIRECT(ADDRESS(153+3,AQ$2+1,,,"Instances") &amp; ":" &amp; ADDRESS(153+3,AQ$2+1))))</f>
        <v>0</v>
      </c>
      <c r="AR158">
        <f>IFERROR(SMALL(AQ5:AQ343,ROW()-ROW($AR$5)+1),"")</f>
        <v>0</v>
      </c>
      <c r="AT158">
        <f>IFERROR(SUM(AR5:AR158),"")</f>
        <v>0</v>
      </c>
      <c r="AU158" cm="1">
        <f t="array" ref="AU158">_xlfn.SWITCH(Charts!$B$3,"average", AVERAGE(INDIRECT(ADDRESS(153+3,AU$2+1,,,"Instances") &amp; ":" &amp; ADDRESS(153+3,AU$2+1))),"median", MEDIAN(INDIRECT(ADDRESS(153+3,AU$2+1,,,"Instances") &amp; ":" &amp; ADDRESS(153+3,AU$2+1))),"min", MIN(INDIRECT(ADDRESS(153+3,AU$2+1,,,"Instances") &amp; ":" &amp; ADDRESS(153+3,AU$2+1))),"max", MAX(INDIRECT(ADDRESS(153+3,AU$2+1,,,"Instances") &amp; ":" &amp; ADDRESS(153+3,AU$2+1))),"diff", MAX(INDIRECT(ADDRESS(153+3,AU$2+1,,,"Instances") &amp; ":" &amp; ADDRESS(153+3,AU$2+1)))-MIN(INDIRECT(ADDRESS(153+3,AU$2+1,,,"Instances") &amp; ":" &amp; ADDRESS(153+3,AU$2+1))))</f>
        <v>0</v>
      </c>
      <c r="AV158">
        <f>IFERROR(SMALL(AU5:AU343,ROW()-ROW($AV$5)+1),"")</f>
        <v>0</v>
      </c>
      <c r="AX158">
        <f>IFERROR(SUM(AV5:AV158),"")</f>
        <v>0</v>
      </c>
      <c r="AY158" cm="1">
        <f t="array" ref="AY158">_xlfn.SWITCH(Charts!$B$3,"average", AVERAGE(INDIRECT(ADDRESS(153+3,AY$2+1,,,"Instances") &amp; ":" &amp; ADDRESS(153+3,AY$2+1))),"median", MEDIAN(INDIRECT(ADDRESS(153+3,AY$2+1,,,"Instances") &amp; ":" &amp; ADDRESS(153+3,AY$2+1))),"min", MIN(INDIRECT(ADDRESS(153+3,AY$2+1,,,"Instances") &amp; ":" &amp; ADDRESS(153+3,AY$2+1))),"max", MAX(INDIRECT(ADDRESS(153+3,AY$2+1,,,"Instances") &amp; ":" &amp; ADDRESS(153+3,AY$2+1))),"diff", MAX(INDIRECT(ADDRESS(153+3,AY$2+1,,,"Instances") &amp; ":" &amp; ADDRESS(153+3,AY$2+1)))-MIN(INDIRECT(ADDRESS(153+3,AY$2+1,,,"Instances") &amp; ":" &amp; ADDRESS(153+3,AY$2+1))))</f>
        <v>0</v>
      </c>
      <c r="AZ158">
        <f>IFERROR(SMALL(AY5:AY343,ROW()-ROW($AZ$5)+1),"")</f>
        <v>0</v>
      </c>
      <c r="BB158">
        <f>IFERROR(SUM(AZ5:AZ158),"")</f>
        <v>0</v>
      </c>
      <c r="BC158" cm="1">
        <f t="array" ref="BC158">_xlfn.SWITCH(Charts!$B$3,"average", AVERAGE(INDIRECT(ADDRESS(153+3,BC$2+1,,,"Instances") &amp; ":" &amp; ADDRESS(153+3,BC$2+1))),"median", MEDIAN(INDIRECT(ADDRESS(153+3,BC$2+1,,,"Instances") &amp; ":" &amp; ADDRESS(153+3,BC$2+1))),"min", MIN(INDIRECT(ADDRESS(153+3,BC$2+1,,,"Instances") &amp; ":" &amp; ADDRESS(153+3,BC$2+1))),"max", MAX(INDIRECT(ADDRESS(153+3,BC$2+1,,,"Instances") &amp; ":" &amp; ADDRESS(153+3,BC$2+1))),"diff", MAX(INDIRECT(ADDRESS(153+3,BC$2+1,,,"Instances") &amp; ":" &amp; ADDRESS(153+3,BC$2+1)))-MIN(INDIRECT(ADDRESS(153+3,BC$2+1,,,"Instances") &amp; ":" &amp; ADDRESS(153+3,BC$2+1))))</f>
        <v>0</v>
      </c>
      <c r="BD158">
        <f>IFERROR(SMALL(BC5:BC343,ROW()-ROW($BD$5)+1),"")</f>
        <v>0</v>
      </c>
      <c r="BF158">
        <f>IFERROR(SUM(BD5:BD158),"")</f>
        <v>0</v>
      </c>
      <c r="BG158" cm="1">
        <f t="array" ref="BG158">_xlfn.SWITCH(Charts!$B$3,"average", AVERAGE(INDIRECT(ADDRESS(153+3,BG$2+1,,,"Instances") &amp; ":" &amp; ADDRESS(153+3,BG$2+1))),"median", MEDIAN(INDIRECT(ADDRESS(153+3,BG$2+1,,,"Instances") &amp; ":" &amp; ADDRESS(153+3,BG$2+1))),"min", MIN(INDIRECT(ADDRESS(153+3,BG$2+1,,,"Instances") &amp; ":" &amp; ADDRESS(153+3,BG$2+1))),"max", MAX(INDIRECT(ADDRESS(153+3,BG$2+1,,,"Instances") &amp; ":" &amp; ADDRESS(153+3,BG$2+1))),"diff", MAX(INDIRECT(ADDRESS(153+3,BG$2+1,,,"Instances") &amp; ":" &amp; ADDRESS(153+3,BG$2+1)))-MIN(INDIRECT(ADDRESS(153+3,BG$2+1,,,"Instances") &amp; ":" &amp; ADDRESS(153+3,BG$2+1))))</f>
        <v>0</v>
      </c>
      <c r="BH158">
        <f>IFERROR(SMALL(BG5:BG343,ROW()-ROW($BH$5)+1),"")</f>
        <v>0</v>
      </c>
      <c r="BJ158">
        <f>IFERROR(SUM(BH5:BH158),"")</f>
        <v>0</v>
      </c>
      <c r="BK158" cm="1">
        <f t="array" ref="BK158">_xlfn.SWITCH(Charts!$B$3,"average", AVERAGE(INDIRECT(ADDRESS(153+3,BK$2+1,,,"Instances") &amp; ":" &amp; ADDRESS(153+3,BK$2+1))),"median", MEDIAN(INDIRECT(ADDRESS(153+3,BK$2+1,,,"Instances") &amp; ":" &amp; ADDRESS(153+3,BK$2+1))),"min", MIN(INDIRECT(ADDRESS(153+3,BK$2+1,,,"Instances") &amp; ":" &amp; ADDRESS(153+3,BK$2+1))),"max", MAX(INDIRECT(ADDRESS(153+3,BK$2+1,,,"Instances") &amp; ":" &amp; ADDRESS(153+3,BK$2+1))),"diff", MAX(INDIRECT(ADDRESS(153+3,BK$2+1,,,"Instances") &amp; ":" &amp; ADDRESS(153+3,BK$2+1)))-MIN(INDIRECT(ADDRESS(153+3,BK$2+1,,,"Instances") &amp; ":" &amp; ADDRESS(153+3,BK$2+1))))</f>
        <v>0</v>
      </c>
      <c r="BL158">
        <f>IFERROR(SMALL(BK5:BK343,ROW()-ROW($BL$5)+1),"")</f>
        <v>0</v>
      </c>
      <c r="BN158">
        <f>IFERROR(SUM(BL5:BL158),"")</f>
        <v>0</v>
      </c>
      <c r="BO158" cm="1">
        <f t="array" ref="BO158">_xlfn.SWITCH(Charts!$B$3,"average", AVERAGE(INDIRECT(ADDRESS(153+3,BO$2+1,,,"Instances") &amp; ":" &amp; ADDRESS(153+3,BO$2+1))),"median", MEDIAN(INDIRECT(ADDRESS(153+3,BO$2+1,,,"Instances") &amp; ":" &amp; ADDRESS(153+3,BO$2+1))),"min", MIN(INDIRECT(ADDRESS(153+3,BO$2+1,,,"Instances") &amp; ":" &amp; ADDRESS(153+3,BO$2+1))),"max", MAX(INDIRECT(ADDRESS(153+3,BO$2+1,,,"Instances") &amp; ":" &amp; ADDRESS(153+3,BO$2+1))),"diff", MAX(INDIRECT(ADDRESS(153+3,BO$2+1,,,"Instances") &amp; ":" &amp; ADDRESS(153+3,BO$2+1)))-MIN(INDIRECT(ADDRESS(153+3,BO$2+1,,,"Instances") &amp; ":" &amp; ADDRESS(153+3,BO$2+1))))</f>
        <v>0</v>
      </c>
      <c r="BP158">
        <f>IFERROR(SMALL(BO5:BO343,ROW()-ROW($BP$5)+1),"")</f>
        <v>0</v>
      </c>
      <c r="BR158">
        <f>IFERROR(SUM(BP5:BP158),"")</f>
        <v>0</v>
      </c>
      <c r="BU158">
        <f>IF(Charts!$B$3="none",E1860,IF(AM1860="",NA(),AM1860))</f>
        <v>0</v>
      </c>
      <c r="BV158">
        <f>IF(Charts!$B$3="none",F1860,IF(AN1860="",NA(),AN1860))</f>
        <v>0</v>
      </c>
      <c r="BW158">
        <f>IF(Charts!$B$3="none",G1860,IF(AO1860="",NA(),AO1860))</f>
        <v>0</v>
      </c>
      <c r="BX158">
        <f>IF(Charts!$B$3="none",H1860,IF(AP1860="",NA(),AP1860))</f>
        <v>0</v>
      </c>
      <c r="BY158">
        <f>IF(Charts!$B$3="none",I1860,IF(AQ1860="",NA(),AQ1860))</f>
        <v>0</v>
      </c>
      <c r="BZ158">
        <f>IF(Charts!$B$3="none",J1860,IF(AR1860="",NA(),AR1860))</f>
        <v>0</v>
      </c>
      <c r="CA158">
        <f>IF(Charts!$B$3="none",K1860,IF(AS1860="",NA(),AS1860))</f>
        <v>0</v>
      </c>
      <c r="CB158">
        <f>IF(Charts!$B$3="none",L1860,IF(AT1860="",NA(),AT1860))</f>
        <v>0</v>
      </c>
      <c r="CC158">
        <f>IF(Charts!$B$3="none",M1860,IF(AU1860="",NA(),AU1860))</f>
        <v>0</v>
      </c>
      <c r="CD158">
        <f>IF(Charts!$B$3="none",N1860,IF(AV1860="",NA(),AV1860))</f>
        <v>0</v>
      </c>
      <c r="CE158">
        <f>IF(Charts!$B$3="none",O1860,IF(AW1860="",NA(),AW1860))</f>
        <v>0</v>
      </c>
      <c r="CF158">
        <f>IF(Charts!$B$3="none",P1860,IF(AX1860="",NA(),AX1860))</f>
        <v>0</v>
      </c>
      <c r="CG158">
        <f>IF(Charts!$B$3="none",Q1860,IF(AY1860="",NA(),AY1860))</f>
        <v>0</v>
      </c>
      <c r="CH158">
        <f>IF(Charts!$B$3="none",R1860,IF(AZ1860="",NA(),AZ1860))</f>
        <v>0</v>
      </c>
      <c r="CI158">
        <f>IF(Charts!$B$3="none",S1860,IF(BA1860="",NA(),BA1860))</f>
        <v>0</v>
      </c>
      <c r="CJ158">
        <f>IF(Charts!$B$3="none",T1860,IF(BB1860="",NA(),BB1860))</f>
        <v>0</v>
      </c>
      <c r="CK158">
        <f>IF(Charts!$B$3="none",U1860,IF(BC1860="",NA(),BC1860))</f>
        <v>0</v>
      </c>
      <c r="CL158">
        <f>IF(Charts!$B$3="none",V1860,IF(BD1860="",NA(),BD1860))</f>
        <v>0</v>
      </c>
      <c r="CM158">
        <f>IF(Charts!$B$3="none",W1860,IF(BE1860="",NA(),BE1860))</f>
        <v>0</v>
      </c>
      <c r="CN158">
        <f>IF(Charts!$B$3="none",X1860,IF(BF1860="",NA(),BF1860))</f>
        <v>0</v>
      </c>
      <c r="CO158">
        <f>IF(Charts!$B$3="none",Y1860,IF(BG1860="",NA(),BG1860))</f>
        <v>0</v>
      </c>
      <c r="CP158">
        <f>IF(Charts!$B$3="none",Z1860,IF(BH1860="",NA(),BH1860))</f>
        <v>0</v>
      </c>
      <c r="CQ158">
        <f>IF(Charts!$B$3="none",AA1860,IF(BI1860="",NA(),BI1860))</f>
        <v>0</v>
      </c>
      <c r="CR158">
        <f>IF(Charts!$B$3="none",AB1860,IF(BJ1860="",NA(),BJ1860))</f>
        <v>0</v>
      </c>
      <c r="CS158">
        <f>IF(Charts!$B$3="none",AC1860,IF(BK1860="",NA(),BK1860))</f>
        <v>0</v>
      </c>
      <c r="CT158">
        <f>IF(Charts!$B$3="none",AD1860,IF(BL1860="",NA(),BL1860))</f>
        <v>0</v>
      </c>
      <c r="CU158">
        <f>IF(Charts!$B$3="none",AE1860,IF(BM1860="",NA(),BM1860))</f>
        <v>0</v>
      </c>
      <c r="CV158">
        <f>IF(Charts!$B$3="none",AF1860,IF(BN1860="",NA(),BN1860))</f>
        <v>0</v>
      </c>
      <c r="CW158">
        <f>IF(Charts!$B$3="none",AG1860,IF(BO1860="",NA(),BO1860))</f>
        <v>0</v>
      </c>
      <c r="CX158">
        <f>IF(Charts!$B$3="none",AH1860,IF(BP1860="",NA(),BP1860))</f>
        <v>0</v>
      </c>
      <c r="CY158">
        <f>IF(Charts!$B$3="none",AI1860,IF(BQ1860="",NA(),BQ1860))</f>
        <v>0</v>
      </c>
      <c r="CZ158">
        <f>IF(Charts!$B$3="none",AJ1860,IF(BR1860="",NA(),BR1860))</f>
        <v>0</v>
      </c>
    </row>
    <row r="159" spans="4:104">
      <c r="D159">
        <v>155</v>
      </c>
      <c r="E159">
        <f>IF(INDIRECT(ADDRESS($D159+2,E$2+1,,,"Instances"))="","",INDIRECT(ADDRESS($D159+2,E$2+1,,,"Instances")))</f>
        <v>0</v>
      </c>
      <c r="F159">
        <f>IFERROR(SMALL(E5:E343,ROW()-ROW($F$5)+1),"")</f>
        <v>0</v>
      </c>
      <c r="H159">
        <f>IFERROR(SUM(F5:F159),"")</f>
        <v>0</v>
      </c>
      <c r="I159">
        <f>IF(INDIRECT(ADDRESS($D159+2,I$2+1,,,"Instances"))="","",INDIRECT(ADDRESS($D159+2,I$2+1,,,"Instances")))</f>
        <v>0</v>
      </c>
      <c r="J159">
        <f>IFERROR(SMALL(I5:I343,ROW()-ROW($J$5)+1),"")</f>
        <v>0</v>
      </c>
      <c r="L159">
        <f>IFERROR(SUM(J5:J159),"")</f>
        <v>0</v>
      </c>
      <c r="M159">
        <f>IF(INDIRECT(ADDRESS($D159+2,M$2+1,,,"Instances"))="","",INDIRECT(ADDRESS($D159+2,M$2+1,,,"Instances")))</f>
        <v>0</v>
      </c>
      <c r="N159">
        <f>IFERROR(SMALL(M5:M343,ROW()-ROW($N$5)+1),"")</f>
        <v>0</v>
      </c>
      <c r="P159">
        <f>IFERROR(SUM(N5:N159),"")</f>
        <v>0</v>
      </c>
      <c r="Q159">
        <f>IF(INDIRECT(ADDRESS($D159+2,Q$2+1,,,"Instances"))="","",INDIRECT(ADDRESS($D159+2,Q$2+1,,,"Instances")))</f>
        <v>0</v>
      </c>
      <c r="R159">
        <f>IFERROR(SMALL(Q5:Q343,ROW()-ROW($R$5)+1),"")</f>
        <v>0</v>
      </c>
      <c r="T159">
        <f>IFERROR(SUM(R5:R159),"")</f>
        <v>0</v>
      </c>
      <c r="U159">
        <f>IF(INDIRECT(ADDRESS($D159+2,U$2+1,,,"Instances"))="","",INDIRECT(ADDRESS($D159+2,U$2+1,,,"Instances")))</f>
        <v>0</v>
      </c>
      <c r="V159">
        <f>IFERROR(SMALL(U5:U343,ROW()-ROW($V$5)+1),"")</f>
        <v>0</v>
      </c>
      <c r="X159">
        <f>IFERROR(SUM(V5:V159),"")</f>
        <v>0</v>
      </c>
      <c r="Y159">
        <f>IF(INDIRECT(ADDRESS($D159+2,Y$2+1,,,"Instances"))="","",INDIRECT(ADDRESS($D159+2,Y$2+1,,,"Instances")))</f>
        <v>0</v>
      </c>
      <c r="Z159">
        <f>IFERROR(SMALL(Y5:Y343,ROW()-ROW($Z$5)+1),"")</f>
        <v>0</v>
      </c>
      <c r="AB159">
        <f>IFERROR(SUM(Z5:Z159),"")</f>
        <v>0</v>
      </c>
      <c r="AC159">
        <f>IF(INDIRECT(ADDRESS($D159+2,AC$2+1,,,"Instances"))="","",INDIRECT(ADDRESS($D159+2,AC$2+1,,,"Instances")))</f>
        <v>0</v>
      </c>
      <c r="AD159">
        <f>IFERROR(SMALL(AC5:AC343,ROW()-ROW($AD$5)+1),"")</f>
        <v>0</v>
      </c>
      <c r="AF159">
        <f>IFERROR(SUM(AD5:AD159),"")</f>
        <v>0</v>
      </c>
      <c r="AG159">
        <f>IF(INDIRECT(ADDRESS($D159+2,AG$2+1,,,"Instances"))="","",INDIRECT(ADDRESS($D159+2,AG$2+1,,,"Instances")))</f>
        <v>0</v>
      </c>
      <c r="AH159">
        <f>IFERROR(SMALL(AG5:AG343,ROW()-ROW($AH$5)+1),"")</f>
        <v>0</v>
      </c>
      <c r="AJ159">
        <f>IFERROR(SUM(AH5:AH159),"")</f>
        <v>0</v>
      </c>
      <c r="AL159">
        <v>155</v>
      </c>
      <c r="AM159" cm="1">
        <f t="array" ref="AM159">_xlfn.SWITCH(Charts!$B$3,"average", AVERAGE(INDIRECT(ADDRESS(154+3,AM$2+1,,,"Instances") &amp; ":" &amp; ADDRESS(154+3,AM$2+1))),"median", MEDIAN(INDIRECT(ADDRESS(154+3,AM$2+1,,,"Instances") &amp; ":" &amp; ADDRESS(154+3,AM$2+1))),"min", MIN(INDIRECT(ADDRESS(154+3,AM$2+1,,,"Instances") &amp; ":" &amp; ADDRESS(154+3,AM$2+1))),"max", MAX(INDIRECT(ADDRESS(154+3,AM$2+1,,,"Instances") &amp; ":" &amp; ADDRESS(154+3,AM$2+1))),"diff", MAX(INDIRECT(ADDRESS(154+3,AM$2+1,,,"Instances") &amp; ":" &amp; ADDRESS(154+3,AM$2+1)))-MIN(INDIRECT(ADDRESS(154+3,AM$2+1,,,"Instances") &amp; ":" &amp; ADDRESS(154+3,AM$2+1))))</f>
        <v>0</v>
      </c>
      <c r="AN159">
        <f>IFERROR(SMALL(AM5:AM343,ROW()-ROW($AN$5)+1),"")</f>
        <v>0</v>
      </c>
      <c r="AP159">
        <f>IFERROR(SUM(AN5:AN159),"")</f>
        <v>0</v>
      </c>
      <c r="AQ159" cm="1">
        <f t="array" ref="AQ159">_xlfn.SWITCH(Charts!$B$3,"average", AVERAGE(INDIRECT(ADDRESS(154+3,AQ$2+1,,,"Instances") &amp; ":" &amp; ADDRESS(154+3,AQ$2+1))),"median", MEDIAN(INDIRECT(ADDRESS(154+3,AQ$2+1,,,"Instances") &amp; ":" &amp; ADDRESS(154+3,AQ$2+1))),"min", MIN(INDIRECT(ADDRESS(154+3,AQ$2+1,,,"Instances") &amp; ":" &amp; ADDRESS(154+3,AQ$2+1))),"max", MAX(INDIRECT(ADDRESS(154+3,AQ$2+1,,,"Instances") &amp; ":" &amp; ADDRESS(154+3,AQ$2+1))),"diff", MAX(INDIRECT(ADDRESS(154+3,AQ$2+1,,,"Instances") &amp; ":" &amp; ADDRESS(154+3,AQ$2+1)))-MIN(INDIRECT(ADDRESS(154+3,AQ$2+1,,,"Instances") &amp; ":" &amp; ADDRESS(154+3,AQ$2+1))))</f>
        <v>0</v>
      </c>
      <c r="AR159">
        <f>IFERROR(SMALL(AQ5:AQ343,ROW()-ROW($AR$5)+1),"")</f>
        <v>0</v>
      </c>
      <c r="AT159">
        <f>IFERROR(SUM(AR5:AR159),"")</f>
        <v>0</v>
      </c>
      <c r="AU159" cm="1">
        <f t="array" ref="AU159">_xlfn.SWITCH(Charts!$B$3,"average", AVERAGE(INDIRECT(ADDRESS(154+3,AU$2+1,,,"Instances") &amp; ":" &amp; ADDRESS(154+3,AU$2+1))),"median", MEDIAN(INDIRECT(ADDRESS(154+3,AU$2+1,,,"Instances") &amp; ":" &amp; ADDRESS(154+3,AU$2+1))),"min", MIN(INDIRECT(ADDRESS(154+3,AU$2+1,,,"Instances") &amp; ":" &amp; ADDRESS(154+3,AU$2+1))),"max", MAX(INDIRECT(ADDRESS(154+3,AU$2+1,,,"Instances") &amp; ":" &amp; ADDRESS(154+3,AU$2+1))),"diff", MAX(INDIRECT(ADDRESS(154+3,AU$2+1,,,"Instances") &amp; ":" &amp; ADDRESS(154+3,AU$2+1)))-MIN(INDIRECT(ADDRESS(154+3,AU$2+1,,,"Instances") &amp; ":" &amp; ADDRESS(154+3,AU$2+1))))</f>
        <v>0</v>
      </c>
      <c r="AV159">
        <f>IFERROR(SMALL(AU5:AU343,ROW()-ROW($AV$5)+1),"")</f>
        <v>0</v>
      </c>
      <c r="AX159">
        <f>IFERROR(SUM(AV5:AV159),"")</f>
        <v>0</v>
      </c>
      <c r="AY159" cm="1">
        <f t="array" ref="AY159">_xlfn.SWITCH(Charts!$B$3,"average", AVERAGE(INDIRECT(ADDRESS(154+3,AY$2+1,,,"Instances") &amp; ":" &amp; ADDRESS(154+3,AY$2+1))),"median", MEDIAN(INDIRECT(ADDRESS(154+3,AY$2+1,,,"Instances") &amp; ":" &amp; ADDRESS(154+3,AY$2+1))),"min", MIN(INDIRECT(ADDRESS(154+3,AY$2+1,,,"Instances") &amp; ":" &amp; ADDRESS(154+3,AY$2+1))),"max", MAX(INDIRECT(ADDRESS(154+3,AY$2+1,,,"Instances") &amp; ":" &amp; ADDRESS(154+3,AY$2+1))),"diff", MAX(INDIRECT(ADDRESS(154+3,AY$2+1,,,"Instances") &amp; ":" &amp; ADDRESS(154+3,AY$2+1)))-MIN(INDIRECT(ADDRESS(154+3,AY$2+1,,,"Instances") &amp; ":" &amp; ADDRESS(154+3,AY$2+1))))</f>
        <v>0</v>
      </c>
      <c r="AZ159">
        <f>IFERROR(SMALL(AY5:AY343,ROW()-ROW($AZ$5)+1),"")</f>
        <v>0</v>
      </c>
      <c r="BB159">
        <f>IFERROR(SUM(AZ5:AZ159),"")</f>
        <v>0</v>
      </c>
      <c r="BC159" cm="1">
        <f t="array" ref="BC159">_xlfn.SWITCH(Charts!$B$3,"average", AVERAGE(INDIRECT(ADDRESS(154+3,BC$2+1,,,"Instances") &amp; ":" &amp; ADDRESS(154+3,BC$2+1))),"median", MEDIAN(INDIRECT(ADDRESS(154+3,BC$2+1,,,"Instances") &amp; ":" &amp; ADDRESS(154+3,BC$2+1))),"min", MIN(INDIRECT(ADDRESS(154+3,BC$2+1,,,"Instances") &amp; ":" &amp; ADDRESS(154+3,BC$2+1))),"max", MAX(INDIRECT(ADDRESS(154+3,BC$2+1,,,"Instances") &amp; ":" &amp; ADDRESS(154+3,BC$2+1))),"diff", MAX(INDIRECT(ADDRESS(154+3,BC$2+1,,,"Instances") &amp; ":" &amp; ADDRESS(154+3,BC$2+1)))-MIN(INDIRECT(ADDRESS(154+3,BC$2+1,,,"Instances") &amp; ":" &amp; ADDRESS(154+3,BC$2+1))))</f>
        <v>0</v>
      </c>
      <c r="BD159">
        <f>IFERROR(SMALL(BC5:BC343,ROW()-ROW($BD$5)+1),"")</f>
        <v>0</v>
      </c>
      <c r="BF159">
        <f>IFERROR(SUM(BD5:BD159),"")</f>
        <v>0</v>
      </c>
      <c r="BG159" cm="1">
        <f t="array" ref="BG159">_xlfn.SWITCH(Charts!$B$3,"average", AVERAGE(INDIRECT(ADDRESS(154+3,BG$2+1,,,"Instances") &amp; ":" &amp; ADDRESS(154+3,BG$2+1))),"median", MEDIAN(INDIRECT(ADDRESS(154+3,BG$2+1,,,"Instances") &amp; ":" &amp; ADDRESS(154+3,BG$2+1))),"min", MIN(INDIRECT(ADDRESS(154+3,BG$2+1,,,"Instances") &amp; ":" &amp; ADDRESS(154+3,BG$2+1))),"max", MAX(INDIRECT(ADDRESS(154+3,BG$2+1,,,"Instances") &amp; ":" &amp; ADDRESS(154+3,BG$2+1))),"diff", MAX(INDIRECT(ADDRESS(154+3,BG$2+1,,,"Instances") &amp; ":" &amp; ADDRESS(154+3,BG$2+1)))-MIN(INDIRECT(ADDRESS(154+3,BG$2+1,,,"Instances") &amp; ":" &amp; ADDRESS(154+3,BG$2+1))))</f>
        <v>0</v>
      </c>
      <c r="BH159">
        <f>IFERROR(SMALL(BG5:BG343,ROW()-ROW($BH$5)+1),"")</f>
        <v>0</v>
      </c>
      <c r="BJ159">
        <f>IFERROR(SUM(BH5:BH159),"")</f>
        <v>0</v>
      </c>
      <c r="BK159" cm="1">
        <f t="array" ref="BK159">_xlfn.SWITCH(Charts!$B$3,"average", AVERAGE(INDIRECT(ADDRESS(154+3,BK$2+1,,,"Instances") &amp; ":" &amp; ADDRESS(154+3,BK$2+1))),"median", MEDIAN(INDIRECT(ADDRESS(154+3,BK$2+1,,,"Instances") &amp; ":" &amp; ADDRESS(154+3,BK$2+1))),"min", MIN(INDIRECT(ADDRESS(154+3,BK$2+1,,,"Instances") &amp; ":" &amp; ADDRESS(154+3,BK$2+1))),"max", MAX(INDIRECT(ADDRESS(154+3,BK$2+1,,,"Instances") &amp; ":" &amp; ADDRESS(154+3,BK$2+1))),"diff", MAX(INDIRECT(ADDRESS(154+3,BK$2+1,,,"Instances") &amp; ":" &amp; ADDRESS(154+3,BK$2+1)))-MIN(INDIRECT(ADDRESS(154+3,BK$2+1,,,"Instances") &amp; ":" &amp; ADDRESS(154+3,BK$2+1))))</f>
        <v>0</v>
      </c>
      <c r="BL159">
        <f>IFERROR(SMALL(BK5:BK343,ROW()-ROW($BL$5)+1),"")</f>
        <v>0</v>
      </c>
      <c r="BN159">
        <f>IFERROR(SUM(BL5:BL159),"")</f>
        <v>0</v>
      </c>
      <c r="BO159" cm="1">
        <f t="array" ref="BO159">_xlfn.SWITCH(Charts!$B$3,"average", AVERAGE(INDIRECT(ADDRESS(154+3,BO$2+1,,,"Instances") &amp; ":" &amp; ADDRESS(154+3,BO$2+1))),"median", MEDIAN(INDIRECT(ADDRESS(154+3,BO$2+1,,,"Instances") &amp; ":" &amp; ADDRESS(154+3,BO$2+1))),"min", MIN(INDIRECT(ADDRESS(154+3,BO$2+1,,,"Instances") &amp; ":" &amp; ADDRESS(154+3,BO$2+1))),"max", MAX(INDIRECT(ADDRESS(154+3,BO$2+1,,,"Instances") &amp; ":" &amp; ADDRESS(154+3,BO$2+1))),"diff", MAX(INDIRECT(ADDRESS(154+3,BO$2+1,,,"Instances") &amp; ":" &amp; ADDRESS(154+3,BO$2+1)))-MIN(INDIRECT(ADDRESS(154+3,BO$2+1,,,"Instances") &amp; ":" &amp; ADDRESS(154+3,BO$2+1))))</f>
        <v>0</v>
      </c>
      <c r="BP159">
        <f>IFERROR(SMALL(BO5:BO343,ROW()-ROW($BP$5)+1),"")</f>
        <v>0</v>
      </c>
      <c r="BR159">
        <f>IFERROR(SUM(BP5:BP159),"")</f>
        <v>0</v>
      </c>
      <c r="BU159">
        <f>IF(Charts!$B$3="none",E1861,IF(AM1861="",NA(),AM1861))</f>
        <v>0</v>
      </c>
      <c r="BV159">
        <f>IF(Charts!$B$3="none",F1861,IF(AN1861="",NA(),AN1861))</f>
        <v>0</v>
      </c>
      <c r="BW159">
        <f>IF(Charts!$B$3="none",G1861,IF(AO1861="",NA(),AO1861))</f>
        <v>0</v>
      </c>
      <c r="BX159">
        <f>IF(Charts!$B$3="none",H1861,IF(AP1861="",NA(),AP1861))</f>
        <v>0</v>
      </c>
      <c r="BY159">
        <f>IF(Charts!$B$3="none",I1861,IF(AQ1861="",NA(),AQ1861))</f>
        <v>0</v>
      </c>
      <c r="BZ159">
        <f>IF(Charts!$B$3="none",J1861,IF(AR1861="",NA(),AR1861))</f>
        <v>0</v>
      </c>
      <c r="CA159">
        <f>IF(Charts!$B$3="none",K1861,IF(AS1861="",NA(),AS1861))</f>
        <v>0</v>
      </c>
      <c r="CB159">
        <f>IF(Charts!$B$3="none",L1861,IF(AT1861="",NA(),AT1861))</f>
        <v>0</v>
      </c>
      <c r="CC159">
        <f>IF(Charts!$B$3="none",M1861,IF(AU1861="",NA(),AU1861))</f>
        <v>0</v>
      </c>
      <c r="CD159">
        <f>IF(Charts!$B$3="none",N1861,IF(AV1861="",NA(),AV1861))</f>
        <v>0</v>
      </c>
      <c r="CE159">
        <f>IF(Charts!$B$3="none",O1861,IF(AW1861="",NA(),AW1861))</f>
        <v>0</v>
      </c>
      <c r="CF159">
        <f>IF(Charts!$B$3="none",P1861,IF(AX1861="",NA(),AX1861))</f>
        <v>0</v>
      </c>
      <c r="CG159">
        <f>IF(Charts!$B$3="none",Q1861,IF(AY1861="",NA(),AY1861))</f>
        <v>0</v>
      </c>
      <c r="CH159">
        <f>IF(Charts!$B$3="none",R1861,IF(AZ1861="",NA(),AZ1861))</f>
        <v>0</v>
      </c>
      <c r="CI159">
        <f>IF(Charts!$B$3="none",S1861,IF(BA1861="",NA(),BA1861))</f>
        <v>0</v>
      </c>
      <c r="CJ159">
        <f>IF(Charts!$B$3="none",T1861,IF(BB1861="",NA(),BB1861))</f>
        <v>0</v>
      </c>
      <c r="CK159">
        <f>IF(Charts!$B$3="none",U1861,IF(BC1861="",NA(),BC1861))</f>
        <v>0</v>
      </c>
      <c r="CL159">
        <f>IF(Charts!$B$3="none",V1861,IF(BD1861="",NA(),BD1861))</f>
        <v>0</v>
      </c>
      <c r="CM159">
        <f>IF(Charts!$B$3="none",W1861,IF(BE1861="",NA(),BE1861))</f>
        <v>0</v>
      </c>
      <c r="CN159">
        <f>IF(Charts!$B$3="none",X1861,IF(BF1861="",NA(),BF1861))</f>
        <v>0</v>
      </c>
      <c r="CO159">
        <f>IF(Charts!$B$3="none",Y1861,IF(BG1861="",NA(),BG1861))</f>
        <v>0</v>
      </c>
      <c r="CP159">
        <f>IF(Charts!$B$3="none",Z1861,IF(BH1861="",NA(),BH1861))</f>
        <v>0</v>
      </c>
      <c r="CQ159">
        <f>IF(Charts!$B$3="none",AA1861,IF(BI1861="",NA(),BI1861))</f>
        <v>0</v>
      </c>
      <c r="CR159">
        <f>IF(Charts!$B$3="none",AB1861,IF(BJ1861="",NA(),BJ1861))</f>
        <v>0</v>
      </c>
      <c r="CS159">
        <f>IF(Charts!$B$3="none",AC1861,IF(BK1861="",NA(),BK1861))</f>
        <v>0</v>
      </c>
      <c r="CT159">
        <f>IF(Charts!$B$3="none",AD1861,IF(BL1861="",NA(),BL1861))</f>
        <v>0</v>
      </c>
      <c r="CU159">
        <f>IF(Charts!$B$3="none",AE1861,IF(BM1861="",NA(),BM1861))</f>
        <v>0</v>
      </c>
      <c r="CV159">
        <f>IF(Charts!$B$3="none",AF1861,IF(BN1861="",NA(),BN1861))</f>
        <v>0</v>
      </c>
      <c r="CW159">
        <f>IF(Charts!$B$3="none",AG1861,IF(BO1861="",NA(),BO1861))</f>
        <v>0</v>
      </c>
      <c r="CX159">
        <f>IF(Charts!$B$3="none",AH1861,IF(BP1861="",NA(),BP1861))</f>
        <v>0</v>
      </c>
      <c r="CY159">
        <f>IF(Charts!$B$3="none",AI1861,IF(BQ1861="",NA(),BQ1861))</f>
        <v>0</v>
      </c>
      <c r="CZ159">
        <f>IF(Charts!$B$3="none",AJ1861,IF(BR1861="",NA(),BR1861))</f>
        <v>0</v>
      </c>
    </row>
    <row r="160" spans="4:104">
      <c r="D160">
        <v>156</v>
      </c>
      <c r="E160">
        <f>IF(INDIRECT(ADDRESS($D160+2,E$2+1,,,"Instances"))="","",INDIRECT(ADDRESS($D160+2,E$2+1,,,"Instances")))</f>
        <v>0</v>
      </c>
      <c r="F160">
        <f>IFERROR(SMALL(E5:E343,ROW()-ROW($F$5)+1),"")</f>
        <v>0</v>
      </c>
      <c r="H160">
        <f>IFERROR(SUM(F5:F160),"")</f>
        <v>0</v>
      </c>
      <c r="I160">
        <f>IF(INDIRECT(ADDRESS($D160+2,I$2+1,,,"Instances"))="","",INDIRECT(ADDRESS($D160+2,I$2+1,,,"Instances")))</f>
        <v>0</v>
      </c>
      <c r="J160">
        <f>IFERROR(SMALL(I5:I343,ROW()-ROW($J$5)+1),"")</f>
        <v>0</v>
      </c>
      <c r="L160">
        <f>IFERROR(SUM(J5:J160),"")</f>
        <v>0</v>
      </c>
      <c r="M160">
        <f>IF(INDIRECT(ADDRESS($D160+2,M$2+1,,,"Instances"))="","",INDIRECT(ADDRESS($D160+2,M$2+1,,,"Instances")))</f>
        <v>0</v>
      </c>
      <c r="N160">
        <f>IFERROR(SMALL(M5:M343,ROW()-ROW($N$5)+1),"")</f>
        <v>0</v>
      </c>
      <c r="P160">
        <f>IFERROR(SUM(N5:N160),"")</f>
        <v>0</v>
      </c>
      <c r="Q160">
        <f>IF(INDIRECT(ADDRESS($D160+2,Q$2+1,,,"Instances"))="","",INDIRECT(ADDRESS($D160+2,Q$2+1,,,"Instances")))</f>
        <v>0</v>
      </c>
      <c r="R160">
        <f>IFERROR(SMALL(Q5:Q343,ROW()-ROW($R$5)+1),"")</f>
        <v>0</v>
      </c>
      <c r="T160">
        <f>IFERROR(SUM(R5:R160),"")</f>
        <v>0</v>
      </c>
      <c r="U160">
        <f>IF(INDIRECT(ADDRESS($D160+2,U$2+1,,,"Instances"))="","",INDIRECT(ADDRESS($D160+2,U$2+1,,,"Instances")))</f>
        <v>0</v>
      </c>
      <c r="V160">
        <f>IFERROR(SMALL(U5:U343,ROW()-ROW($V$5)+1),"")</f>
        <v>0</v>
      </c>
      <c r="X160">
        <f>IFERROR(SUM(V5:V160),"")</f>
        <v>0</v>
      </c>
      <c r="Y160">
        <f>IF(INDIRECT(ADDRESS($D160+2,Y$2+1,,,"Instances"))="","",INDIRECT(ADDRESS($D160+2,Y$2+1,,,"Instances")))</f>
        <v>0</v>
      </c>
      <c r="Z160">
        <f>IFERROR(SMALL(Y5:Y343,ROW()-ROW($Z$5)+1),"")</f>
        <v>0</v>
      </c>
      <c r="AB160">
        <f>IFERROR(SUM(Z5:Z160),"")</f>
        <v>0</v>
      </c>
      <c r="AC160">
        <f>IF(INDIRECT(ADDRESS($D160+2,AC$2+1,,,"Instances"))="","",INDIRECT(ADDRESS($D160+2,AC$2+1,,,"Instances")))</f>
        <v>0</v>
      </c>
      <c r="AD160">
        <f>IFERROR(SMALL(AC5:AC343,ROW()-ROW($AD$5)+1),"")</f>
        <v>0</v>
      </c>
      <c r="AF160">
        <f>IFERROR(SUM(AD5:AD160),"")</f>
        <v>0</v>
      </c>
      <c r="AG160">
        <f>IF(INDIRECT(ADDRESS($D160+2,AG$2+1,,,"Instances"))="","",INDIRECT(ADDRESS($D160+2,AG$2+1,,,"Instances")))</f>
        <v>0</v>
      </c>
      <c r="AH160">
        <f>IFERROR(SMALL(AG5:AG343,ROW()-ROW($AH$5)+1),"")</f>
        <v>0</v>
      </c>
      <c r="AJ160">
        <f>IFERROR(SUM(AH5:AH160),"")</f>
        <v>0</v>
      </c>
      <c r="AL160">
        <v>156</v>
      </c>
      <c r="AM160" cm="1">
        <f t="array" ref="AM160">_xlfn.SWITCH(Charts!$B$3,"average", AVERAGE(INDIRECT(ADDRESS(155+3,AM$2+1,,,"Instances") &amp; ":" &amp; ADDRESS(155+3,AM$2+1))),"median", MEDIAN(INDIRECT(ADDRESS(155+3,AM$2+1,,,"Instances") &amp; ":" &amp; ADDRESS(155+3,AM$2+1))),"min", MIN(INDIRECT(ADDRESS(155+3,AM$2+1,,,"Instances") &amp; ":" &amp; ADDRESS(155+3,AM$2+1))),"max", MAX(INDIRECT(ADDRESS(155+3,AM$2+1,,,"Instances") &amp; ":" &amp; ADDRESS(155+3,AM$2+1))),"diff", MAX(INDIRECT(ADDRESS(155+3,AM$2+1,,,"Instances") &amp; ":" &amp; ADDRESS(155+3,AM$2+1)))-MIN(INDIRECT(ADDRESS(155+3,AM$2+1,,,"Instances") &amp; ":" &amp; ADDRESS(155+3,AM$2+1))))</f>
        <v>0</v>
      </c>
      <c r="AN160">
        <f>IFERROR(SMALL(AM5:AM343,ROW()-ROW($AN$5)+1),"")</f>
        <v>0</v>
      </c>
      <c r="AP160">
        <f>IFERROR(SUM(AN5:AN160),"")</f>
        <v>0</v>
      </c>
      <c r="AQ160" cm="1">
        <f t="array" ref="AQ160">_xlfn.SWITCH(Charts!$B$3,"average", AVERAGE(INDIRECT(ADDRESS(155+3,AQ$2+1,,,"Instances") &amp; ":" &amp; ADDRESS(155+3,AQ$2+1))),"median", MEDIAN(INDIRECT(ADDRESS(155+3,AQ$2+1,,,"Instances") &amp; ":" &amp; ADDRESS(155+3,AQ$2+1))),"min", MIN(INDIRECT(ADDRESS(155+3,AQ$2+1,,,"Instances") &amp; ":" &amp; ADDRESS(155+3,AQ$2+1))),"max", MAX(INDIRECT(ADDRESS(155+3,AQ$2+1,,,"Instances") &amp; ":" &amp; ADDRESS(155+3,AQ$2+1))),"diff", MAX(INDIRECT(ADDRESS(155+3,AQ$2+1,,,"Instances") &amp; ":" &amp; ADDRESS(155+3,AQ$2+1)))-MIN(INDIRECT(ADDRESS(155+3,AQ$2+1,,,"Instances") &amp; ":" &amp; ADDRESS(155+3,AQ$2+1))))</f>
        <v>0</v>
      </c>
      <c r="AR160">
        <f>IFERROR(SMALL(AQ5:AQ343,ROW()-ROW($AR$5)+1),"")</f>
        <v>0</v>
      </c>
      <c r="AT160">
        <f>IFERROR(SUM(AR5:AR160),"")</f>
        <v>0</v>
      </c>
      <c r="AU160" cm="1">
        <f t="array" ref="AU160">_xlfn.SWITCH(Charts!$B$3,"average", AVERAGE(INDIRECT(ADDRESS(155+3,AU$2+1,,,"Instances") &amp; ":" &amp; ADDRESS(155+3,AU$2+1))),"median", MEDIAN(INDIRECT(ADDRESS(155+3,AU$2+1,,,"Instances") &amp; ":" &amp; ADDRESS(155+3,AU$2+1))),"min", MIN(INDIRECT(ADDRESS(155+3,AU$2+1,,,"Instances") &amp; ":" &amp; ADDRESS(155+3,AU$2+1))),"max", MAX(INDIRECT(ADDRESS(155+3,AU$2+1,,,"Instances") &amp; ":" &amp; ADDRESS(155+3,AU$2+1))),"diff", MAX(INDIRECT(ADDRESS(155+3,AU$2+1,,,"Instances") &amp; ":" &amp; ADDRESS(155+3,AU$2+1)))-MIN(INDIRECT(ADDRESS(155+3,AU$2+1,,,"Instances") &amp; ":" &amp; ADDRESS(155+3,AU$2+1))))</f>
        <v>0</v>
      </c>
      <c r="AV160">
        <f>IFERROR(SMALL(AU5:AU343,ROW()-ROW($AV$5)+1),"")</f>
        <v>0</v>
      </c>
      <c r="AX160">
        <f>IFERROR(SUM(AV5:AV160),"")</f>
        <v>0</v>
      </c>
      <c r="AY160" cm="1">
        <f t="array" ref="AY160">_xlfn.SWITCH(Charts!$B$3,"average", AVERAGE(INDIRECT(ADDRESS(155+3,AY$2+1,,,"Instances") &amp; ":" &amp; ADDRESS(155+3,AY$2+1))),"median", MEDIAN(INDIRECT(ADDRESS(155+3,AY$2+1,,,"Instances") &amp; ":" &amp; ADDRESS(155+3,AY$2+1))),"min", MIN(INDIRECT(ADDRESS(155+3,AY$2+1,,,"Instances") &amp; ":" &amp; ADDRESS(155+3,AY$2+1))),"max", MAX(INDIRECT(ADDRESS(155+3,AY$2+1,,,"Instances") &amp; ":" &amp; ADDRESS(155+3,AY$2+1))),"diff", MAX(INDIRECT(ADDRESS(155+3,AY$2+1,,,"Instances") &amp; ":" &amp; ADDRESS(155+3,AY$2+1)))-MIN(INDIRECT(ADDRESS(155+3,AY$2+1,,,"Instances") &amp; ":" &amp; ADDRESS(155+3,AY$2+1))))</f>
        <v>0</v>
      </c>
      <c r="AZ160">
        <f>IFERROR(SMALL(AY5:AY343,ROW()-ROW($AZ$5)+1),"")</f>
        <v>0</v>
      </c>
      <c r="BB160">
        <f>IFERROR(SUM(AZ5:AZ160),"")</f>
        <v>0</v>
      </c>
      <c r="BC160" cm="1">
        <f t="array" ref="BC160">_xlfn.SWITCH(Charts!$B$3,"average", AVERAGE(INDIRECT(ADDRESS(155+3,BC$2+1,,,"Instances") &amp; ":" &amp; ADDRESS(155+3,BC$2+1))),"median", MEDIAN(INDIRECT(ADDRESS(155+3,BC$2+1,,,"Instances") &amp; ":" &amp; ADDRESS(155+3,BC$2+1))),"min", MIN(INDIRECT(ADDRESS(155+3,BC$2+1,,,"Instances") &amp; ":" &amp; ADDRESS(155+3,BC$2+1))),"max", MAX(INDIRECT(ADDRESS(155+3,BC$2+1,,,"Instances") &amp; ":" &amp; ADDRESS(155+3,BC$2+1))),"diff", MAX(INDIRECT(ADDRESS(155+3,BC$2+1,,,"Instances") &amp; ":" &amp; ADDRESS(155+3,BC$2+1)))-MIN(INDIRECT(ADDRESS(155+3,BC$2+1,,,"Instances") &amp; ":" &amp; ADDRESS(155+3,BC$2+1))))</f>
        <v>0</v>
      </c>
      <c r="BD160">
        <f>IFERROR(SMALL(BC5:BC343,ROW()-ROW($BD$5)+1),"")</f>
        <v>0</v>
      </c>
      <c r="BF160">
        <f>IFERROR(SUM(BD5:BD160),"")</f>
        <v>0</v>
      </c>
      <c r="BG160" cm="1">
        <f t="array" ref="BG160">_xlfn.SWITCH(Charts!$B$3,"average", AVERAGE(INDIRECT(ADDRESS(155+3,BG$2+1,,,"Instances") &amp; ":" &amp; ADDRESS(155+3,BG$2+1))),"median", MEDIAN(INDIRECT(ADDRESS(155+3,BG$2+1,,,"Instances") &amp; ":" &amp; ADDRESS(155+3,BG$2+1))),"min", MIN(INDIRECT(ADDRESS(155+3,BG$2+1,,,"Instances") &amp; ":" &amp; ADDRESS(155+3,BG$2+1))),"max", MAX(INDIRECT(ADDRESS(155+3,BG$2+1,,,"Instances") &amp; ":" &amp; ADDRESS(155+3,BG$2+1))),"diff", MAX(INDIRECT(ADDRESS(155+3,BG$2+1,,,"Instances") &amp; ":" &amp; ADDRESS(155+3,BG$2+1)))-MIN(INDIRECT(ADDRESS(155+3,BG$2+1,,,"Instances") &amp; ":" &amp; ADDRESS(155+3,BG$2+1))))</f>
        <v>0</v>
      </c>
      <c r="BH160">
        <f>IFERROR(SMALL(BG5:BG343,ROW()-ROW($BH$5)+1),"")</f>
        <v>0</v>
      </c>
      <c r="BJ160">
        <f>IFERROR(SUM(BH5:BH160),"")</f>
        <v>0</v>
      </c>
      <c r="BK160" cm="1">
        <f t="array" ref="BK160">_xlfn.SWITCH(Charts!$B$3,"average", AVERAGE(INDIRECT(ADDRESS(155+3,BK$2+1,,,"Instances") &amp; ":" &amp; ADDRESS(155+3,BK$2+1))),"median", MEDIAN(INDIRECT(ADDRESS(155+3,BK$2+1,,,"Instances") &amp; ":" &amp; ADDRESS(155+3,BK$2+1))),"min", MIN(INDIRECT(ADDRESS(155+3,BK$2+1,,,"Instances") &amp; ":" &amp; ADDRESS(155+3,BK$2+1))),"max", MAX(INDIRECT(ADDRESS(155+3,BK$2+1,,,"Instances") &amp; ":" &amp; ADDRESS(155+3,BK$2+1))),"diff", MAX(INDIRECT(ADDRESS(155+3,BK$2+1,,,"Instances") &amp; ":" &amp; ADDRESS(155+3,BK$2+1)))-MIN(INDIRECT(ADDRESS(155+3,BK$2+1,,,"Instances") &amp; ":" &amp; ADDRESS(155+3,BK$2+1))))</f>
        <v>0</v>
      </c>
      <c r="BL160">
        <f>IFERROR(SMALL(BK5:BK343,ROW()-ROW($BL$5)+1),"")</f>
        <v>0</v>
      </c>
      <c r="BN160">
        <f>IFERROR(SUM(BL5:BL160),"")</f>
        <v>0</v>
      </c>
      <c r="BO160" cm="1">
        <f t="array" ref="BO160">_xlfn.SWITCH(Charts!$B$3,"average", AVERAGE(INDIRECT(ADDRESS(155+3,BO$2+1,,,"Instances") &amp; ":" &amp; ADDRESS(155+3,BO$2+1))),"median", MEDIAN(INDIRECT(ADDRESS(155+3,BO$2+1,,,"Instances") &amp; ":" &amp; ADDRESS(155+3,BO$2+1))),"min", MIN(INDIRECT(ADDRESS(155+3,BO$2+1,,,"Instances") &amp; ":" &amp; ADDRESS(155+3,BO$2+1))),"max", MAX(INDIRECT(ADDRESS(155+3,BO$2+1,,,"Instances") &amp; ":" &amp; ADDRESS(155+3,BO$2+1))),"diff", MAX(INDIRECT(ADDRESS(155+3,BO$2+1,,,"Instances") &amp; ":" &amp; ADDRESS(155+3,BO$2+1)))-MIN(INDIRECT(ADDRESS(155+3,BO$2+1,,,"Instances") &amp; ":" &amp; ADDRESS(155+3,BO$2+1))))</f>
        <v>0</v>
      </c>
      <c r="BP160">
        <f>IFERROR(SMALL(BO5:BO343,ROW()-ROW($BP$5)+1),"")</f>
        <v>0</v>
      </c>
      <c r="BR160">
        <f>IFERROR(SUM(BP5:BP160),"")</f>
        <v>0</v>
      </c>
      <c r="BU160">
        <f>IF(Charts!$B$3="none",E1862,IF(AM1862="",NA(),AM1862))</f>
        <v>0</v>
      </c>
      <c r="BV160">
        <f>IF(Charts!$B$3="none",F1862,IF(AN1862="",NA(),AN1862))</f>
        <v>0</v>
      </c>
      <c r="BW160">
        <f>IF(Charts!$B$3="none",G1862,IF(AO1862="",NA(),AO1862))</f>
        <v>0</v>
      </c>
      <c r="BX160">
        <f>IF(Charts!$B$3="none",H1862,IF(AP1862="",NA(),AP1862))</f>
        <v>0</v>
      </c>
      <c r="BY160">
        <f>IF(Charts!$B$3="none",I1862,IF(AQ1862="",NA(),AQ1862))</f>
        <v>0</v>
      </c>
      <c r="BZ160">
        <f>IF(Charts!$B$3="none",J1862,IF(AR1862="",NA(),AR1862))</f>
        <v>0</v>
      </c>
      <c r="CA160">
        <f>IF(Charts!$B$3="none",K1862,IF(AS1862="",NA(),AS1862))</f>
        <v>0</v>
      </c>
      <c r="CB160">
        <f>IF(Charts!$B$3="none",L1862,IF(AT1862="",NA(),AT1862))</f>
        <v>0</v>
      </c>
      <c r="CC160">
        <f>IF(Charts!$B$3="none",M1862,IF(AU1862="",NA(),AU1862))</f>
        <v>0</v>
      </c>
      <c r="CD160">
        <f>IF(Charts!$B$3="none",N1862,IF(AV1862="",NA(),AV1862))</f>
        <v>0</v>
      </c>
      <c r="CE160">
        <f>IF(Charts!$B$3="none",O1862,IF(AW1862="",NA(),AW1862))</f>
        <v>0</v>
      </c>
      <c r="CF160">
        <f>IF(Charts!$B$3="none",P1862,IF(AX1862="",NA(),AX1862))</f>
        <v>0</v>
      </c>
      <c r="CG160">
        <f>IF(Charts!$B$3="none",Q1862,IF(AY1862="",NA(),AY1862))</f>
        <v>0</v>
      </c>
      <c r="CH160">
        <f>IF(Charts!$B$3="none",R1862,IF(AZ1862="",NA(),AZ1862))</f>
        <v>0</v>
      </c>
      <c r="CI160">
        <f>IF(Charts!$B$3="none",S1862,IF(BA1862="",NA(),BA1862))</f>
        <v>0</v>
      </c>
      <c r="CJ160">
        <f>IF(Charts!$B$3="none",T1862,IF(BB1862="",NA(),BB1862))</f>
        <v>0</v>
      </c>
      <c r="CK160">
        <f>IF(Charts!$B$3="none",U1862,IF(BC1862="",NA(),BC1862))</f>
        <v>0</v>
      </c>
      <c r="CL160">
        <f>IF(Charts!$B$3="none",V1862,IF(BD1862="",NA(),BD1862))</f>
        <v>0</v>
      </c>
      <c r="CM160">
        <f>IF(Charts!$B$3="none",W1862,IF(BE1862="",NA(),BE1862))</f>
        <v>0</v>
      </c>
      <c r="CN160">
        <f>IF(Charts!$B$3="none",X1862,IF(BF1862="",NA(),BF1862))</f>
        <v>0</v>
      </c>
      <c r="CO160">
        <f>IF(Charts!$B$3="none",Y1862,IF(BG1862="",NA(),BG1862))</f>
        <v>0</v>
      </c>
      <c r="CP160">
        <f>IF(Charts!$B$3="none",Z1862,IF(BH1862="",NA(),BH1862))</f>
        <v>0</v>
      </c>
      <c r="CQ160">
        <f>IF(Charts!$B$3="none",AA1862,IF(BI1862="",NA(),BI1862))</f>
        <v>0</v>
      </c>
      <c r="CR160">
        <f>IF(Charts!$B$3="none",AB1862,IF(BJ1862="",NA(),BJ1862))</f>
        <v>0</v>
      </c>
      <c r="CS160">
        <f>IF(Charts!$B$3="none",AC1862,IF(BK1862="",NA(),BK1862))</f>
        <v>0</v>
      </c>
      <c r="CT160">
        <f>IF(Charts!$B$3="none",AD1862,IF(BL1862="",NA(),BL1862))</f>
        <v>0</v>
      </c>
      <c r="CU160">
        <f>IF(Charts!$B$3="none",AE1862,IF(BM1862="",NA(),BM1862))</f>
        <v>0</v>
      </c>
      <c r="CV160">
        <f>IF(Charts!$B$3="none",AF1862,IF(BN1862="",NA(),BN1862))</f>
        <v>0</v>
      </c>
      <c r="CW160">
        <f>IF(Charts!$B$3="none",AG1862,IF(BO1862="",NA(),BO1862))</f>
        <v>0</v>
      </c>
      <c r="CX160">
        <f>IF(Charts!$B$3="none",AH1862,IF(BP1862="",NA(),BP1862))</f>
        <v>0</v>
      </c>
      <c r="CY160">
        <f>IF(Charts!$B$3="none",AI1862,IF(BQ1862="",NA(),BQ1862))</f>
        <v>0</v>
      </c>
      <c r="CZ160">
        <f>IF(Charts!$B$3="none",AJ1862,IF(BR1862="",NA(),BR1862))</f>
        <v>0</v>
      </c>
    </row>
    <row r="161" spans="4:104">
      <c r="D161">
        <v>157</v>
      </c>
      <c r="E161">
        <f>IF(INDIRECT(ADDRESS($D161+2,E$2+1,,,"Instances"))="","",INDIRECT(ADDRESS($D161+2,E$2+1,,,"Instances")))</f>
        <v>0</v>
      </c>
      <c r="F161">
        <f>IFERROR(SMALL(E5:E343,ROW()-ROW($F$5)+1),"")</f>
        <v>0</v>
      </c>
      <c r="H161">
        <f>IFERROR(SUM(F5:F161),"")</f>
        <v>0</v>
      </c>
      <c r="I161">
        <f>IF(INDIRECT(ADDRESS($D161+2,I$2+1,,,"Instances"))="","",INDIRECT(ADDRESS($D161+2,I$2+1,,,"Instances")))</f>
        <v>0</v>
      </c>
      <c r="J161">
        <f>IFERROR(SMALL(I5:I343,ROW()-ROW($J$5)+1),"")</f>
        <v>0</v>
      </c>
      <c r="L161">
        <f>IFERROR(SUM(J5:J161),"")</f>
        <v>0</v>
      </c>
      <c r="M161">
        <f>IF(INDIRECT(ADDRESS($D161+2,M$2+1,,,"Instances"))="","",INDIRECT(ADDRESS($D161+2,M$2+1,,,"Instances")))</f>
        <v>0</v>
      </c>
      <c r="N161">
        <f>IFERROR(SMALL(M5:M343,ROW()-ROW($N$5)+1),"")</f>
        <v>0</v>
      </c>
      <c r="P161">
        <f>IFERROR(SUM(N5:N161),"")</f>
        <v>0</v>
      </c>
      <c r="Q161">
        <f>IF(INDIRECT(ADDRESS($D161+2,Q$2+1,,,"Instances"))="","",INDIRECT(ADDRESS($D161+2,Q$2+1,,,"Instances")))</f>
        <v>0</v>
      </c>
      <c r="R161">
        <f>IFERROR(SMALL(Q5:Q343,ROW()-ROW($R$5)+1),"")</f>
        <v>0</v>
      </c>
      <c r="T161">
        <f>IFERROR(SUM(R5:R161),"")</f>
        <v>0</v>
      </c>
      <c r="U161">
        <f>IF(INDIRECT(ADDRESS($D161+2,U$2+1,,,"Instances"))="","",INDIRECT(ADDRESS($D161+2,U$2+1,,,"Instances")))</f>
        <v>0</v>
      </c>
      <c r="V161">
        <f>IFERROR(SMALL(U5:U343,ROW()-ROW($V$5)+1),"")</f>
        <v>0</v>
      </c>
      <c r="X161">
        <f>IFERROR(SUM(V5:V161),"")</f>
        <v>0</v>
      </c>
      <c r="Y161">
        <f>IF(INDIRECT(ADDRESS($D161+2,Y$2+1,,,"Instances"))="","",INDIRECT(ADDRESS($D161+2,Y$2+1,,,"Instances")))</f>
        <v>0</v>
      </c>
      <c r="Z161">
        <f>IFERROR(SMALL(Y5:Y343,ROW()-ROW($Z$5)+1),"")</f>
        <v>0</v>
      </c>
      <c r="AB161">
        <f>IFERROR(SUM(Z5:Z161),"")</f>
        <v>0</v>
      </c>
      <c r="AC161">
        <f>IF(INDIRECT(ADDRESS($D161+2,AC$2+1,,,"Instances"))="","",INDIRECT(ADDRESS($D161+2,AC$2+1,,,"Instances")))</f>
        <v>0</v>
      </c>
      <c r="AD161">
        <f>IFERROR(SMALL(AC5:AC343,ROW()-ROW($AD$5)+1),"")</f>
        <v>0</v>
      </c>
      <c r="AF161">
        <f>IFERROR(SUM(AD5:AD161),"")</f>
        <v>0</v>
      </c>
      <c r="AG161">
        <f>IF(INDIRECT(ADDRESS($D161+2,AG$2+1,,,"Instances"))="","",INDIRECT(ADDRESS($D161+2,AG$2+1,,,"Instances")))</f>
        <v>0</v>
      </c>
      <c r="AH161">
        <f>IFERROR(SMALL(AG5:AG343,ROW()-ROW($AH$5)+1),"")</f>
        <v>0</v>
      </c>
      <c r="AJ161">
        <f>IFERROR(SUM(AH5:AH161),"")</f>
        <v>0</v>
      </c>
      <c r="AL161">
        <v>157</v>
      </c>
      <c r="AM161" cm="1">
        <f t="array" ref="AM161">_xlfn.SWITCH(Charts!$B$3,"average", AVERAGE(INDIRECT(ADDRESS(156+3,AM$2+1,,,"Instances") &amp; ":" &amp; ADDRESS(156+3,AM$2+1))),"median", MEDIAN(INDIRECT(ADDRESS(156+3,AM$2+1,,,"Instances") &amp; ":" &amp; ADDRESS(156+3,AM$2+1))),"min", MIN(INDIRECT(ADDRESS(156+3,AM$2+1,,,"Instances") &amp; ":" &amp; ADDRESS(156+3,AM$2+1))),"max", MAX(INDIRECT(ADDRESS(156+3,AM$2+1,,,"Instances") &amp; ":" &amp; ADDRESS(156+3,AM$2+1))),"diff", MAX(INDIRECT(ADDRESS(156+3,AM$2+1,,,"Instances") &amp; ":" &amp; ADDRESS(156+3,AM$2+1)))-MIN(INDIRECT(ADDRESS(156+3,AM$2+1,,,"Instances") &amp; ":" &amp; ADDRESS(156+3,AM$2+1))))</f>
        <v>0</v>
      </c>
      <c r="AN161">
        <f>IFERROR(SMALL(AM5:AM343,ROW()-ROW($AN$5)+1),"")</f>
        <v>0</v>
      </c>
      <c r="AP161">
        <f>IFERROR(SUM(AN5:AN161),"")</f>
        <v>0</v>
      </c>
      <c r="AQ161" cm="1">
        <f t="array" ref="AQ161">_xlfn.SWITCH(Charts!$B$3,"average", AVERAGE(INDIRECT(ADDRESS(156+3,AQ$2+1,,,"Instances") &amp; ":" &amp; ADDRESS(156+3,AQ$2+1))),"median", MEDIAN(INDIRECT(ADDRESS(156+3,AQ$2+1,,,"Instances") &amp; ":" &amp; ADDRESS(156+3,AQ$2+1))),"min", MIN(INDIRECT(ADDRESS(156+3,AQ$2+1,,,"Instances") &amp; ":" &amp; ADDRESS(156+3,AQ$2+1))),"max", MAX(INDIRECT(ADDRESS(156+3,AQ$2+1,,,"Instances") &amp; ":" &amp; ADDRESS(156+3,AQ$2+1))),"diff", MAX(INDIRECT(ADDRESS(156+3,AQ$2+1,,,"Instances") &amp; ":" &amp; ADDRESS(156+3,AQ$2+1)))-MIN(INDIRECT(ADDRESS(156+3,AQ$2+1,,,"Instances") &amp; ":" &amp; ADDRESS(156+3,AQ$2+1))))</f>
        <v>0</v>
      </c>
      <c r="AR161">
        <f>IFERROR(SMALL(AQ5:AQ343,ROW()-ROW($AR$5)+1),"")</f>
        <v>0</v>
      </c>
      <c r="AT161">
        <f>IFERROR(SUM(AR5:AR161),"")</f>
        <v>0</v>
      </c>
      <c r="AU161" cm="1">
        <f t="array" ref="AU161">_xlfn.SWITCH(Charts!$B$3,"average", AVERAGE(INDIRECT(ADDRESS(156+3,AU$2+1,,,"Instances") &amp; ":" &amp; ADDRESS(156+3,AU$2+1))),"median", MEDIAN(INDIRECT(ADDRESS(156+3,AU$2+1,,,"Instances") &amp; ":" &amp; ADDRESS(156+3,AU$2+1))),"min", MIN(INDIRECT(ADDRESS(156+3,AU$2+1,,,"Instances") &amp; ":" &amp; ADDRESS(156+3,AU$2+1))),"max", MAX(INDIRECT(ADDRESS(156+3,AU$2+1,,,"Instances") &amp; ":" &amp; ADDRESS(156+3,AU$2+1))),"diff", MAX(INDIRECT(ADDRESS(156+3,AU$2+1,,,"Instances") &amp; ":" &amp; ADDRESS(156+3,AU$2+1)))-MIN(INDIRECT(ADDRESS(156+3,AU$2+1,,,"Instances") &amp; ":" &amp; ADDRESS(156+3,AU$2+1))))</f>
        <v>0</v>
      </c>
      <c r="AV161">
        <f>IFERROR(SMALL(AU5:AU343,ROW()-ROW($AV$5)+1),"")</f>
        <v>0</v>
      </c>
      <c r="AX161">
        <f>IFERROR(SUM(AV5:AV161),"")</f>
        <v>0</v>
      </c>
      <c r="AY161" cm="1">
        <f t="array" ref="AY161">_xlfn.SWITCH(Charts!$B$3,"average", AVERAGE(INDIRECT(ADDRESS(156+3,AY$2+1,,,"Instances") &amp; ":" &amp; ADDRESS(156+3,AY$2+1))),"median", MEDIAN(INDIRECT(ADDRESS(156+3,AY$2+1,,,"Instances") &amp; ":" &amp; ADDRESS(156+3,AY$2+1))),"min", MIN(INDIRECT(ADDRESS(156+3,AY$2+1,,,"Instances") &amp; ":" &amp; ADDRESS(156+3,AY$2+1))),"max", MAX(INDIRECT(ADDRESS(156+3,AY$2+1,,,"Instances") &amp; ":" &amp; ADDRESS(156+3,AY$2+1))),"diff", MAX(INDIRECT(ADDRESS(156+3,AY$2+1,,,"Instances") &amp; ":" &amp; ADDRESS(156+3,AY$2+1)))-MIN(INDIRECT(ADDRESS(156+3,AY$2+1,,,"Instances") &amp; ":" &amp; ADDRESS(156+3,AY$2+1))))</f>
        <v>0</v>
      </c>
      <c r="AZ161">
        <f>IFERROR(SMALL(AY5:AY343,ROW()-ROW($AZ$5)+1),"")</f>
        <v>0</v>
      </c>
      <c r="BB161">
        <f>IFERROR(SUM(AZ5:AZ161),"")</f>
        <v>0</v>
      </c>
      <c r="BC161" cm="1">
        <f t="array" ref="BC161">_xlfn.SWITCH(Charts!$B$3,"average", AVERAGE(INDIRECT(ADDRESS(156+3,BC$2+1,,,"Instances") &amp; ":" &amp; ADDRESS(156+3,BC$2+1))),"median", MEDIAN(INDIRECT(ADDRESS(156+3,BC$2+1,,,"Instances") &amp; ":" &amp; ADDRESS(156+3,BC$2+1))),"min", MIN(INDIRECT(ADDRESS(156+3,BC$2+1,,,"Instances") &amp; ":" &amp; ADDRESS(156+3,BC$2+1))),"max", MAX(INDIRECT(ADDRESS(156+3,BC$2+1,,,"Instances") &amp; ":" &amp; ADDRESS(156+3,BC$2+1))),"diff", MAX(INDIRECT(ADDRESS(156+3,BC$2+1,,,"Instances") &amp; ":" &amp; ADDRESS(156+3,BC$2+1)))-MIN(INDIRECT(ADDRESS(156+3,BC$2+1,,,"Instances") &amp; ":" &amp; ADDRESS(156+3,BC$2+1))))</f>
        <v>0</v>
      </c>
      <c r="BD161">
        <f>IFERROR(SMALL(BC5:BC343,ROW()-ROW($BD$5)+1),"")</f>
        <v>0</v>
      </c>
      <c r="BF161">
        <f>IFERROR(SUM(BD5:BD161),"")</f>
        <v>0</v>
      </c>
      <c r="BG161" cm="1">
        <f t="array" ref="BG161">_xlfn.SWITCH(Charts!$B$3,"average", AVERAGE(INDIRECT(ADDRESS(156+3,BG$2+1,,,"Instances") &amp; ":" &amp; ADDRESS(156+3,BG$2+1))),"median", MEDIAN(INDIRECT(ADDRESS(156+3,BG$2+1,,,"Instances") &amp; ":" &amp; ADDRESS(156+3,BG$2+1))),"min", MIN(INDIRECT(ADDRESS(156+3,BG$2+1,,,"Instances") &amp; ":" &amp; ADDRESS(156+3,BG$2+1))),"max", MAX(INDIRECT(ADDRESS(156+3,BG$2+1,,,"Instances") &amp; ":" &amp; ADDRESS(156+3,BG$2+1))),"diff", MAX(INDIRECT(ADDRESS(156+3,BG$2+1,,,"Instances") &amp; ":" &amp; ADDRESS(156+3,BG$2+1)))-MIN(INDIRECT(ADDRESS(156+3,BG$2+1,,,"Instances") &amp; ":" &amp; ADDRESS(156+3,BG$2+1))))</f>
        <v>0</v>
      </c>
      <c r="BH161">
        <f>IFERROR(SMALL(BG5:BG343,ROW()-ROW($BH$5)+1),"")</f>
        <v>0</v>
      </c>
      <c r="BJ161">
        <f>IFERROR(SUM(BH5:BH161),"")</f>
        <v>0</v>
      </c>
      <c r="BK161" cm="1">
        <f t="array" ref="BK161">_xlfn.SWITCH(Charts!$B$3,"average", AVERAGE(INDIRECT(ADDRESS(156+3,BK$2+1,,,"Instances") &amp; ":" &amp; ADDRESS(156+3,BK$2+1))),"median", MEDIAN(INDIRECT(ADDRESS(156+3,BK$2+1,,,"Instances") &amp; ":" &amp; ADDRESS(156+3,BK$2+1))),"min", MIN(INDIRECT(ADDRESS(156+3,BK$2+1,,,"Instances") &amp; ":" &amp; ADDRESS(156+3,BK$2+1))),"max", MAX(INDIRECT(ADDRESS(156+3,BK$2+1,,,"Instances") &amp; ":" &amp; ADDRESS(156+3,BK$2+1))),"diff", MAX(INDIRECT(ADDRESS(156+3,BK$2+1,,,"Instances") &amp; ":" &amp; ADDRESS(156+3,BK$2+1)))-MIN(INDIRECT(ADDRESS(156+3,BK$2+1,,,"Instances") &amp; ":" &amp; ADDRESS(156+3,BK$2+1))))</f>
        <v>0</v>
      </c>
      <c r="BL161">
        <f>IFERROR(SMALL(BK5:BK343,ROW()-ROW($BL$5)+1),"")</f>
        <v>0</v>
      </c>
      <c r="BN161">
        <f>IFERROR(SUM(BL5:BL161),"")</f>
        <v>0</v>
      </c>
      <c r="BO161" cm="1">
        <f t="array" ref="BO161">_xlfn.SWITCH(Charts!$B$3,"average", AVERAGE(INDIRECT(ADDRESS(156+3,BO$2+1,,,"Instances") &amp; ":" &amp; ADDRESS(156+3,BO$2+1))),"median", MEDIAN(INDIRECT(ADDRESS(156+3,BO$2+1,,,"Instances") &amp; ":" &amp; ADDRESS(156+3,BO$2+1))),"min", MIN(INDIRECT(ADDRESS(156+3,BO$2+1,,,"Instances") &amp; ":" &amp; ADDRESS(156+3,BO$2+1))),"max", MAX(INDIRECT(ADDRESS(156+3,BO$2+1,,,"Instances") &amp; ":" &amp; ADDRESS(156+3,BO$2+1))),"diff", MAX(INDIRECT(ADDRESS(156+3,BO$2+1,,,"Instances") &amp; ":" &amp; ADDRESS(156+3,BO$2+1)))-MIN(INDIRECT(ADDRESS(156+3,BO$2+1,,,"Instances") &amp; ":" &amp; ADDRESS(156+3,BO$2+1))))</f>
        <v>0</v>
      </c>
      <c r="BP161">
        <f>IFERROR(SMALL(BO5:BO343,ROW()-ROW($BP$5)+1),"")</f>
        <v>0</v>
      </c>
      <c r="BR161">
        <f>IFERROR(SUM(BP5:BP161),"")</f>
        <v>0</v>
      </c>
      <c r="BU161">
        <f>IF(Charts!$B$3="none",E1863,IF(AM1863="",NA(),AM1863))</f>
        <v>0</v>
      </c>
      <c r="BV161">
        <f>IF(Charts!$B$3="none",F1863,IF(AN1863="",NA(),AN1863))</f>
        <v>0</v>
      </c>
      <c r="BW161">
        <f>IF(Charts!$B$3="none",G1863,IF(AO1863="",NA(),AO1863))</f>
        <v>0</v>
      </c>
      <c r="BX161">
        <f>IF(Charts!$B$3="none",H1863,IF(AP1863="",NA(),AP1863))</f>
        <v>0</v>
      </c>
      <c r="BY161">
        <f>IF(Charts!$B$3="none",I1863,IF(AQ1863="",NA(),AQ1863))</f>
        <v>0</v>
      </c>
      <c r="BZ161">
        <f>IF(Charts!$B$3="none",J1863,IF(AR1863="",NA(),AR1863))</f>
        <v>0</v>
      </c>
      <c r="CA161">
        <f>IF(Charts!$B$3="none",K1863,IF(AS1863="",NA(),AS1863))</f>
        <v>0</v>
      </c>
      <c r="CB161">
        <f>IF(Charts!$B$3="none",L1863,IF(AT1863="",NA(),AT1863))</f>
        <v>0</v>
      </c>
      <c r="CC161">
        <f>IF(Charts!$B$3="none",M1863,IF(AU1863="",NA(),AU1863))</f>
        <v>0</v>
      </c>
      <c r="CD161">
        <f>IF(Charts!$B$3="none",N1863,IF(AV1863="",NA(),AV1863))</f>
        <v>0</v>
      </c>
      <c r="CE161">
        <f>IF(Charts!$B$3="none",O1863,IF(AW1863="",NA(),AW1863))</f>
        <v>0</v>
      </c>
      <c r="CF161">
        <f>IF(Charts!$B$3="none",P1863,IF(AX1863="",NA(),AX1863))</f>
        <v>0</v>
      </c>
      <c r="CG161">
        <f>IF(Charts!$B$3="none",Q1863,IF(AY1863="",NA(),AY1863))</f>
        <v>0</v>
      </c>
      <c r="CH161">
        <f>IF(Charts!$B$3="none",R1863,IF(AZ1863="",NA(),AZ1863))</f>
        <v>0</v>
      </c>
      <c r="CI161">
        <f>IF(Charts!$B$3="none",S1863,IF(BA1863="",NA(),BA1863))</f>
        <v>0</v>
      </c>
      <c r="CJ161">
        <f>IF(Charts!$B$3="none",T1863,IF(BB1863="",NA(),BB1863))</f>
        <v>0</v>
      </c>
      <c r="CK161">
        <f>IF(Charts!$B$3="none",U1863,IF(BC1863="",NA(),BC1863))</f>
        <v>0</v>
      </c>
      <c r="CL161">
        <f>IF(Charts!$B$3="none",V1863,IF(BD1863="",NA(),BD1863))</f>
        <v>0</v>
      </c>
      <c r="CM161">
        <f>IF(Charts!$B$3="none",W1863,IF(BE1863="",NA(),BE1863))</f>
        <v>0</v>
      </c>
      <c r="CN161">
        <f>IF(Charts!$B$3="none",X1863,IF(BF1863="",NA(),BF1863))</f>
        <v>0</v>
      </c>
      <c r="CO161">
        <f>IF(Charts!$B$3="none",Y1863,IF(BG1863="",NA(),BG1863))</f>
        <v>0</v>
      </c>
      <c r="CP161">
        <f>IF(Charts!$B$3="none",Z1863,IF(BH1863="",NA(),BH1863))</f>
        <v>0</v>
      </c>
      <c r="CQ161">
        <f>IF(Charts!$B$3="none",AA1863,IF(BI1863="",NA(),BI1863))</f>
        <v>0</v>
      </c>
      <c r="CR161">
        <f>IF(Charts!$B$3="none",AB1863,IF(BJ1863="",NA(),BJ1863))</f>
        <v>0</v>
      </c>
      <c r="CS161">
        <f>IF(Charts!$B$3="none",AC1863,IF(BK1863="",NA(),BK1863))</f>
        <v>0</v>
      </c>
      <c r="CT161">
        <f>IF(Charts!$B$3="none",AD1863,IF(BL1863="",NA(),BL1863))</f>
        <v>0</v>
      </c>
      <c r="CU161">
        <f>IF(Charts!$B$3="none",AE1863,IF(BM1863="",NA(),BM1863))</f>
        <v>0</v>
      </c>
      <c r="CV161">
        <f>IF(Charts!$B$3="none",AF1863,IF(BN1863="",NA(),BN1863))</f>
        <v>0</v>
      </c>
      <c r="CW161">
        <f>IF(Charts!$B$3="none",AG1863,IF(BO1863="",NA(),BO1863))</f>
        <v>0</v>
      </c>
      <c r="CX161">
        <f>IF(Charts!$B$3="none",AH1863,IF(BP1863="",NA(),BP1863))</f>
        <v>0</v>
      </c>
      <c r="CY161">
        <f>IF(Charts!$B$3="none",AI1863,IF(BQ1863="",NA(),BQ1863))</f>
        <v>0</v>
      </c>
      <c r="CZ161">
        <f>IF(Charts!$B$3="none",AJ1863,IF(BR1863="",NA(),BR1863))</f>
        <v>0</v>
      </c>
    </row>
    <row r="162" spans="4:104">
      <c r="D162">
        <v>158</v>
      </c>
      <c r="E162">
        <f>IF(INDIRECT(ADDRESS($D162+2,E$2+1,,,"Instances"))="","",INDIRECT(ADDRESS($D162+2,E$2+1,,,"Instances")))</f>
        <v>0</v>
      </c>
      <c r="F162">
        <f>IFERROR(SMALL(E5:E343,ROW()-ROW($F$5)+1),"")</f>
        <v>0</v>
      </c>
      <c r="H162">
        <f>IFERROR(SUM(F5:F162),"")</f>
        <v>0</v>
      </c>
      <c r="I162">
        <f>IF(INDIRECT(ADDRESS($D162+2,I$2+1,,,"Instances"))="","",INDIRECT(ADDRESS($D162+2,I$2+1,,,"Instances")))</f>
        <v>0</v>
      </c>
      <c r="J162">
        <f>IFERROR(SMALL(I5:I343,ROW()-ROW($J$5)+1),"")</f>
        <v>0</v>
      </c>
      <c r="L162">
        <f>IFERROR(SUM(J5:J162),"")</f>
        <v>0</v>
      </c>
      <c r="M162">
        <f>IF(INDIRECT(ADDRESS($D162+2,M$2+1,,,"Instances"))="","",INDIRECT(ADDRESS($D162+2,M$2+1,,,"Instances")))</f>
        <v>0</v>
      </c>
      <c r="N162">
        <f>IFERROR(SMALL(M5:M343,ROW()-ROW($N$5)+1),"")</f>
        <v>0</v>
      </c>
      <c r="P162">
        <f>IFERROR(SUM(N5:N162),"")</f>
        <v>0</v>
      </c>
      <c r="Q162">
        <f>IF(INDIRECT(ADDRESS($D162+2,Q$2+1,,,"Instances"))="","",INDIRECT(ADDRESS($D162+2,Q$2+1,,,"Instances")))</f>
        <v>0</v>
      </c>
      <c r="R162">
        <f>IFERROR(SMALL(Q5:Q343,ROW()-ROW($R$5)+1),"")</f>
        <v>0</v>
      </c>
      <c r="T162">
        <f>IFERROR(SUM(R5:R162),"")</f>
        <v>0</v>
      </c>
      <c r="U162">
        <f>IF(INDIRECT(ADDRESS($D162+2,U$2+1,,,"Instances"))="","",INDIRECT(ADDRESS($D162+2,U$2+1,,,"Instances")))</f>
        <v>0</v>
      </c>
      <c r="V162">
        <f>IFERROR(SMALL(U5:U343,ROW()-ROW($V$5)+1),"")</f>
        <v>0</v>
      </c>
      <c r="X162">
        <f>IFERROR(SUM(V5:V162),"")</f>
        <v>0</v>
      </c>
      <c r="Y162">
        <f>IF(INDIRECT(ADDRESS($D162+2,Y$2+1,,,"Instances"))="","",INDIRECT(ADDRESS($D162+2,Y$2+1,,,"Instances")))</f>
        <v>0</v>
      </c>
      <c r="Z162">
        <f>IFERROR(SMALL(Y5:Y343,ROW()-ROW($Z$5)+1),"")</f>
        <v>0</v>
      </c>
      <c r="AB162">
        <f>IFERROR(SUM(Z5:Z162),"")</f>
        <v>0</v>
      </c>
      <c r="AC162">
        <f>IF(INDIRECT(ADDRESS($D162+2,AC$2+1,,,"Instances"))="","",INDIRECT(ADDRESS($D162+2,AC$2+1,,,"Instances")))</f>
        <v>0</v>
      </c>
      <c r="AD162">
        <f>IFERROR(SMALL(AC5:AC343,ROW()-ROW($AD$5)+1),"")</f>
        <v>0</v>
      </c>
      <c r="AF162">
        <f>IFERROR(SUM(AD5:AD162),"")</f>
        <v>0</v>
      </c>
      <c r="AG162">
        <f>IF(INDIRECT(ADDRESS($D162+2,AG$2+1,,,"Instances"))="","",INDIRECT(ADDRESS($D162+2,AG$2+1,,,"Instances")))</f>
        <v>0</v>
      </c>
      <c r="AH162">
        <f>IFERROR(SMALL(AG5:AG343,ROW()-ROW($AH$5)+1),"")</f>
        <v>0</v>
      </c>
      <c r="AJ162">
        <f>IFERROR(SUM(AH5:AH162),"")</f>
        <v>0</v>
      </c>
      <c r="AL162">
        <v>158</v>
      </c>
      <c r="AM162" cm="1">
        <f t="array" ref="AM162">_xlfn.SWITCH(Charts!$B$3,"average", AVERAGE(INDIRECT(ADDRESS(157+3,AM$2+1,,,"Instances") &amp; ":" &amp; ADDRESS(157+3,AM$2+1))),"median", MEDIAN(INDIRECT(ADDRESS(157+3,AM$2+1,,,"Instances") &amp; ":" &amp; ADDRESS(157+3,AM$2+1))),"min", MIN(INDIRECT(ADDRESS(157+3,AM$2+1,,,"Instances") &amp; ":" &amp; ADDRESS(157+3,AM$2+1))),"max", MAX(INDIRECT(ADDRESS(157+3,AM$2+1,,,"Instances") &amp; ":" &amp; ADDRESS(157+3,AM$2+1))),"diff", MAX(INDIRECT(ADDRESS(157+3,AM$2+1,,,"Instances") &amp; ":" &amp; ADDRESS(157+3,AM$2+1)))-MIN(INDIRECT(ADDRESS(157+3,AM$2+1,,,"Instances") &amp; ":" &amp; ADDRESS(157+3,AM$2+1))))</f>
        <v>0</v>
      </c>
      <c r="AN162">
        <f>IFERROR(SMALL(AM5:AM343,ROW()-ROW($AN$5)+1),"")</f>
        <v>0</v>
      </c>
      <c r="AP162">
        <f>IFERROR(SUM(AN5:AN162),"")</f>
        <v>0</v>
      </c>
      <c r="AQ162" cm="1">
        <f t="array" ref="AQ162">_xlfn.SWITCH(Charts!$B$3,"average", AVERAGE(INDIRECT(ADDRESS(157+3,AQ$2+1,,,"Instances") &amp; ":" &amp; ADDRESS(157+3,AQ$2+1))),"median", MEDIAN(INDIRECT(ADDRESS(157+3,AQ$2+1,,,"Instances") &amp; ":" &amp; ADDRESS(157+3,AQ$2+1))),"min", MIN(INDIRECT(ADDRESS(157+3,AQ$2+1,,,"Instances") &amp; ":" &amp; ADDRESS(157+3,AQ$2+1))),"max", MAX(INDIRECT(ADDRESS(157+3,AQ$2+1,,,"Instances") &amp; ":" &amp; ADDRESS(157+3,AQ$2+1))),"diff", MAX(INDIRECT(ADDRESS(157+3,AQ$2+1,,,"Instances") &amp; ":" &amp; ADDRESS(157+3,AQ$2+1)))-MIN(INDIRECT(ADDRESS(157+3,AQ$2+1,,,"Instances") &amp; ":" &amp; ADDRESS(157+3,AQ$2+1))))</f>
        <v>0</v>
      </c>
      <c r="AR162">
        <f>IFERROR(SMALL(AQ5:AQ343,ROW()-ROW($AR$5)+1),"")</f>
        <v>0</v>
      </c>
      <c r="AT162">
        <f>IFERROR(SUM(AR5:AR162),"")</f>
        <v>0</v>
      </c>
      <c r="AU162" cm="1">
        <f t="array" ref="AU162">_xlfn.SWITCH(Charts!$B$3,"average", AVERAGE(INDIRECT(ADDRESS(157+3,AU$2+1,,,"Instances") &amp; ":" &amp; ADDRESS(157+3,AU$2+1))),"median", MEDIAN(INDIRECT(ADDRESS(157+3,AU$2+1,,,"Instances") &amp; ":" &amp; ADDRESS(157+3,AU$2+1))),"min", MIN(INDIRECT(ADDRESS(157+3,AU$2+1,,,"Instances") &amp; ":" &amp; ADDRESS(157+3,AU$2+1))),"max", MAX(INDIRECT(ADDRESS(157+3,AU$2+1,,,"Instances") &amp; ":" &amp; ADDRESS(157+3,AU$2+1))),"diff", MAX(INDIRECT(ADDRESS(157+3,AU$2+1,,,"Instances") &amp; ":" &amp; ADDRESS(157+3,AU$2+1)))-MIN(INDIRECT(ADDRESS(157+3,AU$2+1,,,"Instances") &amp; ":" &amp; ADDRESS(157+3,AU$2+1))))</f>
        <v>0</v>
      </c>
      <c r="AV162">
        <f>IFERROR(SMALL(AU5:AU343,ROW()-ROW($AV$5)+1),"")</f>
        <v>0</v>
      </c>
      <c r="AX162">
        <f>IFERROR(SUM(AV5:AV162),"")</f>
        <v>0</v>
      </c>
      <c r="AY162" cm="1">
        <f t="array" ref="AY162">_xlfn.SWITCH(Charts!$B$3,"average", AVERAGE(INDIRECT(ADDRESS(157+3,AY$2+1,,,"Instances") &amp; ":" &amp; ADDRESS(157+3,AY$2+1))),"median", MEDIAN(INDIRECT(ADDRESS(157+3,AY$2+1,,,"Instances") &amp; ":" &amp; ADDRESS(157+3,AY$2+1))),"min", MIN(INDIRECT(ADDRESS(157+3,AY$2+1,,,"Instances") &amp; ":" &amp; ADDRESS(157+3,AY$2+1))),"max", MAX(INDIRECT(ADDRESS(157+3,AY$2+1,,,"Instances") &amp; ":" &amp; ADDRESS(157+3,AY$2+1))),"diff", MAX(INDIRECT(ADDRESS(157+3,AY$2+1,,,"Instances") &amp; ":" &amp; ADDRESS(157+3,AY$2+1)))-MIN(INDIRECT(ADDRESS(157+3,AY$2+1,,,"Instances") &amp; ":" &amp; ADDRESS(157+3,AY$2+1))))</f>
        <v>0</v>
      </c>
      <c r="AZ162">
        <f>IFERROR(SMALL(AY5:AY343,ROW()-ROW($AZ$5)+1),"")</f>
        <v>0</v>
      </c>
      <c r="BB162">
        <f>IFERROR(SUM(AZ5:AZ162),"")</f>
        <v>0</v>
      </c>
      <c r="BC162" cm="1">
        <f t="array" ref="BC162">_xlfn.SWITCH(Charts!$B$3,"average", AVERAGE(INDIRECT(ADDRESS(157+3,BC$2+1,,,"Instances") &amp; ":" &amp; ADDRESS(157+3,BC$2+1))),"median", MEDIAN(INDIRECT(ADDRESS(157+3,BC$2+1,,,"Instances") &amp; ":" &amp; ADDRESS(157+3,BC$2+1))),"min", MIN(INDIRECT(ADDRESS(157+3,BC$2+1,,,"Instances") &amp; ":" &amp; ADDRESS(157+3,BC$2+1))),"max", MAX(INDIRECT(ADDRESS(157+3,BC$2+1,,,"Instances") &amp; ":" &amp; ADDRESS(157+3,BC$2+1))),"diff", MAX(INDIRECT(ADDRESS(157+3,BC$2+1,,,"Instances") &amp; ":" &amp; ADDRESS(157+3,BC$2+1)))-MIN(INDIRECT(ADDRESS(157+3,BC$2+1,,,"Instances") &amp; ":" &amp; ADDRESS(157+3,BC$2+1))))</f>
        <v>0</v>
      </c>
      <c r="BD162">
        <f>IFERROR(SMALL(BC5:BC343,ROW()-ROW($BD$5)+1),"")</f>
        <v>0</v>
      </c>
      <c r="BF162">
        <f>IFERROR(SUM(BD5:BD162),"")</f>
        <v>0</v>
      </c>
      <c r="BG162" cm="1">
        <f t="array" ref="BG162">_xlfn.SWITCH(Charts!$B$3,"average", AVERAGE(INDIRECT(ADDRESS(157+3,BG$2+1,,,"Instances") &amp; ":" &amp; ADDRESS(157+3,BG$2+1))),"median", MEDIAN(INDIRECT(ADDRESS(157+3,BG$2+1,,,"Instances") &amp; ":" &amp; ADDRESS(157+3,BG$2+1))),"min", MIN(INDIRECT(ADDRESS(157+3,BG$2+1,,,"Instances") &amp; ":" &amp; ADDRESS(157+3,BG$2+1))),"max", MAX(INDIRECT(ADDRESS(157+3,BG$2+1,,,"Instances") &amp; ":" &amp; ADDRESS(157+3,BG$2+1))),"diff", MAX(INDIRECT(ADDRESS(157+3,BG$2+1,,,"Instances") &amp; ":" &amp; ADDRESS(157+3,BG$2+1)))-MIN(INDIRECT(ADDRESS(157+3,BG$2+1,,,"Instances") &amp; ":" &amp; ADDRESS(157+3,BG$2+1))))</f>
        <v>0</v>
      </c>
      <c r="BH162">
        <f>IFERROR(SMALL(BG5:BG343,ROW()-ROW($BH$5)+1),"")</f>
        <v>0</v>
      </c>
      <c r="BJ162">
        <f>IFERROR(SUM(BH5:BH162),"")</f>
        <v>0</v>
      </c>
      <c r="BK162" cm="1">
        <f t="array" ref="BK162">_xlfn.SWITCH(Charts!$B$3,"average", AVERAGE(INDIRECT(ADDRESS(157+3,BK$2+1,,,"Instances") &amp; ":" &amp; ADDRESS(157+3,BK$2+1))),"median", MEDIAN(INDIRECT(ADDRESS(157+3,BK$2+1,,,"Instances") &amp; ":" &amp; ADDRESS(157+3,BK$2+1))),"min", MIN(INDIRECT(ADDRESS(157+3,BK$2+1,,,"Instances") &amp; ":" &amp; ADDRESS(157+3,BK$2+1))),"max", MAX(INDIRECT(ADDRESS(157+3,BK$2+1,,,"Instances") &amp; ":" &amp; ADDRESS(157+3,BK$2+1))),"diff", MAX(INDIRECT(ADDRESS(157+3,BK$2+1,,,"Instances") &amp; ":" &amp; ADDRESS(157+3,BK$2+1)))-MIN(INDIRECT(ADDRESS(157+3,BK$2+1,,,"Instances") &amp; ":" &amp; ADDRESS(157+3,BK$2+1))))</f>
        <v>0</v>
      </c>
      <c r="BL162">
        <f>IFERROR(SMALL(BK5:BK343,ROW()-ROW($BL$5)+1),"")</f>
        <v>0</v>
      </c>
      <c r="BN162">
        <f>IFERROR(SUM(BL5:BL162),"")</f>
        <v>0</v>
      </c>
      <c r="BO162" cm="1">
        <f t="array" ref="BO162">_xlfn.SWITCH(Charts!$B$3,"average", AVERAGE(INDIRECT(ADDRESS(157+3,BO$2+1,,,"Instances") &amp; ":" &amp; ADDRESS(157+3,BO$2+1))),"median", MEDIAN(INDIRECT(ADDRESS(157+3,BO$2+1,,,"Instances") &amp; ":" &amp; ADDRESS(157+3,BO$2+1))),"min", MIN(INDIRECT(ADDRESS(157+3,BO$2+1,,,"Instances") &amp; ":" &amp; ADDRESS(157+3,BO$2+1))),"max", MAX(INDIRECT(ADDRESS(157+3,BO$2+1,,,"Instances") &amp; ":" &amp; ADDRESS(157+3,BO$2+1))),"diff", MAX(INDIRECT(ADDRESS(157+3,BO$2+1,,,"Instances") &amp; ":" &amp; ADDRESS(157+3,BO$2+1)))-MIN(INDIRECT(ADDRESS(157+3,BO$2+1,,,"Instances") &amp; ":" &amp; ADDRESS(157+3,BO$2+1))))</f>
        <v>0</v>
      </c>
      <c r="BP162">
        <f>IFERROR(SMALL(BO5:BO343,ROW()-ROW($BP$5)+1),"")</f>
        <v>0</v>
      </c>
      <c r="BR162">
        <f>IFERROR(SUM(BP5:BP162),"")</f>
        <v>0</v>
      </c>
      <c r="BU162">
        <f>IF(Charts!$B$3="none",E1864,IF(AM1864="",NA(),AM1864))</f>
        <v>0</v>
      </c>
      <c r="BV162">
        <f>IF(Charts!$B$3="none",F1864,IF(AN1864="",NA(),AN1864))</f>
        <v>0</v>
      </c>
      <c r="BW162">
        <f>IF(Charts!$B$3="none",G1864,IF(AO1864="",NA(),AO1864))</f>
        <v>0</v>
      </c>
      <c r="BX162">
        <f>IF(Charts!$B$3="none",H1864,IF(AP1864="",NA(),AP1864))</f>
        <v>0</v>
      </c>
      <c r="BY162">
        <f>IF(Charts!$B$3="none",I1864,IF(AQ1864="",NA(),AQ1864))</f>
        <v>0</v>
      </c>
      <c r="BZ162">
        <f>IF(Charts!$B$3="none",J1864,IF(AR1864="",NA(),AR1864))</f>
        <v>0</v>
      </c>
      <c r="CA162">
        <f>IF(Charts!$B$3="none",K1864,IF(AS1864="",NA(),AS1864))</f>
        <v>0</v>
      </c>
      <c r="CB162">
        <f>IF(Charts!$B$3="none",L1864,IF(AT1864="",NA(),AT1864))</f>
        <v>0</v>
      </c>
      <c r="CC162">
        <f>IF(Charts!$B$3="none",M1864,IF(AU1864="",NA(),AU1864))</f>
        <v>0</v>
      </c>
      <c r="CD162">
        <f>IF(Charts!$B$3="none",N1864,IF(AV1864="",NA(),AV1864))</f>
        <v>0</v>
      </c>
      <c r="CE162">
        <f>IF(Charts!$B$3="none",O1864,IF(AW1864="",NA(),AW1864))</f>
        <v>0</v>
      </c>
      <c r="CF162">
        <f>IF(Charts!$B$3="none",P1864,IF(AX1864="",NA(),AX1864))</f>
        <v>0</v>
      </c>
      <c r="CG162">
        <f>IF(Charts!$B$3="none",Q1864,IF(AY1864="",NA(),AY1864))</f>
        <v>0</v>
      </c>
      <c r="CH162">
        <f>IF(Charts!$B$3="none",R1864,IF(AZ1864="",NA(),AZ1864))</f>
        <v>0</v>
      </c>
      <c r="CI162">
        <f>IF(Charts!$B$3="none",S1864,IF(BA1864="",NA(),BA1864))</f>
        <v>0</v>
      </c>
      <c r="CJ162">
        <f>IF(Charts!$B$3="none",T1864,IF(BB1864="",NA(),BB1864))</f>
        <v>0</v>
      </c>
      <c r="CK162">
        <f>IF(Charts!$B$3="none",U1864,IF(BC1864="",NA(),BC1864))</f>
        <v>0</v>
      </c>
      <c r="CL162">
        <f>IF(Charts!$B$3="none",V1864,IF(BD1864="",NA(),BD1864))</f>
        <v>0</v>
      </c>
      <c r="CM162">
        <f>IF(Charts!$B$3="none",W1864,IF(BE1864="",NA(),BE1864))</f>
        <v>0</v>
      </c>
      <c r="CN162">
        <f>IF(Charts!$B$3="none",X1864,IF(BF1864="",NA(),BF1864))</f>
        <v>0</v>
      </c>
      <c r="CO162">
        <f>IF(Charts!$B$3="none",Y1864,IF(BG1864="",NA(),BG1864))</f>
        <v>0</v>
      </c>
      <c r="CP162">
        <f>IF(Charts!$B$3="none",Z1864,IF(BH1864="",NA(),BH1864))</f>
        <v>0</v>
      </c>
      <c r="CQ162">
        <f>IF(Charts!$B$3="none",AA1864,IF(BI1864="",NA(),BI1864))</f>
        <v>0</v>
      </c>
      <c r="CR162">
        <f>IF(Charts!$B$3="none",AB1864,IF(BJ1864="",NA(),BJ1864))</f>
        <v>0</v>
      </c>
      <c r="CS162">
        <f>IF(Charts!$B$3="none",AC1864,IF(BK1864="",NA(),BK1864))</f>
        <v>0</v>
      </c>
      <c r="CT162">
        <f>IF(Charts!$B$3="none",AD1864,IF(BL1864="",NA(),BL1864))</f>
        <v>0</v>
      </c>
      <c r="CU162">
        <f>IF(Charts!$B$3="none",AE1864,IF(BM1864="",NA(),BM1864))</f>
        <v>0</v>
      </c>
      <c r="CV162">
        <f>IF(Charts!$B$3="none",AF1864,IF(BN1864="",NA(),BN1864))</f>
        <v>0</v>
      </c>
      <c r="CW162">
        <f>IF(Charts!$B$3="none",AG1864,IF(BO1864="",NA(),BO1864))</f>
        <v>0</v>
      </c>
      <c r="CX162">
        <f>IF(Charts!$B$3="none",AH1864,IF(BP1864="",NA(),BP1864))</f>
        <v>0</v>
      </c>
      <c r="CY162">
        <f>IF(Charts!$B$3="none",AI1864,IF(BQ1864="",NA(),BQ1864))</f>
        <v>0</v>
      </c>
      <c r="CZ162">
        <f>IF(Charts!$B$3="none",AJ1864,IF(BR1864="",NA(),BR1864))</f>
        <v>0</v>
      </c>
    </row>
    <row r="163" spans="4:104">
      <c r="D163">
        <v>159</v>
      </c>
      <c r="E163">
        <f>IF(INDIRECT(ADDRESS($D163+2,E$2+1,,,"Instances"))="","",INDIRECT(ADDRESS($D163+2,E$2+1,,,"Instances")))</f>
        <v>0</v>
      </c>
      <c r="F163">
        <f>IFERROR(SMALL(E5:E343,ROW()-ROW($F$5)+1),"")</f>
        <v>0</v>
      </c>
      <c r="H163">
        <f>IFERROR(SUM(F5:F163),"")</f>
        <v>0</v>
      </c>
      <c r="I163">
        <f>IF(INDIRECT(ADDRESS($D163+2,I$2+1,,,"Instances"))="","",INDIRECT(ADDRESS($D163+2,I$2+1,,,"Instances")))</f>
        <v>0</v>
      </c>
      <c r="J163">
        <f>IFERROR(SMALL(I5:I343,ROW()-ROW($J$5)+1),"")</f>
        <v>0</v>
      </c>
      <c r="L163">
        <f>IFERROR(SUM(J5:J163),"")</f>
        <v>0</v>
      </c>
      <c r="M163">
        <f>IF(INDIRECT(ADDRESS($D163+2,M$2+1,,,"Instances"))="","",INDIRECT(ADDRESS($D163+2,M$2+1,,,"Instances")))</f>
        <v>0</v>
      </c>
      <c r="N163">
        <f>IFERROR(SMALL(M5:M343,ROW()-ROW($N$5)+1),"")</f>
        <v>0</v>
      </c>
      <c r="P163">
        <f>IFERROR(SUM(N5:N163),"")</f>
        <v>0</v>
      </c>
      <c r="Q163">
        <f>IF(INDIRECT(ADDRESS($D163+2,Q$2+1,,,"Instances"))="","",INDIRECT(ADDRESS($D163+2,Q$2+1,,,"Instances")))</f>
        <v>0</v>
      </c>
      <c r="R163">
        <f>IFERROR(SMALL(Q5:Q343,ROW()-ROW($R$5)+1),"")</f>
        <v>0</v>
      </c>
      <c r="T163">
        <f>IFERROR(SUM(R5:R163),"")</f>
        <v>0</v>
      </c>
      <c r="U163">
        <f>IF(INDIRECT(ADDRESS($D163+2,U$2+1,,,"Instances"))="","",INDIRECT(ADDRESS($D163+2,U$2+1,,,"Instances")))</f>
        <v>0</v>
      </c>
      <c r="V163">
        <f>IFERROR(SMALL(U5:U343,ROW()-ROW($V$5)+1),"")</f>
        <v>0</v>
      </c>
      <c r="X163">
        <f>IFERROR(SUM(V5:V163),"")</f>
        <v>0</v>
      </c>
      <c r="Y163">
        <f>IF(INDIRECT(ADDRESS($D163+2,Y$2+1,,,"Instances"))="","",INDIRECT(ADDRESS($D163+2,Y$2+1,,,"Instances")))</f>
        <v>0</v>
      </c>
      <c r="Z163">
        <f>IFERROR(SMALL(Y5:Y343,ROW()-ROW($Z$5)+1),"")</f>
        <v>0</v>
      </c>
      <c r="AB163">
        <f>IFERROR(SUM(Z5:Z163),"")</f>
        <v>0</v>
      </c>
      <c r="AC163">
        <f>IF(INDIRECT(ADDRESS($D163+2,AC$2+1,,,"Instances"))="","",INDIRECT(ADDRESS($D163+2,AC$2+1,,,"Instances")))</f>
        <v>0</v>
      </c>
      <c r="AD163">
        <f>IFERROR(SMALL(AC5:AC343,ROW()-ROW($AD$5)+1),"")</f>
        <v>0</v>
      </c>
      <c r="AF163">
        <f>IFERROR(SUM(AD5:AD163),"")</f>
        <v>0</v>
      </c>
      <c r="AG163">
        <f>IF(INDIRECT(ADDRESS($D163+2,AG$2+1,,,"Instances"))="","",INDIRECT(ADDRESS($D163+2,AG$2+1,,,"Instances")))</f>
        <v>0</v>
      </c>
      <c r="AH163">
        <f>IFERROR(SMALL(AG5:AG343,ROW()-ROW($AH$5)+1),"")</f>
        <v>0</v>
      </c>
      <c r="AJ163">
        <f>IFERROR(SUM(AH5:AH163),"")</f>
        <v>0</v>
      </c>
      <c r="AL163">
        <v>159</v>
      </c>
      <c r="AM163" cm="1">
        <f t="array" ref="AM163">_xlfn.SWITCH(Charts!$B$3,"average", AVERAGE(INDIRECT(ADDRESS(158+3,AM$2+1,,,"Instances") &amp; ":" &amp; ADDRESS(158+3,AM$2+1))),"median", MEDIAN(INDIRECT(ADDRESS(158+3,AM$2+1,,,"Instances") &amp; ":" &amp; ADDRESS(158+3,AM$2+1))),"min", MIN(INDIRECT(ADDRESS(158+3,AM$2+1,,,"Instances") &amp; ":" &amp; ADDRESS(158+3,AM$2+1))),"max", MAX(INDIRECT(ADDRESS(158+3,AM$2+1,,,"Instances") &amp; ":" &amp; ADDRESS(158+3,AM$2+1))),"diff", MAX(INDIRECT(ADDRESS(158+3,AM$2+1,,,"Instances") &amp; ":" &amp; ADDRESS(158+3,AM$2+1)))-MIN(INDIRECT(ADDRESS(158+3,AM$2+1,,,"Instances") &amp; ":" &amp; ADDRESS(158+3,AM$2+1))))</f>
        <v>0</v>
      </c>
      <c r="AN163">
        <f>IFERROR(SMALL(AM5:AM343,ROW()-ROW($AN$5)+1),"")</f>
        <v>0</v>
      </c>
      <c r="AP163">
        <f>IFERROR(SUM(AN5:AN163),"")</f>
        <v>0</v>
      </c>
      <c r="AQ163" cm="1">
        <f t="array" ref="AQ163">_xlfn.SWITCH(Charts!$B$3,"average", AVERAGE(INDIRECT(ADDRESS(158+3,AQ$2+1,,,"Instances") &amp; ":" &amp; ADDRESS(158+3,AQ$2+1))),"median", MEDIAN(INDIRECT(ADDRESS(158+3,AQ$2+1,,,"Instances") &amp; ":" &amp; ADDRESS(158+3,AQ$2+1))),"min", MIN(INDIRECT(ADDRESS(158+3,AQ$2+1,,,"Instances") &amp; ":" &amp; ADDRESS(158+3,AQ$2+1))),"max", MAX(INDIRECT(ADDRESS(158+3,AQ$2+1,,,"Instances") &amp; ":" &amp; ADDRESS(158+3,AQ$2+1))),"diff", MAX(INDIRECT(ADDRESS(158+3,AQ$2+1,,,"Instances") &amp; ":" &amp; ADDRESS(158+3,AQ$2+1)))-MIN(INDIRECT(ADDRESS(158+3,AQ$2+1,,,"Instances") &amp; ":" &amp; ADDRESS(158+3,AQ$2+1))))</f>
        <v>0</v>
      </c>
      <c r="AR163">
        <f>IFERROR(SMALL(AQ5:AQ343,ROW()-ROW($AR$5)+1),"")</f>
        <v>0</v>
      </c>
      <c r="AT163">
        <f>IFERROR(SUM(AR5:AR163),"")</f>
        <v>0</v>
      </c>
      <c r="AU163" cm="1">
        <f t="array" ref="AU163">_xlfn.SWITCH(Charts!$B$3,"average", AVERAGE(INDIRECT(ADDRESS(158+3,AU$2+1,,,"Instances") &amp; ":" &amp; ADDRESS(158+3,AU$2+1))),"median", MEDIAN(INDIRECT(ADDRESS(158+3,AU$2+1,,,"Instances") &amp; ":" &amp; ADDRESS(158+3,AU$2+1))),"min", MIN(INDIRECT(ADDRESS(158+3,AU$2+1,,,"Instances") &amp; ":" &amp; ADDRESS(158+3,AU$2+1))),"max", MAX(INDIRECT(ADDRESS(158+3,AU$2+1,,,"Instances") &amp; ":" &amp; ADDRESS(158+3,AU$2+1))),"diff", MAX(INDIRECT(ADDRESS(158+3,AU$2+1,,,"Instances") &amp; ":" &amp; ADDRESS(158+3,AU$2+1)))-MIN(INDIRECT(ADDRESS(158+3,AU$2+1,,,"Instances") &amp; ":" &amp; ADDRESS(158+3,AU$2+1))))</f>
        <v>0</v>
      </c>
      <c r="AV163">
        <f>IFERROR(SMALL(AU5:AU343,ROW()-ROW($AV$5)+1),"")</f>
        <v>0</v>
      </c>
      <c r="AX163">
        <f>IFERROR(SUM(AV5:AV163),"")</f>
        <v>0</v>
      </c>
      <c r="AY163" cm="1">
        <f t="array" ref="AY163">_xlfn.SWITCH(Charts!$B$3,"average", AVERAGE(INDIRECT(ADDRESS(158+3,AY$2+1,,,"Instances") &amp; ":" &amp; ADDRESS(158+3,AY$2+1))),"median", MEDIAN(INDIRECT(ADDRESS(158+3,AY$2+1,,,"Instances") &amp; ":" &amp; ADDRESS(158+3,AY$2+1))),"min", MIN(INDIRECT(ADDRESS(158+3,AY$2+1,,,"Instances") &amp; ":" &amp; ADDRESS(158+3,AY$2+1))),"max", MAX(INDIRECT(ADDRESS(158+3,AY$2+1,,,"Instances") &amp; ":" &amp; ADDRESS(158+3,AY$2+1))),"diff", MAX(INDIRECT(ADDRESS(158+3,AY$2+1,,,"Instances") &amp; ":" &amp; ADDRESS(158+3,AY$2+1)))-MIN(INDIRECT(ADDRESS(158+3,AY$2+1,,,"Instances") &amp; ":" &amp; ADDRESS(158+3,AY$2+1))))</f>
        <v>0</v>
      </c>
      <c r="AZ163">
        <f>IFERROR(SMALL(AY5:AY343,ROW()-ROW($AZ$5)+1),"")</f>
        <v>0</v>
      </c>
      <c r="BB163">
        <f>IFERROR(SUM(AZ5:AZ163),"")</f>
        <v>0</v>
      </c>
      <c r="BC163" cm="1">
        <f t="array" ref="BC163">_xlfn.SWITCH(Charts!$B$3,"average", AVERAGE(INDIRECT(ADDRESS(158+3,BC$2+1,,,"Instances") &amp; ":" &amp; ADDRESS(158+3,BC$2+1))),"median", MEDIAN(INDIRECT(ADDRESS(158+3,BC$2+1,,,"Instances") &amp; ":" &amp; ADDRESS(158+3,BC$2+1))),"min", MIN(INDIRECT(ADDRESS(158+3,BC$2+1,,,"Instances") &amp; ":" &amp; ADDRESS(158+3,BC$2+1))),"max", MAX(INDIRECT(ADDRESS(158+3,BC$2+1,,,"Instances") &amp; ":" &amp; ADDRESS(158+3,BC$2+1))),"diff", MAX(INDIRECT(ADDRESS(158+3,BC$2+1,,,"Instances") &amp; ":" &amp; ADDRESS(158+3,BC$2+1)))-MIN(INDIRECT(ADDRESS(158+3,BC$2+1,,,"Instances") &amp; ":" &amp; ADDRESS(158+3,BC$2+1))))</f>
        <v>0</v>
      </c>
      <c r="BD163">
        <f>IFERROR(SMALL(BC5:BC343,ROW()-ROW($BD$5)+1),"")</f>
        <v>0</v>
      </c>
      <c r="BF163">
        <f>IFERROR(SUM(BD5:BD163),"")</f>
        <v>0</v>
      </c>
      <c r="BG163" cm="1">
        <f t="array" ref="BG163">_xlfn.SWITCH(Charts!$B$3,"average", AVERAGE(INDIRECT(ADDRESS(158+3,BG$2+1,,,"Instances") &amp; ":" &amp; ADDRESS(158+3,BG$2+1))),"median", MEDIAN(INDIRECT(ADDRESS(158+3,BG$2+1,,,"Instances") &amp; ":" &amp; ADDRESS(158+3,BG$2+1))),"min", MIN(INDIRECT(ADDRESS(158+3,BG$2+1,,,"Instances") &amp; ":" &amp; ADDRESS(158+3,BG$2+1))),"max", MAX(INDIRECT(ADDRESS(158+3,BG$2+1,,,"Instances") &amp; ":" &amp; ADDRESS(158+3,BG$2+1))),"diff", MAX(INDIRECT(ADDRESS(158+3,BG$2+1,,,"Instances") &amp; ":" &amp; ADDRESS(158+3,BG$2+1)))-MIN(INDIRECT(ADDRESS(158+3,BG$2+1,,,"Instances") &amp; ":" &amp; ADDRESS(158+3,BG$2+1))))</f>
        <v>0</v>
      </c>
      <c r="BH163">
        <f>IFERROR(SMALL(BG5:BG343,ROW()-ROW($BH$5)+1),"")</f>
        <v>0</v>
      </c>
      <c r="BJ163">
        <f>IFERROR(SUM(BH5:BH163),"")</f>
        <v>0</v>
      </c>
      <c r="BK163" cm="1">
        <f t="array" ref="BK163">_xlfn.SWITCH(Charts!$B$3,"average", AVERAGE(INDIRECT(ADDRESS(158+3,BK$2+1,,,"Instances") &amp; ":" &amp; ADDRESS(158+3,BK$2+1))),"median", MEDIAN(INDIRECT(ADDRESS(158+3,BK$2+1,,,"Instances") &amp; ":" &amp; ADDRESS(158+3,BK$2+1))),"min", MIN(INDIRECT(ADDRESS(158+3,BK$2+1,,,"Instances") &amp; ":" &amp; ADDRESS(158+3,BK$2+1))),"max", MAX(INDIRECT(ADDRESS(158+3,BK$2+1,,,"Instances") &amp; ":" &amp; ADDRESS(158+3,BK$2+1))),"diff", MAX(INDIRECT(ADDRESS(158+3,BK$2+1,,,"Instances") &amp; ":" &amp; ADDRESS(158+3,BK$2+1)))-MIN(INDIRECT(ADDRESS(158+3,BK$2+1,,,"Instances") &amp; ":" &amp; ADDRESS(158+3,BK$2+1))))</f>
        <v>0</v>
      </c>
      <c r="BL163">
        <f>IFERROR(SMALL(BK5:BK343,ROW()-ROW($BL$5)+1),"")</f>
        <v>0</v>
      </c>
      <c r="BN163">
        <f>IFERROR(SUM(BL5:BL163),"")</f>
        <v>0</v>
      </c>
      <c r="BO163" cm="1">
        <f t="array" ref="BO163">_xlfn.SWITCH(Charts!$B$3,"average", AVERAGE(INDIRECT(ADDRESS(158+3,BO$2+1,,,"Instances") &amp; ":" &amp; ADDRESS(158+3,BO$2+1))),"median", MEDIAN(INDIRECT(ADDRESS(158+3,BO$2+1,,,"Instances") &amp; ":" &amp; ADDRESS(158+3,BO$2+1))),"min", MIN(INDIRECT(ADDRESS(158+3,BO$2+1,,,"Instances") &amp; ":" &amp; ADDRESS(158+3,BO$2+1))),"max", MAX(INDIRECT(ADDRESS(158+3,BO$2+1,,,"Instances") &amp; ":" &amp; ADDRESS(158+3,BO$2+1))),"diff", MAX(INDIRECT(ADDRESS(158+3,BO$2+1,,,"Instances") &amp; ":" &amp; ADDRESS(158+3,BO$2+1)))-MIN(INDIRECT(ADDRESS(158+3,BO$2+1,,,"Instances") &amp; ":" &amp; ADDRESS(158+3,BO$2+1))))</f>
        <v>0</v>
      </c>
      <c r="BP163">
        <f>IFERROR(SMALL(BO5:BO343,ROW()-ROW($BP$5)+1),"")</f>
        <v>0</v>
      </c>
      <c r="BR163">
        <f>IFERROR(SUM(BP5:BP163),"")</f>
        <v>0</v>
      </c>
      <c r="BU163">
        <f>IF(Charts!$B$3="none",E1865,IF(AM1865="",NA(),AM1865))</f>
        <v>0</v>
      </c>
      <c r="BV163">
        <f>IF(Charts!$B$3="none",F1865,IF(AN1865="",NA(),AN1865))</f>
        <v>0</v>
      </c>
      <c r="BW163">
        <f>IF(Charts!$B$3="none",G1865,IF(AO1865="",NA(),AO1865))</f>
        <v>0</v>
      </c>
      <c r="BX163">
        <f>IF(Charts!$B$3="none",H1865,IF(AP1865="",NA(),AP1865))</f>
        <v>0</v>
      </c>
      <c r="BY163">
        <f>IF(Charts!$B$3="none",I1865,IF(AQ1865="",NA(),AQ1865))</f>
        <v>0</v>
      </c>
      <c r="BZ163">
        <f>IF(Charts!$B$3="none",J1865,IF(AR1865="",NA(),AR1865))</f>
        <v>0</v>
      </c>
      <c r="CA163">
        <f>IF(Charts!$B$3="none",K1865,IF(AS1865="",NA(),AS1865))</f>
        <v>0</v>
      </c>
      <c r="CB163">
        <f>IF(Charts!$B$3="none",L1865,IF(AT1865="",NA(),AT1865))</f>
        <v>0</v>
      </c>
      <c r="CC163">
        <f>IF(Charts!$B$3="none",M1865,IF(AU1865="",NA(),AU1865))</f>
        <v>0</v>
      </c>
      <c r="CD163">
        <f>IF(Charts!$B$3="none",N1865,IF(AV1865="",NA(),AV1865))</f>
        <v>0</v>
      </c>
      <c r="CE163">
        <f>IF(Charts!$B$3="none",O1865,IF(AW1865="",NA(),AW1865))</f>
        <v>0</v>
      </c>
      <c r="CF163">
        <f>IF(Charts!$B$3="none",P1865,IF(AX1865="",NA(),AX1865))</f>
        <v>0</v>
      </c>
      <c r="CG163">
        <f>IF(Charts!$B$3="none",Q1865,IF(AY1865="",NA(),AY1865))</f>
        <v>0</v>
      </c>
      <c r="CH163">
        <f>IF(Charts!$B$3="none",R1865,IF(AZ1865="",NA(),AZ1865))</f>
        <v>0</v>
      </c>
      <c r="CI163">
        <f>IF(Charts!$B$3="none",S1865,IF(BA1865="",NA(),BA1865))</f>
        <v>0</v>
      </c>
      <c r="CJ163">
        <f>IF(Charts!$B$3="none",T1865,IF(BB1865="",NA(),BB1865))</f>
        <v>0</v>
      </c>
      <c r="CK163">
        <f>IF(Charts!$B$3="none",U1865,IF(BC1865="",NA(),BC1865))</f>
        <v>0</v>
      </c>
      <c r="CL163">
        <f>IF(Charts!$B$3="none",V1865,IF(BD1865="",NA(),BD1865))</f>
        <v>0</v>
      </c>
      <c r="CM163">
        <f>IF(Charts!$B$3="none",W1865,IF(BE1865="",NA(),BE1865))</f>
        <v>0</v>
      </c>
      <c r="CN163">
        <f>IF(Charts!$B$3="none",X1865,IF(BF1865="",NA(),BF1865))</f>
        <v>0</v>
      </c>
      <c r="CO163">
        <f>IF(Charts!$B$3="none",Y1865,IF(BG1865="",NA(),BG1865))</f>
        <v>0</v>
      </c>
      <c r="CP163">
        <f>IF(Charts!$B$3="none",Z1865,IF(BH1865="",NA(),BH1865))</f>
        <v>0</v>
      </c>
      <c r="CQ163">
        <f>IF(Charts!$B$3="none",AA1865,IF(BI1865="",NA(),BI1865))</f>
        <v>0</v>
      </c>
      <c r="CR163">
        <f>IF(Charts!$B$3="none",AB1865,IF(BJ1865="",NA(),BJ1865))</f>
        <v>0</v>
      </c>
      <c r="CS163">
        <f>IF(Charts!$B$3="none",AC1865,IF(BK1865="",NA(),BK1865))</f>
        <v>0</v>
      </c>
      <c r="CT163">
        <f>IF(Charts!$B$3="none",AD1865,IF(BL1865="",NA(),BL1865))</f>
        <v>0</v>
      </c>
      <c r="CU163">
        <f>IF(Charts!$B$3="none",AE1865,IF(BM1865="",NA(),BM1865))</f>
        <v>0</v>
      </c>
      <c r="CV163">
        <f>IF(Charts!$B$3="none",AF1865,IF(BN1865="",NA(),BN1865))</f>
        <v>0</v>
      </c>
      <c r="CW163">
        <f>IF(Charts!$B$3="none",AG1865,IF(BO1865="",NA(),BO1865))</f>
        <v>0</v>
      </c>
      <c r="CX163">
        <f>IF(Charts!$B$3="none",AH1865,IF(BP1865="",NA(),BP1865))</f>
        <v>0</v>
      </c>
      <c r="CY163">
        <f>IF(Charts!$B$3="none",AI1865,IF(BQ1865="",NA(),BQ1865))</f>
        <v>0</v>
      </c>
      <c r="CZ163">
        <f>IF(Charts!$B$3="none",AJ1865,IF(BR1865="",NA(),BR1865))</f>
        <v>0</v>
      </c>
    </row>
    <row r="164" spans="4:104">
      <c r="D164">
        <v>160</v>
      </c>
      <c r="E164">
        <f>IF(INDIRECT(ADDRESS($D164+2,E$2+1,,,"Instances"))="","",INDIRECT(ADDRESS($D164+2,E$2+1,,,"Instances")))</f>
        <v>0</v>
      </c>
      <c r="F164">
        <f>IFERROR(SMALL(E5:E343,ROW()-ROW($F$5)+1),"")</f>
        <v>0</v>
      </c>
      <c r="H164">
        <f>IFERROR(SUM(F5:F164),"")</f>
        <v>0</v>
      </c>
      <c r="I164">
        <f>IF(INDIRECT(ADDRESS($D164+2,I$2+1,,,"Instances"))="","",INDIRECT(ADDRESS($D164+2,I$2+1,,,"Instances")))</f>
        <v>0</v>
      </c>
      <c r="J164">
        <f>IFERROR(SMALL(I5:I343,ROW()-ROW($J$5)+1),"")</f>
        <v>0</v>
      </c>
      <c r="L164">
        <f>IFERROR(SUM(J5:J164),"")</f>
        <v>0</v>
      </c>
      <c r="M164">
        <f>IF(INDIRECT(ADDRESS($D164+2,M$2+1,,,"Instances"))="","",INDIRECT(ADDRESS($D164+2,M$2+1,,,"Instances")))</f>
        <v>0</v>
      </c>
      <c r="N164">
        <f>IFERROR(SMALL(M5:M343,ROW()-ROW($N$5)+1),"")</f>
        <v>0</v>
      </c>
      <c r="P164">
        <f>IFERROR(SUM(N5:N164),"")</f>
        <v>0</v>
      </c>
      <c r="Q164">
        <f>IF(INDIRECT(ADDRESS($D164+2,Q$2+1,,,"Instances"))="","",INDIRECT(ADDRESS($D164+2,Q$2+1,,,"Instances")))</f>
        <v>0</v>
      </c>
      <c r="R164">
        <f>IFERROR(SMALL(Q5:Q343,ROW()-ROW($R$5)+1),"")</f>
        <v>0</v>
      </c>
      <c r="T164">
        <f>IFERROR(SUM(R5:R164),"")</f>
        <v>0</v>
      </c>
      <c r="U164">
        <f>IF(INDIRECT(ADDRESS($D164+2,U$2+1,,,"Instances"))="","",INDIRECT(ADDRESS($D164+2,U$2+1,,,"Instances")))</f>
        <v>0</v>
      </c>
      <c r="V164">
        <f>IFERROR(SMALL(U5:U343,ROW()-ROW($V$5)+1),"")</f>
        <v>0</v>
      </c>
      <c r="X164">
        <f>IFERROR(SUM(V5:V164),"")</f>
        <v>0</v>
      </c>
      <c r="Y164">
        <f>IF(INDIRECT(ADDRESS($D164+2,Y$2+1,,,"Instances"))="","",INDIRECT(ADDRESS($D164+2,Y$2+1,,,"Instances")))</f>
        <v>0</v>
      </c>
      <c r="Z164">
        <f>IFERROR(SMALL(Y5:Y343,ROW()-ROW($Z$5)+1),"")</f>
        <v>0</v>
      </c>
      <c r="AB164">
        <f>IFERROR(SUM(Z5:Z164),"")</f>
        <v>0</v>
      </c>
      <c r="AC164">
        <f>IF(INDIRECT(ADDRESS($D164+2,AC$2+1,,,"Instances"))="","",INDIRECT(ADDRESS($D164+2,AC$2+1,,,"Instances")))</f>
        <v>0</v>
      </c>
      <c r="AD164">
        <f>IFERROR(SMALL(AC5:AC343,ROW()-ROW($AD$5)+1),"")</f>
        <v>0</v>
      </c>
      <c r="AF164">
        <f>IFERROR(SUM(AD5:AD164),"")</f>
        <v>0</v>
      </c>
      <c r="AG164">
        <f>IF(INDIRECT(ADDRESS($D164+2,AG$2+1,,,"Instances"))="","",INDIRECT(ADDRESS($D164+2,AG$2+1,,,"Instances")))</f>
        <v>0</v>
      </c>
      <c r="AH164">
        <f>IFERROR(SMALL(AG5:AG343,ROW()-ROW($AH$5)+1),"")</f>
        <v>0</v>
      </c>
      <c r="AJ164">
        <f>IFERROR(SUM(AH5:AH164),"")</f>
        <v>0</v>
      </c>
      <c r="AL164">
        <v>160</v>
      </c>
      <c r="AM164" cm="1">
        <f t="array" ref="AM164">_xlfn.SWITCH(Charts!$B$3,"average", AVERAGE(INDIRECT(ADDRESS(159+3,AM$2+1,,,"Instances") &amp; ":" &amp; ADDRESS(159+3,AM$2+1))),"median", MEDIAN(INDIRECT(ADDRESS(159+3,AM$2+1,,,"Instances") &amp; ":" &amp; ADDRESS(159+3,AM$2+1))),"min", MIN(INDIRECT(ADDRESS(159+3,AM$2+1,,,"Instances") &amp; ":" &amp; ADDRESS(159+3,AM$2+1))),"max", MAX(INDIRECT(ADDRESS(159+3,AM$2+1,,,"Instances") &amp; ":" &amp; ADDRESS(159+3,AM$2+1))),"diff", MAX(INDIRECT(ADDRESS(159+3,AM$2+1,,,"Instances") &amp; ":" &amp; ADDRESS(159+3,AM$2+1)))-MIN(INDIRECT(ADDRESS(159+3,AM$2+1,,,"Instances") &amp; ":" &amp; ADDRESS(159+3,AM$2+1))))</f>
        <v>0</v>
      </c>
      <c r="AN164">
        <f>IFERROR(SMALL(AM5:AM343,ROW()-ROW($AN$5)+1),"")</f>
        <v>0</v>
      </c>
      <c r="AP164">
        <f>IFERROR(SUM(AN5:AN164),"")</f>
        <v>0</v>
      </c>
      <c r="AQ164" cm="1">
        <f t="array" ref="AQ164">_xlfn.SWITCH(Charts!$B$3,"average", AVERAGE(INDIRECT(ADDRESS(159+3,AQ$2+1,,,"Instances") &amp; ":" &amp; ADDRESS(159+3,AQ$2+1))),"median", MEDIAN(INDIRECT(ADDRESS(159+3,AQ$2+1,,,"Instances") &amp; ":" &amp; ADDRESS(159+3,AQ$2+1))),"min", MIN(INDIRECT(ADDRESS(159+3,AQ$2+1,,,"Instances") &amp; ":" &amp; ADDRESS(159+3,AQ$2+1))),"max", MAX(INDIRECT(ADDRESS(159+3,AQ$2+1,,,"Instances") &amp; ":" &amp; ADDRESS(159+3,AQ$2+1))),"diff", MAX(INDIRECT(ADDRESS(159+3,AQ$2+1,,,"Instances") &amp; ":" &amp; ADDRESS(159+3,AQ$2+1)))-MIN(INDIRECT(ADDRESS(159+3,AQ$2+1,,,"Instances") &amp; ":" &amp; ADDRESS(159+3,AQ$2+1))))</f>
        <v>0</v>
      </c>
      <c r="AR164">
        <f>IFERROR(SMALL(AQ5:AQ343,ROW()-ROW($AR$5)+1),"")</f>
        <v>0</v>
      </c>
      <c r="AT164">
        <f>IFERROR(SUM(AR5:AR164),"")</f>
        <v>0</v>
      </c>
      <c r="AU164" cm="1">
        <f t="array" ref="AU164">_xlfn.SWITCH(Charts!$B$3,"average", AVERAGE(INDIRECT(ADDRESS(159+3,AU$2+1,,,"Instances") &amp; ":" &amp; ADDRESS(159+3,AU$2+1))),"median", MEDIAN(INDIRECT(ADDRESS(159+3,AU$2+1,,,"Instances") &amp; ":" &amp; ADDRESS(159+3,AU$2+1))),"min", MIN(INDIRECT(ADDRESS(159+3,AU$2+1,,,"Instances") &amp; ":" &amp; ADDRESS(159+3,AU$2+1))),"max", MAX(INDIRECT(ADDRESS(159+3,AU$2+1,,,"Instances") &amp; ":" &amp; ADDRESS(159+3,AU$2+1))),"diff", MAX(INDIRECT(ADDRESS(159+3,AU$2+1,,,"Instances") &amp; ":" &amp; ADDRESS(159+3,AU$2+1)))-MIN(INDIRECT(ADDRESS(159+3,AU$2+1,,,"Instances") &amp; ":" &amp; ADDRESS(159+3,AU$2+1))))</f>
        <v>0</v>
      </c>
      <c r="AV164">
        <f>IFERROR(SMALL(AU5:AU343,ROW()-ROW($AV$5)+1),"")</f>
        <v>0</v>
      </c>
      <c r="AX164">
        <f>IFERROR(SUM(AV5:AV164),"")</f>
        <v>0</v>
      </c>
      <c r="AY164" cm="1">
        <f t="array" ref="AY164">_xlfn.SWITCH(Charts!$B$3,"average", AVERAGE(INDIRECT(ADDRESS(159+3,AY$2+1,,,"Instances") &amp; ":" &amp; ADDRESS(159+3,AY$2+1))),"median", MEDIAN(INDIRECT(ADDRESS(159+3,AY$2+1,,,"Instances") &amp; ":" &amp; ADDRESS(159+3,AY$2+1))),"min", MIN(INDIRECT(ADDRESS(159+3,AY$2+1,,,"Instances") &amp; ":" &amp; ADDRESS(159+3,AY$2+1))),"max", MAX(INDIRECT(ADDRESS(159+3,AY$2+1,,,"Instances") &amp; ":" &amp; ADDRESS(159+3,AY$2+1))),"diff", MAX(INDIRECT(ADDRESS(159+3,AY$2+1,,,"Instances") &amp; ":" &amp; ADDRESS(159+3,AY$2+1)))-MIN(INDIRECT(ADDRESS(159+3,AY$2+1,,,"Instances") &amp; ":" &amp; ADDRESS(159+3,AY$2+1))))</f>
        <v>0</v>
      </c>
      <c r="AZ164">
        <f>IFERROR(SMALL(AY5:AY343,ROW()-ROW($AZ$5)+1),"")</f>
        <v>0</v>
      </c>
      <c r="BB164">
        <f>IFERROR(SUM(AZ5:AZ164),"")</f>
        <v>0</v>
      </c>
      <c r="BC164" cm="1">
        <f t="array" ref="BC164">_xlfn.SWITCH(Charts!$B$3,"average", AVERAGE(INDIRECT(ADDRESS(159+3,BC$2+1,,,"Instances") &amp; ":" &amp; ADDRESS(159+3,BC$2+1))),"median", MEDIAN(INDIRECT(ADDRESS(159+3,BC$2+1,,,"Instances") &amp; ":" &amp; ADDRESS(159+3,BC$2+1))),"min", MIN(INDIRECT(ADDRESS(159+3,BC$2+1,,,"Instances") &amp; ":" &amp; ADDRESS(159+3,BC$2+1))),"max", MAX(INDIRECT(ADDRESS(159+3,BC$2+1,,,"Instances") &amp; ":" &amp; ADDRESS(159+3,BC$2+1))),"diff", MAX(INDIRECT(ADDRESS(159+3,BC$2+1,,,"Instances") &amp; ":" &amp; ADDRESS(159+3,BC$2+1)))-MIN(INDIRECT(ADDRESS(159+3,BC$2+1,,,"Instances") &amp; ":" &amp; ADDRESS(159+3,BC$2+1))))</f>
        <v>0</v>
      </c>
      <c r="BD164">
        <f>IFERROR(SMALL(BC5:BC343,ROW()-ROW($BD$5)+1),"")</f>
        <v>0</v>
      </c>
      <c r="BF164">
        <f>IFERROR(SUM(BD5:BD164),"")</f>
        <v>0</v>
      </c>
      <c r="BG164" cm="1">
        <f t="array" ref="BG164">_xlfn.SWITCH(Charts!$B$3,"average", AVERAGE(INDIRECT(ADDRESS(159+3,BG$2+1,,,"Instances") &amp; ":" &amp; ADDRESS(159+3,BG$2+1))),"median", MEDIAN(INDIRECT(ADDRESS(159+3,BG$2+1,,,"Instances") &amp; ":" &amp; ADDRESS(159+3,BG$2+1))),"min", MIN(INDIRECT(ADDRESS(159+3,BG$2+1,,,"Instances") &amp; ":" &amp; ADDRESS(159+3,BG$2+1))),"max", MAX(INDIRECT(ADDRESS(159+3,BG$2+1,,,"Instances") &amp; ":" &amp; ADDRESS(159+3,BG$2+1))),"diff", MAX(INDIRECT(ADDRESS(159+3,BG$2+1,,,"Instances") &amp; ":" &amp; ADDRESS(159+3,BG$2+1)))-MIN(INDIRECT(ADDRESS(159+3,BG$2+1,,,"Instances") &amp; ":" &amp; ADDRESS(159+3,BG$2+1))))</f>
        <v>0</v>
      </c>
      <c r="BH164">
        <f>IFERROR(SMALL(BG5:BG343,ROW()-ROW($BH$5)+1),"")</f>
        <v>0</v>
      </c>
      <c r="BJ164">
        <f>IFERROR(SUM(BH5:BH164),"")</f>
        <v>0</v>
      </c>
      <c r="BK164" cm="1">
        <f t="array" ref="BK164">_xlfn.SWITCH(Charts!$B$3,"average", AVERAGE(INDIRECT(ADDRESS(159+3,BK$2+1,,,"Instances") &amp; ":" &amp; ADDRESS(159+3,BK$2+1))),"median", MEDIAN(INDIRECT(ADDRESS(159+3,BK$2+1,,,"Instances") &amp; ":" &amp; ADDRESS(159+3,BK$2+1))),"min", MIN(INDIRECT(ADDRESS(159+3,BK$2+1,,,"Instances") &amp; ":" &amp; ADDRESS(159+3,BK$2+1))),"max", MAX(INDIRECT(ADDRESS(159+3,BK$2+1,,,"Instances") &amp; ":" &amp; ADDRESS(159+3,BK$2+1))),"diff", MAX(INDIRECT(ADDRESS(159+3,BK$2+1,,,"Instances") &amp; ":" &amp; ADDRESS(159+3,BK$2+1)))-MIN(INDIRECT(ADDRESS(159+3,BK$2+1,,,"Instances") &amp; ":" &amp; ADDRESS(159+3,BK$2+1))))</f>
        <v>0</v>
      </c>
      <c r="BL164">
        <f>IFERROR(SMALL(BK5:BK343,ROW()-ROW($BL$5)+1),"")</f>
        <v>0</v>
      </c>
      <c r="BN164">
        <f>IFERROR(SUM(BL5:BL164),"")</f>
        <v>0</v>
      </c>
      <c r="BO164" cm="1">
        <f t="array" ref="BO164">_xlfn.SWITCH(Charts!$B$3,"average", AVERAGE(INDIRECT(ADDRESS(159+3,BO$2+1,,,"Instances") &amp; ":" &amp; ADDRESS(159+3,BO$2+1))),"median", MEDIAN(INDIRECT(ADDRESS(159+3,BO$2+1,,,"Instances") &amp; ":" &amp; ADDRESS(159+3,BO$2+1))),"min", MIN(INDIRECT(ADDRESS(159+3,BO$2+1,,,"Instances") &amp; ":" &amp; ADDRESS(159+3,BO$2+1))),"max", MAX(INDIRECT(ADDRESS(159+3,BO$2+1,,,"Instances") &amp; ":" &amp; ADDRESS(159+3,BO$2+1))),"diff", MAX(INDIRECT(ADDRESS(159+3,BO$2+1,,,"Instances") &amp; ":" &amp; ADDRESS(159+3,BO$2+1)))-MIN(INDIRECT(ADDRESS(159+3,BO$2+1,,,"Instances") &amp; ":" &amp; ADDRESS(159+3,BO$2+1))))</f>
        <v>0</v>
      </c>
      <c r="BP164">
        <f>IFERROR(SMALL(BO5:BO343,ROW()-ROW($BP$5)+1),"")</f>
        <v>0</v>
      </c>
      <c r="BR164">
        <f>IFERROR(SUM(BP5:BP164),"")</f>
        <v>0</v>
      </c>
      <c r="BU164">
        <f>IF(Charts!$B$3="none",E1866,IF(AM1866="",NA(),AM1866))</f>
        <v>0</v>
      </c>
      <c r="BV164">
        <f>IF(Charts!$B$3="none",F1866,IF(AN1866="",NA(),AN1866))</f>
        <v>0</v>
      </c>
      <c r="BW164">
        <f>IF(Charts!$B$3="none",G1866,IF(AO1866="",NA(),AO1866))</f>
        <v>0</v>
      </c>
      <c r="BX164">
        <f>IF(Charts!$B$3="none",H1866,IF(AP1866="",NA(),AP1866))</f>
        <v>0</v>
      </c>
      <c r="BY164">
        <f>IF(Charts!$B$3="none",I1866,IF(AQ1866="",NA(),AQ1866))</f>
        <v>0</v>
      </c>
      <c r="BZ164">
        <f>IF(Charts!$B$3="none",J1866,IF(AR1866="",NA(),AR1866))</f>
        <v>0</v>
      </c>
      <c r="CA164">
        <f>IF(Charts!$B$3="none",K1866,IF(AS1866="",NA(),AS1866))</f>
        <v>0</v>
      </c>
      <c r="CB164">
        <f>IF(Charts!$B$3="none",L1866,IF(AT1866="",NA(),AT1866))</f>
        <v>0</v>
      </c>
      <c r="CC164">
        <f>IF(Charts!$B$3="none",M1866,IF(AU1866="",NA(),AU1866))</f>
        <v>0</v>
      </c>
      <c r="CD164">
        <f>IF(Charts!$B$3="none",N1866,IF(AV1866="",NA(),AV1866))</f>
        <v>0</v>
      </c>
      <c r="CE164">
        <f>IF(Charts!$B$3="none",O1866,IF(AW1866="",NA(),AW1866))</f>
        <v>0</v>
      </c>
      <c r="CF164">
        <f>IF(Charts!$B$3="none",P1866,IF(AX1866="",NA(),AX1866))</f>
        <v>0</v>
      </c>
      <c r="CG164">
        <f>IF(Charts!$B$3="none",Q1866,IF(AY1866="",NA(),AY1866))</f>
        <v>0</v>
      </c>
      <c r="CH164">
        <f>IF(Charts!$B$3="none",R1866,IF(AZ1866="",NA(),AZ1866))</f>
        <v>0</v>
      </c>
      <c r="CI164">
        <f>IF(Charts!$B$3="none",S1866,IF(BA1866="",NA(),BA1866))</f>
        <v>0</v>
      </c>
      <c r="CJ164">
        <f>IF(Charts!$B$3="none",T1866,IF(BB1866="",NA(),BB1866))</f>
        <v>0</v>
      </c>
      <c r="CK164">
        <f>IF(Charts!$B$3="none",U1866,IF(BC1866="",NA(),BC1866))</f>
        <v>0</v>
      </c>
      <c r="CL164">
        <f>IF(Charts!$B$3="none",V1866,IF(BD1866="",NA(),BD1866))</f>
        <v>0</v>
      </c>
      <c r="CM164">
        <f>IF(Charts!$B$3="none",W1866,IF(BE1866="",NA(),BE1866))</f>
        <v>0</v>
      </c>
      <c r="CN164">
        <f>IF(Charts!$B$3="none",X1866,IF(BF1866="",NA(),BF1866))</f>
        <v>0</v>
      </c>
      <c r="CO164">
        <f>IF(Charts!$B$3="none",Y1866,IF(BG1866="",NA(),BG1866))</f>
        <v>0</v>
      </c>
      <c r="CP164">
        <f>IF(Charts!$B$3="none",Z1866,IF(BH1866="",NA(),BH1866))</f>
        <v>0</v>
      </c>
      <c r="CQ164">
        <f>IF(Charts!$B$3="none",AA1866,IF(BI1866="",NA(),BI1866))</f>
        <v>0</v>
      </c>
      <c r="CR164">
        <f>IF(Charts!$B$3="none",AB1866,IF(BJ1866="",NA(),BJ1866))</f>
        <v>0</v>
      </c>
      <c r="CS164">
        <f>IF(Charts!$B$3="none",AC1866,IF(BK1866="",NA(),BK1866))</f>
        <v>0</v>
      </c>
      <c r="CT164">
        <f>IF(Charts!$B$3="none",AD1866,IF(BL1866="",NA(),BL1866))</f>
        <v>0</v>
      </c>
      <c r="CU164">
        <f>IF(Charts!$B$3="none",AE1866,IF(BM1866="",NA(),BM1866))</f>
        <v>0</v>
      </c>
      <c r="CV164">
        <f>IF(Charts!$B$3="none",AF1866,IF(BN1866="",NA(),BN1866))</f>
        <v>0</v>
      </c>
      <c r="CW164">
        <f>IF(Charts!$B$3="none",AG1866,IF(BO1866="",NA(),BO1866))</f>
        <v>0</v>
      </c>
      <c r="CX164">
        <f>IF(Charts!$B$3="none",AH1866,IF(BP1866="",NA(),BP1866))</f>
        <v>0</v>
      </c>
      <c r="CY164">
        <f>IF(Charts!$B$3="none",AI1866,IF(BQ1866="",NA(),BQ1866))</f>
        <v>0</v>
      </c>
      <c r="CZ164">
        <f>IF(Charts!$B$3="none",AJ1866,IF(BR1866="",NA(),BR1866))</f>
        <v>0</v>
      </c>
    </row>
    <row r="165" spans="4:104">
      <c r="D165">
        <v>161</v>
      </c>
      <c r="E165">
        <f>IF(INDIRECT(ADDRESS($D165+2,E$2+1,,,"Instances"))="","",INDIRECT(ADDRESS($D165+2,E$2+1,,,"Instances")))</f>
        <v>0</v>
      </c>
      <c r="F165">
        <f>IFERROR(SMALL(E5:E343,ROW()-ROW($F$5)+1),"")</f>
        <v>0</v>
      </c>
      <c r="H165">
        <f>IFERROR(SUM(F5:F165),"")</f>
        <v>0</v>
      </c>
      <c r="I165">
        <f>IF(INDIRECT(ADDRESS($D165+2,I$2+1,,,"Instances"))="","",INDIRECT(ADDRESS($D165+2,I$2+1,,,"Instances")))</f>
        <v>0</v>
      </c>
      <c r="J165">
        <f>IFERROR(SMALL(I5:I343,ROW()-ROW($J$5)+1),"")</f>
        <v>0</v>
      </c>
      <c r="L165">
        <f>IFERROR(SUM(J5:J165),"")</f>
        <v>0</v>
      </c>
      <c r="M165">
        <f>IF(INDIRECT(ADDRESS($D165+2,M$2+1,,,"Instances"))="","",INDIRECT(ADDRESS($D165+2,M$2+1,,,"Instances")))</f>
        <v>0</v>
      </c>
      <c r="N165">
        <f>IFERROR(SMALL(M5:M343,ROW()-ROW($N$5)+1),"")</f>
        <v>0</v>
      </c>
      <c r="P165">
        <f>IFERROR(SUM(N5:N165),"")</f>
        <v>0</v>
      </c>
      <c r="Q165">
        <f>IF(INDIRECT(ADDRESS($D165+2,Q$2+1,,,"Instances"))="","",INDIRECT(ADDRESS($D165+2,Q$2+1,,,"Instances")))</f>
        <v>0</v>
      </c>
      <c r="R165">
        <f>IFERROR(SMALL(Q5:Q343,ROW()-ROW($R$5)+1),"")</f>
        <v>0</v>
      </c>
      <c r="T165">
        <f>IFERROR(SUM(R5:R165),"")</f>
        <v>0</v>
      </c>
      <c r="U165">
        <f>IF(INDIRECT(ADDRESS($D165+2,U$2+1,,,"Instances"))="","",INDIRECT(ADDRESS($D165+2,U$2+1,,,"Instances")))</f>
        <v>0</v>
      </c>
      <c r="V165">
        <f>IFERROR(SMALL(U5:U343,ROW()-ROW($V$5)+1),"")</f>
        <v>0</v>
      </c>
      <c r="X165">
        <f>IFERROR(SUM(V5:V165),"")</f>
        <v>0</v>
      </c>
      <c r="Y165">
        <f>IF(INDIRECT(ADDRESS($D165+2,Y$2+1,,,"Instances"))="","",INDIRECT(ADDRESS($D165+2,Y$2+1,,,"Instances")))</f>
        <v>0</v>
      </c>
      <c r="Z165">
        <f>IFERROR(SMALL(Y5:Y343,ROW()-ROW($Z$5)+1),"")</f>
        <v>0</v>
      </c>
      <c r="AB165">
        <f>IFERROR(SUM(Z5:Z165),"")</f>
        <v>0</v>
      </c>
      <c r="AC165">
        <f>IF(INDIRECT(ADDRESS($D165+2,AC$2+1,,,"Instances"))="","",INDIRECT(ADDRESS($D165+2,AC$2+1,,,"Instances")))</f>
        <v>0</v>
      </c>
      <c r="AD165">
        <f>IFERROR(SMALL(AC5:AC343,ROW()-ROW($AD$5)+1),"")</f>
        <v>0</v>
      </c>
      <c r="AF165">
        <f>IFERROR(SUM(AD5:AD165),"")</f>
        <v>0</v>
      </c>
      <c r="AG165">
        <f>IF(INDIRECT(ADDRESS($D165+2,AG$2+1,,,"Instances"))="","",INDIRECT(ADDRESS($D165+2,AG$2+1,,,"Instances")))</f>
        <v>0</v>
      </c>
      <c r="AH165">
        <f>IFERROR(SMALL(AG5:AG343,ROW()-ROW($AH$5)+1),"")</f>
        <v>0</v>
      </c>
      <c r="AJ165">
        <f>IFERROR(SUM(AH5:AH165),"")</f>
        <v>0</v>
      </c>
      <c r="AL165">
        <v>161</v>
      </c>
      <c r="AM165" cm="1">
        <f t="array" ref="AM165">_xlfn.SWITCH(Charts!$B$3,"average", AVERAGE(INDIRECT(ADDRESS(160+3,AM$2+1,,,"Instances") &amp; ":" &amp; ADDRESS(160+3,AM$2+1))),"median", MEDIAN(INDIRECT(ADDRESS(160+3,AM$2+1,,,"Instances") &amp; ":" &amp; ADDRESS(160+3,AM$2+1))),"min", MIN(INDIRECT(ADDRESS(160+3,AM$2+1,,,"Instances") &amp; ":" &amp; ADDRESS(160+3,AM$2+1))),"max", MAX(INDIRECT(ADDRESS(160+3,AM$2+1,,,"Instances") &amp; ":" &amp; ADDRESS(160+3,AM$2+1))),"diff", MAX(INDIRECT(ADDRESS(160+3,AM$2+1,,,"Instances") &amp; ":" &amp; ADDRESS(160+3,AM$2+1)))-MIN(INDIRECT(ADDRESS(160+3,AM$2+1,,,"Instances") &amp; ":" &amp; ADDRESS(160+3,AM$2+1))))</f>
        <v>0</v>
      </c>
      <c r="AN165">
        <f>IFERROR(SMALL(AM5:AM343,ROW()-ROW($AN$5)+1),"")</f>
        <v>0</v>
      </c>
      <c r="AP165">
        <f>IFERROR(SUM(AN5:AN165),"")</f>
        <v>0</v>
      </c>
      <c r="AQ165" cm="1">
        <f t="array" ref="AQ165">_xlfn.SWITCH(Charts!$B$3,"average", AVERAGE(INDIRECT(ADDRESS(160+3,AQ$2+1,,,"Instances") &amp; ":" &amp; ADDRESS(160+3,AQ$2+1))),"median", MEDIAN(INDIRECT(ADDRESS(160+3,AQ$2+1,,,"Instances") &amp; ":" &amp; ADDRESS(160+3,AQ$2+1))),"min", MIN(INDIRECT(ADDRESS(160+3,AQ$2+1,,,"Instances") &amp; ":" &amp; ADDRESS(160+3,AQ$2+1))),"max", MAX(INDIRECT(ADDRESS(160+3,AQ$2+1,,,"Instances") &amp; ":" &amp; ADDRESS(160+3,AQ$2+1))),"diff", MAX(INDIRECT(ADDRESS(160+3,AQ$2+1,,,"Instances") &amp; ":" &amp; ADDRESS(160+3,AQ$2+1)))-MIN(INDIRECT(ADDRESS(160+3,AQ$2+1,,,"Instances") &amp; ":" &amp; ADDRESS(160+3,AQ$2+1))))</f>
        <v>0</v>
      </c>
      <c r="AR165">
        <f>IFERROR(SMALL(AQ5:AQ343,ROW()-ROW($AR$5)+1),"")</f>
        <v>0</v>
      </c>
      <c r="AT165">
        <f>IFERROR(SUM(AR5:AR165),"")</f>
        <v>0</v>
      </c>
      <c r="AU165" cm="1">
        <f t="array" ref="AU165">_xlfn.SWITCH(Charts!$B$3,"average", AVERAGE(INDIRECT(ADDRESS(160+3,AU$2+1,,,"Instances") &amp; ":" &amp; ADDRESS(160+3,AU$2+1))),"median", MEDIAN(INDIRECT(ADDRESS(160+3,AU$2+1,,,"Instances") &amp; ":" &amp; ADDRESS(160+3,AU$2+1))),"min", MIN(INDIRECT(ADDRESS(160+3,AU$2+1,,,"Instances") &amp; ":" &amp; ADDRESS(160+3,AU$2+1))),"max", MAX(INDIRECT(ADDRESS(160+3,AU$2+1,,,"Instances") &amp; ":" &amp; ADDRESS(160+3,AU$2+1))),"diff", MAX(INDIRECT(ADDRESS(160+3,AU$2+1,,,"Instances") &amp; ":" &amp; ADDRESS(160+3,AU$2+1)))-MIN(INDIRECT(ADDRESS(160+3,AU$2+1,,,"Instances") &amp; ":" &amp; ADDRESS(160+3,AU$2+1))))</f>
        <v>0</v>
      </c>
      <c r="AV165">
        <f>IFERROR(SMALL(AU5:AU343,ROW()-ROW($AV$5)+1),"")</f>
        <v>0</v>
      </c>
      <c r="AX165">
        <f>IFERROR(SUM(AV5:AV165),"")</f>
        <v>0</v>
      </c>
      <c r="AY165" cm="1">
        <f t="array" ref="AY165">_xlfn.SWITCH(Charts!$B$3,"average", AVERAGE(INDIRECT(ADDRESS(160+3,AY$2+1,,,"Instances") &amp; ":" &amp; ADDRESS(160+3,AY$2+1))),"median", MEDIAN(INDIRECT(ADDRESS(160+3,AY$2+1,,,"Instances") &amp; ":" &amp; ADDRESS(160+3,AY$2+1))),"min", MIN(INDIRECT(ADDRESS(160+3,AY$2+1,,,"Instances") &amp; ":" &amp; ADDRESS(160+3,AY$2+1))),"max", MAX(INDIRECT(ADDRESS(160+3,AY$2+1,,,"Instances") &amp; ":" &amp; ADDRESS(160+3,AY$2+1))),"diff", MAX(INDIRECT(ADDRESS(160+3,AY$2+1,,,"Instances") &amp; ":" &amp; ADDRESS(160+3,AY$2+1)))-MIN(INDIRECT(ADDRESS(160+3,AY$2+1,,,"Instances") &amp; ":" &amp; ADDRESS(160+3,AY$2+1))))</f>
        <v>0</v>
      </c>
      <c r="AZ165">
        <f>IFERROR(SMALL(AY5:AY343,ROW()-ROW($AZ$5)+1),"")</f>
        <v>0</v>
      </c>
      <c r="BB165">
        <f>IFERROR(SUM(AZ5:AZ165),"")</f>
        <v>0</v>
      </c>
      <c r="BC165" cm="1">
        <f t="array" ref="BC165">_xlfn.SWITCH(Charts!$B$3,"average", AVERAGE(INDIRECT(ADDRESS(160+3,BC$2+1,,,"Instances") &amp; ":" &amp; ADDRESS(160+3,BC$2+1))),"median", MEDIAN(INDIRECT(ADDRESS(160+3,BC$2+1,,,"Instances") &amp; ":" &amp; ADDRESS(160+3,BC$2+1))),"min", MIN(INDIRECT(ADDRESS(160+3,BC$2+1,,,"Instances") &amp; ":" &amp; ADDRESS(160+3,BC$2+1))),"max", MAX(INDIRECT(ADDRESS(160+3,BC$2+1,,,"Instances") &amp; ":" &amp; ADDRESS(160+3,BC$2+1))),"diff", MAX(INDIRECT(ADDRESS(160+3,BC$2+1,,,"Instances") &amp; ":" &amp; ADDRESS(160+3,BC$2+1)))-MIN(INDIRECT(ADDRESS(160+3,BC$2+1,,,"Instances") &amp; ":" &amp; ADDRESS(160+3,BC$2+1))))</f>
        <v>0</v>
      </c>
      <c r="BD165">
        <f>IFERROR(SMALL(BC5:BC343,ROW()-ROW($BD$5)+1),"")</f>
        <v>0</v>
      </c>
      <c r="BF165">
        <f>IFERROR(SUM(BD5:BD165),"")</f>
        <v>0</v>
      </c>
      <c r="BG165" cm="1">
        <f t="array" ref="BG165">_xlfn.SWITCH(Charts!$B$3,"average", AVERAGE(INDIRECT(ADDRESS(160+3,BG$2+1,,,"Instances") &amp; ":" &amp; ADDRESS(160+3,BG$2+1))),"median", MEDIAN(INDIRECT(ADDRESS(160+3,BG$2+1,,,"Instances") &amp; ":" &amp; ADDRESS(160+3,BG$2+1))),"min", MIN(INDIRECT(ADDRESS(160+3,BG$2+1,,,"Instances") &amp; ":" &amp; ADDRESS(160+3,BG$2+1))),"max", MAX(INDIRECT(ADDRESS(160+3,BG$2+1,,,"Instances") &amp; ":" &amp; ADDRESS(160+3,BG$2+1))),"diff", MAX(INDIRECT(ADDRESS(160+3,BG$2+1,,,"Instances") &amp; ":" &amp; ADDRESS(160+3,BG$2+1)))-MIN(INDIRECT(ADDRESS(160+3,BG$2+1,,,"Instances") &amp; ":" &amp; ADDRESS(160+3,BG$2+1))))</f>
        <v>0</v>
      </c>
      <c r="BH165">
        <f>IFERROR(SMALL(BG5:BG343,ROW()-ROW($BH$5)+1),"")</f>
        <v>0</v>
      </c>
      <c r="BJ165">
        <f>IFERROR(SUM(BH5:BH165),"")</f>
        <v>0</v>
      </c>
      <c r="BK165" cm="1">
        <f t="array" ref="BK165">_xlfn.SWITCH(Charts!$B$3,"average", AVERAGE(INDIRECT(ADDRESS(160+3,BK$2+1,,,"Instances") &amp; ":" &amp; ADDRESS(160+3,BK$2+1))),"median", MEDIAN(INDIRECT(ADDRESS(160+3,BK$2+1,,,"Instances") &amp; ":" &amp; ADDRESS(160+3,BK$2+1))),"min", MIN(INDIRECT(ADDRESS(160+3,BK$2+1,,,"Instances") &amp; ":" &amp; ADDRESS(160+3,BK$2+1))),"max", MAX(INDIRECT(ADDRESS(160+3,BK$2+1,,,"Instances") &amp; ":" &amp; ADDRESS(160+3,BK$2+1))),"diff", MAX(INDIRECT(ADDRESS(160+3,BK$2+1,,,"Instances") &amp; ":" &amp; ADDRESS(160+3,BK$2+1)))-MIN(INDIRECT(ADDRESS(160+3,BK$2+1,,,"Instances") &amp; ":" &amp; ADDRESS(160+3,BK$2+1))))</f>
        <v>0</v>
      </c>
      <c r="BL165">
        <f>IFERROR(SMALL(BK5:BK343,ROW()-ROW($BL$5)+1),"")</f>
        <v>0</v>
      </c>
      <c r="BN165">
        <f>IFERROR(SUM(BL5:BL165),"")</f>
        <v>0</v>
      </c>
      <c r="BO165" cm="1">
        <f t="array" ref="BO165">_xlfn.SWITCH(Charts!$B$3,"average", AVERAGE(INDIRECT(ADDRESS(160+3,BO$2+1,,,"Instances") &amp; ":" &amp; ADDRESS(160+3,BO$2+1))),"median", MEDIAN(INDIRECT(ADDRESS(160+3,BO$2+1,,,"Instances") &amp; ":" &amp; ADDRESS(160+3,BO$2+1))),"min", MIN(INDIRECT(ADDRESS(160+3,BO$2+1,,,"Instances") &amp; ":" &amp; ADDRESS(160+3,BO$2+1))),"max", MAX(INDIRECT(ADDRESS(160+3,BO$2+1,,,"Instances") &amp; ":" &amp; ADDRESS(160+3,BO$2+1))),"diff", MAX(INDIRECT(ADDRESS(160+3,BO$2+1,,,"Instances") &amp; ":" &amp; ADDRESS(160+3,BO$2+1)))-MIN(INDIRECT(ADDRESS(160+3,BO$2+1,,,"Instances") &amp; ":" &amp; ADDRESS(160+3,BO$2+1))))</f>
        <v>0</v>
      </c>
      <c r="BP165">
        <f>IFERROR(SMALL(BO5:BO343,ROW()-ROW($BP$5)+1),"")</f>
        <v>0</v>
      </c>
      <c r="BR165">
        <f>IFERROR(SUM(BP5:BP165),"")</f>
        <v>0</v>
      </c>
      <c r="BU165">
        <f>IF(Charts!$B$3="none",E1867,IF(AM1867="",NA(),AM1867))</f>
        <v>0</v>
      </c>
      <c r="BV165">
        <f>IF(Charts!$B$3="none",F1867,IF(AN1867="",NA(),AN1867))</f>
        <v>0</v>
      </c>
      <c r="BW165">
        <f>IF(Charts!$B$3="none",G1867,IF(AO1867="",NA(),AO1867))</f>
        <v>0</v>
      </c>
      <c r="BX165">
        <f>IF(Charts!$B$3="none",H1867,IF(AP1867="",NA(),AP1867))</f>
        <v>0</v>
      </c>
      <c r="BY165">
        <f>IF(Charts!$B$3="none",I1867,IF(AQ1867="",NA(),AQ1867))</f>
        <v>0</v>
      </c>
      <c r="BZ165">
        <f>IF(Charts!$B$3="none",J1867,IF(AR1867="",NA(),AR1867))</f>
        <v>0</v>
      </c>
      <c r="CA165">
        <f>IF(Charts!$B$3="none",K1867,IF(AS1867="",NA(),AS1867))</f>
        <v>0</v>
      </c>
      <c r="CB165">
        <f>IF(Charts!$B$3="none",L1867,IF(AT1867="",NA(),AT1867))</f>
        <v>0</v>
      </c>
      <c r="CC165">
        <f>IF(Charts!$B$3="none",M1867,IF(AU1867="",NA(),AU1867))</f>
        <v>0</v>
      </c>
      <c r="CD165">
        <f>IF(Charts!$B$3="none",N1867,IF(AV1867="",NA(),AV1867))</f>
        <v>0</v>
      </c>
      <c r="CE165">
        <f>IF(Charts!$B$3="none",O1867,IF(AW1867="",NA(),AW1867))</f>
        <v>0</v>
      </c>
      <c r="CF165">
        <f>IF(Charts!$B$3="none",P1867,IF(AX1867="",NA(),AX1867))</f>
        <v>0</v>
      </c>
      <c r="CG165">
        <f>IF(Charts!$B$3="none",Q1867,IF(AY1867="",NA(),AY1867))</f>
        <v>0</v>
      </c>
      <c r="CH165">
        <f>IF(Charts!$B$3="none",R1867,IF(AZ1867="",NA(),AZ1867))</f>
        <v>0</v>
      </c>
      <c r="CI165">
        <f>IF(Charts!$B$3="none",S1867,IF(BA1867="",NA(),BA1867))</f>
        <v>0</v>
      </c>
      <c r="CJ165">
        <f>IF(Charts!$B$3="none",T1867,IF(BB1867="",NA(),BB1867))</f>
        <v>0</v>
      </c>
      <c r="CK165">
        <f>IF(Charts!$B$3="none",U1867,IF(BC1867="",NA(),BC1867))</f>
        <v>0</v>
      </c>
      <c r="CL165">
        <f>IF(Charts!$B$3="none",V1867,IF(BD1867="",NA(),BD1867))</f>
        <v>0</v>
      </c>
      <c r="CM165">
        <f>IF(Charts!$B$3="none",W1867,IF(BE1867="",NA(),BE1867))</f>
        <v>0</v>
      </c>
      <c r="CN165">
        <f>IF(Charts!$B$3="none",X1867,IF(BF1867="",NA(),BF1867))</f>
        <v>0</v>
      </c>
      <c r="CO165">
        <f>IF(Charts!$B$3="none",Y1867,IF(BG1867="",NA(),BG1867))</f>
        <v>0</v>
      </c>
      <c r="CP165">
        <f>IF(Charts!$B$3="none",Z1867,IF(BH1867="",NA(),BH1867))</f>
        <v>0</v>
      </c>
      <c r="CQ165">
        <f>IF(Charts!$B$3="none",AA1867,IF(BI1867="",NA(),BI1867))</f>
        <v>0</v>
      </c>
      <c r="CR165">
        <f>IF(Charts!$B$3="none",AB1867,IF(BJ1867="",NA(),BJ1867))</f>
        <v>0</v>
      </c>
      <c r="CS165">
        <f>IF(Charts!$B$3="none",AC1867,IF(BK1867="",NA(),BK1867))</f>
        <v>0</v>
      </c>
      <c r="CT165">
        <f>IF(Charts!$B$3="none",AD1867,IF(BL1867="",NA(),BL1867))</f>
        <v>0</v>
      </c>
      <c r="CU165">
        <f>IF(Charts!$B$3="none",AE1867,IF(BM1867="",NA(),BM1867))</f>
        <v>0</v>
      </c>
      <c r="CV165">
        <f>IF(Charts!$B$3="none",AF1867,IF(BN1867="",NA(),BN1867))</f>
        <v>0</v>
      </c>
      <c r="CW165">
        <f>IF(Charts!$B$3="none",AG1867,IF(BO1867="",NA(),BO1867))</f>
        <v>0</v>
      </c>
      <c r="CX165">
        <f>IF(Charts!$B$3="none",AH1867,IF(BP1867="",NA(),BP1867))</f>
        <v>0</v>
      </c>
      <c r="CY165">
        <f>IF(Charts!$B$3="none",AI1867,IF(BQ1867="",NA(),BQ1867))</f>
        <v>0</v>
      </c>
      <c r="CZ165">
        <f>IF(Charts!$B$3="none",AJ1867,IF(BR1867="",NA(),BR1867))</f>
        <v>0</v>
      </c>
    </row>
    <row r="166" spans="4:104">
      <c r="D166">
        <v>162</v>
      </c>
      <c r="E166">
        <f>IF(INDIRECT(ADDRESS($D166+2,E$2+1,,,"Instances"))="","",INDIRECT(ADDRESS($D166+2,E$2+1,,,"Instances")))</f>
        <v>0</v>
      </c>
      <c r="F166">
        <f>IFERROR(SMALL(E5:E343,ROW()-ROW($F$5)+1),"")</f>
        <v>0</v>
      </c>
      <c r="H166">
        <f>IFERROR(SUM(F5:F166),"")</f>
        <v>0</v>
      </c>
      <c r="I166">
        <f>IF(INDIRECT(ADDRESS($D166+2,I$2+1,,,"Instances"))="","",INDIRECT(ADDRESS($D166+2,I$2+1,,,"Instances")))</f>
        <v>0</v>
      </c>
      <c r="J166">
        <f>IFERROR(SMALL(I5:I343,ROW()-ROW($J$5)+1),"")</f>
        <v>0</v>
      </c>
      <c r="L166">
        <f>IFERROR(SUM(J5:J166),"")</f>
        <v>0</v>
      </c>
      <c r="M166">
        <f>IF(INDIRECT(ADDRESS($D166+2,M$2+1,,,"Instances"))="","",INDIRECT(ADDRESS($D166+2,M$2+1,,,"Instances")))</f>
        <v>0</v>
      </c>
      <c r="N166">
        <f>IFERROR(SMALL(M5:M343,ROW()-ROW($N$5)+1),"")</f>
        <v>0</v>
      </c>
      <c r="P166">
        <f>IFERROR(SUM(N5:N166),"")</f>
        <v>0</v>
      </c>
      <c r="Q166">
        <f>IF(INDIRECT(ADDRESS($D166+2,Q$2+1,,,"Instances"))="","",INDIRECT(ADDRESS($D166+2,Q$2+1,,,"Instances")))</f>
        <v>0</v>
      </c>
      <c r="R166">
        <f>IFERROR(SMALL(Q5:Q343,ROW()-ROW($R$5)+1),"")</f>
        <v>0</v>
      </c>
      <c r="T166">
        <f>IFERROR(SUM(R5:R166),"")</f>
        <v>0</v>
      </c>
      <c r="U166">
        <f>IF(INDIRECT(ADDRESS($D166+2,U$2+1,,,"Instances"))="","",INDIRECT(ADDRESS($D166+2,U$2+1,,,"Instances")))</f>
        <v>0</v>
      </c>
      <c r="V166">
        <f>IFERROR(SMALL(U5:U343,ROW()-ROW($V$5)+1),"")</f>
        <v>0</v>
      </c>
      <c r="X166">
        <f>IFERROR(SUM(V5:V166),"")</f>
        <v>0</v>
      </c>
      <c r="Y166">
        <f>IF(INDIRECT(ADDRESS($D166+2,Y$2+1,,,"Instances"))="","",INDIRECT(ADDRESS($D166+2,Y$2+1,,,"Instances")))</f>
        <v>0</v>
      </c>
      <c r="Z166">
        <f>IFERROR(SMALL(Y5:Y343,ROW()-ROW($Z$5)+1),"")</f>
        <v>0</v>
      </c>
      <c r="AB166">
        <f>IFERROR(SUM(Z5:Z166),"")</f>
        <v>0</v>
      </c>
      <c r="AC166">
        <f>IF(INDIRECT(ADDRESS($D166+2,AC$2+1,,,"Instances"))="","",INDIRECT(ADDRESS($D166+2,AC$2+1,,,"Instances")))</f>
        <v>0</v>
      </c>
      <c r="AD166">
        <f>IFERROR(SMALL(AC5:AC343,ROW()-ROW($AD$5)+1),"")</f>
        <v>0</v>
      </c>
      <c r="AF166">
        <f>IFERROR(SUM(AD5:AD166),"")</f>
        <v>0</v>
      </c>
      <c r="AG166">
        <f>IF(INDIRECT(ADDRESS($D166+2,AG$2+1,,,"Instances"))="","",INDIRECT(ADDRESS($D166+2,AG$2+1,,,"Instances")))</f>
        <v>0</v>
      </c>
      <c r="AH166">
        <f>IFERROR(SMALL(AG5:AG343,ROW()-ROW($AH$5)+1),"")</f>
        <v>0</v>
      </c>
      <c r="AJ166">
        <f>IFERROR(SUM(AH5:AH166),"")</f>
        <v>0</v>
      </c>
      <c r="AL166">
        <v>162</v>
      </c>
      <c r="AM166" cm="1">
        <f t="array" ref="AM166">_xlfn.SWITCH(Charts!$B$3,"average", AVERAGE(INDIRECT(ADDRESS(161+3,AM$2+1,,,"Instances") &amp; ":" &amp; ADDRESS(161+3,AM$2+1))),"median", MEDIAN(INDIRECT(ADDRESS(161+3,AM$2+1,,,"Instances") &amp; ":" &amp; ADDRESS(161+3,AM$2+1))),"min", MIN(INDIRECT(ADDRESS(161+3,AM$2+1,,,"Instances") &amp; ":" &amp; ADDRESS(161+3,AM$2+1))),"max", MAX(INDIRECT(ADDRESS(161+3,AM$2+1,,,"Instances") &amp; ":" &amp; ADDRESS(161+3,AM$2+1))),"diff", MAX(INDIRECT(ADDRESS(161+3,AM$2+1,,,"Instances") &amp; ":" &amp; ADDRESS(161+3,AM$2+1)))-MIN(INDIRECT(ADDRESS(161+3,AM$2+1,,,"Instances") &amp; ":" &amp; ADDRESS(161+3,AM$2+1))))</f>
        <v>0</v>
      </c>
      <c r="AN166">
        <f>IFERROR(SMALL(AM5:AM343,ROW()-ROW($AN$5)+1),"")</f>
        <v>0</v>
      </c>
      <c r="AP166">
        <f>IFERROR(SUM(AN5:AN166),"")</f>
        <v>0</v>
      </c>
      <c r="AQ166" cm="1">
        <f t="array" ref="AQ166">_xlfn.SWITCH(Charts!$B$3,"average", AVERAGE(INDIRECT(ADDRESS(161+3,AQ$2+1,,,"Instances") &amp; ":" &amp; ADDRESS(161+3,AQ$2+1))),"median", MEDIAN(INDIRECT(ADDRESS(161+3,AQ$2+1,,,"Instances") &amp; ":" &amp; ADDRESS(161+3,AQ$2+1))),"min", MIN(INDIRECT(ADDRESS(161+3,AQ$2+1,,,"Instances") &amp; ":" &amp; ADDRESS(161+3,AQ$2+1))),"max", MAX(INDIRECT(ADDRESS(161+3,AQ$2+1,,,"Instances") &amp; ":" &amp; ADDRESS(161+3,AQ$2+1))),"diff", MAX(INDIRECT(ADDRESS(161+3,AQ$2+1,,,"Instances") &amp; ":" &amp; ADDRESS(161+3,AQ$2+1)))-MIN(INDIRECT(ADDRESS(161+3,AQ$2+1,,,"Instances") &amp; ":" &amp; ADDRESS(161+3,AQ$2+1))))</f>
        <v>0</v>
      </c>
      <c r="AR166">
        <f>IFERROR(SMALL(AQ5:AQ343,ROW()-ROW($AR$5)+1),"")</f>
        <v>0</v>
      </c>
      <c r="AT166">
        <f>IFERROR(SUM(AR5:AR166),"")</f>
        <v>0</v>
      </c>
      <c r="AU166" cm="1">
        <f t="array" ref="AU166">_xlfn.SWITCH(Charts!$B$3,"average", AVERAGE(INDIRECT(ADDRESS(161+3,AU$2+1,,,"Instances") &amp; ":" &amp; ADDRESS(161+3,AU$2+1))),"median", MEDIAN(INDIRECT(ADDRESS(161+3,AU$2+1,,,"Instances") &amp; ":" &amp; ADDRESS(161+3,AU$2+1))),"min", MIN(INDIRECT(ADDRESS(161+3,AU$2+1,,,"Instances") &amp; ":" &amp; ADDRESS(161+3,AU$2+1))),"max", MAX(INDIRECT(ADDRESS(161+3,AU$2+1,,,"Instances") &amp; ":" &amp; ADDRESS(161+3,AU$2+1))),"diff", MAX(INDIRECT(ADDRESS(161+3,AU$2+1,,,"Instances") &amp; ":" &amp; ADDRESS(161+3,AU$2+1)))-MIN(INDIRECT(ADDRESS(161+3,AU$2+1,,,"Instances") &amp; ":" &amp; ADDRESS(161+3,AU$2+1))))</f>
        <v>0</v>
      </c>
      <c r="AV166">
        <f>IFERROR(SMALL(AU5:AU343,ROW()-ROW($AV$5)+1),"")</f>
        <v>0</v>
      </c>
      <c r="AX166">
        <f>IFERROR(SUM(AV5:AV166),"")</f>
        <v>0</v>
      </c>
      <c r="AY166" cm="1">
        <f t="array" ref="AY166">_xlfn.SWITCH(Charts!$B$3,"average", AVERAGE(INDIRECT(ADDRESS(161+3,AY$2+1,,,"Instances") &amp; ":" &amp; ADDRESS(161+3,AY$2+1))),"median", MEDIAN(INDIRECT(ADDRESS(161+3,AY$2+1,,,"Instances") &amp; ":" &amp; ADDRESS(161+3,AY$2+1))),"min", MIN(INDIRECT(ADDRESS(161+3,AY$2+1,,,"Instances") &amp; ":" &amp; ADDRESS(161+3,AY$2+1))),"max", MAX(INDIRECT(ADDRESS(161+3,AY$2+1,,,"Instances") &amp; ":" &amp; ADDRESS(161+3,AY$2+1))),"diff", MAX(INDIRECT(ADDRESS(161+3,AY$2+1,,,"Instances") &amp; ":" &amp; ADDRESS(161+3,AY$2+1)))-MIN(INDIRECT(ADDRESS(161+3,AY$2+1,,,"Instances") &amp; ":" &amp; ADDRESS(161+3,AY$2+1))))</f>
        <v>0</v>
      </c>
      <c r="AZ166">
        <f>IFERROR(SMALL(AY5:AY343,ROW()-ROW($AZ$5)+1),"")</f>
        <v>0</v>
      </c>
      <c r="BB166">
        <f>IFERROR(SUM(AZ5:AZ166),"")</f>
        <v>0</v>
      </c>
      <c r="BC166" cm="1">
        <f t="array" ref="BC166">_xlfn.SWITCH(Charts!$B$3,"average", AVERAGE(INDIRECT(ADDRESS(161+3,BC$2+1,,,"Instances") &amp; ":" &amp; ADDRESS(161+3,BC$2+1))),"median", MEDIAN(INDIRECT(ADDRESS(161+3,BC$2+1,,,"Instances") &amp; ":" &amp; ADDRESS(161+3,BC$2+1))),"min", MIN(INDIRECT(ADDRESS(161+3,BC$2+1,,,"Instances") &amp; ":" &amp; ADDRESS(161+3,BC$2+1))),"max", MAX(INDIRECT(ADDRESS(161+3,BC$2+1,,,"Instances") &amp; ":" &amp; ADDRESS(161+3,BC$2+1))),"diff", MAX(INDIRECT(ADDRESS(161+3,BC$2+1,,,"Instances") &amp; ":" &amp; ADDRESS(161+3,BC$2+1)))-MIN(INDIRECT(ADDRESS(161+3,BC$2+1,,,"Instances") &amp; ":" &amp; ADDRESS(161+3,BC$2+1))))</f>
        <v>0</v>
      </c>
      <c r="BD166">
        <f>IFERROR(SMALL(BC5:BC343,ROW()-ROW($BD$5)+1),"")</f>
        <v>0</v>
      </c>
      <c r="BF166">
        <f>IFERROR(SUM(BD5:BD166),"")</f>
        <v>0</v>
      </c>
      <c r="BG166" cm="1">
        <f t="array" ref="BG166">_xlfn.SWITCH(Charts!$B$3,"average", AVERAGE(INDIRECT(ADDRESS(161+3,BG$2+1,,,"Instances") &amp; ":" &amp; ADDRESS(161+3,BG$2+1))),"median", MEDIAN(INDIRECT(ADDRESS(161+3,BG$2+1,,,"Instances") &amp; ":" &amp; ADDRESS(161+3,BG$2+1))),"min", MIN(INDIRECT(ADDRESS(161+3,BG$2+1,,,"Instances") &amp; ":" &amp; ADDRESS(161+3,BG$2+1))),"max", MAX(INDIRECT(ADDRESS(161+3,BG$2+1,,,"Instances") &amp; ":" &amp; ADDRESS(161+3,BG$2+1))),"diff", MAX(INDIRECT(ADDRESS(161+3,BG$2+1,,,"Instances") &amp; ":" &amp; ADDRESS(161+3,BG$2+1)))-MIN(INDIRECT(ADDRESS(161+3,BG$2+1,,,"Instances") &amp; ":" &amp; ADDRESS(161+3,BG$2+1))))</f>
        <v>0</v>
      </c>
      <c r="BH166">
        <f>IFERROR(SMALL(BG5:BG343,ROW()-ROW($BH$5)+1),"")</f>
        <v>0</v>
      </c>
      <c r="BJ166">
        <f>IFERROR(SUM(BH5:BH166),"")</f>
        <v>0</v>
      </c>
      <c r="BK166" cm="1">
        <f t="array" ref="BK166">_xlfn.SWITCH(Charts!$B$3,"average", AVERAGE(INDIRECT(ADDRESS(161+3,BK$2+1,,,"Instances") &amp; ":" &amp; ADDRESS(161+3,BK$2+1))),"median", MEDIAN(INDIRECT(ADDRESS(161+3,BK$2+1,,,"Instances") &amp; ":" &amp; ADDRESS(161+3,BK$2+1))),"min", MIN(INDIRECT(ADDRESS(161+3,BK$2+1,,,"Instances") &amp; ":" &amp; ADDRESS(161+3,BK$2+1))),"max", MAX(INDIRECT(ADDRESS(161+3,BK$2+1,,,"Instances") &amp; ":" &amp; ADDRESS(161+3,BK$2+1))),"diff", MAX(INDIRECT(ADDRESS(161+3,BK$2+1,,,"Instances") &amp; ":" &amp; ADDRESS(161+3,BK$2+1)))-MIN(INDIRECT(ADDRESS(161+3,BK$2+1,,,"Instances") &amp; ":" &amp; ADDRESS(161+3,BK$2+1))))</f>
        <v>0</v>
      </c>
      <c r="BL166">
        <f>IFERROR(SMALL(BK5:BK343,ROW()-ROW($BL$5)+1),"")</f>
        <v>0</v>
      </c>
      <c r="BN166">
        <f>IFERROR(SUM(BL5:BL166),"")</f>
        <v>0</v>
      </c>
      <c r="BO166" cm="1">
        <f t="array" ref="BO166">_xlfn.SWITCH(Charts!$B$3,"average", AVERAGE(INDIRECT(ADDRESS(161+3,BO$2+1,,,"Instances") &amp; ":" &amp; ADDRESS(161+3,BO$2+1))),"median", MEDIAN(INDIRECT(ADDRESS(161+3,BO$2+1,,,"Instances") &amp; ":" &amp; ADDRESS(161+3,BO$2+1))),"min", MIN(INDIRECT(ADDRESS(161+3,BO$2+1,,,"Instances") &amp; ":" &amp; ADDRESS(161+3,BO$2+1))),"max", MAX(INDIRECT(ADDRESS(161+3,BO$2+1,,,"Instances") &amp; ":" &amp; ADDRESS(161+3,BO$2+1))),"diff", MAX(INDIRECT(ADDRESS(161+3,BO$2+1,,,"Instances") &amp; ":" &amp; ADDRESS(161+3,BO$2+1)))-MIN(INDIRECT(ADDRESS(161+3,BO$2+1,,,"Instances") &amp; ":" &amp; ADDRESS(161+3,BO$2+1))))</f>
        <v>0</v>
      </c>
      <c r="BP166">
        <f>IFERROR(SMALL(BO5:BO343,ROW()-ROW($BP$5)+1),"")</f>
        <v>0</v>
      </c>
      <c r="BR166">
        <f>IFERROR(SUM(BP5:BP166),"")</f>
        <v>0</v>
      </c>
      <c r="BU166">
        <f>IF(Charts!$B$3="none",E1868,IF(AM1868="",NA(),AM1868))</f>
        <v>0</v>
      </c>
      <c r="BV166">
        <f>IF(Charts!$B$3="none",F1868,IF(AN1868="",NA(),AN1868))</f>
        <v>0</v>
      </c>
      <c r="BW166">
        <f>IF(Charts!$B$3="none",G1868,IF(AO1868="",NA(),AO1868))</f>
        <v>0</v>
      </c>
      <c r="BX166">
        <f>IF(Charts!$B$3="none",H1868,IF(AP1868="",NA(),AP1868))</f>
        <v>0</v>
      </c>
      <c r="BY166">
        <f>IF(Charts!$B$3="none",I1868,IF(AQ1868="",NA(),AQ1868))</f>
        <v>0</v>
      </c>
      <c r="BZ166">
        <f>IF(Charts!$B$3="none",J1868,IF(AR1868="",NA(),AR1868))</f>
        <v>0</v>
      </c>
      <c r="CA166">
        <f>IF(Charts!$B$3="none",K1868,IF(AS1868="",NA(),AS1868))</f>
        <v>0</v>
      </c>
      <c r="CB166">
        <f>IF(Charts!$B$3="none",L1868,IF(AT1868="",NA(),AT1868))</f>
        <v>0</v>
      </c>
      <c r="CC166">
        <f>IF(Charts!$B$3="none",M1868,IF(AU1868="",NA(),AU1868))</f>
        <v>0</v>
      </c>
      <c r="CD166">
        <f>IF(Charts!$B$3="none",N1868,IF(AV1868="",NA(),AV1868))</f>
        <v>0</v>
      </c>
      <c r="CE166">
        <f>IF(Charts!$B$3="none",O1868,IF(AW1868="",NA(),AW1868))</f>
        <v>0</v>
      </c>
      <c r="CF166">
        <f>IF(Charts!$B$3="none",P1868,IF(AX1868="",NA(),AX1868))</f>
        <v>0</v>
      </c>
      <c r="CG166">
        <f>IF(Charts!$B$3="none",Q1868,IF(AY1868="",NA(),AY1868))</f>
        <v>0</v>
      </c>
      <c r="CH166">
        <f>IF(Charts!$B$3="none",R1868,IF(AZ1868="",NA(),AZ1868))</f>
        <v>0</v>
      </c>
      <c r="CI166">
        <f>IF(Charts!$B$3="none",S1868,IF(BA1868="",NA(),BA1868))</f>
        <v>0</v>
      </c>
      <c r="CJ166">
        <f>IF(Charts!$B$3="none",T1868,IF(BB1868="",NA(),BB1868))</f>
        <v>0</v>
      </c>
      <c r="CK166">
        <f>IF(Charts!$B$3="none",U1868,IF(BC1868="",NA(),BC1868))</f>
        <v>0</v>
      </c>
      <c r="CL166">
        <f>IF(Charts!$B$3="none",V1868,IF(BD1868="",NA(),BD1868))</f>
        <v>0</v>
      </c>
      <c r="CM166">
        <f>IF(Charts!$B$3="none",W1868,IF(BE1868="",NA(),BE1868))</f>
        <v>0</v>
      </c>
      <c r="CN166">
        <f>IF(Charts!$B$3="none",X1868,IF(BF1868="",NA(),BF1868))</f>
        <v>0</v>
      </c>
      <c r="CO166">
        <f>IF(Charts!$B$3="none",Y1868,IF(BG1868="",NA(),BG1868))</f>
        <v>0</v>
      </c>
      <c r="CP166">
        <f>IF(Charts!$B$3="none",Z1868,IF(BH1868="",NA(),BH1868))</f>
        <v>0</v>
      </c>
      <c r="CQ166">
        <f>IF(Charts!$B$3="none",AA1868,IF(BI1868="",NA(),BI1868))</f>
        <v>0</v>
      </c>
      <c r="CR166">
        <f>IF(Charts!$B$3="none",AB1868,IF(BJ1868="",NA(),BJ1868))</f>
        <v>0</v>
      </c>
      <c r="CS166">
        <f>IF(Charts!$B$3="none",AC1868,IF(BK1868="",NA(),BK1868))</f>
        <v>0</v>
      </c>
      <c r="CT166">
        <f>IF(Charts!$B$3="none",AD1868,IF(BL1868="",NA(),BL1868))</f>
        <v>0</v>
      </c>
      <c r="CU166">
        <f>IF(Charts!$B$3="none",AE1868,IF(BM1868="",NA(),BM1868))</f>
        <v>0</v>
      </c>
      <c r="CV166">
        <f>IF(Charts!$B$3="none",AF1868,IF(BN1868="",NA(),BN1868))</f>
        <v>0</v>
      </c>
      <c r="CW166">
        <f>IF(Charts!$B$3="none",AG1868,IF(BO1868="",NA(),BO1868))</f>
        <v>0</v>
      </c>
      <c r="CX166">
        <f>IF(Charts!$B$3="none",AH1868,IF(BP1868="",NA(),BP1868))</f>
        <v>0</v>
      </c>
      <c r="CY166">
        <f>IF(Charts!$B$3="none",AI1868,IF(BQ1868="",NA(),BQ1868))</f>
        <v>0</v>
      </c>
      <c r="CZ166">
        <f>IF(Charts!$B$3="none",AJ1868,IF(BR1868="",NA(),BR1868))</f>
        <v>0</v>
      </c>
    </row>
    <row r="167" spans="4:104">
      <c r="D167">
        <v>163</v>
      </c>
      <c r="E167">
        <f>IF(INDIRECT(ADDRESS($D167+2,E$2+1,,,"Instances"))="","",INDIRECT(ADDRESS($D167+2,E$2+1,,,"Instances")))</f>
        <v>0</v>
      </c>
      <c r="F167">
        <f>IFERROR(SMALL(E5:E343,ROW()-ROW($F$5)+1),"")</f>
        <v>0</v>
      </c>
      <c r="H167">
        <f>IFERROR(SUM(F5:F167),"")</f>
        <v>0</v>
      </c>
      <c r="I167">
        <f>IF(INDIRECT(ADDRESS($D167+2,I$2+1,,,"Instances"))="","",INDIRECT(ADDRESS($D167+2,I$2+1,,,"Instances")))</f>
        <v>0</v>
      </c>
      <c r="J167">
        <f>IFERROR(SMALL(I5:I343,ROW()-ROW($J$5)+1),"")</f>
        <v>0</v>
      </c>
      <c r="L167">
        <f>IFERROR(SUM(J5:J167),"")</f>
        <v>0</v>
      </c>
      <c r="M167">
        <f>IF(INDIRECT(ADDRESS($D167+2,M$2+1,,,"Instances"))="","",INDIRECT(ADDRESS($D167+2,M$2+1,,,"Instances")))</f>
        <v>0</v>
      </c>
      <c r="N167">
        <f>IFERROR(SMALL(M5:M343,ROW()-ROW($N$5)+1),"")</f>
        <v>0</v>
      </c>
      <c r="P167">
        <f>IFERROR(SUM(N5:N167),"")</f>
        <v>0</v>
      </c>
      <c r="Q167">
        <f>IF(INDIRECT(ADDRESS($D167+2,Q$2+1,,,"Instances"))="","",INDIRECT(ADDRESS($D167+2,Q$2+1,,,"Instances")))</f>
        <v>0</v>
      </c>
      <c r="R167">
        <f>IFERROR(SMALL(Q5:Q343,ROW()-ROW($R$5)+1),"")</f>
        <v>0</v>
      </c>
      <c r="T167">
        <f>IFERROR(SUM(R5:R167),"")</f>
        <v>0</v>
      </c>
      <c r="U167">
        <f>IF(INDIRECT(ADDRESS($D167+2,U$2+1,,,"Instances"))="","",INDIRECT(ADDRESS($D167+2,U$2+1,,,"Instances")))</f>
        <v>0</v>
      </c>
      <c r="V167">
        <f>IFERROR(SMALL(U5:U343,ROW()-ROW($V$5)+1),"")</f>
        <v>0</v>
      </c>
      <c r="X167">
        <f>IFERROR(SUM(V5:V167),"")</f>
        <v>0</v>
      </c>
      <c r="Y167">
        <f>IF(INDIRECT(ADDRESS($D167+2,Y$2+1,,,"Instances"))="","",INDIRECT(ADDRESS($D167+2,Y$2+1,,,"Instances")))</f>
        <v>0</v>
      </c>
      <c r="Z167">
        <f>IFERROR(SMALL(Y5:Y343,ROW()-ROW($Z$5)+1),"")</f>
        <v>0</v>
      </c>
      <c r="AB167">
        <f>IFERROR(SUM(Z5:Z167),"")</f>
        <v>0</v>
      </c>
      <c r="AC167">
        <f>IF(INDIRECT(ADDRESS($D167+2,AC$2+1,,,"Instances"))="","",INDIRECT(ADDRESS($D167+2,AC$2+1,,,"Instances")))</f>
        <v>0</v>
      </c>
      <c r="AD167">
        <f>IFERROR(SMALL(AC5:AC343,ROW()-ROW($AD$5)+1),"")</f>
        <v>0</v>
      </c>
      <c r="AF167">
        <f>IFERROR(SUM(AD5:AD167),"")</f>
        <v>0</v>
      </c>
      <c r="AG167">
        <f>IF(INDIRECT(ADDRESS($D167+2,AG$2+1,,,"Instances"))="","",INDIRECT(ADDRESS($D167+2,AG$2+1,,,"Instances")))</f>
        <v>0</v>
      </c>
      <c r="AH167">
        <f>IFERROR(SMALL(AG5:AG343,ROW()-ROW($AH$5)+1),"")</f>
        <v>0</v>
      </c>
      <c r="AJ167">
        <f>IFERROR(SUM(AH5:AH167),"")</f>
        <v>0</v>
      </c>
      <c r="AL167">
        <v>163</v>
      </c>
      <c r="AM167" cm="1">
        <f t="array" ref="AM167">_xlfn.SWITCH(Charts!$B$3,"average", AVERAGE(INDIRECT(ADDRESS(162+3,AM$2+1,,,"Instances") &amp; ":" &amp; ADDRESS(162+3,AM$2+1))),"median", MEDIAN(INDIRECT(ADDRESS(162+3,AM$2+1,,,"Instances") &amp; ":" &amp; ADDRESS(162+3,AM$2+1))),"min", MIN(INDIRECT(ADDRESS(162+3,AM$2+1,,,"Instances") &amp; ":" &amp; ADDRESS(162+3,AM$2+1))),"max", MAX(INDIRECT(ADDRESS(162+3,AM$2+1,,,"Instances") &amp; ":" &amp; ADDRESS(162+3,AM$2+1))),"diff", MAX(INDIRECT(ADDRESS(162+3,AM$2+1,,,"Instances") &amp; ":" &amp; ADDRESS(162+3,AM$2+1)))-MIN(INDIRECT(ADDRESS(162+3,AM$2+1,,,"Instances") &amp; ":" &amp; ADDRESS(162+3,AM$2+1))))</f>
        <v>0</v>
      </c>
      <c r="AN167">
        <f>IFERROR(SMALL(AM5:AM343,ROW()-ROW($AN$5)+1),"")</f>
        <v>0</v>
      </c>
      <c r="AP167">
        <f>IFERROR(SUM(AN5:AN167),"")</f>
        <v>0</v>
      </c>
      <c r="AQ167" cm="1">
        <f t="array" ref="AQ167">_xlfn.SWITCH(Charts!$B$3,"average", AVERAGE(INDIRECT(ADDRESS(162+3,AQ$2+1,,,"Instances") &amp; ":" &amp; ADDRESS(162+3,AQ$2+1))),"median", MEDIAN(INDIRECT(ADDRESS(162+3,AQ$2+1,,,"Instances") &amp; ":" &amp; ADDRESS(162+3,AQ$2+1))),"min", MIN(INDIRECT(ADDRESS(162+3,AQ$2+1,,,"Instances") &amp; ":" &amp; ADDRESS(162+3,AQ$2+1))),"max", MAX(INDIRECT(ADDRESS(162+3,AQ$2+1,,,"Instances") &amp; ":" &amp; ADDRESS(162+3,AQ$2+1))),"diff", MAX(INDIRECT(ADDRESS(162+3,AQ$2+1,,,"Instances") &amp; ":" &amp; ADDRESS(162+3,AQ$2+1)))-MIN(INDIRECT(ADDRESS(162+3,AQ$2+1,,,"Instances") &amp; ":" &amp; ADDRESS(162+3,AQ$2+1))))</f>
        <v>0</v>
      </c>
      <c r="AR167">
        <f>IFERROR(SMALL(AQ5:AQ343,ROW()-ROW($AR$5)+1),"")</f>
        <v>0</v>
      </c>
      <c r="AT167">
        <f>IFERROR(SUM(AR5:AR167),"")</f>
        <v>0</v>
      </c>
      <c r="AU167" cm="1">
        <f t="array" ref="AU167">_xlfn.SWITCH(Charts!$B$3,"average", AVERAGE(INDIRECT(ADDRESS(162+3,AU$2+1,,,"Instances") &amp; ":" &amp; ADDRESS(162+3,AU$2+1))),"median", MEDIAN(INDIRECT(ADDRESS(162+3,AU$2+1,,,"Instances") &amp; ":" &amp; ADDRESS(162+3,AU$2+1))),"min", MIN(INDIRECT(ADDRESS(162+3,AU$2+1,,,"Instances") &amp; ":" &amp; ADDRESS(162+3,AU$2+1))),"max", MAX(INDIRECT(ADDRESS(162+3,AU$2+1,,,"Instances") &amp; ":" &amp; ADDRESS(162+3,AU$2+1))),"diff", MAX(INDIRECT(ADDRESS(162+3,AU$2+1,,,"Instances") &amp; ":" &amp; ADDRESS(162+3,AU$2+1)))-MIN(INDIRECT(ADDRESS(162+3,AU$2+1,,,"Instances") &amp; ":" &amp; ADDRESS(162+3,AU$2+1))))</f>
        <v>0</v>
      </c>
      <c r="AV167">
        <f>IFERROR(SMALL(AU5:AU343,ROW()-ROW($AV$5)+1),"")</f>
        <v>0</v>
      </c>
      <c r="AX167">
        <f>IFERROR(SUM(AV5:AV167),"")</f>
        <v>0</v>
      </c>
      <c r="AY167" cm="1">
        <f t="array" ref="AY167">_xlfn.SWITCH(Charts!$B$3,"average", AVERAGE(INDIRECT(ADDRESS(162+3,AY$2+1,,,"Instances") &amp; ":" &amp; ADDRESS(162+3,AY$2+1))),"median", MEDIAN(INDIRECT(ADDRESS(162+3,AY$2+1,,,"Instances") &amp; ":" &amp; ADDRESS(162+3,AY$2+1))),"min", MIN(INDIRECT(ADDRESS(162+3,AY$2+1,,,"Instances") &amp; ":" &amp; ADDRESS(162+3,AY$2+1))),"max", MAX(INDIRECT(ADDRESS(162+3,AY$2+1,,,"Instances") &amp; ":" &amp; ADDRESS(162+3,AY$2+1))),"diff", MAX(INDIRECT(ADDRESS(162+3,AY$2+1,,,"Instances") &amp; ":" &amp; ADDRESS(162+3,AY$2+1)))-MIN(INDIRECT(ADDRESS(162+3,AY$2+1,,,"Instances") &amp; ":" &amp; ADDRESS(162+3,AY$2+1))))</f>
        <v>0</v>
      </c>
      <c r="AZ167">
        <f>IFERROR(SMALL(AY5:AY343,ROW()-ROW($AZ$5)+1),"")</f>
        <v>0</v>
      </c>
      <c r="BB167">
        <f>IFERROR(SUM(AZ5:AZ167),"")</f>
        <v>0</v>
      </c>
      <c r="BC167" cm="1">
        <f t="array" ref="BC167">_xlfn.SWITCH(Charts!$B$3,"average", AVERAGE(INDIRECT(ADDRESS(162+3,BC$2+1,,,"Instances") &amp; ":" &amp; ADDRESS(162+3,BC$2+1))),"median", MEDIAN(INDIRECT(ADDRESS(162+3,BC$2+1,,,"Instances") &amp; ":" &amp; ADDRESS(162+3,BC$2+1))),"min", MIN(INDIRECT(ADDRESS(162+3,BC$2+1,,,"Instances") &amp; ":" &amp; ADDRESS(162+3,BC$2+1))),"max", MAX(INDIRECT(ADDRESS(162+3,BC$2+1,,,"Instances") &amp; ":" &amp; ADDRESS(162+3,BC$2+1))),"diff", MAX(INDIRECT(ADDRESS(162+3,BC$2+1,,,"Instances") &amp; ":" &amp; ADDRESS(162+3,BC$2+1)))-MIN(INDIRECT(ADDRESS(162+3,BC$2+1,,,"Instances") &amp; ":" &amp; ADDRESS(162+3,BC$2+1))))</f>
        <v>0</v>
      </c>
      <c r="BD167">
        <f>IFERROR(SMALL(BC5:BC343,ROW()-ROW($BD$5)+1),"")</f>
        <v>0</v>
      </c>
      <c r="BF167">
        <f>IFERROR(SUM(BD5:BD167),"")</f>
        <v>0</v>
      </c>
      <c r="BG167" cm="1">
        <f t="array" ref="BG167">_xlfn.SWITCH(Charts!$B$3,"average", AVERAGE(INDIRECT(ADDRESS(162+3,BG$2+1,,,"Instances") &amp; ":" &amp; ADDRESS(162+3,BG$2+1))),"median", MEDIAN(INDIRECT(ADDRESS(162+3,BG$2+1,,,"Instances") &amp; ":" &amp; ADDRESS(162+3,BG$2+1))),"min", MIN(INDIRECT(ADDRESS(162+3,BG$2+1,,,"Instances") &amp; ":" &amp; ADDRESS(162+3,BG$2+1))),"max", MAX(INDIRECT(ADDRESS(162+3,BG$2+1,,,"Instances") &amp; ":" &amp; ADDRESS(162+3,BG$2+1))),"diff", MAX(INDIRECT(ADDRESS(162+3,BG$2+1,,,"Instances") &amp; ":" &amp; ADDRESS(162+3,BG$2+1)))-MIN(INDIRECT(ADDRESS(162+3,BG$2+1,,,"Instances") &amp; ":" &amp; ADDRESS(162+3,BG$2+1))))</f>
        <v>0</v>
      </c>
      <c r="BH167">
        <f>IFERROR(SMALL(BG5:BG343,ROW()-ROW($BH$5)+1),"")</f>
        <v>0</v>
      </c>
      <c r="BJ167">
        <f>IFERROR(SUM(BH5:BH167),"")</f>
        <v>0</v>
      </c>
      <c r="BK167" cm="1">
        <f t="array" ref="BK167">_xlfn.SWITCH(Charts!$B$3,"average", AVERAGE(INDIRECT(ADDRESS(162+3,BK$2+1,,,"Instances") &amp; ":" &amp; ADDRESS(162+3,BK$2+1))),"median", MEDIAN(INDIRECT(ADDRESS(162+3,BK$2+1,,,"Instances") &amp; ":" &amp; ADDRESS(162+3,BK$2+1))),"min", MIN(INDIRECT(ADDRESS(162+3,BK$2+1,,,"Instances") &amp; ":" &amp; ADDRESS(162+3,BK$2+1))),"max", MAX(INDIRECT(ADDRESS(162+3,BK$2+1,,,"Instances") &amp; ":" &amp; ADDRESS(162+3,BK$2+1))),"diff", MAX(INDIRECT(ADDRESS(162+3,BK$2+1,,,"Instances") &amp; ":" &amp; ADDRESS(162+3,BK$2+1)))-MIN(INDIRECT(ADDRESS(162+3,BK$2+1,,,"Instances") &amp; ":" &amp; ADDRESS(162+3,BK$2+1))))</f>
        <v>0</v>
      </c>
      <c r="BL167">
        <f>IFERROR(SMALL(BK5:BK343,ROW()-ROW($BL$5)+1),"")</f>
        <v>0</v>
      </c>
      <c r="BN167">
        <f>IFERROR(SUM(BL5:BL167),"")</f>
        <v>0</v>
      </c>
      <c r="BO167" cm="1">
        <f t="array" ref="BO167">_xlfn.SWITCH(Charts!$B$3,"average", AVERAGE(INDIRECT(ADDRESS(162+3,BO$2+1,,,"Instances") &amp; ":" &amp; ADDRESS(162+3,BO$2+1))),"median", MEDIAN(INDIRECT(ADDRESS(162+3,BO$2+1,,,"Instances") &amp; ":" &amp; ADDRESS(162+3,BO$2+1))),"min", MIN(INDIRECT(ADDRESS(162+3,BO$2+1,,,"Instances") &amp; ":" &amp; ADDRESS(162+3,BO$2+1))),"max", MAX(INDIRECT(ADDRESS(162+3,BO$2+1,,,"Instances") &amp; ":" &amp; ADDRESS(162+3,BO$2+1))),"diff", MAX(INDIRECT(ADDRESS(162+3,BO$2+1,,,"Instances") &amp; ":" &amp; ADDRESS(162+3,BO$2+1)))-MIN(INDIRECT(ADDRESS(162+3,BO$2+1,,,"Instances") &amp; ":" &amp; ADDRESS(162+3,BO$2+1))))</f>
        <v>0</v>
      </c>
      <c r="BP167">
        <f>IFERROR(SMALL(BO5:BO343,ROW()-ROW($BP$5)+1),"")</f>
        <v>0</v>
      </c>
      <c r="BR167">
        <f>IFERROR(SUM(BP5:BP167),"")</f>
        <v>0</v>
      </c>
      <c r="BU167">
        <f>IF(Charts!$B$3="none",E1869,IF(AM1869="",NA(),AM1869))</f>
        <v>0</v>
      </c>
      <c r="BV167">
        <f>IF(Charts!$B$3="none",F1869,IF(AN1869="",NA(),AN1869))</f>
        <v>0</v>
      </c>
      <c r="BW167">
        <f>IF(Charts!$B$3="none",G1869,IF(AO1869="",NA(),AO1869))</f>
        <v>0</v>
      </c>
      <c r="BX167">
        <f>IF(Charts!$B$3="none",H1869,IF(AP1869="",NA(),AP1869))</f>
        <v>0</v>
      </c>
      <c r="BY167">
        <f>IF(Charts!$B$3="none",I1869,IF(AQ1869="",NA(),AQ1869))</f>
        <v>0</v>
      </c>
      <c r="BZ167">
        <f>IF(Charts!$B$3="none",J1869,IF(AR1869="",NA(),AR1869))</f>
        <v>0</v>
      </c>
      <c r="CA167">
        <f>IF(Charts!$B$3="none",K1869,IF(AS1869="",NA(),AS1869))</f>
        <v>0</v>
      </c>
      <c r="CB167">
        <f>IF(Charts!$B$3="none",L1869,IF(AT1869="",NA(),AT1869))</f>
        <v>0</v>
      </c>
      <c r="CC167">
        <f>IF(Charts!$B$3="none",M1869,IF(AU1869="",NA(),AU1869))</f>
        <v>0</v>
      </c>
      <c r="CD167">
        <f>IF(Charts!$B$3="none",N1869,IF(AV1869="",NA(),AV1869))</f>
        <v>0</v>
      </c>
      <c r="CE167">
        <f>IF(Charts!$B$3="none",O1869,IF(AW1869="",NA(),AW1869))</f>
        <v>0</v>
      </c>
      <c r="CF167">
        <f>IF(Charts!$B$3="none",P1869,IF(AX1869="",NA(),AX1869))</f>
        <v>0</v>
      </c>
      <c r="CG167">
        <f>IF(Charts!$B$3="none",Q1869,IF(AY1869="",NA(),AY1869))</f>
        <v>0</v>
      </c>
      <c r="CH167">
        <f>IF(Charts!$B$3="none",R1869,IF(AZ1869="",NA(),AZ1869))</f>
        <v>0</v>
      </c>
      <c r="CI167">
        <f>IF(Charts!$B$3="none",S1869,IF(BA1869="",NA(),BA1869))</f>
        <v>0</v>
      </c>
      <c r="CJ167">
        <f>IF(Charts!$B$3="none",T1869,IF(BB1869="",NA(),BB1869))</f>
        <v>0</v>
      </c>
      <c r="CK167">
        <f>IF(Charts!$B$3="none",U1869,IF(BC1869="",NA(),BC1869))</f>
        <v>0</v>
      </c>
      <c r="CL167">
        <f>IF(Charts!$B$3="none",V1869,IF(BD1869="",NA(),BD1869))</f>
        <v>0</v>
      </c>
      <c r="CM167">
        <f>IF(Charts!$B$3="none",W1869,IF(BE1869="",NA(),BE1869))</f>
        <v>0</v>
      </c>
      <c r="CN167">
        <f>IF(Charts!$B$3="none",X1869,IF(BF1869="",NA(),BF1869))</f>
        <v>0</v>
      </c>
      <c r="CO167">
        <f>IF(Charts!$B$3="none",Y1869,IF(BG1869="",NA(),BG1869))</f>
        <v>0</v>
      </c>
      <c r="CP167">
        <f>IF(Charts!$B$3="none",Z1869,IF(BH1869="",NA(),BH1869))</f>
        <v>0</v>
      </c>
      <c r="CQ167">
        <f>IF(Charts!$B$3="none",AA1869,IF(BI1869="",NA(),BI1869))</f>
        <v>0</v>
      </c>
      <c r="CR167">
        <f>IF(Charts!$B$3="none",AB1869,IF(BJ1869="",NA(),BJ1869))</f>
        <v>0</v>
      </c>
      <c r="CS167">
        <f>IF(Charts!$B$3="none",AC1869,IF(BK1869="",NA(),BK1869))</f>
        <v>0</v>
      </c>
      <c r="CT167">
        <f>IF(Charts!$B$3="none",AD1869,IF(BL1869="",NA(),BL1869))</f>
        <v>0</v>
      </c>
      <c r="CU167">
        <f>IF(Charts!$B$3="none",AE1869,IF(BM1869="",NA(),BM1869))</f>
        <v>0</v>
      </c>
      <c r="CV167">
        <f>IF(Charts!$B$3="none",AF1869,IF(BN1869="",NA(),BN1869))</f>
        <v>0</v>
      </c>
      <c r="CW167">
        <f>IF(Charts!$B$3="none",AG1869,IF(BO1869="",NA(),BO1869))</f>
        <v>0</v>
      </c>
      <c r="CX167">
        <f>IF(Charts!$B$3="none",AH1869,IF(BP1869="",NA(),BP1869))</f>
        <v>0</v>
      </c>
      <c r="CY167">
        <f>IF(Charts!$B$3="none",AI1869,IF(BQ1869="",NA(),BQ1869))</f>
        <v>0</v>
      </c>
      <c r="CZ167">
        <f>IF(Charts!$B$3="none",AJ1869,IF(BR1869="",NA(),BR1869))</f>
        <v>0</v>
      </c>
    </row>
    <row r="168" spans="4:104">
      <c r="D168">
        <v>164</v>
      </c>
      <c r="E168">
        <f>IF(INDIRECT(ADDRESS($D168+2,E$2+1,,,"Instances"))="","",INDIRECT(ADDRESS($D168+2,E$2+1,,,"Instances")))</f>
        <v>0</v>
      </c>
      <c r="F168">
        <f>IFERROR(SMALL(E5:E343,ROW()-ROW($F$5)+1),"")</f>
        <v>0</v>
      </c>
      <c r="H168">
        <f>IFERROR(SUM(F5:F168),"")</f>
        <v>0</v>
      </c>
      <c r="I168">
        <f>IF(INDIRECT(ADDRESS($D168+2,I$2+1,,,"Instances"))="","",INDIRECT(ADDRESS($D168+2,I$2+1,,,"Instances")))</f>
        <v>0</v>
      </c>
      <c r="J168">
        <f>IFERROR(SMALL(I5:I343,ROW()-ROW($J$5)+1),"")</f>
        <v>0</v>
      </c>
      <c r="L168">
        <f>IFERROR(SUM(J5:J168),"")</f>
        <v>0</v>
      </c>
      <c r="M168">
        <f>IF(INDIRECT(ADDRESS($D168+2,M$2+1,,,"Instances"))="","",INDIRECT(ADDRESS($D168+2,M$2+1,,,"Instances")))</f>
        <v>0</v>
      </c>
      <c r="N168">
        <f>IFERROR(SMALL(M5:M343,ROW()-ROW($N$5)+1),"")</f>
        <v>0</v>
      </c>
      <c r="P168">
        <f>IFERROR(SUM(N5:N168),"")</f>
        <v>0</v>
      </c>
      <c r="Q168">
        <f>IF(INDIRECT(ADDRESS($D168+2,Q$2+1,,,"Instances"))="","",INDIRECT(ADDRESS($D168+2,Q$2+1,,,"Instances")))</f>
        <v>0</v>
      </c>
      <c r="R168">
        <f>IFERROR(SMALL(Q5:Q343,ROW()-ROW($R$5)+1),"")</f>
        <v>0</v>
      </c>
      <c r="T168">
        <f>IFERROR(SUM(R5:R168),"")</f>
        <v>0</v>
      </c>
      <c r="U168">
        <f>IF(INDIRECT(ADDRESS($D168+2,U$2+1,,,"Instances"))="","",INDIRECT(ADDRESS($D168+2,U$2+1,,,"Instances")))</f>
        <v>0</v>
      </c>
      <c r="V168">
        <f>IFERROR(SMALL(U5:U343,ROW()-ROW($V$5)+1),"")</f>
        <v>0</v>
      </c>
      <c r="X168">
        <f>IFERROR(SUM(V5:V168),"")</f>
        <v>0</v>
      </c>
      <c r="Y168">
        <f>IF(INDIRECT(ADDRESS($D168+2,Y$2+1,,,"Instances"))="","",INDIRECT(ADDRESS($D168+2,Y$2+1,,,"Instances")))</f>
        <v>0</v>
      </c>
      <c r="Z168">
        <f>IFERROR(SMALL(Y5:Y343,ROW()-ROW($Z$5)+1),"")</f>
        <v>0</v>
      </c>
      <c r="AB168">
        <f>IFERROR(SUM(Z5:Z168),"")</f>
        <v>0</v>
      </c>
      <c r="AC168">
        <f>IF(INDIRECT(ADDRESS($D168+2,AC$2+1,,,"Instances"))="","",INDIRECT(ADDRESS($D168+2,AC$2+1,,,"Instances")))</f>
        <v>0</v>
      </c>
      <c r="AD168">
        <f>IFERROR(SMALL(AC5:AC343,ROW()-ROW($AD$5)+1),"")</f>
        <v>0</v>
      </c>
      <c r="AF168">
        <f>IFERROR(SUM(AD5:AD168),"")</f>
        <v>0</v>
      </c>
      <c r="AG168">
        <f>IF(INDIRECT(ADDRESS($D168+2,AG$2+1,,,"Instances"))="","",INDIRECT(ADDRESS($D168+2,AG$2+1,,,"Instances")))</f>
        <v>0</v>
      </c>
      <c r="AH168">
        <f>IFERROR(SMALL(AG5:AG343,ROW()-ROW($AH$5)+1),"")</f>
        <v>0</v>
      </c>
      <c r="AJ168">
        <f>IFERROR(SUM(AH5:AH168),"")</f>
        <v>0</v>
      </c>
      <c r="AL168">
        <v>164</v>
      </c>
      <c r="AM168" cm="1">
        <f t="array" ref="AM168">_xlfn.SWITCH(Charts!$B$3,"average", AVERAGE(INDIRECT(ADDRESS(163+3,AM$2+1,,,"Instances") &amp; ":" &amp; ADDRESS(163+3,AM$2+1))),"median", MEDIAN(INDIRECT(ADDRESS(163+3,AM$2+1,,,"Instances") &amp; ":" &amp; ADDRESS(163+3,AM$2+1))),"min", MIN(INDIRECT(ADDRESS(163+3,AM$2+1,,,"Instances") &amp; ":" &amp; ADDRESS(163+3,AM$2+1))),"max", MAX(INDIRECT(ADDRESS(163+3,AM$2+1,,,"Instances") &amp; ":" &amp; ADDRESS(163+3,AM$2+1))),"diff", MAX(INDIRECT(ADDRESS(163+3,AM$2+1,,,"Instances") &amp; ":" &amp; ADDRESS(163+3,AM$2+1)))-MIN(INDIRECT(ADDRESS(163+3,AM$2+1,,,"Instances") &amp; ":" &amp; ADDRESS(163+3,AM$2+1))))</f>
        <v>0</v>
      </c>
      <c r="AN168">
        <f>IFERROR(SMALL(AM5:AM343,ROW()-ROW($AN$5)+1),"")</f>
        <v>0</v>
      </c>
      <c r="AP168">
        <f>IFERROR(SUM(AN5:AN168),"")</f>
        <v>0</v>
      </c>
      <c r="AQ168" cm="1">
        <f t="array" ref="AQ168">_xlfn.SWITCH(Charts!$B$3,"average", AVERAGE(INDIRECT(ADDRESS(163+3,AQ$2+1,,,"Instances") &amp; ":" &amp; ADDRESS(163+3,AQ$2+1))),"median", MEDIAN(INDIRECT(ADDRESS(163+3,AQ$2+1,,,"Instances") &amp; ":" &amp; ADDRESS(163+3,AQ$2+1))),"min", MIN(INDIRECT(ADDRESS(163+3,AQ$2+1,,,"Instances") &amp; ":" &amp; ADDRESS(163+3,AQ$2+1))),"max", MAX(INDIRECT(ADDRESS(163+3,AQ$2+1,,,"Instances") &amp; ":" &amp; ADDRESS(163+3,AQ$2+1))),"diff", MAX(INDIRECT(ADDRESS(163+3,AQ$2+1,,,"Instances") &amp; ":" &amp; ADDRESS(163+3,AQ$2+1)))-MIN(INDIRECT(ADDRESS(163+3,AQ$2+1,,,"Instances") &amp; ":" &amp; ADDRESS(163+3,AQ$2+1))))</f>
        <v>0</v>
      </c>
      <c r="AR168">
        <f>IFERROR(SMALL(AQ5:AQ343,ROW()-ROW($AR$5)+1),"")</f>
        <v>0</v>
      </c>
      <c r="AT168">
        <f>IFERROR(SUM(AR5:AR168),"")</f>
        <v>0</v>
      </c>
      <c r="AU168" cm="1">
        <f t="array" ref="AU168">_xlfn.SWITCH(Charts!$B$3,"average", AVERAGE(INDIRECT(ADDRESS(163+3,AU$2+1,,,"Instances") &amp; ":" &amp; ADDRESS(163+3,AU$2+1))),"median", MEDIAN(INDIRECT(ADDRESS(163+3,AU$2+1,,,"Instances") &amp; ":" &amp; ADDRESS(163+3,AU$2+1))),"min", MIN(INDIRECT(ADDRESS(163+3,AU$2+1,,,"Instances") &amp; ":" &amp; ADDRESS(163+3,AU$2+1))),"max", MAX(INDIRECT(ADDRESS(163+3,AU$2+1,,,"Instances") &amp; ":" &amp; ADDRESS(163+3,AU$2+1))),"diff", MAX(INDIRECT(ADDRESS(163+3,AU$2+1,,,"Instances") &amp; ":" &amp; ADDRESS(163+3,AU$2+1)))-MIN(INDIRECT(ADDRESS(163+3,AU$2+1,,,"Instances") &amp; ":" &amp; ADDRESS(163+3,AU$2+1))))</f>
        <v>0</v>
      </c>
      <c r="AV168">
        <f>IFERROR(SMALL(AU5:AU343,ROW()-ROW($AV$5)+1),"")</f>
        <v>0</v>
      </c>
      <c r="AX168">
        <f>IFERROR(SUM(AV5:AV168),"")</f>
        <v>0</v>
      </c>
      <c r="AY168" cm="1">
        <f t="array" ref="AY168">_xlfn.SWITCH(Charts!$B$3,"average", AVERAGE(INDIRECT(ADDRESS(163+3,AY$2+1,,,"Instances") &amp; ":" &amp; ADDRESS(163+3,AY$2+1))),"median", MEDIAN(INDIRECT(ADDRESS(163+3,AY$2+1,,,"Instances") &amp; ":" &amp; ADDRESS(163+3,AY$2+1))),"min", MIN(INDIRECT(ADDRESS(163+3,AY$2+1,,,"Instances") &amp; ":" &amp; ADDRESS(163+3,AY$2+1))),"max", MAX(INDIRECT(ADDRESS(163+3,AY$2+1,,,"Instances") &amp; ":" &amp; ADDRESS(163+3,AY$2+1))),"diff", MAX(INDIRECT(ADDRESS(163+3,AY$2+1,,,"Instances") &amp; ":" &amp; ADDRESS(163+3,AY$2+1)))-MIN(INDIRECT(ADDRESS(163+3,AY$2+1,,,"Instances") &amp; ":" &amp; ADDRESS(163+3,AY$2+1))))</f>
        <v>0</v>
      </c>
      <c r="AZ168">
        <f>IFERROR(SMALL(AY5:AY343,ROW()-ROW($AZ$5)+1),"")</f>
        <v>0</v>
      </c>
      <c r="BB168">
        <f>IFERROR(SUM(AZ5:AZ168),"")</f>
        <v>0</v>
      </c>
      <c r="BC168" cm="1">
        <f t="array" ref="BC168">_xlfn.SWITCH(Charts!$B$3,"average", AVERAGE(INDIRECT(ADDRESS(163+3,BC$2+1,,,"Instances") &amp; ":" &amp; ADDRESS(163+3,BC$2+1))),"median", MEDIAN(INDIRECT(ADDRESS(163+3,BC$2+1,,,"Instances") &amp; ":" &amp; ADDRESS(163+3,BC$2+1))),"min", MIN(INDIRECT(ADDRESS(163+3,BC$2+1,,,"Instances") &amp; ":" &amp; ADDRESS(163+3,BC$2+1))),"max", MAX(INDIRECT(ADDRESS(163+3,BC$2+1,,,"Instances") &amp; ":" &amp; ADDRESS(163+3,BC$2+1))),"diff", MAX(INDIRECT(ADDRESS(163+3,BC$2+1,,,"Instances") &amp; ":" &amp; ADDRESS(163+3,BC$2+1)))-MIN(INDIRECT(ADDRESS(163+3,BC$2+1,,,"Instances") &amp; ":" &amp; ADDRESS(163+3,BC$2+1))))</f>
        <v>0</v>
      </c>
      <c r="BD168">
        <f>IFERROR(SMALL(BC5:BC343,ROW()-ROW($BD$5)+1),"")</f>
        <v>0</v>
      </c>
      <c r="BF168">
        <f>IFERROR(SUM(BD5:BD168),"")</f>
        <v>0</v>
      </c>
      <c r="BG168" cm="1">
        <f t="array" ref="BG168">_xlfn.SWITCH(Charts!$B$3,"average", AVERAGE(INDIRECT(ADDRESS(163+3,BG$2+1,,,"Instances") &amp; ":" &amp; ADDRESS(163+3,BG$2+1))),"median", MEDIAN(INDIRECT(ADDRESS(163+3,BG$2+1,,,"Instances") &amp; ":" &amp; ADDRESS(163+3,BG$2+1))),"min", MIN(INDIRECT(ADDRESS(163+3,BG$2+1,,,"Instances") &amp; ":" &amp; ADDRESS(163+3,BG$2+1))),"max", MAX(INDIRECT(ADDRESS(163+3,BG$2+1,,,"Instances") &amp; ":" &amp; ADDRESS(163+3,BG$2+1))),"diff", MAX(INDIRECT(ADDRESS(163+3,BG$2+1,,,"Instances") &amp; ":" &amp; ADDRESS(163+3,BG$2+1)))-MIN(INDIRECT(ADDRESS(163+3,BG$2+1,,,"Instances") &amp; ":" &amp; ADDRESS(163+3,BG$2+1))))</f>
        <v>0</v>
      </c>
      <c r="BH168">
        <f>IFERROR(SMALL(BG5:BG343,ROW()-ROW($BH$5)+1),"")</f>
        <v>0</v>
      </c>
      <c r="BJ168">
        <f>IFERROR(SUM(BH5:BH168),"")</f>
        <v>0</v>
      </c>
      <c r="BK168" cm="1">
        <f t="array" ref="BK168">_xlfn.SWITCH(Charts!$B$3,"average", AVERAGE(INDIRECT(ADDRESS(163+3,BK$2+1,,,"Instances") &amp; ":" &amp; ADDRESS(163+3,BK$2+1))),"median", MEDIAN(INDIRECT(ADDRESS(163+3,BK$2+1,,,"Instances") &amp; ":" &amp; ADDRESS(163+3,BK$2+1))),"min", MIN(INDIRECT(ADDRESS(163+3,BK$2+1,,,"Instances") &amp; ":" &amp; ADDRESS(163+3,BK$2+1))),"max", MAX(INDIRECT(ADDRESS(163+3,BK$2+1,,,"Instances") &amp; ":" &amp; ADDRESS(163+3,BK$2+1))),"diff", MAX(INDIRECT(ADDRESS(163+3,BK$2+1,,,"Instances") &amp; ":" &amp; ADDRESS(163+3,BK$2+1)))-MIN(INDIRECT(ADDRESS(163+3,BK$2+1,,,"Instances") &amp; ":" &amp; ADDRESS(163+3,BK$2+1))))</f>
        <v>0</v>
      </c>
      <c r="BL168">
        <f>IFERROR(SMALL(BK5:BK343,ROW()-ROW($BL$5)+1),"")</f>
        <v>0</v>
      </c>
      <c r="BN168">
        <f>IFERROR(SUM(BL5:BL168),"")</f>
        <v>0</v>
      </c>
      <c r="BO168" cm="1">
        <f t="array" ref="BO168">_xlfn.SWITCH(Charts!$B$3,"average", AVERAGE(INDIRECT(ADDRESS(163+3,BO$2+1,,,"Instances") &amp; ":" &amp; ADDRESS(163+3,BO$2+1))),"median", MEDIAN(INDIRECT(ADDRESS(163+3,BO$2+1,,,"Instances") &amp; ":" &amp; ADDRESS(163+3,BO$2+1))),"min", MIN(INDIRECT(ADDRESS(163+3,BO$2+1,,,"Instances") &amp; ":" &amp; ADDRESS(163+3,BO$2+1))),"max", MAX(INDIRECT(ADDRESS(163+3,BO$2+1,,,"Instances") &amp; ":" &amp; ADDRESS(163+3,BO$2+1))),"diff", MAX(INDIRECT(ADDRESS(163+3,BO$2+1,,,"Instances") &amp; ":" &amp; ADDRESS(163+3,BO$2+1)))-MIN(INDIRECT(ADDRESS(163+3,BO$2+1,,,"Instances") &amp; ":" &amp; ADDRESS(163+3,BO$2+1))))</f>
        <v>0</v>
      </c>
      <c r="BP168">
        <f>IFERROR(SMALL(BO5:BO343,ROW()-ROW($BP$5)+1),"")</f>
        <v>0</v>
      </c>
      <c r="BR168">
        <f>IFERROR(SUM(BP5:BP168),"")</f>
        <v>0</v>
      </c>
      <c r="BU168">
        <f>IF(Charts!$B$3="none",E1870,IF(AM1870="",NA(),AM1870))</f>
        <v>0</v>
      </c>
      <c r="BV168">
        <f>IF(Charts!$B$3="none",F1870,IF(AN1870="",NA(),AN1870))</f>
        <v>0</v>
      </c>
      <c r="BW168">
        <f>IF(Charts!$B$3="none",G1870,IF(AO1870="",NA(),AO1870))</f>
        <v>0</v>
      </c>
      <c r="BX168">
        <f>IF(Charts!$B$3="none",H1870,IF(AP1870="",NA(),AP1870))</f>
        <v>0</v>
      </c>
      <c r="BY168">
        <f>IF(Charts!$B$3="none",I1870,IF(AQ1870="",NA(),AQ1870))</f>
        <v>0</v>
      </c>
      <c r="BZ168">
        <f>IF(Charts!$B$3="none",J1870,IF(AR1870="",NA(),AR1870))</f>
        <v>0</v>
      </c>
      <c r="CA168">
        <f>IF(Charts!$B$3="none",K1870,IF(AS1870="",NA(),AS1870))</f>
        <v>0</v>
      </c>
      <c r="CB168">
        <f>IF(Charts!$B$3="none",L1870,IF(AT1870="",NA(),AT1870))</f>
        <v>0</v>
      </c>
      <c r="CC168">
        <f>IF(Charts!$B$3="none",M1870,IF(AU1870="",NA(),AU1870))</f>
        <v>0</v>
      </c>
      <c r="CD168">
        <f>IF(Charts!$B$3="none",N1870,IF(AV1870="",NA(),AV1870))</f>
        <v>0</v>
      </c>
      <c r="CE168">
        <f>IF(Charts!$B$3="none",O1870,IF(AW1870="",NA(),AW1870))</f>
        <v>0</v>
      </c>
      <c r="CF168">
        <f>IF(Charts!$B$3="none",P1870,IF(AX1870="",NA(),AX1870))</f>
        <v>0</v>
      </c>
      <c r="CG168">
        <f>IF(Charts!$B$3="none",Q1870,IF(AY1870="",NA(),AY1870))</f>
        <v>0</v>
      </c>
      <c r="CH168">
        <f>IF(Charts!$B$3="none",R1870,IF(AZ1870="",NA(),AZ1870))</f>
        <v>0</v>
      </c>
      <c r="CI168">
        <f>IF(Charts!$B$3="none",S1870,IF(BA1870="",NA(),BA1870))</f>
        <v>0</v>
      </c>
      <c r="CJ168">
        <f>IF(Charts!$B$3="none",T1870,IF(BB1870="",NA(),BB1870))</f>
        <v>0</v>
      </c>
      <c r="CK168">
        <f>IF(Charts!$B$3="none",U1870,IF(BC1870="",NA(),BC1870))</f>
        <v>0</v>
      </c>
      <c r="CL168">
        <f>IF(Charts!$B$3="none",V1870,IF(BD1870="",NA(),BD1870))</f>
        <v>0</v>
      </c>
      <c r="CM168">
        <f>IF(Charts!$B$3="none",W1870,IF(BE1870="",NA(),BE1870))</f>
        <v>0</v>
      </c>
      <c r="CN168">
        <f>IF(Charts!$B$3="none",X1870,IF(BF1870="",NA(),BF1870))</f>
        <v>0</v>
      </c>
      <c r="CO168">
        <f>IF(Charts!$B$3="none",Y1870,IF(BG1870="",NA(),BG1870))</f>
        <v>0</v>
      </c>
      <c r="CP168">
        <f>IF(Charts!$B$3="none",Z1870,IF(BH1870="",NA(),BH1870))</f>
        <v>0</v>
      </c>
      <c r="CQ168">
        <f>IF(Charts!$B$3="none",AA1870,IF(BI1870="",NA(),BI1870))</f>
        <v>0</v>
      </c>
      <c r="CR168">
        <f>IF(Charts!$B$3="none",AB1870,IF(BJ1870="",NA(),BJ1870))</f>
        <v>0</v>
      </c>
      <c r="CS168">
        <f>IF(Charts!$B$3="none",AC1870,IF(BK1870="",NA(),BK1870))</f>
        <v>0</v>
      </c>
      <c r="CT168">
        <f>IF(Charts!$B$3="none",AD1870,IF(BL1870="",NA(),BL1870))</f>
        <v>0</v>
      </c>
      <c r="CU168">
        <f>IF(Charts!$B$3="none",AE1870,IF(BM1870="",NA(),BM1870))</f>
        <v>0</v>
      </c>
      <c r="CV168">
        <f>IF(Charts!$B$3="none",AF1870,IF(BN1870="",NA(),BN1870))</f>
        <v>0</v>
      </c>
      <c r="CW168">
        <f>IF(Charts!$B$3="none",AG1870,IF(BO1870="",NA(),BO1870))</f>
        <v>0</v>
      </c>
      <c r="CX168">
        <f>IF(Charts!$B$3="none",AH1870,IF(BP1870="",NA(),BP1870))</f>
        <v>0</v>
      </c>
      <c r="CY168">
        <f>IF(Charts!$B$3="none",AI1870,IF(BQ1870="",NA(),BQ1870))</f>
        <v>0</v>
      </c>
      <c r="CZ168">
        <f>IF(Charts!$B$3="none",AJ1870,IF(BR1870="",NA(),BR1870))</f>
        <v>0</v>
      </c>
    </row>
    <row r="169" spans="4:104">
      <c r="D169">
        <v>165</v>
      </c>
      <c r="E169">
        <f>IF(INDIRECT(ADDRESS($D169+2,E$2+1,,,"Instances"))="","",INDIRECT(ADDRESS($D169+2,E$2+1,,,"Instances")))</f>
        <v>0</v>
      </c>
      <c r="F169">
        <f>IFERROR(SMALL(E5:E343,ROW()-ROW($F$5)+1),"")</f>
        <v>0</v>
      </c>
      <c r="H169">
        <f>IFERROR(SUM(F5:F169),"")</f>
        <v>0</v>
      </c>
      <c r="I169">
        <f>IF(INDIRECT(ADDRESS($D169+2,I$2+1,,,"Instances"))="","",INDIRECT(ADDRESS($D169+2,I$2+1,,,"Instances")))</f>
        <v>0</v>
      </c>
      <c r="J169">
        <f>IFERROR(SMALL(I5:I343,ROW()-ROW($J$5)+1),"")</f>
        <v>0</v>
      </c>
      <c r="L169">
        <f>IFERROR(SUM(J5:J169),"")</f>
        <v>0</v>
      </c>
      <c r="M169">
        <f>IF(INDIRECT(ADDRESS($D169+2,M$2+1,,,"Instances"))="","",INDIRECT(ADDRESS($D169+2,M$2+1,,,"Instances")))</f>
        <v>0</v>
      </c>
      <c r="N169">
        <f>IFERROR(SMALL(M5:M343,ROW()-ROW($N$5)+1),"")</f>
        <v>0</v>
      </c>
      <c r="P169">
        <f>IFERROR(SUM(N5:N169),"")</f>
        <v>0</v>
      </c>
      <c r="Q169">
        <f>IF(INDIRECT(ADDRESS($D169+2,Q$2+1,,,"Instances"))="","",INDIRECT(ADDRESS($D169+2,Q$2+1,,,"Instances")))</f>
        <v>0</v>
      </c>
      <c r="R169">
        <f>IFERROR(SMALL(Q5:Q343,ROW()-ROW($R$5)+1),"")</f>
        <v>0</v>
      </c>
      <c r="T169">
        <f>IFERROR(SUM(R5:R169),"")</f>
        <v>0</v>
      </c>
      <c r="U169">
        <f>IF(INDIRECT(ADDRESS($D169+2,U$2+1,,,"Instances"))="","",INDIRECT(ADDRESS($D169+2,U$2+1,,,"Instances")))</f>
        <v>0</v>
      </c>
      <c r="V169">
        <f>IFERROR(SMALL(U5:U343,ROW()-ROW($V$5)+1),"")</f>
        <v>0</v>
      </c>
      <c r="X169">
        <f>IFERROR(SUM(V5:V169),"")</f>
        <v>0</v>
      </c>
      <c r="Y169">
        <f>IF(INDIRECT(ADDRESS($D169+2,Y$2+1,,,"Instances"))="","",INDIRECT(ADDRESS($D169+2,Y$2+1,,,"Instances")))</f>
        <v>0</v>
      </c>
      <c r="Z169">
        <f>IFERROR(SMALL(Y5:Y343,ROW()-ROW($Z$5)+1),"")</f>
        <v>0</v>
      </c>
      <c r="AB169">
        <f>IFERROR(SUM(Z5:Z169),"")</f>
        <v>0</v>
      </c>
      <c r="AC169">
        <f>IF(INDIRECT(ADDRESS($D169+2,AC$2+1,,,"Instances"))="","",INDIRECT(ADDRESS($D169+2,AC$2+1,,,"Instances")))</f>
        <v>0</v>
      </c>
      <c r="AD169">
        <f>IFERROR(SMALL(AC5:AC343,ROW()-ROW($AD$5)+1),"")</f>
        <v>0</v>
      </c>
      <c r="AF169">
        <f>IFERROR(SUM(AD5:AD169),"")</f>
        <v>0</v>
      </c>
      <c r="AG169">
        <f>IF(INDIRECT(ADDRESS($D169+2,AG$2+1,,,"Instances"))="","",INDIRECT(ADDRESS($D169+2,AG$2+1,,,"Instances")))</f>
        <v>0</v>
      </c>
      <c r="AH169">
        <f>IFERROR(SMALL(AG5:AG343,ROW()-ROW($AH$5)+1),"")</f>
        <v>0</v>
      </c>
      <c r="AJ169">
        <f>IFERROR(SUM(AH5:AH169),"")</f>
        <v>0</v>
      </c>
      <c r="AL169">
        <v>165</v>
      </c>
      <c r="AM169" cm="1">
        <f t="array" ref="AM169">_xlfn.SWITCH(Charts!$B$3,"average", AVERAGE(INDIRECT(ADDRESS(164+3,AM$2+1,,,"Instances") &amp; ":" &amp; ADDRESS(164+3,AM$2+1))),"median", MEDIAN(INDIRECT(ADDRESS(164+3,AM$2+1,,,"Instances") &amp; ":" &amp; ADDRESS(164+3,AM$2+1))),"min", MIN(INDIRECT(ADDRESS(164+3,AM$2+1,,,"Instances") &amp; ":" &amp; ADDRESS(164+3,AM$2+1))),"max", MAX(INDIRECT(ADDRESS(164+3,AM$2+1,,,"Instances") &amp; ":" &amp; ADDRESS(164+3,AM$2+1))),"diff", MAX(INDIRECT(ADDRESS(164+3,AM$2+1,,,"Instances") &amp; ":" &amp; ADDRESS(164+3,AM$2+1)))-MIN(INDIRECT(ADDRESS(164+3,AM$2+1,,,"Instances") &amp; ":" &amp; ADDRESS(164+3,AM$2+1))))</f>
        <v>0</v>
      </c>
      <c r="AN169">
        <f>IFERROR(SMALL(AM5:AM343,ROW()-ROW($AN$5)+1),"")</f>
        <v>0</v>
      </c>
      <c r="AP169">
        <f>IFERROR(SUM(AN5:AN169),"")</f>
        <v>0</v>
      </c>
      <c r="AQ169" cm="1">
        <f t="array" ref="AQ169">_xlfn.SWITCH(Charts!$B$3,"average", AVERAGE(INDIRECT(ADDRESS(164+3,AQ$2+1,,,"Instances") &amp; ":" &amp; ADDRESS(164+3,AQ$2+1))),"median", MEDIAN(INDIRECT(ADDRESS(164+3,AQ$2+1,,,"Instances") &amp; ":" &amp; ADDRESS(164+3,AQ$2+1))),"min", MIN(INDIRECT(ADDRESS(164+3,AQ$2+1,,,"Instances") &amp; ":" &amp; ADDRESS(164+3,AQ$2+1))),"max", MAX(INDIRECT(ADDRESS(164+3,AQ$2+1,,,"Instances") &amp; ":" &amp; ADDRESS(164+3,AQ$2+1))),"diff", MAX(INDIRECT(ADDRESS(164+3,AQ$2+1,,,"Instances") &amp; ":" &amp; ADDRESS(164+3,AQ$2+1)))-MIN(INDIRECT(ADDRESS(164+3,AQ$2+1,,,"Instances") &amp; ":" &amp; ADDRESS(164+3,AQ$2+1))))</f>
        <v>0</v>
      </c>
      <c r="AR169">
        <f>IFERROR(SMALL(AQ5:AQ343,ROW()-ROW($AR$5)+1),"")</f>
        <v>0</v>
      </c>
      <c r="AT169">
        <f>IFERROR(SUM(AR5:AR169),"")</f>
        <v>0</v>
      </c>
      <c r="AU169" cm="1">
        <f t="array" ref="AU169">_xlfn.SWITCH(Charts!$B$3,"average", AVERAGE(INDIRECT(ADDRESS(164+3,AU$2+1,,,"Instances") &amp; ":" &amp; ADDRESS(164+3,AU$2+1))),"median", MEDIAN(INDIRECT(ADDRESS(164+3,AU$2+1,,,"Instances") &amp; ":" &amp; ADDRESS(164+3,AU$2+1))),"min", MIN(INDIRECT(ADDRESS(164+3,AU$2+1,,,"Instances") &amp; ":" &amp; ADDRESS(164+3,AU$2+1))),"max", MAX(INDIRECT(ADDRESS(164+3,AU$2+1,,,"Instances") &amp; ":" &amp; ADDRESS(164+3,AU$2+1))),"diff", MAX(INDIRECT(ADDRESS(164+3,AU$2+1,,,"Instances") &amp; ":" &amp; ADDRESS(164+3,AU$2+1)))-MIN(INDIRECT(ADDRESS(164+3,AU$2+1,,,"Instances") &amp; ":" &amp; ADDRESS(164+3,AU$2+1))))</f>
        <v>0</v>
      </c>
      <c r="AV169">
        <f>IFERROR(SMALL(AU5:AU343,ROW()-ROW($AV$5)+1),"")</f>
        <v>0</v>
      </c>
      <c r="AX169">
        <f>IFERROR(SUM(AV5:AV169),"")</f>
        <v>0</v>
      </c>
      <c r="AY169" cm="1">
        <f t="array" ref="AY169">_xlfn.SWITCH(Charts!$B$3,"average", AVERAGE(INDIRECT(ADDRESS(164+3,AY$2+1,,,"Instances") &amp; ":" &amp; ADDRESS(164+3,AY$2+1))),"median", MEDIAN(INDIRECT(ADDRESS(164+3,AY$2+1,,,"Instances") &amp; ":" &amp; ADDRESS(164+3,AY$2+1))),"min", MIN(INDIRECT(ADDRESS(164+3,AY$2+1,,,"Instances") &amp; ":" &amp; ADDRESS(164+3,AY$2+1))),"max", MAX(INDIRECT(ADDRESS(164+3,AY$2+1,,,"Instances") &amp; ":" &amp; ADDRESS(164+3,AY$2+1))),"diff", MAX(INDIRECT(ADDRESS(164+3,AY$2+1,,,"Instances") &amp; ":" &amp; ADDRESS(164+3,AY$2+1)))-MIN(INDIRECT(ADDRESS(164+3,AY$2+1,,,"Instances") &amp; ":" &amp; ADDRESS(164+3,AY$2+1))))</f>
        <v>0</v>
      </c>
      <c r="AZ169">
        <f>IFERROR(SMALL(AY5:AY343,ROW()-ROW($AZ$5)+1),"")</f>
        <v>0</v>
      </c>
      <c r="BB169">
        <f>IFERROR(SUM(AZ5:AZ169),"")</f>
        <v>0</v>
      </c>
      <c r="BC169" cm="1">
        <f t="array" ref="BC169">_xlfn.SWITCH(Charts!$B$3,"average", AVERAGE(INDIRECT(ADDRESS(164+3,BC$2+1,,,"Instances") &amp; ":" &amp; ADDRESS(164+3,BC$2+1))),"median", MEDIAN(INDIRECT(ADDRESS(164+3,BC$2+1,,,"Instances") &amp; ":" &amp; ADDRESS(164+3,BC$2+1))),"min", MIN(INDIRECT(ADDRESS(164+3,BC$2+1,,,"Instances") &amp; ":" &amp; ADDRESS(164+3,BC$2+1))),"max", MAX(INDIRECT(ADDRESS(164+3,BC$2+1,,,"Instances") &amp; ":" &amp; ADDRESS(164+3,BC$2+1))),"diff", MAX(INDIRECT(ADDRESS(164+3,BC$2+1,,,"Instances") &amp; ":" &amp; ADDRESS(164+3,BC$2+1)))-MIN(INDIRECT(ADDRESS(164+3,BC$2+1,,,"Instances") &amp; ":" &amp; ADDRESS(164+3,BC$2+1))))</f>
        <v>0</v>
      </c>
      <c r="BD169">
        <f>IFERROR(SMALL(BC5:BC343,ROW()-ROW($BD$5)+1),"")</f>
        <v>0</v>
      </c>
      <c r="BF169">
        <f>IFERROR(SUM(BD5:BD169),"")</f>
        <v>0</v>
      </c>
      <c r="BG169" cm="1">
        <f t="array" ref="BG169">_xlfn.SWITCH(Charts!$B$3,"average", AVERAGE(INDIRECT(ADDRESS(164+3,BG$2+1,,,"Instances") &amp; ":" &amp; ADDRESS(164+3,BG$2+1))),"median", MEDIAN(INDIRECT(ADDRESS(164+3,BG$2+1,,,"Instances") &amp; ":" &amp; ADDRESS(164+3,BG$2+1))),"min", MIN(INDIRECT(ADDRESS(164+3,BG$2+1,,,"Instances") &amp; ":" &amp; ADDRESS(164+3,BG$2+1))),"max", MAX(INDIRECT(ADDRESS(164+3,BG$2+1,,,"Instances") &amp; ":" &amp; ADDRESS(164+3,BG$2+1))),"diff", MAX(INDIRECT(ADDRESS(164+3,BG$2+1,,,"Instances") &amp; ":" &amp; ADDRESS(164+3,BG$2+1)))-MIN(INDIRECT(ADDRESS(164+3,BG$2+1,,,"Instances") &amp; ":" &amp; ADDRESS(164+3,BG$2+1))))</f>
        <v>0</v>
      </c>
      <c r="BH169">
        <f>IFERROR(SMALL(BG5:BG343,ROW()-ROW($BH$5)+1),"")</f>
        <v>0</v>
      </c>
      <c r="BJ169">
        <f>IFERROR(SUM(BH5:BH169),"")</f>
        <v>0</v>
      </c>
      <c r="BK169" cm="1">
        <f t="array" ref="BK169">_xlfn.SWITCH(Charts!$B$3,"average", AVERAGE(INDIRECT(ADDRESS(164+3,BK$2+1,,,"Instances") &amp; ":" &amp; ADDRESS(164+3,BK$2+1))),"median", MEDIAN(INDIRECT(ADDRESS(164+3,BK$2+1,,,"Instances") &amp; ":" &amp; ADDRESS(164+3,BK$2+1))),"min", MIN(INDIRECT(ADDRESS(164+3,BK$2+1,,,"Instances") &amp; ":" &amp; ADDRESS(164+3,BK$2+1))),"max", MAX(INDIRECT(ADDRESS(164+3,BK$2+1,,,"Instances") &amp; ":" &amp; ADDRESS(164+3,BK$2+1))),"diff", MAX(INDIRECT(ADDRESS(164+3,BK$2+1,,,"Instances") &amp; ":" &amp; ADDRESS(164+3,BK$2+1)))-MIN(INDIRECT(ADDRESS(164+3,BK$2+1,,,"Instances") &amp; ":" &amp; ADDRESS(164+3,BK$2+1))))</f>
        <v>0</v>
      </c>
      <c r="BL169">
        <f>IFERROR(SMALL(BK5:BK343,ROW()-ROW($BL$5)+1),"")</f>
        <v>0</v>
      </c>
      <c r="BN169">
        <f>IFERROR(SUM(BL5:BL169),"")</f>
        <v>0</v>
      </c>
      <c r="BO169" cm="1">
        <f t="array" ref="BO169">_xlfn.SWITCH(Charts!$B$3,"average", AVERAGE(INDIRECT(ADDRESS(164+3,BO$2+1,,,"Instances") &amp; ":" &amp; ADDRESS(164+3,BO$2+1))),"median", MEDIAN(INDIRECT(ADDRESS(164+3,BO$2+1,,,"Instances") &amp; ":" &amp; ADDRESS(164+3,BO$2+1))),"min", MIN(INDIRECT(ADDRESS(164+3,BO$2+1,,,"Instances") &amp; ":" &amp; ADDRESS(164+3,BO$2+1))),"max", MAX(INDIRECT(ADDRESS(164+3,BO$2+1,,,"Instances") &amp; ":" &amp; ADDRESS(164+3,BO$2+1))),"diff", MAX(INDIRECT(ADDRESS(164+3,BO$2+1,,,"Instances") &amp; ":" &amp; ADDRESS(164+3,BO$2+1)))-MIN(INDIRECT(ADDRESS(164+3,BO$2+1,,,"Instances") &amp; ":" &amp; ADDRESS(164+3,BO$2+1))))</f>
        <v>0</v>
      </c>
      <c r="BP169">
        <f>IFERROR(SMALL(BO5:BO343,ROW()-ROW($BP$5)+1),"")</f>
        <v>0</v>
      </c>
      <c r="BR169">
        <f>IFERROR(SUM(BP5:BP169),"")</f>
        <v>0</v>
      </c>
      <c r="BU169">
        <f>IF(Charts!$B$3="none",E1871,IF(AM1871="",NA(),AM1871))</f>
        <v>0</v>
      </c>
      <c r="BV169">
        <f>IF(Charts!$B$3="none",F1871,IF(AN1871="",NA(),AN1871))</f>
        <v>0</v>
      </c>
      <c r="BW169">
        <f>IF(Charts!$B$3="none",G1871,IF(AO1871="",NA(),AO1871))</f>
        <v>0</v>
      </c>
      <c r="BX169">
        <f>IF(Charts!$B$3="none",H1871,IF(AP1871="",NA(),AP1871))</f>
        <v>0</v>
      </c>
      <c r="BY169">
        <f>IF(Charts!$B$3="none",I1871,IF(AQ1871="",NA(),AQ1871))</f>
        <v>0</v>
      </c>
      <c r="BZ169">
        <f>IF(Charts!$B$3="none",J1871,IF(AR1871="",NA(),AR1871))</f>
        <v>0</v>
      </c>
      <c r="CA169">
        <f>IF(Charts!$B$3="none",K1871,IF(AS1871="",NA(),AS1871))</f>
        <v>0</v>
      </c>
      <c r="CB169">
        <f>IF(Charts!$B$3="none",L1871,IF(AT1871="",NA(),AT1871))</f>
        <v>0</v>
      </c>
      <c r="CC169">
        <f>IF(Charts!$B$3="none",M1871,IF(AU1871="",NA(),AU1871))</f>
        <v>0</v>
      </c>
      <c r="CD169">
        <f>IF(Charts!$B$3="none",N1871,IF(AV1871="",NA(),AV1871))</f>
        <v>0</v>
      </c>
      <c r="CE169">
        <f>IF(Charts!$B$3="none",O1871,IF(AW1871="",NA(),AW1871))</f>
        <v>0</v>
      </c>
      <c r="CF169">
        <f>IF(Charts!$B$3="none",P1871,IF(AX1871="",NA(),AX1871))</f>
        <v>0</v>
      </c>
      <c r="CG169">
        <f>IF(Charts!$B$3="none",Q1871,IF(AY1871="",NA(),AY1871))</f>
        <v>0</v>
      </c>
      <c r="CH169">
        <f>IF(Charts!$B$3="none",R1871,IF(AZ1871="",NA(),AZ1871))</f>
        <v>0</v>
      </c>
      <c r="CI169">
        <f>IF(Charts!$B$3="none",S1871,IF(BA1871="",NA(),BA1871))</f>
        <v>0</v>
      </c>
      <c r="CJ169">
        <f>IF(Charts!$B$3="none",T1871,IF(BB1871="",NA(),BB1871))</f>
        <v>0</v>
      </c>
      <c r="CK169">
        <f>IF(Charts!$B$3="none",U1871,IF(BC1871="",NA(),BC1871))</f>
        <v>0</v>
      </c>
      <c r="CL169">
        <f>IF(Charts!$B$3="none",V1871,IF(BD1871="",NA(),BD1871))</f>
        <v>0</v>
      </c>
      <c r="CM169">
        <f>IF(Charts!$B$3="none",W1871,IF(BE1871="",NA(),BE1871))</f>
        <v>0</v>
      </c>
      <c r="CN169">
        <f>IF(Charts!$B$3="none",X1871,IF(BF1871="",NA(),BF1871))</f>
        <v>0</v>
      </c>
      <c r="CO169">
        <f>IF(Charts!$B$3="none",Y1871,IF(BG1871="",NA(),BG1871))</f>
        <v>0</v>
      </c>
      <c r="CP169">
        <f>IF(Charts!$B$3="none",Z1871,IF(BH1871="",NA(),BH1871))</f>
        <v>0</v>
      </c>
      <c r="CQ169">
        <f>IF(Charts!$B$3="none",AA1871,IF(BI1871="",NA(),BI1871))</f>
        <v>0</v>
      </c>
      <c r="CR169">
        <f>IF(Charts!$B$3="none",AB1871,IF(BJ1871="",NA(),BJ1871))</f>
        <v>0</v>
      </c>
      <c r="CS169">
        <f>IF(Charts!$B$3="none",AC1871,IF(BK1871="",NA(),BK1871))</f>
        <v>0</v>
      </c>
      <c r="CT169">
        <f>IF(Charts!$B$3="none",AD1871,IF(BL1871="",NA(),BL1871))</f>
        <v>0</v>
      </c>
      <c r="CU169">
        <f>IF(Charts!$B$3="none",AE1871,IF(BM1871="",NA(),BM1871))</f>
        <v>0</v>
      </c>
      <c r="CV169">
        <f>IF(Charts!$B$3="none",AF1871,IF(BN1871="",NA(),BN1871))</f>
        <v>0</v>
      </c>
      <c r="CW169">
        <f>IF(Charts!$B$3="none",AG1871,IF(BO1871="",NA(),BO1871))</f>
        <v>0</v>
      </c>
      <c r="CX169">
        <f>IF(Charts!$B$3="none",AH1871,IF(BP1871="",NA(),BP1871))</f>
        <v>0</v>
      </c>
      <c r="CY169">
        <f>IF(Charts!$B$3="none",AI1871,IF(BQ1871="",NA(),BQ1871))</f>
        <v>0</v>
      </c>
      <c r="CZ169">
        <f>IF(Charts!$B$3="none",AJ1871,IF(BR1871="",NA(),BR1871))</f>
        <v>0</v>
      </c>
    </row>
    <row r="170" spans="4:104">
      <c r="D170">
        <v>166</v>
      </c>
      <c r="E170">
        <f>IF(INDIRECT(ADDRESS($D170+2,E$2+1,,,"Instances"))="","",INDIRECT(ADDRESS($D170+2,E$2+1,,,"Instances")))</f>
        <v>0</v>
      </c>
      <c r="F170">
        <f>IFERROR(SMALL(E5:E343,ROW()-ROW($F$5)+1),"")</f>
        <v>0</v>
      </c>
      <c r="H170">
        <f>IFERROR(SUM(F5:F170),"")</f>
        <v>0</v>
      </c>
      <c r="I170">
        <f>IF(INDIRECT(ADDRESS($D170+2,I$2+1,,,"Instances"))="","",INDIRECT(ADDRESS($D170+2,I$2+1,,,"Instances")))</f>
        <v>0</v>
      </c>
      <c r="J170">
        <f>IFERROR(SMALL(I5:I343,ROW()-ROW($J$5)+1),"")</f>
        <v>0</v>
      </c>
      <c r="L170">
        <f>IFERROR(SUM(J5:J170),"")</f>
        <v>0</v>
      </c>
      <c r="M170">
        <f>IF(INDIRECT(ADDRESS($D170+2,M$2+1,,,"Instances"))="","",INDIRECT(ADDRESS($D170+2,M$2+1,,,"Instances")))</f>
        <v>0</v>
      </c>
      <c r="N170">
        <f>IFERROR(SMALL(M5:M343,ROW()-ROW($N$5)+1),"")</f>
        <v>0</v>
      </c>
      <c r="P170">
        <f>IFERROR(SUM(N5:N170),"")</f>
        <v>0</v>
      </c>
      <c r="Q170">
        <f>IF(INDIRECT(ADDRESS($D170+2,Q$2+1,,,"Instances"))="","",INDIRECT(ADDRESS($D170+2,Q$2+1,,,"Instances")))</f>
        <v>0</v>
      </c>
      <c r="R170">
        <f>IFERROR(SMALL(Q5:Q343,ROW()-ROW($R$5)+1),"")</f>
        <v>0</v>
      </c>
      <c r="T170">
        <f>IFERROR(SUM(R5:R170),"")</f>
        <v>0</v>
      </c>
      <c r="U170">
        <f>IF(INDIRECT(ADDRESS($D170+2,U$2+1,,,"Instances"))="","",INDIRECT(ADDRESS($D170+2,U$2+1,,,"Instances")))</f>
        <v>0</v>
      </c>
      <c r="V170">
        <f>IFERROR(SMALL(U5:U343,ROW()-ROW($V$5)+1),"")</f>
        <v>0</v>
      </c>
      <c r="X170">
        <f>IFERROR(SUM(V5:V170),"")</f>
        <v>0</v>
      </c>
      <c r="Y170">
        <f>IF(INDIRECT(ADDRESS($D170+2,Y$2+1,,,"Instances"))="","",INDIRECT(ADDRESS($D170+2,Y$2+1,,,"Instances")))</f>
        <v>0</v>
      </c>
      <c r="Z170">
        <f>IFERROR(SMALL(Y5:Y343,ROW()-ROW($Z$5)+1),"")</f>
        <v>0</v>
      </c>
      <c r="AB170">
        <f>IFERROR(SUM(Z5:Z170),"")</f>
        <v>0</v>
      </c>
      <c r="AC170">
        <f>IF(INDIRECT(ADDRESS($D170+2,AC$2+1,,,"Instances"))="","",INDIRECT(ADDRESS($D170+2,AC$2+1,,,"Instances")))</f>
        <v>0</v>
      </c>
      <c r="AD170">
        <f>IFERROR(SMALL(AC5:AC343,ROW()-ROW($AD$5)+1),"")</f>
        <v>0</v>
      </c>
      <c r="AF170">
        <f>IFERROR(SUM(AD5:AD170),"")</f>
        <v>0</v>
      </c>
      <c r="AG170">
        <f>IF(INDIRECT(ADDRESS($D170+2,AG$2+1,,,"Instances"))="","",INDIRECT(ADDRESS($D170+2,AG$2+1,,,"Instances")))</f>
        <v>0</v>
      </c>
      <c r="AH170">
        <f>IFERROR(SMALL(AG5:AG343,ROW()-ROW($AH$5)+1),"")</f>
        <v>0</v>
      </c>
      <c r="AJ170">
        <f>IFERROR(SUM(AH5:AH170),"")</f>
        <v>0</v>
      </c>
      <c r="AL170">
        <v>166</v>
      </c>
      <c r="AM170" cm="1">
        <f t="array" ref="AM170">_xlfn.SWITCH(Charts!$B$3,"average", AVERAGE(INDIRECT(ADDRESS(165+3,AM$2+1,,,"Instances") &amp; ":" &amp; ADDRESS(165+3,AM$2+1))),"median", MEDIAN(INDIRECT(ADDRESS(165+3,AM$2+1,,,"Instances") &amp; ":" &amp; ADDRESS(165+3,AM$2+1))),"min", MIN(INDIRECT(ADDRESS(165+3,AM$2+1,,,"Instances") &amp; ":" &amp; ADDRESS(165+3,AM$2+1))),"max", MAX(INDIRECT(ADDRESS(165+3,AM$2+1,,,"Instances") &amp; ":" &amp; ADDRESS(165+3,AM$2+1))),"diff", MAX(INDIRECT(ADDRESS(165+3,AM$2+1,,,"Instances") &amp; ":" &amp; ADDRESS(165+3,AM$2+1)))-MIN(INDIRECT(ADDRESS(165+3,AM$2+1,,,"Instances") &amp; ":" &amp; ADDRESS(165+3,AM$2+1))))</f>
        <v>0</v>
      </c>
      <c r="AN170">
        <f>IFERROR(SMALL(AM5:AM343,ROW()-ROW($AN$5)+1),"")</f>
        <v>0</v>
      </c>
      <c r="AP170">
        <f>IFERROR(SUM(AN5:AN170),"")</f>
        <v>0</v>
      </c>
      <c r="AQ170" cm="1">
        <f t="array" ref="AQ170">_xlfn.SWITCH(Charts!$B$3,"average", AVERAGE(INDIRECT(ADDRESS(165+3,AQ$2+1,,,"Instances") &amp; ":" &amp; ADDRESS(165+3,AQ$2+1))),"median", MEDIAN(INDIRECT(ADDRESS(165+3,AQ$2+1,,,"Instances") &amp; ":" &amp; ADDRESS(165+3,AQ$2+1))),"min", MIN(INDIRECT(ADDRESS(165+3,AQ$2+1,,,"Instances") &amp; ":" &amp; ADDRESS(165+3,AQ$2+1))),"max", MAX(INDIRECT(ADDRESS(165+3,AQ$2+1,,,"Instances") &amp; ":" &amp; ADDRESS(165+3,AQ$2+1))),"diff", MAX(INDIRECT(ADDRESS(165+3,AQ$2+1,,,"Instances") &amp; ":" &amp; ADDRESS(165+3,AQ$2+1)))-MIN(INDIRECT(ADDRESS(165+3,AQ$2+1,,,"Instances") &amp; ":" &amp; ADDRESS(165+3,AQ$2+1))))</f>
        <v>0</v>
      </c>
      <c r="AR170">
        <f>IFERROR(SMALL(AQ5:AQ343,ROW()-ROW($AR$5)+1),"")</f>
        <v>0</v>
      </c>
      <c r="AT170">
        <f>IFERROR(SUM(AR5:AR170),"")</f>
        <v>0</v>
      </c>
      <c r="AU170" cm="1">
        <f t="array" ref="AU170">_xlfn.SWITCH(Charts!$B$3,"average", AVERAGE(INDIRECT(ADDRESS(165+3,AU$2+1,,,"Instances") &amp; ":" &amp; ADDRESS(165+3,AU$2+1))),"median", MEDIAN(INDIRECT(ADDRESS(165+3,AU$2+1,,,"Instances") &amp; ":" &amp; ADDRESS(165+3,AU$2+1))),"min", MIN(INDIRECT(ADDRESS(165+3,AU$2+1,,,"Instances") &amp; ":" &amp; ADDRESS(165+3,AU$2+1))),"max", MAX(INDIRECT(ADDRESS(165+3,AU$2+1,,,"Instances") &amp; ":" &amp; ADDRESS(165+3,AU$2+1))),"diff", MAX(INDIRECT(ADDRESS(165+3,AU$2+1,,,"Instances") &amp; ":" &amp; ADDRESS(165+3,AU$2+1)))-MIN(INDIRECT(ADDRESS(165+3,AU$2+1,,,"Instances") &amp; ":" &amp; ADDRESS(165+3,AU$2+1))))</f>
        <v>0</v>
      </c>
      <c r="AV170">
        <f>IFERROR(SMALL(AU5:AU343,ROW()-ROW($AV$5)+1),"")</f>
        <v>0</v>
      </c>
      <c r="AX170">
        <f>IFERROR(SUM(AV5:AV170),"")</f>
        <v>0</v>
      </c>
      <c r="AY170" cm="1">
        <f t="array" ref="AY170">_xlfn.SWITCH(Charts!$B$3,"average", AVERAGE(INDIRECT(ADDRESS(165+3,AY$2+1,,,"Instances") &amp; ":" &amp; ADDRESS(165+3,AY$2+1))),"median", MEDIAN(INDIRECT(ADDRESS(165+3,AY$2+1,,,"Instances") &amp; ":" &amp; ADDRESS(165+3,AY$2+1))),"min", MIN(INDIRECT(ADDRESS(165+3,AY$2+1,,,"Instances") &amp; ":" &amp; ADDRESS(165+3,AY$2+1))),"max", MAX(INDIRECT(ADDRESS(165+3,AY$2+1,,,"Instances") &amp; ":" &amp; ADDRESS(165+3,AY$2+1))),"diff", MAX(INDIRECT(ADDRESS(165+3,AY$2+1,,,"Instances") &amp; ":" &amp; ADDRESS(165+3,AY$2+1)))-MIN(INDIRECT(ADDRESS(165+3,AY$2+1,,,"Instances") &amp; ":" &amp; ADDRESS(165+3,AY$2+1))))</f>
        <v>0</v>
      </c>
      <c r="AZ170">
        <f>IFERROR(SMALL(AY5:AY343,ROW()-ROW($AZ$5)+1),"")</f>
        <v>0</v>
      </c>
      <c r="BB170">
        <f>IFERROR(SUM(AZ5:AZ170),"")</f>
        <v>0</v>
      </c>
      <c r="BC170" cm="1">
        <f t="array" ref="BC170">_xlfn.SWITCH(Charts!$B$3,"average", AVERAGE(INDIRECT(ADDRESS(165+3,BC$2+1,,,"Instances") &amp; ":" &amp; ADDRESS(165+3,BC$2+1))),"median", MEDIAN(INDIRECT(ADDRESS(165+3,BC$2+1,,,"Instances") &amp; ":" &amp; ADDRESS(165+3,BC$2+1))),"min", MIN(INDIRECT(ADDRESS(165+3,BC$2+1,,,"Instances") &amp; ":" &amp; ADDRESS(165+3,BC$2+1))),"max", MAX(INDIRECT(ADDRESS(165+3,BC$2+1,,,"Instances") &amp; ":" &amp; ADDRESS(165+3,BC$2+1))),"diff", MAX(INDIRECT(ADDRESS(165+3,BC$2+1,,,"Instances") &amp; ":" &amp; ADDRESS(165+3,BC$2+1)))-MIN(INDIRECT(ADDRESS(165+3,BC$2+1,,,"Instances") &amp; ":" &amp; ADDRESS(165+3,BC$2+1))))</f>
        <v>0</v>
      </c>
      <c r="BD170">
        <f>IFERROR(SMALL(BC5:BC343,ROW()-ROW($BD$5)+1),"")</f>
        <v>0</v>
      </c>
      <c r="BF170">
        <f>IFERROR(SUM(BD5:BD170),"")</f>
        <v>0</v>
      </c>
      <c r="BG170" cm="1">
        <f t="array" ref="BG170">_xlfn.SWITCH(Charts!$B$3,"average", AVERAGE(INDIRECT(ADDRESS(165+3,BG$2+1,,,"Instances") &amp; ":" &amp; ADDRESS(165+3,BG$2+1))),"median", MEDIAN(INDIRECT(ADDRESS(165+3,BG$2+1,,,"Instances") &amp; ":" &amp; ADDRESS(165+3,BG$2+1))),"min", MIN(INDIRECT(ADDRESS(165+3,BG$2+1,,,"Instances") &amp; ":" &amp; ADDRESS(165+3,BG$2+1))),"max", MAX(INDIRECT(ADDRESS(165+3,BG$2+1,,,"Instances") &amp; ":" &amp; ADDRESS(165+3,BG$2+1))),"diff", MAX(INDIRECT(ADDRESS(165+3,BG$2+1,,,"Instances") &amp; ":" &amp; ADDRESS(165+3,BG$2+1)))-MIN(INDIRECT(ADDRESS(165+3,BG$2+1,,,"Instances") &amp; ":" &amp; ADDRESS(165+3,BG$2+1))))</f>
        <v>0</v>
      </c>
      <c r="BH170">
        <f>IFERROR(SMALL(BG5:BG343,ROW()-ROW($BH$5)+1),"")</f>
        <v>0</v>
      </c>
      <c r="BJ170">
        <f>IFERROR(SUM(BH5:BH170),"")</f>
        <v>0</v>
      </c>
      <c r="BK170" cm="1">
        <f t="array" ref="BK170">_xlfn.SWITCH(Charts!$B$3,"average", AVERAGE(INDIRECT(ADDRESS(165+3,BK$2+1,,,"Instances") &amp; ":" &amp; ADDRESS(165+3,BK$2+1))),"median", MEDIAN(INDIRECT(ADDRESS(165+3,BK$2+1,,,"Instances") &amp; ":" &amp; ADDRESS(165+3,BK$2+1))),"min", MIN(INDIRECT(ADDRESS(165+3,BK$2+1,,,"Instances") &amp; ":" &amp; ADDRESS(165+3,BK$2+1))),"max", MAX(INDIRECT(ADDRESS(165+3,BK$2+1,,,"Instances") &amp; ":" &amp; ADDRESS(165+3,BK$2+1))),"diff", MAX(INDIRECT(ADDRESS(165+3,BK$2+1,,,"Instances") &amp; ":" &amp; ADDRESS(165+3,BK$2+1)))-MIN(INDIRECT(ADDRESS(165+3,BK$2+1,,,"Instances") &amp; ":" &amp; ADDRESS(165+3,BK$2+1))))</f>
        <v>0</v>
      </c>
      <c r="BL170">
        <f>IFERROR(SMALL(BK5:BK343,ROW()-ROW($BL$5)+1),"")</f>
        <v>0</v>
      </c>
      <c r="BN170">
        <f>IFERROR(SUM(BL5:BL170),"")</f>
        <v>0</v>
      </c>
      <c r="BO170" cm="1">
        <f t="array" ref="BO170">_xlfn.SWITCH(Charts!$B$3,"average", AVERAGE(INDIRECT(ADDRESS(165+3,BO$2+1,,,"Instances") &amp; ":" &amp; ADDRESS(165+3,BO$2+1))),"median", MEDIAN(INDIRECT(ADDRESS(165+3,BO$2+1,,,"Instances") &amp; ":" &amp; ADDRESS(165+3,BO$2+1))),"min", MIN(INDIRECT(ADDRESS(165+3,BO$2+1,,,"Instances") &amp; ":" &amp; ADDRESS(165+3,BO$2+1))),"max", MAX(INDIRECT(ADDRESS(165+3,BO$2+1,,,"Instances") &amp; ":" &amp; ADDRESS(165+3,BO$2+1))),"diff", MAX(INDIRECT(ADDRESS(165+3,BO$2+1,,,"Instances") &amp; ":" &amp; ADDRESS(165+3,BO$2+1)))-MIN(INDIRECT(ADDRESS(165+3,BO$2+1,,,"Instances") &amp; ":" &amp; ADDRESS(165+3,BO$2+1))))</f>
        <v>0</v>
      </c>
      <c r="BP170">
        <f>IFERROR(SMALL(BO5:BO343,ROW()-ROW($BP$5)+1),"")</f>
        <v>0</v>
      </c>
      <c r="BR170">
        <f>IFERROR(SUM(BP5:BP170),"")</f>
        <v>0</v>
      </c>
      <c r="BU170">
        <f>IF(Charts!$B$3="none",E1872,IF(AM1872="",NA(),AM1872))</f>
        <v>0</v>
      </c>
      <c r="BV170">
        <f>IF(Charts!$B$3="none",F1872,IF(AN1872="",NA(),AN1872))</f>
        <v>0</v>
      </c>
      <c r="BW170">
        <f>IF(Charts!$B$3="none",G1872,IF(AO1872="",NA(),AO1872))</f>
        <v>0</v>
      </c>
      <c r="BX170">
        <f>IF(Charts!$B$3="none",H1872,IF(AP1872="",NA(),AP1872))</f>
        <v>0</v>
      </c>
      <c r="BY170">
        <f>IF(Charts!$B$3="none",I1872,IF(AQ1872="",NA(),AQ1872))</f>
        <v>0</v>
      </c>
      <c r="BZ170">
        <f>IF(Charts!$B$3="none",J1872,IF(AR1872="",NA(),AR1872))</f>
        <v>0</v>
      </c>
      <c r="CA170">
        <f>IF(Charts!$B$3="none",K1872,IF(AS1872="",NA(),AS1872))</f>
        <v>0</v>
      </c>
      <c r="CB170">
        <f>IF(Charts!$B$3="none",L1872,IF(AT1872="",NA(),AT1872))</f>
        <v>0</v>
      </c>
      <c r="CC170">
        <f>IF(Charts!$B$3="none",M1872,IF(AU1872="",NA(),AU1872))</f>
        <v>0</v>
      </c>
      <c r="CD170">
        <f>IF(Charts!$B$3="none",N1872,IF(AV1872="",NA(),AV1872))</f>
        <v>0</v>
      </c>
      <c r="CE170">
        <f>IF(Charts!$B$3="none",O1872,IF(AW1872="",NA(),AW1872))</f>
        <v>0</v>
      </c>
      <c r="CF170">
        <f>IF(Charts!$B$3="none",P1872,IF(AX1872="",NA(),AX1872))</f>
        <v>0</v>
      </c>
      <c r="CG170">
        <f>IF(Charts!$B$3="none",Q1872,IF(AY1872="",NA(),AY1872))</f>
        <v>0</v>
      </c>
      <c r="CH170">
        <f>IF(Charts!$B$3="none",R1872,IF(AZ1872="",NA(),AZ1872))</f>
        <v>0</v>
      </c>
      <c r="CI170">
        <f>IF(Charts!$B$3="none",S1872,IF(BA1872="",NA(),BA1872))</f>
        <v>0</v>
      </c>
      <c r="CJ170">
        <f>IF(Charts!$B$3="none",T1872,IF(BB1872="",NA(),BB1872))</f>
        <v>0</v>
      </c>
      <c r="CK170">
        <f>IF(Charts!$B$3="none",U1872,IF(BC1872="",NA(),BC1872))</f>
        <v>0</v>
      </c>
      <c r="CL170">
        <f>IF(Charts!$B$3="none",V1872,IF(BD1872="",NA(),BD1872))</f>
        <v>0</v>
      </c>
      <c r="CM170">
        <f>IF(Charts!$B$3="none",W1872,IF(BE1872="",NA(),BE1872))</f>
        <v>0</v>
      </c>
      <c r="CN170">
        <f>IF(Charts!$B$3="none",X1872,IF(BF1872="",NA(),BF1872))</f>
        <v>0</v>
      </c>
      <c r="CO170">
        <f>IF(Charts!$B$3="none",Y1872,IF(BG1872="",NA(),BG1872))</f>
        <v>0</v>
      </c>
      <c r="CP170">
        <f>IF(Charts!$B$3="none",Z1872,IF(BH1872="",NA(),BH1872))</f>
        <v>0</v>
      </c>
      <c r="CQ170">
        <f>IF(Charts!$B$3="none",AA1872,IF(BI1872="",NA(),BI1872))</f>
        <v>0</v>
      </c>
      <c r="CR170">
        <f>IF(Charts!$B$3="none",AB1872,IF(BJ1872="",NA(),BJ1872))</f>
        <v>0</v>
      </c>
      <c r="CS170">
        <f>IF(Charts!$B$3="none",AC1872,IF(BK1872="",NA(),BK1872))</f>
        <v>0</v>
      </c>
      <c r="CT170">
        <f>IF(Charts!$B$3="none",AD1872,IF(BL1872="",NA(),BL1872))</f>
        <v>0</v>
      </c>
      <c r="CU170">
        <f>IF(Charts!$B$3="none",AE1872,IF(BM1872="",NA(),BM1872))</f>
        <v>0</v>
      </c>
      <c r="CV170">
        <f>IF(Charts!$B$3="none",AF1872,IF(BN1872="",NA(),BN1872))</f>
        <v>0</v>
      </c>
      <c r="CW170">
        <f>IF(Charts!$B$3="none",AG1872,IF(BO1872="",NA(),BO1872))</f>
        <v>0</v>
      </c>
      <c r="CX170">
        <f>IF(Charts!$B$3="none",AH1872,IF(BP1872="",NA(),BP1872))</f>
        <v>0</v>
      </c>
      <c r="CY170">
        <f>IF(Charts!$B$3="none",AI1872,IF(BQ1872="",NA(),BQ1872))</f>
        <v>0</v>
      </c>
      <c r="CZ170">
        <f>IF(Charts!$B$3="none",AJ1872,IF(BR1872="",NA(),BR1872))</f>
        <v>0</v>
      </c>
    </row>
    <row r="171" spans="4:104">
      <c r="D171">
        <v>167</v>
      </c>
      <c r="E171">
        <f>IF(INDIRECT(ADDRESS($D171+2,E$2+1,,,"Instances"))="","",INDIRECT(ADDRESS($D171+2,E$2+1,,,"Instances")))</f>
        <v>0</v>
      </c>
      <c r="F171">
        <f>IFERROR(SMALL(E5:E343,ROW()-ROW($F$5)+1),"")</f>
        <v>0</v>
      </c>
      <c r="H171">
        <f>IFERROR(SUM(F5:F171),"")</f>
        <v>0</v>
      </c>
      <c r="I171">
        <f>IF(INDIRECT(ADDRESS($D171+2,I$2+1,,,"Instances"))="","",INDIRECT(ADDRESS($D171+2,I$2+1,,,"Instances")))</f>
        <v>0</v>
      </c>
      <c r="J171">
        <f>IFERROR(SMALL(I5:I343,ROW()-ROW($J$5)+1),"")</f>
        <v>0</v>
      </c>
      <c r="L171">
        <f>IFERROR(SUM(J5:J171),"")</f>
        <v>0</v>
      </c>
      <c r="M171">
        <f>IF(INDIRECT(ADDRESS($D171+2,M$2+1,,,"Instances"))="","",INDIRECT(ADDRESS($D171+2,M$2+1,,,"Instances")))</f>
        <v>0</v>
      </c>
      <c r="N171">
        <f>IFERROR(SMALL(M5:M343,ROW()-ROW($N$5)+1),"")</f>
        <v>0</v>
      </c>
      <c r="P171">
        <f>IFERROR(SUM(N5:N171),"")</f>
        <v>0</v>
      </c>
      <c r="Q171">
        <f>IF(INDIRECT(ADDRESS($D171+2,Q$2+1,,,"Instances"))="","",INDIRECT(ADDRESS($D171+2,Q$2+1,,,"Instances")))</f>
        <v>0</v>
      </c>
      <c r="R171">
        <f>IFERROR(SMALL(Q5:Q343,ROW()-ROW($R$5)+1),"")</f>
        <v>0</v>
      </c>
      <c r="T171">
        <f>IFERROR(SUM(R5:R171),"")</f>
        <v>0</v>
      </c>
      <c r="U171">
        <f>IF(INDIRECT(ADDRESS($D171+2,U$2+1,,,"Instances"))="","",INDIRECT(ADDRESS($D171+2,U$2+1,,,"Instances")))</f>
        <v>0</v>
      </c>
      <c r="V171">
        <f>IFERROR(SMALL(U5:U343,ROW()-ROW($V$5)+1),"")</f>
        <v>0</v>
      </c>
      <c r="X171">
        <f>IFERROR(SUM(V5:V171),"")</f>
        <v>0</v>
      </c>
      <c r="Y171">
        <f>IF(INDIRECT(ADDRESS($D171+2,Y$2+1,,,"Instances"))="","",INDIRECT(ADDRESS($D171+2,Y$2+1,,,"Instances")))</f>
        <v>0</v>
      </c>
      <c r="Z171">
        <f>IFERROR(SMALL(Y5:Y343,ROW()-ROW($Z$5)+1),"")</f>
        <v>0</v>
      </c>
      <c r="AB171">
        <f>IFERROR(SUM(Z5:Z171),"")</f>
        <v>0</v>
      </c>
      <c r="AC171">
        <f>IF(INDIRECT(ADDRESS($D171+2,AC$2+1,,,"Instances"))="","",INDIRECT(ADDRESS($D171+2,AC$2+1,,,"Instances")))</f>
        <v>0</v>
      </c>
      <c r="AD171">
        <f>IFERROR(SMALL(AC5:AC343,ROW()-ROW($AD$5)+1),"")</f>
        <v>0</v>
      </c>
      <c r="AF171">
        <f>IFERROR(SUM(AD5:AD171),"")</f>
        <v>0</v>
      </c>
      <c r="AG171">
        <f>IF(INDIRECT(ADDRESS($D171+2,AG$2+1,,,"Instances"))="","",INDIRECT(ADDRESS($D171+2,AG$2+1,,,"Instances")))</f>
        <v>0</v>
      </c>
      <c r="AH171">
        <f>IFERROR(SMALL(AG5:AG343,ROW()-ROW($AH$5)+1),"")</f>
        <v>0</v>
      </c>
      <c r="AJ171">
        <f>IFERROR(SUM(AH5:AH171),"")</f>
        <v>0</v>
      </c>
      <c r="AL171">
        <v>167</v>
      </c>
      <c r="AM171" cm="1">
        <f t="array" ref="AM171">_xlfn.SWITCH(Charts!$B$3,"average", AVERAGE(INDIRECT(ADDRESS(166+3,AM$2+1,,,"Instances") &amp; ":" &amp; ADDRESS(166+3,AM$2+1))),"median", MEDIAN(INDIRECT(ADDRESS(166+3,AM$2+1,,,"Instances") &amp; ":" &amp; ADDRESS(166+3,AM$2+1))),"min", MIN(INDIRECT(ADDRESS(166+3,AM$2+1,,,"Instances") &amp; ":" &amp; ADDRESS(166+3,AM$2+1))),"max", MAX(INDIRECT(ADDRESS(166+3,AM$2+1,,,"Instances") &amp; ":" &amp; ADDRESS(166+3,AM$2+1))),"diff", MAX(INDIRECT(ADDRESS(166+3,AM$2+1,,,"Instances") &amp; ":" &amp; ADDRESS(166+3,AM$2+1)))-MIN(INDIRECT(ADDRESS(166+3,AM$2+1,,,"Instances") &amp; ":" &amp; ADDRESS(166+3,AM$2+1))))</f>
        <v>0</v>
      </c>
      <c r="AN171">
        <f>IFERROR(SMALL(AM5:AM343,ROW()-ROW($AN$5)+1),"")</f>
        <v>0</v>
      </c>
      <c r="AP171">
        <f>IFERROR(SUM(AN5:AN171),"")</f>
        <v>0</v>
      </c>
      <c r="AQ171" cm="1">
        <f t="array" ref="AQ171">_xlfn.SWITCH(Charts!$B$3,"average", AVERAGE(INDIRECT(ADDRESS(166+3,AQ$2+1,,,"Instances") &amp; ":" &amp; ADDRESS(166+3,AQ$2+1))),"median", MEDIAN(INDIRECT(ADDRESS(166+3,AQ$2+1,,,"Instances") &amp; ":" &amp; ADDRESS(166+3,AQ$2+1))),"min", MIN(INDIRECT(ADDRESS(166+3,AQ$2+1,,,"Instances") &amp; ":" &amp; ADDRESS(166+3,AQ$2+1))),"max", MAX(INDIRECT(ADDRESS(166+3,AQ$2+1,,,"Instances") &amp; ":" &amp; ADDRESS(166+3,AQ$2+1))),"diff", MAX(INDIRECT(ADDRESS(166+3,AQ$2+1,,,"Instances") &amp; ":" &amp; ADDRESS(166+3,AQ$2+1)))-MIN(INDIRECT(ADDRESS(166+3,AQ$2+1,,,"Instances") &amp; ":" &amp; ADDRESS(166+3,AQ$2+1))))</f>
        <v>0</v>
      </c>
      <c r="AR171">
        <f>IFERROR(SMALL(AQ5:AQ343,ROW()-ROW($AR$5)+1),"")</f>
        <v>0</v>
      </c>
      <c r="AT171">
        <f>IFERROR(SUM(AR5:AR171),"")</f>
        <v>0</v>
      </c>
      <c r="AU171" cm="1">
        <f t="array" ref="AU171">_xlfn.SWITCH(Charts!$B$3,"average", AVERAGE(INDIRECT(ADDRESS(166+3,AU$2+1,,,"Instances") &amp; ":" &amp; ADDRESS(166+3,AU$2+1))),"median", MEDIAN(INDIRECT(ADDRESS(166+3,AU$2+1,,,"Instances") &amp; ":" &amp; ADDRESS(166+3,AU$2+1))),"min", MIN(INDIRECT(ADDRESS(166+3,AU$2+1,,,"Instances") &amp; ":" &amp; ADDRESS(166+3,AU$2+1))),"max", MAX(INDIRECT(ADDRESS(166+3,AU$2+1,,,"Instances") &amp; ":" &amp; ADDRESS(166+3,AU$2+1))),"diff", MAX(INDIRECT(ADDRESS(166+3,AU$2+1,,,"Instances") &amp; ":" &amp; ADDRESS(166+3,AU$2+1)))-MIN(INDIRECT(ADDRESS(166+3,AU$2+1,,,"Instances") &amp; ":" &amp; ADDRESS(166+3,AU$2+1))))</f>
        <v>0</v>
      </c>
      <c r="AV171">
        <f>IFERROR(SMALL(AU5:AU343,ROW()-ROW($AV$5)+1),"")</f>
        <v>0</v>
      </c>
      <c r="AX171">
        <f>IFERROR(SUM(AV5:AV171),"")</f>
        <v>0</v>
      </c>
      <c r="AY171" cm="1">
        <f t="array" ref="AY171">_xlfn.SWITCH(Charts!$B$3,"average", AVERAGE(INDIRECT(ADDRESS(166+3,AY$2+1,,,"Instances") &amp; ":" &amp; ADDRESS(166+3,AY$2+1))),"median", MEDIAN(INDIRECT(ADDRESS(166+3,AY$2+1,,,"Instances") &amp; ":" &amp; ADDRESS(166+3,AY$2+1))),"min", MIN(INDIRECT(ADDRESS(166+3,AY$2+1,,,"Instances") &amp; ":" &amp; ADDRESS(166+3,AY$2+1))),"max", MAX(INDIRECT(ADDRESS(166+3,AY$2+1,,,"Instances") &amp; ":" &amp; ADDRESS(166+3,AY$2+1))),"diff", MAX(INDIRECT(ADDRESS(166+3,AY$2+1,,,"Instances") &amp; ":" &amp; ADDRESS(166+3,AY$2+1)))-MIN(INDIRECT(ADDRESS(166+3,AY$2+1,,,"Instances") &amp; ":" &amp; ADDRESS(166+3,AY$2+1))))</f>
        <v>0</v>
      </c>
      <c r="AZ171">
        <f>IFERROR(SMALL(AY5:AY343,ROW()-ROW($AZ$5)+1),"")</f>
        <v>0</v>
      </c>
      <c r="BB171">
        <f>IFERROR(SUM(AZ5:AZ171),"")</f>
        <v>0</v>
      </c>
      <c r="BC171" cm="1">
        <f t="array" ref="BC171">_xlfn.SWITCH(Charts!$B$3,"average", AVERAGE(INDIRECT(ADDRESS(166+3,BC$2+1,,,"Instances") &amp; ":" &amp; ADDRESS(166+3,BC$2+1))),"median", MEDIAN(INDIRECT(ADDRESS(166+3,BC$2+1,,,"Instances") &amp; ":" &amp; ADDRESS(166+3,BC$2+1))),"min", MIN(INDIRECT(ADDRESS(166+3,BC$2+1,,,"Instances") &amp; ":" &amp; ADDRESS(166+3,BC$2+1))),"max", MAX(INDIRECT(ADDRESS(166+3,BC$2+1,,,"Instances") &amp; ":" &amp; ADDRESS(166+3,BC$2+1))),"diff", MAX(INDIRECT(ADDRESS(166+3,BC$2+1,,,"Instances") &amp; ":" &amp; ADDRESS(166+3,BC$2+1)))-MIN(INDIRECT(ADDRESS(166+3,BC$2+1,,,"Instances") &amp; ":" &amp; ADDRESS(166+3,BC$2+1))))</f>
        <v>0</v>
      </c>
      <c r="BD171">
        <f>IFERROR(SMALL(BC5:BC343,ROW()-ROW($BD$5)+1),"")</f>
        <v>0</v>
      </c>
      <c r="BF171">
        <f>IFERROR(SUM(BD5:BD171),"")</f>
        <v>0</v>
      </c>
      <c r="BG171" cm="1">
        <f t="array" ref="BG171">_xlfn.SWITCH(Charts!$B$3,"average", AVERAGE(INDIRECT(ADDRESS(166+3,BG$2+1,,,"Instances") &amp; ":" &amp; ADDRESS(166+3,BG$2+1))),"median", MEDIAN(INDIRECT(ADDRESS(166+3,BG$2+1,,,"Instances") &amp; ":" &amp; ADDRESS(166+3,BG$2+1))),"min", MIN(INDIRECT(ADDRESS(166+3,BG$2+1,,,"Instances") &amp; ":" &amp; ADDRESS(166+3,BG$2+1))),"max", MAX(INDIRECT(ADDRESS(166+3,BG$2+1,,,"Instances") &amp; ":" &amp; ADDRESS(166+3,BG$2+1))),"diff", MAX(INDIRECT(ADDRESS(166+3,BG$2+1,,,"Instances") &amp; ":" &amp; ADDRESS(166+3,BG$2+1)))-MIN(INDIRECT(ADDRESS(166+3,BG$2+1,,,"Instances") &amp; ":" &amp; ADDRESS(166+3,BG$2+1))))</f>
        <v>0</v>
      </c>
      <c r="BH171">
        <f>IFERROR(SMALL(BG5:BG343,ROW()-ROW($BH$5)+1),"")</f>
        <v>0</v>
      </c>
      <c r="BJ171">
        <f>IFERROR(SUM(BH5:BH171),"")</f>
        <v>0</v>
      </c>
      <c r="BK171" cm="1">
        <f t="array" ref="BK171">_xlfn.SWITCH(Charts!$B$3,"average", AVERAGE(INDIRECT(ADDRESS(166+3,BK$2+1,,,"Instances") &amp; ":" &amp; ADDRESS(166+3,BK$2+1))),"median", MEDIAN(INDIRECT(ADDRESS(166+3,BK$2+1,,,"Instances") &amp; ":" &amp; ADDRESS(166+3,BK$2+1))),"min", MIN(INDIRECT(ADDRESS(166+3,BK$2+1,,,"Instances") &amp; ":" &amp; ADDRESS(166+3,BK$2+1))),"max", MAX(INDIRECT(ADDRESS(166+3,BK$2+1,,,"Instances") &amp; ":" &amp; ADDRESS(166+3,BK$2+1))),"diff", MAX(INDIRECT(ADDRESS(166+3,BK$2+1,,,"Instances") &amp; ":" &amp; ADDRESS(166+3,BK$2+1)))-MIN(INDIRECT(ADDRESS(166+3,BK$2+1,,,"Instances") &amp; ":" &amp; ADDRESS(166+3,BK$2+1))))</f>
        <v>0</v>
      </c>
      <c r="BL171">
        <f>IFERROR(SMALL(BK5:BK343,ROW()-ROW($BL$5)+1),"")</f>
        <v>0</v>
      </c>
      <c r="BN171">
        <f>IFERROR(SUM(BL5:BL171),"")</f>
        <v>0</v>
      </c>
      <c r="BO171" cm="1">
        <f t="array" ref="BO171">_xlfn.SWITCH(Charts!$B$3,"average", AVERAGE(INDIRECT(ADDRESS(166+3,BO$2+1,,,"Instances") &amp; ":" &amp; ADDRESS(166+3,BO$2+1))),"median", MEDIAN(INDIRECT(ADDRESS(166+3,BO$2+1,,,"Instances") &amp; ":" &amp; ADDRESS(166+3,BO$2+1))),"min", MIN(INDIRECT(ADDRESS(166+3,BO$2+1,,,"Instances") &amp; ":" &amp; ADDRESS(166+3,BO$2+1))),"max", MAX(INDIRECT(ADDRESS(166+3,BO$2+1,,,"Instances") &amp; ":" &amp; ADDRESS(166+3,BO$2+1))),"diff", MAX(INDIRECT(ADDRESS(166+3,BO$2+1,,,"Instances") &amp; ":" &amp; ADDRESS(166+3,BO$2+1)))-MIN(INDIRECT(ADDRESS(166+3,BO$2+1,,,"Instances") &amp; ":" &amp; ADDRESS(166+3,BO$2+1))))</f>
        <v>0</v>
      </c>
      <c r="BP171">
        <f>IFERROR(SMALL(BO5:BO343,ROW()-ROW($BP$5)+1),"")</f>
        <v>0</v>
      </c>
      <c r="BR171">
        <f>IFERROR(SUM(BP5:BP171),"")</f>
        <v>0</v>
      </c>
      <c r="BU171">
        <f>IF(Charts!$B$3="none",E1873,IF(AM1873="",NA(),AM1873))</f>
        <v>0</v>
      </c>
      <c r="BV171">
        <f>IF(Charts!$B$3="none",F1873,IF(AN1873="",NA(),AN1873))</f>
        <v>0</v>
      </c>
      <c r="BW171">
        <f>IF(Charts!$B$3="none",G1873,IF(AO1873="",NA(),AO1873))</f>
        <v>0</v>
      </c>
      <c r="BX171">
        <f>IF(Charts!$B$3="none",H1873,IF(AP1873="",NA(),AP1873))</f>
        <v>0</v>
      </c>
      <c r="BY171">
        <f>IF(Charts!$B$3="none",I1873,IF(AQ1873="",NA(),AQ1873))</f>
        <v>0</v>
      </c>
      <c r="BZ171">
        <f>IF(Charts!$B$3="none",J1873,IF(AR1873="",NA(),AR1873))</f>
        <v>0</v>
      </c>
      <c r="CA171">
        <f>IF(Charts!$B$3="none",K1873,IF(AS1873="",NA(),AS1873))</f>
        <v>0</v>
      </c>
      <c r="CB171">
        <f>IF(Charts!$B$3="none",L1873,IF(AT1873="",NA(),AT1873))</f>
        <v>0</v>
      </c>
      <c r="CC171">
        <f>IF(Charts!$B$3="none",M1873,IF(AU1873="",NA(),AU1873))</f>
        <v>0</v>
      </c>
      <c r="CD171">
        <f>IF(Charts!$B$3="none",N1873,IF(AV1873="",NA(),AV1873))</f>
        <v>0</v>
      </c>
      <c r="CE171">
        <f>IF(Charts!$B$3="none",O1873,IF(AW1873="",NA(),AW1873))</f>
        <v>0</v>
      </c>
      <c r="CF171">
        <f>IF(Charts!$B$3="none",P1873,IF(AX1873="",NA(),AX1873))</f>
        <v>0</v>
      </c>
      <c r="CG171">
        <f>IF(Charts!$B$3="none",Q1873,IF(AY1873="",NA(),AY1873))</f>
        <v>0</v>
      </c>
      <c r="CH171">
        <f>IF(Charts!$B$3="none",R1873,IF(AZ1873="",NA(),AZ1873))</f>
        <v>0</v>
      </c>
      <c r="CI171">
        <f>IF(Charts!$B$3="none",S1873,IF(BA1873="",NA(),BA1873))</f>
        <v>0</v>
      </c>
      <c r="CJ171">
        <f>IF(Charts!$B$3="none",T1873,IF(BB1873="",NA(),BB1873))</f>
        <v>0</v>
      </c>
      <c r="CK171">
        <f>IF(Charts!$B$3="none",U1873,IF(BC1873="",NA(),BC1873))</f>
        <v>0</v>
      </c>
      <c r="CL171">
        <f>IF(Charts!$B$3="none",V1873,IF(BD1873="",NA(),BD1873))</f>
        <v>0</v>
      </c>
      <c r="CM171">
        <f>IF(Charts!$B$3="none",W1873,IF(BE1873="",NA(),BE1873))</f>
        <v>0</v>
      </c>
      <c r="CN171">
        <f>IF(Charts!$B$3="none",X1873,IF(BF1873="",NA(),BF1873))</f>
        <v>0</v>
      </c>
      <c r="CO171">
        <f>IF(Charts!$B$3="none",Y1873,IF(BG1873="",NA(),BG1873))</f>
        <v>0</v>
      </c>
      <c r="CP171">
        <f>IF(Charts!$B$3="none",Z1873,IF(BH1873="",NA(),BH1873))</f>
        <v>0</v>
      </c>
      <c r="CQ171">
        <f>IF(Charts!$B$3="none",AA1873,IF(BI1873="",NA(),BI1873))</f>
        <v>0</v>
      </c>
      <c r="CR171">
        <f>IF(Charts!$B$3="none",AB1873,IF(BJ1873="",NA(),BJ1873))</f>
        <v>0</v>
      </c>
      <c r="CS171">
        <f>IF(Charts!$B$3="none",AC1873,IF(BK1873="",NA(),BK1873))</f>
        <v>0</v>
      </c>
      <c r="CT171">
        <f>IF(Charts!$B$3="none",AD1873,IF(BL1873="",NA(),BL1873))</f>
        <v>0</v>
      </c>
      <c r="CU171">
        <f>IF(Charts!$B$3="none",AE1873,IF(BM1873="",NA(),BM1873))</f>
        <v>0</v>
      </c>
      <c r="CV171">
        <f>IF(Charts!$B$3="none",AF1873,IF(BN1873="",NA(),BN1873))</f>
        <v>0</v>
      </c>
      <c r="CW171">
        <f>IF(Charts!$B$3="none",AG1873,IF(BO1873="",NA(),BO1873))</f>
        <v>0</v>
      </c>
      <c r="CX171">
        <f>IF(Charts!$B$3="none",AH1873,IF(BP1873="",NA(),BP1873))</f>
        <v>0</v>
      </c>
      <c r="CY171">
        <f>IF(Charts!$B$3="none",AI1873,IF(BQ1873="",NA(),BQ1873))</f>
        <v>0</v>
      </c>
      <c r="CZ171">
        <f>IF(Charts!$B$3="none",AJ1873,IF(BR1873="",NA(),BR1873))</f>
        <v>0</v>
      </c>
    </row>
    <row r="172" spans="4:104">
      <c r="D172">
        <v>168</v>
      </c>
      <c r="E172">
        <f>IF(INDIRECT(ADDRESS($D172+2,E$2+1,,,"Instances"))="","",INDIRECT(ADDRESS($D172+2,E$2+1,,,"Instances")))</f>
        <v>0</v>
      </c>
      <c r="F172">
        <f>IFERROR(SMALL(E5:E343,ROW()-ROW($F$5)+1),"")</f>
        <v>0</v>
      </c>
      <c r="H172">
        <f>IFERROR(SUM(F5:F172),"")</f>
        <v>0</v>
      </c>
      <c r="I172">
        <f>IF(INDIRECT(ADDRESS($D172+2,I$2+1,,,"Instances"))="","",INDIRECT(ADDRESS($D172+2,I$2+1,,,"Instances")))</f>
        <v>0</v>
      </c>
      <c r="J172">
        <f>IFERROR(SMALL(I5:I343,ROW()-ROW($J$5)+1),"")</f>
        <v>0</v>
      </c>
      <c r="L172">
        <f>IFERROR(SUM(J5:J172),"")</f>
        <v>0</v>
      </c>
      <c r="M172">
        <f>IF(INDIRECT(ADDRESS($D172+2,M$2+1,,,"Instances"))="","",INDIRECT(ADDRESS($D172+2,M$2+1,,,"Instances")))</f>
        <v>0</v>
      </c>
      <c r="N172">
        <f>IFERROR(SMALL(M5:M343,ROW()-ROW($N$5)+1),"")</f>
        <v>0</v>
      </c>
      <c r="P172">
        <f>IFERROR(SUM(N5:N172),"")</f>
        <v>0</v>
      </c>
      <c r="Q172">
        <f>IF(INDIRECT(ADDRESS($D172+2,Q$2+1,,,"Instances"))="","",INDIRECT(ADDRESS($D172+2,Q$2+1,,,"Instances")))</f>
        <v>0</v>
      </c>
      <c r="R172">
        <f>IFERROR(SMALL(Q5:Q343,ROW()-ROW($R$5)+1),"")</f>
        <v>0</v>
      </c>
      <c r="T172">
        <f>IFERROR(SUM(R5:R172),"")</f>
        <v>0</v>
      </c>
      <c r="U172">
        <f>IF(INDIRECT(ADDRESS($D172+2,U$2+1,,,"Instances"))="","",INDIRECT(ADDRESS($D172+2,U$2+1,,,"Instances")))</f>
        <v>0</v>
      </c>
      <c r="V172">
        <f>IFERROR(SMALL(U5:U343,ROW()-ROW($V$5)+1),"")</f>
        <v>0</v>
      </c>
      <c r="X172">
        <f>IFERROR(SUM(V5:V172),"")</f>
        <v>0</v>
      </c>
      <c r="Y172">
        <f>IF(INDIRECT(ADDRESS($D172+2,Y$2+1,,,"Instances"))="","",INDIRECT(ADDRESS($D172+2,Y$2+1,,,"Instances")))</f>
        <v>0</v>
      </c>
      <c r="Z172">
        <f>IFERROR(SMALL(Y5:Y343,ROW()-ROW($Z$5)+1),"")</f>
        <v>0</v>
      </c>
      <c r="AB172">
        <f>IFERROR(SUM(Z5:Z172),"")</f>
        <v>0</v>
      </c>
      <c r="AC172">
        <f>IF(INDIRECT(ADDRESS($D172+2,AC$2+1,,,"Instances"))="","",INDIRECT(ADDRESS($D172+2,AC$2+1,,,"Instances")))</f>
        <v>0</v>
      </c>
      <c r="AD172">
        <f>IFERROR(SMALL(AC5:AC343,ROW()-ROW($AD$5)+1),"")</f>
        <v>0</v>
      </c>
      <c r="AF172">
        <f>IFERROR(SUM(AD5:AD172),"")</f>
        <v>0</v>
      </c>
      <c r="AG172">
        <f>IF(INDIRECT(ADDRESS($D172+2,AG$2+1,,,"Instances"))="","",INDIRECT(ADDRESS($D172+2,AG$2+1,,,"Instances")))</f>
        <v>0</v>
      </c>
      <c r="AH172">
        <f>IFERROR(SMALL(AG5:AG343,ROW()-ROW($AH$5)+1),"")</f>
        <v>0</v>
      </c>
      <c r="AJ172">
        <f>IFERROR(SUM(AH5:AH172),"")</f>
        <v>0</v>
      </c>
      <c r="AL172">
        <v>168</v>
      </c>
      <c r="AM172" cm="1">
        <f t="array" ref="AM172">_xlfn.SWITCH(Charts!$B$3,"average", AVERAGE(INDIRECT(ADDRESS(167+3,AM$2+1,,,"Instances") &amp; ":" &amp; ADDRESS(167+3,AM$2+1))),"median", MEDIAN(INDIRECT(ADDRESS(167+3,AM$2+1,,,"Instances") &amp; ":" &amp; ADDRESS(167+3,AM$2+1))),"min", MIN(INDIRECT(ADDRESS(167+3,AM$2+1,,,"Instances") &amp; ":" &amp; ADDRESS(167+3,AM$2+1))),"max", MAX(INDIRECT(ADDRESS(167+3,AM$2+1,,,"Instances") &amp; ":" &amp; ADDRESS(167+3,AM$2+1))),"diff", MAX(INDIRECT(ADDRESS(167+3,AM$2+1,,,"Instances") &amp; ":" &amp; ADDRESS(167+3,AM$2+1)))-MIN(INDIRECT(ADDRESS(167+3,AM$2+1,,,"Instances") &amp; ":" &amp; ADDRESS(167+3,AM$2+1))))</f>
        <v>0</v>
      </c>
      <c r="AN172">
        <f>IFERROR(SMALL(AM5:AM343,ROW()-ROW($AN$5)+1),"")</f>
        <v>0</v>
      </c>
      <c r="AP172">
        <f>IFERROR(SUM(AN5:AN172),"")</f>
        <v>0</v>
      </c>
      <c r="AQ172" cm="1">
        <f t="array" ref="AQ172">_xlfn.SWITCH(Charts!$B$3,"average", AVERAGE(INDIRECT(ADDRESS(167+3,AQ$2+1,,,"Instances") &amp; ":" &amp; ADDRESS(167+3,AQ$2+1))),"median", MEDIAN(INDIRECT(ADDRESS(167+3,AQ$2+1,,,"Instances") &amp; ":" &amp; ADDRESS(167+3,AQ$2+1))),"min", MIN(INDIRECT(ADDRESS(167+3,AQ$2+1,,,"Instances") &amp; ":" &amp; ADDRESS(167+3,AQ$2+1))),"max", MAX(INDIRECT(ADDRESS(167+3,AQ$2+1,,,"Instances") &amp; ":" &amp; ADDRESS(167+3,AQ$2+1))),"diff", MAX(INDIRECT(ADDRESS(167+3,AQ$2+1,,,"Instances") &amp; ":" &amp; ADDRESS(167+3,AQ$2+1)))-MIN(INDIRECT(ADDRESS(167+3,AQ$2+1,,,"Instances") &amp; ":" &amp; ADDRESS(167+3,AQ$2+1))))</f>
        <v>0</v>
      </c>
      <c r="AR172">
        <f>IFERROR(SMALL(AQ5:AQ343,ROW()-ROW($AR$5)+1),"")</f>
        <v>0</v>
      </c>
      <c r="AT172">
        <f>IFERROR(SUM(AR5:AR172),"")</f>
        <v>0</v>
      </c>
      <c r="AU172" cm="1">
        <f t="array" ref="AU172">_xlfn.SWITCH(Charts!$B$3,"average", AVERAGE(INDIRECT(ADDRESS(167+3,AU$2+1,,,"Instances") &amp; ":" &amp; ADDRESS(167+3,AU$2+1))),"median", MEDIAN(INDIRECT(ADDRESS(167+3,AU$2+1,,,"Instances") &amp; ":" &amp; ADDRESS(167+3,AU$2+1))),"min", MIN(INDIRECT(ADDRESS(167+3,AU$2+1,,,"Instances") &amp; ":" &amp; ADDRESS(167+3,AU$2+1))),"max", MAX(INDIRECT(ADDRESS(167+3,AU$2+1,,,"Instances") &amp; ":" &amp; ADDRESS(167+3,AU$2+1))),"diff", MAX(INDIRECT(ADDRESS(167+3,AU$2+1,,,"Instances") &amp; ":" &amp; ADDRESS(167+3,AU$2+1)))-MIN(INDIRECT(ADDRESS(167+3,AU$2+1,,,"Instances") &amp; ":" &amp; ADDRESS(167+3,AU$2+1))))</f>
        <v>0</v>
      </c>
      <c r="AV172">
        <f>IFERROR(SMALL(AU5:AU343,ROW()-ROW($AV$5)+1),"")</f>
        <v>0</v>
      </c>
      <c r="AX172">
        <f>IFERROR(SUM(AV5:AV172),"")</f>
        <v>0</v>
      </c>
      <c r="AY172" cm="1">
        <f t="array" ref="AY172">_xlfn.SWITCH(Charts!$B$3,"average", AVERAGE(INDIRECT(ADDRESS(167+3,AY$2+1,,,"Instances") &amp; ":" &amp; ADDRESS(167+3,AY$2+1))),"median", MEDIAN(INDIRECT(ADDRESS(167+3,AY$2+1,,,"Instances") &amp; ":" &amp; ADDRESS(167+3,AY$2+1))),"min", MIN(INDIRECT(ADDRESS(167+3,AY$2+1,,,"Instances") &amp; ":" &amp; ADDRESS(167+3,AY$2+1))),"max", MAX(INDIRECT(ADDRESS(167+3,AY$2+1,,,"Instances") &amp; ":" &amp; ADDRESS(167+3,AY$2+1))),"diff", MAX(INDIRECT(ADDRESS(167+3,AY$2+1,,,"Instances") &amp; ":" &amp; ADDRESS(167+3,AY$2+1)))-MIN(INDIRECT(ADDRESS(167+3,AY$2+1,,,"Instances") &amp; ":" &amp; ADDRESS(167+3,AY$2+1))))</f>
        <v>0</v>
      </c>
      <c r="AZ172">
        <f>IFERROR(SMALL(AY5:AY343,ROW()-ROW($AZ$5)+1),"")</f>
        <v>0</v>
      </c>
      <c r="BB172">
        <f>IFERROR(SUM(AZ5:AZ172),"")</f>
        <v>0</v>
      </c>
      <c r="BC172" cm="1">
        <f t="array" ref="BC172">_xlfn.SWITCH(Charts!$B$3,"average", AVERAGE(INDIRECT(ADDRESS(167+3,BC$2+1,,,"Instances") &amp; ":" &amp; ADDRESS(167+3,BC$2+1))),"median", MEDIAN(INDIRECT(ADDRESS(167+3,BC$2+1,,,"Instances") &amp; ":" &amp; ADDRESS(167+3,BC$2+1))),"min", MIN(INDIRECT(ADDRESS(167+3,BC$2+1,,,"Instances") &amp; ":" &amp; ADDRESS(167+3,BC$2+1))),"max", MAX(INDIRECT(ADDRESS(167+3,BC$2+1,,,"Instances") &amp; ":" &amp; ADDRESS(167+3,BC$2+1))),"diff", MAX(INDIRECT(ADDRESS(167+3,BC$2+1,,,"Instances") &amp; ":" &amp; ADDRESS(167+3,BC$2+1)))-MIN(INDIRECT(ADDRESS(167+3,BC$2+1,,,"Instances") &amp; ":" &amp; ADDRESS(167+3,BC$2+1))))</f>
        <v>0</v>
      </c>
      <c r="BD172">
        <f>IFERROR(SMALL(BC5:BC343,ROW()-ROW($BD$5)+1),"")</f>
        <v>0</v>
      </c>
      <c r="BF172">
        <f>IFERROR(SUM(BD5:BD172),"")</f>
        <v>0</v>
      </c>
      <c r="BG172" cm="1">
        <f t="array" ref="BG172">_xlfn.SWITCH(Charts!$B$3,"average", AVERAGE(INDIRECT(ADDRESS(167+3,BG$2+1,,,"Instances") &amp; ":" &amp; ADDRESS(167+3,BG$2+1))),"median", MEDIAN(INDIRECT(ADDRESS(167+3,BG$2+1,,,"Instances") &amp; ":" &amp; ADDRESS(167+3,BG$2+1))),"min", MIN(INDIRECT(ADDRESS(167+3,BG$2+1,,,"Instances") &amp; ":" &amp; ADDRESS(167+3,BG$2+1))),"max", MAX(INDIRECT(ADDRESS(167+3,BG$2+1,,,"Instances") &amp; ":" &amp; ADDRESS(167+3,BG$2+1))),"diff", MAX(INDIRECT(ADDRESS(167+3,BG$2+1,,,"Instances") &amp; ":" &amp; ADDRESS(167+3,BG$2+1)))-MIN(INDIRECT(ADDRESS(167+3,BG$2+1,,,"Instances") &amp; ":" &amp; ADDRESS(167+3,BG$2+1))))</f>
        <v>0</v>
      </c>
      <c r="BH172">
        <f>IFERROR(SMALL(BG5:BG343,ROW()-ROW($BH$5)+1),"")</f>
        <v>0</v>
      </c>
      <c r="BJ172">
        <f>IFERROR(SUM(BH5:BH172),"")</f>
        <v>0</v>
      </c>
      <c r="BK172" cm="1">
        <f t="array" ref="BK172">_xlfn.SWITCH(Charts!$B$3,"average", AVERAGE(INDIRECT(ADDRESS(167+3,BK$2+1,,,"Instances") &amp; ":" &amp; ADDRESS(167+3,BK$2+1))),"median", MEDIAN(INDIRECT(ADDRESS(167+3,BK$2+1,,,"Instances") &amp; ":" &amp; ADDRESS(167+3,BK$2+1))),"min", MIN(INDIRECT(ADDRESS(167+3,BK$2+1,,,"Instances") &amp; ":" &amp; ADDRESS(167+3,BK$2+1))),"max", MAX(INDIRECT(ADDRESS(167+3,BK$2+1,,,"Instances") &amp; ":" &amp; ADDRESS(167+3,BK$2+1))),"diff", MAX(INDIRECT(ADDRESS(167+3,BK$2+1,,,"Instances") &amp; ":" &amp; ADDRESS(167+3,BK$2+1)))-MIN(INDIRECT(ADDRESS(167+3,BK$2+1,,,"Instances") &amp; ":" &amp; ADDRESS(167+3,BK$2+1))))</f>
        <v>0</v>
      </c>
      <c r="BL172">
        <f>IFERROR(SMALL(BK5:BK343,ROW()-ROW($BL$5)+1),"")</f>
        <v>0</v>
      </c>
      <c r="BN172">
        <f>IFERROR(SUM(BL5:BL172),"")</f>
        <v>0</v>
      </c>
      <c r="BO172" cm="1">
        <f t="array" ref="BO172">_xlfn.SWITCH(Charts!$B$3,"average", AVERAGE(INDIRECT(ADDRESS(167+3,BO$2+1,,,"Instances") &amp; ":" &amp; ADDRESS(167+3,BO$2+1))),"median", MEDIAN(INDIRECT(ADDRESS(167+3,BO$2+1,,,"Instances") &amp; ":" &amp; ADDRESS(167+3,BO$2+1))),"min", MIN(INDIRECT(ADDRESS(167+3,BO$2+1,,,"Instances") &amp; ":" &amp; ADDRESS(167+3,BO$2+1))),"max", MAX(INDIRECT(ADDRESS(167+3,BO$2+1,,,"Instances") &amp; ":" &amp; ADDRESS(167+3,BO$2+1))),"diff", MAX(INDIRECT(ADDRESS(167+3,BO$2+1,,,"Instances") &amp; ":" &amp; ADDRESS(167+3,BO$2+1)))-MIN(INDIRECT(ADDRESS(167+3,BO$2+1,,,"Instances") &amp; ":" &amp; ADDRESS(167+3,BO$2+1))))</f>
        <v>0</v>
      </c>
      <c r="BP172">
        <f>IFERROR(SMALL(BO5:BO343,ROW()-ROW($BP$5)+1),"")</f>
        <v>0</v>
      </c>
      <c r="BR172">
        <f>IFERROR(SUM(BP5:BP172),"")</f>
        <v>0</v>
      </c>
      <c r="BU172">
        <f>IF(Charts!$B$3="none",E1874,IF(AM1874="",NA(),AM1874))</f>
        <v>0</v>
      </c>
      <c r="BV172">
        <f>IF(Charts!$B$3="none",F1874,IF(AN1874="",NA(),AN1874))</f>
        <v>0</v>
      </c>
      <c r="BW172">
        <f>IF(Charts!$B$3="none",G1874,IF(AO1874="",NA(),AO1874))</f>
        <v>0</v>
      </c>
      <c r="BX172">
        <f>IF(Charts!$B$3="none",H1874,IF(AP1874="",NA(),AP1874))</f>
        <v>0</v>
      </c>
      <c r="BY172">
        <f>IF(Charts!$B$3="none",I1874,IF(AQ1874="",NA(),AQ1874))</f>
        <v>0</v>
      </c>
      <c r="BZ172">
        <f>IF(Charts!$B$3="none",J1874,IF(AR1874="",NA(),AR1874))</f>
        <v>0</v>
      </c>
      <c r="CA172">
        <f>IF(Charts!$B$3="none",K1874,IF(AS1874="",NA(),AS1874))</f>
        <v>0</v>
      </c>
      <c r="CB172">
        <f>IF(Charts!$B$3="none",L1874,IF(AT1874="",NA(),AT1874))</f>
        <v>0</v>
      </c>
      <c r="CC172">
        <f>IF(Charts!$B$3="none",M1874,IF(AU1874="",NA(),AU1874))</f>
        <v>0</v>
      </c>
      <c r="CD172">
        <f>IF(Charts!$B$3="none",N1874,IF(AV1874="",NA(),AV1874))</f>
        <v>0</v>
      </c>
      <c r="CE172">
        <f>IF(Charts!$B$3="none",O1874,IF(AW1874="",NA(),AW1874))</f>
        <v>0</v>
      </c>
      <c r="CF172">
        <f>IF(Charts!$B$3="none",P1874,IF(AX1874="",NA(),AX1874))</f>
        <v>0</v>
      </c>
      <c r="CG172">
        <f>IF(Charts!$B$3="none",Q1874,IF(AY1874="",NA(),AY1874))</f>
        <v>0</v>
      </c>
      <c r="CH172">
        <f>IF(Charts!$B$3="none",R1874,IF(AZ1874="",NA(),AZ1874))</f>
        <v>0</v>
      </c>
      <c r="CI172">
        <f>IF(Charts!$B$3="none",S1874,IF(BA1874="",NA(),BA1874))</f>
        <v>0</v>
      </c>
      <c r="CJ172">
        <f>IF(Charts!$B$3="none",T1874,IF(BB1874="",NA(),BB1874))</f>
        <v>0</v>
      </c>
      <c r="CK172">
        <f>IF(Charts!$B$3="none",U1874,IF(BC1874="",NA(),BC1874))</f>
        <v>0</v>
      </c>
      <c r="CL172">
        <f>IF(Charts!$B$3="none",V1874,IF(BD1874="",NA(),BD1874))</f>
        <v>0</v>
      </c>
      <c r="CM172">
        <f>IF(Charts!$B$3="none",W1874,IF(BE1874="",NA(),BE1874))</f>
        <v>0</v>
      </c>
      <c r="CN172">
        <f>IF(Charts!$B$3="none",X1874,IF(BF1874="",NA(),BF1874))</f>
        <v>0</v>
      </c>
      <c r="CO172">
        <f>IF(Charts!$B$3="none",Y1874,IF(BG1874="",NA(),BG1874))</f>
        <v>0</v>
      </c>
      <c r="CP172">
        <f>IF(Charts!$B$3="none",Z1874,IF(BH1874="",NA(),BH1874))</f>
        <v>0</v>
      </c>
      <c r="CQ172">
        <f>IF(Charts!$B$3="none",AA1874,IF(BI1874="",NA(),BI1874))</f>
        <v>0</v>
      </c>
      <c r="CR172">
        <f>IF(Charts!$B$3="none",AB1874,IF(BJ1874="",NA(),BJ1874))</f>
        <v>0</v>
      </c>
      <c r="CS172">
        <f>IF(Charts!$B$3="none",AC1874,IF(BK1874="",NA(),BK1874))</f>
        <v>0</v>
      </c>
      <c r="CT172">
        <f>IF(Charts!$B$3="none",AD1874,IF(BL1874="",NA(),BL1874))</f>
        <v>0</v>
      </c>
      <c r="CU172">
        <f>IF(Charts!$B$3="none",AE1874,IF(BM1874="",NA(),BM1874))</f>
        <v>0</v>
      </c>
      <c r="CV172">
        <f>IF(Charts!$B$3="none",AF1874,IF(BN1874="",NA(),BN1874))</f>
        <v>0</v>
      </c>
      <c r="CW172">
        <f>IF(Charts!$B$3="none",AG1874,IF(BO1874="",NA(),BO1874))</f>
        <v>0</v>
      </c>
      <c r="CX172">
        <f>IF(Charts!$B$3="none",AH1874,IF(BP1874="",NA(),BP1874))</f>
        <v>0</v>
      </c>
      <c r="CY172">
        <f>IF(Charts!$B$3="none",AI1874,IF(BQ1874="",NA(),BQ1874))</f>
        <v>0</v>
      </c>
      <c r="CZ172">
        <f>IF(Charts!$B$3="none",AJ1874,IF(BR1874="",NA(),BR1874))</f>
        <v>0</v>
      </c>
    </row>
    <row r="173" spans="4:104">
      <c r="D173">
        <v>169</v>
      </c>
      <c r="E173">
        <f>IF(INDIRECT(ADDRESS($D173+2,E$2+1,,,"Instances"))="","",INDIRECT(ADDRESS($D173+2,E$2+1,,,"Instances")))</f>
        <v>0</v>
      </c>
      <c r="F173">
        <f>IFERROR(SMALL(E5:E343,ROW()-ROW($F$5)+1),"")</f>
        <v>0</v>
      </c>
      <c r="H173">
        <f>IFERROR(SUM(F5:F173),"")</f>
        <v>0</v>
      </c>
      <c r="I173">
        <f>IF(INDIRECT(ADDRESS($D173+2,I$2+1,,,"Instances"))="","",INDIRECT(ADDRESS($D173+2,I$2+1,,,"Instances")))</f>
        <v>0</v>
      </c>
      <c r="J173">
        <f>IFERROR(SMALL(I5:I343,ROW()-ROW($J$5)+1),"")</f>
        <v>0</v>
      </c>
      <c r="L173">
        <f>IFERROR(SUM(J5:J173),"")</f>
        <v>0</v>
      </c>
      <c r="M173">
        <f>IF(INDIRECT(ADDRESS($D173+2,M$2+1,,,"Instances"))="","",INDIRECT(ADDRESS($D173+2,M$2+1,,,"Instances")))</f>
        <v>0</v>
      </c>
      <c r="N173">
        <f>IFERROR(SMALL(M5:M343,ROW()-ROW($N$5)+1),"")</f>
        <v>0</v>
      </c>
      <c r="P173">
        <f>IFERROR(SUM(N5:N173),"")</f>
        <v>0</v>
      </c>
      <c r="Q173">
        <f>IF(INDIRECT(ADDRESS($D173+2,Q$2+1,,,"Instances"))="","",INDIRECT(ADDRESS($D173+2,Q$2+1,,,"Instances")))</f>
        <v>0</v>
      </c>
      <c r="R173">
        <f>IFERROR(SMALL(Q5:Q343,ROW()-ROW($R$5)+1),"")</f>
        <v>0</v>
      </c>
      <c r="T173">
        <f>IFERROR(SUM(R5:R173),"")</f>
        <v>0</v>
      </c>
      <c r="U173">
        <f>IF(INDIRECT(ADDRESS($D173+2,U$2+1,,,"Instances"))="","",INDIRECT(ADDRESS($D173+2,U$2+1,,,"Instances")))</f>
        <v>0</v>
      </c>
      <c r="V173">
        <f>IFERROR(SMALL(U5:U343,ROW()-ROW($V$5)+1),"")</f>
        <v>0</v>
      </c>
      <c r="X173">
        <f>IFERROR(SUM(V5:V173),"")</f>
        <v>0</v>
      </c>
      <c r="Y173">
        <f>IF(INDIRECT(ADDRESS($D173+2,Y$2+1,,,"Instances"))="","",INDIRECT(ADDRESS($D173+2,Y$2+1,,,"Instances")))</f>
        <v>0</v>
      </c>
      <c r="Z173">
        <f>IFERROR(SMALL(Y5:Y343,ROW()-ROW($Z$5)+1),"")</f>
        <v>0</v>
      </c>
      <c r="AB173">
        <f>IFERROR(SUM(Z5:Z173),"")</f>
        <v>0</v>
      </c>
      <c r="AC173">
        <f>IF(INDIRECT(ADDRESS($D173+2,AC$2+1,,,"Instances"))="","",INDIRECT(ADDRESS($D173+2,AC$2+1,,,"Instances")))</f>
        <v>0</v>
      </c>
      <c r="AD173">
        <f>IFERROR(SMALL(AC5:AC343,ROW()-ROW($AD$5)+1),"")</f>
        <v>0</v>
      </c>
      <c r="AF173">
        <f>IFERROR(SUM(AD5:AD173),"")</f>
        <v>0</v>
      </c>
      <c r="AG173">
        <f>IF(INDIRECT(ADDRESS($D173+2,AG$2+1,,,"Instances"))="","",INDIRECT(ADDRESS($D173+2,AG$2+1,,,"Instances")))</f>
        <v>0</v>
      </c>
      <c r="AH173">
        <f>IFERROR(SMALL(AG5:AG343,ROW()-ROW($AH$5)+1),"")</f>
        <v>0</v>
      </c>
      <c r="AJ173">
        <f>IFERROR(SUM(AH5:AH173),"")</f>
        <v>0</v>
      </c>
      <c r="AL173">
        <v>169</v>
      </c>
      <c r="AM173" cm="1">
        <f t="array" ref="AM173">_xlfn.SWITCH(Charts!$B$3,"average", AVERAGE(INDIRECT(ADDRESS(168+3,AM$2+1,,,"Instances") &amp; ":" &amp; ADDRESS(168+3,AM$2+1))),"median", MEDIAN(INDIRECT(ADDRESS(168+3,AM$2+1,,,"Instances") &amp; ":" &amp; ADDRESS(168+3,AM$2+1))),"min", MIN(INDIRECT(ADDRESS(168+3,AM$2+1,,,"Instances") &amp; ":" &amp; ADDRESS(168+3,AM$2+1))),"max", MAX(INDIRECT(ADDRESS(168+3,AM$2+1,,,"Instances") &amp; ":" &amp; ADDRESS(168+3,AM$2+1))),"diff", MAX(INDIRECT(ADDRESS(168+3,AM$2+1,,,"Instances") &amp; ":" &amp; ADDRESS(168+3,AM$2+1)))-MIN(INDIRECT(ADDRESS(168+3,AM$2+1,,,"Instances") &amp; ":" &amp; ADDRESS(168+3,AM$2+1))))</f>
        <v>0</v>
      </c>
      <c r="AN173">
        <f>IFERROR(SMALL(AM5:AM343,ROW()-ROW($AN$5)+1),"")</f>
        <v>0</v>
      </c>
      <c r="AP173">
        <f>IFERROR(SUM(AN5:AN173),"")</f>
        <v>0</v>
      </c>
      <c r="AQ173" cm="1">
        <f t="array" ref="AQ173">_xlfn.SWITCH(Charts!$B$3,"average", AVERAGE(INDIRECT(ADDRESS(168+3,AQ$2+1,,,"Instances") &amp; ":" &amp; ADDRESS(168+3,AQ$2+1))),"median", MEDIAN(INDIRECT(ADDRESS(168+3,AQ$2+1,,,"Instances") &amp; ":" &amp; ADDRESS(168+3,AQ$2+1))),"min", MIN(INDIRECT(ADDRESS(168+3,AQ$2+1,,,"Instances") &amp; ":" &amp; ADDRESS(168+3,AQ$2+1))),"max", MAX(INDIRECT(ADDRESS(168+3,AQ$2+1,,,"Instances") &amp; ":" &amp; ADDRESS(168+3,AQ$2+1))),"diff", MAX(INDIRECT(ADDRESS(168+3,AQ$2+1,,,"Instances") &amp; ":" &amp; ADDRESS(168+3,AQ$2+1)))-MIN(INDIRECT(ADDRESS(168+3,AQ$2+1,,,"Instances") &amp; ":" &amp; ADDRESS(168+3,AQ$2+1))))</f>
        <v>0</v>
      </c>
      <c r="AR173">
        <f>IFERROR(SMALL(AQ5:AQ343,ROW()-ROW($AR$5)+1),"")</f>
        <v>0</v>
      </c>
      <c r="AT173">
        <f>IFERROR(SUM(AR5:AR173),"")</f>
        <v>0</v>
      </c>
      <c r="AU173" cm="1">
        <f t="array" ref="AU173">_xlfn.SWITCH(Charts!$B$3,"average", AVERAGE(INDIRECT(ADDRESS(168+3,AU$2+1,,,"Instances") &amp; ":" &amp; ADDRESS(168+3,AU$2+1))),"median", MEDIAN(INDIRECT(ADDRESS(168+3,AU$2+1,,,"Instances") &amp; ":" &amp; ADDRESS(168+3,AU$2+1))),"min", MIN(INDIRECT(ADDRESS(168+3,AU$2+1,,,"Instances") &amp; ":" &amp; ADDRESS(168+3,AU$2+1))),"max", MAX(INDIRECT(ADDRESS(168+3,AU$2+1,,,"Instances") &amp; ":" &amp; ADDRESS(168+3,AU$2+1))),"diff", MAX(INDIRECT(ADDRESS(168+3,AU$2+1,,,"Instances") &amp; ":" &amp; ADDRESS(168+3,AU$2+1)))-MIN(INDIRECT(ADDRESS(168+3,AU$2+1,,,"Instances") &amp; ":" &amp; ADDRESS(168+3,AU$2+1))))</f>
        <v>0</v>
      </c>
      <c r="AV173">
        <f>IFERROR(SMALL(AU5:AU343,ROW()-ROW($AV$5)+1),"")</f>
        <v>0</v>
      </c>
      <c r="AX173">
        <f>IFERROR(SUM(AV5:AV173),"")</f>
        <v>0</v>
      </c>
      <c r="AY173" cm="1">
        <f t="array" ref="AY173">_xlfn.SWITCH(Charts!$B$3,"average", AVERAGE(INDIRECT(ADDRESS(168+3,AY$2+1,,,"Instances") &amp; ":" &amp; ADDRESS(168+3,AY$2+1))),"median", MEDIAN(INDIRECT(ADDRESS(168+3,AY$2+1,,,"Instances") &amp; ":" &amp; ADDRESS(168+3,AY$2+1))),"min", MIN(INDIRECT(ADDRESS(168+3,AY$2+1,,,"Instances") &amp; ":" &amp; ADDRESS(168+3,AY$2+1))),"max", MAX(INDIRECT(ADDRESS(168+3,AY$2+1,,,"Instances") &amp; ":" &amp; ADDRESS(168+3,AY$2+1))),"diff", MAX(INDIRECT(ADDRESS(168+3,AY$2+1,,,"Instances") &amp; ":" &amp; ADDRESS(168+3,AY$2+1)))-MIN(INDIRECT(ADDRESS(168+3,AY$2+1,,,"Instances") &amp; ":" &amp; ADDRESS(168+3,AY$2+1))))</f>
        <v>0</v>
      </c>
      <c r="AZ173">
        <f>IFERROR(SMALL(AY5:AY343,ROW()-ROW($AZ$5)+1),"")</f>
        <v>0</v>
      </c>
      <c r="BB173">
        <f>IFERROR(SUM(AZ5:AZ173),"")</f>
        <v>0</v>
      </c>
      <c r="BC173" cm="1">
        <f t="array" ref="BC173">_xlfn.SWITCH(Charts!$B$3,"average", AVERAGE(INDIRECT(ADDRESS(168+3,BC$2+1,,,"Instances") &amp; ":" &amp; ADDRESS(168+3,BC$2+1))),"median", MEDIAN(INDIRECT(ADDRESS(168+3,BC$2+1,,,"Instances") &amp; ":" &amp; ADDRESS(168+3,BC$2+1))),"min", MIN(INDIRECT(ADDRESS(168+3,BC$2+1,,,"Instances") &amp; ":" &amp; ADDRESS(168+3,BC$2+1))),"max", MAX(INDIRECT(ADDRESS(168+3,BC$2+1,,,"Instances") &amp; ":" &amp; ADDRESS(168+3,BC$2+1))),"diff", MAX(INDIRECT(ADDRESS(168+3,BC$2+1,,,"Instances") &amp; ":" &amp; ADDRESS(168+3,BC$2+1)))-MIN(INDIRECT(ADDRESS(168+3,BC$2+1,,,"Instances") &amp; ":" &amp; ADDRESS(168+3,BC$2+1))))</f>
        <v>0</v>
      </c>
      <c r="BD173">
        <f>IFERROR(SMALL(BC5:BC343,ROW()-ROW($BD$5)+1),"")</f>
        <v>0</v>
      </c>
      <c r="BF173">
        <f>IFERROR(SUM(BD5:BD173),"")</f>
        <v>0</v>
      </c>
      <c r="BG173" cm="1">
        <f t="array" ref="BG173">_xlfn.SWITCH(Charts!$B$3,"average", AVERAGE(INDIRECT(ADDRESS(168+3,BG$2+1,,,"Instances") &amp; ":" &amp; ADDRESS(168+3,BG$2+1))),"median", MEDIAN(INDIRECT(ADDRESS(168+3,BG$2+1,,,"Instances") &amp; ":" &amp; ADDRESS(168+3,BG$2+1))),"min", MIN(INDIRECT(ADDRESS(168+3,BG$2+1,,,"Instances") &amp; ":" &amp; ADDRESS(168+3,BG$2+1))),"max", MAX(INDIRECT(ADDRESS(168+3,BG$2+1,,,"Instances") &amp; ":" &amp; ADDRESS(168+3,BG$2+1))),"diff", MAX(INDIRECT(ADDRESS(168+3,BG$2+1,,,"Instances") &amp; ":" &amp; ADDRESS(168+3,BG$2+1)))-MIN(INDIRECT(ADDRESS(168+3,BG$2+1,,,"Instances") &amp; ":" &amp; ADDRESS(168+3,BG$2+1))))</f>
        <v>0</v>
      </c>
      <c r="BH173">
        <f>IFERROR(SMALL(BG5:BG343,ROW()-ROW($BH$5)+1),"")</f>
        <v>0</v>
      </c>
      <c r="BJ173">
        <f>IFERROR(SUM(BH5:BH173),"")</f>
        <v>0</v>
      </c>
      <c r="BK173" cm="1">
        <f t="array" ref="BK173">_xlfn.SWITCH(Charts!$B$3,"average", AVERAGE(INDIRECT(ADDRESS(168+3,BK$2+1,,,"Instances") &amp; ":" &amp; ADDRESS(168+3,BK$2+1))),"median", MEDIAN(INDIRECT(ADDRESS(168+3,BK$2+1,,,"Instances") &amp; ":" &amp; ADDRESS(168+3,BK$2+1))),"min", MIN(INDIRECT(ADDRESS(168+3,BK$2+1,,,"Instances") &amp; ":" &amp; ADDRESS(168+3,BK$2+1))),"max", MAX(INDIRECT(ADDRESS(168+3,BK$2+1,,,"Instances") &amp; ":" &amp; ADDRESS(168+3,BK$2+1))),"diff", MAX(INDIRECT(ADDRESS(168+3,BK$2+1,,,"Instances") &amp; ":" &amp; ADDRESS(168+3,BK$2+1)))-MIN(INDIRECT(ADDRESS(168+3,BK$2+1,,,"Instances") &amp; ":" &amp; ADDRESS(168+3,BK$2+1))))</f>
        <v>0</v>
      </c>
      <c r="BL173">
        <f>IFERROR(SMALL(BK5:BK343,ROW()-ROW($BL$5)+1),"")</f>
        <v>0</v>
      </c>
      <c r="BN173">
        <f>IFERROR(SUM(BL5:BL173),"")</f>
        <v>0</v>
      </c>
      <c r="BO173" cm="1">
        <f t="array" ref="BO173">_xlfn.SWITCH(Charts!$B$3,"average", AVERAGE(INDIRECT(ADDRESS(168+3,BO$2+1,,,"Instances") &amp; ":" &amp; ADDRESS(168+3,BO$2+1))),"median", MEDIAN(INDIRECT(ADDRESS(168+3,BO$2+1,,,"Instances") &amp; ":" &amp; ADDRESS(168+3,BO$2+1))),"min", MIN(INDIRECT(ADDRESS(168+3,BO$2+1,,,"Instances") &amp; ":" &amp; ADDRESS(168+3,BO$2+1))),"max", MAX(INDIRECT(ADDRESS(168+3,BO$2+1,,,"Instances") &amp; ":" &amp; ADDRESS(168+3,BO$2+1))),"diff", MAX(INDIRECT(ADDRESS(168+3,BO$2+1,,,"Instances") &amp; ":" &amp; ADDRESS(168+3,BO$2+1)))-MIN(INDIRECT(ADDRESS(168+3,BO$2+1,,,"Instances") &amp; ":" &amp; ADDRESS(168+3,BO$2+1))))</f>
        <v>0</v>
      </c>
      <c r="BP173">
        <f>IFERROR(SMALL(BO5:BO343,ROW()-ROW($BP$5)+1),"")</f>
        <v>0</v>
      </c>
      <c r="BR173">
        <f>IFERROR(SUM(BP5:BP173),"")</f>
        <v>0</v>
      </c>
      <c r="BU173">
        <f>IF(Charts!$B$3="none",E1875,IF(AM1875="",NA(),AM1875))</f>
        <v>0</v>
      </c>
      <c r="BV173">
        <f>IF(Charts!$B$3="none",F1875,IF(AN1875="",NA(),AN1875))</f>
        <v>0</v>
      </c>
      <c r="BW173">
        <f>IF(Charts!$B$3="none",G1875,IF(AO1875="",NA(),AO1875))</f>
        <v>0</v>
      </c>
      <c r="BX173">
        <f>IF(Charts!$B$3="none",H1875,IF(AP1875="",NA(),AP1875))</f>
        <v>0</v>
      </c>
      <c r="BY173">
        <f>IF(Charts!$B$3="none",I1875,IF(AQ1875="",NA(),AQ1875))</f>
        <v>0</v>
      </c>
      <c r="BZ173">
        <f>IF(Charts!$B$3="none",J1875,IF(AR1875="",NA(),AR1875))</f>
        <v>0</v>
      </c>
      <c r="CA173">
        <f>IF(Charts!$B$3="none",K1875,IF(AS1875="",NA(),AS1875))</f>
        <v>0</v>
      </c>
      <c r="CB173">
        <f>IF(Charts!$B$3="none",L1875,IF(AT1875="",NA(),AT1875))</f>
        <v>0</v>
      </c>
      <c r="CC173">
        <f>IF(Charts!$B$3="none",M1875,IF(AU1875="",NA(),AU1875))</f>
        <v>0</v>
      </c>
      <c r="CD173">
        <f>IF(Charts!$B$3="none",N1875,IF(AV1875="",NA(),AV1875))</f>
        <v>0</v>
      </c>
      <c r="CE173">
        <f>IF(Charts!$B$3="none",O1875,IF(AW1875="",NA(),AW1875))</f>
        <v>0</v>
      </c>
      <c r="CF173">
        <f>IF(Charts!$B$3="none",P1875,IF(AX1875="",NA(),AX1875))</f>
        <v>0</v>
      </c>
      <c r="CG173">
        <f>IF(Charts!$B$3="none",Q1875,IF(AY1875="",NA(),AY1875))</f>
        <v>0</v>
      </c>
      <c r="CH173">
        <f>IF(Charts!$B$3="none",R1875,IF(AZ1875="",NA(),AZ1875))</f>
        <v>0</v>
      </c>
      <c r="CI173">
        <f>IF(Charts!$B$3="none",S1875,IF(BA1875="",NA(),BA1875))</f>
        <v>0</v>
      </c>
      <c r="CJ173">
        <f>IF(Charts!$B$3="none",T1875,IF(BB1875="",NA(),BB1875))</f>
        <v>0</v>
      </c>
      <c r="CK173">
        <f>IF(Charts!$B$3="none",U1875,IF(BC1875="",NA(),BC1875))</f>
        <v>0</v>
      </c>
      <c r="CL173">
        <f>IF(Charts!$B$3="none",V1875,IF(BD1875="",NA(),BD1875))</f>
        <v>0</v>
      </c>
      <c r="CM173">
        <f>IF(Charts!$B$3="none",W1875,IF(BE1875="",NA(),BE1875))</f>
        <v>0</v>
      </c>
      <c r="CN173">
        <f>IF(Charts!$B$3="none",X1875,IF(BF1875="",NA(),BF1875))</f>
        <v>0</v>
      </c>
      <c r="CO173">
        <f>IF(Charts!$B$3="none",Y1875,IF(BG1875="",NA(),BG1875))</f>
        <v>0</v>
      </c>
      <c r="CP173">
        <f>IF(Charts!$B$3="none",Z1875,IF(BH1875="",NA(),BH1875))</f>
        <v>0</v>
      </c>
      <c r="CQ173">
        <f>IF(Charts!$B$3="none",AA1875,IF(BI1875="",NA(),BI1875))</f>
        <v>0</v>
      </c>
      <c r="CR173">
        <f>IF(Charts!$B$3="none",AB1875,IF(BJ1875="",NA(),BJ1875))</f>
        <v>0</v>
      </c>
      <c r="CS173">
        <f>IF(Charts!$B$3="none",AC1875,IF(BK1875="",NA(),BK1875))</f>
        <v>0</v>
      </c>
      <c r="CT173">
        <f>IF(Charts!$B$3="none",AD1875,IF(BL1875="",NA(),BL1875))</f>
        <v>0</v>
      </c>
      <c r="CU173">
        <f>IF(Charts!$B$3="none",AE1875,IF(BM1875="",NA(),BM1875))</f>
        <v>0</v>
      </c>
      <c r="CV173">
        <f>IF(Charts!$B$3="none",AF1875,IF(BN1875="",NA(),BN1875))</f>
        <v>0</v>
      </c>
      <c r="CW173">
        <f>IF(Charts!$B$3="none",AG1875,IF(BO1875="",NA(),BO1875))</f>
        <v>0</v>
      </c>
      <c r="CX173">
        <f>IF(Charts!$B$3="none",AH1875,IF(BP1875="",NA(),BP1875))</f>
        <v>0</v>
      </c>
      <c r="CY173">
        <f>IF(Charts!$B$3="none",AI1875,IF(BQ1875="",NA(),BQ1875))</f>
        <v>0</v>
      </c>
      <c r="CZ173">
        <f>IF(Charts!$B$3="none",AJ1875,IF(BR1875="",NA(),BR1875))</f>
        <v>0</v>
      </c>
    </row>
    <row r="174" spans="4:104">
      <c r="D174">
        <v>170</v>
      </c>
      <c r="E174">
        <f>IF(INDIRECT(ADDRESS($D174+2,E$2+1,,,"Instances"))="","",INDIRECT(ADDRESS($D174+2,E$2+1,,,"Instances")))</f>
        <v>0</v>
      </c>
      <c r="F174">
        <f>IFERROR(SMALL(E5:E343,ROW()-ROW($F$5)+1),"")</f>
        <v>0</v>
      </c>
      <c r="H174">
        <f>IFERROR(SUM(F5:F174),"")</f>
        <v>0</v>
      </c>
      <c r="I174">
        <f>IF(INDIRECT(ADDRESS($D174+2,I$2+1,,,"Instances"))="","",INDIRECT(ADDRESS($D174+2,I$2+1,,,"Instances")))</f>
        <v>0</v>
      </c>
      <c r="J174">
        <f>IFERROR(SMALL(I5:I343,ROW()-ROW($J$5)+1),"")</f>
        <v>0</v>
      </c>
      <c r="L174">
        <f>IFERROR(SUM(J5:J174),"")</f>
        <v>0</v>
      </c>
      <c r="M174">
        <f>IF(INDIRECT(ADDRESS($D174+2,M$2+1,,,"Instances"))="","",INDIRECT(ADDRESS($D174+2,M$2+1,,,"Instances")))</f>
        <v>0</v>
      </c>
      <c r="N174">
        <f>IFERROR(SMALL(M5:M343,ROW()-ROW($N$5)+1),"")</f>
        <v>0</v>
      </c>
      <c r="P174">
        <f>IFERROR(SUM(N5:N174),"")</f>
        <v>0</v>
      </c>
      <c r="Q174">
        <f>IF(INDIRECT(ADDRESS($D174+2,Q$2+1,,,"Instances"))="","",INDIRECT(ADDRESS($D174+2,Q$2+1,,,"Instances")))</f>
        <v>0</v>
      </c>
      <c r="R174">
        <f>IFERROR(SMALL(Q5:Q343,ROW()-ROW($R$5)+1),"")</f>
        <v>0</v>
      </c>
      <c r="T174">
        <f>IFERROR(SUM(R5:R174),"")</f>
        <v>0</v>
      </c>
      <c r="U174">
        <f>IF(INDIRECT(ADDRESS($D174+2,U$2+1,,,"Instances"))="","",INDIRECT(ADDRESS($D174+2,U$2+1,,,"Instances")))</f>
        <v>0</v>
      </c>
      <c r="V174">
        <f>IFERROR(SMALL(U5:U343,ROW()-ROW($V$5)+1),"")</f>
        <v>0</v>
      </c>
      <c r="X174">
        <f>IFERROR(SUM(V5:V174),"")</f>
        <v>0</v>
      </c>
      <c r="Y174">
        <f>IF(INDIRECT(ADDRESS($D174+2,Y$2+1,,,"Instances"))="","",INDIRECT(ADDRESS($D174+2,Y$2+1,,,"Instances")))</f>
        <v>0</v>
      </c>
      <c r="Z174">
        <f>IFERROR(SMALL(Y5:Y343,ROW()-ROW($Z$5)+1),"")</f>
        <v>0</v>
      </c>
      <c r="AB174">
        <f>IFERROR(SUM(Z5:Z174),"")</f>
        <v>0</v>
      </c>
      <c r="AC174">
        <f>IF(INDIRECT(ADDRESS($D174+2,AC$2+1,,,"Instances"))="","",INDIRECT(ADDRESS($D174+2,AC$2+1,,,"Instances")))</f>
        <v>0</v>
      </c>
      <c r="AD174">
        <f>IFERROR(SMALL(AC5:AC343,ROW()-ROW($AD$5)+1),"")</f>
        <v>0</v>
      </c>
      <c r="AF174">
        <f>IFERROR(SUM(AD5:AD174),"")</f>
        <v>0</v>
      </c>
      <c r="AG174">
        <f>IF(INDIRECT(ADDRESS($D174+2,AG$2+1,,,"Instances"))="","",INDIRECT(ADDRESS($D174+2,AG$2+1,,,"Instances")))</f>
        <v>0</v>
      </c>
      <c r="AH174">
        <f>IFERROR(SMALL(AG5:AG343,ROW()-ROW($AH$5)+1),"")</f>
        <v>0</v>
      </c>
      <c r="AJ174">
        <f>IFERROR(SUM(AH5:AH174),"")</f>
        <v>0</v>
      </c>
      <c r="AL174">
        <v>170</v>
      </c>
      <c r="AM174" cm="1">
        <f t="array" ref="AM174">_xlfn.SWITCH(Charts!$B$3,"average", AVERAGE(INDIRECT(ADDRESS(169+3,AM$2+1,,,"Instances") &amp; ":" &amp; ADDRESS(169+3,AM$2+1))),"median", MEDIAN(INDIRECT(ADDRESS(169+3,AM$2+1,,,"Instances") &amp; ":" &amp; ADDRESS(169+3,AM$2+1))),"min", MIN(INDIRECT(ADDRESS(169+3,AM$2+1,,,"Instances") &amp; ":" &amp; ADDRESS(169+3,AM$2+1))),"max", MAX(INDIRECT(ADDRESS(169+3,AM$2+1,,,"Instances") &amp; ":" &amp; ADDRESS(169+3,AM$2+1))),"diff", MAX(INDIRECT(ADDRESS(169+3,AM$2+1,,,"Instances") &amp; ":" &amp; ADDRESS(169+3,AM$2+1)))-MIN(INDIRECT(ADDRESS(169+3,AM$2+1,,,"Instances") &amp; ":" &amp; ADDRESS(169+3,AM$2+1))))</f>
        <v>0</v>
      </c>
      <c r="AN174">
        <f>IFERROR(SMALL(AM5:AM343,ROW()-ROW($AN$5)+1),"")</f>
        <v>0</v>
      </c>
      <c r="AP174">
        <f>IFERROR(SUM(AN5:AN174),"")</f>
        <v>0</v>
      </c>
      <c r="AQ174" cm="1">
        <f t="array" ref="AQ174">_xlfn.SWITCH(Charts!$B$3,"average", AVERAGE(INDIRECT(ADDRESS(169+3,AQ$2+1,,,"Instances") &amp; ":" &amp; ADDRESS(169+3,AQ$2+1))),"median", MEDIAN(INDIRECT(ADDRESS(169+3,AQ$2+1,,,"Instances") &amp; ":" &amp; ADDRESS(169+3,AQ$2+1))),"min", MIN(INDIRECT(ADDRESS(169+3,AQ$2+1,,,"Instances") &amp; ":" &amp; ADDRESS(169+3,AQ$2+1))),"max", MAX(INDIRECT(ADDRESS(169+3,AQ$2+1,,,"Instances") &amp; ":" &amp; ADDRESS(169+3,AQ$2+1))),"diff", MAX(INDIRECT(ADDRESS(169+3,AQ$2+1,,,"Instances") &amp; ":" &amp; ADDRESS(169+3,AQ$2+1)))-MIN(INDIRECT(ADDRESS(169+3,AQ$2+1,,,"Instances") &amp; ":" &amp; ADDRESS(169+3,AQ$2+1))))</f>
        <v>0</v>
      </c>
      <c r="AR174">
        <f>IFERROR(SMALL(AQ5:AQ343,ROW()-ROW($AR$5)+1),"")</f>
        <v>0</v>
      </c>
      <c r="AT174">
        <f>IFERROR(SUM(AR5:AR174),"")</f>
        <v>0</v>
      </c>
      <c r="AU174" cm="1">
        <f t="array" ref="AU174">_xlfn.SWITCH(Charts!$B$3,"average", AVERAGE(INDIRECT(ADDRESS(169+3,AU$2+1,,,"Instances") &amp; ":" &amp; ADDRESS(169+3,AU$2+1))),"median", MEDIAN(INDIRECT(ADDRESS(169+3,AU$2+1,,,"Instances") &amp; ":" &amp; ADDRESS(169+3,AU$2+1))),"min", MIN(INDIRECT(ADDRESS(169+3,AU$2+1,,,"Instances") &amp; ":" &amp; ADDRESS(169+3,AU$2+1))),"max", MAX(INDIRECT(ADDRESS(169+3,AU$2+1,,,"Instances") &amp; ":" &amp; ADDRESS(169+3,AU$2+1))),"diff", MAX(INDIRECT(ADDRESS(169+3,AU$2+1,,,"Instances") &amp; ":" &amp; ADDRESS(169+3,AU$2+1)))-MIN(INDIRECT(ADDRESS(169+3,AU$2+1,,,"Instances") &amp; ":" &amp; ADDRESS(169+3,AU$2+1))))</f>
        <v>0</v>
      </c>
      <c r="AV174">
        <f>IFERROR(SMALL(AU5:AU343,ROW()-ROW($AV$5)+1),"")</f>
        <v>0</v>
      </c>
      <c r="AX174">
        <f>IFERROR(SUM(AV5:AV174),"")</f>
        <v>0</v>
      </c>
      <c r="AY174" cm="1">
        <f t="array" ref="AY174">_xlfn.SWITCH(Charts!$B$3,"average", AVERAGE(INDIRECT(ADDRESS(169+3,AY$2+1,,,"Instances") &amp; ":" &amp; ADDRESS(169+3,AY$2+1))),"median", MEDIAN(INDIRECT(ADDRESS(169+3,AY$2+1,,,"Instances") &amp; ":" &amp; ADDRESS(169+3,AY$2+1))),"min", MIN(INDIRECT(ADDRESS(169+3,AY$2+1,,,"Instances") &amp; ":" &amp; ADDRESS(169+3,AY$2+1))),"max", MAX(INDIRECT(ADDRESS(169+3,AY$2+1,,,"Instances") &amp; ":" &amp; ADDRESS(169+3,AY$2+1))),"diff", MAX(INDIRECT(ADDRESS(169+3,AY$2+1,,,"Instances") &amp; ":" &amp; ADDRESS(169+3,AY$2+1)))-MIN(INDIRECT(ADDRESS(169+3,AY$2+1,,,"Instances") &amp; ":" &amp; ADDRESS(169+3,AY$2+1))))</f>
        <v>0</v>
      </c>
      <c r="AZ174">
        <f>IFERROR(SMALL(AY5:AY343,ROW()-ROW($AZ$5)+1),"")</f>
        <v>0</v>
      </c>
      <c r="BB174">
        <f>IFERROR(SUM(AZ5:AZ174),"")</f>
        <v>0</v>
      </c>
      <c r="BC174" cm="1">
        <f t="array" ref="BC174">_xlfn.SWITCH(Charts!$B$3,"average", AVERAGE(INDIRECT(ADDRESS(169+3,BC$2+1,,,"Instances") &amp; ":" &amp; ADDRESS(169+3,BC$2+1))),"median", MEDIAN(INDIRECT(ADDRESS(169+3,BC$2+1,,,"Instances") &amp; ":" &amp; ADDRESS(169+3,BC$2+1))),"min", MIN(INDIRECT(ADDRESS(169+3,BC$2+1,,,"Instances") &amp; ":" &amp; ADDRESS(169+3,BC$2+1))),"max", MAX(INDIRECT(ADDRESS(169+3,BC$2+1,,,"Instances") &amp; ":" &amp; ADDRESS(169+3,BC$2+1))),"diff", MAX(INDIRECT(ADDRESS(169+3,BC$2+1,,,"Instances") &amp; ":" &amp; ADDRESS(169+3,BC$2+1)))-MIN(INDIRECT(ADDRESS(169+3,BC$2+1,,,"Instances") &amp; ":" &amp; ADDRESS(169+3,BC$2+1))))</f>
        <v>0</v>
      </c>
      <c r="BD174">
        <f>IFERROR(SMALL(BC5:BC343,ROW()-ROW($BD$5)+1),"")</f>
        <v>0</v>
      </c>
      <c r="BF174">
        <f>IFERROR(SUM(BD5:BD174),"")</f>
        <v>0</v>
      </c>
      <c r="BG174" cm="1">
        <f t="array" ref="BG174">_xlfn.SWITCH(Charts!$B$3,"average", AVERAGE(INDIRECT(ADDRESS(169+3,BG$2+1,,,"Instances") &amp; ":" &amp; ADDRESS(169+3,BG$2+1))),"median", MEDIAN(INDIRECT(ADDRESS(169+3,BG$2+1,,,"Instances") &amp; ":" &amp; ADDRESS(169+3,BG$2+1))),"min", MIN(INDIRECT(ADDRESS(169+3,BG$2+1,,,"Instances") &amp; ":" &amp; ADDRESS(169+3,BG$2+1))),"max", MAX(INDIRECT(ADDRESS(169+3,BG$2+1,,,"Instances") &amp; ":" &amp; ADDRESS(169+3,BG$2+1))),"diff", MAX(INDIRECT(ADDRESS(169+3,BG$2+1,,,"Instances") &amp; ":" &amp; ADDRESS(169+3,BG$2+1)))-MIN(INDIRECT(ADDRESS(169+3,BG$2+1,,,"Instances") &amp; ":" &amp; ADDRESS(169+3,BG$2+1))))</f>
        <v>0</v>
      </c>
      <c r="BH174">
        <f>IFERROR(SMALL(BG5:BG343,ROW()-ROW($BH$5)+1),"")</f>
        <v>0</v>
      </c>
      <c r="BJ174">
        <f>IFERROR(SUM(BH5:BH174),"")</f>
        <v>0</v>
      </c>
      <c r="BK174" cm="1">
        <f t="array" ref="BK174">_xlfn.SWITCH(Charts!$B$3,"average", AVERAGE(INDIRECT(ADDRESS(169+3,BK$2+1,,,"Instances") &amp; ":" &amp; ADDRESS(169+3,BK$2+1))),"median", MEDIAN(INDIRECT(ADDRESS(169+3,BK$2+1,,,"Instances") &amp; ":" &amp; ADDRESS(169+3,BK$2+1))),"min", MIN(INDIRECT(ADDRESS(169+3,BK$2+1,,,"Instances") &amp; ":" &amp; ADDRESS(169+3,BK$2+1))),"max", MAX(INDIRECT(ADDRESS(169+3,BK$2+1,,,"Instances") &amp; ":" &amp; ADDRESS(169+3,BK$2+1))),"diff", MAX(INDIRECT(ADDRESS(169+3,BK$2+1,,,"Instances") &amp; ":" &amp; ADDRESS(169+3,BK$2+1)))-MIN(INDIRECT(ADDRESS(169+3,BK$2+1,,,"Instances") &amp; ":" &amp; ADDRESS(169+3,BK$2+1))))</f>
        <v>0</v>
      </c>
      <c r="BL174">
        <f>IFERROR(SMALL(BK5:BK343,ROW()-ROW($BL$5)+1),"")</f>
        <v>0</v>
      </c>
      <c r="BN174">
        <f>IFERROR(SUM(BL5:BL174),"")</f>
        <v>0</v>
      </c>
      <c r="BO174" cm="1">
        <f t="array" ref="BO174">_xlfn.SWITCH(Charts!$B$3,"average", AVERAGE(INDIRECT(ADDRESS(169+3,BO$2+1,,,"Instances") &amp; ":" &amp; ADDRESS(169+3,BO$2+1))),"median", MEDIAN(INDIRECT(ADDRESS(169+3,BO$2+1,,,"Instances") &amp; ":" &amp; ADDRESS(169+3,BO$2+1))),"min", MIN(INDIRECT(ADDRESS(169+3,BO$2+1,,,"Instances") &amp; ":" &amp; ADDRESS(169+3,BO$2+1))),"max", MAX(INDIRECT(ADDRESS(169+3,BO$2+1,,,"Instances") &amp; ":" &amp; ADDRESS(169+3,BO$2+1))),"diff", MAX(INDIRECT(ADDRESS(169+3,BO$2+1,,,"Instances") &amp; ":" &amp; ADDRESS(169+3,BO$2+1)))-MIN(INDIRECT(ADDRESS(169+3,BO$2+1,,,"Instances") &amp; ":" &amp; ADDRESS(169+3,BO$2+1))))</f>
        <v>0</v>
      </c>
      <c r="BP174">
        <f>IFERROR(SMALL(BO5:BO343,ROW()-ROW($BP$5)+1),"")</f>
        <v>0</v>
      </c>
      <c r="BR174">
        <f>IFERROR(SUM(BP5:BP174),"")</f>
        <v>0</v>
      </c>
      <c r="BU174">
        <f>IF(Charts!$B$3="none",E1876,IF(AM1876="",NA(),AM1876))</f>
        <v>0</v>
      </c>
      <c r="BV174">
        <f>IF(Charts!$B$3="none",F1876,IF(AN1876="",NA(),AN1876))</f>
        <v>0</v>
      </c>
      <c r="BW174">
        <f>IF(Charts!$B$3="none",G1876,IF(AO1876="",NA(),AO1876))</f>
        <v>0</v>
      </c>
      <c r="BX174">
        <f>IF(Charts!$B$3="none",H1876,IF(AP1876="",NA(),AP1876))</f>
        <v>0</v>
      </c>
      <c r="BY174">
        <f>IF(Charts!$B$3="none",I1876,IF(AQ1876="",NA(),AQ1876))</f>
        <v>0</v>
      </c>
      <c r="BZ174">
        <f>IF(Charts!$B$3="none",J1876,IF(AR1876="",NA(),AR1876))</f>
        <v>0</v>
      </c>
      <c r="CA174">
        <f>IF(Charts!$B$3="none",K1876,IF(AS1876="",NA(),AS1876))</f>
        <v>0</v>
      </c>
      <c r="CB174">
        <f>IF(Charts!$B$3="none",L1876,IF(AT1876="",NA(),AT1876))</f>
        <v>0</v>
      </c>
      <c r="CC174">
        <f>IF(Charts!$B$3="none",M1876,IF(AU1876="",NA(),AU1876))</f>
        <v>0</v>
      </c>
      <c r="CD174">
        <f>IF(Charts!$B$3="none",N1876,IF(AV1876="",NA(),AV1876))</f>
        <v>0</v>
      </c>
      <c r="CE174">
        <f>IF(Charts!$B$3="none",O1876,IF(AW1876="",NA(),AW1876))</f>
        <v>0</v>
      </c>
      <c r="CF174">
        <f>IF(Charts!$B$3="none",P1876,IF(AX1876="",NA(),AX1876))</f>
        <v>0</v>
      </c>
      <c r="CG174">
        <f>IF(Charts!$B$3="none",Q1876,IF(AY1876="",NA(),AY1876))</f>
        <v>0</v>
      </c>
      <c r="CH174">
        <f>IF(Charts!$B$3="none",R1876,IF(AZ1876="",NA(),AZ1876))</f>
        <v>0</v>
      </c>
      <c r="CI174">
        <f>IF(Charts!$B$3="none",S1876,IF(BA1876="",NA(),BA1876))</f>
        <v>0</v>
      </c>
      <c r="CJ174">
        <f>IF(Charts!$B$3="none",T1876,IF(BB1876="",NA(),BB1876))</f>
        <v>0</v>
      </c>
      <c r="CK174">
        <f>IF(Charts!$B$3="none",U1876,IF(BC1876="",NA(),BC1876))</f>
        <v>0</v>
      </c>
      <c r="CL174">
        <f>IF(Charts!$B$3="none",V1876,IF(BD1876="",NA(),BD1876))</f>
        <v>0</v>
      </c>
      <c r="CM174">
        <f>IF(Charts!$B$3="none",W1876,IF(BE1876="",NA(),BE1876))</f>
        <v>0</v>
      </c>
      <c r="CN174">
        <f>IF(Charts!$B$3="none",X1876,IF(BF1876="",NA(),BF1876))</f>
        <v>0</v>
      </c>
      <c r="CO174">
        <f>IF(Charts!$B$3="none",Y1876,IF(BG1876="",NA(),BG1876))</f>
        <v>0</v>
      </c>
      <c r="CP174">
        <f>IF(Charts!$B$3="none",Z1876,IF(BH1876="",NA(),BH1876))</f>
        <v>0</v>
      </c>
      <c r="CQ174">
        <f>IF(Charts!$B$3="none",AA1876,IF(BI1876="",NA(),BI1876))</f>
        <v>0</v>
      </c>
      <c r="CR174">
        <f>IF(Charts!$B$3="none",AB1876,IF(BJ1876="",NA(),BJ1876))</f>
        <v>0</v>
      </c>
      <c r="CS174">
        <f>IF(Charts!$B$3="none",AC1876,IF(BK1876="",NA(),BK1876))</f>
        <v>0</v>
      </c>
      <c r="CT174">
        <f>IF(Charts!$B$3="none",AD1876,IF(BL1876="",NA(),BL1876))</f>
        <v>0</v>
      </c>
      <c r="CU174">
        <f>IF(Charts!$B$3="none",AE1876,IF(BM1876="",NA(),BM1876))</f>
        <v>0</v>
      </c>
      <c r="CV174">
        <f>IF(Charts!$B$3="none",AF1876,IF(BN1876="",NA(),BN1876))</f>
        <v>0</v>
      </c>
      <c r="CW174">
        <f>IF(Charts!$B$3="none",AG1876,IF(BO1876="",NA(),BO1876))</f>
        <v>0</v>
      </c>
      <c r="CX174">
        <f>IF(Charts!$B$3="none",AH1876,IF(BP1876="",NA(),BP1876))</f>
        <v>0</v>
      </c>
      <c r="CY174">
        <f>IF(Charts!$B$3="none",AI1876,IF(BQ1876="",NA(),BQ1876))</f>
        <v>0</v>
      </c>
      <c r="CZ174">
        <f>IF(Charts!$B$3="none",AJ1876,IF(BR1876="",NA(),BR1876))</f>
        <v>0</v>
      </c>
    </row>
    <row r="175" spans="4:104">
      <c r="D175">
        <v>171</v>
      </c>
      <c r="E175">
        <f>IF(INDIRECT(ADDRESS($D175+2,E$2+1,,,"Instances"))="","",INDIRECT(ADDRESS($D175+2,E$2+1,,,"Instances")))</f>
        <v>0</v>
      </c>
      <c r="F175">
        <f>IFERROR(SMALL(E5:E343,ROW()-ROW($F$5)+1),"")</f>
        <v>0</v>
      </c>
      <c r="H175">
        <f>IFERROR(SUM(F5:F175),"")</f>
        <v>0</v>
      </c>
      <c r="I175">
        <f>IF(INDIRECT(ADDRESS($D175+2,I$2+1,,,"Instances"))="","",INDIRECT(ADDRESS($D175+2,I$2+1,,,"Instances")))</f>
        <v>0</v>
      </c>
      <c r="J175">
        <f>IFERROR(SMALL(I5:I343,ROW()-ROW($J$5)+1),"")</f>
        <v>0</v>
      </c>
      <c r="L175">
        <f>IFERROR(SUM(J5:J175),"")</f>
        <v>0</v>
      </c>
      <c r="M175">
        <f>IF(INDIRECT(ADDRESS($D175+2,M$2+1,,,"Instances"))="","",INDIRECT(ADDRESS($D175+2,M$2+1,,,"Instances")))</f>
        <v>0</v>
      </c>
      <c r="N175">
        <f>IFERROR(SMALL(M5:M343,ROW()-ROW($N$5)+1),"")</f>
        <v>0</v>
      </c>
      <c r="P175">
        <f>IFERROR(SUM(N5:N175),"")</f>
        <v>0</v>
      </c>
      <c r="Q175">
        <f>IF(INDIRECT(ADDRESS($D175+2,Q$2+1,,,"Instances"))="","",INDIRECT(ADDRESS($D175+2,Q$2+1,,,"Instances")))</f>
        <v>0</v>
      </c>
      <c r="R175">
        <f>IFERROR(SMALL(Q5:Q343,ROW()-ROW($R$5)+1),"")</f>
        <v>0</v>
      </c>
      <c r="T175">
        <f>IFERROR(SUM(R5:R175),"")</f>
        <v>0</v>
      </c>
      <c r="U175">
        <f>IF(INDIRECT(ADDRESS($D175+2,U$2+1,,,"Instances"))="","",INDIRECT(ADDRESS($D175+2,U$2+1,,,"Instances")))</f>
        <v>0</v>
      </c>
      <c r="V175">
        <f>IFERROR(SMALL(U5:U343,ROW()-ROW($V$5)+1),"")</f>
        <v>0</v>
      </c>
      <c r="X175">
        <f>IFERROR(SUM(V5:V175),"")</f>
        <v>0</v>
      </c>
      <c r="Y175">
        <f>IF(INDIRECT(ADDRESS($D175+2,Y$2+1,,,"Instances"))="","",INDIRECT(ADDRESS($D175+2,Y$2+1,,,"Instances")))</f>
        <v>0</v>
      </c>
      <c r="Z175">
        <f>IFERROR(SMALL(Y5:Y343,ROW()-ROW($Z$5)+1),"")</f>
        <v>0</v>
      </c>
      <c r="AB175">
        <f>IFERROR(SUM(Z5:Z175),"")</f>
        <v>0</v>
      </c>
      <c r="AC175">
        <f>IF(INDIRECT(ADDRESS($D175+2,AC$2+1,,,"Instances"))="","",INDIRECT(ADDRESS($D175+2,AC$2+1,,,"Instances")))</f>
        <v>0</v>
      </c>
      <c r="AD175">
        <f>IFERROR(SMALL(AC5:AC343,ROW()-ROW($AD$5)+1),"")</f>
        <v>0</v>
      </c>
      <c r="AF175">
        <f>IFERROR(SUM(AD5:AD175),"")</f>
        <v>0</v>
      </c>
      <c r="AG175">
        <f>IF(INDIRECT(ADDRESS($D175+2,AG$2+1,,,"Instances"))="","",INDIRECT(ADDRESS($D175+2,AG$2+1,,,"Instances")))</f>
        <v>0</v>
      </c>
      <c r="AH175">
        <f>IFERROR(SMALL(AG5:AG343,ROW()-ROW($AH$5)+1),"")</f>
        <v>0</v>
      </c>
      <c r="AJ175">
        <f>IFERROR(SUM(AH5:AH175),"")</f>
        <v>0</v>
      </c>
      <c r="AL175">
        <v>171</v>
      </c>
      <c r="AM175" cm="1">
        <f t="array" ref="AM175">_xlfn.SWITCH(Charts!$B$3,"average", AVERAGE(INDIRECT(ADDRESS(170+3,AM$2+1,,,"Instances") &amp; ":" &amp; ADDRESS(170+3,AM$2+1))),"median", MEDIAN(INDIRECT(ADDRESS(170+3,AM$2+1,,,"Instances") &amp; ":" &amp; ADDRESS(170+3,AM$2+1))),"min", MIN(INDIRECT(ADDRESS(170+3,AM$2+1,,,"Instances") &amp; ":" &amp; ADDRESS(170+3,AM$2+1))),"max", MAX(INDIRECT(ADDRESS(170+3,AM$2+1,,,"Instances") &amp; ":" &amp; ADDRESS(170+3,AM$2+1))),"diff", MAX(INDIRECT(ADDRESS(170+3,AM$2+1,,,"Instances") &amp; ":" &amp; ADDRESS(170+3,AM$2+1)))-MIN(INDIRECT(ADDRESS(170+3,AM$2+1,,,"Instances") &amp; ":" &amp; ADDRESS(170+3,AM$2+1))))</f>
        <v>0</v>
      </c>
      <c r="AN175">
        <f>IFERROR(SMALL(AM5:AM343,ROW()-ROW($AN$5)+1),"")</f>
        <v>0</v>
      </c>
      <c r="AP175">
        <f>IFERROR(SUM(AN5:AN175),"")</f>
        <v>0</v>
      </c>
      <c r="AQ175" cm="1">
        <f t="array" ref="AQ175">_xlfn.SWITCH(Charts!$B$3,"average", AVERAGE(INDIRECT(ADDRESS(170+3,AQ$2+1,,,"Instances") &amp; ":" &amp; ADDRESS(170+3,AQ$2+1))),"median", MEDIAN(INDIRECT(ADDRESS(170+3,AQ$2+1,,,"Instances") &amp; ":" &amp; ADDRESS(170+3,AQ$2+1))),"min", MIN(INDIRECT(ADDRESS(170+3,AQ$2+1,,,"Instances") &amp; ":" &amp; ADDRESS(170+3,AQ$2+1))),"max", MAX(INDIRECT(ADDRESS(170+3,AQ$2+1,,,"Instances") &amp; ":" &amp; ADDRESS(170+3,AQ$2+1))),"diff", MAX(INDIRECT(ADDRESS(170+3,AQ$2+1,,,"Instances") &amp; ":" &amp; ADDRESS(170+3,AQ$2+1)))-MIN(INDIRECT(ADDRESS(170+3,AQ$2+1,,,"Instances") &amp; ":" &amp; ADDRESS(170+3,AQ$2+1))))</f>
        <v>0</v>
      </c>
      <c r="AR175">
        <f>IFERROR(SMALL(AQ5:AQ343,ROW()-ROW($AR$5)+1),"")</f>
        <v>0</v>
      </c>
      <c r="AT175">
        <f>IFERROR(SUM(AR5:AR175),"")</f>
        <v>0</v>
      </c>
      <c r="AU175" cm="1">
        <f t="array" ref="AU175">_xlfn.SWITCH(Charts!$B$3,"average", AVERAGE(INDIRECT(ADDRESS(170+3,AU$2+1,,,"Instances") &amp; ":" &amp; ADDRESS(170+3,AU$2+1))),"median", MEDIAN(INDIRECT(ADDRESS(170+3,AU$2+1,,,"Instances") &amp; ":" &amp; ADDRESS(170+3,AU$2+1))),"min", MIN(INDIRECT(ADDRESS(170+3,AU$2+1,,,"Instances") &amp; ":" &amp; ADDRESS(170+3,AU$2+1))),"max", MAX(INDIRECT(ADDRESS(170+3,AU$2+1,,,"Instances") &amp; ":" &amp; ADDRESS(170+3,AU$2+1))),"diff", MAX(INDIRECT(ADDRESS(170+3,AU$2+1,,,"Instances") &amp; ":" &amp; ADDRESS(170+3,AU$2+1)))-MIN(INDIRECT(ADDRESS(170+3,AU$2+1,,,"Instances") &amp; ":" &amp; ADDRESS(170+3,AU$2+1))))</f>
        <v>0</v>
      </c>
      <c r="AV175">
        <f>IFERROR(SMALL(AU5:AU343,ROW()-ROW($AV$5)+1),"")</f>
        <v>0</v>
      </c>
      <c r="AX175">
        <f>IFERROR(SUM(AV5:AV175),"")</f>
        <v>0</v>
      </c>
      <c r="AY175" cm="1">
        <f t="array" ref="AY175">_xlfn.SWITCH(Charts!$B$3,"average", AVERAGE(INDIRECT(ADDRESS(170+3,AY$2+1,,,"Instances") &amp; ":" &amp; ADDRESS(170+3,AY$2+1))),"median", MEDIAN(INDIRECT(ADDRESS(170+3,AY$2+1,,,"Instances") &amp; ":" &amp; ADDRESS(170+3,AY$2+1))),"min", MIN(INDIRECT(ADDRESS(170+3,AY$2+1,,,"Instances") &amp; ":" &amp; ADDRESS(170+3,AY$2+1))),"max", MAX(INDIRECT(ADDRESS(170+3,AY$2+1,,,"Instances") &amp; ":" &amp; ADDRESS(170+3,AY$2+1))),"diff", MAX(INDIRECT(ADDRESS(170+3,AY$2+1,,,"Instances") &amp; ":" &amp; ADDRESS(170+3,AY$2+1)))-MIN(INDIRECT(ADDRESS(170+3,AY$2+1,,,"Instances") &amp; ":" &amp; ADDRESS(170+3,AY$2+1))))</f>
        <v>0</v>
      </c>
      <c r="AZ175">
        <f>IFERROR(SMALL(AY5:AY343,ROW()-ROW($AZ$5)+1),"")</f>
        <v>0</v>
      </c>
      <c r="BB175">
        <f>IFERROR(SUM(AZ5:AZ175),"")</f>
        <v>0</v>
      </c>
      <c r="BC175" cm="1">
        <f t="array" ref="BC175">_xlfn.SWITCH(Charts!$B$3,"average", AVERAGE(INDIRECT(ADDRESS(170+3,BC$2+1,,,"Instances") &amp; ":" &amp; ADDRESS(170+3,BC$2+1))),"median", MEDIAN(INDIRECT(ADDRESS(170+3,BC$2+1,,,"Instances") &amp; ":" &amp; ADDRESS(170+3,BC$2+1))),"min", MIN(INDIRECT(ADDRESS(170+3,BC$2+1,,,"Instances") &amp; ":" &amp; ADDRESS(170+3,BC$2+1))),"max", MAX(INDIRECT(ADDRESS(170+3,BC$2+1,,,"Instances") &amp; ":" &amp; ADDRESS(170+3,BC$2+1))),"diff", MAX(INDIRECT(ADDRESS(170+3,BC$2+1,,,"Instances") &amp; ":" &amp; ADDRESS(170+3,BC$2+1)))-MIN(INDIRECT(ADDRESS(170+3,BC$2+1,,,"Instances") &amp; ":" &amp; ADDRESS(170+3,BC$2+1))))</f>
        <v>0</v>
      </c>
      <c r="BD175">
        <f>IFERROR(SMALL(BC5:BC343,ROW()-ROW($BD$5)+1),"")</f>
        <v>0</v>
      </c>
      <c r="BF175">
        <f>IFERROR(SUM(BD5:BD175),"")</f>
        <v>0</v>
      </c>
      <c r="BG175" cm="1">
        <f t="array" ref="BG175">_xlfn.SWITCH(Charts!$B$3,"average", AVERAGE(INDIRECT(ADDRESS(170+3,BG$2+1,,,"Instances") &amp; ":" &amp; ADDRESS(170+3,BG$2+1))),"median", MEDIAN(INDIRECT(ADDRESS(170+3,BG$2+1,,,"Instances") &amp; ":" &amp; ADDRESS(170+3,BG$2+1))),"min", MIN(INDIRECT(ADDRESS(170+3,BG$2+1,,,"Instances") &amp; ":" &amp; ADDRESS(170+3,BG$2+1))),"max", MAX(INDIRECT(ADDRESS(170+3,BG$2+1,,,"Instances") &amp; ":" &amp; ADDRESS(170+3,BG$2+1))),"diff", MAX(INDIRECT(ADDRESS(170+3,BG$2+1,,,"Instances") &amp; ":" &amp; ADDRESS(170+3,BG$2+1)))-MIN(INDIRECT(ADDRESS(170+3,BG$2+1,,,"Instances") &amp; ":" &amp; ADDRESS(170+3,BG$2+1))))</f>
        <v>0</v>
      </c>
      <c r="BH175">
        <f>IFERROR(SMALL(BG5:BG343,ROW()-ROW($BH$5)+1),"")</f>
        <v>0</v>
      </c>
      <c r="BJ175">
        <f>IFERROR(SUM(BH5:BH175),"")</f>
        <v>0</v>
      </c>
      <c r="BK175" cm="1">
        <f t="array" ref="BK175">_xlfn.SWITCH(Charts!$B$3,"average", AVERAGE(INDIRECT(ADDRESS(170+3,BK$2+1,,,"Instances") &amp; ":" &amp; ADDRESS(170+3,BK$2+1))),"median", MEDIAN(INDIRECT(ADDRESS(170+3,BK$2+1,,,"Instances") &amp; ":" &amp; ADDRESS(170+3,BK$2+1))),"min", MIN(INDIRECT(ADDRESS(170+3,BK$2+1,,,"Instances") &amp; ":" &amp; ADDRESS(170+3,BK$2+1))),"max", MAX(INDIRECT(ADDRESS(170+3,BK$2+1,,,"Instances") &amp; ":" &amp; ADDRESS(170+3,BK$2+1))),"diff", MAX(INDIRECT(ADDRESS(170+3,BK$2+1,,,"Instances") &amp; ":" &amp; ADDRESS(170+3,BK$2+1)))-MIN(INDIRECT(ADDRESS(170+3,BK$2+1,,,"Instances") &amp; ":" &amp; ADDRESS(170+3,BK$2+1))))</f>
        <v>0</v>
      </c>
      <c r="BL175">
        <f>IFERROR(SMALL(BK5:BK343,ROW()-ROW($BL$5)+1),"")</f>
        <v>0</v>
      </c>
      <c r="BN175">
        <f>IFERROR(SUM(BL5:BL175),"")</f>
        <v>0</v>
      </c>
      <c r="BO175" cm="1">
        <f t="array" ref="BO175">_xlfn.SWITCH(Charts!$B$3,"average", AVERAGE(INDIRECT(ADDRESS(170+3,BO$2+1,,,"Instances") &amp; ":" &amp; ADDRESS(170+3,BO$2+1))),"median", MEDIAN(INDIRECT(ADDRESS(170+3,BO$2+1,,,"Instances") &amp; ":" &amp; ADDRESS(170+3,BO$2+1))),"min", MIN(INDIRECT(ADDRESS(170+3,BO$2+1,,,"Instances") &amp; ":" &amp; ADDRESS(170+3,BO$2+1))),"max", MAX(INDIRECT(ADDRESS(170+3,BO$2+1,,,"Instances") &amp; ":" &amp; ADDRESS(170+3,BO$2+1))),"diff", MAX(INDIRECT(ADDRESS(170+3,BO$2+1,,,"Instances") &amp; ":" &amp; ADDRESS(170+3,BO$2+1)))-MIN(INDIRECT(ADDRESS(170+3,BO$2+1,,,"Instances") &amp; ":" &amp; ADDRESS(170+3,BO$2+1))))</f>
        <v>0</v>
      </c>
      <c r="BP175">
        <f>IFERROR(SMALL(BO5:BO343,ROW()-ROW($BP$5)+1),"")</f>
        <v>0</v>
      </c>
      <c r="BR175">
        <f>IFERROR(SUM(BP5:BP175),"")</f>
        <v>0</v>
      </c>
      <c r="BU175">
        <f>IF(Charts!$B$3="none",E1877,IF(AM1877="",NA(),AM1877))</f>
        <v>0</v>
      </c>
      <c r="BV175">
        <f>IF(Charts!$B$3="none",F1877,IF(AN1877="",NA(),AN1877))</f>
        <v>0</v>
      </c>
      <c r="BW175">
        <f>IF(Charts!$B$3="none",G1877,IF(AO1877="",NA(),AO1877))</f>
        <v>0</v>
      </c>
      <c r="BX175">
        <f>IF(Charts!$B$3="none",H1877,IF(AP1877="",NA(),AP1877))</f>
        <v>0</v>
      </c>
      <c r="BY175">
        <f>IF(Charts!$B$3="none",I1877,IF(AQ1877="",NA(),AQ1877))</f>
        <v>0</v>
      </c>
      <c r="BZ175">
        <f>IF(Charts!$B$3="none",J1877,IF(AR1877="",NA(),AR1877))</f>
        <v>0</v>
      </c>
      <c r="CA175">
        <f>IF(Charts!$B$3="none",K1877,IF(AS1877="",NA(),AS1877))</f>
        <v>0</v>
      </c>
      <c r="CB175">
        <f>IF(Charts!$B$3="none",L1877,IF(AT1877="",NA(),AT1877))</f>
        <v>0</v>
      </c>
      <c r="CC175">
        <f>IF(Charts!$B$3="none",M1877,IF(AU1877="",NA(),AU1877))</f>
        <v>0</v>
      </c>
      <c r="CD175">
        <f>IF(Charts!$B$3="none",N1877,IF(AV1877="",NA(),AV1877))</f>
        <v>0</v>
      </c>
      <c r="CE175">
        <f>IF(Charts!$B$3="none",O1877,IF(AW1877="",NA(),AW1877))</f>
        <v>0</v>
      </c>
      <c r="CF175">
        <f>IF(Charts!$B$3="none",P1877,IF(AX1877="",NA(),AX1877))</f>
        <v>0</v>
      </c>
      <c r="CG175">
        <f>IF(Charts!$B$3="none",Q1877,IF(AY1877="",NA(),AY1877))</f>
        <v>0</v>
      </c>
      <c r="CH175">
        <f>IF(Charts!$B$3="none",R1877,IF(AZ1877="",NA(),AZ1877))</f>
        <v>0</v>
      </c>
      <c r="CI175">
        <f>IF(Charts!$B$3="none",S1877,IF(BA1877="",NA(),BA1877))</f>
        <v>0</v>
      </c>
      <c r="CJ175">
        <f>IF(Charts!$B$3="none",T1877,IF(BB1877="",NA(),BB1877))</f>
        <v>0</v>
      </c>
      <c r="CK175">
        <f>IF(Charts!$B$3="none",U1877,IF(BC1877="",NA(),BC1877))</f>
        <v>0</v>
      </c>
      <c r="CL175">
        <f>IF(Charts!$B$3="none",V1877,IF(BD1877="",NA(),BD1877))</f>
        <v>0</v>
      </c>
      <c r="CM175">
        <f>IF(Charts!$B$3="none",W1877,IF(BE1877="",NA(),BE1877))</f>
        <v>0</v>
      </c>
      <c r="CN175">
        <f>IF(Charts!$B$3="none",X1877,IF(BF1877="",NA(),BF1877))</f>
        <v>0</v>
      </c>
      <c r="CO175">
        <f>IF(Charts!$B$3="none",Y1877,IF(BG1877="",NA(),BG1877))</f>
        <v>0</v>
      </c>
      <c r="CP175">
        <f>IF(Charts!$B$3="none",Z1877,IF(BH1877="",NA(),BH1877))</f>
        <v>0</v>
      </c>
      <c r="CQ175">
        <f>IF(Charts!$B$3="none",AA1877,IF(BI1877="",NA(),BI1877))</f>
        <v>0</v>
      </c>
      <c r="CR175">
        <f>IF(Charts!$B$3="none",AB1877,IF(BJ1877="",NA(),BJ1877))</f>
        <v>0</v>
      </c>
      <c r="CS175">
        <f>IF(Charts!$B$3="none",AC1877,IF(BK1877="",NA(),BK1877))</f>
        <v>0</v>
      </c>
      <c r="CT175">
        <f>IF(Charts!$B$3="none",AD1877,IF(BL1877="",NA(),BL1877))</f>
        <v>0</v>
      </c>
      <c r="CU175">
        <f>IF(Charts!$B$3="none",AE1877,IF(BM1877="",NA(),BM1877))</f>
        <v>0</v>
      </c>
      <c r="CV175">
        <f>IF(Charts!$B$3="none",AF1877,IF(BN1877="",NA(),BN1877))</f>
        <v>0</v>
      </c>
      <c r="CW175">
        <f>IF(Charts!$B$3="none",AG1877,IF(BO1877="",NA(),BO1877))</f>
        <v>0</v>
      </c>
      <c r="CX175">
        <f>IF(Charts!$B$3="none",AH1877,IF(BP1877="",NA(),BP1877))</f>
        <v>0</v>
      </c>
      <c r="CY175">
        <f>IF(Charts!$B$3="none",AI1877,IF(BQ1877="",NA(),BQ1877))</f>
        <v>0</v>
      </c>
      <c r="CZ175">
        <f>IF(Charts!$B$3="none",AJ1877,IF(BR1877="",NA(),BR1877))</f>
        <v>0</v>
      </c>
    </row>
    <row r="176" spans="4:104">
      <c r="D176">
        <v>172</v>
      </c>
      <c r="E176">
        <f>IF(INDIRECT(ADDRESS($D176+2,E$2+1,,,"Instances"))="","",INDIRECT(ADDRESS($D176+2,E$2+1,,,"Instances")))</f>
        <v>0</v>
      </c>
      <c r="F176">
        <f>IFERROR(SMALL(E5:E343,ROW()-ROW($F$5)+1),"")</f>
        <v>0</v>
      </c>
      <c r="H176">
        <f>IFERROR(SUM(F5:F176),"")</f>
        <v>0</v>
      </c>
      <c r="I176">
        <f>IF(INDIRECT(ADDRESS($D176+2,I$2+1,,,"Instances"))="","",INDIRECT(ADDRESS($D176+2,I$2+1,,,"Instances")))</f>
        <v>0</v>
      </c>
      <c r="J176">
        <f>IFERROR(SMALL(I5:I343,ROW()-ROW($J$5)+1),"")</f>
        <v>0</v>
      </c>
      <c r="L176">
        <f>IFERROR(SUM(J5:J176),"")</f>
        <v>0</v>
      </c>
      <c r="M176">
        <f>IF(INDIRECT(ADDRESS($D176+2,M$2+1,,,"Instances"))="","",INDIRECT(ADDRESS($D176+2,M$2+1,,,"Instances")))</f>
        <v>0</v>
      </c>
      <c r="N176">
        <f>IFERROR(SMALL(M5:M343,ROW()-ROW($N$5)+1),"")</f>
        <v>0</v>
      </c>
      <c r="P176">
        <f>IFERROR(SUM(N5:N176),"")</f>
        <v>0</v>
      </c>
      <c r="Q176">
        <f>IF(INDIRECT(ADDRESS($D176+2,Q$2+1,,,"Instances"))="","",INDIRECT(ADDRESS($D176+2,Q$2+1,,,"Instances")))</f>
        <v>0</v>
      </c>
      <c r="R176">
        <f>IFERROR(SMALL(Q5:Q343,ROW()-ROW($R$5)+1),"")</f>
        <v>0</v>
      </c>
      <c r="T176">
        <f>IFERROR(SUM(R5:R176),"")</f>
        <v>0</v>
      </c>
      <c r="U176">
        <f>IF(INDIRECT(ADDRESS($D176+2,U$2+1,,,"Instances"))="","",INDIRECT(ADDRESS($D176+2,U$2+1,,,"Instances")))</f>
        <v>0</v>
      </c>
      <c r="V176">
        <f>IFERROR(SMALL(U5:U343,ROW()-ROW($V$5)+1),"")</f>
        <v>0</v>
      </c>
      <c r="X176">
        <f>IFERROR(SUM(V5:V176),"")</f>
        <v>0</v>
      </c>
      <c r="Y176">
        <f>IF(INDIRECT(ADDRESS($D176+2,Y$2+1,,,"Instances"))="","",INDIRECT(ADDRESS($D176+2,Y$2+1,,,"Instances")))</f>
        <v>0</v>
      </c>
      <c r="Z176">
        <f>IFERROR(SMALL(Y5:Y343,ROW()-ROW($Z$5)+1),"")</f>
        <v>0</v>
      </c>
      <c r="AB176">
        <f>IFERROR(SUM(Z5:Z176),"")</f>
        <v>0</v>
      </c>
      <c r="AC176">
        <f>IF(INDIRECT(ADDRESS($D176+2,AC$2+1,,,"Instances"))="","",INDIRECT(ADDRESS($D176+2,AC$2+1,,,"Instances")))</f>
        <v>0</v>
      </c>
      <c r="AD176">
        <f>IFERROR(SMALL(AC5:AC343,ROW()-ROW($AD$5)+1),"")</f>
        <v>0</v>
      </c>
      <c r="AF176">
        <f>IFERROR(SUM(AD5:AD176),"")</f>
        <v>0</v>
      </c>
      <c r="AG176">
        <f>IF(INDIRECT(ADDRESS($D176+2,AG$2+1,,,"Instances"))="","",INDIRECT(ADDRESS($D176+2,AG$2+1,,,"Instances")))</f>
        <v>0</v>
      </c>
      <c r="AH176">
        <f>IFERROR(SMALL(AG5:AG343,ROW()-ROW($AH$5)+1),"")</f>
        <v>0</v>
      </c>
      <c r="AJ176">
        <f>IFERROR(SUM(AH5:AH176),"")</f>
        <v>0</v>
      </c>
      <c r="AL176">
        <v>172</v>
      </c>
      <c r="AM176" cm="1">
        <f t="array" ref="AM176">_xlfn.SWITCH(Charts!$B$3,"average", AVERAGE(INDIRECT(ADDRESS(171+3,AM$2+1,,,"Instances") &amp; ":" &amp; ADDRESS(171+3,AM$2+1))),"median", MEDIAN(INDIRECT(ADDRESS(171+3,AM$2+1,,,"Instances") &amp; ":" &amp; ADDRESS(171+3,AM$2+1))),"min", MIN(INDIRECT(ADDRESS(171+3,AM$2+1,,,"Instances") &amp; ":" &amp; ADDRESS(171+3,AM$2+1))),"max", MAX(INDIRECT(ADDRESS(171+3,AM$2+1,,,"Instances") &amp; ":" &amp; ADDRESS(171+3,AM$2+1))),"diff", MAX(INDIRECT(ADDRESS(171+3,AM$2+1,,,"Instances") &amp; ":" &amp; ADDRESS(171+3,AM$2+1)))-MIN(INDIRECT(ADDRESS(171+3,AM$2+1,,,"Instances") &amp; ":" &amp; ADDRESS(171+3,AM$2+1))))</f>
        <v>0</v>
      </c>
      <c r="AN176">
        <f>IFERROR(SMALL(AM5:AM343,ROW()-ROW($AN$5)+1),"")</f>
        <v>0</v>
      </c>
      <c r="AP176">
        <f>IFERROR(SUM(AN5:AN176),"")</f>
        <v>0</v>
      </c>
      <c r="AQ176" cm="1">
        <f t="array" ref="AQ176">_xlfn.SWITCH(Charts!$B$3,"average", AVERAGE(INDIRECT(ADDRESS(171+3,AQ$2+1,,,"Instances") &amp; ":" &amp; ADDRESS(171+3,AQ$2+1))),"median", MEDIAN(INDIRECT(ADDRESS(171+3,AQ$2+1,,,"Instances") &amp; ":" &amp; ADDRESS(171+3,AQ$2+1))),"min", MIN(INDIRECT(ADDRESS(171+3,AQ$2+1,,,"Instances") &amp; ":" &amp; ADDRESS(171+3,AQ$2+1))),"max", MAX(INDIRECT(ADDRESS(171+3,AQ$2+1,,,"Instances") &amp; ":" &amp; ADDRESS(171+3,AQ$2+1))),"diff", MAX(INDIRECT(ADDRESS(171+3,AQ$2+1,,,"Instances") &amp; ":" &amp; ADDRESS(171+3,AQ$2+1)))-MIN(INDIRECT(ADDRESS(171+3,AQ$2+1,,,"Instances") &amp; ":" &amp; ADDRESS(171+3,AQ$2+1))))</f>
        <v>0</v>
      </c>
      <c r="AR176">
        <f>IFERROR(SMALL(AQ5:AQ343,ROW()-ROW($AR$5)+1),"")</f>
        <v>0</v>
      </c>
      <c r="AT176">
        <f>IFERROR(SUM(AR5:AR176),"")</f>
        <v>0</v>
      </c>
      <c r="AU176" cm="1">
        <f t="array" ref="AU176">_xlfn.SWITCH(Charts!$B$3,"average", AVERAGE(INDIRECT(ADDRESS(171+3,AU$2+1,,,"Instances") &amp; ":" &amp; ADDRESS(171+3,AU$2+1))),"median", MEDIAN(INDIRECT(ADDRESS(171+3,AU$2+1,,,"Instances") &amp; ":" &amp; ADDRESS(171+3,AU$2+1))),"min", MIN(INDIRECT(ADDRESS(171+3,AU$2+1,,,"Instances") &amp; ":" &amp; ADDRESS(171+3,AU$2+1))),"max", MAX(INDIRECT(ADDRESS(171+3,AU$2+1,,,"Instances") &amp; ":" &amp; ADDRESS(171+3,AU$2+1))),"diff", MAX(INDIRECT(ADDRESS(171+3,AU$2+1,,,"Instances") &amp; ":" &amp; ADDRESS(171+3,AU$2+1)))-MIN(INDIRECT(ADDRESS(171+3,AU$2+1,,,"Instances") &amp; ":" &amp; ADDRESS(171+3,AU$2+1))))</f>
        <v>0</v>
      </c>
      <c r="AV176">
        <f>IFERROR(SMALL(AU5:AU343,ROW()-ROW($AV$5)+1),"")</f>
        <v>0</v>
      </c>
      <c r="AX176">
        <f>IFERROR(SUM(AV5:AV176),"")</f>
        <v>0</v>
      </c>
      <c r="AY176" cm="1">
        <f t="array" ref="AY176">_xlfn.SWITCH(Charts!$B$3,"average", AVERAGE(INDIRECT(ADDRESS(171+3,AY$2+1,,,"Instances") &amp; ":" &amp; ADDRESS(171+3,AY$2+1))),"median", MEDIAN(INDIRECT(ADDRESS(171+3,AY$2+1,,,"Instances") &amp; ":" &amp; ADDRESS(171+3,AY$2+1))),"min", MIN(INDIRECT(ADDRESS(171+3,AY$2+1,,,"Instances") &amp; ":" &amp; ADDRESS(171+3,AY$2+1))),"max", MAX(INDIRECT(ADDRESS(171+3,AY$2+1,,,"Instances") &amp; ":" &amp; ADDRESS(171+3,AY$2+1))),"diff", MAX(INDIRECT(ADDRESS(171+3,AY$2+1,,,"Instances") &amp; ":" &amp; ADDRESS(171+3,AY$2+1)))-MIN(INDIRECT(ADDRESS(171+3,AY$2+1,,,"Instances") &amp; ":" &amp; ADDRESS(171+3,AY$2+1))))</f>
        <v>0</v>
      </c>
      <c r="AZ176">
        <f>IFERROR(SMALL(AY5:AY343,ROW()-ROW($AZ$5)+1),"")</f>
        <v>0</v>
      </c>
      <c r="BB176">
        <f>IFERROR(SUM(AZ5:AZ176),"")</f>
        <v>0</v>
      </c>
      <c r="BC176" cm="1">
        <f t="array" ref="BC176">_xlfn.SWITCH(Charts!$B$3,"average", AVERAGE(INDIRECT(ADDRESS(171+3,BC$2+1,,,"Instances") &amp; ":" &amp; ADDRESS(171+3,BC$2+1))),"median", MEDIAN(INDIRECT(ADDRESS(171+3,BC$2+1,,,"Instances") &amp; ":" &amp; ADDRESS(171+3,BC$2+1))),"min", MIN(INDIRECT(ADDRESS(171+3,BC$2+1,,,"Instances") &amp; ":" &amp; ADDRESS(171+3,BC$2+1))),"max", MAX(INDIRECT(ADDRESS(171+3,BC$2+1,,,"Instances") &amp; ":" &amp; ADDRESS(171+3,BC$2+1))),"diff", MAX(INDIRECT(ADDRESS(171+3,BC$2+1,,,"Instances") &amp; ":" &amp; ADDRESS(171+3,BC$2+1)))-MIN(INDIRECT(ADDRESS(171+3,BC$2+1,,,"Instances") &amp; ":" &amp; ADDRESS(171+3,BC$2+1))))</f>
        <v>0</v>
      </c>
      <c r="BD176">
        <f>IFERROR(SMALL(BC5:BC343,ROW()-ROW($BD$5)+1),"")</f>
        <v>0</v>
      </c>
      <c r="BF176">
        <f>IFERROR(SUM(BD5:BD176),"")</f>
        <v>0</v>
      </c>
      <c r="BG176" cm="1">
        <f t="array" ref="BG176">_xlfn.SWITCH(Charts!$B$3,"average", AVERAGE(INDIRECT(ADDRESS(171+3,BG$2+1,,,"Instances") &amp; ":" &amp; ADDRESS(171+3,BG$2+1))),"median", MEDIAN(INDIRECT(ADDRESS(171+3,BG$2+1,,,"Instances") &amp; ":" &amp; ADDRESS(171+3,BG$2+1))),"min", MIN(INDIRECT(ADDRESS(171+3,BG$2+1,,,"Instances") &amp; ":" &amp; ADDRESS(171+3,BG$2+1))),"max", MAX(INDIRECT(ADDRESS(171+3,BG$2+1,,,"Instances") &amp; ":" &amp; ADDRESS(171+3,BG$2+1))),"diff", MAX(INDIRECT(ADDRESS(171+3,BG$2+1,,,"Instances") &amp; ":" &amp; ADDRESS(171+3,BG$2+1)))-MIN(INDIRECT(ADDRESS(171+3,BG$2+1,,,"Instances") &amp; ":" &amp; ADDRESS(171+3,BG$2+1))))</f>
        <v>0</v>
      </c>
      <c r="BH176">
        <f>IFERROR(SMALL(BG5:BG343,ROW()-ROW($BH$5)+1),"")</f>
        <v>0</v>
      </c>
      <c r="BJ176">
        <f>IFERROR(SUM(BH5:BH176),"")</f>
        <v>0</v>
      </c>
      <c r="BK176" cm="1">
        <f t="array" ref="BK176">_xlfn.SWITCH(Charts!$B$3,"average", AVERAGE(INDIRECT(ADDRESS(171+3,BK$2+1,,,"Instances") &amp; ":" &amp; ADDRESS(171+3,BK$2+1))),"median", MEDIAN(INDIRECT(ADDRESS(171+3,BK$2+1,,,"Instances") &amp; ":" &amp; ADDRESS(171+3,BK$2+1))),"min", MIN(INDIRECT(ADDRESS(171+3,BK$2+1,,,"Instances") &amp; ":" &amp; ADDRESS(171+3,BK$2+1))),"max", MAX(INDIRECT(ADDRESS(171+3,BK$2+1,,,"Instances") &amp; ":" &amp; ADDRESS(171+3,BK$2+1))),"diff", MAX(INDIRECT(ADDRESS(171+3,BK$2+1,,,"Instances") &amp; ":" &amp; ADDRESS(171+3,BK$2+1)))-MIN(INDIRECT(ADDRESS(171+3,BK$2+1,,,"Instances") &amp; ":" &amp; ADDRESS(171+3,BK$2+1))))</f>
        <v>0</v>
      </c>
      <c r="BL176">
        <f>IFERROR(SMALL(BK5:BK343,ROW()-ROW($BL$5)+1),"")</f>
        <v>0</v>
      </c>
      <c r="BN176">
        <f>IFERROR(SUM(BL5:BL176),"")</f>
        <v>0</v>
      </c>
      <c r="BO176" cm="1">
        <f t="array" ref="BO176">_xlfn.SWITCH(Charts!$B$3,"average", AVERAGE(INDIRECT(ADDRESS(171+3,BO$2+1,,,"Instances") &amp; ":" &amp; ADDRESS(171+3,BO$2+1))),"median", MEDIAN(INDIRECT(ADDRESS(171+3,BO$2+1,,,"Instances") &amp; ":" &amp; ADDRESS(171+3,BO$2+1))),"min", MIN(INDIRECT(ADDRESS(171+3,BO$2+1,,,"Instances") &amp; ":" &amp; ADDRESS(171+3,BO$2+1))),"max", MAX(INDIRECT(ADDRESS(171+3,BO$2+1,,,"Instances") &amp; ":" &amp; ADDRESS(171+3,BO$2+1))),"diff", MAX(INDIRECT(ADDRESS(171+3,BO$2+1,,,"Instances") &amp; ":" &amp; ADDRESS(171+3,BO$2+1)))-MIN(INDIRECT(ADDRESS(171+3,BO$2+1,,,"Instances") &amp; ":" &amp; ADDRESS(171+3,BO$2+1))))</f>
        <v>0</v>
      </c>
      <c r="BP176">
        <f>IFERROR(SMALL(BO5:BO343,ROW()-ROW($BP$5)+1),"")</f>
        <v>0</v>
      </c>
      <c r="BR176">
        <f>IFERROR(SUM(BP5:BP176),"")</f>
        <v>0</v>
      </c>
      <c r="BU176">
        <f>IF(Charts!$B$3="none",E1878,IF(AM1878="",NA(),AM1878))</f>
        <v>0</v>
      </c>
      <c r="BV176">
        <f>IF(Charts!$B$3="none",F1878,IF(AN1878="",NA(),AN1878))</f>
        <v>0</v>
      </c>
      <c r="BW176">
        <f>IF(Charts!$B$3="none",G1878,IF(AO1878="",NA(),AO1878))</f>
        <v>0</v>
      </c>
      <c r="BX176">
        <f>IF(Charts!$B$3="none",H1878,IF(AP1878="",NA(),AP1878))</f>
        <v>0</v>
      </c>
      <c r="BY176">
        <f>IF(Charts!$B$3="none",I1878,IF(AQ1878="",NA(),AQ1878))</f>
        <v>0</v>
      </c>
      <c r="BZ176">
        <f>IF(Charts!$B$3="none",J1878,IF(AR1878="",NA(),AR1878))</f>
        <v>0</v>
      </c>
      <c r="CA176">
        <f>IF(Charts!$B$3="none",K1878,IF(AS1878="",NA(),AS1878))</f>
        <v>0</v>
      </c>
      <c r="CB176">
        <f>IF(Charts!$B$3="none",L1878,IF(AT1878="",NA(),AT1878))</f>
        <v>0</v>
      </c>
      <c r="CC176">
        <f>IF(Charts!$B$3="none",M1878,IF(AU1878="",NA(),AU1878))</f>
        <v>0</v>
      </c>
      <c r="CD176">
        <f>IF(Charts!$B$3="none",N1878,IF(AV1878="",NA(),AV1878))</f>
        <v>0</v>
      </c>
      <c r="CE176">
        <f>IF(Charts!$B$3="none",O1878,IF(AW1878="",NA(),AW1878))</f>
        <v>0</v>
      </c>
      <c r="CF176">
        <f>IF(Charts!$B$3="none",P1878,IF(AX1878="",NA(),AX1878))</f>
        <v>0</v>
      </c>
      <c r="CG176">
        <f>IF(Charts!$B$3="none",Q1878,IF(AY1878="",NA(),AY1878))</f>
        <v>0</v>
      </c>
      <c r="CH176">
        <f>IF(Charts!$B$3="none",R1878,IF(AZ1878="",NA(),AZ1878))</f>
        <v>0</v>
      </c>
      <c r="CI176">
        <f>IF(Charts!$B$3="none",S1878,IF(BA1878="",NA(),BA1878))</f>
        <v>0</v>
      </c>
      <c r="CJ176">
        <f>IF(Charts!$B$3="none",T1878,IF(BB1878="",NA(),BB1878))</f>
        <v>0</v>
      </c>
      <c r="CK176">
        <f>IF(Charts!$B$3="none",U1878,IF(BC1878="",NA(),BC1878))</f>
        <v>0</v>
      </c>
      <c r="CL176">
        <f>IF(Charts!$B$3="none",V1878,IF(BD1878="",NA(),BD1878))</f>
        <v>0</v>
      </c>
      <c r="CM176">
        <f>IF(Charts!$B$3="none",W1878,IF(BE1878="",NA(),BE1878))</f>
        <v>0</v>
      </c>
      <c r="CN176">
        <f>IF(Charts!$B$3="none",X1878,IF(BF1878="",NA(),BF1878))</f>
        <v>0</v>
      </c>
      <c r="CO176">
        <f>IF(Charts!$B$3="none",Y1878,IF(BG1878="",NA(),BG1878))</f>
        <v>0</v>
      </c>
      <c r="CP176">
        <f>IF(Charts!$B$3="none",Z1878,IF(BH1878="",NA(),BH1878))</f>
        <v>0</v>
      </c>
      <c r="CQ176">
        <f>IF(Charts!$B$3="none",AA1878,IF(BI1878="",NA(),BI1878))</f>
        <v>0</v>
      </c>
      <c r="CR176">
        <f>IF(Charts!$B$3="none",AB1878,IF(BJ1878="",NA(),BJ1878))</f>
        <v>0</v>
      </c>
      <c r="CS176">
        <f>IF(Charts!$B$3="none",AC1878,IF(BK1878="",NA(),BK1878))</f>
        <v>0</v>
      </c>
      <c r="CT176">
        <f>IF(Charts!$B$3="none",AD1878,IF(BL1878="",NA(),BL1878))</f>
        <v>0</v>
      </c>
      <c r="CU176">
        <f>IF(Charts!$B$3="none",AE1878,IF(BM1878="",NA(),BM1878))</f>
        <v>0</v>
      </c>
      <c r="CV176">
        <f>IF(Charts!$B$3="none",AF1878,IF(BN1878="",NA(),BN1878))</f>
        <v>0</v>
      </c>
      <c r="CW176">
        <f>IF(Charts!$B$3="none",AG1878,IF(BO1878="",NA(),BO1878))</f>
        <v>0</v>
      </c>
      <c r="CX176">
        <f>IF(Charts!$B$3="none",AH1878,IF(BP1878="",NA(),BP1878))</f>
        <v>0</v>
      </c>
      <c r="CY176">
        <f>IF(Charts!$B$3="none",AI1878,IF(BQ1878="",NA(),BQ1878))</f>
        <v>0</v>
      </c>
      <c r="CZ176">
        <f>IF(Charts!$B$3="none",AJ1878,IF(BR1878="",NA(),BR1878))</f>
        <v>0</v>
      </c>
    </row>
    <row r="177" spans="4:104">
      <c r="D177">
        <v>173</v>
      </c>
      <c r="E177">
        <f>IF(INDIRECT(ADDRESS($D177+2,E$2+1,,,"Instances"))="","",INDIRECT(ADDRESS($D177+2,E$2+1,,,"Instances")))</f>
        <v>0</v>
      </c>
      <c r="F177">
        <f>IFERROR(SMALL(E5:E343,ROW()-ROW($F$5)+1),"")</f>
        <v>0</v>
      </c>
      <c r="H177">
        <f>IFERROR(SUM(F5:F177),"")</f>
        <v>0</v>
      </c>
      <c r="I177">
        <f>IF(INDIRECT(ADDRESS($D177+2,I$2+1,,,"Instances"))="","",INDIRECT(ADDRESS($D177+2,I$2+1,,,"Instances")))</f>
        <v>0</v>
      </c>
      <c r="J177">
        <f>IFERROR(SMALL(I5:I343,ROW()-ROW($J$5)+1),"")</f>
        <v>0</v>
      </c>
      <c r="L177">
        <f>IFERROR(SUM(J5:J177),"")</f>
        <v>0</v>
      </c>
      <c r="M177">
        <f>IF(INDIRECT(ADDRESS($D177+2,M$2+1,,,"Instances"))="","",INDIRECT(ADDRESS($D177+2,M$2+1,,,"Instances")))</f>
        <v>0</v>
      </c>
      <c r="N177">
        <f>IFERROR(SMALL(M5:M343,ROW()-ROW($N$5)+1),"")</f>
        <v>0</v>
      </c>
      <c r="P177">
        <f>IFERROR(SUM(N5:N177),"")</f>
        <v>0</v>
      </c>
      <c r="Q177">
        <f>IF(INDIRECT(ADDRESS($D177+2,Q$2+1,,,"Instances"))="","",INDIRECT(ADDRESS($D177+2,Q$2+1,,,"Instances")))</f>
        <v>0</v>
      </c>
      <c r="R177">
        <f>IFERROR(SMALL(Q5:Q343,ROW()-ROW($R$5)+1),"")</f>
        <v>0</v>
      </c>
      <c r="T177">
        <f>IFERROR(SUM(R5:R177),"")</f>
        <v>0</v>
      </c>
      <c r="U177">
        <f>IF(INDIRECT(ADDRESS($D177+2,U$2+1,,,"Instances"))="","",INDIRECT(ADDRESS($D177+2,U$2+1,,,"Instances")))</f>
        <v>0</v>
      </c>
      <c r="V177">
        <f>IFERROR(SMALL(U5:U343,ROW()-ROW($V$5)+1),"")</f>
        <v>0</v>
      </c>
      <c r="X177">
        <f>IFERROR(SUM(V5:V177),"")</f>
        <v>0</v>
      </c>
      <c r="Y177">
        <f>IF(INDIRECT(ADDRESS($D177+2,Y$2+1,,,"Instances"))="","",INDIRECT(ADDRESS($D177+2,Y$2+1,,,"Instances")))</f>
        <v>0</v>
      </c>
      <c r="Z177">
        <f>IFERROR(SMALL(Y5:Y343,ROW()-ROW($Z$5)+1),"")</f>
        <v>0</v>
      </c>
      <c r="AB177">
        <f>IFERROR(SUM(Z5:Z177),"")</f>
        <v>0</v>
      </c>
      <c r="AC177">
        <f>IF(INDIRECT(ADDRESS($D177+2,AC$2+1,,,"Instances"))="","",INDIRECT(ADDRESS($D177+2,AC$2+1,,,"Instances")))</f>
        <v>0</v>
      </c>
      <c r="AD177">
        <f>IFERROR(SMALL(AC5:AC343,ROW()-ROW($AD$5)+1),"")</f>
        <v>0</v>
      </c>
      <c r="AF177">
        <f>IFERROR(SUM(AD5:AD177),"")</f>
        <v>0</v>
      </c>
      <c r="AG177">
        <f>IF(INDIRECT(ADDRESS($D177+2,AG$2+1,,,"Instances"))="","",INDIRECT(ADDRESS($D177+2,AG$2+1,,,"Instances")))</f>
        <v>0</v>
      </c>
      <c r="AH177">
        <f>IFERROR(SMALL(AG5:AG343,ROW()-ROW($AH$5)+1),"")</f>
        <v>0</v>
      </c>
      <c r="AJ177">
        <f>IFERROR(SUM(AH5:AH177),"")</f>
        <v>0</v>
      </c>
      <c r="AL177">
        <v>173</v>
      </c>
      <c r="AM177" cm="1">
        <f t="array" ref="AM177">_xlfn.SWITCH(Charts!$B$3,"average", AVERAGE(INDIRECT(ADDRESS(172+3,AM$2+1,,,"Instances") &amp; ":" &amp; ADDRESS(172+3,AM$2+1))),"median", MEDIAN(INDIRECT(ADDRESS(172+3,AM$2+1,,,"Instances") &amp; ":" &amp; ADDRESS(172+3,AM$2+1))),"min", MIN(INDIRECT(ADDRESS(172+3,AM$2+1,,,"Instances") &amp; ":" &amp; ADDRESS(172+3,AM$2+1))),"max", MAX(INDIRECT(ADDRESS(172+3,AM$2+1,,,"Instances") &amp; ":" &amp; ADDRESS(172+3,AM$2+1))),"diff", MAX(INDIRECT(ADDRESS(172+3,AM$2+1,,,"Instances") &amp; ":" &amp; ADDRESS(172+3,AM$2+1)))-MIN(INDIRECT(ADDRESS(172+3,AM$2+1,,,"Instances") &amp; ":" &amp; ADDRESS(172+3,AM$2+1))))</f>
        <v>0</v>
      </c>
      <c r="AN177">
        <f>IFERROR(SMALL(AM5:AM343,ROW()-ROW($AN$5)+1),"")</f>
        <v>0</v>
      </c>
      <c r="AP177">
        <f>IFERROR(SUM(AN5:AN177),"")</f>
        <v>0</v>
      </c>
      <c r="AQ177" cm="1">
        <f t="array" ref="AQ177">_xlfn.SWITCH(Charts!$B$3,"average", AVERAGE(INDIRECT(ADDRESS(172+3,AQ$2+1,,,"Instances") &amp; ":" &amp; ADDRESS(172+3,AQ$2+1))),"median", MEDIAN(INDIRECT(ADDRESS(172+3,AQ$2+1,,,"Instances") &amp; ":" &amp; ADDRESS(172+3,AQ$2+1))),"min", MIN(INDIRECT(ADDRESS(172+3,AQ$2+1,,,"Instances") &amp; ":" &amp; ADDRESS(172+3,AQ$2+1))),"max", MAX(INDIRECT(ADDRESS(172+3,AQ$2+1,,,"Instances") &amp; ":" &amp; ADDRESS(172+3,AQ$2+1))),"diff", MAX(INDIRECT(ADDRESS(172+3,AQ$2+1,,,"Instances") &amp; ":" &amp; ADDRESS(172+3,AQ$2+1)))-MIN(INDIRECT(ADDRESS(172+3,AQ$2+1,,,"Instances") &amp; ":" &amp; ADDRESS(172+3,AQ$2+1))))</f>
        <v>0</v>
      </c>
      <c r="AR177">
        <f>IFERROR(SMALL(AQ5:AQ343,ROW()-ROW($AR$5)+1),"")</f>
        <v>0</v>
      </c>
      <c r="AT177">
        <f>IFERROR(SUM(AR5:AR177),"")</f>
        <v>0</v>
      </c>
      <c r="AU177" cm="1">
        <f t="array" ref="AU177">_xlfn.SWITCH(Charts!$B$3,"average", AVERAGE(INDIRECT(ADDRESS(172+3,AU$2+1,,,"Instances") &amp; ":" &amp; ADDRESS(172+3,AU$2+1))),"median", MEDIAN(INDIRECT(ADDRESS(172+3,AU$2+1,,,"Instances") &amp; ":" &amp; ADDRESS(172+3,AU$2+1))),"min", MIN(INDIRECT(ADDRESS(172+3,AU$2+1,,,"Instances") &amp; ":" &amp; ADDRESS(172+3,AU$2+1))),"max", MAX(INDIRECT(ADDRESS(172+3,AU$2+1,,,"Instances") &amp; ":" &amp; ADDRESS(172+3,AU$2+1))),"diff", MAX(INDIRECT(ADDRESS(172+3,AU$2+1,,,"Instances") &amp; ":" &amp; ADDRESS(172+3,AU$2+1)))-MIN(INDIRECT(ADDRESS(172+3,AU$2+1,,,"Instances") &amp; ":" &amp; ADDRESS(172+3,AU$2+1))))</f>
        <v>0</v>
      </c>
      <c r="AV177">
        <f>IFERROR(SMALL(AU5:AU343,ROW()-ROW($AV$5)+1),"")</f>
        <v>0</v>
      </c>
      <c r="AX177">
        <f>IFERROR(SUM(AV5:AV177),"")</f>
        <v>0</v>
      </c>
      <c r="AY177" cm="1">
        <f t="array" ref="AY177">_xlfn.SWITCH(Charts!$B$3,"average", AVERAGE(INDIRECT(ADDRESS(172+3,AY$2+1,,,"Instances") &amp; ":" &amp; ADDRESS(172+3,AY$2+1))),"median", MEDIAN(INDIRECT(ADDRESS(172+3,AY$2+1,,,"Instances") &amp; ":" &amp; ADDRESS(172+3,AY$2+1))),"min", MIN(INDIRECT(ADDRESS(172+3,AY$2+1,,,"Instances") &amp; ":" &amp; ADDRESS(172+3,AY$2+1))),"max", MAX(INDIRECT(ADDRESS(172+3,AY$2+1,,,"Instances") &amp; ":" &amp; ADDRESS(172+3,AY$2+1))),"diff", MAX(INDIRECT(ADDRESS(172+3,AY$2+1,,,"Instances") &amp; ":" &amp; ADDRESS(172+3,AY$2+1)))-MIN(INDIRECT(ADDRESS(172+3,AY$2+1,,,"Instances") &amp; ":" &amp; ADDRESS(172+3,AY$2+1))))</f>
        <v>0</v>
      </c>
      <c r="AZ177">
        <f>IFERROR(SMALL(AY5:AY343,ROW()-ROW($AZ$5)+1),"")</f>
        <v>0</v>
      </c>
      <c r="BB177">
        <f>IFERROR(SUM(AZ5:AZ177),"")</f>
        <v>0</v>
      </c>
      <c r="BC177" cm="1">
        <f t="array" ref="BC177">_xlfn.SWITCH(Charts!$B$3,"average", AVERAGE(INDIRECT(ADDRESS(172+3,BC$2+1,,,"Instances") &amp; ":" &amp; ADDRESS(172+3,BC$2+1))),"median", MEDIAN(INDIRECT(ADDRESS(172+3,BC$2+1,,,"Instances") &amp; ":" &amp; ADDRESS(172+3,BC$2+1))),"min", MIN(INDIRECT(ADDRESS(172+3,BC$2+1,,,"Instances") &amp; ":" &amp; ADDRESS(172+3,BC$2+1))),"max", MAX(INDIRECT(ADDRESS(172+3,BC$2+1,,,"Instances") &amp; ":" &amp; ADDRESS(172+3,BC$2+1))),"diff", MAX(INDIRECT(ADDRESS(172+3,BC$2+1,,,"Instances") &amp; ":" &amp; ADDRESS(172+3,BC$2+1)))-MIN(INDIRECT(ADDRESS(172+3,BC$2+1,,,"Instances") &amp; ":" &amp; ADDRESS(172+3,BC$2+1))))</f>
        <v>0</v>
      </c>
      <c r="BD177">
        <f>IFERROR(SMALL(BC5:BC343,ROW()-ROW($BD$5)+1),"")</f>
        <v>0</v>
      </c>
      <c r="BF177">
        <f>IFERROR(SUM(BD5:BD177),"")</f>
        <v>0</v>
      </c>
      <c r="BG177" cm="1">
        <f t="array" ref="BG177">_xlfn.SWITCH(Charts!$B$3,"average", AVERAGE(INDIRECT(ADDRESS(172+3,BG$2+1,,,"Instances") &amp; ":" &amp; ADDRESS(172+3,BG$2+1))),"median", MEDIAN(INDIRECT(ADDRESS(172+3,BG$2+1,,,"Instances") &amp; ":" &amp; ADDRESS(172+3,BG$2+1))),"min", MIN(INDIRECT(ADDRESS(172+3,BG$2+1,,,"Instances") &amp; ":" &amp; ADDRESS(172+3,BG$2+1))),"max", MAX(INDIRECT(ADDRESS(172+3,BG$2+1,,,"Instances") &amp; ":" &amp; ADDRESS(172+3,BG$2+1))),"diff", MAX(INDIRECT(ADDRESS(172+3,BG$2+1,,,"Instances") &amp; ":" &amp; ADDRESS(172+3,BG$2+1)))-MIN(INDIRECT(ADDRESS(172+3,BG$2+1,,,"Instances") &amp; ":" &amp; ADDRESS(172+3,BG$2+1))))</f>
        <v>0</v>
      </c>
      <c r="BH177">
        <f>IFERROR(SMALL(BG5:BG343,ROW()-ROW($BH$5)+1),"")</f>
        <v>0</v>
      </c>
      <c r="BJ177">
        <f>IFERROR(SUM(BH5:BH177),"")</f>
        <v>0</v>
      </c>
      <c r="BK177" cm="1">
        <f t="array" ref="BK177">_xlfn.SWITCH(Charts!$B$3,"average", AVERAGE(INDIRECT(ADDRESS(172+3,BK$2+1,,,"Instances") &amp; ":" &amp; ADDRESS(172+3,BK$2+1))),"median", MEDIAN(INDIRECT(ADDRESS(172+3,BK$2+1,,,"Instances") &amp; ":" &amp; ADDRESS(172+3,BK$2+1))),"min", MIN(INDIRECT(ADDRESS(172+3,BK$2+1,,,"Instances") &amp; ":" &amp; ADDRESS(172+3,BK$2+1))),"max", MAX(INDIRECT(ADDRESS(172+3,BK$2+1,,,"Instances") &amp; ":" &amp; ADDRESS(172+3,BK$2+1))),"diff", MAX(INDIRECT(ADDRESS(172+3,BK$2+1,,,"Instances") &amp; ":" &amp; ADDRESS(172+3,BK$2+1)))-MIN(INDIRECT(ADDRESS(172+3,BK$2+1,,,"Instances") &amp; ":" &amp; ADDRESS(172+3,BK$2+1))))</f>
        <v>0</v>
      </c>
      <c r="BL177">
        <f>IFERROR(SMALL(BK5:BK343,ROW()-ROW($BL$5)+1),"")</f>
        <v>0</v>
      </c>
      <c r="BN177">
        <f>IFERROR(SUM(BL5:BL177),"")</f>
        <v>0</v>
      </c>
      <c r="BO177" cm="1">
        <f t="array" ref="BO177">_xlfn.SWITCH(Charts!$B$3,"average", AVERAGE(INDIRECT(ADDRESS(172+3,BO$2+1,,,"Instances") &amp; ":" &amp; ADDRESS(172+3,BO$2+1))),"median", MEDIAN(INDIRECT(ADDRESS(172+3,BO$2+1,,,"Instances") &amp; ":" &amp; ADDRESS(172+3,BO$2+1))),"min", MIN(INDIRECT(ADDRESS(172+3,BO$2+1,,,"Instances") &amp; ":" &amp; ADDRESS(172+3,BO$2+1))),"max", MAX(INDIRECT(ADDRESS(172+3,BO$2+1,,,"Instances") &amp; ":" &amp; ADDRESS(172+3,BO$2+1))),"diff", MAX(INDIRECT(ADDRESS(172+3,BO$2+1,,,"Instances") &amp; ":" &amp; ADDRESS(172+3,BO$2+1)))-MIN(INDIRECT(ADDRESS(172+3,BO$2+1,,,"Instances") &amp; ":" &amp; ADDRESS(172+3,BO$2+1))))</f>
        <v>0</v>
      </c>
      <c r="BP177">
        <f>IFERROR(SMALL(BO5:BO343,ROW()-ROW($BP$5)+1),"")</f>
        <v>0</v>
      </c>
      <c r="BR177">
        <f>IFERROR(SUM(BP5:BP177),"")</f>
        <v>0</v>
      </c>
      <c r="BU177">
        <f>IF(Charts!$B$3="none",E1879,IF(AM1879="",NA(),AM1879))</f>
        <v>0</v>
      </c>
      <c r="BV177">
        <f>IF(Charts!$B$3="none",F1879,IF(AN1879="",NA(),AN1879))</f>
        <v>0</v>
      </c>
      <c r="BW177">
        <f>IF(Charts!$B$3="none",G1879,IF(AO1879="",NA(),AO1879))</f>
        <v>0</v>
      </c>
      <c r="BX177">
        <f>IF(Charts!$B$3="none",H1879,IF(AP1879="",NA(),AP1879))</f>
        <v>0</v>
      </c>
      <c r="BY177">
        <f>IF(Charts!$B$3="none",I1879,IF(AQ1879="",NA(),AQ1879))</f>
        <v>0</v>
      </c>
      <c r="BZ177">
        <f>IF(Charts!$B$3="none",J1879,IF(AR1879="",NA(),AR1879))</f>
        <v>0</v>
      </c>
      <c r="CA177">
        <f>IF(Charts!$B$3="none",K1879,IF(AS1879="",NA(),AS1879))</f>
        <v>0</v>
      </c>
      <c r="CB177">
        <f>IF(Charts!$B$3="none",L1879,IF(AT1879="",NA(),AT1879))</f>
        <v>0</v>
      </c>
      <c r="CC177">
        <f>IF(Charts!$B$3="none",M1879,IF(AU1879="",NA(),AU1879))</f>
        <v>0</v>
      </c>
      <c r="CD177">
        <f>IF(Charts!$B$3="none",N1879,IF(AV1879="",NA(),AV1879))</f>
        <v>0</v>
      </c>
      <c r="CE177">
        <f>IF(Charts!$B$3="none",O1879,IF(AW1879="",NA(),AW1879))</f>
        <v>0</v>
      </c>
      <c r="CF177">
        <f>IF(Charts!$B$3="none",P1879,IF(AX1879="",NA(),AX1879))</f>
        <v>0</v>
      </c>
      <c r="CG177">
        <f>IF(Charts!$B$3="none",Q1879,IF(AY1879="",NA(),AY1879))</f>
        <v>0</v>
      </c>
      <c r="CH177">
        <f>IF(Charts!$B$3="none",R1879,IF(AZ1879="",NA(),AZ1879))</f>
        <v>0</v>
      </c>
      <c r="CI177">
        <f>IF(Charts!$B$3="none",S1879,IF(BA1879="",NA(),BA1879))</f>
        <v>0</v>
      </c>
      <c r="CJ177">
        <f>IF(Charts!$B$3="none",T1879,IF(BB1879="",NA(),BB1879))</f>
        <v>0</v>
      </c>
      <c r="CK177">
        <f>IF(Charts!$B$3="none",U1879,IF(BC1879="",NA(),BC1879))</f>
        <v>0</v>
      </c>
      <c r="CL177">
        <f>IF(Charts!$B$3="none",V1879,IF(BD1879="",NA(),BD1879))</f>
        <v>0</v>
      </c>
      <c r="CM177">
        <f>IF(Charts!$B$3="none",W1879,IF(BE1879="",NA(),BE1879))</f>
        <v>0</v>
      </c>
      <c r="CN177">
        <f>IF(Charts!$B$3="none",X1879,IF(BF1879="",NA(),BF1879))</f>
        <v>0</v>
      </c>
      <c r="CO177">
        <f>IF(Charts!$B$3="none",Y1879,IF(BG1879="",NA(),BG1879))</f>
        <v>0</v>
      </c>
      <c r="CP177">
        <f>IF(Charts!$B$3="none",Z1879,IF(BH1879="",NA(),BH1879))</f>
        <v>0</v>
      </c>
      <c r="CQ177">
        <f>IF(Charts!$B$3="none",AA1879,IF(BI1879="",NA(),BI1879))</f>
        <v>0</v>
      </c>
      <c r="CR177">
        <f>IF(Charts!$B$3="none",AB1879,IF(BJ1879="",NA(),BJ1879))</f>
        <v>0</v>
      </c>
      <c r="CS177">
        <f>IF(Charts!$B$3="none",AC1879,IF(BK1879="",NA(),BK1879))</f>
        <v>0</v>
      </c>
      <c r="CT177">
        <f>IF(Charts!$B$3="none",AD1879,IF(BL1879="",NA(),BL1879))</f>
        <v>0</v>
      </c>
      <c r="CU177">
        <f>IF(Charts!$B$3="none",AE1879,IF(BM1879="",NA(),BM1879))</f>
        <v>0</v>
      </c>
      <c r="CV177">
        <f>IF(Charts!$B$3="none",AF1879,IF(BN1879="",NA(),BN1879))</f>
        <v>0</v>
      </c>
      <c r="CW177">
        <f>IF(Charts!$B$3="none",AG1879,IF(BO1879="",NA(),BO1879))</f>
        <v>0</v>
      </c>
      <c r="CX177">
        <f>IF(Charts!$B$3="none",AH1879,IF(BP1879="",NA(),BP1879))</f>
        <v>0</v>
      </c>
      <c r="CY177">
        <f>IF(Charts!$B$3="none",AI1879,IF(BQ1879="",NA(),BQ1879))</f>
        <v>0</v>
      </c>
      <c r="CZ177">
        <f>IF(Charts!$B$3="none",AJ1879,IF(BR1879="",NA(),BR1879))</f>
        <v>0</v>
      </c>
    </row>
    <row r="178" spans="4:104">
      <c r="D178">
        <v>174</v>
      </c>
      <c r="E178">
        <f>IF(INDIRECT(ADDRESS($D178+2,E$2+1,,,"Instances"))="","",INDIRECT(ADDRESS($D178+2,E$2+1,,,"Instances")))</f>
        <v>0</v>
      </c>
      <c r="F178">
        <f>IFERROR(SMALL(E5:E343,ROW()-ROW($F$5)+1),"")</f>
        <v>0</v>
      </c>
      <c r="H178">
        <f>IFERROR(SUM(F5:F178),"")</f>
        <v>0</v>
      </c>
      <c r="I178">
        <f>IF(INDIRECT(ADDRESS($D178+2,I$2+1,,,"Instances"))="","",INDIRECT(ADDRESS($D178+2,I$2+1,,,"Instances")))</f>
        <v>0</v>
      </c>
      <c r="J178">
        <f>IFERROR(SMALL(I5:I343,ROW()-ROW($J$5)+1),"")</f>
        <v>0</v>
      </c>
      <c r="L178">
        <f>IFERROR(SUM(J5:J178),"")</f>
        <v>0</v>
      </c>
      <c r="M178">
        <f>IF(INDIRECT(ADDRESS($D178+2,M$2+1,,,"Instances"))="","",INDIRECT(ADDRESS($D178+2,M$2+1,,,"Instances")))</f>
        <v>0</v>
      </c>
      <c r="N178">
        <f>IFERROR(SMALL(M5:M343,ROW()-ROW($N$5)+1),"")</f>
        <v>0</v>
      </c>
      <c r="P178">
        <f>IFERROR(SUM(N5:N178),"")</f>
        <v>0</v>
      </c>
      <c r="Q178">
        <f>IF(INDIRECT(ADDRESS($D178+2,Q$2+1,,,"Instances"))="","",INDIRECT(ADDRESS($D178+2,Q$2+1,,,"Instances")))</f>
        <v>0</v>
      </c>
      <c r="R178">
        <f>IFERROR(SMALL(Q5:Q343,ROW()-ROW($R$5)+1),"")</f>
        <v>0</v>
      </c>
      <c r="T178">
        <f>IFERROR(SUM(R5:R178),"")</f>
        <v>0</v>
      </c>
      <c r="U178">
        <f>IF(INDIRECT(ADDRESS($D178+2,U$2+1,,,"Instances"))="","",INDIRECT(ADDRESS($D178+2,U$2+1,,,"Instances")))</f>
        <v>0</v>
      </c>
      <c r="V178">
        <f>IFERROR(SMALL(U5:U343,ROW()-ROW($V$5)+1),"")</f>
        <v>0</v>
      </c>
      <c r="X178">
        <f>IFERROR(SUM(V5:V178),"")</f>
        <v>0</v>
      </c>
      <c r="Y178">
        <f>IF(INDIRECT(ADDRESS($D178+2,Y$2+1,,,"Instances"))="","",INDIRECT(ADDRESS($D178+2,Y$2+1,,,"Instances")))</f>
        <v>0</v>
      </c>
      <c r="Z178">
        <f>IFERROR(SMALL(Y5:Y343,ROW()-ROW($Z$5)+1),"")</f>
        <v>0</v>
      </c>
      <c r="AB178">
        <f>IFERROR(SUM(Z5:Z178),"")</f>
        <v>0</v>
      </c>
      <c r="AC178">
        <f>IF(INDIRECT(ADDRESS($D178+2,AC$2+1,,,"Instances"))="","",INDIRECT(ADDRESS($D178+2,AC$2+1,,,"Instances")))</f>
        <v>0</v>
      </c>
      <c r="AD178">
        <f>IFERROR(SMALL(AC5:AC343,ROW()-ROW($AD$5)+1),"")</f>
        <v>0</v>
      </c>
      <c r="AF178">
        <f>IFERROR(SUM(AD5:AD178),"")</f>
        <v>0</v>
      </c>
      <c r="AG178">
        <f>IF(INDIRECT(ADDRESS($D178+2,AG$2+1,,,"Instances"))="","",INDIRECT(ADDRESS($D178+2,AG$2+1,,,"Instances")))</f>
        <v>0</v>
      </c>
      <c r="AH178">
        <f>IFERROR(SMALL(AG5:AG343,ROW()-ROW($AH$5)+1),"")</f>
        <v>0</v>
      </c>
      <c r="AJ178">
        <f>IFERROR(SUM(AH5:AH178),"")</f>
        <v>0</v>
      </c>
      <c r="AL178">
        <v>174</v>
      </c>
      <c r="AM178" cm="1">
        <f t="array" ref="AM178">_xlfn.SWITCH(Charts!$B$3,"average", AVERAGE(INDIRECT(ADDRESS(173+3,AM$2+1,,,"Instances") &amp; ":" &amp; ADDRESS(173+3,AM$2+1))),"median", MEDIAN(INDIRECT(ADDRESS(173+3,AM$2+1,,,"Instances") &amp; ":" &amp; ADDRESS(173+3,AM$2+1))),"min", MIN(INDIRECT(ADDRESS(173+3,AM$2+1,,,"Instances") &amp; ":" &amp; ADDRESS(173+3,AM$2+1))),"max", MAX(INDIRECT(ADDRESS(173+3,AM$2+1,,,"Instances") &amp; ":" &amp; ADDRESS(173+3,AM$2+1))),"diff", MAX(INDIRECT(ADDRESS(173+3,AM$2+1,,,"Instances") &amp; ":" &amp; ADDRESS(173+3,AM$2+1)))-MIN(INDIRECT(ADDRESS(173+3,AM$2+1,,,"Instances") &amp; ":" &amp; ADDRESS(173+3,AM$2+1))))</f>
        <v>0</v>
      </c>
      <c r="AN178">
        <f>IFERROR(SMALL(AM5:AM343,ROW()-ROW($AN$5)+1),"")</f>
        <v>0</v>
      </c>
      <c r="AP178">
        <f>IFERROR(SUM(AN5:AN178),"")</f>
        <v>0</v>
      </c>
      <c r="AQ178" cm="1">
        <f t="array" ref="AQ178">_xlfn.SWITCH(Charts!$B$3,"average", AVERAGE(INDIRECT(ADDRESS(173+3,AQ$2+1,,,"Instances") &amp; ":" &amp; ADDRESS(173+3,AQ$2+1))),"median", MEDIAN(INDIRECT(ADDRESS(173+3,AQ$2+1,,,"Instances") &amp; ":" &amp; ADDRESS(173+3,AQ$2+1))),"min", MIN(INDIRECT(ADDRESS(173+3,AQ$2+1,,,"Instances") &amp; ":" &amp; ADDRESS(173+3,AQ$2+1))),"max", MAX(INDIRECT(ADDRESS(173+3,AQ$2+1,,,"Instances") &amp; ":" &amp; ADDRESS(173+3,AQ$2+1))),"diff", MAX(INDIRECT(ADDRESS(173+3,AQ$2+1,,,"Instances") &amp; ":" &amp; ADDRESS(173+3,AQ$2+1)))-MIN(INDIRECT(ADDRESS(173+3,AQ$2+1,,,"Instances") &amp; ":" &amp; ADDRESS(173+3,AQ$2+1))))</f>
        <v>0</v>
      </c>
      <c r="AR178">
        <f>IFERROR(SMALL(AQ5:AQ343,ROW()-ROW($AR$5)+1),"")</f>
        <v>0</v>
      </c>
      <c r="AT178">
        <f>IFERROR(SUM(AR5:AR178),"")</f>
        <v>0</v>
      </c>
      <c r="AU178" cm="1">
        <f t="array" ref="AU178">_xlfn.SWITCH(Charts!$B$3,"average", AVERAGE(INDIRECT(ADDRESS(173+3,AU$2+1,,,"Instances") &amp; ":" &amp; ADDRESS(173+3,AU$2+1))),"median", MEDIAN(INDIRECT(ADDRESS(173+3,AU$2+1,,,"Instances") &amp; ":" &amp; ADDRESS(173+3,AU$2+1))),"min", MIN(INDIRECT(ADDRESS(173+3,AU$2+1,,,"Instances") &amp; ":" &amp; ADDRESS(173+3,AU$2+1))),"max", MAX(INDIRECT(ADDRESS(173+3,AU$2+1,,,"Instances") &amp; ":" &amp; ADDRESS(173+3,AU$2+1))),"diff", MAX(INDIRECT(ADDRESS(173+3,AU$2+1,,,"Instances") &amp; ":" &amp; ADDRESS(173+3,AU$2+1)))-MIN(INDIRECT(ADDRESS(173+3,AU$2+1,,,"Instances") &amp; ":" &amp; ADDRESS(173+3,AU$2+1))))</f>
        <v>0</v>
      </c>
      <c r="AV178">
        <f>IFERROR(SMALL(AU5:AU343,ROW()-ROW($AV$5)+1),"")</f>
        <v>0</v>
      </c>
      <c r="AX178">
        <f>IFERROR(SUM(AV5:AV178),"")</f>
        <v>0</v>
      </c>
      <c r="AY178" cm="1">
        <f t="array" ref="AY178">_xlfn.SWITCH(Charts!$B$3,"average", AVERAGE(INDIRECT(ADDRESS(173+3,AY$2+1,,,"Instances") &amp; ":" &amp; ADDRESS(173+3,AY$2+1))),"median", MEDIAN(INDIRECT(ADDRESS(173+3,AY$2+1,,,"Instances") &amp; ":" &amp; ADDRESS(173+3,AY$2+1))),"min", MIN(INDIRECT(ADDRESS(173+3,AY$2+1,,,"Instances") &amp; ":" &amp; ADDRESS(173+3,AY$2+1))),"max", MAX(INDIRECT(ADDRESS(173+3,AY$2+1,,,"Instances") &amp; ":" &amp; ADDRESS(173+3,AY$2+1))),"diff", MAX(INDIRECT(ADDRESS(173+3,AY$2+1,,,"Instances") &amp; ":" &amp; ADDRESS(173+3,AY$2+1)))-MIN(INDIRECT(ADDRESS(173+3,AY$2+1,,,"Instances") &amp; ":" &amp; ADDRESS(173+3,AY$2+1))))</f>
        <v>0</v>
      </c>
      <c r="AZ178">
        <f>IFERROR(SMALL(AY5:AY343,ROW()-ROW($AZ$5)+1),"")</f>
        <v>0</v>
      </c>
      <c r="BB178">
        <f>IFERROR(SUM(AZ5:AZ178),"")</f>
        <v>0</v>
      </c>
      <c r="BC178" cm="1">
        <f t="array" ref="BC178">_xlfn.SWITCH(Charts!$B$3,"average", AVERAGE(INDIRECT(ADDRESS(173+3,BC$2+1,,,"Instances") &amp; ":" &amp; ADDRESS(173+3,BC$2+1))),"median", MEDIAN(INDIRECT(ADDRESS(173+3,BC$2+1,,,"Instances") &amp; ":" &amp; ADDRESS(173+3,BC$2+1))),"min", MIN(INDIRECT(ADDRESS(173+3,BC$2+1,,,"Instances") &amp; ":" &amp; ADDRESS(173+3,BC$2+1))),"max", MAX(INDIRECT(ADDRESS(173+3,BC$2+1,,,"Instances") &amp; ":" &amp; ADDRESS(173+3,BC$2+1))),"diff", MAX(INDIRECT(ADDRESS(173+3,BC$2+1,,,"Instances") &amp; ":" &amp; ADDRESS(173+3,BC$2+1)))-MIN(INDIRECT(ADDRESS(173+3,BC$2+1,,,"Instances") &amp; ":" &amp; ADDRESS(173+3,BC$2+1))))</f>
        <v>0</v>
      </c>
      <c r="BD178">
        <f>IFERROR(SMALL(BC5:BC343,ROW()-ROW($BD$5)+1),"")</f>
        <v>0</v>
      </c>
      <c r="BF178">
        <f>IFERROR(SUM(BD5:BD178),"")</f>
        <v>0</v>
      </c>
      <c r="BG178" cm="1">
        <f t="array" ref="BG178">_xlfn.SWITCH(Charts!$B$3,"average", AVERAGE(INDIRECT(ADDRESS(173+3,BG$2+1,,,"Instances") &amp; ":" &amp; ADDRESS(173+3,BG$2+1))),"median", MEDIAN(INDIRECT(ADDRESS(173+3,BG$2+1,,,"Instances") &amp; ":" &amp; ADDRESS(173+3,BG$2+1))),"min", MIN(INDIRECT(ADDRESS(173+3,BG$2+1,,,"Instances") &amp; ":" &amp; ADDRESS(173+3,BG$2+1))),"max", MAX(INDIRECT(ADDRESS(173+3,BG$2+1,,,"Instances") &amp; ":" &amp; ADDRESS(173+3,BG$2+1))),"diff", MAX(INDIRECT(ADDRESS(173+3,BG$2+1,,,"Instances") &amp; ":" &amp; ADDRESS(173+3,BG$2+1)))-MIN(INDIRECT(ADDRESS(173+3,BG$2+1,,,"Instances") &amp; ":" &amp; ADDRESS(173+3,BG$2+1))))</f>
        <v>0</v>
      </c>
      <c r="BH178">
        <f>IFERROR(SMALL(BG5:BG343,ROW()-ROW($BH$5)+1),"")</f>
        <v>0</v>
      </c>
      <c r="BJ178">
        <f>IFERROR(SUM(BH5:BH178),"")</f>
        <v>0</v>
      </c>
      <c r="BK178" cm="1">
        <f t="array" ref="BK178">_xlfn.SWITCH(Charts!$B$3,"average", AVERAGE(INDIRECT(ADDRESS(173+3,BK$2+1,,,"Instances") &amp; ":" &amp; ADDRESS(173+3,BK$2+1))),"median", MEDIAN(INDIRECT(ADDRESS(173+3,BK$2+1,,,"Instances") &amp; ":" &amp; ADDRESS(173+3,BK$2+1))),"min", MIN(INDIRECT(ADDRESS(173+3,BK$2+1,,,"Instances") &amp; ":" &amp; ADDRESS(173+3,BK$2+1))),"max", MAX(INDIRECT(ADDRESS(173+3,BK$2+1,,,"Instances") &amp; ":" &amp; ADDRESS(173+3,BK$2+1))),"diff", MAX(INDIRECT(ADDRESS(173+3,BK$2+1,,,"Instances") &amp; ":" &amp; ADDRESS(173+3,BK$2+1)))-MIN(INDIRECT(ADDRESS(173+3,BK$2+1,,,"Instances") &amp; ":" &amp; ADDRESS(173+3,BK$2+1))))</f>
        <v>0</v>
      </c>
      <c r="BL178">
        <f>IFERROR(SMALL(BK5:BK343,ROW()-ROW($BL$5)+1),"")</f>
        <v>0</v>
      </c>
      <c r="BN178">
        <f>IFERROR(SUM(BL5:BL178),"")</f>
        <v>0</v>
      </c>
      <c r="BO178" cm="1">
        <f t="array" ref="BO178">_xlfn.SWITCH(Charts!$B$3,"average", AVERAGE(INDIRECT(ADDRESS(173+3,BO$2+1,,,"Instances") &amp; ":" &amp; ADDRESS(173+3,BO$2+1))),"median", MEDIAN(INDIRECT(ADDRESS(173+3,BO$2+1,,,"Instances") &amp; ":" &amp; ADDRESS(173+3,BO$2+1))),"min", MIN(INDIRECT(ADDRESS(173+3,BO$2+1,,,"Instances") &amp; ":" &amp; ADDRESS(173+3,BO$2+1))),"max", MAX(INDIRECT(ADDRESS(173+3,BO$2+1,,,"Instances") &amp; ":" &amp; ADDRESS(173+3,BO$2+1))),"diff", MAX(INDIRECT(ADDRESS(173+3,BO$2+1,,,"Instances") &amp; ":" &amp; ADDRESS(173+3,BO$2+1)))-MIN(INDIRECT(ADDRESS(173+3,BO$2+1,,,"Instances") &amp; ":" &amp; ADDRESS(173+3,BO$2+1))))</f>
        <v>0</v>
      </c>
      <c r="BP178">
        <f>IFERROR(SMALL(BO5:BO343,ROW()-ROW($BP$5)+1),"")</f>
        <v>0</v>
      </c>
      <c r="BR178">
        <f>IFERROR(SUM(BP5:BP178),"")</f>
        <v>0</v>
      </c>
      <c r="BU178">
        <f>IF(Charts!$B$3="none",E1880,IF(AM1880="",NA(),AM1880))</f>
        <v>0</v>
      </c>
      <c r="BV178">
        <f>IF(Charts!$B$3="none",F1880,IF(AN1880="",NA(),AN1880))</f>
        <v>0</v>
      </c>
      <c r="BW178">
        <f>IF(Charts!$B$3="none",G1880,IF(AO1880="",NA(),AO1880))</f>
        <v>0</v>
      </c>
      <c r="BX178">
        <f>IF(Charts!$B$3="none",H1880,IF(AP1880="",NA(),AP1880))</f>
        <v>0</v>
      </c>
      <c r="BY178">
        <f>IF(Charts!$B$3="none",I1880,IF(AQ1880="",NA(),AQ1880))</f>
        <v>0</v>
      </c>
      <c r="BZ178">
        <f>IF(Charts!$B$3="none",J1880,IF(AR1880="",NA(),AR1880))</f>
        <v>0</v>
      </c>
      <c r="CA178">
        <f>IF(Charts!$B$3="none",K1880,IF(AS1880="",NA(),AS1880))</f>
        <v>0</v>
      </c>
      <c r="CB178">
        <f>IF(Charts!$B$3="none",L1880,IF(AT1880="",NA(),AT1880))</f>
        <v>0</v>
      </c>
      <c r="CC178">
        <f>IF(Charts!$B$3="none",M1880,IF(AU1880="",NA(),AU1880))</f>
        <v>0</v>
      </c>
      <c r="CD178">
        <f>IF(Charts!$B$3="none",N1880,IF(AV1880="",NA(),AV1880))</f>
        <v>0</v>
      </c>
      <c r="CE178">
        <f>IF(Charts!$B$3="none",O1880,IF(AW1880="",NA(),AW1880))</f>
        <v>0</v>
      </c>
      <c r="CF178">
        <f>IF(Charts!$B$3="none",P1880,IF(AX1880="",NA(),AX1880))</f>
        <v>0</v>
      </c>
      <c r="CG178">
        <f>IF(Charts!$B$3="none",Q1880,IF(AY1880="",NA(),AY1880))</f>
        <v>0</v>
      </c>
      <c r="CH178">
        <f>IF(Charts!$B$3="none",R1880,IF(AZ1880="",NA(),AZ1880))</f>
        <v>0</v>
      </c>
      <c r="CI178">
        <f>IF(Charts!$B$3="none",S1880,IF(BA1880="",NA(),BA1880))</f>
        <v>0</v>
      </c>
      <c r="CJ178">
        <f>IF(Charts!$B$3="none",T1880,IF(BB1880="",NA(),BB1880))</f>
        <v>0</v>
      </c>
      <c r="CK178">
        <f>IF(Charts!$B$3="none",U1880,IF(BC1880="",NA(),BC1880))</f>
        <v>0</v>
      </c>
      <c r="CL178">
        <f>IF(Charts!$B$3="none",V1880,IF(BD1880="",NA(),BD1880))</f>
        <v>0</v>
      </c>
      <c r="CM178">
        <f>IF(Charts!$B$3="none",W1880,IF(BE1880="",NA(),BE1880))</f>
        <v>0</v>
      </c>
      <c r="CN178">
        <f>IF(Charts!$B$3="none",X1880,IF(BF1880="",NA(),BF1880))</f>
        <v>0</v>
      </c>
      <c r="CO178">
        <f>IF(Charts!$B$3="none",Y1880,IF(BG1880="",NA(),BG1880))</f>
        <v>0</v>
      </c>
      <c r="CP178">
        <f>IF(Charts!$B$3="none",Z1880,IF(BH1880="",NA(),BH1880))</f>
        <v>0</v>
      </c>
      <c r="CQ178">
        <f>IF(Charts!$B$3="none",AA1880,IF(BI1880="",NA(),BI1880))</f>
        <v>0</v>
      </c>
      <c r="CR178">
        <f>IF(Charts!$B$3="none",AB1880,IF(BJ1880="",NA(),BJ1880))</f>
        <v>0</v>
      </c>
      <c r="CS178">
        <f>IF(Charts!$B$3="none",AC1880,IF(BK1880="",NA(),BK1880))</f>
        <v>0</v>
      </c>
      <c r="CT178">
        <f>IF(Charts!$B$3="none",AD1880,IF(BL1880="",NA(),BL1880))</f>
        <v>0</v>
      </c>
      <c r="CU178">
        <f>IF(Charts!$B$3="none",AE1880,IF(BM1880="",NA(),BM1880))</f>
        <v>0</v>
      </c>
      <c r="CV178">
        <f>IF(Charts!$B$3="none",AF1880,IF(BN1880="",NA(),BN1880))</f>
        <v>0</v>
      </c>
      <c r="CW178">
        <f>IF(Charts!$B$3="none",AG1880,IF(BO1880="",NA(),BO1880))</f>
        <v>0</v>
      </c>
      <c r="CX178">
        <f>IF(Charts!$B$3="none",AH1880,IF(BP1880="",NA(),BP1880))</f>
        <v>0</v>
      </c>
      <c r="CY178">
        <f>IF(Charts!$B$3="none",AI1880,IF(BQ1880="",NA(),BQ1880))</f>
        <v>0</v>
      </c>
      <c r="CZ178">
        <f>IF(Charts!$B$3="none",AJ1880,IF(BR1880="",NA(),BR1880))</f>
        <v>0</v>
      </c>
    </row>
    <row r="179" spans="4:104">
      <c r="D179">
        <v>175</v>
      </c>
      <c r="E179">
        <f>IF(INDIRECT(ADDRESS($D179+2,E$2+1,,,"Instances"))="","",INDIRECT(ADDRESS($D179+2,E$2+1,,,"Instances")))</f>
        <v>0</v>
      </c>
      <c r="F179">
        <f>IFERROR(SMALL(E5:E343,ROW()-ROW($F$5)+1),"")</f>
        <v>0</v>
      </c>
      <c r="H179">
        <f>IFERROR(SUM(F5:F179),"")</f>
        <v>0</v>
      </c>
      <c r="I179">
        <f>IF(INDIRECT(ADDRESS($D179+2,I$2+1,,,"Instances"))="","",INDIRECT(ADDRESS($D179+2,I$2+1,,,"Instances")))</f>
        <v>0</v>
      </c>
      <c r="J179">
        <f>IFERROR(SMALL(I5:I343,ROW()-ROW($J$5)+1),"")</f>
        <v>0</v>
      </c>
      <c r="L179">
        <f>IFERROR(SUM(J5:J179),"")</f>
        <v>0</v>
      </c>
      <c r="M179">
        <f>IF(INDIRECT(ADDRESS($D179+2,M$2+1,,,"Instances"))="","",INDIRECT(ADDRESS($D179+2,M$2+1,,,"Instances")))</f>
        <v>0</v>
      </c>
      <c r="N179">
        <f>IFERROR(SMALL(M5:M343,ROW()-ROW($N$5)+1),"")</f>
        <v>0</v>
      </c>
      <c r="P179">
        <f>IFERROR(SUM(N5:N179),"")</f>
        <v>0</v>
      </c>
      <c r="Q179">
        <f>IF(INDIRECT(ADDRESS($D179+2,Q$2+1,,,"Instances"))="","",INDIRECT(ADDRESS($D179+2,Q$2+1,,,"Instances")))</f>
        <v>0</v>
      </c>
      <c r="R179">
        <f>IFERROR(SMALL(Q5:Q343,ROW()-ROW($R$5)+1),"")</f>
        <v>0</v>
      </c>
      <c r="T179">
        <f>IFERROR(SUM(R5:R179),"")</f>
        <v>0</v>
      </c>
      <c r="U179">
        <f>IF(INDIRECT(ADDRESS($D179+2,U$2+1,,,"Instances"))="","",INDIRECT(ADDRESS($D179+2,U$2+1,,,"Instances")))</f>
        <v>0</v>
      </c>
      <c r="V179">
        <f>IFERROR(SMALL(U5:U343,ROW()-ROW($V$5)+1),"")</f>
        <v>0</v>
      </c>
      <c r="X179">
        <f>IFERROR(SUM(V5:V179),"")</f>
        <v>0</v>
      </c>
      <c r="Y179">
        <f>IF(INDIRECT(ADDRESS($D179+2,Y$2+1,,,"Instances"))="","",INDIRECT(ADDRESS($D179+2,Y$2+1,,,"Instances")))</f>
        <v>0</v>
      </c>
      <c r="Z179">
        <f>IFERROR(SMALL(Y5:Y343,ROW()-ROW($Z$5)+1),"")</f>
        <v>0</v>
      </c>
      <c r="AB179">
        <f>IFERROR(SUM(Z5:Z179),"")</f>
        <v>0</v>
      </c>
      <c r="AC179">
        <f>IF(INDIRECT(ADDRESS($D179+2,AC$2+1,,,"Instances"))="","",INDIRECT(ADDRESS($D179+2,AC$2+1,,,"Instances")))</f>
        <v>0</v>
      </c>
      <c r="AD179">
        <f>IFERROR(SMALL(AC5:AC343,ROW()-ROW($AD$5)+1),"")</f>
        <v>0</v>
      </c>
      <c r="AF179">
        <f>IFERROR(SUM(AD5:AD179),"")</f>
        <v>0</v>
      </c>
      <c r="AG179">
        <f>IF(INDIRECT(ADDRESS($D179+2,AG$2+1,,,"Instances"))="","",INDIRECT(ADDRESS($D179+2,AG$2+1,,,"Instances")))</f>
        <v>0</v>
      </c>
      <c r="AH179">
        <f>IFERROR(SMALL(AG5:AG343,ROW()-ROW($AH$5)+1),"")</f>
        <v>0</v>
      </c>
      <c r="AJ179">
        <f>IFERROR(SUM(AH5:AH179),"")</f>
        <v>0</v>
      </c>
      <c r="AL179">
        <v>175</v>
      </c>
      <c r="AM179" cm="1">
        <f t="array" ref="AM179">_xlfn.SWITCH(Charts!$B$3,"average", AVERAGE(INDIRECT(ADDRESS(174+3,AM$2+1,,,"Instances") &amp; ":" &amp; ADDRESS(174+3,AM$2+1))),"median", MEDIAN(INDIRECT(ADDRESS(174+3,AM$2+1,,,"Instances") &amp; ":" &amp; ADDRESS(174+3,AM$2+1))),"min", MIN(INDIRECT(ADDRESS(174+3,AM$2+1,,,"Instances") &amp; ":" &amp; ADDRESS(174+3,AM$2+1))),"max", MAX(INDIRECT(ADDRESS(174+3,AM$2+1,,,"Instances") &amp; ":" &amp; ADDRESS(174+3,AM$2+1))),"diff", MAX(INDIRECT(ADDRESS(174+3,AM$2+1,,,"Instances") &amp; ":" &amp; ADDRESS(174+3,AM$2+1)))-MIN(INDIRECT(ADDRESS(174+3,AM$2+1,,,"Instances") &amp; ":" &amp; ADDRESS(174+3,AM$2+1))))</f>
        <v>0</v>
      </c>
      <c r="AN179">
        <f>IFERROR(SMALL(AM5:AM343,ROW()-ROW($AN$5)+1),"")</f>
        <v>0</v>
      </c>
      <c r="AP179">
        <f>IFERROR(SUM(AN5:AN179),"")</f>
        <v>0</v>
      </c>
      <c r="AQ179" cm="1">
        <f t="array" ref="AQ179">_xlfn.SWITCH(Charts!$B$3,"average", AVERAGE(INDIRECT(ADDRESS(174+3,AQ$2+1,,,"Instances") &amp; ":" &amp; ADDRESS(174+3,AQ$2+1))),"median", MEDIAN(INDIRECT(ADDRESS(174+3,AQ$2+1,,,"Instances") &amp; ":" &amp; ADDRESS(174+3,AQ$2+1))),"min", MIN(INDIRECT(ADDRESS(174+3,AQ$2+1,,,"Instances") &amp; ":" &amp; ADDRESS(174+3,AQ$2+1))),"max", MAX(INDIRECT(ADDRESS(174+3,AQ$2+1,,,"Instances") &amp; ":" &amp; ADDRESS(174+3,AQ$2+1))),"diff", MAX(INDIRECT(ADDRESS(174+3,AQ$2+1,,,"Instances") &amp; ":" &amp; ADDRESS(174+3,AQ$2+1)))-MIN(INDIRECT(ADDRESS(174+3,AQ$2+1,,,"Instances") &amp; ":" &amp; ADDRESS(174+3,AQ$2+1))))</f>
        <v>0</v>
      </c>
      <c r="AR179">
        <f>IFERROR(SMALL(AQ5:AQ343,ROW()-ROW($AR$5)+1),"")</f>
        <v>0</v>
      </c>
      <c r="AT179">
        <f>IFERROR(SUM(AR5:AR179),"")</f>
        <v>0</v>
      </c>
      <c r="AU179" cm="1">
        <f t="array" ref="AU179">_xlfn.SWITCH(Charts!$B$3,"average", AVERAGE(INDIRECT(ADDRESS(174+3,AU$2+1,,,"Instances") &amp; ":" &amp; ADDRESS(174+3,AU$2+1))),"median", MEDIAN(INDIRECT(ADDRESS(174+3,AU$2+1,,,"Instances") &amp; ":" &amp; ADDRESS(174+3,AU$2+1))),"min", MIN(INDIRECT(ADDRESS(174+3,AU$2+1,,,"Instances") &amp; ":" &amp; ADDRESS(174+3,AU$2+1))),"max", MAX(INDIRECT(ADDRESS(174+3,AU$2+1,,,"Instances") &amp; ":" &amp; ADDRESS(174+3,AU$2+1))),"diff", MAX(INDIRECT(ADDRESS(174+3,AU$2+1,,,"Instances") &amp; ":" &amp; ADDRESS(174+3,AU$2+1)))-MIN(INDIRECT(ADDRESS(174+3,AU$2+1,,,"Instances") &amp; ":" &amp; ADDRESS(174+3,AU$2+1))))</f>
        <v>0</v>
      </c>
      <c r="AV179">
        <f>IFERROR(SMALL(AU5:AU343,ROW()-ROW($AV$5)+1),"")</f>
        <v>0</v>
      </c>
      <c r="AX179">
        <f>IFERROR(SUM(AV5:AV179),"")</f>
        <v>0</v>
      </c>
      <c r="AY179" cm="1">
        <f t="array" ref="AY179">_xlfn.SWITCH(Charts!$B$3,"average", AVERAGE(INDIRECT(ADDRESS(174+3,AY$2+1,,,"Instances") &amp; ":" &amp; ADDRESS(174+3,AY$2+1))),"median", MEDIAN(INDIRECT(ADDRESS(174+3,AY$2+1,,,"Instances") &amp; ":" &amp; ADDRESS(174+3,AY$2+1))),"min", MIN(INDIRECT(ADDRESS(174+3,AY$2+1,,,"Instances") &amp; ":" &amp; ADDRESS(174+3,AY$2+1))),"max", MAX(INDIRECT(ADDRESS(174+3,AY$2+1,,,"Instances") &amp; ":" &amp; ADDRESS(174+3,AY$2+1))),"diff", MAX(INDIRECT(ADDRESS(174+3,AY$2+1,,,"Instances") &amp; ":" &amp; ADDRESS(174+3,AY$2+1)))-MIN(INDIRECT(ADDRESS(174+3,AY$2+1,,,"Instances") &amp; ":" &amp; ADDRESS(174+3,AY$2+1))))</f>
        <v>0</v>
      </c>
      <c r="AZ179">
        <f>IFERROR(SMALL(AY5:AY343,ROW()-ROW($AZ$5)+1),"")</f>
        <v>0</v>
      </c>
      <c r="BB179">
        <f>IFERROR(SUM(AZ5:AZ179),"")</f>
        <v>0</v>
      </c>
      <c r="BC179" cm="1">
        <f t="array" ref="BC179">_xlfn.SWITCH(Charts!$B$3,"average", AVERAGE(INDIRECT(ADDRESS(174+3,BC$2+1,,,"Instances") &amp; ":" &amp; ADDRESS(174+3,BC$2+1))),"median", MEDIAN(INDIRECT(ADDRESS(174+3,BC$2+1,,,"Instances") &amp; ":" &amp; ADDRESS(174+3,BC$2+1))),"min", MIN(INDIRECT(ADDRESS(174+3,BC$2+1,,,"Instances") &amp; ":" &amp; ADDRESS(174+3,BC$2+1))),"max", MAX(INDIRECT(ADDRESS(174+3,BC$2+1,,,"Instances") &amp; ":" &amp; ADDRESS(174+3,BC$2+1))),"diff", MAX(INDIRECT(ADDRESS(174+3,BC$2+1,,,"Instances") &amp; ":" &amp; ADDRESS(174+3,BC$2+1)))-MIN(INDIRECT(ADDRESS(174+3,BC$2+1,,,"Instances") &amp; ":" &amp; ADDRESS(174+3,BC$2+1))))</f>
        <v>0</v>
      </c>
      <c r="BD179">
        <f>IFERROR(SMALL(BC5:BC343,ROW()-ROW($BD$5)+1),"")</f>
        <v>0</v>
      </c>
      <c r="BF179">
        <f>IFERROR(SUM(BD5:BD179),"")</f>
        <v>0</v>
      </c>
      <c r="BG179" cm="1">
        <f t="array" ref="BG179">_xlfn.SWITCH(Charts!$B$3,"average", AVERAGE(INDIRECT(ADDRESS(174+3,BG$2+1,,,"Instances") &amp; ":" &amp; ADDRESS(174+3,BG$2+1))),"median", MEDIAN(INDIRECT(ADDRESS(174+3,BG$2+1,,,"Instances") &amp; ":" &amp; ADDRESS(174+3,BG$2+1))),"min", MIN(INDIRECT(ADDRESS(174+3,BG$2+1,,,"Instances") &amp; ":" &amp; ADDRESS(174+3,BG$2+1))),"max", MAX(INDIRECT(ADDRESS(174+3,BG$2+1,,,"Instances") &amp; ":" &amp; ADDRESS(174+3,BG$2+1))),"diff", MAX(INDIRECT(ADDRESS(174+3,BG$2+1,,,"Instances") &amp; ":" &amp; ADDRESS(174+3,BG$2+1)))-MIN(INDIRECT(ADDRESS(174+3,BG$2+1,,,"Instances") &amp; ":" &amp; ADDRESS(174+3,BG$2+1))))</f>
        <v>0</v>
      </c>
      <c r="BH179">
        <f>IFERROR(SMALL(BG5:BG343,ROW()-ROW($BH$5)+1),"")</f>
        <v>0</v>
      </c>
      <c r="BJ179">
        <f>IFERROR(SUM(BH5:BH179),"")</f>
        <v>0</v>
      </c>
      <c r="BK179" cm="1">
        <f t="array" ref="BK179">_xlfn.SWITCH(Charts!$B$3,"average", AVERAGE(INDIRECT(ADDRESS(174+3,BK$2+1,,,"Instances") &amp; ":" &amp; ADDRESS(174+3,BK$2+1))),"median", MEDIAN(INDIRECT(ADDRESS(174+3,BK$2+1,,,"Instances") &amp; ":" &amp; ADDRESS(174+3,BK$2+1))),"min", MIN(INDIRECT(ADDRESS(174+3,BK$2+1,,,"Instances") &amp; ":" &amp; ADDRESS(174+3,BK$2+1))),"max", MAX(INDIRECT(ADDRESS(174+3,BK$2+1,,,"Instances") &amp; ":" &amp; ADDRESS(174+3,BK$2+1))),"diff", MAX(INDIRECT(ADDRESS(174+3,BK$2+1,,,"Instances") &amp; ":" &amp; ADDRESS(174+3,BK$2+1)))-MIN(INDIRECT(ADDRESS(174+3,BK$2+1,,,"Instances") &amp; ":" &amp; ADDRESS(174+3,BK$2+1))))</f>
        <v>0</v>
      </c>
      <c r="BL179">
        <f>IFERROR(SMALL(BK5:BK343,ROW()-ROW($BL$5)+1),"")</f>
        <v>0</v>
      </c>
      <c r="BN179">
        <f>IFERROR(SUM(BL5:BL179),"")</f>
        <v>0</v>
      </c>
      <c r="BO179" cm="1">
        <f t="array" ref="BO179">_xlfn.SWITCH(Charts!$B$3,"average", AVERAGE(INDIRECT(ADDRESS(174+3,BO$2+1,,,"Instances") &amp; ":" &amp; ADDRESS(174+3,BO$2+1))),"median", MEDIAN(INDIRECT(ADDRESS(174+3,BO$2+1,,,"Instances") &amp; ":" &amp; ADDRESS(174+3,BO$2+1))),"min", MIN(INDIRECT(ADDRESS(174+3,BO$2+1,,,"Instances") &amp; ":" &amp; ADDRESS(174+3,BO$2+1))),"max", MAX(INDIRECT(ADDRESS(174+3,BO$2+1,,,"Instances") &amp; ":" &amp; ADDRESS(174+3,BO$2+1))),"diff", MAX(INDIRECT(ADDRESS(174+3,BO$2+1,,,"Instances") &amp; ":" &amp; ADDRESS(174+3,BO$2+1)))-MIN(INDIRECT(ADDRESS(174+3,BO$2+1,,,"Instances") &amp; ":" &amp; ADDRESS(174+3,BO$2+1))))</f>
        <v>0</v>
      </c>
      <c r="BP179">
        <f>IFERROR(SMALL(BO5:BO343,ROW()-ROW($BP$5)+1),"")</f>
        <v>0</v>
      </c>
      <c r="BR179">
        <f>IFERROR(SUM(BP5:BP179),"")</f>
        <v>0</v>
      </c>
      <c r="BU179">
        <f>IF(Charts!$B$3="none",E1881,IF(AM1881="",NA(),AM1881))</f>
        <v>0</v>
      </c>
      <c r="BV179">
        <f>IF(Charts!$B$3="none",F1881,IF(AN1881="",NA(),AN1881))</f>
        <v>0</v>
      </c>
      <c r="BW179">
        <f>IF(Charts!$B$3="none",G1881,IF(AO1881="",NA(),AO1881))</f>
        <v>0</v>
      </c>
      <c r="BX179">
        <f>IF(Charts!$B$3="none",H1881,IF(AP1881="",NA(),AP1881))</f>
        <v>0</v>
      </c>
      <c r="BY179">
        <f>IF(Charts!$B$3="none",I1881,IF(AQ1881="",NA(),AQ1881))</f>
        <v>0</v>
      </c>
      <c r="BZ179">
        <f>IF(Charts!$B$3="none",J1881,IF(AR1881="",NA(),AR1881))</f>
        <v>0</v>
      </c>
      <c r="CA179">
        <f>IF(Charts!$B$3="none",K1881,IF(AS1881="",NA(),AS1881))</f>
        <v>0</v>
      </c>
      <c r="CB179">
        <f>IF(Charts!$B$3="none",L1881,IF(AT1881="",NA(),AT1881))</f>
        <v>0</v>
      </c>
      <c r="CC179">
        <f>IF(Charts!$B$3="none",M1881,IF(AU1881="",NA(),AU1881))</f>
        <v>0</v>
      </c>
      <c r="CD179">
        <f>IF(Charts!$B$3="none",N1881,IF(AV1881="",NA(),AV1881))</f>
        <v>0</v>
      </c>
      <c r="CE179">
        <f>IF(Charts!$B$3="none",O1881,IF(AW1881="",NA(),AW1881))</f>
        <v>0</v>
      </c>
      <c r="CF179">
        <f>IF(Charts!$B$3="none",P1881,IF(AX1881="",NA(),AX1881))</f>
        <v>0</v>
      </c>
      <c r="CG179">
        <f>IF(Charts!$B$3="none",Q1881,IF(AY1881="",NA(),AY1881))</f>
        <v>0</v>
      </c>
      <c r="CH179">
        <f>IF(Charts!$B$3="none",R1881,IF(AZ1881="",NA(),AZ1881))</f>
        <v>0</v>
      </c>
      <c r="CI179">
        <f>IF(Charts!$B$3="none",S1881,IF(BA1881="",NA(),BA1881))</f>
        <v>0</v>
      </c>
      <c r="CJ179">
        <f>IF(Charts!$B$3="none",T1881,IF(BB1881="",NA(),BB1881))</f>
        <v>0</v>
      </c>
      <c r="CK179">
        <f>IF(Charts!$B$3="none",U1881,IF(BC1881="",NA(),BC1881))</f>
        <v>0</v>
      </c>
      <c r="CL179">
        <f>IF(Charts!$B$3="none",V1881,IF(BD1881="",NA(),BD1881))</f>
        <v>0</v>
      </c>
      <c r="CM179">
        <f>IF(Charts!$B$3="none",W1881,IF(BE1881="",NA(),BE1881))</f>
        <v>0</v>
      </c>
      <c r="CN179">
        <f>IF(Charts!$B$3="none",X1881,IF(BF1881="",NA(),BF1881))</f>
        <v>0</v>
      </c>
      <c r="CO179">
        <f>IF(Charts!$B$3="none",Y1881,IF(BG1881="",NA(),BG1881))</f>
        <v>0</v>
      </c>
      <c r="CP179">
        <f>IF(Charts!$B$3="none",Z1881,IF(BH1881="",NA(),BH1881))</f>
        <v>0</v>
      </c>
      <c r="CQ179">
        <f>IF(Charts!$B$3="none",AA1881,IF(BI1881="",NA(),BI1881))</f>
        <v>0</v>
      </c>
      <c r="CR179">
        <f>IF(Charts!$B$3="none",AB1881,IF(BJ1881="",NA(),BJ1881))</f>
        <v>0</v>
      </c>
      <c r="CS179">
        <f>IF(Charts!$B$3="none",AC1881,IF(BK1881="",NA(),BK1881))</f>
        <v>0</v>
      </c>
      <c r="CT179">
        <f>IF(Charts!$B$3="none",AD1881,IF(BL1881="",NA(),BL1881))</f>
        <v>0</v>
      </c>
      <c r="CU179">
        <f>IF(Charts!$B$3="none",AE1881,IF(BM1881="",NA(),BM1881))</f>
        <v>0</v>
      </c>
      <c r="CV179">
        <f>IF(Charts!$B$3="none",AF1881,IF(BN1881="",NA(),BN1881))</f>
        <v>0</v>
      </c>
      <c r="CW179">
        <f>IF(Charts!$B$3="none",AG1881,IF(BO1881="",NA(),BO1881))</f>
        <v>0</v>
      </c>
      <c r="CX179">
        <f>IF(Charts!$B$3="none",AH1881,IF(BP1881="",NA(),BP1881))</f>
        <v>0</v>
      </c>
      <c r="CY179">
        <f>IF(Charts!$B$3="none",AI1881,IF(BQ1881="",NA(),BQ1881))</f>
        <v>0</v>
      </c>
      <c r="CZ179">
        <f>IF(Charts!$B$3="none",AJ1881,IF(BR1881="",NA(),BR1881))</f>
        <v>0</v>
      </c>
    </row>
    <row r="180" spans="4:104">
      <c r="D180">
        <v>176</v>
      </c>
      <c r="E180">
        <f>IF(INDIRECT(ADDRESS($D180+2,E$2+1,,,"Instances"))="","",INDIRECT(ADDRESS($D180+2,E$2+1,,,"Instances")))</f>
        <v>0</v>
      </c>
      <c r="F180">
        <f>IFERROR(SMALL(E5:E343,ROW()-ROW($F$5)+1),"")</f>
        <v>0</v>
      </c>
      <c r="H180">
        <f>IFERROR(SUM(F5:F180),"")</f>
        <v>0</v>
      </c>
      <c r="I180">
        <f>IF(INDIRECT(ADDRESS($D180+2,I$2+1,,,"Instances"))="","",INDIRECT(ADDRESS($D180+2,I$2+1,,,"Instances")))</f>
        <v>0</v>
      </c>
      <c r="J180">
        <f>IFERROR(SMALL(I5:I343,ROW()-ROW($J$5)+1),"")</f>
        <v>0</v>
      </c>
      <c r="L180">
        <f>IFERROR(SUM(J5:J180),"")</f>
        <v>0</v>
      </c>
      <c r="M180">
        <f>IF(INDIRECT(ADDRESS($D180+2,M$2+1,,,"Instances"))="","",INDIRECT(ADDRESS($D180+2,M$2+1,,,"Instances")))</f>
        <v>0</v>
      </c>
      <c r="N180">
        <f>IFERROR(SMALL(M5:M343,ROW()-ROW($N$5)+1),"")</f>
        <v>0</v>
      </c>
      <c r="P180">
        <f>IFERROR(SUM(N5:N180),"")</f>
        <v>0</v>
      </c>
      <c r="Q180">
        <f>IF(INDIRECT(ADDRESS($D180+2,Q$2+1,,,"Instances"))="","",INDIRECT(ADDRESS($D180+2,Q$2+1,,,"Instances")))</f>
        <v>0</v>
      </c>
      <c r="R180">
        <f>IFERROR(SMALL(Q5:Q343,ROW()-ROW($R$5)+1),"")</f>
        <v>0</v>
      </c>
      <c r="T180">
        <f>IFERROR(SUM(R5:R180),"")</f>
        <v>0</v>
      </c>
      <c r="U180">
        <f>IF(INDIRECT(ADDRESS($D180+2,U$2+1,,,"Instances"))="","",INDIRECT(ADDRESS($D180+2,U$2+1,,,"Instances")))</f>
        <v>0</v>
      </c>
      <c r="V180">
        <f>IFERROR(SMALL(U5:U343,ROW()-ROW($V$5)+1),"")</f>
        <v>0</v>
      </c>
      <c r="X180">
        <f>IFERROR(SUM(V5:V180),"")</f>
        <v>0</v>
      </c>
      <c r="Y180">
        <f>IF(INDIRECT(ADDRESS($D180+2,Y$2+1,,,"Instances"))="","",INDIRECT(ADDRESS($D180+2,Y$2+1,,,"Instances")))</f>
        <v>0</v>
      </c>
      <c r="Z180">
        <f>IFERROR(SMALL(Y5:Y343,ROW()-ROW($Z$5)+1),"")</f>
        <v>0</v>
      </c>
      <c r="AB180">
        <f>IFERROR(SUM(Z5:Z180),"")</f>
        <v>0</v>
      </c>
      <c r="AC180">
        <f>IF(INDIRECT(ADDRESS($D180+2,AC$2+1,,,"Instances"))="","",INDIRECT(ADDRESS($D180+2,AC$2+1,,,"Instances")))</f>
        <v>0</v>
      </c>
      <c r="AD180">
        <f>IFERROR(SMALL(AC5:AC343,ROW()-ROW($AD$5)+1),"")</f>
        <v>0</v>
      </c>
      <c r="AF180">
        <f>IFERROR(SUM(AD5:AD180),"")</f>
        <v>0</v>
      </c>
      <c r="AG180">
        <f>IF(INDIRECT(ADDRESS($D180+2,AG$2+1,,,"Instances"))="","",INDIRECT(ADDRESS($D180+2,AG$2+1,,,"Instances")))</f>
        <v>0</v>
      </c>
      <c r="AH180">
        <f>IFERROR(SMALL(AG5:AG343,ROW()-ROW($AH$5)+1),"")</f>
        <v>0</v>
      </c>
      <c r="AJ180">
        <f>IFERROR(SUM(AH5:AH180),"")</f>
        <v>0</v>
      </c>
      <c r="AL180">
        <v>176</v>
      </c>
      <c r="AM180" cm="1">
        <f t="array" ref="AM180">_xlfn.SWITCH(Charts!$B$3,"average", AVERAGE(INDIRECT(ADDRESS(175+3,AM$2+1,,,"Instances") &amp; ":" &amp; ADDRESS(175+3,AM$2+1))),"median", MEDIAN(INDIRECT(ADDRESS(175+3,AM$2+1,,,"Instances") &amp; ":" &amp; ADDRESS(175+3,AM$2+1))),"min", MIN(INDIRECT(ADDRESS(175+3,AM$2+1,,,"Instances") &amp; ":" &amp; ADDRESS(175+3,AM$2+1))),"max", MAX(INDIRECT(ADDRESS(175+3,AM$2+1,,,"Instances") &amp; ":" &amp; ADDRESS(175+3,AM$2+1))),"diff", MAX(INDIRECT(ADDRESS(175+3,AM$2+1,,,"Instances") &amp; ":" &amp; ADDRESS(175+3,AM$2+1)))-MIN(INDIRECT(ADDRESS(175+3,AM$2+1,,,"Instances") &amp; ":" &amp; ADDRESS(175+3,AM$2+1))))</f>
        <v>0</v>
      </c>
      <c r="AN180">
        <f>IFERROR(SMALL(AM5:AM343,ROW()-ROW($AN$5)+1),"")</f>
        <v>0</v>
      </c>
      <c r="AP180">
        <f>IFERROR(SUM(AN5:AN180),"")</f>
        <v>0</v>
      </c>
      <c r="AQ180" cm="1">
        <f t="array" ref="AQ180">_xlfn.SWITCH(Charts!$B$3,"average", AVERAGE(INDIRECT(ADDRESS(175+3,AQ$2+1,,,"Instances") &amp; ":" &amp; ADDRESS(175+3,AQ$2+1))),"median", MEDIAN(INDIRECT(ADDRESS(175+3,AQ$2+1,,,"Instances") &amp; ":" &amp; ADDRESS(175+3,AQ$2+1))),"min", MIN(INDIRECT(ADDRESS(175+3,AQ$2+1,,,"Instances") &amp; ":" &amp; ADDRESS(175+3,AQ$2+1))),"max", MAX(INDIRECT(ADDRESS(175+3,AQ$2+1,,,"Instances") &amp; ":" &amp; ADDRESS(175+3,AQ$2+1))),"diff", MAX(INDIRECT(ADDRESS(175+3,AQ$2+1,,,"Instances") &amp; ":" &amp; ADDRESS(175+3,AQ$2+1)))-MIN(INDIRECT(ADDRESS(175+3,AQ$2+1,,,"Instances") &amp; ":" &amp; ADDRESS(175+3,AQ$2+1))))</f>
        <v>0</v>
      </c>
      <c r="AR180">
        <f>IFERROR(SMALL(AQ5:AQ343,ROW()-ROW($AR$5)+1),"")</f>
        <v>0</v>
      </c>
      <c r="AT180">
        <f>IFERROR(SUM(AR5:AR180),"")</f>
        <v>0</v>
      </c>
      <c r="AU180" cm="1">
        <f t="array" ref="AU180">_xlfn.SWITCH(Charts!$B$3,"average", AVERAGE(INDIRECT(ADDRESS(175+3,AU$2+1,,,"Instances") &amp; ":" &amp; ADDRESS(175+3,AU$2+1))),"median", MEDIAN(INDIRECT(ADDRESS(175+3,AU$2+1,,,"Instances") &amp; ":" &amp; ADDRESS(175+3,AU$2+1))),"min", MIN(INDIRECT(ADDRESS(175+3,AU$2+1,,,"Instances") &amp; ":" &amp; ADDRESS(175+3,AU$2+1))),"max", MAX(INDIRECT(ADDRESS(175+3,AU$2+1,,,"Instances") &amp; ":" &amp; ADDRESS(175+3,AU$2+1))),"diff", MAX(INDIRECT(ADDRESS(175+3,AU$2+1,,,"Instances") &amp; ":" &amp; ADDRESS(175+3,AU$2+1)))-MIN(INDIRECT(ADDRESS(175+3,AU$2+1,,,"Instances") &amp; ":" &amp; ADDRESS(175+3,AU$2+1))))</f>
        <v>0</v>
      </c>
      <c r="AV180">
        <f>IFERROR(SMALL(AU5:AU343,ROW()-ROW($AV$5)+1),"")</f>
        <v>0</v>
      </c>
      <c r="AX180">
        <f>IFERROR(SUM(AV5:AV180),"")</f>
        <v>0</v>
      </c>
      <c r="AY180" cm="1">
        <f t="array" ref="AY180">_xlfn.SWITCH(Charts!$B$3,"average", AVERAGE(INDIRECT(ADDRESS(175+3,AY$2+1,,,"Instances") &amp; ":" &amp; ADDRESS(175+3,AY$2+1))),"median", MEDIAN(INDIRECT(ADDRESS(175+3,AY$2+1,,,"Instances") &amp; ":" &amp; ADDRESS(175+3,AY$2+1))),"min", MIN(INDIRECT(ADDRESS(175+3,AY$2+1,,,"Instances") &amp; ":" &amp; ADDRESS(175+3,AY$2+1))),"max", MAX(INDIRECT(ADDRESS(175+3,AY$2+1,,,"Instances") &amp; ":" &amp; ADDRESS(175+3,AY$2+1))),"diff", MAX(INDIRECT(ADDRESS(175+3,AY$2+1,,,"Instances") &amp; ":" &amp; ADDRESS(175+3,AY$2+1)))-MIN(INDIRECT(ADDRESS(175+3,AY$2+1,,,"Instances") &amp; ":" &amp; ADDRESS(175+3,AY$2+1))))</f>
        <v>0</v>
      </c>
      <c r="AZ180">
        <f>IFERROR(SMALL(AY5:AY343,ROW()-ROW($AZ$5)+1),"")</f>
        <v>0</v>
      </c>
      <c r="BB180">
        <f>IFERROR(SUM(AZ5:AZ180),"")</f>
        <v>0</v>
      </c>
      <c r="BC180" cm="1">
        <f t="array" ref="BC180">_xlfn.SWITCH(Charts!$B$3,"average", AVERAGE(INDIRECT(ADDRESS(175+3,BC$2+1,,,"Instances") &amp; ":" &amp; ADDRESS(175+3,BC$2+1))),"median", MEDIAN(INDIRECT(ADDRESS(175+3,BC$2+1,,,"Instances") &amp; ":" &amp; ADDRESS(175+3,BC$2+1))),"min", MIN(INDIRECT(ADDRESS(175+3,BC$2+1,,,"Instances") &amp; ":" &amp; ADDRESS(175+3,BC$2+1))),"max", MAX(INDIRECT(ADDRESS(175+3,BC$2+1,,,"Instances") &amp; ":" &amp; ADDRESS(175+3,BC$2+1))),"diff", MAX(INDIRECT(ADDRESS(175+3,BC$2+1,,,"Instances") &amp; ":" &amp; ADDRESS(175+3,BC$2+1)))-MIN(INDIRECT(ADDRESS(175+3,BC$2+1,,,"Instances") &amp; ":" &amp; ADDRESS(175+3,BC$2+1))))</f>
        <v>0</v>
      </c>
      <c r="BD180">
        <f>IFERROR(SMALL(BC5:BC343,ROW()-ROW($BD$5)+1),"")</f>
        <v>0</v>
      </c>
      <c r="BF180">
        <f>IFERROR(SUM(BD5:BD180),"")</f>
        <v>0</v>
      </c>
      <c r="BG180" cm="1">
        <f t="array" ref="BG180">_xlfn.SWITCH(Charts!$B$3,"average", AVERAGE(INDIRECT(ADDRESS(175+3,BG$2+1,,,"Instances") &amp; ":" &amp; ADDRESS(175+3,BG$2+1))),"median", MEDIAN(INDIRECT(ADDRESS(175+3,BG$2+1,,,"Instances") &amp; ":" &amp; ADDRESS(175+3,BG$2+1))),"min", MIN(INDIRECT(ADDRESS(175+3,BG$2+1,,,"Instances") &amp; ":" &amp; ADDRESS(175+3,BG$2+1))),"max", MAX(INDIRECT(ADDRESS(175+3,BG$2+1,,,"Instances") &amp; ":" &amp; ADDRESS(175+3,BG$2+1))),"diff", MAX(INDIRECT(ADDRESS(175+3,BG$2+1,,,"Instances") &amp; ":" &amp; ADDRESS(175+3,BG$2+1)))-MIN(INDIRECT(ADDRESS(175+3,BG$2+1,,,"Instances") &amp; ":" &amp; ADDRESS(175+3,BG$2+1))))</f>
        <v>0</v>
      </c>
      <c r="BH180">
        <f>IFERROR(SMALL(BG5:BG343,ROW()-ROW($BH$5)+1),"")</f>
        <v>0</v>
      </c>
      <c r="BJ180">
        <f>IFERROR(SUM(BH5:BH180),"")</f>
        <v>0</v>
      </c>
      <c r="BK180" cm="1">
        <f t="array" ref="BK180">_xlfn.SWITCH(Charts!$B$3,"average", AVERAGE(INDIRECT(ADDRESS(175+3,BK$2+1,,,"Instances") &amp; ":" &amp; ADDRESS(175+3,BK$2+1))),"median", MEDIAN(INDIRECT(ADDRESS(175+3,BK$2+1,,,"Instances") &amp; ":" &amp; ADDRESS(175+3,BK$2+1))),"min", MIN(INDIRECT(ADDRESS(175+3,BK$2+1,,,"Instances") &amp; ":" &amp; ADDRESS(175+3,BK$2+1))),"max", MAX(INDIRECT(ADDRESS(175+3,BK$2+1,,,"Instances") &amp; ":" &amp; ADDRESS(175+3,BK$2+1))),"diff", MAX(INDIRECT(ADDRESS(175+3,BK$2+1,,,"Instances") &amp; ":" &amp; ADDRESS(175+3,BK$2+1)))-MIN(INDIRECT(ADDRESS(175+3,BK$2+1,,,"Instances") &amp; ":" &amp; ADDRESS(175+3,BK$2+1))))</f>
        <v>0</v>
      </c>
      <c r="BL180">
        <f>IFERROR(SMALL(BK5:BK343,ROW()-ROW($BL$5)+1),"")</f>
        <v>0</v>
      </c>
      <c r="BN180">
        <f>IFERROR(SUM(BL5:BL180),"")</f>
        <v>0</v>
      </c>
      <c r="BO180" cm="1">
        <f t="array" ref="BO180">_xlfn.SWITCH(Charts!$B$3,"average", AVERAGE(INDIRECT(ADDRESS(175+3,BO$2+1,,,"Instances") &amp; ":" &amp; ADDRESS(175+3,BO$2+1))),"median", MEDIAN(INDIRECT(ADDRESS(175+3,BO$2+1,,,"Instances") &amp; ":" &amp; ADDRESS(175+3,BO$2+1))),"min", MIN(INDIRECT(ADDRESS(175+3,BO$2+1,,,"Instances") &amp; ":" &amp; ADDRESS(175+3,BO$2+1))),"max", MAX(INDIRECT(ADDRESS(175+3,BO$2+1,,,"Instances") &amp; ":" &amp; ADDRESS(175+3,BO$2+1))),"diff", MAX(INDIRECT(ADDRESS(175+3,BO$2+1,,,"Instances") &amp; ":" &amp; ADDRESS(175+3,BO$2+1)))-MIN(INDIRECT(ADDRESS(175+3,BO$2+1,,,"Instances") &amp; ":" &amp; ADDRESS(175+3,BO$2+1))))</f>
        <v>0</v>
      </c>
      <c r="BP180">
        <f>IFERROR(SMALL(BO5:BO343,ROW()-ROW($BP$5)+1),"")</f>
        <v>0</v>
      </c>
      <c r="BR180">
        <f>IFERROR(SUM(BP5:BP180),"")</f>
        <v>0</v>
      </c>
      <c r="BU180">
        <f>IF(Charts!$B$3="none",E1882,IF(AM1882="",NA(),AM1882))</f>
        <v>0</v>
      </c>
      <c r="BV180">
        <f>IF(Charts!$B$3="none",F1882,IF(AN1882="",NA(),AN1882))</f>
        <v>0</v>
      </c>
      <c r="BW180">
        <f>IF(Charts!$B$3="none",G1882,IF(AO1882="",NA(),AO1882))</f>
        <v>0</v>
      </c>
      <c r="BX180">
        <f>IF(Charts!$B$3="none",H1882,IF(AP1882="",NA(),AP1882))</f>
        <v>0</v>
      </c>
      <c r="BY180">
        <f>IF(Charts!$B$3="none",I1882,IF(AQ1882="",NA(),AQ1882))</f>
        <v>0</v>
      </c>
      <c r="BZ180">
        <f>IF(Charts!$B$3="none",J1882,IF(AR1882="",NA(),AR1882))</f>
        <v>0</v>
      </c>
      <c r="CA180">
        <f>IF(Charts!$B$3="none",K1882,IF(AS1882="",NA(),AS1882))</f>
        <v>0</v>
      </c>
      <c r="CB180">
        <f>IF(Charts!$B$3="none",L1882,IF(AT1882="",NA(),AT1882))</f>
        <v>0</v>
      </c>
      <c r="CC180">
        <f>IF(Charts!$B$3="none",M1882,IF(AU1882="",NA(),AU1882))</f>
        <v>0</v>
      </c>
      <c r="CD180">
        <f>IF(Charts!$B$3="none",N1882,IF(AV1882="",NA(),AV1882))</f>
        <v>0</v>
      </c>
      <c r="CE180">
        <f>IF(Charts!$B$3="none",O1882,IF(AW1882="",NA(),AW1882))</f>
        <v>0</v>
      </c>
      <c r="CF180">
        <f>IF(Charts!$B$3="none",P1882,IF(AX1882="",NA(),AX1882))</f>
        <v>0</v>
      </c>
      <c r="CG180">
        <f>IF(Charts!$B$3="none",Q1882,IF(AY1882="",NA(),AY1882))</f>
        <v>0</v>
      </c>
      <c r="CH180">
        <f>IF(Charts!$B$3="none",R1882,IF(AZ1882="",NA(),AZ1882))</f>
        <v>0</v>
      </c>
      <c r="CI180">
        <f>IF(Charts!$B$3="none",S1882,IF(BA1882="",NA(),BA1882))</f>
        <v>0</v>
      </c>
      <c r="CJ180">
        <f>IF(Charts!$B$3="none",T1882,IF(BB1882="",NA(),BB1882))</f>
        <v>0</v>
      </c>
      <c r="CK180">
        <f>IF(Charts!$B$3="none",U1882,IF(BC1882="",NA(),BC1882))</f>
        <v>0</v>
      </c>
      <c r="CL180">
        <f>IF(Charts!$B$3="none",V1882,IF(BD1882="",NA(),BD1882))</f>
        <v>0</v>
      </c>
      <c r="CM180">
        <f>IF(Charts!$B$3="none",W1882,IF(BE1882="",NA(),BE1882))</f>
        <v>0</v>
      </c>
      <c r="CN180">
        <f>IF(Charts!$B$3="none",X1882,IF(BF1882="",NA(),BF1882))</f>
        <v>0</v>
      </c>
      <c r="CO180">
        <f>IF(Charts!$B$3="none",Y1882,IF(BG1882="",NA(),BG1882))</f>
        <v>0</v>
      </c>
      <c r="CP180">
        <f>IF(Charts!$B$3="none",Z1882,IF(BH1882="",NA(),BH1882))</f>
        <v>0</v>
      </c>
      <c r="CQ180">
        <f>IF(Charts!$B$3="none",AA1882,IF(BI1882="",NA(),BI1882))</f>
        <v>0</v>
      </c>
      <c r="CR180">
        <f>IF(Charts!$B$3="none",AB1882,IF(BJ1882="",NA(),BJ1882))</f>
        <v>0</v>
      </c>
      <c r="CS180">
        <f>IF(Charts!$B$3="none",AC1882,IF(BK1882="",NA(),BK1882))</f>
        <v>0</v>
      </c>
      <c r="CT180">
        <f>IF(Charts!$B$3="none",AD1882,IF(BL1882="",NA(),BL1882))</f>
        <v>0</v>
      </c>
      <c r="CU180">
        <f>IF(Charts!$B$3="none",AE1882,IF(BM1882="",NA(),BM1882))</f>
        <v>0</v>
      </c>
      <c r="CV180">
        <f>IF(Charts!$B$3="none",AF1882,IF(BN1882="",NA(),BN1882))</f>
        <v>0</v>
      </c>
      <c r="CW180">
        <f>IF(Charts!$B$3="none",AG1882,IF(BO1882="",NA(),BO1882))</f>
        <v>0</v>
      </c>
      <c r="CX180">
        <f>IF(Charts!$B$3="none",AH1882,IF(BP1882="",NA(),BP1882))</f>
        <v>0</v>
      </c>
      <c r="CY180">
        <f>IF(Charts!$B$3="none",AI1882,IF(BQ1882="",NA(),BQ1882))</f>
        <v>0</v>
      </c>
      <c r="CZ180">
        <f>IF(Charts!$B$3="none",AJ1882,IF(BR1882="",NA(),BR1882))</f>
        <v>0</v>
      </c>
    </row>
    <row r="181" spans="4:104">
      <c r="D181">
        <v>177</v>
      </c>
      <c r="E181">
        <f>IF(INDIRECT(ADDRESS($D181+2,E$2+1,,,"Instances"))="","",INDIRECT(ADDRESS($D181+2,E$2+1,,,"Instances")))</f>
        <v>0</v>
      </c>
      <c r="F181">
        <f>IFERROR(SMALL(E5:E343,ROW()-ROW($F$5)+1),"")</f>
        <v>0</v>
      </c>
      <c r="H181">
        <f>IFERROR(SUM(F5:F181),"")</f>
        <v>0</v>
      </c>
      <c r="I181">
        <f>IF(INDIRECT(ADDRESS($D181+2,I$2+1,,,"Instances"))="","",INDIRECT(ADDRESS($D181+2,I$2+1,,,"Instances")))</f>
        <v>0</v>
      </c>
      <c r="J181">
        <f>IFERROR(SMALL(I5:I343,ROW()-ROW($J$5)+1),"")</f>
        <v>0</v>
      </c>
      <c r="L181">
        <f>IFERROR(SUM(J5:J181),"")</f>
        <v>0</v>
      </c>
      <c r="M181">
        <f>IF(INDIRECT(ADDRESS($D181+2,M$2+1,,,"Instances"))="","",INDIRECT(ADDRESS($D181+2,M$2+1,,,"Instances")))</f>
        <v>0</v>
      </c>
      <c r="N181">
        <f>IFERROR(SMALL(M5:M343,ROW()-ROW($N$5)+1),"")</f>
        <v>0</v>
      </c>
      <c r="P181">
        <f>IFERROR(SUM(N5:N181),"")</f>
        <v>0</v>
      </c>
      <c r="Q181">
        <f>IF(INDIRECT(ADDRESS($D181+2,Q$2+1,,,"Instances"))="","",INDIRECT(ADDRESS($D181+2,Q$2+1,,,"Instances")))</f>
        <v>0</v>
      </c>
      <c r="R181">
        <f>IFERROR(SMALL(Q5:Q343,ROW()-ROW($R$5)+1),"")</f>
        <v>0</v>
      </c>
      <c r="T181">
        <f>IFERROR(SUM(R5:R181),"")</f>
        <v>0</v>
      </c>
      <c r="U181">
        <f>IF(INDIRECT(ADDRESS($D181+2,U$2+1,,,"Instances"))="","",INDIRECT(ADDRESS($D181+2,U$2+1,,,"Instances")))</f>
        <v>0</v>
      </c>
      <c r="V181">
        <f>IFERROR(SMALL(U5:U343,ROW()-ROW($V$5)+1),"")</f>
        <v>0</v>
      </c>
      <c r="X181">
        <f>IFERROR(SUM(V5:V181),"")</f>
        <v>0</v>
      </c>
      <c r="Y181">
        <f>IF(INDIRECT(ADDRESS($D181+2,Y$2+1,,,"Instances"))="","",INDIRECT(ADDRESS($D181+2,Y$2+1,,,"Instances")))</f>
        <v>0</v>
      </c>
      <c r="Z181">
        <f>IFERROR(SMALL(Y5:Y343,ROW()-ROW($Z$5)+1),"")</f>
        <v>0</v>
      </c>
      <c r="AB181">
        <f>IFERROR(SUM(Z5:Z181),"")</f>
        <v>0</v>
      </c>
      <c r="AC181">
        <f>IF(INDIRECT(ADDRESS($D181+2,AC$2+1,,,"Instances"))="","",INDIRECT(ADDRESS($D181+2,AC$2+1,,,"Instances")))</f>
        <v>0</v>
      </c>
      <c r="AD181">
        <f>IFERROR(SMALL(AC5:AC343,ROW()-ROW($AD$5)+1),"")</f>
        <v>0</v>
      </c>
      <c r="AF181">
        <f>IFERROR(SUM(AD5:AD181),"")</f>
        <v>0</v>
      </c>
      <c r="AG181">
        <f>IF(INDIRECT(ADDRESS($D181+2,AG$2+1,,,"Instances"))="","",INDIRECT(ADDRESS($D181+2,AG$2+1,,,"Instances")))</f>
        <v>0</v>
      </c>
      <c r="AH181">
        <f>IFERROR(SMALL(AG5:AG343,ROW()-ROW($AH$5)+1),"")</f>
        <v>0</v>
      </c>
      <c r="AJ181">
        <f>IFERROR(SUM(AH5:AH181),"")</f>
        <v>0</v>
      </c>
      <c r="AL181">
        <v>177</v>
      </c>
      <c r="AM181" cm="1">
        <f t="array" ref="AM181">_xlfn.SWITCH(Charts!$B$3,"average", AVERAGE(INDIRECT(ADDRESS(176+3,AM$2+1,,,"Instances") &amp; ":" &amp; ADDRESS(176+3,AM$2+1))),"median", MEDIAN(INDIRECT(ADDRESS(176+3,AM$2+1,,,"Instances") &amp; ":" &amp; ADDRESS(176+3,AM$2+1))),"min", MIN(INDIRECT(ADDRESS(176+3,AM$2+1,,,"Instances") &amp; ":" &amp; ADDRESS(176+3,AM$2+1))),"max", MAX(INDIRECT(ADDRESS(176+3,AM$2+1,,,"Instances") &amp; ":" &amp; ADDRESS(176+3,AM$2+1))),"diff", MAX(INDIRECT(ADDRESS(176+3,AM$2+1,,,"Instances") &amp; ":" &amp; ADDRESS(176+3,AM$2+1)))-MIN(INDIRECT(ADDRESS(176+3,AM$2+1,,,"Instances") &amp; ":" &amp; ADDRESS(176+3,AM$2+1))))</f>
        <v>0</v>
      </c>
      <c r="AN181">
        <f>IFERROR(SMALL(AM5:AM343,ROW()-ROW($AN$5)+1),"")</f>
        <v>0</v>
      </c>
      <c r="AP181">
        <f>IFERROR(SUM(AN5:AN181),"")</f>
        <v>0</v>
      </c>
      <c r="AQ181" cm="1">
        <f t="array" ref="AQ181">_xlfn.SWITCH(Charts!$B$3,"average", AVERAGE(INDIRECT(ADDRESS(176+3,AQ$2+1,,,"Instances") &amp; ":" &amp; ADDRESS(176+3,AQ$2+1))),"median", MEDIAN(INDIRECT(ADDRESS(176+3,AQ$2+1,,,"Instances") &amp; ":" &amp; ADDRESS(176+3,AQ$2+1))),"min", MIN(INDIRECT(ADDRESS(176+3,AQ$2+1,,,"Instances") &amp; ":" &amp; ADDRESS(176+3,AQ$2+1))),"max", MAX(INDIRECT(ADDRESS(176+3,AQ$2+1,,,"Instances") &amp; ":" &amp; ADDRESS(176+3,AQ$2+1))),"diff", MAX(INDIRECT(ADDRESS(176+3,AQ$2+1,,,"Instances") &amp; ":" &amp; ADDRESS(176+3,AQ$2+1)))-MIN(INDIRECT(ADDRESS(176+3,AQ$2+1,,,"Instances") &amp; ":" &amp; ADDRESS(176+3,AQ$2+1))))</f>
        <v>0</v>
      </c>
      <c r="AR181">
        <f>IFERROR(SMALL(AQ5:AQ343,ROW()-ROW($AR$5)+1),"")</f>
        <v>0</v>
      </c>
      <c r="AT181">
        <f>IFERROR(SUM(AR5:AR181),"")</f>
        <v>0</v>
      </c>
      <c r="AU181" cm="1">
        <f t="array" ref="AU181">_xlfn.SWITCH(Charts!$B$3,"average", AVERAGE(INDIRECT(ADDRESS(176+3,AU$2+1,,,"Instances") &amp; ":" &amp; ADDRESS(176+3,AU$2+1))),"median", MEDIAN(INDIRECT(ADDRESS(176+3,AU$2+1,,,"Instances") &amp; ":" &amp; ADDRESS(176+3,AU$2+1))),"min", MIN(INDIRECT(ADDRESS(176+3,AU$2+1,,,"Instances") &amp; ":" &amp; ADDRESS(176+3,AU$2+1))),"max", MAX(INDIRECT(ADDRESS(176+3,AU$2+1,,,"Instances") &amp; ":" &amp; ADDRESS(176+3,AU$2+1))),"diff", MAX(INDIRECT(ADDRESS(176+3,AU$2+1,,,"Instances") &amp; ":" &amp; ADDRESS(176+3,AU$2+1)))-MIN(INDIRECT(ADDRESS(176+3,AU$2+1,,,"Instances") &amp; ":" &amp; ADDRESS(176+3,AU$2+1))))</f>
        <v>0</v>
      </c>
      <c r="AV181">
        <f>IFERROR(SMALL(AU5:AU343,ROW()-ROW($AV$5)+1),"")</f>
        <v>0</v>
      </c>
      <c r="AX181">
        <f>IFERROR(SUM(AV5:AV181),"")</f>
        <v>0</v>
      </c>
      <c r="AY181" cm="1">
        <f t="array" ref="AY181">_xlfn.SWITCH(Charts!$B$3,"average", AVERAGE(INDIRECT(ADDRESS(176+3,AY$2+1,,,"Instances") &amp; ":" &amp; ADDRESS(176+3,AY$2+1))),"median", MEDIAN(INDIRECT(ADDRESS(176+3,AY$2+1,,,"Instances") &amp; ":" &amp; ADDRESS(176+3,AY$2+1))),"min", MIN(INDIRECT(ADDRESS(176+3,AY$2+1,,,"Instances") &amp; ":" &amp; ADDRESS(176+3,AY$2+1))),"max", MAX(INDIRECT(ADDRESS(176+3,AY$2+1,,,"Instances") &amp; ":" &amp; ADDRESS(176+3,AY$2+1))),"diff", MAX(INDIRECT(ADDRESS(176+3,AY$2+1,,,"Instances") &amp; ":" &amp; ADDRESS(176+3,AY$2+1)))-MIN(INDIRECT(ADDRESS(176+3,AY$2+1,,,"Instances") &amp; ":" &amp; ADDRESS(176+3,AY$2+1))))</f>
        <v>0</v>
      </c>
      <c r="AZ181">
        <f>IFERROR(SMALL(AY5:AY343,ROW()-ROW($AZ$5)+1),"")</f>
        <v>0</v>
      </c>
      <c r="BB181">
        <f>IFERROR(SUM(AZ5:AZ181),"")</f>
        <v>0</v>
      </c>
      <c r="BC181" cm="1">
        <f t="array" ref="BC181">_xlfn.SWITCH(Charts!$B$3,"average", AVERAGE(INDIRECT(ADDRESS(176+3,BC$2+1,,,"Instances") &amp; ":" &amp; ADDRESS(176+3,BC$2+1))),"median", MEDIAN(INDIRECT(ADDRESS(176+3,BC$2+1,,,"Instances") &amp; ":" &amp; ADDRESS(176+3,BC$2+1))),"min", MIN(INDIRECT(ADDRESS(176+3,BC$2+1,,,"Instances") &amp; ":" &amp; ADDRESS(176+3,BC$2+1))),"max", MAX(INDIRECT(ADDRESS(176+3,BC$2+1,,,"Instances") &amp; ":" &amp; ADDRESS(176+3,BC$2+1))),"diff", MAX(INDIRECT(ADDRESS(176+3,BC$2+1,,,"Instances") &amp; ":" &amp; ADDRESS(176+3,BC$2+1)))-MIN(INDIRECT(ADDRESS(176+3,BC$2+1,,,"Instances") &amp; ":" &amp; ADDRESS(176+3,BC$2+1))))</f>
        <v>0</v>
      </c>
      <c r="BD181">
        <f>IFERROR(SMALL(BC5:BC343,ROW()-ROW($BD$5)+1),"")</f>
        <v>0</v>
      </c>
      <c r="BF181">
        <f>IFERROR(SUM(BD5:BD181),"")</f>
        <v>0</v>
      </c>
      <c r="BG181" cm="1">
        <f t="array" ref="BG181">_xlfn.SWITCH(Charts!$B$3,"average", AVERAGE(INDIRECT(ADDRESS(176+3,BG$2+1,,,"Instances") &amp; ":" &amp; ADDRESS(176+3,BG$2+1))),"median", MEDIAN(INDIRECT(ADDRESS(176+3,BG$2+1,,,"Instances") &amp; ":" &amp; ADDRESS(176+3,BG$2+1))),"min", MIN(INDIRECT(ADDRESS(176+3,BG$2+1,,,"Instances") &amp; ":" &amp; ADDRESS(176+3,BG$2+1))),"max", MAX(INDIRECT(ADDRESS(176+3,BG$2+1,,,"Instances") &amp; ":" &amp; ADDRESS(176+3,BG$2+1))),"diff", MAX(INDIRECT(ADDRESS(176+3,BG$2+1,,,"Instances") &amp; ":" &amp; ADDRESS(176+3,BG$2+1)))-MIN(INDIRECT(ADDRESS(176+3,BG$2+1,,,"Instances") &amp; ":" &amp; ADDRESS(176+3,BG$2+1))))</f>
        <v>0</v>
      </c>
      <c r="BH181">
        <f>IFERROR(SMALL(BG5:BG343,ROW()-ROW($BH$5)+1),"")</f>
        <v>0</v>
      </c>
      <c r="BJ181">
        <f>IFERROR(SUM(BH5:BH181),"")</f>
        <v>0</v>
      </c>
      <c r="BK181" cm="1">
        <f t="array" ref="BK181">_xlfn.SWITCH(Charts!$B$3,"average", AVERAGE(INDIRECT(ADDRESS(176+3,BK$2+1,,,"Instances") &amp; ":" &amp; ADDRESS(176+3,BK$2+1))),"median", MEDIAN(INDIRECT(ADDRESS(176+3,BK$2+1,,,"Instances") &amp; ":" &amp; ADDRESS(176+3,BK$2+1))),"min", MIN(INDIRECT(ADDRESS(176+3,BK$2+1,,,"Instances") &amp; ":" &amp; ADDRESS(176+3,BK$2+1))),"max", MAX(INDIRECT(ADDRESS(176+3,BK$2+1,,,"Instances") &amp; ":" &amp; ADDRESS(176+3,BK$2+1))),"diff", MAX(INDIRECT(ADDRESS(176+3,BK$2+1,,,"Instances") &amp; ":" &amp; ADDRESS(176+3,BK$2+1)))-MIN(INDIRECT(ADDRESS(176+3,BK$2+1,,,"Instances") &amp; ":" &amp; ADDRESS(176+3,BK$2+1))))</f>
        <v>0</v>
      </c>
      <c r="BL181">
        <f>IFERROR(SMALL(BK5:BK343,ROW()-ROW($BL$5)+1),"")</f>
        <v>0</v>
      </c>
      <c r="BN181">
        <f>IFERROR(SUM(BL5:BL181),"")</f>
        <v>0</v>
      </c>
      <c r="BO181" cm="1">
        <f t="array" ref="BO181">_xlfn.SWITCH(Charts!$B$3,"average", AVERAGE(INDIRECT(ADDRESS(176+3,BO$2+1,,,"Instances") &amp; ":" &amp; ADDRESS(176+3,BO$2+1))),"median", MEDIAN(INDIRECT(ADDRESS(176+3,BO$2+1,,,"Instances") &amp; ":" &amp; ADDRESS(176+3,BO$2+1))),"min", MIN(INDIRECT(ADDRESS(176+3,BO$2+1,,,"Instances") &amp; ":" &amp; ADDRESS(176+3,BO$2+1))),"max", MAX(INDIRECT(ADDRESS(176+3,BO$2+1,,,"Instances") &amp; ":" &amp; ADDRESS(176+3,BO$2+1))),"diff", MAX(INDIRECT(ADDRESS(176+3,BO$2+1,,,"Instances") &amp; ":" &amp; ADDRESS(176+3,BO$2+1)))-MIN(INDIRECT(ADDRESS(176+3,BO$2+1,,,"Instances") &amp; ":" &amp; ADDRESS(176+3,BO$2+1))))</f>
        <v>0</v>
      </c>
      <c r="BP181">
        <f>IFERROR(SMALL(BO5:BO343,ROW()-ROW($BP$5)+1),"")</f>
        <v>0</v>
      </c>
      <c r="BR181">
        <f>IFERROR(SUM(BP5:BP181),"")</f>
        <v>0</v>
      </c>
      <c r="BU181">
        <f>IF(Charts!$B$3="none",E1883,IF(AM1883="",NA(),AM1883))</f>
        <v>0</v>
      </c>
      <c r="BV181">
        <f>IF(Charts!$B$3="none",F1883,IF(AN1883="",NA(),AN1883))</f>
        <v>0</v>
      </c>
      <c r="BW181">
        <f>IF(Charts!$B$3="none",G1883,IF(AO1883="",NA(),AO1883))</f>
        <v>0</v>
      </c>
      <c r="BX181">
        <f>IF(Charts!$B$3="none",H1883,IF(AP1883="",NA(),AP1883))</f>
        <v>0</v>
      </c>
      <c r="BY181">
        <f>IF(Charts!$B$3="none",I1883,IF(AQ1883="",NA(),AQ1883))</f>
        <v>0</v>
      </c>
      <c r="BZ181">
        <f>IF(Charts!$B$3="none",J1883,IF(AR1883="",NA(),AR1883))</f>
        <v>0</v>
      </c>
      <c r="CA181">
        <f>IF(Charts!$B$3="none",K1883,IF(AS1883="",NA(),AS1883))</f>
        <v>0</v>
      </c>
      <c r="CB181">
        <f>IF(Charts!$B$3="none",L1883,IF(AT1883="",NA(),AT1883))</f>
        <v>0</v>
      </c>
      <c r="CC181">
        <f>IF(Charts!$B$3="none",M1883,IF(AU1883="",NA(),AU1883))</f>
        <v>0</v>
      </c>
      <c r="CD181">
        <f>IF(Charts!$B$3="none",N1883,IF(AV1883="",NA(),AV1883))</f>
        <v>0</v>
      </c>
      <c r="CE181">
        <f>IF(Charts!$B$3="none",O1883,IF(AW1883="",NA(),AW1883))</f>
        <v>0</v>
      </c>
      <c r="CF181">
        <f>IF(Charts!$B$3="none",P1883,IF(AX1883="",NA(),AX1883))</f>
        <v>0</v>
      </c>
      <c r="CG181">
        <f>IF(Charts!$B$3="none",Q1883,IF(AY1883="",NA(),AY1883))</f>
        <v>0</v>
      </c>
      <c r="CH181">
        <f>IF(Charts!$B$3="none",R1883,IF(AZ1883="",NA(),AZ1883))</f>
        <v>0</v>
      </c>
      <c r="CI181">
        <f>IF(Charts!$B$3="none",S1883,IF(BA1883="",NA(),BA1883))</f>
        <v>0</v>
      </c>
      <c r="CJ181">
        <f>IF(Charts!$B$3="none",T1883,IF(BB1883="",NA(),BB1883))</f>
        <v>0</v>
      </c>
      <c r="CK181">
        <f>IF(Charts!$B$3="none",U1883,IF(BC1883="",NA(),BC1883))</f>
        <v>0</v>
      </c>
      <c r="CL181">
        <f>IF(Charts!$B$3="none",V1883,IF(BD1883="",NA(),BD1883))</f>
        <v>0</v>
      </c>
      <c r="CM181">
        <f>IF(Charts!$B$3="none",W1883,IF(BE1883="",NA(),BE1883))</f>
        <v>0</v>
      </c>
      <c r="CN181">
        <f>IF(Charts!$B$3="none",X1883,IF(BF1883="",NA(),BF1883))</f>
        <v>0</v>
      </c>
      <c r="CO181">
        <f>IF(Charts!$B$3="none",Y1883,IF(BG1883="",NA(),BG1883))</f>
        <v>0</v>
      </c>
      <c r="CP181">
        <f>IF(Charts!$B$3="none",Z1883,IF(BH1883="",NA(),BH1883))</f>
        <v>0</v>
      </c>
      <c r="CQ181">
        <f>IF(Charts!$B$3="none",AA1883,IF(BI1883="",NA(),BI1883))</f>
        <v>0</v>
      </c>
      <c r="CR181">
        <f>IF(Charts!$B$3="none",AB1883,IF(BJ1883="",NA(),BJ1883))</f>
        <v>0</v>
      </c>
      <c r="CS181">
        <f>IF(Charts!$B$3="none",AC1883,IF(BK1883="",NA(),BK1883))</f>
        <v>0</v>
      </c>
      <c r="CT181">
        <f>IF(Charts!$B$3="none",AD1883,IF(BL1883="",NA(),BL1883))</f>
        <v>0</v>
      </c>
      <c r="CU181">
        <f>IF(Charts!$B$3="none",AE1883,IF(BM1883="",NA(),BM1883))</f>
        <v>0</v>
      </c>
      <c r="CV181">
        <f>IF(Charts!$B$3="none",AF1883,IF(BN1883="",NA(),BN1883))</f>
        <v>0</v>
      </c>
      <c r="CW181">
        <f>IF(Charts!$B$3="none",AG1883,IF(BO1883="",NA(),BO1883))</f>
        <v>0</v>
      </c>
      <c r="CX181">
        <f>IF(Charts!$B$3="none",AH1883,IF(BP1883="",NA(),BP1883))</f>
        <v>0</v>
      </c>
      <c r="CY181">
        <f>IF(Charts!$B$3="none",AI1883,IF(BQ1883="",NA(),BQ1883))</f>
        <v>0</v>
      </c>
      <c r="CZ181">
        <f>IF(Charts!$B$3="none",AJ1883,IF(BR1883="",NA(),BR1883))</f>
        <v>0</v>
      </c>
    </row>
    <row r="182" spans="4:104">
      <c r="D182">
        <v>178</v>
      </c>
      <c r="E182">
        <f>IF(INDIRECT(ADDRESS($D182+2,E$2+1,,,"Instances"))="","",INDIRECT(ADDRESS($D182+2,E$2+1,,,"Instances")))</f>
        <v>0</v>
      </c>
      <c r="F182">
        <f>IFERROR(SMALL(E5:E343,ROW()-ROW($F$5)+1),"")</f>
        <v>0</v>
      </c>
      <c r="H182">
        <f>IFERROR(SUM(F5:F182),"")</f>
        <v>0</v>
      </c>
      <c r="I182">
        <f>IF(INDIRECT(ADDRESS($D182+2,I$2+1,,,"Instances"))="","",INDIRECT(ADDRESS($D182+2,I$2+1,,,"Instances")))</f>
        <v>0</v>
      </c>
      <c r="J182">
        <f>IFERROR(SMALL(I5:I343,ROW()-ROW($J$5)+1),"")</f>
        <v>0</v>
      </c>
      <c r="L182">
        <f>IFERROR(SUM(J5:J182),"")</f>
        <v>0</v>
      </c>
      <c r="M182">
        <f>IF(INDIRECT(ADDRESS($D182+2,M$2+1,,,"Instances"))="","",INDIRECT(ADDRESS($D182+2,M$2+1,,,"Instances")))</f>
        <v>0</v>
      </c>
      <c r="N182">
        <f>IFERROR(SMALL(M5:M343,ROW()-ROW($N$5)+1),"")</f>
        <v>0</v>
      </c>
      <c r="P182">
        <f>IFERROR(SUM(N5:N182),"")</f>
        <v>0</v>
      </c>
      <c r="Q182">
        <f>IF(INDIRECT(ADDRESS($D182+2,Q$2+1,,,"Instances"))="","",INDIRECT(ADDRESS($D182+2,Q$2+1,,,"Instances")))</f>
        <v>0</v>
      </c>
      <c r="R182">
        <f>IFERROR(SMALL(Q5:Q343,ROW()-ROW($R$5)+1),"")</f>
        <v>0</v>
      </c>
      <c r="T182">
        <f>IFERROR(SUM(R5:R182),"")</f>
        <v>0</v>
      </c>
      <c r="U182">
        <f>IF(INDIRECT(ADDRESS($D182+2,U$2+1,,,"Instances"))="","",INDIRECT(ADDRESS($D182+2,U$2+1,,,"Instances")))</f>
        <v>0</v>
      </c>
      <c r="V182">
        <f>IFERROR(SMALL(U5:U343,ROW()-ROW($V$5)+1),"")</f>
        <v>0</v>
      </c>
      <c r="X182">
        <f>IFERROR(SUM(V5:V182),"")</f>
        <v>0</v>
      </c>
      <c r="Y182">
        <f>IF(INDIRECT(ADDRESS($D182+2,Y$2+1,,,"Instances"))="","",INDIRECT(ADDRESS($D182+2,Y$2+1,,,"Instances")))</f>
        <v>0</v>
      </c>
      <c r="Z182">
        <f>IFERROR(SMALL(Y5:Y343,ROW()-ROW($Z$5)+1),"")</f>
        <v>0</v>
      </c>
      <c r="AB182">
        <f>IFERROR(SUM(Z5:Z182),"")</f>
        <v>0</v>
      </c>
      <c r="AC182">
        <f>IF(INDIRECT(ADDRESS($D182+2,AC$2+1,,,"Instances"))="","",INDIRECT(ADDRESS($D182+2,AC$2+1,,,"Instances")))</f>
        <v>0</v>
      </c>
      <c r="AD182">
        <f>IFERROR(SMALL(AC5:AC343,ROW()-ROW($AD$5)+1),"")</f>
        <v>0</v>
      </c>
      <c r="AF182">
        <f>IFERROR(SUM(AD5:AD182),"")</f>
        <v>0</v>
      </c>
      <c r="AG182">
        <f>IF(INDIRECT(ADDRESS($D182+2,AG$2+1,,,"Instances"))="","",INDIRECT(ADDRESS($D182+2,AG$2+1,,,"Instances")))</f>
        <v>0</v>
      </c>
      <c r="AH182">
        <f>IFERROR(SMALL(AG5:AG343,ROW()-ROW($AH$5)+1),"")</f>
        <v>0</v>
      </c>
      <c r="AJ182">
        <f>IFERROR(SUM(AH5:AH182),"")</f>
        <v>0</v>
      </c>
      <c r="AL182">
        <v>178</v>
      </c>
      <c r="AM182" cm="1">
        <f t="array" ref="AM182">_xlfn.SWITCH(Charts!$B$3,"average", AVERAGE(INDIRECT(ADDRESS(177+3,AM$2+1,,,"Instances") &amp; ":" &amp; ADDRESS(177+3,AM$2+1))),"median", MEDIAN(INDIRECT(ADDRESS(177+3,AM$2+1,,,"Instances") &amp; ":" &amp; ADDRESS(177+3,AM$2+1))),"min", MIN(INDIRECT(ADDRESS(177+3,AM$2+1,,,"Instances") &amp; ":" &amp; ADDRESS(177+3,AM$2+1))),"max", MAX(INDIRECT(ADDRESS(177+3,AM$2+1,,,"Instances") &amp; ":" &amp; ADDRESS(177+3,AM$2+1))),"diff", MAX(INDIRECT(ADDRESS(177+3,AM$2+1,,,"Instances") &amp; ":" &amp; ADDRESS(177+3,AM$2+1)))-MIN(INDIRECT(ADDRESS(177+3,AM$2+1,,,"Instances") &amp; ":" &amp; ADDRESS(177+3,AM$2+1))))</f>
        <v>0</v>
      </c>
      <c r="AN182">
        <f>IFERROR(SMALL(AM5:AM343,ROW()-ROW($AN$5)+1),"")</f>
        <v>0</v>
      </c>
      <c r="AP182">
        <f>IFERROR(SUM(AN5:AN182),"")</f>
        <v>0</v>
      </c>
      <c r="AQ182" cm="1">
        <f t="array" ref="AQ182">_xlfn.SWITCH(Charts!$B$3,"average", AVERAGE(INDIRECT(ADDRESS(177+3,AQ$2+1,,,"Instances") &amp; ":" &amp; ADDRESS(177+3,AQ$2+1))),"median", MEDIAN(INDIRECT(ADDRESS(177+3,AQ$2+1,,,"Instances") &amp; ":" &amp; ADDRESS(177+3,AQ$2+1))),"min", MIN(INDIRECT(ADDRESS(177+3,AQ$2+1,,,"Instances") &amp; ":" &amp; ADDRESS(177+3,AQ$2+1))),"max", MAX(INDIRECT(ADDRESS(177+3,AQ$2+1,,,"Instances") &amp; ":" &amp; ADDRESS(177+3,AQ$2+1))),"diff", MAX(INDIRECT(ADDRESS(177+3,AQ$2+1,,,"Instances") &amp; ":" &amp; ADDRESS(177+3,AQ$2+1)))-MIN(INDIRECT(ADDRESS(177+3,AQ$2+1,,,"Instances") &amp; ":" &amp; ADDRESS(177+3,AQ$2+1))))</f>
        <v>0</v>
      </c>
      <c r="AR182">
        <f>IFERROR(SMALL(AQ5:AQ343,ROW()-ROW($AR$5)+1),"")</f>
        <v>0</v>
      </c>
      <c r="AT182">
        <f>IFERROR(SUM(AR5:AR182),"")</f>
        <v>0</v>
      </c>
      <c r="AU182" cm="1">
        <f t="array" ref="AU182">_xlfn.SWITCH(Charts!$B$3,"average", AVERAGE(INDIRECT(ADDRESS(177+3,AU$2+1,,,"Instances") &amp; ":" &amp; ADDRESS(177+3,AU$2+1))),"median", MEDIAN(INDIRECT(ADDRESS(177+3,AU$2+1,,,"Instances") &amp; ":" &amp; ADDRESS(177+3,AU$2+1))),"min", MIN(INDIRECT(ADDRESS(177+3,AU$2+1,,,"Instances") &amp; ":" &amp; ADDRESS(177+3,AU$2+1))),"max", MAX(INDIRECT(ADDRESS(177+3,AU$2+1,,,"Instances") &amp; ":" &amp; ADDRESS(177+3,AU$2+1))),"diff", MAX(INDIRECT(ADDRESS(177+3,AU$2+1,,,"Instances") &amp; ":" &amp; ADDRESS(177+3,AU$2+1)))-MIN(INDIRECT(ADDRESS(177+3,AU$2+1,,,"Instances") &amp; ":" &amp; ADDRESS(177+3,AU$2+1))))</f>
        <v>0</v>
      </c>
      <c r="AV182">
        <f>IFERROR(SMALL(AU5:AU343,ROW()-ROW($AV$5)+1),"")</f>
        <v>0</v>
      </c>
      <c r="AX182">
        <f>IFERROR(SUM(AV5:AV182),"")</f>
        <v>0</v>
      </c>
      <c r="AY182" cm="1">
        <f t="array" ref="AY182">_xlfn.SWITCH(Charts!$B$3,"average", AVERAGE(INDIRECT(ADDRESS(177+3,AY$2+1,,,"Instances") &amp; ":" &amp; ADDRESS(177+3,AY$2+1))),"median", MEDIAN(INDIRECT(ADDRESS(177+3,AY$2+1,,,"Instances") &amp; ":" &amp; ADDRESS(177+3,AY$2+1))),"min", MIN(INDIRECT(ADDRESS(177+3,AY$2+1,,,"Instances") &amp; ":" &amp; ADDRESS(177+3,AY$2+1))),"max", MAX(INDIRECT(ADDRESS(177+3,AY$2+1,,,"Instances") &amp; ":" &amp; ADDRESS(177+3,AY$2+1))),"diff", MAX(INDIRECT(ADDRESS(177+3,AY$2+1,,,"Instances") &amp; ":" &amp; ADDRESS(177+3,AY$2+1)))-MIN(INDIRECT(ADDRESS(177+3,AY$2+1,,,"Instances") &amp; ":" &amp; ADDRESS(177+3,AY$2+1))))</f>
        <v>0</v>
      </c>
      <c r="AZ182">
        <f>IFERROR(SMALL(AY5:AY343,ROW()-ROW($AZ$5)+1),"")</f>
        <v>0</v>
      </c>
      <c r="BB182">
        <f>IFERROR(SUM(AZ5:AZ182),"")</f>
        <v>0</v>
      </c>
      <c r="BC182" cm="1">
        <f t="array" ref="BC182">_xlfn.SWITCH(Charts!$B$3,"average", AVERAGE(INDIRECT(ADDRESS(177+3,BC$2+1,,,"Instances") &amp; ":" &amp; ADDRESS(177+3,BC$2+1))),"median", MEDIAN(INDIRECT(ADDRESS(177+3,BC$2+1,,,"Instances") &amp; ":" &amp; ADDRESS(177+3,BC$2+1))),"min", MIN(INDIRECT(ADDRESS(177+3,BC$2+1,,,"Instances") &amp; ":" &amp; ADDRESS(177+3,BC$2+1))),"max", MAX(INDIRECT(ADDRESS(177+3,BC$2+1,,,"Instances") &amp; ":" &amp; ADDRESS(177+3,BC$2+1))),"diff", MAX(INDIRECT(ADDRESS(177+3,BC$2+1,,,"Instances") &amp; ":" &amp; ADDRESS(177+3,BC$2+1)))-MIN(INDIRECT(ADDRESS(177+3,BC$2+1,,,"Instances") &amp; ":" &amp; ADDRESS(177+3,BC$2+1))))</f>
        <v>0</v>
      </c>
      <c r="BD182">
        <f>IFERROR(SMALL(BC5:BC343,ROW()-ROW($BD$5)+1),"")</f>
        <v>0</v>
      </c>
      <c r="BF182">
        <f>IFERROR(SUM(BD5:BD182),"")</f>
        <v>0</v>
      </c>
      <c r="BG182" cm="1">
        <f t="array" ref="BG182">_xlfn.SWITCH(Charts!$B$3,"average", AVERAGE(INDIRECT(ADDRESS(177+3,BG$2+1,,,"Instances") &amp; ":" &amp; ADDRESS(177+3,BG$2+1))),"median", MEDIAN(INDIRECT(ADDRESS(177+3,BG$2+1,,,"Instances") &amp; ":" &amp; ADDRESS(177+3,BG$2+1))),"min", MIN(INDIRECT(ADDRESS(177+3,BG$2+1,,,"Instances") &amp; ":" &amp; ADDRESS(177+3,BG$2+1))),"max", MAX(INDIRECT(ADDRESS(177+3,BG$2+1,,,"Instances") &amp; ":" &amp; ADDRESS(177+3,BG$2+1))),"diff", MAX(INDIRECT(ADDRESS(177+3,BG$2+1,,,"Instances") &amp; ":" &amp; ADDRESS(177+3,BG$2+1)))-MIN(INDIRECT(ADDRESS(177+3,BG$2+1,,,"Instances") &amp; ":" &amp; ADDRESS(177+3,BG$2+1))))</f>
        <v>0</v>
      </c>
      <c r="BH182">
        <f>IFERROR(SMALL(BG5:BG343,ROW()-ROW($BH$5)+1),"")</f>
        <v>0</v>
      </c>
      <c r="BJ182">
        <f>IFERROR(SUM(BH5:BH182),"")</f>
        <v>0</v>
      </c>
      <c r="BK182" cm="1">
        <f t="array" ref="BK182">_xlfn.SWITCH(Charts!$B$3,"average", AVERAGE(INDIRECT(ADDRESS(177+3,BK$2+1,,,"Instances") &amp; ":" &amp; ADDRESS(177+3,BK$2+1))),"median", MEDIAN(INDIRECT(ADDRESS(177+3,BK$2+1,,,"Instances") &amp; ":" &amp; ADDRESS(177+3,BK$2+1))),"min", MIN(INDIRECT(ADDRESS(177+3,BK$2+1,,,"Instances") &amp; ":" &amp; ADDRESS(177+3,BK$2+1))),"max", MAX(INDIRECT(ADDRESS(177+3,BK$2+1,,,"Instances") &amp; ":" &amp; ADDRESS(177+3,BK$2+1))),"diff", MAX(INDIRECT(ADDRESS(177+3,BK$2+1,,,"Instances") &amp; ":" &amp; ADDRESS(177+3,BK$2+1)))-MIN(INDIRECT(ADDRESS(177+3,BK$2+1,,,"Instances") &amp; ":" &amp; ADDRESS(177+3,BK$2+1))))</f>
        <v>0</v>
      </c>
      <c r="BL182">
        <f>IFERROR(SMALL(BK5:BK343,ROW()-ROW($BL$5)+1),"")</f>
        <v>0</v>
      </c>
      <c r="BN182">
        <f>IFERROR(SUM(BL5:BL182),"")</f>
        <v>0</v>
      </c>
      <c r="BO182" cm="1">
        <f t="array" ref="BO182">_xlfn.SWITCH(Charts!$B$3,"average", AVERAGE(INDIRECT(ADDRESS(177+3,BO$2+1,,,"Instances") &amp; ":" &amp; ADDRESS(177+3,BO$2+1))),"median", MEDIAN(INDIRECT(ADDRESS(177+3,BO$2+1,,,"Instances") &amp; ":" &amp; ADDRESS(177+3,BO$2+1))),"min", MIN(INDIRECT(ADDRESS(177+3,BO$2+1,,,"Instances") &amp; ":" &amp; ADDRESS(177+3,BO$2+1))),"max", MAX(INDIRECT(ADDRESS(177+3,BO$2+1,,,"Instances") &amp; ":" &amp; ADDRESS(177+3,BO$2+1))),"diff", MAX(INDIRECT(ADDRESS(177+3,BO$2+1,,,"Instances") &amp; ":" &amp; ADDRESS(177+3,BO$2+1)))-MIN(INDIRECT(ADDRESS(177+3,BO$2+1,,,"Instances") &amp; ":" &amp; ADDRESS(177+3,BO$2+1))))</f>
        <v>0</v>
      </c>
      <c r="BP182">
        <f>IFERROR(SMALL(BO5:BO343,ROW()-ROW($BP$5)+1),"")</f>
        <v>0</v>
      </c>
      <c r="BR182">
        <f>IFERROR(SUM(BP5:BP182),"")</f>
        <v>0</v>
      </c>
      <c r="BU182">
        <f>IF(Charts!$B$3="none",E1884,IF(AM1884="",NA(),AM1884))</f>
        <v>0</v>
      </c>
      <c r="BV182">
        <f>IF(Charts!$B$3="none",F1884,IF(AN1884="",NA(),AN1884))</f>
        <v>0</v>
      </c>
      <c r="BW182">
        <f>IF(Charts!$B$3="none",G1884,IF(AO1884="",NA(),AO1884))</f>
        <v>0</v>
      </c>
      <c r="BX182">
        <f>IF(Charts!$B$3="none",H1884,IF(AP1884="",NA(),AP1884))</f>
        <v>0</v>
      </c>
      <c r="BY182">
        <f>IF(Charts!$B$3="none",I1884,IF(AQ1884="",NA(),AQ1884))</f>
        <v>0</v>
      </c>
      <c r="BZ182">
        <f>IF(Charts!$B$3="none",J1884,IF(AR1884="",NA(),AR1884))</f>
        <v>0</v>
      </c>
      <c r="CA182">
        <f>IF(Charts!$B$3="none",K1884,IF(AS1884="",NA(),AS1884))</f>
        <v>0</v>
      </c>
      <c r="CB182">
        <f>IF(Charts!$B$3="none",L1884,IF(AT1884="",NA(),AT1884))</f>
        <v>0</v>
      </c>
      <c r="CC182">
        <f>IF(Charts!$B$3="none",M1884,IF(AU1884="",NA(),AU1884))</f>
        <v>0</v>
      </c>
      <c r="CD182">
        <f>IF(Charts!$B$3="none",N1884,IF(AV1884="",NA(),AV1884))</f>
        <v>0</v>
      </c>
      <c r="CE182">
        <f>IF(Charts!$B$3="none",O1884,IF(AW1884="",NA(),AW1884))</f>
        <v>0</v>
      </c>
      <c r="CF182">
        <f>IF(Charts!$B$3="none",P1884,IF(AX1884="",NA(),AX1884))</f>
        <v>0</v>
      </c>
      <c r="CG182">
        <f>IF(Charts!$B$3="none",Q1884,IF(AY1884="",NA(),AY1884))</f>
        <v>0</v>
      </c>
      <c r="CH182">
        <f>IF(Charts!$B$3="none",R1884,IF(AZ1884="",NA(),AZ1884))</f>
        <v>0</v>
      </c>
      <c r="CI182">
        <f>IF(Charts!$B$3="none",S1884,IF(BA1884="",NA(),BA1884))</f>
        <v>0</v>
      </c>
      <c r="CJ182">
        <f>IF(Charts!$B$3="none",T1884,IF(BB1884="",NA(),BB1884))</f>
        <v>0</v>
      </c>
      <c r="CK182">
        <f>IF(Charts!$B$3="none",U1884,IF(BC1884="",NA(),BC1884))</f>
        <v>0</v>
      </c>
      <c r="CL182">
        <f>IF(Charts!$B$3="none",V1884,IF(BD1884="",NA(),BD1884))</f>
        <v>0</v>
      </c>
      <c r="CM182">
        <f>IF(Charts!$B$3="none",W1884,IF(BE1884="",NA(),BE1884))</f>
        <v>0</v>
      </c>
      <c r="CN182">
        <f>IF(Charts!$B$3="none",X1884,IF(BF1884="",NA(),BF1884))</f>
        <v>0</v>
      </c>
      <c r="CO182">
        <f>IF(Charts!$B$3="none",Y1884,IF(BG1884="",NA(),BG1884))</f>
        <v>0</v>
      </c>
      <c r="CP182">
        <f>IF(Charts!$B$3="none",Z1884,IF(BH1884="",NA(),BH1884))</f>
        <v>0</v>
      </c>
      <c r="CQ182">
        <f>IF(Charts!$B$3="none",AA1884,IF(BI1884="",NA(),BI1884))</f>
        <v>0</v>
      </c>
      <c r="CR182">
        <f>IF(Charts!$B$3="none",AB1884,IF(BJ1884="",NA(),BJ1884))</f>
        <v>0</v>
      </c>
      <c r="CS182">
        <f>IF(Charts!$B$3="none",AC1884,IF(BK1884="",NA(),BK1884))</f>
        <v>0</v>
      </c>
      <c r="CT182">
        <f>IF(Charts!$B$3="none",AD1884,IF(BL1884="",NA(),BL1884))</f>
        <v>0</v>
      </c>
      <c r="CU182">
        <f>IF(Charts!$B$3="none",AE1884,IF(BM1884="",NA(),BM1884))</f>
        <v>0</v>
      </c>
      <c r="CV182">
        <f>IF(Charts!$B$3="none",AF1884,IF(BN1884="",NA(),BN1884))</f>
        <v>0</v>
      </c>
      <c r="CW182">
        <f>IF(Charts!$B$3="none",AG1884,IF(BO1884="",NA(),BO1884))</f>
        <v>0</v>
      </c>
      <c r="CX182">
        <f>IF(Charts!$B$3="none",AH1884,IF(BP1884="",NA(),BP1884))</f>
        <v>0</v>
      </c>
      <c r="CY182">
        <f>IF(Charts!$B$3="none",AI1884,IF(BQ1884="",NA(),BQ1884))</f>
        <v>0</v>
      </c>
      <c r="CZ182">
        <f>IF(Charts!$B$3="none",AJ1884,IF(BR1884="",NA(),BR1884))</f>
        <v>0</v>
      </c>
    </row>
    <row r="183" spans="4:104">
      <c r="D183">
        <v>179</v>
      </c>
      <c r="E183">
        <f>IF(INDIRECT(ADDRESS($D183+2,E$2+1,,,"Instances"))="","",INDIRECT(ADDRESS($D183+2,E$2+1,,,"Instances")))</f>
        <v>0</v>
      </c>
      <c r="F183">
        <f>IFERROR(SMALL(E5:E343,ROW()-ROW($F$5)+1),"")</f>
        <v>0</v>
      </c>
      <c r="H183">
        <f>IFERROR(SUM(F5:F183),"")</f>
        <v>0</v>
      </c>
      <c r="I183">
        <f>IF(INDIRECT(ADDRESS($D183+2,I$2+1,,,"Instances"))="","",INDIRECT(ADDRESS($D183+2,I$2+1,,,"Instances")))</f>
        <v>0</v>
      </c>
      <c r="J183">
        <f>IFERROR(SMALL(I5:I343,ROW()-ROW($J$5)+1),"")</f>
        <v>0</v>
      </c>
      <c r="L183">
        <f>IFERROR(SUM(J5:J183),"")</f>
        <v>0</v>
      </c>
      <c r="M183">
        <f>IF(INDIRECT(ADDRESS($D183+2,M$2+1,,,"Instances"))="","",INDIRECT(ADDRESS($D183+2,M$2+1,,,"Instances")))</f>
        <v>0</v>
      </c>
      <c r="N183">
        <f>IFERROR(SMALL(M5:M343,ROW()-ROW($N$5)+1),"")</f>
        <v>0</v>
      </c>
      <c r="P183">
        <f>IFERROR(SUM(N5:N183),"")</f>
        <v>0</v>
      </c>
      <c r="Q183">
        <f>IF(INDIRECT(ADDRESS($D183+2,Q$2+1,,,"Instances"))="","",INDIRECT(ADDRESS($D183+2,Q$2+1,,,"Instances")))</f>
        <v>0</v>
      </c>
      <c r="R183">
        <f>IFERROR(SMALL(Q5:Q343,ROW()-ROW($R$5)+1),"")</f>
        <v>0</v>
      </c>
      <c r="T183">
        <f>IFERROR(SUM(R5:R183),"")</f>
        <v>0</v>
      </c>
      <c r="U183">
        <f>IF(INDIRECT(ADDRESS($D183+2,U$2+1,,,"Instances"))="","",INDIRECT(ADDRESS($D183+2,U$2+1,,,"Instances")))</f>
        <v>0</v>
      </c>
      <c r="V183">
        <f>IFERROR(SMALL(U5:U343,ROW()-ROW($V$5)+1),"")</f>
        <v>0</v>
      </c>
      <c r="X183">
        <f>IFERROR(SUM(V5:V183),"")</f>
        <v>0</v>
      </c>
      <c r="Y183">
        <f>IF(INDIRECT(ADDRESS($D183+2,Y$2+1,,,"Instances"))="","",INDIRECT(ADDRESS($D183+2,Y$2+1,,,"Instances")))</f>
        <v>0</v>
      </c>
      <c r="Z183">
        <f>IFERROR(SMALL(Y5:Y343,ROW()-ROW($Z$5)+1),"")</f>
        <v>0</v>
      </c>
      <c r="AB183">
        <f>IFERROR(SUM(Z5:Z183),"")</f>
        <v>0</v>
      </c>
      <c r="AC183">
        <f>IF(INDIRECT(ADDRESS($D183+2,AC$2+1,,,"Instances"))="","",INDIRECT(ADDRESS($D183+2,AC$2+1,,,"Instances")))</f>
        <v>0</v>
      </c>
      <c r="AD183">
        <f>IFERROR(SMALL(AC5:AC343,ROW()-ROW($AD$5)+1),"")</f>
        <v>0</v>
      </c>
      <c r="AF183">
        <f>IFERROR(SUM(AD5:AD183),"")</f>
        <v>0</v>
      </c>
      <c r="AG183">
        <f>IF(INDIRECT(ADDRESS($D183+2,AG$2+1,,,"Instances"))="","",INDIRECT(ADDRESS($D183+2,AG$2+1,,,"Instances")))</f>
        <v>0</v>
      </c>
      <c r="AH183">
        <f>IFERROR(SMALL(AG5:AG343,ROW()-ROW($AH$5)+1),"")</f>
        <v>0</v>
      </c>
      <c r="AJ183">
        <f>IFERROR(SUM(AH5:AH183),"")</f>
        <v>0</v>
      </c>
      <c r="AL183">
        <v>179</v>
      </c>
      <c r="AM183" cm="1">
        <f t="array" ref="AM183">_xlfn.SWITCH(Charts!$B$3,"average", AVERAGE(INDIRECT(ADDRESS(178+3,AM$2+1,,,"Instances") &amp; ":" &amp; ADDRESS(178+3,AM$2+1))),"median", MEDIAN(INDIRECT(ADDRESS(178+3,AM$2+1,,,"Instances") &amp; ":" &amp; ADDRESS(178+3,AM$2+1))),"min", MIN(INDIRECT(ADDRESS(178+3,AM$2+1,,,"Instances") &amp; ":" &amp; ADDRESS(178+3,AM$2+1))),"max", MAX(INDIRECT(ADDRESS(178+3,AM$2+1,,,"Instances") &amp; ":" &amp; ADDRESS(178+3,AM$2+1))),"diff", MAX(INDIRECT(ADDRESS(178+3,AM$2+1,,,"Instances") &amp; ":" &amp; ADDRESS(178+3,AM$2+1)))-MIN(INDIRECT(ADDRESS(178+3,AM$2+1,,,"Instances") &amp; ":" &amp; ADDRESS(178+3,AM$2+1))))</f>
        <v>0</v>
      </c>
      <c r="AN183">
        <f>IFERROR(SMALL(AM5:AM343,ROW()-ROW($AN$5)+1),"")</f>
        <v>0</v>
      </c>
      <c r="AP183">
        <f>IFERROR(SUM(AN5:AN183),"")</f>
        <v>0</v>
      </c>
      <c r="AQ183" cm="1">
        <f t="array" ref="AQ183">_xlfn.SWITCH(Charts!$B$3,"average", AVERAGE(INDIRECT(ADDRESS(178+3,AQ$2+1,,,"Instances") &amp; ":" &amp; ADDRESS(178+3,AQ$2+1))),"median", MEDIAN(INDIRECT(ADDRESS(178+3,AQ$2+1,,,"Instances") &amp; ":" &amp; ADDRESS(178+3,AQ$2+1))),"min", MIN(INDIRECT(ADDRESS(178+3,AQ$2+1,,,"Instances") &amp; ":" &amp; ADDRESS(178+3,AQ$2+1))),"max", MAX(INDIRECT(ADDRESS(178+3,AQ$2+1,,,"Instances") &amp; ":" &amp; ADDRESS(178+3,AQ$2+1))),"diff", MAX(INDIRECT(ADDRESS(178+3,AQ$2+1,,,"Instances") &amp; ":" &amp; ADDRESS(178+3,AQ$2+1)))-MIN(INDIRECT(ADDRESS(178+3,AQ$2+1,,,"Instances") &amp; ":" &amp; ADDRESS(178+3,AQ$2+1))))</f>
        <v>0</v>
      </c>
      <c r="AR183">
        <f>IFERROR(SMALL(AQ5:AQ343,ROW()-ROW($AR$5)+1),"")</f>
        <v>0</v>
      </c>
      <c r="AT183">
        <f>IFERROR(SUM(AR5:AR183),"")</f>
        <v>0</v>
      </c>
      <c r="AU183" cm="1">
        <f t="array" ref="AU183">_xlfn.SWITCH(Charts!$B$3,"average", AVERAGE(INDIRECT(ADDRESS(178+3,AU$2+1,,,"Instances") &amp; ":" &amp; ADDRESS(178+3,AU$2+1))),"median", MEDIAN(INDIRECT(ADDRESS(178+3,AU$2+1,,,"Instances") &amp; ":" &amp; ADDRESS(178+3,AU$2+1))),"min", MIN(INDIRECT(ADDRESS(178+3,AU$2+1,,,"Instances") &amp; ":" &amp; ADDRESS(178+3,AU$2+1))),"max", MAX(INDIRECT(ADDRESS(178+3,AU$2+1,,,"Instances") &amp; ":" &amp; ADDRESS(178+3,AU$2+1))),"diff", MAX(INDIRECT(ADDRESS(178+3,AU$2+1,,,"Instances") &amp; ":" &amp; ADDRESS(178+3,AU$2+1)))-MIN(INDIRECT(ADDRESS(178+3,AU$2+1,,,"Instances") &amp; ":" &amp; ADDRESS(178+3,AU$2+1))))</f>
        <v>0</v>
      </c>
      <c r="AV183">
        <f>IFERROR(SMALL(AU5:AU343,ROW()-ROW($AV$5)+1),"")</f>
        <v>0</v>
      </c>
      <c r="AX183">
        <f>IFERROR(SUM(AV5:AV183),"")</f>
        <v>0</v>
      </c>
      <c r="AY183" cm="1">
        <f t="array" ref="AY183">_xlfn.SWITCH(Charts!$B$3,"average", AVERAGE(INDIRECT(ADDRESS(178+3,AY$2+1,,,"Instances") &amp; ":" &amp; ADDRESS(178+3,AY$2+1))),"median", MEDIAN(INDIRECT(ADDRESS(178+3,AY$2+1,,,"Instances") &amp; ":" &amp; ADDRESS(178+3,AY$2+1))),"min", MIN(INDIRECT(ADDRESS(178+3,AY$2+1,,,"Instances") &amp; ":" &amp; ADDRESS(178+3,AY$2+1))),"max", MAX(INDIRECT(ADDRESS(178+3,AY$2+1,,,"Instances") &amp; ":" &amp; ADDRESS(178+3,AY$2+1))),"diff", MAX(INDIRECT(ADDRESS(178+3,AY$2+1,,,"Instances") &amp; ":" &amp; ADDRESS(178+3,AY$2+1)))-MIN(INDIRECT(ADDRESS(178+3,AY$2+1,,,"Instances") &amp; ":" &amp; ADDRESS(178+3,AY$2+1))))</f>
        <v>0</v>
      </c>
      <c r="AZ183">
        <f>IFERROR(SMALL(AY5:AY343,ROW()-ROW($AZ$5)+1),"")</f>
        <v>0</v>
      </c>
      <c r="BB183">
        <f>IFERROR(SUM(AZ5:AZ183),"")</f>
        <v>0</v>
      </c>
      <c r="BC183" cm="1">
        <f t="array" ref="BC183">_xlfn.SWITCH(Charts!$B$3,"average", AVERAGE(INDIRECT(ADDRESS(178+3,BC$2+1,,,"Instances") &amp; ":" &amp; ADDRESS(178+3,BC$2+1))),"median", MEDIAN(INDIRECT(ADDRESS(178+3,BC$2+1,,,"Instances") &amp; ":" &amp; ADDRESS(178+3,BC$2+1))),"min", MIN(INDIRECT(ADDRESS(178+3,BC$2+1,,,"Instances") &amp; ":" &amp; ADDRESS(178+3,BC$2+1))),"max", MAX(INDIRECT(ADDRESS(178+3,BC$2+1,,,"Instances") &amp; ":" &amp; ADDRESS(178+3,BC$2+1))),"diff", MAX(INDIRECT(ADDRESS(178+3,BC$2+1,,,"Instances") &amp; ":" &amp; ADDRESS(178+3,BC$2+1)))-MIN(INDIRECT(ADDRESS(178+3,BC$2+1,,,"Instances") &amp; ":" &amp; ADDRESS(178+3,BC$2+1))))</f>
        <v>0</v>
      </c>
      <c r="BD183">
        <f>IFERROR(SMALL(BC5:BC343,ROW()-ROW($BD$5)+1),"")</f>
        <v>0</v>
      </c>
      <c r="BF183">
        <f>IFERROR(SUM(BD5:BD183),"")</f>
        <v>0</v>
      </c>
      <c r="BG183" cm="1">
        <f t="array" ref="BG183">_xlfn.SWITCH(Charts!$B$3,"average", AVERAGE(INDIRECT(ADDRESS(178+3,BG$2+1,,,"Instances") &amp; ":" &amp; ADDRESS(178+3,BG$2+1))),"median", MEDIAN(INDIRECT(ADDRESS(178+3,BG$2+1,,,"Instances") &amp; ":" &amp; ADDRESS(178+3,BG$2+1))),"min", MIN(INDIRECT(ADDRESS(178+3,BG$2+1,,,"Instances") &amp; ":" &amp; ADDRESS(178+3,BG$2+1))),"max", MAX(INDIRECT(ADDRESS(178+3,BG$2+1,,,"Instances") &amp; ":" &amp; ADDRESS(178+3,BG$2+1))),"diff", MAX(INDIRECT(ADDRESS(178+3,BG$2+1,,,"Instances") &amp; ":" &amp; ADDRESS(178+3,BG$2+1)))-MIN(INDIRECT(ADDRESS(178+3,BG$2+1,,,"Instances") &amp; ":" &amp; ADDRESS(178+3,BG$2+1))))</f>
        <v>0</v>
      </c>
      <c r="BH183">
        <f>IFERROR(SMALL(BG5:BG343,ROW()-ROW($BH$5)+1),"")</f>
        <v>0</v>
      </c>
      <c r="BJ183">
        <f>IFERROR(SUM(BH5:BH183),"")</f>
        <v>0</v>
      </c>
      <c r="BK183" cm="1">
        <f t="array" ref="BK183">_xlfn.SWITCH(Charts!$B$3,"average", AVERAGE(INDIRECT(ADDRESS(178+3,BK$2+1,,,"Instances") &amp; ":" &amp; ADDRESS(178+3,BK$2+1))),"median", MEDIAN(INDIRECT(ADDRESS(178+3,BK$2+1,,,"Instances") &amp; ":" &amp; ADDRESS(178+3,BK$2+1))),"min", MIN(INDIRECT(ADDRESS(178+3,BK$2+1,,,"Instances") &amp; ":" &amp; ADDRESS(178+3,BK$2+1))),"max", MAX(INDIRECT(ADDRESS(178+3,BK$2+1,,,"Instances") &amp; ":" &amp; ADDRESS(178+3,BK$2+1))),"diff", MAX(INDIRECT(ADDRESS(178+3,BK$2+1,,,"Instances") &amp; ":" &amp; ADDRESS(178+3,BK$2+1)))-MIN(INDIRECT(ADDRESS(178+3,BK$2+1,,,"Instances") &amp; ":" &amp; ADDRESS(178+3,BK$2+1))))</f>
        <v>0</v>
      </c>
      <c r="BL183">
        <f>IFERROR(SMALL(BK5:BK343,ROW()-ROW($BL$5)+1),"")</f>
        <v>0</v>
      </c>
      <c r="BN183">
        <f>IFERROR(SUM(BL5:BL183),"")</f>
        <v>0</v>
      </c>
      <c r="BO183" cm="1">
        <f t="array" ref="BO183">_xlfn.SWITCH(Charts!$B$3,"average", AVERAGE(INDIRECT(ADDRESS(178+3,BO$2+1,,,"Instances") &amp; ":" &amp; ADDRESS(178+3,BO$2+1))),"median", MEDIAN(INDIRECT(ADDRESS(178+3,BO$2+1,,,"Instances") &amp; ":" &amp; ADDRESS(178+3,BO$2+1))),"min", MIN(INDIRECT(ADDRESS(178+3,BO$2+1,,,"Instances") &amp; ":" &amp; ADDRESS(178+3,BO$2+1))),"max", MAX(INDIRECT(ADDRESS(178+3,BO$2+1,,,"Instances") &amp; ":" &amp; ADDRESS(178+3,BO$2+1))),"diff", MAX(INDIRECT(ADDRESS(178+3,BO$2+1,,,"Instances") &amp; ":" &amp; ADDRESS(178+3,BO$2+1)))-MIN(INDIRECT(ADDRESS(178+3,BO$2+1,,,"Instances") &amp; ":" &amp; ADDRESS(178+3,BO$2+1))))</f>
        <v>0</v>
      </c>
      <c r="BP183">
        <f>IFERROR(SMALL(BO5:BO343,ROW()-ROW($BP$5)+1),"")</f>
        <v>0</v>
      </c>
      <c r="BR183">
        <f>IFERROR(SUM(BP5:BP183),"")</f>
        <v>0</v>
      </c>
      <c r="BU183">
        <f>IF(Charts!$B$3="none",E1885,IF(AM1885="",NA(),AM1885))</f>
        <v>0</v>
      </c>
      <c r="BV183">
        <f>IF(Charts!$B$3="none",F1885,IF(AN1885="",NA(),AN1885))</f>
        <v>0</v>
      </c>
      <c r="BW183">
        <f>IF(Charts!$B$3="none",G1885,IF(AO1885="",NA(),AO1885))</f>
        <v>0</v>
      </c>
      <c r="BX183">
        <f>IF(Charts!$B$3="none",H1885,IF(AP1885="",NA(),AP1885))</f>
        <v>0</v>
      </c>
      <c r="BY183">
        <f>IF(Charts!$B$3="none",I1885,IF(AQ1885="",NA(),AQ1885))</f>
        <v>0</v>
      </c>
      <c r="BZ183">
        <f>IF(Charts!$B$3="none",J1885,IF(AR1885="",NA(),AR1885))</f>
        <v>0</v>
      </c>
      <c r="CA183">
        <f>IF(Charts!$B$3="none",K1885,IF(AS1885="",NA(),AS1885))</f>
        <v>0</v>
      </c>
      <c r="CB183">
        <f>IF(Charts!$B$3="none",L1885,IF(AT1885="",NA(),AT1885))</f>
        <v>0</v>
      </c>
      <c r="CC183">
        <f>IF(Charts!$B$3="none",M1885,IF(AU1885="",NA(),AU1885))</f>
        <v>0</v>
      </c>
      <c r="CD183">
        <f>IF(Charts!$B$3="none",N1885,IF(AV1885="",NA(),AV1885))</f>
        <v>0</v>
      </c>
      <c r="CE183">
        <f>IF(Charts!$B$3="none",O1885,IF(AW1885="",NA(),AW1885))</f>
        <v>0</v>
      </c>
      <c r="CF183">
        <f>IF(Charts!$B$3="none",P1885,IF(AX1885="",NA(),AX1885))</f>
        <v>0</v>
      </c>
      <c r="CG183">
        <f>IF(Charts!$B$3="none",Q1885,IF(AY1885="",NA(),AY1885))</f>
        <v>0</v>
      </c>
      <c r="CH183">
        <f>IF(Charts!$B$3="none",R1885,IF(AZ1885="",NA(),AZ1885))</f>
        <v>0</v>
      </c>
      <c r="CI183">
        <f>IF(Charts!$B$3="none",S1885,IF(BA1885="",NA(),BA1885))</f>
        <v>0</v>
      </c>
      <c r="CJ183">
        <f>IF(Charts!$B$3="none",T1885,IF(BB1885="",NA(),BB1885))</f>
        <v>0</v>
      </c>
      <c r="CK183">
        <f>IF(Charts!$B$3="none",U1885,IF(BC1885="",NA(),BC1885))</f>
        <v>0</v>
      </c>
      <c r="CL183">
        <f>IF(Charts!$B$3="none",V1885,IF(BD1885="",NA(),BD1885))</f>
        <v>0</v>
      </c>
      <c r="CM183">
        <f>IF(Charts!$B$3="none",W1885,IF(BE1885="",NA(),BE1885))</f>
        <v>0</v>
      </c>
      <c r="CN183">
        <f>IF(Charts!$B$3="none",X1885,IF(BF1885="",NA(),BF1885))</f>
        <v>0</v>
      </c>
      <c r="CO183">
        <f>IF(Charts!$B$3="none",Y1885,IF(BG1885="",NA(),BG1885))</f>
        <v>0</v>
      </c>
      <c r="CP183">
        <f>IF(Charts!$B$3="none",Z1885,IF(BH1885="",NA(),BH1885))</f>
        <v>0</v>
      </c>
      <c r="CQ183">
        <f>IF(Charts!$B$3="none",AA1885,IF(BI1885="",NA(),BI1885))</f>
        <v>0</v>
      </c>
      <c r="CR183">
        <f>IF(Charts!$B$3="none",AB1885,IF(BJ1885="",NA(),BJ1885))</f>
        <v>0</v>
      </c>
      <c r="CS183">
        <f>IF(Charts!$B$3="none",AC1885,IF(BK1885="",NA(),BK1885))</f>
        <v>0</v>
      </c>
      <c r="CT183">
        <f>IF(Charts!$B$3="none",AD1885,IF(BL1885="",NA(),BL1885))</f>
        <v>0</v>
      </c>
      <c r="CU183">
        <f>IF(Charts!$B$3="none",AE1885,IF(BM1885="",NA(),BM1885))</f>
        <v>0</v>
      </c>
      <c r="CV183">
        <f>IF(Charts!$B$3="none",AF1885,IF(BN1885="",NA(),BN1885))</f>
        <v>0</v>
      </c>
      <c r="CW183">
        <f>IF(Charts!$B$3="none",AG1885,IF(BO1885="",NA(),BO1885))</f>
        <v>0</v>
      </c>
      <c r="CX183">
        <f>IF(Charts!$B$3="none",AH1885,IF(BP1885="",NA(),BP1885))</f>
        <v>0</v>
      </c>
      <c r="CY183">
        <f>IF(Charts!$B$3="none",AI1885,IF(BQ1885="",NA(),BQ1885))</f>
        <v>0</v>
      </c>
      <c r="CZ183">
        <f>IF(Charts!$B$3="none",AJ1885,IF(BR1885="",NA(),BR1885))</f>
        <v>0</v>
      </c>
    </row>
    <row r="184" spans="4:104">
      <c r="D184">
        <v>180</v>
      </c>
      <c r="E184">
        <f>IF(INDIRECT(ADDRESS($D184+2,E$2+1,,,"Instances"))="","",INDIRECT(ADDRESS($D184+2,E$2+1,,,"Instances")))</f>
        <v>0</v>
      </c>
      <c r="F184">
        <f>IFERROR(SMALL(E5:E343,ROW()-ROW($F$5)+1),"")</f>
        <v>0</v>
      </c>
      <c r="H184">
        <f>IFERROR(SUM(F5:F184),"")</f>
        <v>0</v>
      </c>
      <c r="I184">
        <f>IF(INDIRECT(ADDRESS($D184+2,I$2+1,,,"Instances"))="","",INDIRECT(ADDRESS($D184+2,I$2+1,,,"Instances")))</f>
        <v>0</v>
      </c>
      <c r="J184">
        <f>IFERROR(SMALL(I5:I343,ROW()-ROW($J$5)+1),"")</f>
        <v>0</v>
      </c>
      <c r="L184">
        <f>IFERROR(SUM(J5:J184),"")</f>
        <v>0</v>
      </c>
      <c r="M184">
        <f>IF(INDIRECT(ADDRESS($D184+2,M$2+1,,,"Instances"))="","",INDIRECT(ADDRESS($D184+2,M$2+1,,,"Instances")))</f>
        <v>0</v>
      </c>
      <c r="N184">
        <f>IFERROR(SMALL(M5:M343,ROW()-ROW($N$5)+1),"")</f>
        <v>0</v>
      </c>
      <c r="P184">
        <f>IFERROR(SUM(N5:N184),"")</f>
        <v>0</v>
      </c>
      <c r="Q184">
        <f>IF(INDIRECT(ADDRESS($D184+2,Q$2+1,,,"Instances"))="","",INDIRECT(ADDRESS($D184+2,Q$2+1,,,"Instances")))</f>
        <v>0</v>
      </c>
      <c r="R184">
        <f>IFERROR(SMALL(Q5:Q343,ROW()-ROW($R$5)+1),"")</f>
        <v>0</v>
      </c>
      <c r="T184">
        <f>IFERROR(SUM(R5:R184),"")</f>
        <v>0</v>
      </c>
      <c r="U184">
        <f>IF(INDIRECT(ADDRESS($D184+2,U$2+1,,,"Instances"))="","",INDIRECT(ADDRESS($D184+2,U$2+1,,,"Instances")))</f>
        <v>0</v>
      </c>
      <c r="V184">
        <f>IFERROR(SMALL(U5:U343,ROW()-ROW($V$5)+1),"")</f>
        <v>0</v>
      </c>
      <c r="X184">
        <f>IFERROR(SUM(V5:V184),"")</f>
        <v>0</v>
      </c>
      <c r="Y184">
        <f>IF(INDIRECT(ADDRESS($D184+2,Y$2+1,,,"Instances"))="","",INDIRECT(ADDRESS($D184+2,Y$2+1,,,"Instances")))</f>
        <v>0</v>
      </c>
      <c r="Z184">
        <f>IFERROR(SMALL(Y5:Y343,ROW()-ROW($Z$5)+1),"")</f>
        <v>0</v>
      </c>
      <c r="AB184">
        <f>IFERROR(SUM(Z5:Z184),"")</f>
        <v>0</v>
      </c>
      <c r="AC184">
        <f>IF(INDIRECT(ADDRESS($D184+2,AC$2+1,,,"Instances"))="","",INDIRECT(ADDRESS($D184+2,AC$2+1,,,"Instances")))</f>
        <v>0</v>
      </c>
      <c r="AD184">
        <f>IFERROR(SMALL(AC5:AC343,ROW()-ROW($AD$5)+1),"")</f>
        <v>0</v>
      </c>
      <c r="AF184">
        <f>IFERROR(SUM(AD5:AD184),"")</f>
        <v>0</v>
      </c>
      <c r="AG184">
        <f>IF(INDIRECT(ADDRESS($D184+2,AG$2+1,,,"Instances"))="","",INDIRECT(ADDRESS($D184+2,AG$2+1,,,"Instances")))</f>
        <v>0</v>
      </c>
      <c r="AH184">
        <f>IFERROR(SMALL(AG5:AG343,ROW()-ROW($AH$5)+1),"")</f>
        <v>0</v>
      </c>
      <c r="AJ184">
        <f>IFERROR(SUM(AH5:AH184),"")</f>
        <v>0</v>
      </c>
      <c r="AL184">
        <v>180</v>
      </c>
      <c r="AM184" cm="1">
        <f t="array" ref="AM184">_xlfn.SWITCH(Charts!$B$3,"average", AVERAGE(INDIRECT(ADDRESS(179+3,AM$2+1,,,"Instances") &amp; ":" &amp; ADDRESS(179+3,AM$2+1))),"median", MEDIAN(INDIRECT(ADDRESS(179+3,AM$2+1,,,"Instances") &amp; ":" &amp; ADDRESS(179+3,AM$2+1))),"min", MIN(INDIRECT(ADDRESS(179+3,AM$2+1,,,"Instances") &amp; ":" &amp; ADDRESS(179+3,AM$2+1))),"max", MAX(INDIRECT(ADDRESS(179+3,AM$2+1,,,"Instances") &amp; ":" &amp; ADDRESS(179+3,AM$2+1))),"diff", MAX(INDIRECT(ADDRESS(179+3,AM$2+1,,,"Instances") &amp; ":" &amp; ADDRESS(179+3,AM$2+1)))-MIN(INDIRECT(ADDRESS(179+3,AM$2+1,,,"Instances") &amp; ":" &amp; ADDRESS(179+3,AM$2+1))))</f>
        <v>0</v>
      </c>
      <c r="AN184">
        <f>IFERROR(SMALL(AM5:AM343,ROW()-ROW($AN$5)+1),"")</f>
        <v>0</v>
      </c>
      <c r="AP184">
        <f>IFERROR(SUM(AN5:AN184),"")</f>
        <v>0</v>
      </c>
      <c r="AQ184" cm="1">
        <f t="array" ref="AQ184">_xlfn.SWITCH(Charts!$B$3,"average", AVERAGE(INDIRECT(ADDRESS(179+3,AQ$2+1,,,"Instances") &amp; ":" &amp; ADDRESS(179+3,AQ$2+1))),"median", MEDIAN(INDIRECT(ADDRESS(179+3,AQ$2+1,,,"Instances") &amp; ":" &amp; ADDRESS(179+3,AQ$2+1))),"min", MIN(INDIRECT(ADDRESS(179+3,AQ$2+1,,,"Instances") &amp; ":" &amp; ADDRESS(179+3,AQ$2+1))),"max", MAX(INDIRECT(ADDRESS(179+3,AQ$2+1,,,"Instances") &amp; ":" &amp; ADDRESS(179+3,AQ$2+1))),"diff", MAX(INDIRECT(ADDRESS(179+3,AQ$2+1,,,"Instances") &amp; ":" &amp; ADDRESS(179+3,AQ$2+1)))-MIN(INDIRECT(ADDRESS(179+3,AQ$2+1,,,"Instances") &amp; ":" &amp; ADDRESS(179+3,AQ$2+1))))</f>
        <v>0</v>
      </c>
      <c r="AR184">
        <f>IFERROR(SMALL(AQ5:AQ343,ROW()-ROW($AR$5)+1),"")</f>
        <v>0</v>
      </c>
      <c r="AT184">
        <f>IFERROR(SUM(AR5:AR184),"")</f>
        <v>0</v>
      </c>
      <c r="AU184" cm="1">
        <f t="array" ref="AU184">_xlfn.SWITCH(Charts!$B$3,"average", AVERAGE(INDIRECT(ADDRESS(179+3,AU$2+1,,,"Instances") &amp; ":" &amp; ADDRESS(179+3,AU$2+1))),"median", MEDIAN(INDIRECT(ADDRESS(179+3,AU$2+1,,,"Instances") &amp; ":" &amp; ADDRESS(179+3,AU$2+1))),"min", MIN(INDIRECT(ADDRESS(179+3,AU$2+1,,,"Instances") &amp; ":" &amp; ADDRESS(179+3,AU$2+1))),"max", MAX(INDIRECT(ADDRESS(179+3,AU$2+1,,,"Instances") &amp; ":" &amp; ADDRESS(179+3,AU$2+1))),"diff", MAX(INDIRECT(ADDRESS(179+3,AU$2+1,,,"Instances") &amp; ":" &amp; ADDRESS(179+3,AU$2+1)))-MIN(INDIRECT(ADDRESS(179+3,AU$2+1,,,"Instances") &amp; ":" &amp; ADDRESS(179+3,AU$2+1))))</f>
        <v>0</v>
      </c>
      <c r="AV184">
        <f>IFERROR(SMALL(AU5:AU343,ROW()-ROW($AV$5)+1),"")</f>
        <v>0</v>
      </c>
      <c r="AX184">
        <f>IFERROR(SUM(AV5:AV184),"")</f>
        <v>0</v>
      </c>
      <c r="AY184" cm="1">
        <f t="array" ref="AY184">_xlfn.SWITCH(Charts!$B$3,"average", AVERAGE(INDIRECT(ADDRESS(179+3,AY$2+1,,,"Instances") &amp; ":" &amp; ADDRESS(179+3,AY$2+1))),"median", MEDIAN(INDIRECT(ADDRESS(179+3,AY$2+1,,,"Instances") &amp; ":" &amp; ADDRESS(179+3,AY$2+1))),"min", MIN(INDIRECT(ADDRESS(179+3,AY$2+1,,,"Instances") &amp; ":" &amp; ADDRESS(179+3,AY$2+1))),"max", MAX(INDIRECT(ADDRESS(179+3,AY$2+1,,,"Instances") &amp; ":" &amp; ADDRESS(179+3,AY$2+1))),"diff", MAX(INDIRECT(ADDRESS(179+3,AY$2+1,,,"Instances") &amp; ":" &amp; ADDRESS(179+3,AY$2+1)))-MIN(INDIRECT(ADDRESS(179+3,AY$2+1,,,"Instances") &amp; ":" &amp; ADDRESS(179+3,AY$2+1))))</f>
        <v>0</v>
      </c>
      <c r="AZ184">
        <f>IFERROR(SMALL(AY5:AY343,ROW()-ROW($AZ$5)+1),"")</f>
        <v>0</v>
      </c>
      <c r="BB184">
        <f>IFERROR(SUM(AZ5:AZ184),"")</f>
        <v>0</v>
      </c>
      <c r="BC184" cm="1">
        <f t="array" ref="BC184">_xlfn.SWITCH(Charts!$B$3,"average", AVERAGE(INDIRECT(ADDRESS(179+3,BC$2+1,,,"Instances") &amp; ":" &amp; ADDRESS(179+3,BC$2+1))),"median", MEDIAN(INDIRECT(ADDRESS(179+3,BC$2+1,,,"Instances") &amp; ":" &amp; ADDRESS(179+3,BC$2+1))),"min", MIN(INDIRECT(ADDRESS(179+3,BC$2+1,,,"Instances") &amp; ":" &amp; ADDRESS(179+3,BC$2+1))),"max", MAX(INDIRECT(ADDRESS(179+3,BC$2+1,,,"Instances") &amp; ":" &amp; ADDRESS(179+3,BC$2+1))),"diff", MAX(INDIRECT(ADDRESS(179+3,BC$2+1,,,"Instances") &amp; ":" &amp; ADDRESS(179+3,BC$2+1)))-MIN(INDIRECT(ADDRESS(179+3,BC$2+1,,,"Instances") &amp; ":" &amp; ADDRESS(179+3,BC$2+1))))</f>
        <v>0</v>
      </c>
      <c r="BD184">
        <f>IFERROR(SMALL(BC5:BC343,ROW()-ROW($BD$5)+1),"")</f>
        <v>0</v>
      </c>
      <c r="BF184">
        <f>IFERROR(SUM(BD5:BD184),"")</f>
        <v>0</v>
      </c>
      <c r="BG184" cm="1">
        <f t="array" ref="BG184">_xlfn.SWITCH(Charts!$B$3,"average", AVERAGE(INDIRECT(ADDRESS(179+3,BG$2+1,,,"Instances") &amp; ":" &amp; ADDRESS(179+3,BG$2+1))),"median", MEDIAN(INDIRECT(ADDRESS(179+3,BG$2+1,,,"Instances") &amp; ":" &amp; ADDRESS(179+3,BG$2+1))),"min", MIN(INDIRECT(ADDRESS(179+3,BG$2+1,,,"Instances") &amp; ":" &amp; ADDRESS(179+3,BG$2+1))),"max", MAX(INDIRECT(ADDRESS(179+3,BG$2+1,,,"Instances") &amp; ":" &amp; ADDRESS(179+3,BG$2+1))),"diff", MAX(INDIRECT(ADDRESS(179+3,BG$2+1,,,"Instances") &amp; ":" &amp; ADDRESS(179+3,BG$2+1)))-MIN(INDIRECT(ADDRESS(179+3,BG$2+1,,,"Instances") &amp; ":" &amp; ADDRESS(179+3,BG$2+1))))</f>
        <v>0</v>
      </c>
      <c r="BH184">
        <f>IFERROR(SMALL(BG5:BG343,ROW()-ROW($BH$5)+1),"")</f>
        <v>0</v>
      </c>
      <c r="BJ184">
        <f>IFERROR(SUM(BH5:BH184),"")</f>
        <v>0</v>
      </c>
      <c r="BK184" cm="1">
        <f t="array" ref="BK184">_xlfn.SWITCH(Charts!$B$3,"average", AVERAGE(INDIRECT(ADDRESS(179+3,BK$2+1,,,"Instances") &amp; ":" &amp; ADDRESS(179+3,BK$2+1))),"median", MEDIAN(INDIRECT(ADDRESS(179+3,BK$2+1,,,"Instances") &amp; ":" &amp; ADDRESS(179+3,BK$2+1))),"min", MIN(INDIRECT(ADDRESS(179+3,BK$2+1,,,"Instances") &amp; ":" &amp; ADDRESS(179+3,BK$2+1))),"max", MAX(INDIRECT(ADDRESS(179+3,BK$2+1,,,"Instances") &amp; ":" &amp; ADDRESS(179+3,BK$2+1))),"diff", MAX(INDIRECT(ADDRESS(179+3,BK$2+1,,,"Instances") &amp; ":" &amp; ADDRESS(179+3,BK$2+1)))-MIN(INDIRECT(ADDRESS(179+3,BK$2+1,,,"Instances") &amp; ":" &amp; ADDRESS(179+3,BK$2+1))))</f>
        <v>0</v>
      </c>
      <c r="BL184">
        <f>IFERROR(SMALL(BK5:BK343,ROW()-ROW($BL$5)+1),"")</f>
        <v>0</v>
      </c>
      <c r="BN184">
        <f>IFERROR(SUM(BL5:BL184),"")</f>
        <v>0</v>
      </c>
      <c r="BO184" cm="1">
        <f t="array" ref="BO184">_xlfn.SWITCH(Charts!$B$3,"average", AVERAGE(INDIRECT(ADDRESS(179+3,BO$2+1,,,"Instances") &amp; ":" &amp; ADDRESS(179+3,BO$2+1))),"median", MEDIAN(INDIRECT(ADDRESS(179+3,BO$2+1,,,"Instances") &amp; ":" &amp; ADDRESS(179+3,BO$2+1))),"min", MIN(INDIRECT(ADDRESS(179+3,BO$2+1,,,"Instances") &amp; ":" &amp; ADDRESS(179+3,BO$2+1))),"max", MAX(INDIRECT(ADDRESS(179+3,BO$2+1,,,"Instances") &amp; ":" &amp; ADDRESS(179+3,BO$2+1))),"diff", MAX(INDIRECT(ADDRESS(179+3,BO$2+1,,,"Instances") &amp; ":" &amp; ADDRESS(179+3,BO$2+1)))-MIN(INDIRECT(ADDRESS(179+3,BO$2+1,,,"Instances") &amp; ":" &amp; ADDRESS(179+3,BO$2+1))))</f>
        <v>0</v>
      </c>
      <c r="BP184">
        <f>IFERROR(SMALL(BO5:BO343,ROW()-ROW($BP$5)+1),"")</f>
        <v>0</v>
      </c>
      <c r="BR184">
        <f>IFERROR(SUM(BP5:BP184),"")</f>
        <v>0</v>
      </c>
      <c r="BU184">
        <f>IF(Charts!$B$3="none",E1886,IF(AM1886="",NA(),AM1886))</f>
        <v>0</v>
      </c>
      <c r="BV184">
        <f>IF(Charts!$B$3="none",F1886,IF(AN1886="",NA(),AN1886))</f>
        <v>0</v>
      </c>
      <c r="BW184">
        <f>IF(Charts!$B$3="none",G1886,IF(AO1886="",NA(),AO1886))</f>
        <v>0</v>
      </c>
      <c r="BX184">
        <f>IF(Charts!$B$3="none",H1886,IF(AP1886="",NA(),AP1886))</f>
        <v>0</v>
      </c>
      <c r="BY184">
        <f>IF(Charts!$B$3="none",I1886,IF(AQ1886="",NA(),AQ1886))</f>
        <v>0</v>
      </c>
      <c r="BZ184">
        <f>IF(Charts!$B$3="none",J1886,IF(AR1886="",NA(),AR1886))</f>
        <v>0</v>
      </c>
      <c r="CA184">
        <f>IF(Charts!$B$3="none",K1886,IF(AS1886="",NA(),AS1886))</f>
        <v>0</v>
      </c>
      <c r="CB184">
        <f>IF(Charts!$B$3="none",L1886,IF(AT1886="",NA(),AT1886))</f>
        <v>0</v>
      </c>
      <c r="CC184">
        <f>IF(Charts!$B$3="none",M1886,IF(AU1886="",NA(),AU1886))</f>
        <v>0</v>
      </c>
      <c r="CD184">
        <f>IF(Charts!$B$3="none",N1886,IF(AV1886="",NA(),AV1886))</f>
        <v>0</v>
      </c>
      <c r="CE184">
        <f>IF(Charts!$B$3="none",O1886,IF(AW1886="",NA(),AW1886))</f>
        <v>0</v>
      </c>
      <c r="CF184">
        <f>IF(Charts!$B$3="none",P1886,IF(AX1886="",NA(),AX1886))</f>
        <v>0</v>
      </c>
      <c r="CG184">
        <f>IF(Charts!$B$3="none",Q1886,IF(AY1886="",NA(),AY1886))</f>
        <v>0</v>
      </c>
      <c r="CH184">
        <f>IF(Charts!$B$3="none",R1886,IF(AZ1886="",NA(),AZ1886))</f>
        <v>0</v>
      </c>
      <c r="CI184">
        <f>IF(Charts!$B$3="none",S1886,IF(BA1886="",NA(),BA1886))</f>
        <v>0</v>
      </c>
      <c r="CJ184">
        <f>IF(Charts!$B$3="none",T1886,IF(BB1886="",NA(),BB1886))</f>
        <v>0</v>
      </c>
      <c r="CK184">
        <f>IF(Charts!$B$3="none",U1886,IF(BC1886="",NA(),BC1886))</f>
        <v>0</v>
      </c>
      <c r="CL184">
        <f>IF(Charts!$B$3="none",V1886,IF(BD1886="",NA(),BD1886))</f>
        <v>0</v>
      </c>
      <c r="CM184">
        <f>IF(Charts!$B$3="none",W1886,IF(BE1886="",NA(),BE1886))</f>
        <v>0</v>
      </c>
      <c r="CN184">
        <f>IF(Charts!$B$3="none",X1886,IF(BF1886="",NA(),BF1886))</f>
        <v>0</v>
      </c>
      <c r="CO184">
        <f>IF(Charts!$B$3="none",Y1886,IF(BG1886="",NA(),BG1886))</f>
        <v>0</v>
      </c>
      <c r="CP184">
        <f>IF(Charts!$B$3="none",Z1886,IF(BH1886="",NA(),BH1886))</f>
        <v>0</v>
      </c>
      <c r="CQ184">
        <f>IF(Charts!$B$3="none",AA1886,IF(BI1886="",NA(),BI1886))</f>
        <v>0</v>
      </c>
      <c r="CR184">
        <f>IF(Charts!$B$3="none",AB1886,IF(BJ1886="",NA(),BJ1886))</f>
        <v>0</v>
      </c>
      <c r="CS184">
        <f>IF(Charts!$B$3="none",AC1886,IF(BK1886="",NA(),BK1886))</f>
        <v>0</v>
      </c>
      <c r="CT184">
        <f>IF(Charts!$B$3="none",AD1886,IF(BL1886="",NA(),BL1886))</f>
        <v>0</v>
      </c>
      <c r="CU184">
        <f>IF(Charts!$B$3="none",AE1886,IF(BM1886="",NA(),BM1886))</f>
        <v>0</v>
      </c>
      <c r="CV184">
        <f>IF(Charts!$B$3="none",AF1886,IF(BN1886="",NA(),BN1886))</f>
        <v>0</v>
      </c>
      <c r="CW184">
        <f>IF(Charts!$B$3="none",AG1886,IF(BO1886="",NA(),BO1886))</f>
        <v>0</v>
      </c>
      <c r="CX184">
        <f>IF(Charts!$B$3="none",AH1886,IF(BP1886="",NA(),BP1886))</f>
        <v>0</v>
      </c>
      <c r="CY184">
        <f>IF(Charts!$B$3="none",AI1886,IF(BQ1886="",NA(),BQ1886))</f>
        <v>0</v>
      </c>
      <c r="CZ184">
        <f>IF(Charts!$B$3="none",AJ1886,IF(BR1886="",NA(),BR1886))</f>
        <v>0</v>
      </c>
    </row>
    <row r="185" spans="4:104">
      <c r="D185">
        <v>181</v>
      </c>
      <c r="E185">
        <f>IF(INDIRECT(ADDRESS($D185+2,E$2+1,,,"Instances"))="","",INDIRECT(ADDRESS($D185+2,E$2+1,,,"Instances")))</f>
        <v>0</v>
      </c>
      <c r="F185">
        <f>IFERROR(SMALL(E5:E343,ROW()-ROW($F$5)+1),"")</f>
        <v>0</v>
      </c>
      <c r="H185">
        <f>IFERROR(SUM(F5:F185),"")</f>
        <v>0</v>
      </c>
      <c r="I185">
        <f>IF(INDIRECT(ADDRESS($D185+2,I$2+1,,,"Instances"))="","",INDIRECT(ADDRESS($D185+2,I$2+1,,,"Instances")))</f>
        <v>0</v>
      </c>
      <c r="J185">
        <f>IFERROR(SMALL(I5:I343,ROW()-ROW($J$5)+1),"")</f>
        <v>0</v>
      </c>
      <c r="L185">
        <f>IFERROR(SUM(J5:J185),"")</f>
        <v>0</v>
      </c>
      <c r="M185">
        <f>IF(INDIRECT(ADDRESS($D185+2,M$2+1,,,"Instances"))="","",INDIRECT(ADDRESS($D185+2,M$2+1,,,"Instances")))</f>
        <v>0</v>
      </c>
      <c r="N185">
        <f>IFERROR(SMALL(M5:M343,ROW()-ROW($N$5)+1),"")</f>
        <v>0</v>
      </c>
      <c r="P185">
        <f>IFERROR(SUM(N5:N185),"")</f>
        <v>0</v>
      </c>
      <c r="Q185">
        <f>IF(INDIRECT(ADDRESS($D185+2,Q$2+1,,,"Instances"))="","",INDIRECT(ADDRESS($D185+2,Q$2+1,,,"Instances")))</f>
        <v>0</v>
      </c>
      <c r="R185">
        <f>IFERROR(SMALL(Q5:Q343,ROW()-ROW($R$5)+1),"")</f>
        <v>0</v>
      </c>
      <c r="T185">
        <f>IFERROR(SUM(R5:R185),"")</f>
        <v>0</v>
      </c>
      <c r="U185">
        <f>IF(INDIRECT(ADDRESS($D185+2,U$2+1,,,"Instances"))="","",INDIRECT(ADDRESS($D185+2,U$2+1,,,"Instances")))</f>
        <v>0</v>
      </c>
      <c r="V185">
        <f>IFERROR(SMALL(U5:U343,ROW()-ROW($V$5)+1),"")</f>
        <v>0</v>
      </c>
      <c r="X185">
        <f>IFERROR(SUM(V5:V185),"")</f>
        <v>0</v>
      </c>
      <c r="Y185">
        <f>IF(INDIRECT(ADDRESS($D185+2,Y$2+1,,,"Instances"))="","",INDIRECT(ADDRESS($D185+2,Y$2+1,,,"Instances")))</f>
        <v>0</v>
      </c>
      <c r="Z185">
        <f>IFERROR(SMALL(Y5:Y343,ROW()-ROW($Z$5)+1),"")</f>
        <v>0</v>
      </c>
      <c r="AB185">
        <f>IFERROR(SUM(Z5:Z185),"")</f>
        <v>0</v>
      </c>
      <c r="AC185">
        <f>IF(INDIRECT(ADDRESS($D185+2,AC$2+1,,,"Instances"))="","",INDIRECT(ADDRESS($D185+2,AC$2+1,,,"Instances")))</f>
        <v>0</v>
      </c>
      <c r="AD185">
        <f>IFERROR(SMALL(AC5:AC343,ROW()-ROW($AD$5)+1),"")</f>
        <v>0</v>
      </c>
      <c r="AF185">
        <f>IFERROR(SUM(AD5:AD185),"")</f>
        <v>0</v>
      </c>
      <c r="AG185">
        <f>IF(INDIRECT(ADDRESS($D185+2,AG$2+1,,,"Instances"))="","",INDIRECT(ADDRESS($D185+2,AG$2+1,,,"Instances")))</f>
        <v>0</v>
      </c>
      <c r="AH185">
        <f>IFERROR(SMALL(AG5:AG343,ROW()-ROW($AH$5)+1),"")</f>
        <v>0</v>
      </c>
      <c r="AJ185">
        <f>IFERROR(SUM(AH5:AH185),"")</f>
        <v>0</v>
      </c>
      <c r="AL185">
        <v>181</v>
      </c>
      <c r="AM185" cm="1">
        <f t="array" ref="AM185">_xlfn.SWITCH(Charts!$B$3,"average", AVERAGE(INDIRECT(ADDRESS(180+3,AM$2+1,,,"Instances") &amp; ":" &amp; ADDRESS(180+3,AM$2+1))),"median", MEDIAN(INDIRECT(ADDRESS(180+3,AM$2+1,,,"Instances") &amp; ":" &amp; ADDRESS(180+3,AM$2+1))),"min", MIN(INDIRECT(ADDRESS(180+3,AM$2+1,,,"Instances") &amp; ":" &amp; ADDRESS(180+3,AM$2+1))),"max", MAX(INDIRECT(ADDRESS(180+3,AM$2+1,,,"Instances") &amp; ":" &amp; ADDRESS(180+3,AM$2+1))),"diff", MAX(INDIRECT(ADDRESS(180+3,AM$2+1,,,"Instances") &amp; ":" &amp; ADDRESS(180+3,AM$2+1)))-MIN(INDIRECT(ADDRESS(180+3,AM$2+1,,,"Instances") &amp; ":" &amp; ADDRESS(180+3,AM$2+1))))</f>
        <v>0</v>
      </c>
      <c r="AN185">
        <f>IFERROR(SMALL(AM5:AM343,ROW()-ROW($AN$5)+1),"")</f>
        <v>0</v>
      </c>
      <c r="AP185">
        <f>IFERROR(SUM(AN5:AN185),"")</f>
        <v>0</v>
      </c>
      <c r="AQ185" cm="1">
        <f t="array" ref="AQ185">_xlfn.SWITCH(Charts!$B$3,"average", AVERAGE(INDIRECT(ADDRESS(180+3,AQ$2+1,,,"Instances") &amp; ":" &amp; ADDRESS(180+3,AQ$2+1))),"median", MEDIAN(INDIRECT(ADDRESS(180+3,AQ$2+1,,,"Instances") &amp; ":" &amp; ADDRESS(180+3,AQ$2+1))),"min", MIN(INDIRECT(ADDRESS(180+3,AQ$2+1,,,"Instances") &amp; ":" &amp; ADDRESS(180+3,AQ$2+1))),"max", MAX(INDIRECT(ADDRESS(180+3,AQ$2+1,,,"Instances") &amp; ":" &amp; ADDRESS(180+3,AQ$2+1))),"diff", MAX(INDIRECT(ADDRESS(180+3,AQ$2+1,,,"Instances") &amp; ":" &amp; ADDRESS(180+3,AQ$2+1)))-MIN(INDIRECT(ADDRESS(180+3,AQ$2+1,,,"Instances") &amp; ":" &amp; ADDRESS(180+3,AQ$2+1))))</f>
        <v>0</v>
      </c>
      <c r="AR185">
        <f>IFERROR(SMALL(AQ5:AQ343,ROW()-ROW($AR$5)+1),"")</f>
        <v>0</v>
      </c>
      <c r="AT185">
        <f>IFERROR(SUM(AR5:AR185),"")</f>
        <v>0</v>
      </c>
      <c r="AU185" cm="1">
        <f t="array" ref="AU185">_xlfn.SWITCH(Charts!$B$3,"average", AVERAGE(INDIRECT(ADDRESS(180+3,AU$2+1,,,"Instances") &amp; ":" &amp; ADDRESS(180+3,AU$2+1))),"median", MEDIAN(INDIRECT(ADDRESS(180+3,AU$2+1,,,"Instances") &amp; ":" &amp; ADDRESS(180+3,AU$2+1))),"min", MIN(INDIRECT(ADDRESS(180+3,AU$2+1,,,"Instances") &amp; ":" &amp; ADDRESS(180+3,AU$2+1))),"max", MAX(INDIRECT(ADDRESS(180+3,AU$2+1,,,"Instances") &amp; ":" &amp; ADDRESS(180+3,AU$2+1))),"diff", MAX(INDIRECT(ADDRESS(180+3,AU$2+1,,,"Instances") &amp; ":" &amp; ADDRESS(180+3,AU$2+1)))-MIN(INDIRECT(ADDRESS(180+3,AU$2+1,,,"Instances") &amp; ":" &amp; ADDRESS(180+3,AU$2+1))))</f>
        <v>0</v>
      </c>
      <c r="AV185">
        <f>IFERROR(SMALL(AU5:AU343,ROW()-ROW($AV$5)+1),"")</f>
        <v>0</v>
      </c>
      <c r="AX185">
        <f>IFERROR(SUM(AV5:AV185),"")</f>
        <v>0</v>
      </c>
      <c r="AY185" cm="1">
        <f t="array" ref="AY185">_xlfn.SWITCH(Charts!$B$3,"average", AVERAGE(INDIRECT(ADDRESS(180+3,AY$2+1,,,"Instances") &amp; ":" &amp; ADDRESS(180+3,AY$2+1))),"median", MEDIAN(INDIRECT(ADDRESS(180+3,AY$2+1,,,"Instances") &amp; ":" &amp; ADDRESS(180+3,AY$2+1))),"min", MIN(INDIRECT(ADDRESS(180+3,AY$2+1,,,"Instances") &amp; ":" &amp; ADDRESS(180+3,AY$2+1))),"max", MAX(INDIRECT(ADDRESS(180+3,AY$2+1,,,"Instances") &amp; ":" &amp; ADDRESS(180+3,AY$2+1))),"diff", MAX(INDIRECT(ADDRESS(180+3,AY$2+1,,,"Instances") &amp; ":" &amp; ADDRESS(180+3,AY$2+1)))-MIN(INDIRECT(ADDRESS(180+3,AY$2+1,,,"Instances") &amp; ":" &amp; ADDRESS(180+3,AY$2+1))))</f>
        <v>0</v>
      </c>
      <c r="AZ185">
        <f>IFERROR(SMALL(AY5:AY343,ROW()-ROW($AZ$5)+1),"")</f>
        <v>0</v>
      </c>
      <c r="BB185">
        <f>IFERROR(SUM(AZ5:AZ185),"")</f>
        <v>0</v>
      </c>
      <c r="BC185" cm="1">
        <f t="array" ref="BC185">_xlfn.SWITCH(Charts!$B$3,"average", AVERAGE(INDIRECT(ADDRESS(180+3,BC$2+1,,,"Instances") &amp; ":" &amp; ADDRESS(180+3,BC$2+1))),"median", MEDIAN(INDIRECT(ADDRESS(180+3,BC$2+1,,,"Instances") &amp; ":" &amp; ADDRESS(180+3,BC$2+1))),"min", MIN(INDIRECT(ADDRESS(180+3,BC$2+1,,,"Instances") &amp; ":" &amp; ADDRESS(180+3,BC$2+1))),"max", MAX(INDIRECT(ADDRESS(180+3,BC$2+1,,,"Instances") &amp; ":" &amp; ADDRESS(180+3,BC$2+1))),"diff", MAX(INDIRECT(ADDRESS(180+3,BC$2+1,,,"Instances") &amp; ":" &amp; ADDRESS(180+3,BC$2+1)))-MIN(INDIRECT(ADDRESS(180+3,BC$2+1,,,"Instances") &amp; ":" &amp; ADDRESS(180+3,BC$2+1))))</f>
        <v>0</v>
      </c>
      <c r="BD185">
        <f>IFERROR(SMALL(BC5:BC343,ROW()-ROW($BD$5)+1),"")</f>
        <v>0</v>
      </c>
      <c r="BF185">
        <f>IFERROR(SUM(BD5:BD185),"")</f>
        <v>0</v>
      </c>
      <c r="BG185" cm="1">
        <f t="array" ref="BG185">_xlfn.SWITCH(Charts!$B$3,"average", AVERAGE(INDIRECT(ADDRESS(180+3,BG$2+1,,,"Instances") &amp; ":" &amp; ADDRESS(180+3,BG$2+1))),"median", MEDIAN(INDIRECT(ADDRESS(180+3,BG$2+1,,,"Instances") &amp; ":" &amp; ADDRESS(180+3,BG$2+1))),"min", MIN(INDIRECT(ADDRESS(180+3,BG$2+1,,,"Instances") &amp; ":" &amp; ADDRESS(180+3,BG$2+1))),"max", MAX(INDIRECT(ADDRESS(180+3,BG$2+1,,,"Instances") &amp; ":" &amp; ADDRESS(180+3,BG$2+1))),"diff", MAX(INDIRECT(ADDRESS(180+3,BG$2+1,,,"Instances") &amp; ":" &amp; ADDRESS(180+3,BG$2+1)))-MIN(INDIRECT(ADDRESS(180+3,BG$2+1,,,"Instances") &amp; ":" &amp; ADDRESS(180+3,BG$2+1))))</f>
        <v>0</v>
      </c>
      <c r="BH185">
        <f>IFERROR(SMALL(BG5:BG343,ROW()-ROW($BH$5)+1),"")</f>
        <v>0</v>
      </c>
      <c r="BJ185">
        <f>IFERROR(SUM(BH5:BH185),"")</f>
        <v>0</v>
      </c>
      <c r="BK185" cm="1">
        <f t="array" ref="BK185">_xlfn.SWITCH(Charts!$B$3,"average", AVERAGE(INDIRECT(ADDRESS(180+3,BK$2+1,,,"Instances") &amp; ":" &amp; ADDRESS(180+3,BK$2+1))),"median", MEDIAN(INDIRECT(ADDRESS(180+3,BK$2+1,,,"Instances") &amp; ":" &amp; ADDRESS(180+3,BK$2+1))),"min", MIN(INDIRECT(ADDRESS(180+3,BK$2+1,,,"Instances") &amp; ":" &amp; ADDRESS(180+3,BK$2+1))),"max", MAX(INDIRECT(ADDRESS(180+3,BK$2+1,,,"Instances") &amp; ":" &amp; ADDRESS(180+3,BK$2+1))),"diff", MAX(INDIRECT(ADDRESS(180+3,BK$2+1,,,"Instances") &amp; ":" &amp; ADDRESS(180+3,BK$2+1)))-MIN(INDIRECT(ADDRESS(180+3,BK$2+1,,,"Instances") &amp; ":" &amp; ADDRESS(180+3,BK$2+1))))</f>
        <v>0</v>
      </c>
      <c r="BL185">
        <f>IFERROR(SMALL(BK5:BK343,ROW()-ROW($BL$5)+1),"")</f>
        <v>0</v>
      </c>
      <c r="BN185">
        <f>IFERROR(SUM(BL5:BL185),"")</f>
        <v>0</v>
      </c>
      <c r="BO185" cm="1">
        <f t="array" ref="BO185">_xlfn.SWITCH(Charts!$B$3,"average", AVERAGE(INDIRECT(ADDRESS(180+3,BO$2+1,,,"Instances") &amp; ":" &amp; ADDRESS(180+3,BO$2+1))),"median", MEDIAN(INDIRECT(ADDRESS(180+3,BO$2+1,,,"Instances") &amp; ":" &amp; ADDRESS(180+3,BO$2+1))),"min", MIN(INDIRECT(ADDRESS(180+3,BO$2+1,,,"Instances") &amp; ":" &amp; ADDRESS(180+3,BO$2+1))),"max", MAX(INDIRECT(ADDRESS(180+3,BO$2+1,,,"Instances") &amp; ":" &amp; ADDRESS(180+3,BO$2+1))),"diff", MAX(INDIRECT(ADDRESS(180+3,BO$2+1,,,"Instances") &amp; ":" &amp; ADDRESS(180+3,BO$2+1)))-MIN(INDIRECT(ADDRESS(180+3,BO$2+1,,,"Instances") &amp; ":" &amp; ADDRESS(180+3,BO$2+1))))</f>
        <v>0</v>
      </c>
      <c r="BP185">
        <f>IFERROR(SMALL(BO5:BO343,ROW()-ROW($BP$5)+1),"")</f>
        <v>0</v>
      </c>
      <c r="BR185">
        <f>IFERROR(SUM(BP5:BP185),"")</f>
        <v>0</v>
      </c>
      <c r="BU185">
        <f>IF(Charts!$B$3="none",E1887,IF(AM1887="",NA(),AM1887))</f>
        <v>0</v>
      </c>
      <c r="BV185">
        <f>IF(Charts!$B$3="none",F1887,IF(AN1887="",NA(),AN1887))</f>
        <v>0</v>
      </c>
      <c r="BW185">
        <f>IF(Charts!$B$3="none",G1887,IF(AO1887="",NA(),AO1887))</f>
        <v>0</v>
      </c>
      <c r="BX185">
        <f>IF(Charts!$B$3="none",H1887,IF(AP1887="",NA(),AP1887))</f>
        <v>0</v>
      </c>
      <c r="BY185">
        <f>IF(Charts!$B$3="none",I1887,IF(AQ1887="",NA(),AQ1887))</f>
        <v>0</v>
      </c>
      <c r="BZ185">
        <f>IF(Charts!$B$3="none",J1887,IF(AR1887="",NA(),AR1887))</f>
        <v>0</v>
      </c>
      <c r="CA185">
        <f>IF(Charts!$B$3="none",K1887,IF(AS1887="",NA(),AS1887))</f>
        <v>0</v>
      </c>
      <c r="CB185">
        <f>IF(Charts!$B$3="none",L1887,IF(AT1887="",NA(),AT1887))</f>
        <v>0</v>
      </c>
      <c r="CC185">
        <f>IF(Charts!$B$3="none",M1887,IF(AU1887="",NA(),AU1887))</f>
        <v>0</v>
      </c>
      <c r="CD185">
        <f>IF(Charts!$B$3="none",N1887,IF(AV1887="",NA(),AV1887))</f>
        <v>0</v>
      </c>
      <c r="CE185">
        <f>IF(Charts!$B$3="none",O1887,IF(AW1887="",NA(),AW1887))</f>
        <v>0</v>
      </c>
      <c r="CF185">
        <f>IF(Charts!$B$3="none",P1887,IF(AX1887="",NA(),AX1887))</f>
        <v>0</v>
      </c>
      <c r="CG185">
        <f>IF(Charts!$B$3="none",Q1887,IF(AY1887="",NA(),AY1887))</f>
        <v>0</v>
      </c>
      <c r="CH185">
        <f>IF(Charts!$B$3="none",R1887,IF(AZ1887="",NA(),AZ1887))</f>
        <v>0</v>
      </c>
      <c r="CI185">
        <f>IF(Charts!$B$3="none",S1887,IF(BA1887="",NA(),BA1887))</f>
        <v>0</v>
      </c>
      <c r="CJ185">
        <f>IF(Charts!$B$3="none",T1887,IF(BB1887="",NA(),BB1887))</f>
        <v>0</v>
      </c>
      <c r="CK185">
        <f>IF(Charts!$B$3="none",U1887,IF(BC1887="",NA(),BC1887))</f>
        <v>0</v>
      </c>
      <c r="CL185">
        <f>IF(Charts!$B$3="none",V1887,IF(BD1887="",NA(),BD1887))</f>
        <v>0</v>
      </c>
      <c r="CM185">
        <f>IF(Charts!$B$3="none",W1887,IF(BE1887="",NA(),BE1887))</f>
        <v>0</v>
      </c>
      <c r="CN185">
        <f>IF(Charts!$B$3="none",X1887,IF(BF1887="",NA(),BF1887))</f>
        <v>0</v>
      </c>
      <c r="CO185">
        <f>IF(Charts!$B$3="none",Y1887,IF(BG1887="",NA(),BG1887))</f>
        <v>0</v>
      </c>
      <c r="CP185">
        <f>IF(Charts!$B$3="none",Z1887,IF(BH1887="",NA(),BH1887))</f>
        <v>0</v>
      </c>
      <c r="CQ185">
        <f>IF(Charts!$B$3="none",AA1887,IF(BI1887="",NA(),BI1887))</f>
        <v>0</v>
      </c>
      <c r="CR185">
        <f>IF(Charts!$B$3="none",AB1887,IF(BJ1887="",NA(),BJ1887))</f>
        <v>0</v>
      </c>
      <c r="CS185">
        <f>IF(Charts!$B$3="none",AC1887,IF(BK1887="",NA(),BK1887))</f>
        <v>0</v>
      </c>
      <c r="CT185">
        <f>IF(Charts!$B$3="none",AD1887,IF(BL1887="",NA(),BL1887))</f>
        <v>0</v>
      </c>
      <c r="CU185">
        <f>IF(Charts!$B$3="none",AE1887,IF(BM1887="",NA(),BM1887))</f>
        <v>0</v>
      </c>
      <c r="CV185">
        <f>IF(Charts!$B$3="none",AF1887,IF(BN1887="",NA(),BN1887))</f>
        <v>0</v>
      </c>
      <c r="CW185">
        <f>IF(Charts!$B$3="none",AG1887,IF(BO1887="",NA(),BO1887))</f>
        <v>0</v>
      </c>
      <c r="CX185">
        <f>IF(Charts!$B$3="none",AH1887,IF(BP1887="",NA(),BP1887))</f>
        <v>0</v>
      </c>
      <c r="CY185">
        <f>IF(Charts!$B$3="none",AI1887,IF(BQ1887="",NA(),BQ1887))</f>
        <v>0</v>
      </c>
      <c r="CZ185">
        <f>IF(Charts!$B$3="none",AJ1887,IF(BR1887="",NA(),BR1887))</f>
        <v>0</v>
      </c>
    </row>
    <row r="186" spans="4:104">
      <c r="D186">
        <v>182</v>
      </c>
      <c r="E186">
        <f>IF(INDIRECT(ADDRESS($D186+2,E$2+1,,,"Instances"))="","",INDIRECT(ADDRESS($D186+2,E$2+1,,,"Instances")))</f>
        <v>0</v>
      </c>
      <c r="F186">
        <f>IFERROR(SMALL(E5:E343,ROW()-ROW($F$5)+1),"")</f>
        <v>0</v>
      </c>
      <c r="H186">
        <f>IFERROR(SUM(F5:F186),"")</f>
        <v>0</v>
      </c>
      <c r="I186">
        <f>IF(INDIRECT(ADDRESS($D186+2,I$2+1,,,"Instances"))="","",INDIRECT(ADDRESS($D186+2,I$2+1,,,"Instances")))</f>
        <v>0</v>
      </c>
      <c r="J186">
        <f>IFERROR(SMALL(I5:I343,ROW()-ROW($J$5)+1),"")</f>
        <v>0</v>
      </c>
      <c r="L186">
        <f>IFERROR(SUM(J5:J186),"")</f>
        <v>0</v>
      </c>
      <c r="M186">
        <f>IF(INDIRECT(ADDRESS($D186+2,M$2+1,,,"Instances"))="","",INDIRECT(ADDRESS($D186+2,M$2+1,,,"Instances")))</f>
        <v>0</v>
      </c>
      <c r="N186">
        <f>IFERROR(SMALL(M5:M343,ROW()-ROW($N$5)+1),"")</f>
        <v>0</v>
      </c>
      <c r="P186">
        <f>IFERROR(SUM(N5:N186),"")</f>
        <v>0</v>
      </c>
      <c r="Q186">
        <f>IF(INDIRECT(ADDRESS($D186+2,Q$2+1,,,"Instances"))="","",INDIRECT(ADDRESS($D186+2,Q$2+1,,,"Instances")))</f>
        <v>0</v>
      </c>
      <c r="R186">
        <f>IFERROR(SMALL(Q5:Q343,ROW()-ROW($R$5)+1),"")</f>
        <v>0</v>
      </c>
      <c r="T186">
        <f>IFERROR(SUM(R5:R186),"")</f>
        <v>0</v>
      </c>
      <c r="U186">
        <f>IF(INDIRECT(ADDRESS($D186+2,U$2+1,,,"Instances"))="","",INDIRECT(ADDRESS($D186+2,U$2+1,,,"Instances")))</f>
        <v>0</v>
      </c>
      <c r="V186">
        <f>IFERROR(SMALL(U5:U343,ROW()-ROW($V$5)+1),"")</f>
        <v>0</v>
      </c>
      <c r="X186">
        <f>IFERROR(SUM(V5:V186),"")</f>
        <v>0</v>
      </c>
      <c r="Y186">
        <f>IF(INDIRECT(ADDRESS($D186+2,Y$2+1,,,"Instances"))="","",INDIRECT(ADDRESS($D186+2,Y$2+1,,,"Instances")))</f>
        <v>0</v>
      </c>
      <c r="Z186">
        <f>IFERROR(SMALL(Y5:Y343,ROW()-ROW($Z$5)+1),"")</f>
        <v>0</v>
      </c>
      <c r="AB186">
        <f>IFERROR(SUM(Z5:Z186),"")</f>
        <v>0</v>
      </c>
      <c r="AC186">
        <f>IF(INDIRECT(ADDRESS($D186+2,AC$2+1,,,"Instances"))="","",INDIRECT(ADDRESS($D186+2,AC$2+1,,,"Instances")))</f>
        <v>0</v>
      </c>
      <c r="AD186">
        <f>IFERROR(SMALL(AC5:AC343,ROW()-ROW($AD$5)+1),"")</f>
        <v>0</v>
      </c>
      <c r="AF186">
        <f>IFERROR(SUM(AD5:AD186),"")</f>
        <v>0</v>
      </c>
      <c r="AG186">
        <f>IF(INDIRECT(ADDRESS($D186+2,AG$2+1,,,"Instances"))="","",INDIRECT(ADDRESS($D186+2,AG$2+1,,,"Instances")))</f>
        <v>0</v>
      </c>
      <c r="AH186">
        <f>IFERROR(SMALL(AG5:AG343,ROW()-ROW($AH$5)+1),"")</f>
        <v>0</v>
      </c>
      <c r="AJ186">
        <f>IFERROR(SUM(AH5:AH186),"")</f>
        <v>0</v>
      </c>
      <c r="AL186">
        <v>182</v>
      </c>
      <c r="AM186" cm="1">
        <f t="array" ref="AM186">_xlfn.SWITCH(Charts!$B$3,"average", AVERAGE(INDIRECT(ADDRESS(181+3,AM$2+1,,,"Instances") &amp; ":" &amp; ADDRESS(181+3,AM$2+1))),"median", MEDIAN(INDIRECT(ADDRESS(181+3,AM$2+1,,,"Instances") &amp; ":" &amp; ADDRESS(181+3,AM$2+1))),"min", MIN(INDIRECT(ADDRESS(181+3,AM$2+1,,,"Instances") &amp; ":" &amp; ADDRESS(181+3,AM$2+1))),"max", MAX(INDIRECT(ADDRESS(181+3,AM$2+1,,,"Instances") &amp; ":" &amp; ADDRESS(181+3,AM$2+1))),"diff", MAX(INDIRECT(ADDRESS(181+3,AM$2+1,,,"Instances") &amp; ":" &amp; ADDRESS(181+3,AM$2+1)))-MIN(INDIRECT(ADDRESS(181+3,AM$2+1,,,"Instances") &amp; ":" &amp; ADDRESS(181+3,AM$2+1))))</f>
        <v>0</v>
      </c>
      <c r="AN186">
        <f>IFERROR(SMALL(AM5:AM343,ROW()-ROW($AN$5)+1),"")</f>
        <v>0</v>
      </c>
      <c r="AP186">
        <f>IFERROR(SUM(AN5:AN186),"")</f>
        <v>0</v>
      </c>
      <c r="AQ186" cm="1">
        <f t="array" ref="AQ186">_xlfn.SWITCH(Charts!$B$3,"average", AVERAGE(INDIRECT(ADDRESS(181+3,AQ$2+1,,,"Instances") &amp; ":" &amp; ADDRESS(181+3,AQ$2+1))),"median", MEDIAN(INDIRECT(ADDRESS(181+3,AQ$2+1,,,"Instances") &amp; ":" &amp; ADDRESS(181+3,AQ$2+1))),"min", MIN(INDIRECT(ADDRESS(181+3,AQ$2+1,,,"Instances") &amp; ":" &amp; ADDRESS(181+3,AQ$2+1))),"max", MAX(INDIRECT(ADDRESS(181+3,AQ$2+1,,,"Instances") &amp; ":" &amp; ADDRESS(181+3,AQ$2+1))),"diff", MAX(INDIRECT(ADDRESS(181+3,AQ$2+1,,,"Instances") &amp; ":" &amp; ADDRESS(181+3,AQ$2+1)))-MIN(INDIRECT(ADDRESS(181+3,AQ$2+1,,,"Instances") &amp; ":" &amp; ADDRESS(181+3,AQ$2+1))))</f>
        <v>0</v>
      </c>
      <c r="AR186">
        <f>IFERROR(SMALL(AQ5:AQ343,ROW()-ROW($AR$5)+1),"")</f>
        <v>0</v>
      </c>
      <c r="AT186">
        <f>IFERROR(SUM(AR5:AR186),"")</f>
        <v>0</v>
      </c>
      <c r="AU186" cm="1">
        <f t="array" ref="AU186">_xlfn.SWITCH(Charts!$B$3,"average", AVERAGE(INDIRECT(ADDRESS(181+3,AU$2+1,,,"Instances") &amp; ":" &amp; ADDRESS(181+3,AU$2+1))),"median", MEDIAN(INDIRECT(ADDRESS(181+3,AU$2+1,,,"Instances") &amp; ":" &amp; ADDRESS(181+3,AU$2+1))),"min", MIN(INDIRECT(ADDRESS(181+3,AU$2+1,,,"Instances") &amp; ":" &amp; ADDRESS(181+3,AU$2+1))),"max", MAX(INDIRECT(ADDRESS(181+3,AU$2+1,,,"Instances") &amp; ":" &amp; ADDRESS(181+3,AU$2+1))),"diff", MAX(INDIRECT(ADDRESS(181+3,AU$2+1,,,"Instances") &amp; ":" &amp; ADDRESS(181+3,AU$2+1)))-MIN(INDIRECT(ADDRESS(181+3,AU$2+1,,,"Instances") &amp; ":" &amp; ADDRESS(181+3,AU$2+1))))</f>
        <v>0</v>
      </c>
      <c r="AV186">
        <f>IFERROR(SMALL(AU5:AU343,ROW()-ROW($AV$5)+1),"")</f>
        <v>0</v>
      </c>
      <c r="AX186">
        <f>IFERROR(SUM(AV5:AV186),"")</f>
        <v>0</v>
      </c>
      <c r="AY186" cm="1">
        <f t="array" ref="AY186">_xlfn.SWITCH(Charts!$B$3,"average", AVERAGE(INDIRECT(ADDRESS(181+3,AY$2+1,,,"Instances") &amp; ":" &amp; ADDRESS(181+3,AY$2+1))),"median", MEDIAN(INDIRECT(ADDRESS(181+3,AY$2+1,,,"Instances") &amp; ":" &amp; ADDRESS(181+3,AY$2+1))),"min", MIN(INDIRECT(ADDRESS(181+3,AY$2+1,,,"Instances") &amp; ":" &amp; ADDRESS(181+3,AY$2+1))),"max", MAX(INDIRECT(ADDRESS(181+3,AY$2+1,,,"Instances") &amp; ":" &amp; ADDRESS(181+3,AY$2+1))),"diff", MAX(INDIRECT(ADDRESS(181+3,AY$2+1,,,"Instances") &amp; ":" &amp; ADDRESS(181+3,AY$2+1)))-MIN(INDIRECT(ADDRESS(181+3,AY$2+1,,,"Instances") &amp; ":" &amp; ADDRESS(181+3,AY$2+1))))</f>
        <v>0</v>
      </c>
      <c r="AZ186">
        <f>IFERROR(SMALL(AY5:AY343,ROW()-ROW($AZ$5)+1),"")</f>
        <v>0</v>
      </c>
      <c r="BB186">
        <f>IFERROR(SUM(AZ5:AZ186),"")</f>
        <v>0</v>
      </c>
      <c r="BC186" cm="1">
        <f t="array" ref="BC186">_xlfn.SWITCH(Charts!$B$3,"average", AVERAGE(INDIRECT(ADDRESS(181+3,BC$2+1,,,"Instances") &amp; ":" &amp; ADDRESS(181+3,BC$2+1))),"median", MEDIAN(INDIRECT(ADDRESS(181+3,BC$2+1,,,"Instances") &amp; ":" &amp; ADDRESS(181+3,BC$2+1))),"min", MIN(INDIRECT(ADDRESS(181+3,BC$2+1,,,"Instances") &amp; ":" &amp; ADDRESS(181+3,BC$2+1))),"max", MAX(INDIRECT(ADDRESS(181+3,BC$2+1,,,"Instances") &amp; ":" &amp; ADDRESS(181+3,BC$2+1))),"diff", MAX(INDIRECT(ADDRESS(181+3,BC$2+1,,,"Instances") &amp; ":" &amp; ADDRESS(181+3,BC$2+1)))-MIN(INDIRECT(ADDRESS(181+3,BC$2+1,,,"Instances") &amp; ":" &amp; ADDRESS(181+3,BC$2+1))))</f>
        <v>0</v>
      </c>
      <c r="BD186">
        <f>IFERROR(SMALL(BC5:BC343,ROW()-ROW($BD$5)+1),"")</f>
        <v>0</v>
      </c>
      <c r="BF186">
        <f>IFERROR(SUM(BD5:BD186),"")</f>
        <v>0</v>
      </c>
      <c r="BG186" cm="1">
        <f t="array" ref="BG186">_xlfn.SWITCH(Charts!$B$3,"average", AVERAGE(INDIRECT(ADDRESS(181+3,BG$2+1,,,"Instances") &amp; ":" &amp; ADDRESS(181+3,BG$2+1))),"median", MEDIAN(INDIRECT(ADDRESS(181+3,BG$2+1,,,"Instances") &amp; ":" &amp; ADDRESS(181+3,BG$2+1))),"min", MIN(INDIRECT(ADDRESS(181+3,BG$2+1,,,"Instances") &amp; ":" &amp; ADDRESS(181+3,BG$2+1))),"max", MAX(INDIRECT(ADDRESS(181+3,BG$2+1,,,"Instances") &amp; ":" &amp; ADDRESS(181+3,BG$2+1))),"diff", MAX(INDIRECT(ADDRESS(181+3,BG$2+1,,,"Instances") &amp; ":" &amp; ADDRESS(181+3,BG$2+1)))-MIN(INDIRECT(ADDRESS(181+3,BG$2+1,,,"Instances") &amp; ":" &amp; ADDRESS(181+3,BG$2+1))))</f>
        <v>0</v>
      </c>
      <c r="BH186">
        <f>IFERROR(SMALL(BG5:BG343,ROW()-ROW($BH$5)+1),"")</f>
        <v>0</v>
      </c>
      <c r="BJ186">
        <f>IFERROR(SUM(BH5:BH186),"")</f>
        <v>0</v>
      </c>
      <c r="BK186" cm="1">
        <f t="array" ref="BK186">_xlfn.SWITCH(Charts!$B$3,"average", AVERAGE(INDIRECT(ADDRESS(181+3,BK$2+1,,,"Instances") &amp; ":" &amp; ADDRESS(181+3,BK$2+1))),"median", MEDIAN(INDIRECT(ADDRESS(181+3,BK$2+1,,,"Instances") &amp; ":" &amp; ADDRESS(181+3,BK$2+1))),"min", MIN(INDIRECT(ADDRESS(181+3,BK$2+1,,,"Instances") &amp; ":" &amp; ADDRESS(181+3,BK$2+1))),"max", MAX(INDIRECT(ADDRESS(181+3,BK$2+1,,,"Instances") &amp; ":" &amp; ADDRESS(181+3,BK$2+1))),"diff", MAX(INDIRECT(ADDRESS(181+3,BK$2+1,,,"Instances") &amp; ":" &amp; ADDRESS(181+3,BK$2+1)))-MIN(INDIRECT(ADDRESS(181+3,BK$2+1,,,"Instances") &amp; ":" &amp; ADDRESS(181+3,BK$2+1))))</f>
        <v>0</v>
      </c>
      <c r="BL186">
        <f>IFERROR(SMALL(BK5:BK343,ROW()-ROW($BL$5)+1),"")</f>
        <v>0</v>
      </c>
      <c r="BN186">
        <f>IFERROR(SUM(BL5:BL186),"")</f>
        <v>0</v>
      </c>
      <c r="BO186" cm="1">
        <f t="array" ref="BO186">_xlfn.SWITCH(Charts!$B$3,"average", AVERAGE(INDIRECT(ADDRESS(181+3,BO$2+1,,,"Instances") &amp; ":" &amp; ADDRESS(181+3,BO$2+1))),"median", MEDIAN(INDIRECT(ADDRESS(181+3,BO$2+1,,,"Instances") &amp; ":" &amp; ADDRESS(181+3,BO$2+1))),"min", MIN(INDIRECT(ADDRESS(181+3,BO$2+1,,,"Instances") &amp; ":" &amp; ADDRESS(181+3,BO$2+1))),"max", MAX(INDIRECT(ADDRESS(181+3,BO$2+1,,,"Instances") &amp; ":" &amp; ADDRESS(181+3,BO$2+1))),"diff", MAX(INDIRECT(ADDRESS(181+3,BO$2+1,,,"Instances") &amp; ":" &amp; ADDRESS(181+3,BO$2+1)))-MIN(INDIRECT(ADDRESS(181+3,BO$2+1,,,"Instances") &amp; ":" &amp; ADDRESS(181+3,BO$2+1))))</f>
        <v>0</v>
      </c>
      <c r="BP186">
        <f>IFERROR(SMALL(BO5:BO343,ROW()-ROW($BP$5)+1),"")</f>
        <v>0</v>
      </c>
      <c r="BR186">
        <f>IFERROR(SUM(BP5:BP186),"")</f>
        <v>0</v>
      </c>
      <c r="BU186">
        <f>IF(Charts!$B$3="none",E1888,IF(AM1888="",NA(),AM1888))</f>
        <v>0</v>
      </c>
      <c r="BV186">
        <f>IF(Charts!$B$3="none",F1888,IF(AN1888="",NA(),AN1888))</f>
        <v>0</v>
      </c>
      <c r="BW186">
        <f>IF(Charts!$B$3="none",G1888,IF(AO1888="",NA(),AO1888))</f>
        <v>0</v>
      </c>
      <c r="BX186">
        <f>IF(Charts!$B$3="none",H1888,IF(AP1888="",NA(),AP1888))</f>
        <v>0</v>
      </c>
      <c r="BY186">
        <f>IF(Charts!$B$3="none",I1888,IF(AQ1888="",NA(),AQ1888))</f>
        <v>0</v>
      </c>
      <c r="BZ186">
        <f>IF(Charts!$B$3="none",J1888,IF(AR1888="",NA(),AR1888))</f>
        <v>0</v>
      </c>
      <c r="CA186">
        <f>IF(Charts!$B$3="none",K1888,IF(AS1888="",NA(),AS1888))</f>
        <v>0</v>
      </c>
      <c r="CB186">
        <f>IF(Charts!$B$3="none",L1888,IF(AT1888="",NA(),AT1888))</f>
        <v>0</v>
      </c>
      <c r="CC186">
        <f>IF(Charts!$B$3="none",M1888,IF(AU1888="",NA(),AU1888))</f>
        <v>0</v>
      </c>
      <c r="CD186">
        <f>IF(Charts!$B$3="none",N1888,IF(AV1888="",NA(),AV1888))</f>
        <v>0</v>
      </c>
      <c r="CE186">
        <f>IF(Charts!$B$3="none",O1888,IF(AW1888="",NA(),AW1888))</f>
        <v>0</v>
      </c>
      <c r="CF186">
        <f>IF(Charts!$B$3="none",P1888,IF(AX1888="",NA(),AX1888))</f>
        <v>0</v>
      </c>
      <c r="CG186">
        <f>IF(Charts!$B$3="none",Q1888,IF(AY1888="",NA(),AY1888))</f>
        <v>0</v>
      </c>
      <c r="CH186">
        <f>IF(Charts!$B$3="none",R1888,IF(AZ1888="",NA(),AZ1888))</f>
        <v>0</v>
      </c>
      <c r="CI186">
        <f>IF(Charts!$B$3="none",S1888,IF(BA1888="",NA(),BA1888))</f>
        <v>0</v>
      </c>
      <c r="CJ186">
        <f>IF(Charts!$B$3="none",T1888,IF(BB1888="",NA(),BB1888))</f>
        <v>0</v>
      </c>
      <c r="CK186">
        <f>IF(Charts!$B$3="none",U1888,IF(BC1888="",NA(),BC1888))</f>
        <v>0</v>
      </c>
      <c r="CL186">
        <f>IF(Charts!$B$3="none",V1888,IF(BD1888="",NA(),BD1888))</f>
        <v>0</v>
      </c>
      <c r="CM186">
        <f>IF(Charts!$B$3="none",W1888,IF(BE1888="",NA(),BE1888))</f>
        <v>0</v>
      </c>
      <c r="CN186">
        <f>IF(Charts!$B$3="none",X1888,IF(BF1888="",NA(),BF1888))</f>
        <v>0</v>
      </c>
      <c r="CO186">
        <f>IF(Charts!$B$3="none",Y1888,IF(BG1888="",NA(),BG1888))</f>
        <v>0</v>
      </c>
      <c r="CP186">
        <f>IF(Charts!$B$3="none",Z1888,IF(BH1888="",NA(),BH1888))</f>
        <v>0</v>
      </c>
      <c r="CQ186">
        <f>IF(Charts!$B$3="none",AA1888,IF(BI1888="",NA(),BI1888))</f>
        <v>0</v>
      </c>
      <c r="CR186">
        <f>IF(Charts!$B$3="none",AB1888,IF(BJ1888="",NA(),BJ1888))</f>
        <v>0</v>
      </c>
      <c r="CS186">
        <f>IF(Charts!$B$3="none",AC1888,IF(BK1888="",NA(),BK1888))</f>
        <v>0</v>
      </c>
      <c r="CT186">
        <f>IF(Charts!$B$3="none",AD1888,IF(BL1888="",NA(),BL1888))</f>
        <v>0</v>
      </c>
      <c r="CU186">
        <f>IF(Charts!$B$3="none",AE1888,IF(BM1888="",NA(),BM1888))</f>
        <v>0</v>
      </c>
      <c r="CV186">
        <f>IF(Charts!$B$3="none",AF1888,IF(BN1888="",NA(),BN1888))</f>
        <v>0</v>
      </c>
      <c r="CW186">
        <f>IF(Charts!$B$3="none",AG1888,IF(BO1888="",NA(),BO1888))</f>
        <v>0</v>
      </c>
      <c r="CX186">
        <f>IF(Charts!$B$3="none",AH1888,IF(BP1888="",NA(),BP1888))</f>
        <v>0</v>
      </c>
      <c r="CY186">
        <f>IF(Charts!$B$3="none",AI1888,IF(BQ1888="",NA(),BQ1888))</f>
        <v>0</v>
      </c>
      <c r="CZ186">
        <f>IF(Charts!$B$3="none",AJ1888,IF(BR1888="",NA(),BR1888))</f>
        <v>0</v>
      </c>
    </row>
    <row r="187" spans="4:104">
      <c r="D187">
        <v>183</v>
      </c>
      <c r="E187">
        <f>IF(INDIRECT(ADDRESS($D187+2,E$2+1,,,"Instances"))="","",INDIRECT(ADDRESS($D187+2,E$2+1,,,"Instances")))</f>
        <v>0</v>
      </c>
      <c r="F187">
        <f>IFERROR(SMALL(E5:E343,ROW()-ROW($F$5)+1),"")</f>
        <v>0</v>
      </c>
      <c r="H187">
        <f>IFERROR(SUM(F5:F187),"")</f>
        <v>0</v>
      </c>
      <c r="I187">
        <f>IF(INDIRECT(ADDRESS($D187+2,I$2+1,,,"Instances"))="","",INDIRECT(ADDRESS($D187+2,I$2+1,,,"Instances")))</f>
        <v>0</v>
      </c>
      <c r="J187">
        <f>IFERROR(SMALL(I5:I343,ROW()-ROW($J$5)+1),"")</f>
        <v>0</v>
      </c>
      <c r="L187">
        <f>IFERROR(SUM(J5:J187),"")</f>
        <v>0</v>
      </c>
      <c r="M187">
        <f>IF(INDIRECT(ADDRESS($D187+2,M$2+1,,,"Instances"))="","",INDIRECT(ADDRESS($D187+2,M$2+1,,,"Instances")))</f>
        <v>0</v>
      </c>
      <c r="N187">
        <f>IFERROR(SMALL(M5:M343,ROW()-ROW($N$5)+1),"")</f>
        <v>0</v>
      </c>
      <c r="P187">
        <f>IFERROR(SUM(N5:N187),"")</f>
        <v>0</v>
      </c>
      <c r="Q187">
        <f>IF(INDIRECT(ADDRESS($D187+2,Q$2+1,,,"Instances"))="","",INDIRECT(ADDRESS($D187+2,Q$2+1,,,"Instances")))</f>
        <v>0</v>
      </c>
      <c r="R187">
        <f>IFERROR(SMALL(Q5:Q343,ROW()-ROW($R$5)+1),"")</f>
        <v>0</v>
      </c>
      <c r="T187">
        <f>IFERROR(SUM(R5:R187),"")</f>
        <v>0</v>
      </c>
      <c r="U187">
        <f>IF(INDIRECT(ADDRESS($D187+2,U$2+1,,,"Instances"))="","",INDIRECT(ADDRESS($D187+2,U$2+1,,,"Instances")))</f>
        <v>0</v>
      </c>
      <c r="V187">
        <f>IFERROR(SMALL(U5:U343,ROW()-ROW($V$5)+1),"")</f>
        <v>0</v>
      </c>
      <c r="X187">
        <f>IFERROR(SUM(V5:V187),"")</f>
        <v>0</v>
      </c>
      <c r="Y187">
        <f>IF(INDIRECT(ADDRESS($D187+2,Y$2+1,,,"Instances"))="","",INDIRECT(ADDRESS($D187+2,Y$2+1,,,"Instances")))</f>
        <v>0</v>
      </c>
      <c r="Z187">
        <f>IFERROR(SMALL(Y5:Y343,ROW()-ROW($Z$5)+1),"")</f>
        <v>0</v>
      </c>
      <c r="AB187">
        <f>IFERROR(SUM(Z5:Z187),"")</f>
        <v>0</v>
      </c>
      <c r="AC187">
        <f>IF(INDIRECT(ADDRESS($D187+2,AC$2+1,,,"Instances"))="","",INDIRECT(ADDRESS($D187+2,AC$2+1,,,"Instances")))</f>
        <v>0</v>
      </c>
      <c r="AD187">
        <f>IFERROR(SMALL(AC5:AC343,ROW()-ROW($AD$5)+1),"")</f>
        <v>0</v>
      </c>
      <c r="AF187">
        <f>IFERROR(SUM(AD5:AD187),"")</f>
        <v>0</v>
      </c>
      <c r="AG187">
        <f>IF(INDIRECT(ADDRESS($D187+2,AG$2+1,,,"Instances"))="","",INDIRECT(ADDRESS($D187+2,AG$2+1,,,"Instances")))</f>
        <v>0</v>
      </c>
      <c r="AH187">
        <f>IFERROR(SMALL(AG5:AG343,ROW()-ROW($AH$5)+1),"")</f>
        <v>0</v>
      </c>
      <c r="AJ187">
        <f>IFERROR(SUM(AH5:AH187),"")</f>
        <v>0</v>
      </c>
      <c r="AL187">
        <v>183</v>
      </c>
      <c r="AM187" cm="1">
        <f t="array" ref="AM187">_xlfn.SWITCH(Charts!$B$3,"average", AVERAGE(INDIRECT(ADDRESS(182+3,AM$2+1,,,"Instances") &amp; ":" &amp; ADDRESS(182+3,AM$2+1))),"median", MEDIAN(INDIRECT(ADDRESS(182+3,AM$2+1,,,"Instances") &amp; ":" &amp; ADDRESS(182+3,AM$2+1))),"min", MIN(INDIRECT(ADDRESS(182+3,AM$2+1,,,"Instances") &amp; ":" &amp; ADDRESS(182+3,AM$2+1))),"max", MAX(INDIRECT(ADDRESS(182+3,AM$2+1,,,"Instances") &amp; ":" &amp; ADDRESS(182+3,AM$2+1))),"diff", MAX(INDIRECT(ADDRESS(182+3,AM$2+1,,,"Instances") &amp; ":" &amp; ADDRESS(182+3,AM$2+1)))-MIN(INDIRECT(ADDRESS(182+3,AM$2+1,,,"Instances") &amp; ":" &amp; ADDRESS(182+3,AM$2+1))))</f>
        <v>0</v>
      </c>
      <c r="AN187">
        <f>IFERROR(SMALL(AM5:AM343,ROW()-ROW($AN$5)+1),"")</f>
        <v>0</v>
      </c>
      <c r="AP187">
        <f>IFERROR(SUM(AN5:AN187),"")</f>
        <v>0</v>
      </c>
      <c r="AQ187" cm="1">
        <f t="array" ref="AQ187">_xlfn.SWITCH(Charts!$B$3,"average", AVERAGE(INDIRECT(ADDRESS(182+3,AQ$2+1,,,"Instances") &amp; ":" &amp; ADDRESS(182+3,AQ$2+1))),"median", MEDIAN(INDIRECT(ADDRESS(182+3,AQ$2+1,,,"Instances") &amp; ":" &amp; ADDRESS(182+3,AQ$2+1))),"min", MIN(INDIRECT(ADDRESS(182+3,AQ$2+1,,,"Instances") &amp; ":" &amp; ADDRESS(182+3,AQ$2+1))),"max", MAX(INDIRECT(ADDRESS(182+3,AQ$2+1,,,"Instances") &amp; ":" &amp; ADDRESS(182+3,AQ$2+1))),"diff", MAX(INDIRECT(ADDRESS(182+3,AQ$2+1,,,"Instances") &amp; ":" &amp; ADDRESS(182+3,AQ$2+1)))-MIN(INDIRECT(ADDRESS(182+3,AQ$2+1,,,"Instances") &amp; ":" &amp; ADDRESS(182+3,AQ$2+1))))</f>
        <v>0</v>
      </c>
      <c r="AR187">
        <f>IFERROR(SMALL(AQ5:AQ343,ROW()-ROW($AR$5)+1),"")</f>
        <v>0</v>
      </c>
      <c r="AT187">
        <f>IFERROR(SUM(AR5:AR187),"")</f>
        <v>0</v>
      </c>
      <c r="AU187" cm="1">
        <f t="array" ref="AU187">_xlfn.SWITCH(Charts!$B$3,"average", AVERAGE(INDIRECT(ADDRESS(182+3,AU$2+1,,,"Instances") &amp; ":" &amp; ADDRESS(182+3,AU$2+1))),"median", MEDIAN(INDIRECT(ADDRESS(182+3,AU$2+1,,,"Instances") &amp; ":" &amp; ADDRESS(182+3,AU$2+1))),"min", MIN(INDIRECT(ADDRESS(182+3,AU$2+1,,,"Instances") &amp; ":" &amp; ADDRESS(182+3,AU$2+1))),"max", MAX(INDIRECT(ADDRESS(182+3,AU$2+1,,,"Instances") &amp; ":" &amp; ADDRESS(182+3,AU$2+1))),"diff", MAX(INDIRECT(ADDRESS(182+3,AU$2+1,,,"Instances") &amp; ":" &amp; ADDRESS(182+3,AU$2+1)))-MIN(INDIRECT(ADDRESS(182+3,AU$2+1,,,"Instances") &amp; ":" &amp; ADDRESS(182+3,AU$2+1))))</f>
        <v>0</v>
      </c>
      <c r="AV187">
        <f>IFERROR(SMALL(AU5:AU343,ROW()-ROW($AV$5)+1),"")</f>
        <v>0</v>
      </c>
      <c r="AX187">
        <f>IFERROR(SUM(AV5:AV187),"")</f>
        <v>0</v>
      </c>
      <c r="AY187" cm="1">
        <f t="array" ref="AY187">_xlfn.SWITCH(Charts!$B$3,"average", AVERAGE(INDIRECT(ADDRESS(182+3,AY$2+1,,,"Instances") &amp; ":" &amp; ADDRESS(182+3,AY$2+1))),"median", MEDIAN(INDIRECT(ADDRESS(182+3,AY$2+1,,,"Instances") &amp; ":" &amp; ADDRESS(182+3,AY$2+1))),"min", MIN(INDIRECT(ADDRESS(182+3,AY$2+1,,,"Instances") &amp; ":" &amp; ADDRESS(182+3,AY$2+1))),"max", MAX(INDIRECT(ADDRESS(182+3,AY$2+1,,,"Instances") &amp; ":" &amp; ADDRESS(182+3,AY$2+1))),"diff", MAX(INDIRECT(ADDRESS(182+3,AY$2+1,,,"Instances") &amp; ":" &amp; ADDRESS(182+3,AY$2+1)))-MIN(INDIRECT(ADDRESS(182+3,AY$2+1,,,"Instances") &amp; ":" &amp; ADDRESS(182+3,AY$2+1))))</f>
        <v>0</v>
      </c>
      <c r="AZ187">
        <f>IFERROR(SMALL(AY5:AY343,ROW()-ROW($AZ$5)+1),"")</f>
        <v>0</v>
      </c>
      <c r="BB187">
        <f>IFERROR(SUM(AZ5:AZ187),"")</f>
        <v>0</v>
      </c>
      <c r="BC187" cm="1">
        <f t="array" ref="BC187">_xlfn.SWITCH(Charts!$B$3,"average", AVERAGE(INDIRECT(ADDRESS(182+3,BC$2+1,,,"Instances") &amp; ":" &amp; ADDRESS(182+3,BC$2+1))),"median", MEDIAN(INDIRECT(ADDRESS(182+3,BC$2+1,,,"Instances") &amp; ":" &amp; ADDRESS(182+3,BC$2+1))),"min", MIN(INDIRECT(ADDRESS(182+3,BC$2+1,,,"Instances") &amp; ":" &amp; ADDRESS(182+3,BC$2+1))),"max", MAX(INDIRECT(ADDRESS(182+3,BC$2+1,,,"Instances") &amp; ":" &amp; ADDRESS(182+3,BC$2+1))),"diff", MAX(INDIRECT(ADDRESS(182+3,BC$2+1,,,"Instances") &amp; ":" &amp; ADDRESS(182+3,BC$2+1)))-MIN(INDIRECT(ADDRESS(182+3,BC$2+1,,,"Instances") &amp; ":" &amp; ADDRESS(182+3,BC$2+1))))</f>
        <v>0</v>
      </c>
      <c r="BD187">
        <f>IFERROR(SMALL(BC5:BC343,ROW()-ROW($BD$5)+1),"")</f>
        <v>0</v>
      </c>
      <c r="BF187">
        <f>IFERROR(SUM(BD5:BD187),"")</f>
        <v>0</v>
      </c>
      <c r="BG187" cm="1">
        <f t="array" ref="BG187">_xlfn.SWITCH(Charts!$B$3,"average", AVERAGE(INDIRECT(ADDRESS(182+3,BG$2+1,,,"Instances") &amp; ":" &amp; ADDRESS(182+3,BG$2+1))),"median", MEDIAN(INDIRECT(ADDRESS(182+3,BG$2+1,,,"Instances") &amp; ":" &amp; ADDRESS(182+3,BG$2+1))),"min", MIN(INDIRECT(ADDRESS(182+3,BG$2+1,,,"Instances") &amp; ":" &amp; ADDRESS(182+3,BG$2+1))),"max", MAX(INDIRECT(ADDRESS(182+3,BG$2+1,,,"Instances") &amp; ":" &amp; ADDRESS(182+3,BG$2+1))),"diff", MAX(INDIRECT(ADDRESS(182+3,BG$2+1,,,"Instances") &amp; ":" &amp; ADDRESS(182+3,BG$2+1)))-MIN(INDIRECT(ADDRESS(182+3,BG$2+1,,,"Instances") &amp; ":" &amp; ADDRESS(182+3,BG$2+1))))</f>
        <v>0</v>
      </c>
      <c r="BH187">
        <f>IFERROR(SMALL(BG5:BG343,ROW()-ROW($BH$5)+1),"")</f>
        <v>0</v>
      </c>
      <c r="BJ187">
        <f>IFERROR(SUM(BH5:BH187),"")</f>
        <v>0</v>
      </c>
      <c r="BK187" cm="1">
        <f t="array" ref="BK187">_xlfn.SWITCH(Charts!$B$3,"average", AVERAGE(INDIRECT(ADDRESS(182+3,BK$2+1,,,"Instances") &amp; ":" &amp; ADDRESS(182+3,BK$2+1))),"median", MEDIAN(INDIRECT(ADDRESS(182+3,BK$2+1,,,"Instances") &amp; ":" &amp; ADDRESS(182+3,BK$2+1))),"min", MIN(INDIRECT(ADDRESS(182+3,BK$2+1,,,"Instances") &amp; ":" &amp; ADDRESS(182+3,BK$2+1))),"max", MAX(INDIRECT(ADDRESS(182+3,BK$2+1,,,"Instances") &amp; ":" &amp; ADDRESS(182+3,BK$2+1))),"diff", MAX(INDIRECT(ADDRESS(182+3,BK$2+1,,,"Instances") &amp; ":" &amp; ADDRESS(182+3,BK$2+1)))-MIN(INDIRECT(ADDRESS(182+3,BK$2+1,,,"Instances") &amp; ":" &amp; ADDRESS(182+3,BK$2+1))))</f>
        <v>0</v>
      </c>
      <c r="BL187">
        <f>IFERROR(SMALL(BK5:BK343,ROW()-ROW($BL$5)+1),"")</f>
        <v>0</v>
      </c>
      <c r="BN187">
        <f>IFERROR(SUM(BL5:BL187),"")</f>
        <v>0</v>
      </c>
      <c r="BO187" cm="1">
        <f t="array" ref="BO187">_xlfn.SWITCH(Charts!$B$3,"average", AVERAGE(INDIRECT(ADDRESS(182+3,BO$2+1,,,"Instances") &amp; ":" &amp; ADDRESS(182+3,BO$2+1))),"median", MEDIAN(INDIRECT(ADDRESS(182+3,BO$2+1,,,"Instances") &amp; ":" &amp; ADDRESS(182+3,BO$2+1))),"min", MIN(INDIRECT(ADDRESS(182+3,BO$2+1,,,"Instances") &amp; ":" &amp; ADDRESS(182+3,BO$2+1))),"max", MAX(INDIRECT(ADDRESS(182+3,BO$2+1,,,"Instances") &amp; ":" &amp; ADDRESS(182+3,BO$2+1))),"diff", MAX(INDIRECT(ADDRESS(182+3,BO$2+1,,,"Instances") &amp; ":" &amp; ADDRESS(182+3,BO$2+1)))-MIN(INDIRECT(ADDRESS(182+3,BO$2+1,,,"Instances") &amp; ":" &amp; ADDRESS(182+3,BO$2+1))))</f>
        <v>0</v>
      </c>
      <c r="BP187">
        <f>IFERROR(SMALL(BO5:BO343,ROW()-ROW($BP$5)+1),"")</f>
        <v>0</v>
      </c>
      <c r="BR187">
        <f>IFERROR(SUM(BP5:BP187),"")</f>
        <v>0</v>
      </c>
      <c r="BU187">
        <f>IF(Charts!$B$3="none",E1889,IF(AM1889="",NA(),AM1889))</f>
        <v>0</v>
      </c>
      <c r="BV187">
        <f>IF(Charts!$B$3="none",F1889,IF(AN1889="",NA(),AN1889))</f>
        <v>0</v>
      </c>
      <c r="BW187">
        <f>IF(Charts!$B$3="none",G1889,IF(AO1889="",NA(),AO1889))</f>
        <v>0</v>
      </c>
      <c r="BX187">
        <f>IF(Charts!$B$3="none",H1889,IF(AP1889="",NA(),AP1889))</f>
        <v>0</v>
      </c>
      <c r="BY187">
        <f>IF(Charts!$B$3="none",I1889,IF(AQ1889="",NA(),AQ1889))</f>
        <v>0</v>
      </c>
      <c r="BZ187">
        <f>IF(Charts!$B$3="none",J1889,IF(AR1889="",NA(),AR1889))</f>
        <v>0</v>
      </c>
      <c r="CA187">
        <f>IF(Charts!$B$3="none",K1889,IF(AS1889="",NA(),AS1889))</f>
        <v>0</v>
      </c>
      <c r="CB187">
        <f>IF(Charts!$B$3="none",L1889,IF(AT1889="",NA(),AT1889))</f>
        <v>0</v>
      </c>
      <c r="CC187">
        <f>IF(Charts!$B$3="none",M1889,IF(AU1889="",NA(),AU1889))</f>
        <v>0</v>
      </c>
      <c r="CD187">
        <f>IF(Charts!$B$3="none",N1889,IF(AV1889="",NA(),AV1889))</f>
        <v>0</v>
      </c>
      <c r="CE187">
        <f>IF(Charts!$B$3="none",O1889,IF(AW1889="",NA(),AW1889))</f>
        <v>0</v>
      </c>
      <c r="CF187">
        <f>IF(Charts!$B$3="none",P1889,IF(AX1889="",NA(),AX1889))</f>
        <v>0</v>
      </c>
      <c r="CG187">
        <f>IF(Charts!$B$3="none",Q1889,IF(AY1889="",NA(),AY1889))</f>
        <v>0</v>
      </c>
      <c r="CH187">
        <f>IF(Charts!$B$3="none",R1889,IF(AZ1889="",NA(),AZ1889))</f>
        <v>0</v>
      </c>
      <c r="CI187">
        <f>IF(Charts!$B$3="none",S1889,IF(BA1889="",NA(),BA1889))</f>
        <v>0</v>
      </c>
      <c r="CJ187">
        <f>IF(Charts!$B$3="none",T1889,IF(BB1889="",NA(),BB1889))</f>
        <v>0</v>
      </c>
      <c r="CK187">
        <f>IF(Charts!$B$3="none",U1889,IF(BC1889="",NA(),BC1889))</f>
        <v>0</v>
      </c>
      <c r="CL187">
        <f>IF(Charts!$B$3="none",V1889,IF(BD1889="",NA(),BD1889))</f>
        <v>0</v>
      </c>
      <c r="CM187">
        <f>IF(Charts!$B$3="none",W1889,IF(BE1889="",NA(),BE1889))</f>
        <v>0</v>
      </c>
      <c r="CN187">
        <f>IF(Charts!$B$3="none",X1889,IF(BF1889="",NA(),BF1889))</f>
        <v>0</v>
      </c>
      <c r="CO187">
        <f>IF(Charts!$B$3="none",Y1889,IF(BG1889="",NA(),BG1889))</f>
        <v>0</v>
      </c>
      <c r="CP187">
        <f>IF(Charts!$B$3="none",Z1889,IF(BH1889="",NA(),BH1889))</f>
        <v>0</v>
      </c>
      <c r="CQ187">
        <f>IF(Charts!$B$3="none",AA1889,IF(BI1889="",NA(),BI1889))</f>
        <v>0</v>
      </c>
      <c r="CR187">
        <f>IF(Charts!$B$3="none",AB1889,IF(BJ1889="",NA(),BJ1889))</f>
        <v>0</v>
      </c>
      <c r="CS187">
        <f>IF(Charts!$B$3="none",AC1889,IF(BK1889="",NA(),BK1889))</f>
        <v>0</v>
      </c>
      <c r="CT187">
        <f>IF(Charts!$B$3="none",AD1889,IF(BL1889="",NA(),BL1889))</f>
        <v>0</v>
      </c>
      <c r="CU187">
        <f>IF(Charts!$B$3="none",AE1889,IF(BM1889="",NA(),BM1889))</f>
        <v>0</v>
      </c>
      <c r="CV187">
        <f>IF(Charts!$B$3="none",AF1889,IF(BN1889="",NA(),BN1889))</f>
        <v>0</v>
      </c>
      <c r="CW187">
        <f>IF(Charts!$B$3="none",AG1889,IF(BO1889="",NA(),BO1889))</f>
        <v>0</v>
      </c>
      <c r="CX187">
        <f>IF(Charts!$B$3="none",AH1889,IF(BP1889="",NA(),BP1889))</f>
        <v>0</v>
      </c>
      <c r="CY187">
        <f>IF(Charts!$B$3="none",AI1889,IF(BQ1889="",NA(),BQ1889))</f>
        <v>0</v>
      </c>
      <c r="CZ187">
        <f>IF(Charts!$B$3="none",AJ1889,IF(BR1889="",NA(),BR1889))</f>
        <v>0</v>
      </c>
    </row>
    <row r="188" spans="4:104">
      <c r="D188">
        <v>184</v>
      </c>
      <c r="E188">
        <f>IF(INDIRECT(ADDRESS($D188+2,E$2+1,,,"Instances"))="","",INDIRECT(ADDRESS($D188+2,E$2+1,,,"Instances")))</f>
        <v>0</v>
      </c>
      <c r="F188">
        <f>IFERROR(SMALL(E5:E343,ROW()-ROW($F$5)+1),"")</f>
        <v>0</v>
      </c>
      <c r="H188">
        <f>IFERROR(SUM(F5:F188),"")</f>
        <v>0</v>
      </c>
      <c r="I188">
        <f>IF(INDIRECT(ADDRESS($D188+2,I$2+1,,,"Instances"))="","",INDIRECT(ADDRESS($D188+2,I$2+1,,,"Instances")))</f>
        <v>0</v>
      </c>
      <c r="J188">
        <f>IFERROR(SMALL(I5:I343,ROW()-ROW($J$5)+1),"")</f>
        <v>0</v>
      </c>
      <c r="L188">
        <f>IFERROR(SUM(J5:J188),"")</f>
        <v>0</v>
      </c>
      <c r="M188">
        <f>IF(INDIRECT(ADDRESS($D188+2,M$2+1,,,"Instances"))="","",INDIRECT(ADDRESS($D188+2,M$2+1,,,"Instances")))</f>
        <v>0</v>
      </c>
      <c r="N188">
        <f>IFERROR(SMALL(M5:M343,ROW()-ROW($N$5)+1),"")</f>
        <v>0</v>
      </c>
      <c r="P188">
        <f>IFERROR(SUM(N5:N188),"")</f>
        <v>0</v>
      </c>
      <c r="Q188">
        <f>IF(INDIRECT(ADDRESS($D188+2,Q$2+1,,,"Instances"))="","",INDIRECT(ADDRESS($D188+2,Q$2+1,,,"Instances")))</f>
        <v>0</v>
      </c>
      <c r="R188">
        <f>IFERROR(SMALL(Q5:Q343,ROW()-ROW($R$5)+1),"")</f>
        <v>0</v>
      </c>
      <c r="T188">
        <f>IFERROR(SUM(R5:R188),"")</f>
        <v>0</v>
      </c>
      <c r="U188">
        <f>IF(INDIRECT(ADDRESS($D188+2,U$2+1,,,"Instances"))="","",INDIRECT(ADDRESS($D188+2,U$2+1,,,"Instances")))</f>
        <v>0</v>
      </c>
      <c r="V188">
        <f>IFERROR(SMALL(U5:U343,ROW()-ROW($V$5)+1),"")</f>
        <v>0</v>
      </c>
      <c r="X188">
        <f>IFERROR(SUM(V5:V188),"")</f>
        <v>0</v>
      </c>
      <c r="Y188">
        <f>IF(INDIRECT(ADDRESS($D188+2,Y$2+1,,,"Instances"))="","",INDIRECT(ADDRESS($D188+2,Y$2+1,,,"Instances")))</f>
        <v>0</v>
      </c>
      <c r="Z188">
        <f>IFERROR(SMALL(Y5:Y343,ROW()-ROW($Z$5)+1),"")</f>
        <v>0</v>
      </c>
      <c r="AB188">
        <f>IFERROR(SUM(Z5:Z188),"")</f>
        <v>0</v>
      </c>
      <c r="AC188">
        <f>IF(INDIRECT(ADDRESS($D188+2,AC$2+1,,,"Instances"))="","",INDIRECT(ADDRESS($D188+2,AC$2+1,,,"Instances")))</f>
        <v>0</v>
      </c>
      <c r="AD188">
        <f>IFERROR(SMALL(AC5:AC343,ROW()-ROW($AD$5)+1),"")</f>
        <v>0</v>
      </c>
      <c r="AF188">
        <f>IFERROR(SUM(AD5:AD188),"")</f>
        <v>0</v>
      </c>
      <c r="AG188">
        <f>IF(INDIRECT(ADDRESS($D188+2,AG$2+1,,,"Instances"))="","",INDIRECT(ADDRESS($D188+2,AG$2+1,,,"Instances")))</f>
        <v>0</v>
      </c>
      <c r="AH188">
        <f>IFERROR(SMALL(AG5:AG343,ROW()-ROW($AH$5)+1),"")</f>
        <v>0</v>
      </c>
      <c r="AJ188">
        <f>IFERROR(SUM(AH5:AH188),"")</f>
        <v>0</v>
      </c>
      <c r="AL188">
        <v>184</v>
      </c>
      <c r="AM188" cm="1">
        <f t="array" ref="AM188">_xlfn.SWITCH(Charts!$B$3,"average", AVERAGE(INDIRECT(ADDRESS(183+3,AM$2+1,,,"Instances") &amp; ":" &amp; ADDRESS(183+3,AM$2+1))),"median", MEDIAN(INDIRECT(ADDRESS(183+3,AM$2+1,,,"Instances") &amp; ":" &amp; ADDRESS(183+3,AM$2+1))),"min", MIN(INDIRECT(ADDRESS(183+3,AM$2+1,,,"Instances") &amp; ":" &amp; ADDRESS(183+3,AM$2+1))),"max", MAX(INDIRECT(ADDRESS(183+3,AM$2+1,,,"Instances") &amp; ":" &amp; ADDRESS(183+3,AM$2+1))),"diff", MAX(INDIRECT(ADDRESS(183+3,AM$2+1,,,"Instances") &amp; ":" &amp; ADDRESS(183+3,AM$2+1)))-MIN(INDIRECT(ADDRESS(183+3,AM$2+1,,,"Instances") &amp; ":" &amp; ADDRESS(183+3,AM$2+1))))</f>
        <v>0</v>
      </c>
      <c r="AN188">
        <f>IFERROR(SMALL(AM5:AM343,ROW()-ROW($AN$5)+1),"")</f>
        <v>0</v>
      </c>
      <c r="AP188">
        <f>IFERROR(SUM(AN5:AN188),"")</f>
        <v>0</v>
      </c>
      <c r="AQ188" cm="1">
        <f t="array" ref="AQ188">_xlfn.SWITCH(Charts!$B$3,"average", AVERAGE(INDIRECT(ADDRESS(183+3,AQ$2+1,,,"Instances") &amp; ":" &amp; ADDRESS(183+3,AQ$2+1))),"median", MEDIAN(INDIRECT(ADDRESS(183+3,AQ$2+1,,,"Instances") &amp; ":" &amp; ADDRESS(183+3,AQ$2+1))),"min", MIN(INDIRECT(ADDRESS(183+3,AQ$2+1,,,"Instances") &amp; ":" &amp; ADDRESS(183+3,AQ$2+1))),"max", MAX(INDIRECT(ADDRESS(183+3,AQ$2+1,,,"Instances") &amp; ":" &amp; ADDRESS(183+3,AQ$2+1))),"diff", MAX(INDIRECT(ADDRESS(183+3,AQ$2+1,,,"Instances") &amp; ":" &amp; ADDRESS(183+3,AQ$2+1)))-MIN(INDIRECT(ADDRESS(183+3,AQ$2+1,,,"Instances") &amp; ":" &amp; ADDRESS(183+3,AQ$2+1))))</f>
        <v>0</v>
      </c>
      <c r="AR188">
        <f>IFERROR(SMALL(AQ5:AQ343,ROW()-ROW($AR$5)+1),"")</f>
        <v>0</v>
      </c>
      <c r="AT188">
        <f>IFERROR(SUM(AR5:AR188),"")</f>
        <v>0</v>
      </c>
      <c r="AU188" cm="1">
        <f t="array" ref="AU188">_xlfn.SWITCH(Charts!$B$3,"average", AVERAGE(INDIRECT(ADDRESS(183+3,AU$2+1,,,"Instances") &amp; ":" &amp; ADDRESS(183+3,AU$2+1))),"median", MEDIAN(INDIRECT(ADDRESS(183+3,AU$2+1,,,"Instances") &amp; ":" &amp; ADDRESS(183+3,AU$2+1))),"min", MIN(INDIRECT(ADDRESS(183+3,AU$2+1,,,"Instances") &amp; ":" &amp; ADDRESS(183+3,AU$2+1))),"max", MAX(INDIRECT(ADDRESS(183+3,AU$2+1,,,"Instances") &amp; ":" &amp; ADDRESS(183+3,AU$2+1))),"diff", MAX(INDIRECT(ADDRESS(183+3,AU$2+1,,,"Instances") &amp; ":" &amp; ADDRESS(183+3,AU$2+1)))-MIN(INDIRECT(ADDRESS(183+3,AU$2+1,,,"Instances") &amp; ":" &amp; ADDRESS(183+3,AU$2+1))))</f>
        <v>0</v>
      </c>
      <c r="AV188">
        <f>IFERROR(SMALL(AU5:AU343,ROW()-ROW($AV$5)+1),"")</f>
        <v>0</v>
      </c>
      <c r="AX188">
        <f>IFERROR(SUM(AV5:AV188),"")</f>
        <v>0</v>
      </c>
      <c r="AY188" cm="1">
        <f t="array" ref="AY188">_xlfn.SWITCH(Charts!$B$3,"average", AVERAGE(INDIRECT(ADDRESS(183+3,AY$2+1,,,"Instances") &amp; ":" &amp; ADDRESS(183+3,AY$2+1))),"median", MEDIAN(INDIRECT(ADDRESS(183+3,AY$2+1,,,"Instances") &amp; ":" &amp; ADDRESS(183+3,AY$2+1))),"min", MIN(INDIRECT(ADDRESS(183+3,AY$2+1,,,"Instances") &amp; ":" &amp; ADDRESS(183+3,AY$2+1))),"max", MAX(INDIRECT(ADDRESS(183+3,AY$2+1,,,"Instances") &amp; ":" &amp; ADDRESS(183+3,AY$2+1))),"diff", MAX(INDIRECT(ADDRESS(183+3,AY$2+1,,,"Instances") &amp; ":" &amp; ADDRESS(183+3,AY$2+1)))-MIN(INDIRECT(ADDRESS(183+3,AY$2+1,,,"Instances") &amp; ":" &amp; ADDRESS(183+3,AY$2+1))))</f>
        <v>0</v>
      </c>
      <c r="AZ188">
        <f>IFERROR(SMALL(AY5:AY343,ROW()-ROW($AZ$5)+1),"")</f>
        <v>0</v>
      </c>
      <c r="BB188">
        <f>IFERROR(SUM(AZ5:AZ188),"")</f>
        <v>0</v>
      </c>
      <c r="BC188" cm="1">
        <f t="array" ref="BC188">_xlfn.SWITCH(Charts!$B$3,"average", AVERAGE(INDIRECT(ADDRESS(183+3,BC$2+1,,,"Instances") &amp; ":" &amp; ADDRESS(183+3,BC$2+1))),"median", MEDIAN(INDIRECT(ADDRESS(183+3,BC$2+1,,,"Instances") &amp; ":" &amp; ADDRESS(183+3,BC$2+1))),"min", MIN(INDIRECT(ADDRESS(183+3,BC$2+1,,,"Instances") &amp; ":" &amp; ADDRESS(183+3,BC$2+1))),"max", MAX(INDIRECT(ADDRESS(183+3,BC$2+1,,,"Instances") &amp; ":" &amp; ADDRESS(183+3,BC$2+1))),"diff", MAX(INDIRECT(ADDRESS(183+3,BC$2+1,,,"Instances") &amp; ":" &amp; ADDRESS(183+3,BC$2+1)))-MIN(INDIRECT(ADDRESS(183+3,BC$2+1,,,"Instances") &amp; ":" &amp; ADDRESS(183+3,BC$2+1))))</f>
        <v>0</v>
      </c>
      <c r="BD188">
        <f>IFERROR(SMALL(BC5:BC343,ROW()-ROW($BD$5)+1),"")</f>
        <v>0</v>
      </c>
      <c r="BF188">
        <f>IFERROR(SUM(BD5:BD188),"")</f>
        <v>0</v>
      </c>
      <c r="BG188" cm="1">
        <f t="array" ref="BG188">_xlfn.SWITCH(Charts!$B$3,"average", AVERAGE(INDIRECT(ADDRESS(183+3,BG$2+1,,,"Instances") &amp; ":" &amp; ADDRESS(183+3,BG$2+1))),"median", MEDIAN(INDIRECT(ADDRESS(183+3,BG$2+1,,,"Instances") &amp; ":" &amp; ADDRESS(183+3,BG$2+1))),"min", MIN(INDIRECT(ADDRESS(183+3,BG$2+1,,,"Instances") &amp; ":" &amp; ADDRESS(183+3,BG$2+1))),"max", MAX(INDIRECT(ADDRESS(183+3,BG$2+1,,,"Instances") &amp; ":" &amp; ADDRESS(183+3,BG$2+1))),"diff", MAX(INDIRECT(ADDRESS(183+3,BG$2+1,,,"Instances") &amp; ":" &amp; ADDRESS(183+3,BG$2+1)))-MIN(INDIRECT(ADDRESS(183+3,BG$2+1,,,"Instances") &amp; ":" &amp; ADDRESS(183+3,BG$2+1))))</f>
        <v>0</v>
      </c>
      <c r="BH188">
        <f>IFERROR(SMALL(BG5:BG343,ROW()-ROW($BH$5)+1),"")</f>
        <v>0</v>
      </c>
      <c r="BJ188">
        <f>IFERROR(SUM(BH5:BH188),"")</f>
        <v>0</v>
      </c>
      <c r="BK188" cm="1">
        <f t="array" ref="BK188">_xlfn.SWITCH(Charts!$B$3,"average", AVERAGE(INDIRECT(ADDRESS(183+3,BK$2+1,,,"Instances") &amp; ":" &amp; ADDRESS(183+3,BK$2+1))),"median", MEDIAN(INDIRECT(ADDRESS(183+3,BK$2+1,,,"Instances") &amp; ":" &amp; ADDRESS(183+3,BK$2+1))),"min", MIN(INDIRECT(ADDRESS(183+3,BK$2+1,,,"Instances") &amp; ":" &amp; ADDRESS(183+3,BK$2+1))),"max", MAX(INDIRECT(ADDRESS(183+3,BK$2+1,,,"Instances") &amp; ":" &amp; ADDRESS(183+3,BK$2+1))),"diff", MAX(INDIRECT(ADDRESS(183+3,BK$2+1,,,"Instances") &amp; ":" &amp; ADDRESS(183+3,BK$2+1)))-MIN(INDIRECT(ADDRESS(183+3,BK$2+1,,,"Instances") &amp; ":" &amp; ADDRESS(183+3,BK$2+1))))</f>
        <v>0</v>
      </c>
      <c r="BL188">
        <f>IFERROR(SMALL(BK5:BK343,ROW()-ROW($BL$5)+1),"")</f>
        <v>0</v>
      </c>
      <c r="BN188">
        <f>IFERROR(SUM(BL5:BL188),"")</f>
        <v>0</v>
      </c>
      <c r="BO188" cm="1">
        <f t="array" ref="BO188">_xlfn.SWITCH(Charts!$B$3,"average", AVERAGE(INDIRECT(ADDRESS(183+3,BO$2+1,,,"Instances") &amp; ":" &amp; ADDRESS(183+3,BO$2+1))),"median", MEDIAN(INDIRECT(ADDRESS(183+3,BO$2+1,,,"Instances") &amp; ":" &amp; ADDRESS(183+3,BO$2+1))),"min", MIN(INDIRECT(ADDRESS(183+3,BO$2+1,,,"Instances") &amp; ":" &amp; ADDRESS(183+3,BO$2+1))),"max", MAX(INDIRECT(ADDRESS(183+3,BO$2+1,,,"Instances") &amp; ":" &amp; ADDRESS(183+3,BO$2+1))),"diff", MAX(INDIRECT(ADDRESS(183+3,BO$2+1,,,"Instances") &amp; ":" &amp; ADDRESS(183+3,BO$2+1)))-MIN(INDIRECT(ADDRESS(183+3,BO$2+1,,,"Instances") &amp; ":" &amp; ADDRESS(183+3,BO$2+1))))</f>
        <v>0</v>
      </c>
      <c r="BP188">
        <f>IFERROR(SMALL(BO5:BO343,ROW()-ROW($BP$5)+1),"")</f>
        <v>0</v>
      </c>
      <c r="BR188">
        <f>IFERROR(SUM(BP5:BP188),"")</f>
        <v>0</v>
      </c>
      <c r="BU188">
        <f>IF(Charts!$B$3="none",E1890,IF(AM1890="",NA(),AM1890))</f>
        <v>0</v>
      </c>
      <c r="BV188">
        <f>IF(Charts!$B$3="none",F1890,IF(AN1890="",NA(),AN1890))</f>
        <v>0</v>
      </c>
      <c r="BW188">
        <f>IF(Charts!$B$3="none",G1890,IF(AO1890="",NA(),AO1890))</f>
        <v>0</v>
      </c>
      <c r="BX188">
        <f>IF(Charts!$B$3="none",H1890,IF(AP1890="",NA(),AP1890))</f>
        <v>0</v>
      </c>
      <c r="BY188">
        <f>IF(Charts!$B$3="none",I1890,IF(AQ1890="",NA(),AQ1890))</f>
        <v>0</v>
      </c>
      <c r="BZ188">
        <f>IF(Charts!$B$3="none",J1890,IF(AR1890="",NA(),AR1890))</f>
        <v>0</v>
      </c>
      <c r="CA188">
        <f>IF(Charts!$B$3="none",K1890,IF(AS1890="",NA(),AS1890))</f>
        <v>0</v>
      </c>
      <c r="CB188">
        <f>IF(Charts!$B$3="none",L1890,IF(AT1890="",NA(),AT1890))</f>
        <v>0</v>
      </c>
      <c r="CC188">
        <f>IF(Charts!$B$3="none",M1890,IF(AU1890="",NA(),AU1890))</f>
        <v>0</v>
      </c>
      <c r="CD188">
        <f>IF(Charts!$B$3="none",N1890,IF(AV1890="",NA(),AV1890))</f>
        <v>0</v>
      </c>
      <c r="CE188">
        <f>IF(Charts!$B$3="none",O1890,IF(AW1890="",NA(),AW1890))</f>
        <v>0</v>
      </c>
      <c r="CF188">
        <f>IF(Charts!$B$3="none",P1890,IF(AX1890="",NA(),AX1890))</f>
        <v>0</v>
      </c>
      <c r="CG188">
        <f>IF(Charts!$B$3="none",Q1890,IF(AY1890="",NA(),AY1890))</f>
        <v>0</v>
      </c>
      <c r="CH188">
        <f>IF(Charts!$B$3="none",R1890,IF(AZ1890="",NA(),AZ1890))</f>
        <v>0</v>
      </c>
      <c r="CI188">
        <f>IF(Charts!$B$3="none",S1890,IF(BA1890="",NA(),BA1890))</f>
        <v>0</v>
      </c>
      <c r="CJ188">
        <f>IF(Charts!$B$3="none",T1890,IF(BB1890="",NA(),BB1890))</f>
        <v>0</v>
      </c>
      <c r="CK188">
        <f>IF(Charts!$B$3="none",U1890,IF(BC1890="",NA(),BC1890))</f>
        <v>0</v>
      </c>
      <c r="CL188">
        <f>IF(Charts!$B$3="none",V1890,IF(BD1890="",NA(),BD1890))</f>
        <v>0</v>
      </c>
      <c r="CM188">
        <f>IF(Charts!$B$3="none",W1890,IF(BE1890="",NA(),BE1890))</f>
        <v>0</v>
      </c>
      <c r="CN188">
        <f>IF(Charts!$B$3="none",X1890,IF(BF1890="",NA(),BF1890))</f>
        <v>0</v>
      </c>
      <c r="CO188">
        <f>IF(Charts!$B$3="none",Y1890,IF(BG1890="",NA(),BG1890))</f>
        <v>0</v>
      </c>
      <c r="CP188">
        <f>IF(Charts!$B$3="none",Z1890,IF(BH1890="",NA(),BH1890))</f>
        <v>0</v>
      </c>
      <c r="CQ188">
        <f>IF(Charts!$B$3="none",AA1890,IF(BI1890="",NA(),BI1890))</f>
        <v>0</v>
      </c>
      <c r="CR188">
        <f>IF(Charts!$B$3="none",AB1890,IF(BJ1890="",NA(),BJ1890))</f>
        <v>0</v>
      </c>
      <c r="CS188">
        <f>IF(Charts!$B$3="none",AC1890,IF(BK1890="",NA(),BK1890))</f>
        <v>0</v>
      </c>
      <c r="CT188">
        <f>IF(Charts!$B$3="none",AD1890,IF(BL1890="",NA(),BL1890))</f>
        <v>0</v>
      </c>
      <c r="CU188">
        <f>IF(Charts!$B$3="none",AE1890,IF(BM1890="",NA(),BM1890))</f>
        <v>0</v>
      </c>
      <c r="CV188">
        <f>IF(Charts!$B$3="none",AF1890,IF(BN1890="",NA(),BN1890))</f>
        <v>0</v>
      </c>
      <c r="CW188">
        <f>IF(Charts!$B$3="none",AG1890,IF(BO1890="",NA(),BO1890))</f>
        <v>0</v>
      </c>
      <c r="CX188">
        <f>IF(Charts!$B$3="none",AH1890,IF(BP1890="",NA(),BP1890))</f>
        <v>0</v>
      </c>
      <c r="CY188">
        <f>IF(Charts!$B$3="none",AI1890,IF(BQ1890="",NA(),BQ1890))</f>
        <v>0</v>
      </c>
      <c r="CZ188">
        <f>IF(Charts!$B$3="none",AJ1890,IF(BR1890="",NA(),BR1890))</f>
        <v>0</v>
      </c>
    </row>
    <row r="189" spans="4:104">
      <c r="D189">
        <v>185</v>
      </c>
      <c r="E189">
        <f>IF(INDIRECT(ADDRESS($D189+2,E$2+1,,,"Instances"))="","",INDIRECT(ADDRESS($D189+2,E$2+1,,,"Instances")))</f>
        <v>0</v>
      </c>
      <c r="F189">
        <f>IFERROR(SMALL(E5:E343,ROW()-ROW($F$5)+1),"")</f>
        <v>0</v>
      </c>
      <c r="H189">
        <f>IFERROR(SUM(F5:F189),"")</f>
        <v>0</v>
      </c>
      <c r="I189">
        <f>IF(INDIRECT(ADDRESS($D189+2,I$2+1,,,"Instances"))="","",INDIRECT(ADDRESS($D189+2,I$2+1,,,"Instances")))</f>
        <v>0</v>
      </c>
      <c r="J189">
        <f>IFERROR(SMALL(I5:I343,ROW()-ROW($J$5)+1),"")</f>
        <v>0</v>
      </c>
      <c r="L189">
        <f>IFERROR(SUM(J5:J189),"")</f>
        <v>0</v>
      </c>
      <c r="M189">
        <f>IF(INDIRECT(ADDRESS($D189+2,M$2+1,,,"Instances"))="","",INDIRECT(ADDRESS($D189+2,M$2+1,,,"Instances")))</f>
        <v>0</v>
      </c>
      <c r="N189">
        <f>IFERROR(SMALL(M5:M343,ROW()-ROW($N$5)+1),"")</f>
        <v>0</v>
      </c>
      <c r="P189">
        <f>IFERROR(SUM(N5:N189),"")</f>
        <v>0</v>
      </c>
      <c r="Q189">
        <f>IF(INDIRECT(ADDRESS($D189+2,Q$2+1,,,"Instances"))="","",INDIRECT(ADDRESS($D189+2,Q$2+1,,,"Instances")))</f>
        <v>0</v>
      </c>
      <c r="R189">
        <f>IFERROR(SMALL(Q5:Q343,ROW()-ROW($R$5)+1),"")</f>
        <v>0</v>
      </c>
      <c r="T189">
        <f>IFERROR(SUM(R5:R189),"")</f>
        <v>0</v>
      </c>
      <c r="U189">
        <f>IF(INDIRECT(ADDRESS($D189+2,U$2+1,,,"Instances"))="","",INDIRECT(ADDRESS($D189+2,U$2+1,,,"Instances")))</f>
        <v>0</v>
      </c>
      <c r="V189">
        <f>IFERROR(SMALL(U5:U343,ROW()-ROW($V$5)+1),"")</f>
        <v>0</v>
      </c>
      <c r="X189">
        <f>IFERROR(SUM(V5:V189),"")</f>
        <v>0</v>
      </c>
      <c r="Y189">
        <f>IF(INDIRECT(ADDRESS($D189+2,Y$2+1,,,"Instances"))="","",INDIRECT(ADDRESS($D189+2,Y$2+1,,,"Instances")))</f>
        <v>0</v>
      </c>
      <c r="Z189">
        <f>IFERROR(SMALL(Y5:Y343,ROW()-ROW($Z$5)+1),"")</f>
        <v>0</v>
      </c>
      <c r="AB189">
        <f>IFERROR(SUM(Z5:Z189),"")</f>
        <v>0</v>
      </c>
      <c r="AC189">
        <f>IF(INDIRECT(ADDRESS($D189+2,AC$2+1,,,"Instances"))="","",INDIRECT(ADDRESS($D189+2,AC$2+1,,,"Instances")))</f>
        <v>0</v>
      </c>
      <c r="AD189">
        <f>IFERROR(SMALL(AC5:AC343,ROW()-ROW($AD$5)+1),"")</f>
        <v>0</v>
      </c>
      <c r="AF189">
        <f>IFERROR(SUM(AD5:AD189),"")</f>
        <v>0</v>
      </c>
      <c r="AG189">
        <f>IF(INDIRECT(ADDRESS($D189+2,AG$2+1,,,"Instances"))="","",INDIRECT(ADDRESS($D189+2,AG$2+1,,,"Instances")))</f>
        <v>0</v>
      </c>
      <c r="AH189">
        <f>IFERROR(SMALL(AG5:AG343,ROW()-ROW($AH$5)+1),"")</f>
        <v>0</v>
      </c>
      <c r="AJ189">
        <f>IFERROR(SUM(AH5:AH189),"")</f>
        <v>0</v>
      </c>
      <c r="AL189">
        <v>185</v>
      </c>
      <c r="AM189" cm="1">
        <f t="array" ref="AM189">_xlfn.SWITCH(Charts!$B$3,"average", AVERAGE(INDIRECT(ADDRESS(184+3,AM$2+1,,,"Instances") &amp; ":" &amp; ADDRESS(184+3,AM$2+1))),"median", MEDIAN(INDIRECT(ADDRESS(184+3,AM$2+1,,,"Instances") &amp; ":" &amp; ADDRESS(184+3,AM$2+1))),"min", MIN(INDIRECT(ADDRESS(184+3,AM$2+1,,,"Instances") &amp; ":" &amp; ADDRESS(184+3,AM$2+1))),"max", MAX(INDIRECT(ADDRESS(184+3,AM$2+1,,,"Instances") &amp; ":" &amp; ADDRESS(184+3,AM$2+1))),"diff", MAX(INDIRECT(ADDRESS(184+3,AM$2+1,,,"Instances") &amp; ":" &amp; ADDRESS(184+3,AM$2+1)))-MIN(INDIRECT(ADDRESS(184+3,AM$2+1,,,"Instances") &amp; ":" &amp; ADDRESS(184+3,AM$2+1))))</f>
        <v>0</v>
      </c>
      <c r="AN189">
        <f>IFERROR(SMALL(AM5:AM343,ROW()-ROW($AN$5)+1),"")</f>
        <v>0</v>
      </c>
      <c r="AP189">
        <f>IFERROR(SUM(AN5:AN189),"")</f>
        <v>0</v>
      </c>
      <c r="AQ189" cm="1">
        <f t="array" ref="AQ189">_xlfn.SWITCH(Charts!$B$3,"average", AVERAGE(INDIRECT(ADDRESS(184+3,AQ$2+1,,,"Instances") &amp; ":" &amp; ADDRESS(184+3,AQ$2+1))),"median", MEDIAN(INDIRECT(ADDRESS(184+3,AQ$2+1,,,"Instances") &amp; ":" &amp; ADDRESS(184+3,AQ$2+1))),"min", MIN(INDIRECT(ADDRESS(184+3,AQ$2+1,,,"Instances") &amp; ":" &amp; ADDRESS(184+3,AQ$2+1))),"max", MAX(INDIRECT(ADDRESS(184+3,AQ$2+1,,,"Instances") &amp; ":" &amp; ADDRESS(184+3,AQ$2+1))),"diff", MAX(INDIRECT(ADDRESS(184+3,AQ$2+1,,,"Instances") &amp; ":" &amp; ADDRESS(184+3,AQ$2+1)))-MIN(INDIRECT(ADDRESS(184+3,AQ$2+1,,,"Instances") &amp; ":" &amp; ADDRESS(184+3,AQ$2+1))))</f>
        <v>0</v>
      </c>
      <c r="AR189">
        <f>IFERROR(SMALL(AQ5:AQ343,ROW()-ROW($AR$5)+1),"")</f>
        <v>0</v>
      </c>
      <c r="AT189">
        <f>IFERROR(SUM(AR5:AR189),"")</f>
        <v>0</v>
      </c>
      <c r="AU189" cm="1">
        <f t="array" ref="AU189">_xlfn.SWITCH(Charts!$B$3,"average", AVERAGE(INDIRECT(ADDRESS(184+3,AU$2+1,,,"Instances") &amp; ":" &amp; ADDRESS(184+3,AU$2+1))),"median", MEDIAN(INDIRECT(ADDRESS(184+3,AU$2+1,,,"Instances") &amp; ":" &amp; ADDRESS(184+3,AU$2+1))),"min", MIN(INDIRECT(ADDRESS(184+3,AU$2+1,,,"Instances") &amp; ":" &amp; ADDRESS(184+3,AU$2+1))),"max", MAX(INDIRECT(ADDRESS(184+3,AU$2+1,,,"Instances") &amp; ":" &amp; ADDRESS(184+3,AU$2+1))),"diff", MAX(INDIRECT(ADDRESS(184+3,AU$2+1,,,"Instances") &amp; ":" &amp; ADDRESS(184+3,AU$2+1)))-MIN(INDIRECT(ADDRESS(184+3,AU$2+1,,,"Instances") &amp; ":" &amp; ADDRESS(184+3,AU$2+1))))</f>
        <v>0</v>
      </c>
      <c r="AV189">
        <f>IFERROR(SMALL(AU5:AU343,ROW()-ROW($AV$5)+1),"")</f>
        <v>0</v>
      </c>
      <c r="AX189">
        <f>IFERROR(SUM(AV5:AV189),"")</f>
        <v>0</v>
      </c>
      <c r="AY189" cm="1">
        <f t="array" ref="AY189">_xlfn.SWITCH(Charts!$B$3,"average", AVERAGE(INDIRECT(ADDRESS(184+3,AY$2+1,,,"Instances") &amp; ":" &amp; ADDRESS(184+3,AY$2+1))),"median", MEDIAN(INDIRECT(ADDRESS(184+3,AY$2+1,,,"Instances") &amp; ":" &amp; ADDRESS(184+3,AY$2+1))),"min", MIN(INDIRECT(ADDRESS(184+3,AY$2+1,,,"Instances") &amp; ":" &amp; ADDRESS(184+3,AY$2+1))),"max", MAX(INDIRECT(ADDRESS(184+3,AY$2+1,,,"Instances") &amp; ":" &amp; ADDRESS(184+3,AY$2+1))),"diff", MAX(INDIRECT(ADDRESS(184+3,AY$2+1,,,"Instances") &amp; ":" &amp; ADDRESS(184+3,AY$2+1)))-MIN(INDIRECT(ADDRESS(184+3,AY$2+1,,,"Instances") &amp; ":" &amp; ADDRESS(184+3,AY$2+1))))</f>
        <v>0</v>
      </c>
      <c r="AZ189">
        <f>IFERROR(SMALL(AY5:AY343,ROW()-ROW($AZ$5)+1),"")</f>
        <v>0</v>
      </c>
      <c r="BB189">
        <f>IFERROR(SUM(AZ5:AZ189),"")</f>
        <v>0</v>
      </c>
      <c r="BC189" cm="1">
        <f t="array" ref="BC189">_xlfn.SWITCH(Charts!$B$3,"average", AVERAGE(INDIRECT(ADDRESS(184+3,BC$2+1,,,"Instances") &amp; ":" &amp; ADDRESS(184+3,BC$2+1))),"median", MEDIAN(INDIRECT(ADDRESS(184+3,BC$2+1,,,"Instances") &amp; ":" &amp; ADDRESS(184+3,BC$2+1))),"min", MIN(INDIRECT(ADDRESS(184+3,BC$2+1,,,"Instances") &amp; ":" &amp; ADDRESS(184+3,BC$2+1))),"max", MAX(INDIRECT(ADDRESS(184+3,BC$2+1,,,"Instances") &amp; ":" &amp; ADDRESS(184+3,BC$2+1))),"diff", MAX(INDIRECT(ADDRESS(184+3,BC$2+1,,,"Instances") &amp; ":" &amp; ADDRESS(184+3,BC$2+1)))-MIN(INDIRECT(ADDRESS(184+3,BC$2+1,,,"Instances") &amp; ":" &amp; ADDRESS(184+3,BC$2+1))))</f>
        <v>0</v>
      </c>
      <c r="BD189">
        <f>IFERROR(SMALL(BC5:BC343,ROW()-ROW($BD$5)+1),"")</f>
        <v>0</v>
      </c>
      <c r="BF189">
        <f>IFERROR(SUM(BD5:BD189),"")</f>
        <v>0</v>
      </c>
      <c r="BG189" cm="1">
        <f t="array" ref="BG189">_xlfn.SWITCH(Charts!$B$3,"average", AVERAGE(INDIRECT(ADDRESS(184+3,BG$2+1,,,"Instances") &amp; ":" &amp; ADDRESS(184+3,BG$2+1))),"median", MEDIAN(INDIRECT(ADDRESS(184+3,BG$2+1,,,"Instances") &amp; ":" &amp; ADDRESS(184+3,BG$2+1))),"min", MIN(INDIRECT(ADDRESS(184+3,BG$2+1,,,"Instances") &amp; ":" &amp; ADDRESS(184+3,BG$2+1))),"max", MAX(INDIRECT(ADDRESS(184+3,BG$2+1,,,"Instances") &amp; ":" &amp; ADDRESS(184+3,BG$2+1))),"diff", MAX(INDIRECT(ADDRESS(184+3,BG$2+1,,,"Instances") &amp; ":" &amp; ADDRESS(184+3,BG$2+1)))-MIN(INDIRECT(ADDRESS(184+3,BG$2+1,,,"Instances") &amp; ":" &amp; ADDRESS(184+3,BG$2+1))))</f>
        <v>0</v>
      </c>
      <c r="BH189">
        <f>IFERROR(SMALL(BG5:BG343,ROW()-ROW($BH$5)+1),"")</f>
        <v>0</v>
      </c>
      <c r="BJ189">
        <f>IFERROR(SUM(BH5:BH189),"")</f>
        <v>0</v>
      </c>
      <c r="BK189" cm="1">
        <f t="array" ref="BK189">_xlfn.SWITCH(Charts!$B$3,"average", AVERAGE(INDIRECT(ADDRESS(184+3,BK$2+1,,,"Instances") &amp; ":" &amp; ADDRESS(184+3,BK$2+1))),"median", MEDIAN(INDIRECT(ADDRESS(184+3,BK$2+1,,,"Instances") &amp; ":" &amp; ADDRESS(184+3,BK$2+1))),"min", MIN(INDIRECT(ADDRESS(184+3,BK$2+1,,,"Instances") &amp; ":" &amp; ADDRESS(184+3,BK$2+1))),"max", MAX(INDIRECT(ADDRESS(184+3,BK$2+1,,,"Instances") &amp; ":" &amp; ADDRESS(184+3,BK$2+1))),"diff", MAX(INDIRECT(ADDRESS(184+3,BK$2+1,,,"Instances") &amp; ":" &amp; ADDRESS(184+3,BK$2+1)))-MIN(INDIRECT(ADDRESS(184+3,BK$2+1,,,"Instances") &amp; ":" &amp; ADDRESS(184+3,BK$2+1))))</f>
        <v>0</v>
      </c>
      <c r="BL189">
        <f>IFERROR(SMALL(BK5:BK343,ROW()-ROW($BL$5)+1),"")</f>
        <v>0</v>
      </c>
      <c r="BN189">
        <f>IFERROR(SUM(BL5:BL189),"")</f>
        <v>0</v>
      </c>
      <c r="BO189" cm="1">
        <f t="array" ref="BO189">_xlfn.SWITCH(Charts!$B$3,"average", AVERAGE(INDIRECT(ADDRESS(184+3,BO$2+1,,,"Instances") &amp; ":" &amp; ADDRESS(184+3,BO$2+1))),"median", MEDIAN(INDIRECT(ADDRESS(184+3,BO$2+1,,,"Instances") &amp; ":" &amp; ADDRESS(184+3,BO$2+1))),"min", MIN(INDIRECT(ADDRESS(184+3,BO$2+1,,,"Instances") &amp; ":" &amp; ADDRESS(184+3,BO$2+1))),"max", MAX(INDIRECT(ADDRESS(184+3,BO$2+1,,,"Instances") &amp; ":" &amp; ADDRESS(184+3,BO$2+1))),"diff", MAX(INDIRECT(ADDRESS(184+3,BO$2+1,,,"Instances") &amp; ":" &amp; ADDRESS(184+3,BO$2+1)))-MIN(INDIRECT(ADDRESS(184+3,BO$2+1,,,"Instances") &amp; ":" &amp; ADDRESS(184+3,BO$2+1))))</f>
        <v>0</v>
      </c>
      <c r="BP189">
        <f>IFERROR(SMALL(BO5:BO343,ROW()-ROW($BP$5)+1),"")</f>
        <v>0</v>
      </c>
      <c r="BR189">
        <f>IFERROR(SUM(BP5:BP189),"")</f>
        <v>0</v>
      </c>
      <c r="BU189">
        <f>IF(Charts!$B$3="none",E1891,IF(AM1891="",NA(),AM1891))</f>
        <v>0</v>
      </c>
      <c r="BV189">
        <f>IF(Charts!$B$3="none",F1891,IF(AN1891="",NA(),AN1891))</f>
        <v>0</v>
      </c>
      <c r="BW189">
        <f>IF(Charts!$B$3="none",G1891,IF(AO1891="",NA(),AO1891))</f>
        <v>0</v>
      </c>
      <c r="BX189">
        <f>IF(Charts!$B$3="none",H1891,IF(AP1891="",NA(),AP1891))</f>
        <v>0</v>
      </c>
      <c r="BY189">
        <f>IF(Charts!$B$3="none",I1891,IF(AQ1891="",NA(),AQ1891))</f>
        <v>0</v>
      </c>
      <c r="BZ189">
        <f>IF(Charts!$B$3="none",J1891,IF(AR1891="",NA(),AR1891))</f>
        <v>0</v>
      </c>
      <c r="CA189">
        <f>IF(Charts!$B$3="none",K1891,IF(AS1891="",NA(),AS1891))</f>
        <v>0</v>
      </c>
      <c r="CB189">
        <f>IF(Charts!$B$3="none",L1891,IF(AT1891="",NA(),AT1891))</f>
        <v>0</v>
      </c>
      <c r="CC189">
        <f>IF(Charts!$B$3="none",M1891,IF(AU1891="",NA(),AU1891))</f>
        <v>0</v>
      </c>
      <c r="CD189">
        <f>IF(Charts!$B$3="none",N1891,IF(AV1891="",NA(),AV1891))</f>
        <v>0</v>
      </c>
      <c r="CE189">
        <f>IF(Charts!$B$3="none",O1891,IF(AW1891="",NA(),AW1891))</f>
        <v>0</v>
      </c>
      <c r="CF189">
        <f>IF(Charts!$B$3="none",P1891,IF(AX1891="",NA(),AX1891))</f>
        <v>0</v>
      </c>
      <c r="CG189">
        <f>IF(Charts!$B$3="none",Q1891,IF(AY1891="",NA(),AY1891))</f>
        <v>0</v>
      </c>
      <c r="CH189">
        <f>IF(Charts!$B$3="none",R1891,IF(AZ1891="",NA(),AZ1891))</f>
        <v>0</v>
      </c>
      <c r="CI189">
        <f>IF(Charts!$B$3="none",S1891,IF(BA1891="",NA(),BA1891))</f>
        <v>0</v>
      </c>
      <c r="CJ189">
        <f>IF(Charts!$B$3="none",T1891,IF(BB1891="",NA(),BB1891))</f>
        <v>0</v>
      </c>
      <c r="CK189">
        <f>IF(Charts!$B$3="none",U1891,IF(BC1891="",NA(),BC1891))</f>
        <v>0</v>
      </c>
      <c r="CL189">
        <f>IF(Charts!$B$3="none",V1891,IF(BD1891="",NA(),BD1891))</f>
        <v>0</v>
      </c>
      <c r="CM189">
        <f>IF(Charts!$B$3="none",W1891,IF(BE1891="",NA(),BE1891))</f>
        <v>0</v>
      </c>
      <c r="CN189">
        <f>IF(Charts!$B$3="none",X1891,IF(BF1891="",NA(),BF1891))</f>
        <v>0</v>
      </c>
      <c r="CO189">
        <f>IF(Charts!$B$3="none",Y1891,IF(BG1891="",NA(),BG1891))</f>
        <v>0</v>
      </c>
      <c r="CP189">
        <f>IF(Charts!$B$3="none",Z1891,IF(BH1891="",NA(),BH1891))</f>
        <v>0</v>
      </c>
      <c r="CQ189">
        <f>IF(Charts!$B$3="none",AA1891,IF(BI1891="",NA(),BI1891))</f>
        <v>0</v>
      </c>
      <c r="CR189">
        <f>IF(Charts!$B$3="none",AB1891,IF(BJ1891="",NA(),BJ1891))</f>
        <v>0</v>
      </c>
      <c r="CS189">
        <f>IF(Charts!$B$3="none",AC1891,IF(BK1891="",NA(),BK1891))</f>
        <v>0</v>
      </c>
      <c r="CT189">
        <f>IF(Charts!$B$3="none",AD1891,IF(BL1891="",NA(),BL1891))</f>
        <v>0</v>
      </c>
      <c r="CU189">
        <f>IF(Charts!$B$3="none",AE1891,IF(BM1891="",NA(),BM1891))</f>
        <v>0</v>
      </c>
      <c r="CV189">
        <f>IF(Charts!$B$3="none",AF1891,IF(BN1891="",NA(),BN1891))</f>
        <v>0</v>
      </c>
      <c r="CW189">
        <f>IF(Charts!$B$3="none",AG1891,IF(BO1891="",NA(),BO1891))</f>
        <v>0</v>
      </c>
      <c r="CX189">
        <f>IF(Charts!$B$3="none",AH1891,IF(BP1891="",NA(),BP1891))</f>
        <v>0</v>
      </c>
      <c r="CY189">
        <f>IF(Charts!$B$3="none",AI1891,IF(BQ1891="",NA(),BQ1891))</f>
        <v>0</v>
      </c>
      <c r="CZ189">
        <f>IF(Charts!$B$3="none",AJ1891,IF(BR1891="",NA(),BR1891))</f>
        <v>0</v>
      </c>
    </row>
    <row r="190" spans="4:104">
      <c r="D190">
        <v>186</v>
      </c>
      <c r="E190">
        <f>IF(INDIRECT(ADDRESS($D190+2,E$2+1,,,"Instances"))="","",INDIRECT(ADDRESS($D190+2,E$2+1,,,"Instances")))</f>
        <v>0</v>
      </c>
      <c r="F190">
        <f>IFERROR(SMALL(E5:E343,ROW()-ROW($F$5)+1),"")</f>
        <v>0</v>
      </c>
      <c r="H190">
        <f>IFERROR(SUM(F5:F190),"")</f>
        <v>0</v>
      </c>
      <c r="I190">
        <f>IF(INDIRECT(ADDRESS($D190+2,I$2+1,,,"Instances"))="","",INDIRECT(ADDRESS($D190+2,I$2+1,,,"Instances")))</f>
        <v>0</v>
      </c>
      <c r="J190">
        <f>IFERROR(SMALL(I5:I343,ROW()-ROW($J$5)+1),"")</f>
        <v>0</v>
      </c>
      <c r="L190">
        <f>IFERROR(SUM(J5:J190),"")</f>
        <v>0</v>
      </c>
      <c r="M190">
        <f>IF(INDIRECT(ADDRESS($D190+2,M$2+1,,,"Instances"))="","",INDIRECT(ADDRESS($D190+2,M$2+1,,,"Instances")))</f>
        <v>0</v>
      </c>
      <c r="N190">
        <f>IFERROR(SMALL(M5:M343,ROW()-ROW($N$5)+1),"")</f>
        <v>0</v>
      </c>
      <c r="P190">
        <f>IFERROR(SUM(N5:N190),"")</f>
        <v>0</v>
      </c>
      <c r="Q190">
        <f>IF(INDIRECT(ADDRESS($D190+2,Q$2+1,,,"Instances"))="","",INDIRECT(ADDRESS($D190+2,Q$2+1,,,"Instances")))</f>
        <v>0</v>
      </c>
      <c r="R190">
        <f>IFERROR(SMALL(Q5:Q343,ROW()-ROW($R$5)+1),"")</f>
        <v>0</v>
      </c>
      <c r="T190">
        <f>IFERROR(SUM(R5:R190),"")</f>
        <v>0</v>
      </c>
      <c r="U190">
        <f>IF(INDIRECT(ADDRESS($D190+2,U$2+1,,,"Instances"))="","",INDIRECT(ADDRESS($D190+2,U$2+1,,,"Instances")))</f>
        <v>0</v>
      </c>
      <c r="V190">
        <f>IFERROR(SMALL(U5:U343,ROW()-ROW($V$5)+1),"")</f>
        <v>0</v>
      </c>
      <c r="X190">
        <f>IFERROR(SUM(V5:V190),"")</f>
        <v>0</v>
      </c>
      <c r="Y190">
        <f>IF(INDIRECT(ADDRESS($D190+2,Y$2+1,,,"Instances"))="","",INDIRECT(ADDRESS($D190+2,Y$2+1,,,"Instances")))</f>
        <v>0</v>
      </c>
      <c r="Z190">
        <f>IFERROR(SMALL(Y5:Y343,ROW()-ROW($Z$5)+1),"")</f>
        <v>0</v>
      </c>
      <c r="AB190">
        <f>IFERROR(SUM(Z5:Z190),"")</f>
        <v>0</v>
      </c>
      <c r="AC190">
        <f>IF(INDIRECT(ADDRESS($D190+2,AC$2+1,,,"Instances"))="","",INDIRECT(ADDRESS($D190+2,AC$2+1,,,"Instances")))</f>
        <v>0</v>
      </c>
      <c r="AD190">
        <f>IFERROR(SMALL(AC5:AC343,ROW()-ROW($AD$5)+1),"")</f>
        <v>0</v>
      </c>
      <c r="AF190">
        <f>IFERROR(SUM(AD5:AD190),"")</f>
        <v>0</v>
      </c>
      <c r="AG190">
        <f>IF(INDIRECT(ADDRESS($D190+2,AG$2+1,,,"Instances"))="","",INDIRECT(ADDRESS($D190+2,AG$2+1,,,"Instances")))</f>
        <v>0</v>
      </c>
      <c r="AH190">
        <f>IFERROR(SMALL(AG5:AG343,ROW()-ROW($AH$5)+1),"")</f>
        <v>0</v>
      </c>
      <c r="AJ190">
        <f>IFERROR(SUM(AH5:AH190),"")</f>
        <v>0</v>
      </c>
      <c r="AL190">
        <v>186</v>
      </c>
      <c r="AM190" cm="1">
        <f t="array" ref="AM190">_xlfn.SWITCH(Charts!$B$3,"average", AVERAGE(INDIRECT(ADDRESS(185+3,AM$2+1,,,"Instances") &amp; ":" &amp; ADDRESS(185+3,AM$2+1))),"median", MEDIAN(INDIRECT(ADDRESS(185+3,AM$2+1,,,"Instances") &amp; ":" &amp; ADDRESS(185+3,AM$2+1))),"min", MIN(INDIRECT(ADDRESS(185+3,AM$2+1,,,"Instances") &amp; ":" &amp; ADDRESS(185+3,AM$2+1))),"max", MAX(INDIRECT(ADDRESS(185+3,AM$2+1,,,"Instances") &amp; ":" &amp; ADDRESS(185+3,AM$2+1))),"diff", MAX(INDIRECT(ADDRESS(185+3,AM$2+1,,,"Instances") &amp; ":" &amp; ADDRESS(185+3,AM$2+1)))-MIN(INDIRECT(ADDRESS(185+3,AM$2+1,,,"Instances") &amp; ":" &amp; ADDRESS(185+3,AM$2+1))))</f>
        <v>0</v>
      </c>
      <c r="AN190">
        <f>IFERROR(SMALL(AM5:AM343,ROW()-ROW($AN$5)+1),"")</f>
        <v>0</v>
      </c>
      <c r="AP190">
        <f>IFERROR(SUM(AN5:AN190),"")</f>
        <v>0</v>
      </c>
      <c r="AQ190" cm="1">
        <f t="array" ref="AQ190">_xlfn.SWITCH(Charts!$B$3,"average", AVERAGE(INDIRECT(ADDRESS(185+3,AQ$2+1,,,"Instances") &amp; ":" &amp; ADDRESS(185+3,AQ$2+1))),"median", MEDIAN(INDIRECT(ADDRESS(185+3,AQ$2+1,,,"Instances") &amp; ":" &amp; ADDRESS(185+3,AQ$2+1))),"min", MIN(INDIRECT(ADDRESS(185+3,AQ$2+1,,,"Instances") &amp; ":" &amp; ADDRESS(185+3,AQ$2+1))),"max", MAX(INDIRECT(ADDRESS(185+3,AQ$2+1,,,"Instances") &amp; ":" &amp; ADDRESS(185+3,AQ$2+1))),"diff", MAX(INDIRECT(ADDRESS(185+3,AQ$2+1,,,"Instances") &amp; ":" &amp; ADDRESS(185+3,AQ$2+1)))-MIN(INDIRECT(ADDRESS(185+3,AQ$2+1,,,"Instances") &amp; ":" &amp; ADDRESS(185+3,AQ$2+1))))</f>
        <v>0</v>
      </c>
      <c r="AR190">
        <f>IFERROR(SMALL(AQ5:AQ343,ROW()-ROW($AR$5)+1),"")</f>
        <v>0</v>
      </c>
      <c r="AT190">
        <f>IFERROR(SUM(AR5:AR190),"")</f>
        <v>0</v>
      </c>
      <c r="AU190" cm="1">
        <f t="array" ref="AU190">_xlfn.SWITCH(Charts!$B$3,"average", AVERAGE(INDIRECT(ADDRESS(185+3,AU$2+1,,,"Instances") &amp; ":" &amp; ADDRESS(185+3,AU$2+1))),"median", MEDIAN(INDIRECT(ADDRESS(185+3,AU$2+1,,,"Instances") &amp; ":" &amp; ADDRESS(185+3,AU$2+1))),"min", MIN(INDIRECT(ADDRESS(185+3,AU$2+1,,,"Instances") &amp; ":" &amp; ADDRESS(185+3,AU$2+1))),"max", MAX(INDIRECT(ADDRESS(185+3,AU$2+1,,,"Instances") &amp; ":" &amp; ADDRESS(185+3,AU$2+1))),"diff", MAX(INDIRECT(ADDRESS(185+3,AU$2+1,,,"Instances") &amp; ":" &amp; ADDRESS(185+3,AU$2+1)))-MIN(INDIRECT(ADDRESS(185+3,AU$2+1,,,"Instances") &amp; ":" &amp; ADDRESS(185+3,AU$2+1))))</f>
        <v>0</v>
      </c>
      <c r="AV190">
        <f>IFERROR(SMALL(AU5:AU343,ROW()-ROW($AV$5)+1),"")</f>
        <v>0</v>
      </c>
      <c r="AX190">
        <f>IFERROR(SUM(AV5:AV190),"")</f>
        <v>0</v>
      </c>
      <c r="AY190" cm="1">
        <f t="array" ref="AY190">_xlfn.SWITCH(Charts!$B$3,"average", AVERAGE(INDIRECT(ADDRESS(185+3,AY$2+1,,,"Instances") &amp; ":" &amp; ADDRESS(185+3,AY$2+1))),"median", MEDIAN(INDIRECT(ADDRESS(185+3,AY$2+1,,,"Instances") &amp; ":" &amp; ADDRESS(185+3,AY$2+1))),"min", MIN(INDIRECT(ADDRESS(185+3,AY$2+1,,,"Instances") &amp; ":" &amp; ADDRESS(185+3,AY$2+1))),"max", MAX(INDIRECT(ADDRESS(185+3,AY$2+1,,,"Instances") &amp; ":" &amp; ADDRESS(185+3,AY$2+1))),"diff", MAX(INDIRECT(ADDRESS(185+3,AY$2+1,,,"Instances") &amp; ":" &amp; ADDRESS(185+3,AY$2+1)))-MIN(INDIRECT(ADDRESS(185+3,AY$2+1,,,"Instances") &amp; ":" &amp; ADDRESS(185+3,AY$2+1))))</f>
        <v>0</v>
      </c>
      <c r="AZ190">
        <f>IFERROR(SMALL(AY5:AY343,ROW()-ROW($AZ$5)+1),"")</f>
        <v>0</v>
      </c>
      <c r="BB190">
        <f>IFERROR(SUM(AZ5:AZ190),"")</f>
        <v>0</v>
      </c>
      <c r="BC190" cm="1">
        <f t="array" ref="BC190">_xlfn.SWITCH(Charts!$B$3,"average", AVERAGE(INDIRECT(ADDRESS(185+3,BC$2+1,,,"Instances") &amp; ":" &amp; ADDRESS(185+3,BC$2+1))),"median", MEDIAN(INDIRECT(ADDRESS(185+3,BC$2+1,,,"Instances") &amp; ":" &amp; ADDRESS(185+3,BC$2+1))),"min", MIN(INDIRECT(ADDRESS(185+3,BC$2+1,,,"Instances") &amp; ":" &amp; ADDRESS(185+3,BC$2+1))),"max", MAX(INDIRECT(ADDRESS(185+3,BC$2+1,,,"Instances") &amp; ":" &amp; ADDRESS(185+3,BC$2+1))),"diff", MAX(INDIRECT(ADDRESS(185+3,BC$2+1,,,"Instances") &amp; ":" &amp; ADDRESS(185+3,BC$2+1)))-MIN(INDIRECT(ADDRESS(185+3,BC$2+1,,,"Instances") &amp; ":" &amp; ADDRESS(185+3,BC$2+1))))</f>
        <v>0</v>
      </c>
      <c r="BD190">
        <f>IFERROR(SMALL(BC5:BC343,ROW()-ROW($BD$5)+1),"")</f>
        <v>0</v>
      </c>
      <c r="BF190">
        <f>IFERROR(SUM(BD5:BD190),"")</f>
        <v>0</v>
      </c>
      <c r="BG190" cm="1">
        <f t="array" ref="BG190">_xlfn.SWITCH(Charts!$B$3,"average", AVERAGE(INDIRECT(ADDRESS(185+3,BG$2+1,,,"Instances") &amp; ":" &amp; ADDRESS(185+3,BG$2+1))),"median", MEDIAN(INDIRECT(ADDRESS(185+3,BG$2+1,,,"Instances") &amp; ":" &amp; ADDRESS(185+3,BG$2+1))),"min", MIN(INDIRECT(ADDRESS(185+3,BG$2+1,,,"Instances") &amp; ":" &amp; ADDRESS(185+3,BG$2+1))),"max", MAX(INDIRECT(ADDRESS(185+3,BG$2+1,,,"Instances") &amp; ":" &amp; ADDRESS(185+3,BG$2+1))),"diff", MAX(INDIRECT(ADDRESS(185+3,BG$2+1,,,"Instances") &amp; ":" &amp; ADDRESS(185+3,BG$2+1)))-MIN(INDIRECT(ADDRESS(185+3,BG$2+1,,,"Instances") &amp; ":" &amp; ADDRESS(185+3,BG$2+1))))</f>
        <v>0</v>
      </c>
      <c r="BH190">
        <f>IFERROR(SMALL(BG5:BG343,ROW()-ROW($BH$5)+1),"")</f>
        <v>0</v>
      </c>
      <c r="BJ190">
        <f>IFERROR(SUM(BH5:BH190),"")</f>
        <v>0</v>
      </c>
      <c r="BK190" cm="1">
        <f t="array" ref="BK190">_xlfn.SWITCH(Charts!$B$3,"average", AVERAGE(INDIRECT(ADDRESS(185+3,BK$2+1,,,"Instances") &amp; ":" &amp; ADDRESS(185+3,BK$2+1))),"median", MEDIAN(INDIRECT(ADDRESS(185+3,BK$2+1,,,"Instances") &amp; ":" &amp; ADDRESS(185+3,BK$2+1))),"min", MIN(INDIRECT(ADDRESS(185+3,BK$2+1,,,"Instances") &amp; ":" &amp; ADDRESS(185+3,BK$2+1))),"max", MAX(INDIRECT(ADDRESS(185+3,BK$2+1,,,"Instances") &amp; ":" &amp; ADDRESS(185+3,BK$2+1))),"diff", MAX(INDIRECT(ADDRESS(185+3,BK$2+1,,,"Instances") &amp; ":" &amp; ADDRESS(185+3,BK$2+1)))-MIN(INDIRECT(ADDRESS(185+3,BK$2+1,,,"Instances") &amp; ":" &amp; ADDRESS(185+3,BK$2+1))))</f>
        <v>0</v>
      </c>
      <c r="BL190">
        <f>IFERROR(SMALL(BK5:BK343,ROW()-ROW($BL$5)+1),"")</f>
        <v>0</v>
      </c>
      <c r="BN190">
        <f>IFERROR(SUM(BL5:BL190),"")</f>
        <v>0</v>
      </c>
      <c r="BO190" cm="1">
        <f t="array" ref="BO190">_xlfn.SWITCH(Charts!$B$3,"average", AVERAGE(INDIRECT(ADDRESS(185+3,BO$2+1,,,"Instances") &amp; ":" &amp; ADDRESS(185+3,BO$2+1))),"median", MEDIAN(INDIRECT(ADDRESS(185+3,BO$2+1,,,"Instances") &amp; ":" &amp; ADDRESS(185+3,BO$2+1))),"min", MIN(INDIRECT(ADDRESS(185+3,BO$2+1,,,"Instances") &amp; ":" &amp; ADDRESS(185+3,BO$2+1))),"max", MAX(INDIRECT(ADDRESS(185+3,BO$2+1,,,"Instances") &amp; ":" &amp; ADDRESS(185+3,BO$2+1))),"diff", MAX(INDIRECT(ADDRESS(185+3,BO$2+1,,,"Instances") &amp; ":" &amp; ADDRESS(185+3,BO$2+1)))-MIN(INDIRECT(ADDRESS(185+3,BO$2+1,,,"Instances") &amp; ":" &amp; ADDRESS(185+3,BO$2+1))))</f>
        <v>0</v>
      </c>
      <c r="BP190">
        <f>IFERROR(SMALL(BO5:BO343,ROW()-ROW($BP$5)+1),"")</f>
        <v>0</v>
      </c>
      <c r="BR190">
        <f>IFERROR(SUM(BP5:BP190),"")</f>
        <v>0</v>
      </c>
      <c r="BU190">
        <f>IF(Charts!$B$3="none",E1892,IF(AM1892="",NA(),AM1892))</f>
        <v>0</v>
      </c>
      <c r="BV190">
        <f>IF(Charts!$B$3="none",F1892,IF(AN1892="",NA(),AN1892))</f>
        <v>0</v>
      </c>
      <c r="BW190">
        <f>IF(Charts!$B$3="none",G1892,IF(AO1892="",NA(),AO1892))</f>
        <v>0</v>
      </c>
      <c r="BX190">
        <f>IF(Charts!$B$3="none",H1892,IF(AP1892="",NA(),AP1892))</f>
        <v>0</v>
      </c>
      <c r="BY190">
        <f>IF(Charts!$B$3="none",I1892,IF(AQ1892="",NA(),AQ1892))</f>
        <v>0</v>
      </c>
      <c r="BZ190">
        <f>IF(Charts!$B$3="none",J1892,IF(AR1892="",NA(),AR1892))</f>
        <v>0</v>
      </c>
      <c r="CA190">
        <f>IF(Charts!$B$3="none",K1892,IF(AS1892="",NA(),AS1892))</f>
        <v>0</v>
      </c>
      <c r="CB190">
        <f>IF(Charts!$B$3="none",L1892,IF(AT1892="",NA(),AT1892))</f>
        <v>0</v>
      </c>
      <c r="CC190">
        <f>IF(Charts!$B$3="none",M1892,IF(AU1892="",NA(),AU1892))</f>
        <v>0</v>
      </c>
      <c r="CD190">
        <f>IF(Charts!$B$3="none",N1892,IF(AV1892="",NA(),AV1892))</f>
        <v>0</v>
      </c>
      <c r="CE190">
        <f>IF(Charts!$B$3="none",O1892,IF(AW1892="",NA(),AW1892))</f>
        <v>0</v>
      </c>
      <c r="CF190">
        <f>IF(Charts!$B$3="none",P1892,IF(AX1892="",NA(),AX1892))</f>
        <v>0</v>
      </c>
      <c r="CG190">
        <f>IF(Charts!$B$3="none",Q1892,IF(AY1892="",NA(),AY1892))</f>
        <v>0</v>
      </c>
      <c r="CH190">
        <f>IF(Charts!$B$3="none",R1892,IF(AZ1892="",NA(),AZ1892))</f>
        <v>0</v>
      </c>
      <c r="CI190">
        <f>IF(Charts!$B$3="none",S1892,IF(BA1892="",NA(),BA1892))</f>
        <v>0</v>
      </c>
      <c r="CJ190">
        <f>IF(Charts!$B$3="none",T1892,IF(BB1892="",NA(),BB1892))</f>
        <v>0</v>
      </c>
      <c r="CK190">
        <f>IF(Charts!$B$3="none",U1892,IF(BC1892="",NA(),BC1892))</f>
        <v>0</v>
      </c>
      <c r="CL190">
        <f>IF(Charts!$B$3="none",V1892,IF(BD1892="",NA(),BD1892))</f>
        <v>0</v>
      </c>
      <c r="CM190">
        <f>IF(Charts!$B$3="none",W1892,IF(BE1892="",NA(),BE1892))</f>
        <v>0</v>
      </c>
      <c r="CN190">
        <f>IF(Charts!$B$3="none",X1892,IF(BF1892="",NA(),BF1892))</f>
        <v>0</v>
      </c>
      <c r="CO190">
        <f>IF(Charts!$B$3="none",Y1892,IF(BG1892="",NA(),BG1892))</f>
        <v>0</v>
      </c>
      <c r="CP190">
        <f>IF(Charts!$B$3="none",Z1892,IF(BH1892="",NA(),BH1892))</f>
        <v>0</v>
      </c>
      <c r="CQ190">
        <f>IF(Charts!$B$3="none",AA1892,IF(BI1892="",NA(),BI1892))</f>
        <v>0</v>
      </c>
      <c r="CR190">
        <f>IF(Charts!$B$3="none",AB1892,IF(BJ1892="",NA(),BJ1892))</f>
        <v>0</v>
      </c>
      <c r="CS190">
        <f>IF(Charts!$B$3="none",AC1892,IF(BK1892="",NA(),BK1892))</f>
        <v>0</v>
      </c>
      <c r="CT190">
        <f>IF(Charts!$B$3="none",AD1892,IF(BL1892="",NA(),BL1892))</f>
        <v>0</v>
      </c>
      <c r="CU190">
        <f>IF(Charts!$B$3="none",AE1892,IF(BM1892="",NA(),BM1892))</f>
        <v>0</v>
      </c>
      <c r="CV190">
        <f>IF(Charts!$B$3="none",AF1892,IF(BN1892="",NA(),BN1892))</f>
        <v>0</v>
      </c>
      <c r="CW190">
        <f>IF(Charts!$B$3="none",AG1892,IF(BO1892="",NA(),BO1892))</f>
        <v>0</v>
      </c>
      <c r="CX190">
        <f>IF(Charts!$B$3="none",AH1892,IF(BP1892="",NA(),BP1892))</f>
        <v>0</v>
      </c>
      <c r="CY190">
        <f>IF(Charts!$B$3="none",AI1892,IF(BQ1892="",NA(),BQ1892))</f>
        <v>0</v>
      </c>
      <c r="CZ190">
        <f>IF(Charts!$B$3="none",AJ1892,IF(BR1892="",NA(),BR1892))</f>
        <v>0</v>
      </c>
    </row>
    <row r="191" spans="4:104">
      <c r="D191">
        <v>187</v>
      </c>
      <c r="E191">
        <f>IF(INDIRECT(ADDRESS($D191+2,E$2+1,,,"Instances"))="","",INDIRECT(ADDRESS($D191+2,E$2+1,,,"Instances")))</f>
        <v>0</v>
      </c>
      <c r="F191">
        <f>IFERROR(SMALL(E5:E343,ROW()-ROW($F$5)+1),"")</f>
        <v>0</v>
      </c>
      <c r="H191">
        <f>IFERROR(SUM(F5:F191),"")</f>
        <v>0</v>
      </c>
      <c r="I191">
        <f>IF(INDIRECT(ADDRESS($D191+2,I$2+1,,,"Instances"))="","",INDIRECT(ADDRESS($D191+2,I$2+1,,,"Instances")))</f>
        <v>0</v>
      </c>
      <c r="J191">
        <f>IFERROR(SMALL(I5:I343,ROW()-ROW($J$5)+1),"")</f>
        <v>0</v>
      </c>
      <c r="L191">
        <f>IFERROR(SUM(J5:J191),"")</f>
        <v>0</v>
      </c>
      <c r="M191">
        <f>IF(INDIRECT(ADDRESS($D191+2,M$2+1,,,"Instances"))="","",INDIRECT(ADDRESS($D191+2,M$2+1,,,"Instances")))</f>
        <v>0</v>
      </c>
      <c r="N191">
        <f>IFERROR(SMALL(M5:M343,ROW()-ROW($N$5)+1),"")</f>
        <v>0</v>
      </c>
      <c r="P191">
        <f>IFERROR(SUM(N5:N191),"")</f>
        <v>0</v>
      </c>
      <c r="Q191">
        <f>IF(INDIRECT(ADDRESS($D191+2,Q$2+1,,,"Instances"))="","",INDIRECT(ADDRESS($D191+2,Q$2+1,,,"Instances")))</f>
        <v>0</v>
      </c>
      <c r="R191">
        <f>IFERROR(SMALL(Q5:Q343,ROW()-ROW($R$5)+1),"")</f>
        <v>0</v>
      </c>
      <c r="T191">
        <f>IFERROR(SUM(R5:R191),"")</f>
        <v>0</v>
      </c>
      <c r="U191">
        <f>IF(INDIRECT(ADDRESS($D191+2,U$2+1,,,"Instances"))="","",INDIRECT(ADDRESS($D191+2,U$2+1,,,"Instances")))</f>
        <v>0</v>
      </c>
      <c r="V191">
        <f>IFERROR(SMALL(U5:U343,ROW()-ROW($V$5)+1),"")</f>
        <v>0</v>
      </c>
      <c r="X191">
        <f>IFERROR(SUM(V5:V191),"")</f>
        <v>0</v>
      </c>
      <c r="Y191">
        <f>IF(INDIRECT(ADDRESS($D191+2,Y$2+1,,,"Instances"))="","",INDIRECT(ADDRESS($D191+2,Y$2+1,,,"Instances")))</f>
        <v>0</v>
      </c>
      <c r="Z191">
        <f>IFERROR(SMALL(Y5:Y343,ROW()-ROW($Z$5)+1),"")</f>
        <v>0</v>
      </c>
      <c r="AB191">
        <f>IFERROR(SUM(Z5:Z191),"")</f>
        <v>0</v>
      </c>
      <c r="AC191">
        <f>IF(INDIRECT(ADDRESS($D191+2,AC$2+1,,,"Instances"))="","",INDIRECT(ADDRESS($D191+2,AC$2+1,,,"Instances")))</f>
        <v>0</v>
      </c>
      <c r="AD191">
        <f>IFERROR(SMALL(AC5:AC343,ROW()-ROW($AD$5)+1),"")</f>
        <v>0</v>
      </c>
      <c r="AF191">
        <f>IFERROR(SUM(AD5:AD191),"")</f>
        <v>0</v>
      </c>
      <c r="AG191">
        <f>IF(INDIRECT(ADDRESS($D191+2,AG$2+1,,,"Instances"))="","",INDIRECT(ADDRESS($D191+2,AG$2+1,,,"Instances")))</f>
        <v>0</v>
      </c>
      <c r="AH191">
        <f>IFERROR(SMALL(AG5:AG343,ROW()-ROW($AH$5)+1),"")</f>
        <v>0</v>
      </c>
      <c r="AJ191">
        <f>IFERROR(SUM(AH5:AH191),"")</f>
        <v>0</v>
      </c>
      <c r="AL191">
        <v>187</v>
      </c>
      <c r="AM191" cm="1">
        <f t="array" ref="AM191">_xlfn.SWITCH(Charts!$B$3,"average", AVERAGE(INDIRECT(ADDRESS(186+3,AM$2+1,,,"Instances") &amp; ":" &amp; ADDRESS(186+3,AM$2+1))),"median", MEDIAN(INDIRECT(ADDRESS(186+3,AM$2+1,,,"Instances") &amp; ":" &amp; ADDRESS(186+3,AM$2+1))),"min", MIN(INDIRECT(ADDRESS(186+3,AM$2+1,,,"Instances") &amp; ":" &amp; ADDRESS(186+3,AM$2+1))),"max", MAX(INDIRECT(ADDRESS(186+3,AM$2+1,,,"Instances") &amp; ":" &amp; ADDRESS(186+3,AM$2+1))),"diff", MAX(INDIRECT(ADDRESS(186+3,AM$2+1,,,"Instances") &amp; ":" &amp; ADDRESS(186+3,AM$2+1)))-MIN(INDIRECT(ADDRESS(186+3,AM$2+1,,,"Instances") &amp; ":" &amp; ADDRESS(186+3,AM$2+1))))</f>
        <v>0</v>
      </c>
      <c r="AN191">
        <f>IFERROR(SMALL(AM5:AM343,ROW()-ROW($AN$5)+1),"")</f>
        <v>0</v>
      </c>
      <c r="AP191">
        <f>IFERROR(SUM(AN5:AN191),"")</f>
        <v>0</v>
      </c>
      <c r="AQ191" cm="1">
        <f t="array" ref="AQ191">_xlfn.SWITCH(Charts!$B$3,"average", AVERAGE(INDIRECT(ADDRESS(186+3,AQ$2+1,,,"Instances") &amp; ":" &amp; ADDRESS(186+3,AQ$2+1))),"median", MEDIAN(INDIRECT(ADDRESS(186+3,AQ$2+1,,,"Instances") &amp; ":" &amp; ADDRESS(186+3,AQ$2+1))),"min", MIN(INDIRECT(ADDRESS(186+3,AQ$2+1,,,"Instances") &amp; ":" &amp; ADDRESS(186+3,AQ$2+1))),"max", MAX(INDIRECT(ADDRESS(186+3,AQ$2+1,,,"Instances") &amp; ":" &amp; ADDRESS(186+3,AQ$2+1))),"diff", MAX(INDIRECT(ADDRESS(186+3,AQ$2+1,,,"Instances") &amp; ":" &amp; ADDRESS(186+3,AQ$2+1)))-MIN(INDIRECT(ADDRESS(186+3,AQ$2+1,,,"Instances") &amp; ":" &amp; ADDRESS(186+3,AQ$2+1))))</f>
        <v>0</v>
      </c>
      <c r="AR191">
        <f>IFERROR(SMALL(AQ5:AQ343,ROW()-ROW($AR$5)+1),"")</f>
        <v>0</v>
      </c>
      <c r="AT191">
        <f>IFERROR(SUM(AR5:AR191),"")</f>
        <v>0</v>
      </c>
      <c r="AU191" cm="1">
        <f t="array" ref="AU191">_xlfn.SWITCH(Charts!$B$3,"average", AVERAGE(INDIRECT(ADDRESS(186+3,AU$2+1,,,"Instances") &amp; ":" &amp; ADDRESS(186+3,AU$2+1))),"median", MEDIAN(INDIRECT(ADDRESS(186+3,AU$2+1,,,"Instances") &amp; ":" &amp; ADDRESS(186+3,AU$2+1))),"min", MIN(INDIRECT(ADDRESS(186+3,AU$2+1,,,"Instances") &amp; ":" &amp; ADDRESS(186+3,AU$2+1))),"max", MAX(INDIRECT(ADDRESS(186+3,AU$2+1,,,"Instances") &amp; ":" &amp; ADDRESS(186+3,AU$2+1))),"diff", MAX(INDIRECT(ADDRESS(186+3,AU$2+1,,,"Instances") &amp; ":" &amp; ADDRESS(186+3,AU$2+1)))-MIN(INDIRECT(ADDRESS(186+3,AU$2+1,,,"Instances") &amp; ":" &amp; ADDRESS(186+3,AU$2+1))))</f>
        <v>0</v>
      </c>
      <c r="AV191">
        <f>IFERROR(SMALL(AU5:AU343,ROW()-ROW($AV$5)+1),"")</f>
        <v>0</v>
      </c>
      <c r="AX191">
        <f>IFERROR(SUM(AV5:AV191),"")</f>
        <v>0</v>
      </c>
      <c r="AY191" cm="1">
        <f t="array" ref="AY191">_xlfn.SWITCH(Charts!$B$3,"average", AVERAGE(INDIRECT(ADDRESS(186+3,AY$2+1,,,"Instances") &amp; ":" &amp; ADDRESS(186+3,AY$2+1))),"median", MEDIAN(INDIRECT(ADDRESS(186+3,AY$2+1,,,"Instances") &amp; ":" &amp; ADDRESS(186+3,AY$2+1))),"min", MIN(INDIRECT(ADDRESS(186+3,AY$2+1,,,"Instances") &amp; ":" &amp; ADDRESS(186+3,AY$2+1))),"max", MAX(INDIRECT(ADDRESS(186+3,AY$2+1,,,"Instances") &amp; ":" &amp; ADDRESS(186+3,AY$2+1))),"diff", MAX(INDIRECT(ADDRESS(186+3,AY$2+1,,,"Instances") &amp; ":" &amp; ADDRESS(186+3,AY$2+1)))-MIN(INDIRECT(ADDRESS(186+3,AY$2+1,,,"Instances") &amp; ":" &amp; ADDRESS(186+3,AY$2+1))))</f>
        <v>0</v>
      </c>
      <c r="AZ191">
        <f>IFERROR(SMALL(AY5:AY343,ROW()-ROW($AZ$5)+1),"")</f>
        <v>0</v>
      </c>
      <c r="BB191">
        <f>IFERROR(SUM(AZ5:AZ191),"")</f>
        <v>0</v>
      </c>
      <c r="BC191" cm="1">
        <f t="array" ref="BC191">_xlfn.SWITCH(Charts!$B$3,"average", AVERAGE(INDIRECT(ADDRESS(186+3,BC$2+1,,,"Instances") &amp; ":" &amp; ADDRESS(186+3,BC$2+1))),"median", MEDIAN(INDIRECT(ADDRESS(186+3,BC$2+1,,,"Instances") &amp; ":" &amp; ADDRESS(186+3,BC$2+1))),"min", MIN(INDIRECT(ADDRESS(186+3,BC$2+1,,,"Instances") &amp; ":" &amp; ADDRESS(186+3,BC$2+1))),"max", MAX(INDIRECT(ADDRESS(186+3,BC$2+1,,,"Instances") &amp; ":" &amp; ADDRESS(186+3,BC$2+1))),"diff", MAX(INDIRECT(ADDRESS(186+3,BC$2+1,,,"Instances") &amp; ":" &amp; ADDRESS(186+3,BC$2+1)))-MIN(INDIRECT(ADDRESS(186+3,BC$2+1,,,"Instances") &amp; ":" &amp; ADDRESS(186+3,BC$2+1))))</f>
        <v>0</v>
      </c>
      <c r="BD191">
        <f>IFERROR(SMALL(BC5:BC343,ROW()-ROW($BD$5)+1),"")</f>
        <v>0</v>
      </c>
      <c r="BF191">
        <f>IFERROR(SUM(BD5:BD191),"")</f>
        <v>0</v>
      </c>
      <c r="BG191" cm="1">
        <f t="array" ref="BG191">_xlfn.SWITCH(Charts!$B$3,"average", AVERAGE(INDIRECT(ADDRESS(186+3,BG$2+1,,,"Instances") &amp; ":" &amp; ADDRESS(186+3,BG$2+1))),"median", MEDIAN(INDIRECT(ADDRESS(186+3,BG$2+1,,,"Instances") &amp; ":" &amp; ADDRESS(186+3,BG$2+1))),"min", MIN(INDIRECT(ADDRESS(186+3,BG$2+1,,,"Instances") &amp; ":" &amp; ADDRESS(186+3,BG$2+1))),"max", MAX(INDIRECT(ADDRESS(186+3,BG$2+1,,,"Instances") &amp; ":" &amp; ADDRESS(186+3,BG$2+1))),"diff", MAX(INDIRECT(ADDRESS(186+3,BG$2+1,,,"Instances") &amp; ":" &amp; ADDRESS(186+3,BG$2+1)))-MIN(INDIRECT(ADDRESS(186+3,BG$2+1,,,"Instances") &amp; ":" &amp; ADDRESS(186+3,BG$2+1))))</f>
        <v>0</v>
      </c>
      <c r="BH191">
        <f>IFERROR(SMALL(BG5:BG343,ROW()-ROW($BH$5)+1),"")</f>
        <v>0</v>
      </c>
      <c r="BJ191">
        <f>IFERROR(SUM(BH5:BH191),"")</f>
        <v>0</v>
      </c>
      <c r="BK191" cm="1">
        <f t="array" ref="BK191">_xlfn.SWITCH(Charts!$B$3,"average", AVERAGE(INDIRECT(ADDRESS(186+3,BK$2+1,,,"Instances") &amp; ":" &amp; ADDRESS(186+3,BK$2+1))),"median", MEDIAN(INDIRECT(ADDRESS(186+3,BK$2+1,,,"Instances") &amp; ":" &amp; ADDRESS(186+3,BK$2+1))),"min", MIN(INDIRECT(ADDRESS(186+3,BK$2+1,,,"Instances") &amp; ":" &amp; ADDRESS(186+3,BK$2+1))),"max", MAX(INDIRECT(ADDRESS(186+3,BK$2+1,,,"Instances") &amp; ":" &amp; ADDRESS(186+3,BK$2+1))),"diff", MAX(INDIRECT(ADDRESS(186+3,BK$2+1,,,"Instances") &amp; ":" &amp; ADDRESS(186+3,BK$2+1)))-MIN(INDIRECT(ADDRESS(186+3,BK$2+1,,,"Instances") &amp; ":" &amp; ADDRESS(186+3,BK$2+1))))</f>
        <v>0</v>
      </c>
      <c r="BL191">
        <f>IFERROR(SMALL(BK5:BK343,ROW()-ROW($BL$5)+1),"")</f>
        <v>0</v>
      </c>
      <c r="BN191">
        <f>IFERROR(SUM(BL5:BL191),"")</f>
        <v>0</v>
      </c>
      <c r="BO191" cm="1">
        <f t="array" ref="BO191">_xlfn.SWITCH(Charts!$B$3,"average", AVERAGE(INDIRECT(ADDRESS(186+3,BO$2+1,,,"Instances") &amp; ":" &amp; ADDRESS(186+3,BO$2+1))),"median", MEDIAN(INDIRECT(ADDRESS(186+3,BO$2+1,,,"Instances") &amp; ":" &amp; ADDRESS(186+3,BO$2+1))),"min", MIN(INDIRECT(ADDRESS(186+3,BO$2+1,,,"Instances") &amp; ":" &amp; ADDRESS(186+3,BO$2+1))),"max", MAX(INDIRECT(ADDRESS(186+3,BO$2+1,,,"Instances") &amp; ":" &amp; ADDRESS(186+3,BO$2+1))),"diff", MAX(INDIRECT(ADDRESS(186+3,BO$2+1,,,"Instances") &amp; ":" &amp; ADDRESS(186+3,BO$2+1)))-MIN(INDIRECT(ADDRESS(186+3,BO$2+1,,,"Instances") &amp; ":" &amp; ADDRESS(186+3,BO$2+1))))</f>
        <v>0</v>
      </c>
      <c r="BP191">
        <f>IFERROR(SMALL(BO5:BO343,ROW()-ROW($BP$5)+1),"")</f>
        <v>0</v>
      </c>
      <c r="BR191">
        <f>IFERROR(SUM(BP5:BP191),"")</f>
        <v>0</v>
      </c>
      <c r="BU191">
        <f>IF(Charts!$B$3="none",E1893,IF(AM1893="",NA(),AM1893))</f>
        <v>0</v>
      </c>
      <c r="BV191">
        <f>IF(Charts!$B$3="none",F1893,IF(AN1893="",NA(),AN1893))</f>
        <v>0</v>
      </c>
      <c r="BW191">
        <f>IF(Charts!$B$3="none",G1893,IF(AO1893="",NA(),AO1893))</f>
        <v>0</v>
      </c>
      <c r="BX191">
        <f>IF(Charts!$B$3="none",H1893,IF(AP1893="",NA(),AP1893))</f>
        <v>0</v>
      </c>
      <c r="BY191">
        <f>IF(Charts!$B$3="none",I1893,IF(AQ1893="",NA(),AQ1893))</f>
        <v>0</v>
      </c>
      <c r="BZ191">
        <f>IF(Charts!$B$3="none",J1893,IF(AR1893="",NA(),AR1893))</f>
        <v>0</v>
      </c>
      <c r="CA191">
        <f>IF(Charts!$B$3="none",K1893,IF(AS1893="",NA(),AS1893))</f>
        <v>0</v>
      </c>
      <c r="CB191">
        <f>IF(Charts!$B$3="none",L1893,IF(AT1893="",NA(),AT1893))</f>
        <v>0</v>
      </c>
      <c r="CC191">
        <f>IF(Charts!$B$3="none",M1893,IF(AU1893="",NA(),AU1893))</f>
        <v>0</v>
      </c>
      <c r="CD191">
        <f>IF(Charts!$B$3="none",N1893,IF(AV1893="",NA(),AV1893))</f>
        <v>0</v>
      </c>
      <c r="CE191">
        <f>IF(Charts!$B$3="none",O1893,IF(AW1893="",NA(),AW1893))</f>
        <v>0</v>
      </c>
      <c r="CF191">
        <f>IF(Charts!$B$3="none",P1893,IF(AX1893="",NA(),AX1893))</f>
        <v>0</v>
      </c>
      <c r="CG191">
        <f>IF(Charts!$B$3="none",Q1893,IF(AY1893="",NA(),AY1893))</f>
        <v>0</v>
      </c>
      <c r="CH191">
        <f>IF(Charts!$B$3="none",R1893,IF(AZ1893="",NA(),AZ1893))</f>
        <v>0</v>
      </c>
      <c r="CI191">
        <f>IF(Charts!$B$3="none",S1893,IF(BA1893="",NA(),BA1893))</f>
        <v>0</v>
      </c>
      <c r="CJ191">
        <f>IF(Charts!$B$3="none",T1893,IF(BB1893="",NA(),BB1893))</f>
        <v>0</v>
      </c>
      <c r="CK191">
        <f>IF(Charts!$B$3="none",U1893,IF(BC1893="",NA(),BC1893))</f>
        <v>0</v>
      </c>
      <c r="CL191">
        <f>IF(Charts!$B$3="none",V1893,IF(BD1893="",NA(),BD1893))</f>
        <v>0</v>
      </c>
      <c r="CM191">
        <f>IF(Charts!$B$3="none",W1893,IF(BE1893="",NA(),BE1893))</f>
        <v>0</v>
      </c>
      <c r="CN191">
        <f>IF(Charts!$B$3="none",X1893,IF(BF1893="",NA(),BF1893))</f>
        <v>0</v>
      </c>
      <c r="CO191">
        <f>IF(Charts!$B$3="none",Y1893,IF(BG1893="",NA(),BG1893))</f>
        <v>0</v>
      </c>
      <c r="CP191">
        <f>IF(Charts!$B$3="none",Z1893,IF(BH1893="",NA(),BH1893))</f>
        <v>0</v>
      </c>
      <c r="CQ191">
        <f>IF(Charts!$B$3="none",AA1893,IF(BI1893="",NA(),BI1893))</f>
        <v>0</v>
      </c>
      <c r="CR191">
        <f>IF(Charts!$B$3="none",AB1893,IF(BJ1893="",NA(),BJ1893))</f>
        <v>0</v>
      </c>
      <c r="CS191">
        <f>IF(Charts!$B$3="none",AC1893,IF(BK1893="",NA(),BK1893))</f>
        <v>0</v>
      </c>
      <c r="CT191">
        <f>IF(Charts!$B$3="none",AD1893,IF(BL1893="",NA(),BL1893))</f>
        <v>0</v>
      </c>
      <c r="CU191">
        <f>IF(Charts!$B$3="none",AE1893,IF(BM1893="",NA(),BM1893))</f>
        <v>0</v>
      </c>
      <c r="CV191">
        <f>IF(Charts!$B$3="none",AF1893,IF(BN1893="",NA(),BN1893))</f>
        <v>0</v>
      </c>
      <c r="CW191">
        <f>IF(Charts!$B$3="none",AG1893,IF(BO1893="",NA(),BO1893))</f>
        <v>0</v>
      </c>
      <c r="CX191">
        <f>IF(Charts!$B$3="none",AH1893,IF(BP1893="",NA(),BP1893))</f>
        <v>0</v>
      </c>
      <c r="CY191">
        <f>IF(Charts!$B$3="none",AI1893,IF(BQ1893="",NA(),BQ1893))</f>
        <v>0</v>
      </c>
      <c r="CZ191">
        <f>IF(Charts!$B$3="none",AJ1893,IF(BR1893="",NA(),BR1893))</f>
        <v>0</v>
      </c>
    </row>
    <row r="192" spans="4:104">
      <c r="D192">
        <v>188</v>
      </c>
      <c r="E192">
        <f>IF(INDIRECT(ADDRESS($D192+2,E$2+1,,,"Instances"))="","",INDIRECT(ADDRESS($D192+2,E$2+1,,,"Instances")))</f>
        <v>0</v>
      </c>
      <c r="F192">
        <f>IFERROR(SMALL(E5:E343,ROW()-ROW($F$5)+1),"")</f>
        <v>0</v>
      </c>
      <c r="H192">
        <f>IFERROR(SUM(F5:F192),"")</f>
        <v>0</v>
      </c>
      <c r="I192">
        <f>IF(INDIRECT(ADDRESS($D192+2,I$2+1,,,"Instances"))="","",INDIRECT(ADDRESS($D192+2,I$2+1,,,"Instances")))</f>
        <v>0</v>
      </c>
      <c r="J192">
        <f>IFERROR(SMALL(I5:I343,ROW()-ROW($J$5)+1),"")</f>
        <v>0</v>
      </c>
      <c r="L192">
        <f>IFERROR(SUM(J5:J192),"")</f>
        <v>0</v>
      </c>
      <c r="M192">
        <f>IF(INDIRECT(ADDRESS($D192+2,M$2+1,,,"Instances"))="","",INDIRECT(ADDRESS($D192+2,M$2+1,,,"Instances")))</f>
        <v>0</v>
      </c>
      <c r="N192">
        <f>IFERROR(SMALL(M5:M343,ROW()-ROW($N$5)+1),"")</f>
        <v>0</v>
      </c>
      <c r="P192">
        <f>IFERROR(SUM(N5:N192),"")</f>
        <v>0</v>
      </c>
      <c r="Q192">
        <f>IF(INDIRECT(ADDRESS($D192+2,Q$2+1,,,"Instances"))="","",INDIRECT(ADDRESS($D192+2,Q$2+1,,,"Instances")))</f>
        <v>0</v>
      </c>
      <c r="R192">
        <f>IFERROR(SMALL(Q5:Q343,ROW()-ROW($R$5)+1),"")</f>
        <v>0</v>
      </c>
      <c r="T192">
        <f>IFERROR(SUM(R5:R192),"")</f>
        <v>0</v>
      </c>
      <c r="U192">
        <f>IF(INDIRECT(ADDRESS($D192+2,U$2+1,,,"Instances"))="","",INDIRECT(ADDRESS($D192+2,U$2+1,,,"Instances")))</f>
        <v>0</v>
      </c>
      <c r="V192">
        <f>IFERROR(SMALL(U5:U343,ROW()-ROW($V$5)+1),"")</f>
        <v>0</v>
      </c>
      <c r="X192">
        <f>IFERROR(SUM(V5:V192),"")</f>
        <v>0</v>
      </c>
      <c r="Y192">
        <f>IF(INDIRECT(ADDRESS($D192+2,Y$2+1,,,"Instances"))="","",INDIRECT(ADDRESS($D192+2,Y$2+1,,,"Instances")))</f>
        <v>0</v>
      </c>
      <c r="Z192">
        <f>IFERROR(SMALL(Y5:Y343,ROW()-ROW($Z$5)+1),"")</f>
        <v>0</v>
      </c>
      <c r="AB192">
        <f>IFERROR(SUM(Z5:Z192),"")</f>
        <v>0</v>
      </c>
      <c r="AC192">
        <f>IF(INDIRECT(ADDRESS($D192+2,AC$2+1,,,"Instances"))="","",INDIRECT(ADDRESS($D192+2,AC$2+1,,,"Instances")))</f>
        <v>0</v>
      </c>
      <c r="AD192">
        <f>IFERROR(SMALL(AC5:AC343,ROW()-ROW($AD$5)+1),"")</f>
        <v>0</v>
      </c>
      <c r="AF192">
        <f>IFERROR(SUM(AD5:AD192),"")</f>
        <v>0</v>
      </c>
      <c r="AG192">
        <f>IF(INDIRECT(ADDRESS($D192+2,AG$2+1,,,"Instances"))="","",INDIRECT(ADDRESS($D192+2,AG$2+1,,,"Instances")))</f>
        <v>0</v>
      </c>
      <c r="AH192">
        <f>IFERROR(SMALL(AG5:AG343,ROW()-ROW($AH$5)+1),"")</f>
        <v>0</v>
      </c>
      <c r="AJ192">
        <f>IFERROR(SUM(AH5:AH192),"")</f>
        <v>0</v>
      </c>
      <c r="AL192">
        <v>188</v>
      </c>
      <c r="AM192" cm="1">
        <f t="array" ref="AM192">_xlfn.SWITCH(Charts!$B$3,"average", AVERAGE(INDIRECT(ADDRESS(187+3,AM$2+1,,,"Instances") &amp; ":" &amp; ADDRESS(187+3,AM$2+1))),"median", MEDIAN(INDIRECT(ADDRESS(187+3,AM$2+1,,,"Instances") &amp; ":" &amp; ADDRESS(187+3,AM$2+1))),"min", MIN(INDIRECT(ADDRESS(187+3,AM$2+1,,,"Instances") &amp; ":" &amp; ADDRESS(187+3,AM$2+1))),"max", MAX(INDIRECT(ADDRESS(187+3,AM$2+1,,,"Instances") &amp; ":" &amp; ADDRESS(187+3,AM$2+1))),"diff", MAX(INDIRECT(ADDRESS(187+3,AM$2+1,,,"Instances") &amp; ":" &amp; ADDRESS(187+3,AM$2+1)))-MIN(INDIRECT(ADDRESS(187+3,AM$2+1,,,"Instances") &amp; ":" &amp; ADDRESS(187+3,AM$2+1))))</f>
        <v>0</v>
      </c>
      <c r="AN192">
        <f>IFERROR(SMALL(AM5:AM343,ROW()-ROW($AN$5)+1),"")</f>
        <v>0</v>
      </c>
      <c r="AP192">
        <f>IFERROR(SUM(AN5:AN192),"")</f>
        <v>0</v>
      </c>
      <c r="AQ192" cm="1">
        <f t="array" ref="AQ192">_xlfn.SWITCH(Charts!$B$3,"average", AVERAGE(INDIRECT(ADDRESS(187+3,AQ$2+1,,,"Instances") &amp; ":" &amp; ADDRESS(187+3,AQ$2+1))),"median", MEDIAN(INDIRECT(ADDRESS(187+3,AQ$2+1,,,"Instances") &amp; ":" &amp; ADDRESS(187+3,AQ$2+1))),"min", MIN(INDIRECT(ADDRESS(187+3,AQ$2+1,,,"Instances") &amp; ":" &amp; ADDRESS(187+3,AQ$2+1))),"max", MAX(INDIRECT(ADDRESS(187+3,AQ$2+1,,,"Instances") &amp; ":" &amp; ADDRESS(187+3,AQ$2+1))),"diff", MAX(INDIRECT(ADDRESS(187+3,AQ$2+1,,,"Instances") &amp; ":" &amp; ADDRESS(187+3,AQ$2+1)))-MIN(INDIRECT(ADDRESS(187+3,AQ$2+1,,,"Instances") &amp; ":" &amp; ADDRESS(187+3,AQ$2+1))))</f>
        <v>0</v>
      </c>
      <c r="AR192">
        <f>IFERROR(SMALL(AQ5:AQ343,ROW()-ROW($AR$5)+1),"")</f>
        <v>0</v>
      </c>
      <c r="AT192">
        <f>IFERROR(SUM(AR5:AR192),"")</f>
        <v>0</v>
      </c>
      <c r="AU192" cm="1">
        <f t="array" ref="AU192">_xlfn.SWITCH(Charts!$B$3,"average", AVERAGE(INDIRECT(ADDRESS(187+3,AU$2+1,,,"Instances") &amp; ":" &amp; ADDRESS(187+3,AU$2+1))),"median", MEDIAN(INDIRECT(ADDRESS(187+3,AU$2+1,,,"Instances") &amp; ":" &amp; ADDRESS(187+3,AU$2+1))),"min", MIN(INDIRECT(ADDRESS(187+3,AU$2+1,,,"Instances") &amp; ":" &amp; ADDRESS(187+3,AU$2+1))),"max", MAX(INDIRECT(ADDRESS(187+3,AU$2+1,,,"Instances") &amp; ":" &amp; ADDRESS(187+3,AU$2+1))),"diff", MAX(INDIRECT(ADDRESS(187+3,AU$2+1,,,"Instances") &amp; ":" &amp; ADDRESS(187+3,AU$2+1)))-MIN(INDIRECT(ADDRESS(187+3,AU$2+1,,,"Instances") &amp; ":" &amp; ADDRESS(187+3,AU$2+1))))</f>
        <v>0</v>
      </c>
      <c r="AV192">
        <f>IFERROR(SMALL(AU5:AU343,ROW()-ROW($AV$5)+1),"")</f>
        <v>0</v>
      </c>
      <c r="AX192">
        <f>IFERROR(SUM(AV5:AV192),"")</f>
        <v>0</v>
      </c>
      <c r="AY192" cm="1">
        <f t="array" ref="AY192">_xlfn.SWITCH(Charts!$B$3,"average", AVERAGE(INDIRECT(ADDRESS(187+3,AY$2+1,,,"Instances") &amp; ":" &amp; ADDRESS(187+3,AY$2+1))),"median", MEDIAN(INDIRECT(ADDRESS(187+3,AY$2+1,,,"Instances") &amp; ":" &amp; ADDRESS(187+3,AY$2+1))),"min", MIN(INDIRECT(ADDRESS(187+3,AY$2+1,,,"Instances") &amp; ":" &amp; ADDRESS(187+3,AY$2+1))),"max", MAX(INDIRECT(ADDRESS(187+3,AY$2+1,,,"Instances") &amp; ":" &amp; ADDRESS(187+3,AY$2+1))),"diff", MAX(INDIRECT(ADDRESS(187+3,AY$2+1,,,"Instances") &amp; ":" &amp; ADDRESS(187+3,AY$2+1)))-MIN(INDIRECT(ADDRESS(187+3,AY$2+1,,,"Instances") &amp; ":" &amp; ADDRESS(187+3,AY$2+1))))</f>
        <v>0</v>
      </c>
      <c r="AZ192">
        <f>IFERROR(SMALL(AY5:AY343,ROW()-ROW($AZ$5)+1),"")</f>
        <v>0</v>
      </c>
      <c r="BB192">
        <f>IFERROR(SUM(AZ5:AZ192),"")</f>
        <v>0</v>
      </c>
      <c r="BC192" cm="1">
        <f t="array" ref="BC192">_xlfn.SWITCH(Charts!$B$3,"average", AVERAGE(INDIRECT(ADDRESS(187+3,BC$2+1,,,"Instances") &amp; ":" &amp; ADDRESS(187+3,BC$2+1))),"median", MEDIAN(INDIRECT(ADDRESS(187+3,BC$2+1,,,"Instances") &amp; ":" &amp; ADDRESS(187+3,BC$2+1))),"min", MIN(INDIRECT(ADDRESS(187+3,BC$2+1,,,"Instances") &amp; ":" &amp; ADDRESS(187+3,BC$2+1))),"max", MAX(INDIRECT(ADDRESS(187+3,BC$2+1,,,"Instances") &amp; ":" &amp; ADDRESS(187+3,BC$2+1))),"diff", MAX(INDIRECT(ADDRESS(187+3,BC$2+1,,,"Instances") &amp; ":" &amp; ADDRESS(187+3,BC$2+1)))-MIN(INDIRECT(ADDRESS(187+3,BC$2+1,,,"Instances") &amp; ":" &amp; ADDRESS(187+3,BC$2+1))))</f>
        <v>0</v>
      </c>
      <c r="BD192">
        <f>IFERROR(SMALL(BC5:BC343,ROW()-ROW($BD$5)+1),"")</f>
        <v>0</v>
      </c>
      <c r="BF192">
        <f>IFERROR(SUM(BD5:BD192),"")</f>
        <v>0</v>
      </c>
      <c r="BG192" cm="1">
        <f t="array" ref="BG192">_xlfn.SWITCH(Charts!$B$3,"average", AVERAGE(INDIRECT(ADDRESS(187+3,BG$2+1,,,"Instances") &amp; ":" &amp; ADDRESS(187+3,BG$2+1))),"median", MEDIAN(INDIRECT(ADDRESS(187+3,BG$2+1,,,"Instances") &amp; ":" &amp; ADDRESS(187+3,BG$2+1))),"min", MIN(INDIRECT(ADDRESS(187+3,BG$2+1,,,"Instances") &amp; ":" &amp; ADDRESS(187+3,BG$2+1))),"max", MAX(INDIRECT(ADDRESS(187+3,BG$2+1,,,"Instances") &amp; ":" &amp; ADDRESS(187+3,BG$2+1))),"diff", MAX(INDIRECT(ADDRESS(187+3,BG$2+1,,,"Instances") &amp; ":" &amp; ADDRESS(187+3,BG$2+1)))-MIN(INDIRECT(ADDRESS(187+3,BG$2+1,,,"Instances") &amp; ":" &amp; ADDRESS(187+3,BG$2+1))))</f>
        <v>0</v>
      </c>
      <c r="BH192">
        <f>IFERROR(SMALL(BG5:BG343,ROW()-ROW($BH$5)+1),"")</f>
        <v>0</v>
      </c>
      <c r="BJ192">
        <f>IFERROR(SUM(BH5:BH192),"")</f>
        <v>0</v>
      </c>
      <c r="BK192" cm="1">
        <f t="array" ref="BK192">_xlfn.SWITCH(Charts!$B$3,"average", AVERAGE(INDIRECT(ADDRESS(187+3,BK$2+1,,,"Instances") &amp; ":" &amp; ADDRESS(187+3,BK$2+1))),"median", MEDIAN(INDIRECT(ADDRESS(187+3,BK$2+1,,,"Instances") &amp; ":" &amp; ADDRESS(187+3,BK$2+1))),"min", MIN(INDIRECT(ADDRESS(187+3,BK$2+1,,,"Instances") &amp; ":" &amp; ADDRESS(187+3,BK$2+1))),"max", MAX(INDIRECT(ADDRESS(187+3,BK$2+1,,,"Instances") &amp; ":" &amp; ADDRESS(187+3,BK$2+1))),"diff", MAX(INDIRECT(ADDRESS(187+3,BK$2+1,,,"Instances") &amp; ":" &amp; ADDRESS(187+3,BK$2+1)))-MIN(INDIRECT(ADDRESS(187+3,BK$2+1,,,"Instances") &amp; ":" &amp; ADDRESS(187+3,BK$2+1))))</f>
        <v>0</v>
      </c>
      <c r="BL192">
        <f>IFERROR(SMALL(BK5:BK343,ROW()-ROW($BL$5)+1),"")</f>
        <v>0</v>
      </c>
      <c r="BN192">
        <f>IFERROR(SUM(BL5:BL192),"")</f>
        <v>0</v>
      </c>
      <c r="BO192" cm="1">
        <f t="array" ref="BO192">_xlfn.SWITCH(Charts!$B$3,"average", AVERAGE(INDIRECT(ADDRESS(187+3,BO$2+1,,,"Instances") &amp; ":" &amp; ADDRESS(187+3,BO$2+1))),"median", MEDIAN(INDIRECT(ADDRESS(187+3,BO$2+1,,,"Instances") &amp; ":" &amp; ADDRESS(187+3,BO$2+1))),"min", MIN(INDIRECT(ADDRESS(187+3,BO$2+1,,,"Instances") &amp; ":" &amp; ADDRESS(187+3,BO$2+1))),"max", MAX(INDIRECT(ADDRESS(187+3,BO$2+1,,,"Instances") &amp; ":" &amp; ADDRESS(187+3,BO$2+1))),"diff", MAX(INDIRECT(ADDRESS(187+3,BO$2+1,,,"Instances") &amp; ":" &amp; ADDRESS(187+3,BO$2+1)))-MIN(INDIRECT(ADDRESS(187+3,BO$2+1,,,"Instances") &amp; ":" &amp; ADDRESS(187+3,BO$2+1))))</f>
        <v>0</v>
      </c>
      <c r="BP192">
        <f>IFERROR(SMALL(BO5:BO343,ROW()-ROW($BP$5)+1),"")</f>
        <v>0</v>
      </c>
      <c r="BR192">
        <f>IFERROR(SUM(BP5:BP192),"")</f>
        <v>0</v>
      </c>
      <c r="BU192">
        <f>IF(Charts!$B$3="none",E1894,IF(AM1894="",NA(),AM1894))</f>
        <v>0</v>
      </c>
      <c r="BV192">
        <f>IF(Charts!$B$3="none",F1894,IF(AN1894="",NA(),AN1894))</f>
        <v>0</v>
      </c>
      <c r="BW192">
        <f>IF(Charts!$B$3="none",G1894,IF(AO1894="",NA(),AO1894))</f>
        <v>0</v>
      </c>
      <c r="BX192">
        <f>IF(Charts!$B$3="none",H1894,IF(AP1894="",NA(),AP1894))</f>
        <v>0</v>
      </c>
      <c r="BY192">
        <f>IF(Charts!$B$3="none",I1894,IF(AQ1894="",NA(),AQ1894))</f>
        <v>0</v>
      </c>
      <c r="BZ192">
        <f>IF(Charts!$B$3="none",J1894,IF(AR1894="",NA(),AR1894))</f>
        <v>0</v>
      </c>
      <c r="CA192">
        <f>IF(Charts!$B$3="none",K1894,IF(AS1894="",NA(),AS1894))</f>
        <v>0</v>
      </c>
      <c r="CB192">
        <f>IF(Charts!$B$3="none",L1894,IF(AT1894="",NA(),AT1894))</f>
        <v>0</v>
      </c>
      <c r="CC192">
        <f>IF(Charts!$B$3="none",M1894,IF(AU1894="",NA(),AU1894))</f>
        <v>0</v>
      </c>
      <c r="CD192">
        <f>IF(Charts!$B$3="none",N1894,IF(AV1894="",NA(),AV1894))</f>
        <v>0</v>
      </c>
      <c r="CE192">
        <f>IF(Charts!$B$3="none",O1894,IF(AW1894="",NA(),AW1894))</f>
        <v>0</v>
      </c>
      <c r="CF192">
        <f>IF(Charts!$B$3="none",P1894,IF(AX1894="",NA(),AX1894))</f>
        <v>0</v>
      </c>
      <c r="CG192">
        <f>IF(Charts!$B$3="none",Q1894,IF(AY1894="",NA(),AY1894))</f>
        <v>0</v>
      </c>
      <c r="CH192">
        <f>IF(Charts!$B$3="none",R1894,IF(AZ1894="",NA(),AZ1894))</f>
        <v>0</v>
      </c>
      <c r="CI192">
        <f>IF(Charts!$B$3="none",S1894,IF(BA1894="",NA(),BA1894))</f>
        <v>0</v>
      </c>
      <c r="CJ192">
        <f>IF(Charts!$B$3="none",T1894,IF(BB1894="",NA(),BB1894))</f>
        <v>0</v>
      </c>
      <c r="CK192">
        <f>IF(Charts!$B$3="none",U1894,IF(BC1894="",NA(),BC1894))</f>
        <v>0</v>
      </c>
      <c r="CL192">
        <f>IF(Charts!$B$3="none",V1894,IF(BD1894="",NA(),BD1894))</f>
        <v>0</v>
      </c>
      <c r="CM192">
        <f>IF(Charts!$B$3="none",W1894,IF(BE1894="",NA(),BE1894))</f>
        <v>0</v>
      </c>
      <c r="CN192">
        <f>IF(Charts!$B$3="none",X1894,IF(BF1894="",NA(),BF1894))</f>
        <v>0</v>
      </c>
      <c r="CO192">
        <f>IF(Charts!$B$3="none",Y1894,IF(BG1894="",NA(),BG1894))</f>
        <v>0</v>
      </c>
      <c r="CP192">
        <f>IF(Charts!$B$3="none",Z1894,IF(BH1894="",NA(),BH1894))</f>
        <v>0</v>
      </c>
      <c r="CQ192">
        <f>IF(Charts!$B$3="none",AA1894,IF(BI1894="",NA(),BI1894))</f>
        <v>0</v>
      </c>
      <c r="CR192">
        <f>IF(Charts!$B$3="none",AB1894,IF(BJ1894="",NA(),BJ1894))</f>
        <v>0</v>
      </c>
      <c r="CS192">
        <f>IF(Charts!$B$3="none",AC1894,IF(BK1894="",NA(),BK1894))</f>
        <v>0</v>
      </c>
      <c r="CT192">
        <f>IF(Charts!$B$3="none",AD1894,IF(BL1894="",NA(),BL1894))</f>
        <v>0</v>
      </c>
      <c r="CU192">
        <f>IF(Charts!$B$3="none",AE1894,IF(BM1894="",NA(),BM1894))</f>
        <v>0</v>
      </c>
      <c r="CV192">
        <f>IF(Charts!$B$3="none",AF1894,IF(BN1894="",NA(),BN1894))</f>
        <v>0</v>
      </c>
      <c r="CW192">
        <f>IF(Charts!$B$3="none",AG1894,IF(BO1894="",NA(),BO1894))</f>
        <v>0</v>
      </c>
      <c r="CX192">
        <f>IF(Charts!$B$3="none",AH1894,IF(BP1894="",NA(),BP1894))</f>
        <v>0</v>
      </c>
      <c r="CY192">
        <f>IF(Charts!$B$3="none",AI1894,IF(BQ1894="",NA(),BQ1894))</f>
        <v>0</v>
      </c>
      <c r="CZ192">
        <f>IF(Charts!$B$3="none",AJ1894,IF(BR1894="",NA(),BR1894))</f>
        <v>0</v>
      </c>
    </row>
    <row r="193" spans="4:104">
      <c r="D193">
        <v>189</v>
      </c>
      <c r="E193">
        <f>IF(INDIRECT(ADDRESS($D193+2,E$2+1,,,"Instances"))="","",INDIRECT(ADDRESS($D193+2,E$2+1,,,"Instances")))</f>
        <v>0</v>
      </c>
      <c r="F193">
        <f>IFERROR(SMALL(E5:E343,ROW()-ROW($F$5)+1),"")</f>
        <v>0</v>
      </c>
      <c r="H193">
        <f>IFERROR(SUM(F5:F193),"")</f>
        <v>0</v>
      </c>
      <c r="I193">
        <f>IF(INDIRECT(ADDRESS($D193+2,I$2+1,,,"Instances"))="","",INDIRECT(ADDRESS($D193+2,I$2+1,,,"Instances")))</f>
        <v>0</v>
      </c>
      <c r="J193">
        <f>IFERROR(SMALL(I5:I343,ROW()-ROW($J$5)+1),"")</f>
        <v>0</v>
      </c>
      <c r="L193">
        <f>IFERROR(SUM(J5:J193),"")</f>
        <v>0</v>
      </c>
      <c r="M193">
        <f>IF(INDIRECT(ADDRESS($D193+2,M$2+1,,,"Instances"))="","",INDIRECT(ADDRESS($D193+2,M$2+1,,,"Instances")))</f>
        <v>0</v>
      </c>
      <c r="N193">
        <f>IFERROR(SMALL(M5:M343,ROW()-ROW($N$5)+1),"")</f>
        <v>0</v>
      </c>
      <c r="P193">
        <f>IFERROR(SUM(N5:N193),"")</f>
        <v>0</v>
      </c>
      <c r="Q193">
        <f>IF(INDIRECT(ADDRESS($D193+2,Q$2+1,,,"Instances"))="","",INDIRECT(ADDRESS($D193+2,Q$2+1,,,"Instances")))</f>
        <v>0</v>
      </c>
      <c r="R193">
        <f>IFERROR(SMALL(Q5:Q343,ROW()-ROW($R$5)+1),"")</f>
        <v>0</v>
      </c>
      <c r="T193">
        <f>IFERROR(SUM(R5:R193),"")</f>
        <v>0</v>
      </c>
      <c r="U193">
        <f>IF(INDIRECT(ADDRESS($D193+2,U$2+1,,,"Instances"))="","",INDIRECT(ADDRESS($D193+2,U$2+1,,,"Instances")))</f>
        <v>0</v>
      </c>
      <c r="V193">
        <f>IFERROR(SMALL(U5:U343,ROW()-ROW($V$5)+1),"")</f>
        <v>0</v>
      </c>
      <c r="X193">
        <f>IFERROR(SUM(V5:V193),"")</f>
        <v>0</v>
      </c>
      <c r="Y193">
        <f>IF(INDIRECT(ADDRESS($D193+2,Y$2+1,,,"Instances"))="","",INDIRECT(ADDRESS($D193+2,Y$2+1,,,"Instances")))</f>
        <v>0</v>
      </c>
      <c r="Z193">
        <f>IFERROR(SMALL(Y5:Y343,ROW()-ROW($Z$5)+1),"")</f>
        <v>0</v>
      </c>
      <c r="AB193">
        <f>IFERROR(SUM(Z5:Z193),"")</f>
        <v>0</v>
      </c>
      <c r="AC193">
        <f>IF(INDIRECT(ADDRESS($D193+2,AC$2+1,,,"Instances"))="","",INDIRECT(ADDRESS($D193+2,AC$2+1,,,"Instances")))</f>
        <v>0</v>
      </c>
      <c r="AD193">
        <f>IFERROR(SMALL(AC5:AC343,ROW()-ROW($AD$5)+1),"")</f>
        <v>0</v>
      </c>
      <c r="AF193">
        <f>IFERROR(SUM(AD5:AD193),"")</f>
        <v>0</v>
      </c>
      <c r="AG193">
        <f>IF(INDIRECT(ADDRESS($D193+2,AG$2+1,,,"Instances"))="","",INDIRECT(ADDRESS($D193+2,AG$2+1,,,"Instances")))</f>
        <v>0</v>
      </c>
      <c r="AH193">
        <f>IFERROR(SMALL(AG5:AG343,ROW()-ROW($AH$5)+1),"")</f>
        <v>0</v>
      </c>
      <c r="AJ193">
        <f>IFERROR(SUM(AH5:AH193),"")</f>
        <v>0</v>
      </c>
      <c r="AL193">
        <v>189</v>
      </c>
      <c r="AM193" cm="1">
        <f t="array" ref="AM193">_xlfn.SWITCH(Charts!$B$3,"average", AVERAGE(INDIRECT(ADDRESS(188+3,AM$2+1,,,"Instances") &amp; ":" &amp; ADDRESS(188+3,AM$2+1))),"median", MEDIAN(INDIRECT(ADDRESS(188+3,AM$2+1,,,"Instances") &amp; ":" &amp; ADDRESS(188+3,AM$2+1))),"min", MIN(INDIRECT(ADDRESS(188+3,AM$2+1,,,"Instances") &amp; ":" &amp; ADDRESS(188+3,AM$2+1))),"max", MAX(INDIRECT(ADDRESS(188+3,AM$2+1,,,"Instances") &amp; ":" &amp; ADDRESS(188+3,AM$2+1))),"diff", MAX(INDIRECT(ADDRESS(188+3,AM$2+1,,,"Instances") &amp; ":" &amp; ADDRESS(188+3,AM$2+1)))-MIN(INDIRECT(ADDRESS(188+3,AM$2+1,,,"Instances") &amp; ":" &amp; ADDRESS(188+3,AM$2+1))))</f>
        <v>0</v>
      </c>
      <c r="AN193">
        <f>IFERROR(SMALL(AM5:AM343,ROW()-ROW($AN$5)+1),"")</f>
        <v>0</v>
      </c>
      <c r="AP193">
        <f>IFERROR(SUM(AN5:AN193),"")</f>
        <v>0</v>
      </c>
      <c r="AQ193" cm="1">
        <f t="array" ref="AQ193">_xlfn.SWITCH(Charts!$B$3,"average", AVERAGE(INDIRECT(ADDRESS(188+3,AQ$2+1,,,"Instances") &amp; ":" &amp; ADDRESS(188+3,AQ$2+1))),"median", MEDIAN(INDIRECT(ADDRESS(188+3,AQ$2+1,,,"Instances") &amp; ":" &amp; ADDRESS(188+3,AQ$2+1))),"min", MIN(INDIRECT(ADDRESS(188+3,AQ$2+1,,,"Instances") &amp; ":" &amp; ADDRESS(188+3,AQ$2+1))),"max", MAX(INDIRECT(ADDRESS(188+3,AQ$2+1,,,"Instances") &amp; ":" &amp; ADDRESS(188+3,AQ$2+1))),"diff", MAX(INDIRECT(ADDRESS(188+3,AQ$2+1,,,"Instances") &amp; ":" &amp; ADDRESS(188+3,AQ$2+1)))-MIN(INDIRECT(ADDRESS(188+3,AQ$2+1,,,"Instances") &amp; ":" &amp; ADDRESS(188+3,AQ$2+1))))</f>
        <v>0</v>
      </c>
      <c r="AR193">
        <f>IFERROR(SMALL(AQ5:AQ343,ROW()-ROW($AR$5)+1),"")</f>
        <v>0</v>
      </c>
      <c r="AT193">
        <f>IFERROR(SUM(AR5:AR193),"")</f>
        <v>0</v>
      </c>
      <c r="AU193" cm="1">
        <f t="array" ref="AU193">_xlfn.SWITCH(Charts!$B$3,"average", AVERAGE(INDIRECT(ADDRESS(188+3,AU$2+1,,,"Instances") &amp; ":" &amp; ADDRESS(188+3,AU$2+1))),"median", MEDIAN(INDIRECT(ADDRESS(188+3,AU$2+1,,,"Instances") &amp; ":" &amp; ADDRESS(188+3,AU$2+1))),"min", MIN(INDIRECT(ADDRESS(188+3,AU$2+1,,,"Instances") &amp; ":" &amp; ADDRESS(188+3,AU$2+1))),"max", MAX(INDIRECT(ADDRESS(188+3,AU$2+1,,,"Instances") &amp; ":" &amp; ADDRESS(188+3,AU$2+1))),"diff", MAX(INDIRECT(ADDRESS(188+3,AU$2+1,,,"Instances") &amp; ":" &amp; ADDRESS(188+3,AU$2+1)))-MIN(INDIRECT(ADDRESS(188+3,AU$2+1,,,"Instances") &amp; ":" &amp; ADDRESS(188+3,AU$2+1))))</f>
        <v>0</v>
      </c>
      <c r="AV193">
        <f>IFERROR(SMALL(AU5:AU343,ROW()-ROW($AV$5)+1),"")</f>
        <v>0</v>
      </c>
      <c r="AX193">
        <f>IFERROR(SUM(AV5:AV193),"")</f>
        <v>0</v>
      </c>
      <c r="AY193" cm="1">
        <f t="array" ref="AY193">_xlfn.SWITCH(Charts!$B$3,"average", AVERAGE(INDIRECT(ADDRESS(188+3,AY$2+1,,,"Instances") &amp; ":" &amp; ADDRESS(188+3,AY$2+1))),"median", MEDIAN(INDIRECT(ADDRESS(188+3,AY$2+1,,,"Instances") &amp; ":" &amp; ADDRESS(188+3,AY$2+1))),"min", MIN(INDIRECT(ADDRESS(188+3,AY$2+1,,,"Instances") &amp; ":" &amp; ADDRESS(188+3,AY$2+1))),"max", MAX(INDIRECT(ADDRESS(188+3,AY$2+1,,,"Instances") &amp; ":" &amp; ADDRESS(188+3,AY$2+1))),"diff", MAX(INDIRECT(ADDRESS(188+3,AY$2+1,,,"Instances") &amp; ":" &amp; ADDRESS(188+3,AY$2+1)))-MIN(INDIRECT(ADDRESS(188+3,AY$2+1,,,"Instances") &amp; ":" &amp; ADDRESS(188+3,AY$2+1))))</f>
        <v>0</v>
      </c>
      <c r="AZ193">
        <f>IFERROR(SMALL(AY5:AY343,ROW()-ROW($AZ$5)+1),"")</f>
        <v>0</v>
      </c>
      <c r="BB193">
        <f>IFERROR(SUM(AZ5:AZ193),"")</f>
        <v>0</v>
      </c>
      <c r="BC193" cm="1">
        <f t="array" ref="BC193">_xlfn.SWITCH(Charts!$B$3,"average", AVERAGE(INDIRECT(ADDRESS(188+3,BC$2+1,,,"Instances") &amp; ":" &amp; ADDRESS(188+3,BC$2+1))),"median", MEDIAN(INDIRECT(ADDRESS(188+3,BC$2+1,,,"Instances") &amp; ":" &amp; ADDRESS(188+3,BC$2+1))),"min", MIN(INDIRECT(ADDRESS(188+3,BC$2+1,,,"Instances") &amp; ":" &amp; ADDRESS(188+3,BC$2+1))),"max", MAX(INDIRECT(ADDRESS(188+3,BC$2+1,,,"Instances") &amp; ":" &amp; ADDRESS(188+3,BC$2+1))),"diff", MAX(INDIRECT(ADDRESS(188+3,BC$2+1,,,"Instances") &amp; ":" &amp; ADDRESS(188+3,BC$2+1)))-MIN(INDIRECT(ADDRESS(188+3,BC$2+1,,,"Instances") &amp; ":" &amp; ADDRESS(188+3,BC$2+1))))</f>
        <v>0</v>
      </c>
      <c r="BD193">
        <f>IFERROR(SMALL(BC5:BC343,ROW()-ROW($BD$5)+1),"")</f>
        <v>0</v>
      </c>
      <c r="BF193">
        <f>IFERROR(SUM(BD5:BD193),"")</f>
        <v>0</v>
      </c>
      <c r="BG193" cm="1">
        <f t="array" ref="BG193">_xlfn.SWITCH(Charts!$B$3,"average", AVERAGE(INDIRECT(ADDRESS(188+3,BG$2+1,,,"Instances") &amp; ":" &amp; ADDRESS(188+3,BG$2+1))),"median", MEDIAN(INDIRECT(ADDRESS(188+3,BG$2+1,,,"Instances") &amp; ":" &amp; ADDRESS(188+3,BG$2+1))),"min", MIN(INDIRECT(ADDRESS(188+3,BG$2+1,,,"Instances") &amp; ":" &amp; ADDRESS(188+3,BG$2+1))),"max", MAX(INDIRECT(ADDRESS(188+3,BG$2+1,,,"Instances") &amp; ":" &amp; ADDRESS(188+3,BG$2+1))),"diff", MAX(INDIRECT(ADDRESS(188+3,BG$2+1,,,"Instances") &amp; ":" &amp; ADDRESS(188+3,BG$2+1)))-MIN(INDIRECT(ADDRESS(188+3,BG$2+1,,,"Instances") &amp; ":" &amp; ADDRESS(188+3,BG$2+1))))</f>
        <v>0</v>
      </c>
      <c r="BH193">
        <f>IFERROR(SMALL(BG5:BG343,ROW()-ROW($BH$5)+1),"")</f>
        <v>0</v>
      </c>
      <c r="BJ193">
        <f>IFERROR(SUM(BH5:BH193),"")</f>
        <v>0</v>
      </c>
      <c r="BK193" cm="1">
        <f t="array" ref="BK193">_xlfn.SWITCH(Charts!$B$3,"average", AVERAGE(INDIRECT(ADDRESS(188+3,BK$2+1,,,"Instances") &amp; ":" &amp; ADDRESS(188+3,BK$2+1))),"median", MEDIAN(INDIRECT(ADDRESS(188+3,BK$2+1,,,"Instances") &amp; ":" &amp; ADDRESS(188+3,BK$2+1))),"min", MIN(INDIRECT(ADDRESS(188+3,BK$2+1,,,"Instances") &amp; ":" &amp; ADDRESS(188+3,BK$2+1))),"max", MAX(INDIRECT(ADDRESS(188+3,BK$2+1,,,"Instances") &amp; ":" &amp; ADDRESS(188+3,BK$2+1))),"diff", MAX(INDIRECT(ADDRESS(188+3,BK$2+1,,,"Instances") &amp; ":" &amp; ADDRESS(188+3,BK$2+1)))-MIN(INDIRECT(ADDRESS(188+3,BK$2+1,,,"Instances") &amp; ":" &amp; ADDRESS(188+3,BK$2+1))))</f>
        <v>0</v>
      </c>
      <c r="BL193">
        <f>IFERROR(SMALL(BK5:BK343,ROW()-ROW($BL$5)+1),"")</f>
        <v>0</v>
      </c>
      <c r="BN193">
        <f>IFERROR(SUM(BL5:BL193),"")</f>
        <v>0</v>
      </c>
      <c r="BO193" cm="1">
        <f t="array" ref="BO193">_xlfn.SWITCH(Charts!$B$3,"average", AVERAGE(INDIRECT(ADDRESS(188+3,BO$2+1,,,"Instances") &amp; ":" &amp; ADDRESS(188+3,BO$2+1))),"median", MEDIAN(INDIRECT(ADDRESS(188+3,BO$2+1,,,"Instances") &amp; ":" &amp; ADDRESS(188+3,BO$2+1))),"min", MIN(INDIRECT(ADDRESS(188+3,BO$2+1,,,"Instances") &amp; ":" &amp; ADDRESS(188+3,BO$2+1))),"max", MAX(INDIRECT(ADDRESS(188+3,BO$2+1,,,"Instances") &amp; ":" &amp; ADDRESS(188+3,BO$2+1))),"diff", MAX(INDIRECT(ADDRESS(188+3,BO$2+1,,,"Instances") &amp; ":" &amp; ADDRESS(188+3,BO$2+1)))-MIN(INDIRECT(ADDRESS(188+3,BO$2+1,,,"Instances") &amp; ":" &amp; ADDRESS(188+3,BO$2+1))))</f>
        <v>0</v>
      </c>
      <c r="BP193">
        <f>IFERROR(SMALL(BO5:BO343,ROW()-ROW($BP$5)+1),"")</f>
        <v>0</v>
      </c>
      <c r="BR193">
        <f>IFERROR(SUM(BP5:BP193),"")</f>
        <v>0</v>
      </c>
      <c r="BU193">
        <f>IF(Charts!$B$3="none",E1895,IF(AM1895="",NA(),AM1895))</f>
        <v>0</v>
      </c>
      <c r="BV193">
        <f>IF(Charts!$B$3="none",F1895,IF(AN1895="",NA(),AN1895))</f>
        <v>0</v>
      </c>
      <c r="BW193">
        <f>IF(Charts!$B$3="none",G1895,IF(AO1895="",NA(),AO1895))</f>
        <v>0</v>
      </c>
      <c r="BX193">
        <f>IF(Charts!$B$3="none",H1895,IF(AP1895="",NA(),AP1895))</f>
        <v>0</v>
      </c>
      <c r="BY193">
        <f>IF(Charts!$B$3="none",I1895,IF(AQ1895="",NA(),AQ1895))</f>
        <v>0</v>
      </c>
      <c r="BZ193">
        <f>IF(Charts!$B$3="none",J1895,IF(AR1895="",NA(),AR1895))</f>
        <v>0</v>
      </c>
      <c r="CA193">
        <f>IF(Charts!$B$3="none",K1895,IF(AS1895="",NA(),AS1895))</f>
        <v>0</v>
      </c>
      <c r="CB193">
        <f>IF(Charts!$B$3="none",L1895,IF(AT1895="",NA(),AT1895))</f>
        <v>0</v>
      </c>
      <c r="CC193">
        <f>IF(Charts!$B$3="none",M1895,IF(AU1895="",NA(),AU1895))</f>
        <v>0</v>
      </c>
      <c r="CD193">
        <f>IF(Charts!$B$3="none",N1895,IF(AV1895="",NA(),AV1895))</f>
        <v>0</v>
      </c>
      <c r="CE193">
        <f>IF(Charts!$B$3="none",O1895,IF(AW1895="",NA(),AW1895))</f>
        <v>0</v>
      </c>
      <c r="CF193">
        <f>IF(Charts!$B$3="none",P1895,IF(AX1895="",NA(),AX1895))</f>
        <v>0</v>
      </c>
      <c r="CG193">
        <f>IF(Charts!$B$3="none",Q1895,IF(AY1895="",NA(),AY1895))</f>
        <v>0</v>
      </c>
      <c r="CH193">
        <f>IF(Charts!$B$3="none",R1895,IF(AZ1895="",NA(),AZ1895))</f>
        <v>0</v>
      </c>
      <c r="CI193">
        <f>IF(Charts!$B$3="none",S1895,IF(BA1895="",NA(),BA1895))</f>
        <v>0</v>
      </c>
      <c r="CJ193">
        <f>IF(Charts!$B$3="none",T1895,IF(BB1895="",NA(),BB1895))</f>
        <v>0</v>
      </c>
      <c r="CK193">
        <f>IF(Charts!$B$3="none",U1895,IF(BC1895="",NA(),BC1895))</f>
        <v>0</v>
      </c>
      <c r="CL193">
        <f>IF(Charts!$B$3="none",V1895,IF(BD1895="",NA(),BD1895))</f>
        <v>0</v>
      </c>
      <c r="CM193">
        <f>IF(Charts!$B$3="none",W1895,IF(BE1895="",NA(),BE1895))</f>
        <v>0</v>
      </c>
      <c r="CN193">
        <f>IF(Charts!$B$3="none",X1895,IF(BF1895="",NA(),BF1895))</f>
        <v>0</v>
      </c>
      <c r="CO193">
        <f>IF(Charts!$B$3="none",Y1895,IF(BG1895="",NA(),BG1895))</f>
        <v>0</v>
      </c>
      <c r="CP193">
        <f>IF(Charts!$B$3="none",Z1895,IF(BH1895="",NA(),BH1895))</f>
        <v>0</v>
      </c>
      <c r="CQ193">
        <f>IF(Charts!$B$3="none",AA1895,IF(BI1895="",NA(),BI1895))</f>
        <v>0</v>
      </c>
      <c r="CR193">
        <f>IF(Charts!$B$3="none",AB1895,IF(BJ1895="",NA(),BJ1895))</f>
        <v>0</v>
      </c>
      <c r="CS193">
        <f>IF(Charts!$B$3="none",AC1895,IF(BK1895="",NA(),BK1895))</f>
        <v>0</v>
      </c>
      <c r="CT193">
        <f>IF(Charts!$B$3="none",AD1895,IF(BL1895="",NA(),BL1895))</f>
        <v>0</v>
      </c>
      <c r="CU193">
        <f>IF(Charts!$B$3="none",AE1895,IF(BM1895="",NA(),BM1895))</f>
        <v>0</v>
      </c>
      <c r="CV193">
        <f>IF(Charts!$B$3="none",AF1895,IF(BN1895="",NA(),BN1895))</f>
        <v>0</v>
      </c>
      <c r="CW193">
        <f>IF(Charts!$B$3="none",AG1895,IF(BO1895="",NA(),BO1895))</f>
        <v>0</v>
      </c>
      <c r="CX193">
        <f>IF(Charts!$B$3="none",AH1895,IF(BP1895="",NA(),BP1895))</f>
        <v>0</v>
      </c>
      <c r="CY193">
        <f>IF(Charts!$B$3="none",AI1895,IF(BQ1895="",NA(),BQ1895))</f>
        <v>0</v>
      </c>
      <c r="CZ193">
        <f>IF(Charts!$B$3="none",AJ1895,IF(BR1895="",NA(),BR1895))</f>
        <v>0</v>
      </c>
    </row>
    <row r="194" spans="4:104">
      <c r="D194">
        <v>190</v>
      </c>
      <c r="E194">
        <f>IF(INDIRECT(ADDRESS($D194+2,E$2+1,,,"Instances"))="","",INDIRECT(ADDRESS($D194+2,E$2+1,,,"Instances")))</f>
        <v>0</v>
      </c>
      <c r="F194">
        <f>IFERROR(SMALL(E5:E343,ROW()-ROW($F$5)+1),"")</f>
        <v>0</v>
      </c>
      <c r="H194">
        <f>IFERROR(SUM(F5:F194),"")</f>
        <v>0</v>
      </c>
      <c r="I194">
        <f>IF(INDIRECT(ADDRESS($D194+2,I$2+1,,,"Instances"))="","",INDIRECT(ADDRESS($D194+2,I$2+1,,,"Instances")))</f>
        <v>0</v>
      </c>
      <c r="J194">
        <f>IFERROR(SMALL(I5:I343,ROW()-ROW($J$5)+1),"")</f>
        <v>0</v>
      </c>
      <c r="L194">
        <f>IFERROR(SUM(J5:J194),"")</f>
        <v>0</v>
      </c>
      <c r="M194">
        <f>IF(INDIRECT(ADDRESS($D194+2,M$2+1,,,"Instances"))="","",INDIRECT(ADDRESS($D194+2,M$2+1,,,"Instances")))</f>
        <v>0</v>
      </c>
      <c r="N194">
        <f>IFERROR(SMALL(M5:M343,ROW()-ROW($N$5)+1),"")</f>
        <v>0</v>
      </c>
      <c r="P194">
        <f>IFERROR(SUM(N5:N194),"")</f>
        <v>0</v>
      </c>
      <c r="Q194">
        <f>IF(INDIRECT(ADDRESS($D194+2,Q$2+1,,,"Instances"))="","",INDIRECT(ADDRESS($D194+2,Q$2+1,,,"Instances")))</f>
        <v>0</v>
      </c>
      <c r="R194">
        <f>IFERROR(SMALL(Q5:Q343,ROW()-ROW($R$5)+1),"")</f>
        <v>0</v>
      </c>
      <c r="T194">
        <f>IFERROR(SUM(R5:R194),"")</f>
        <v>0</v>
      </c>
      <c r="U194">
        <f>IF(INDIRECT(ADDRESS($D194+2,U$2+1,,,"Instances"))="","",INDIRECT(ADDRESS($D194+2,U$2+1,,,"Instances")))</f>
        <v>0</v>
      </c>
      <c r="V194">
        <f>IFERROR(SMALL(U5:U343,ROW()-ROW($V$5)+1),"")</f>
        <v>0</v>
      </c>
      <c r="X194">
        <f>IFERROR(SUM(V5:V194),"")</f>
        <v>0</v>
      </c>
      <c r="Y194">
        <f>IF(INDIRECT(ADDRESS($D194+2,Y$2+1,,,"Instances"))="","",INDIRECT(ADDRESS($D194+2,Y$2+1,,,"Instances")))</f>
        <v>0</v>
      </c>
      <c r="Z194">
        <f>IFERROR(SMALL(Y5:Y343,ROW()-ROW($Z$5)+1),"")</f>
        <v>0</v>
      </c>
      <c r="AB194">
        <f>IFERROR(SUM(Z5:Z194),"")</f>
        <v>0</v>
      </c>
      <c r="AC194">
        <f>IF(INDIRECT(ADDRESS($D194+2,AC$2+1,,,"Instances"))="","",INDIRECT(ADDRESS($D194+2,AC$2+1,,,"Instances")))</f>
        <v>0</v>
      </c>
      <c r="AD194">
        <f>IFERROR(SMALL(AC5:AC343,ROW()-ROW($AD$5)+1),"")</f>
        <v>0</v>
      </c>
      <c r="AF194">
        <f>IFERROR(SUM(AD5:AD194),"")</f>
        <v>0</v>
      </c>
      <c r="AG194">
        <f>IF(INDIRECT(ADDRESS($D194+2,AG$2+1,,,"Instances"))="","",INDIRECT(ADDRESS($D194+2,AG$2+1,,,"Instances")))</f>
        <v>0</v>
      </c>
      <c r="AH194">
        <f>IFERROR(SMALL(AG5:AG343,ROW()-ROW($AH$5)+1),"")</f>
        <v>0</v>
      </c>
      <c r="AJ194">
        <f>IFERROR(SUM(AH5:AH194),"")</f>
        <v>0</v>
      </c>
      <c r="AL194">
        <v>190</v>
      </c>
      <c r="AM194" cm="1">
        <f t="array" ref="AM194">_xlfn.SWITCH(Charts!$B$3,"average", AVERAGE(INDIRECT(ADDRESS(189+3,AM$2+1,,,"Instances") &amp; ":" &amp; ADDRESS(189+3,AM$2+1))),"median", MEDIAN(INDIRECT(ADDRESS(189+3,AM$2+1,,,"Instances") &amp; ":" &amp; ADDRESS(189+3,AM$2+1))),"min", MIN(INDIRECT(ADDRESS(189+3,AM$2+1,,,"Instances") &amp; ":" &amp; ADDRESS(189+3,AM$2+1))),"max", MAX(INDIRECT(ADDRESS(189+3,AM$2+1,,,"Instances") &amp; ":" &amp; ADDRESS(189+3,AM$2+1))),"diff", MAX(INDIRECT(ADDRESS(189+3,AM$2+1,,,"Instances") &amp; ":" &amp; ADDRESS(189+3,AM$2+1)))-MIN(INDIRECT(ADDRESS(189+3,AM$2+1,,,"Instances") &amp; ":" &amp; ADDRESS(189+3,AM$2+1))))</f>
        <v>0</v>
      </c>
      <c r="AN194">
        <f>IFERROR(SMALL(AM5:AM343,ROW()-ROW($AN$5)+1),"")</f>
        <v>0</v>
      </c>
      <c r="AP194">
        <f>IFERROR(SUM(AN5:AN194),"")</f>
        <v>0</v>
      </c>
      <c r="AQ194" cm="1">
        <f t="array" ref="AQ194">_xlfn.SWITCH(Charts!$B$3,"average", AVERAGE(INDIRECT(ADDRESS(189+3,AQ$2+1,,,"Instances") &amp; ":" &amp; ADDRESS(189+3,AQ$2+1))),"median", MEDIAN(INDIRECT(ADDRESS(189+3,AQ$2+1,,,"Instances") &amp; ":" &amp; ADDRESS(189+3,AQ$2+1))),"min", MIN(INDIRECT(ADDRESS(189+3,AQ$2+1,,,"Instances") &amp; ":" &amp; ADDRESS(189+3,AQ$2+1))),"max", MAX(INDIRECT(ADDRESS(189+3,AQ$2+1,,,"Instances") &amp; ":" &amp; ADDRESS(189+3,AQ$2+1))),"diff", MAX(INDIRECT(ADDRESS(189+3,AQ$2+1,,,"Instances") &amp; ":" &amp; ADDRESS(189+3,AQ$2+1)))-MIN(INDIRECT(ADDRESS(189+3,AQ$2+1,,,"Instances") &amp; ":" &amp; ADDRESS(189+3,AQ$2+1))))</f>
        <v>0</v>
      </c>
      <c r="AR194">
        <f>IFERROR(SMALL(AQ5:AQ343,ROW()-ROW($AR$5)+1),"")</f>
        <v>0</v>
      </c>
      <c r="AT194">
        <f>IFERROR(SUM(AR5:AR194),"")</f>
        <v>0</v>
      </c>
      <c r="AU194" cm="1">
        <f t="array" ref="AU194">_xlfn.SWITCH(Charts!$B$3,"average", AVERAGE(INDIRECT(ADDRESS(189+3,AU$2+1,,,"Instances") &amp; ":" &amp; ADDRESS(189+3,AU$2+1))),"median", MEDIAN(INDIRECT(ADDRESS(189+3,AU$2+1,,,"Instances") &amp; ":" &amp; ADDRESS(189+3,AU$2+1))),"min", MIN(INDIRECT(ADDRESS(189+3,AU$2+1,,,"Instances") &amp; ":" &amp; ADDRESS(189+3,AU$2+1))),"max", MAX(INDIRECT(ADDRESS(189+3,AU$2+1,,,"Instances") &amp; ":" &amp; ADDRESS(189+3,AU$2+1))),"diff", MAX(INDIRECT(ADDRESS(189+3,AU$2+1,,,"Instances") &amp; ":" &amp; ADDRESS(189+3,AU$2+1)))-MIN(INDIRECT(ADDRESS(189+3,AU$2+1,,,"Instances") &amp; ":" &amp; ADDRESS(189+3,AU$2+1))))</f>
        <v>0</v>
      </c>
      <c r="AV194">
        <f>IFERROR(SMALL(AU5:AU343,ROW()-ROW($AV$5)+1),"")</f>
        <v>0</v>
      </c>
      <c r="AX194">
        <f>IFERROR(SUM(AV5:AV194),"")</f>
        <v>0</v>
      </c>
      <c r="AY194" cm="1">
        <f t="array" ref="AY194">_xlfn.SWITCH(Charts!$B$3,"average", AVERAGE(INDIRECT(ADDRESS(189+3,AY$2+1,,,"Instances") &amp; ":" &amp; ADDRESS(189+3,AY$2+1))),"median", MEDIAN(INDIRECT(ADDRESS(189+3,AY$2+1,,,"Instances") &amp; ":" &amp; ADDRESS(189+3,AY$2+1))),"min", MIN(INDIRECT(ADDRESS(189+3,AY$2+1,,,"Instances") &amp; ":" &amp; ADDRESS(189+3,AY$2+1))),"max", MAX(INDIRECT(ADDRESS(189+3,AY$2+1,,,"Instances") &amp; ":" &amp; ADDRESS(189+3,AY$2+1))),"diff", MAX(INDIRECT(ADDRESS(189+3,AY$2+1,,,"Instances") &amp; ":" &amp; ADDRESS(189+3,AY$2+1)))-MIN(INDIRECT(ADDRESS(189+3,AY$2+1,,,"Instances") &amp; ":" &amp; ADDRESS(189+3,AY$2+1))))</f>
        <v>0</v>
      </c>
      <c r="AZ194">
        <f>IFERROR(SMALL(AY5:AY343,ROW()-ROW($AZ$5)+1),"")</f>
        <v>0</v>
      </c>
      <c r="BB194">
        <f>IFERROR(SUM(AZ5:AZ194),"")</f>
        <v>0</v>
      </c>
      <c r="BC194" cm="1">
        <f t="array" ref="BC194">_xlfn.SWITCH(Charts!$B$3,"average", AVERAGE(INDIRECT(ADDRESS(189+3,BC$2+1,,,"Instances") &amp; ":" &amp; ADDRESS(189+3,BC$2+1))),"median", MEDIAN(INDIRECT(ADDRESS(189+3,BC$2+1,,,"Instances") &amp; ":" &amp; ADDRESS(189+3,BC$2+1))),"min", MIN(INDIRECT(ADDRESS(189+3,BC$2+1,,,"Instances") &amp; ":" &amp; ADDRESS(189+3,BC$2+1))),"max", MAX(INDIRECT(ADDRESS(189+3,BC$2+1,,,"Instances") &amp; ":" &amp; ADDRESS(189+3,BC$2+1))),"diff", MAX(INDIRECT(ADDRESS(189+3,BC$2+1,,,"Instances") &amp; ":" &amp; ADDRESS(189+3,BC$2+1)))-MIN(INDIRECT(ADDRESS(189+3,BC$2+1,,,"Instances") &amp; ":" &amp; ADDRESS(189+3,BC$2+1))))</f>
        <v>0</v>
      </c>
      <c r="BD194">
        <f>IFERROR(SMALL(BC5:BC343,ROW()-ROW($BD$5)+1),"")</f>
        <v>0</v>
      </c>
      <c r="BF194">
        <f>IFERROR(SUM(BD5:BD194),"")</f>
        <v>0</v>
      </c>
      <c r="BG194" cm="1">
        <f t="array" ref="BG194">_xlfn.SWITCH(Charts!$B$3,"average", AVERAGE(INDIRECT(ADDRESS(189+3,BG$2+1,,,"Instances") &amp; ":" &amp; ADDRESS(189+3,BG$2+1))),"median", MEDIAN(INDIRECT(ADDRESS(189+3,BG$2+1,,,"Instances") &amp; ":" &amp; ADDRESS(189+3,BG$2+1))),"min", MIN(INDIRECT(ADDRESS(189+3,BG$2+1,,,"Instances") &amp; ":" &amp; ADDRESS(189+3,BG$2+1))),"max", MAX(INDIRECT(ADDRESS(189+3,BG$2+1,,,"Instances") &amp; ":" &amp; ADDRESS(189+3,BG$2+1))),"diff", MAX(INDIRECT(ADDRESS(189+3,BG$2+1,,,"Instances") &amp; ":" &amp; ADDRESS(189+3,BG$2+1)))-MIN(INDIRECT(ADDRESS(189+3,BG$2+1,,,"Instances") &amp; ":" &amp; ADDRESS(189+3,BG$2+1))))</f>
        <v>0</v>
      </c>
      <c r="BH194">
        <f>IFERROR(SMALL(BG5:BG343,ROW()-ROW($BH$5)+1),"")</f>
        <v>0</v>
      </c>
      <c r="BJ194">
        <f>IFERROR(SUM(BH5:BH194),"")</f>
        <v>0</v>
      </c>
      <c r="BK194" cm="1">
        <f t="array" ref="BK194">_xlfn.SWITCH(Charts!$B$3,"average", AVERAGE(INDIRECT(ADDRESS(189+3,BK$2+1,,,"Instances") &amp; ":" &amp; ADDRESS(189+3,BK$2+1))),"median", MEDIAN(INDIRECT(ADDRESS(189+3,BK$2+1,,,"Instances") &amp; ":" &amp; ADDRESS(189+3,BK$2+1))),"min", MIN(INDIRECT(ADDRESS(189+3,BK$2+1,,,"Instances") &amp; ":" &amp; ADDRESS(189+3,BK$2+1))),"max", MAX(INDIRECT(ADDRESS(189+3,BK$2+1,,,"Instances") &amp; ":" &amp; ADDRESS(189+3,BK$2+1))),"diff", MAX(INDIRECT(ADDRESS(189+3,BK$2+1,,,"Instances") &amp; ":" &amp; ADDRESS(189+3,BK$2+1)))-MIN(INDIRECT(ADDRESS(189+3,BK$2+1,,,"Instances") &amp; ":" &amp; ADDRESS(189+3,BK$2+1))))</f>
        <v>0</v>
      </c>
      <c r="BL194">
        <f>IFERROR(SMALL(BK5:BK343,ROW()-ROW($BL$5)+1),"")</f>
        <v>0</v>
      </c>
      <c r="BN194">
        <f>IFERROR(SUM(BL5:BL194),"")</f>
        <v>0</v>
      </c>
      <c r="BO194" cm="1">
        <f t="array" ref="BO194">_xlfn.SWITCH(Charts!$B$3,"average", AVERAGE(INDIRECT(ADDRESS(189+3,BO$2+1,,,"Instances") &amp; ":" &amp; ADDRESS(189+3,BO$2+1))),"median", MEDIAN(INDIRECT(ADDRESS(189+3,BO$2+1,,,"Instances") &amp; ":" &amp; ADDRESS(189+3,BO$2+1))),"min", MIN(INDIRECT(ADDRESS(189+3,BO$2+1,,,"Instances") &amp; ":" &amp; ADDRESS(189+3,BO$2+1))),"max", MAX(INDIRECT(ADDRESS(189+3,BO$2+1,,,"Instances") &amp; ":" &amp; ADDRESS(189+3,BO$2+1))),"diff", MAX(INDIRECT(ADDRESS(189+3,BO$2+1,,,"Instances") &amp; ":" &amp; ADDRESS(189+3,BO$2+1)))-MIN(INDIRECT(ADDRESS(189+3,BO$2+1,,,"Instances") &amp; ":" &amp; ADDRESS(189+3,BO$2+1))))</f>
        <v>0</v>
      </c>
      <c r="BP194">
        <f>IFERROR(SMALL(BO5:BO343,ROW()-ROW($BP$5)+1),"")</f>
        <v>0</v>
      </c>
      <c r="BR194">
        <f>IFERROR(SUM(BP5:BP194),"")</f>
        <v>0</v>
      </c>
      <c r="BU194">
        <f>IF(Charts!$B$3="none",E1896,IF(AM1896="",NA(),AM1896))</f>
        <v>0</v>
      </c>
      <c r="BV194">
        <f>IF(Charts!$B$3="none",F1896,IF(AN1896="",NA(),AN1896))</f>
        <v>0</v>
      </c>
      <c r="BW194">
        <f>IF(Charts!$B$3="none",G1896,IF(AO1896="",NA(),AO1896))</f>
        <v>0</v>
      </c>
      <c r="BX194">
        <f>IF(Charts!$B$3="none",H1896,IF(AP1896="",NA(),AP1896))</f>
        <v>0</v>
      </c>
      <c r="BY194">
        <f>IF(Charts!$B$3="none",I1896,IF(AQ1896="",NA(),AQ1896))</f>
        <v>0</v>
      </c>
      <c r="BZ194">
        <f>IF(Charts!$B$3="none",J1896,IF(AR1896="",NA(),AR1896))</f>
        <v>0</v>
      </c>
      <c r="CA194">
        <f>IF(Charts!$B$3="none",K1896,IF(AS1896="",NA(),AS1896))</f>
        <v>0</v>
      </c>
      <c r="CB194">
        <f>IF(Charts!$B$3="none",L1896,IF(AT1896="",NA(),AT1896))</f>
        <v>0</v>
      </c>
      <c r="CC194">
        <f>IF(Charts!$B$3="none",M1896,IF(AU1896="",NA(),AU1896))</f>
        <v>0</v>
      </c>
      <c r="CD194">
        <f>IF(Charts!$B$3="none",N1896,IF(AV1896="",NA(),AV1896))</f>
        <v>0</v>
      </c>
      <c r="CE194">
        <f>IF(Charts!$B$3="none",O1896,IF(AW1896="",NA(),AW1896))</f>
        <v>0</v>
      </c>
      <c r="CF194">
        <f>IF(Charts!$B$3="none",P1896,IF(AX1896="",NA(),AX1896))</f>
        <v>0</v>
      </c>
      <c r="CG194">
        <f>IF(Charts!$B$3="none",Q1896,IF(AY1896="",NA(),AY1896))</f>
        <v>0</v>
      </c>
      <c r="CH194">
        <f>IF(Charts!$B$3="none",R1896,IF(AZ1896="",NA(),AZ1896))</f>
        <v>0</v>
      </c>
      <c r="CI194">
        <f>IF(Charts!$B$3="none",S1896,IF(BA1896="",NA(),BA1896))</f>
        <v>0</v>
      </c>
      <c r="CJ194">
        <f>IF(Charts!$B$3="none",T1896,IF(BB1896="",NA(),BB1896))</f>
        <v>0</v>
      </c>
      <c r="CK194">
        <f>IF(Charts!$B$3="none",U1896,IF(BC1896="",NA(),BC1896))</f>
        <v>0</v>
      </c>
      <c r="CL194">
        <f>IF(Charts!$B$3="none",V1896,IF(BD1896="",NA(),BD1896))</f>
        <v>0</v>
      </c>
      <c r="CM194">
        <f>IF(Charts!$B$3="none",W1896,IF(BE1896="",NA(),BE1896))</f>
        <v>0</v>
      </c>
      <c r="CN194">
        <f>IF(Charts!$B$3="none",X1896,IF(BF1896="",NA(),BF1896))</f>
        <v>0</v>
      </c>
      <c r="CO194">
        <f>IF(Charts!$B$3="none",Y1896,IF(BG1896="",NA(),BG1896))</f>
        <v>0</v>
      </c>
      <c r="CP194">
        <f>IF(Charts!$B$3="none",Z1896,IF(BH1896="",NA(),BH1896))</f>
        <v>0</v>
      </c>
      <c r="CQ194">
        <f>IF(Charts!$B$3="none",AA1896,IF(BI1896="",NA(),BI1896))</f>
        <v>0</v>
      </c>
      <c r="CR194">
        <f>IF(Charts!$B$3="none",AB1896,IF(BJ1896="",NA(),BJ1896))</f>
        <v>0</v>
      </c>
      <c r="CS194">
        <f>IF(Charts!$B$3="none",AC1896,IF(BK1896="",NA(),BK1896))</f>
        <v>0</v>
      </c>
      <c r="CT194">
        <f>IF(Charts!$B$3="none",AD1896,IF(BL1896="",NA(),BL1896))</f>
        <v>0</v>
      </c>
      <c r="CU194">
        <f>IF(Charts!$B$3="none",AE1896,IF(BM1896="",NA(),BM1896))</f>
        <v>0</v>
      </c>
      <c r="CV194">
        <f>IF(Charts!$B$3="none",AF1896,IF(BN1896="",NA(),BN1896))</f>
        <v>0</v>
      </c>
      <c r="CW194">
        <f>IF(Charts!$B$3="none",AG1896,IF(BO1896="",NA(),BO1896))</f>
        <v>0</v>
      </c>
      <c r="CX194">
        <f>IF(Charts!$B$3="none",AH1896,IF(BP1896="",NA(),BP1896))</f>
        <v>0</v>
      </c>
      <c r="CY194">
        <f>IF(Charts!$B$3="none",AI1896,IF(BQ1896="",NA(),BQ1896))</f>
        <v>0</v>
      </c>
      <c r="CZ194">
        <f>IF(Charts!$B$3="none",AJ1896,IF(BR1896="",NA(),BR1896))</f>
        <v>0</v>
      </c>
    </row>
    <row r="195" spans="4:104">
      <c r="D195">
        <v>191</v>
      </c>
      <c r="E195">
        <f>IF(INDIRECT(ADDRESS($D195+2,E$2+1,,,"Instances"))="","",INDIRECT(ADDRESS($D195+2,E$2+1,,,"Instances")))</f>
        <v>0</v>
      </c>
      <c r="F195">
        <f>IFERROR(SMALL(E5:E343,ROW()-ROW($F$5)+1),"")</f>
        <v>0</v>
      </c>
      <c r="H195">
        <f>IFERROR(SUM(F5:F195),"")</f>
        <v>0</v>
      </c>
      <c r="I195">
        <f>IF(INDIRECT(ADDRESS($D195+2,I$2+1,,,"Instances"))="","",INDIRECT(ADDRESS($D195+2,I$2+1,,,"Instances")))</f>
        <v>0</v>
      </c>
      <c r="J195">
        <f>IFERROR(SMALL(I5:I343,ROW()-ROW($J$5)+1),"")</f>
        <v>0</v>
      </c>
      <c r="L195">
        <f>IFERROR(SUM(J5:J195),"")</f>
        <v>0</v>
      </c>
      <c r="M195">
        <f>IF(INDIRECT(ADDRESS($D195+2,M$2+1,,,"Instances"))="","",INDIRECT(ADDRESS($D195+2,M$2+1,,,"Instances")))</f>
        <v>0</v>
      </c>
      <c r="N195">
        <f>IFERROR(SMALL(M5:M343,ROW()-ROW($N$5)+1),"")</f>
        <v>0</v>
      </c>
      <c r="P195">
        <f>IFERROR(SUM(N5:N195),"")</f>
        <v>0</v>
      </c>
      <c r="Q195">
        <f>IF(INDIRECT(ADDRESS($D195+2,Q$2+1,,,"Instances"))="","",INDIRECT(ADDRESS($D195+2,Q$2+1,,,"Instances")))</f>
        <v>0</v>
      </c>
      <c r="R195">
        <f>IFERROR(SMALL(Q5:Q343,ROW()-ROW($R$5)+1),"")</f>
        <v>0</v>
      </c>
      <c r="T195">
        <f>IFERROR(SUM(R5:R195),"")</f>
        <v>0</v>
      </c>
      <c r="U195">
        <f>IF(INDIRECT(ADDRESS($D195+2,U$2+1,,,"Instances"))="","",INDIRECT(ADDRESS($D195+2,U$2+1,,,"Instances")))</f>
        <v>0</v>
      </c>
      <c r="V195">
        <f>IFERROR(SMALL(U5:U343,ROW()-ROW($V$5)+1),"")</f>
        <v>0</v>
      </c>
      <c r="X195">
        <f>IFERROR(SUM(V5:V195),"")</f>
        <v>0</v>
      </c>
      <c r="Y195">
        <f>IF(INDIRECT(ADDRESS($D195+2,Y$2+1,,,"Instances"))="","",INDIRECT(ADDRESS($D195+2,Y$2+1,,,"Instances")))</f>
        <v>0</v>
      </c>
      <c r="Z195">
        <f>IFERROR(SMALL(Y5:Y343,ROW()-ROW($Z$5)+1),"")</f>
        <v>0</v>
      </c>
      <c r="AB195">
        <f>IFERROR(SUM(Z5:Z195),"")</f>
        <v>0</v>
      </c>
      <c r="AC195">
        <f>IF(INDIRECT(ADDRESS($D195+2,AC$2+1,,,"Instances"))="","",INDIRECT(ADDRESS($D195+2,AC$2+1,,,"Instances")))</f>
        <v>0</v>
      </c>
      <c r="AD195">
        <f>IFERROR(SMALL(AC5:AC343,ROW()-ROW($AD$5)+1),"")</f>
        <v>0</v>
      </c>
      <c r="AF195">
        <f>IFERROR(SUM(AD5:AD195),"")</f>
        <v>0</v>
      </c>
      <c r="AG195">
        <f>IF(INDIRECT(ADDRESS($D195+2,AG$2+1,,,"Instances"))="","",INDIRECT(ADDRESS($D195+2,AG$2+1,,,"Instances")))</f>
        <v>0</v>
      </c>
      <c r="AH195">
        <f>IFERROR(SMALL(AG5:AG343,ROW()-ROW($AH$5)+1),"")</f>
        <v>0</v>
      </c>
      <c r="AJ195">
        <f>IFERROR(SUM(AH5:AH195),"")</f>
        <v>0</v>
      </c>
      <c r="AL195">
        <v>191</v>
      </c>
      <c r="AM195" cm="1">
        <f t="array" ref="AM195">_xlfn.SWITCH(Charts!$B$3,"average", AVERAGE(INDIRECT(ADDRESS(190+3,AM$2+1,,,"Instances") &amp; ":" &amp; ADDRESS(190+3,AM$2+1))),"median", MEDIAN(INDIRECT(ADDRESS(190+3,AM$2+1,,,"Instances") &amp; ":" &amp; ADDRESS(190+3,AM$2+1))),"min", MIN(INDIRECT(ADDRESS(190+3,AM$2+1,,,"Instances") &amp; ":" &amp; ADDRESS(190+3,AM$2+1))),"max", MAX(INDIRECT(ADDRESS(190+3,AM$2+1,,,"Instances") &amp; ":" &amp; ADDRESS(190+3,AM$2+1))),"diff", MAX(INDIRECT(ADDRESS(190+3,AM$2+1,,,"Instances") &amp; ":" &amp; ADDRESS(190+3,AM$2+1)))-MIN(INDIRECT(ADDRESS(190+3,AM$2+1,,,"Instances") &amp; ":" &amp; ADDRESS(190+3,AM$2+1))))</f>
        <v>0</v>
      </c>
      <c r="AN195">
        <f>IFERROR(SMALL(AM5:AM343,ROW()-ROW($AN$5)+1),"")</f>
        <v>0</v>
      </c>
      <c r="AP195">
        <f>IFERROR(SUM(AN5:AN195),"")</f>
        <v>0</v>
      </c>
      <c r="AQ195" cm="1">
        <f t="array" ref="AQ195">_xlfn.SWITCH(Charts!$B$3,"average", AVERAGE(INDIRECT(ADDRESS(190+3,AQ$2+1,,,"Instances") &amp; ":" &amp; ADDRESS(190+3,AQ$2+1))),"median", MEDIAN(INDIRECT(ADDRESS(190+3,AQ$2+1,,,"Instances") &amp; ":" &amp; ADDRESS(190+3,AQ$2+1))),"min", MIN(INDIRECT(ADDRESS(190+3,AQ$2+1,,,"Instances") &amp; ":" &amp; ADDRESS(190+3,AQ$2+1))),"max", MAX(INDIRECT(ADDRESS(190+3,AQ$2+1,,,"Instances") &amp; ":" &amp; ADDRESS(190+3,AQ$2+1))),"diff", MAX(INDIRECT(ADDRESS(190+3,AQ$2+1,,,"Instances") &amp; ":" &amp; ADDRESS(190+3,AQ$2+1)))-MIN(INDIRECT(ADDRESS(190+3,AQ$2+1,,,"Instances") &amp; ":" &amp; ADDRESS(190+3,AQ$2+1))))</f>
        <v>0</v>
      </c>
      <c r="AR195">
        <f>IFERROR(SMALL(AQ5:AQ343,ROW()-ROW($AR$5)+1),"")</f>
        <v>0</v>
      </c>
      <c r="AT195">
        <f>IFERROR(SUM(AR5:AR195),"")</f>
        <v>0</v>
      </c>
      <c r="AU195" cm="1">
        <f t="array" ref="AU195">_xlfn.SWITCH(Charts!$B$3,"average", AVERAGE(INDIRECT(ADDRESS(190+3,AU$2+1,,,"Instances") &amp; ":" &amp; ADDRESS(190+3,AU$2+1))),"median", MEDIAN(INDIRECT(ADDRESS(190+3,AU$2+1,,,"Instances") &amp; ":" &amp; ADDRESS(190+3,AU$2+1))),"min", MIN(INDIRECT(ADDRESS(190+3,AU$2+1,,,"Instances") &amp; ":" &amp; ADDRESS(190+3,AU$2+1))),"max", MAX(INDIRECT(ADDRESS(190+3,AU$2+1,,,"Instances") &amp; ":" &amp; ADDRESS(190+3,AU$2+1))),"diff", MAX(INDIRECT(ADDRESS(190+3,AU$2+1,,,"Instances") &amp; ":" &amp; ADDRESS(190+3,AU$2+1)))-MIN(INDIRECT(ADDRESS(190+3,AU$2+1,,,"Instances") &amp; ":" &amp; ADDRESS(190+3,AU$2+1))))</f>
        <v>0</v>
      </c>
      <c r="AV195">
        <f>IFERROR(SMALL(AU5:AU343,ROW()-ROW($AV$5)+1),"")</f>
        <v>0</v>
      </c>
      <c r="AX195">
        <f>IFERROR(SUM(AV5:AV195),"")</f>
        <v>0</v>
      </c>
      <c r="AY195" cm="1">
        <f t="array" ref="AY195">_xlfn.SWITCH(Charts!$B$3,"average", AVERAGE(INDIRECT(ADDRESS(190+3,AY$2+1,,,"Instances") &amp; ":" &amp; ADDRESS(190+3,AY$2+1))),"median", MEDIAN(INDIRECT(ADDRESS(190+3,AY$2+1,,,"Instances") &amp; ":" &amp; ADDRESS(190+3,AY$2+1))),"min", MIN(INDIRECT(ADDRESS(190+3,AY$2+1,,,"Instances") &amp; ":" &amp; ADDRESS(190+3,AY$2+1))),"max", MAX(INDIRECT(ADDRESS(190+3,AY$2+1,,,"Instances") &amp; ":" &amp; ADDRESS(190+3,AY$2+1))),"diff", MAX(INDIRECT(ADDRESS(190+3,AY$2+1,,,"Instances") &amp; ":" &amp; ADDRESS(190+3,AY$2+1)))-MIN(INDIRECT(ADDRESS(190+3,AY$2+1,,,"Instances") &amp; ":" &amp; ADDRESS(190+3,AY$2+1))))</f>
        <v>0</v>
      </c>
      <c r="AZ195">
        <f>IFERROR(SMALL(AY5:AY343,ROW()-ROW($AZ$5)+1),"")</f>
        <v>0</v>
      </c>
      <c r="BB195">
        <f>IFERROR(SUM(AZ5:AZ195),"")</f>
        <v>0</v>
      </c>
      <c r="BC195" cm="1">
        <f t="array" ref="BC195">_xlfn.SWITCH(Charts!$B$3,"average", AVERAGE(INDIRECT(ADDRESS(190+3,BC$2+1,,,"Instances") &amp; ":" &amp; ADDRESS(190+3,BC$2+1))),"median", MEDIAN(INDIRECT(ADDRESS(190+3,BC$2+1,,,"Instances") &amp; ":" &amp; ADDRESS(190+3,BC$2+1))),"min", MIN(INDIRECT(ADDRESS(190+3,BC$2+1,,,"Instances") &amp; ":" &amp; ADDRESS(190+3,BC$2+1))),"max", MAX(INDIRECT(ADDRESS(190+3,BC$2+1,,,"Instances") &amp; ":" &amp; ADDRESS(190+3,BC$2+1))),"diff", MAX(INDIRECT(ADDRESS(190+3,BC$2+1,,,"Instances") &amp; ":" &amp; ADDRESS(190+3,BC$2+1)))-MIN(INDIRECT(ADDRESS(190+3,BC$2+1,,,"Instances") &amp; ":" &amp; ADDRESS(190+3,BC$2+1))))</f>
        <v>0</v>
      </c>
      <c r="BD195">
        <f>IFERROR(SMALL(BC5:BC343,ROW()-ROW($BD$5)+1),"")</f>
        <v>0</v>
      </c>
      <c r="BF195">
        <f>IFERROR(SUM(BD5:BD195),"")</f>
        <v>0</v>
      </c>
      <c r="BG195" cm="1">
        <f t="array" ref="BG195">_xlfn.SWITCH(Charts!$B$3,"average", AVERAGE(INDIRECT(ADDRESS(190+3,BG$2+1,,,"Instances") &amp; ":" &amp; ADDRESS(190+3,BG$2+1))),"median", MEDIAN(INDIRECT(ADDRESS(190+3,BG$2+1,,,"Instances") &amp; ":" &amp; ADDRESS(190+3,BG$2+1))),"min", MIN(INDIRECT(ADDRESS(190+3,BG$2+1,,,"Instances") &amp; ":" &amp; ADDRESS(190+3,BG$2+1))),"max", MAX(INDIRECT(ADDRESS(190+3,BG$2+1,,,"Instances") &amp; ":" &amp; ADDRESS(190+3,BG$2+1))),"diff", MAX(INDIRECT(ADDRESS(190+3,BG$2+1,,,"Instances") &amp; ":" &amp; ADDRESS(190+3,BG$2+1)))-MIN(INDIRECT(ADDRESS(190+3,BG$2+1,,,"Instances") &amp; ":" &amp; ADDRESS(190+3,BG$2+1))))</f>
        <v>0</v>
      </c>
      <c r="BH195">
        <f>IFERROR(SMALL(BG5:BG343,ROW()-ROW($BH$5)+1),"")</f>
        <v>0</v>
      </c>
      <c r="BJ195">
        <f>IFERROR(SUM(BH5:BH195),"")</f>
        <v>0</v>
      </c>
      <c r="BK195" cm="1">
        <f t="array" ref="BK195">_xlfn.SWITCH(Charts!$B$3,"average", AVERAGE(INDIRECT(ADDRESS(190+3,BK$2+1,,,"Instances") &amp; ":" &amp; ADDRESS(190+3,BK$2+1))),"median", MEDIAN(INDIRECT(ADDRESS(190+3,BK$2+1,,,"Instances") &amp; ":" &amp; ADDRESS(190+3,BK$2+1))),"min", MIN(INDIRECT(ADDRESS(190+3,BK$2+1,,,"Instances") &amp; ":" &amp; ADDRESS(190+3,BK$2+1))),"max", MAX(INDIRECT(ADDRESS(190+3,BK$2+1,,,"Instances") &amp; ":" &amp; ADDRESS(190+3,BK$2+1))),"diff", MAX(INDIRECT(ADDRESS(190+3,BK$2+1,,,"Instances") &amp; ":" &amp; ADDRESS(190+3,BK$2+1)))-MIN(INDIRECT(ADDRESS(190+3,BK$2+1,,,"Instances") &amp; ":" &amp; ADDRESS(190+3,BK$2+1))))</f>
        <v>0</v>
      </c>
      <c r="BL195">
        <f>IFERROR(SMALL(BK5:BK343,ROW()-ROW($BL$5)+1),"")</f>
        <v>0</v>
      </c>
      <c r="BN195">
        <f>IFERROR(SUM(BL5:BL195),"")</f>
        <v>0</v>
      </c>
      <c r="BO195" cm="1">
        <f t="array" ref="BO195">_xlfn.SWITCH(Charts!$B$3,"average", AVERAGE(INDIRECT(ADDRESS(190+3,BO$2+1,,,"Instances") &amp; ":" &amp; ADDRESS(190+3,BO$2+1))),"median", MEDIAN(INDIRECT(ADDRESS(190+3,BO$2+1,,,"Instances") &amp; ":" &amp; ADDRESS(190+3,BO$2+1))),"min", MIN(INDIRECT(ADDRESS(190+3,BO$2+1,,,"Instances") &amp; ":" &amp; ADDRESS(190+3,BO$2+1))),"max", MAX(INDIRECT(ADDRESS(190+3,BO$2+1,,,"Instances") &amp; ":" &amp; ADDRESS(190+3,BO$2+1))),"diff", MAX(INDIRECT(ADDRESS(190+3,BO$2+1,,,"Instances") &amp; ":" &amp; ADDRESS(190+3,BO$2+1)))-MIN(INDIRECT(ADDRESS(190+3,BO$2+1,,,"Instances") &amp; ":" &amp; ADDRESS(190+3,BO$2+1))))</f>
        <v>0</v>
      </c>
      <c r="BP195">
        <f>IFERROR(SMALL(BO5:BO343,ROW()-ROW($BP$5)+1),"")</f>
        <v>0</v>
      </c>
      <c r="BR195">
        <f>IFERROR(SUM(BP5:BP195),"")</f>
        <v>0</v>
      </c>
      <c r="BU195">
        <f>IF(Charts!$B$3="none",E1897,IF(AM1897="",NA(),AM1897))</f>
        <v>0</v>
      </c>
      <c r="BV195">
        <f>IF(Charts!$B$3="none",F1897,IF(AN1897="",NA(),AN1897))</f>
        <v>0</v>
      </c>
      <c r="BW195">
        <f>IF(Charts!$B$3="none",G1897,IF(AO1897="",NA(),AO1897))</f>
        <v>0</v>
      </c>
      <c r="BX195">
        <f>IF(Charts!$B$3="none",H1897,IF(AP1897="",NA(),AP1897))</f>
        <v>0</v>
      </c>
      <c r="BY195">
        <f>IF(Charts!$B$3="none",I1897,IF(AQ1897="",NA(),AQ1897))</f>
        <v>0</v>
      </c>
      <c r="BZ195">
        <f>IF(Charts!$B$3="none",J1897,IF(AR1897="",NA(),AR1897))</f>
        <v>0</v>
      </c>
      <c r="CA195">
        <f>IF(Charts!$B$3="none",K1897,IF(AS1897="",NA(),AS1897))</f>
        <v>0</v>
      </c>
      <c r="CB195">
        <f>IF(Charts!$B$3="none",L1897,IF(AT1897="",NA(),AT1897))</f>
        <v>0</v>
      </c>
      <c r="CC195">
        <f>IF(Charts!$B$3="none",M1897,IF(AU1897="",NA(),AU1897))</f>
        <v>0</v>
      </c>
      <c r="CD195">
        <f>IF(Charts!$B$3="none",N1897,IF(AV1897="",NA(),AV1897))</f>
        <v>0</v>
      </c>
      <c r="CE195">
        <f>IF(Charts!$B$3="none",O1897,IF(AW1897="",NA(),AW1897))</f>
        <v>0</v>
      </c>
      <c r="CF195">
        <f>IF(Charts!$B$3="none",P1897,IF(AX1897="",NA(),AX1897))</f>
        <v>0</v>
      </c>
      <c r="CG195">
        <f>IF(Charts!$B$3="none",Q1897,IF(AY1897="",NA(),AY1897))</f>
        <v>0</v>
      </c>
      <c r="CH195">
        <f>IF(Charts!$B$3="none",R1897,IF(AZ1897="",NA(),AZ1897))</f>
        <v>0</v>
      </c>
      <c r="CI195">
        <f>IF(Charts!$B$3="none",S1897,IF(BA1897="",NA(),BA1897))</f>
        <v>0</v>
      </c>
      <c r="CJ195">
        <f>IF(Charts!$B$3="none",T1897,IF(BB1897="",NA(),BB1897))</f>
        <v>0</v>
      </c>
      <c r="CK195">
        <f>IF(Charts!$B$3="none",U1897,IF(BC1897="",NA(),BC1897))</f>
        <v>0</v>
      </c>
      <c r="CL195">
        <f>IF(Charts!$B$3="none",V1897,IF(BD1897="",NA(),BD1897))</f>
        <v>0</v>
      </c>
      <c r="CM195">
        <f>IF(Charts!$B$3="none",W1897,IF(BE1897="",NA(),BE1897))</f>
        <v>0</v>
      </c>
      <c r="CN195">
        <f>IF(Charts!$B$3="none",X1897,IF(BF1897="",NA(),BF1897))</f>
        <v>0</v>
      </c>
      <c r="CO195">
        <f>IF(Charts!$B$3="none",Y1897,IF(BG1897="",NA(),BG1897))</f>
        <v>0</v>
      </c>
      <c r="CP195">
        <f>IF(Charts!$B$3="none",Z1897,IF(BH1897="",NA(),BH1897))</f>
        <v>0</v>
      </c>
      <c r="CQ195">
        <f>IF(Charts!$B$3="none",AA1897,IF(BI1897="",NA(),BI1897))</f>
        <v>0</v>
      </c>
      <c r="CR195">
        <f>IF(Charts!$B$3="none",AB1897,IF(BJ1897="",NA(),BJ1897))</f>
        <v>0</v>
      </c>
      <c r="CS195">
        <f>IF(Charts!$B$3="none",AC1897,IF(BK1897="",NA(),BK1897))</f>
        <v>0</v>
      </c>
      <c r="CT195">
        <f>IF(Charts!$B$3="none",AD1897,IF(BL1897="",NA(),BL1897))</f>
        <v>0</v>
      </c>
      <c r="CU195">
        <f>IF(Charts!$B$3="none",AE1897,IF(BM1897="",NA(),BM1897))</f>
        <v>0</v>
      </c>
      <c r="CV195">
        <f>IF(Charts!$B$3="none",AF1897,IF(BN1897="",NA(),BN1897))</f>
        <v>0</v>
      </c>
      <c r="CW195">
        <f>IF(Charts!$B$3="none",AG1897,IF(BO1897="",NA(),BO1897))</f>
        <v>0</v>
      </c>
      <c r="CX195">
        <f>IF(Charts!$B$3="none",AH1897,IF(BP1897="",NA(),BP1897))</f>
        <v>0</v>
      </c>
      <c r="CY195">
        <f>IF(Charts!$B$3="none",AI1897,IF(BQ1897="",NA(),BQ1897))</f>
        <v>0</v>
      </c>
      <c r="CZ195">
        <f>IF(Charts!$B$3="none",AJ1897,IF(BR1897="",NA(),BR1897))</f>
        <v>0</v>
      </c>
    </row>
    <row r="196" spans="4:104">
      <c r="D196">
        <v>192</v>
      </c>
      <c r="E196">
        <f>IF(INDIRECT(ADDRESS($D196+2,E$2+1,,,"Instances"))="","",INDIRECT(ADDRESS($D196+2,E$2+1,,,"Instances")))</f>
        <v>0</v>
      </c>
      <c r="F196">
        <f>IFERROR(SMALL(E5:E343,ROW()-ROW($F$5)+1),"")</f>
        <v>0</v>
      </c>
      <c r="H196">
        <f>IFERROR(SUM(F5:F196),"")</f>
        <v>0</v>
      </c>
      <c r="I196">
        <f>IF(INDIRECT(ADDRESS($D196+2,I$2+1,,,"Instances"))="","",INDIRECT(ADDRESS($D196+2,I$2+1,,,"Instances")))</f>
        <v>0</v>
      </c>
      <c r="J196">
        <f>IFERROR(SMALL(I5:I343,ROW()-ROW($J$5)+1),"")</f>
        <v>0</v>
      </c>
      <c r="L196">
        <f>IFERROR(SUM(J5:J196),"")</f>
        <v>0</v>
      </c>
      <c r="M196">
        <f>IF(INDIRECT(ADDRESS($D196+2,M$2+1,,,"Instances"))="","",INDIRECT(ADDRESS($D196+2,M$2+1,,,"Instances")))</f>
        <v>0</v>
      </c>
      <c r="N196">
        <f>IFERROR(SMALL(M5:M343,ROW()-ROW($N$5)+1),"")</f>
        <v>0</v>
      </c>
      <c r="P196">
        <f>IFERROR(SUM(N5:N196),"")</f>
        <v>0</v>
      </c>
      <c r="Q196">
        <f>IF(INDIRECT(ADDRESS($D196+2,Q$2+1,,,"Instances"))="","",INDIRECT(ADDRESS($D196+2,Q$2+1,,,"Instances")))</f>
        <v>0</v>
      </c>
      <c r="R196">
        <f>IFERROR(SMALL(Q5:Q343,ROW()-ROW($R$5)+1),"")</f>
        <v>0</v>
      </c>
      <c r="T196">
        <f>IFERROR(SUM(R5:R196),"")</f>
        <v>0</v>
      </c>
      <c r="U196">
        <f>IF(INDIRECT(ADDRESS($D196+2,U$2+1,,,"Instances"))="","",INDIRECT(ADDRESS($D196+2,U$2+1,,,"Instances")))</f>
        <v>0</v>
      </c>
      <c r="V196">
        <f>IFERROR(SMALL(U5:U343,ROW()-ROW($V$5)+1),"")</f>
        <v>0</v>
      </c>
      <c r="X196">
        <f>IFERROR(SUM(V5:V196),"")</f>
        <v>0</v>
      </c>
      <c r="Y196">
        <f>IF(INDIRECT(ADDRESS($D196+2,Y$2+1,,,"Instances"))="","",INDIRECT(ADDRESS($D196+2,Y$2+1,,,"Instances")))</f>
        <v>0</v>
      </c>
      <c r="Z196">
        <f>IFERROR(SMALL(Y5:Y343,ROW()-ROW($Z$5)+1),"")</f>
        <v>0</v>
      </c>
      <c r="AB196">
        <f>IFERROR(SUM(Z5:Z196),"")</f>
        <v>0</v>
      </c>
      <c r="AC196">
        <f>IF(INDIRECT(ADDRESS($D196+2,AC$2+1,,,"Instances"))="","",INDIRECT(ADDRESS($D196+2,AC$2+1,,,"Instances")))</f>
        <v>0</v>
      </c>
      <c r="AD196">
        <f>IFERROR(SMALL(AC5:AC343,ROW()-ROW($AD$5)+1),"")</f>
        <v>0</v>
      </c>
      <c r="AF196">
        <f>IFERROR(SUM(AD5:AD196),"")</f>
        <v>0</v>
      </c>
      <c r="AG196">
        <f>IF(INDIRECT(ADDRESS($D196+2,AG$2+1,,,"Instances"))="","",INDIRECT(ADDRESS($D196+2,AG$2+1,,,"Instances")))</f>
        <v>0</v>
      </c>
      <c r="AH196">
        <f>IFERROR(SMALL(AG5:AG343,ROW()-ROW($AH$5)+1),"")</f>
        <v>0</v>
      </c>
      <c r="AJ196">
        <f>IFERROR(SUM(AH5:AH196),"")</f>
        <v>0</v>
      </c>
      <c r="AL196">
        <v>192</v>
      </c>
      <c r="AM196" cm="1">
        <f t="array" ref="AM196">_xlfn.SWITCH(Charts!$B$3,"average", AVERAGE(INDIRECT(ADDRESS(191+3,AM$2+1,,,"Instances") &amp; ":" &amp; ADDRESS(191+3,AM$2+1))),"median", MEDIAN(INDIRECT(ADDRESS(191+3,AM$2+1,,,"Instances") &amp; ":" &amp; ADDRESS(191+3,AM$2+1))),"min", MIN(INDIRECT(ADDRESS(191+3,AM$2+1,,,"Instances") &amp; ":" &amp; ADDRESS(191+3,AM$2+1))),"max", MAX(INDIRECT(ADDRESS(191+3,AM$2+1,,,"Instances") &amp; ":" &amp; ADDRESS(191+3,AM$2+1))),"diff", MAX(INDIRECT(ADDRESS(191+3,AM$2+1,,,"Instances") &amp; ":" &amp; ADDRESS(191+3,AM$2+1)))-MIN(INDIRECT(ADDRESS(191+3,AM$2+1,,,"Instances") &amp; ":" &amp; ADDRESS(191+3,AM$2+1))))</f>
        <v>0</v>
      </c>
      <c r="AN196">
        <f>IFERROR(SMALL(AM5:AM343,ROW()-ROW($AN$5)+1),"")</f>
        <v>0</v>
      </c>
      <c r="AP196">
        <f>IFERROR(SUM(AN5:AN196),"")</f>
        <v>0</v>
      </c>
      <c r="AQ196" cm="1">
        <f t="array" ref="AQ196">_xlfn.SWITCH(Charts!$B$3,"average", AVERAGE(INDIRECT(ADDRESS(191+3,AQ$2+1,,,"Instances") &amp; ":" &amp; ADDRESS(191+3,AQ$2+1))),"median", MEDIAN(INDIRECT(ADDRESS(191+3,AQ$2+1,,,"Instances") &amp; ":" &amp; ADDRESS(191+3,AQ$2+1))),"min", MIN(INDIRECT(ADDRESS(191+3,AQ$2+1,,,"Instances") &amp; ":" &amp; ADDRESS(191+3,AQ$2+1))),"max", MAX(INDIRECT(ADDRESS(191+3,AQ$2+1,,,"Instances") &amp; ":" &amp; ADDRESS(191+3,AQ$2+1))),"diff", MAX(INDIRECT(ADDRESS(191+3,AQ$2+1,,,"Instances") &amp; ":" &amp; ADDRESS(191+3,AQ$2+1)))-MIN(INDIRECT(ADDRESS(191+3,AQ$2+1,,,"Instances") &amp; ":" &amp; ADDRESS(191+3,AQ$2+1))))</f>
        <v>0</v>
      </c>
      <c r="AR196">
        <f>IFERROR(SMALL(AQ5:AQ343,ROW()-ROW($AR$5)+1),"")</f>
        <v>0</v>
      </c>
      <c r="AT196">
        <f>IFERROR(SUM(AR5:AR196),"")</f>
        <v>0</v>
      </c>
      <c r="AU196" cm="1">
        <f t="array" ref="AU196">_xlfn.SWITCH(Charts!$B$3,"average", AVERAGE(INDIRECT(ADDRESS(191+3,AU$2+1,,,"Instances") &amp; ":" &amp; ADDRESS(191+3,AU$2+1))),"median", MEDIAN(INDIRECT(ADDRESS(191+3,AU$2+1,,,"Instances") &amp; ":" &amp; ADDRESS(191+3,AU$2+1))),"min", MIN(INDIRECT(ADDRESS(191+3,AU$2+1,,,"Instances") &amp; ":" &amp; ADDRESS(191+3,AU$2+1))),"max", MAX(INDIRECT(ADDRESS(191+3,AU$2+1,,,"Instances") &amp; ":" &amp; ADDRESS(191+3,AU$2+1))),"diff", MAX(INDIRECT(ADDRESS(191+3,AU$2+1,,,"Instances") &amp; ":" &amp; ADDRESS(191+3,AU$2+1)))-MIN(INDIRECT(ADDRESS(191+3,AU$2+1,,,"Instances") &amp; ":" &amp; ADDRESS(191+3,AU$2+1))))</f>
        <v>0</v>
      </c>
      <c r="AV196">
        <f>IFERROR(SMALL(AU5:AU343,ROW()-ROW($AV$5)+1),"")</f>
        <v>0</v>
      </c>
      <c r="AX196">
        <f>IFERROR(SUM(AV5:AV196),"")</f>
        <v>0</v>
      </c>
      <c r="AY196" cm="1">
        <f t="array" ref="AY196">_xlfn.SWITCH(Charts!$B$3,"average", AVERAGE(INDIRECT(ADDRESS(191+3,AY$2+1,,,"Instances") &amp; ":" &amp; ADDRESS(191+3,AY$2+1))),"median", MEDIAN(INDIRECT(ADDRESS(191+3,AY$2+1,,,"Instances") &amp; ":" &amp; ADDRESS(191+3,AY$2+1))),"min", MIN(INDIRECT(ADDRESS(191+3,AY$2+1,,,"Instances") &amp; ":" &amp; ADDRESS(191+3,AY$2+1))),"max", MAX(INDIRECT(ADDRESS(191+3,AY$2+1,,,"Instances") &amp; ":" &amp; ADDRESS(191+3,AY$2+1))),"diff", MAX(INDIRECT(ADDRESS(191+3,AY$2+1,,,"Instances") &amp; ":" &amp; ADDRESS(191+3,AY$2+1)))-MIN(INDIRECT(ADDRESS(191+3,AY$2+1,,,"Instances") &amp; ":" &amp; ADDRESS(191+3,AY$2+1))))</f>
        <v>0</v>
      </c>
      <c r="AZ196">
        <f>IFERROR(SMALL(AY5:AY343,ROW()-ROW($AZ$5)+1),"")</f>
        <v>0</v>
      </c>
      <c r="BB196">
        <f>IFERROR(SUM(AZ5:AZ196),"")</f>
        <v>0</v>
      </c>
      <c r="BC196" cm="1">
        <f t="array" ref="BC196">_xlfn.SWITCH(Charts!$B$3,"average", AVERAGE(INDIRECT(ADDRESS(191+3,BC$2+1,,,"Instances") &amp; ":" &amp; ADDRESS(191+3,BC$2+1))),"median", MEDIAN(INDIRECT(ADDRESS(191+3,BC$2+1,,,"Instances") &amp; ":" &amp; ADDRESS(191+3,BC$2+1))),"min", MIN(INDIRECT(ADDRESS(191+3,BC$2+1,,,"Instances") &amp; ":" &amp; ADDRESS(191+3,BC$2+1))),"max", MAX(INDIRECT(ADDRESS(191+3,BC$2+1,,,"Instances") &amp; ":" &amp; ADDRESS(191+3,BC$2+1))),"diff", MAX(INDIRECT(ADDRESS(191+3,BC$2+1,,,"Instances") &amp; ":" &amp; ADDRESS(191+3,BC$2+1)))-MIN(INDIRECT(ADDRESS(191+3,BC$2+1,,,"Instances") &amp; ":" &amp; ADDRESS(191+3,BC$2+1))))</f>
        <v>0</v>
      </c>
      <c r="BD196">
        <f>IFERROR(SMALL(BC5:BC343,ROW()-ROW($BD$5)+1),"")</f>
        <v>0</v>
      </c>
      <c r="BF196">
        <f>IFERROR(SUM(BD5:BD196),"")</f>
        <v>0</v>
      </c>
      <c r="BG196" cm="1">
        <f t="array" ref="BG196">_xlfn.SWITCH(Charts!$B$3,"average", AVERAGE(INDIRECT(ADDRESS(191+3,BG$2+1,,,"Instances") &amp; ":" &amp; ADDRESS(191+3,BG$2+1))),"median", MEDIAN(INDIRECT(ADDRESS(191+3,BG$2+1,,,"Instances") &amp; ":" &amp; ADDRESS(191+3,BG$2+1))),"min", MIN(INDIRECT(ADDRESS(191+3,BG$2+1,,,"Instances") &amp; ":" &amp; ADDRESS(191+3,BG$2+1))),"max", MAX(INDIRECT(ADDRESS(191+3,BG$2+1,,,"Instances") &amp; ":" &amp; ADDRESS(191+3,BG$2+1))),"diff", MAX(INDIRECT(ADDRESS(191+3,BG$2+1,,,"Instances") &amp; ":" &amp; ADDRESS(191+3,BG$2+1)))-MIN(INDIRECT(ADDRESS(191+3,BG$2+1,,,"Instances") &amp; ":" &amp; ADDRESS(191+3,BG$2+1))))</f>
        <v>0</v>
      </c>
      <c r="BH196">
        <f>IFERROR(SMALL(BG5:BG343,ROW()-ROW($BH$5)+1),"")</f>
        <v>0</v>
      </c>
      <c r="BJ196">
        <f>IFERROR(SUM(BH5:BH196),"")</f>
        <v>0</v>
      </c>
      <c r="BK196" cm="1">
        <f t="array" ref="BK196">_xlfn.SWITCH(Charts!$B$3,"average", AVERAGE(INDIRECT(ADDRESS(191+3,BK$2+1,,,"Instances") &amp; ":" &amp; ADDRESS(191+3,BK$2+1))),"median", MEDIAN(INDIRECT(ADDRESS(191+3,BK$2+1,,,"Instances") &amp; ":" &amp; ADDRESS(191+3,BK$2+1))),"min", MIN(INDIRECT(ADDRESS(191+3,BK$2+1,,,"Instances") &amp; ":" &amp; ADDRESS(191+3,BK$2+1))),"max", MAX(INDIRECT(ADDRESS(191+3,BK$2+1,,,"Instances") &amp; ":" &amp; ADDRESS(191+3,BK$2+1))),"diff", MAX(INDIRECT(ADDRESS(191+3,BK$2+1,,,"Instances") &amp; ":" &amp; ADDRESS(191+3,BK$2+1)))-MIN(INDIRECT(ADDRESS(191+3,BK$2+1,,,"Instances") &amp; ":" &amp; ADDRESS(191+3,BK$2+1))))</f>
        <v>0</v>
      </c>
      <c r="BL196">
        <f>IFERROR(SMALL(BK5:BK343,ROW()-ROW($BL$5)+1),"")</f>
        <v>0</v>
      </c>
      <c r="BN196">
        <f>IFERROR(SUM(BL5:BL196),"")</f>
        <v>0</v>
      </c>
      <c r="BO196" cm="1">
        <f t="array" ref="BO196">_xlfn.SWITCH(Charts!$B$3,"average", AVERAGE(INDIRECT(ADDRESS(191+3,BO$2+1,,,"Instances") &amp; ":" &amp; ADDRESS(191+3,BO$2+1))),"median", MEDIAN(INDIRECT(ADDRESS(191+3,BO$2+1,,,"Instances") &amp; ":" &amp; ADDRESS(191+3,BO$2+1))),"min", MIN(INDIRECT(ADDRESS(191+3,BO$2+1,,,"Instances") &amp; ":" &amp; ADDRESS(191+3,BO$2+1))),"max", MAX(INDIRECT(ADDRESS(191+3,BO$2+1,,,"Instances") &amp; ":" &amp; ADDRESS(191+3,BO$2+1))),"diff", MAX(INDIRECT(ADDRESS(191+3,BO$2+1,,,"Instances") &amp; ":" &amp; ADDRESS(191+3,BO$2+1)))-MIN(INDIRECT(ADDRESS(191+3,BO$2+1,,,"Instances") &amp; ":" &amp; ADDRESS(191+3,BO$2+1))))</f>
        <v>0</v>
      </c>
      <c r="BP196">
        <f>IFERROR(SMALL(BO5:BO343,ROW()-ROW($BP$5)+1),"")</f>
        <v>0</v>
      </c>
      <c r="BR196">
        <f>IFERROR(SUM(BP5:BP196),"")</f>
        <v>0</v>
      </c>
      <c r="BU196">
        <f>IF(Charts!$B$3="none",E1898,IF(AM1898="",NA(),AM1898))</f>
        <v>0</v>
      </c>
      <c r="BV196">
        <f>IF(Charts!$B$3="none",F1898,IF(AN1898="",NA(),AN1898))</f>
        <v>0</v>
      </c>
      <c r="BW196">
        <f>IF(Charts!$B$3="none",G1898,IF(AO1898="",NA(),AO1898))</f>
        <v>0</v>
      </c>
      <c r="BX196">
        <f>IF(Charts!$B$3="none",H1898,IF(AP1898="",NA(),AP1898))</f>
        <v>0</v>
      </c>
      <c r="BY196">
        <f>IF(Charts!$B$3="none",I1898,IF(AQ1898="",NA(),AQ1898))</f>
        <v>0</v>
      </c>
      <c r="BZ196">
        <f>IF(Charts!$B$3="none",J1898,IF(AR1898="",NA(),AR1898))</f>
        <v>0</v>
      </c>
      <c r="CA196">
        <f>IF(Charts!$B$3="none",K1898,IF(AS1898="",NA(),AS1898))</f>
        <v>0</v>
      </c>
      <c r="CB196">
        <f>IF(Charts!$B$3="none",L1898,IF(AT1898="",NA(),AT1898))</f>
        <v>0</v>
      </c>
      <c r="CC196">
        <f>IF(Charts!$B$3="none",M1898,IF(AU1898="",NA(),AU1898))</f>
        <v>0</v>
      </c>
      <c r="CD196">
        <f>IF(Charts!$B$3="none",N1898,IF(AV1898="",NA(),AV1898))</f>
        <v>0</v>
      </c>
      <c r="CE196">
        <f>IF(Charts!$B$3="none",O1898,IF(AW1898="",NA(),AW1898))</f>
        <v>0</v>
      </c>
      <c r="CF196">
        <f>IF(Charts!$B$3="none",P1898,IF(AX1898="",NA(),AX1898))</f>
        <v>0</v>
      </c>
      <c r="CG196">
        <f>IF(Charts!$B$3="none",Q1898,IF(AY1898="",NA(),AY1898))</f>
        <v>0</v>
      </c>
      <c r="CH196">
        <f>IF(Charts!$B$3="none",R1898,IF(AZ1898="",NA(),AZ1898))</f>
        <v>0</v>
      </c>
      <c r="CI196">
        <f>IF(Charts!$B$3="none",S1898,IF(BA1898="",NA(),BA1898))</f>
        <v>0</v>
      </c>
      <c r="CJ196">
        <f>IF(Charts!$B$3="none",T1898,IF(BB1898="",NA(),BB1898))</f>
        <v>0</v>
      </c>
      <c r="CK196">
        <f>IF(Charts!$B$3="none",U1898,IF(BC1898="",NA(),BC1898))</f>
        <v>0</v>
      </c>
      <c r="CL196">
        <f>IF(Charts!$B$3="none",V1898,IF(BD1898="",NA(),BD1898))</f>
        <v>0</v>
      </c>
      <c r="CM196">
        <f>IF(Charts!$B$3="none",W1898,IF(BE1898="",NA(),BE1898))</f>
        <v>0</v>
      </c>
      <c r="CN196">
        <f>IF(Charts!$B$3="none",X1898,IF(BF1898="",NA(),BF1898))</f>
        <v>0</v>
      </c>
      <c r="CO196">
        <f>IF(Charts!$B$3="none",Y1898,IF(BG1898="",NA(),BG1898))</f>
        <v>0</v>
      </c>
      <c r="CP196">
        <f>IF(Charts!$B$3="none",Z1898,IF(BH1898="",NA(),BH1898))</f>
        <v>0</v>
      </c>
      <c r="CQ196">
        <f>IF(Charts!$B$3="none",AA1898,IF(BI1898="",NA(),BI1898))</f>
        <v>0</v>
      </c>
      <c r="CR196">
        <f>IF(Charts!$B$3="none",AB1898,IF(BJ1898="",NA(),BJ1898))</f>
        <v>0</v>
      </c>
      <c r="CS196">
        <f>IF(Charts!$B$3="none",AC1898,IF(BK1898="",NA(),BK1898))</f>
        <v>0</v>
      </c>
      <c r="CT196">
        <f>IF(Charts!$B$3="none",AD1898,IF(BL1898="",NA(),BL1898))</f>
        <v>0</v>
      </c>
      <c r="CU196">
        <f>IF(Charts!$B$3="none",AE1898,IF(BM1898="",NA(),BM1898))</f>
        <v>0</v>
      </c>
      <c r="CV196">
        <f>IF(Charts!$B$3="none",AF1898,IF(BN1898="",NA(),BN1898))</f>
        <v>0</v>
      </c>
      <c r="CW196">
        <f>IF(Charts!$B$3="none",AG1898,IF(BO1898="",NA(),BO1898))</f>
        <v>0</v>
      </c>
      <c r="CX196">
        <f>IF(Charts!$B$3="none",AH1898,IF(BP1898="",NA(),BP1898))</f>
        <v>0</v>
      </c>
      <c r="CY196">
        <f>IF(Charts!$B$3="none",AI1898,IF(BQ1898="",NA(),BQ1898))</f>
        <v>0</v>
      </c>
      <c r="CZ196">
        <f>IF(Charts!$B$3="none",AJ1898,IF(BR1898="",NA(),BR1898))</f>
        <v>0</v>
      </c>
    </row>
    <row r="197" spans="4:104">
      <c r="D197">
        <v>193</v>
      </c>
      <c r="E197">
        <f>IF(INDIRECT(ADDRESS($D197+2,E$2+1,,,"Instances"))="","",INDIRECT(ADDRESS($D197+2,E$2+1,,,"Instances")))</f>
        <v>0</v>
      </c>
      <c r="F197">
        <f>IFERROR(SMALL(E5:E343,ROW()-ROW($F$5)+1),"")</f>
        <v>0</v>
      </c>
      <c r="H197">
        <f>IFERROR(SUM(F5:F197),"")</f>
        <v>0</v>
      </c>
      <c r="I197">
        <f>IF(INDIRECT(ADDRESS($D197+2,I$2+1,,,"Instances"))="","",INDIRECT(ADDRESS($D197+2,I$2+1,,,"Instances")))</f>
        <v>0</v>
      </c>
      <c r="J197">
        <f>IFERROR(SMALL(I5:I343,ROW()-ROW($J$5)+1),"")</f>
        <v>0</v>
      </c>
      <c r="L197">
        <f>IFERROR(SUM(J5:J197),"")</f>
        <v>0</v>
      </c>
      <c r="M197">
        <f>IF(INDIRECT(ADDRESS($D197+2,M$2+1,,,"Instances"))="","",INDIRECT(ADDRESS($D197+2,M$2+1,,,"Instances")))</f>
        <v>0</v>
      </c>
      <c r="N197">
        <f>IFERROR(SMALL(M5:M343,ROW()-ROW($N$5)+1),"")</f>
        <v>0</v>
      </c>
      <c r="P197">
        <f>IFERROR(SUM(N5:N197),"")</f>
        <v>0</v>
      </c>
      <c r="Q197">
        <f>IF(INDIRECT(ADDRESS($D197+2,Q$2+1,,,"Instances"))="","",INDIRECT(ADDRESS($D197+2,Q$2+1,,,"Instances")))</f>
        <v>0</v>
      </c>
      <c r="R197">
        <f>IFERROR(SMALL(Q5:Q343,ROW()-ROW($R$5)+1),"")</f>
        <v>0</v>
      </c>
      <c r="T197">
        <f>IFERROR(SUM(R5:R197),"")</f>
        <v>0</v>
      </c>
      <c r="U197">
        <f>IF(INDIRECT(ADDRESS($D197+2,U$2+1,,,"Instances"))="","",INDIRECT(ADDRESS($D197+2,U$2+1,,,"Instances")))</f>
        <v>0</v>
      </c>
      <c r="V197">
        <f>IFERROR(SMALL(U5:U343,ROW()-ROW($V$5)+1),"")</f>
        <v>0</v>
      </c>
      <c r="X197">
        <f>IFERROR(SUM(V5:V197),"")</f>
        <v>0</v>
      </c>
      <c r="Y197">
        <f>IF(INDIRECT(ADDRESS($D197+2,Y$2+1,,,"Instances"))="","",INDIRECT(ADDRESS($D197+2,Y$2+1,,,"Instances")))</f>
        <v>0</v>
      </c>
      <c r="Z197">
        <f>IFERROR(SMALL(Y5:Y343,ROW()-ROW($Z$5)+1),"")</f>
        <v>0</v>
      </c>
      <c r="AB197">
        <f>IFERROR(SUM(Z5:Z197),"")</f>
        <v>0</v>
      </c>
      <c r="AC197">
        <f>IF(INDIRECT(ADDRESS($D197+2,AC$2+1,,,"Instances"))="","",INDIRECT(ADDRESS($D197+2,AC$2+1,,,"Instances")))</f>
        <v>0</v>
      </c>
      <c r="AD197">
        <f>IFERROR(SMALL(AC5:AC343,ROW()-ROW($AD$5)+1),"")</f>
        <v>0</v>
      </c>
      <c r="AF197">
        <f>IFERROR(SUM(AD5:AD197),"")</f>
        <v>0</v>
      </c>
      <c r="AG197">
        <f>IF(INDIRECT(ADDRESS($D197+2,AG$2+1,,,"Instances"))="","",INDIRECT(ADDRESS($D197+2,AG$2+1,,,"Instances")))</f>
        <v>0</v>
      </c>
      <c r="AH197">
        <f>IFERROR(SMALL(AG5:AG343,ROW()-ROW($AH$5)+1),"")</f>
        <v>0</v>
      </c>
      <c r="AJ197">
        <f>IFERROR(SUM(AH5:AH197),"")</f>
        <v>0</v>
      </c>
      <c r="AL197">
        <v>193</v>
      </c>
      <c r="AM197" cm="1">
        <f t="array" ref="AM197">_xlfn.SWITCH(Charts!$B$3,"average", AVERAGE(INDIRECT(ADDRESS(192+3,AM$2+1,,,"Instances") &amp; ":" &amp; ADDRESS(192+3,AM$2+1))),"median", MEDIAN(INDIRECT(ADDRESS(192+3,AM$2+1,,,"Instances") &amp; ":" &amp; ADDRESS(192+3,AM$2+1))),"min", MIN(INDIRECT(ADDRESS(192+3,AM$2+1,,,"Instances") &amp; ":" &amp; ADDRESS(192+3,AM$2+1))),"max", MAX(INDIRECT(ADDRESS(192+3,AM$2+1,,,"Instances") &amp; ":" &amp; ADDRESS(192+3,AM$2+1))),"diff", MAX(INDIRECT(ADDRESS(192+3,AM$2+1,,,"Instances") &amp; ":" &amp; ADDRESS(192+3,AM$2+1)))-MIN(INDIRECT(ADDRESS(192+3,AM$2+1,,,"Instances") &amp; ":" &amp; ADDRESS(192+3,AM$2+1))))</f>
        <v>0</v>
      </c>
      <c r="AN197">
        <f>IFERROR(SMALL(AM5:AM343,ROW()-ROW($AN$5)+1),"")</f>
        <v>0</v>
      </c>
      <c r="AP197">
        <f>IFERROR(SUM(AN5:AN197),"")</f>
        <v>0</v>
      </c>
      <c r="AQ197" cm="1">
        <f t="array" ref="AQ197">_xlfn.SWITCH(Charts!$B$3,"average", AVERAGE(INDIRECT(ADDRESS(192+3,AQ$2+1,,,"Instances") &amp; ":" &amp; ADDRESS(192+3,AQ$2+1))),"median", MEDIAN(INDIRECT(ADDRESS(192+3,AQ$2+1,,,"Instances") &amp; ":" &amp; ADDRESS(192+3,AQ$2+1))),"min", MIN(INDIRECT(ADDRESS(192+3,AQ$2+1,,,"Instances") &amp; ":" &amp; ADDRESS(192+3,AQ$2+1))),"max", MAX(INDIRECT(ADDRESS(192+3,AQ$2+1,,,"Instances") &amp; ":" &amp; ADDRESS(192+3,AQ$2+1))),"diff", MAX(INDIRECT(ADDRESS(192+3,AQ$2+1,,,"Instances") &amp; ":" &amp; ADDRESS(192+3,AQ$2+1)))-MIN(INDIRECT(ADDRESS(192+3,AQ$2+1,,,"Instances") &amp; ":" &amp; ADDRESS(192+3,AQ$2+1))))</f>
        <v>0</v>
      </c>
      <c r="AR197">
        <f>IFERROR(SMALL(AQ5:AQ343,ROW()-ROW($AR$5)+1),"")</f>
        <v>0</v>
      </c>
      <c r="AT197">
        <f>IFERROR(SUM(AR5:AR197),"")</f>
        <v>0</v>
      </c>
      <c r="AU197" cm="1">
        <f t="array" ref="AU197">_xlfn.SWITCH(Charts!$B$3,"average", AVERAGE(INDIRECT(ADDRESS(192+3,AU$2+1,,,"Instances") &amp; ":" &amp; ADDRESS(192+3,AU$2+1))),"median", MEDIAN(INDIRECT(ADDRESS(192+3,AU$2+1,,,"Instances") &amp; ":" &amp; ADDRESS(192+3,AU$2+1))),"min", MIN(INDIRECT(ADDRESS(192+3,AU$2+1,,,"Instances") &amp; ":" &amp; ADDRESS(192+3,AU$2+1))),"max", MAX(INDIRECT(ADDRESS(192+3,AU$2+1,,,"Instances") &amp; ":" &amp; ADDRESS(192+3,AU$2+1))),"diff", MAX(INDIRECT(ADDRESS(192+3,AU$2+1,,,"Instances") &amp; ":" &amp; ADDRESS(192+3,AU$2+1)))-MIN(INDIRECT(ADDRESS(192+3,AU$2+1,,,"Instances") &amp; ":" &amp; ADDRESS(192+3,AU$2+1))))</f>
        <v>0</v>
      </c>
      <c r="AV197">
        <f>IFERROR(SMALL(AU5:AU343,ROW()-ROW($AV$5)+1),"")</f>
        <v>0</v>
      </c>
      <c r="AX197">
        <f>IFERROR(SUM(AV5:AV197),"")</f>
        <v>0</v>
      </c>
      <c r="AY197" cm="1">
        <f t="array" ref="AY197">_xlfn.SWITCH(Charts!$B$3,"average", AVERAGE(INDIRECT(ADDRESS(192+3,AY$2+1,,,"Instances") &amp; ":" &amp; ADDRESS(192+3,AY$2+1))),"median", MEDIAN(INDIRECT(ADDRESS(192+3,AY$2+1,,,"Instances") &amp; ":" &amp; ADDRESS(192+3,AY$2+1))),"min", MIN(INDIRECT(ADDRESS(192+3,AY$2+1,,,"Instances") &amp; ":" &amp; ADDRESS(192+3,AY$2+1))),"max", MAX(INDIRECT(ADDRESS(192+3,AY$2+1,,,"Instances") &amp; ":" &amp; ADDRESS(192+3,AY$2+1))),"diff", MAX(INDIRECT(ADDRESS(192+3,AY$2+1,,,"Instances") &amp; ":" &amp; ADDRESS(192+3,AY$2+1)))-MIN(INDIRECT(ADDRESS(192+3,AY$2+1,,,"Instances") &amp; ":" &amp; ADDRESS(192+3,AY$2+1))))</f>
        <v>0</v>
      </c>
      <c r="AZ197">
        <f>IFERROR(SMALL(AY5:AY343,ROW()-ROW($AZ$5)+1),"")</f>
        <v>0</v>
      </c>
      <c r="BB197">
        <f>IFERROR(SUM(AZ5:AZ197),"")</f>
        <v>0</v>
      </c>
      <c r="BC197" cm="1">
        <f t="array" ref="BC197">_xlfn.SWITCH(Charts!$B$3,"average", AVERAGE(INDIRECT(ADDRESS(192+3,BC$2+1,,,"Instances") &amp; ":" &amp; ADDRESS(192+3,BC$2+1))),"median", MEDIAN(INDIRECT(ADDRESS(192+3,BC$2+1,,,"Instances") &amp; ":" &amp; ADDRESS(192+3,BC$2+1))),"min", MIN(INDIRECT(ADDRESS(192+3,BC$2+1,,,"Instances") &amp; ":" &amp; ADDRESS(192+3,BC$2+1))),"max", MAX(INDIRECT(ADDRESS(192+3,BC$2+1,,,"Instances") &amp; ":" &amp; ADDRESS(192+3,BC$2+1))),"diff", MAX(INDIRECT(ADDRESS(192+3,BC$2+1,,,"Instances") &amp; ":" &amp; ADDRESS(192+3,BC$2+1)))-MIN(INDIRECT(ADDRESS(192+3,BC$2+1,,,"Instances") &amp; ":" &amp; ADDRESS(192+3,BC$2+1))))</f>
        <v>0</v>
      </c>
      <c r="BD197">
        <f>IFERROR(SMALL(BC5:BC343,ROW()-ROW($BD$5)+1),"")</f>
        <v>0</v>
      </c>
      <c r="BF197">
        <f>IFERROR(SUM(BD5:BD197),"")</f>
        <v>0</v>
      </c>
      <c r="BG197" cm="1">
        <f t="array" ref="BG197">_xlfn.SWITCH(Charts!$B$3,"average", AVERAGE(INDIRECT(ADDRESS(192+3,BG$2+1,,,"Instances") &amp; ":" &amp; ADDRESS(192+3,BG$2+1))),"median", MEDIAN(INDIRECT(ADDRESS(192+3,BG$2+1,,,"Instances") &amp; ":" &amp; ADDRESS(192+3,BG$2+1))),"min", MIN(INDIRECT(ADDRESS(192+3,BG$2+1,,,"Instances") &amp; ":" &amp; ADDRESS(192+3,BG$2+1))),"max", MAX(INDIRECT(ADDRESS(192+3,BG$2+1,,,"Instances") &amp; ":" &amp; ADDRESS(192+3,BG$2+1))),"diff", MAX(INDIRECT(ADDRESS(192+3,BG$2+1,,,"Instances") &amp; ":" &amp; ADDRESS(192+3,BG$2+1)))-MIN(INDIRECT(ADDRESS(192+3,BG$2+1,,,"Instances") &amp; ":" &amp; ADDRESS(192+3,BG$2+1))))</f>
        <v>0</v>
      </c>
      <c r="BH197">
        <f>IFERROR(SMALL(BG5:BG343,ROW()-ROW($BH$5)+1),"")</f>
        <v>0</v>
      </c>
      <c r="BJ197">
        <f>IFERROR(SUM(BH5:BH197),"")</f>
        <v>0</v>
      </c>
      <c r="BK197" cm="1">
        <f t="array" ref="BK197">_xlfn.SWITCH(Charts!$B$3,"average", AVERAGE(INDIRECT(ADDRESS(192+3,BK$2+1,,,"Instances") &amp; ":" &amp; ADDRESS(192+3,BK$2+1))),"median", MEDIAN(INDIRECT(ADDRESS(192+3,BK$2+1,,,"Instances") &amp; ":" &amp; ADDRESS(192+3,BK$2+1))),"min", MIN(INDIRECT(ADDRESS(192+3,BK$2+1,,,"Instances") &amp; ":" &amp; ADDRESS(192+3,BK$2+1))),"max", MAX(INDIRECT(ADDRESS(192+3,BK$2+1,,,"Instances") &amp; ":" &amp; ADDRESS(192+3,BK$2+1))),"diff", MAX(INDIRECT(ADDRESS(192+3,BK$2+1,,,"Instances") &amp; ":" &amp; ADDRESS(192+3,BK$2+1)))-MIN(INDIRECT(ADDRESS(192+3,BK$2+1,,,"Instances") &amp; ":" &amp; ADDRESS(192+3,BK$2+1))))</f>
        <v>0</v>
      </c>
      <c r="BL197">
        <f>IFERROR(SMALL(BK5:BK343,ROW()-ROW($BL$5)+1),"")</f>
        <v>0</v>
      </c>
      <c r="BN197">
        <f>IFERROR(SUM(BL5:BL197),"")</f>
        <v>0</v>
      </c>
      <c r="BO197" cm="1">
        <f t="array" ref="BO197">_xlfn.SWITCH(Charts!$B$3,"average", AVERAGE(INDIRECT(ADDRESS(192+3,BO$2+1,,,"Instances") &amp; ":" &amp; ADDRESS(192+3,BO$2+1))),"median", MEDIAN(INDIRECT(ADDRESS(192+3,BO$2+1,,,"Instances") &amp; ":" &amp; ADDRESS(192+3,BO$2+1))),"min", MIN(INDIRECT(ADDRESS(192+3,BO$2+1,,,"Instances") &amp; ":" &amp; ADDRESS(192+3,BO$2+1))),"max", MAX(INDIRECT(ADDRESS(192+3,BO$2+1,,,"Instances") &amp; ":" &amp; ADDRESS(192+3,BO$2+1))),"diff", MAX(INDIRECT(ADDRESS(192+3,BO$2+1,,,"Instances") &amp; ":" &amp; ADDRESS(192+3,BO$2+1)))-MIN(INDIRECT(ADDRESS(192+3,BO$2+1,,,"Instances") &amp; ":" &amp; ADDRESS(192+3,BO$2+1))))</f>
        <v>0</v>
      </c>
      <c r="BP197">
        <f>IFERROR(SMALL(BO5:BO343,ROW()-ROW($BP$5)+1),"")</f>
        <v>0</v>
      </c>
      <c r="BR197">
        <f>IFERROR(SUM(BP5:BP197),"")</f>
        <v>0</v>
      </c>
      <c r="BU197">
        <f>IF(Charts!$B$3="none",E1899,IF(AM1899="",NA(),AM1899))</f>
        <v>0</v>
      </c>
      <c r="BV197">
        <f>IF(Charts!$B$3="none",F1899,IF(AN1899="",NA(),AN1899))</f>
        <v>0</v>
      </c>
      <c r="BW197">
        <f>IF(Charts!$B$3="none",G1899,IF(AO1899="",NA(),AO1899))</f>
        <v>0</v>
      </c>
      <c r="BX197">
        <f>IF(Charts!$B$3="none",H1899,IF(AP1899="",NA(),AP1899))</f>
        <v>0</v>
      </c>
      <c r="BY197">
        <f>IF(Charts!$B$3="none",I1899,IF(AQ1899="",NA(),AQ1899))</f>
        <v>0</v>
      </c>
      <c r="BZ197">
        <f>IF(Charts!$B$3="none",J1899,IF(AR1899="",NA(),AR1899))</f>
        <v>0</v>
      </c>
      <c r="CA197">
        <f>IF(Charts!$B$3="none",K1899,IF(AS1899="",NA(),AS1899))</f>
        <v>0</v>
      </c>
      <c r="CB197">
        <f>IF(Charts!$B$3="none",L1899,IF(AT1899="",NA(),AT1899))</f>
        <v>0</v>
      </c>
      <c r="CC197">
        <f>IF(Charts!$B$3="none",M1899,IF(AU1899="",NA(),AU1899))</f>
        <v>0</v>
      </c>
      <c r="CD197">
        <f>IF(Charts!$B$3="none",N1899,IF(AV1899="",NA(),AV1899))</f>
        <v>0</v>
      </c>
      <c r="CE197">
        <f>IF(Charts!$B$3="none",O1899,IF(AW1899="",NA(),AW1899))</f>
        <v>0</v>
      </c>
      <c r="CF197">
        <f>IF(Charts!$B$3="none",P1899,IF(AX1899="",NA(),AX1899))</f>
        <v>0</v>
      </c>
      <c r="CG197">
        <f>IF(Charts!$B$3="none",Q1899,IF(AY1899="",NA(),AY1899))</f>
        <v>0</v>
      </c>
      <c r="CH197">
        <f>IF(Charts!$B$3="none",R1899,IF(AZ1899="",NA(),AZ1899))</f>
        <v>0</v>
      </c>
      <c r="CI197">
        <f>IF(Charts!$B$3="none",S1899,IF(BA1899="",NA(),BA1899))</f>
        <v>0</v>
      </c>
      <c r="CJ197">
        <f>IF(Charts!$B$3="none",T1899,IF(BB1899="",NA(),BB1899))</f>
        <v>0</v>
      </c>
      <c r="CK197">
        <f>IF(Charts!$B$3="none",U1899,IF(BC1899="",NA(),BC1899))</f>
        <v>0</v>
      </c>
      <c r="CL197">
        <f>IF(Charts!$B$3="none",V1899,IF(BD1899="",NA(),BD1899))</f>
        <v>0</v>
      </c>
      <c r="CM197">
        <f>IF(Charts!$B$3="none",W1899,IF(BE1899="",NA(),BE1899))</f>
        <v>0</v>
      </c>
      <c r="CN197">
        <f>IF(Charts!$B$3="none",X1899,IF(BF1899="",NA(),BF1899))</f>
        <v>0</v>
      </c>
      <c r="CO197">
        <f>IF(Charts!$B$3="none",Y1899,IF(BG1899="",NA(),BG1899))</f>
        <v>0</v>
      </c>
      <c r="CP197">
        <f>IF(Charts!$B$3="none",Z1899,IF(BH1899="",NA(),BH1899))</f>
        <v>0</v>
      </c>
      <c r="CQ197">
        <f>IF(Charts!$B$3="none",AA1899,IF(BI1899="",NA(),BI1899))</f>
        <v>0</v>
      </c>
      <c r="CR197">
        <f>IF(Charts!$B$3="none",AB1899,IF(BJ1899="",NA(),BJ1899))</f>
        <v>0</v>
      </c>
      <c r="CS197">
        <f>IF(Charts!$B$3="none",AC1899,IF(BK1899="",NA(),BK1899))</f>
        <v>0</v>
      </c>
      <c r="CT197">
        <f>IF(Charts!$B$3="none",AD1899,IF(BL1899="",NA(),BL1899))</f>
        <v>0</v>
      </c>
      <c r="CU197">
        <f>IF(Charts!$B$3="none",AE1899,IF(BM1899="",NA(),BM1899))</f>
        <v>0</v>
      </c>
      <c r="CV197">
        <f>IF(Charts!$B$3="none",AF1899,IF(BN1899="",NA(),BN1899))</f>
        <v>0</v>
      </c>
      <c r="CW197">
        <f>IF(Charts!$B$3="none",AG1899,IF(BO1899="",NA(),BO1899))</f>
        <v>0</v>
      </c>
      <c r="CX197">
        <f>IF(Charts!$B$3="none",AH1899,IF(BP1899="",NA(),BP1899))</f>
        <v>0</v>
      </c>
      <c r="CY197">
        <f>IF(Charts!$B$3="none",AI1899,IF(BQ1899="",NA(),BQ1899))</f>
        <v>0</v>
      </c>
      <c r="CZ197">
        <f>IF(Charts!$B$3="none",AJ1899,IF(BR1899="",NA(),BR1899))</f>
        <v>0</v>
      </c>
    </row>
    <row r="198" spans="4:104">
      <c r="D198">
        <v>194</v>
      </c>
      <c r="E198">
        <f>IF(INDIRECT(ADDRESS($D198+2,E$2+1,,,"Instances"))="","",INDIRECT(ADDRESS($D198+2,E$2+1,,,"Instances")))</f>
        <v>0</v>
      </c>
      <c r="F198">
        <f>IFERROR(SMALL(E5:E343,ROW()-ROW($F$5)+1),"")</f>
        <v>0</v>
      </c>
      <c r="H198">
        <f>IFERROR(SUM(F5:F198),"")</f>
        <v>0</v>
      </c>
      <c r="I198">
        <f>IF(INDIRECT(ADDRESS($D198+2,I$2+1,,,"Instances"))="","",INDIRECT(ADDRESS($D198+2,I$2+1,,,"Instances")))</f>
        <v>0</v>
      </c>
      <c r="J198">
        <f>IFERROR(SMALL(I5:I343,ROW()-ROW($J$5)+1),"")</f>
        <v>0</v>
      </c>
      <c r="L198">
        <f>IFERROR(SUM(J5:J198),"")</f>
        <v>0</v>
      </c>
      <c r="M198">
        <f>IF(INDIRECT(ADDRESS($D198+2,M$2+1,,,"Instances"))="","",INDIRECT(ADDRESS($D198+2,M$2+1,,,"Instances")))</f>
        <v>0</v>
      </c>
      <c r="N198">
        <f>IFERROR(SMALL(M5:M343,ROW()-ROW($N$5)+1),"")</f>
        <v>0</v>
      </c>
      <c r="P198">
        <f>IFERROR(SUM(N5:N198),"")</f>
        <v>0</v>
      </c>
      <c r="Q198">
        <f>IF(INDIRECT(ADDRESS($D198+2,Q$2+1,,,"Instances"))="","",INDIRECT(ADDRESS($D198+2,Q$2+1,,,"Instances")))</f>
        <v>0</v>
      </c>
      <c r="R198">
        <f>IFERROR(SMALL(Q5:Q343,ROW()-ROW($R$5)+1),"")</f>
        <v>0</v>
      </c>
      <c r="T198">
        <f>IFERROR(SUM(R5:R198),"")</f>
        <v>0</v>
      </c>
      <c r="U198">
        <f>IF(INDIRECT(ADDRESS($D198+2,U$2+1,,,"Instances"))="","",INDIRECT(ADDRESS($D198+2,U$2+1,,,"Instances")))</f>
        <v>0</v>
      </c>
      <c r="V198">
        <f>IFERROR(SMALL(U5:U343,ROW()-ROW($V$5)+1),"")</f>
        <v>0</v>
      </c>
      <c r="X198">
        <f>IFERROR(SUM(V5:V198),"")</f>
        <v>0</v>
      </c>
      <c r="Y198">
        <f>IF(INDIRECT(ADDRESS($D198+2,Y$2+1,,,"Instances"))="","",INDIRECT(ADDRESS($D198+2,Y$2+1,,,"Instances")))</f>
        <v>0</v>
      </c>
      <c r="Z198">
        <f>IFERROR(SMALL(Y5:Y343,ROW()-ROW($Z$5)+1),"")</f>
        <v>0</v>
      </c>
      <c r="AB198">
        <f>IFERROR(SUM(Z5:Z198),"")</f>
        <v>0</v>
      </c>
      <c r="AC198">
        <f>IF(INDIRECT(ADDRESS($D198+2,AC$2+1,,,"Instances"))="","",INDIRECT(ADDRESS($D198+2,AC$2+1,,,"Instances")))</f>
        <v>0</v>
      </c>
      <c r="AD198">
        <f>IFERROR(SMALL(AC5:AC343,ROW()-ROW($AD$5)+1),"")</f>
        <v>0</v>
      </c>
      <c r="AF198">
        <f>IFERROR(SUM(AD5:AD198),"")</f>
        <v>0</v>
      </c>
      <c r="AG198">
        <f>IF(INDIRECT(ADDRESS($D198+2,AG$2+1,,,"Instances"))="","",INDIRECT(ADDRESS($D198+2,AG$2+1,,,"Instances")))</f>
        <v>0</v>
      </c>
      <c r="AH198">
        <f>IFERROR(SMALL(AG5:AG343,ROW()-ROW($AH$5)+1),"")</f>
        <v>0</v>
      </c>
      <c r="AJ198">
        <f>IFERROR(SUM(AH5:AH198),"")</f>
        <v>0</v>
      </c>
      <c r="AL198">
        <v>194</v>
      </c>
      <c r="AM198" cm="1">
        <f t="array" ref="AM198">_xlfn.SWITCH(Charts!$B$3,"average", AVERAGE(INDIRECT(ADDRESS(193+3,AM$2+1,,,"Instances") &amp; ":" &amp; ADDRESS(193+3,AM$2+1))),"median", MEDIAN(INDIRECT(ADDRESS(193+3,AM$2+1,,,"Instances") &amp; ":" &amp; ADDRESS(193+3,AM$2+1))),"min", MIN(INDIRECT(ADDRESS(193+3,AM$2+1,,,"Instances") &amp; ":" &amp; ADDRESS(193+3,AM$2+1))),"max", MAX(INDIRECT(ADDRESS(193+3,AM$2+1,,,"Instances") &amp; ":" &amp; ADDRESS(193+3,AM$2+1))),"diff", MAX(INDIRECT(ADDRESS(193+3,AM$2+1,,,"Instances") &amp; ":" &amp; ADDRESS(193+3,AM$2+1)))-MIN(INDIRECT(ADDRESS(193+3,AM$2+1,,,"Instances") &amp; ":" &amp; ADDRESS(193+3,AM$2+1))))</f>
        <v>0</v>
      </c>
      <c r="AN198">
        <f>IFERROR(SMALL(AM5:AM343,ROW()-ROW($AN$5)+1),"")</f>
        <v>0</v>
      </c>
      <c r="AP198">
        <f>IFERROR(SUM(AN5:AN198),"")</f>
        <v>0</v>
      </c>
      <c r="AQ198" cm="1">
        <f t="array" ref="AQ198">_xlfn.SWITCH(Charts!$B$3,"average", AVERAGE(INDIRECT(ADDRESS(193+3,AQ$2+1,,,"Instances") &amp; ":" &amp; ADDRESS(193+3,AQ$2+1))),"median", MEDIAN(INDIRECT(ADDRESS(193+3,AQ$2+1,,,"Instances") &amp; ":" &amp; ADDRESS(193+3,AQ$2+1))),"min", MIN(INDIRECT(ADDRESS(193+3,AQ$2+1,,,"Instances") &amp; ":" &amp; ADDRESS(193+3,AQ$2+1))),"max", MAX(INDIRECT(ADDRESS(193+3,AQ$2+1,,,"Instances") &amp; ":" &amp; ADDRESS(193+3,AQ$2+1))),"diff", MAX(INDIRECT(ADDRESS(193+3,AQ$2+1,,,"Instances") &amp; ":" &amp; ADDRESS(193+3,AQ$2+1)))-MIN(INDIRECT(ADDRESS(193+3,AQ$2+1,,,"Instances") &amp; ":" &amp; ADDRESS(193+3,AQ$2+1))))</f>
        <v>0</v>
      </c>
      <c r="AR198">
        <f>IFERROR(SMALL(AQ5:AQ343,ROW()-ROW($AR$5)+1),"")</f>
        <v>0</v>
      </c>
      <c r="AT198">
        <f>IFERROR(SUM(AR5:AR198),"")</f>
        <v>0</v>
      </c>
      <c r="AU198" cm="1">
        <f t="array" ref="AU198">_xlfn.SWITCH(Charts!$B$3,"average", AVERAGE(INDIRECT(ADDRESS(193+3,AU$2+1,,,"Instances") &amp; ":" &amp; ADDRESS(193+3,AU$2+1))),"median", MEDIAN(INDIRECT(ADDRESS(193+3,AU$2+1,,,"Instances") &amp; ":" &amp; ADDRESS(193+3,AU$2+1))),"min", MIN(INDIRECT(ADDRESS(193+3,AU$2+1,,,"Instances") &amp; ":" &amp; ADDRESS(193+3,AU$2+1))),"max", MAX(INDIRECT(ADDRESS(193+3,AU$2+1,,,"Instances") &amp; ":" &amp; ADDRESS(193+3,AU$2+1))),"diff", MAX(INDIRECT(ADDRESS(193+3,AU$2+1,,,"Instances") &amp; ":" &amp; ADDRESS(193+3,AU$2+1)))-MIN(INDIRECT(ADDRESS(193+3,AU$2+1,,,"Instances") &amp; ":" &amp; ADDRESS(193+3,AU$2+1))))</f>
        <v>0</v>
      </c>
      <c r="AV198">
        <f>IFERROR(SMALL(AU5:AU343,ROW()-ROW($AV$5)+1),"")</f>
        <v>0</v>
      </c>
      <c r="AX198">
        <f>IFERROR(SUM(AV5:AV198),"")</f>
        <v>0</v>
      </c>
      <c r="AY198" cm="1">
        <f t="array" ref="AY198">_xlfn.SWITCH(Charts!$B$3,"average", AVERAGE(INDIRECT(ADDRESS(193+3,AY$2+1,,,"Instances") &amp; ":" &amp; ADDRESS(193+3,AY$2+1))),"median", MEDIAN(INDIRECT(ADDRESS(193+3,AY$2+1,,,"Instances") &amp; ":" &amp; ADDRESS(193+3,AY$2+1))),"min", MIN(INDIRECT(ADDRESS(193+3,AY$2+1,,,"Instances") &amp; ":" &amp; ADDRESS(193+3,AY$2+1))),"max", MAX(INDIRECT(ADDRESS(193+3,AY$2+1,,,"Instances") &amp; ":" &amp; ADDRESS(193+3,AY$2+1))),"diff", MAX(INDIRECT(ADDRESS(193+3,AY$2+1,,,"Instances") &amp; ":" &amp; ADDRESS(193+3,AY$2+1)))-MIN(INDIRECT(ADDRESS(193+3,AY$2+1,,,"Instances") &amp; ":" &amp; ADDRESS(193+3,AY$2+1))))</f>
        <v>0</v>
      </c>
      <c r="AZ198">
        <f>IFERROR(SMALL(AY5:AY343,ROW()-ROW($AZ$5)+1),"")</f>
        <v>0</v>
      </c>
      <c r="BB198">
        <f>IFERROR(SUM(AZ5:AZ198),"")</f>
        <v>0</v>
      </c>
      <c r="BC198" cm="1">
        <f t="array" ref="BC198">_xlfn.SWITCH(Charts!$B$3,"average", AVERAGE(INDIRECT(ADDRESS(193+3,BC$2+1,,,"Instances") &amp; ":" &amp; ADDRESS(193+3,BC$2+1))),"median", MEDIAN(INDIRECT(ADDRESS(193+3,BC$2+1,,,"Instances") &amp; ":" &amp; ADDRESS(193+3,BC$2+1))),"min", MIN(INDIRECT(ADDRESS(193+3,BC$2+1,,,"Instances") &amp; ":" &amp; ADDRESS(193+3,BC$2+1))),"max", MAX(INDIRECT(ADDRESS(193+3,BC$2+1,,,"Instances") &amp; ":" &amp; ADDRESS(193+3,BC$2+1))),"diff", MAX(INDIRECT(ADDRESS(193+3,BC$2+1,,,"Instances") &amp; ":" &amp; ADDRESS(193+3,BC$2+1)))-MIN(INDIRECT(ADDRESS(193+3,BC$2+1,,,"Instances") &amp; ":" &amp; ADDRESS(193+3,BC$2+1))))</f>
        <v>0</v>
      </c>
      <c r="BD198">
        <f>IFERROR(SMALL(BC5:BC343,ROW()-ROW($BD$5)+1),"")</f>
        <v>0</v>
      </c>
      <c r="BF198">
        <f>IFERROR(SUM(BD5:BD198),"")</f>
        <v>0</v>
      </c>
      <c r="BG198" cm="1">
        <f t="array" ref="BG198">_xlfn.SWITCH(Charts!$B$3,"average", AVERAGE(INDIRECT(ADDRESS(193+3,BG$2+1,,,"Instances") &amp; ":" &amp; ADDRESS(193+3,BG$2+1))),"median", MEDIAN(INDIRECT(ADDRESS(193+3,BG$2+1,,,"Instances") &amp; ":" &amp; ADDRESS(193+3,BG$2+1))),"min", MIN(INDIRECT(ADDRESS(193+3,BG$2+1,,,"Instances") &amp; ":" &amp; ADDRESS(193+3,BG$2+1))),"max", MAX(INDIRECT(ADDRESS(193+3,BG$2+1,,,"Instances") &amp; ":" &amp; ADDRESS(193+3,BG$2+1))),"diff", MAX(INDIRECT(ADDRESS(193+3,BG$2+1,,,"Instances") &amp; ":" &amp; ADDRESS(193+3,BG$2+1)))-MIN(INDIRECT(ADDRESS(193+3,BG$2+1,,,"Instances") &amp; ":" &amp; ADDRESS(193+3,BG$2+1))))</f>
        <v>0</v>
      </c>
      <c r="BH198">
        <f>IFERROR(SMALL(BG5:BG343,ROW()-ROW($BH$5)+1),"")</f>
        <v>0</v>
      </c>
      <c r="BJ198">
        <f>IFERROR(SUM(BH5:BH198),"")</f>
        <v>0</v>
      </c>
      <c r="BK198" cm="1">
        <f t="array" ref="BK198">_xlfn.SWITCH(Charts!$B$3,"average", AVERAGE(INDIRECT(ADDRESS(193+3,BK$2+1,,,"Instances") &amp; ":" &amp; ADDRESS(193+3,BK$2+1))),"median", MEDIAN(INDIRECT(ADDRESS(193+3,BK$2+1,,,"Instances") &amp; ":" &amp; ADDRESS(193+3,BK$2+1))),"min", MIN(INDIRECT(ADDRESS(193+3,BK$2+1,,,"Instances") &amp; ":" &amp; ADDRESS(193+3,BK$2+1))),"max", MAX(INDIRECT(ADDRESS(193+3,BK$2+1,,,"Instances") &amp; ":" &amp; ADDRESS(193+3,BK$2+1))),"diff", MAX(INDIRECT(ADDRESS(193+3,BK$2+1,,,"Instances") &amp; ":" &amp; ADDRESS(193+3,BK$2+1)))-MIN(INDIRECT(ADDRESS(193+3,BK$2+1,,,"Instances") &amp; ":" &amp; ADDRESS(193+3,BK$2+1))))</f>
        <v>0</v>
      </c>
      <c r="BL198">
        <f>IFERROR(SMALL(BK5:BK343,ROW()-ROW($BL$5)+1),"")</f>
        <v>0</v>
      </c>
      <c r="BN198">
        <f>IFERROR(SUM(BL5:BL198),"")</f>
        <v>0</v>
      </c>
      <c r="BO198" cm="1">
        <f t="array" ref="BO198">_xlfn.SWITCH(Charts!$B$3,"average", AVERAGE(INDIRECT(ADDRESS(193+3,BO$2+1,,,"Instances") &amp; ":" &amp; ADDRESS(193+3,BO$2+1))),"median", MEDIAN(INDIRECT(ADDRESS(193+3,BO$2+1,,,"Instances") &amp; ":" &amp; ADDRESS(193+3,BO$2+1))),"min", MIN(INDIRECT(ADDRESS(193+3,BO$2+1,,,"Instances") &amp; ":" &amp; ADDRESS(193+3,BO$2+1))),"max", MAX(INDIRECT(ADDRESS(193+3,BO$2+1,,,"Instances") &amp; ":" &amp; ADDRESS(193+3,BO$2+1))),"diff", MAX(INDIRECT(ADDRESS(193+3,BO$2+1,,,"Instances") &amp; ":" &amp; ADDRESS(193+3,BO$2+1)))-MIN(INDIRECT(ADDRESS(193+3,BO$2+1,,,"Instances") &amp; ":" &amp; ADDRESS(193+3,BO$2+1))))</f>
        <v>0</v>
      </c>
      <c r="BP198">
        <f>IFERROR(SMALL(BO5:BO343,ROW()-ROW($BP$5)+1),"")</f>
        <v>0</v>
      </c>
      <c r="BR198">
        <f>IFERROR(SUM(BP5:BP198),"")</f>
        <v>0</v>
      </c>
      <c r="BU198">
        <f>IF(Charts!$B$3="none",E1900,IF(AM1900="",NA(),AM1900))</f>
        <v>0</v>
      </c>
      <c r="BV198">
        <f>IF(Charts!$B$3="none",F1900,IF(AN1900="",NA(),AN1900))</f>
        <v>0</v>
      </c>
      <c r="BW198">
        <f>IF(Charts!$B$3="none",G1900,IF(AO1900="",NA(),AO1900))</f>
        <v>0</v>
      </c>
      <c r="BX198">
        <f>IF(Charts!$B$3="none",H1900,IF(AP1900="",NA(),AP1900))</f>
        <v>0</v>
      </c>
      <c r="BY198">
        <f>IF(Charts!$B$3="none",I1900,IF(AQ1900="",NA(),AQ1900))</f>
        <v>0</v>
      </c>
      <c r="BZ198">
        <f>IF(Charts!$B$3="none",J1900,IF(AR1900="",NA(),AR1900))</f>
        <v>0</v>
      </c>
      <c r="CA198">
        <f>IF(Charts!$B$3="none",K1900,IF(AS1900="",NA(),AS1900))</f>
        <v>0</v>
      </c>
      <c r="CB198">
        <f>IF(Charts!$B$3="none",L1900,IF(AT1900="",NA(),AT1900))</f>
        <v>0</v>
      </c>
      <c r="CC198">
        <f>IF(Charts!$B$3="none",M1900,IF(AU1900="",NA(),AU1900))</f>
        <v>0</v>
      </c>
      <c r="CD198">
        <f>IF(Charts!$B$3="none",N1900,IF(AV1900="",NA(),AV1900))</f>
        <v>0</v>
      </c>
      <c r="CE198">
        <f>IF(Charts!$B$3="none",O1900,IF(AW1900="",NA(),AW1900))</f>
        <v>0</v>
      </c>
      <c r="CF198">
        <f>IF(Charts!$B$3="none",P1900,IF(AX1900="",NA(),AX1900))</f>
        <v>0</v>
      </c>
      <c r="CG198">
        <f>IF(Charts!$B$3="none",Q1900,IF(AY1900="",NA(),AY1900))</f>
        <v>0</v>
      </c>
      <c r="CH198">
        <f>IF(Charts!$B$3="none",R1900,IF(AZ1900="",NA(),AZ1900))</f>
        <v>0</v>
      </c>
      <c r="CI198">
        <f>IF(Charts!$B$3="none",S1900,IF(BA1900="",NA(),BA1900))</f>
        <v>0</v>
      </c>
      <c r="CJ198">
        <f>IF(Charts!$B$3="none",T1900,IF(BB1900="",NA(),BB1900))</f>
        <v>0</v>
      </c>
      <c r="CK198">
        <f>IF(Charts!$B$3="none",U1900,IF(BC1900="",NA(),BC1900))</f>
        <v>0</v>
      </c>
      <c r="CL198">
        <f>IF(Charts!$B$3="none",V1900,IF(BD1900="",NA(),BD1900))</f>
        <v>0</v>
      </c>
      <c r="CM198">
        <f>IF(Charts!$B$3="none",W1900,IF(BE1900="",NA(),BE1900))</f>
        <v>0</v>
      </c>
      <c r="CN198">
        <f>IF(Charts!$B$3="none",X1900,IF(BF1900="",NA(),BF1900))</f>
        <v>0</v>
      </c>
      <c r="CO198">
        <f>IF(Charts!$B$3="none",Y1900,IF(BG1900="",NA(),BG1900))</f>
        <v>0</v>
      </c>
      <c r="CP198">
        <f>IF(Charts!$B$3="none",Z1900,IF(BH1900="",NA(),BH1900))</f>
        <v>0</v>
      </c>
      <c r="CQ198">
        <f>IF(Charts!$B$3="none",AA1900,IF(BI1900="",NA(),BI1900))</f>
        <v>0</v>
      </c>
      <c r="CR198">
        <f>IF(Charts!$B$3="none",AB1900,IF(BJ1900="",NA(),BJ1900))</f>
        <v>0</v>
      </c>
      <c r="CS198">
        <f>IF(Charts!$B$3="none",AC1900,IF(BK1900="",NA(),BK1900))</f>
        <v>0</v>
      </c>
      <c r="CT198">
        <f>IF(Charts!$B$3="none",AD1900,IF(BL1900="",NA(),BL1900))</f>
        <v>0</v>
      </c>
      <c r="CU198">
        <f>IF(Charts!$B$3="none",AE1900,IF(BM1900="",NA(),BM1900))</f>
        <v>0</v>
      </c>
      <c r="CV198">
        <f>IF(Charts!$B$3="none",AF1900,IF(BN1900="",NA(),BN1900))</f>
        <v>0</v>
      </c>
      <c r="CW198">
        <f>IF(Charts!$B$3="none",AG1900,IF(BO1900="",NA(),BO1900))</f>
        <v>0</v>
      </c>
      <c r="CX198">
        <f>IF(Charts!$B$3="none",AH1900,IF(BP1900="",NA(),BP1900))</f>
        <v>0</v>
      </c>
      <c r="CY198">
        <f>IF(Charts!$B$3="none",AI1900,IF(BQ1900="",NA(),BQ1900))</f>
        <v>0</v>
      </c>
      <c r="CZ198">
        <f>IF(Charts!$B$3="none",AJ1900,IF(BR1900="",NA(),BR1900))</f>
        <v>0</v>
      </c>
    </row>
    <row r="199" spans="4:104">
      <c r="D199">
        <v>195</v>
      </c>
      <c r="E199">
        <f>IF(INDIRECT(ADDRESS($D199+2,E$2+1,,,"Instances"))="","",INDIRECT(ADDRESS($D199+2,E$2+1,,,"Instances")))</f>
        <v>0</v>
      </c>
      <c r="F199">
        <f>IFERROR(SMALL(E5:E343,ROW()-ROW($F$5)+1),"")</f>
        <v>0</v>
      </c>
      <c r="H199">
        <f>IFERROR(SUM(F5:F199),"")</f>
        <v>0</v>
      </c>
      <c r="I199">
        <f>IF(INDIRECT(ADDRESS($D199+2,I$2+1,,,"Instances"))="","",INDIRECT(ADDRESS($D199+2,I$2+1,,,"Instances")))</f>
        <v>0</v>
      </c>
      <c r="J199">
        <f>IFERROR(SMALL(I5:I343,ROW()-ROW($J$5)+1),"")</f>
        <v>0</v>
      </c>
      <c r="L199">
        <f>IFERROR(SUM(J5:J199),"")</f>
        <v>0</v>
      </c>
      <c r="M199">
        <f>IF(INDIRECT(ADDRESS($D199+2,M$2+1,,,"Instances"))="","",INDIRECT(ADDRESS($D199+2,M$2+1,,,"Instances")))</f>
        <v>0</v>
      </c>
      <c r="N199">
        <f>IFERROR(SMALL(M5:M343,ROW()-ROW($N$5)+1),"")</f>
        <v>0</v>
      </c>
      <c r="P199">
        <f>IFERROR(SUM(N5:N199),"")</f>
        <v>0</v>
      </c>
      <c r="Q199">
        <f>IF(INDIRECT(ADDRESS($D199+2,Q$2+1,,,"Instances"))="","",INDIRECT(ADDRESS($D199+2,Q$2+1,,,"Instances")))</f>
        <v>0</v>
      </c>
      <c r="R199">
        <f>IFERROR(SMALL(Q5:Q343,ROW()-ROW($R$5)+1),"")</f>
        <v>0</v>
      </c>
      <c r="T199">
        <f>IFERROR(SUM(R5:R199),"")</f>
        <v>0</v>
      </c>
      <c r="U199">
        <f>IF(INDIRECT(ADDRESS($D199+2,U$2+1,,,"Instances"))="","",INDIRECT(ADDRESS($D199+2,U$2+1,,,"Instances")))</f>
        <v>0</v>
      </c>
      <c r="V199">
        <f>IFERROR(SMALL(U5:U343,ROW()-ROW($V$5)+1),"")</f>
        <v>0</v>
      </c>
      <c r="X199">
        <f>IFERROR(SUM(V5:V199),"")</f>
        <v>0</v>
      </c>
      <c r="Y199">
        <f>IF(INDIRECT(ADDRESS($D199+2,Y$2+1,,,"Instances"))="","",INDIRECT(ADDRESS($D199+2,Y$2+1,,,"Instances")))</f>
        <v>0</v>
      </c>
      <c r="Z199">
        <f>IFERROR(SMALL(Y5:Y343,ROW()-ROW($Z$5)+1),"")</f>
        <v>0</v>
      </c>
      <c r="AB199">
        <f>IFERROR(SUM(Z5:Z199),"")</f>
        <v>0</v>
      </c>
      <c r="AC199">
        <f>IF(INDIRECT(ADDRESS($D199+2,AC$2+1,,,"Instances"))="","",INDIRECT(ADDRESS($D199+2,AC$2+1,,,"Instances")))</f>
        <v>0</v>
      </c>
      <c r="AD199">
        <f>IFERROR(SMALL(AC5:AC343,ROW()-ROW($AD$5)+1),"")</f>
        <v>0</v>
      </c>
      <c r="AF199">
        <f>IFERROR(SUM(AD5:AD199),"")</f>
        <v>0</v>
      </c>
      <c r="AG199">
        <f>IF(INDIRECT(ADDRESS($D199+2,AG$2+1,,,"Instances"))="","",INDIRECT(ADDRESS($D199+2,AG$2+1,,,"Instances")))</f>
        <v>0</v>
      </c>
      <c r="AH199">
        <f>IFERROR(SMALL(AG5:AG343,ROW()-ROW($AH$5)+1),"")</f>
        <v>0</v>
      </c>
      <c r="AJ199">
        <f>IFERROR(SUM(AH5:AH199),"")</f>
        <v>0</v>
      </c>
      <c r="AL199">
        <v>195</v>
      </c>
      <c r="AM199" cm="1">
        <f t="array" ref="AM199">_xlfn.SWITCH(Charts!$B$3,"average", AVERAGE(INDIRECT(ADDRESS(194+3,AM$2+1,,,"Instances") &amp; ":" &amp; ADDRESS(194+3,AM$2+1))),"median", MEDIAN(INDIRECT(ADDRESS(194+3,AM$2+1,,,"Instances") &amp; ":" &amp; ADDRESS(194+3,AM$2+1))),"min", MIN(INDIRECT(ADDRESS(194+3,AM$2+1,,,"Instances") &amp; ":" &amp; ADDRESS(194+3,AM$2+1))),"max", MAX(INDIRECT(ADDRESS(194+3,AM$2+1,,,"Instances") &amp; ":" &amp; ADDRESS(194+3,AM$2+1))),"diff", MAX(INDIRECT(ADDRESS(194+3,AM$2+1,,,"Instances") &amp; ":" &amp; ADDRESS(194+3,AM$2+1)))-MIN(INDIRECT(ADDRESS(194+3,AM$2+1,,,"Instances") &amp; ":" &amp; ADDRESS(194+3,AM$2+1))))</f>
        <v>0</v>
      </c>
      <c r="AN199">
        <f>IFERROR(SMALL(AM5:AM343,ROW()-ROW($AN$5)+1),"")</f>
        <v>0</v>
      </c>
      <c r="AP199">
        <f>IFERROR(SUM(AN5:AN199),"")</f>
        <v>0</v>
      </c>
      <c r="AQ199" cm="1">
        <f t="array" ref="AQ199">_xlfn.SWITCH(Charts!$B$3,"average", AVERAGE(INDIRECT(ADDRESS(194+3,AQ$2+1,,,"Instances") &amp; ":" &amp; ADDRESS(194+3,AQ$2+1))),"median", MEDIAN(INDIRECT(ADDRESS(194+3,AQ$2+1,,,"Instances") &amp; ":" &amp; ADDRESS(194+3,AQ$2+1))),"min", MIN(INDIRECT(ADDRESS(194+3,AQ$2+1,,,"Instances") &amp; ":" &amp; ADDRESS(194+3,AQ$2+1))),"max", MAX(INDIRECT(ADDRESS(194+3,AQ$2+1,,,"Instances") &amp; ":" &amp; ADDRESS(194+3,AQ$2+1))),"diff", MAX(INDIRECT(ADDRESS(194+3,AQ$2+1,,,"Instances") &amp; ":" &amp; ADDRESS(194+3,AQ$2+1)))-MIN(INDIRECT(ADDRESS(194+3,AQ$2+1,,,"Instances") &amp; ":" &amp; ADDRESS(194+3,AQ$2+1))))</f>
        <v>0</v>
      </c>
      <c r="AR199">
        <f>IFERROR(SMALL(AQ5:AQ343,ROW()-ROW($AR$5)+1),"")</f>
        <v>0</v>
      </c>
      <c r="AT199">
        <f>IFERROR(SUM(AR5:AR199),"")</f>
        <v>0</v>
      </c>
      <c r="AU199" cm="1">
        <f t="array" ref="AU199">_xlfn.SWITCH(Charts!$B$3,"average", AVERAGE(INDIRECT(ADDRESS(194+3,AU$2+1,,,"Instances") &amp; ":" &amp; ADDRESS(194+3,AU$2+1))),"median", MEDIAN(INDIRECT(ADDRESS(194+3,AU$2+1,,,"Instances") &amp; ":" &amp; ADDRESS(194+3,AU$2+1))),"min", MIN(INDIRECT(ADDRESS(194+3,AU$2+1,,,"Instances") &amp; ":" &amp; ADDRESS(194+3,AU$2+1))),"max", MAX(INDIRECT(ADDRESS(194+3,AU$2+1,,,"Instances") &amp; ":" &amp; ADDRESS(194+3,AU$2+1))),"diff", MAX(INDIRECT(ADDRESS(194+3,AU$2+1,,,"Instances") &amp; ":" &amp; ADDRESS(194+3,AU$2+1)))-MIN(INDIRECT(ADDRESS(194+3,AU$2+1,,,"Instances") &amp; ":" &amp; ADDRESS(194+3,AU$2+1))))</f>
        <v>0</v>
      </c>
      <c r="AV199">
        <f>IFERROR(SMALL(AU5:AU343,ROW()-ROW($AV$5)+1),"")</f>
        <v>0</v>
      </c>
      <c r="AX199">
        <f>IFERROR(SUM(AV5:AV199),"")</f>
        <v>0</v>
      </c>
      <c r="AY199" cm="1">
        <f t="array" ref="AY199">_xlfn.SWITCH(Charts!$B$3,"average", AVERAGE(INDIRECT(ADDRESS(194+3,AY$2+1,,,"Instances") &amp; ":" &amp; ADDRESS(194+3,AY$2+1))),"median", MEDIAN(INDIRECT(ADDRESS(194+3,AY$2+1,,,"Instances") &amp; ":" &amp; ADDRESS(194+3,AY$2+1))),"min", MIN(INDIRECT(ADDRESS(194+3,AY$2+1,,,"Instances") &amp; ":" &amp; ADDRESS(194+3,AY$2+1))),"max", MAX(INDIRECT(ADDRESS(194+3,AY$2+1,,,"Instances") &amp; ":" &amp; ADDRESS(194+3,AY$2+1))),"diff", MAX(INDIRECT(ADDRESS(194+3,AY$2+1,,,"Instances") &amp; ":" &amp; ADDRESS(194+3,AY$2+1)))-MIN(INDIRECT(ADDRESS(194+3,AY$2+1,,,"Instances") &amp; ":" &amp; ADDRESS(194+3,AY$2+1))))</f>
        <v>0</v>
      </c>
      <c r="AZ199">
        <f>IFERROR(SMALL(AY5:AY343,ROW()-ROW($AZ$5)+1),"")</f>
        <v>0</v>
      </c>
      <c r="BB199">
        <f>IFERROR(SUM(AZ5:AZ199),"")</f>
        <v>0</v>
      </c>
      <c r="BC199" cm="1">
        <f t="array" ref="BC199">_xlfn.SWITCH(Charts!$B$3,"average", AVERAGE(INDIRECT(ADDRESS(194+3,BC$2+1,,,"Instances") &amp; ":" &amp; ADDRESS(194+3,BC$2+1))),"median", MEDIAN(INDIRECT(ADDRESS(194+3,BC$2+1,,,"Instances") &amp; ":" &amp; ADDRESS(194+3,BC$2+1))),"min", MIN(INDIRECT(ADDRESS(194+3,BC$2+1,,,"Instances") &amp; ":" &amp; ADDRESS(194+3,BC$2+1))),"max", MAX(INDIRECT(ADDRESS(194+3,BC$2+1,,,"Instances") &amp; ":" &amp; ADDRESS(194+3,BC$2+1))),"diff", MAX(INDIRECT(ADDRESS(194+3,BC$2+1,,,"Instances") &amp; ":" &amp; ADDRESS(194+3,BC$2+1)))-MIN(INDIRECT(ADDRESS(194+3,BC$2+1,,,"Instances") &amp; ":" &amp; ADDRESS(194+3,BC$2+1))))</f>
        <v>0</v>
      </c>
      <c r="BD199">
        <f>IFERROR(SMALL(BC5:BC343,ROW()-ROW($BD$5)+1),"")</f>
        <v>0</v>
      </c>
      <c r="BF199">
        <f>IFERROR(SUM(BD5:BD199),"")</f>
        <v>0</v>
      </c>
      <c r="BG199" cm="1">
        <f t="array" ref="BG199">_xlfn.SWITCH(Charts!$B$3,"average", AVERAGE(INDIRECT(ADDRESS(194+3,BG$2+1,,,"Instances") &amp; ":" &amp; ADDRESS(194+3,BG$2+1))),"median", MEDIAN(INDIRECT(ADDRESS(194+3,BG$2+1,,,"Instances") &amp; ":" &amp; ADDRESS(194+3,BG$2+1))),"min", MIN(INDIRECT(ADDRESS(194+3,BG$2+1,,,"Instances") &amp; ":" &amp; ADDRESS(194+3,BG$2+1))),"max", MAX(INDIRECT(ADDRESS(194+3,BG$2+1,,,"Instances") &amp; ":" &amp; ADDRESS(194+3,BG$2+1))),"diff", MAX(INDIRECT(ADDRESS(194+3,BG$2+1,,,"Instances") &amp; ":" &amp; ADDRESS(194+3,BG$2+1)))-MIN(INDIRECT(ADDRESS(194+3,BG$2+1,,,"Instances") &amp; ":" &amp; ADDRESS(194+3,BG$2+1))))</f>
        <v>0</v>
      </c>
      <c r="BH199">
        <f>IFERROR(SMALL(BG5:BG343,ROW()-ROW($BH$5)+1),"")</f>
        <v>0</v>
      </c>
      <c r="BJ199">
        <f>IFERROR(SUM(BH5:BH199),"")</f>
        <v>0</v>
      </c>
      <c r="BK199" cm="1">
        <f t="array" ref="BK199">_xlfn.SWITCH(Charts!$B$3,"average", AVERAGE(INDIRECT(ADDRESS(194+3,BK$2+1,,,"Instances") &amp; ":" &amp; ADDRESS(194+3,BK$2+1))),"median", MEDIAN(INDIRECT(ADDRESS(194+3,BK$2+1,,,"Instances") &amp; ":" &amp; ADDRESS(194+3,BK$2+1))),"min", MIN(INDIRECT(ADDRESS(194+3,BK$2+1,,,"Instances") &amp; ":" &amp; ADDRESS(194+3,BK$2+1))),"max", MAX(INDIRECT(ADDRESS(194+3,BK$2+1,,,"Instances") &amp; ":" &amp; ADDRESS(194+3,BK$2+1))),"diff", MAX(INDIRECT(ADDRESS(194+3,BK$2+1,,,"Instances") &amp; ":" &amp; ADDRESS(194+3,BK$2+1)))-MIN(INDIRECT(ADDRESS(194+3,BK$2+1,,,"Instances") &amp; ":" &amp; ADDRESS(194+3,BK$2+1))))</f>
        <v>0</v>
      </c>
      <c r="BL199">
        <f>IFERROR(SMALL(BK5:BK343,ROW()-ROW($BL$5)+1),"")</f>
        <v>0</v>
      </c>
      <c r="BN199">
        <f>IFERROR(SUM(BL5:BL199),"")</f>
        <v>0</v>
      </c>
      <c r="BO199" cm="1">
        <f t="array" ref="BO199">_xlfn.SWITCH(Charts!$B$3,"average", AVERAGE(INDIRECT(ADDRESS(194+3,BO$2+1,,,"Instances") &amp; ":" &amp; ADDRESS(194+3,BO$2+1))),"median", MEDIAN(INDIRECT(ADDRESS(194+3,BO$2+1,,,"Instances") &amp; ":" &amp; ADDRESS(194+3,BO$2+1))),"min", MIN(INDIRECT(ADDRESS(194+3,BO$2+1,,,"Instances") &amp; ":" &amp; ADDRESS(194+3,BO$2+1))),"max", MAX(INDIRECT(ADDRESS(194+3,BO$2+1,,,"Instances") &amp; ":" &amp; ADDRESS(194+3,BO$2+1))),"diff", MAX(INDIRECT(ADDRESS(194+3,BO$2+1,,,"Instances") &amp; ":" &amp; ADDRESS(194+3,BO$2+1)))-MIN(INDIRECT(ADDRESS(194+3,BO$2+1,,,"Instances") &amp; ":" &amp; ADDRESS(194+3,BO$2+1))))</f>
        <v>0</v>
      </c>
      <c r="BP199">
        <f>IFERROR(SMALL(BO5:BO343,ROW()-ROW($BP$5)+1),"")</f>
        <v>0</v>
      </c>
      <c r="BR199">
        <f>IFERROR(SUM(BP5:BP199),"")</f>
        <v>0</v>
      </c>
      <c r="BU199">
        <f>IF(Charts!$B$3="none",E1901,IF(AM1901="",NA(),AM1901))</f>
        <v>0</v>
      </c>
      <c r="BV199">
        <f>IF(Charts!$B$3="none",F1901,IF(AN1901="",NA(),AN1901))</f>
        <v>0</v>
      </c>
      <c r="BW199">
        <f>IF(Charts!$B$3="none",G1901,IF(AO1901="",NA(),AO1901))</f>
        <v>0</v>
      </c>
      <c r="BX199">
        <f>IF(Charts!$B$3="none",H1901,IF(AP1901="",NA(),AP1901))</f>
        <v>0</v>
      </c>
      <c r="BY199">
        <f>IF(Charts!$B$3="none",I1901,IF(AQ1901="",NA(),AQ1901))</f>
        <v>0</v>
      </c>
      <c r="BZ199">
        <f>IF(Charts!$B$3="none",J1901,IF(AR1901="",NA(),AR1901))</f>
        <v>0</v>
      </c>
      <c r="CA199">
        <f>IF(Charts!$B$3="none",K1901,IF(AS1901="",NA(),AS1901))</f>
        <v>0</v>
      </c>
      <c r="CB199">
        <f>IF(Charts!$B$3="none",L1901,IF(AT1901="",NA(),AT1901))</f>
        <v>0</v>
      </c>
      <c r="CC199">
        <f>IF(Charts!$B$3="none",M1901,IF(AU1901="",NA(),AU1901))</f>
        <v>0</v>
      </c>
      <c r="CD199">
        <f>IF(Charts!$B$3="none",N1901,IF(AV1901="",NA(),AV1901))</f>
        <v>0</v>
      </c>
      <c r="CE199">
        <f>IF(Charts!$B$3="none",O1901,IF(AW1901="",NA(),AW1901))</f>
        <v>0</v>
      </c>
      <c r="CF199">
        <f>IF(Charts!$B$3="none",P1901,IF(AX1901="",NA(),AX1901))</f>
        <v>0</v>
      </c>
      <c r="CG199">
        <f>IF(Charts!$B$3="none",Q1901,IF(AY1901="",NA(),AY1901))</f>
        <v>0</v>
      </c>
      <c r="CH199">
        <f>IF(Charts!$B$3="none",R1901,IF(AZ1901="",NA(),AZ1901))</f>
        <v>0</v>
      </c>
      <c r="CI199">
        <f>IF(Charts!$B$3="none",S1901,IF(BA1901="",NA(),BA1901))</f>
        <v>0</v>
      </c>
      <c r="CJ199">
        <f>IF(Charts!$B$3="none",T1901,IF(BB1901="",NA(),BB1901))</f>
        <v>0</v>
      </c>
      <c r="CK199">
        <f>IF(Charts!$B$3="none",U1901,IF(BC1901="",NA(),BC1901))</f>
        <v>0</v>
      </c>
      <c r="CL199">
        <f>IF(Charts!$B$3="none",V1901,IF(BD1901="",NA(),BD1901))</f>
        <v>0</v>
      </c>
      <c r="CM199">
        <f>IF(Charts!$B$3="none",W1901,IF(BE1901="",NA(),BE1901))</f>
        <v>0</v>
      </c>
      <c r="CN199">
        <f>IF(Charts!$B$3="none",X1901,IF(BF1901="",NA(),BF1901))</f>
        <v>0</v>
      </c>
      <c r="CO199">
        <f>IF(Charts!$B$3="none",Y1901,IF(BG1901="",NA(),BG1901))</f>
        <v>0</v>
      </c>
      <c r="CP199">
        <f>IF(Charts!$B$3="none",Z1901,IF(BH1901="",NA(),BH1901))</f>
        <v>0</v>
      </c>
      <c r="CQ199">
        <f>IF(Charts!$B$3="none",AA1901,IF(BI1901="",NA(),BI1901))</f>
        <v>0</v>
      </c>
      <c r="CR199">
        <f>IF(Charts!$B$3="none",AB1901,IF(BJ1901="",NA(),BJ1901))</f>
        <v>0</v>
      </c>
      <c r="CS199">
        <f>IF(Charts!$B$3="none",AC1901,IF(BK1901="",NA(),BK1901))</f>
        <v>0</v>
      </c>
      <c r="CT199">
        <f>IF(Charts!$B$3="none",AD1901,IF(BL1901="",NA(),BL1901))</f>
        <v>0</v>
      </c>
      <c r="CU199">
        <f>IF(Charts!$B$3="none",AE1901,IF(BM1901="",NA(),BM1901))</f>
        <v>0</v>
      </c>
      <c r="CV199">
        <f>IF(Charts!$B$3="none",AF1901,IF(BN1901="",NA(),BN1901))</f>
        <v>0</v>
      </c>
      <c r="CW199">
        <f>IF(Charts!$B$3="none",AG1901,IF(BO1901="",NA(),BO1901))</f>
        <v>0</v>
      </c>
      <c r="CX199">
        <f>IF(Charts!$B$3="none",AH1901,IF(BP1901="",NA(),BP1901))</f>
        <v>0</v>
      </c>
      <c r="CY199">
        <f>IF(Charts!$B$3="none",AI1901,IF(BQ1901="",NA(),BQ1901))</f>
        <v>0</v>
      </c>
      <c r="CZ199">
        <f>IF(Charts!$B$3="none",AJ1901,IF(BR1901="",NA(),BR1901))</f>
        <v>0</v>
      </c>
    </row>
    <row r="200" spans="4:104">
      <c r="D200">
        <v>196</v>
      </c>
      <c r="E200">
        <f>IF(INDIRECT(ADDRESS($D200+2,E$2+1,,,"Instances"))="","",INDIRECT(ADDRESS($D200+2,E$2+1,,,"Instances")))</f>
        <v>0</v>
      </c>
      <c r="F200">
        <f>IFERROR(SMALL(E5:E343,ROW()-ROW($F$5)+1),"")</f>
        <v>0</v>
      </c>
      <c r="H200">
        <f>IFERROR(SUM(F5:F200),"")</f>
        <v>0</v>
      </c>
      <c r="I200">
        <f>IF(INDIRECT(ADDRESS($D200+2,I$2+1,,,"Instances"))="","",INDIRECT(ADDRESS($D200+2,I$2+1,,,"Instances")))</f>
        <v>0</v>
      </c>
      <c r="J200">
        <f>IFERROR(SMALL(I5:I343,ROW()-ROW($J$5)+1),"")</f>
        <v>0</v>
      </c>
      <c r="L200">
        <f>IFERROR(SUM(J5:J200),"")</f>
        <v>0</v>
      </c>
      <c r="M200">
        <f>IF(INDIRECT(ADDRESS($D200+2,M$2+1,,,"Instances"))="","",INDIRECT(ADDRESS($D200+2,M$2+1,,,"Instances")))</f>
        <v>0</v>
      </c>
      <c r="N200">
        <f>IFERROR(SMALL(M5:M343,ROW()-ROW($N$5)+1),"")</f>
        <v>0</v>
      </c>
      <c r="P200">
        <f>IFERROR(SUM(N5:N200),"")</f>
        <v>0</v>
      </c>
      <c r="Q200">
        <f>IF(INDIRECT(ADDRESS($D200+2,Q$2+1,,,"Instances"))="","",INDIRECT(ADDRESS($D200+2,Q$2+1,,,"Instances")))</f>
        <v>0</v>
      </c>
      <c r="R200">
        <f>IFERROR(SMALL(Q5:Q343,ROW()-ROW($R$5)+1),"")</f>
        <v>0</v>
      </c>
      <c r="T200">
        <f>IFERROR(SUM(R5:R200),"")</f>
        <v>0</v>
      </c>
      <c r="U200">
        <f>IF(INDIRECT(ADDRESS($D200+2,U$2+1,,,"Instances"))="","",INDIRECT(ADDRESS($D200+2,U$2+1,,,"Instances")))</f>
        <v>0</v>
      </c>
      <c r="V200">
        <f>IFERROR(SMALL(U5:U343,ROW()-ROW($V$5)+1),"")</f>
        <v>0</v>
      </c>
      <c r="X200">
        <f>IFERROR(SUM(V5:V200),"")</f>
        <v>0</v>
      </c>
      <c r="Y200">
        <f>IF(INDIRECT(ADDRESS($D200+2,Y$2+1,,,"Instances"))="","",INDIRECT(ADDRESS($D200+2,Y$2+1,,,"Instances")))</f>
        <v>0</v>
      </c>
      <c r="Z200">
        <f>IFERROR(SMALL(Y5:Y343,ROW()-ROW($Z$5)+1),"")</f>
        <v>0</v>
      </c>
      <c r="AB200">
        <f>IFERROR(SUM(Z5:Z200),"")</f>
        <v>0</v>
      </c>
      <c r="AC200">
        <f>IF(INDIRECT(ADDRESS($D200+2,AC$2+1,,,"Instances"))="","",INDIRECT(ADDRESS($D200+2,AC$2+1,,,"Instances")))</f>
        <v>0</v>
      </c>
      <c r="AD200">
        <f>IFERROR(SMALL(AC5:AC343,ROW()-ROW($AD$5)+1),"")</f>
        <v>0</v>
      </c>
      <c r="AF200">
        <f>IFERROR(SUM(AD5:AD200),"")</f>
        <v>0</v>
      </c>
      <c r="AG200">
        <f>IF(INDIRECT(ADDRESS($D200+2,AG$2+1,,,"Instances"))="","",INDIRECT(ADDRESS($D200+2,AG$2+1,,,"Instances")))</f>
        <v>0</v>
      </c>
      <c r="AH200">
        <f>IFERROR(SMALL(AG5:AG343,ROW()-ROW($AH$5)+1),"")</f>
        <v>0</v>
      </c>
      <c r="AJ200">
        <f>IFERROR(SUM(AH5:AH200),"")</f>
        <v>0</v>
      </c>
      <c r="AL200">
        <v>196</v>
      </c>
      <c r="AM200" cm="1">
        <f t="array" ref="AM200">_xlfn.SWITCH(Charts!$B$3,"average", AVERAGE(INDIRECT(ADDRESS(195+3,AM$2+1,,,"Instances") &amp; ":" &amp; ADDRESS(195+3,AM$2+1))),"median", MEDIAN(INDIRECT(ADDRESS(195+3,AM$2+1,,,"Instances") &amp; ":" &amp; ADDRESS(195+3,AM$2+1))),"min", MIN(INDIRECT(ADDRESS(195+3,AM$2+1,,,"Instances") &amp; ":" &amp; ADDRESS(195+3,AM$2+1))),"max", MAX(INDIRECT(ADDRESS(195+3,AM$2+1,,,"Instances") &amp; ":" &amp; ADDRESS(195+3,AM$2+1))),"diff", MAX(INDIRECT(ADDRESS(195+3,AM$2+1,,,"Instances") &amp; ":" &amp; ADDRESS(195+3,AM$2+1)))-MIN(INDIRECT(ADDRESS(195+3,AM$2+1,,,"Instances") &amp; ":" &amp; ADDRESS(195+3,AM$2+1))))</f>
        <v>0</v>
      </c>
      <c r="AN200">
        <f>IFERROR(SMALL(AM5:AM343,ROW()-ROW($AN$5)+1),"")</f>
        <v>0</v>
      </c>
      <c r="AP200">
        <f>IFERROR(SUM(AN5:AN200),"")</f>
        <v>0</v>
      </c>
      <c r="AQ200" cm="1">
        <f t="array" ref="AQ200">_xlfn.SWITCH(Charts!$B$3,"average", AVERAGE(INDIRECT(ADDRESS(195+3,AQ$2+1,,,"Instances") &amp; ":" &amp; ADDRESS(195+3,AQ$2+1))),"median", MEDIAN(INDIRECT(ADDRESS(195+3,AQ$2+1,,,"Instances") &amp; ":" &amp; ADDRESS(195+3,AQ$2+1))),"min", MIN(INDIRECT(ADDRESS(195+3,AQ$2+1,,,"Instances") &amp; ":" &amp; ADDRESS(195+3,AQ$2+1))),"max", MAX(INDIRECT(ADDRESS(195+3,AQ$2+1,,,"Instances") &amp; ":" &amp; ADDRESS(195+3,AQ$2+1))),"diff", MAX(INDIRECT(ADDRESS(195+3,AQ$2+1,,,"Instances") &amp; ":" &amp; ADDRESS(195+3,AQ$2+1)))-MIN(INDIRECT(ADDRESS(195+3,AQ$2+1,,,"Instances") &amp; ":" &amp; ADDRESS(195+3,AQ$2+1))))</f>
        <v>0</v>
      </c>
      <c r="AR200">
        <f>IFERROR(SMALL(AQ5:AQ343,ROW()-ROW($AR$5)+1),"")</f>
        <v>0</v>
      </c>
      <c r="AT200">
        <f>IFERROR(SUM(AR5:AR200),"")</f>
        <v>0</v>
      </c>
      <c r="AU200" cm="1">
        <f t="array" ref="AU200">_xlfn.SWITCH(Charts!$B$3,"average", AVERAGE(INDIRECT(ADDRESS(195+3,AU$2+1,,,"Instances") &amp; ":" &amp; ADDRESS(195+3,AU$2+1))),"median", MEDIAN(INDIRECT(ADDRESS(195+3,AU$2+1,,,"Instances") &amp; ":" &amp; ADDRESS(195+3,AU$2+1))),"min", MIN(INDIRECT(ADDRESS(195+3,AU$2+1,,,"Instances") &amp; ":" &amp; ADDRESS(195+3,AU$2+1))),"max", MAX(INDIRECT(ADDRESS(195+3,AU$2+1,,,"Instances") &amp; ":" &amp; ADDRESS(195+3,AU$2+1))),"diff", MAX(INDIRECT(ADDRESS(195+3,AU$2+1,,,"Instances") &amp; ":" &amp; ADDRESS(195+3,AU$2+1)))-MIN(INDIRECT(ADDRESS(195+3,AU$2+1,,,"Instances") &amp; ":" &amp; ADDRESS(195+3,AU$2+1))))</f>
        <v>0</v>
      </c>
      <c r="AV200">
        <f>IFERROR(SMALL(AU5:AU343,ROW()-ROW($AV$5)+1),"")</f>
        <v>0</v>
      </c>
      <c r="AX200">
        <f>IFERROR(SUM(AV5:AV200),"")</f>
        <v>0</v>
      </c>
      <c r="AY200" cm="1">
        <f t="array" ref="AY200">_xlfn.SWITCH(Charts!$B$3,"average", AVERAGE(INDIRECT(ADDRESS(195+3,AY$2+1,,,"Instances") &amp; ":" &amp; ADDRESS(195+3,AY$2+1))),"median", MEDIAN(INDIRECT(ADDRESS(195+3,AY$2+1,,,"Instances") &amp; ":" &amp; ADDRESS(195+3,AY$2+1))),"min", MIN(INDIRECT(ADDRESS(195+3,AY$2+1,,,"Instances") &amp; ":" &amp; ADDRESS(195+3,AY$2+1))),"max", MAX(INDIRECT(ADDRESS(195+3,AY$2+1,,,"Instances") &amp; ":" &amp; ADDRESS(195+3,AY$2+1))),"diff", MAX(INDIRECT(ADDRESS(195+3,AY$2+1,,,"Instances") &amp; ":" &amp; ADDRESS(195+3,AY$2+1)))-MIN(INDIRECT(ADDRESS(195+3,AY$2+1,,,"Instances") &amp; ":" &amp; ADDRESS(195+3,AY$2+1))))</f>
        <v>0</v>
      </c>
      <c r="AZ200">
        <f>IFERROR(SMALL(AY5:AY343,ROW()-ROW($AZ$5)+1),"")</f>
        <v>0</v>
      </c>
      <c r="BB200">
        <f>IFERROR(SUM(AZ5:AZ200),"")</f>
        <v>0</v>
      </c>
      <c r="BC200" cm="1">
        <f t="array" ref="BC200">_xlfn.SWITCH(Charts!$B$3,"average", AVERAGE(INDIRECT(ADDRESS(195+3,BC$2+1,,,"Instances") &amp; ":" &amp; ADDRESS(195+3,BC$2+1))),"median", MEDIAN(INDIRECT(ADDRESS(195+3,BC$2+1,,,"Instances") &amp; ":" &amp; ADDRESS(195+3,BC$2+1))),"min", MIN(INDIRECT(ADDRESS(195+3,BC$2+1,,,"Instances") &amp; ":" &amp; ADDRESS(195+3,BC$2+1))),"max", MAX(INDIRECT(ADDRESS(195+3,BC$2+1,,,"Instances") &amp; ":" &amp; ADDRESS(195+3,BC$2+1))),"diff", MAX(INDIRECT(ADDRESS(195+3,BC$2+1,,,"Instances") &amp; ":" &amp; ADDRESS(195+3,BC$2+1)))-MIN(INDIRECT(ADDRESS(195+3,BC$2+1,,,"Instances") &amp; ":" &amp; ADDRESS(195+3,BC$2+1))))</f>
        <v>0</v>
      </c>
      <c r="BD200">
        <f>IFERROR(SMALL(BC5:BC343,ROW()-ROW($BD$5)+1),"")</f>
        <v>0</v>
      </c>
      <c r="BF200">
        <f>IFERROR(SUM(BD5:BD200),"")</f>
        <v>0</v>
      </c>
      <c r="BG200" cm="1">
        <f t="array" ref="BG200">_xlfn.SWITCH(Charts!$B$3,"average", AVERAGE(INDIRECT(ADDRESS(195+3,BG$2+1,,,"Instances") &amp; ":" &amp; ADDRESS(195+3,BG$2+1))),"median", MEDIAN(INDIRECT(ADDRESS(195+3,BG$2+1,,,"Instances") &amp; ":" &amp; ADDRESS(195+3,BG$2+1))),"min", MIN(INDIRECT(ADDRESS(195+3,BG$2+1,,,"Instances") &amp; ":" &amp; ADDRESS(195+3,BG$2+1))),"max", MAX(INDIRECT(ADDRESS(195+3,BG$2+1,,,"Instances") &amp; ":" &amp; ADDRESS(195+3,BG$2+1))),"diff", MAX(INDIRECT(ADDRESS(195+3,BG$2+1,,,"Instances") &amp; ":" &amp; ADDRESS(195+3,BG$2+1)))-MIN(INDIRECT(ADDRESS(195+3,BG$2+1,,,"Instances") &amp; ":" &amp; ADDRESS(195+3,BG$2+1))))</f>
        <v>0</v>
      </c>
      <c r="BH200">
        <f>IFERROR(SMALL(BG5:BG343,ROW()-ROW($BH$5)+1),"")</f>
        <v>0</v>
      </c>
      <c r="BJ200">
        <f>IFERROR(SUM(BH5:BH200),"")</f>
        <v>0</v>
      </c>
      <c r="BK200" cm="1">
        <f t="array" ref="BK200">_xlfn.SWITCH(Charts!$B$3,"average", AVERAGE(INDIRECT(ADDRESS(195+3,BK$2+1,,,"Instances") &amp; ":" &amp; ADDRESS(195+3,BK$2+1))),"median", MEDIAN(INDIRECT(ADDRESS(195+3,BK$2+1,,,"Instances") &amp; ":" &amp; ADDRESS(195+3,BK$2+1))),"min", MIN(INDIRECT(ADDRESS(195+3,BK$2+1,,,"Instances") &amp; ":" &amp; ADDRESS(195+3,BK$2+1))),"max", MAX(INDIRECT(ADDRESS(195+3,BK$2+1,,,"Instances") &amp; ":" &amp; ADDRESS(195+3,BK$2+1))),"diff", MAX(INDIRECT(ADDRESS(195+3,BK$2+1,,,"Instances") &amp; ":" &amp; ADDRESS(195+3,BK$2+1)))-MIN(INDIRECT(ADDRESS(195+3,BK$2+1,,,"Instances") &amp; ":" &amp; ADDRESS(195+3,BK$2+1))))</f>
        <v>0</v>
      </c>
      <c r="BL200">
        <f>IFERROR(SMALL(BK5:BK343,ROW()-ROW($BL$5)+1),"")</f>
        <v>0</v>
      </c>
      <c r="BN200">
        <f>IFERROR(SUM(BL5:BL200),"")</f>
        <v>0</v>
      </c>
      <c r="BO200" cm="1">
        <f t="array" ref="BO200">_xlfn.SWITCH(Charts!$B$3,"average", AVERAGE(INDIRECT(ADDRESS(195+3,BO$2+1,,,"Instances") &amp; ":" &amp; ADDRESS(195+3,BO$2+1))),"median", MEDIAN(INDIRECT(ADDRESS(195+3,BO$2+1,,,"Instances") &amp; ":" &amp; ADDRESS(195+3,BO$2+1))),"min", MIN(INDIRECT(ADDRESS(195+3,BO$2+1,,,"Instances") &amp; ":" &amp; ADDRESS(195+3,BO$2+1))),"max", MAX(INDIRECT(ADDRESS(195+3,BO$2+1,,,"Instances") &amp; ":" &amp; ADDRESS(195+3,BO$2+1))),"diff", MAX(INDIRECT(ADDRESS(195+3,BO$2+1,,,"Instances") &amp; ":" &amp; ADDRESS(195+3,BO$2+1)))-MIN(INDIRECT(ADDRESS(195+3,BO$2+1,,,"Instances") &amp; ":" &amp; ADDRESS(195+3,BO$2+1))))</f>
        <v>0</v>
      </c>
      <c r="BP200">
        <f>IFERROR(SMALL(BO5:BO343,ROW()-ROW($BP$5)+1),"")</f>
        <v>0</v>
      </c>
      <c r="BR200">
        <f>IFERROR(SUM(BP5:BP200),"")</f>
        <v>0</v>
      </c>
      <c r="BU200">
        <f>IF(Charts!$B$3="none",E1902,IF(AM1902="",NA(),AM1902))</f>
        <v>0</v>
      </c>
      <c r="BV200">
        <f>IF(Charts!$B$3="none",F1902,IF(AN1902="",NA(),AN1902))</f>
        <v>0</v>
      </c>
      <c r="BW200">
        <f>IF(Charts!$B$3="none",G1902,IF(AO1902="",NA(),AO1902))</f>
        <v>0</v>
      </c>
      <c r="BX200">
        <f>IF(Charts!$B$3="none",H1902,IF(AP1902="",NA(),AP1902))</f>
        <v>0</v>
      </c>
      <c r="BY200">
        <f>IF(Charts!$B$3="none",I1902,IF(AQ1902="",NA(),AQ1902))</f>
        <v>0</v>
      </c>
      <c r="BZ200">
        <f>IF(Charts!$B$3="none",J1902,IF(AR1902="",NA(),AR1902))</f>
        <v>0</v>
      </c>
      <c r="CA200">
        <f>IF(Charts!$B$3="none",K1902,IF(AS1902="",NA(),AS1902))</f>
        <v>0</v>
      </c>
      <c r="CB200">
        <f>IF(Charts!$B$3="none",L1902,IF(AT1902="",NA(),AT1902))</f>
        <v>0</v>
      </c>
      <c r="CC200">
        <f>IF(Charts!$B$3="none",M1902,IF(AU1902="",NA(),AU1902))</f>
        <v>0</v>
      </c>
      <c r="CD200">
        <f>IF(Charts!$B$3="none",N1902,IF(AV1902="",NA(),AV1902))</f>
        <v>0</v>
      </c>
      <c r="CE200">
        <f>IF(Charts!$B$3="none",O1902,IF(AW1902="",NA(),AW1902))</f>
        <v>0</v>
      </c>
      <c r="CF200">
        <f>IF(Charts!$B$3="none",P1902,IF(AX1902="",NA(),AX1902))</f>
        <v>0</v>
      </c>
      <c r="CG200">
        <f>IF(Charts!$B$3="none",Q1902,IF(AY1902="",NA(),AY1902))</f>
        <v>0</v>
      </c>
      <c r="CH200">
        <f>IF(Charts!$B$3="none",R1902,IF(AZ1902="",NA(),AZ1902))</f>
        <v>0</v>
      </c>
      <c r="CI200">
        <f>IF(Charts!$B$3="none",S1902,IF(BA1902="",NA(),BA1902))</f>
        <v>0</v>
      </c>
      <c r="CJ200">
        <f>IF(Charts!$B$3="none",T1902,IF(BB1902="",NA(),BB1902))</f>
        <v>0</v>
      </c>
      <c r="CK200">
        <f>IF(Charts!$B$3="none",U1902,IF(BC1902="",NA(),BC1902))</f>
        <v>0</v>
      </c>
      <c r="CL200">
        <f>IF(Charts!$B$3="none",V1902,IF(BD1902="",NA(),BD1902))</f>
        <v>0</v>
      </c>
      <c r="CM200">
        <f>IF(Charts!$B$3="none",W1902,IF(BE1902="",NA(),BE1902))</f>
        <v>0</v>
      </c>
      <c r="CN200">
        <f>IF(Charts!$B$3="none",X1902,IF(BF1902="",NA(),BF1902))</f>
        <v>0</v>
      </c>
      <c r="CO200">
        <f>IF(Charts!$B$3="none",Y1902,IF(BG1902="",NA(),BG1902))</f>
        <v>0</v>
      </c>
      <c r="CP200">
        <f>IF(Charts!$B$3="none",Z1902,IF(BH1902="",NA(),BH1902))</f>
        <v>0</v>
      </c>
      <c r="CQ200">
        <f>IF(Charts!$B$3="none",AA1902,IF(BI1902="",NA(),BI1902))</f>
        <v>0</v>
      </c>
      <c r="CR200">
        <f>IF(Charts!$B$3="none",AB1902,IF(BJ1902="",NA(),BJ1902))</f>
        <v>0</v>
      </c>
      <c r="CS200">
        <f>IF(Charts!$B$3="none",AC1902,IF(BK1902="",NA(),BK1902))</f>
        <v>0</v>
      </c>
      <c r="CT200">
        <f>IF(Charts!$B$3="none",AD1902,IF(BL1902="",NA(),BL1902))</f>
        <v>0</v>
      </c>
      <c r="CU200">
        <f>IF(Charts!$B$3="none",AE1902,IF(BM1902="",NA(),BM1902))</f>
        <v>0</v>
      </c>
      <c r="CV200">
        <f>IF(Charts!$B$3="none",AF1902,IF(BN1902="",NA(),BN1902))</f>
        <v>0</v>
      </c>
      <c r="CW200">
        <f>IF(Charts!$B$3="none",AG1902,IF(BO1902="",NA(),BO1902))</f>
        <v>0</v>
      </c>
      <c r="CX200">
        <f>IF(Charts!$B$3="none",AH1902,IF(BP1902="",NA(),BP1902))</f>
        <v>0</v>
      </c>
      <c r="CY200">
        <f>IF(Charts!$B$3="none",AI1902,IF(BQ1902="",NA(),BQ1902))</f>
        <v>0</v>
      </c>
      <c r="CZ200">
        <f>IF(Charts!$B$3="none",AJ1902,IF(BR1902="",NA(),BR1902))</f>
        <v>0</v>
      </c>
    </row>
    <row r="201" spans="4:104">
      <c r="D201">
        <v>197</v>
      </c>
      <c r="E201">
        <f>IF(INDIRECT(ADDRESS($D201+2,E$2+1,,,"Instances"))="","",INDIRECT(ADDRESS($D201+2,E$2+1,,,"Instances")))</f>
        <v>0</v>
      </c>
      <c r="F201">
        <f>IFERROR(SMALL(E5:E343,ROW()-ROW($F$5)+1),"")</f>
        <v>0</v>
      </c>
      <c r="H201">
        <f>IFERROR(SUM(F5:F201),"")</f>
        <v>0</v>
      </c>
      <c r="I201">
        <f>IF(INDIRECT(ADDRESS($D201+2,I$2+1,,,"Instances"))="","",INDIRECT(ADDRESS($D201+2,I$2+1,,,"Instances")))</f>
        <v>0</v>
      </c>
      <c r="J201">
        <f>IFERROR(SMALL(I5:I343,ROW()-ROW($J$5)+1),"")</f>
        <v>0</v>
      </c>
      <c r="L201">
        <f>IFERROR(SUM(J5:J201),"")</f>
        <v>0</v>
      </c>
      <c r="M201">
        <f>IF(INDIRECT(ADDRESS($D201+2,M$2+1,,,"Instances"))="","",INDIRECT(ADDRESS($D201+2,M$2+1,,,"Instances")))</f>
        <v>0</v>
      </c>
      <c r="N201">
        <f>IFERROR(SMALL(M5:M343,ROW()-ROW($N$5)+1),"")</f>
        <v>0</v>
      </c>
      <c r="P201">
        <f>IFERROR(SUM(N5:N201),"")</f>
        <v>0</v>
      </c>
      <c r="Q201">
        <f>IF(INDIRECT(ADDRESS($D201+2,Q$2+1,,,"Instances"))="","",INDIRECT(ADDRESS($D201+2,Q$2+1,,,"Instances")))</f>
        <v>0</v>
      </c>
      <c r="R201">
        <f>IFERROR(SMALL(Q5:Q343,ROW()-ROW($R$5)+1),"")</f>
        <v>0</v>
      </c>
      <c r="T201">
        <f>IFERROR(SUM(R5:R201),"")</f>
        <v>0</v>
      </c>
      <c r="U201">
        <f>IF(INDIRECT(ADDRESS($D201+2,U$2+1,,,"Instances"))="","",INDIRECT(ADDRESS($D201+2,U$2+1,,,"Instances")))</f>
        <v>0</v>
      </c>
      <c r="V201">
        <f>IFERROR(SMALL(U5:U343,ROW()-ROW($V$5)+1),"")</f>
        <v>0</v>
      </c>
      <c r="X201">
        <f>IFERROR(SUM(V5:V201),"")</f>
        <v>0</v>
      </c>
      <c r="Y201">
        <f>IF(INDIRECT(ADDRESS($D201+2,Y$2+1,,,"Instances"))="","",INDIRECT(ADDRESS($D201+2,Y$2+1,,,"Instances")))</f>
        <v>0</v>
      </c>
      <c r="Z201">
        <f>IFERROR(SMALL(Y5:Y343,ROW()-ROW($Z$5)+1),"")</f>
        <v>0</v>
      </c>
      <c r="AB201">
        <f>IFERROR(SUM(Z5:Z201),"")</f>
        <v>0</v>
      </c>
      <c r="AC201">
        <f>IF(INDIRECT(ADDRESS($D201+2,AC$2+1,,,"Instances"))="","",INDIRECT(ADDRESS($D201+2,AC$2+1,,,"Instances")))</f>
        <v>0</v>
      </c>
      <c r="AD201">
        <f>IFERROR(SMALL(AC5:AC343,ROW()-ROW($AD$5)+1),"")</f>
        <v>0</v>
      </c>
      <c r="AF201">
        <f>IFERROR(SUM(AD5:AD201),"")</f>
        <v>0</v>
      </c>
      <c r="AG201">
        <f>IF(INDIRECT(ADDRESS($D201+2,AG$2+1,,,"Instances"))="","",INDIRECT(ADDRESS($D201+2,AG$2+1,,,"Instances")))</f>
        <v>0</v>
      </c>
      <c r="AH201">
        <f>IFERROR(SMALL(AG5:AG343,ROW()-ROW($AH$5)+1),"")</f>
        <v>0</v>
      </c>
      <c r="AJ201">
        <f>IFERROR(SUM(AH5:AH201),"")</f>
        <v>0</v>
      </c>
      <c r="AL201">
        <v>197</v>
      </c>
      <c r="AM201" cm="1">
        <f t="array" ref="AM201">_xlfn.SWITCH(Charts!$B$3,"average", AVERAGE(INDIRECT(ADDRESS(196+3,AM$2+1,,,"Instances") &amp; ":" &amp; ADDRESS(196+3,AM$2+1))),"median", MEDIAN(INDIRECT(ADDRESS(196+3,AM$2+1,,,"Instances") &amp; ":" &amp; ADDRESS(196+3,AM$2+1))),"min", MIN(INDIRECT(ADDRESS(196+3,AM$2+1,,,"Instances") &amp; ":" &amp; ADDRESS(196+3,AM$2+1))),"max", MAX(INDIRECT(ADDRESS(196+3,AM$2+1,,,"Instances") &amp; ":" &amp; ADDRESS(196+3,AM$2+1))),"diff", MAX(INDIRECT(ADDRESS(196+3,AM$2+1,,,"Instances") &amp; ":" &amp; ADDRESS(196+3,AM$2+1)))-MIN(INDIRECT(ADDRESS(196+3,AM$2+1,,,"Instances") &amp; ":" &amp; ADDRESS(196+3,AM$2+1))))</f>
        <v>0</v>
      </c>
      <c r="AN201">
        <f>IFERROR(SMALL(AM5:AM343,ROW()-ROW($AN$5)+1),"")</f>
        <v>0</v>
      </c>
      <c r="AP201">
        <f>IFERROR(SUM(AN5:AN201),"")</f>
        <v>0</v>
      </c>
      <c r="AQ201" cm="1">
        <f t="array" ref="AQ201">_xlfn.SWITCH(Charts!$B$3,"average", AVERAGE(INDIRECT(ADDRESS(196+3,AQ$2+1,,,"Instances") &amp; ":" &amp; ADDRESS(196+3,AQ$2+1))),"median", MEDIAN(INDIRECT(ADDRESS(196+3,AQ$2+1,,,"Instances") &amp; ":" &amp; ADDRESS(196+3,AQ$2+1))),"min", MIN(INDIRECT(ADDRESS(196+3,AQ$2+1,,,"Instances") &amp; ":" &amp; ADDRESS(196+3,AQ$2+1))),"max", MAX(INDIRECT(ADDRESS(196+3,AQ$2+1,,,"Instances") &amp; ":" &amp; ADDRESS(196+3,AQ$2+1))),"diff", MAX(INDIRECT(ADDRESS(196+3,AQ$2+1,,,"Instances") &amp; ":" &amp; ADDRESS(196+3,AQ$2+1)))-MIN(INDIRECT(ADDRESS(196+3,AQ$2+1,,,"Instances") &amp; ":" &amp; ADDRESS(196+3,AQ$2+1))))</f>
        <v>0</v>
      </c>
      <c r="AR201">
        <f>IFERROR(SMALL(AQ5:AQ343,ROW()-ROW($AR$5)+1),"")</f>
        <v>0</v>
      </c>
      <c r="AT201">
        <f>IFERROR(SUM(AR5:AR201),"")</f>
        <v>0</v>
      </c>
      <c r="AU201" cm="1">
        <f t="array" ref="AU201">_xlfn.SWITCH(Charts!$B$3,"average", AVERAGE(INDIRECT(ADDRESS(196+3,AU$2+1,,,"Instances") &amp; ":" &amp; ADDRESS(196+3,AU$2+1))),"median", MEDIAN(INDIRECT(ADDRESS(196+3,AU$2+1,,,"Instances") &amp; ":" &amp; ADDRESS(196+3,AU$2+1))),"min", MIN(INDIRECT(ADDRESS(196+3,AU$2+1,,,"Instances") &amp; ":" &amp; ADDRESS(196+3,AU$2+1))),"max", MAX(INDIRECT(ADDRESS(196+3,AU$2+1,,,"Instances") &amp; ":" &amp; ADDRESS(196+3,AU$2+1))),"diff", MAX(INDIRECT(ADDRESS(196+3,AU$2+1,,,"Instances") &amp; ":" &amp; ADDRESS(196+3,AU$2+1)))-MIN(INDIRECT(ADDRESS(196+3,AU$2+1,,,"Instances") &amp; ":" &amp; ADDRESS(196+3,AU$2+1))))</f>
        <v>0</v>
      </c>
      <c r="AV201">
        <f>IFERROR(SMALL(AU5:AU343,ROW()-ROW($AV$5)+1),"")</f>
        <v>0</v>
      </c>
      <c r="AX201">
        <f>IFERROR(SUM(AV5:AV201),"")</f>
        <v>0</v>
      </c>
      <c r="AY201" cm="1">
        <f t="array" ref="AY201">_xlfn.SWITCH(Charts!$B$3,"average", AVERAGE(INDIRECT(ADDRESS(196+3,AY$2+1,,,"Instances") &amp; ":" &amp; ADDRESS(196+3,AY$2+1))),"median", MEDIAN(INDIRECT(ADDRESS(196+3,AY$2+1,,,"Instances") &amp; ":" &amp; ADDRESS(196+3,AY$2+1))),"min", MIN(INDIRECT(ADDRESS(196+3,AY$2+1,,,"Instances") &amp; ":" &amp; ADDRESS(196+3,AY$2+1))),"max", MAX(INDIRECT(ADDRESS(196+3,AY$2+1,,,"Instances") &amp; ":" &amp; ADDRESS(196+3,AY$2+1))),"diff", MAX(INDIRECT(ADDRESS(196+3,AY$2+1,,,"Instances") &amp; ":" &amp; ADDRESS(196+3,AY$2+1)))-MIN(INDIRECT(ADDRESS(196+3,AY$2+1,,,"Instances") &amp; ":" &amp; ADDRESS(196+3,AY$2+1))))</f>
        <v>0</v>
      </c>
      <c r="AZ201">
        <f>IFERROR(SMALL(AY5:AY343,ROW()-ROW($AZ$5)+1),"")</f>
        <v>0</v>
      </c>
      <c r="BB201">
        <f>IFERROR(SUM(AZ5:AZ201),"")</f>
        <v>0</v>
      </c>
      <c r="BC201" cm="1">
        <f t="array" ref="BC201">_xlfn.SWITCH(Charts!$B$3,"average", AVERAGE(INDIRECT(ADDRESS(196+3,BC$2+1,,,"Instances") &amp; ":" &amp; ADDRESS(196+3,BC$2+1))),"median", MEDIAN(INDIRECT(ADDRESS(196+3,BC$2+1,,,"Instances") &amp; ":" &amp; ADDRESS(196+3,BC$2+1))),"min", MIN(INDIRECT(ADDRESS(196+3,BC$2+1,,,"Instances") &amp; ":" &amp; ADDRESS(196+3,BC$2+1))),"max", MAX(INDIRECT(ADDRESS(196+3,BC$2+1,,,"Instances") &amp; ":" &amp; ADDRESS(196+3,BC$2+1))),"diff", MAX(INDIRECT(ADDRESS(196+3,BC$2+1,,,"Instances") &amp; ":" &amp; ADDRESS(196+3,BC$2+1)))-MIN(INDIRECT(ADDRESS(196+3,BC$2+1,,,"Instances") &amp; ":" &amp; ADDRESS(196+3,BC$2+1))))</f>
        <v>0</v>
      </c>
      <c r="BD201">
        <f>IFERROR(SMALL(BC5:BC343,ROW()-ROW($BD$5)+1),"")</f>
        <v>0</v>
      </c>
      <c r="BF201">
        <f>IFERROR(SUM(BD5:BD201),"")</f>
        <v>0</v>
      </c>
      <c r="BG201" cm="1">
        <f t="array" ref="BG201">_xlfn.SWITCH(Charts!$B$3,"average", AVERAGE(INDIRECT(ADDRESS(196+3,BG$2+1,,,"Instances") &amp; ":" &amp; ADDRESS(196+3,BG$2+1))),"median", MEDIAN(INDIRECT(ADDRESS(196+3,BG$2+1,,,"Instances") &amp; ":" &amp; ADDRESS(196+3,BG$2+1))),"min", MIN(INDIRECT(ADDRESS(196+3,BG$2+1,,,"Instances") &amp; ":" &amp; ADDRESS(196+3,BG$2+1))),"max", MAX(INDIRECT(ADDRESS(196+3,BG$2+1,,,"Instances") &amp; ":" &amp; ADDRESS(196+3,BG$2+1))),"diff", MAX(INDIRECT(ADDRESS(196+3,BG$2+1,,,"Instances") &amp; ":" &amp; ADDRESS(196+3,BG$2+1)))-MIN(INDIRECT(ADDRESS(196+3,BG$2+1,,,"Instances") &amp; ":" &amp; ADDRESS(196+3,BG$2+1))))</f>
        <v>0</v>
      </c>
      <c r="BH201">
        <f>IFERROR(SMALL(BG5:BG343,ROW()-ROW($BH$5)+1),"")</f>
        <v>0</v>
      </c>
      <c r="BJ201">
        <f>IFERROR(SUM(BH5:BH201),"")</f>
        <v>0</v>
      </c>
      <c r="BK201" cm="1">
        <f t="array" ref="BK201">_xlfn.SWITCH(Charts!$B$3,"average", AVERAGE(INDIRECT(ADDRESS(196+3,BK$2+1,,,"Instances") &amp; ":" &amp; ADDRESS(196+3,BK$2+1))),"median", MEDIAN(INDIRECT(ADDRESS(196+3,BK$2+1,,,"Instances") &amp; ":" &amp; ADDRESS(196+3,BK$2+1))),"min", MIN(INDIRECT(ADDRESS(196+3,BK$2+1,,,"Instances") &amp; ":" &amp; ADDRESS(196+3,BK$2+1))),"max", MAX(INDIRECT(ADDRESS(196+3,BK$2+1,,,"Instances") &amp; ":" &amp; ADDRESS(196+3,BK$2+1))),"diff", MAX(INDIRECT(ADDRESS(196+3,BK$2+1,,,"Instances") &amp; ":" &amp; ADDRESS(196+3,BK$2+1)))-MIN(INDIRECT(ADDRESS(196+3,BK$2+1,,,"Instances") &amp; ":" &amp; ADDRESS(196+3,BK$2+1))))</f>
        <v>0</v>
      </c>
      <c r="BL201">
        <f>IFERROR(SMALL(BK5:BK343,ROW()-ROW($BL$5)+1),"")</f>
        <v>0</v>
      </c>
      <c r="BN201">
        <f>IFERROR(SUM(BL5:BL201),"")</f>
        <v>0</v>
      </c>
      <c r="BO201" cm="1">
        <f t="array" ref="BO201">_xlfn.SWITCH(Charts!$B$3,"average", AVERAGE(INDIRECT(ADDRESS(196+3,BO$2+1,,,"Instances") &amp; ":" &amp; ADDRESS(196+3,BO$2+1))),"median", MEDIAN(INDIRECT(ADDRESS(196+3,BO$2+1,,,"Instances") &amp; ":" &amp; ADDRESS(196+3,BO$2+1))),"min", MIN(INDIRECT(ADDRESS(196+3,BO$2+1,,,"Instances") &amp; ":" &amp; ADDRESS(196+3,BO$2+1))),"max", MAX(INDIRECT(ADDRESS(196+3,BO$2+1,,,"Instances") &amp; ":" &amp; ADDRESS(196+3,BO$2+1))),"diff", MAX(INDIRECT(ADDRESS(196+3,BO$2+1,,,"Instances") &amp; ":" &amp; ADDRESS(196+3,BO$2+1)))-MIN(INDIRECT(ADDRESS(196+3,BO$2+1,,,"Instances") &amp; ":" &amp; ADDRESS(196+3,BO$2+1))))</f>
        <v>0</v>
      </c>
      <c r="BP201">
        <f>IFERROR(SMALL(BO5:BO343,ROW()-ROW($BP$5)+1),"")</f>
        <v>0</v>
      </c>
      <c r="BR201">
        <f>IFERROR(SUM(BP5:BP201),"")</f>
        <v>0</v>
      </c>
      <c r="BU201">
        <f>IF(Charts!$B$3="none",E1903,IF(AM1903="",NA(),AM1903))</f>
        <v>0</v>
      </c>
      <c r="BV201">
        <f>IF(Charts!$B$3="none",F1903,IF(AN1903="",NA(),AN1903))</f>
        <v>0</v>
      </c>
      <c r="BW201">
        <f>IF(Charts!$B$3="none",G1903,IF(AO1903="",NA(),AO1903))</f>
        <v>0</v>
      </c>
      <c r="BX201">
        <f>IF(Charts!$B$3="none",H1903,IF(AP1903="",NA(),AP1903))</f>
        <v>0</v>
      </c>
      <c r="BY201">
        <f>IF(Charts!$B$3="none",I1903,IF(AQ1903="",NA(),AQ1903))</f>
        <v>0</v>
      </c>
      <c r="BZ201">
        <f>IF(Charts!$B$3="none",J1903,IF(AR1903="",NA(),AR1903))</f>
        <v>0</v>
      </c>
      <c r="CA201">
        <f>IF(Charts!$B$3="none",K1903,IF(AS1903="",NA(),AS1903))</f>
        <v>0</v>
      </c>
      <c r="CB201">
        <f>IF(Charts!$B$3="none",L1903,IF(AT1903="",NA(),AT1903))</f>
        <v>0</v>
      </c>
      <c r="CC201">
        <f>IF(Charts!$B$3="none",M1903,IF(AU1903="",NA(),AU1903))</f>
        <v>0</v>
      </c>
      <c r="CD201">
        <f>IF(Charts!$B$3="none",N1903,IF(AV1903="",NA(),AV1903))</f>
        <v>0</v>
      </c>
      <c r="CE201">
        <f>IF(Charts!$B$3="none",O1903,IF(AW1903="",NA(),AW1903))</f>
        <v>0</v>
      </c>
      <c r="CF201">
        <f>IF(Charts!$B$3="none",P1903,IF(AX1903="",NA(),AX1903))</f>
        <v>0</v>
      </c>
      <c r="CG201">
        <f>IF(Charts!$B$3="none",Q1903,IF(AY1903="",NA(),AY1903))</f>
        <v>0</v>
      </c>
      <c r="CH201">
        <f>IF(Charts!$B$3="none",R1903,IF(AZ1903="",NA(),AZ1903))</f>
        <v>0</v>
      </c>
      <c r="CI201">
        <f>IF(Charts!$B$3="none",S1903,IF(BA1903="",NA(),BA1903))</f>
        <v>0</v>
      </c>
      <c r="CJ201">
        <f>IF(Charts!$B$3="none",T1903,IF(BB1903="",NA(),BB1903))</f>
        <v>0</v>
      </c>
      <c r="CK201">
        <f>IF(Charts!$B$3="none",U1903,IF(BC1903="",NA(),BC1903))</f>
        <v>0</v>
      </c>
      <c r="CL201">
        <f>IF(Charts!$B$3="none",V1903,IF(BD1903="",NA(),BD1903))</f>
        <v>0</v>
      </c>
      <c r="CM201">
        <f>IF(Charts!$B$3="none",W1903,IF(BE1903="",NA(),BE1903))</f>
        <v>0</v>
      </c>
      <c r="CN201">
        <f>IF(Charts!$B$3="none",X1903,IF(BF1903="",NA(),BF1903))</f>
        <v>0</v>
      </c>
      <c r="CO201">
        <f>IF(Charts!$B$3="none",Y1903,IF(BG1903="",NA(),BG1903))</f>
        <v>0</v>
      </c>
      <c r="CP201">
        <f>IF(Charts!$B$3="none",Z1903,IF(BH1903="",NA(),BH1903))</f>
        <v>0</v>
      </c>
      <c r="CQ201">
        <f>IF(Charts!$B$3="none",AA1903,IF(BI1903="",NA(),BI1903))</f>
        <v>0</v>
      </c>
      <c r="CR201">
        <f>IF(Charts!$B$3="none",AB1903,IF(BJ1903="",NA(),BJ1903))</f>
        <v>0</v>
      </c>
      <c r="CS201">
        <f>IF(Charts!$B$3="none",AC1903,IF(BK1903="",NA(),BK1903))</f>
        <v>0</v>
      </c>
      <c r="CT201">
        <f>IF(Charts!$B$3="none",AD1903,IF(BL1903="",NA(),BL1903))</f>
        <v>0</v>
      </c>
      <c r="CU201">
        <f>IF(Charts!$B$3="none",AE1903,IF(BM1903="",NA(),BM1903))</f>
        <v>0</v>
      </c>
      <c r="CV201">
        <f>IF(Charts!$B$3="none",AF1903,IF(BN1903="",NA(),BN1903))</f>
        <v>0</v>
      </c>
      <c r="CW201">
        <f>IF(Charts!$B$3="none",AG1903,IF(BO1903="",NA(),BO1903))</f>
        <v>0</v>
      </c>
      <c r="CX201">
        <f>IF(Charts!$B$3="none",AH1903,IF(BP1903="",NA(),BP1903))</f>
        <v>0</v>
      </c>
      <c r="CY201">
        <f>IF(Charts!$B$3="none",AI1903,IF(BQ1903="",NA(),BQ1903))</f>
        <v>0</v>
      </c>
      <c r="CZ201">
        <f>IF(Charts!$B$3="none",AJ1903,IF(BR1903="",NA(),BR1903))</f>
        <v>0</v>
      </c>
    </row>
    <row r="202" spans="4:104">
      <c r="D202">
        <v>198</v>
      </c>
      <c r="E202">
        <f>IF(INDIRECT(ADDRESS($D202+2,E$2+1,,,"Instances"))="","",INDIRECT(ADDRESS($D202+2,E$2+1,,,"Instances")))</f>
        <v>0</v>
      </c>
      <c r="F202">
        <f>IFERROR(SMALL(E5:E343,ROW()-ROW($F$5)+1),"")</f>
        <v>0</v>
      </c>
      <c r="H202">
        <f>IFERROR(SUM(F5:F202),"")</f>
        <v>0</v>
      </c>
      <c r="I202">
        <f>IF(INDIRECT(ADDRESS($D202+2,I$2+1,,,"Instances"))="","",INDIRECT(ADDRESS($D202+2,I$2+1,,,"Instances")))</f>
        <v>0</v>
      </c>
      <c r="J202">
        <f>IFERROR(SMALL(I5:I343,ROW()-ROW($J$5)+1),"")</f>
        <v>0</v>
      </c>
      <c r="L202">
        <f>IFERROR(SUM(J5:J202),"")</f>
        <v>0</v>
      </c>
      <c r="M202">
        <f>IF(INDIRECT(ADDRESS($D202+2,M$2+1,,,"Instances"))="","",INDIRECT(ADDRESS($D202+2,M$2+1,,,"Instances")))</f>
        <v>0</v>
      </c>
      <c r="N202">
        <f>IFERROR(SMALL(M5:M343,ROW()-ROW($N$5)+1),"")</f>
        <v>0</v>
      </c>
      <c r="P202">
        <f>IFERROR(SUM(N5:N202),"")</f>
        <v>0</v>
      </c>
      <c r="Q202">
        <f>IF(INDIRECT(ADDRESS($D202+2,Q$2+1,,,"Instances"))="","",INDIRECT(ADDRESS($D202+2,Q$2+1,,,"Instances")))</f>
        <v>0</v>
      </c>
      <c r="R202">
        <f>IFERROR(SMALL(Q5:Q343,ROW()-ROW($R$5)+1),"")</f>
        <v>0</v>
      </c>
      <c r="T202">
        <f>IFERROR(SUM(R5:R202),"")</f>
        <v>0</v>
      </c>
      <c r="U202">
        <f>IF(INDIRECT(ADDRESS($D202+2,U$2+1,,,"Instances"))="","",INDIRECT(ADDRESS($D202+2,U$2+1,,,"Instances")))</f>
        <v>0</v>
      </c>
      <c r="V202">
        <f>IFERROR(SMALL(U5:U343,ROW()-ROW($V$5)+1),"")</f>
        <v>0</v>
      </c>
      <c r="X202">
        <f>IFERROR(SUM(V5:V202),"")</f>
        <v>0</v>
      </c>
      <c r="Y202">
        <f>IF(INDIRECT(ADDRESS($D202+2,Y$2+1,,,"Instances"))="","",INDIRECT(ADDRESS($D202+2,Y$2+1,,,"Instances")))</f>
        <v>0</v>
      </c>
      <c r="Z202">
        <f>IFERROR(SMALL(Y5:Y343,ROW()-ROW($Z$5)+1),"")</f>
        <v>0</v>
      </c>
      <c r="AB202">
        <f>IFERROR(SUM(Z5:Z202),"")</f>
        <v>0</v>
      </c>
      <c r="AC202">
        <f>IF(INDIRECT(ADDRESS($D202+2,AC$2+1,,,"Instances"))="","",INDIRECT(ADDRESS($D202+2,AC$2+1,,,"Instances")))</f>
        <v>0</v>
      </c>
      <c r="AD202">
        <f>IFERROR(SMALL(AC5:AC343,ROW()-ROW($AD$5)+1),"")</f>
        <v>0</v>
      </c>
      <c r="AF202">
        <f>IFERROR(SUM(AD5:AD202),"")</f>
        <v>0</v>
      </c>
      <c r="AG202">
        <f>IF(INDIRECT(ADDRESS($D202+2,AG$2+1,,,"Instances"))="","",INDIRECT(ADDRESS($D202+2,AG$2+1,,,"Instances")))</f>
        <v>0</v>
      </c>
      <c r="AH202">
        <f>IFERROR(SMALL(AG5:AG343,ROW()-ROW($AH$5)+1),"")</f>
        <v>0</v>
      </c>
      <c r="AJ202">
        <f>IFERROR(SUM(AH5:AH202),"")</f>
        <v>0</v>
      </c>
      <c r="AL202">
        <v>198</v>
      </c>
      <c r="AM202" cm="1">
        <f t="array" ref="AM202">_xlfn.SWITCH(Charts!$B$3,"average", AVERAGE(INDIRECT(ADDRESS(197+3,AM$2+1,,,"Instances") &amp; ":" &amp; ADDRESS(197+3,AM$2+1))),"median", MEDIAN(INDIRECT(ADDRESS(197+3,AM$2+1,,,"Instances") &amp; ":" &amp; ADDRESS(197+3,AM$2+1))),"min", MIN(INDIRECT(ADDRESS(197+3,AM$2+1,,,"Instances") &amp; ":" &amp; ADDRESS(197+3,AM$2+1))),"max", MAX(INDIRECT(ADDRESS(197+3,AM$2+1,,,"Instances") &amp; ":" &amp; ADDRESS(197+3,AM$2+1))),"diff", MAX(INDIRECT(ADDRESS(197+3,AM$2+1,,,"Instances") &amp; ":" &amp; ADDRESS(197+3,AM$2+1)))-MIN(INDIRECT(ADDRESS(197+3,AM$2+1,,,"Instances") &amp; ":" &amp; ADDRESS(197+3,AM$2+1))))</f>
        <v>0</v>
      </c>
      <c r="AN202">
        <f>IFERROR(SMALL(AM5:AM343,ROW()-ROW($AN$5)+1),"")</f>
        <v>0</v>
      </c>
      <c r="AP202">
        <f>IFERROR(SUM(AN5:AN202),"")</f>
        <v>0</v>
      </c>
      <c r="AQ202" cm="1">
        <f t="array" ref="AQ202">_xlfn.SWITCH(Charts!$B$3,"average", AVERAGE(INDIRECT(ADDRESS(197+3,AQ$2+1,,,"Instances") &amp; ":" &amp; ADDRESS(197+3,AQ$2+1))),"median", MEDIAN(INDIRECT(ADDRESS(197+3,AQ$2+1,,,"Instances") &amp; ":" &amp; ADDRESS(197+3,AQ$2+1))),"min", MIN(INDIRECT(ADDRESS(197+3,AQ$2+1,,,"Instances") &amp; ":" &amp; ADDRESS(197+3,AQ$2+1))),"max", MAX(INDIRECT(ADDRESS(197+3,AQ$2+1,,,"Instances") &amp; ":" &amp; ADDRESS(197+3,AQ$2+1))),"diff", MAX(INDIRECT(ADDRESS(197+3,AQ$2+1,,,"Instances") &amp; ":" &amp; ADDRESS(197+3,AQ$2+1)))-MIN(INDIRECT(ADDRESS(197+3,AQ$2+1,,,"Instances") &amp; ":" &amp; ADDRESS(197+3,AQ$2+1))))</f>
        <v>0</v>
      </c>
      <c r="AR202">
        <f>IFERROR(SMALL(AQ5:AQ343,ROW()-ROW($AR$5)+1),"")</f>
        <v>0</v>
      </c>
      <c r="AT202">
        <f>IFERROR(SUM(AR5:AR202),"")</f>
        <v>0</v>
      </c>
      <c r="AU202" cm="1">
        <f t="array" ref="AU202">_xlfn.SWITCH(Charts!$B$3,"average", AVERAGE(INDIRECT(ADDRESS(197+3,AU$2+1,,,"Instances") &amp; ":" &amp; ADDRESS(197+3,AU$2+1))),"median", MEDIAN(INDIRECT(ADDRESS(197+3,AU$2+1,,,"Instances") &amp; ":" &amp; ADDRESS(197+3,AU$2+1))),"min", MIN(INDIRECT(ADDRESS(197+3,AU$2+1,,,"Instances") &amp; ":" &amp; ADDRESS(197+3,AU$2+1))),"max", MAX(INDIRECT(ADDRESS(197+3,AU$2+1,,,"Instances") &amp; ":" &amp; ADDRESS(197+3,AU$2+1))),"diff", MAX(INDIRECT(ADDRESS(197+3,AU$2+1,,,"Instances") &amp; ":" &amp; ADDRESS(197+3,AU$2+1)))-MIN(INDIRECT(ADDRESS(197+3,AU$2+1,,,"Instances") &amp; ":" &amp; ADDRESS(197+3,AU$2+1))))</f>
        <v>0</v>
      </c>
      <c r="AV202">
        <f>IFERROR(SMALL(AU5:AU343,ROW()-ROW($AV$5)+1),"")</f>
        <v>0</v>
      </c>
      <c r="AX202">
        <f>IFERROR(SUM(AV5:AV202),"")</f>
        <v>0</v>
      </c>
      <c r="AY202" cm="1">
        <f t="array" ref="AY202">_xlfn.SWITCH(Charts!$B$3,"average", AVERAGE(INDIRECT(ADDRESS(197+3,AY$2+1,,,"Instances") &amp; ":" &amp; ADDRESS(197+3,AY$2+1))),"median", MEDIAN(INDIRECT(ADDRESS(197+3,AY$2+1,,,"Instances") &amp; ":" &amp; ADDRESS(197+3,AY$2+1))),"min", MIN(INDIRECT(ADDRESS(197+3,AY$2+1,,,"Instances") &amp; ":" &amp; ADDRESS(197+3,AY$2+1))),"max", MAX(INDIRECT(ADDRESS(197+3,AY$2+1,,,"Instances") &amp; ":" &amp; ADDRESS(197+3,AY$2+1))),"diff", MAX(INDIRECT(ADDRESS(197+3,AY$2+1,,,"Instances") &amp; ":" &amp; ADDRESS(197+3,AY$2+1)))-MIN(INDIRECT(ADDRESS(197+3,AY$2+1,,,"Instances") &amp; ":" &amp; ADDRESS(197+3,AY$2+1))))</f>
        <v>0</v>
      </c>
      <c r="AZ202">
        <f>IFERROR(SMALL(AY5:AY343,ROW()-ROW($AZ$5)+1),"")</f>
        <v>0</v>
      </c>
      <c r="BB202">
        <f>IFERROR(SUM(AZ5:AZ202),"")</f>
        <v>0</v>
      </c>
      <c r="BC202" cm="1">
        <f t="array" ref="BC202">_xlfn.SWITCH(Charts!$B$3,"average", AVERAGE(INDIRECT(ADDRESS(197+3,BC$2+1,,,"Instances") &amp; ":" &amp; ADDRESS(197+3,BC$2+1))),"median", MEDIAN(INDIRECT(ADDRESS(197+3,BC$2+1,,,"Instances") &amp; ":" &amp; ADDRESS(197+3,BC$2+1))),"min", MIN(INDIRECT(ADDRESS(197+3,BC$2+1,,,"Instances") &amp; ":" &amp; ADDRESS(197+3,BC$2+1))),"max", MAX(INDIRECT(ADDRESS(197+3,BC$2+1,,,"Instances") &amp; ":" &amp; ADDRESS(197+3,BC$2+1))),"diff", MAX(INDIRECT(ADDRESS(197+3,BC$2+1,,,"Instances") &amp; ":" &amp; ADDRESS(197+3,BC$2+1)))-MIN(INDIRECT(ADDRESS(197+3,BC$2+1,,,"Instances") &amp; ":" &amp; ADDRESS(197+3,BC$2+1))))</f>
        <v>0</v>
      </c>
      <c r="BD202">
        <f>IFERROR(SMALL(BC5:BC343,ROW()-ROW($BD$5)+1),"")</f>
        <v>0</v>
      </c>
      <c r="BF202">
        <f>IFERROR(SUM(BD5:BD202),"")</f>
        <v>0</v>
      </c>
      <c r="BG202" cm="1">
        <f t="array" ref="BG202">_xlfn.SWITCH(Charts!$B$3,"average", AVERAGE(INDIRECT(ADDRESS(197+3,BG$2+1,,,"Instances") &amp; ":" &amp; ADDRESS(197+3,BG$2+1))),"median", MEDIAN(INDIRECT(ADDRESS(197+3,BG$2+1,,,"Instances") &amp; ":" &amp; ADDRESS(197+3,BG$2+1))),"min", MIN(INDIRECT(ADDRESS(197+3,BG$2+1,,,"Instances") &amp; ":" &amp; ADDRESS(197+3,BG$2+1))),"max", MAX(INDIRECT(ADDRESS(197+3,BG$2+1,,,"Instances") &amp; ":" &amp; ADDRESS(197+3,BG$2+1))),"diff", MAX(INDIRECT(ADDRESS(197+3,BG$2+1,,,"Instances") &amp; ":" &amp; ADDRESS(197+3,BG$2+1)))-MIN(INDIRECT(ADDRESS(197+3,BG$2+1,,,"Instances") &amp; ":" &amp; ADDRESS(197+3,BG$2+1))))</f>
        <v>0</v>
      </c>
      <c r="BH202">
        <f>IFERROR(SMALL(BG5:BG343,ROW()-ROW($BH$5)+1),"")</f>
        <v>0</v>
      </c>
      <c r="BJ202">
        <f>IFERROR(SUM(BH5:BH202),"")</f>
        <v>0</v>
      </c>
      <c r="BK202" cm="1">
        <f t="array" ref="BK202">_xlfn.SWITCH(Charts!$B$3,"average", AVERAGE(INDIRECT(ADDRESS(197+3,BK$2+1,,,"Instances") &amp; ":" &amp; ADDRESS(197+3,BK$2+1))),"median", MEDIAN(INDIRECT(ADDRESS(197+3,BK$2+1,,,"Instances") &amp; ":" &amp; ADDRESS(197+3,BK$2+1))),"min", MIN(INDIRECT(ADDRESS(197+3,BK$2+1,,,"Instances") &amp; ":" &amp; ADDRESS(197+3,BK$2+1))),"max", MAX(INDIRECT(ADDRESS(197+3,BK$2+1,,,"Instances") &amp; ":" &amp; ADDRESS(197+3,BK$2+1))),"diff", MAX(INDIRECT(ADDRESS(197+3,BK$2+1,,,"Instances") &amp; ":" &amp; ADDRESS(197+3,BK$2+1)))-MIN(INDIRECT(ADDRESS(197+3,BK$2+1,,,"Instances") &amp; ":" &amp; ADDRESS(197+3,BK$2+1))))</f>
        <v>0</v>
      </c>
      <c r="BL202">
        <f>IFERROR(SMALL(BK5:BK343,ROW()-ROW($BL$5)+1),"")</f>
        <v>0</v>
      </c>
      <c r="BN202">
        <f>IFERROR(SUM(BL5:BL202),"")</f>
        <v>0</v>
      </c>
      <c r="BO202" cm="1">
        <f t="array" ref="BO202">_xlfn.SWITCH(Charts!$B$3,"average", AVERAGE(INDIRECT(ADDRESS(197+3,BO$2+1,,,"Instances") &amp; ":" &amp; ADDRESS(197+3,BO$2+1))),"median", MEDIAN(INDIRECT(ADDRESS(197+3,BO$2+1,,,"Instances") &amp; ":" &amp; ADDRESS(197+3,BO$2+1))),"min", MIN(INDIRECT(ADDRESS(197+3,BO$2+1,,,"Instances") &amp; ":" &amp; ADDRESS(197+3,BO$2+1))),"max", MAX(INDIRECT(ADDRESS(197+3,BO$2+1,,,"Instances") &amp; ":" &amp; ADDRESS(197+3,BO$2+1))),"diff", MAX(INDIRECT(ADDRESS(197+3,BO$2+1,,,"Instances") &amp; ":" &amp; ADDRESS(197+3,BO$2+1)))-MIN(INDIRECT(ADDRESS(197+3,BO$2+1,,,"Instances") &amp; ":" &amp; ADDRESS(197+3,BO$2+1))))</f>
        <v>0</v>
      </c>
      <c r="BP202">
        <f>IFERROR(SMALL(BO5:BO343,ROW()-ROW($BP$5)+1),"")</f>
        <v>0</v>
      </c>
      <c r="BR202">
        <f>IFERROR(SUM(BP5:BP202),"")</f>
        <v>0</v>
      </c>
      <c r="BU202">
        <f>IF(Charts!$B$3="none",E1904,IF(AM1904="",NA(),AM1904))</f>
        <v>0</v>
      </c>
      <c r="BV202">
        <f>IF(Charts!$B$3="none",F1904,IF(AN1904="",NA(),AN1904))</f>
        <v>0</v>
      </c>
      <c r="BW202">
        <f>IF(Charts!$B$3="none",G1904,IF(AO1904="",NA(),AO1904))</f>
        <v>0</v>
      </c>
      <c r="BX202">
        <f>IF(Charts!$B$3="none",H1904,IF(AP1904="",NA(),AP1904))</f>
        <v>0</v>
      </c>
      <c r="BY202">
        <f>IF(Charts!$B$3="none",I1904,IF(AQ1904="",NA(),AQ1904))</f>
        <v>0</v>
      </c>
      <c r="BZ202">
        <f>IF(Charts!$B$3="none",J1904,IF(AR1904="",NA(),AR1904))</f>
        <v>0</v>
      </c>
      <c r="CA202">
        <f>IF(Charts!$B$3="none",K1904,IF(AS1904="",NA(),AS1904))</f>
        <v>0</v>
      </c>
      <c r="CB202">
        <f>IF(Charts!$B$3="none",L1904,IF(AT1904="",NA(),AT1904))</f>
        <v>0</v>
      </c>
      <c r="CC202">
        <f>IF(Charts!$B$3="none",M1904,IF(AU1904="",NA(),AU1904))</f>
        <v>0</v>
      </c>
      <c r="CD202">
        <f>IF(Charts!$B$3="none",N1904,IF(AV1904="",NA(),AV1904))</f>
        <v>0</v>
      </c>
      <c r="CE202">
        <f>IF(Charts!$B$3="none",O1904,IF(AW1904="",NA(),AW1904))</f>
        <v>0</v>
      </c>
      <c r="CF202">
        <f>IF(Charts!$B$3="none",P1904,IF(AX1904="",NA(),AX1904))</f>
        <v>0</v>
      </c>
      <c r="CG202">
        <f>IF(Charts!$B$3="none",Q1904,IF(AY1904="",NA(),AY1904))</f>
        <v>0</v>
      </c>
      <c r="CH202">
        <f>IF(Charts!$B$3="none",R1904,IF(AZ1904="",NA(),AZ1904))</f>
        <v>0</v>
      </c>
      <c r="CI202">
        <f>IF(Charts!$B$3="none",S1904,IF(BA1904="",NA(),BA1904))</f>
        <v>0</v>
      </c>
      <c r="CJ202">
        <f>IF(Charts!$B$3="none",T1904,IF(BB1904="",NA(),BB1904))</f>
        <v>0</v>
      </c>
      <c r="CK202">
        <f>IF(Charts!$B$3="none",U1904,IF(BC1904="",NA(),BC1904))</f>
        <v>0</v>
      </c>
      <c r="CL202">
        <f>IF(Charts!$B$3="none",V1904,IF(BD1904="",NA(),BD1904))</f>
        <v>0</v>
      </c>
      <c r="CM202">
        <f>IF(Charts!$B$3="none",W1904,IF(BE1904="",NA(),BE1904))</f>
        <v>0</v>
      </c>
      <c r="CN202">
        <f>IF(Charts!$B$3="none",X1904,IF(BF1904="",NA(),BF1904))</f>
        <v>0</v>
      </c>
      <c r="CO202">
        <f>IF(Charts!$B$3="none",Y1904,IF(BG1904="",NA(),BG1904))</f>
        <v>0</v>
      </c>
      <c r="CP202">
        <f>IF(Charts!$B$3="none",Z1904,IF(BH1904="",NA(),BH1904))</f>
        <v>0</v>
      </c>
      <c r="CQ202">
        <f>IF(Charts!$B$3="none",AA1904,IF(BI1904="",NA(),BI1904))</f>
        <v>0</v>
      </c>
      <c r="CR202">
        <f>IF(Charts!$B$3="none",AB1904,IF(BJ1904="",NA(),BJ1904))</f>
        <v>0</v>
      </c>
      <c r="CS202">
        <f>IF(Charts!$B$3="none",AC1904,IF(BK1904="",NA(),BK1904))</f>
        <v>0</v>
      </c>
      <c r="CT202">
        <f>IF(Charts!$B$3="none",AD1904,IF(BL1904="",NA(),BL1904))</f>
        <v>0</v>
      </c>
      <c r="CU202">
        <f>IF(Charts!$B$3="none",AE1904,IF(BM1904="",NA(),BM1904))</f>
        <v>0</v>
      </c>
      <c r="CV202">
        <f>IF(Charts!$B$3="none",AF1904,IF(BN1904="",NA(),BN1904))</f>
        <v>0</v>
      </c>
      <c r="CW202">
        <f>IF(Charts!$B$3="none",AG1904,IF(BO1904="",NA(),BO1904))</f>
        <v>0</v>
      </c>
      <c r="CX202">
        <f>IF(Charts!$B$3="none",AH1904,IF(BP1904="",NA(),BP1904))</f>
        <v>0</v>
      </c>
      <c r="CY202">
        <f>IF(Charts!$B$3="none",AI1904,IF(BQ1904="",NA(),BQ1904))</f>
        <v>0</v>
      </c>
      <c r="CZ202">
        <f>IF(Charts!$B$3="none",AJ1904,IF(BR1904="",NA(),BR1904))</f>
        <v>0</v>
      </c>
    </row>
    <row r="203" spans="4:104">
      <c r="D203">
        <v>199</v>
      </c>
      <c r="E203">
        <f>IF(INDIRECT(ADDRESS($D203+2,E$2+1,,,"Instances"))="","",INDIRECT(ADDRESS($D203+2,E$2+1,,,"Instances")))</f>
        <v>0</v>
      </c>
      <c r="F203">
        <f>IFERROR(SMALL(E5:E343,ROW()-ROW($F$5)+1),"")</f>
        <v>0</v>
      </c>
      <c r="H203">
        <f>IFERROR(SUM(F5:F203),"")</f>
        <v>0</v>
      </c>
      <c r="I203">
        <f>IF(INDIRECT(ADDRESS($D203+2,I$2+1,,,"Instances"))="","",INDIRECT(ADDRESS($D203+2,I$2+1,,,"Instances")))</f>
        <v>0</v>
      </c>
      <c r="J203">
        <f>IFERROR(SMALL(I5:I343,ROW()-ROW($J$5)+1),"")</f>
        <v>0</v>
      </c>
      <c r="L203">
        <f>IFERROR(SUM(J5:J203),"")</f>
        <v>0</v>
      </c>
      <c r="M203">
        <f>IF(INDIRECT(ADDRESS($D203+2,M$2+1,,,"Instances"))="","",INDIRECT(ADDRESS($D203+2,M$2+1,,,"Instances")))</f>
        <v>0</v>
      </c>
      <c r="N203">
        <f>IFERROR(SMALL(M5:M343,ROW()-ROW($N$5)+1),"")</f>
        <v>0</v>
      </c>
      <c r="P203">
        <f>IFERROR(SUM(N5:N203),"")</f>
        <v>0</v>
      </c>
      <c r="Q203">
        <f>IF(INDIRECT(ADDRESS($D203+2,Q$2+1,,,"Instances"))="","",INDIRECT(ADDRESS($D203+2,Q$2+1,,,"Instances")))</f>
        <v>0</v>
      </c>
      <c r="R203">
        <f>IFERROR(SMALL(Q5:Q343,ROW()-ROW($R$5)+1),"")</f>
        <v>0</v>
      </c>
      <c r="T203">
        <f>IFERROR(SUM(R5:R203),"")</f>
        <v>0</v>
      </c>
      <c r="U203">
        <f>IF(INDIRECT(ADDRESS($D203+2,U$2+1,,,"Instances"))="","",INDIRECT(ADDRESS($D203+2,U$2+1,,,"Instances")))</f>
        <v>0</v>
      </c>
      <c r="V203">
        <f>IFERROR(SMALL(U5:U343,ROW()-ROW($V$5)+1),"")</f>
        <v>0</v>
      </c>
      <c r="X203">
        <f>IFERROR(SUM(V5:V203),"")</f>
        <v>0</v>
      </c>
      <c r="Y203">
        <f>IF(INDIRECT(ADDRESS($D203+2,Y$2+1,,,"Instances"))="","",INDIRECT(ADDRESS($D203+2,Y$2+1,,,"Instances")))</f>
        <v>0</v>
      </c>
      <c r="Z203">
        <f>IFERROR(SMALL(Y5:Y343,ROW()-ROW($Z$5)+1),"")</f>
        <v>0</v>
      </c>
      <c r="AB203">
        <f>IFERROR(SUM(Z5:Z203),"")</f>
        <v>0</v>
      </c>
      <c r="AC203">
        <f>IF(INDIRECT(ADDRESS($D203+2,AC$2+1,,,"Instances"))="","",INDIRECT(ADDRESS($D203+2,AC$2+1,,,"Instances")))</f>
        <v>0</v>
      </c>
      <c r="AD203">
        <f>IFERROR(SMALL(AC5:AC343,ROW()-ROW($AD$5)+1),"")</f>
        <v>0</v>
      </c>
      <c r="AF203">
        <f>IFERROR(SUM(AD5:AD203),"")</f>
        <v>0</v>
      </c>
      <c r="AG203">
        <f>IF(INDIRECT(ADDRESS($D203+2,AG$2+1,,,"Instances"))="","",INDIRECT(ADDRESS($D203+2,AG$2+1,,,"Instances")))</f>
        <v>0</v>
      </c>
      <c r="AH203">
        <f>IFERROR(SMALL(AG5:AG343,ROW()-ROW($AH$5)+1),"")</f>
        <v>0</v>
      </c>
      <c r="AJ203">
        <f>IFERROR(SUM(AH5:AH203),"")</f>
        <v>0</v>
      </c>
      <c r="AL203">
        <v>199</v>
      </c>
      <c r="AM203" cm="1">
        <f t="array" ref="AM203">_xlfn.SWITCH(Charts!$B$3,"average", AVERAGE(INDIRECT(ADDRESS(198+3,AM$2+1,,,"Instances") &amp; ":" &amp; ADDRESS(198+3,AM$2+1))),"median", MEDIAN(INDIRECT(ADDRESS(198+3,AM$2+1,,,"Instances") &amp; ":" &amp; ADDRESS(198+3,AM$2+1))),"min", MIN(INDIRECT(ADDRESS(198+3,AM$2+1,,,"Instances") &amp; ":" &amp; ADDRESS(198+3,AM$2+1))),"max", MAX(INDIRECT(ADDRESS(198+3,AM$2+1,,,"Instances") &amp; ":" &amp; ADDRESS(198+3,AM$2+1))),"diff", MAX(INDIRECT(ADDRESS(198+3,AM$2+1,,,"Instances") &amp; ":" &amp; ADDRESS(198+3,AM$2+1)))-MIN(INDIRECT(ADDRESS(198+3,AM$2+1,,,"Instances") &amp; ":" &amp; ADDRESS(198+3,AM$2+1))))</f>
        <v>0</v>
      </c>
      <c r="AN203">
        <f>IFERROR(SMALL(AM5:AM343,ROW()-ROW($AN$5)+1),"")</f>
        <v>0</v>
      </c>
      <c r="AP203">
        <f>IFERROR(SUM(AN5:AN203),"")</f>
        <v>0</v>
      </c>
      <c r="AQ203" cm="1">
        <f t="array" ref="AQ203">_xlfn.SWITCH(Charts!$B$3,"average", AVERAGE(INDIRECT(ADDRESS(198+3,AQ$2+1,,,"Instances") &amp; ":" &amp; ADDRESS(198+3,AQ$2+1))),"median", MEDIAN(INDIRECT(ADDRESS(198+3,AQ$2+1,,,"Instances") &amp; ":" &amp; ADDRESS(198+3,AQ$2+1))),"min", MIN(INDIRECT(ADDRESS(198+3,AQ$2+1,,,"Instances") &amp; ":" &amp; ADDRESS(198+3,AQ$2+1))),"max", MAX(INDIRECT(ADDRESS(198+3,AQ$2+1,,,"Instances") &amp; ":" &amp; ADDRESS(198+3,AQ$2+1))),"diff", MAX(INDIRECT(ADDRESS(198+3,AQ$2+1,,,"Instances") &amp; ":" &amp; ADDRESS(198+3,AQ$2+1)))-MIN(INDIRECT(ADDRESS(198+3,AQ$2+1,,,"Instances") &amp; ":" &amp; ADDRESS(198+3,AQ$2+1))))</f>
        <v>0</v>
      </c>
      <c r="AR203">
        <f>IFERROR(SMALL(AQ5:AQ343,ROW()-ROW($AR$5)+1),"")</f>
        <v>0</v>
      </c>
      <c r="AT203">
        <f>IFERROR(SUM(AR5:AR203),"")</f>
        <v>0</v>
      </c>
      <c r="AU203" cm="1">
        <f t="array" ref="AU203">_xlfn.SWITCH(Charts!$B$3,"average", AVERAGE(INDIRECT(ADDRESS(198+3,AU$2+1,,,"Instances") &amp; ":" &amp; ADDRESS(198+3,AU$2+1))),"median", MEDIAN(INDIRECT(ADDRESS(198+3,AU$2+1,,,"Instances") &amp; ":" &amp; ADDRESS(198+3,AU$2+1))),"min", MIN(INDIRECT(ADDRESS(198+3,AU$2+1,,,"Instances") &amp; ":" &amp; ADDRESS(198+3,AU$2+1))),"max", MAX(INDIRECT(ADDRESS(198+3,AU$2+1,,,"Instances") &amp; ":" &amp; ADDRESS(198+3,AU$2+1))),"diff", MAX(INDIRECT(ADDRESS(198+3,AU$2+1,,,"Instances") &amp; ":" &amp; ADDRESS(198+3,AU$2+1)))-MIN(INDIRECT(ADDRESS(198+3,AU$2+1,,,"Instances") &amp; ":" &amp; ADDRESS(198+3,AU$2+1))))</f>
        <v>0</v>
      </c>
      <c r="AV203">
        <f>IFERROR(SMALL(AU5:AU343,ROW()-ROW($AV$5)+1),"")</f>
        <v>0</v>
      </c>
      <c r="AX203">
        <f>IFERROR(SUM(AV5:AV203),"")</f>
        <v>0</v>
      </c>
      <c r="AY203" cm="1">
        <f t="array" ref="AY203">_xlfn.SWITCH(Charts!$B$3,"average", AVERAGE(INDIRECT(ADDRESS(198+3,AY$2+1,,,"Instances") &amp; ":" &amp; ADDRESS(198+3,AY$2+1))),"median", MEDIAN(INDIRECT(ADDRESS(198+3,AY$2+1,,,"Instances") &amp; ":" &amp; ADDRESS(198+3,AY$2+1))),"min", MIN(INDIRECT(ADDRESS(198+3,AY$2+1,,,"Instances") &amp; ":" &amp; ADDRESS(198+3,AY$2+1))),"max", MAX(INDIRECT(ADDRESS(198+3,AY$2+1,,,"Instances") &amp; ":" &amp; ADDRESS(198+3,AY$2+1))),"diff", MAX(INDIRECT(ADDRESS(198+3,AY$2+1,,,"Instances") &amp; ":" &amp; ADDRESS(198+3,AY$2+1)))-MIN(INDIRECT(ADDRESS(198+3,AY$2+1,,,"Instances") &amp; ":" &amp; ADDRESS(198+3,AY$2+1))))</f>
        <v>0</v>
      </c>
      <c r="AZ203">
        <f>IFERROR(SMALL(AY5:AY343,ROW()-ROW($AZ$5)+1),"")</f>
        <v>0</v>
      </c>
      <c r="BB203">
        <f>IFERROR(SUM(AZ5:AZ203),"")</f>
        <v>0</v>
      </c>
      <c r="BC203" cm="1">
        <f t="array" ref="BC203">_xlfn.SWITCH(Charts!$B$3,"average", AVERAGE(INDIRECT(ADDRESS(198+3,BC$2+1,,,"Instances") &amp; ":" &amp; ADDRESS(198+3,BC$2+1))),"median", MEDIAN(INDIRECT(ADDRESS(198+3,BC$2+1,,,"Instances") &amp; ":" &amp; ADDRESS(198+3,BC$2+1))),"min", MIN(INDIRECT(ADDRESS(198+3,BC$2+1,,,"Instances") &amp; ":" &amp; ADDRESS(198+3,BC$2+1))),"max", MAX(INDIRECT(ADDRESS(198+3,BC$2+1,,,"Instances") &amp; ":" &amp; ADDRESS(198+3,BC$2+1))),"diff", MAX(INDIRECT(ADDRESS(198+3,BC$2+1,,,"Instances") &amp; ":" &amp; ADDRESS(198+3,BC$2+1)))-MIN(INDIRECT(ADDRESS(198+3,BC$2+1,,,"Instances") &amp; ":" &amp; ADDRESS(198+3,BC$2+1))))</f>
        <v>0</v>
      </c>
      <c r="BD203">
        <f>IFERROR(SMALL(BC5:BC343,ROW()-ROW($BD$5)+1),"")</f>
        <v>0</v>
      </c>
      <c r="BF203">
        <f>IFERROR(SUM(BD5:BD203),"")</f>
        <v>0</v>
      </c>
      <c r="BG203" cm="1">
        <f t="array" ref="BG203">_xlfn.SWITCH(Charts!$B$3,"average", AVERAGE(INDIRECT(ADDRESS(198+3,BG$2+1,,,"Instances") &amp; ":" &amp; ADDRESS(198+3,BG$2+1))),"median", MEDIAN(INDIRECT(ADDRESS(198+3,BG$2+1,,,"Instances") &amp; ":" &amp; ADDRESS(198+3,BG$2+1))),"min", MIN(INDIRECT(ADDRESS(198+3,BG$2+1,,,"Instances") &amp; ":" &amp; ADDRESS(198+3,BG$2+1))),"max", MAX(INDIRECT(ADDRESS(198+3,BG$2+1,,,"Instances") &amp; ":" &amp; ADDRESS(198+3,BG$2+1))),"diff", MAX(INDIRECT(ADDRESS(198+3,BG$2+1,,,"Instances") &amp; ":" &amp; ADDRESS(198+3,BG$2+1)))-MIN(INDIRECT(ADDRESS(198+3,BG$2+1,,,"Instances") &amp; ":" &amp; ADDRESS(198+3,BG$2+1))))</f>
        <v>0</v>
      </c>
      <c r="BH203">
        <f>IFERROR(SMALL(BG5:BG343,ROW()-ROW($BH$5)+1),"")</f>
        <v>0</v>
      </c>
      <c r="BJ203">
        <f>IFERROR(SUM(BH5:BH203),"")</f>
        <v>0</v>
      </c>
      <c r="BK203" cm="1">
        <f t="array" ref="BK203">_xlfn.SWITCH(Charts!$B$3,"average", AVERAGE(INDIRECT(ADDRESS(198+3,BK$2+1,,,"Instances") &amp; ":" &amp; ADDRESS(198+3,BK$2+1))),"median", MEDIAN(INDIRECT(ADDRESS(198+3,BK$2+1,,,"Instances") &amp; ":" &amp; ADDRESS(198+3,BK$2+1))),"min", MIN(INDIRECT(ADDRESS(198+3,BK$2+1,,,"Instances") &amp; ":" &amp; ADDRESS(198+3,BK$2+1))),"max", MAX(INDIRECT(ADDRESS(198+3,BK$2+1,,,"Instances") &amp; ":" &amp; ADDRESS(198+3,BK$2+1))),"diff", MAX(INDIRECT(ADDRESS(198+3,BK$2+1,,,"Instances") &amp; ":" &amp; ADDRESS(198+3,BK$2+1)))-MIN(INDIRECT(ADDRESS(198+3,BK$2+1,,,"Instances") &amp; ":" &amp; ADDRESS(198+3,BK$2+1))))</f>
        <v>0</v>
      </c>
      <c r="BL203">
        <f>IFERROR(SMALL(BK5:BK343,ROW()-ROW($BL$5)+1),"")</f>
        <v>0</v>
      </c>
      <c r="BN203">
        <f>IFERROR(SUM(BL5:BL203),"")</f>
        <v>0</v>
      </c>
      <c r="BO203" cm="1">
        <f t="array" ref="BO203">_xlfn.SWITCH(Charts!$B$3,"average", AVERAGE(INDIRECT(ADDRESS(198+3,BO$2+1,,,"Instances") &amp; ":" &amp; ADDRESS(198+3,BO$2+1))),"median", MEDIAN(INDIRECT(ADDRESS(198+3,BO$2+1,,,"Instances") &amp; ":" &amp; ADDRESS(198+3,BO$2+1))),"min", MIN(INDIRECT(ADDRESS(198+3,BO$2+1,,,"Instances") &amp; ":" &amp; ADDRESS(198+3,BO$2+1))),"max", MAX(INDIRECT(ADDRESS(198+3,BO$2+1,,,"Instances") &amp; ":" &amp; ADDRESS(198+3,BO$2+1))),"diff", MAX(INDIRECT(ADDRESS(198+3,BO$2+1,,,"Instances") &amp; ":" &amp; ADDRESS(198+3,BO$2+1)))-MIN(INDIRECT(ADDRESS(198+3,BO$2+1,,,"Instances") &amp; ":" &amp; ADDRESS(198+3,BO$2+1))))</f>
        <v>0</v>
      </c>
      <c r="BP203">
        <f>IFERROR(SMALL(BO5:BO343,ROW()-ROW($BP$5)+1),"")</f>
        <v>0</v>
      </c>
      <c r="BR203">
        <f>IFERROR(SUM(BP5:BP203),"")</f>
        <v>0</v>
      </c>
      <c r="BU203">
        <f>IF(Charts!$B$3="none",E1905,IF(AM1905="",NA(),AM1905))</f>
        <v>0</v>
      </c>
      <c r="BV203">
        <f>IF(Charts!$B$3="none",F1905,IF(AN1905="",NA(),AN1905))</f>
        <v>0</v>
      </c>
      <c r="BW203">
        <f>IF(Charts!$B$3="none",G1905,IF(AO1905="",NA(),AO1905))</f>
        <v>0</v>
      </c>
      <c r="BX203">
        <f>IF(Charts!$B$3="none",H1905,IF(AP1905="",NA(),AP1905))</f>
        <v>0</v>
      </c>
      <c r="BY203">
        <f>IF(Charts!$B$3="none",I1905,IF(AQ1905="",NA(),AQ1905))</f>
        <v>0</v>
      </c>
      <c r="BZ203">
        <f>IF(Charts!$B$3="none",J1905,IF(AR1905="",NA(),AR1905))</f>
        <v>0</v>
      </c>
      <c r="CA203">
        <f>IF(Charts!$B$3="none",K1905,IF(AS1905="",NA(),AS1905))</f>
        <v>0</v>
      </c>
      <c r="CB203">
        <f>IF(Charts!$B$3="none",L1905,IF(AT1905="",NA(),AT1905))</f>
        <v>0</v>
      </c>
      <c r="CC203">
        <f>IF(Charts!$B$3="none",M1905,IF(AU1905="",NA(),AU1905))</f>
        <v>0</v>
      </c>
      <c r="CD203">
        <f>IF(Charts!$B$3="none",N1905,IF(AV1905="",NA(),AV1905))</f>
        <v>0</v>
      </c>
      <c r="CE203">
        <f>IF(Charts!$B$3="none",O1905,IF(AW1905="",NA(),AW1905))</f>
        <v>0</v>
      </c>
      <c r="CF203">
        <f>IF(Charts!$B$3="none",P1905,IF(AX1905="",NA(),AX1905))</f>
        <v>0</v>
      </c>
      <c r="CG203">
        <f>IF(Charts!$B$3="none",Q1905,IF(AY1905="",NA(),AY1905))</f>
        <v>0</v>
      </c>
      <c r="CH203">
        <f>IF(Charts!$B$3="none",R1905,IF(AZ1905="",NA(),AZ1905))</f>
        <v>0</v>
      </c>
      <c r="CI203">
        <f>IF(Charts!$B$3="none",S1905,IF(BA1905="",NA(),BA1905))</f>
        <v>0</v>
      </c>
      <c r="CJ203">
        <f>IF(Charts!$B$3="none",T1905,IF(BB1905="",NA(),BB1905))</f>
        <v>0</v>
      </c>
      <c r="CK203">
        <f>IF(Charts!$B$3="none",U1905,IF(BC1905="",NA(),BC1905))</f>
        <v>0</v>
      </c>
      <c r="CL203">
        <f>IF(Charts!$B$3="none",V1905,IF(BD1905="",NA(),BD1905))</f>
        <v>0</v>
      </c>
      <c r="CM203">
        <f>IF(Charts!$B$3="none",W1905,IF(BE1905="",NA(),BE1905))</f>
        <v>0</v>
      </c>
      <c r="CN203">
        <f>IF(Charts!$B$3="none",X1905,IF(BF1905="",NA(),BF1905))</f>
        <v>0</v>
      </c>
      <c r="CO203">
        <f>IF(Charts!$B$3="none",Y1905,IF(BG1905="",NA(),BG1905))</f>
        <v>0</v>
      </c>
      <c r="CP203">
        <f>IF(Charts!$B$3="none",Z1905,IF(BH1905="",NA(),BH1905))</f>
        <v>0</v>
      </c>
      <c r="CQ203">
        <f>IF(Charts!$B$3="none",AA1905,IF(BI1905="",NA(),BI1905))</f>
        <v>0</v>
      </c>
      <c r="CR203">
        <f>IF(Charts!$B$3="none",AB1905,IF(BJ1905="",NA(),BJ1905))</f>
        <v>0</v>
      </c>
      <c r="CS203">
        <f>IF(Charts!$B$3="none",AC1905,IF(BK1905="",NA(),BK1905))</f>
        <v>0</v>
      </c>
      <c r="CT203">
        <f>IF(Charts!$B$3="none",AD1905,IF(BL1905="",NA(),BL1905))</f>
        <v>0</v>
      </c>
      <c r="CU203">
        <f>IF(Charts!$B$3="none",AE1905,IF(BM1905="",NA(),BM1905))</f>
        <v>0</v>
      </c>
      <c r="CV203">
        <f>IF(Charts!$B$3="none",AF1905,IF(BN1905="",NA(),BN1905))</f>
        <v>0</v>
      </c>
      <c r="CW203">
        <f>IF(Charts!$B$3="none",AG1905,IF(BO1905="",NA(),BO1905))</f>
        <v>0</v>
      </c>
      <c r="CX203">
        <f>IF(Charts!$B$3="none",AH1905,IF(BP1905="",NA(),BP1905))</f>
        <v>0</v>
      </c>
      <c r="CY203">
        <f>IF(Charts!$B$3="none",AI1905,IF(BQ1905="",NA(),BQ1905))</f>
        <v>0</v>
      </c>
      <c r="CZ203">
        <f>IF(Charts!$B$3="none",AJ1905,IF(BR1905="",NA(),BR1905))</f>
        <v>0</v>
      </c>
    </row>
    <row r="204" spans="4:104">
      <c r="D204">
        <v>200</v>
      </c>
      <c r="E204">
        <f>IF(INDIRECT(ADDRESS($D204+2,E$2+1,,,"Instances"))="","",INDIRECT(ADDRESS($D204+2,E$2+1,,,"Instances")))</f>
        <v>0</v>
      </c>
      <c r="F204">
        <f>IFERROR(SMALL(E5:E343,ROW()-ROW($F$5)+1),"")</f>
        <v>0</v>
      </c>
      <c r="H204">
        <f>IFERROR(SUM(F5:F204),"")</f>
        <v>0</v>
      </c>
      <c r="I204">
        <f>IF(INDIRECT(ADDRESS($D204+2,I$2+1,,,"Instances"))="","",INDIRECT(ADDRESS($D204+2,I$2+1,,,"Instances")))</f>
        <v>0</v>
      </c>
      <c r="J204">
        <f>IFERROR(SMALL(I5:I343,ROW()-ROW($J$5)+1),"")</f>
        <v>0</v>
      </c>
      <c r="L204">
        <f>IFERROR(SUM(J5:J204),"")</f>
        <v>0</v>
      </c>
      <c r="M204">
        <f>IF(INDIRECT(ADDRESS($D204+2,M$2+1,,,"Instances"))="","",INDIRECT(ADDRESS($D204+2,M$2+1,,,"Instances")))</f>
        <v>0</v>
      </c>
      <c r="N204">
        <f>IFERROR(SMALL(M5:M343,ROW()-ROW($N$5)+1),"")</f>
        <v>0</v>
      </c>
      <c r="P204">
        <f>IFERROR(SUM(N5:N204),"")</f>
        <v>0</v>
      </c>
      <c r="Q204">
        <f>IF(INDIRECT(ADDRESS($D204+2,Q$2+1,,,"Instances"))="","",INDIRECT(ADDRESS($D204+2,Q$2+1,,,"Instances")))</f>
        <v>0</v>
      </c>
      <c r="R204">
        <f>IFERROR(SMALL(Q5:Q343,ROW()-ROW($R$5)+1),"")</f>
        <v>0</v>
      </c>
      <c r="T204">
        <f>IFERROR(SUM(R5:R204),"")</f>
        <v>0</v>
      </c>
      <c r="U204">
        <f>IF(INDIRECT(ADDRESS($D204+2,U$2+1,,,"Instances"))="","",INDIRECT(ADDRESS($D204+2,U$2+1,,,"Instances")))</f>
        <v>0</v>
      </c>
      <c r="V204">
        <f>IFERROR(SMALL(U5:U343,ROW()-ROW($V$5)+1),"")</f>
        <v>0</v>
      </c>
      <c r="X204">
        <f>IFERROR(SUM(V5:V204),"")</f>
        <v>0</v>
      </c>
      <c r="Y204">
        <f>IF(INDIRECT(ADDRESS($D204+2,Y$2+1,,,"Instances"))="","",INDIRECT(ADDRESS($D204+2,Y$2+1,,,"Instances")))</f>
        <v>0</v>
      </c>
      <c r="Z204">
        <f>IFERROR(SMALL(Y5:Y343,ROW()-ROW($Z$5)+1),"")</f>
        <v>0</v>
      </c>
      <c r="AB204">
        <f>IFERROR(SUM(Z5:Z204),"")</f>
        <v>0</v>
      </c>
      <c r="AC204">
        <f>IF(INDIRECT(ADDRESS($D204+2,AC$2+1,,,"Instances"))="","",INDIRECT(ADDRESS($D204+2,AC$2+1,,,"Instances")))</f>
        <v>0</v>
      </c>
      <c r="AD204">
        <f>IFERROR(SMALL(AC5:AC343,ROW()-ROW($AD$5)+1),"")</f>
        <v>0</v>
      </c>
      <c r="AF204">
        <f>IFERROR(SUM(AD5:AD204),"")</f>
        <v>0</v>
      </c>
      <c r="AG204">
        <f>IF(INDIRECT(ADDRESS($D204+2,AG$2+1,,,"Instances"))="","",INDIRECT(ADDRESS($D204+2,AG$2+1,,,"Instances")))</f>
        <v>0</v>
      </c>
      <c r="AH204">
        <f>IFERROR(SMALL(AG5:AG343,ROW()-ROW($AH$5)+1),"")</f>
        <v>0</v>
      </c>
      <c r="AJ204">
        <f>IFERROR(SUM(AH5:AH204),"")</f>
        <v>0</v>
      </c>
      <c r="AL204">
        <v>200</v>
      </c>
      <c r="AM204" cm="1">
        <f t="array" ref="AM204">_xlfn.SWITCH(Charts!$B$3,"average", AVERAGE(INDIRECT(ADDRESS(199+3,AM$2+1,,,"Instances") &amp; ":" &amp; ADDRESS(199+3,AM$2+1))),"median", MEDIAN(INDIRECT(ADDRESS(199+3,AM$2+1,,,"Instances") &amp; ":" &amp; ADDRESS(199+3,AM$2+1))),"min", MIN(INDIRECT(ADDRESS(199+3,AM$2+1,,,"Instances") &amp; ":" &amp; ADDRESS(199+3,AM$2+1))),"max", MAX(INDIRECT(ADDRESS(199+3,AM$2+1,,,"Instances") &amp; ":" &amp; ADDRESS(199+3,AM$2+1))),"diff", MAX(INDIRECT(ADDRESS(199+3,AM$2+1,,,"Instances") &amp; ":" &amp; ADDRESS(199+3,AM$2+1)))-MIN(INDIRECT(ADDRESS(199+3,AM$2+1,,,"Instances") &amp; ":" &amp; ADDRESS(199+3,AM$2+1))))</f>
        <v>0</v>
      </c>
      <c r="AN204">
        <f>IFERROR(SMALL(AM5:AM343,ROW()-ROW($AN$5)+1),"")</f>
        <v>0</v>
      </c>
      <c r="AP204">
        <f>IFERROR(SUM(AN5:AN204),"")</f>
        <v>0</v>
      </c>
      <c r="AQ204" cm="1">
        <f t="array" ref="AQ204">_xlfn.SWITCH(Charts!$B$3,"average", AVERAGE(INDIRECT(ADDRESS(199+3,AQ$2+1,,,"Instances") &amp; ":" &amp; ADDRESS(199+3,AQ$2+1))),"median", MEDIAN(INDIRECT(ADDRESS(199+3,AQ$2+1,,,"Instances") &amp; ":" &amp; ADDRESS(199+3,AQ$2+1))),"min", MIN(INDIRECT(ADDRESS(199+3,AQ$2+1,,,"Instances") &amp; ":" &amp; ADDRESS(199+3,AQ$2+1))),"max", MAX(INDIRECT(ADDRESS(199+3,AQ$2+1,,,"Instances") &amp; ":" &amp; ADDRESS(199+3,AQ$2+1))),"diff", MAX(INDIRECT(ADDRESS(199+3,AQ$2+1,,,"Instances") &amp; ":" &amp; ADDRESS(199+3,AQ$2+1)))-MIN(INDIRECT(ADDRESS(199+3,AQ$2+1,,,"Instances") &amp; ":" &amp; ADDRESS(199+3,AQ$2+1))))</f>
        <v>0</v>
      </c>
      <c r="AR204">
        <f>IFERROR(SMALL(AQ5:AQ343,ROW()-ROW($AR$5)+1),"")</f>
        <v>0</v>
      </c>
      <c r="AT204">
        <f>IFERROR(SUM(AR5:AR204),"")</f>
        <v>0</v>
      </c>
      <c r="AU204" cm="1">
        <f t="array" ref="AU204">_xlfn.SWITCH(Charts!$B$3,"average", AVERAGE(INDIRECT(ADDRESS(199+3,AU$2+1,,,"Instances") &amp; ":" &amp; ADDRESS(199+3,AU$2+1))),"median", MEDIAN(INDIRECT(ADDRESS(199+3,AU$2+1,,,"Instances") &amp; ":" &amp; ADDRESS(199+3,AU$2+1))),"min", MIN(INDIRECT(ADDRESS(199+3,AU$2+1,,,"Instances") &amp; ":" &amp; ADDRESS(199+3,AU$2+1))),"max", MAX(INDIRECT(ADDRESS(199+3,AU$2+1,,,"Instances") &amp; ":" &amp; ADDRESS(199+3,AU$2+1))),"diff", MAX(INDIRECT(ADDRESS(199+3,AU$2+1,,,"Instances") &amp; ":" &amp; ADDRESS(199+3,AU$2+1)))-MIN(INDIRECT(ADDRESS(199+3,AU$2+1,,,"Instances") &amp; ":" &amp; ADDRESS(199+3,AU$2+1))))</f>
        <v>0</v>
      </c>
      <c r="AV204">
        <f>IFERROR(SMALL(AU5:AU343,ROW()-ROW($AV$5)+1),"")</f>
        <v>0</v>
      </c>
      <c r="AX204">
        <f>IFERROR(SUM(AV5:AV204),"")</f>
        <v>0</v>
      </c>
      <c r="AY204" cm="1">
        <f t="array" ref="AY204">_xlfn.SWITCH(Charts!$B$3,"average", AVERAGE(INDIRECT(ADDRESS(199+3,AY$2+1,,,"Instances") &amp; ":" &amp; ADDRESS(199+3,AY$2+1))),"median", MEDIAN(INDIRECT(ADDRESS(199+3,AY$2+1,,,"Instances") &amp; ":" &amp; ADDRESS(199+3,AY$2+1))),"min", MIN(INDIRECT(ADDRESS(199+3,AY$2+1,,,"Instances") &amp; ":" &amp; ADDRESS(199+3,AY$2+1))),"max", MAX(INDIRECT(ADDRESS(199+3,AY$2+1,,,"Instances") &amp; ":" &amp; ADDRESS(199+3,AY$2+1))),"diff", MAX(INDIRECT(ADDRESS(199+3,AY$2+1,,,"Instances") &amp; ":" &amp; ADDRESS(199+3,AY$2+1)))-MIN(INDIRECT(ADDRESS(199+3,AY$2+1,,,"Instances") &amp; ":" &amp; ADDRESS(199+3,AY$2+1))))</f>
        <v>0</v>
      </c>
      <c r="AZ204">
        <f>IFERROR(SMALL(AY5:AY343,ROW()-ROW($AZ$5)+1),"")</f>
        <v>0</v>
      </c>
      <c r="BB204">
        <f>IFERROR(SUM(AZ5:AZ204),"")</f>
        <v>0</v>
      </c>
      <c r="BC204" cm="1">
        <f t="array" ref="BC204">_xlfn.SWITCH(Charts!$B$3,"average", AVERAGE(INDIRECT(ADDRESS(199+3,BC$2+1,,,"Instances") &amp; ":" &amp; ADDRESS(199+3,BC$2+1))),"median", MEDIAN(INDIRECT(ADDRESS(199+3,BC$2+1,,,"Instances") &amp; ":" &amp; ADDRESS(199+3,BC$2+1))),"min", MIN(INDIRECT(ADDRESS(199+3,BC$2+1,,,"Instances") &amp; ":" &amp; ADDRESS(199+3,BC$2+1))),"max", MAX(INDIRECT(ADDRESS(199+3,BC$2+1,,,"Instances") &amp; ":" &amp; ADDRESS(199+3,BC$2+1))),"diff", MAX(INDIRECT(ADDRESS(199+3,BC$2+1,,,"Instances") &amp; ":" &amp; ADDRESS(199+3,BC$2+1)))-MIN(INDIRECT(ADDRESS(199+3,BC$2+1,,,"Instances") &amp; ":" &amp; ADDRESS(199+3,BC$2+1))))</f>
        <v>0</v>
      </c>
      <c r="BD204">
        <f>IFERROR(SMALL(BC5:BC343,ROW()-ROW($BD$5)+1),"")</f>
        <v>0</v>
      </c>
      <c r="BF204">
        <f>IFERROR(SUM(BD5:BD204),"")</f>
        <v>0</v>
      </c>
      <c r="BG204" cm="1">
        <f t="array" ref="BG204">_xlfn.SWITCH(Charts!$B$3,"average", AVERAGE(INDIRECT(ADDRESS(199+3,BG$2+1,,,"Instances") &amp; ":" &amp; ADDRESS(199+3,BG$2+1))),"median", MEDIAN(INDIRECT(ADDRESS(199+3,BG$2+1,,,"Instances") &amp; ":" &amp; ADDRESS(199+3,BG$2+1))),"min", MIN(INDIRECT(ADDRESS(199+3,BG$2+1,,,"Instances") &amp; ":" &amp; ADDRESS(199+3,BG$2+1))),"max", MAX(INDIRECT(ADDRESS(199+3,BG$2+1,,,"Instances") &amp; ":" &amp; ADDRESS(199+3,BG$2+1))),"diff", MAX(INDIRECT(ADDRESS(199+3,BG$2+1,,,"Instances") &amp; ":" &amp; ADDRESS(199+3,BG$2+1)))-MIN(INDIRECT(ADDRESS(199+3,BG$2+1,,,"Instances") &amp; ":" &amp; ADDRESS(199+3,BG$2+1))))</f>
        <v>0</v>
      </c>
      <c r="BH204">
        <f>IFERROR(SMALL(BG5:BG343,ROW()-ROW($BH$5)+1),"")</f>
        <v>0</v>
      </c>
      <c r="BJ204">
        <f>IFERROR(SUM(BH5:BH204),"")</f>
        <v>0</v>
      </c>
      <c r="BK204" cm="1">
        <f t="array" ref="BK204">_xlfn.SWITCH(Charts!$B$3,"average", AVERAGE(INDIRECT(ADDRESS(199+3,BK$2+1,,,"Instances") &amp; ":" &amp; ADDRESS(199+3,BK$2+1))),"median", MEDIAN(INDIRECT(ADDRESS(199+3,BK$2+1,,,"Instances") &amp; ":" &amp; ADDRESS(199+3,BK$2+1))),"min", MIN(INDIRECT(ADDRESS(199+3,BK$2+1,,,"Instances") &amp; ":" &amp; ADDRESS(199+3,BK$2+1))),"max", MAX(INDIRECT(ADDRESS(199+3,BK$2+1,,,"Instances") &amp; ":" &amp; ADDRESS(199+3,BK$2+1))),"diff", MAX(INDIRECT(ADDRESS(199+3,BK$2+1,,,"Instances") &amp; ":" &amp; ADDRESS(199+3,BK$2+1)))-MIN(INDIRECT(ADDRESS(199+3,BK$2+1,,,"Instances") &amp; ":" &amp; ADDRESS(199+3,BK$2+1))))</f>
        <v>0</v>
      </c>
      <c r="BL204">
        <f>IFERROR(SMALL(BK5:BK343,ROW()-ROW($BL$5)+1),"")</f>
        <v>0</v>
      </c>
      <c r="BN204">
        <f>IFERROR(SUM(BL5:BL204),"")</f>
        <v>0</v>
      </c>
      <c r="BO204" cm="1">
        <f t="array" ref="BO204">_xlfn.SWITCH(Charts!$B$3,"average", AVERAGE(INDIRECT(ADDRESS(199+3,BO$2+1,,,"Instances") &amp; ":" &amp; ADDRESS(199+3,BO$2+1))),"median", MEDIAN(INDIRECT(ADDRESS(199+3,BO$2+1,,,"Instances") &amp; ":" &amp; ADDRESS(199+3,BO$2+1))),"min", MIN(INDIRECT(ADDRESS(199+3,BO$2+1,,,"Instances") &amp; ":" &amp; ADDRESS(199+3,BO$2+1))),"max", MAX(INDIRECT(ADDRESS(199+3,BO$2+1,,,"Instances") &amp; ":" &amp; ADDRESS(199+3,BO$2+1))),"diff", MAX(INDIRECT(ADDRESS(199+3,BO$2+1,,,"Instances") &amp; ":" &amp; ADDRESS(199+3,BO$2+1)))-MIN(INDIRECT(ADDRESS(199+3,BO$2+1,,,"Instances") &amp; ":" &amp; ADDRESS(199+3,BO$2+1))))</f>
        <v>0</v>
      </c>
      <c r="BP204">
        <f>IFERROR(SMALL(BO5:BO343,ROW()-ROW($BP$5)+1),"")</f>
        <v>0</v>
      </c>
      <c r="BR204">
        <f>IFERROR(SUM(BP5:BP204),"")</f>
        <v>0</v>
      </c>
      <c r="BU204">
        <f>IF(Charts!$B$3="none",E1906,IF(AM1906="",NA(),AM1906))</f>
        <v>0</v>
      </c>
      <c r="BV204">
        <f>IF(Charts!$B$3="none",F1906,IF(AN1906="",NA(),AN1906))</f>
        <v>0</v>
      </c>
      <c r="BW204">
        <f>IF(Charts!$B$3="none",G1906,IF(AO1906="",NA(),AO1906))</f>
        <v>0</v>
      </c>
      <c r="BX204">
        <f>IF(Charts!$B$3="none",H1906,IF(AP1906="",NA(),AP1906))</f>
        <v>0</v>
      </c>
      <c r="BY204">
        <f>IF(Charts!$B$3="none",I1906,IF(AQ1906="",NA(),AQ1906))</f>
        <v>0</v>
      </c>
      <c r="BZ204">
        <f>IF(Charts!$B$3="none",J1906,IF(AR1906="",NA(),AR1906))</f>
        <v>0</v>
      </c>
      <c r="CA204">
        <f>IF(Charts!$B$3="none",K1906,IF(AS1906="",NA(),AS1906))</f>
        <v>0</v>
      </c>
      <c r="CB204">
        <f>IF(Charts!$B$3="none",L1906,IF(AT1906="",NA(),AT1906))</f>
        <v>0</v>
      </c>
      <c r="CC204">
        <f>IF(Charts!$B$3="none",M1906,IF(AU1906="",NA(),AU1906))</f>
        <v>0</v>
      </c>
      <c r="CD204">
        <f>IF(Charts!$B$3="none",N1906,IF(AV1906="",NA(),AV1906))</f>
        <v>0</v>
      </c>
      <c r="CE204">
        <f>IF(Charts!$B$3="none",O1906,IF(AW1906="",NA(),AW1906))</f>
        <v>0</v>
      </c>
      <c r="CF204">
        <f>IF(Charts!$B$3="none",P1906,IF(AX1906="",NA(),AX1906))</f>
        <v>0</v>
      </c>
      <c r="CG204">
        <f>IF(Charts!$B$3="none",Q1906,IF(AY1906="",NA(),AY1906))</f>
        <v>0</v>
      </c>
      <c r="CH204">
        <f>IF(Charts!$B$3="none",R1906,IF(AZ1906="",NA(),AZ1906))</f>
        <v>0</v>
      </c>
      <c r="CI204">
        <f>IF(Charts!$B$3="none",S1906,IF(BA1906="",NA(),BA1906))</f>
        <v>0</v>
      </c>
      <c r="CJ204">
        <f>IF(Charts!$B$3="none",T1906,IF(BB1906="",NA(),BB1906))</f>
        <v>0</v>
      </c>
      <c r="CK204">
        <f>IF(Charts!$B$3="none",U1906,IF(BC1906="",NA(),BC1906))</f>
        <v>0</v>
      </c>
      <c r="CL204">
        <f>IF(Charts!$B$3="none",V1906,IF(BD1906="",NA(),BD1906))</f>
        <v>0</v>
      </c>
      <c r="CM204">
        <f>IF(Charts!$B$3="none",W1906,IF(BE1906="",NA(),BE1906))</f>
        <v>0</v>
      </c>
      <c r="CN204">
        <f>IF(Charts!$B$3="none",X1906,IF(BF1906="",NA(),BF1906))</f>
        <v>0</v>
      </c>
      <c r="CO204">
        <f>IF(Charts!$B$3="none",Y1906,IF(BG1906="",NA(),BG1906))</f>
        <v>0</v>
      </c>
      <c r="CP204">
        <f>IF(Charts!$B$3="none",Z1906,IF(BH1906="",NA(),BH1906))</f>
        <v>0</v>
      </c>
      <c r="CQ204">
        <f>IF(Charts!$B$3="none",AA1906,IF(BI1906="",NA(),BI1906))</f>
        <v>0</v>
      </c>
      <c r="CR204">
        <f>IF(Charts!$B$3="none",AB1906,IF(BJ1906="",NA(),BJ1906))</f>
        <v>0</v>
      </c>
      <c r="CS204">
        <f>IF(Charts!$B$3="none",AC1906,IF(BK1906="",NA(),BK1906))</f>
        <v>0</v>
      </c>
      <c r="CT204">
        <f>IF(Charts!$B$3="none",AD1906,IF(BL1906="",NA(),BL1906))</f>
        <v>0</v>
      </c>
      <c r="CU204">
        <f>IF(Charts!$B$3="none",AE1906,IF(BM1906="",NA(),BM1906))</f>
        <v>0</v>
      </c>
      <c r="CV204">
        <f>IF(Charts!$B$3="none",AF1906,IF(BN1906="",NA(),BN1906))</f>
        <v>0</v>
      </c>
      <c r="CW204">
        <f>IF(Charts!$B$3="none",AG1906,IF(BO1906="",NA(),BO1906))</f>
        <v>0</v>
      </c>
      <c r="CX204">
        <f>IF(Charts!$B$3="none",AH1906,IF(BP1906="",NA(),BP1906))</f>
        <v>0</v>
      </c>
      <c r="CY204">
        <f>IF(Charts!$B$3="none",AI1906,IF(BQ1906="",NA(),BQ1906))</f>
        <v>0</v>
      </c>
      <c r="CZ204">
        <f>IF(Charts!$B$3="none",AJ1906,IF(BR1906="",NA(),BR1906))</f>
        <v>0</v>
      </c>
    </row>
    <row r="205" spans="4:104">
      <c r="D205">
        <v>201</v>
      </c>
      <c r="E205">
        <f>IF(INDIRECT(ADDRESS($D205+2,E$2+1,,,"Instances"))="","",INDIRECT(ADDRESS($D205+2,E$2+1,,,"Instances")))</f>
        <v>0</v>
      </c>
      <c r="F205">
        <f>IFERROR(SMALL(E5:E343,ROW()-ROW($F$5)+1),"")</f>
        <v>0</v>
      </c>
      <c r="H205">
        <f>IFERROR(SUM(F5:F205),"")</f>
        <v>0</v>
      </c>
      <c r="I205">
        <f>IF(INDIRECT(ADDRESS($D205+2,I$2+1,,,"Instances"))="","",INDIRECT(ADDRESS($D205+2,I$2+1,,,"Instances")))</f>
        <v>0</v>
      </c>
      <c r="J205">
        <f>IFERROR(SMALL(I5:I343,ROW()-ROW($J$5)+1),"")</f>
        <v>0</v>
      </c>
      <c r="L205">
        <f>IFERROR(SUM(J5:J205),"")</f>
        <v>0</v>
      </c>
      <c r="M205">
        <f>IF(INDIRECT(ADDRESS($D205+2,M$2+1,,,"Instances"))="","",INDIRECT(ADDRESS($D205+2,M$2+1,,,"Instances")))</f>
        <v>0</v>
      </c>
      <c r="N205">
        <f>IFERROR(SMALL(M5:M343,ROW()-ROW($N$5)+1),"")</f>
        <v>0</v>
      </c>
      <c r="P205">
        <f>IFERROR(SUM(N5:N205),"")</f>
        <v>0</v>
      </c>
      <c r="Q205">
        <f>IF(INDIRECT(ADDRESS($D205+2,Q$2+1,,,"Instances"))="","",INDIRECT(ADDRESS($D205+2,Q$2+1,,,"Instances")))</f>
        <v>0</v>
      </c>
      <c r="R205">
        <f>IFERROR(SMALL(Q5:Q343,ROW()-ROW($R$5)+1),"")</f>
        <v>0</v>
      </c>
      <c r="T205">
        <f>IFERROR(SUM(R5:R205),"")</f>
        <v>0</v>
      </c>
      <c r="U205">
        <f>IF(INDIRECT(ADDRESS($D205+2,U$2+1,,,"Instances"))="","",INDIRECT(ADDRESS($D205+2,U$2+1,,,"Instances")))</f>
        <v>0</v>
      </c>
      <c r="V205">
        <f>IFERROR(SMALL(U5:U343,ROW()-ROW($V$5)+1),"")</f>
        <v>0</v>
      </c>
      <c r="X205">
        <f>IFERROR(SUM(V5:V205),"")</f>
        <v>0</v>
      </c>
      <c r="Y205">
        <f>IF(INDIRECT(ADDRESS($D205+2,Y$2+1,,,"Instances"))="","",INDIRECT(ADDRESS($D205+2,Y$2+1,,,"Instances")))</f>
        <v>0</v>
      </c>
      <c r="Z205">
        <f>IFERROR(SMALL(Y5:Y343,ROW()-ROW($Z$5)+1),"")</f>
        <v>0</v>
      </c>
      <c r="AB205">
        <f>IFERROR(SUM(Z5:Z205),"")</f>
        <v>0</v>
      </c>
      <c r="AC205">
        <f>IF(INDIRECT(ADDRESS($D205+2,AC$2+1,,,"Instances"))="","",INDIRECT(ADDRESS($D205+2,AC$2+1,,,"Instances")))</f>
        <v>0</v>
      </c>
      <c r="AD205">
        <f>IFERROR(SMALL(AC5:AC343,ROW()-ROW($AD$5)+1),"")</f>
        <v>0</v>
      </c>
      <c r="AF205">
        <f>IFERROR(SUM(AD5:AD205),"")</f>
        <v>0</v>
      </c>
      <c r="AG205">
        <f>IF(INDIRECT(ADDRESS($D205+2,AG$2+1,,,"Instances"))="","",INDIRECT(ADDRESS($D205+2,AG$2+1,,,"Instances")))</f>
        <v>0</v>
      </c>
      <c r="AH205">
        <f>IFERROR(SMALL(AG5:AG343,ROW()-ROW($AH$5)+1),"")</f>
        <v>0</v>
      </c>
      <c r="AJ205">
        <f>IFERROR(SUM(AH5:AH205),"")</f>
        <v>0</v>
      </c>
      <c r="AL205">
        <v>201</v>
      </c>
      <c r="AM205" cm="1">
        <f t="array" ref="AM205">_xlfn.SWITCH(Charts!$B$3,"average", AVERAGE(INDIRECT(ADDRESS(200+3,AM$2+1,,,"Instances") &amp; ":" &amp; ADDRESS(200+3,AM$2+1))),"median", MEDIAN(INDIRECT(ADDRESS(200+3,AM$2+1,,,"Instances") &amp; ":" &amp; ADDRESS(200+3,AM$2+1))),"min", MIN(INDIRECT(ADDRESS(200+3,AM$2+1,,,"Instances") &amp; ":" &amp; ADDRESS(200+3,AM$2+1))),"max", MAX(INDIRECT(ADDRESS(200+3,AM$2+1,,,"Instances") &amp; ":" &amp; ADDRESS(200+3,AM$2+1))),"diff", MAX(INDIRECT(ADDRESS(200+3,AM$2+1,,,"Instances") &amp; ":" &amp; ADDRESS(200+3,AM$2+1)))-MIN(INDIRECT(ADDRESS(200+3,AM$2+1,,,"Instances") &amp; ":" &amp; ADDRESS(200+3,AM$2+1))))</f>
        <v>0</v>
      </c>
      <c r="AN205">
        <f>IFERROR(SMALL(AM5:AM343,ROW()-ROW($AN$5)+1),"")</f>
        <v>0</v>
      </c>
      <c r="AP205">
        <f>IFERROR(SUM(AN5:AN205),"")</f>
        <v>0</v>
      </c>
      <c r="AQ205" cm="1">
        <f t="array" ref="AQ205">_xlfn.SWITCH(Charts!$B$3,"average", AVERAGE(INDIRECT(ADDRESS(200+3,AQ$2+1,,,"Instances") &amp; ":" &amp; ADDRESS(200+3,AQ$2+1))),"median", MEDIAN(INDIRECT(ADDRESS(200+3,AQ$2+1,,,"Instances") &amp; ":" &amp; ADDRESS(200+3,AQ$2+1))),"min", MIN(INDIRECT(ADDRESS(200+3,AQ$2+1,,,"Instances") &amp; ":" &amp; ADDRESS(200+3,AQ$2+1))),"max", MAX(INDIRECT(ADDRESS(200+3,AQ$2+1,,,"Instances") &amp; ":" &amp; ADDRESS(200+3,AQ$2+1))),"diff", MAX(INDIRECT(ADDRESS(200+3,AQ$2+1,,,"Instances") &amp; ":" &amp; ADDRESS(200+3,AQ$2+1)))-MIN(INDIRECT(ADDRESS(200+3,AQ$2+1,,,"Instances") &amp; ":" &amp; ADDRESS(200+3,AQ$2+1))))</f>
        <v>0</v>
      </c>
      <c r="AR205">
        <f>IFERROR(SMALL(AQ5:AQ343,ROW()-ROW($AR$5)+1),"")</f>
        <v>0</v>
      </c>
      <c r="AT205">
        <f>IFERROR(SUM(AR5:AR205),"")</f>
        <v>0</v>
      </c>
      <c r="AU205" cm="1">
        <f t="array" ref="AU205">_xlfn.SWITCH(Charts!$B$3,"average", AVERAGE(INDIRECT(ADDRESS(200+3,AU$2+1,,,"Instances") &amp; ":" &amp; ADDRESS(200+3,AU$2+1))),"median", MEDIAN(INDIRECT(ADDRESS(200+3,AU$2+1,,,"Instances") &amp; ":" &amp; ADDRESS(200+3,AU$2+1))),"min", MIN(INDIRECT(ADDRESS(200+3,AU$2+1,,,"Instances") &amp; ":" &amp; ADDRESS(200+3,AU$2+1))),"max", MAX(INDIRECT(ADDRESS(200+3,AU$2+1,,,"Instances") &amp; ":" &amp; ADDRESS(200+3,AU$2+1))),"diff", MAX(INDIRECT(ADDRESS(200+3,AU$2+1,,,"Instances") &amp; ":" &amp; ADDRESS(200+3,AU$2+1)))-MIN(INDIRECT(ADDRESS(200+3,AU$2+1,,,"Instances") &amp; ":" &amp; ADDRESS(200+3,AU$2+1))))</f>
        <v>0</v>
      </c>
      <c r="AV205">
        <f>IFERROR(SMALL(AU5:AU343,ROW()-ROW($AV$5)+1),"")</f>
        <v>0</v>
      </c>
      <c r="AX205">
        <f>IFERROR(SUM(AV5:AV205),"")</f>
        <v>0</v>
      </c>
      <c r="AY205" cm="1">
        <f t="array" ref="AY205">_xlfn.SWITCH(Charts!$B$3,"average", AVERAGE(INDIRECT(ADDRESS(200+3,AY$2+1,,,"Instances") &amp; ":" &amp; ADDRESS(200+3,AY$2+1))),"median", MEDIAN(INDIRECT(ADDRESS(200+3,AY$2+1,,,"Instances") &amp; ":" &amp; ADDRESS(200+3,AY$2+1))),"min", MIN(INDIRECT(ADDRESS(200+3,AY$2+1,,,"Instances") &amp; ":" &amp; ADDRESS(200+3,AY$2+1))),"max", MAX(INDIRECT(ADDRESS(200+3,AY$2+1,,,"Instances") &amp; ":" &amp; ADDRESS(200+3,AY$2+1))),"diff", MAX(INDIRECT(ADDRESS(200+3,AY$2+1,,,"Instances") &amp; ":" &amp; ADDRESS(200+3,AY$2+1)))-MIN(INDIRECT(ADDRESS(200+3,AY$2+1,,,"Instances") &amp; ":" &amp; ADDRESS(200+3,AY$2+1))))</f>
        <v>0</v>
      </c>
      <c r="AZ205">
        <f>IFERROR(SMALL(AY5:AY343,ROW()-ROW($AZ$5)+1),"")</f>
        <v>0</v>
      </c>
      <c r="BB205">
        <f>IFERROR(SUM(AZ5:AZ205),"")</f>
        <v>0</v>
      </c>
      <c r="BC205" cm="1">
        <f t="array" ref="BC205">_xlfn.SWITCH(Charts!$B$3,"average", AVERAGE(INDIRECT(ADDRESS(200+3,BC$2+1,,,"Instances") &amp; ":" &amp; ADDRESS(200+3,BC$2+1))),"median", MEDIAN(INDIRECT(ADDRESS(200+3,BC$2+1,,,"Instances") &amp; ":" &amp; ADDRESS(200+3,BC$2+1))),"min", MIN(INDIRECT(ADDRESS(200+3,BC$2+1,,,"Instances") &amp; ":" &amp; ADDRESS(200+3,BC$2+1))),"max", MAX(INDIRECT(ADDRESS(200+3,BC$2+1,,,"Instances") &amp; ":" &amp; ADDRESS(200+3,BC$2+1))),"diff", MAX(INDIRECT(ADDRESS(200+3,BC$2+1,,,"Instances") &amp; ":" &amp; ADDRESS(200+3,BC$2+1)))-MIN(INDIRECT(ADDRESS(200+3,BC$2+1,,,"Instances") &amp; ":" &amp; ADDRESS(200+3,BC$2+1))))</f>
        <v>0</v>
      </c>
      <c r="BD205">
        <f>IFERROR(SMALL(BC5:BC343,ROW()-ROW($BD$5)+1),"")</f>
        <v>0</v>
      </c>
      <c r="BF205">
        <f>IFERROR(SUM(BD5:BD205),"")</f>
        <v>0</v>
      </c>
      <c r="BG205" cm="1">
        <f t="array" ref="BG205">_xlfn.SWITCH(Charts!$B$3,"average", AVERAGE(INDIRECT(ADDRESS(200+3,BG$2+1,,,"Instances") &amp; ":" &amp; ADDRESS(200+3,BG$2+1))),"median", MEDIAN(INDIRECT(ADDRESS(200+3,BG$2+1,,,"Instances") &amp; ":" &amp; ADDRESS(200+3,BG$2+1))),"min", MIN(INDIRECT(ADDRESS(200+3,BG$2+1,,,"Instances") &amp; ":" &amp; ADDRESS(200+3,BG$2+1))),"max", MAX(INDIRECT(ADDRESS(200+3,BG$2+1,,,"Instances") &amp; ":" &amp; ADDRESS(200+3,BG$2+1))),"diff", MAX(INDIRECT(ADDRESS(200+3,BG$2+1,,,"Instances") &amp; ":" &amp; ADDRESS(200+3,BG$2+1)))-MIN(INDIRECT(ADDRESS(200+3,BG$2+1,,,"Instances") &amp; ":" &amp; ADDRESS(200+3,BG$2+1))))</f>
        <v>0</v>
      </c>
      <c r="BH205">
        <f>IFERROR(SMALL(BG5:BG343,ROW()-ROW($BH$5)+1),"")</f>
        <v>0</v>
      </c>
      <c r="BJ205">
        <f>IFERROR(SUM(BH5:BH205),"")</f>
        <v>0</v>
      </c>
      <c r="BK205" cm="1">
        <f t="array" ref="BK205">_xlfn.SWITCH(Charts!$B$3,"average", AVERAGE(INDIRECT(ADDRESS(200+3,BK$2+1,,,"Instances") &amp; ":" &amp; ADDRESS(200+3,BK$2+1))),"median", MEDIAN(INDIRECT(ADDRESS(200+3,BK$2+1,,,"Instances") &amp; ":" &amp; ADDRESS(200+3,BK$2+1))),"min", MIN(INDIRECT(ADDRESS(200+3,BK$2+1,,,"Instances") &amp; ":" &amp; ADDRESS(200+3,BK$2+1))),"max", MAX(INDIRECT(ADDRESS(200+3,BK$2+1,,,"Instances") &amp; ":" &amp; ADDRESS(200+3,BK$2+1))),"diff", MAX(INDIRECT(ADDRESS(200+3,BK$2+1,,,"Instances") &amp; ":" &amp; ADDRESS(200+3,BK$2+1)))-MIN(INDIRECT(ADDRESS(200+3,BK$2+1,,,"Instances") &amp; ":" &amp; ADDRESS(200+3,BK$2+1))))</f>
        <v>0</v>
      </c>
      <c r="BL205">
        <f>IFERROR(SMALL(BK5:BK343,ROW()-ROW($BL$5)+1),"")</f>
        <v>0</v>
      </c>
      <c r="BN205">
        <f>IFERROR(SUM(BL5:BL205),"")</f>
        <v>0</v>
      </c>
      <c r="BO205" cm="1">
        <f t="array" ref="BO205">_xlfn.SWITCH(Charts!$B$3,"average", AVERAGE(INDIRECT(ADDRESS(200+3,BO$2+1,,,"Instances") &amp; ":" &amp; ADDRESS(200+3,BO$2+1))),"median", MEDIAN(INDIRECT(ADDRESS(200+3,BO$2+1,,,"Instances") &amp; ":" &amp; ADDRESS(200+3,BO$2+1))),"min", MIN(INDIRECT(ADDRESS(200+3,BO$2+1,,,"Instances") &amp; ":" &amp; ADDRESS(200+3,BO$2+1))),"max", MAX(INDIRECT(ADDRESS(200+3,BO$2+1,,,"Instances") &amp; ":" &amp; ADDRESS(200+3,BO$2+1))),"diff", MAX(INDIRECT(ADDRESS(200+3,BO$2+1,,,"Instances") &amp; ":" &amp; ADDRESS(200+3,BO$2+1)))-MIN(INDIRECT(ADDRESS(200+3,BO$2+1,,,"Instances") &amp; ":" &amp; ADDRESS(200+3,BO$2+1))))</f>
        <v>0</v>
      </c>
      <c r="BP205">
        <f>IFERROR(SMALL(BO5:BO343,ROW()-ROW($BP$5)+1),"")</f>
        <v>0</v>
      </c>
      <c r="BR205">
        <f>IFERROR(SUM(BP5:BP205),"")</f>
        <v>0</v>
      </c>
      <c r="BU205">
        <f>IF(Charts!$B$3="none",E1907,IF(AM1907="",NA(),AM1907))</f>
        <v>0</v>
      </c>
      <c r="BV205">
        <f>IF(Charts!$B$3="none",F1907,IF(AN1907="",NA(),AN1907))</f>
        <v>0</v>
      </c>
      <c r="BW205">
        <f>IF(Charts!$B$3="none",G1907,IF(AO1907="",NA(),AO1907))</f>
        <v>0</v>
      </c>
      <c r="BX205">
        <f>IF(Charts!$B$3="none",H1907,IF(AP1907="",NA(),AP1907))</f>
        <v>0</v>
      </c>
      <c r="BY205">
        <f>IF(Charts!$B$3="none",I1907,IF(AQ1907="",NA(),AQ1907))</f>
        <v>0</v>
      </c>
      <c r="BZ205">
        <f>IF(Charts!$B$3="none",J1907,IF(AR1907="",NA(),AR1907))</f>
        <v>0</v>
      </c>
      <c r="CA205">
        <f>IF(Charts!$B$3="none",K1907,IF(AS1907="",NA(),AS1907))</f>
        <v>0</v>
      </c>
      <c r="CB205">
        <f>IF(Charts!$B$3="none",L1907,IF(AT1907="",NA(),AT1907))</f>
        <v>0</v>
      </c>
      <c r="CC205">
        <f>IF(Charts!$B$3="none",M1907,IF(AU1907="",NA(),AU1907))</f>
        <v>0</v>
      </c>
      <c r="CD205">
        <f>IF(Charts!$B$3="none",N1907,IF(AV1907="",NA(),AV1907))</f>
        <v>0</v>
      </c>
      <c r="CE205">
        <f>IF(Charts!$B$3="none",O1907,IF(AW1907="",NA(),AW1907))</f>
        <v>0</v>
      </c>
      <c r="CF205">
        <f>IF(Charts!$B$3="none",P1907,IF(AX1907="",NA(),AX1907))</f>
        <v>0</v>
      </c>
      <c r="CG205">
        <f>IF(Charts!$B$3="none",Q1907,IF(AY1907="",NA(),AY1907))</f>
        <v>0</v>
      </c>
      <c r="CH205">
        <f>IF(Charts!$B$3="none",R1907,IF(AZ1907="",NA(),AZ1907))</f>
        <v>0</v>
      </c>
      <c r="CI205">
        <f>IF(Charts!$B$3="none",S1907,IF(BA1907="",NA(),BA1907))</f>
        <v>0</v>
      </c>
      <c r="CJ205">
        <f>IF(Charts!$B$3="none",T1907,IF(BB1907="",NA(),BB1907))</f>
        <v>0</v>
      </c>
      <c r="CK205">
        <f>IF(Charts!$B$3="none",U1907,IF(BC1907="",NA(),BC1907))</f>
        <v>0</v>
      </c>
      <c r="CL205">
        <f>IF(Charts!$B$3="none",V1907,IF(BD1907="",NA(),BD1907))</f>
        <v>0</v>
      </c>
      <c r="CM205">
        <f>IF(Charts!$B$3="none",W1907,IF(BE1907="",NA(),BE1907))</f>
        <v>0</v>
      </c>
      <c r="CN205">
        <f>IF(Charts!$B$3="none",X1907,IF(BF1907="",NA(),BF1907))</f>
        <v>0</v>
      </c>
      <c r="CO205">
        <f>IF(Charts!$B$3="none",Y1907,IF(BG1907="",NA(),BG1907))</f>
        <v>0</v>
      </c>
      <c r="CP205">
        <f>IF(Charts!$B$3="none",Z1907,IF(BH1907="",NA(),BH1907))</f>
        <v>0</v>
      </c>
      <c r="CQ205">
        <f>IF(Charts!$B$3="none",AA1907,IF(BI1907="",NA(),BI1907))</f>
        <v>0</v>
      </c>
      <c r="CR205">
        <f>IF(Charts!$B$3="none",AB1907,IF(BJ1907="",NA(),BJ1907))</f>
        <v>0</v>
      </c>
      <c r="CS205">
        <f>IF(Charts!$B$3="none",AC1907,IF(BK1907="",NA(),BK1907))</f>
        <v>0</v>
      </c>
      <c r="CT205">
        <f>IF(Charts!$B$3="none",AD1907,IF(BL1907="",NA(),BL1907))</f>
        <v>0</v>
      </c>
      <c r="CU205">
        <f>IF(Charts!$B$3="none",AE1907,IF(BM1907="",NA(),BM1907))</f>
        <v>0</v>
      </c>
      <c r="CV205">
        <f>IF(Charts!$B$3="none",AF1907,IF(BN1907="",NA(),BN1907))</f>
        <v>0</v>
      </c>
      <c r="CW205">
        <f>IF(Charts!$B$3="none",AG1907,IF(BO1907="",NA(),BO1907))</f>
        <v>0</v>
      </c>
      <c r="CX205">
        <f>IF(Charts!$B$3="none",AH1907,IF(BP1907="",NA(),BP1907))</f>
        <v>0</v>
      </c>
      <c r="CY205">
        <f>IF(Charts!$B$3="none",AI1907,IF(BQ1907="",NA(),BQ1907))</f>
        <v>0</v>
      </c>
      <c r="CZ205">
        <f>IF(Charts!$B$3="none",AJ1907,IF(BR1907="",NA(),BR1907))</f>
        <v>0</v>
      </c>
    </row>
    <row r="206" spans="4:104">
      <c r="D206">
        <v>202</v>
      </c>
      <c r="E206">
        <f>IF(INDIRECT(ADDRESS($D206+2,E$2+1,,,"Instances"))="","",INDIRECT(ADDRESS($D206+2,E$2+1,,,"Instances")))</f>
        <v>0</v>
      </c>
      <c r="F206">
        <f>IFERROR(SMALL(E5:E343,ROW()-ROW($F$5)+1),"")</f>
        <v>0</v>
      </c>
      <c r="H206">
        <f>IFERROR(SUM(F5:F206),"")</f>
        <v>0</v>
      </c>
      <c r="I206">
        <f>IF(INDIRECT(ADDRESS($D206+2,I$2+1,,,"Instances"))="","",INDIRECT(ADDRESS($D206+2,I$2+1,,,"Instances")))</f>
        <v>0</v>
      </c>
      <c r="J206">
        <f>IFERROR(SMALL(I5:I343,ROW()-ROW($J$5)+1),"")</f>
        <v>0</v>
      </c>
      <c r="L206">
        <f>IFERROR(SUM(J5:J206),"")</f>
        <v>0</v>
      </c>
      <c r="M206">
        <f>IF(INDIRECT(ADDRESS($D206+2,M$2+1,,,"Instances"))="","",INDIRECT(ADDRESS($D206+2,M$2+1,,,"Instances")))</f>
        <v>0</v>
      </c>
      <c r="N206">
        <f>IFERROR(SMALL(M5:M343,ROW()-ROW($N$5)+1),"")</f>
        <v>0</v>
      </c>
      <c r="P206">
        <f>IFERROR(SUM(N5:N206),"")</f>
        <v>0</v>
      </c>
      <c r="Q206">
        <f>IF(INDIRECT(ADDRESS($D206+2,Q$2+1,,,"Instances"))="","",INDIRECT(ADDRESS($D206+2,Q$2+1,,,"Instances")))</f>
        <v>0</v>
      </c>
      <c r="R206">
        <f>IFERROR(SMALL(Q5:Q343,ROW()-ROW($R$5)+1),"")</f>
        <v>0</v>
      </c>
      <c r="T206">
        <f>IFERROR(SUM(R5:R206),"")</f>
        <v>0</v>
      </c>
      <c r="U206">
        <f>IF(INDIRECT(ADDRESS($D206+2,U$2+1,,,"Instances"))="","",INDIRECT(ADDRESS($D206+2,U$2+1,,,"Instances")))</f>
        <v>0</v>
      </c>
      <c r="V206">
        <f>IFERROR(SMALL(U5:U343,ROW()-ROW($V$5)+1),"")</f>
        <v>0</v>
      </c>
      <c r="X206">
        <f>IFERROR(SUM(V5:V206),"")</f>
        <v>0</v>
      </c>
      <c r="Y206">
        <f>IF(INDIRECT(ADDRESS($D206+2,Y$2+1,,,"Instances"))="","",INDIRECT(ADDRESS($D206+2,Y$2+1,,,"Instances")))</f>
        <v>0</v>
      </c>
      <c r="Z206">
        <f>IFERROR(SMALL(Y5:Y343,ROW()-ROW($Z$5)+1),"")</f>
        <v>0</v>
      </c>
      <c r="AB206">
        <f>IFERROR(SUM(Z5:Z206),"")</f>
        <v>0</v>
      </c>
      <c r="AC206">
        <f>IF(INDIRECT(ADDRESS($D206+2,AC$2+1,,,"Instances"))="","",INDIRECT(ADDRESS($D206+2,AC$2+1,,,"Instances")))</f>
        <v>0</v>
      </c>
      <c r="AD206">
        <f>IFERROR(SMALL(AC5:AC343,ROW()-ROW($AD$5)+1),"")</f>
        <v>0</v>
      </c>
      <c r="AF206">
        <f>IFERROR(SUM(AD5:AD206),"")</f>
        <v>0</v>
      </c>
      <c r="AG206">
        <f>IF(INDIRECT(ADDRESS($D206+2,AG$2+1,,,"Instances"))="","",INDIRECT(ADDRESS($D206+2,AG$2+1,,,"Instances")))</f>
        <v>0</v>
      </c>
      <c r="AH206">
        <f>IFERROR(SMALL(AG5:AG343,ROW()-ROW($AH$5)+1),"")</f>
        <v>0</v>
      </c>
      <c r="AJ206">
        <f>IFERROR(SUM(AH5:AH206),"")</f>
        <v>0</v>
      </c>
      <c r="AL206">
        <v>202</v>
      </c>
      <c r="AM206" cm="1">
        <f t="array" ref="AM206">_xlfn.SWITCH(Charts!$B$3,"average", AVERAGE(INDIRECT(ADDRESS(201+3,AM$2+1,,,"Instances") &amp; ":" &amp; ADDRESS(201+3,AM$2+1))),"median", MEDIAN(INDIRECT(ADDRESS(201+3,AM$2+1,,,"Instances") &amp; ":" &amp; ADDRESS(201+3,AM$2+1))),"min", MIN(INDIRECT(ADDRESS(201+3,AM$2+1,,,"Instances") &amp; ":" &amp; ADDRESS(201+3,AM$2+1))),"max", MAX(INDIRECT(ADDRESS(201+3,AM$2+1,,,"Instances") &amp; ":" &amp; ADDRESS(201+3,AM$2+1))),"diff", MAX(INDIRECT(ADDRESS(201+3,AM$2+1,,,"Instances") &amp; ":" &amp; ADDRESS(201+3,AM$2+1)))-MIN(INDIRECT(ADDRESS(201+3,AM$2+1,,,"Instances") &amp; ":" &amp; ADDRESS(201+3,AM$2+1))))</f>
        <v>0</v>
      </c>
      <c r="AN206">
        <f>IFERROR(SMALL(AM5:AM343,ROW()-ROW($AN$5)+1),"")</f>
        <v>0</v>
      </c>
      <c r="AP206">
        <f>IFERROR(SUM(AN5:AN206),"")</f>
        <v>0</v>
      </c>
      <c r="AQ206" cm="1">
        <f t="array" ref="AQ206">_xlfn.SWITCH(Charts!$B$3,"average", AVERAGE(INDIRECT(ADDRESS(201+3,AQ$2+1,,,"Instances") &amp; ":" &amp; ADDRESS(201+3,AQ$2+1))),"median", MEDIAN(INDIRECT(ADDRESS(201+3,AQ$2+1,,,"Instances") &amp; ":" &amp; ADDRESS(201+3,AQ$2+1))),"min", MIN(INDIRECT(ADDRESS(201+3,AQ$2+1,,,"Instances") &amp; ":" &amp; ADDRESS(201+3,AQ$2+1))),"max", MAX(INDIRECT(ADDRESS(201+3,AQ$2+1,,,"Instances") &amp; ":" &amp; ADDRESS(201+3,AQ$2+1))),"diff", MAX(INDIRECT(ADDRESS(201+3,AQ$2+1,,,"Instances") &amp; ":" &amp; ADDRESS(201+3,AQ$2+1)))-MIN(INDIRECT(ADDRESS(201+3,AQ$2+1,,,"Instances") &amp; ":" &amp; ADDRESS(201+3,AQ$2+1))))</f>
        <v>0</v>
      </c>
      <c r="AR206">
        <f>IFERROR(SMALL(AQ5:AQ343,ROW()-ROW($AR$5)+1),"")</f>
        <v>0</v>
      </c>
      <c r="AT206">
        <f>IFERROR(SUM(AR5:AR206),"")</f>
        <v>0</v>
      </c>
      <c r="AU206" cm="1">
        <f t="array" ref="AU206">_xlfn.SWITCH(Charts!$B$3,"average", AVERAGE(INDIRECT(ADDRESS(201+3,AU$2+1,,,"Instances") &amp; ":" &amp; ADDRESS(201+3,AU$2+1))),"median", MEDIAN(INDIRECT(ADDRESS(201+3,AU$2+1,,,"Instances") &amp; ":" &amp; ADDRESS(201+3,AU$2+1))),"min", MIN(INDIRECT(ADDRESS(201+3,AU$2+1,,,"Instances") &amp; ":" &amp; ADDRESS(201+3,AU$2+1))),"max", MAX(INDIRECT(ADDRESS(201+3,AU$2+1,,,"Instances") &amp; ":" &amp; ADDRESS(201+3,AU$2+1))),"diff", MAX(INDIRECT(ADDRESS(201+3,AU$2+1,,,"Instances") &amp; ":" &amp; ADDRESS(201+3,AU$2+1)))-MIN(INDIRECT(ADDRESS(201+3,AU$2+1,,,"Instances") &amp; ":" &amp; ADDRESS(201+3,AU$2+1))))</f>
        <v>0</v>
      </c>
      <c r="AV206">
        <f>IFERROR(SMALL(AU5:AU343,ROW()-ROW($AV$5)+1),"")</f>
        <v>0</v>
      </c>
      <c r="AX206">
        <f>IFERROR(SUM(AV5:AV206),"")</f>
        <v>0</v>
      </c>
      <c r="AY206" cm="1">
        <f t="array" ref="AY206">_xlfn.SWITCH(Charts!$B$3,"average", AVERAGE(INDIRECT(ADDRESS(201+3,AY$2+1,,,"Instances") &amp; ":" &amp; ADDRESS(201+3,AY$2+1))),"median", MEDIAN(INDIRECT(ADDRESS(201+3,AY$2+1,,,"Instances") &amp; ":" &amp; ADDRESS(201+3,AY$2+1))),"min", MIN(INDIRECT(ADDRESS(201+3,AY$2+1,,,"Instances") &amp; ":" &amp; ADDRESS(201+3,AY$2+1))),"max", MAX(INDIRECT(ADDRESS(201+3,AY$2+1,,,"Instances") &amp; ":" &amp; ADDRESS(201+3,AY$2+1))),"diff", MAX(INDIRECT(ADDRESS(201+3,AY$2+1,,,"Instances") &amp; ":" &amp; ADDRESS(201+3,AY$2+1)))-MIN(INDIRECT(ADDRESS(201+3,AY$2+1,,,"Instances") &amp; ":" &amp; ADDRESS(201+3,AY$2+1))))</f>
        <v>0</v>
      </c>
      <c r="AZ206">
        <f>IFERROR(SMALL(AY5:AY343,ROW()-ROW($AZ$5)+1),"")</f>
        <v>0</v>
      </c>
      <c r="BB206">
        <f>IFERROR(SUM(AZ5:AZ206),"")</f>
        <v>0</v>
      </c>
      <c r="BC206" cm="1">
        <f t="array" ref="BC206">_xlfn.SWITCH(Charts!$B$3,"average", AVERAGE(INDIRECT(ADDRESS(201+3,BC$2+1,,,"Instances") &amp; ":" &amp; ADDRESS(201+3,BC$2+1))),"median", MEDIAN(INDIRECT(ADDRESS(201+3,BC$2+1,,,"Instances") &amp; ":" &amp; ADDRESS(201+3,BC$2+1))),"min", MIN(INDIRECT(ADDRESS(201+3,BC$2+1,,,"Instances") &amp; ":" &amp; ADDRESS(201+3,BC$2+1))),"max", MAX(INDIRECT(ADDRESS(201+3,BC$2+1,,,"Instances") &amp; ":" &amp; ADDRESS(201+3,BC$2+1))),"diff", MAX(INDIRECT(ADDRESS(201+3,BC$2+1,,,"Instances") &amp; ":" &amp; ADDRESS(201+3,BC$2+1)))-MIN(INDIRECT(ADDRESS(201+3,BC$2+1,,,"Instances") &amp; ":" &amp; ADDRESS(201+3,BC$2+1))))</f>
        <v>0</v>
      </c>
      <c r="BD206">
        <f>IFERROR(SMALL(BC5:BC343,ROW()-ROW($BD$5)+1),"")</f>
        <v>0</v>
      </c>
      <c r="BF206">
        <f>IFERROR(SUM(BD5:BD206),"")</f>
        <v>0</v>
      </c>
      <c r="BG206" cm="1">
        <f t="array" ref="BG206">_xlfn.SWITCH(Charts!$B$3,"average", AVERAGE(INDIRECT(ADDRESS(201+3,BG$2+1,,,"Instances") &amp; ":" &amp; ADDRESS(201+3,BG$2+1))),"median", MEDIAN(INDIRECT(ADDRESS(201+3,BG$2+1,,,"Instances") &amp; ":" &amp; ADDRESS(201+3,BG$2+1))),"min", MIN(INDIRECT(ADDRESS(201+3,BG$2+1,,,"Instances") &amp; ":" &amp; ADDRESS(201+3,BG$2+1))),"max", MAX(INDIRECT(ADDRESS(201+3,BG$2+1,,,"Instances") &amp; ":" &amp; ADDRESS(201+3,BG$2+1))),"diff", MAX(INDIRECT(ADDRESS(201+3,BG$2+1,,,"Instances") &amp; ":" &amp; ADDRESS(201+3,BG$2+1)))-MIN(INDIRECT(ADDRESS(201+3,BG$2+1,,,"Instances") &amp; ":" &amp; ADDRESS(201+3,BG$2+1))))</f>
        <v>0</v>
      </c>
      <c r="BH206">
        <f>IFERROR(SMALL(BG5:BG343,ROW()-ROW($BH$5)+1),"")</f>
        <v>0</v>
      </c>
      <c r="BJ206">
        <f>IFERROR(SUM(BH5:BH206),"")</f>
        <v>0</v>
      </c>
      <c r="BK206" cm="1">
        <f t="array" ref="BK206">_xlfn.SWITCH(Charts!$B$3,"average", AVERAGE(INDIRECT(ADDRESS(201+3,BK$2+1,,,"Instances") &amp; ":" &amp; ADDRESS(201+3,BK$2+1))),"median", MEDIAN(INDIRECT(ADDRESS(201+3,BK$2+1,,,"Instances") &amp; ":" &amp; ADDRESS(201+3,BK$2+1))),"min", MIN(INDIRECT(ADDRESS(201+3,BK$2+1,,,"Instances") &amp; ":" &amp; ADDRESS(201+3,BK$2+1))),"max", MAX(INDIRECT(ADDRESS(201+3,BK$2+1,,,"Instances") &amp; ":" &amp; ADDRESS(201+3,BK$2+1))),"diff", MAX(INDIRECT(ADDRESS(201+3,BK$2+1,,,"Instances") &amp; ":" &amp; ADDRESS(201+3,BK$2+1)))-MIN(INDIRECT(ADDRESS(201+3,BK$2+1,,,"Instances") &amp; ":" &amp; ADDRESS(201+3,BK$2+1))))</f>
        <v>0</v>
      </c>
      <c r="BL206">
        <f>IFERROR(SMALL(BK5:BK343,ROW()-ROW($BL$5)+1),"")</f>
        <v>0</v>
      </c>
      <c r="BN206">
        <f>IFERROR(SUM(BL5:BL206),"")</f>
        <v>0</v>
      </c>
      <c r="BO206" cm="1">
        <f t="array" ref="BO206">_xlfn.SWITCH(Charts!$B$3,"average", AVERAGE(INDIRECT(ADDRESS(201+3,BO$2+1,,,"Instances") &amp; ":" &amp; ADDRESS(201+3,BO$2+1))),"median", MEDIAN(INDIRECT(ADDRESS(201+3,BO$2+1,,,"Instances") &amp; ":" &amp; ADDRESS(201+3,BO$2+1))),"min", MIN(INDIRECT(ADDRESS(201+3,BO$2+1,,,"Instances") &amp; ":" &amp; ADDRESS(201+3,BO$2+1))),"max", MAX(INDIRECT(ADDRESS(201+3,BO$2+1,,,"Instances") &amp; ":" &amp; ADDRESS(201+3,BO$2+1))),"diff", MAX(INDIRECT(ADDRESS(201+3,BO$2+1,,,"Instances") &amp; ":" &amp; ADDRESS(201+3,BO$2+1)))-MIN(INDIRECT(ADDRESS(201+3,BO$2+1,,,"Instances") &amp; ":" &amp; ADDRESS(201+3,BO$2+1))))</f>
        <v>0</v>
      </c>
      <c r="BP206">
        <f>IFERROR(SMALL(BO5:BO343,ROW()-ROW($BP$5)+1),"")</f>
        <v>0</v>
      </c>
      <c r="BR206">
        <f>IFERROR(SUM(BP5:BP206),"")</f>
        <v>0</v>
      </c>
      <c r="BU206">
        <f>IF(Charts!$B$3="none",E1908,IF(AM1908="",NA(),AM1908))</f>
        <v>0</v>
      </c>
      <c r="BV206">
        <f>IF(Charts!$B$3="none",F1908,IF(AN1908="",NA(),AN1908))</f>
        <v>0</v>
      </c>
      <c r="BW206">
        <f>IF(Charts!$B$3="none",G1908,IF(AO1908="",NA(),AO1908))</f>
        <v>0</v>
      </c>
      <c r="BX206">
        <f>IF(Charts!$B$3="none",H1908,IF(AP1908="",NA(),AP1908))</f>
        <v>0</v>
      </c>
      <c r="BY206">
        <f>IF(Charts!$B$3="none",I1908,IF(AQ1908="",NA(),AQ1908))</f>
        <v>0</v>
      </c>
      <c r="BZ206">
        <f>IF(Charts!$B$3="none",J1908,IF(AR1908="",NA(),AR1908))</f>
        <v>0</v>
      </c>
      <c r="CA206">
        <f>IF(Charts!$B$3="none",K1908,IF(AS1908="",NA(),AS1908))</f>
        <v>0</v>
      </c>
      <c r="CB206">
        <f>IF(Charts!$B$3="none",L1908,IF(AT1908="",NA(),AT1908))</f>
        <v>0</v>
      </c>
      <c r="CC206">
        <f>IF(Charts!$B$3="none",M1908,IF(AU1908="",NA(),AU1908))</f>
        <v>0</v>
      </c>
      <c r="CD206">
        <f>IF(Charts!$B$3="none",N1908,IF(AV1908="",NA(),AV1908))</f>
        <v>0</v>
      </c>
      <c r="CE206">
        <f>IF(Charts!$B$3="none",O1908,IF(AW1908="",NA(),AW1908))</f>
        <v>0</v>
      </c>
      <c r="CF206">
        <f>IF(Charts!$B$3="none",P1908,IF(AX1908="",NA(),AX1908))</f>
        <v>0</v>
      </c>
      <c r="CG206">
        <f>IF(Charts!$B$3="none",Q1908,IF(AY1908="",NA(),AY1908))</f>
        <v>0</v>
      </c>
      <c r="CH206">
        <f>IF(Charts!$B$3="none",R1908,IF(AZ1908="",NA(),AZ1908))</f>
        <v>0</v>
      </c>
      <c r="CI206">
        <f>IF(Charts!$B$3="none",S1908,IF(BA1908="",NA(),BA1908))</f>
        <v>0</v>
      </c>
      <c r="CJ206">
        <f>IF(Charts!$B$3="none",T1908,IF(BB1908="",NA(),BB1908))</f>
        <v>0</v>
      </c>
      <c r="CK206">
        <f>IF(Charts!$B$3="none",U1908,IF(BC1908="",NA(),BC1908))</f>
        <v>0</v>
      </c>
      <c r="CL206">
        <f>IF(Charts!$B$3="none",V1908,IF(BD1908="",NA(),BD1908))</f>
        <v>0</v>
      </c>
      <c r="CM206">
        <f>IF(Charts!$B$3="none",W1908,IF(BE1908="",NA(),BE1908))</f>
        <v>0</v>
      </c>
      <c r="CN206">
        <f>IF(Charts!$B$3="none",X1908,IF(BF1908="",NA(),BF1908))</f>
        <v>0</v>
      </c>
      <c r="CO206">
        <f>IF(Charts!$B$3="none",Y1908,IF(BG1908="",NA(),BG1908))</f>
        <v>0</v>
      </c>
      <c r="CP206">
        <f>IF(Charts!$B$3="none",Z1908,IF(BH1908="",NA(),BH1908))</f>
        <v>0</v>
      </c>
      <c r="CQ206">
        <f>IF(Charts!$B$3="none",AA1908,IF(BI1908="",NA(),BI1908))</f>
        <v>0</v>
      </c>
      <c r="CR206">
        <f>IF(Charts!$B$3="none",AB1908,IF(BJ1908="",NA(),BJ1908))</f>
        <v>0</v>
      </c>
      <c r="CS206">
        <f>IF(Charts!$B$3="none",AC1908,IF(BK1908="",NA(),BK1908))</f>
        <v>0</v>
      </c>
      <c r="CT206">
        <f>IF(Charts!$B$3="none",AD1908,IF(BL1908="",NA(),BL1908))</f>
        <v>0</v>
      </c>
      <c r="CU206">
        <f>IF(Charts!$B$3="none",AE1908,IF(BM1908="",NA(),BM1908))</f>
        <v>0</v>
      </c>
      <c r="CV206">
        <f>IF(Charts!$B$3="none",AF1908,IF(BN1908="",NA(),BN1908))</f>
        <v>0</v>
      </c>
      <c r="CW206">
        <f>IF(Charts!$B$3="none",AG1908,IF(BO1908="",NA(),BO1908))</f>
        <v>0</v>
      </c>
      <c r="CX206">
        <f>IF(Charts!$B$3="none",AH1908,IF(BP1908="",NA(),BP1908))</f>
        <v>0</v>
      </c>
      <c r="CY206">
        <f>IF(Charts!$B$3="none",AI1908,IF(BQ1908="",NA(),BQ1908))</f>
        <v>0</v>
      </c>
      <c r="CZ206">
        <f>IF(Charts!$B$3="none",AJ1908,IF(BR1908="",NA(),BR1908))</f>
        <v>0</v>
      </c>
    </row>
    <row r="207" spans="4:104">
      <c r="D207">
        <v>203</v>
      </c>
      <c r="E207">
        <f>IF(INDIRECT(ADDRESS($D207+2,E$2+1,,,"Instances"))="","",INDIRECT(ADDRESS($D207+2,E$2+1,,,"Instances")))</f>
        <v>0</v>
      </c>
      <c r="F207">
        <f>IFERROR(SMALL(E5:E343,ROW()-ROW($F$5)+1),"")</f>
        <v>0</v>
      </c>
      <c r="H207">
        <f>IFERROR(SUM(F5:F207),"")</f>
        <v>0</v>
      </c>
      <c r="I207">
        <f>IF(INDIRECT(ADDRESS($D207+2,I$2+1,,,"Instances"))="","",INDIRECT(ADDRESS($D207+2,I$2+1,,,"Instances")))</f>
        <v>0</v>
      </c>
      <c r="J207">
        <f>IFERROR(SMALL(I5:I343,ROW()-ROW($J$5)+1),"")</f>
        <v>0</v>
      </c>
      <c r="L207">
        <f>IFERROR(SUM(J5:J207),"")</f>
        <v>0</v>
      </c>
      <c r="M207">
        <f>IF(INDIRECT(ADDRESS($D207+2,M$2+1,,,"Instances"))="","",INDIRECT(ADDRESS($D207+2,M$2+1,,,"Instances")))</f>
        <v>0</v>
      </c>
      <c r="N207">
        <f>IFERROR(SMALL(M5:M343,ROW()-ROW($N$5)+1),"")</f>
        <v>0</v>
      </c>
      <c r="P207">
        <f>IFERROR(SUM(N5:N207),"")</f>
        <v>0</v>
      </c>
      <c r="Q207">
        <f>IF(INDIRECT(ADDRESS($D207+2,Q$2+1,,,"Instances"))="","",INDIRECT(ADDRESS($D207+2,Q$2+1,,,"Instances")))</f>
        <v>0</v>
      </c>
      <c r="R207">
        <f>IFERROR(SMALL(Q5:Q343,ROW()-ROW($R$5)+1),"")</f>
        <v>0</v>
      </c>
      <c r="T207">
        <f>IFERROR(SUM(R5:R207),"")</f>
        <v>0</v>
      </c>
      <c r="U207">
        <f>IF(INDIRECT(ADDRESS($D207+2,U$2+1,,,"Instances"))="","",INDIRECT(ADDRESS($D207+2,U$2+1,,,"Instances")))</f>
        <v>0</v>
      </c>
      <c r="V207">
        <f>IFERROR(SMALL(U5:U343,ROW()-ROW($V$5)+1),"")</f>
        <v>0</v>
      </c>
      <c r="X207">
        <f>IFERROR(SUM(V5:V207),"")</f>
        <v>0</v>
      </c>
      <c r="Y207">
        <f>IF(INDIRECT(ADDRESS($D207+2,Y$2+1,,,"Instances"))="","",INDIRECT(ADDRESS($D207+2,Y$2+1,,,"Instances")))</f>
        <v>0</v>
      </c>
      <c r="Z207">
        <f>IFERROR(SMALL(Y5:Y343,ROW()-ROW($Z$5)+1),"")</f>
        <v>0</v>
      </c>
      <c r="AB207">
        <f>IFERROR(SUM(Z5:Z207),"")</f>
        <v>0</v>
      </c>
      <c r="AC207">
        <f>IF(INDIRECT(ADDRESS($D207+2,AC$2+1,,,"Instances"))="","",INDIRECT(ADDRESS($D207+2,AC$2+1,,,"Instances")))</f>
        <v>0</v>
      </c>
      <c r="AD207">
        <f>IFERROR(SMALL(AC5:AC343,ROW()-ROW($AD$5)+1),"")</f>
        <v>0</v>
      </c>
      <c r="AF207">
        <f>IFERROR(SUM(AD5:AD207),"")</f>
        <v>0</v>
      </c>
      <c r="AG207">
        <f>IF(INDIRECT(ADDRESS($D207+2,AG$2+1,,,"Instances"))="","",INDIRECT(ADDRESS($D207+2,AG$2+1,,,"Instances")))</f>
        <v>0</v>
      </c>
      <c r="AH207">
        <f>IFERROR(SMALL(AG5:AG343,ROW()-ROW($AH$5)+1),"")</f>
        <v>0</v>
      </c>
      <c r="AJ207">
        <f>IFERROR(SUM(AH5:AH207),"")</f>
        <v>0</v>
      </c>
      <c r="AL207">
        <v>203</v>
      </c>
      <c r="AM207" cm="1">
        <f t="array" ref="AM207">_xlfn.SWITCH(Charts!$B$3,"average", AVERAGE(INDIRECT(ADDRESS(202+3,AM$2+1,,,"Instances") &amp; ":" &amp; ADDRESS(202+3,AM$2+1))),"median", MEDIAN(INDIRECT(ADDRESS(202+3,AM$2+1,,,"Instances") &amp; ":" &amp; ADDRESS(202+3,AM$2+1))),"min", MIN(INDIRECT(ADDRESS(202+3,AM$2+1,,,"Instances") &amp; ":" &amp; ADDRESS(202+3,AM$2+1))),"max", MAX(INDIRECT(ADDRESS(202+3,AM$2+1,,,"Instances") &amp; ":" &amp; ADDRESS(202+3,AM$2+1))),"diff", MAX(INDIRECT(ADDRESS(202+3,AM$2+1,,,"Instances") &amp; ":" &amp; ADDRESS(202+3,AM$2+1)))-MIN(INDIRECT(ADDRESS(202+3,AM$2+1,,,"Instances") &amp; ":" &amp; ADDRESS(202+3,AM$2+1))))</f>
        <v>0</v>
      </c>
      <c r="AN207">
        <f>IFERROR(SMALL(AM5:AM343,ROW()-ROW($AN$5)+1),"")</f>
        <v>0</v>
      </c>
      <c r="AP207">
        <f>IFERROR(SUM(AN5:AN207),"")</f>
        <v>0</v>
      </c>
      <c r="AQ207" cm="1">
        <f t="array" ref="AQ207">_xlfn.SWITCH(Charts!$B$3,"average", AVERAGE(INDIRECT(ADDRESS(202+3,AQ$2+1,,,"Instances") &amp; ":" &amp; ADDRESS(202+3,AQ$2+1))),"median", MEDIAN(INDIRECT(ADDRESS(202+3,AQ$2+1,,,"Instances") &amp; ":" &amp; ADDRESS(202+3,AQ$2+1))),"min", MIN(INDIRECT(ADDRESS(202+3,AQ$2+1,,,"Instances") &amp; ":" &amp; ADDRESS(202+3,AQ$2+1))),"max", MAX(INDIRECT(ADDRESS(202+3,AQ$2+1,,,"Instances") &amp; ":" &amp; ADDRESS(202+3,AQ$2+1))),"diff", MAX(INDIRECT(ADDRESS(202+3,AQ$2+1,,,"Instances") &amp; ":" &amp; ADDRESS(202+3,AQ$2+1)))-MIN(INDIRECT(ADDRESS(202+3,AQ$2+1,,,"Instances") &amp; ":" &amp; ADDRESS(202+3,AQ$2+1))))</f>
        <v>0</v>
      </c>
      <c r="AR207">
        <f>IFERROR(SMALL(AQ5:AQ343,ROW()-ROW($AR$5)+1),"")</f>
        <v>0</v>
      </c>
      <c r="AT207">
        <f>IFERROR(SUM(AR5:AR207),"")</f>
        <v>0</v>
      </c>
      <c r="AU207" cm="1">
        <f t="array" ref="AU207">_xlfn.SWITCH(Charts!$B$3,"average", AVERAGE(INDIRECT(ADDRESS(202+3,AU$2+1,,,"Instances") &amp; ":" &amp; ADDRESS(202+3,AU$2+1))),"median", MEDIAN(INDIRECT(ADDRESS(202+3,AU$2+1,,,"Instances") &amp; ":" &amp; ADDRESS(202+3,AU$2+1))),"min", MIN(INDIRECT(ADDRESS(202+3,AU$2+1,,,"Instances") &amp; ":" &amp; ADDRESS(202+3,AU$2+1))),"max", MAX(INDIRECT(ADDRESS(202+3,AU$2+1,,,"Instances") &amp; ":" &amp; ADDRESS(202+3,AU$2+1))),"diff", MAX(INDIRECT(ADDRESS(202+3,AU$2+1,,,"Instances") &amp; ":" &amp; ADDRESS(202+3,AU$2+1)))-MIN(INDIRECT(ADDRESS(202+3,AU$2+1,,,"Instances") &amp; ":" &amp; ADDRESS(202+3,AU$2+1))))</f>
        <v>0</v>
      </c>
      <c r="AV207">
        <f>IFERROR(SMALL(AU5:AU343,ROW()-ROW($AV$5)+1),"")</f>
        <v>0</v>
      </c>
      <c r="AX207">
        <f>IFERROR(SUM(AV5:AV207),"")</f>
        <v>0</v>
      </c>
      <c r="AY207" cm="1">
        <f t="array" ref="AY207">_xlfn.SWITCH(Charts!$B$3,"average", AVERAGE(INDIRECT(ADDRESS(202+3,AY$2+1,,,"Instances") &amp; ":" &amp; ADDRESS(202+3,AY$2+1))),"median", MEDIAN(INDIRECT(ADDRESS(202+3,AY$2+1,,,"Instances") &amp; ":" &amp; ADDRESS(202+3,AY$2+1))),"min", MIN(INDIRECT(ADDRESS(202+3,AY$2+1,,,"Instances") &amp; ":" &amp; ADDRESS(202+3,AY$2+1))),"max", MAX(INDIRECT(ADDRESS(202+3,AY$2+1,,,"Instances") &amp; ":" &amp; ADDRESS(202+3,AY$2+1))),"diff", MAX(INDIRECT(ADDRESS(202+3,AY$2+1,,,"Instances") &amp; ":" &amp; ADDRESS(202+3,AY$2+1)))-MIN(INDIRECT(ADDRESS(202+3,AY$2+1,,,"Instances") &amp; ":" &amp; ADDRESS(202+3,AY$2+1))))</f>
        <v>0</v>
      </c>
      <c r="AZ207">
        <f>IFERROR(SMALL(AY5:AY343,ROW()-ROW($AZ$5)+1),"")</f>
        <v>0</v>
      </c>
      <c r="BB207">
        <f>IFERROR(SUM(AZ5:AZ207),"")</f>
        <v>0</v>
      </c>
      <c r="BC207" cm="1">
        <f t="array" ref="BC207">_xlfn.SWITCH(Charts!$B$3,"average", AVERAGE(INDIRECT(ADDRESS(202+3,BC$2+1,,,"Instances") &amp; ":" &amp; ADDRESS(202+3,BC$2+1))),"median", MEDIAN(INDIRECT(ADDRESS(202+3,BC$2+1,,,"Instances") &amp; ":" &amp; ADDRESS(202+3,BC$2+1))),"min", MIN(INDIRECT(ADDRESS(202+3,BC$2+1,,,"Instances") &amp; ":" &amp; ADDRESS(202+3,BC$2+1))),"max", MAX(INDIRECT(ADDRESS(202+3,BC$2+1,,,"Instances") &amp; ":" &amp; ADDRESS(202+3,BC$2+1))),"diff", MAX(INDIRECT(ADDRESS(202+3,BC$2+1,,,"Instances") &amp; ":" &amp; ADDRESS(202+3,BC$2+1)))-MIN(INDIRECT(ADDRESS(202+3,BC$2+1,,,"Instances") &amp; ":" &amp; ADDRESS(202+3,BC$2+1))))</f>
        <v>0</v>
      </c>
      <c r="BD207">
        <f>IFERROR(SMALL(BC5:BC343,ROW()-ROW($BD$5)+1),"")</f>
        <v>0</v>
      </c>
      <c r="BF207">
        <f>IFERROR(SUM(BD5:BD207),"")</f>
        <v>0</v>
      </c>
      <c r="BG207" cm="1">
        <f t="array" ref="BG207">_xlfn.SWITCH(Charts!$B$3,"average", AVERAGE(INDIRECT(ADDRESS(202+3,BG$2+1,,,"Instances") &amp; ":" &amp; ADDRESS(202+3,BG$2+1))),"median", MEDIAN(INDIRECT(ADDRESS(202+3,BG$2+1,,,"Instances") &amp; ":" &amp; ADDRESS(202+3,BG$2+1))),"min", MIN(INDIRECT(ADDRESS(202+3,BG$2+1,,,"Instances") &amp; ":" &amp; ADDRESS(202+3,BG$2+1))),"max", MAX(INDIRECT(ADDRESS(202+3,BG$2+1,,,"Instances") &amp; ":" &amp; ADDRESS(202+3,BG$2+1))),"diff", MAX(INDIRECT(ADDRESS(202+3,BG$2+1,,,"Instances") &amp; ":" &amp; ADDRESS(202+3,BG$2+1)))-MIN(INDIRECT(ADDRESS(202+3,BG$2+1,,,"Instances") &amp; ":" &amp; ADDRESS(202+3,BG$2+1))))</f>
        <v>0</v>
      </c>
      <c r="BH207">
        <f>IFERROR(SMALL(BG5:BG343,ROW()-ROW($BH$5)+1),"")</f>
        <v>0</v>
      </c>
      <c r="BJ207">
        <f>IFERROR(SUM(BH5:BH207),"")</f>
        <v>0</v>
      </c>
      <c r="BK207" cm="1">
        <f t="array" ref="BK207">_xlfn.SWITCH(Charts!$B$3,"average", AVERAGE(INDIRECT(ADDRESS(202+3,BK$2+1,,,"Instances") &amp; ":" &amp; ADDRESS(202+3,BK$2+1))),"median", MEDIAN(INDIRECT(ADDRESS(202+3,BK$2+1,,,"Instances") &amp; ":" &amp; ADDRESS(202+3,BK$2+1))),"min", MIN(INDIRECT(ADDRESS(202+3,BK$2+1,,,"Instances") &amp; ":" &amp; ADDRESS(202+3,BK$2+1))),"max", MAX(INDIRECT(ADDRESS(202+3,BK$2+1,,,"Instances") &amp; ":" &amp; ADDRESS(202+3,BK$2+1))),"diff", MAX(INDIRECT(ADDRESS(202+3,BK$2+1,,,"Instances") &amp; ":" &amp; ADDRESS(202+3,BK$2+1)))-MIN(INDIRECT(ADDRESS(202+3,BK$2+1,,,"Instances") &amp; ":" &amp; ADDRESS(202+3,BK$2+1))))</f>
        <v>0</v>
      </c>
      <c r="BL207">
        <f>IFERROR(SMALL(BK5:BK343,ROW()-ROW($BL$5)+1),"")</f>
        <v>0</v>
      </c>
      <c r="BN207">
        <f>IFERROR(SUM(BL5:BL207),"")</f>
        <v>0</v>
      </c>
      <c r="BO207" cm="1">
        <f t="array" ref="BO207">_xlfn.SWITCH(Charts!$B$3,"average", AVERAGE(INDIRECT(ADDRESS(202+3,BO$2+1,,,"Instances") &amp; ":" &amp; ADDRESS(202+3,BO$2+1))),"median", MEDIAN(INDIRECT(ADDRESS(202+3,BO$2+1,,,"Instances") &amp; ":" &amp; ADDRESS(202+3,BO$2+1))),"min", MIN(INDIRECT(ADDRESS(202+3,BO$2+1,,,"Instances") &amp; ":" &amp; ADDRESS(202+3,BO$2+1))),"max", MAX(INDIRECT(ADDRESS(202+3,BO$2+1,,,"Instances") &amp; ":" &amp; ADDRESS(202+3,BO$2+1))),"diff", MAX(INDIRECT(ADDRESS(202+3,BO$2+1,,,"Instances") &amp; ":" &amp; ADDRESS(202+3,BO$2+1)))-MIN(INDIRECT(ADDRESS(202+3,BO$2+1,,,"Instances") &amp; ":" &amp; ADDRESS(202+3,BO$2+1))))</f>
        <v>0</v>
      </c>
      <c r="BP207">
        <f>IFERROR(SMALL(BO5:BO343,ROW()-ROW($BP$5)+1),"")</f>
        <v>0</v>
      </c>
      <c r="BR207">
        <f>IFERROR(SUM(BP5:BP207),"")</f>
        <v>0</v>
      </c>
      <c r="BU207">
        <f>IF(Charts!$B$3="none",E1909,IF(AM1909="",NA(),AM1909))</f>
        <v>0</v>
      </c>
      <c r="BV207">
        <f>IF(Charts!$B$3="none",F1909,IF(AN1909="",NA(),AN1909))</f>
        <v>0</v>
      </c>
      <c r="BW207">
        <f>IF(Charts!$B$3="none",G1909,IF(AO1909="",NA(),AO1909))</f>
        <v>0</v>
      </c>
      <c r="BX207">
        <f>IF(Charts!$B$3="none",H1909,IF(AP1909="",NA(),AP1909))</f>
        <v>0</v>
      </c>
      <c r="BY207">
        <f>IF(Charts!$B$3="none",I1909,IF(AQ1909="",NA(),AQ1909))</f>
        <v>0</v>
      </c>
      <c r="BZ207">
        <f>IF(Charts!$B$3="none",J1909,IF(AR1909="",NA(),AR1909))</f>
        <v>0</v>
      </c>
      <c r="CA207">
        <f>IF(Charts!$B$3="none",K1909,IF(AS1909="",NA(),AS1909))</f>
        <v>0</v>
      </c>
      <c r="CB207">
        <f>IF(Charts!$B$3="none",L1909,IF(AT1909="",NA(),AT1909))</f>
        <v>0</v>
      </c>
      <c r="CC207">
        <f>IF(Charts!$B$3="none",M1909,IF(AU1909="",NA(),AU1909))</f>
        <v>0</v>
      </c>
      <c r="CD207">
        <f>IF(Charts!$B$3="none",N1909,IF(AV1909="",NA(),AV1909))</f>
        <v>0</v>
      </c>
      <c r="CE207">
        <f>IF(Charts!$B$3="none",O1909,IF(AW1909="",NA(),AW1909))</f>
        <v>0</v>
      </c>
      <c r="CF207">
        <f>IF(Charts!$B$3="none",P1909,IF(AX1909="",NA(),AX1909))</f>
        <v>0</v>
      </c>
      <c r="CG207">
        <f>IF(Charts!$B$3="none",Q1909,IF(AY1909="",NA(),AY1909))</f>
        <v>0</v>
      </c>
      <c r="CH207">
        <f>IF(Charts!$B$3="none",R1909,IF(AZ1909="",NA(),AZ1909))</f>
        <v>0</v>
      </c>
      <c r="CI207">
        <f>IF(Charts!$B$3="none",S1909,IF(BA1909="",NA(),BA1909))</f>
        <v>0</v>
      </c>
      <c r="CJ207">
        <f>IF(Charts!$B$3="none",T1909,IF(BB1909="",NA(),BB1909))</f>
        <v>0</v>
      </c>
      <c r="CK207">
        <f>IF(Charts!$B$3="none",U1909,IF(BC1909="",NA(),BC1909))</f>
        <v>0</v>
      </c>
      <c r="CL207">
        <f>IF(Charts!$B$3="none",V1909,IF(BD1909="",NA(),BD1909))</f>
        <v>0</v>
      </c>
      <c r="CM207">
        <f>IF(Charts!$B$3="none",W1909,IF(BE1909="",NA(),BE1909))</f>
        <v>0</v>
      </c>
      <c r="CN207">
        <f>IF(Charts!$B$3="none",X1909,IF(BF1909="",NA(),BF1909))</f>
        <v>0</v>
      </c>
      <c r="CO207">
        <f>IF(Charts!$B$3="none",Y1909,IF(BG1909="",NA(),BG1909))</f>
        <v>0</v>
      </c>
      <c r="CP207">
        <f>IF(Charts!$B$3="none",Z1909,IF(BH1909="",NA(),BH1909))</f>
        <v>0</v>
      </c>
      <c r="CQ207">
        <f>IF(Charts!$B$3="none",AA1909,IF(BI1909="",NA(),BI1909))</f>
        <v>0</v>
      </c>
      <c r="CR207">
        <f>IF(Charts!$B$3="none",AB1909,IF(BJ1909="",NA(),BJ1909))</f>
        <v>0</v>
      </c>
      <c r="CS207">
        <f>IF(Charts!$B$3="none",AC1909,IF(BK1909="",NA(),BK1909))</f>
        <v>0</v>
      </c>
      <c r="CT207">
        <f>IF(Charts!$B$3="none",AD1909,IF(BL1909="",NA(),BL1909))</f>
        <v>0</v>
      </c>
      <c r="CU207">
        <f>IF(Charts!$B$3="none",AE1909,IF(BM1909="",NA(),BM1909))</f>
        <v>0</v>
      </c>
      <c r="CV207">
        <f>IF(Charts!$B$3="none",AF1909,IF(BN1909="",NA(),BN1909))</f>
        <v>0</v>
      </c>
      <c r="CW207">
        <f>IF(Charts!$B$3="none",AG1909,IF(BO1909="",NA(),BO1909))</f>
        <v>0</v>
      </c>
      <c r="CX207">
        <f>IF(Charts!$B$3="none",AH1909,IF(BP1909="",NA(),BP1909))</f>
        <v>0</v>
      </c>
      <c r="CY207">
        <f>IF(Charts!$B$3="none",AI1909,IF(BQ1909="",NA(),BQ1909))</f>
        <v>0</v>
      </c>
      <c r="CZ207">
        <f>IF(Charts!$B$3="none",AJ1909,IF(BR1909="",NA(),BR1909))</f>
        <v>0</v>
      </c>
    </row>
    <row r="208" spans="4:104">
      <c r="D208">
        <v>204</v>
      </c>
      <c r="E208">
        <f>IF(INDIRECT(ADDRESS($D208+2,E$2+1,,,"Instances"))="","",INDIRECT(ADDRESS($D208+2,E$2+1,,,"Instances")))</f>
        <v>0</v>
      </c>
      <c r="F208">
        <f>IFERROR(SMALL(E5:E343,ROW()-ROW($F$5)+1),"")</f>
        <v>0</v>
      </c>
      <c r="H208">
        <f>IFERROR(SUM(F5:F208),"")</f>
        <v>0</v>
      </c>
      <c r="I208">
        <f>IF(INDIRECT(ADDRESS($D208+2,I$2+1,,,"Instances"))="","",INDIRECT(ADDRESS($D208+2,I$2+1,,,"Instances")))</f>
        <v>0</v>
      </c>
      <c r="J208">
        <f>IFERROR(SMALL(I5:I343,ROW()-ROW($J$5)+1),"")</f>
        <v>0</v>
      </c>
      <c r="L208">
        <f>IFERROR(SUM(J5:J208),"")</f>
        <v>0</v>
      </c>
      <c r="M208">
        <f>IF(INDIRECT(ADDRESS($D208+2,M$2+1,,,"Instances"))="","",INDIRECT(ADDRESS($D208+2,M$2+1,,,"Instances")))</f>
        <v>0</v>
      </c>
      <c r="N208">
        <f>IFERROR(SMALL(M5:M343,ROW()-ROW($N$5)+1),"")</f>
        <v>0</v>
      </c>
      <c r="P208">
        <f>IFERROR(SUM(N5:N208),"")</f>
        <v>0</v>
      </c>
      <c r="Q208">
        <f>IF(INDIRECT(ADDRESS($D208+2,Q$2+1,,,"Instances"))="","",INDIRECT(ADDRESS($D208+2,Q$2+1,,,"Instances")))</f>
        <v>0</v>
      </c>
      <c r="R208">
        <f>IFERROR(SMALL(Q5:Q343,ROW()-ROW($R$5)+1),"")</f>
        <v>0</v>
      </c>
      <c r="T208">
        <f>IFERROR(SUM(R5:R208),"")</f>
        <v>0</v>
      </c>
      <c r="U208">
        <f>IF(INDIRECT(ADDRESS($D208+2,U$2+1,,,"Instances"))="","",INDIRECT(ADDRESS($D208+2,U$2+1,,,"Instances")))</f>
        <v>0</v>
      </c>
      <c r="V208">
        <f>IFERROR(SMALL(U5:U343,ROW()-ROW($V$5)+1),"")</f>
        <v>0</v>
      </c>
      <c r="X208">
        <f>IFERROR(SUM(V5:V208),"")</f>
        <v>0</v>
      </c>
      <c r="Y208">
        <f>IF(INDIRECT(ADDRESS($D208+2,Y$2+1,,,"Instances"))="","",INDIRECT(ADDRESS($D208+2,Y$2+1,,,"Instances")))</f>
        <v>0</v>
      </c>
      <c r="Z208">
        <f>IFERROR(SMALL(Y5:Y343,ROW()-ROW($Z$5)+1),"")</f>
        <v>0</v>
      </c>
      <c r="AB208">
        <f>IFERROR(SUM(Z5:Z208),"")</f>
        <v>0</v>
      </c>
      <c r="AC208">
        <f>IF(INDIRECT(ADDRESS($D208+2,AC$2+1,,,"Instances"))="","",INDIRECT(ADDRESS($D208+2,AC$2+1,,,"Instances")))</f>
        <v>0</v>
      </c>
      <c r="AD208">
        <f>IFERROR(SMALL(AC5:AC343,ROW()-ROW($AD$5)+1),"")</f>
        <v>0</v>
      </c>
      <c r="AF208">
        <f>IFERROR(SUM(AD5:AD208),"")</f>
        <v>0</v>
      </c>
      <c r="AG208">
        <f>IF(INDIRECT(ADDRESS($D208+2,AG$2+1,,,"Instances"))="","",INDIRECT(ADDRESS($D208+2,AG$2+1,,,"Instances")))</f>
        <v>0</v>
      </c>
      <c r="AH208">
        <f>IFERROR(SMALL(AG5:AG343,ROW()-ROW($AH$5)+1),"")</f>
        <v>0</v>
      </c>
      <c r="AJ208">
        <f>IFERROR(SUM(AH5:AH208),"")</f>
        <v>0</v>
      </c>
      <c r="AL208">
        <v>204</v>
      </c>
      <c r="AM208" cm="1">
        <f t="array" ref="AM208">_xlfn.SWITCH(Charts!$B$3,"average", AVERAGE(INDIRECT(ADDRESS(203+3,AM$2+1,,,"Instances") &amp; ":" &amp; ADDRESS(203+3,AM$2+1))),"median", MEDIAN(INDIRECT(ADDRESS(203+3,AM$2+1,,,"Instances") &amp; ":" &amp; ADDRESS(203+3,AM$2+1))),"min", MIN(INDIRECT(ADDRESS(203+3,AM$2+1,,,"Instances") &amp; ":" &amp; ADDRESS(203+3,AM$2+1))),"max", MAX(INDIRECT(ADDRESS(203+3,AM$2+1,,,"Instances") &amp; ":" &amp; ADDRESS(203+3,AM$2+1))),"diff", MAX(INDIRECT(ADDRESS(203+3,AM$2+1,,,"Instances") &amp; ":" &amp; ADDRESS(203+3,AM$2+1)))-MIN(INDIRECT(ADDRESS(203+3,AM$2+1,,,"Instances") &amp; ":" &amp; ADDRESS(203+3,AM$2+1))))</f>
        <v>0</v>
      </c>
      <c r="AN208">
        <f>IFERROR(SMALL(AM5:AM343,ROW()-ROW($AN$5)+1),"")</f>
        <v>0</v>
      </c>
      <c r="AP208">
        <f>IFERROR(SUM(AN5:AN208),"")</f>
        <v>0</v>
      </c>
      <c r="AQ208" cm="1">
        <f t="array" ref="AQ208">_xlfn.SWITCH(Charts!$B$3,"average", AVERAGE(INDIRECT(ADDRESS(203+3,AQ$2+1,,,"Instances") &amp; ":" &amp; ADDRESS(203+3,AQ$2+1))),"median", MEDIAN(INDIRECT(ADDRESS(203+3,AQ$2+1,,,"Instances") &amp; ":" &amp; ADDRESS(203+3,AQ$2+1))),"min", MIN(INDIRECT(ADDRESS(203+3,AQ$2+1,,,"Instances") &amp; ":" &amp; ADDRESS(203+3,AQ$2+1))),"max", MAX(INDIRECT(ADDRESS(203+3,AQ$2+1,,,"Instances") &amp; ":" &amp; ADDRESS(203+3,AQ$2+1))),"diff", MAX(INDIRECT(ADDRESS(203+3,AQ$2+1,,,"Instances") &amp; ":" &amp; ADDRESS(203+3,AQ$2+1)))-MIN(INDIRECT(ADDRESS(203+3,AQ$2+1,,,"Instances") &amp; ":" &amp; ADDRESS(203+3,AQ$2+1))))</f>
        <v>0</v>
      </c>
      <c r="AR208">
        <f>IFERROR(SMALL(AQ5:AQ343,ROW()-ROW($AR$5)+1),"")</f>
        <v>0</v>
      </c>
      <c r="AT208">
        <f>IFERROR(SUM(AR5:AR208),"")</f>
        <v>0</v>
      </c>
      <c r="AU208" cm="1">
        <f t="array" ref="AU208">_xlfn.SWITCH(Charts!$B$3,"average", AVERAGE(INDIRECT(ADDRESS(203+3,AU$2+1,,,"Instances") &amp; ":" &amp; ADDRESS(203+3,AU$2+1))),"median", MEDIAN(INDIRECT(ADDRESS(203+3,AU$2+1,,,"Instances") &amp; ":" &amp; ADDRESS(203+3,AU$2+1))),"min", MIN(INDIRECT(ADDRESS(203+3,AU$2+1,,,"Instances") &amp; ":" &amp; ADDRESS(203+3,AU$2+1))),"max", MAX(INDIRECT(ADDRESS(203+3,AU$2+1,,,"Instances") &amp; ":" &amp; ADDRESS(203+3,AU$2+1))),"diff", MAX(INDIRECT(ADDRESS(203+3,AU$2+1,,,"Instances") &amp; ":" &amp; ADDRESS(203+3,AU$2+1)))-MIN(INDIRECT(ADDRESS(203+3,AU$2+1,,,"Instances") &amp; ":" &amp; ADDRESS(203+3,AU$2+1))))</f>
        <v>0</v>
      </c>
      <c r="AV208">
        <f>IFERROR(SMALL(AU5:AU343,ROW()-ROW($AV$5)+1),"")</f>
        <v>0</v>
      </c>
      <c r="AX208">
        <f>IFERROR(SUM(AV5:AV208),"")</f>
        <v>0</v>
      </c>
      <c r="AY208" cm="1">
        <f t="array" ref="AY208">_xlfn.SWITCH(Charts!$B$3,"average", AVERAGE(INDIRECT(ADDRESS(203+3,AY$2+1,,,"Instances") &amp; ":" &amp; ADDRESS(203+3,AY$2+1))),"median", MEDIAN(INDIRECT(ADDRESS(203+3,AY$2+1,,,"Instances") &amp; ":" &amp; ADDRESS(203+3,AY$2+1))),"min", MIN(INDIRECT(ADDRESS(203+3,AY$2+1,,,"Instances") &amp; ":" &amp; ADDRESS(203+3,AY$2+1))),"max", MAX(INDIRECT(ADDRESS(203+3,AY$2+1,,,"Instances") &amp; ":" &amp; ADDRESS(203+3,AY$2+1))),"diff", MAX(INDIRECT(ADDRESS(203+3,AY$2+1,,,"Instances") &amp; ":" &amp; ADDRESS(203+3,AY$2+1)))-MIN(INDIRECT(ADDRESS(203+3,AY$2+1,,,"Instances") &amp; ":" &amp; ADDRESS(203+3,AY$2+1))))</f>
        <v>0</v>
      </c>
      <c r="AZ208">
        <f>IFERROR(SMALL(AY5:AY343,ROW()-ROW($AZ$5)+1),"")</f>
        <v>0</v>
      </c>
      <c r="BB208">
        <f>IFERROR(SUM(AZ5:AZ208),"")</f>
        <v>0</v>
      </c>
      <c r="BC208" cm="1">
        <f t="array" ref="BC208">_xlfn.SWITCH(Charts!$B$3,"average", AVERAGE(INDIRECT(ADDRESS(203+3,BC$2+1,,,"Instances") &amp; ":" &amp; ADDRESS(203+3,BC$2+1))),"median", MEDIAN(INDIRECT(ADDRESS(203+3,BC$2+1,,,"Instances") &amp; ":" &amp; ADDRESS(203+3,BC$2+1))),"min", MIN(INDIRECT(ADDRESS(203+3,BC$2+1,,,"Instances") &amp; ":" &amp; ADDRESS(203+3,BC$2+1))),"max", MAX(INDIRECT(ADDRESS(203+3,BC$2+1,,,"Instances") &amp; ":" &amp; ADDRESS(203+3,BC$2+1))),"diff", MAX(INDIRECT(ADDRESS(203+3,BC$2+1,,,"Instances") &amp; ":" &amp; ADDRESS(203+3,BC$2+1)))-MIN(INDIRECT(ADDRESS(203+3,BC$2+1,,,"Instances") &amp; ":" &amp; ADDRESS(203+3,BC$2+1))))</f>
        <v>0</v>
      </c>
      <c r="BD208">
        <f>IFERROR(SMALL(BC5:BC343,ROW()-ROW($BD$5)+1),"")</f>
        <v>0</v>
      </c>
      <c r="BF208">
        <f>IFERROR(SUM(BD5:BD208),"")</f>
        <v>0</v>
      </c>
      <c r="BG208" cm="1">
        <f t="array" ref="BG208">_xlfn.SWITCH(Charts!$B$3,"average", AVERAGE(INDIRECT(ADDRESS(203+3,BG$2+1,,,"Instances") &amp; ":" &amp; ADDRESS(203+3,BG$2+1))),"median", MEDIAN(INDIRECT(ADDRESS(203+3,BG$2+1,,,"Instances") &amp; ":" &amp; ADDRESS(203+3,BG$2+1))),"min", MIN(INDIRECT(ADDRESS(203+3,BG$2+1,,,"Instances") &amp; ":" &amp; ADDRESS(203+3,BG$2+1))),"max", MAX(INDIRECT(ADDRESS(203+3,BG$2+1,,,"Instances") &amp; ":" &amp; ADDRESS(203+3,BG$2+1))),"diff", MAX(INDIRECT(ADDRESS(203+3,BG$2+1,,,"Instances") &amp; ":" &amp; ADDRESS(203+3,BG$2+1)))-MIN(INDIRECT(ADDRESS(203+3,BG$2+1,,,"Instances") &amp; ":" &amp; ADDRESS(203+3,BG$2+1))))</f>
        <v>0</v>
      </c>
      <c r="BH208">
        <f>IFERROR(SMALL(BG5:BG343,ROW()-ROW($BH$5)+1),"")</f>
        <v>0</v>
      </c>
      <c r="BJ208">
        <f>IFERROR(SUM(BH5:BH208),"")</f>
        <v>0</v>
      </c>
      <c r="BK208" cm="1">
        <f t="array" ref="BK208">_xlfn.SWITCH(Charts!$B$3,"average", AVERAGE(INDIRECT(ADDRESS(203+3,BK$2+1,,,"Instances") &amp; ":" &amp; ADDRESS(203+3,BK$2+1))),"median", MEDIAN(INDIRECT(ADDRESS(203+3,BK$2+1,,,"Instances") &amp; ":" &amp; ADDRESS(203+3,BK$2+1))),"min", MIN(INDIRECT(ADDRESS(203+3,BK$2+1,,,"Instances") &amp; ":" &amp; ADDRESS(203+3,BK$2+1))),"max", MAX(INDIRECT(ADDRESS(203+3,BK$2+1,,,"Instances") &amp; ":" &amp; ADDRESS(203+3,BK$2+1))),"diff", MAX(INDIRECT(ADDRESS(203+3,BK$2+1,,,"Instances") &amp; ":" &amp; ADDRESS(203+3,BK$2+1)))-MIN(INDIRECT(ADDRESS(203+3,BK$2+1,,,"Instances") &amp; ":" &amp; ADDRESS(203+3,BK$2+1))))</f>
        <v>0</v>
      </c>
      <c r="BL208">
        <f>IFERROR(SMALL(BK5:BK343,ROW()-ROW($BL$5)+1),"")</f>
        <v>0</v>
      </c>
      <c r="BN208">
        <f>IFERROR(SUM(BL5:BL208),"")</f>
        <v>0</v>
      </c>
      <c r="BO208" cm="1">
        <f t="array" ref="BO208">_xlfn.SWITCH(Charts!$B$3,"average", AVERAGE(INDIRECT(ADDRESS(203+3,BO$2+1,,,"Instances") &amp; ":" &amp; ADDRESS(203+3,BO$2+1))),"median", MEDIAN(INDIRECT(ADDRESS(203+3,BO$2+1,,,"Instances") &amp; ":" &amp; ADDRESS(203+3,BO$2+1))),"min", MIN(INDIRECT(ADDRESS(203+3,BO$2+1,,,"Instances") &amp; ":" &amp; ADDRESS(203+3,BO$2+1))),"max", MAX(INDIRECT(ADDRESS(203+3,BO$2+1,,,"Instances") &amp; ":" &amp; ADDRESS(203+3,BO$2+1))),"diff", MAX(INDIRECT(ADDRESS(203+3,BO$2+1,,,"Instances") &amp; ":" &amp; ADDRESS(203+3,BO$2+1)))-MIN(INDIRECT(ADDRESS(203+3,BO$2+1,,,"Instances") &amp; ":" &amp; ADDRESS(203+3,BO$2+1))))</f>
        <v>0</v>
      </c>
      <c r="BP208">
        <f>IFERROR(SMALL(BO5:BO343,ROW()-ROW($BP$5)+1),"")</f>
        <v>0</v>
      </c>
      <c r="BR208">
        <f>IFERROR(SUM(BP5:BP208),"")</f>
        <v>0</v>
      </c>
      <c r="BU208">
        <f>IF(Charts!$B$3="none",E1910,IF(AM1910="",NA(),AM1910))</f>
        <v>0</v>
      </c>
      <c r="BV208">
        <f>IF(Charts!$B$3="none",F1910,IF(AN1910="",NA(),AN1910))</f>
        <v>0</v>
      </c>
      <c r="BW208">
        <f>IF(Charts!$B$3="none",G1910,IF(AO1910="",NA(),AO1910))</f>
        <v>0</v>
      </c>
      <c r="BX208">
        <f>IF(Charts!$B$3="none",H1910,IF(AP1910="",NA(),AP1910))</f>
        <v>0</v>
      </c>
      <c r="BY208">
        <f>IF(Charts!$B$3="none",I1910,IF(AQ1910="",NA(),AQ1910))</f>
        <v>0</v>
      </c>
      <c r="BZ208">
        <f>IF(Charts!$B$3="none",J1910,IF(AR1910="",NA(),AR1910))</f>
        <v>0</v>
      </c>
      <c r="CA208">
        <f>IF(Charts!$B$3="none",K1910,IF(AS1910="",NA(),AS1910))</f>
        <v>0</v>
      </c>
      <c r="CB208">
        <f>IF(Charts!$B$3="none",L1910,IF(AT1910="",NA(),AT1910))</f>
        <v>0</v>
      </c>
      <c r="CC208">
        <f>IF(Charts!$B$3="none",M1910,IF(AU1910="",NA(),AU1910))</f>
        <v>0</v>
      </c>
      <c r="CD208">
        <f>IF(Charts!$B$3="none",N1910,IF(AV1910="",NA(),AV1910))</f>
        <v>0</v>
      </c>
      <c r="CE208">
        <f>IF(Charts!$B$3="none",O1910,IF(AW1910="",NA(),AW1910))</f>
        <v>0</v>
      </c>
      <c r="CF208">
        <f>IF(Charts!$B$3="none",P1910,IF(AX1910="",NA(),AX1910))</f>
        <v>0</v>
      </c>
      <c r="CG208">
        <f>IF(Charts!$B$3="none",Q1910,IF(AY1910="",NA(),AY1910))</f>
        <v>0</v>
      </c>
      <c r="CH208">
        <f>IF(Charts!$B$3="none",R1910,IF(AZ1910="",NA(),AZ1910))</f>
        <v>0</v>
      </c>
      <c r="CI208">
        <f>IF(Charts!$B$3="none",S1910,IF(BA1910="",NA(),BA1910))</f>
        <v>0</v>
      </c>
      <c r="CJ208">
        <f>IF(Charts!$B$3="none",T1910,IF(BB1910="",NA(),BB1910))</f>
        <v>0</v>
      </c>
      <c r="CK208">
        <f>IF(Charts!$B$3="none",U1910,IF(BC1910="",NA(),BC1910))</f>
        <v>0</v>
      </c>
      <c r="CL208">
        <f>IF(Charts!$B$3="none",V1910,IF(BD1910="",NA(),BD1910))</f>
        <v>0</v>
      </c>
      <c r="CM208">
        <f>IF(Charts!$B$3="none",W1910,IF(BE1910="",NA(),BE1910))</f>
        <v>0</v>
      </c>
      <c r="CN208">
        <f>IF(Charts!$B$3="none",X1910,IF(BF1910="",NA(),BF1910))</f>
        <v>0</v>
      </c>
      <c r="CO208">
        <f>IF(Charts!$B$3="none",Y1910,IF(BG1910="",NA(),BG1910))</f>
        <v>0</v>
      </c>
      <c r="CP208">
        <f>IF(Charts!$B$3="none",Z1910,IF(BH1910="",NA(),BH1910))</f>
        <v>0</v>
      </c>
      <c r="CQ208">
        <f>IF(Charts!$B$3="none",AA1910,IF(BI1910="",NA(),BI1910))</f>
        <v>0</v>
      </c>
      <c r="CR208">
        <f>IF(Charts!$B$3="none",AB1910,IF(BJ1910="",NA(),BJ1910))</f>
        <v>0</v>
      </c>
      <c r="CS208">
        <f>IF(Charts!$B$3="none",AC1910,IF(BK1910="",NA(),BK1910))</f>
        <v>0</v>
      </c>
      <c r="CT208">
        <f>IF(Charts!$B$3="none",AD1910,IF(BL1910="",NA(),BL1910))</f>
        <v>0</v>
      </c>
      <c r="CU208">
        <f>IF(Charts!$B$3="none",AE1910,IF(BM1910="",NA(),BM1910))</f>
        <v>0</v>
      </c>
      <c r="CV208">
        <f>IF(Charts!$B$3="none",AF1910,IF(BN1910="",NA(),BN1910))</f>
        <v>0</v>
      </c>
      <c r="CW208">
        <f>IF(Charts!$B$3="none",AG1910,IF(BO1910="",NA(),BO1910))</f>
        <v>0</v>
      </c>
      <c r="CX208">
        <f>IF(Charts!$B$3="none",AH1910,IF(BP1910="",NA(),BP1910))</f>
        <v>0</v>
      </c>
      <c r="CY208">
        <f>IF(Charts!$B$3="none",AI1910,IF(BQ1910="",NA(),BQ1910))</f>
        <v>0</v>
      </c>
      <c r="CZ208">
        <f>IF(Charts!$B$3="none",AJ1910,IF(BR1910="",NA(),BR1910))</f>
        <v>0</v>
      </c>
    </row>
    <row r="209" spans="4:104">
      <c r="D209">
        <v>205</v>
      </c>
      <c r="E209">
        <f>IF(INDIRECT(ADDRESS($D209+2,E$2+1,,,"Instances"))="","",INDIRECT(ADDRESS($D209+2,E$2+1,,,"Instances")))</f>
        <v>0</v>
      </c>
      <c r="F209">
        <f>IFERROR(SMALL(E5:E343,ROW()-ROW($F$5)+1),"")</f>
        <v>0</v>
      </c>
      <c r="H209">
        <f>IFERROR(SUM(F5:F209),"")</f>
        <v>0</v>
      </c>
      <c r="I209">
        <f>IF(INDIRECT(ADDRESS($D209+2,I$2+1,,,"Instances"))="","",INDIRECT(ADDRESS($D209+2,I$2+1,,,"Instances")))</f>
        <v>0</v>
      </c>
      <c r="J209">
        <f>IFERROR(SMALL(I5:I343,ROW()-ROW($J$5)+1),"")</f>
        <v>0</v>
      </c>
      <c r="L209">
        <f>IFERROR(SUM(J5:J209),"")</f>
        <v>0</v>
      </c>
      <c r="M209">
        <f>IF(INDIRECT(ADDRESS($D209+2,M$2+1,,,"Instances"))="","",INDIRECT(ADDRESS($D209+2,M$2+1,,,"Instances")))</f>
        <v>0</v>
      </c>
      <c r="N209">
        <f>IFERROR(SMALL(M5:M343,ROW()-ROW($N$5)+1),"")</f>
        <v>0</v>
      </c>
      <c r="P209">
        <f>IFERROR(SUM(N5:N209),"")</f>
        <v>0</v>
      </c>
      <c r="Q209">
        <f>IF(INDIRECT(ADDRESS($D209+2,Q$2+1,,,"Instances"))="","",INDIRECT(ADDRESS($D209+2,Q$2+1,,,"Instances")))</f>
        <v>0</v>
      </c>
      <c r="R209">
        <f>IFERROR(SMALL(Q5:Q343,ROW()-ROW($R$5)+1),"")</f>
        <v>0</v>
      </c>
      <c r="T209">
        <f>IFERROR(SUM(R5:R209),"")</f>
        <v>0</v>
      </c>
      <c r="U209">
        <f>IF(INDIRECT(ADDRESS($D209+2,U$2+1,,,"Instances"))="","",INDIRECT(ADDRESS($D209+2,U$2+1,,,"Instances")))</f>
        <v>0</v>
      </c>
      <c r="V209">
        <f>IFERROR(SMALL(U5:U343,ROW()-ROW($V$5)+1),"")</f>
        <v>0</v>
      </c>
      <c r="X209">
        <f>IFERROR(SUM(V5:V209),"")</f>
        <v>0</v>
      </c>
      <c r="Y209">
        <f>IF(INDIRECT(ADDRESS($D209+2,Y$2+1,,,"Instances"))="","",INDIRECT(ADDRESS($D209+2,Y$2+1,,,"Instances")))</f>
        <v>0</v>
      </c>
      <c r="Z209">
        <f>IFERROR(SMALL(Y5:Y343,ROW()-ROW($Z$5)+1),"")</f>
        <v>0</v>
      </c>
      <c r="AB209">
        <f>IFERROR(SUM(Z5:Z209),"")</f>
        <v>0</v>
      </c>
      <c r="AC209">
        <f>IF(INDIRECT(ADDRESS($D209+2,AC$2+1,,,"Instances"))="","",INDIRECT(ADDRESS($D209+2,AC$2+1,,,"Instances")))</f>
        <v>0</v>
      </c>
      <c r="AD209">
        <f>IFERROR(SMALL(AC5:AC343,ROW()-ROW($AD$5)+1),"")</f>
        <v>0</v>
      </c>
      <c r="AF209">
        <f>IFERROR(SUM(AD5:AD209),"")</f>
        <v>0</v>
      </c>
      <c r="AG209">
        <f>IF(INDIRECT(ADDRESS($D209+2,AG$2+1,,,"Instances"))="","",INDIRECT(ADDRESS($D209+2,AG$2+1,,,"Instances")))</f>
        <v>0</v>
      </c>
      <c r="AH209">
        <f>IFERROR(SMALL(AG5:AG343,ROW()-ROW($AH$5)+1),"")</f>
        <v>0</v>
      </c>
      <c r="AJ209">
        <f>IFERROR(SUM(AH5:AH209),"")</f>
        <v>0</v>
      </c>
      <c r="AL209">
        <v>205</v>
      </c>
      <c r="AM209" cm="1">
        <f t="array" ref="AM209">_xlfn.SWITCH(Charts!$B$3,"average", AVERAGE(INDIRECT(ADDRESS(204+3,AM$2+1,,,"Instances") &amp; ":" &amp; ADDRESS(204+3,AM$2+1))),"median", MEDIAN(INDIRECT(ADDRESS(204+3,AM$2+1,,,"Instances") &amp; ":" &amp; ADDRESS(204+3,AM$2+1))),"min", MIN(INDIRECT(ADDRESS(204+3,AM$2+1,,,"Instances") &amp; ":" &amp; ADDRESS(204+3,AM$2+1))),"max", MAX(INDIRECT(ADDRESS(204+3,AM$2+1,,,"Instances") &amp; ":" &amp; ADDRESS(204+3,AM$2+1))),"diff", MAX(INDIRECT(ADDRESS(204+3,AM$2+1,,,"Instances") &amp; ":" &amp; ADDRESS(204+3,AM$2+1)))-MIN(INDIRECT(ADDRESS(204+3,AM$2+1,,,"Instances") &amp; ":" &amp; ADDRESS(204+3,AM$2+1))))</f>
        <v>0</v>
      </c>
      <c r="AN209">
        <f>IFERROR(SMALL(AM5:AM343,ROW()-ROW($AN$5)+1),"")</f>
        <v>0</v>
      </c>
      <c r="AP209">
        <f>IFERROR(SUM(AN5:AN209),"")</f>
        <v>0</v>
      </c>
      <c r="AQ209" cm="1">
        <f t="array" ref="AQ209">_xlfn.SWITCH(Charts!$B$3,"average", AVERAGE(INDIRECT(ADDRESS(204+3,AQ$2+1,,,"Instances") &amp; ":" &amp; ADDRESS(204+3,AQ$2+1))),"median", MEDIAN(INDIRECT(ADDRESS(204+3,AQ$2+1,,,"Instances") &amp; ":" &amp; ADDRESS(204+3,AQ$2+1))),"min", MIN(INDIRECT(ADDRESS(204+3,AQ$2+1,,,"Instances") &amp; ":" &amp; ADDRESS(204+3,AQ$2+1))),"max", MAX(INDIRECT(ADDRESS(204+3,AQ$2+1,,,"Instances") &amp; ":" &amp; ADDRESS(204+3,AQ$2+1))),"diff", MAX(INDIRECT(ADDRESS(204+3,AQ$2+1,,,"Instances") &amp; ":" &amp; ADDRESS(204+3,AQ$2+1)))-MIN(INDIRECT(ADDRESS(204+3,AQ$2+1,,,"Instances") &amp; ":" &amp; ADDRESS(204+3,AQ$2+1))))</f>
        <v>0</v>
      </c>
      <c r="AR209">
        <f>IFERROR(SMALL(AQ5:AQ343,ROW()-ROW($AR$5)+1),"")</f>
        <v>0</v>
      </c>
      <c r="AT209">
        <f>IFERROR(SUM(AR5:AR209),"")</f>
        <v>0</v>
      </c>
      <c r="AU209" cm="1">
        <f t="array" ref="AU209">_xlfn.SWITCH(Charts!$B$3,"average", AVERAGE(INDIRECT(ADDRESS(204+3,AU$2+1,,,"Instances") &amp; ":" &amp; ADDRESS(204+3,AU$2+1))),"median", MEDIAN(INDIRECT(ADDRESS(204+3,AU$2+1,,,"Instances") &amp; ":" &amp; ADDRESS(204+3,AU$2+1))),"min", MIN(INDIRECT(ADDRESS(204+3,AU$2+1,,,"Instances") &amp; ":" &amp; ADDRESS(204+3,AU$2+1))),"max", MAX(INDIRECT(ADDRESS(204+3,AU$2+1,,,"Instances") &amp; ":" &amp; ADDRESS(204+3,AU$2+1))),"diff", MAX(INDIRECT(ADDRESS(204+3,AU$2+1,,,"Instances") &amp; ":" &amp; ADDRESS(204+3,AU$2+1)))-MIN(INDIRECT(ADDRESS(204+3,AU$2+1,,,"Instances") &amp; ":" &amp; ADDRESS(204+3,AU$2+1))))</f>
        <v>0</v>
      </c>
      <c r="AV209">
        <f>IFERROR(SMALL(AU5:AU343,ROW()-ROW($AV$5)+1),"")</f>
        <v>0</v>
      </c>
      <c r="AX209">
        <f>IFERROR(SUM(AV5:AV209),"")</f>
        <v>0</v>
      </c>
      <c r="AY209" cm="1">
        <f t="array" ref="AY209">_xlfn.SWITCH(Charts!$B$3,"average", AVERAGE(INDIRECT(ADDRESS(204+3,AY$2+1,,,"Instances") &amp; ":" &amp; ADDRESS(204+3,AY$2+1))),"median", MEDIAN(INDIRECT(ADDRESS(204+3,AY$2+1,,,"Instances") &amp; ":" &amp; ADDRESS(204+3,AY$2+1))),"min", MIN(INDIRECT(ADDRESS(204+3,AY$2+1,,,"Instances") &amp; ":" &amp; ADDRESS(204+3,AY$2+1))),"max", MAX(INDIRECT(ADDRESS(204+3,AY$2+1,,,"Instances") &amp; ":" &amp; ADDRESS(204+3,AY$2+1))),"diff", MAX(INDIRECT(ADDRESS(204+3,AY$2+1,,,"Instances") &amp; ":" &amp; ADDRESS(204+3,AY$2+1)))-MIN(INDIRECT(ADDRESS(204+3,AY$2+1,,,"Instances") &amp; ":" &amp; ADDRESS(204+3,AY$2+1))))</f>
        <v>0</v>
      </c>
      <c r="AZ209">
        <f>IFERROR(SMALL(AY5:AY343,ROW()-ROW($AZ$5)+1),"")</f>
        <v>0</v>
      </c>
      <c r="BB209">
        <f>IFERROR(SUM(AZ5:AZ209),"")</f>
        <v>0</v>
      </c>
      <c r="BC209" cm="1">
        <f t="array" ref="BC209">_xlfn.SWITCH(Charts!$B$3,"average", AVERAGE(INDIRECT(ADDRESS(204+3,BC$2+1,,,"Instances") &amp; ":" &amp; ADDRESS(204+3,BC$2+1))),"median", MEDIAN(INDIRECT(ADDRESS(204+3,BC$2+1,,,"Instances") &amp; ":" &amp; ADDRESS(204+3,BC$2+1))),"min", MIN(INDIRECT(ADDRESS(204+3,BC$2+1,,,"Instances") &amp; ":" &amp; ADDRESS(204+3,BC$2+1))),"max", MAX(INDIRECT(ADDRESS(204+3,BC$2+1,,,"Instances") &amp; ":" &amp; ADDRESS(204+3,BC$2+1))),"diff", MAX(INDIRECT(ADDRESS(204+3,BC$2+1,,,"Instances") &amp; ":" &amp; ADDRESS(204+3,BC$2+1)))-MIN(INDIRECT(ADDRESS(204+3,BC$2+1,,,"Instances") &amp; ":" &amp; ADDRESS(204+3,BC$2+1))))</f>
        <v>0</v>
      </c>
      <c r="BD209">
        <f>IFERROR(SMALL(BC5:BC343,ROW()-ROW($BD$5)+1),"")</f>
        <v>0</v>
      </c>
      <c r="BF209">
        <f>IFERROR(SUM(BD5:BD209),"")</f>
        <v>0</v>
      </c>
      <c r="BG209" cm="1">
        <f t="array" ref="BG209">_xlfn.SWITCH(Charts!$B$3,"average", AVERAGE(INDIRECT(ADDRESS(204+3,BG$2+1,,,"Instances") &amp; ":" &amp; ADDRESS(204+3,BG$2+1))),"median", MEDIAN(INDIRECT(ADDRESS(204+3,BG$2+1,,,"Instances") &amp; ":" &amp; ADDRESS(204+3,BG$2+1))),"min", MIN(INDIRECT(ADDRESS(204+3,BG$2+1,,,"Instances") &amp; ":" &amp; ADDRESS(204+3,BG$2+1))),"max", MAX(INDIRECT(ADDRESS(204+3,BG$2+1,,,"Instances") &amp; ":" &amp; ADDRESS(204+3,BG$2+1))),"diff", MAX(INDIRECT(ADDRESS(204+3,BG$2+1,,,"Instances") &amp; ":" &amp; ADDRESS(204+3,BG$2+1)))-MIN(INDIRECT(ADDRESS(204+3,BG$2+1,,,"Instances") &amp; ":" &amp; ADDRESS(204+3,BG$2+1))))</f>
        <v>0</v>
      </c>
      <c r="BH209">
        <f>IFERROR(SMALL(BG5:BG343,ROW()-ROW($BH$5)+1),"")</f>
        <v>0</v>
      </c>
      <c r="BJ209">
        <f>IFERROR(SUM(BH5:BH209),"")</f>
        <v>0</v>
      </c>
      <c r="BK209" cm="1">
        <f t="array" ref="BK209">_xlfn.SWITCH(Charts!$B$3,"average", AVERAGE(INDIRECT(ADDRESS(204+3,BK$2+1,,,"Instances") &amp; ":" &amp; ADDRESS(204+3,BK$2+1))),"median", MEDIAN(INDIRECT(ADDRESS(204+3,BK$2+1,,,"Instances") &amp; ":" &amp; ADDRESS(204+3,BK$2+1))),"min", MIN(INDIRECT(ADDRESS(204+3,BK$2+1,,,"Instances") &amp; ":" &amp; ADDRESS(204+3,BK$2+1))),"max", MAX(INDIRECT(ADDRESS(204+3,BK$2+1,,,"Instances") &amp; ":" &amp; ADDRESS(204+3,BK$2+1))),"diff", MAX(INDIRECT(ADDRESS(204+3,BK$2+1,,,"Instances") &amp; ":" &amp; ADDRESS(204+3,BK$2+1)))-MIN(INDIRECT(ADDRESS(204+3,BK$2+1,,,"Instances") &amp; ":" &amp; ADDRESS(204+3,BK$2+1))))</f>
        <v>0</v>
      </c>
      <c r="BL209">
        <f>IFERROR(SMALL(BK5:BK343,ROW()-ROW($BL$5)+1),"")</f>
        <v>0</v>
      </c>
      <c r="BN209">
        <f>IFERROR(SUM(BL5:BL209),"")</f>
        <v>0</v>
      </c>
      <c r="BO209" cm="1">
        <f t="array" ref="BO209">_xlfn.SWITCH(Charts!$B$3,"average", AVERAGE(INDIRECT(ADDRESS(204+3,BO$2+1,,,"Instances") &amp; ":" &amp; ADDRESS(204+3,BO$2+1))),"median", MEDIAN(INDIRECT(ADDRESS(204+3,BO$2+1,,,"Instances") &amp; ":" &amp; ADDRESS(204+3,BO$2+1))),"min", MIN(INDIRECT(ADDRESS(204+3,BO$2+1,,,"Instances") &amp; ":" &amp; ADDRESS(204+3,BO$2+1))),"max", MAX(INDIRECT(ADDRESS(204+3,BO$2+1,,,"Instances") &amp; ":" &amp; ADDRESS(204+3,BO$2+1))),"diff", MAX(INDIRECT(ADDRESS(204+3,BO$2+1,,,"Instances") &amp; ":" &amp; ADDRESS(204+3,BO$2+1)))-MIN(INDIRECT(ADDRESS(204+3,BO$2+1,,,"Instances") &amp; ":" &amp; ADDRESS(204+3,BO$2+1))))</f>
        <v>0</v>
      </c>
      <c r="BP209">
        <f>IFERROR(SMALL(BO5:BO343,ROW()-ROW($BP$5)+1),"")</f>
        <v>0</v>
      </c>
      <c r="BR209">
        <f>IFERROR(SUM(BP5:BP209),"")</f>
        <v>0</v>
      </c>
      <c r="BU209">
        <f>IF(Charts!$B$3="none",E1911,IF(AM1911="",NA(),AM1911))</f>
        <v>0</v>
      </c>
      <c r="BV209">
        <f>IF(Charts!$B$3="none",F1911,IF(AN1911="",NA(),AN1911))</f>
        <v>0</v>
      </c>
      <c r="BW209">
        <f>IF(Charts!$B$3="none",G1911,IF(AO1911="",NA(),AO1911))</f>
        <v>0</v>
      </c>
      <c r="BX209">
        <f>IF(Charts!$B$3="none",H1911,IF(AP1911="",NA(),AP1911))</f>
        <v>0</v>
      </c>
      <c r="BY209">
        <f>IF(Charts!$B$3="none",I1911,IF(AQ1911="",NA(),AQ1911))</f>
        <v>0</v>
      </c>
      <c r="BZ209">
        <f>IF(Charts!$B$3="none",J1911,IF(AR1911="",NA(),AR1911))</f>
        <v>0</v>
      </c>
      <c r="CA209">
        <f>IF(Charts!$B$3="none",K1911,IF(AS1911="",NA(),AS1911))</f>
        <v>0</v>
      </c>
      <c r="CB209">
        <f>IF(Charts!$B$3="none",L1911,IF(AT1911="",NA(),AT1911))</f>
        <v>0</v>
      </c>
      <c r="CC209">
        <f>IF(Charts!$B$3="none",M1911,IF(AU1911="",NA(),AU1911))</f>
        <v>0</v>
      </c>
      <c r="CD209">
        <f>IF(Charts!$B$3="none",N1911,IF(AV1911="",NA(),AV1911))</f>
        <v>0</v>
      </c>
      <c r="CE209">
        <f>IF(Charts!$B$3="none",O1911,IF(AW1911="",NA(),AW1911))</f>
        <v>0</v>
      </c>
      <c r="CF209">
        <f>IF(Charts!$B$3="none",P1911,IF(AX1911="",NA(),AX1911))</f>
        <v>0</v>
      </c>
      <c r="CG209">
        <f>IF(Charts!$B$3="none",Q1911,IF(AY1911="",NA(),AY1911))</f>
        <v>0</v>
      </c>
      <c r="CH209">
        <f>IF(Charts!$B$3="none",R1911,IF(AZ1911="",NA(),AZ1911))</f>
        <v>0</v>
      </c>
      <c r="CI209">
        <f>IF(Charts!$B$3="none",S1911,IF(BA1911="",NA(),BA1911))</f>
        <v>0</v>
      </c>
      <c r="CJ209">
        <f>IF(Charts!$B$3="none",T1911,IF(BB1911="",NA(),BB1911))</f>
        <v>0</v>
      </c>
      <c r="CK209">
        <f>IF(Charts!$B$3="none",U1911,IF(BC1911="",NA(),BC1911))</f>
        <v>0</v>
      </c>
      <c r="CL209">
        <f>IF(Charts!$B$3="none",V1911,IF(BD1911="",NA(),BD1911))</f>
        <v>0</v>
      </c>
      <c r="CM209">
        <f>IF(Charts!$B$3="none",W1911,IF(BE1911="",NA(),BE1911))</f>
        <v>0</v>
      </c>
      <c r="CN209">
        <f>IF(Charts!$B$3="none",X1911,IF(BF1911="",NA(),BF1911))</f>
        <v>0</v>
      </c>
      <c r="CO209">
        <f>IF(Charts!$B$3="none",Y1911,IF(BG1911="",NA(),BG1911))</f>
        <v>0</v>
      </c>
      <c r="CP209">
        <f>IF(Charts!$B$3="none",Z1911,IF(BH1911="",NA(),BH1911))</f>
        <v>0</v>
      </c>
      <c r="CQ209">
        <f>IF(Charts!$B$3="none",AA1911,IF(BI1911="",NA(),BI1911))</f>
        <v>0</v>
      </c>
      <c r="CR209">
        <f>IF(Charts!$B$3="none",AB1911,IF(BJ1911="",NA(),BJ1911))</f>
        <v>0</v>
      </c>
      <c r="CS209">
        <f>IF(Charts!$B$3="none",AC1911,IF(BK1911="",NA(),BK1911))</f>
        <v>0</v>
      </c>
      <c r="CT209">
        <f>IF(Charts!$B$3="none",AD1911,IF(BL1911="",NA(),BL1911))</f>
        <v>0</v>
      </c>
      <c r="CU209">
        <f>IF(Charts!$B$3="none",AE1911,IF(BM1911="",NA(),BM1911))</f>
        <v>0</v>
      </c>
      <c r="CV209">
        <f>IF(Charts!$B$3="none",AF1911,IF(BN1911="",NA(),BN1911))</f>
        <v>0</v>
      </c>
      <c r="CW209">
        <f>IF(Charts!$B$3="none",AG1911,IF(BO1911="",NA(),BO1911))</f>
        <v>0</v>
      </c>
      <c r="CX209">
        <f>IF(Charts!$B$3="none",AH1911,IF(BP1911="",NA(),BP1911))</f>
        <v>0</v>
      </c>
      <c r="CY209">
        <f>IF(Charts!$B$3="none",AI1911,IF(BQ1911="",NA(),BQ1911))</f>
        <v>0</v>
      </c>
      <c r="CZ209">
        <f>IF(Charts!$B$3="none",AJ1911,IF(BR1911="",NA(),BR1911))</f>
        <v>0</v>
      </c>
    </row>
    <row r="210" spans="4:104">
      <c r="D210">
        <v>206</v>
      </c>
      <c r="E210">
        <f>IF(INDIRECT(ADDRESS($D210+2,E$2+1,,,"Instances"))="","",INDIRECT(ADDRESS($D210+2,E$2+1,,,"Instances")))</f>
        <v>0</v>
      </c>
      <c r="F210">
        <f>IFERROR(SMALL(E5:E343,ROW()-ROW($F$5)+1),"")</f>
        <v>0</v>
      </c>
      <c r="H210">
        <f>IFERROR(SUM(F5:F210),"")</f>
        <v>0</v>
      </c>
      <c r="I210">
        <f>IF(INDIRECT(ADDRESS($D210+2,I$2+1,,,"Instances"))="","",INDIRECT(ADDRESS($D210+2,I$2+1,,,"Instances")))</f>
        <v>0</v>
      </c>
      <c r="J210">
        <f>IFERROR(SMALL(I5:I343,ROW()-ROW($J$5)+1),"")</f>
        <v>0</v>
      </c>
      <c r="L210">
        <f>IFERROR(SUM(J5:J210),"")</f>
        <v>0</v>
      </c>
      <c r="M210">
        <f>IF(INDIRECT(ADDRESS($D210+2,M$2+1,,,"Instances"))="","",INDIRECT(ADDRESS($D210+2,M$2+1,,,"Instances")))</f>
        <v>0</v>
      </c>
      <c r="N210">
        <f>IFERROR(SMALL(M5:M343,ROW()-ROW($N$5)+1),"")</f>
        <v>0</v>
      </c>
      <c r="P210">
        <f>IFERROR(SUM(N5:N210),"")</f>
        <v>0</v>
      </c>
      <c r="Q210">
        <f>IF(INDIRECT(ADDRESS($D210+2,Q$2+1,,,"Instances"))="","",INDIRECT(ADDRESS($D210+2,Q$2+1,,,"Instances")))</f>
        <v>0</v>
      </c>
      <c r="R210">
        <f>IFERROR(SMALL(Q5:Q343,ROW()-ROW($R$5)+1),"")</f>
        <v>0</v>
      </c>
      <c r="T210">
        <f>IFERROR(SUM(R5:R210),"")</f>
        <v>0</v>
      </c>
      <c r="U210">
        <f>IF(INDIRECT(ADDRESS($D210+2,U$2+1,,,"Instances"))="","",INDIRECT(ADDRESS($D210+2,U$2+1,,,"Instances")))</f>
        <v>0</v>
      </c>
      <c r="V210">
        <f>IFERROR(SMALL(U5:U343,ROW()-ROW($V$5)+1),"")</f>
        <v>0</v>
      </c>
      <c r="X210">
        <f>IFERROR(SUM(V5:V210),"")</f>
        <v>0</v>
      </c>
      <c r="Y210">
        <f>IF(INDIRECT(ADDRESS($D210+2,Y$2+1,,,"Instances"))="","",INDIRECT(ADDRESS($D210+2,Y$2+1,,,"Instances")))</f>
        <v>0</v>
      </c>
      <c r="Z210">
        <f>IFERROR(SMALL(Y5:Y343,ROW()-ROW($Z$5)+1),"")</f>
        <v>0</v>
      </c>
      <c r="AB210">
        <f>IFERROR(SUM(Z5:Z210),"")</f>
        <v>0</v>
      </c>
      <c r="AC210">
        <f>IF(INDIRECT(ADDRESS($D210+2,AC$2+1,,,"Instances"))="","",INDIRECT(ADDRESS($D210+2,AC$2+1,,,"Instances")))</f>
        <v>0</v>
      </c>
      <c r="AD210">
        <f>IFERROR(SMALL(AC5:AC343,ROW()-ROW($AD$5)+1),"")</f>
        <v>0</v>
      </c>
      <c r="AF210">
        <f>IFERROR(SUM(AD5:AD210),"")</f>
        <v>0</v>
      </c>
      <c r="AG210">
        <f>IF(INDIRECT(ADDRESS($D210+2,AG$2+1,,,"Instances"))="","",INDIRECT(ADDRESS($D210+2,AG$2+1,,,"Instances")))</f>
        <v>0</v>
      </c>
      <c r="AH210">
        <f>IFERROR(SMALL(AG5:AG343,ROW()-ROW($AH$5)+1),"")</f>
        <v>0</v>
      </c>
      <c r="AJ210">
        <f>IFERROR(SUM(AH5:AH210),"")</f>
        <v>0</v>
      </c>
      <c r="AL210">
        <v>206</v>
      </c>
      <c r="AM210" cm="1">
        <f t="array" ref="AM210">_xlfn.SWITCH(Charts!$B$3,"average", AVERAGE(INDIRECT(ADDRESS(205+3,AM$2+1,,,"Instances") &amp; ":" &amp; ADDRESS(205+3,AM$2+1))),"median", MEDIAN(INDIRECT(ADDRESS(205+3,AM$2+1,,,"Instances") &amp; ":" &amp; ADDRESS(205+3,AM$2+1))),"min", MIN(INDIRECT(ADDRESS(205+3,AM$2+1,,,"Instances") &amp; ":" &amp; ADDRESS(205+3,AM$2+1))),"max", MAX(INDIRECT(ADDRESS(205+3,AM$2+1,,,"Instances") &amp; ":" &amp; ADDRESS(205+3,AM$2+1))),"diff", MAX(INDIRECT(ADDRESS(205+3,AM$2+1,,,"Instances") &amp; ":" &amp; ADDRESS(205+3,AM$2+1)))-MIN(INDIRECT(ADDRESS(205+3,AM$2+1,,,"Instances") &amp; ":" &amp; ADDRESS(205+3,AM$2+1))))</f>
        <v>0</v>
      </c>
      <c r="AN210">
        <f>IFERROR(SMALL(AM5:AM343,ROW()-ROW($AN$5)+1),"")</f>
        <v>0</v>
      </c>
      <c r="AP210">
        <f>IFERROR(SUM(AN5:AN210),"")</f>
        <v>0</v>
      </c>
      <c r="AQ210" cm="1">
        <f t="array" ref="AQ210">_xlfn.SWITCH(Charts!$B$3,"average", AVERAGE(INDIRECT(ADDRESS(205+3,AQ$2+1,,,"Instances") &amp; ":" &amp; ADDRESS(205+3,AQ$2+1))),"median", MEDIAN(INDIRECT(ADDRESS(205+3,AQ$2+1,,,"Instances") &amp; ":" &amp; ADDRESS(205+3,AQ$2+1))),"min", MIN(INDIRECT(ADDRESS(205+3,AQ$2+1,,,"Instances") &amp; ":" &amp; ADDRESS(205+3,AQ$2+1))),"max", MAX(INDIRECT(ADDRESS(205+3,AQ$2+1,,,"Instances") &amp; ":" &amp; ADDRESS(205+3,AQ$2+1))),"diff", MAX(INDIRECT(ADDRESS(205+3,AQ$2+1,,,"Instances") &amp; ":" &amp; ADDRESS(205+3,AQ$2+1)))-MIN(INDIRECT(ADDRESS(205+3,AQ$2+1,,,"Instances") &amp; ":" &amp; ADDRESS(205+3,AQ$2+1))))</f>
        <v>0</v>
      </c>
      <c r="AR210">
        <f>IFERROR(SMALL(AQ5:AQ343,ROW()-ROW($AR$5)+1),"")</f>
        <v>0</v>
      </c>
      <c r="AT210">
        <f>IFERROR(SUM(AR5:AR210),"")</f>
        <v>0</v>
      </c>
      <c r="AU210" cm="1">
        <f t="array" ref="AU210">_xlfn.SWITCH(Charts!$B$3,"average", AVERAGE(INDIRECT(ADDRESS(205+3,AU$2+1,,,"Instances") &amp; ":" &amp; ADDRESS(205+3,AU$2+1))),"median", MEDIAN(INDIRECT(ADDRESS(205+3,AU$2+1,,,"Instances") &amp; ":" &amp; ADDRESS(205+3,AU$2+1))),"min", MIN(INDIRECT(ADDRESS(205+3,AU$2+1,,,"Instances") &amp; ":" &amp; ADDRESS(205+3,AU$2+1))),"max", MAX(INDIRECT(ADDRESS(205+3,AU$2+1,,,"Instances") &amp; ":" &amp; ADDRESS(205+3,AU$2+1))),"diff", MAX(INDIRECT(ADDRESS(205+3,AU$2+1,,,"Instances") &amp; ":" &amp; ADDRESS(205+3,AU$2+1)))-MIN(INDIRECT(ADDRESS(205+3,AU$2+1,,,"Instances") &amp; ":" &amp; ADDRESS(205+3,AU$2+1))))</f>
        <v>0</v>
      </c>
      <c r="AV210">
        <f>IFERROR(SMALL(AU5:AU343,ROW()-ROW($AV$5)+1),"")</f>
        <v>0</v>
      </c>
      <c r="AX210">
        <f>IFERROR(SUM(AV5:AV210),"")</f>
        <v>0</v>
      </c>
      <c r="AY210" cm="1">
        <f t="array" ref="AY210">_xlfn.SWITCH(Charts!$B$3,"average", AVERAGE(INDIRECT(ADDRESS(205+3,AY$2+1,,,"Instances") &amp; ":" &amp; ADDRESS(205+3,AY$2+1))),"median", MEDIAN(INDIRECT(ADDRESS(205+3,AY$2+1,,,"Instances") &amp; ":" &amp; ADDRESS(205+3,AY$2+1))),"min", MIN(INDIRECT(ADDRESS(205+3,AY$2+1,,,"Instances") &amp; ":" &amp; ADDRESS(205+3,AY$2+1))),"max", MAX(INDIRECT(ADDRESS(205+3,AY$2+1,,,"Instances") &amp; ":" &amp; ADDRESS(205+3,AY$2+1))),"diff", MAX(INDIRECT(ADDRESS(205+3,AY$2+1,,,"Instances") &amp; ":" &amp; ADDRESS(205+3,AY$2+1)))-MIN(INDIRECT(ADDRESS(205+3,AY$2+1,,,"Instances") &amp; ":" &amp; ADDRESS(205+3,AY$2+1))))</f>
        <v>0</v>
      </c>
      <c r="AZ210">
        <f>IFERROR(SMALL(AY5:AY343,ROW()-ROW($AZ$5)+1),"")</f>
        <v>0</v>
      </c>
      <c r="BB210">
        <f>IFERROR(SUM(AZ5:AZ210),"")</f>
        <v>0</v>
      </c>
      <c r="BC210" cm="1">
        <f t="array" ref="BC210">_xlfn.SWITCH(Charts!$B$3,"average", AVERAGE(INDIRECT(ADDRESS(205+3,BC$2+1,,,"Instances") &amp; ":" &amp; ADDRESS(205+3,BC$2+1))),"median", MEDIAN(INDIRECT(ADDRESS(205+3,BC$2+1,,,"Instances") &amp; ":" &amp; ADDRESS(205+3,BC$2+1))),"min", MIN(INDIRECT(ADDRESS(205+3,BC$2+1,,,"Instances") &amp; ":" &amp; ADDRESS(205+3,BC$2+1))),"max", MAX(INDIRECT(ADDRESS(205+3,BC$2+1,,,"Instances") &amp; ":" &amp; ADDRESS(205+3,BC$2+1))),"diff", MAX(INDIRECT(ADDRESS(205+3,BC$2+1,,,"Instances") &amp; ":" &amp; ADDRESS(205+3,BC$2+1)))-MIN(INDIRECT(ADDRESS(205+3,BC$2+1,,,"Instances") &amp; ":" &amp; ADDRESS(205+3,BC$2+1))))</f>
        <v>0</v>
      </c>
      <c r="BD210">
        <f>IFERROR(SMALL(BC5:BC343,ROW()-ROW($BD$5)+1),"")</f>
        <v>0</v>
      </c>
      <c r="BF210">
        <f>IFERROR(SUM(BD5:BD210),"")</f>
        <v>0</v>
      </c>
      <c r="BG210" cm="1">
        <f t="array" ref="BG210">_xlfn.SWITCH(Charts!$B$3,"average", AVERAGE(INDIRECT(ADDRESS(205+3,BG$2+1,,,"Instances") &amp; ":" &amp; ADDRESS(205+3,BG$2+1))),"median", MEDIAN(INDIRECT(ADDRESS(205+3,BG$2+1,,,"Instances") &amp; ":" &amp; ADDRESS(205+3,BG$2+1))),"min", MIN(INDIRECT(ADDRESS(205+3,BG$2+1,,,"Instances") &amp; ":" &amp; ADDRESS(205+3,BG$2+1))),"max", MAX(INDIRECT(ADDRESS(205+3,BG$2+1,,,"Instances") &amp; ":" &amp; ADDRESS(205+3,BG$2+1))),"diff", MAX(INDIRECT(ADDRESS(205+3,BG$2+1,,,"Instances") &amp; ":" &amp; ADDRESS(205+3,BG$2+1)))-MIN(INDIRECT(ADDRESS(205+3,BG$2+1,,,"Instances") &amp; ":" &amp; ADDRESS(205+3,BG$2+1))))</f>
        <v>0</v>
      </c>
      <c r="BH210">
        <f>IFERROR(SMALL(BG5:BG343,ROW()-ROW($BH$5)+1),"")</f>
        <v>0</v>
      </c>
      <c r="BJ210">
        <f>IFERROR(SUM(BH5:BH210),"")</f>
        <v>0</v>
      </c>
      <c r="BK210" cm="1">
        <f t="array" ref="BK210">_xlfn.SWITCH(Charts!$B$3,"average", AVERAGE(INDIRECT(ADDRESS(205+3,BK$2+1,,,"Instances") &amp; ":" &amp; ADDRESS(205+3,BK$2+1))),"median", MEDIAN(INDIRECT(ADDRESS(205+3,BK$2+1,,,"Instances") &amp; ":" &amp; ADDRESS(205+3,BK$2+1))),"min", MIN(INDIRECT(ADDRESS(205+3,BK$2+1,,,"Instances") &amp; ":" &amp; ADDRESS(205+3,BK$2+1))),"max", MAX(INDIRECT(ADDRESS(205+3,BK$2+1,,,"Instances") &amp; ":" &amp; ADDRESS(205+3,BK$2+1))),"diff", MAX(INDIRECT(ADDRESS(205+3,BK$2+1,,,"Instances") &amp; ":" &amp; ADDRESS(205+3,BK$2+1)))-MIN(INDIRECT(ADDRESS(205+3,BK$2+1,,,"Instances") &amp; ":" &amp; ADDRESS(205+3,BK$2+1))))</f>
        <v>0</v>
      </c>
      <c r="BL210">
        <f>IFERROR(SMALL(BK5:BK343,ROW()-ROW($BL$5)+1),"")</f>
        <v>0</v>
      </c>
      <c r="BN210">
        <f>IFERROR(SUM(BL5:BL210),"")</f>
        <v>0</v>
      </c>
      <c r="BO210" cm="1">
        <f t="array" ref="BO210">_xlfn.SWITCH(Charts!$B$3,"average", AVERAGE(INDIRECT(ADDRESS(205+3,BO$2+1,,,"Instances") &amp; ":" &amp; ADDRESS(205+3,BO$2+1))),"median", MEDIAN(INDIRECT(ADDRESS(205+3,BO$2+1,,,"Instances") &amp; ":" &amp; ADDRESS(205+3,BO$2+1))),"min", MIN(INDIRECT(ADDRESS(205+3,BO$2+1,,,"Instances") &amp; ":" &amp; ADDRESS(205+3,BO$2+1))),"max", MAX(INDIRECT(ADDRESS(205+3,BO$2+1,,,"Instances") &amp; ":" &amp; ADDRESS(205+3,BO$2+1))),"diff", MAX(INDIRECT(ADDRESS(205+3,BO$2+1,,,"Instances") &amp; ":" &amp; ADDRESS(205+3,BO$2+1)))-MIN(INDIRECT(ADDRESS(205+3,BO$2+1,,,"Instances") &amp; ":" &amp; ADDRESS(205+3,BO$2+1))))</f>
        <v>0</v>
      </c>
      <c r="BP210">
        <f>IFERROR(SMALL(BO5:BO343,ROW()-ROW($BP$5)+1),"")</f>
        <v>0</v>
      </c>
      <c r="BR210">
        <f>IFERROR(SUM(BP5:BP210),"")</f>
        <v>0</v>
      </c>
      <c r="BU210">
        <f>IF(Charts!$B$3="none",E1912,IF(AM1912="",NA(),AM1912))</f>
        <v>0</v>
      </c>
      <c r="BV210">
        <f>IF(Charts!$B$3="none",F1912,IF(AN1912="",NA(),AN1912))</f>
        <v>0</v>
      </c>
      <c r="BW210">
        <f>IF(Charts!$B$3="none",G1912,IF(AO1912="",NA(),AO1912))</f>
        <v>0</v>
      </c>
      <c r="BX210">
        <f>IF(Charts!$B$3="none",H1912,IF(AP1912="",NA(),AP1912))</f>
        <v>0</v>
      </c>
      <c r="BY210">
        <f>IF(Charts!$B$3="none",I1912,IF(AQ1912="",NA(),AQ1912))</f>
        <v>0</v>
      </c>
      <c r="BZ210">
        <f>IF(Charts!$B$3="none",J1912,IF(AR1912="",NA(),AR1912))</f>
        <v>0</v>
      </c>
      <c r="CA210">
        <f>IF(Charts!$B$3="none",K1912,IF(AS1912="",NA(),AS1912))</f>
        <v>0</v>
      </c>
      <c r="CB210">
        <f>IF(Charts!$B$3="none",L1912,IF(AT1912="",NA(),AT1912))</f>
        <v>0</v>
      </c>
      <c r="CC210">
        <f>IF(Charts!$B$3="none",M1912,IF(AU1912="",NA(),AU1912))</f>
        <v>0</v>
      </c>
      <c r="CD210">
        <f>IF(Charts!$B$3="none",N1912,IF(AV1912="",NA(),AV1912))</f>
        <v>0</v>
      </c>
      <c r="CE210">
        <f>IF(Charts!$B$3="none",O1912,IF(AW1912="",NA(),AW1912))</f>
        <v>0</v>
      </c>
      <c r="CF210">
        <f>IF(Charts!$B$3="none",P1912,IF(AX1912="",NA(),AX1912))</f>
        <v>0</v>
      </c>
      <c r="CG210">
        <f>IF(Charts!$B$3="none",Q1912,IF(AY1912="",NA(),AY1912))</f>
        <v>0</v>
      </c>
      <c r="CH210">
        <f>IF(Charts!$B$3="none",R1912,IF(AZ1912="",NA(),AZ1912))</f>
        <v>0</v>
      </c>
      <c r="CI210">
        <f>IF(Charts!$B$3="none",S1912,IF(BA1912="",NA(),BA1912))</f>
        <v>0</v>
      </c>
      <c r="CJ210">
        <f>IF(Charts!$B$3="none",T1912,IF(BB1912="",NA(),BB1912))</f>
        <v>0</v>
      </c>
      <c r="CK210">
        <f>IF(Charts!$B$3="none",U1912,IF(BC1912="",NA(),BC1912))</f>
        <v>0</v>
      </c>
      <c r="CL210">
        <f>IF(Charts!$B$3="none",V1912,IF(BD1912="",NA(),BD1912))</f>
        <v>0</v>
      </c>
      <c r="CM210">
        <f>IF(Charts!$B$3="none",W1912,IF(BE1912="",NA(),BE1912))</f>
        <v>0</v>
      </c>
      <c r="CN210">
        <f>IF(Charts!$B$3="none",X1912,IF(BF1912="",NA(),BF1912))</f>
        <v>0</v>
      </c>
      <c r="CO210">
        <f>IF(Charts!$B$3="none",Y1912,IF(BG1912="",NA(),BG1912))</f>
        <v>0</v>
      </c>
      <c r="CP210">
        <f>IF(Charts!$B$3="none",Z1912,IF(BH1912="",NA(),BH1912))</f>
        <v>0</v>
      </c>
      <c r="CQ210">
        <f>IF(Charts!$B$3="none",AA1912,IF(BI1912="",NA(),BI1912))</f>
        <v>0</v>
      </c>
      <c r="CR210">
        <f>IF(Charts!$B$3="none",AB1912,IF(BJ1912="",NA(),BJ1912))</f>
        <v>0</v>
      </c>
      <c r="CS210">
        <f>IF(Charts!$B$3="none",AC1912,IF(BK1912="",NA(),BK1912))</f>
        <v>0</v>
      </c>
      <c r="CT210">
        <f>IF(Charts!$B$3="none",AD1912,IF(BL1912="",NA(),BL1912))</f>
        <v>0</v>
      </c>
      <c r="CU210">
        <f>IF(Charts!$B$3="none",AE1912,IF(BM1912="",NA(),BM1912))</f>
        <v>0</v>
      </c>
      <c r="CV210">
        <f>IF(Charts!$B$3="none",AF1912,IF(BN1912="",NA(),BN1912))</f>
        <v>0</v>
      </c>
      <c r="CW210">
        <f>IF(Charts!$B$3="none",AG1912,IF(BO1912="",NA(),BO1912))</f>
        <v>0</v>
      </c>
      <c r="CX210">
        <f>IF(Charts!$B$3="none",AH1912,IF(BP1912="",NA(),BP1912))</f>
        <v>0</v>
      </c>
      <c r="CY210">
        <f>IF(Charts!$B$3="none",AI1912,IF(BQ1912="",NA(),BQ1912))</f>
        <v>0</v>
      </c>
      <c r="CZ210">
        <f>IF(Charts!$B$3="none",AJ1912,IF(BR1912="",NA(),BR1912))</f>
        <v>0</v>
      </c>
    </row>
    <row r="211" spans="4:104">
      <c r="D211">
        <v>207</v>
      </c>
      <c r="E211">
        <f>IF(INDIRECT(ADDRESS($D211+2,E$2+1,,,"Instances"))="","",INDIRECT(ADDRESS($D211+2,E$2+1,,,"Instances")))</f>
        <v>0</v>
      </c>
      <c r="F211">
        <f>IFERROR(SMALL(E5:E343,ROW()-ROW($F$5)+1),"")</f>
        <v>0</v>
      </c>
      <c r="H211">
        <f>IFERROR(SUM(F5:F211),"")</f>
        <v>0</v>
      </c>
      <c r="I211">
        <f>IF(INDIRECT(ADDRESS($D211+2,I$2+1,,,"Instances"))="","",INDIRECT(ADDRESS($D211+2,I$2+1,,,"Instances")))</f>
        <v>0</v>
      </c>
      <c r="J211">
        <f>IFERROR(SMALL(I5:I343,ROW()-ROW($J$5)+1),"")</f>
        <v>0</v>
      </c>
      <c r="L211">
        <f>IFERROR(SUM(J5:J211),"")</f>
        <v>0</v>
      </c>
      <c r="M211">
        <f>IF(INDIRECT(ADDRESS($D211+2,M$2+1,,,"Instances"))="","",INDIRECT(ADDRESS($D211+2,M$2+1,,,"Instances")))</f>
        <v>0</v>
      </c>
      <c r="N211">
        <f>IFERROR(SMALL(M5:M343,ROW()-ROW($N$5)+1),"")</f>
        <v>0</v>
      </c>
      <c r="P211">
        <f>IFERROR(SUM(N5:N211),"")</f>
        <v>0</v>
      </c>
      <c r="Q211">
        <f>IF(INDIRECT(ADDRESS($D211+2,Q$2+1,,,"Instances"))="","",INDIRECT(ADDRESS($D211+2,Q$2+1,,,"Instances")))</f>
        <v>0</v>
      </c>
      <c r="R211">
        <f>IFERROR(SMALL(Q5:Q343,ROW()-ROW($R$5)+1),"")</f>
        <v>0</v>
      </c>
      <c r="T211">
        <f>IFERROR(SUM(R5:R211),"")</f>
        <v>0</v>
      </c>
      <c r="U211">
        <f>IF(INDIRECT(ADDRESS($D211+2,U$2+1,,,"Instances"))="","",INDIRECT(ADDRESS($D211+2,U$2+1,,,"Instances")))</f>
        <v>0</v>
      </c>
      <c r="V211">
        <f>IFERROR(SMALL(U5:U343,ROW()-ROW($V$5)+1),"")</f>
        <v>0</v>
      </c>
      <c r="X211">
        <f>IFERROR(SUM(V5:V211),"")</f>
        <v>0</v>
      </c>
      <c r="Y211">
        <f>IF(INDIRECT(ADDRESS($D211+2,Y$2+1,,,"Instances"))="","",INDIRECT(ADDRESS($D211+2,Y$2+1,,,"Instances")))</f>
        <v>0</v>
      </c>
      <c r="Z211">
        <f>IFERROR(SMALL(Y5:Y343,ROW()-ROW($Z$5)+1),"")</f>
        <v>0</v>
      </c>
      <c r="AB211">
        <f>IFERROR(SUM(Z5:Z211),"")</f>
        <v>0</v>
      </c>
      <c r="AC211">
        <f>IF(INDIRECT(ADDRESS($D211+2,AC$2+1,,,"Instances"))="","",INDIRECT(ADDRESS($D211+2,AC$2+1,,,"Instances")))</f>
        <v>0</v>
      </c>
      <c r="AD211">
        <f>IFERROR(SMALL(AC5:AC343,ROW()-ROW($AD$5)+1),"")</f>
        <v>0</v>
      </c>
      <c r="AF211">
        <f>IFERROR(SUM(AD5:AD211),"")</f>
        <v>0</v>
      </c>
      <c r="AG211">
        <f>IF(INDIRECT(ADDRESS($D211+2,AG$2+1,,,"Instances"))="","",INDIRECT(ADDRESS($D211+2,AG$2+1,,,"Instances")))</f>
        <v>0</v>
      </c>
      <c r="AH211">
        <f>IFERROR(SMALL(AG5:AG343,ROW()-ROW($AH$5)+1),"")</f>
        <v>0</v>
      </c>
      <c r="AJ211">
        <f>IFERROR(SUM(AH5:AH211),"")</f>
        <v>0</v>
      </c>
      <c r="AL211">
        <v>207</v>
      </c>
      <c r="AM211" cm="1">
        <f t="array" ref="AM211">_xlfn.SWITCH(Charts!$B$3,"average", AVERAGE(INDIRECT(ADDRESS(206+3,AM$2+1,,,"Instances") &amp; ":" &amp; ADDRESS(206+3,AM$2+1))),"median", MEDIAN(INDIRECT(ADDRESS(206+3,AM$2+1,,,"Instances") &amp; ":" &amp; ADDRESS(206+3,AM$2+1))),"min", MIN(INDIRECT(ADDRESS(206+3,AM$2+1,,,"Instances") &amp; ":" &amp; ADDRESS(206+3,AM$2+1))),"max", MAX(INDIRECT(ADDRESS(206+3,AM$2+1,,,"Instances") &amp; ":" &amp; ADDRESS(206+3,AM$2+1))),"diff", MAX(INDIRECT(ADDRESS(206+3,AM$2+1,,,"Instances") &amp; ":" &amp; ADDRESS(206+3,AM$2+1)))-MIN(INDIRECT(ADDRESS(206+3,AM$2+1,,,"Instances") &amp; ":" &amp; ADDRESS(206+3,AM$2+1))))</f>
        <v>0</v>
      </c>
      <c r="AN211">
        <f>IFERROR(SMALL(AM5:AM343,ROW()-ROW($AN$5)+1),"")</f>
        <v>0</v>
      </c>
      <c r="AP211">
        <f>IFERROR(SUM(AN5:AN211),"")</f>
        <v>0</v>
      </c>
      <c r="AQ211" cm="1">
        <f t="array" ref="AQ211">_xlfn.SWITCH(Charts!$B$3,"average", AVERAGE(INDIRECT(ADDRESS(206+3,AQ$2+1,,,"Instances") &amp; ":" &amp; ADDRESS(206+3,AQ$2+1))),"median", MEDIAN(INDIRECT(ADDRESS(206+3,AQ$2+1,,,"Instances") &amp; ":" &amp; ADDRESS(206+3,AQ$2+1))),"min", MIN(INDIRECT(ADDRESS(206+3,AQ$2+1,,,"Instances") &amp; ":" &amp; ADDRESS(206+3,AQ$2+1))),"max", MAX(INDIRECT(ADDRESS(206+3,AQ$2+1,,,"Instances") &amp; ":" &amp; ADDRESS(206+3,AQ$2+1))),"diff", MAX(INDIRECT(ADDRESS(206+3,AQ$2+1,,,"Instances") &amp; ":" &amp; ADDRESS(206+3,AQ$2+1)))-MIN(INDIRECT(ADDRESS(206+3,AQ$2+1,,,"Instances") &amp; ":" &amp; ADDRESS(206+3,AQ$2+1))))</f>
        <v>0</v>
      </c>
      <c r="AR211">
        <f>IFERROR(SMALL(AQ5:AQ343,ROW()-ROW($AR$5)+1),"")</f>
        <v>0</v>
      </c>
      <c r="AT211">
        <f>IFERROR(SUM(AR5:AR211),"")</f>
        <v>0</v>
      </c>
      <c r="AU211" cm="1">
        <f t="array" ref="AU211">_xlfn.SWITCH(Charts!$B$3,"average", AVERAGE(INDIRECT(ADDRESS(206+3,AU$2+1,,,"Instances") &amp; ":" &amp; ADDRESS(206+3,AU$2+1))),"median", MEDIAN(INDIRECT(ADDRESS(206+3,AU$2+1,,,"Instances") &amp; ":" &amp; ADDRESS(206+3,AU$2+1))),"min", MIN(INDIRECT(ADDRESS(206+3,AU$2+1,,,"Instances") &amp; ":" &amp; ADDRESS(206+3,AU$2+1))),"max", MAX(INDIRECT(ADDRESS(206+3,AU$2+1,,,"Instances") &amp; ":" &amp; ADDRESS(206+3,AU$2+1))),"diff", MAX(INDIRECT(ADDRESS(206+3,AU$2+1,,,"Instances") &amp; ":" &amp; ADDRESS(206+3,AU$2+1)))-MIN(INDIRECT(ADDRESS(206+3,AU$2+1,,,"Instances") &amp; ":" &amp; ADDRESS(206+3,AU$2+1))))</f>
        <v>0</v>
      </c>
      <c r="AV211">
        <f>IFERROR(SMALL(AU5:AU343,ROW()-ROW($AV$5)+1),"")</f>
        <v>0</v>
      </c>
      <c r="AX211">
        <f>IFERROR(SUM(AV5:AV211),"")</f>
        <v>0</v>
      </c>
      <c r="AY211" cm="1">
        <f t="array" ref="AY211">_xlfn.SWITCH(Charts!$B$3,"average", AVERAGE(INDIRECT(ADDRESS(206+3,AY$2+1,,,"Instances") &amp; ":" &amp; ADDRESS(206+3,AY$2+1))),"median", MEDIAN(INDIRECT(ADDRESS(206+3,AY$2+1,,,"Instances") &amp; ":" &amp; ADDRESS(206+3,AY$2+1))),"min", MIN(INDIRECT(ADDRESS(206+3,AY$2+1,,,"Instances") &amp; ":" &amp; ADDRESS(206+3,AY$2+1))),"max", MAX(INDIRECT(ADDRESS(206+3,AY$2+1,,,"Instances") &amp; ":" &amp; ADDRESS(206+3,AY$2+1))),"diff", MAX(INDIRECT(ADDRESS(206+3,AY$2+1,,,"Instances") &amp; ":" &amp; ADDRESS(206+3,AY$2+1)))-MIN(INDIRECT(ADDRESS(206+3,AY$2+1,,,"Instances") &amp; ":" &amp; ADDRESS(206+3,AY$2+1))))</f>
        <v>0</v>
      </c>
      <c r="AZ211">
        <f>IFERROR(SMALL(AY5:AY343,ROW()-ROW($AZ$5)+1),"")</f>
        <v>0</v>
      </c>
      <c r="BB211">
        <f>IFERROR(SUM(AZ5:AZ211),"")</f>
        <v>0</v>
      </c>
      <c r="BC211" cm="1">
        <f t="array" ref="BC211">_xlfn.SWITCH(Charts!$B$3,"average", AVERAGE(INDIRECT(ADDRESS(206+3,BC$2+1,,,"Instances") &amp; ":" &amp; ADDRESS(206+3,BC$2+1))),"median", MEDIAN(INDIRECT(ADDRESS(206+3,BC$2+1,,,"Instances") &amp; ":" &amp; ADDRESS(206+3,BC$2+1))),"min", MIN(INDIRECT(ADDRESS(206+3,BC$2+1,,,"Instances") &amp; ":" &amp; ADDRESS(206+3,BC$2+1))),"max", MAX(INDIRECT(ADDRESS(206+3,BC$2+1,,,"Instances") &amp; ":" &amp; ADDRESS(206+3,BC$2+1))),"diff", MAX(INDIRECT(ADDRESS(206+3,BC$2+1,,,"Instances") &amp; ":" &amp; ADDRESS(206+3,BC$2+1)))-MIN(INDIRECT(ADDRESS(206+3,BC$2+1,,,"Instances") &amp; ":" &amp; ADDRESS(206+3,BC$2+1))))</f>
        <v>0</v>
      </c>
      <c r="BD211">
        <f>IFERROR(SMALL(BC5:BC343,ROW()-ROW($BD$5)+1),"")</f>
        <v>0</v>
      </c>
      <c r="BF211">
        <f>IFERROR(SUM(BD5:BD211),"")</f>
        <v>0</v>
      </c>
      <c r="BG211" cm="1">
        <f t="array" ref="BG211">_xlfn.SWITCH(Charts!$B$3,"average", AVERAGE(INDIRECT(ADDRESS(206+3,BG$2+1,,,"Instances") &amp; ":" &amp; ADDRESS(206+3,BG$2+1))),"median", MEDIAN(INDIRECT(ADDRESS(206+3,BG$2+1,,,"Instances") &amp; ":" &amp; ADDRESS(206+3,BG$2+1))),"min", MIN(INDIRECT(ADDRESS(206+3,BG$2+1,,,"Instances") &amp; ":" &amp; ADDRESS(206+3,BG$2+1))),"max", MAX(INDIRECT(ADDRESS(206+3,BG$2+1,,,"Instances") &amp; ":" &amp; ADDRESS(206+3,BG$2+1))),"diff", MAX(INDIRECT(ADDRESS(206+3,BG$2+1,,,"Instances") &amp; ":" &amp; ADDRESS(206+3,BG$2+1)))-MIN(INDIRECT(ADDRESS(206+3,BG$2+1,,,"Instances") &amp; ":" &amp; ADDRESS(206+3,BG$2+1))))</f>
        <v>0</v>
      </c>
      <c r="BH211">
        <f>IFERROR(SMALL(BG5:BG343,ROW()-ROW($BH$5)+1),"")</f>
        <v>0</v>
      </c>
      <c r="BJ211">
        <f>IFERROR(SUM(BH5:BH211),"")</f>
        <v>0</v>
      </c>
      <c r="BK211" cm="1">
        <f t="array" ref="BK211">_xlfn.SWITCH(Charts!$B$3,"average", AVERAGE(INDIRECT(ADDRESS(206+3,BK$2+1,,,"Instances") &amp; ":" &amp; ADDRESS(206+3,BK$2+1))),"median", MEDIAN(INDIRECT(ADDRESS(206+3,BK$2+1,,,"Instances") &amp; ":" &amp; ADDRESS(206+3,BK$2+1))),"min", MIN(INDIRECT(ADDRESS(206+3,BK$2+1,,,"Instances") &amp; ":" &amp; ADDRESS(206+3,BK$2+1))),"max", MAX(INDIRECT(ADDRESS(206+3,BK$2+1,,,"Instances") &amp; ":" &amp; ADDRESS(206+3,BK$2+1))),"diff", MAX(INDIRECT(ADDRESS(206+3,BK$2+1,,,"Instances") &amp; ":" &amp; ADDRESS(206+3,BK$2+1)))-MIN(INDIRECT(ADDRESS(206+3,BK$2+1,,,"Instances") &amp; ":" &amp; ADDRESS(206+3,BK$2+1))))</f>
        <v>0</v>
      </c>
      <c r="BL211">
        <f>IFERROR(SMALL(BK5:BK343,ROW()-ROW($BL$5)+1),"")</f>
        <v>0</v>
      </c>
      <c r="BN211">
        <f>IFERROR(SUM(BL5:BL211),"")</f>
        <v>0</v>
      </c>
      <c r="BO211" cm="1">
        <f t="array" ref="BO211">_xlfn.SWITCH(Charts!$B$3,"average", AVERAGE(INDIRECT(ADDRESS(206+3,BO$2+1,,,"Instances") &amp; ":" &amp; ADDRESS(206+3,BO$2+1))),"median", MEDIAN(INDIRECT(ADDRESS(206+3,BO$2+1,,,"Instances") &amp; ":" &amp; ADDRESS(206+3,BO$2+1))),"min", MIN(INDIRECT(ADDRESS(206+3,BO$2+1,,,"Instances") &amp; ":" &amp; ADDRESS(206+3,BO$2+1))),"max", MAX(INDIRECT(ADDRESS(206+3,BO$2+1,,,"Instances") &amp; ":" &amp; ADDRESS(206+3,BO$2+1))),"diff", MAX(INDIRECT(ADDRESS(206+3,BO$2+1,,,"Instances") &amp; ":" &amp; ADDRESS(206+3,BO$2+1)))-MIN(INDIRECT(ADDRESS(206+3,BO$2+1,,,"Instances") &amp; ":" &amp; ADDRESS(206+3,BO$2+1))))</f>
        <v>0</v>
      </c>
      <c r="BP211">
        <f>IFERROR(SMALL(BO5:BO343,ROW()-ROW($BP$5)+1),"")</f>
        <v>0</v>
      </c>
      <c r="BR211">
        <f>IFERROR(SUM(BP5:BP211),"")</f>
        <v>0</v>
      </c>
      <c r="BU211">
        <f>IF(Charts!$B$3="none",E1913,IF(AM1913="",NA(),AM1913))</f>
        <v>0</v>
      </c>
      <c r="BV211">
        <f>IF(Charts!$B$3="none",F1913,IF(AN1913="",NA(),AN1913))</f>
        <v>0</v>
      </c>
      <c r="BW211">
        <f>IF(Charts!$B$3="none",G1913,IF(AO1913="",NA(),AO1913))</f>
        <v>0</v>
      </c>
      <c r="BX211">
        <f>IF(Charts!$B$3="none",H1913,IF(AP1913="",NA(),AP1913))</f>
        <v>0</v>
      </c>
      <c r="BY211">
        <f>IF(Charts!$B$3="none",I1913,IF(AQ1913="",NA(),AQ1913))</f>
        <v>0</v>
      </c>
      <c r="BZ211">
        <f>IF(Charts!$B$3="none",J1913,IF(AR1913="",NA(),AR1913))</f>
        <v>0</v>
      </c>
      <c r="CA211">
        <f>IF(Charts!$B$3="none",K1913,IF(AS1913="",NA(),AS1913))</f>
        <v>0</v>
      </c>
      <c r="CB211">
        <f>IF(Charts!$B$3="none",L1913,IF(AT1913="",NA(),AT1913))</f>
        <v>0</v>
      </c>
      <c r="CC211">
        <f>IF(Charts!$B$3="none",M1913,IF(AU1913="",NA(),AU1913))</f>
        <v>0</v>
      </c>
      <c r="CD211">
        <f>IF(Charts!$B$3="none",N1913,IF(AV1913="",NA(),AV1913))</f>
        <v>0</v>
      </c>
      <c r="CE211">
        <f>IF(Charts!$B$3="none",O1913,IF(AW1913="",NA(),AW1913))</f>
        <v>0</v>
      </c>
      <c r="CF211">
        <f>IF(Charts!$B$3="none",P1913,IF(AX1913="",NA(),AX1913))</f>
        <v>0</v>
      </c>
      <c r="CG211">
        <f>IF(Charts!$B$3="none",Q1913,IF(AY1913="",NA(),AY1913))</f>
        <v>0</v>
      </c>
      <c r="CH211">
        <f>IF(Charts!$B$3="none",R1913,IF(AZ1913="",NA(),AZ1913))</f>
        <v>0</v>
      </c>
      <c r="CI211">
        <f>IF(Charts!$B$3="none",S1913,IF(BA1913="",NA(),BA1913))</f>
        <v>0</v>
      </c>
      <c r="CJ211">
        <f>IF(Charts!$B$3="none",T1913,IF(BB1913="",NA(),BB1913))</f>
        <v>0</v>
      </c>
      <c r="CK211">
        <f>IF(Charts!$B$3="none",U1913,IF(BC1913="",NA(),BC1913))</f>
        <v>0</v>
      </c>
      <c r="CL211">
        <f>IF(Charts!$B$3="none",V1913,IF(BD1913="",NA(),BD1913))</f>
        <v>0</v>
      </c>
      <c r="CM211">
        <f>IF(Charts!$B$3="none",W1913,IF(BE1913="",NA(),BE1913))</f>
        <v>0</v>
      </c>
      <c r="CN211">
        <f>IF(Charts!$B$3="none",X1913,IF(BF1913="",NA(),BF1913))</f>
        <v>0</v>
      </c>
      <c r="CO211">
        <f>IF(Charts!$B$3="none",Y1913,IF(BG1913="",NA(),BG1913))</f>
        <v>0</v>
      </c>
      <c r="CP211">
        <f>IF(Charts!$B$3="none",Z1913,IF(BH1913="",NA(),BH1913))</f>
        <v>0</v>
      </c>
      <c r="CQ211">
        <f>IF(Charts!$B$3="none",AA1913,IF(BI1913="",NA(),BI1913))</f>
        <v>0</v>
      </c>
      <c r="CR211">
        <f>IF(Charts!$B$3="none",AB1913,IF(BJ1913="",NA(),BJ1913))</f>
        <v>0</v>
      </c>
      <c r="CS211">
        <f>IF(Charts!$B$3="none",AC1913,IF(BK1913="",NA(),BK1913))</f>
        <v>0</v>
      </c>
      <c r="CT211">
        <f>IF(Charts!$B$3="none",AD1913,IF(BL1913="",NA(),BL1913))</f>
        <v>0</v>
      </c>
      <c r="CU211">
        <f>IF(Charts!$B$3="none",AE1913,IF(BM1913="",NA(),BM1913))</f>
        <v>0</v>
      </c>
      <c r="CV211">
        <f>IF(Charts!$B$3="none",AF1913,IF(BN1913="",NA(),BN1913))</f>
        <v>0</v>
      </c>
      <c r="CW211">
        <f>IF(Charts!$B$3="none",AG1913,IF(BO1913="",NA(),BO1913))</f>
        <v>0</v>
      </c>
      <c r="CX211">
        <f>IF(Charts!$B$3="none",AH1913,IF(BP1913="",NA(),BP1913))</f>
        <v>0</v>
      </c>
      <c r="CY211">
        <f>IF(Charts!$B$3="none",AI1913,IF(BQ1913="",NA(),BQ1913))</f>
        <v>0</v>
      </c>
      <c r="CZ211">
        <f>IF(Charts!$B$3="none",AJ1913,IF(BR1913="",NA(),BR1913))</f>
        <v>0</v>
      </c>
    </row>
    <row r="212" spans="4:104">
      <c r="D212">
        <v>208</v>
      </c>
      <c r="E212">
        <f>IF(INDIRECT(ADDRESS($D212+2,E$2+1,,,"Instances"))="","",INDIRECT(ADDRESS($D212+2,E$2+1,,,"Instances")))</f>
        <v>0</v>
      </c>
      <c r="F212">
        <f>IFERROR(SMALL(E5:E343,ROW()-ROW($F$5)+1),"")</f>
        <v>0</v>
      </c>
      <c r="H212">
        <f>IFERROR(SUM(F5:F212),"")</f>
        <v>0</v>
      </c>
      <c r="I212">
        <f>IF(INDIRECT(ADDRESS($D212+2,I$2+1,,,"Instances"))="","",INDIRECT(ADDRESS($D212+2,I$2+1,,,"Instances")))</f>
        <v>0</v>
      </c>
      <c r="J212">
        <f>IFERROR(SMALL(I5:I343,ROW()-ROW($J$5)+1),"")</f>
        <v>0</v>
      </c>
      <c r="L212">
        <f>IFERROR(SUM(J5:J212),"")</f>
        <v>0</v>
      </c>
      <c r="M212">
        <f>IF(INDIRECT(ADDRESS($D212+2,M$2+1,,,"Instances"))="","",INDIRECT(ADDRESS($D212+2,M$2+1,,,"Instances")))</f>
        <v>0</v>
      </c>
      <c r="N212">
        <f>IFERROR(SMALL(M5:M343,ROW()-ROW($N$5)+1),"")</f>
        <v>0</v>
      </c>
      <c r="P212">
        <f>IFERROR(SUM(N5:N212),"")</f>
        <v>0</v>
      </c>
      <c r="Q212">
        <f>IF(INDIRECT(ADDRESS($D212+2,Q$2+1,,,"Instances"))="","",INDIRECT(ADDRESS($D212+2,Q$2+1,,,"Instances")))</f>
        <v>0</v>
      </c>
      <c r="R212">
        <f>IFERROR(SMALL(Q5:Q343,ROW()-ROW($R$5)+1),"")</f>
        <v>0</v>
      </c>
      <c r="T212">
        <f>IFERROR(SUM(R5:R212),"")</f>
        <v>0</v>
      </c>
      <c r="U212">
        <f>IF(INDIRECT(ADDRESS($D212+2,U$2+1,,,"Instances"))="","",INDIRECT(ADDRESS($D212+2,U$2+1,,,"Instances")))</f>
        <v>0</v>
      </c>
      <c r="V212">
        <f>IFERROR(SMALL(U5:U343,ROW()-ROW($V$5)+1),"")</f>
        <v>0</v>
      </c>
      <c r="X212">
        <f>IFERROR(SUM(V5:V212),"")</f>
        <v>0</v>
      </c>
      <c r="Y212">
        <f>IF(INDIRECT(ADDRESS($D212+2,Y$2+1,,,"Instances"))="","",INDIRECT(ADDRESS($D212+2,Y$2+1,,,"Instances")))</f>
        <v>0</v>
      </c>
      <c r="Z212">
        <f>IFERROR(SMALL(Y5:Y343,ROW()-ROW($Z$5)+1),"")</f>
        <v>0</v>
      </c>
      <c r="AB212">
        <f>IFERROR(SUM(Z5:Z212),"")</f>
        <v>0</v>
      </c>
      <c r="AC212">
        <f>IF(INDIRECT(ADDRESS($D212+2,AC$2+1,,,"Instances"))="","",INDIRECT(ADDRESS($D212+2,AC$2+1,,,"Instances")))</f>
        <v>0</v>
      </c>
      <c r="AD212">
        <f>IFERROR(SMALL(AC5:AC343,ROW()-ROW($AD$5)+1),"")</f>
        <v>0</v>
      </c>
      <c r="AF212">
        <f>IFERROR(SUM(AD5:AD212),"")</f>
        <v>0</v>
      </c>
      <c r="AG212">
        <f>IF(INDIRECT(ADDRESS($D212+2,AG$2+1,,,"Instances"))="","",INDIRECT(ADDRESS($D212+2,AG$2+1,,,"Instances")))</f>
        <v>0</v>
      </c>
      <c r="AH212">
        <f>IFERROR(SMALL(AG5:AG343,ROW()-ROW($AH$5)+1),"")</f>
        <v>0</v>
      </c>
      <c r="AJ212">
        <f>IFERROR(SUM(AH5:AH212),"")</f>
        <v>0</v>
      </c>
      <c r="AL212">
        <v>208</v>
      </c>
      <c r="AM212" cm="1">
        <f t="array" ref="AM212">_xlfn.SWITCH(Charts!$B$3,"average", AVERAGE(INDIRECT(ADDRESS(207+3,AM$2+1,,,"Instances") &amp; ":" &amp; ADDRESS(207+3,AM$2+1))),"median", MEDIAN(INDIRECT(ADDRESS(207+3,AM$2+1,,,"Instances") &amp; ":" &amp; ADDRESS(207+3,AM$2+1))),"min", MIN(INDIRECT(ADDRESS(207+3,AM$2+1,,,"Instances") &amp; ":" &amp; ADDRESS(207+3,AM$2+1))),"max", MAX(INDIRECT(ADDRESS(207+3,AM$2+1,,,"Instances") &amp; ":" &amp; ADDRESS(207+3,AM$2+1))),"diff", MAX(INDIRECT(ADDRESS(207+3,AM$2+1,,,"Instances") &amp; ":" &amp; ADDRESS(207+3,AM$2+1)))-MIN(INDIRECT(ADDRESS(207+3,AM$2+1,,,"Instances") &amp; ":" &amp; ADDRESS(207+3,AM$2+1))))</f>
        <v>0</v>
      </c>
      <c r="AN212">
        <f>IFERROR(SMALL(AM5:AM343,ROW()-ROW($AN$5)+1),"")</f>
        <v>0</v>
      </c>
      <c r="AP212">
        <f>IFERROR(SUM(AN5:AN212),"")</f>
        <v>0</v>
      </c>
      <c r="AQ212" cm="1">
        <f t="array" ref="AQ212">_xlfn.SWITCH(Charts!$B$3,"average", AVERAGE(INDIRECT(ADDRESS(207+3,AQ$2+1,,,"Instances") &amp; ":" &amp; ADDRESS(207+3,AQ$2+1))),"median", MEDIAN(INDIRECT(ADDRESS(207+3,AQ$2+1,,,"Instances") &amp; ":" &amp; ADDRESS(207+3,AQ$2+1))),"min", MIN(INDIRECT(ADDRESS(207+3,AQ$2+1,,,"Instances") &amp; ":" &amp; ADDRESS(207+3,AQ$2+1))),"max", MAX(INDIRECT(ADDRESS(207+3,AQ$2+1,,,"Instances") &amp; ":" &amp; ADDRESS(207+3,AQ$2+1))),"diff", MAX(INDIRECT(ADDRESS(207+3,AQ$2+1,,,"Instances") &amp; ":" &amp; ADDRESS(207+3,AQ$2+1)))-MIN(INDIRECT(ADDRESS(207+3,AQ$2+1,,,"Instances") &amp; ":" &amp; ADDRESS(207+3,AQ$2+1))))</f>
        <v>0</v>
      </c>
      <c r="AR212">
        <f>IFERROR(SMALL(AQ5:AQ343,ROW()-ROW($AR$5)+1),"")</f>
        <v>0</v>
      </c>
      <c r="AT212">
        <f>IFERROR(SUM(AR5:AR212),"")</f>
        <v>0</v>
      </c>
      <c r="AU212" cm="1">
        <f t="array" ref="AU212">_xlfn.SWITCH(Charts!$B$3,"average", AVERAGE(INDIRECT(ADDRESS(207+3,AU$2+1,,,"Instances") &amp; ":" &amp; ADDRESS(207+3,AU$2+1))),"median", MEDIAN(INDIRECT(ADDRESS(207+3,AU$2+1,,,"Instances") &amp; ":" &amp; ADDRESS(207+3,AU$2+1))),"min", MIN(INDIRECT(ADDRESS(207+3,AU$2+1,,,"Instances") &amp; ":" &amp; ADDRESS(207+3,AU$2+1))),"max", MAX(INDIRECT(ADDRESS(207+3,AU$2+1,,,"Instances") &amp; ":" &amp; ADDRESS(207+3,AU$2+1))),"diff", MAX(INDIRECT(ADDRESS(207+3,AU$2+1,,,"Instances") &amp; ":" &amp; ADDRESS(207+3,AU$2+1)))-MIN(INDIRECT(ADDRESS(207+3,AU$2+1,,,"Instances") &amp; ":" &amp; ADDRESS(207+3,AU$2+1))))</f>
        <v>0</v>
      </c>
      <c r="AV212">
        <f>IFERROR(SMALL(AU5:AU343,ROW()-ROW($AV$5)+1),"")</f>
        <v>0</v>
      </c>
      <c r="AX212">
        <f>IFERROR(SUM(AV5:AV212),"")</f>
        <v>0</v>
      </c>
      <c r="AY212" cm="1">
        <f t="array" ref="AY212">_xlfn.SWITCH(Charts!$B$3,"average", AVERAGE(INDIRECT(ADDRESS(207+3,AY$2+1,,,"Instances") &amp; ":" &amp; ADDRESS(207+3,AY$2+1))),"median", MEDIAN(INDIRECT(ADDRESS(207+3,AY$2+1,,,"Instances") &amp; ":" &amp; ADDRESS(207+3,AY$2+1))),"min", MIN(INDIRECT(ADDRESS(207+3,AY$2+1,,,"Instances") &amp; ":" &amp; ADDRESS(207+3,AY$2+1))),"max", MAX(INDIRECT(ADDRESS(207+3,AY$2+1,,,"Instances") &amp; ":" &amp; ADDRESS(207+3,AY$2+1))),"diff", MAX(INDIRECT(ADDRESS(207+3,AY$2+1,,,"Instances") &amp; ":" &amp; ADDRESS(207+3,AY$2+1)))-MIN(INDIRECT(ADDRESS(207+3,AY$2+1,,,"Instances") &amp; ":" &amp; ADDRESS(207+3,AY$2+1))))</f>
        <v>0</v>
      </c>
      <c r="AZ212">
        <f>IFERROR(SMALL(AY5:AY343,ROW()-ROW($AZ$5)+1),"")</f>
        <v>0</v>
      </c>
      <c r="BB212">
        <f>IFERROR(SUM(AZ5:AZ212),"")</f>
        <v>0</v>
      </c>
      <c r="BC212" cm="1">
        <f t="array" ref="BC212">_xlfn.SWITCH(Charts!$B$3,"average", AVERAGE(INDIRECT(ADDRESS(207+3,BC$2+1,,,"Instances") &amp; ":" &amp; ADDRESS(207+3,BC$2+1))),"median", MEDIAN(INDIRECT(ADDRESS(207+3,BC$2+1,,,"Instances") &amp; ":" &amp; ADDRESS(207+3,BC$2+1))),"min", MIN(INDIRECT(ADDRESS(207+3,BC$2+1,,,"Instances") &amp; ":" &amp; ADDRESS(207+3,BC$2+1))),"max", MAX(INDIRECT(ADDRESS(207+3,BC$2+1,,,"Instances") &amp; ":" &amp; ADDRESS(207+3,BC$2+1))),"diff", MAX(INDIRECT(ADDRESS(207+3,BC$2+1,,,"Instances") &amp; ":" &amp; ADDRESS(207+3,BC$2+1)))-MIN(INDIRECT(ADDRESS(207+3,BC$2+1,,,"Instances") &amp; ":" &amp; ADDRESS(207+3,BC$2+1))))</f>
        <v>0</v>
      </c>
      <c r="BD212">
        <f>IFERROR(SMALL(BC5:BC343,ROW()-ROW($BD$5)+1),"")</f>
        <v>0</v>
      </c>
      <c r="BF212">
        <f>IFERROR(SUM(BD5:BD212),"")</f>
        <v>0</v>
      </c>
      <c r="BG212" cm="1">
        <f t="array" ref="BG212">_xlfn.SWITCH(Charts!$B$3,"average", AVERAGE(INDIRECT(ADDRESS(207+3,BG$2+1,,,"Instances") &amp; ":" &amp; ADDRESS(207+3,BG$2+1))),"median", MEDIAN(INDIRECT(ADDRESS(207+3,BG$2+1,,,"Instances") &amp; ":" &amp; ADDRESS(207+3,BG$2+1))),"min", MIN(INDIRECT(ADDRESS(207+3,BG$2+1,,,"Instances") &amp; ":" &amp; ADDRESS(207+3,BG$2+1))),"max", MAX(INDIRECT(ADDRESS(207+3,BG$2+1,,,"Instances") &amp; ":" &amp; ADDRESS(207+3,BG$2+1))),"diff", MAX(INDIRECT(ADDRESS(207+3,BG$2+1,,,"Instances") &amp; ":" &amp; ADDRESS(207+3,BG$2+1)))-MIN(INDIRECT(ADDRESS(207+3,BG$2+1,,,"Instances") &amp; ":" &amp; ADDRESS(207+3,BG$2+1))))</f>
        <v>0</v>
      </c>
      <c r="BH212">
        <f>IFERROR(SMALL(BG5:BG343,ROW()-ROW($BH$5)+1),"")</f>
        <v>0</v>
      </c>
      <c r="BJ212">
        <f>IFERROR(SUM(BH5:BH212),"")</f>
        <v>0</v>
      </c>
      <c r="BK212" cm="1">
        <f t="array" ref="BK212">_xlfn.SWITCH(Charts!$B$3,"average", AVERAGE(INDIRECT(ADDRESS(207+3,BK$2+1,,,"Instances") &amp; ":" &amp; ADDRESS(207+3,BK$2+1))),"median", MEDIAN(INDIRECT(ADDRESS(207+3,BK$2+1,,,"Instances") &amp; ":" &amp; ADDRESS(207+3,BK$2+1))),"min", MIN(INDIRECT(ADDRESS(207+3,BK$2+1,,,"Instances") &amp; ":" &amp; ADDRESS(207+3,BK$2+1))),"max", MAX(INDIRECT(ADDRESS(207+3,BK$2+1,,,"Instances") &amp; ":" &amp; ADDRESS(207+3,BK$2+1))),"diff", MAX(INDIRECT(ADDRESS(207+3,BK$2+1,,,"Instances") &amp; ":" &amp; ADDRESS(207+3,BK$2+1)))-MIN(INDIRECT(ADDRESS(207+3,BK$2+1,,,"Instances") &amp; ":" &amp; ADDRESS(207+3,BK$2+1))))</f>
        <v>0</v>
      </c>
      <c r="BL212">
        <f>IFERROR(SMALL(BK5:BK343,ROW()-ROW($BL$5)+1),"")</f>
        <v>0</v>
      </c>
      <c r="BN212">
        <f>IFERROR(SUM(BL5:BL212),"")</f>
        <v>0</v>
      </c>
      <c r="BO212" cm="1">
        <f t="array" ref="BO212">_xlfn.SWITCH(Charts!$B$3,"average", AVERAGE(INDIRECT(ADDRESS(207+3,BO$2+1,,,"Instances") &amp; ":" &amp; ADDRESS(207+3,BO$2+1))),"median", MEDIAN(INDIRECT(ADDRESS(207+3,BO$2+1,,,"Instances") &amp; ":" &amp; ADDRESS(207+3,BO$2+1))),"min", MIN(INDIRECT(ADDRESS(207+3,BO$2+1,,,"Instances") &amp; ":" &amp; ADDRESS(207+3,BO$2+1))),"max", MAX(INDIRECT(ADDRESS(207+3,BO$2+1,,,"Instances") &amp; ":" &amp; ADDRESS(207+3,BO$2+1))),"diff", MAX(INDIRECT(ADDRESS(207+3,BO$2+1,,,"Instances") &amp; ":" &amp; ADDRESS(207+3,BO$2+1)))-MIN(INDIRECT(ADDRESS(207+3,BO$2+1,,,"Instances") &amp; ":" &amp; ADDRESS(207+3,BO$2+1))))</f>
        <v>0</v>
      </c>
      <c r="BP212">
        <f>IFERROR(SMALL(BO5:BO343,ROW()-ROW($BP$5)+1),"")</f>
        <v>0</v>
      </c>
      <c r="BR212">
        <f>IFERROR(SUM(BP5:BP212),"")</f>
        <v>0</v>
      </c>
      <c r="BU212">
        <f>IF(Charts!$B$3="none",E1914,IF(AM1914="",NA(),AM1914))</f>
        <v>0</v>
      </c>
      <c r="BV212">
        <f>IF(Charts!$B$3="none",F1914,IF(AN1914="",NA(),AN1914))</f>
        <v>0</v>
      </c>
      <c r="BW212">
        <f>IF(Charts!$B$3="none",G1914,IF(AO1914="",NA(),AO1914))</f>
        <v>0</v>
      </c>
      <c r="BX212">
        <f>IF(Charts!$B$3="none",H1914,IF(AP1914="",NA(),AP1914))</f>
        <v>0</v>
      </c>
      <c r="BY212">
        <f>IF(Charts!$B$3="none",I1914,IF(AQ1914="",NA(),AQ1914))</f>
        <v>0</v>
      </c>
      <c r="BZ212">
        <f>IF(Charts!$B$3="none",J1914,IF(AR1914="",NA(),AR1914))</f>
        <v>0</v>
      </c>
      <c r="CA212">
        <f>IF(Charts!$B$3="none",K1914,IF(AS1914="",NA(),AS1914))</f>
        <v>0</v>
      </c>
      <c r="CB212">
        <f>IF(Charts!$B$3="none",L1914,IF(AT1914="",NA(),AT1914))</f>
        <v>0</v>
      </c>
      <c r="CC212">
        <f>IF(Charts!$B$3="none",M1914,IF(AU1914="",NA(),AU1914))</f>
        <v>0</v>
      </c>
      <c r="CD212">
        <f>IF(Charts!$B$3="none",N1914,IF(AV1914="",NA(),AV1914))</f>
        <v>0</v>
      </c>
      <c r="CE212">
        <f>IF(Charts!$B$3="none",O1914,IF(AW1914="",NA(),AW1914))</f>
        <v>0</v>
      </c>
      <c r="CF212">
        <f>IF(Charts!$B$3="none",P1914,IF(AX1914="",NA(),AX1914))</f>
        <v>0</v>
      </c>
      <c r="CG212">
        <f>IF(Charts!$B$3="none",Q1914,IF(AY1914="",NA(),AY1914))</f>
        <v>0</v>
      </c>
      <c r="CH212">
        <f>IF(Charts!$B$3="none",R1914,IF(AZ1914="",NA(),AZ1914))</f>
        <v>0</v>
      </c>
      <c r="CI212">
        <f>IF(Charts!$B$3="none",S1914,IF(BA1914="",NA(),BA1914))</f>
        <v>0</v>
      </c>
      <c r="CJ212">
        <f>IF(Charts!$B$3="none",T1914,IF(BB1914="",NA(),BB1914))</f>
        <v>0</v>
      </c>
      <c r="CK212">
        <f>IF(Charts!$B$3="none",U1914,IF(BC1914="",NA(),BC1914))</f>
        <v>0</v>
      </c>
      <c r="CL212">
        <f>IF(Charts!$B$3="none",V1914,IF(BD1914="",NA(),BD1914))</f>
        <v>0</v>
      </c>
      <c r="CM212">
        <f>IF(Charts!$B$3="none",W1914,IF(BE1914="",NA(),BE1914))</f>
        <v>0</v>
      </c>
      <c r="CN212">
        <f>IF(Charts!$B$3="none",X1914,IF(BF1914="",NA(),BF1914))</f>
        <v>0</v>
      </c>
      <c r="CO212">
        <f>IF(Charts!$B$3="none",Y1914,IF(BG1914="",NA(),BG1914))</f>
        <v>0</v>
      </c>
      <c r="CP212">
        <f>IF(Charts!$B$3="none",Z1914,IF(BH1914="",NA(),BH1914))</f>
        <v>0</v>
      </c>
      <c r="CQ212">
        <f>IF(Charts!$B$3="none",AA1914,IF(BI1914="",NA(),BI1914))</f>
        <v>0</v>
      </c>
      <c r="CR212">
        <f>IF(Charts!$B$3="none",AB1914,IF(BJ1914="",NA(),BJ1914))</f>
        <v>0</v>
      </c>
      <c r="CS212">
        <f>IF(Charts!$B$3="none",AC1914,IF(BK1914="",NA(),BK1914))</f>
        <v>0</v>
      </c>
      <c r="CT212">
        <f>IF(Charts!$B$3="none",AD1914,IF(BL1914="",NA(),BL1914))</f>
        <v>0</v>
      </c>
      <c r="CU212">
        <f>IF(Charts!$B$3="none",AE1914,IF(BM1914="",NA(),BM1914))</f>
        <v>0</v>
      </c>
      <c r="CV212">
        <f>IF(Charts!$B$3="none",AF1914,IF(BN1914="",NA(),BN1914))</f>
        <v>0</v>
      </c>
      <c r="CW212">
        <f>IF(Charts!$B$3="none",AG1914,IF(BO1914="",NA(),BO1914))</f>
        <v>0</v>
      </c>
      <c r="CX212">
        <f>IF(Charts!$B$3="none",AH1914,IF(BP1914="",NA(),BP1914))</f>
        <v>0</v>
      </c>
      <c r="CY212">
        <f>IF(Charts!$B$3="none",AI1914,IF(BQ1914="",NA(),BQ1914))</f>
        <v>0</v>
      </c>
      <c r="CZ212">
        <f>IF(Charts!$B$3="none",AJ1914,IF(BR1914="",NA(),BR1914))</f>
        <v>0</v>
      </c>
    </row>
    <row r="213" spans="4:104">
      <c r="D213">
        <v>209</v>
      </c>
      <c r="E213">
        <f>IF(INDIRECT(ADDRESS($D213+2,E$2+1,,,"Instances"))="","",INDIRECT(ADDRESS($D213+2,E$2+1,,,"Instances")))</f>
        <v>0</v>
      </c>
      <c r="F213">
        <f>IFERROR(SMALL(E5:E343,ROW()-ROW($F$5)+1),"")</f>
        <v>0</v>
      </c>
      <c r="H213">
        <f>IFERROR(SUM(F5:F213),"")</f>
        <v>0</v>
      </c>
      <c r="I213">
        <f>IF(INDIRECT(ADDRESS($D213+2,I$2+1,,,"Instances"))="","",INDIRECT(ADDRESS($D213+2,I$2+1,,,"Instances")))</f>
        <v>0</v>
      </c>
      <c r="J213">
        <f>IFERROR(SMALL(I5:I343,ROW()-ROW($J$5)+1),"")</f>
        <v>0</v>
      </c>
      <c r="L213">
        <f>IFERROR(SUM(J5:J213),"")</f>
        <v>0</v>
      </c>
      <c r="M213">
        <f>IF(INDIRECT(ADDRESS($D213+2,M$2+1,,,"Instances"))="","",INDIRECT(ADDRESS($D213+2,M$2+1,,,"Instances")))</f>
        <v>0</v>
      </c>
      <c r="N213">
        <f>IFERROR(SMALL(M5:M343,ROW()-ROW($N$5)+1),"")</f>
        <v>0</v>
      </c>
      <c r="P213">
        <f>IFERROR(SUM(N5:N213),"")</f>
        <v>0</v>
      </c>
      <c r="Q213">
        <f>IF(INDIRECT(ADDRESS($D213+2,Q$2+1,,,"Instances"))="","",INDIRECT(ADDRESS($D213+2,Q$2+1,,,"Instances")))</f>
        <v>0</v>
      </c>
      <c r="R213">
        <f>IFERROR(SMALL(Q5:Q343,ROW()-ROW($R$5)+1),"")</f>
        <v>0</v>
      </c>
      <c r="T213">
        <f>IFERROR(SUM(R5:R213),"")</f>
        <v>0</v>
      </c>
      <c r="U213">
        <f>IF(INDIRECT(ADDRESS($D213+2,U$2+1,,,"Instances"))="","",INDIRECT(ADDRESS($D213+2,U$2+1,,,"Instances")))</f>
        <v>0</v>
      </c>
      <c r="V213">
        <f>IFERROR(SMALL(U5:U343,ROW()-ROW($V$5)+1),"")</f>
        <v>0</v>
      </c>
      <c r="X213">
        <f>IFERROR(SUM(V5:V213),"")</f>
        <v>0</v>
      </c>
      <c r="Y213">
        <f>IF(INDIRECT(ADDRESS($D213+2,Y$2+1,,,"Instances"))="","",INDIRECT(ADDRESS($D213+2,Y$2+1,,,"Instances")))</f>
        <v>0</v>
      </c>
      <c r="Z213">
        <f>IFERROR(SMALL(Y5:Y343,ROW()-ROW($Z$5)+1),"")</f>
        <v>0</v>
      </c>
      <c r="AB213">
        <f>IFERROR(SUM(Z5:Z213),"")</f>
        <v>0</v>
      </c>
      <c r="AC213">
        <f>IF(INDIRECT(ADDRESS($D213+2,AC$2+1,,,"Instances"))="","",INDIRECT(ADDRESS($D213+2,AC$2+1,,,"Instances")))</f>
        <v>0</v>
      </c>
      <c r="AD213">
        <f>IFERROR(SMALL(AC5:AC343,ROW()-ROW($AD$5)+1),"")</f>
        <v>0</v>
      </c>
      <c r="AF213">
        <f>IFERROR(SUM(AD5:AD213),"")</f>
        <v>0</v>
      </c>
      <c r="AG213">
        <f>IF(INDIRECT(ADDRESS($D213+2,AG$2+1,,,"Instances"))="","",INDIRECT(ADDRESS($D213+2,AG$2+1,,,"Instances")))</f>
        <v>0</v>
      </c>
      <c r="AH213">
        <f>IFERROR(SMALL(AG5:AG343,ROW()-ROW($AH$5)+1),"")</f>
        <v>0</v>
      </c>
      <c r="AJ213">
        <f>IFERROR(SUM(AH5:AH213),"")</f>
        <v>0</v>
      </c>
      <c r="AL213">
        <v>209</v>
      </c>
      <c r="AM213" cm="1">
        <f t="array" ref="AM213">_xlfn.SWITCH(Charts!$B$3,"average", AVERAGE(INDIRECT(ADDRESS(208+3,AM$2+1,,,"Instances") &amp; ":" &amp; ADDRESS(208+3,AM$2+1))),"median", MEDIAN(INDIRECT(ADDRESS(208+3,AM$2+1,,,"Instances") &amp; ":" &amp; ADDRESS(208+3,AM$2+1))),"min", MIN(INDIRECT(ADDRESS(208+3,AM$2+1,,,"Instances") &amp; ":" &amp; ADDRESS(208+3,AM$2+1))),"max", MAX(INDIRECT(ADDRESS(208+3,AM$2+1,,,"Instances") &amp; ":" &amp; ADDRESS(208+3,AM$2+1))),"diff", MAX(INDIRECT(ADDRESS(208+3,AM$2+1,,,"Instances") &amp; ":" &amp; ADDRESS(208+3,AM$2+1)))-MIN(INDIRECT(ADDRESS(208+3,AM$2+1,,,"Instances") &amp; ":" &amp; ADDRESS(208+3,AM$2+1))))</f>
        <v>0</v>
      </c>
      <c r="AN213">
        <f>IFERROR(SMALL(AM5:AM343,ROW()-ROW($AN$5)+1),"")</f>
        <v>0</v>
      </c>
      <c r="AP213">
        <f>IFERROR(SUM(AN5:AN213),"")</f>
        <v>0</v>
      </c>
      <c r="AQ213" cm="1">
        <f t="array" ref="AQ213">_xlfn.SWITCH(Charts!$B$3,"average", AVERAGE(INDIRECT(ADDRESS(208+3,AQ$2+1,,,"Instances") &amp; ":" &amp; ADDRESS(208+3,AQ$2+1))),"median", MEDIAN(INDIRECT(ADDRESS(208+3,AQ$2+1,,,"Instances") &amp; ":" &amp; ADDRESS(208+3,AQ$2+1))),"min", MIN(INDIRECT(ADDRESS(208+3,AQ$2+1,,,"Instances") &amp; ":" &amp; ADDRESS(208+3,AQ$2+1))),"max", MAX(INDIRECT(ADDRESS(208+3,AQ$2+1,,,"Instances") &amp; ":" &amp; ADDRESS(208+3,AQ$2+1))),"diff", MAX(INDIRECT(ADDRESS(208+3,AQ$2+1,,,"Instances") &amp; ":" &amp; ADDRESS(208+3,AQ$2+1)))-MIN(INDIRECT(ADDRESS(208+3,AQ$2+1,,,"Instances") &amp; ":" &amp; ADDRESS(208+3,AQ$2+1))))</f>
        <v>0</v>
      </c>
      <c r="AR213">
        <f>IFERROR(SMALL(AQ5:AQ343,ROW()-ROW($AR$5)+1),"")</f>
        <v>0</v>
      </c>
      <c r="AT213">
        <f>IFERROR(SUM(AR5:AR213),"")</f>
        <v>0</v>
      </c>
      <c r="AU213" cm="1">
        <f t="array" ref="AU213">_xlfn.SWITCH(Charts!$B$3,"average", AVERAGE(INDIRECT(ADDRESS(208+3,AU$2+1,,,"Instances") &amp; ":" &amp; ADDRESS(208+3,AU$2+1))),"median", MEDIAN(INDIRECT(ADDRESS(208+3,AU$2+1,,,"Instances") &amp; ":" &amp; ADDRESS(208+3,AU$2+1))),"min", MIN(INDIRECT(ADDRESS(208+3,AU$2+1,,,"Instances") &amp; ":" &amp; ADDRESS(208+3,AU$2+1))),"max", MAX(INDIRECT(ADDRESS(208+3,AU$2+1,,,"Instances") &amp; ":" &amp; ADDRESS(208+3,AU$2+1))),"diff", MAX(INDIRECT(ADDRESS(208+3,AU$2+1,,,"Instances") &amp; ":" &amp; ADDRESS(208+3,AU$2+1)))-MIN(INDIRECT(ADDRESS(208+3,AU$2+1,,,"Instances") &amp; ":" &amp; ADDRESS(208+3,AU$2+1))))</f>
        <v>0</v>
      </c>
      <c r="AV213">
        <f>IFERROR(SMALL(AU5:AU343,ROW()-ROW($AV$5)+1),"")</f>
        <v>0</v>
      </c>
      <c r="AX213">
        <f>IFERROR(SUM(AV5:AV213),"")</f>
        <v>0</v>
      </c>
      <c r="AY213" cm="1">
        <f t="array" ref="AY213">_xlfn.SWITCH(Charts!$B$3,"average", AVERAGE(INDIRECT(ADDRESS(208+3,AY$2+1,,,"Instances") &amp; ":" &amp; ADDRESS(208+3,AY$2+1))),"median", MEDIAN(INDIRECT(ADDRESS(208+3,AY$2+1,,,"Instances") &amp; ":" &amp; ADDRESS(208+3,AY$2+1))),"min", MIN(INDIRECT(ADDRESS(208+3,AY$2+1,,,"Instances") &amp; ":" &amp; ADDRESS(208+3,AY$2+1))),"max", MAX(INDIRECT(ADDRESS(208+3,AY$2+1,,,"Instances") &amp; ":" &amp; ADDRESS(208+3,AY$2+1))),"diff", MAX(INDIRECT(ADDRESS(208+3,AY$2+1,,,"Instances") &amp; ":" &amp; ADDRESS(208+3,AY$2+1)))-MIN(INDIRECT(ADDRESS(208+3,AY$2+1,,,"Instances") &amp; ":" &amp; ADDRESS(208+3,AY$2+1))))</f>
        <v>0</v>
      </c>
      <c r="AZ213">
        <f>IFERROR(SMALL(AY5:AY343,ROW()-ROW($AZ$5)+1),"")</f>
        <v>0</v>
      </c>
      <c r="BB213">
        <f>IFERROR(SUM(AZ5:AZ213),"")</f>
        <v>0</v>
      </c>
      <c r="BC213" cm="1">
        <f t="array" ref="BC213">_xlfn.SWITCH(Charts!$B$3,"average", AVERAGE(INDIRECT(ADDRESS(208+3,BC$2+1,,,"Instances") &amp; ":" &amp; ADDRESS(208+3,BC$2+1))),"median", MEDIAN(INDIRECT(ADDRESS(208+3,BC$2+1,,,"Instances") &amp; ":" &amp; ADDRESS(208+3,BC$2+1))),"min", MIN(INDIRECT(ADDRESS(208+3,BC$2+1,,,"Instances") &amp; ":" &amp; ADDRESS(208+3,BC$2+1))),"max", MAX(INDIRECT(ADDRESS(208+3,BC$2+1,,,"Instances") &amp; ":" &amp; ADDRESS(208+3,BC$2+1))),"diff", MAX(INDIRECT(ADDRESS(208+3,BC$2+1,,,"Instances") &amp; ":" &amp; ADDRESS(208+3,BC$2+1)))-MIN(INDIRECT(ADDRESS(208+3,BC$2+1,,,"Instances") &amp; ":" &amp; ADDRESS(208+3,BC$2+1))))</f>
        <v>0</v>
      </c>
      <c r="BD213">
        <f>IFERROR(SMALL(BC5:BC343,ROW()-ROW($BD$5)+1),"")</f>
        <v>0</v>
      </c>
      <c r="BF213">
        <f>IFERROR(SUM(BD5:BD213),"")</f>
        <v>0</v>
      </c>
      <c r="BG213" cm="1">
        <f t="array" ref="BG213">_xlfn.SWITCH(Charts!$B$3,"average", AVERAGE(INDIRECT(ADDRESS(208+3,BG$2+1,,,"Instances") &amp; ":" &amp; ADDRESS(208+3,BG$2+1))),"median", MEDIAN(INDIRECT(ADDRESS(208+3,BG$2+1,,,"Instances") &amp; ":" &amp; ADDRESS(208+3,BG$2+1))),"min", MIN(INDIRECT(ADDRESS(208+3,BG$2+1,,,"Instances") &amp; ":" &amp; ADDRESS(208+3,BG$2+1))),"max", MAX(INDIRECT(ADDRESS(208+3,BG$2+1,,,"Instances") &amp; ":" &amp; ADDRESS(208+3,BG$2+1))),"diff", MAX(INDIRECT(ADDRESS(208+3,BG$2+1,,,"Instances") &amp; ":" &amp; ADDRESS(208+3,BG$2+1)))-MIN(INDIRECT(ADDRESS(208+3,BG$2+1,,,"Instances") &amp; ":" &amp; ADDRESS(208+3,BG$2+1))))</f>
        <v>0</v>
      </c>
      <c r="BH213">
        <f>IFERROR(SMALL(BG5:BG343,ROW()-ROW($BH$5)+1),"")</f>
        <v>0</v>
      </c>
      <c r="BJ213">
        <f>IFERROR(SUM(BH5:BH213),"")</f>
        <v>0</v>
      </c>
      <c r="BK213" cm="1">
        <f t="array" ref="BK213">_xlfn.SWITCH(Charts!$B$3,"average", AVERAGE(INDIRECT(ADDRESS(208+3,BK$2+1,,,"Instances") &amp; ":" &amp; ADDRESS(208+3,BK$2+1))),"median", MEDIAN(INDIRECT(ADDRESS(208+3,BK$2+1,,,"Instances") &amp; ":" &amp; ADDRESS(208+3,BK$2+1))),"min", MIN(INDIRECT(ADDRESS(208+3,BK$2+1,,,"Instances") &amp; ":" &amp; ADDRESS(208+3,BK$2+1))),"max", MAX(INDIRECT(ADDRESS(208+3,BK$2+1,,,"Instances") &amp; ":" &amp; ADDRESS(208+3,BK$2+1))),"diff", MAX(INDIRECT(ADDRESS(208+3,BK$2+1,,,"Instances") &amp; ":" &amp; ADDRESS(208+3,BK$2+1)))-MIN(INDIRECT(ADDRESS(208+3,BK$2+1,,,"Instances") &amp; ":" &amp; ADDRESS(208+3,BK$2+1))))</f>
        <v>0</v>
      </c>
      <c r="BL213">
        <f>IFERROR(SMALL(BK5:BK343,ROW()-ROW($BL$5)+1),"")</f>
        <v>0</v>
      </c>
      <c r="BN213">
        <f>IFERROR(SUM(BL5:BL213),"")</f>
        <v>0</v>
      </c>
      <c r="BO213" cm="1">
        <f t="array" ref="BO213">_xlfn.SWITCH(Charts!$B$3,"average", AVERAGE(INDIRECT(ADDRESS(208+3,BO$2+1,,,"Instances") &amp; ":" &amp; ADDRESS(208+3,BO$2+1))),"median", MEDIAN(INDIRECT(ADDRESS(208+3,BO$2+1,,,"Instances") &amp; ":" &amp; ADDRESS(208+3,BO$2+1))),"min", MIN(INDIRECT(ADDRESS(208+3,BO$2+1,,,"Instances") &amp; ":" &amp; ADDRESS(208+3,BO$2+1))),"max", MAX(INDIRECT(ADDRESS(208+3,BO$2+1,,,"Instances") &amp; ":" &amp; ADDRESS(208+3,BO$2+1))),"diff", MAX(INDIRECT(ADDRESS(208+3,BO$2+1,,,"Instances") &amp; ":" &amp; ADDRESS(208+3,BO$2+1)))-MIN(INDIRECT(ADDRESS(208+3,BO$2+1,,,"Instances") &amp; ":" &amp; ADDRESS(208+3,BO$2+1))))</f>
        <v>0</v>
      </c>
      <c r="BP213">
        <f>IFERROR(SMALL(BO5:BO343,ROW()-ROW($BP$5)+1),"")</f>
        <v>0</v>
      </c>
      <c r="BR213">
        <f>IFERROR(SUM(BP5:BP213),"")</f>
        <v>0</v>
      </c>
      <c r="BU213">
        <f>IF(Charts!$B$3="none",E1915,IF(AM1915="",NA(),AM1915))</f>
        <v>0</v>
      </c>
      <c r="BV213">
        <f>IF(Charts!$B$3="none",F1915,IF(AN1915="",NA(),AN1915))</f>
        <v>0</v>
      </c>
      <c r="BW213">
        <f>IF(Charts!$B$3="none",G1915,IF(AO1915="",NA(),AO1915))</f>
        <v>0</v>
      </c>
      <c r="BX213">
        <f>IF(Charts!$B$3="none",H1915,IF(AP1915="",NA(),AP1915))</f>
        <v>0</v>
      </c>
      <c r="BY213">
        <f>IF(Charts!$B$3="none",I1915,IF(AQ1915="",NA(),AQ1915))</f>
        <v>0</v>
      </c>
      <c r="BZ213">
        <f>IF(Charts!$B$3="none",J1915,IF(AR1915="",NA(),AR1915))</f>
        <v>0</v>
      </c>
      <c r="CA213">
        <f>IF(Charts!$B$3="none",K1915,IF(AS1915="",NA(),AS1915))</f>
        <v>0</v>
      </c>
      <c r="CB213">
        <f>IF(Charts!$B$3="none",L1915,IF(AT1915="",NA(),AT1915))</f>
        <v>0</v>
      </c>
      <c r="CC213">
        <f>IF(Charts!$B$3="none",M1915,IF(AU1915="",NA(),AU1915))</f>
        <v>0</v>
      </c>
      <c r="CD213">
        <f>IF(Charts!$B$3="none",N1915,IF(AV1915="",NA(),AV1915))</f>
        <v>0</v>
      </c>
      <c r="CE213">
        <f>IF(Charts!$B$3="none",O1915,IF(AW1915="",NA(),AW1915))</f>
        <v>0</v>
      </c>
      <c r="CF213">
        <f>IF(Charts!$B$3="none",P1915,IF(AX1915="",NA(),AX1915))</f>
        <v>0</v>
      </c>
      <c r="CG213">
        <f>IF(Charts!$B$3="none",Q1915,IF(AY1915="",NA(),AY1915))</f>
        <v>0</v>
      </c>
      <c r="CH213">
        <f>IF(Charts!$B$3="none",R1915,IF(AZ1915="",NA(),AZ1915))</f>
        <v>0</v>
      </c>
      <c r="CI213">
        <f>IF(Charts!$B$3="none",S1915,IF(BA1915="",NA(),BA1915))</f>
        <v>0</v>
      </c>
      <c r="CJ213">
        <f>IF(Charts!$B$3="none",T1915,IF(BB1915="",NA(),BB1915))</f>
        <v>0</v>
      </c>
      <c r="CK213">
        <f>IF(Charts!$B$3="none",U1915,IF(BC1915="",NA(),BC1915))</f>
        <v>0</v>
      </c>
      <c r="CL213">
        <f>IF(Charts!$B$3="none",V1915,IF(BD1915="",NA(),BD1915))</f>
        <v>0</v>
      </c>
      <c r="CM213">
        <f>IF(Charts!$B$3="none",W1915,IF(BE1915="",NA(),BE1915))</f>
        <v>0</v>
      </c>
      <c r="CN213">
        <f>IF(Charts!$B$3="none",X1915,IF(BF1915="",NA(),BF1915))</f>
        <v>0</v>
      </c>
      <c r="CO213">
        <f>IF(Charts!$B$3="none",Y1915,IF(BG1915="",NA(),BG1915))</f>
        <v>0</v>
      </c>
      <c r="CP213">
        <f>IF(Charts!$B$3="none",Z1915,IF(BH1915="",NA(),BH1915))</f>
        <v>0</v>
      </c>
      <c r="CQ213">
        <f>IF(Charts!$B$3="none",AA1915,IF(BI1915="",NA(),BI1915))</f>
        <v>0</v>
      </c>
      <c r="CR213">
        <f>IF(Charts!$B$3="none",AB1915,IF(BJ1915="",NA(),BJ1915))</f>
        <v>0</v>
      </c>
      <c r="CS213">
        <f>IF(Charts!$B$3="none",AC1915,IF(BK1915="",NA(),BK1915))</f>
        <v>0</v>
      </c>
      <c r="CT213">
        <f>IF(Charts!$B$3="none",AD1915,IF(BL1915="",NA(),BL1915))</f>
        <v>0</v>
      </c>
      <c r="CU213">
        <f>IF(Charts!$B$3="none",AE1915,IF(BM1915="",NA(),BM1915))</f>
        <v>0</v>
      </c>
      <c r="CV213">
        <f>IF(Charts!$B$3="none",AF1915,IF(BN1915="",NA(),BN1915))</f>
        <v>0</v>
      </c>
      <c r="CW213">
        <f>IF(Charts!$B$3="none",AG1915,IF(BO1915="",NA(),BO1915))</f>
        <v>0</v>
      </c>
      <c r="CX213">
        <f>IF(Charts!$B$3="none",AH1915,IF(BP1915="",NA(),BP1915))</f>
        <v>0</v>
      </c>
      <c r="CY213">
        <f>IF(Charts!$B$3="none",AI1915,IF(BQ1915="",NA(),BQ1915))</f>
        <v>0</v>
      </c>
      <c r="CZ213">
        <f>IF(Charts!$B$3="none",AJ1915,IF(BR1915="",NA(),BR1915))</f>
        <v>0</v>
      </c>
    </row>
    <row r="214" spans="4:104">
      <c r="D214">
        <v>210</v>
      </c>
      <c r="E214">
        <f>IF(INDIRECT(ADDRESS($D214+2,E$2+1,,,"Instances"))="","",INDIRECT(ADDRESS($D214+2,E$2+1,,,"Instances")))</f>
        <v>0</v>
      </c>
      <c r="F214">
        <f>IFERROR(SMALL(E5:E343,ROW()-ROW($F$5)+1),"")</f>
        <v>0</v>
      </c>
      <c r="H214">
        <f>IFERROR(SUM(F5:F214),"")</f>
        <v>0</v>
      </c>
      <c r="I214">
        <f>IF(INDIRECT(ADDRESS($D214+2,I$2+1,,,"Instances"))="","",INDIRECT(ADDRESS($D214+2,I$2+1,,,"Instances")))</f>
        <v>0</v>
      </c>
      <c r="J214">
        <f>IFERROR(SMALL(I5:I343,ROW()-ROW($J$5)+1),"")</f>
        <v>0</v>
      </c>
      <c r="L214">
        <f>IFERROR(SUM(J5:J214),"")</f>
        <v>0</v>
      </c>
      <c r="M214">
        <f>IF(INDIRECT(ADDRESS($D214+2,M$2+1,,,"Instances"))="","",INDIRECT(ADDRESS($D214+2,M$2+1,,,"Instances")))</f>
        <v>0</v>
      </c>
      <c r="N214">
        <f>IFERROR(SMALL(M5:M343,ROW()-ROW($N$5)+1),"")</f>
        <v>0</v>
      </c>
      <c r="P214">
        <f>IFERROR(SUM(N5:N214),"")</f>
        <v>0</v>
      </c>
      <c r="Q214">
        <f>IF(INDIRECT(ADDRESS($D214+2,Q$2+1,,,"Instances"))="","",INDIRECT(ADDRESS($D214+2,Q$2+1,,,"Instances")))</f>
        <v>0</v>
      </c>
      <c r="R214">
        <f>IFERROR(SMALL(Q5:Q343,ROW()-ROW($R$5)+1),"")</f>
        <v>0</v>
      </c>
      <c r="T214">
        <f>IFERROR(SUM(R5:R214),"")</f>
        <v>0</v>
      </c>
      <c r="U214">
        <f>IF(INDIRECT(ADDRESS($D214+2,U$2+1,,,"Instances"))="","",INDIRECT(ADDRESS($D214+2,U$2+1,,,"Instances")))</f>
        <v>0</v>
      </c>
      <c r="V214">
        <f>IFERROR(SMALL(U5:U343,ROW()-ROW($V$5)+1),"")</f>
        <v>0</v>
      </c>
      <c r="X214">
        <f>IFERROR(SUM(V5:V214),"")</f>
        <v>0</v>
      </c>
      <c r="Y214">
        <f>IF(INDIRECT(ADDRESS($D214+2,Y$2+1,,,"Instances"))="","",INDIRECT(ADDRESS($D214+2,Y$2+1,,,"Instances")))</f>
        <v>0</v>
      </c>
      <c r="Z214">
        <f>IFERROR(SMALL(Y5:Y343,ROW()-ROW($Z$5)+1),"")</f>
        <v>0</v>
      </c>
      <c r="AB214">
        <f>IFERROR(SUM(Z5:Z214),"")</f>
        <v>0</v>
      </c>
      <c r="AC214">
        <f>IF(INDIRECT(ADDRESS($D214+2,AC$2+1,,,"Instances"))="","",INDIRECT(ADDRESS($D214+2,AC$2+1,,,"Instances")))</f>
        <v>0</v>
      </c>
      <c r="AD214">
        <f>IFERROR(SMALL(AC5:AC343,ROW()-ROW($AD$5)+1),"")</f>
        <v>0</v>
      </c>
      <c r="AF214">
        <f>IFERROR(SUM(AD5:AD214),"")</f>
        <v>0</v>
      </c>
      <c r="AG214">
        <f>IF(INDIRECT(ADDRESS($D214+2,AG$2+1,,,"Instances"))="","",INDIRECT(ADDRESS($D214+2,AG$2+1,,,"Instances")))</f>
        <v>0</v>
      </c>
      <c r="AH214">
        <f>IFERROR(SMALL(AG5:AG343,ROW()-ROW($AH$5)+1),"")</f>
        <v>0</v>
      </c>
      <c r="AJ214">
        <f>IFERROR(SUM(AH5:AH214),"")</f>
        <v>0</v>
      </c>
      <c r="AL214">
        <v>210</v>
      </c>
      <c r="AM214" cm="1">
        <f t="array" ref="AM214">_xlfn.SWITCH(Charts!$B$3,"average", AVERAGE(INDIRECT(ADDRESS(209+3,AM$2+1,,,"Instances") &amp; ":" &amp; ADDRESS(209+3,AM$2+1))),"median", MEDIAN(INDIRECT(ADDRESS(209+3,AM$2+1,,,"Instances") &amp; ":" &amp; ADDRESS(209+3,AM$2+1))),"min", MIN(INDIRECT(ADDRESS(209+3,AM$2+1,,,"Instances") &amp; ":" &amp; ADDRESS(209+3,AM$2+1))),"max", MAX(INDIRECT(ADDRESS(209+3,AM$2+1,,,"Instances") &amp; ":" &amp; ADDRESS(209+3,AM$2+1))),"diff", MAX(INDIRECT(ADDRESS(209+3,AM$2+1,,,"Instances") &amp; ":" &amp; ADDRESS(209+3,AM$2+1)))-MIN(INDIRECT(ADDRESS(209+3,AM$2+1,,,"Instances") &amp; ":" &amp; ADDRESS(209+3,AM$2+1))))</f>
        <v>0</v>
      </c>
      <c r="AN214">
        <f>IFERROR(SMALL(AM5:AM343,ROW()-ROW($AN$5)+1),"")</f>
        <v>0</v>
      </c>
      <c r="AP214">
        <f>IFERROR(SUM(AN5:AN214),"")</f>
        <v>0</v>
      </c>
      <c r="AQ214" cm="1">
        <f t="array" ref="AQ214">_xlfn.SWITCH(Charts!$B$3,"average", AVERAGE(INDIRECT(ADDRESS(209+3,AQ$2+1,,,"Instances") &amp; ":" &amp; ADDRESS(209+3,AQ$2+1))),"median", MEDIAN(INDIRECT(ADDRESS(209+3,AQ$2+1,,,"Instances") &amp; ":" &amp; ADDRESS(209+3,AQ$2+1))),"min", MIN(INDIRECT(ADDRESS(209+3,AQ$2+1,,,"Instances") &amp; ":" &amp; ADDRESS(209+3,AQ$2+1))),"max", MAX(INDIRECT(ADDRESS(209+3,AQ$2+1,,,"Instances") &amp; ":" &amp; ADDRESS(209+3,AQ$2+1))),"diff", MAX(INDIRECT(ADDRESS(209+3,AQ$2+1,,,"Instances") &amp; ":" &amp; ADDRESS(209+3,AQ$2+1)))-MIN(INDIRECT(ADDRESS(209+3,AQ$2+1,,,"Instances") &amp; ":" &amp; ADDRESS(209+3,AQ$2+1))))</f>
        <v>0</v>
      </c>
      <c r="AR214">
        <f>IFERROR(SMALL(AQ5:AQ343,ROW()-ROW($AR$5)+1),"")</f>
        <v>0</v>
      </c>
      <c r="AT214">
        <f>IFERROR(SUM(AR5:AR214),"")</f>
        <v>0</v>
      </c>
      <c r="AU214" cm="1">
        <f t="array" ref="AU214">_xlfn.SWITCH(Charts!$B$3,"average", AVERAGE(INDIRECT(ADDRESS(209+3,AU$2+1,,,"Instances") &amp; ":" &amp; ADDRESS(209+3,AU$2+1))),"median", MEDIAN(INDIRECT(ADDRESS(209+3,AU$2+1,,,"Instances") &amp; ":" &amp; ADDRESS(209+3,AU$2+1))),"min", MIN(INDIRECT(ADDRESS(209+3,AU$2+1,,,"Instances") &amp; ":" &amp; ADDRESS(209+3,AU$2+1))),"max", MAX(INDIRECT(ADDRESS(209+3,AU$2+1,,,"Instances") &amp; ":" &amp; ADDRESS(209+3,AU$2+1))),"diff", MAX(INDIRECT(ADDRESS(209+3,AU$2+1,,,"Instances") &amp; ":" &amp; ADDRESS(209+3,AU$2+1)))-MIN(INDIRECT(ADDRESS(209+3,AU$2+1,,,"Instances") &amp; ":" &amp; ADDRESS(209+3,AU$2+1))))</f>
        <v>0</v>
      </c>
      <c r="AV214">
        <f>IFERROR(SMALL(AU5:AU343,ROW()-ROW($AV$5)+1),"")</f>
        <v>0</v>
      </c>
      <c r="AX214">
        <f>IFERROR(SUM(AV5:AV214),"")</f>
        <v>0</v>
      </c>
      <c r="AY214" cm="1">
        <f t="array" ref="AY214">_xlfn.SWITCH(Charts!$B$3,"average", AVERAGE(INDIRECT(ADDRESS(209+3,AY$2+1,,,"Instances") &amp; ":" &amp; ADDRESS(209+3,AY$2+1))),"median", MEDIAN(INDIRECT(ADDRESS(209+3,AY$2+1,,,"Instances") &amp; ":" &amp; ADDRESS(209+3,AY$2+1))),"min", MIN(INDIRECT(ADDRESS(209+3,AY$2+1,,,"Instances") &amp; ":" &amp; ADDRESS(209+3,AY$2+1))),"max", MAX(INDIRECT(ADDRESS(209+3,AY$2+1,,,"Instances") &amp; ":" &amp; ADDRESS(209+3,AY$2+1))),"diff", MAX(INDIRECT(ADDRESS(209+3,AY$2+1,,,"Instances") &amp; ":" &amp; ADDRESS(209+3,AY$2+1)))-MIN(INDIRECT(ADDRESS(209+3,AY$2+1,,,"Instances") &amp; ":" &amp; ADDRESS(209+3,AY$2+1))))</f>
        <v>0</v>
      </c>
      <c r="AZ214">
        <f>IFERROR(SMALL(AY5:AY343,ROW()-ROW($AZ$5)+1),"")</f>
        <v>0</v>
      </c>
      <c r="BB214">
        <f>IFERROR(SUM(AZ5:AZ214),"")</f>
        <v>0</v>
      </c>
      <c r="BC214" cm="1">
        <f t="array" ref="BC214">_xlfn.SWITCH(Charts!$B$3,"average", AVERAGE(INDIRECT(ADDRESS(209+3,BC$2+1,,,"Instances") &amp; ":" &amp; ADDRESS(209+3,BC$2+1))),"median", MEDIAN(INDIRECT(ADDRESS(209+3,BC$2+1,,,"Instances") &amp; ":" &amp; ADDRESS(209+3,BC$2+1))),"min", MIN(INDIRECT(ADDRESS(209+3,BC$2+1,,,"Instances") &amp; ":" &amp; ADDRESS(209+3,BC$2+1))),"max", MAX(INDIRECT(ADDRESS(209+3,BC$2+1,,,"Instances") &amp; ":" &amp; ADDRESS(209+3,BC$2+1))),"diff", MAX(INDIRECT(ADDRESS(209+3,BC$2+1,,,"Instances") &amp; ":" &amp; ADDRESS(209+3,BC$2+1)))-MIN(INDIRECT(ADDRESS(209+3,BC$2+1,,,"Instances") &amp; ":" &amp; ADDRESS(209+3,BC$2+1))))</f>
        <v>0</v>
      </c>
      <c r="BD214">
        <f>IFERROR(SMALL(BC5:BC343,ROW()-ROW($BD$5)+1),"")</f>
        <v>0</v>
      </c>
      <c r="BF214">
        <f>IFERROR(SUM(BD5:BD214),"")</f>
        <v>0</v>
      </c>
      <c r="BG214" cm="1">
        <f t="array" ref="BG214">_xlfn.SWITCH(Charts!$B$3,"average", AVERAGE(INDIRECT(ADDRESS(209+3,BG$2+1,,,"Instances") &amp; ":" &amp; ADDRESS(209+3,BG$2+1))),"median", MEDIAN(INDIRECT(ADDRESS(209+3,BG$2+1,,,"Instances") &amp; ":" &amp; ADDRESS(209+3,BG$2+1))),"min", MIN(INDIRECT(ADDRESS(209+3,BG$2+1,,,"Instances") &amp; ":" &amp; ADDRESS(209+3,BG$2+1))),"max", MAX(INDIRECT(ADDRESS(209+3,BG$2+1,,,"Instances") &amp; ":" &amp; ADDRESS(209+3,BG$2+1))),"diff", MAX(INDIRECT(ADDRESS(209+3,BG$2+1,,,"Instances") &amp; ":" &amp; ADDRESS(209+3,BG$2+1)))-MIN(INDIRECT(ADDRESS(209+3,BG$2+1,,,"Instances") &amp; ":" &amp; ADDRESS(209+3,BG$2+1))))</f>
        <v>0</v>
      </c>
      <c r="BH214">
        <f>IFERROR(SMALL(BG5:BG343,ROW()-ROW($BH$5)+1),"")</f>
        <v>0</v>
      </c>
      <c r="BJ214">
        <f>IFERROR(SUM(BH5:BH214),"")</f>
        <v>0</v>
      </c>
      <c r="BK214" cm="1">
        <f t="array" ref="BK214">_xlfn.SWITCH(Charts!$B$3,"average", AVERAGE(INDIRECT(ADDRESS(209+3,BK$2+1,,,"Instances") &amp; ":" &amp; ADDRESS(209+3,BK$2+1))),"median", MEDIAN(INDIRECT(ADDRESS(209+3,BK$2+1,,,"Instances") &amp; ":" &amp; ADDRESS(209+3,BK$2+1))),"min", MIN(INDIRECT(ADDRESS(209+3,BK$2+1,,,"Instances") &amp; ":" &amp; ADDRESS(209+3,BK$2+1))),"max", MAX(INDIRECT(ADDRESS(209+3,BK$2+1,,,"Instances") &amp; ":" &amp; ADDRESS(209+3,BK$2+1))),"diff", MAX(INDIRECT(ADDRESS(209+3,BK$2+1,,,"Instances") &amp; ":" &amp; ADDRESS(209+3,BK$2+1)))-MIN(INDIRECT(ADDRESS(209+3,BK$2+1,,,"Instances") &amp; ":" &amp; ADDRESS(209+3,BK$2+1))))</f>
        <v>0</v>
      </c>
      <c r="BL214">
        <f>IFERROR(SMALL(BK5:BK343,ROW()-ROW($BL$5)+1),"")</f>
        <v>0</v>
      </c>
      <c r="BN214">
        <f>IFERROR(SUM(BL5:BL214),"")</f>
        <v>0</v>
      </c>
      <c r="BO214" cm="1">
        <f t="array" ref="BO214">_xlfn.SWITCH(Charts!$B$3,"average", AVERAGE(INDIRECT(ADDRESS(209+3,BO$2+1,,,"Instances") &amp; ":" &amp; ADDRESS(209+3,BO$2+1))),"median", MEDIAN(INDIRECT(ADDRESS(209+3,BO$2+1,,,"Instances") &amp; ":" &amp; ADDRESS(209+3,BO$2+1))),"min", MIN(INDIRECT(ADDRESS(209+3,BO$2+1,,,"Instances") &amp; ":" &amp; ADDRESS(209+3,BO$2+1))),"max", MAX(INDIRECT(ADDRESS(209+3,BO$2+1,,,"Instances") &amp; ":" &amp; ADDRESS(209+3,BO$2+1))),"diff", MAX(INDIRECT(ADDRESS(209+3,BO$2+1,,,"Instances") &amp; ":" &amp; ADDRESS(209+3,BO$2+1)))-MIN(INDIRECT(ADDRESS(209+3,BO$2+1,,,"Instances") &amp; ":" &amp; ADDRESS(209+3,BO$2+1))))</f>
        <v>0</v>
      </c>
      <c r="BP214">
        <f>IFERROR(SMALL(BO5:BO343,ROW()-ROW($BP$5)+1),"")</f>
        <v>0</v>
      </c>
      <c r="BR214">
        <f>IFERROR(SUM(BP5:BP214),"")</f>
        <v>0</v>
      </c>
      <c r="BU214">
        <f>IF(Charts!$B$3="none",E1916,IF(AM1916="",NA(),AM1916))</f>
        <v>0</v>
      </c>
      <c r="BV214">
        <f>IF(Charts!$B$3="none",F1916,IF(AN1916="",NA(),AN1916))</f>
        <v>0</v>
      </c>
      <c r="BW214">
        <f>IF(Charts!$B$3="none",G1916,IF(AO1916="",NA(),AO1916))</f>
        <v>0</v>
      </c>
      <c r="BX214">
        <f>IF(Charts!$B$3="none",H1916,IF(AP1916="",NA(),AP1916))</f>
        <v>0</v>
      </c>
      <c r="BY214">
        <f>IF(Charts!$B$3="none",I1916,IF(AQ1916="",NA(),AQ1916))</f>
        <v>0</v>
      </c>
      <c r="BZ214">
        <f>IF(Charts!$B$3="none",J1916,IF(AR1916="",NA(),AR1916))</f>
        <v>0</v>
      </c>
      <c r="CA214">
        <f>IF(Charts!$B$3="none",K1916,IF(AS1916="",NA(),AS1916))</f>
        <v>0</v>
      </c>
      <c r="CB214">
        <f>IF(Charts!$B$3="none",L1916,IF(AT1916="",NA(),AT1916))</f>
        <v>0</v>
      </c>
      <c r="CC214">
        <f>IF(Charts!$B$3="none",M1916,IF(AU1916="",NA(),AU1916))</f>
        <v>0</v>
      </c>
      <c r="CD214">
        <f>IF(Charts!$B$3="none",N1916,IF(AV1916="",NA(),AV1916))</f>
        <v>0</v>
      </c>
      <c r="CE214">
        <f>IF(Charts!$B$3="none",O1916,IF(AW1916="",NA(),AW1916))</f>
        <v>0</v>
      </c>
      <c r="CF214">
        <f>IF(Charts!$B$3="none",P1916,IF(AX1916="",NA(),AX1916))</f>
        <v>0</v>
      </c>
      <c r="CG214">
        <f>IF(Charts!$B$3="none",Q1916,IF(AY1916="",NA(),AY1916))</f>
        <v>0</v>
      </c>
      <c r="CH214">
        <f>IF(Charts!$B$3="none",R1916,IF(AZ1916="",NA(),AZ1916))</f>
        <v>0</v>
      </c>
      <c r="CI214">
        <f>IF(Charts!$B$3="none",S1916,IF(BA1916="",NA(),BA1916))</f>
        <v>0</v>
      </c>
      <c r="CJ214">
        <f>IF(Charts!$B$3="none",T1916,IF(BB1916="",NA(),BB1916))</f>
        <v>0</v>
      </c>
      <c r="CK214">
        <f>IF(Charts!$B$3="none",U1916,IF(BC1916="",NA(),BC1916))</f>
        <v>0</v>
      </c>
      <c r="CL214">
        <f>IF(Charts!$B$3="none",V1916,IF(BD1916="",NA(),BD1916))</f>
        <v>0</v>
      </c>
      <c r="CM214">
        <f>IF(Charts!$B$3="none",W1916,IF(BE1916="",NA(),BE1916))</f>
        <v>0</v>
      </c>
      <c r="CN214">
        <f>IF(Charts!$B$3="none",X1916,IF(BF1916="",NA(),BF1916))</f>
        <v>0</v>
      </c>
      <c r="CO214">
        <f>IF(Charts!$B$3="none",Y1916,IF(BG1916="",NA(),BG1916))</f>
        <v>0</v>
      </c>
      <c r="CP214">
        <f>IF(Charts!$B$3="none",Z1916,IF(BH1916="",NA(),BH1916))</f>
        <v>0</v>
      </c>
      <c r="CQ214">
        <f>IF(Charts!$B$3="none",AA1916,IF(BI1916="",NA(),BI1916))</f>
        <v>0</v>
      </c>
      <c r="CR214">
        <f>IF(Charts!$B$3="none",AB1916,IF(BJ1916="",NA(),BJ1916))</f>
        <v>0</v>
      </c>
      <c r="CS214">
        <f>IF(Charts!$B$3="none",AC1916,IF(BK1916="",NA(),BK1916))</f>
        <v>0</v>
      </c>
      <c r="CT214">
        <f>IF(Charts!$B$3="none",AD1916,IF(BL1916="",NA(),BL1916))</f>
        <v>0</v>
      </c>
      <c r="CU214">
        <f>IF(Charts!$B$3="none",AE1916,IF(BM1916="",NA(),BM1916))</f>
        <v>0</v>
      </c>
      <c r="CV214">
        <f>IF(Charts!$B$3="none",AF1916,IF(BN1916="",NA(),BN1916))</f>
        <v>0</v>
      </c>
      <c r="CW214">
        <f>IF(Charts!$B$3="none",AG1916,IF(BO1916="",NA(),BO1916))</f>
        <v>0</v>
      </c>
      <c r="CX214">
        <f>IF(Charts!$B$3="none",AH1916,IF(BP1916="",NA(),BP1916))</f>
        <v>0</v>
      </c>
      <c r="CY214">
        <f>IF(Charts!$B$3="none",AI1916,IF(BQ1916="",NA(),BQ1916))</f>
        <v>0</v>
      </c>
      <c r="CZ214">
        <f>IF(Charts!$B$3="none",AJ1916,IF(BR1916="",NA(),BR1916))</f>
        <v>0</v>
      </c>
    </row>
    <row r="215" spans="4:104">
      <c r="D215">
        <v>211</v>
      </c>
      <c r="E215">
        <f>IF(INDIRECT(ADDRESS($D215+2,E$2+1,,,"Instances"))="","",INDIRECT(ADDRESS($D215+2,E$2+1,,,"Instances")))</f>
        <v>0</v>
      </c>
      <c r="F215">
        <f>IFERROR(SMALL(E5:E343,ROW()-ROW($F$5)+1),"")</f>
        <v>0</v>
      </c>
      <c r="H215">
        <f>IFERROR(SUM(F5:F215),"")</f>
        <v>0</v>
      </c>
      <c r="I215">
        <f>IF(INDIRECT(ADDRESS($D215+2,I$2+1,,,"Instances"))="","",INDIRECT(ADDRESS($D215+2,I$2+1,,,"Instances")))</f>
        <v>0</v>
      </c>
      <c r="J215">
        <f>IFERROR(SMALL(I5:I343,ROW()-ROW($J$5)+1),"")</f>
        <v>0</v>
      </c>
      <c r="L215">
        <f>IFERROR(SUM(J5:J215),"")</f>
        <v>0</v>
      </c>
      <c r="M215">
        <f>IF(INDIRECT(ADDRESS($D215+2,M$2+1,,,"Instances"))="","",INDIRECT(ADDRESS($D215+2,M$2+1,,,"Instances")))</f>
        <v>0</v>
      </c>
      <c r="N215">
        <f>IFERROR(SMALL(M5:M343,ROW()-ROW($N$5)+1),"")</f>
        <v>0</v>
      </c>
      <c r="P215">
        <f>IFERROR(SUM(N5:N215),"")</f>
        <v>0</v>
      </c>
      <c r="Q215">
        <f>IF(INDIRECT(ADDRESS($D215+2,Q$2+1,,,"Instances"))="","",INDIRECT(ADDRESS($D215+2,Q$2+1,,,"Instances")))</f>
        <v>0</v>
      </c>
      <c r="R215">
        <f>IFERROR(SMALL(Q5:Q343,ROW()-ROW($R$5)+1),"")</f>
        <v>0</v>
      </c>
      <c r="T215">
        <f>IFERROR(SUM(R5:R215),"")</f>
        <v>0</v>
      </c>
      <c r="U215">
        <f>IF(INDIRECT(ADDRESS($D215+2,U$2+1,,,"Instances"))="","",INDIRECT(ADDRESS($D215+2,U$2+1,,,"Instances")))</f>
        <v>0</v>
      </c>
      <c r="V215">
        <f>IFERROR(SMALL(U5:U343,ROW()-ROW($V$5)+1),"")</f>
        <v>0</v>
      </c>
      <c r="X215">
        <f>IFERROR(SUM(V5:V215),"")</f>
        <v>0</v>
      </c>
      <c r="Y215">
        <f>IF(INDIRECT(ADDRESS($D215+2,Y$2+1,,,"Instances"))="","",INDIRECT(ADDRESS($D215+2,Y$2+1,,,"Instances")))</f>
        <v>0</v>
      </c>
      <c r="Z215">
        <f>IFERROR(SMALL(Y5:Y343,ROW()-ROW($Z$5)+1),"")</f>
        <v>0</v>
      </c>
      <c r="AB215">
        <f>IFERROR(SUM(Z5:Z215),"")</f>
        <v>0</v>
      </c>
      <c r="AC215">
        <f>IF(INDIRECT(ADDRESS($D215+2,AC$2+1,,,"Instances"))="","",INDIRECT(ADDRESS($D215+2,AC$2+1,,,"Instances")))</f>
        <v>0</v>
      </c>
      <c r="AD215">
        <f>IFERROR(SMALL(AC5:AC343,ROW()-ROW($AD$5)+1),"")</f>
        <v>0</v>
      </c>
      <c r="AF215">
        <f>IFERROR(SUM(AD5:AD215),"")</f>
        <v>0</v>
      </c>
      <c r="AG215">
        <f>IF(INDIRECT(ADDRESS($D215+2,AG$2+1,,,"Instances"))="","",INDIRECT(ADDRESS($D215+2,AG$2+1,,,"Instances")))</f>
        <v>0</v>
      </c>
      <c r="AH215">
        <f>IFERROR(SMALL(AG5:AG343,ROW()-ROW($AH$5)+1),"")</f>
        <v>0</v>
      </c>
      <c r="AJ215">
        <f>IFERROR(SUM(AH5:AH215),"")</f>
        <v>0</v>
      </c>
      <c r="AL215">
        <v>211</v>
      </c>
      <c r="AM215" cm="1">
        <f t="array" ref="AM215">_xlfn.SWITCH(Charts!$B$3,"average", AVERAGE(INDIRECT(ADDRESS(210+3,AM$2+1,,,"Instances") &amp; ":" &amp; ADDRESS(210+3,AM$2+1))),"median", MEDIAN(INDIRECT(ADDRESS(210+3,AM$2+1,,,"Instances") &amp; ":" &amp; ADDRESS(210+3,AM$2+1))),"min", MIN(INDIRECT(ADDRESS(210+3,AM$2+1,,,"Instances") &amp; ":" &amp; ADDRESS(210+3,AM$2+1))),"max", MAX(INDIRECT(ADDRESS(210+3,AM$2+1,,,"Instances") &amp; ":" &amp; ADDRESS(210+3,AM$2+1))),"diff", MAX(INDIRECT(ADDRESS(210+3,AM$2+1,,,"Instances") &amp; ":" &amp; ADDRESS(210+3,AM$2+1)))-MIN(INDIRECT(ADDRESS(210+3,AM$2+1,,,"Instances") &amp; ":" &amp; ADDRESS(210+3,AM$2+1))))</f>
        <v>0</v>
      </c>
      <c r="AN215">
        <f>IFERROR(SMALL(AM5:AM343,ROW()-ROW($AN$5)+1),"")</f>
        <v>0</v>
      </c>
      <c r="AP215">
        <f>IFERROR(SUM(AN5:AN215),"")</f>
        <v>0</v>
      </c>
      <c r="AQ215" cm="1">
        <f t="array" ref="AQ215">_xlfn.SWITCH(Charts!$B$3,"average", AVERAGE(INDIRECT(ADDRESS(210+3,AQ$2+1,,,"Instances") &amp; ":" &amp; ADDRESS(210+3,AQ$2+1))),"median", MEDIAN(INDIRECT(ADDRESS(210+3,AQ$2+1,,,"Instances") &amp; ":" &amp; ADDRESS(210+3,AQ$2+1))),"min", MIN(INDIRECT(ADDRESS(210+3,AQ$2+1,,,"Instances") &amp; ":" &amp; ADDRESS(210+3,AQ$2+1))),"max", MAX(INDIRECT(ADDRESS(210+3,AQ$2+1,,,"Instances") &amp; ":" &amp; ADDRESS(210+3,AQ$2+1))),"diff", MAX(INDIRECT(ADDRESS(210+3,AQ$2+1,,,"Instances") &amp; ":" &amp; ADDRESS(210+3,AQ$2+1)))-MIN(INDIRECT(ADDRESS(210+3,AQ$2+1,,,"Instances") &amp; ":" &amp; ADDRESS(210+3,AQ$2+1))))</f>
        <v>0</v>
      </c>
      <c r="AR215">
        <f>IFERROR(SMALL(AQ5:AQ343,ROW()-ROW($AR$5)+1),"")</f>
        <v>0</v>
      </c>
      <c r="AT215">
        <f>IFERROR(SUM(AR5:AR215),"")</f>
        <v>0</v>
      </c>
      <c r="AU215" cm="1">
        <f t="array" ref="AU215">_xlfn.SWITCH(Charts!$B$3,"average", AVERAGE(INDIRECT(ADDRESS(210+3,AU$2+1,,,"Instances") &amp; ":" &amp; ADDRESS(210+3,AU$2+1))),"median", MEDIAN(INDIRECT(ADDRESS(210+3,AU$2+1,,,"Instances") &amp; ":" &amp; ADDRESS(210+3,AU$2+1))),"min", MIN(INDIRECT(ADDRESS(210+3,AU$2+1,,,"Instances") &amp; ":" &amp; ADDRESS(210+3,AU$2+1))),"max", MAX(INDIRECT(ADDRESS(210+3,AU$2+1,,,"Instances") &amp; ":" &amp; ADDRESS(210+3,AU$2+1))),"diff", MAX(INDIRECT(ADDRESS(210+3,AU$2+1,,,"Instances") &amp; ":" &amp; ADDRESS(210+3,AU$2+1)))-MIN(INDIRECT(ADDRESS(210+3,AU$2+1,,,"Instances") &amp; ":" &amp; ADDRESS(210+3,AU$2+1))))</f>
        <v>0</v>
      </c>
      <c r="AV215">
        <f>IFERROR(SMALL(AU5:AU343,ROW()-ROW($AV$5)+1),"")</f>
        <v>0</v>
      </c>
      <c r="AX215">
        <f>IFERROR(SUM(AV5:AV215),"")</f>
        <v>0</v>
      </c>
      <c r="AY215" cm="1">
        <f t="array" ref="AY215">_xlfn.SWITCH(Charts!$B$3,"average", AVERAGE(INDIRECT(ADDRESS(210+3,AY$2+1,,,"Instances") &amp; ":" &amp; ADDRESS(210+3,AY$2+1))),"median", MEDIAN(INDIRECT(ADDRESS(210+3,AY$2+1,,,"Instances") &amp; ":" &amp; ADDRESS(210+3,AY$2+1))),"min", MIN(INDIRECT(ADDRESS(210+3,AY$2+1,,,"Instances") &amp; ":" &amp; ADDRESS(210+3,AY$2+1))),"max", MAX(INDIRECT(ADDRESS(210+3,AY$2+1,,,"Instances") &amp; ":" &amp; ADDRESS(210+3,AY$2+1))),"diff", MAX(INDIRECT(ADDRESS(210+3,AY$2+1,,,"Instances") &amp; ":" &amp; ADDRESS(210+3,AY$2+1)))-MIN(INDIRECT(ADDRESS(210+3,AY$2+1,,,"Instances") &amp; ":" &amp; ADDRESS(210+3,AY$2+1))))</f>
        <v>0</v>
      </c>
      <c r="AZ215">
        <f>IFERROR(SMALL(AY5:AY343,ROW()-ROW($AZ$5)+1),"")</f>
        <v>0</v>
      </c>
      <c r="BB215">
        <f>IFERROR(SUM(AZ5:AZ215),"")</f>
        <v>0</v>
      </c>
      <c r="BC215" cm="1">
        <f t="array" ref="BC215">_xlfn.SWITCH(Charts!$B$3,"average", AVERAGE(INDIRECT(ADDRESS(210+3,BC$2+1,,,"Instances") &amp; ":" &amp; ADDRESS(210+3,BC$2+1))),"median", MEDIAN(INDIRECT(ADDRESS(210+3,BC$2+1,,,"Instances") &amp; ":" &amp; ADDRESS(210+3,BC$2+1))),"min", MIN(INDIRECT(ADDRESS(210+3,BC$2+1,,,"Instances") &amp; ":" &amp; ADDRESS(210+3,BC$2+1))),"max", MAX(INDIRECT(ADDRESS(210+3,BC$2+1,,,"Instances") &amp; ":" &amp; ADDRESS(210+3,BC$2+1))),"diff", MAX(INDIRECT(ADDRESS(210+3,BC$2+1,,,"Instances") &amp; ":" &amp; ADDRESS(210+3,BC$2+1)))-MIN(INDIRECT(ADDRESS(210+3,BC$2+1,,,"Instances") &amp; ":" &amp; ADDRESS(210+3,BC$2+1))))</f>
        <v>0</v>
      </c>
      <c r="BD215">
        <f>IFERROR(SMALL(BC5:BC343,ROW()-ROW($BD$5)+1),"")</f>
        <v>0</v>
      </c>
      <c r="BF215">
        <f>IFERROR(SUM(BD5:BD215),"")</f>
        <v>0</v>
      </c>
      <c r="BG215" cm="1">
        <f t="array" ref="BG215">_xlfn.SWITCH(Charts!$B$3,"average", AVERAGE(INDIRECT(ADDRESS(210+3,BG$2+1,,,"Instances") &amp; ":" &amp; ADDRESS(210+3,BG$2+1))),"median", MEDIAN(INDIRECT(ADDRESS(210+3,BG$2+1,,,"Instances") &amp; ":" &amp; ADDRESS(210+3,BG$2+1))),"min", MIN(INDIRECT(ADDRESS(210+3,BG$2+1,,,"Instances") &amp; ":" &amp; ADDRESS(210+3,BG$2+1))),"max", MAX(INDIRECT(ADDRESS(210+3,BG$2+1,,,"Instances") &amp; ":" &amp; ADDRESS(210+3,BG$2+1))),"diff", MAX(INDIRECT(ADDRESS(210+3,BG$2+1,,,"Instances") &amp; ":" &amp; ADDRESS(210+3,BG$2+1)))-MIN(INDIRECT(ADDRESS(210+3,BG$2+1,,,"Instances") &amp; ":" &amp; ADDRESS(210+3,BG$2+1))))</f>
        <v>0</v>
      </c>
      <c r="BH215">
        <f>IFERROR(SMALL(BG5:BG343,ROW()-ROW($BH$5)+1),"")</f>
        <v>0</v>
      </c>
      <c r="BJ215">
        <f>IFERROR(SUM(BH5:BH215),"")</f>
        <v>0</v>
      </c>
      <c r="BK215" cm="1">
        <f t="array" ref="BK215">_xlfn.SWITCH(Charts!$B$3,"average", AVERAGE(INDIRECT(ADDRESS(210+3,BK$2+1,,,"Instances") &amp; ":" &amp; ADDRESS(210+3,BK$2+1))),"median", MEDIAN(INDIRECT(ADDRESS(210+3,BK$2+1,,,"Instances") &amp; ":" &amp; ADDRESS(210+3,BK$2+1))),"min", MIN(INDIRECT(ADDRESS(210+3,BK$2+1,,,"Instances") &amp; ":" &amp; ADDRESS(210+3,BK$2+1))),"max", MAX(INDIRECT(ADDRESS(210+3,BK$2+1,,,"Instances") &amp; ":" &amp; ADDRESS(210+3,BK$2+1))),"diff", MAX(INDIRECT(ADDRESS(210+3,BK$2+1,,,"Instances") &amp; ":" &amp; ADDRESS(210+3,BK$2+1)))-MIN(INDIRECT(ADDRESS(210+3,BK$2+1,,,"Instances") &amp; ":" &amp; ADDRESS(210+3,BK$2+1))))</f>
        <v>0</v>
      </c>
      <c r="BL215">
        <f>IFERROR(SMALL(BK5:BK343,ROW()-ROW($BL$5)+1),"")</f>
        <v>0</v>
      </c>
      <c r="BN215">
        <f>IFERROR(SUM(BL5:BL215),"")</f>
        <v>0</v>
      </c>
      <c r="BO215" cm="1">
        <f t="array" ref="BO215">_xlfn.SWITCH(Charts!$B$3,"average", AVERAGE(INDIRECT(ADDRESS(210+3,BO$2+1,,,"Instances") &amp; ":" &amp; ADDRESS(210+3,BO$2+1))),"median", MEDIAN(INDIRECT(ADDRESS(210+3,BO$2+1,,,"Instances") &amp; ":" &amp; ADDRESS(210+3,BO$2+1))),"min", MIN(INDIRECT(ADDRESS(210+3,BO$2+1,,,"Instances") &amp; ":" &amp; ADDRESS(210+3,BO$2+1))),"max", MAX(INDIRECT(ADDRESS(210+3,BO$2+1,,,"Instances") &amp; ":" &amp; ADDRESS(210+3,BO$2+1))),"diff", MAX(INDIRECT(ADDRESS(210+3,BO$2+1,,,"Instances") &amp; ":" &amp; ADDRESS(210+3,BO$2+1)))-MIN(INDIRECT(ADDRESS(210+3,BO$2+1,,,"Instances") &amp; ":" &amp; ADDRESS(210+3,BO$2+1))))</f>
        <v>0</v>
      </c>
      <c r="BP215">
        <f>IFERROR(SMALL(BO5:BO343,ROW()-ROW($BP$5)+1),"")</f>
        <v>0</v>
      </c>
      <c r="BR215">
        <f>IFERROR(SUM(BP5:BP215),"")</f>
        <v>0</v>
      </c>
      <c r="BU215">
        <f>IF(Charts!$B$3="none",E1917,IF(AM1917="",NA(),AM1917))</f>
        <v>0</v>
      </c>
      <c r="BV215">
        <f>IF(Charts!$B$3="none",F1917,IF(AN1917="",NA(),AN1917))</f>
        <v>0</v>
      </c>
      <c r="BW215">
        <f>IF(Charts!$B$3="none",G1917,IF(AO1917="",NA(),AO1917))</f>
        <v>0</v>
      </c>
      <c r="BX215">
        <f>IF(Charts!$B$3="none",H1917,IF(AP1917="",NA(),AP1917))</f>
        <v>0</v>
      </c>
      <c r="BY215">
        <f>IF(Charts!$B$3="none",I1917,IF(AQ1917="",NA(),AQ1917))</f>
        <v>0</v>
      </c>
      <c r="BZ215">
        <f>IF(Charts!$B$3="none",J1917,IF(AR1917="",NA(),AR1917))</f>
        <v>0</v>
      </c>
      <c r="CA215">
        <f>IF(Charts!$B$3="none",K1917,IF(AS1917="",NA(),AS1917))</f>
        <v>0</v>
      </c>
      <c r="CB215">
        <f>IF(Charts!$B$3="none",L1917,IF(AT1917="",NA(),AT1917))</f>
        <v>0</v>
      </c>
      <c r="CC215">
        <f>IF(Charts!$B$3="none",M1917,IF(AU1917="",NA(),AU1917))</f>
        <v>0</v>
      </c>
      <c r="CD215">
        <f>IF(Charts!$B$3="none",N1917,IF(AV1917="",NA(),AV1917))</f>
        <v>0</v>
      </c>
      <c r="CE215">
        <f>IF(Charts!$B$3="none",O1917,IF(AW1917="",NA(),AW1917))</f>
        <v>0</v>
      </c>
      <c r="CF215">
        <f>IF(Charts!$B$3="none",P1917,IF(AX1917="",NA(),AX1917))</f>
        <v>0</v>
      </c>
      <c r="CG215">
        <f>IF(Charts!$B$3="none",Q1917,IF(AY1917="",NA(),AY1917))</f>
        <v>0</v>
      </c>
      <c r="CH215">
        <f>IF(Charts!$B$3="none",R1917,IF(AZ1917="",NA(),AZ1917))</f>
        <v>0</v>
      </c>
      <c r="CI215">
        <f>IF(Charts!$B$3="none",S1917,IF(BA1917="",NA(),BA1917))</f>
        <v>0</v>
      </c>
      <c r="CJ215">
        <f>IF(Charts!$B$3="none",T1917,IF(BB1917="",NA(),BB1917))</f>
        <v>0</v>
      </c>
      <c r="CK215">
        <f>IF(Charts!$B$3="none",U1917,IF(BC1917="",NA(),BC1917))</f>
        <v>0</v>
      </c>
      <c r="CL215">
        <f>IF(Charts!$B$3="none",V1917,IF(BD1917="",NA(),BD1917))</f>
        <v>0</v>
      </c>
      <c r="CM215">
        <f>IF(Charts!$B$3="none",W1917,IF(BE1917="",NA(),BE1917))</f>
        <v>0</v>
      </c>
      <c r="CN215">
        <f>IF(Charts!$B$3="none",X1917,IF(BF1917="",NA(),BF1917))</f>
        <v>0</v>
      </c>
      <c r="CO215">
        <f>IF(Charts!$B$3="none",Y1917,IF(BG1917="",NA(),BG1917))</f>
        <v>0</v>
      </c>
      <c r="CP215">
        <f>IF(Charts!$B$3="none",Z1917,IF(BH1917="",NA(),BH1917))</f>
        <v>0</v>
      </c>
      <c r="CQ215">
        <f>IF(Charts!$B$3="none",AA1917,IF(BI1917="",NA(),BI1917))</f>
        <v>0</v>
      </c>
      <c r="CR215">
        <f>IF(Charts!$B$3="none",AB1917,IF(BJ1917="",NA(),BJ1917))</f>
        <v>0</v>
      </c>
      <c r="CS215">
        <f>IF(Charts!$B$3="none",AC1917,IF(BK1917="",NA(),BK1917))</f>
        <v>0</v>
      </c>
      <c r="CT215">
        <f>IF(Charts!$B$3="none",AD1917,IF(BL1917="",NA(),BL1917))</f>
        <v>0</v>
      </c>
      <c r="CU215">
        <f>IF(Charts!$B$3="none",AE1917,IF(BM1917="",NA(),BM1917))</f>
        <v>0</v>
      </c>
      <c r="CV215">
        <f>IF(Charts!$B$3="none",AF1917,IF(BN1917="",NA(),BN1917))</f>
        <v>0</v>
      </c>
      <c r="CW215">
        <f>IF(Charts!$B$3="none",AG1917,IF(BO1917="",NA(),BO1917))</f>
        <v>0</v>
      </c>
      <c r="CX215">
        <f>IF(Charts!$B$3="none",AH1917,IF(BP1917="",NA(),BP1917))</f>
        <v>0</v>
      </c>
      <c r="CY215">
        <f>IF(Charts!$B$3="none",AI1917,IF(BQ1917="",NA(),BQ1917))</f>
        <v>0</v>
      </c>
      <c r="CZ215">
        <f>IF(Charts!$B$3="none",AJ1917,IF(BR1917="",NA(),BR1917))</f>
        <v>0</v>
      </c>
    </row>
    <row r="216" spans="4:104">
      <c r="D216">
        <v>212</v>
      </c>
      <c r="E216">
        <f>IF(INDIRECT(ADDRESS($D216+2,E$2+1,,,"Instances"))="","",INDIRECT(ADDRESS($D216+2,E$2+1,,,"Instances")))</f>
        <v>0</v>
      </c>
      <c r="F216">
        <f>IFERROR(SMALL(E5:E343,ROW()-ROW($F$5)+1),"")</f>
        <v>0</v>
      </c>
      <c r="H216">
        <f>IFERROR(SUM(F5:F216),"")</f>
        <v>0</v>
      </c>
      <c r="I216">
        <f>IF(INDIRECT(ADDRESS($D216+2,I$2+1,,,"Instances"))="","",INDIRECT(ADDRESS($D216+2,I$2+1,,,"Instances")))</f>
        <v>0</v>
      </c>
      <c r="J216">
        <f>IFERROR(SMALL(I5:I343,ROW()-ROW($J$5)+1),"")</f>
        <v>0</v>
      </c>
      <c r="L216">
        <f>IFERROR(SUM(J5:J216),"")</f>
        <v>0</v>
      </c>
      <c r="M216">
        <f>IF(INDIRECT(ADDRESS($D216+2,M$2+1,,,"Instances"))="","",INDIRECT(ADDRESS($D216+2,M$2+1,,,"Instances")))</f>
        <v>0</v>
      </c>
      <c r="N216">
        <f>IFERROR(SMALL(M5:M343,ROW()-ROW($N$5)+1),"")</f>
        <v>0</v>
      </c>
      <c r="P216">
        <f>IFERROR(SUM(N5:N216),"")</f>
        <v>0</v>
      </c>
      <c r="Q216">
        <f>IF(INDIRECT(ADDRESS($D216+2,Q$2+1,,,"Instances"))="","",INDIRECT(ADDRESS($D216+2,Q$2+1,,,"Instances")))</f>
        <v>0</v>
      </c>
      <c r="R216">
        <f>IFERROR(SMALL(Q5:Q343,ROW()-ROW($R$5)+1),"")</f>
        <v>0</v>
      </c>
      <c r="T216">
        <f>IFERROR(SUM(R5:R216),"")</f>
        <v>0</v>
      </c>
      <c r="U216">
        <f>IF(INDIRECT(ADDRESS($D216+2,U$2+1,,,"Instances"))="","",INDIRECT(ADDRESS($D216+2,U$2+1,,,"Instances")))</f>
        <v>0</v>
      </c>
      <c r="V216">
        <f>IFERROR(SMALL(U5:U343,ROW()-ROW($V$5)+1),"")</f>
        <v>0</v>
      </c>
      <c r="X216">
        <f>IFERROR(SUM(V5:V216),"")</f>
        <v>0</v>
      </c>
      <c r="Y216">
        <f>IF(INDIRECT(ADDRESS($D216+2,Y$2+1,,,"Instances"))="","",INDIRECT(ADDRESS($D216+2,Y$2+1,,,"Instances")))</f>
        <v>0</v>
      </c>
      <c r="Z216">
        <f>IFERROR(SMALL(Y5:Y343,ROW()-ROW($Z$5)+1),"")</f>
        <v>0</v>
      </c>
      <c r="AB216">
        <f>IFERROR(SUM(Z5:Z216),"")</f>
        <v>0</v>
      </c>
      <c r="AC216">
        <f>IF(INDIRECT(ADDRESS($D216+2,AC$2+1,,,"Instances"))="","",INDIRECT(ADDRESS($D216+2,AC$2+1,,,"Instances")))</f>
        <v>0</v>
      </c>
      <c r="AD216">
        <f>IFERROR(SMALL(AC5:AC343,ROW()-ROW($AD$5)+1),"")</f>
        <v>0</v>
      </c>
      <c r="AF216">
        <f>IFERROR(SUM(AD5:AD216),"")</f>
        <v>0</v>
      </c>
      <c r="AG216">
        <f>IF(INDIRECT(ADDRESS($D216+2,AG$2+1,,,"Instances"))="","",INDIRECT(ADDRESS($D216+2,AG$2+1,,,"Instances")))</f>
        <v>0</v>
      </c>
      <c r="AH216">
        <f>IFERROR(SMALL(AG5:AG343,ROW()-ROW($AH$5)+1),"")</f>
        <v>0</v>
      </c>
      <c r="AJ216">
        <f>IFERROR(SUM(AH5:AH216),"")</f>
        <v>0</v>
      </c>
      <c r="AL216">
        <v>212</v>
      </c>
      <c r="AM216" cm="1">
        <f t="array" ref="AM216">_xlfn.SWITCH(Charts!$B$3,"average", AVERAGE(INDIRECT(ADDRESS(211+3,AM$2+1,,,"Instances") &amp; ":" &amp; ADDRESS(211+3,AM$2+1))),"median", MEDIAN(INDIRECT(ADDRESS(211+3,AM$2+1,,,"Instances") &amp; ":" &amp; ADDRESS(211+3,AM$2+1))),"min", MIN(INDIRECT(ADDRESS(211+3,AM$2+1,,,"Instances") &amp; ":" &amp; ADDRESS(211+3,AM$2+1))),"max", MAX(INDIRECT(ADDRESS(211+3,AM$2+1,,,"Instances") &amp; ":" &amp; ADDRESS(211+3,AM$2+1))),"diff", MAX(INDIRECT(ADDRESS(211+3,AM$2+1,,,"Instances") &amp; ":" &amp; ADDRESS(211+3,AM$2+1)))-MIN(INDIRECT(ADDRESS(211+3,AM$2+1,,,"Instances") &amp; ":" &amp; ADDRESS(211+3,AM$2+1))))</f>
        <v>0</v>
      </c>
      <c r="AN216">
        <f>IFERROR(SMALL(AM5:AM343,ROW()-ROW($AN$5)+1),"")</f>
        <v>0</v>
      </c>
      <c r="AP216">
        <f>IFERROR(SUM(AN5:AN216),"")</f>
        <v>0</v>
      </c>
      <c r="AQ216" cm="1">
        <f t="array" ref="AQ216">_xlfn.SWITCH(Charts!$B$3,"average", AVERAGE(INDIRECT(ADDRESS(211+3,AQ$2+1,,,"Instances") &amp; ":" &amp; ADDRESS(211+3,AQ$2+1))),"median", MEDIAN(INDIRECT(ADDRESS(211+3,AQ$2+1,,,"Instances") &amp; ":" &amp; ADDRESS(211+3,AQ$2+1))),"min", MIN(INDIRECT(ADDRESS(211+3,AQ$2+1,,,"Instances") &amp; ":" &amp; ADDRESS(211+3,AQ$2+1))),"max", MAX(INDIRECT(ADDRESS(211+3,AQ$2+1,,,"Instances") &amp; ":" &amp; ADDRESS(211+3,AQ$2+1))),"diff", MAX(INDIRECT(ADDRESS(211+3,AQ$2+1,,,"Instances") &amp; ":" &amp; ADDRESS(211+3,AQ$2+1)))-MIN(INDIRECT(ADDRESS(211+3,AQ$2+1,,,"Instances") &amp; ":" &amp; ADDRESS(211+3,AQ$2+1))))</f>
        <v>0</v>
      </c>
      <c r="AR216">
        <f>IFERROR(SMALL(AQ5:AQ343,ROW()-ROW($AR$5)+1),"")</f>
        <v>0</v>
      </c>
      <c r="AT216">
        <f>IFERROR(SUM(AR5:AR216),"")</f>
        <v>0</v>
      </c>
      <c r="AU216" cm="1">
        <f t="array" ref="AU216">_xlfn.SWITCH(Charts!$B$3,"average", AVERAGE(INDIRECT(ADDRESS(211+3,AU$2+1,,,"Instances") &amp; ":" &amp; ADDRESS(211+3,AU$2+1))),"median", MEDIAN(INDIRECT(ADDRESS(211+3,AU$2+1,,,"Instances") &amp; ":" &amp; ADDRESS(211+3,AU$2+1))),"min", MIN(INDIRECT(ADDRESS(211+3,AU$2+1,,,"Instances") &amp; ":" &amp; ADDRESS(211+3,AU$2+1))),"max", MAX(INDIRECT(ADDRESS(211+3,AU$2+1,,,"Instances") &amp; ":" &amp; ADDRESS(211+3,AU$2+1))),"diff", MAX(INDIRECT(ADDRESS(211+3,AU$2+1,,,"Instances") &amp; ":" &amp; ADDRESS(211+3,AU$2+1)))-MIN(INDIRECT(ADDRESS(211+3,AU$2+1,,,"Instances") &amp; ":" &amp; ADDRESS(211+3,AU$2+1))))</f>
        <v>0</v>
      </c>
      <c r="AV216">
        <f>IFERROR(SMALL(AU5:AU343,ROW()-ROW($AV$5)+1),"")</f>
        <v>0</v>
      </c>
      <c r="AX216">
        <f>IFERROR(SUM(AV5:AV216),"")</f>
        <v>0</v>
      </c>
      <c r="AY216" cm="1">
        <f t="array" ref="AY216">_xlfn.SWITCH(Charts!$B$3,"average", AVERAGE(INDIRECT(ADDRESS(211+3,AY$2+1,,,"Instances") &amp; ":" &amp; ADDRESS(211+3,AY$2+1))),"median", MEDIAN(INDIRECT(ADDRESS(211+3,AY$2+1,,,"Instances") &amp; ":" &amp; ADDRESS(211+3,AY$2+1))),"min", MIN(INDIRECT(ADDRESS(211+3,AY$2+1,,,"Instances") &amp; ":" &amp; ADDRESS(211+3,AY$2+1))),"max", MAX(INDIRECT(ADDRESS(211+3,AY$2+1,,,"Instances") &amp; ":" &amp; ADDRESS(211+3,AY$2+1))),"diff", MAX(INDIRECT(ADDRESS(211+3,AY$2+1,,,"Instances") &amp; ":" &amp; ADDRESS(211+3,AY$2+1)))-MIN(INDIRECT(ADDRESS(211+3,AY$2+1,,,"Instances") &amp; ":" &amp; ADDRESS(211+3,AY$2+1))))</f>
        <v>0</v>
      </c>
      <c r="AZ216">
        <f>IFERROR(SMALL(AY5:AY343,ROW()-ROW($AZ$5)+1),"")</f>
        <v>0</v>
      </c>
      <c r="BB216">
        <f>IFERROR(SUM(AZ5:AZ216),"")</f>
        <v>0</v>
      </c>
      <c r="BC216" cm="1">
        <f t="array" ref="BC216">_xlfn.SWITCH(Charts!$B$3,"average", AVERAGE(INDIRECT(ADDRESS(211+3,BC$2+1,,,"Instances") &amp; ":" &amp; ADDRESS(211+3,BC$2+1))),"median", MEDIAN(INDIRECT(ADDRESS(211+3,BC$2+1,,,"Instances") &amp; ":" &amp; ADDRESS(211+3,BC$2+1))),"min", MIN(INDIRECT(ADDRESS(211+3,BC$2+1,,,"Instances") &amp; ":" &amp; ADDRESS(211+3,BC$2+1))),"max", MAX(INDIRECT(ADDRESS(211+3,BC$2+1,,,"Instances") &amp; ":" &amp; ADDRESS(211+3,BC$2+1))),"diff", MAX(INDIRECT(ADDRESS(211+3,BC$2+1,,,"Instances") &amp; ":" &amp; ADDRESS(211+3,BC$2+1)))-MIN(INDIRECT(ADDRESS(211+3,BC$2+1,,,"Instances") &amp; ":" &amp; ADDRESS(211+3,BC$2+1))))</f>
        <v>0</v>
      </c>
      <c r="BD216">
        <f>IFERROR(SMALL(BC5:BC343,ROW()-ROW($BD$5)+1),"")</f>
        <v>0</v>
      </c>
      <c r="BF216">
        <f>IFERROR(SUM(BD5:BD216),"")</f>
        <v>0</v>
      </c>
      <c r="BG216" cm="1">
        <f t="array" ref="BG216">_xlfn.SWITCH(Charts!$B$3,"average", AVERAGE(INDIRECT(ADDRESS(211+3,BG$2+1,,,"Instances") &amp; ":" &amp; ADDRESS(211+3,BG$2+1))),"median", MEDIAN(INDIRECT(ADDRESS(211+3,BG$2+1,,,"Instances") &amp; ":" &amp; ADDRESS(211+3,BG$2+1))),"min", MIN(INDIRECT(ADDRESS(211+3,BG$2+1,,,"Instances") &amp; ":" &amp; ADDRESS(211+3,BG$2+1))),"max", MAX(INDIRECT(ADDRESS(211+3,BG$2+1,,,"Instances") &amp; ":" &amp; ADDRESS(211+3,BG$2+1))),"diff", MAX(INDIRECT(ADDRESS(211+3,BG$2+1,,,"Instances") &amp; ":" &amp; ADDRESS(211+3,BG$2+1)))-MIN(INDIRECT(ADDRESS(211+3,BG$2+1,,,"Instances") &amp; ":" &amp; ADDRESS(211+3,BG$2+1))))</f>
        <v>0</v>
      </c>
      <c r="BH216">
        <f>IFERROR(SMALL(BG5:BG343,ROW()-ROW($BH$5)+1),"")</f>
        <v>0</v>
      </c>
      <c r="BJ216">
        <f>IFERROR(SUM(BH5:BH216),"")</f>
        <v>0</v>
      </c>
      <c r="BK216" cm="1">
        <f t="array" ref="BK216">_xlfn.SWITCH(Charts!$B$3,"average", AVERAGE(INDIRECT(ADDRESS(211+3,BK$2+1,,,"Instances") &amp; ":" &amp; ADDRESS(211+3,BK$2+1))),"median", MEDIAN(INDIRECT(ADDRESS(211+3,BK$2+1,,,"Instances") &amp; ":" &amp; ADDRESS(211+3,BK$2+1))),"min", MIN(INDIRECT(ADDRESS(211+3,BK$2+1,,,"Instances") &amp; ":" &amp; ADDRESS(211+3,BK$2+1))),"max", MAX(INDIRECT(ADDRESS(211+3,BK$2+1,,,"Instances") &amp; ":" &amp; ADDRESS(211+3,BK$2+1))),"diff", MAX(INDIRECT(ADDRESS(211+3,BK$2+1,,,"Instances") &amp; ":" &amp; ADDRESS(211+3,BK$2+1)))-MIN(INDIRECT(ADDRESS(211+3,BK$2+1,,,"Instances") &amp; ":" &amp; ADDRESS(211+3,BK$2+1))))</f>
        <v>0</v>
      </c>
      <c r="BL216">
        <f>IFERROR(SMALL(BK5:BK343,ROW()-ROW($BL$5)+1),"")</f>
        <v>0</v>
      </c>
      <c r="BN216">
        <f>IFERROR(SUM(BL5:BL216),"")</f>
        <v>0</v>
      </c>
      <c r="BO216" cm="1">
        <f t="array" ref="BO216">_xlfn.SWITCH(Charts!$B$3,"average", AVERAGE(INDIRECT(ADDRESS(211+3,BO$2+1,,,"Instances") &amp; ":" &amp; ADDRESS(211+3,BO$2+1))),"median", MEDIAN(INDIRECT(ADDRESS(211+3,BO$2+1,,,"Instances") &amp; ":" &amp; ADDRESS(211+3,BO$2+1))),"min", MIN(INDIRECT(ADDRESS(211+3,BO$2+1,,,"Instances") &amp; ":" &amp; ADDRESS(211+3,BO$2+1))),"max", MAX(INDIRECT(ADDRESS(211+3,BO$2+1,,,"Instances") &amp; ":" &amp; ADDRESS(211+3,BO$2+1))),"diff", MAX(INDIRECT(ADDRESS(211+3,BO$2+1,,,"Instances") &amp; ":" &amp; ADDRESS(211+3,BO$2+1)))-MIN(INDIRECT(ADDRESS(211+3,BO$2+1,,,"Instances") &amp; ":" &amp; ADDRESS(211+3,BO$2+1))))</f>
        <v>0</v>
      </c>
      <c r="BP216">
        <f>IFERROR(SMALL(BO5:BO343,ROW()-ROW($BP$5)+1),"")</f>
        <v>0</v>
      </c>
      <c r="BR216">
        <f>IFERROR(SUM(BP5:BP216),"")</f>
        <v>0</v>
      </c>
      <c r="BU216">
        <f>IF(Charts!$B$3="none",E1918,IF(AM1918="",NA(),AM1918))</f>
        <v>0</v>
      </c>
      <c r="BV216">
        <f>IF(Charts!$B$3="none",F1918,IF(AN1918="",NA(),AN1918))</f>
        <v>0</v>
      </c>
      <c r="BW216">
        <f>IF(Charts!$B$3="none",G1918,IF(AO1918="",NA(),AO1918))</f>
        <v>0</v>
      </c>
      <c r="BX216">
        <f>IF(Charts!$B$3="none",H1918,IF(AP1918="",NA(),AP1918))</f>
        <v>0</v>
      </c>
      <c r="BY216">
        <f>IF(Charts!$B$3="none",I1918,IF(AQ1918="",NA(),AQ1918))</f>
        <v>0</v>
      </c>
      <c r="BZ216">
        <f>IF(Charts!$B$3="none",J1918,IF(AR1918="",NA(),AR1918))</f>
        <v>0</v>
      </c>
      <c r="CA216">
        <f>IF(Charts!$B$3="none",K1918,IF(AS1918="",NA(),AS1918))</f>
        <v>0</v>
      </c>
      <c r="CB216">
        <f>IF(Charts!$B$3="none",L1918,IF(AT1918="",NA(),AT1918))</f>
        <v>0</v>
      </c>
      <c r="CC216">
        <f>IF(Charts!$B$3="none",M1918,IF(AU1918="",NA(),AU1918))</f>
        <v>0</v>
      </c>
      <c r="CD216">
        <f>IF(Charts!$B$3="none",N1918,IF(AV1918="",NA(),AV1918))</f>
        <v>0</v>
      </c>
      <c r="CE216">
        <f>IF(Charts!$B$3="none",O1918,IF(AW1918="",NA(),AW1918))</f>
        <v>0</v>
      </c>
      <c r="CF216">
        <f>IF(Charts!$B$3="none",P1918,IF(AX1918="",NA(),AX1918))</f>
        <v>0</v>
      </c>
      <c r="CG216">
        <f>IF(Charts!$B$3="none",Q1918,IF(AY1918="",NA(),AY1918))</f>
        <v>0</v>
      </c>
      <c r="CH216">
        <f>IF(Charts!$B$3="none",R1918,IF(AZ1918="",NA(),AZ1918))</f>
        <v>0</v>
      </c>
      <c r="CI216">
        <f>IF(Charts!$B$3="none",S1918,IF(BA1918="",NA(),BA1918))</f>
        <v>0</v>
      </c>
      <c r="CJ216">
        <f>IF(Charts!$B$3="none",T1918,IF(BB1918="",NA(),BB1918))</f>
        <v>0</v>
      </c>
      <c r="CK216">
        <f>IF(Charts!$B$3="none",U1918,IF(BC1918="",NA(),BC1918))</f>
        <v>0</v>
      </c>
      <c r="CL216">
        <f>IF(Charts!$B$3="none",V1918,IF(BD1918="",NA(),BD1918))</f>
        <v>0</v>
      </c>
      <c r="CM216">
        <f>IF(Charts!$B$3="none",W1918,IF(BE1918="",NA(),BE1918))</f>
        <v>0</v>
      </c>
      <c r="CN216">
        <f>IF(Charts!$B$3="none",X1918,IF(BF1918="",NA(),BF1918))</f>
        <v>0</v>
      </c>
      <c r="CO216">
        <f>IF(Charts!$B$3="none",Y1918,IF(BG1918="",NA(),BG1918))</f>
        <v>0</v>
      </c>
      <c r="CP216">
        <f>IF(Charts!$B$3="none",Z1918,IF(BH1918="",NA(),BH1918))</f>
        <v>0</v>
      </c>
      <c r="CQ216">
        <f>IF(Charts!$B$3="none",AA1918,IF(BI1918="",NA(),BI1918))</f>
        <v>0</v>
      </c>
      <c r="CR216">
        <f>IF(Charts!$B$3="none",AB1918,IF(BJ1918="",NA(),BJ1918))</f>
        <v>0</v>
      </c>
      <c r="CS216">
        <f>IF(Charts!$B$3="none",AC1918,IF(BK1918="",NA(),BK1918))</f>
        <v>0</v>
      </c>
      <c r="CT216">
        <f>IF(Charts!$B$3="none",AD1918,IF(BL1918="",NA(),BL1918))</f>
        <v>0</v>
      </c>
      <c r="CU216">
        <f>IF(Charts!$B$3="none",AE1918,IF(BM1918="",NA(),BM1918))</f>
        <v>0</v>
      </c>
      <c r="CV216">
        <f>IF(Charts!$B$3="none",AF1918,IF(BN1918="",NA(),BN1918))</f>
        <v>0</v>
      </c>
      <c r="CW216">
        <f>IF(Charts!$B$3="none",AG1918,IF(BO1918="",NA(),BO1918))</f>
        <v>0</v>
      </c>
      <c r="CX216">
        <f>IF(Charts!$B$3="none",AH1918,IF(BP1918="",NA(),BP1918))</f>
        <v>0</v>
      </c>
      <c r="CY216">
        <f>IF(Charts!$B$3="none",AI1918,IF(BQ1918="",NA(),BQ1918))</f>
        <v>0</v>
      </c>
      <c r="CZ216">
        <f>IF(Charts!$B$3="none",AJ1918,IF(BR1918="",NA(),BR1918))</f>
        <v>0</v>
      </c>
    </row>
    <row r="217" spans="4:104">
      <c r="D217">
        <v>213</v>
      </c>
      <c r="E217">
        <f>IF(INDIRECT(ADDRESS($D217+2,E$2+1,,,"Instances"))="","",INDIRECT(ADDRESS($D217+2,E$2+1,,,"Instances")))</f>
        <v>0</v>
      </c>
      <c r="F217">
        <f>IFERROR(SMALL(E5:E343,ROW()-ROW($F$5)+1),"")</f>
        <v>0</v>
      </c>
      <c r="H217">
        <f>IFERROR(SUM(F5:F217),"")</f>
        <v>0</v>
      </c>
      <c r="I217">
        <f>IF(INDIRECT(ADDRESS($D217+2,I$2+1,,,"Instances"))="","",INDIRECT(ADDRESS($D217+2,I$2+1,,,"Instances")))</f>
        <v>0</v>
      </c>
      <c r="J217">
        <f>IFERROR(SMALL(I5:I343,ROW()-ROW($J$5)+1),"")</f>
        <v>0</v>
      </c>
      <c r="L217">
        <f>IFERROR(SUM(J5:J217),"")</f>
        <v>0</v>
      </c>
      <c r="M217">
        <f>IF(INDIRECT(ADDRESS($D217+2,M$2+1,,,"Instances"))="","",INDIRECT(ADDRESS($D217+2,M$2+1,,,"Instances")))</f>
        <v>0</v>
      </c>
      <c r="N217">
        <f>IFERROR(SMALL(M5:M343,ROW()-ROW($N$5)+1),"")</f>
        <v>0</v>
      </c>
      <c r="P217">
        <f>IFERROR(SUM(N5:N217),"")</f>
        <v>0</v>
      </c>
      <c r="Q217">
        <f>IF(INDIRECT(ADDRESS($D217+2,Q$2+1,,,"Instances"))="","",INDIRECT(ADDRESS($D217+2,Q$2+1,,,"Instances")))</f>
        <v>0</v>
      </c>
      <c r="R217">
        <f>IFERROR(SMALL(Q5:Q343,ROW()-ROW($R$5)+1),"")</f>
        <v>0</v>
      </c>
      <c r="T217">
        <f>IFERROR(SUM(R5:R217),"")</f>
        <v>0</v>
      </c>
      <c r="U217">
        <f>IF(INDIRECT(ADDRESS($D217+2,U$2+1,,,"Instances"))="","",INDIRECT(ADDRESS($D217+2,U$2+1,,,"Instances")))</f>
        <v>0</v>
      </c>
      <c r="V217">
        <f>IFERROR(SMALL(U5:U343,ROW()-ROW($V$5)+1),"")</f>
        <v>0</v>
      </c>
      <c r="X217">
        <f>IFERROR(SUM(V5:V217),"")</f>
        <v>0</v>
      </c>
      <c r="Y217">
        <f>IF(INDIRECT(ADDRESS($D217+2,Y$2+1,,,"Instances"))="","",INDIRECT(ADDRESS($D217+2,Y$2+1,,,"Instances")))</f>
        <v>0</v>
      </c>
      <c r="Z217">
        <f>IFERROR(SMALL(Y5:Y343,ROW()-ROW($Z$5)+1),"")</f>
        <v>0</v>
      </c>
      <c r="AB217">
        <f>IFERROR(SUM(Z5:Z217),"")</f>
        <v>0</v>
      </c>
      <c r="AC217">
        <f>IF(INDIRECT(ADDRESS($D217+2,AC$2+1,,,"Instances"))="","",INDIRECT(ADDRESS($D217+2,AC$2+1,,,"Instances")))</f>
        <v>0</v>
      </c>
      <c r="AD217">
        <f>IFERROR(SMALL(AC5:AC343,ROW()-ROW($AD$5)+1),"")</f>
        <v>0</v>
      </c>
      <c r="AF217">
        <f>IFERROR(SUM(AD5:AD217),"")</f>
        <v>0</v>
      </c>
      <c r="AG217">
        <f>IF(INDIRECT(ADDRESS($D217+2,AG$2+1,,,"Instances"))="","",INDIRECT(ADDRESS($D217+2,AG$2+1,,,"Instances")))</f>
        <v>0</v>
      </c>
      <c r="AH217">
        <f>IFERROR(SMALL(AG5:AG343,ROW()-ROW($AH$5)+1),"")</f>
        <v>0</v>
      </c>
      <c r="AJ217">
        <f>IFERROR(SUM(AH5:AH217),"")</f>
        <v>0</v>
      </c>
      <c r="AL217">
        <v>213</v>
      </c>
      <c r="AM217" cm="1">
        <f t="array" ref="AM217">_xlfn.SWITCH(Charts!$B$3,"average", AVERAGE(INDIRECT(ADDRESS(212+3,AM$2+1,,,"Instances") &amp; ":" &amp; ADDRESS(212+3,AM$2+1))),"median", MEDIAN(INDIRECT(ADDRESS(212+3,AM$2+1,,,"Instances") &amp; ":" &amp; ADDRESS(212+3,AM$2+1))),"min", MIN(INDIRECT(ADDRESS(212+3,AM$2+1,,,"Instances") &amp; ":" &amp; ADDRESS(212+3,AM$2+1))),"max", MAX(INDIRECT(ADDRESS(212+3,AM$2+1,,,"Instances") &amp; ":" &amp; ADDRESS(212+3,AM$2+1))),"diff", MAX(INDIRECT(ADDRESS(212+3,AM$2+1,,,"Instances") &amp; ":" &amp; ADDRESS(212+3,AM$2+1)))-MIN(INDIRECT(ADDRESS(212+3,AM$2+1,,,"Instances") &amp; ":" &amp; ADDRESS(212+3,AM$2+1))))</f>
        <v>0</v>
      </c>
      <c r="AN217">
        <f>IFERROR(SMALL(AM5:AM343,ROW()-ROW($AN$5)+1),"")</f>
        <v>0</v>
      </c>
      <c r="AP217">
        <f>IFERROR(SUM(AN5:AN217),"")</f>
        <v>0</v>
      </c>
      <c r="AQ217" cm="1">
        <f t="array" ref="AQ217">_xlfn.SWITCH(Charts!$B$3,"average", AVERAGE(INDIRECT(ADDRESS(212+3,AQ$2+1,,,"Instances") &amp; ":" &amp; ADDRESS(212+3,AQ$2+1))),"median", MEDIAN(INDIRECT(ADDRESS(212+3,AQ$2+1,,,"Instances") &amp; ":" &amp; ADDRESS(212+3,AQ$2+1))),"min", MIN(INDIRECT(ADDRESS(212+3,AQ$2+1,,,"Instances") &amp; ":" &amp; ADDRESS(212+3,AQ$2+1))),"max", MAX(INDIRECT(ADDRESS(212+3,AQ$2+1,,,"Instances") &amp; ":" &amp; ADDRESS(212+3,AQ$2+1))),"diff", MAX(INDIRECT(ADDRESS(212+3,AQ$2+1,,,"Instances") &amp; ":" &amp; ADDRESS(212+3,AQ$2+1)))-MIN(INDIRECT(ADDRESS(212+3,AQ$2+1,,,"Instances") &amp; ":" &amp; ADDRESS(212+3,AQ$2+1))))</f>
        <v>0</v>
      </c>
      <c r="AR217">
        <f>IFERROR(SMALL(AQ5:AQ343,ROW()-ROW($AR$5)+1),"")</f>
        <v>0</v>
      </c>
      <c r="AT217">
        <f>IFERROR(SUM(AR5:AR217),"")</f>
        <v>0</v>
      </c>
      <c r="AU217" cm="1">
        <f t="array" ref="AU217">_xlfn.SWITCH(Charts!$B$3,"average", AVERAGE(INDIRECT(ADDRESS(212+3,AU$2+1,,,"Instances") &amp; ":" &amp; ADDRESS(212+3,AU$2+1))),"median", MEDIAN(INDIRECT(ADDRESS(212+3,AU$2+1,,,"Instances") &amp; ":" &amp; ADDRESS(212+3,AU$2+1))),"min", MIN(INDIRECT(ADDRESS(212+3,AU$2+1,,,"Instances") &amp; ":" &amp; ADDRESS(212+3,AU$2+1))),"max", MAX(INDIRECT(ADDRESS(212+3,AU$2+1,,,"Instances") &amp; ":" &amp; ADDRESS(212+3,AU$2+1))),"diff", MAX(INDIRECT(ADDRESS(212+3,AU$2+1,,,"Instances") &amp; ":" &amp; ADDRESS(212+3,AU$2+1)))-MIN(INDIRECT(ADDRESS(212+3,AU$2+1,,,"Instances") &amp; ":" &amp; ADDRESS(212+3,AU$2+1))))</f>
        <v>0</v>
      </c>
      <c r="AV217">
        <f>IFERROR(SMALL(AU5:AU343,ROW()-ROW($AV$5)+1),"")</f>
        <v>0</v>
      </c>
      <c r="AX217">
        <f>IFERROR(SUM(AV5:AV217),"")</f>
        <v>0</v>
      </c>
      <c r="AY217" cm="1">
        <f t="array" ref="AY217">_xlfn.SWITCH(Charts!$B$3,"average", AVERAGE(INDIRECT(ADDRESS(212+3,AY$2+1,,,"Instances") &amp; ":" &amp; ADDRESS(212+3,AY$2+1))),"median", MEDIAN(INDIRECT(ADDRESS(212+3,AY$2+1,,,"Instances") &amp; ":" &amp; ADDRESS(212+3,AY$2+1))),"min", MIN(INDIRECT(ADDRESS(212+3,AY$2+1,,,"Instances") &amp; ":" &amp; ADDRESS(212+3,AY$2+1))),"max", MAX(INDIRECT(ADDRESS(212+3,AY$2+1,,,"Instances") &amp; ":" &amp; ADDRESS(212+3,AY$2+1))),"diff", MAX(INDIRECT(ADDRESS(212+3,AY$2+1,,,"Instances") &amp; ":" &amp; ADDRESS(212+3,AY$2+1)))-MIN(INDIRECT(ADDRESS(212+3,AY$2+1,,,"Instances") &amp; ":" &amp; ADDRESS(212+3,AY$2+1))))</f>
        <v>0</v>
      </c>
      <c r="AZ217">
        <f>IFERROR(SMALL(AY5:AY343,ROW()-ROW($AZ$5)+1),"")</f>
        <v>0</v>
      </c>
      <c r="BB217">
        <f>IFERROR(SUM(AZ5:AZ217),"")</f>
        <v>0</v>
      </c>
      <c r="BC217" cm="1">
        <f t="array" ref="BC217">_xlfn.SWITCH(Charts!$B$3,"average", AVERAGE(INDIRECT(ADDRESS(212+3,BC$2+1,,,"Instances") &amp; ":" &amp; ADDRESS(212+3,BC$2+1))),"median", MEDIAN(INDIRECT(ADDRESS(212+3,BC$2+1,,,"Instances") &amp; ":" &amp; ADDRESS(212+3,BC$2+1))),"min", MIN(INDIRECT(ADDRESS(212+3,BC$2+1,,,"Instances") &amp; ":" &amp; ADDRESS(212+3,BC$2+1))),"max", MAX(INDIRECT(ADDRESS(212+3,BC$2+1,,,"Instances") &amp; ":" &amp; ADDRESS(212+3,BC$2+1))),"diff", MAX(INDIRECT(ADDRESS(212+3,BC$2+1,,,"Instances") &amp; ":" &amp; ADDRESS(212+3,BC$2+1)))-MIN(INDIRECT(ADDRESS(212+3,BC$2+1,,,"Instances") &amp; ":" &amp; ADDRESS(212+3,BC$2+1))))</f>
        <v>0</v>
      </c>
      <c r="BD217">
        <f>IFERROR(SMALL(BC5:BC343,ROW()-ROW($BD$5)+1),"")</f>
        <v>0</v>
      </c>
      <c r="BF217">
        <f>IFERROR(SUM(BD5:BD217),"")</f>
        <v>0</v>
      </c>
      <c r="BG217" cm="1">
        <f t="array" ref="BG217">_xlfn.SWITCH(Charts!$B$3,"average", AVERAGE(INDIRECT(ADDRESS(212+3,BG$2+1,,,"Instances") &amp; ":" &amp; ADDRESS(212+3,BG$2+1))),"median", MEDIAN(INDIRECT(ADDRESS(212+3,BG$2+1,,,"Instances") &amp; ":" &amp; ADDRESS(212+3,BG$2+1))),"min", MIN(INDIRECT(ADDRESS(212+3,BG$2+1,,,"Instances") &amp; ":" &amp; ADDRESS(212+3,BG$2+1))),"max", MAX(INDIRECT(ADDRESS(212+3,BG$2+1,,,"Instances") &amp; ":" &amp; ADDRESS(212+3,BG$2+1))),"diff", MAX(INDIRECT(ADDRESS(212+3,BG$2+1,,,"Instances") &amp; ":" &amp; ADDRESS(212+3,BG$2+1)))-MIN(INDIRECT(ADDRESS(212+3,BG$2+1,,,"Instances") &amp; ":" &amp; ADDRESS(212+3,BG$2+1))))</f>
        <v>0</v>
      </c>
      <c r="BH217">
        <f>IFERROR(SMALL(BG5:BG343,ROW()-ROW($BH$5)+1),"")</f>
        <v>0</v>
      </c>
      <c r="BJ217">
        <f>IFERROR(SUM(BH5:BH217),"")</f>
        <v>0</v>
      </c>
      <c r="BK217" cm="1">
        <f t="array" ref="BK217">_xlfn.SWITCH(Charts!$B$3,"average", AVERAGE(INDIRECT(ADDRESS(212+3,BK$2+1,,,"Instances") &amp; ":" &amp; ADDRESS(212+3,BK$2+1))),"median", MEDIAN(INDIRECT(ADDRESS(212+3,BK$2+1,,,"Instances") &amp; ":" &amp; ADDRESS(212+3,BK$2+1))),"min", MIN(INDIRECT(ADDRESS(212+3,BK$2+1,,,"Instances") &amp; ":" &amp; ADDRESS(212+3,BK$2+1))),"max", MAX(INDIRECT(ADDRESS(212+3,BK$2+1,,,"Instances") &amp; ":" &amp; ADDRESS(212+3,BK$2+1))),"diff", MAX(INDIRECT(ADDRESS(212+3,BK$2+1,,,"Instances") &amp; ":" &amp; ADDRESS(212+3,BK$2+1)))-MIN(INDIRECT(ADDRESS(212+3,BK$2+1,,,"Instances") &amp; ":" &amp; ADDRESS(212+3,BK$2+1))))</f>
        <v>0</v>
      </c>
      <c r="BL217">
        <f>IFERROR(SMALL(BK5:BK343,ROW()-ROW($BL$5)+1),"")</f>
        <v>0</v>
      </c>
      <c r="BN217">
        <f>IFERROR(SUM(BL5:BL217),"")</f>
        <v>0</v>
      </c>
      <c r="BO217" cm="1">
        <f t="array" ref="BO217">_xlfn.SWITCH(Charts!$B$3,"average", AVERAGE(INDIRECT(ADDRESS(212+3,BO$2+1,,,"Instances") &amp; ":" &amp; ADDRESS(212+3,BO$2+1))),"median", MEDIAN(INDIRECT(ADDRESS(212+3,BO$2+1,,,"Instances") &amp; ":" &amp; ADDRESS(212+3,BO$2+1))),"min", MIN(INDIRECT(ADDRESS(212+3,BO$2+1,,,"Instances") &amp; ":" &amp; ADDRESS(212+3,BO$2+1))),"max", MAX(INDIRECT(ADDRESS(212+3,BO$2+1,,,"Instances") &amp; ":" &amp; ADDRESS(212+3,BO$2+1))),"diff", MAX(INDIRECT(ADDRESS(212+3,BO$2+1,,,"Instances") &amp; ":" &amp; ADDRESS(212+3,BO$2+1)))-MIN(INDIRECT(ADDRESS(212+3,BO$2+1,,,"Instances") &amp; ":" &amp; ADDRESS(212+3,BO$2+1))))</f>
        <v>0</v>
      </c>
      <c r="BP217">
        <f>IFERROR(SMALL(BO5:BO343,ROW()-ROW($BP$5)+1),"")</f>
        <v>0</v>
      </c>
      <c r="BR217">
        <f>IFERROR(SUM(BP5:BP217),"")</f>
        <v>0</v>
      </c>
      <c r="BU217">
        <f>IF(Charts!$B$3="none",E1919,IF(AM1919="",NA(),AM1919))</f>
        <v>0</v>
      </c>
      <c r="BV217">
        <f>IF(Charts!$B$3="none",F1919,IF(AN1919="",NA(),AN1919))</f>
        <v>0</v>
      </c>
      <c r="BW217">
        <f>IF(Charts!$B$3="none",G1919,IF(AO1919="",NA(),AO1919))</f>
        <v>0</v>
      </c>
      <c r="BX217">
        <f>IF(Charts!$B$3="none",H1919,IF(AP1919="",NA(),AP1919))</f>
        <v>0</v>
      </c>
      <c r="BY217">
        <f>IF(Charts!$B$3="none",I1919,IF(AQ1919="",NA(),AQ1919))</f>
        <v>0</v>
      </c>
      <c r="BZ217">
        <f>IF(Charts!$B$3="none",J1919,IF(AR1919="",NA(),AR1919))</f>
        <v>0</v>
      </c>
      <c r="CA217">
        <f>IF(Charts!$B$3="none",K1919,IF(AS1919="",NA(),AS1919))</f>
        <v>0</v>
      </c>
      <c r="CB217">
        <f>IF(Charts!$B$3="none",L1919,IF(AT1919="",NA(),AT1919))</f>
        <v>0</v>
      </c>
      <c r="CC217">
        <f>IF(Charts!$B$3="none",M1919,IF(AU1919="",NA(),AU1919))</f>
        <v>0</v>
      </c>
      <c r="CD217">
        <f>IF(Charts!$B$3="none",N1919,IF(AV1919="",NA(),AV1919))</f>
        <v>0</v>
      </c>
      <c r="CE217">
        <f>IF(Charts!$B$3="none",O1919,IF(AW1919="",NA(),AW1919))</f>
        <v>0</v>
      </c>
      <c r="CF217">
        <f>IF(Charts!$B$3="none",P1919,IF(AX1919="",NA(),AX1919))</f>
        <v>0</v>
      </c>
      <c r="CG217">
        <f>IF(Charts!$B$3="none",Q1919,IF(AY1919="",NA(),AY1919))</f>
        <v>0</v>
      </c>
      <c r="CH217">
        <f>IF(Charts!$B$3="none",R1919,IF(AZ1919="",NA(),AZ1919))</f>
        <v>0</v>
      </c>
      <c r="CI217">
        <f>IF(Charts!$B$3="none",S1919,IF(BA1919="",NA(),BA1919))</f>
        <v>0</v>
      </c>
      <c r="CJ217">
        <f>IF(Charts!$B$3="none",T1919,IF(BB1919="",NA(),BB1919))</f>
        <v>0</v>
      </c>
      <c r="CK217">
        <f>IF(Charts!$B$3="none",U1919,IF(BC1919="",NA(),BC1919))</f>
        <v>0</v>
      </c>
      <c r="CL217">
        <f>IF(Charts!$B$3="none",V1919,IF(BD1919="",NA(),BD1919))</f>
        <v>0</v>
      </c>
      <c r="CM217">
        <f>IF(Charts!$B$3="none",W1919,IF(BE1919="",NA(),BE1919))</f>
        <v>0</v>
      </c>
      <c r="CN217">
        <f>IF(Charts!$B$3="none",X1919,IF(BF1919="",NA(),BF1919))</f>
        <v>0</v>
      </c>
      <c r="CO217">
        <f>IF(Charts!$B$3="none",Y1919,IF(BG1919="",NA(),BG1919))</f>
        <v>0</v>
      </c>
      <c r="CP217">
        <f>IF(Charts!$B$3="none",Z1919,IF(BH1919="",NA(),BH1919))</f>
        <v>0</v>
      </c>
      <c r="CQ217">
        <f>IF(Charts!$B$3="none",AA1919,IF(BI1919="",NA(),BI1919))</f>
        <v>0</v>
      </c>
      <c r="CR217">
        <f>IF(Charts!$B$3="none",AB1919,IF(BJ1919="",NA(),BJ1919))</f>
        <v>0</v>
      </c>
      <c r="CS217">
        <f>IF(Charts!$B$3="none",AC1919,IF(BK1919="",NA(),BK1919))</f>
        <v>0</v>
      </c>
      <c r="CT217">
        <f>IF(Charts!$B$3="none",AD1919,IF(BL1919="",NA(),BL1919))</f>
        <v>0</v>
      </c>
      <c r="CU217">
        <f>IF(Charts!$B$3="none",AE1919,IF(BM1919="",NA(),BM1919))</f>
        <v>0</v>
      </c>
      <c r="CV217">
        <f>IF(Charts!$B$3="none",AF1919,IF(BN1919="",NA(),BN1919))</f>
        <v>0</v>
      </c>
      <c r="CW217">
        <f>IF(Charts!$B$3="none",AG1919,IF(BO1919="",NA(),BO1919))</f>
        <v>0</v>
      </c>
      <c r="CX217">
        <f>IF(Charts!$B$3="none",AH1919,IF(BP1919="",NA(),BP1919))</f>
        <v>0</v>
      </c>
      <c r="CY217">
        <f>IF(Charts!$B$3="none",AI1919,IF(BQ1919="",NA(),BQ1919))</f>
        <v>0</v>
      </c>
      <c r="CZ217">
        <f>IF(Charts!$B$3="none",AJ1919,IF(BR1919="",NA(),BR1919))</f>
        <v>0</v>
      </c>
    </row>
    <row r="218" spans="4:104">
      <c r="D218">
        <v>214</v>
      </c>
      <c r="E218">
        <f>IF(INDIRECT(ADDRESS($D218+2,E$2+1,,,"Instances"))="","",INDIRECT(ADDRESS($D218+2,E$2+1,,,"Instances")))</f>
        <v>0</v>
      </c>
      <c r="F218">
        <f>IFERROR(SMALL(E5:E343,ROW()-ROW($F$5)+1),"")</f>
        <v>0</v>
      </c>
      <c r="H218">
        <f>IFERROR(SUM(F5:F218),"")</f>
        <v>0</v>
      </c>
      <c r="I218">
        <f>IF(INDIRECT(ADDRESS($D218+2,I$2+1,,,"Instances"))="","",INDIRECT(ADDRESS($D218+2,I$2+1,,,"Instances")))</f>
        <v>0</v>
      </c>
      <c r="J218">
        <f>IFERROR(SMALL(I5:I343,ROW()-ROW($J$5)+1),"")</f>
        <v>0</v>
      </c>
      <c r="L218">
        <f>IFERROR(SUM(J5:J218),"")</f>
        <v>0</v>
      </c>
      <c r="M218">
        <f>IF(INDIRECT(ADDRESS($D218+2,M$2+1,,,"Instances"))="","",INDIRECT(ADDRESS($D218+2,M$2+1,,,"Instances")))</f>
        <v>0</v>
      </c>
      <c r="N218">
        <f>IFERROR(SMALL(M5:M343,ROW()-ROW($N$5)+1),"")</f>
        <v>0</v>
      </c>
      <c r="P218">
        <f>IFERROR(SUM(N5:N218),"")</f>
        <v>0</v>
      </c>
      <c r="Q218">
        <f>IF(INDIRECT(ADDRESS($D218+2,Q$2+1,,,"Instances"))="","",INDIRECT(ADDRESS($D218+2,Q$2+1,,,"Instances")))</f>
        <v>0</v>
      </c>
      <c r="R218">
        <f>IFERROR(SMALL(Q5:Q343,ROW()-ROW($R$5)+1),"")</f>
        <v>0</v>
      </c>
      <c r="T218">
        <f>IFERROR(SUM(R5:R218),"")</f>
        <v>0</v>
      </c>
      <c r="U218">
        <f>IF(INDIRECT(ADDRESS($D218+2,U$2+1,,,"Instances"))="","",INDIRECT(ADDRESS($D218+2,U$2+1,,,"Instances")))</f>
        <v>0</v>
      </c>
      <c r="V218">
        <f>IFERROR(SMALL(U5:U343,ROW()-ROW($V$5)+1),"")</f>
        <v>0</v>
      </c>
      <c r="X218">
        <f>IFERROR(SUM(V5:V218),"")</f>
        <v>0</v>
      </c>
      <c r="Y218">
        <f>IF(INDIRECT(ADDRESS($D218+2,Y$2+1,,,"Instances"))="","",INDIRECT(ADDRESS($D218+2,Y$2+1,,,"Instances")))</f>
        <v>0</v>
      </c>
      <c r="Z218">
        <f>IFERROR(SMALL(Y5:Y343,ROW()-ROW($Z$5)+1),"")</f>
        <v>0</v>
      </c>
      <c r="AB218">
        <f>IFERROR(SUM(Z5:Z218),"")</f>
        <v>0</v>
      </c>
      <c r="AC218">
        <f>IF(INDIRECT(ADDRESS($D218+2,AC$2+1,,,"Instances"))="","",INDIRECT(ADDRESS($D218+2,AC$2+1,,,"Instances")))</f>
        <v>0</v>
      </c>
      <c r="AD218">
        <f>IFERROR(SMALL(AC5:AC343,ROW()-ROW($AD$5)+1),"")</f>
        <v>0</v>
      </c>
      <c r="AF218">
        <f>IFERROR(SUM(AD5:AD218),"")</f>
        <v>0</v>
      </c>
      <c r="AG218">
        <f>IF(INDIRECT(ADDRESS($D218+2,AG$2+1,,,"Instances"))="","",INDIRECT(ADDRESS($D218+2,AG$2+1,,,"Instances")))</f>
        <v>0</v>
      </c>
      <c r="AH218">
        <f>IFERROR(SMALL(AG5:AG343,ROW()-ROW($AH$5)+1),"")</f>
        <v>0</v>
      </c>
      <c r="AJ218">
        <f>IFERROR(SUM(AH5:AH218),"")</f>
        <v>0</v>
      </c>
      <c r="AL218">
        <v>214</v>
      </c>
      <c r="AM218" cm="1">
        <f t="array" ref="AM218">_xlfn.SWITCH(Charts!$B$3,"average", AVERAGE(INDIRECT(ADDRESS(213+3,AM$2+1,,,"Instances") &amp; ":" &amp; ADDRESS(213+3,AM$2+1))),"median", MEDIAN(INDIRECT(ADDRESS(213+3,AM$2+1,,,"Instances") &amp; ":" &amp; ADDRESS(213+3,AM$2+1))),"min", MIN(INDIRECT(ADDRESS(213+3,AM$2+1,,,"Instances") &amp; ":" &amp; ADDRESS(213+3,AM$2+1))),"max", MAX(INDIRECT(ADDRESS(213+3,AM$2+1,,,"Instances") &amp; ":" &amp; ADDRESS(213+3,AM$2+1))),"diff", MAX(INDIRECT(ADDRESS(213+3,AM$2+1,,,"Instances") &amp; ":" &amp; ADDRESS(213+3,AM$2+1)))-MIN(INDIRECT(ADDRESS(213+3,AM$2+1,,,"Instances") &amp; ":" &amp; ADDRESS(213+3,AM$2+1))))</f>
        <v>0</v>
      </c>
      <c r="AN218">
        <f>IFERROR(SMALL(AM5:AM343,ROW()-ROW($AN$5)+1),"")</f>
        <v>0</v>
      </c>
      <c r="AP218">
        <f>IFERROR(SUM(AN5:AN218),"")</f>
        <v>0</v>
      </c>
      <c r="AQ218" cm="1">
        <f t="array" ref="AQ218">_xlfn.SWITCH(Charts!$B$3,"average", AVERAGE(INDIRECT(ADDRESS(213+3,AQ$2+1,,,"Instances") &amp; ":" &amp; ADDRESS(213+3,AQ$2+1))),"median", MEDIAN(INDIRECT(ADDRESS(213+3,AQ$2+1,,,"Instances") &amp; ":" &amp; ADDRESS(213+3,AQ$2+1))),"min", MIN(INDIRECT(ADDRESS(213+3,AQ$2+1,,,"Instances") &amp; ":" &amp; ADDRESS(213+3,AQ$2+1))),"max", MAX(INDIRECT(ADDRESS(213+3,AQ$2+1,,,"Instances") &amp; ":" &amp; ADDRESS(213+3,AQ$2+1))),"diff", MAX(INDIRECT(ADDRESS(213+3,AQ$2+1,,,"Instances") &amp; ":" &amp; ADDRESS(213+3,AQ$2+1)))-MIN(INDIRECT(ADDRESS(213+3,AQ$2+1,,,"Instances") &amp; ":" &amp; ADDRESS(213+3,AQ$2+1))))</f>
        <v>0</v>
      </c>
      <c r="AR218">
        <f>IFERROR(SMALL(AQ5:AQ343,ROW()-ROW($AR$5)+1),"")</f>
        <v>0</v>
      </c>
      <c r="AT218">
        <f>IFERROR(SUM(AR5:AR218),"")</f>
        <v>0</v>
      </c>
      <c r="AU218" cm="1">
        <f t="array" ref="AU218">_xlfn.SWITCH(Charts!$B$3,"average", AVERAGE(INDIRECT(ADDRESS(213+3,AU$2+1,,,"Instances") &amp; ":" &amp; ADDRESS(213+3,AU$2+1))),"median", MEDIAN(INDIRECT(ADDRESS(213+3,AU$2+1,,,"Instances") &amp; ":" &amp; ADDRESS(213+3,AU$2+1))),"min", MIN(INDIRECT(ADDRESS(213+3,AU$2+1,,,"Instances") &amp; ":" &amp; ADDRESS(213+3,AU$2+1))),"max", MAX(INDIRECT(ADDRESS(213+3,AU$2+1,,,"Instances") &amp; ":" &amp; ADDRESS(213+3,AU$2+1))),"diff", MAX(INDIRECT(ADDRESS(213+3,AU$2+1,,,"Instances") &amp; ":" &amp; ADDRESS(213+3,AU$2+1)))-MIN(INDIRECT(ADDRESS(213+3,AU$2+1,,,"Instances") &amp; ":" &amp; ADDRESS(213+3,AU$2+1))))</f>
        <v>0</v>
      </c>
      <c r="AV218">
        <f>IFERROR(SMALL(AU5:AU343,ROW()-ROW($AV$5)+1),"")</f>
        <v>0</v>
      </c>
      <c r="AX218">
        <f>IFERROR(SUM(AV5:AV218),"")</f>
        <v>0</v>
      </c>
      <c r="AY218" cm="1">
        <f t="array" ref="AY218">_xlfn.SWITCH(Charts!$B$3,"average", AVERAGE(INDIRECT(ADDRESS(213+3,AY$2+1,,,"Instances") &amp; ":" &amp; ADDRESS(213+3,AY$2+1))),"median", MEDIAN(INDIRECT(ADDRESS(213+3,AY$2+1,,,"Instances") &amp; ":" &amp; ADDRESS(213+3,AY$2+1))),"min", MIN(INDIRECT(ADDRESS(213+3,AY$2+1,,,"Instances") &amp; ":" &amp; ADDRESS(213+3,AY$2+1))),"max", MAX(INDIRECT(ADDRESS(213+3,AY$2+1,,,"Instances") &amp; ":" &amp; ADDRESS(213+3,AY$2+1))),"diff", MAX(INDIRECT(ADDRESS(213+3,AY$2+1,,,"Instances") &amp; ":" &amp; ADDRESS(213+3,AY$2+1)))-MIN(INDIRECT(ADDRESS(213+3,AY$2+1,,,"Instances") &amp; ":" &amp; ADDRESS(213+3,AY$2+1))))</f>
        <v>0</v>
      </c>
      <c r="AZ218">
        <f>IFERROR(SMALL(AY5:AY343,ROW()-ROW($AZ$5)+1),"")</f>
        <v>0</v>
      </c>
      <c r="BB218">
        <f>IFERROR(SUM(AZ5:AZ218),"")</f>
        <v>0</v>
      </c>
      <c r="BC218" cm="1">
        <f t="array" ref="BC218">_xlfn.SWITCH(Charts!$B$3,"average", AVERAGE(INDIRECT(ADDRESS(213+3,BC$2+1,,,"Instances") &amp; ":" &amp; ADDRESS(213+3,BC$2+1))),"median", MEDIAN(INDIRECT(ADDRESS(213+3,BC$2+1,,,"Instances") &amp; ":" &amp; ADDRESS(213+3,BC$2+1))),"min", MIN(INDIRECT(ADDRESS(213+3,BC$2+1,,,"Instances") &amp; ":" &amp; ADDRESS(213+3,BC$2+1))),"max", MAX(INDIRECT(ADDRESS(213+3,BC$2+1,,,"Instances") &amp; ":" &amp; ADDRESS(213+3,BC$2+1))),"diff", MAX(INDIRECT(ADDRESS(213+3,BC$2+1,,,"Instances") &amp; ":" &amp; ADDRESS(213+3,BC$2+1)))-MIN(INDIRECT(ADDRESS(213+3,BC$2+1,,,"Instances") &amp; ":" &amp; ADDRESS(213+3,BC$2+1))))</f>
        <v>0</v>
      </c>
      <c r="BD218">
        <f>IFERROR(SMALL(BC5:BC343,ROW()-ROW($BD$5)+1),"")</f>
        <v>0</v>
      </c>
      <c r="BF218">
        <f>IFERROR(SUM(BD5:BD218),"")</f>
        <v>0</v>
      </c>
      <c r="BG218" cm="1">
        <f t="array" ref="BG218">_xlfn.SWITCH(Charts!$B$3,"average", AVERAGE(INDIRECT(ADDRESS(213+3,BG$2+1,,,"Instances") &amp; ":" &amp; ADDRESS(213+3,BG$2+1))),"median", MEDIAN(INDIRECT(ADDRESS(213+3,BG$2+1,,,"Instances") &amp; ":" &amp; ADDRESS(213+3,BG$2+1))),"min", MIN(INDIRECT(ADDRESS(213+3,BG$2+1,,,"Instances") &amp; ":" &amp; ADDRESS(213+3,BG$2+1))),"max", MAX(INDIRECT(ADDRESS(213+3,BG$2+1,,,"Instances") &amp; ":" &amp; ADDRESS(213+3,BG$2+1))),"diff", MAX(INDIRECT(ADDRESS(213+3,BG$2+1,,,"Instances") &amp; ":" &amp; ADDRESS(213+3,BG$2+1)))-MIN(INDIRECT(ADDRESS(213+3,BG$2+1,,,"Instances") &amp; ":" &amp; ADDRESS(213+3,BG$2+1))))</f>
        <v>0</v>
      </c>
      <c r="BH218">
        <f>IFERROR(SMALL(BG5:BG343,ROW()-ROW($BH$5)+1),"")</f>
        <v>0</v>
      </c>
      <c r="BJ218">
        <f>IFERROR(SUM(BH5:BH218),"")</f>
        <v>0</v>
      </c>
      <c r="BK218" cm="1">
        <f t="array" ref="BK218">_xlfn.SWITCH(Charts!$B$3,"average", AVERAGE(INDIRECT(ADDRESS(213+3,BK$2+1,,,"Instances") &amp; ":" &amp; ADDRESS(213+3,BK$2+1))),"median", MEDIAN(INDIRECT(ADDRESS(213+3,BK$2+1,,,"Instances") &amp; ":" &amp; ADDRESS(213+3,BK$2+1))),"min", MIN(INDIRECT(ADDRESS(213+3,BK$2+1,,,"Instances") &amp; ":" &amp; ADDRESS(213+3,BK$2+1))),"max", MAX(INDIRECT(ADDRESS(213+3,BK$2+1,,,"Instances") &amp; ":" &amp; ADDRESS(213+3,BK$2+1))),"diff", MAX(INDIRECT(ADDRESS(213+3,BK$2+1,,,"Instances") &amp; ":" &amp; ADDRESS(213+3,BK$2+1)))-MIN(INDIRECT(ADDRESS(213+3,BK$2+1,,,"Instances") &amp; ":" &amp; ADDRESS(213+3,BK$2+1))))</f>
        <v>0</v>
      </c>
      <c r="BL218">
        <f>IFERROR(SMALL(BK5:BK343,ROW()-ROW($BL$5)+1),"")</f>
        <v>0</v>
      </c>
      <c r="BN218">
        <f>IFERROR(SUM(BL5:BL218),"")</f>
        <v>0</v>
      </c>
      <c r="BO218" cm="1">
        <f t="array" ref="BO218">_xlfn.SWITCH(Charts!$B$3,"average", AVERAGE(INDIRECT(ADDRESS(213+3,BO$2+1,,,"Instances") &amp; ":" &amp; ADDRESS(213+3,BO$2+1))),"median", MEDIAN(INDIRECT(ADDRESS(213+3,BO$2+1,,,"Instances") &amp; ":" &amp; ADDRESS(213+3,BO$2+1))),"min", MIN(INDIRECT(ADDRESS(213+3,BO$2+1,,,"Instances") &amp; ":" &amp; ADDRESS(213+3,BO$2+1))),"max", MAX(INDIRECT(ADDRESS(213+3,BO$2+1,,,"Instances") &amp; ":" &amp; ADDRESS(213+3,BO$2+1))),"diff", MAX(INDIRECT(ADDRESS(213+3,BO$2+1,,,"Instances") &amp; ":" &amp; ADDRESS(213+3,BO$2+1)))-MIN(INDIRECT(ADDRESS(213+3,BO$2+1,,,"Instances") &amp; ":" &amp; ADDRESS(213+3,BO$2+1))))</f>
        <v>0</v>
      </c>
      <c r="BP218">
        <f>IFERROR(SMALL(BO5:BO343,ROW()-ROW($BP$5)+1),"")</f>
        <v>0</v>
      </c>
      <c r="BR218">
        <f>IFERROR(SUM(BP5:BP218),"")</f>
        <v>0</v>
      </c>
      <c r="BU218">
        <f>IF(Charts!$B$3="none",E1920,IF(AM1920="",NA(),AM1920))</f>
        <v>0</v>
      </c>
      <c r="BV218">
        <f>IF(Charts!$B$3="none",F1920,IF(AN1920="",NA(),AN1920))</f>
        <v>0</v>
      </c>
      <c r="BW218">
        <f>IF(Charts!$B$3="none",G1920,IF(AO1920="",NA(),AO1920))</f>
        <v>0</v>
      </c>
      <c r="BX218">
        <f>IF(Charts!$B$3="none",H1920,IF(AP1920="",NA(),AP1920))</f>
        <v>0</v>
      </c>
      <c r="BY218">
        <f>IF(Charts!$B$3="none",I1920,IF(AQ1920="",NA(),AQ1920))</f>
        <v>0</v>
      </c>
      <c r="BZ218">
        <f>IF(Charts!$B$3="none",J1920,IF(AR1920="",NA(),AR1920))</f>
        <v>0</v>
      </c>
      <c r="CA218">
        <f>IF(Charts!$B$3="none",K1920,IF(AS1920="",NA(),AS1920))</f>
        <v>0</v>
      </c>
      <c r="CB218">
        <f>IF(Charts!$B$3="none",L1920,IF(AT1920="",NA(),AT1920))</f>
        <v>0</v>
      </c>
      <c r="CC218">
        <f>IF(Charts!$B$3="none",M1920,IF(AU1920="",NA(),AU1920))</f>
        <v>0</v>
      </c>
      <c r="CD218">
        <f>IF(Charts!$B$3="none",N1920,IF(AV1920="",NA(),AV1920))</f>
        <v>0</v>
      </c>
      <c r="CE218">
        <f>IF(Charts!$B$3="none",O1920,IF(AW1920="",NA(),AW1920))</f>
        <v>0</v>
      </c>
      <c r="CF218">
        <f>IF(Charts!$B$3="none",P1920,IF(AX1920="",NA(),AX1920))</f>
        <v>0</v>
      </c>
      <c r="CG218">
        <f>IF(Charts!$B$3="none",Q1920,IF(AY1920="",NA(),AY1920))</f>
        <v>0</v>
      </c>
      <c r="CH218">
        <f>IF(Charts!$B$3="none",R1920,IF(AZ1920="",NA(),AZ1920))</f>
        <v>0</v>
      </c>
      <c r="CI218">
        <f>IF(Charts!$B$3="none",S1920,IF(BA1920="",NA(),BA1920))</f>
        <v>0</v>
      </c>
      <c r="CJ218">
        <f>IF(Charts!$B$3="none",T1920,IF(BB1920="",NA(),BB1920))</f>
        <v>0</v>
      </c>
      <c r="CK218">
        <f>IF(Charts!$B$3="none",U1920,IF(BC1920="",NA(),BC1920))</f>
        <v>0</v>
      </c>
      <c r="CL218">
        <f>IF(Charts!$B$3="none",V1920,IF(BD1920="",NA(),BD1920))</f>
        <v>0</v>
      </c>
      <c r="CM218">
        <f>IF(Charts!$B$3="none",W1920,IF(BE1920="",NA(),BE1920))</f>
        <v>0</v>
      </c>
      <c r="CN218">
        <f>IF(Charts!$B$3="none",X1920,IF(BF1920="",NA(),BF1920))</f>
        <v>0</v>
      </c>
      <c r="CO218">
        <f>IF(Charts!$B$3="none",Y1920,IF(BG1920="",NA(),BG1920))</f>
        <v>0</v>
      </c>
      <c r="CP218">
        <f>IF(Charts!$B$3="none",Z1920,IF(BH1920="",NA(),BH1920))</f>
        <v>0</v>
      </c>
      <c r="CQ218">
        <f>IF(Charts!$B$3="none",AA1920,IF(BI1920="",NA(),BI1920))</f>
        <v>0</v>
      </c>
      <c r="CR218">
        <f>IF(Charts!$B$3="none",AB1920,IF(BJ1920="",NA(),BJ1920))</f>
        <v>0</v>
      </c>
      <c r="CS218">
        <f>IF(Charts!$B$3="none",AC1920,IF(BK1920="",NA(),BK1920))</f>
        <v>0</v>
      </c>
      <c r="CT218">
        <f>IF(Charts!$B$3="none",AD1920,IF(BL1920="",NA(),BL1920))</f>
        <v>0</v>
      </c>
      <c r="CU218">
        <f>IF(Charts!$B$3="none",AE1920,IF(BM1920="",NA(),BM1920))</f>
        <v>0</v>
      </c>
      <c r="CV218">
        <f>IF(Charts!$B$3="none",AF1920,IF(BN1920="",NA(),BN1920))</f>
        <v>0</v>
      </c>
      <c r="CW218">
        <f>IF(Charts!$B$3="none",AG1920,IF(BO1920="",NA(),BO1920))</f>
        <v>0</v>
      </c>
      <c r="CX218">
        <f>IF(Charts!$B$3="none",AH1920,IF(BP1920="",NA(),BP1920))</f>
        <v>0</v>
      </c>
      <c r="CY218">
        <f>IF(Charts!$B$3="none",AI1920,IF(BQ1920="",NA(),BQ1920))</f>
        <v>0</v>
      </c>
      <c r="CZ218">
        <f>IF(Charts!$B$3="none",AJ1920,IF(BR1920="",NA(),BR1920))</f>
        <v>0</v>
      </c>
    </row>
    <row r="219" spans="4:104">
      <c r="D219">
        <v>215</v>
      </c>
      <c r="E219">
        <f>IF(INDIRECT(ADDRESS($D219+2,E$2+1,,,"Instances"))="","",INDIRECT(ADDRESS($D219+2,E$2+1,,,"Instances")))</f>
        <v>0</v>
      </c>
      <c r="F219">
        <f>IFERROR(SMALL(E5:E343,ROW()-ROW($F$5)+1),"")</f>
        <v>0</v>
      </c>
      <c r="H219">
        <f>IFERROR(SUM(F5:F219),"")</f>
        <v>0</v>
      </c>
      <c r="I219">
        <f>IF(INDIRECT(ADDRESS($D219+2,I$2+1,,,"Instances"))="","",INDIRECT(ADDRESS($D219+2,I$2+1,,,"Instances")))</f>
        <v>0</v>
      </c>
      <c r="J219">
        <f>IFERROR(SMALL(I5:I343,ROW()-ROW($J$5)+1),"")</f>
        <v>0</v>
      </c>
      <c r="L219">
        <f>IFERROR(SUM(J5:J219),"")</f>
        <v>0</v>
      </c>
      <c r="M219">
        <f>IF(INDIRECT(ADDRESS($D219+2,M$2+1,,,"Instances"))="","",INDIRECT(ADDRESS($D219+2,M$2+1,,,"Instances")))</f>
        <v>0</v>
      </c>
      <c r="N219">
        <f>IFERROR(SMALL(M5:M343,ROW()-ROW($N$5)+1),"")</f>
        <v>0</v>
      </c>
      <c r="P219">
        <f>IFERROR(SUM(N5:N219),"")</f>
        <v>0</v>
      </c>
      <c r="Q219">
        <f>IF(INDIRECT(ADDRESS($D219+2,Q$2+1,,,"Instances"))="","",INDIRECT(ADDRESS($D219+2,Q$2+1,,,"Instances")))</f>
        <v>0</v>
      </c>
      <c r="R219">
        <f>IFERROR(SMALL(Q5:Q343,ROW()-ROW($R$5)+1),"")</f>
        <v>0</v>
      </c>
      <c r="T219">
        <f>IFERROR(SUM(R5:R219),"")</f>
        <v>0</v>
      </c>
      <c r="U219">
        <f>IF(INDIRECT(ADDRESS($D219+2,U$2+1,,,"Instances"))="","",INDIRECT(ADDRESS($D219+2,U$2+1,,,"Instances")))</f>
        <v>0</v>
      </c>
      <c r="V219">
        <f>IFERROR(SMALL(U5:U343,ROW()-ROW($V$5)+1),"")</f>
        <v>0</v>
      </c>
      <c r="X219">
        <f>IFERROR(SUM(V5:V219),"")</f>
        <v>0</v>
      </c>
      <c r="Y219">
        <f>IF(INDIRECT(ADDRESS($D219+2,Y$2+1,,,"Instances"))="","",INDIRECT(ADDRESS($D219+2,Y$2+1,,,"Instances")))</f>
        <v>0</v>
      </c>
      <c r="Z219">
        <f>IFERROR(SMALL(Y5:Y343,ROW()-ROW($Z$5)+1),"")</f>
        <v>0</v>
      </c>
      <c r="AB219">
        <f>IFERROR(SUM(Z5:Z219),"")</f>
        <v>0</v>
      </c>
      <c r="AC219">
        <f>IF(INDIRECT(ADDRESS($D219+2,AC$2+1,,,"Instances"))="","",INDIRECT(ADDRESS($D219+2,AC$2+1,,,"Instances")))</f>
        <v>0</v>
      </c>
      <c r="AD219">
        <f>IFERROR(SMALL(AC5:AC343,ROW()-ROW($AD$5)+1),"")</f>
        <v>0</v>
      </c>
      <c r="AF219">
        <f>IFERROR(SUM(AD5:AD219),"")</f>
        <v>0</v>
      </c>
      <c r="AG219">
        <f>IF(INDIRECT(ADDRESS($D219+2,AG$2+1,,,"Instances"))="","",INDIRECT(ADDRESS($D219+2,AG$2+1,,,"Instances")))</f>
        <v>0</v>
      </c>
      <c r="AH219">
        <f>IFERROR(SMALL(AG5:AG343,ROW()-ROW($AH$5)+1),"")</f>
        <v>0</v>
      </c>
      <c r="AJ219">
        <f>IFERROR(SUM(AH5:AH219),"")</f>
        <v>0</v>
      </c>
      <c r="AL219">
        <v>215</v>
      </c>
      <c r="AM219" cm="1">
        <f t="array" ref="AM219">_xlfn.SWITCH(Charts!$B$3,"average", AVERAGE(INDIRECT(ADDRESS(214+3,AM$2+1,,,"Instances") &amp; ":" &amp; ADDRESS(214+3,AM$2+1))),"median", MEDIAN(INDIRECT(ADDRESS(214+3,AM$2+1,,,"Instances") &amp; ":" &amp; ADDRESS(214+3,AM$2+1))),"min", MIN(INDIRECT(ADDRESS(214+3,AM$2+1,,,"Instances") &amp; ":" &amp; ADDRESS(214+3,AM$2+1))),"max", MAX(INDIRECT(ADDRESS(214+3,AM$2+1,,,"Instances") &amp; ":" &amp; ADDRESS(214+3,AM$2+1))),"diff", MAX(INDIRECT(ADDRESS(214+3,AM$2+1,,,"Instances") &amp; ":" &amp; ADDRESS(214+3,AM$2+1)))-MIN(INDIRECT(ADDRESS(214+3,AM$2+1,,,"Instances") &amp; ":" &amp; ADDRESS(214+3,AM$2+1))))</f>
        <v>0</v>
      </c>
      <c r="AN219">
        <f>IFERROR(SMALL(AM5:AM343,ROW()-ROW($AN$5)+1),"")</f>
        <v>0</v>
      </c>
      <c r="AP219">
        <f>IFERROR(SUM(AN5:AN219),"")</f>
        <v>0</v>
      </c>
      <c r="AQ219" cm="1">
        <f t="array" ref="AQ219">_xlfn.SWITCH(Charts!$B$3,"average", AVERAGE(INDIRECT(ADDRESS(214+3,AQ$2+1,,,"Instances") &amp; ":" &amp; ADDRESS(214+3,AQ$2+1))),"median", MEDIAN(INDIRECT(ADDRESS(214+3,AQ$2+1,,,"Instances") &amp; ":" &amp; ADDRESS(214+3,AQ$2+1))),"min", MIN(INDIRECT(ADDRESS(214+3,AQ$2+1,,,"Instances") &amp; ":" &amp; ADDRESS(214+3,AQ$2+1))),"max", MAX(INDIRECT(ADDRESS(214+3,AQ$2+1,,,"Instances") &amp; ":" &amp; ADDRESS(214+3,AQ$2+1))),"diff", MAX(INDIRECT(ADDRESS(214+3,AQ$2+1,,,"Instances") &amp; ":" &amp; ADDRESS(214+3,AQ$2+1)))-MIN(INDIRECT(ADDRESS(214+3,AQ$2+1,,,"Instances") &amp; ":" &amp; ADDRESS(214+3,AQ$2+1))))</f>
        <v>0</v>
      </c>
      <c r="AR219">
        <f>IFERROR(SMALL(AQ5:AQ343,ROW()-ROW($AR$5)+1),"")</f>
        <v>0</v>
      </c>
      <c r="AT219">
        <f>IFERROR(SUM(AR5:AR219),"")</f>
        <v>0</v>
      </c>
      <c r="AU219" cm="1">
        <f t="array" ref="AU219">_xlfn.SWITCH(Charts!$B$3,"average", AVERAGE(INDIRECT(ADDRESS(214+3,AU$2+1,,,"Instances") &amp; ":" &amp; ADDRESS(214+3,AU$2+1))),"median", MEDIAN(INDIRECT(ADDRESS(214+3,AU$2+1,,,"Instances") &amp; ":" &amp; ADDRESS(214+3,AU$2+1))),"min", MIN(INDIRECT(ADDRESS(214+3,AU$2+1,,,"Instances") &amp; ":" &amp; ADDRESS(214+3,AU$2+1))),"max", MAX(INDIRECT(ADDRESS(214+3,AU$2+1,,,"Instances") &amp; ":" &amp; ADDRESS(214+3,AU$2+1))),"diff", MAX(INDIRECT(ADDRESS(214+3,AU$2+1,,,"Instances") &amp; ":" &amp; ADDRESS(214+3,AU$2+1)))-MIN(INDIRECT(ADDRESS(214+3,AU$2+1,,,"Instances") &amp; ":" &amp; ADDRESS(214+3,AU$2+1))))</f>
        <v>0</v>
      </c>
      <c r="AV219">
        <f>IFERROR(SMALL(AU5:AU343,ROW()-ROW($AV$5)+1),"")</f>
        <v>0</v>
      </c>
      <c r="AX219">
        <f>IFERROR(SUM(AV5:AV219),"")</f>
        <v>0</v>
      </c>
      <c r="AY219" cm="1">
        <f t="array" ref="AY219">_xlfn.SWITCH(Charts!$B$3,"average", AVERAGE(INDIRECT(ADDRESS(214+3,AY$2+1,,,"Instances") &amp; ":" &amp; ADDRESS(214+3,AY$2+1))),"median", MEDIAN(INDIRECT(ADDRESS(214+3,AY$2+1,,,"Instances") &amp; ":" &amp; ADDRESS(214+3,AY$2+1))),"min", MIN(INDIRECT(ADDRESS(214+3,AY$2+1,,,"Instances") &amp; ":" &amp; ADDRESS(214+3,AY$2+1))),"max", MAX(INDIRECT(ADDRESS(214+3,AY$2+1,,,"Instances") &amp; ":" &amp; ADDRESS(214+3,AY$2+1))),"diff", MAX(INDIRECT(ADDRESS(214+3,AY$2+1,,,"Instances") &amp; ":" &amp; ADDRESS(214+3,AY$2+1)))-MIN(INDIRECT(ADDRESS(214+3,AY$2+1,,,"Instances") &amp; ":" &amp; ADDRESS(214+3,AY$2+1))))</f>
        <v>0</v>
      </c>
      <c r="AZ219">
        <f>IFERROR(SMALL(AY5:AY343,ROW()-ROW($AZ$5)+1),"")</f>
        <v>0</v>
      </c>
      <c r="BB219">
        <f>IFERROR(SUM(AZ5:AZ219),"")</f>
        <v>0</v>
      </c>
      <c r="BC219" cm="1">
        <f t="array" ref="BC219">_xlfn.SWITCH(Charts!$B$3,"average", AVERAGE(INDIRECT(ADDRESS(214+3,BC$2+1,,,"Instances") &amp; ":" &amp; ADDRESS(214+3,BC$2+1))),"median", MEDIAN(INDIRECT(ADDRESS(214+3,BC$2+1,,,"Instances") &amp; ":" &amp; ADDRESS(214+3,BC$2+1))),"min", MIN(INDIRECT(ADDRESS(214+3,BC$2+1,,,"Instances") &amp; ":" &amp; ADDRESS(214+3,BC$2+1))),"max", MAX(INDIRECT(ADDRESS(214+3,BC$2+1,,,"Instances") &amp; ":" &amp; ADDRESS(214+3,BC$2+1))),"diff", MAX(INDIRECT(ADDRESS(214+3,BC$2+1,,,"Instances") &amp; ":" &amp; ADDRESS(214+3,BC$2+1)))-MIN(INDIRECT(ADDRESS(214+3,BC$2+1,,,"Instances") &amp; ":" &amp; ADDRESS(214+3,BC$2+1))))</f>
        <v>0</v>
      </c>
      <c r="BD219">
        <f>IFERROR(SMALL(BC5:BC343,ROW()-ROW($BD$5)+1),"")</f>
        <v>0</v>
      </c>
      <c r="BF219">
        <f>IFERROR(SUM(BD5:BD219),"")</f>
        <v>0</v>
      </c>
      <c r="BG219" cm="1">
        <f t="array" ref="BG219">_xlfn.SWITCH(Charts!$B$3,"average", AVERAGE(INDIRECT(ADDRESS(214+3,BG$2+1,,,"Instances") &amp; ":" &amp; ADDRESS(214+3,BG$2+1))),"median", MEDIAN(INDIRECT(ADDRESS(214+3,BG$2+1,,,"Instances") &amp; ":" &amp; ADDRESS(214+3,BG$2+1))),"min", MIN(INDIRECT(ADDRESS(214+3,BG$2+1,,,"Instances") &amp; ":" &amp; ADDRESS(214+3,BG$2+1))),"max", MAX(INDIRECT(ADDRESS(214+3,BG$2+1,,,"Instances") &amp; ":" &amp; ADDRESS(214+3,BG$2+1))),"diff", MAX(INDIRECT(ADDRESS(214+3,BG$2+1,,,"Instances") &amp; ":" &amp; ADDRESS(214+3,BG$2+1)))-MIN(INDIRECT(ADDRESS(214+3,BG$2+1,,,"Instances") &amp; ":" &amp; ADDRESS(214+3,BG$2+1))))</f>
        <v>0</v>
      </c>
      <c r="BH219">
        <f>IFERROR(SMALL(BG5:BG343,ROW()-ROW($BH$5)+1),"")</f>
        <v>0</v>
      </c>
      <c r="BJ219">
        <f>IFERROR(SUM(BH5:BH219),"")</f>
        <v>0</v>
      </c>
      <c r="BK219" cm="1">
        <f t="array" ref="BK219">_xlfn.SWITCH(Charts!$B$3,"average", AVERAGE(INDIRECT(ADDRESS(214+3,BK$2+1,,,"Instances") &amp; ":" &amp; ADDRESS(214+3,BK$2+1))),"median", MEDIAN(INDIRECT(ADDRESS(214+3,BK$2+1,,,"Instances") &amp; ":" &amp; ADDRESS(214+3,BK$2+1))),"min", MIN(INDIRECT(ADDRESS(214+3,BK$2+1,,,"Instances") &amp; ":" &amp; ADDRESS(214+3,BK$2+1))),"max", MAX(INDIRECT(ADDRESS(214+3,BK$2+1,,,"Instances") &amp; ":" &amp; ADDRESS(214+3,BK$2+1))),"diff", MAX(INDIRECT(ADDRESS(214+3,BK$2+1,,,"Instances") &amp; ":" &amp; ADDRESS(214+3,BK$2+1)))-MIN(INDIRECT(ADDRESS(214+3,BK$2+1,,,"Instances") &amp; ":" &amp; ADDRESS(214+3,BK$2+1))))</f>
        <v>0</v>
      </c>
      <c r="BL219">
        <f>IFERROR(SMALL(BK5:BK343,ROW()-ROW($BL$5)+1),"")</f>
        <v>0</v>
      </c>
      <c r="BN219">
        <f>IFERROR(SUM(BL5:BL219),"")</f>
        <v>0</v>
      </c>
      <c r="BO219" cm="1">
        <f t="array" ref="BO219">_xlfn.SWITCH(Charts!$B$3,"average", AVERAGE(INDIRECT(ADDRESS(214+3,BO$2+1,,,"Instances") &amp; ":" &amp; ADDRESS(214+3,BO$2+1))),"median", MEDIAN(INDIRECT(ADDRESS(214+3,BO$2+1,,,"Instances") &amp; ":" &amp; ADDRESS(214+3,BO$2+1))),"min", MIN(INDIRECT(ADDRESS(214+3,BO$2+1,,,"Instances") &amp; ":" &amp; ADDRESS(214+3,BO$2+1))),"max", MAX(INDIRECT(ADDRESS(214+3,BO$2+1,,,"Instances") &amp; ":" &amp; ADDRESS(214+3,BO$2+1))),"diff", MAX(INDIRECT(ADDRESS(214+3,BO$2+1,,,"Instances") &amp; ":" &amp; ADDRESS(214+3,BO$2+1)))-MIN(INDIRECT(ADDRESS(214+3,BO$2+1,,,"Instances") &amp; ":" &amp; ADDRESS(214+3,BO$2+1))))</f>
        <v>0</v>
      </c>
      <c r="BP219">
        <f>IFERROR(SMALL(BO5:BO343,ROW()-ROW($BP$5)+1),"")</f>
        <v>0</v>
      </c>
      <c r="BR219">
        <f>IFERROR(SUM(BP5:BP219),"")</f>
        <v>0</v>
      </c>
      <c r="BU219">
        <f>IF(Charts!$B$3="none",E1921,IF(AM1921="",NA(),AM1921))</f>
        <v>0</v>
      </c>
      <c r="BV219">
        <f>IF(Charts!$B$3="none",F1921,IF(AN1921="",NA(),AN1921))</f>
        <v>0</v>
      </c>
      <c r="BW219">
        <f>IF(Charts!$B$3="none",G1921,IF(AO1921="",NA(),AO1921))</f>
        <v>0</v>
      </c>
      <c r="BX219">
        <f>IF(Charts!$B$3="none",H1921,IF(AP1921="",NA(),AP1921))</f>
        <v>0</v>
      </c>
      <c r="BY219">
        <f>IF(Charts!$B$3="none",I1921,IF(AQ1921="",NA(),AQ1921))</f>
        <v>0</v>
      </c>
      <c r="BZ219">
        <f>IF(Charts!$B$3="none",J1921,IF(AR1921="",NA(),AR1921))</f>
        <v>0</v>
      </c>
      <c r="CA219">
        <f>IF(Charts!$B$3="none",K1921,IF(AS1921="",NA(),AS1921))</f>
        <v>0</v>
      </c>
      <c r="CB219">
        <f>IF(Charts!$B$3="none",L1921,IF(AT1921="",NA(),AT1921))</f>
        <v>0</v>
      </c>
      <c r="CC219">
        <f>IF(Charts!$B$3="none",M1921,IF(AU1921="",NA(),AU1921))</f>
        <v>0</v>
      </c>
      <c r="CD219">
        <f>IF(Charts!$B$3="none",N1921,IF(AV1921="",NA(),AV1921))</f>
        <v>0</v>
      </c>
      <c r="CE219">
        <f>IF(Charts!$B$3="none",O1921,IF(AW1921="",NA(),AW1921))</f>
        <v>0</v>
      </c>
      <c r="CF219">
        <f>IF(Charts!$B$3="none",P1921,IF(AX1921="",NA(),AX1921))</f>
        <v>0</v>
      </c>
      <c r="CG219">
        <f>IF(Charts!$B$3="none",Q1921,IF(AY1921="",NA(),AY1921))</f>
        <v>0</v>
      </c>
      <c r="CH219">
        <f>IF(Charts!$B$3="none",R1921,IF(AZ1921="",NA(),AZ1921))</f>
        <v>0</v>
      </c>
      <c r="CI219">
        <f>IF(Charts!$B$3="none",S1921,IF(BA1921="",NA(),BA1921))</f>
        <v>0</v>
      </c>
      <c r="CJ219">
        <f>IF(Charts!$B$3="none",T1921,IF(BB1921="",NA(),BB1921))</f>
        <v>0</v>
      </c>
      <c r="CK219">
        <f>IF(Charts!$B$3="none",U1921,IF(BC1921="",NA(),BC1921))</f>
        <v>0</v>
      </c>
      <c r="CL219">
        <f>IF(Charts!$B$3="none",V1921,IF(BD1921="",NA(),BD1921))</f>
        <v>0</v>
      </c>
      <c r="CM219">
        <f>IF(Charts!$B$3="none",W1921,IF(BE1921="",NA(),BE1921))</f>
        <v>0</v>
      </c>
      <c r="CN219">
        <f>IF(Charts!$B$3="none",X1921,IF(BF1921="",NA(),BF1921))</f>
        <v>0</v>
      </c>
      <c r="CO219">
        <f>IF(Charts!$B$3="none",Y1921,IF(BG1921="",NA(),BG1921))</f>
        <v>0</v>
      </c>
      <c r="CP219">
        <f>IF(Charts!$B$3="none",Z1921,IF(BH1921="",NA(),BH1921))</f>
        <v>0</v>
      </c>
      <c r="CQ219">
        <f>IF(Charts!$B$3="none",AA1921,IF(BI1921="",NA(),BI1921))</f>
        <v>0</v>
      </c>
      <c r="CR219">
        <f>IF(Charts!$B$3="none",AB1921,IF(BJ1921="",NA(),BJ1921))</f>
        <v>0</v>
      </c>
      <c r="CS219">
        <f>IF(Charts!$B$3="none",AC1921,IF(BK1921="",NA(),BK1921))</f>
        <v>0</v>
      </c>
      <c r="CT219">
        <f>IF(Charts!$B$3="none",AD1921,IF(BL1921="",NA(),BL1921))</f>
        <v>0</v>
      </c>
      <c r="CU219">
        <f>IF(Charts!$B$3="none",AE1921,IF(BM1921="",NA(),BM1921))</f>
        <v>0</v>
      </c>
      <c r="CV219">
        <f>IF(Charts!$B$3="none",AF1921,IF(BN1921="",NA(),BN1921))</f>
        <v>0</v>
      </c>
      <c r="CW219">
        <f>IF(Charts!$B$3="none",AG1921,IF(BO1921="",NA(),BO1921))</f>
        <v>0</v>
      </c>
      <c r="CX219">
        <f>IF(Charts!$B$3="none",AH1921,IF(BP1921="",NA(),BP1921))</f>
        <v>0</v>
      </c>
      <c r="CY219">
        <f>IF(Charts!$B$3="none",AI1921,IF(BQ1921="",NA(),BQ1921))</f>
        <v>0</v>
      </c>
      <c r="CZ219">
        <f>IF(Charts!$B$3="none",AJ1921,IF(BR1921="",NA(),BR1921))</f>
        <v>0</v>
      </c>
    </row>
    <row r="220" spans="4:104">
      <c r="D220">
        <v>216</v>
      </c>
      <c r="E220">
        <f>IF(INDIRECT(ADDRESS($D220+2,E$2+1,,,"Instances"))="","",INDIRECT(ADDRESS($D220+2,E$2+1,,,"Instances")))</f>
        <v>0</v>
      </c>
      <c r="F220">
        <f>IFERROR(SMALL(E5:E343,ROW()-ROW($F$5)+1),"")</f>
        <v>0</v>
      </c>
      <c r="H220">
        <f>IFERROR(SUM(F5:F220),"")</f>
        <v>0</v>
      </c>
      <c r="I220">
        <f>IF(INDIRECT(ADDRESS($D220+2,I$2+1,,,"Instances"))="","",INDIRECT(ADDRESS($D220+2,I$2+1,,,"Instances")))</f>
        <v>0</v>
      </c>
      <c r="J220">
        <f>IFERROR(SMALL(I5:I343,ROW()-ROW($J$5)+1),"")</f>
        <v>0</v>
      </c>
      <c r="L220">
        <f>IFERROR(SUM(J5:J220),"")</f>
        <v>0</v>
      </c>
      <c r="M220">
        <f>IF(INDIRECT(ADDRESS($D220+2,M$2+1,,,"Instances"))="","",INDIRECT(ADDRESS($D220+2,M$2+1,,,"Instances")))</f>
        <v>0</v>
      </c>
      <c r="N220">
        <f>IFERROR(SMALL(M5:M343,ROW()-ROW($N$5)+1),"")</f>
        <v>0</v>
      </c>
      <c r="P220">
        <f>IFERROR(SUM(N5:N220),"")</f>
        <v>0</v>
      </c>
      <c r="Q220">
        <f>IF(INDIRECT(ADDRESS($D220+2,Q$2+1,,,"Instances"))="","",INDIRECT(ADDRESS($D220+2,Q$2+1,,,"Instances")))</f>
        <v>0</v>
      </c>
      <c r="R220">
        <f>IFERROR(SMALL(Q5:Q343,ROW()-ROW($R$5)+1),"")</f>
        <v>0</v>
      </c>
      <c r="T220">
        <f>IFERROR(SUM(R5:R220),"")</f>
        <v>0</v>
      </c>
      <c r="U220">
        <f>IF(INDIRECT(ADDRESS($D220+2,U$2+1,,,"Instances"))="","",INDIRECT(ADDRESS($D220+2,U$2+1,,,"Instances")))</f>
        <v>0</v>
      </c>
      <c r="V220">
        <f>IFERROR(SMALL(U5:U343,ROW()-ROW($V$5)+1),"")</f>
        <v>0</v>
      </c>
      <c r="X220">
        <f>IFERROR(SUM(V5:V220),"")</f>
        <v>0</v>
      </c>
      <c r="Y220">
        <f>IF(INDIRECT(ADDRESS($D220+2,Y$2+1,,,"Instances"))="","",INDIRECT(ADDRESS($D220+2,Y$2+1,,,"Instances")))</f>
        <v>0</v>
      </c>
      <c r="Z220">
        <f>IFERROR(SMALL(Y5:Y343,ROW()-ROW($Z$5)+1),"")</f>
        <v>0</v>
      </c>
      <c r="AB220">
        <f>IFERROR(SUM(Z5:Z220),"")</f>
        <v>0</v>
      </c>
      <c r="AC220">
        <f>IF(INDIRECT(ADDRESS($D220+2,AC$2+1,,,"Instances"))="","",INDIRECT(ADDRESS($D220+2,AC$2+1,,,"Instances")))</f>
        <v>0</v>
      </c>
      <c r="AD220">
        <f>IFERROR(SMALL(AC5:AC343,ROW()-ROW($AD$5)+1),"")</f>
        <v>0</v>
      </c>
      <c r="AF220">
        <f>IFERROR(SUM(AD5:AD220),"")</f>
        <v>0</v>
      </c>
      <c r="AG220">
        <f>IF(INDIRECT(ADDRESS($D220+2,AG$2+1,,,"Instances"))="","",INDIRECT(ADDRESS($D220+2,AG$2+1,,,"Instances")))</f>
        <v>0</v>
      </c>
      <c r="AH220">
        <f>IFERROR(SMALL(AG5:AG343,ROW()-ROW($AH$5)+1),"")</f>
        <v>0</v>
      </c>
      <c r="AJ220">
        <f>IFERROR(SUM(AH5:AH220),"")</f>
        <v>0</v>
      </c>
      <c r="AL220">
        <v>216</v>
      </c>
      <c r="AM220" cm="1">
        <f t="array" ref="AM220">_xlfn.SWITCH(Charts!$B$3,"average", AVERAGE(INDIRECT(ADDRESS(215+3,AM$2+1,,,"Instances") &amp; ":" &amp; ADDRESS(215+3,AM$2+1))),"median", MEDIAN(INDIRECT(ADDRESS(215+3,AM$2+1,,,"Instances") &amp; ":" &amp; ADDRESS(215+3,AM$2+1))),"min", MIN(INDIRECT(ADDRESS(215+3,AM$2+1,,,"Instances") &amp; ":" &amp; ADDRESS(215+3,AM$2+1))),"max", MAX(INDIRECT(ADDRESS(215+3,AM$2+1,,,"Instances") &amp; ":" &amp; ADDRESS(215+3,AM$2+1))),"diff", MAX(INDIRECT(ADDRESS(215+3,AM$2+1,,,"Instances") &amp; ":" &amp; ADDRESS(215+3,AM$2+1)))-MIN(INDIRECT(ADDRESS(215+3,AM$2+1,,,"Instances") &amp; ":" &amp; ADDRESS(215+3,AM$2+1))))</f>
        <v>0</v>
      </c>
      <c r="AN220">
        <f>IFERROR(SMALL(AM5:AM343,ROW()-ROW($AN$5)+1),"")</f>
        <v>0</v>
      </c>
      <c r="AP220">
        <f>IFERROR(SUM(AN5:AN220),"")</f>
        <v>0</v>
      </c>
      <c r="AQ220" cm="1">
        <f t="array" ref="AQ220">_xlfn.SWITCH(Charts!$B$3,"average", AVERAGE(INDIRECT(ADDRESS(215+3,AQ$2+1,,,"Instances") &amp; ":" &amp; ADDRESS(215+3,AQ$2+1))),"median", MEDIAN(INDIRECT(ADDRESS(215+3,AQ$2+1,,,"Instances") &amp; ":" &amp; ADDRESS(215+3,AQ$2+1))),"min", MIN(INDIRECT(ADDRESS(215+3,AQ$2+1,,,"Instances") &amp; ":" &amp; ADDRESS(215+3,AQ$2+1))),"max", MAX(INDIRECT(ADDRESS(215+3,AQ$2+1,,,"Instances") &amp; ":" &amp; ADDRESS(215+3,AQ$2+1))),"diff", MAX(INDIRECT(ADDRESS(215+3,AQ$2+1,,,"Instances") &amp; ":" &amp; ADDRESS(215+3,AQ$2+1)))-MIN(INDIRECT(ADDRESS(215+3,AQ$2+1,,,"Instances") &amp; ":" &amp; ADDRESS(215+3,AQ$2+1))))</f>
        <v>0</v>
      </c>
      <c r="AR220">
        <f>IFERROR(SMALL(AQ5:AQ343,ROW()-ROW($AR$5)+1),"")</f>
        <v>0</v>
      </c>
      <c r="AT220">
        <f>IFERROR(SUM(AR5:AR220),"")</f>
        <v>0</v>
      </c>
      <c r="AU220" cm="1">
        <f t="array" ref="AU220">_xlfn.SWITCH(Charts!$B$3,"average", AVERAGE(INDIRECT(ADDRESS(215+3,AU$2+1,,,"Instances") &amp; ":" &amp; ADDRESS(215+3,AU$2+1))),"median", MEDIAN(INDIRECT(ADDRESS(215+3,AU$2+1,,,"Instances") &amp; ":" &amp; ADDRESS(215+3,AU$2+1))),"min", MIN(INDIRECT(ADDRESS(215+3,AU$2+1,,,"Instances") &amp; ":" &amp; ADDRESS(215+3,AU$2+1))),"max", MAX(INDIRECT(ADDRESS(215+3,AU$2+1,,,"Instances") &amp; ":" &amp; ADDRESS(215+3,AU$2+1))),"diff", MAX(INDIRECT(ADDRESS(215+3,AU$2+1,,,"Instances") &amp; ":" &amp; ADDRESS(215+3,AU$2+1)))-MIN(INDIRECT(ADDRESS(215+3,AU$2+1,,,"Instances") &amp; ":" &amp; ADDRESS(215+3,AU$2+1))))</f>
        <v>0</v>
      </c>
      <c r="AV220">
        <f>IFERROR(SMALL(AU5:AU343,ROW()-ROW($AV$5)+1),"")</f>
        <v>0</v>
      </c>
      <c r="AX220">
        <f>IFERROR(SUM(AV5:AV220),"")</f>
        <v>0</v>
      </c>
      <c r="AY220" cm="1">
        <f t="array" ref="AY220">_xlfn.SWITCH(Charts!$B$3,"average", AVERAGE(INDIRECT(ADDRESS(215+3,AY$2+1,,,"Instances") &amp; ":" &amp; ADDRESS(215+3,AY$2+1))),"median", MEDIAN(INDIRECT(ADDRESS(215+3,AY$2+1,,,"Instances") &amp; ":" &amp; ADDRESS(215+3,AY$2+1))),"min", MIN(INDIRECT(ADDRESS(215+3,AY$2+1,,,"Instances") &amp; ":" &amp; ADDRESS(215+3,AY$2+1))),"max", MAX(INDIRECT(ADDRESS(215+3,AY$2+1,,,"Instances") &amp; ":" &amp; ADDRESS(215+3,AY$2+1))),"diff", MAX(INDIRECT(ADDRESS(215+3,AY$2+1,,,"Instances") &amp; ":" &amp; ADDRESS(215+3,AY$2+1)))-MIN(INDIRECT(ADDRESS(215+3,AY$2+1,,,"Instances") &amp; ":" &amp; ADDRESS(215+3,AY$2+1))))</f>
        <v>0</v>
      </c>
      <c r="AZ220">
        <f>IFERROR(SMALL(AY5:AY343,ROW()-ROW($AZ$5)+1),"")</f>
        <v>0</v>
      </c>
      <c r="BB220">
        <f>IFERROR(SUM(AZ5:AZ220),"")</f>
        <v>0</v>
      </c>
      <c r="BC220" cm="1">
        <f t="array" ref="BC220">_xlfn.SWITCH(Charts!$B$3,"average", AVERAGE(INDIRECT(ADDRESS(215+3,BC$2+1,,,"Instances") &amp; ":" &amp; ADDRESS(215+3,BC$2+1))),"median", MEDIAN(INDIRECT(ADDRESS(215+3,BC$2+1,,,"Instances") &amp; ":" &amp; ADDRESS(215+3,BC$2+1))),"min", MIN(INDIRECT(ADDRESS(215+3,BC$2+1,,,"Instances") &amp; ":" &amp; ADDRESS(215+3,BC$2+1))),"max", MAX(INDIRECT(ADDRESS(215+3,BC$2+1,,,"Instances") &amp; ":" &amp; ADDRESS(215+3,BC$2+1))),"diff", MAX(INDIRECT(ADDRESS(215+3,BC$2+1,,,"Instances") &amp; ":" &amp; ADDRESS(215+3,BC$2+1)))-MIN(INDIRECT(ADDRESS(215+3,BC$2+1,,,"Instances") &amp; ":" &amp; ADDRESS(215+3,BC$2+1))))</f>
        <v>0</v>
      </c>
      <c r="BD220">
        <f>IFERROR(SMALL(BC5:BC343,ROW()-ROW($BD$5)+1),"")</f>
        <v>0</v>
      </c>
      <c r="BF220">
        <f>IFERROR(SUM(BD5:BD220),"")</f>
        <v>0</v>
      </c>
      <c r="BG220" cm="1">
        <f t="array" ref="BG220">_xlfn.SWITCH(Charts!$B$3,"average", AVERAGE(INDIRECT(ADDRESS(215+3,BG$2+1,,,"Instances") &amp; ":" &amp; ADDRESS(215+3,BG$2+1))),"median", MEDIAN(INDIRECT(ADDRESS(215+3,BG$2+1,,,"Instances") &amp; ":" &amp; ADDRESS(215+3,BG$2+1))),"min", MIN(INDIRECT(ADDRESS(215+3,BG$2+1,,,"Instances") &amp; ":" &amp; ADDRESS(215+3,BG$2+1))),"max", MAX(INDIRECT(ADDRESS(215+3,BG$2+1,,,"Instances") &amp; ":" &amp; ADDRESS(215+3,BG$2+1))),"diff", MAX(INDIRECT(ADDRESS(215+3,BG$2+1,,,"Instances") &amp; ":" &amp; ADDRESS(215+3,BG$2+1)))-MIN(INDIRECT(ADDRESS(215+3,BG$2+1,,,"Instances") &amp; ":" &amp; ADDRESS(215+3,BG$2+1))))</f>
        <v>0</v>
      </c>
      <c r="BH220">
        <f>IFERROR(SMALL(BG5:BG343,ROW()-ROW($BH$5)+1),"")</f>
        <v>0</v>
      </c>
      <c r="BJ220">
        <f>IFERROR(SUM(BH5:BH220),"")</f>
        <v>0</v>
      </c>
      <c r="BK220" cm="1">
        <f t="array" ref="BK220">_xlfn.SWITCH(Charts!$B$3,"average", AVERAGE(INDIRECT(ADDRESS(215+3,BK$2+1,,,"Instances") &amp; ":" &amp; ADDRESS(215+3,BK$2+1))),"median", MEDIAN(INDIRECT(ADDRESS(215+3,BK$2+1,,,"Instances") &amp; ":" &amp; ADDRESS(215+3,BK$2+1))),"min", MIN(INDIRECT(ADDRESS(215+3,BK$2+1,,,"Instances") &amp; ":" &amp; ADDRESS(215+3,BK$2+1))),"max", MAX(INDIRECT(ADDRESS(215+3,BK$2+1,,,"Instances") &amp; ":" &amp; ADDRESS(215+3,BK$2+1))),"diff", MAX(INDIRECT(ADDRESS(215+3,BK$2+1,,,"Instances") &amp; ":" &amp; ADDRESS(215+3,BK$2+1)))-MIN(INDIRECT(ADDRESS(215+3,BK$2+1,,,"Instances") &amp; ":" &amp; ADDRESS(215+3,BK$2+1))))</f>
        <v>0</v>
      </c>
      <c r="BL220">
        <f>IFERROR(SMALL(BK5:BK343,ROW()-ROW($BL$5)+1),"")</f>
        <v>0</v>
      </c>
      <c r="BN220">
        <f>IFERROR(SUM(BL5:BL220),"")</f>
        <v>0</v>
      </c>
      <c r="BO220" cm="1">
        <f t="array" ref="BO220">_xlfn.SWITCH(Charts!$B$3,"average", AVERAGE(INDIRECT(ADDRESS(215+3,BO$2+1,,,"Instances") &amp; ":" &amp; ADDRESS(215+3,BO$2+1))),"median", MEDIAN(INDIRECT(ADDRESS(215+3,BO$2+1,,,"Instances") &amp; ":" &amp; ADDRESS(215+3,BO$2+1))),"min", MIN(INDIRECT(ADDRESS(215+3,BO$2+1,,,"Instances") &amp; ":" &amp; ADDRESS(215+3,BO$2+1))),"max", MAX(INDIRECT(ADDRESS(215+3,BO$2+1,,,"Instances") &amp; ":" &amp; ADDRESS(215+3,BO$2+1))),"diff", MAX(INDIRECT(ADDRESS(215+3,BO$2+1,,,"Instances") &amp; ":" &amp; ADDRESS(215+3,BO$2+1)))-MIN(INDIRECT(ADDRESS(215+3,BO$2+1,,,"Instances") &amp; ":" &amp; ADDRESS(215+3,BO$2+1))))</f>
        <v>0</v>
      </c>
      <c r="BP220">
        <f>IFERROR(SMALL(BO5:BO343,ROW()-ROW($BP$5)+1),"")</f>
        <v>0</v>
      </c>
      <c r="BR220">
        <f>IFERROR(SUM(BP5:BP220),"")</f>
        <v>0</v>
      </c>
      <c r="BU220">
        <f>IF(Charts!$B$3="none",E1922,IF(AM1922="",NA(),AM1922))</f>
        <v>0</v>
      </c>
      <c r="BV220">
        <f>IF(Charts!$B$3="none",F1922,IF(AN1922="",NA(),AN1922))</f>
        <v>0</v>
      </c>
      <c r="BW220">
        <f>IF(Charts!$B$3="none",G1922,IF(AO1922="",NA(),AO1922))</f>
        <v>0</v>
      </c>
      <c r="BX220">
        <f>IF(Charts!$B$3="none",H1922,IF(AP1922="",NA(),AP1922))</f>
        <v>0</v>
      </c>
      <c r="BY220">
        <f>IF(Charts!$B$3="none",I1922,IF(AQ1922="",NA(),AQ1922))</f>
        <v>0</v>
      </c>
      <c r="BZ220">
        <f>IF(Charts!$B$3="none",J1922,IF(AR1922="",NA(),AR1922))</f>
        <v>0</v>
      </c>
      <c r="CA220">
        <f>IF(Charts!$B$3="none",K1922,IF(AS1922="",NA(),AS1922))</f>
        <v>0</v>
      </c>
      <c r="CB220">
        <f>IF(Charts!$B$3="none",L1922,IF(AT1922="",NA(),AT1922))</f>
        <v>0</v>
      </c>
      <c r="CC220">
        <f>IF(Charts!$B$3="none",M1922,IF(AU1922="",NA(),AU1922))</f>
        <v>0</v>
      </c>
      <c r="CD220">
        <f>IF(Charts!$B$3="none",N1922,IF(AV1922="",NA(),AV1922))</f>
        <v>0</v>
      </c>
      <c r="CE220">
        <f>IF(Charts!$B$3="none",O1922,IF(AW1922="",NA(),AW1922))</f>
        <v>0</v>
      </c>
      <c r="CF220">
        <f>IF(Charts!$B$3="none",P1922,IF(AX1922="",NA(),AX1922))</f>
        <v>0</v>
      </c>
      <c r="CG220">
        <f>IF(Charts!$B$3="none",Q1922,IF(AY1922="",NA(),AY1922))</f>
        <v>0</v>
      </c>
      <c r="CH220">
        <f>IF(Charts!$B$3="none",R1922,IF(AZ1922="",NA(),AZ1922))</f>
        <v>0</v>
      </c>
      <c r="CI220">
        <f>IF(Charts!$B$3="none",S1922,IF(BA1922="",NA(),BA1922))</f>
        <v>0</v>
      </c>
      <c r="CJ220">
        <f>IF(Charts!$B$3="none",T1922,IF(BB1922="",NA(),BB1922))</f>
        <v>0</v>
      </c>
      <c r="CK220">
        <f>IF(Charts!$B$3="none",U1922,IF(BC1922="",NA(),BC1922))</f>
        <v>0</v>
      </c>
      <c r="CL220">
        <f>IF(Charts!$B$3="none",V1922,IF(BD1922="",NA(),BD1922))</f>
        <v>0</v>
      </c>
      <c r="CM220">
        <f>IF(Charts!$B$3="none",W1922,IF(BE1922="",NA(),BE1922))</f>
        <v>0</v>
      </c>
      <c r="CN220">
        <f>IF(Charts!$B$3="none",X1922,IF(BF1922="",NA(),BF1922))</f>
        <v>0</v>
      </c>
      <c r="CO220">
        <f>IF(Charts!$B$3="none",Y1922,IF(BG1922="",NA(),BG1922))</f>
        <v>0</v>
      </c>
      <c r="CP220">
        <f>IF(Charts!$B$3="none",Z1922,IF(BH1922="",NA(),BH1922))</f>
        <v>0</v>
      </c>
      <c r="CQ220">
        <f>IF(Charts!$B$3="none",AA1922,IF(BI1922="",NA(),BI1922))</f>
        <v>0</v>
      </c>
      <c r="CR220">
        <f>IF(Charts!$B$3="none",AB1922,IF(BJ1922="",NA(),BJ1922))</f>
        <v>0</v>
      </c>
      <c r="CS220">
        <f>IF(Charts!$B$3="none",AC1922,IF(BK1922="",NA(),BK1922))</f>
        <v>0</v>
      </c>
      <c r="CT220">
        <f>IF(Charts!$B$3="none",AD1922,IF(BL1922="",NA(),BL1922))</f>
        <v>0</v>
      </c>
      <c r="CU220">
        <f>IF(Charts!$B$3="none",AE1922,IF(BM1922="",NA(),BM1922))</f>
        <v>0</v>
      </c>
      <c r="CV220">
        <f>IF(Charts!$B$3="none",AF1922,IF(BN1922="",NA(),BN1922))</f>
        <v>0</v>
      </c>
      <c r="CW220">
        <f>IF(Charts!$B$3="none",AG1922,IF(BO1922="",NA(),BO1922))</f>
        <v>0</v>
      </c>
      <c r="CX220">
        <f>IF(Charts!$B$3="none",AH1922,IF(BP1922="",NA(),BP1922))</f>
        <v>0</v>
      </c>
      <c r="CY220">
        <f>IF(Charts!$B$3="none",AI1922,IF(BQ1922="",NA(),BQ1922))</f>
        <v>0</v>
      </c>
      <c r="CZ220">
        <f>IF(Charts!$B$3="none",AJ1922,IF(BR1922="",NA(),BR1922))</f>
        <v>0</v>
      </c>
    </row>
    <row r="221" spans="4:104">
      <c r="D221">
        <v>217</v>
      </c>
      <c r="E221">
        <f>IF(INDIRECT(ADDRESS($D221+2,E$2+1,,,"Instances"))="","",INDIRECT(ADDRESS($D221+2,E$2+1,,,"Instances")))</f>
        <v>0</v>
      </c>
      <c r="F221">
        <f>IFERROR(SMALL(E5:E343,ROW()-ROW($F$5)+1),"")</f>
        <v>0</v>
      </c>
      <c r="H221">
        <f>IFERROR(SUM(F5:F221),"")</f>
        <v>0</v>
      </c>
      <c r="I221">
        <f>IF(INDIRECT(ADDRESS($D221+2,I$2+1,,,"Instances"))="","",INDIRECT(ADDRESS($D221+2,I$2+1,,,"Instances")))</f>
        <v>0</v>
      </c>
      <c r="J221">
        <f>IFERROR(SMALL(I5:I343,ROW()-ROW($J$5)+1),"")</f>
        <v>0</v>
      </c>
      <c r="L221">
        <f>IFERROR(SUM(J5:J221),"")</f>
        <v>0</v>
      </c>
      <c r="M221">
        <f>IF(INDIRECT(ADDRESS($D221+2,M$2+1,,,"Instances"))="","",INDIRECT(ADDRESS($D221+2,M$2+1,,,"Instances")))</f>
        <v>0</v>
      </c>
      <c r="N221">
        <f>IFERROR(SMALL(M5:M343,ROW()-ROW($N$5)+1),"")</f>
        <v>0</v>
      </c>
      <c r="P221">
        <f>IFERROR(SUM(N5:N221),"")</f>
        <v>0</v>
      </c>
      <c r="Q221">
        <f>IF(INDIRECT(ADDRESS($D221+2,Q$2+1,,,"Instances"))="","",INDIRECT(ADDRESS($D221+2,Q$2+1,,,"Instances")))</f>
        <v>0</v>
      </c>
      <c r="R221">
        <f>IFERROR(SMALL(Q5:Q343,ROW()-ROW($R$5)+1),"")</f>
        <v>0</v>
      </c>
      <c r="T221">
        <f>IFERROR(SUM(R5:R221),"")</f>
        <v>0</v>
      </c>
      <c r="U221">
        <f>IF(INDIRECT(ADDRESS($D221+2,U$2+1,,,"Instances"))="","",INDIRECT(ADDRESS($D221+2,U$2+1,,,"Instances")))</f>
        <v>0</v>
      </c>
      <c r="V221">
        <f>IFERROR(SMALL(U5:U343,ROW()-ROW($V$5)+1),"")</f>
        <v>0</v>
      </c>
      <c r="X221">
        <f>IFERROR(SUM(V5:V221),"")</f>
        <v>0</v>
      </c>
      <c r="Y221">
        <f>IF(INDIRECT(ADDRESS($D221+2,Y$2+1,,,"Instances"))="","",INDIRECT(ADDRESS($D221+2,Y$2+1,,,"Instances")))</f>
        <v>0</v>
      </c>
      <c r="Z221">
        <f>IFERROR(SMALL(Y5:Y343,ROW()-ROW($Z$5)+1),"")</f>
        <v>0</v>
      </c>
      <c r="AB221">
        <f>IFERROR(SUM(Z5:Z221),"")</f>
        <v>0</v>
      </c>
      <c r="AC221">
        <f>IF(INDIRECT(ADDRESS($D221+2,AC$2+1,,,"Instances"))="","",INDIRECT(ADDRESS($D221+2,AC$2+1,,,"Instances")))</f>
        <v>0</v>
      </c>
      <c r="AD221">
        <f>IFERROR(SMALL(AC5:AC343,ROW()-ROW($AD$5)+1),"")</f>
        <v>0</v>
      </c>
      <c r="AF221">
        <f>IFERROR(SUM(AD5:AD221),"")</f>
        <v>0</v>
      </c>
      <c r="AG221">
        <f>IF(INDIRECT(ADDRESS($D221+2,AG$2+1,,,"Instances"))="","",INDIRECT(ADDRESS($D221+2,AG$2+1,,,"Instances")))</f>
        <v>0</v>
      </c>
      <c r="AH221">
        <f>IFERROR(SMALL(AG5:AG343,ROW()-ROW($AH$5)+1),"")</f>
        <v>0</v>
      </c>
      <c r="AJ221">
        <f>IFERROR(SUM(AH5:AH221),"")</f>
        <v>0</v>
      </c>
      <c r="AL221">
        <v>217</v>
      </c>
      <c r="AM221" cm="1">
        <f t="array" ref="AM221">_xlfn.SWITCH(Charts!$B$3,"average", AVERAGE(INDIRECT(ADDRESS(216+3,AM$2+1,,,"Instances") &amp; ":" &amp; ADDRESS(216+3,AM$2+1))),"median", MEDIAN(INDIRECT(ADDRESS(216+3,AM$2+1,,,"Instances") &amp; ":" &amp; ADDRESS(216+3,AM$2+1))),"min", MIN(INDIRECT(ADDRESS(216+3,AM$2+1,,,"Instances") &amp; ":" &amp; ADDRESS(216+3,AM$2+1))),"max", MAX(INDIRECT(ADDRESS(216+3,AM$2+1,,,"Instances") &amp; ":" &amp; ADDRESS(216+3,AM$2+1))),"diff", MAX(INDIRECT(ADDRESS(216+3,AM$2+1,,,"Instances") &amp; ":" &amp; ADDRESS(216+3,AM$2+1)))-MIN(INDIRECT(ADDRESS(216+3,AM$2+1,,,"Instances") &amp; ":" &amp; ADDRESS(216+3,AM$2+1))))</f>
        <v>0</v>
      </c>
      <c r="AN221">
        <f>IFERROR(SMALL(AM5:AM343,ROW()-ROW($AN$5)+1),"")</f>
        <v>0</v>
      </c>
      <c r="AP221">
        <f>IFERROR(SUM(AN5:AN221),"")</f>
        <v>0</v>
      </c>
      <c r="AQ221" cm="1">
        <f t="array" ref="AQ221">_xlfn.SWITCH(Charts!$B$3,"average", AVERAGE(INDIRECT(ADDRESS(216+3,AQ$2+1,,,"Instances") &amp; ":" &amp; ADDRESS(216+3,AQ$2+1))),"median", MEDIAN(INDIRECT(ADDRESS(216+3,AQ$2+1,,,"Instances") &amp; ":" &amp; ADDRESS(216+3,AQ$2+1))),"min", MIN(INDIRECT(ADDRESS(216+3,AQ$2+1,,,"Instances") &amp; ":" &amp; ADDRESS(216+3,AQ$2+1))),"max", MAX(INDIRECT(ADDRESS(216+3,AQ$2+1,,,"Instances") &amp; ":" &amp; ADDRESS(216+3,AQ$2+1))),"diff", MAX(INDIRECT(ADDRESS(216+3,AQ$2+1,,,"Instances") &amp; ":" &amp; ADDRESS(216+3,AQ$2+1)))-MIN(INDIRECT(ADDRESS(216+3,AQ$2+1,,,"Instances") &amp; ":" &amp; ADDRESS(216+3,AQ$2+1))))</f>
        <v>0</v>
      </c>
      <c r="AR221">
        <f>IFERROR(SMALL(AQ5:AQ343,ROW()-ROW($AR$5)+1),"")</f>
        <v>0</v>
      </c>
      <c r="AT221">
        <f>IFERROR(SUM(AR5:AR221),"")</f>
        <v>0</v>
      </c>
      <c r="AU221" cm="1">
        <f t="array" ref="AU221">_xlfn.SWITCH(Charts!$B$3,"average", AVERAGE(INDIRECT(ADDRESS(216+3,AU$2+1,,,"Instances") &amp; ":" &amp; ADDRESS(216+3,AU$2+1))),"median", MEDIAN(INDIRECT(ADDRESS(216+3,AU$2+1,,,"Instances") &amp; ":" &amp; ADDRESS(216+3,AU$2+1))),"min", MIN(INDIRECT(ADDRESS(216+3,AU$2+1,,,"Instances") &amp; ":" &amp; ADDRESS(216+3,AU$2+1))),"max", MAX(INDIRECT(ADDRESS(216+3,AU$2+1,,,"Instances") &amp; ":" &amp; ADDRESS(216+3,AU$2+1))),"diff", MAX(INDIRECT(ADDRESS(216+3,AU$2+1,,,"Instances") &amp; ":" &amp; ADDRESS(216+3,AU$2+1)))-MIN(INDIRECT(ADDRESS(216+3,AU$2+1,,,"Instances") &amp; ":" &amp; ADDRESS(216+3,AU$2+1))))</f>
        <v>0</v>
      </c>
      <c r="AV221">
        <f>IFERROR(SMALL(AU5:AU343,ROW()-ROW($AV$5)+1),"")</f>
        <v>0</v>
      </c>
      <c r="AX221">
        <f>IFERROR(SUM(AV5:AV221),"")</f>
        <v>0</v>
      </c>
      <c r="AY221" cm="1">
        <f t="array" ref="AY221">_xlfn.SWITCH(Charts!$B$3,"average", AVERAGE(INDIRECT(ADDRESS(216+3,AY$2+1,,,"Instances") &amp; ":" &amp; ADDRESS(216+3,AY$2+1))),"median", MEDIAN(INDIRECT(ADDRESS(216+3,AY$2+1,,,"Instances") &amp; ":" &amp; ADDRESS(216+3,AY$2+1))),"min", MIN(INDIRECT(ADDRESS(216+3,AY$2+1,,,"Instances") &amp; ":" &amp; ADDRESS(216+3,AY$2+1))),"max", MAX(INDIRECT(ADDRESS(216+3,AY$2+1,,,"Instances") &amp; ":" &amp; ADDRESS(216+3,AY$2+1))),"diff", MAX(INDIRECT(ADDRESS(216+3,AY$2+1,,,"Instances") &amp; ":" &amp; ADDRESS(216+3,AY$2+1)))-MIN(INDIRECT(ADDRESS(216+3,AY$2+1,,,"Instances") &amp; ":" &amp; ADDRESS(216+3,AY$2+1))))</f>
        <v>0</v>
      </c>
      <c r="AZ221">
        <f>IFERROR(SMALL(AY5:AY343,ROW()-ROW($AZ$5)+1),"")</f>
        <v>0</v>
      </c>
      <c r="BB221">
        <f>IFERROR(SUM(AZ5:AZ221),"")</f>
        <v>0</v>
      </c>
      <c r="BC221" cm="1">
        <f t="array" ref="BC221">_xlfn.SWITCH(Charts!$B$3,"average", AVERAGE(INDIRECT(ADDRESS(216+3,BC$2+1,,,"Instances") &amp; ":" &amp; ADDRESS(216+3,BC$2+1))),"median", MEDIAN(INDIRECT(ADDRESS(216+3,BC$2+1,,,"Instances") &amp; ":" &amp; ADDRESS(216+3,BC$2+1))),"min", MIN(INDIRECT(ADDRESS(216+3,BC$2+1,,,"Instances") &amp; ":" &amp; ADDRESS(216+3,BC$2+1))),"max", MAX(INDIRECT(ADDRESS(216+3,BC$2+1,,,"Instances") &amp; ":" &amp; ADDRESS(216+3,BC$2+1))),"diff", MAX(INDIRECT(ADDRESS(216+3,BC$2+1,,,"Instances") &amp; ":" &amp; ADDRESS(216+3,BC$2+1)))-MIN(INDIRECT(ADDRESS(216+3,BC$2+1,,,"Instances") &amp; ":" &amp; ADDRESS(216+3,BC$2+1))))</f>
        <v>0</v>
      </c>
      <c r="BD221">
        <f>IFERROR(SMALL(BC5:BC343,ROW()-ROW($BD$5)+1),"")</f>
        <v>0</v>
      </c>
      <c r="BF221">
        <f>IFERROR(SUM(BD5:BD221),"")</f>
        <v>0</v>
      </c>
      <c r="BG221" cm="1">
        <f t="array" ref="BG221">_xlfn.SWITCH(Charts!$B$3,"average", AVERAGE(INDIRECT(ADDRESS(216+3,BG$2+1,,,"Instances") &amp; ":" &amp; ADDRESS(216+3,BG$2+1))),"median", MEDIAN(INDIRECT(ADDRESS(216+3,BG$2+1,,,"Instances") &amp; ":" &amp; ADDRESS(216+3,BG$2+1))),"min", MIN(INDIRECT(ADDRESS(216+3,BG$2+1,,,"Instances") &amp; ":" &amp; ADDRESS(216+3,BG$2+1))),"max", MAX(INDIRECT(ADDRESS(216+3,BG$2+1,,,"Instances") &amp; ":" &amp; ADDRESS(216+3,BG$2+1))),"diff", MAX(INDIRECT(ADDRESS(216+3,BG$2+1,,,"Instances") &amp; ":" &amp; ADDRESS(216+3,BG$2+1)))-MIN(INDIRECT(ADDRESS(216+3,BG$2+1,,,"Instances") &amp; ":" &amp; ADDRESS(216+3,BG$2+1))))</f>
        <v>0</v>
      </c>
      <c r="BH221">
        <f>IFERROR(SMALL(BG5:BG343,ROW()-ROW($BH$5)+1),"")</f>
        <v>0</v>
      </c>
      <c r="BJ221">
        <f>IFERROR(SUM(BH5:BH221),"")</f>
        <v>0</v>
      </c>
      <c r="BK221" cm="1">
        <f t="array" ref="BK221">_xlfn.SWITCH(Charts!$B$3,"average", AVERAGE(INDIRECT(ADDRESS(216+3,BK$2+1,,,"Instances") &amp; ":" &amp; ADDRESS(216+3,BK$2+1))),"median", MEDIAN(INDIRECT(ADDRESS(216+3,BK$2+1,,,"Instances") &amp; ":" &amp; ADDRESS(216+3,BK$2+1))),"min", MIN(INDIRECT(ADDRESS(216+3,BK$2+1,,,"Instances") &amp; ":" &amp; ADDRESS(216+3,BK$2+1))),"max", MAX(INDIRECT(ADDRESS(216+3,BK$2+1,,,"Instances") &amp; ":" &amp; ADDRESS(216+3,BK$2+1))),"diff", MAX(INDIRECT(ADDRESS(216+3,BK$2+1,,,"Instances") &amp; ":" &amp; ADDRESS(216+3,BK$2+1)))-MIN(INDIRECT(ADDRESS(216+3,BK$2+1,,,"Instances") &amp; ":" &amp; ADDRESS(216+3,BK$2+1))))</f>
        <v>0</v>
      </c>
      <c r="BL221">
        <f>IFERROR(SMALL(BK5:BK343,ROW()-ROW($BL$5)+1),"")</f>
        <v>0</v>
      </c>
      <c r="BN221">
        <f>IFERROR(SUM(BL5:BL221),"")</f>
        <v>0</v>
      </c>
      <c r="BO221" cm="1">
        <f t="array" ref="BO221">_xlfn.SWITCH(Charts!$B$3,"average", AVERAGE(INDIRECT(ADDRESS(216+3,BO$2+1,,,"Instances") &amp; ":" &amp; ADDRESS(216+3,BO$2+1))),"median", MEDIAN(INDIRECT(ADDRESS(216+3,BO$2+1,,,"Instances") &amp; ":" &amp; ADDRESS(216+3,BO$2+1))),"min", MIN(INDIRECT(ADDRESS(216+3,BO$2+1,,,"Instances") &amp; ":" &amp; ADDRESS(216+3,BO$2+1))),"max", MAX(INDIRECT(ADDRESS(216+3,BO$2+1,,,"Instances") &amp; ":" &amp; ADDRESS(216+3,BO$2+1))),"diff", MAX(INDIRECT(ADDRESS(216+3,BO$2+1,,,"Instances") &amp; ":" &amp; ADDRESS(216+3,BO$2+1)))-MIN(INDIRECT(ADDRESS(216+3,BO$2+1,,,"Instances") &amp; ":" &amp; ADDRESS(216+3,BO$2+1))))</f>
        <v>0</v>
      </c>
      <c r="BP221">
        <f>IFERROR(SMALL(BO5:BO343,ROW()-ROW($BP$5)+1),"")</f>
        <v>0</v>
      </c>
      <c r="BR221">
        <f>IFERROR(SUM(BP5:BP221),"")</f>
        <v>0</v>
      </c>
      <c r="BU221">
        <f>IF(Charts!$B$3="none",E1923,IF(AM1923="",NA(),AM1923))</f>
        <v>0</v>
      </c>
      <c r="BV221">
        <f>IF(Charts!$B$3="none",F1923,IF(AN1923="",NA(),AN1923))</f>
        <v>0</v>
      </c>
      <c r="BW221">
        <f>IF(Charts!$B$3="none",G1923,IF(AO1923="",NA(),AO1923))</f>
        <v>0</v>
      </c>
      <c r="BX221">
        <f>IF(Charts!$B$3="none",H1923,IF(AP1923="",NA(),AP1923))</f>
        <v>0</v>
      </c>
      <c r="BY221">
        <f>IF(Charts!$B$3="none",I1923,IF(AQ1923="",NA(),AQ1923))</f>
        <v>0</v>
      </c>
      <c r="BZ221">
        <f>IF(Charts!$B$3="none",J1923,IF(AR1923="",NA(),AR1923))</f>
        <v>0</v>
      </c>
      <c r="CA221">
        <f>IF(Charts!$B$3="none",K1923,IF(AS1923="",NA(),AS1923))</f>
        <v>0</v>
      </c>
      <c r="CB221">
        <f>IF(Charts!$B$3="none",L1923,IF(AT1923="",NA(),AT1923))</f>
        <v>0</v>
      </c>
      <c r="CC221">
        <f>IF(Charts!$B$3="none",M1923,IF(AU1923="",NA(),AU1923))</f>
        <v>0</v>
      </c>
      <c r="CD221">
        <f>IF(Charts!$B$3="none",N1923,IF(AV1923="",NA(),AV1923))</f>
        <v>0</v>
      </c>
      <c r="CE221">
        <f>IF(Charts!$B$3="none",O1923,IF(AW1923="",NA(),AW1923))</f>
        <v>0</v>
      </c>
      <c r="CF221">
        <f>IF(Charts!$B$3="none",P1923,IF(AX1923="",NA(),AX1923))</f>
        <v>0</v>
      </c>
      <c r="CG221">
        <f>IF(Charts!$B$3="none",Q1923,IF(AY1923="",NA(),AY1923))</f>
        <v>0</v>
      </c>
      <c r="CH221">
        <f>IF(Charts!$B$3="none",R1923,IF(AZ1923="",NA(),AZ1923))</f>
        <v>0</v>
      </c>
      <c r="CI221">
        <f>IF(Charts!$B$3="none",S1923,IF(BA1923="",NA(),BA1923))</f>
        <v>0</v>
      </c>
      <c r="CJ221">
        <f>IF(Charts!$B$3="none",T1923,IF(BB1923="",NA(),BB1923))</f>
        <v>0</v>
      </c>
      <c r="CK221">
        <f>IF(Charts!$B$3="none",U1923,IF(BC1923="",NA(),BC1923))</f>
        <v>0</v>
      </c>
      <c r="CL221">
        <f>IF(Charts!$B$3="none",V1923,IF(BD1923="",NA(),BD1923))</f>
        <v>0</v>
      </c>
      <c r="CM221">
        <f>IF(Charts!$B$3="none",W1923,IF(BE1923="",NA(),BE1923))</f>
        <v>0</v>
      </c>
      <c r="CN221">
        <f>IF(Charts!$B$3="none",X1923,IF(BF1923="",NA(),BF1923))</f>
        <v>0</v>
      </c>
      <c r="CO221">
        <f>IF(Charts!$B$3="none",Y1923,IF(BG1923="",NA(),BG1923))</f>
        <v>0</v>
      </c>
      <c r="CP221">
        <f>IF(Charts!$B$3="none",Z1923,IF(BH1923="",NA(),BH1923))</f>
        <v>0</v>
      </c>
      <c r="CQ221">
        <f>IF(Charts!$B$3="none",AA1923,IF(BI1923="",NA(),BI1923))</f>
        <v>0</v>
      </c>
      <c r="CR221">
        <f>IF(Charts!$B$3="none",AB1923,IF(BJ1923="",NA(),BJ1923))</f>
        <v>0</v>
      </c>
      <c r="CS221">
        <f>IF(Charts!$B$3="none",AC1923,IF(BK1923="",NA(),BK1923))</f>
        <v>0</v>
      </c>
      <c r="CT221">
        <f>IF(Charts!$B$3="none",AD1923,IF(BL1923="",NA(),BL1923))</f>
        <v>0</v>
      </c>
      <c r="CU221">
        <f>IF(Charts!$B$3="none",AE1923,IF(BM1923="",NA(),BM1923))</f>
        <v>0</v>
      </c>
      <c r="CV221">
        <f>IF(Charts!$B$3="none",AF1923,IF(BN1923="",NA(),BN1923))</f>
        <v>0</v>
      </c>
      <c r="CW221">
        <f>IF(Charts!$B$3="none",AG1923,IF(BO1923="",NA(),BO1923))</f>
        <v>0</v>
      </c>
      <c r="CX221">
        <f>IF(Charts!$B$3="none",AH1923,IF(BP1923="",NA(),BP1923))</f>
        <v>0</v>
      </c>
      <c r="CY221">
        <f>IF(Charts!$B$3="none",AI1923,IF(BQ1923="",NA(),BQ1923))</f>
        <v>0</v>
      </c>
      <c r="CZ221">
        <f>IF(Charts!$B$3="none",AJ1923,IF(BR1923="",NA(),BR1923))</f>
        <v>0</v>
      </c>
    </row>
    <row r="222" spans="4:104">
      <c r="D222">
        <v>218</v>
      </c>
      <c r="E222">
        <f>IF(INDIRECT(ADDRESS($D222+2,E$2+1,,,"Instances"))="","",INDIRECT(ADDRESS($D222+2,E$2+1,,,"Instances")))</f>
        <v>0</v>
      </c>
      <c r="F222">
        <f>IFERROR(SMALL(E5:E343,ROW()-ROW($F$5)+1),"")</f>
        <v>0</v>
      </c>
      <c r="H222">
        <f>IFERROR(SUM(F5:F222),"")</f>
        <v>0</v>
      </c>
      <c r="I222">
        <f>IF(INDIRECT(ADDRESS($D222+2,I$2+1,,,"Instances"))="","",INDIRECT(ADDRESS($D222+2,I$2+1,,,"Instances")))</f>
        <v>0</v>
      </c>
      <c r="J222">
        <f>IFERROR(SMALL(I5:I343,ROW()-ROW($J$5)+1),"")</f>
        <v>0</v>
      </c>
      <c r="L222">
        <f>IFERROR(SUM(J5:J222),"")</f>
        <v>0</v>
      </c>
      <c r="M222">
        <f>IF(INDIRECT(ADDRESS($D222+2,M$2+1,,,"Instances"))="","",INDIRECT(ADDRESS($D222+2,M$2+1,,,"Instances")))</f>
        <v>0</v>
      </c>
      <c r="N222">
        <f>IFERROR(SMALL(M5:M343,ROW()-ROW($N$5)+1),"")</f>
        <v>0</v>
      </c>
      <c r="P222">
        <f>IFERROR(SUM(N5:N222),"")</f>
        <v>0</v>
      </c>
      <c r="Q222">
        <f>IF(INDIRECT(ADDRESS($D222+2,Q$2+1,,,"Instances"))="","",INDIRECT(ADDRESS($D222+2,Q$2+1,,,"Instances")))</f>
        <v>0</v>
      </c>
      <c r="R222">
        <f>IFERROR(SMALL(Q5:Q343,ROW()-ROW($R$5)+1),"")</f>
        <v>0</v>
      </c>
      <c r="T222">
        <f>IFERROR(SUM(R5:R222),"")</f>
        <v>0</v>
      </c>
      <c r="U222">
        <f>IF(INDIRECT(ADDRESS($D222+2,U$2+1,,,"Instances"))="","",INDIRECT(ADDRESS($D222+2,U$2+1,,,"Instances")))</f>
        <v>0</v>
      </c>
      <c r="V222">
        <f>IFERROR(SMALL(U5:U343,ROW()-ROW($V$5)+1),"")</f>
        <v>0</v>
      </c>
      <c r="X222">
        <f>IFERROR(SUM(V5:V222),"")</f>
        <v>0</v>
      </c>
      <c r="Y222">
        <f>IF(INDIRECT(ADDRESS($D222+2,Y$2+1,,,"Instances"))="","",INDIRECT(ADDRESS($D222+2,Y$2+1,,,"Instances")))</f>
        <v>0</v>
      </c>
      <c r="Z222">
        <f>IFERROR(SMALL(Y5:Y343,ROW()-ROW($Z$5)+1),"")</f>
        <v>0</v>
      </c>
      <c r="AB222">
        <f>IFERROR(SUM(Z5:Z222),"")</f>
        <v>0</v>
      </c>
      <c r="AC222">
        <f>IF(INDIRECT(ADDRESS($D222+2,AC$2+1,,,"Instances"))="","",INDIRECT(ADDRESS($D222+2,AC$2+1,,,"Instances")))</f>
        <v>0</v>
      </c>
      <c r="AD222">
        <f>IFERROR(SMALL(AC5:AC343,ROW()-ROW($AD$5)+1),"")</f>
        <v>0</v>
      </c>
      <c r="AF222">
        <f>IFERROR(SUM(AD5:AD222),"")</f>
        <v>0</v>
      </c>
      <c r="AG222">
        <f>IF(INDIRECT(ADDRESS($D222+2,AG$2+1,,,"Instances"))="","",INDIRECT(ADDRESS($D222+2,AG$2+1,,,"Instances")))</f>
        <v>0</v>
      </c>
      <c r="AH222">
        <f>IFERROR(SMALL(AG5:AG343,ROW()-ROW($AH$5)+1),"")</f>
        <v>0</v>
      </c>
      <c r="AJ222">
        <f>IFERROR(SUM(AH5:AH222),"")</f>
        <v>0</v>
      </c>
      <c r="AL222">
        <v>218</v>
      </c>
      <c r="AM222" cm="1">
        <f t="array" ref="AM222">_xlfn.SWITCH(Charts!$B$3,"average", AVERAGE(INDIRECT(ADDRESS(217+3,AM$2+1,,,"Instances") &amp; ":" &amp; ADDRESS(217+3,AM$2+1))),"median", MEDIAN(INDIRECT(ADDRESS(217+3,AM$2+1,,,"Instances") &amp; ":" &amp; ADDRESS(217+3,AM$2+1))),"min", MIN(INDIRECT(ADDRESS(217+3,AM$2+1,,,"Instances") &amp; ":" &amp; ADDRESS(217+3,AM$2+1))),"max", MAX(INDIRECT(ADDRESS(217+3,AM$2+1,,,"Instances") &amp; ":" &amp; ADDRESS(217+3,AM$2+1))),"diff", MAX(INDIRECT(ADDRESS(217+3,AM$2+1,,,"Instances") &amp; ":" &amp; ADDRESS(217+3,AM$2+1)))-MIN(INDIRECT(ADDRESS(217+3,AM$2+1,,,"Instances") &amp; ":" &amp; ADDRESS(217+3,AM$2+1))))</f>
        <v>0</v>
      </c>
      <c r="AN222">
        <f>IFERROR(SMALL(AM5:AM343,ROW()-ROW($AN$5)+1),"")</f>
        <v>0</v>
      </c>
      <c r="AP222">
        <f>IFERROR(SUM(AN5:AN222),"")</f>
        <v>0</v>
      </c>
      <c r="AQ222" cm="1">
        <f t="array" ref="AQ222">_xlfn.SWITCH(Charts!$B$3,"average", AVERAGE(INDIRECT(ADDRESS(217+3,AQ$2+1,,,"Instances") &amp; ":" &amp; ADDRESS(217+3,AQ$2+1))),"median", MEDIAN(INDIRECT(ADDRESS(217+3,AQ$2+1,,,"Instances") &amp; ":" &amp; ADDRESS(217+3,AQ$2+1))),"min", MIN(INDIRECT(ADDRESS(217+3,AQ$2+1,,,"Instances") &amp; ":" &amp; ADDRESS(217+3,AQ$2+1))),"max", MAX(INDIRECT(ADDRESS(217+3,AQ$2+1,,,"Instances") &amp; ":" &amp; ADDRESS(217+3,AQ$2+1))),"diff", MAX(INDIRECT(ADDRESS(217+3,AQ$2+1,,,"Instances") &amp; ":" &amp; ADDRESS(217+3,AQ$2+1)))-MIN(INDIRECT(ADDRESS(217+3,AQ$2+1,,,"Instances") &amp; ":" &amp; ADDRESS(217+3,AQ$2+1))))</f>
        <v>0</v>
      </c>
      <c r="AR222">
        <f>IFERROR(SMALL(AQ5:AQ343,ROW()-ROW($AR$5)+1),"")</f>
        <v>0</v>
      </c>
      <c r="AT222">
        <f>IFERROR(SUM(AR5:AR222),"")</f>
        <v>0</v>
      </c>
      <c r="AU222" cm="1">
        <f t="array" ref="AU222">_xlfn.SWITCH(Charts!$B$3,"average", AVERAGE(INDIRECT(ADDRESS(217+3,AU$2+1,,,"Instances") &amp; ":" &amp; ADDRESS(217+3,AU$2+1))),"median", MEDIAN(INDIRECT(ADDRESS(217+3,AU$2+1,,,"Instances") &amp; ":" &amp; ADDRESS(217+3,AU$2+1))),"min", MIN(INDIRECT(ADDRESS(217+3,AU$2+1,,,"Instances") &amp; ":" &amp; ADDRESS(217+3,AU$2+1))),"max", MAX(INDIRECT(ADDRESS(217+3,AU$2+1,,,"Instances") &amp; ":" &amp; ADDRESS(217+3,AU$2+1))),"diff", MAX(INDIRECT(ADDRESS(217+3,AU$2+1,,,"Instances") &amp; ":" &amp; ADDRESS(217+3,AU$2+1)))-MIN(INDIRECT(ADDRESS(217+3,AU$2+1,,,"Instances") &amp; ":" &amp; ADDRESS(217+3,AU$2+1))))</f>
        <v>0</v>
      </c>
      <c r="AV222">
        <f>IFERROR(SMALL(AU5:AU343,ROW()-ROW($AV$5)+1),"")</f>
        <v>0</v>
      </c>
      <c r="AX222">
        <f>IFERROR(SUM(AV5:AV222),"")</f>
        <v>0</v>
      </c>
      <c r="AY222" cm="1">
        <f t="array" ref="AY222">_xlfn.SWITCH(Charts!$B$3,"average", AVERAGE(INDIRECT(ADDRESS(217+3,AY$2+1,,,"Instances") &amp; ":" &amp; ADDRESS(217+3,AY$2+1))),"median", MEDIAN(INDIRECT(ADDRESS(217+3,AY$2+1,,,"Instances") &amp; ":" &amp; ADDRESS(217+3,AY$2+1))),"min", MIN(INDIRECT(ADDRESS(217+3,AY$2+1,,,"Instances") &amp; ":" &amp; ADDRESS(217+3,AY$2+1))),"max", MAX(INDIRECT(ADDRESS(217+3,AY$2+1,,,"Instances") &amp; ":" &amp; ADDRESS(217+3,AY$2+1))),"diff", MAX(INDIRECT(ADDRESS(217+3,AY$2+1,,,"Instances") &amp; ":" &amp; ADDRESS(217+3,AY$2+1)))-MIN(INDIRECT(ADDRESS(217+3,AY$2+1,,,"Instances") &amp; ":" &amp; ADDRESS(217+3,AY$2+1))))</f>
        <v>0</v>
      </c>
      <c r="AZ222">
        <f>IFERROR(SMALL(AY5:AY343,ROW()-ROW($AZ$5)+1),"")</f>
        <v>0</v>
      </c>
      <c r="BB222">
        <f>IFERROR(SUM(AZ5:AZ222),"")</f>
        <v>0</v>
      </c>
      <c r="BC222" cm="1">
        <f t="array" ref="BC222">_xlfn.SWITCH(Charts!$B$3,"average", AVERAGE(INDIRECT(ADDRESS(217+3,BC$2+1,,,"Instances") &amp; ":" &amp; ADDRESS(217+3,BC$2+1))),"median", MEDIAN(INDIRECT(ADDRESS(217+3,BC$2+1,,,"Instances") &amp; ":" &amp; ADDRESS(217+3,BC$2+1))),"min", MIN(INDIRECT(ADDRESS(217+3,BC$2+1,,,"Instances") &amp; ":" &amp; ADDRESS(217+3,BC$2+1))),"max", MAX(INDIRECT(ADDRESS(217+3,BC$2+1,,,"Instances") &amp; ":" &amp; ADDRESS(217+3,BC$2+1))),"diff", MAX(INDIRECT(ADDRESS(217+3,BC$2+1,,,"Instances") &amp; ":" &amp; ADDRESS(217+3,BC$2+1)))-MIN(INDIRECT(ADDRESS(217+3,BC$2+1,,,"Instances") &amp; ":" &amp; ADDRESS(217+3,BC$2+1))))</f>
        <v>0</v>
      </c>
      <c r="BD222">
        <f>IFERROR(SMALL(BC5:BC343,ROW()-ROW($BD$5)+1),"")</f>
        <v>0</v>
      </c>
      <c r="BF222">
        <f>IFERROR(SUM(BD5:BD222),"")</f>
        <v>0</v>
      </c>
      <c r="BG222" cm="1">
        <f t="array" ref="BG222">_xlfn.SWITCH(Charts!$B$3,"average", AVERAGE(INDIRECT(ADDRESS(217+3,BG$2+1,,,"Instances") &amp; ":" &amp; ADDRESS(217+3,BG$2+1))),"median", MEDIAN(INDIRECT(ADDRESS(217+3,BG$2+1,,,"Instances") &amp; ":" &amp; ADDRESS(217+3,BG$2+1))),"min", MIN(INDIRECT(ADDRESS(217+3,BG$2+1,,,"Instances") &amp; ":" &amp; ADDRESS(217+3,BG$2+1))),"max", MAX(INDIRECT(ADDRESS(217+3,BG$2+1,,,"Instances") &amp; ":" &amp; ADDRESS(217+3,BG$2+1))),"diff", MAX(INDIRECT(ADDRESS(217+3,BG$2+1,,,"Instances") &amp; ":" &amp; ADDRESS(217+3,BG$2+1)))-MIN(INDIRECT(ADDRESS(217+3,BG$2+1,,,"Instances") &amp; ":" &amp; ADDRESS(217+3,BG$2+1))))</f>
        <v>0</v>
      </c>
      <c r="BH222">
        <f>IFERROR(SMALL(BG5:BG343,ROW()-ROW($BH$5)+1),"")</f>
        <v>0</v>
      </c>
      <c r="BJ222">
        <f>IFERROR(SUM(BH5:BH222),"")</f>
        <v>0</v>
      </c>
      <c r="BK222" cm="1">
        <f t="array" ref="BK222">_xlfn.SWITCH(Charts!$B$3,"average", AVERAGE(INDIRECT(ADDRESS(217+3,BK$2+1,,,"Instances") &amp; ":" &amp; ADDRESS(217+3,BK$2+1))),"median", MEDIAN(INDIRECT(ADDRESS(217+3,BK$2+1,,,"Instances") &amp; ":" &amp; ADDRESS(217+3,BK$2+1))),"min", MIN(INDIRECT(ADDRESS(217+3,BK$2+1,,,"Instances") &amp; ":" &amp; ADDRESS(217+3,BK$2+1))),"max", MAX(INDIRECT(ADDRESS(217+3,BK$2+1,,,"Instances") &amp; ":" &amp; ADDRESS(217+3,BK$2+1))),"diff", MAX(INDIRECT(ADDRESS(217+3,BK$2+1,,,"Instances") &amp; ":" &amp; ADDRESS(217+3,BK$2+1)))-MIN(INDIRECT(ADDRESS(217+3,BK$2+1,,,"Instances") &amp; ":" &amp; ADDRESS(217+3,BK$2+1))))</f>
        <v>0</v>
      </c>
      <c r="BL222">
        <f>IFERROR(SMALL(BK5:BK343,ROW()-ROW($BL$5)+1),"")</f>
        <v>0</v>
      </c>
      <c r="BN222">
        <f>IFERROR(SUM(BL5:BL222),"")</f>
        <v>0</v>
      </c>
      <c r="BO222" cm="1">
        <f t="array" ref="BO222">_xlfn.SWITCH(Charts!$B$3,"average", AVERAGE(INDIRECT(ADDRESS(217+3,BO$2+1,,,"Instances") &amp; ":" &amp; ADDRESS(217+3,BO$2+1))),"median", MEDIAN(INDIRECT(ADDRESS(217+3,BO$2+1,,,"Instances") &amp; ":" &amp; ADDRESS(217+3,BO$2+1))),"min", MIN(INDIRECT(ADDRESS(217+3,BO$2+1,,,"Instances") &amp; ":" &amp; ADDRESS(217+3,BO$2+1))),"max", MAX(INDIRECT(ADDRESS(217+3,BO$2+1,,,"Instances") &amp; ":" &amp; ADDRESS(217+3,BO$2+1))),"diff", MAX(INDIRECT(ADDRESS(217+3,BO$2+1,,,"Instances") &amp; ":" &amp; ADDRESS(217+3,BO$2+1)))-MIN(INDIRECT(ADDRESS(217+3,BO$2+1,,,"Instances") &amp; ":" &amp; ADDRESS(217+3,BO$2+1))))</f>
        <v>0</v>
      </c>
      <c r="BP222">
        <f>IFERROR(SMALL(BO5:BO343,ROW()-ROW($BP$5)+1),"")</f>
        <v>0</v>
      </c>
      <c r="BR222">
        <f>IFERROR(SUM(BP5:BP222),"")</f>
        <v>0</v>
      </c>
      <c r="BU222">
        <f>IF(Charts!$B$3="none",E1924,IF(AM1924="",NA(),AM1924))</f>
        <v>0</v>
      </c>
      <c r="BV222">
        <f>IF(Charts!$B$3="none",F1924,IF(AN1924="",NA(),AN1924))</f>
        <v>0</v>
      </c>
      <c r="BW222">
        <f>IF(Charts!$B$3="none",G1924,IF(AO1924="",NA(),AO1924))</f>
        <v>0</v>
      </c>
      <c r="BX222">
        <f>IF(Charts!$B$3="none",H1924,IF(AP1924="",NA(),AP1924))</f>
        <v>0</v>
      </c>
      <c r="BY222">
        <f>IF(Charts!$B$3="none",I1924,IF(AQ1924="",NA(),AQ1924))</f>
        <v>0</v>
      </c>
      <c r="BZ222">
        <f>IF(Charts!$B$3="none",J1924,IF(AR1924="",NA(),AR1924))</f>
        <v>0</v>
      </c>
      <c r="CA222">
        <f>IF(Charts!$B$3="none",K1924,IF(AS1924="",NA(),AS1924))</f>
        <v>0</v>
      </c>
      <c r="CB222">
        <f>IF(Charts!$B$3="none",L1924,IF(AT1924="",NA(),AT1924))</f>
        <v>0</v>
      </c>
      <c r="CC222">
        <f>IF(Charts!$B$3="none",M1924,IF(AU1924="",NA(),AU1924))</f>
        <v>0</v>
      </c>
      <c r="CD222">
        <f>IF(Charts!$B$3="none",N1924,IF(AV1924="",NA(),AV1924))</f>
        <v>0</v>
      </c>
      <c r="CE222">
        <f>IF(Charts!$B$3="none",O1924,IF(AW1924="",NA(),AW1924))</f>
        <v>0</v>
      </c>
      <c r="CF222">
        <f>IF(Charts!$B$3="none",P1924,IF(AX1924="",NA(),AX1924))</f>
        <v>0</v>
      </c>
      <c r="CG222">
        <f>IF(Charts!$B$3="none",Q1924,IF(AY1924="",NA(),AY1924))</f>
        <v>0</v>
      </c>
      <c r="CH222">
        <f>IF(Charts!$B$3="none",R1924,IF(AZ1924="",NA(),AZ1924))</f>
        <v>0</v>
      </c>
      <c r="CI222">
        <f>IF(Charts!$B$3="none",S1924,IF(BA1924="",NA(),BA1924))</f>
        <v>0</v>
      </c>
      <c r="CJ222">
        <f>IF(Charts!$B$3="none",T1924,IF(BB1924="",NA(),BB1924))</f>
        <v>0</v>
      </c>
      <c r="CK222">
        <f>IF(Charts!$B$3="none",U1924,IF(BC1924="",NA(),BC1924))</f>
        <v>0</v>
      </c>
      <c r="CL222">
        <f>IF(Charts!$B$3="none",V1924,IF(BD1924="",NA(),BD1924))</f>
        <v>0</v>
      </c>
      <c r="CM222">
        <f>IF(Charts!$B$3="none",W1924,IF(BE1924="",NA(),BE1924))</f>
        <v>0</v>
      </c>
      <c r="CN222">
        <f>IF(Charts!$B$3="none",X1924,IF(BF1924="",NA(),BF1924))</f>
        <v>0</v>
      </c>
      <c r="CO222">
        <f>IF(Charts!$B$3="none",Y1924,IF(BG1924="",NA(),BG1924))</f>
        <v>0</v>
      </c>
      <c r="CP222">
        <f>IF(Charts!$B$3="none",Z1924,IF(BH1924="",NA(),BH1924))</f>
        <v>0</v>
      </c>
      <c r="CQ222">
        <f>IF(Charts!$B$3="none",AA1924,IF(BI1924="",NA(),BI1924))</f>
        <v>0</v>
      </c>
      <c r="CR222">
        <f>IF(Charts!$B$3="none",AB1924,IF(BJ1924="",NA(),BJ1924))</f>
        <v>0</v>
      </c>
      <c r="CS222">
        <f>IF(Charts!$B$3="none",AC1924,IF(BK1924="",NA(),BK1924))</f>
        <v>0</v>
      </c>
      <c r="CT222">
        <f>IF(Charts!$B$3="none",AD1924,IF(BL1924="",NA(),BL1924))</f>
        <v>0</v>
      </c>
      <c r="CU222">
        <f>IF(Charts!$B$3="none",AE1924,IF(BM1924="",NA(),BM1924))</f>
        <v>0</v>
      </c>
      <c r="CV222">
        <f>IF(Charts!$B$3="none",AF1924,IF(BN1924="",NA(),BN1924))</f>
        <v>0</v>
      </c>
      <c r="CW222">
        <f>IF(Charts!$B$3="none",AG1924,IF(BO1924="",NA(),BO1924))</f>
        <v>0</v>
      </c>
      <c r="CX222">
        <f>IF(Charts!$B$3="none",AH1924,IF(BP1924="",NA(),BP1924))</f>
        <v>0</v>
      </c>
      <c r="CY222">
        <f>IF(Charts!$B$3="none",AI1924,IF(BQ1924="",NA(),BQ1924))</f>
        <v>0</v>
      </c>
      <c r="CZ222">
        <f>IF(Charts!$B$3="none",AJ1924,IF(BR1924="",NA(),BR1924))</f>
        <v>0</v>
      </c>
    </row>
    <row r="223" spans="4:104">
      <c r="D223">
        <v>219</v>
      </c>
      <c r="E223">
        <f>IF(INDIRECT(ADDRESS($D223+2,E$2+1,,,"Instances"))="","",INDIRECT(ADDRESS($D223+2,E$2+1,,,"Instances")))</f>
        <v>0</v>
      </c>
      <c r="F223">
        <f>IFERROR(SMALL(E5:E343,ROW()-ROW($F$5)+1),"")</f>
        <v>0</v>
      </c>
      <c r="H223">
        <f>IFERROR(SUM(F5:F223),"")</f>
        <v>0</v>
      </c>
      <c r="I223">
        <f>IF(INDIRECT(ADDRESS($D223+2,I$2+1,,,"Instances"))="","",INDIRECT(ADDRESS($D223+2,I$2+1,,,"Instances")))</f>
        <v>0</v>
      </c>
      <c r="J223">
        <f>IFERROR(SMALL(I5:I343,ROW()-ROW($J$5)+1),"")</f>
        <v>0</v>
      </c>
      <c r="L223">
        <f>IFERROR(SUM(J5:J223),"")</f>
        <v>0</v>
      </c>
      <c r="M223">
        <f>IF(INDIRECT(ADDRESS($D223+2,M$2+1,,,"Instances"))="","",INDIRECT(ADDRESS($D223+2,M$2+1,,,"Instances")))</f>
        <v>0</v>
      </c>
      <c r="N223">
        <f>IFERROR(SMALL(M5:M343,ROW()-ROW($N$5)+1),"")</f>
        <v>0</v>
      </c>
      <c r="P223">
        <f>IFERROR(SUM(N5:N223),"")</f>
        <v>0</v>
      </c>
      <c r="Q223">
        <f>IF(INDIRECT(ADDRESS($D223+2,Q$2+1,,,"Instances"))="","",INDIRECT(ADDRESS($D223+2,Q$2+1,,,"Instances")))</f>
        <v>0</v>
      </c>
      <c r="R223">
        <f>IFERROR(SMALL(Q5:Q343,ROW()-ROW($R$5)+1),"")</f>
        <v>0</v>
      </c>
      <c r="T223">
        <f>IFERROR(SUM(R5:R223),"")</f>
        <v>0</v>
      </c>
      <c r="U223">
        <f>IF(INDIRECT(ADDRESS($D223+2,U$2+1,,,"Instances"))="","",INDIRECT(ADDRESS($D223+2,U$2+1,,,"Instances")))</f>
        <v>0</v>
      </c>
      <c r="V223">
        <f>IFERROR(SMALL(U5:U343,ROW()-ROW($V$5)+1),"")</f>
        <v>0</v>
      </c>
      <c r="X223">
        <f>IFERROR(SUM(V5:V223),"")</f>
        <v>0</v>
      </c>
      <c r="Y223">
        <f>IF(INDIRECT(ADDRESS($D223+2,Y$2+1,,,"Instances"))="","",INDIRECT(ADDRESS($D223+2,Y$2+1,,,"Instances")))</f>
        <v>0</v>
      </c>
      <c r="Z223">
        <f>IFERROR(SMALL(Y5:Y343,ROW()-ROW($Z$5)+1),"")</f>
        <v>0</v>
      </c>
      <c r="AB223">
        <f>IFERROR(SUM(Z5:Z223),"")</f>
        <v>0</v>
      </c>
      <c r="AC223">
        <f>IF(INDIRECT(ADDRESS($D223+2,AC$2+1,,,"Instances"))="","",INDIRECT(ADDRESS($D223+2,AC$2+1,,,"Instances")))</f>
        <v>0</v>
      </c>
      <c r="AD223">
        <f>IFERROR(SMALL(AC5:AC343,ROW()-ROW($AD$5)+1),"")</f>
        <v>0</v>
      </c>
      <c r="AF223">
        <f>IFERROR(SUM(AD5:AD223),"")</f>
        <v>0</v>
      </c>
      <c r="AG223">
        <f>IF(INDIRECT(ADDRESS($D223+2,AG$2+1,,,"Instances"))="","",INDIRECT(ADDRESS($D223+2,AG$2+1,,,"Instances")))</f>
        <v>0</v>
      </c>
      <c r="AH223">
        <f>IFERROR(SMALL(AG5:AG343,ROW()-ROW($AH$5)+1),"")</f>
        <v>0</v>
      </c>
      <c r="AJ223">
        <f>IFERROR(SUM(AH5:AH223),"")</f>
        <v>0</v>
      </c>
      <c r="AL223">
        <v>219</v>
      </c>
      <c r="AM223" cm="1">
        <f t="array" ref="AM223">_xlfn.SWITCH(Charts!$B$3,"average", AVERAGE(INDIRECT(ADDRESS(218+3,AM$2+1,,,"Instances") &amp; ":" &amp; ADDRESS(218+3,AM$2+1))),"median", MEDIAN(INDIRECT(ADDRESS(218+3,AM$2+1,,,"Instances") &amp; ":" &amp; ADDRESS(218+3,AM$2+1))),"min", MIN(INDIRECT(ADDRESS(218+3,AM$2+1,,,"Instances") &amp; ":" &amp; ADDRESS(218+3,AM$2+1))),"max", MAX(INDIRECT(ADDRESS(218+3,AM$2+1,,,"Instances") &amp; ":" &amp; ADDRESS(218+3,AM$2+1))),"diff", MAX(INDIRECT(ADDRESS(218+3,AM$2+1,,,"Instances") &amp; ":" &amp; ADDRESS(218+3,AM$2+1)))-MIN(INDIRECT(ADDRESS(218+3,AM$2+1,,,"Instances") &amp; ":" &amp; ADDRESS(218+3,AM$2+1))))</f>
        <v>0</v>
      </c>
      <c r="AN223">
        <f>IFERROR(SMALL(AM5:AM343,ROW()-ROW($AN$5)+1),"")</f>
        <v>0</v>
      </c>
      <c r="AP223">
        <f>IFERROR(SUM(AN5:AN223),"")</f>
        <v>0</v>
      </c>
      <c r="AQ223" cm="1">
        <f t="array" ref="AQ223">_xlfn.SWITCH(Charts!$B$3,"average", AVERAGE(INDIRECT(ADDRESS(218+3,AQ$2+1,,,"Instances") &amp; ":" &amp; ADDRESS(218+3,AQ$2+1))),"median", MEDIAN(INDIRECT(ADDRESS(218+3,AQ$2+1,,,"Instances") &amp; ":" &amp; ADDRESS(218+3,AQ$2+1))),"min", MIN(INDIRECT(ADDRESS(218+3,AQ$2+1,,,"Instances") &amp; ":" &amp; ADDRESS(218+3,AQ$2+1))),"max", MAX(INDIRECT(ADDRESS(218+3,AQ$2+1,,,"Instances") &amp; ":" &amp; ADDRESS(218+3,AQ$2+1))),"diff", MAX(INDIRECT(ADDRESS(218+3,AQ$2+1,,,"Instances") &amp; ":" &amp; ADDRESS(218+3,AQ$2+1)))-MIN(INDIRECT(ADDRESS(218+3,AQ$2+1,,,"Instances") &amp; ":" &amp; ADDRESS(218+3,AQ$2+1))))</f>
        <v>0</v>
      </c>
      <c r="AR223">
        <f>IFERROR(SMALL(AQ5:AQ343,ROW()-ROW($AR$5)+1),"")</f>
        <v>0</v>
      </c>
      <c r="AT223">
        <f>IFERROR(SUM(AR5:AR223),"")</f>
        <v>0</v>
      </c>
      <c r="AU223" cm="1">
        <f t="array" ref="AU223">_xlfn.SWITCH(Charts!$B$3,"average", AVERAGE(INDIRECT(ADDRESS(218+3,AU$2+1,,,"Instances") &amp; ":" &amp; ADDRESS(218+3,AU$2+1))),"median", MEDIAN(INDIRECT(ADDRESS(218+3,AU$2+1,,,"Instances") &amp; ":" &amp; ADDRESS(218+3,AU$2+1))),"min", MIN(INDIRECT(ADDRESS(218+3,AU$2+1,,,"Instances") &amp; ":" &amp; ADDRESS(218+3,AU$2+1))),"max", MAX(INDIRECT(ADDRESS(218+3,AU$2+1,,,"Instances") &amp; ":" &amp; ADDRESS(218+3,AU$2+1))),"diff", MAX(INDIRECT(ADDRESS(218+3,AU$2+1,,,"Instances") &amp; ":" &amp; ADDRESS(218+3,AU$2+1)))-MIN(INDIRECT(ADDRESS(218+3,AU$2+1,,,"Instances") &amp; ":" &amp; ADDRESS(218+3,AU$2+1))))</f>
        <v>0</v>
      </c>
      <c r="AV223">
        <f>IFERROR(SMALL(AU5:AU343,ROW()-ROW($AV$5)+1),"")</f>
        <v>0</v>
      </c>
      <c r="AX223">
        <f>IFERROR(SUM(AV5:AV223),"")</f>
        <v>0</v>
      </c>
      <c r="AY223" cm="1">
        <f t="array" ref="AY223">_xlfn.SWITCH(Charts!$B$3,"average", AVERAGE(INDIRECT(ADDRESS(218+3,AY$2+1,,,"Instances") &amp; ":" &amp; ADDRESS(218+3,AY$2+1))),"median", MEDIAN(INDIRECT(ADDRESS(218+3,AY$2+1,,,"Instances") &amp; ":" &amp; ADDRESS(218+3,AY$2+1))),"min", MIN(INDIRECT(ADDRESS(218+3,AY$2+1,,,"Instances") &amp; ":" &amp; ADDRESS(218+3,AY$2+1))),"max", MAX(INDIRECT(ADDRESS(218+3,AY$2+1,,,"Instances") &amp; ":" &amp; ADDRESS(218+3,AY$2+1))),"diff", MAX(INDIRECT(ADDRESS(218+3,AY$2+1,,,"Instances") &amp; ":" &amp; ADDRESS(218+3,AY$2+1)))-MIN(INDIRECT(ADDRESS(218+3,AY$2+1,,,"Instances") &amp; ":" &amp; ADDRESS(218+3,AY$2+1))))</f>
        <v>0</v>
      </c>
      <c r="AZ223">
        <f>IFERROR(SMALL(AY5:AY343,ROW()-ROW($AZ$5)+1),"")</f>
        <v>0</v>
      </c>
      <c r="BB223">
        <f>IFERROR(SUM(AZ5:AZ223),"")</f>
        <v>0</v>
      </c>
      <c r="BC223" cm="1">
        <f t="array" ref="BC223">_xlfn.SWITCH(Charts!$B$3,"average", AVERAGE(INDIRECT(ADDRESS(218+3,BC$2+1,,,"Instances") &amp; ":" &amp; ADDRESS(218+3,BC$2+1))),"median", MEDIAN(INDIRECT(ADDRESS(218+3,BC$2+1,,,"Instances") &amp; ":" &amp; ADDRESS(218+3,BC$2+1))),"min", MIN(INDIRECT(ADDRESS(218+3,BC$2+1,,,"Instances") &amp; ":" &amp; ADDRESS(218+3,BC$2+1))),"max", MAX(INDIRECT(ADDRESS(218+3,BC$2+1,,,"Instances") &amp; ":" &amp; ADDRESS(218+3,BC$2+1))),"diff", MAX(INDIRECT(ADDRESS(218+3,BC$2+1,,,"Instances") &amp; ":" &amp; ADDRESS(218+3,BC$2+1)))-MIN(INDIRECT(ADDRESS(218+3,BC$2+1,,,"Instances") &amp; ":" &amp; ADDRESS(218+3,BC$2+1))))</f>
        <v>0</v>
      </c>
      <c r="BD223">
        <f>IFERROR(SMALL(BC5:BC343,ROW()-ROW($BD$5)+1),"")</f>
        <v>0</v>
      </c>
      <c r="BF223">
        <f>IFERROR(SUM(BD5:BD223),"")</f>
        <v>0</v>
      </c>
      <c r="BG223" cm="1">
        <f t="array" ref="BG223">_xlfn.SWITCH(Charts!$B$3,"average", AVERAGE(INDIRECT(ADDRESS(218+3,BG$2+1,,,"Instances") &amp; ":" &amp; ADDRESS(218+3,BG$2+1))),"median", MEDIAN(INDIRECT(ADDRESS(218+3,BG$2+1,,,"Instances") &amp; ":" &amp; ADDRESS(218+3,BG$2+1))),"min", MIN(INDIRECT(ADDRESS(218+3,BG$2+1,,,"Instances") &amp; ":" &amp; ADDRESS(218+3,BG$2+1))),"max", MAX(INDIRECT(ADDRESS(218+3,BG$2+1,,,"Instances") &amp; ":" &amp; ADDRESS(218+3,BG$2+1))),"diff", MAX(INDIRECT(ADDRESS(218+3,BG$2+1,,,"Instances") &amp; ":" &amp; ADDRESS(218+3,BG$2+1)))-MIN(INDIRECT(ADDRESS(218+3,BG$2+1,,,"Instances") &amp; ":" &amp; ADDRESS(218+3,BG$2+1))))</f>
        <v>0</v>
      </c>
      <c r="BH223">
        <f>IFERROR(SMALL(BG5:BG343,ROW()-ROW($BH$5)+1),"")</f>
        <v>0</v>
      </c>
      <c r="BJ223">
        <f>IFERROR(SUM(BH5:BH223),"")</f>
        <v>0</v>
      </c>
      <c r="BK223" cm="1">
        <f t="array" ref="BK223">_xlfn.SWITCH(Charts!$B$3,"average", AVERAGE(INDIRECT(ADDRESS(218+3,BK$2+1,,,"Instances") &amp; ":" &amp; ADDRESS(218+3,BK$2+1))),"median", MEDIAN(INDIRECT(ADDRESS(218+3,BK$2+1,,,"Instances") &amp; ":" &amp; ADDRESS(218+3,BK$2+1))),"min", MIN(INDIRECT(ADDRESS(218+3,BK$2+1,,,"Instances") &amp; ":" &amp; ADDRESS(218+3,BK$2+1))),"max", MAX(INDIRECT(ADDRESS(218+3,BK$2+1,,,"Instances") &amp; ":" &amp; ADDRESS(218+3,BK$2+1))),"diff", MAX(INDIRECT(ADDRESS(218+3,BK$2+1,,,"Instances") &amp; ":" &amp; ADDRESS(218+3,BK$2+1)))-MIN(INDIRECT(ADDRESS(218+3,BK$2+1,,,"Instances") &amp; ":" &amp; ADDRESS(218+3,BK$2+1))))</f>
        <v>0</v>
      </c>
      <c r="BL223">
        <f>IFERROR(SMALL(BK5:BK343,ROW()-ROW($BL$5)+1),"")</f>
        <v>0</v>
      </c>
      <c r="BN223">
        <f>IFERROR(SUM(BL5:BL223),"")</f>
        <v>0</v>
      </c>
      <c r="BO223" cm="1">
        <f t="array" ref="BO223">_xlfn.SWITCH(Charts!$B$3,"average", AVERAGE(INDIRECT(ADDRESS(218+3,BO$2+1,,,"Instances") &amp; ":" &amp; ADDRESS(218+3,BO$2+1))),"median", MEDIAN(INDIRECT(ADDRESS(218+3,BO$2+1,,,"Instances") &amp; ":" &amp; ADDRESS(218+3,BO$2+1))),"min", MIN(INDIRECT(ADDRESS(218+3,BO$2+1,,,"Instances") &amp; ":" &amp; ADDRESS(218+3,BO$2+1))),"max", MAX(INDIRECT(ADDRESS(218+3,BO$2+1,,,"Instances") &amp; ":" &amp; ADDRESS(218+3,BO$2+1))),"diff", MAX(INDIRECT(ADDRESS(218+3,BO$2+1,,,"Instances") &amp; ":" &amp; ADDRESS(218+3,BO$2+1)))-MIN(INDIRECT(ADDRESS(218+3,BO$2+1,,,"Instances") &amp; ":" &amp; ADDRESS(218+3,BO$2+1))))</f>
        <v>0</v>
      </c>
      <c r="BP223">
        <f>IFERROR(SMALL(BO5:BO343,ROW()-ROW($BP$5)+1),"")</f>
        <v>0</v>
      </c>
      <c r="BR223">
        <f>IFERROR(SUM(BP5:BP223),"")</f>
        <v>0</v>
      </c>
      <c r="BU223">
        <f>IF(Charts!$B$3="none",E1925,IF(AM1925="",NA(),AM1925))</f>
        <v>0</v>
      </c>
      <c r="BV223">
        <f>IF(Charts!$B$3="none",F1925,IF(AN1925="",NA(),AN1925))</f>
        <v>0</v>
      </c>
      <c r="BW223">
        <f>IF(Charts!$B$3="none",G1925,IF(AO1925="",NA(),AO1925))</f>
        <v>0</v>
      </c>
      <c r="BX223">
        <f>IF(Charts!$B$3="none",H1925,IF(AP1925="",NA(),AP1925))</f>
        <v>0</v>
      </c>
      <c r="BY223">
        <f>IF(Charts!$B$3="none",I1925,IF(AQ1925="",NA(),AQ1925))</f>
        <v>0</v>
      </c>
      <c r="BZ223">
        <f>IF(Charts!$B$3="none",J1925,IF(AR1925="",NA(),AR1925))</f>
        <v>0</v>
      </c>
      <c r="CA223">
        <f>IF(Charts!$B$3="none",K1925,IF(AS1925="",NA(),AS1925))</f>
        <v>0</v>
      </c>
      <c r="CB223">
        <f>IF(Charts!$B$3="none",L1925,IF(AT1925="",NA(),AT1925))</f>
        <v>0</v>
      </c>
      <c r="CC223">
        <f>IF(Charts!$B$3="none",M1925,IF(AU1925="",NA(),AU1925))</f>
        <v>0</v>
      </c>
      <c r="CD223">
        <f>IF(Charts!$B$3="none",N1925,IF(AV1925="",NA(),AV1925))</f>
        <v>0</v>
      </c>
      <c r="CE223">
        <f>IF(Charts!$B$3="none",O1925,IF(AW1925="",NA(),AW1925))</f>
        <v>0</v>
      </c>
      <c r="CF223">
        <f>IF(Charts!$B$3="none",P1925,IF(AX1925="",NA(),AX1925))</f>
        <v>0</v>
      </c>
      <c r="CG223">
        <f>IF(Charts!$B$3="none",Q1925,IF(AY1925="",NA(),AY1925))</f>
        <v>0</v>
      </c>
      <c r="CH223">
        <f>IF(Charts!$B$3="none",R1925,IF(AZ1925="",NA(),AZ1925))</f>
        <v>0</v>
      </c>
      <c r="CI223">
        <f>IF(Charts!$B$3="none",S1925,IF(BA1925="",NA(),BA1925))</f>
        <v>0</v>
      </c>
      <c r="CJ223">
        <f>IF(Charts!$B$3="none",T1925,IF(BB1925="",NA(),BB1925))</f>
        <v>0</v>
      </c>
      <c r="CK223">
        <f>IF(Charts!$B$3="none",U1925,IF(BC1925="",NA(),BC1925))</f>
        <v>0</v>
      </c>
      <c r="CL223">
        <f>IF(Charts!$B$3="none",V1925,IF(BD1925="",NA(),BD1925))</f>
        <v>0</v>
      </c>
      <c r="CM223">
        <f>IF(Charts!$B$3="none",W1925,IF(BE1925="",NA(),BE1925))</f>
        <v>0</v>
      </c>
      <c r="CN223">
        <f>IF(Charts!$B$3="none",X1925,IF(BF1925="",NA(),BF1925))</f>
        <v>0</v>
      </c>
      <c r="CO223">
        <f>IF(Charts!$B$3="none",Y1925,IF(BG1925="",NA(),BG1925))</f>
        <v>0</v>
      </c>
      <c r="CP223">
        <f>IF(Charts!$B$3="none",Z1925,IF(BH1925="",NA(),BH1925))</f>
        <v>0</v>
      </c>
      <c r="CQ223">
        <f>IF(Charts!$B$3="none",AA1925,IF(BI1925="",NA(),BI1925))</f>
        <v>0</v>
      </c>
      <c r="CR223">
        <f>IF(Charts!$B$3="none",AB1925,IF(BJ1925="",NA(),BJ1925))</f>
        <v>0</v>
      </c>
      <c r="CS223">
        <f>IF(Charts!$B$3="none",AC1925,IF(BK1925="",NA(),BK1925))</f>
        <v>0</v>
      </c>
      <c r="CT223">
        <f>IF(Charts!$B$3="none",AD1925,IF(BL1925="",NA(),BL1925))</f>
        <v>0</v>
      </c>
      <c r="CU223">
        <f>IF(Charts!$B$3="none",AE1925,IF(BM1925="",NA(),BM1925))</f>
        <v>0</v>
      </c>
      <c r="CV223">
        <f>IF(Charts!$B$3="none",AF1925,IF(BN1925="",NA(),BN1925))</f>
        <v>0</v>
      </c>
      <c r="CW223">
        <f>IF(Charts!$B$3="none",AG1925,IF(BO1925="",NA(),BO1925))</f>
        <v>0</v>
      </c>
      <c r="CX223">
        <f>IF(Charts!$B$3="none",AH1925,IF(BP1925="",NA(),BP1925))</f>
        <v>0</v>
      </c>
      <c r="CY223">
        <f>IF(Charts!$B$3="none",AI1925,IF(BQ1925="",NA(),BQ1925))</f>
        <v>0</v>
      </c>
      <c r="CZ223">
        <f>IF(Charts!$B$3="none",AJ1925,IF(BR1925="",NA(),BR1925))</f>
        <v>0</v>
      </c>
    </row>
    <row r="224" spans="4:104">
      <c r="D224">
        <v>220</v>
      </c>
      <c r="E224">
        <f>IF(INDIRECT(ADDRESS($D224+2,E$2+1,,,"Instances"))="","",INDIRECT(ADDRESS($D224+2,E$2+1,,,"Instances")))</f>
        <v>0</v>
      </c>
      <c r="F224">
        <f>IFERROR(SMALL(E5:E343,ROW()-ROW($F$5)+1),"")</f>
        <v>0</v>
      </c>
      <c r="H224">
        <f>IFERROR(SUM(F5:F224),"")</f>
        <v>0</v>
      </c>
      <c r="I224">
        <f>IF(INDIRECT(ADDRESS($D224+2,I$2+1,,,"Instances"))="","",INDIRECT(ADDRESS($D224+2,I$2+1,,,"Instances")))</f>
        <v>0</v>
      </c>
      <c r="J224">
        <f>IFERROR(SMALL(I5:I343,ROW()-ROW($J$5)+1),"")</f>
        <v>0</v>
      </c>
      <c r="L224">
        <f>IFERROR(SUM(J5:J224),"")</f>
        <v>0</v>
      </c>
      <c r="M224">
        <f>IF(INDIRECT(ADDRESS($D224+2,M$2+1,,,"Instances"))="","",INDIRECT(ADDRESS($D224+2,M$2+1,,,"Instances")))</f>
        <v>0</v>
      </c>
      <c r="N224">
        <f>IFERROR(SMALL(M5:M343,ROW()-ROW($N$5)+1),"")</f>
        <v>0</v>
      </c>
      <c r="P224">
        <f>IFERROR(SUM(N5:N224),"")</f>
        <v>0</v>
      </c>
      <c r="Q224">
        <f>IF(INDIRECT(ADDRESS($D224+2,Q$2+1,,,"Instances"))="","",INDIRECT(ADDRESS($D224+2,Q$2+1,,,"Instances")))</f>
        <v>0</v>
      </c>
      <c r="R224">
        <f>IFERROR(SMALL(Q5:Q343,ROW()-ROW($R$5)+1),"")</f>
        <v>0</v>
      </c>
      <c r="T224">
        <f>IFERROR(SUM(R5:R224),"")</f>
        <v>0</v>
      </c>
      <c r="U224">
        <f>IF(INDIRECT(ADDRESS($D224+2,U$2+1,,,"Instances"))="","",INDIRECT(ADDRESS($D224+2,U$2+1,,,"Instances")))</f>
        <v>0</v>
      </c>
      <c r="V224">
        <f>IFERROR(SMALL(U5:U343,ROW()-ROW($V$5)+1),"")</f>
        <v>0</v>
      </c>
      <c r="X224">
        <f>IFERROR(SUM(V5:V224),"")</f>
        <v>0</v>
      </c>
      <c r="Y224">
        <f>IF(INDIRECT(ADDRESS($D224+2,Y$2+1,,,"Instances"))="","",INDIRECT(ADDRESS($D224+2,Y$2+1,,,"Instances")))</f>
        <v>0</v>
      </c>
      <c r="Z224">
        <f>IFERROR(SMALL(Y5:Y343,ROW()-ROW($Z$5)+1),"")</f>
        <v>0</v>
      </c>
      <c r="AB224">
        <f>IFERROR(SUM(Z5:Z224),"")</f>
        <v>0</v>
      </c>
      <c r="AC224">
        <f>IF(INDIRECT(ADDRESS($D224+2,AC$2+1,,,"Instances"))="","",INDIRECT(ADDRESS($D224+2,AC$2+1,,,"Instances")))</f>
        <v>0</v>
      </c>
      <c r="AD224">
        <f>IFERROR(SMALL(AC5:AC343,ROW()-ROW($AD$5)+1),"")</f>
        <v>0</v>
      </c>
      <c r="AF224">
        <f>IFERROR(SUM(AD5:AD224),"")</f>
        <v>0</v>
      </c>
      <c r="AG224">
        <f>IF(INDIRECT(ADDRESS($D224+2,AG$2+1,,,"Instances"))="","",INDIRECT(ADDRESS($D224+2,AG$2+1,,,"Instances")))</f>
        <v>0</v>
      </c>
      <c r="AH224">
        <f>IFERROR(SMALL(AG5:AG343,ROW()-ROW($AH$5)+1),"")</f>
        <v>0</v>
      </c>
      <c r="AJ224">
        <f>IFERROR(SUM(AH5:AH224),"")</f>
        <v>0</v>
      </c>
      <c r="AL224">
        <v>220</v>
      </c>
      <c r="AM224" cm="1">
        <f t="array" ref="AM224">_xlfn.SWITCH(Charts!$B$3,"average", AVERAGE(INDIRECT(ADDRESS(219+3,AM$2+1,,,"Instances") &amp; ":" &amp; ADDRESS(219+3,AM$2+1))),"median", MEDIAN(INDIRECT(ADDRESS(219+3,AM$2+1,,,"Instances") &amp; ":" &amp; ADDRESS(219+3,AM$2+1))),"min", MIN(INDIRECT(ADDRESS(219+3,AM$2+1,,,"Instances") &amp; ":" &amp; ADDRESS(219+3,AM$2+1))),"max", MAX(INDIRECT(ADDRESS(219+3,AM$2+1,,,"Instances") &amp; ":" &amp; ADDRESS(219+3,AM$2+1))),"diff", MAX(INDIRECT(ADDRESS(219+3,AM$2+1,,,"Instances") &amp; ":" &amp; ADDRESS(219+3,AM$2+1)))-MIN(INDIRECT(ADDRESS(219+3,AM$2+1,,,"Instances") &amp; ":" &amp; ADDRESS(219+3,AM$2+1))))</f>
        <v>0</v>
      </c>
      <c r="AN224">
        <f>IFERROR(SMALL(AM5:AM343,ROW()-ROW($AN$5)+1),"")</f>
        <v>0</v>
      </c>
      <c r="AP224">
        <f>IFERROR(SUM(AN5:AN224),"")</f>
        <v>0</v>
      </c>
      <c r="AQ224" cm="1">
        <f t="array" ref="AQ224">_xlfn.SWITCH(Charts!$B$3,"average", AVERAGE(INDIRECT(ADDRESS(219+3,AQ$2+1,,,"Instances") &amp; ":" &amp; ADDRESS(219+3,AQ$2+1))),"median", MEDIAN(INDIRECT(ADDRESS(219+3,AQ$2+1,,,"Instances") &amp; ":" &amp; ADDRESS(219+3,AQ$2+1))),"min", MIN(INDIRECT(ADDRESS(219+3,AQ$2+1,,,"Instances") &amp; ":" &amp; ADDRESS(219+3,AQ$2+1))),"max", MAX(INDIRECT(ADDRESS(219+3,AQ$2+1,,,"Instances") &amp; ":" &amp; ADDRESS(219+3,AQ$2+1))),"diff", MAX(INDIRECT(ADDRESS(219+3,AQ$2+1,,,"Instances") &amp; ":" &amp; ADDRESS(219+3,AQ$2+1)))-MIN(INDIRECT(ADDRESS(219+3,AQ$2+1,,,"Instances") &amp; ":" &amp; ADDRESS(219+3,AQ$2+1))))</f>
        <v>0</v>
      </c>
      <c r="AR224">
        <f>IFERROR(SMALL(AQ5:AQ343,ROW()-ROW($AR$5)+1),"")</f>
        <v>0</v>
      </c>
      <c r="AT224">
        <f>IFERROR(SUM(AR5:AR224),"")</f>
        <v>0</v>
      </c>
      <c r="AU224" cm="1">
        <f t="array" ref="AU224">_xlfn.SWITCH(Charts!$B$3,"average", AVERAGE(INDIRECT(ADDRESS(219+3,AU$2+1,,,"Instances") &amp; ":" &amp; ADDRESS(219+3,AU$2+1))),"median", MEDIAN(INDIRECT(ADDRESS(219+3,AU$2+1,,,"Instances") &amp; ":" &amp; ADDRESS(219+3,AU$2+1))),"min", MIN(INDIRECT(ADDRESS(219+3,AU$2+1,,,"Instances") &amp; ":" &amp; ADDRESS(219+3,AU$2+1))),"max", MAX(INDIRECT(ADDRESS(219+3,AU$2+1,,,"Instances") &amp; ":" &amp; ADDRESS(219+3,AU$2+1))),"diff", MAX(INDIRECT(ADDRESS(219+3,AU$2+1,,,"Instances") &amp; ":" &amp; ADDRESS(219+3,AU$2+1)))-MIN(INDIRECT(ADDRESS(219+3,AU$2+1,,,"Instances") &amp; ":" &amp; ADDRESS(219+3,AU$2+1))))</f>
        <v>0</v>
      </c>
      <c r="AV224">
        <f>IFERROR(SMALL(AU5:AU343,ROW()-ROW($AV$5)+1),"")</f>
        <v>0</v>
      </c>
      <c r="AX224">
        <f>IFERROR(SUM(AV5:AV224),"")</f>
        <v>0</v>
      </c>
      <c r="AY224" cm="1">
        <f t="array" ref="AY224">_xlfn.SWITCH(Charts!$B$3,"average", AVERAGE(INDIRECT(ADDRESS(219+3,AY$2+1,,,"Instances") &amp; ":" &amp; ADDRESS(219+3,AY$2+1))),"median", MEDIAN(INDIRECT(ADDRESS(219+3,AY$2+1,,,"Instances") &amp; ":" &amp; ADDRESS(219+3,AY$2+1))),"min", MIN(INDIRECT(ADDRESS(219+3,AY$2+1,,,"Instances") &amp; ":" &amp; ADDRESS(219+3,AY$2+1))),"max", MAX(INDIRECT(ADDRESS(219+3,AY$2+1,,,"Instances") &amp; ":" &amp; ADDRESS(219+3,AY$2+1))),"diff", MAX(INDIRECT(ADDRESS(219+3,AY$2+1,,,"Instances") &amp; ":" &amp; ADDRESS(219+3,AY$2+1)))-MIN(INDIRECT(ADDRESS(219+3,AY$2+1,,,"Instances") &amp; ":" &amp; ADDRESS(219+3,AY$2+1))))</f>
        <v>0</v>
      </c>
      <c r="AZ224">
        <f>IFERROR(SMALL(AY5:AY343,ROW()-ROW($AZ$5)+1),"")</f>
        <v>0</v>
      </c>
      <c r="BB224">
        <f>IFERROR(SUM(AZ5:AZ224),"")</f>
        <v>0</v>
      </c>
      <c r="BC224" cm="1">
        <f t="array" ref="BC224">_xlfn.SWITCH(Charts!$B$3,"average", AVERAGE(INDIRECT(ADDRESS(219+3,BC$2+1,,,"Instances") &amp; ":" &amp; ADDRESS(219+3,BC$2+1))),"median", MEDIAN(INDIRECT(ADDRESS(219+3,BC$2+1,,,"Instances") &amp; ":" &amp; ADDRESS(219+3,BC$2+1))),"min", MIN(INDIRECT(ADDRESS(219+3,BC$2+1,,,"Instances") &amp; ":" &amp; ADDRESS(219+3,BC$2+1))),"max", MAX(INDIRECT(ADDRESS(219+3,BC$2+1,,,"Instances") &amp; ":" &amp; ADDRESS(219+3,BC$2+1))),"diff", MAX(INDIRECT(ADDRESS(219+3,BC$2+1,,,"Instances") &amp; ":" &amp; ADDRESS(219+3,BC$2+1)))-MIN(INDIRECT(ADDRESS(219+3,BC$2+1,,,"Instances") &amp; ":" &amp; ADDRESS(219+3,BC$2+1))))</f>
        <v>0</v>
      </c>
      <c r="BD224">
        <f>IFERROR(SMALL(BC5:BC343,ROW()-ROW($BD$5)+1),"")</f>
        <v>0</v>
      </c>
      <c r="BF224">
        <f>IFERROR(SUM(BD5:BD224),"")</f>
        <v>0</v>
      </c>
      <c r="BG224" cm="1">
        <f t="array" ref="BG224">_xlfn.SWITCH(Charts!$B$3,"average", AVERAGE(INDIRECT(ADDRESS(219+3,BG$2+1,,,"Instances") &amp; ":" &amp; ADDRESS(219+3,BG$2+1))),"median", MEDIAN(INDIRECT(ADDRESS(219+3,BG$2+1,,,"Instances") &amp; ":" &amp; ADDRESS(219+3,BG$2+1))),"min", MIN(INDIRECT(ADDRESS(219+3,BG$2+1,,,"Instances") &amp; ":" &amp; ADDRESS(219+3,BG$2+1))),"max", MAX(INDIRECT(ADDRESS(219+3,BG$2+1,,,"Instances") &amp; ":" &amp; ADDRESS(219+3,BG$2+1))),"diff", MAX(INDIRECT(ADDRESS(219+3,BG$2+1,,,"Instances") &amp; ":" &amp; ADDRESS(219+3,BG$2+1)))-MIN(INDIRECT(ADDRESS(219+3,BG$2+1,,,"Instances") &amp; ":" &amp; ADDRESS(219+3,BG$2+1))))</f>
        <v>0</v>
      </c>
      <c r="BH224">
        <f>IFERROR(SMALL(BG5:BG343,ROW()-ROW($BH$5)+1),"")</f>
        <v>0</v>
      </c>
      <c r="BJ224">
        <f>IFERROR(SUM(BH5:BH224),"")</f>
        <v>0</v>
      </c>
      <c r="BK224" cm="1">
        <f t="array" ref="BK224">_xlfn.SWITCH(Charts!$B$3,"average", AVERAGE(INDIRECT(ADDRESS(219+3,BK$2+1,,,"Instances") &amp; ":" &amp; ADDRESS(219+3,BK$2+1))),"median", MEDIAN(INDIRECT(ADDRESS(219+3,BK$2+1,,,"Instances") &amp; ":" &amp; ADDRESS(219+3,BK$2+1))),"min", MIN(INDIRECT(ADDRESS(219+3,BK$2+1,,,"Instances") &amp; ":" &amp; ADDRESS(219+3,BK$2+1))),"max", MAX(INDIRECT(ADDRESS(219+3,BK$2+1,,,"Instances") &amp; ":" &amp; ADDRESS(219+3,BK$2+1))),"diff", MAX(INDIRECT(ADDRESS(219+3,BK$2+1,,,"Instances") &amp; ":" &amp; ADDRESS(219+3,BK$2+1)))-MIN(INDIRECT(ADDRESS(219+3,BK$2+1,,,"Instances") &amp; ":" &amp; ADDRESS(219+3,BK$2+1))))</f>
        <v>0</v>
      </c>
      <c r="BL224">
        <f>IFERROR(SMALL(BK5:BK343,ROW()-ROW($BL$5)+1),"")</f>
        <v>0</v>
      </c>
      <c r="BN224">
        <f>IFERROR(SUM(BL5:BL224),"")</f>
        <v>0</v>
      </c>
      <c r="BO224" cm="1">
        <f t="array" ref="BO224">_xlfn.SWITCH(Charts!$B$3,"average", AVERAGE(INDIRECT(ADDRESS(219+3,BO$2+1,,,"Instances") &amp; ":" &amp; ADDRESS(219+3,BO$2+1))),"median", MEDIAN(INDIRECT(ADDRESS(219+3,BO$2+1,,,"Instances") &amp; ":" &amp; ADDRESS(219+3,BO$2+1))),"min", MIN(INDIRECT(ADDRESS(219+3,BO$2+1,,,"Instances") &amp; ":" &amp; ADDRESS(219+3,BO$2+1))),"max", MAX(INDIRECT(ADDRESS(219+3,BO$2+1,,,"Instances") &amp; ":" &amp; ADDRESS(219+3,BO$2+1))),"diff", MAX(INDIRECT(ADDRESS(219+3,BO$2+1,,,"Instances") &amp; ":" &amp; ADDRESS(219+3,BO$2+1)))-MIN(INDIRECT(ADDRESS(219+3,BO$2+1,,,"Instances") &amp; ":" &amp; ADDRESS(219+3,BO$2+1))))</f>
        <v>0</v>
      </c>
      <c r="BP224">
        <f>IFERROR(SMALL(BO5:BO343,ROW()-ROW($BP$5)+1),"")</f>
        <v>0</v>
      </c>
      <c r="BR224">
        <f>IFERROR(SUM(BP5:BP224),"")</f>
        <v>0</v>
      </c>
      <c r="BU224">
        <f>IF(Charts!$B$3="none",E1926,IF(AM1926="",NA(),AM1926))</f>
        <v>0</v>
      </c>
      <c r="BV224">
        <f>IF(Charts!$B$3="none",F1926,IF(AN1926="",NA(),AN1926))</f>
        <v>0</v>
      </c>
      <c r="BW224">
        <f>IF(Charts!$B$3="none",G1926,IF(AO1926="",NA(),AO1926))</f>
        <v>0</v>
      </c>
      <c r="BX224">
        <f>IF(Charts!$B$3="none",H1926,IF(AP1926="",NA(),AP1926))</f>
        <v>0</v>
      </c>
      <c r="BY224">
        <f>IF(Charts!$B$3="none",I1926,IF(AQ1926="",NA(),AQ1926))</f>
        <v>0</v>
      </c>
      <c r="BZ224">
        <f>IF(Charts!$B$3="none",J1926,IF(AR1926="",NA(),AR1926))</f>
        <v>0</v>
      </c>
      <c r="CA224">
        <f>IF(Charts!$B$3="none",K1926,IF(AS1926="",NA(),AS1926))</f>
        <v>0</v>
      </c>
      <c r="CB224">
        <f>IF(Charts!$B$3="none",L1926,IF(AT1926="",NA(),AT1926))</f>
        <v>0</v>
      </c>
      <c r="CC224">
        <f>IF(Charts!$B$3="none",M1926,IF(AU1926="",NA(),AU1926))</f>
        <v>0</v>
      </c>
      <c r="CD224">
        <f>IF(Charts!$B$3="none",N1926,IF(AV1926="",NA(),AV1926))</f>
        <v>0</v>
      </c>
      <c r="CE224">
        <f>IF(Charts!$B$3="none",O1926,IF(AW1926="",NA(),AW1926))</f>
        <v>0</v>
      </c>
      <c r="CF224">
        <f>IF(Charts!$B$3="none",P1926,IF(AX1926="",NA(),AX1926))</f>
        <v>0</v>
      </c>
      <c r="CG224">
        <f>IF(Charts!$B$3="none",Q1926,IF(AY1926="",NA(),AY1926))</f>
        <v>0</v>
      </c>
      <c r="CH224">
        <f>IF(Charts!$B$3="none",R1926,IF(AZ1926="",NA(),AZ1926))</f>
        <v>0</v>
      </c>
      <c r="CI224">
        <f>IF(Charts!$B$3="none",S1926,IF(BA1926="",NA(),BA1926))</f>
        <v>0</v>
      </c>
      <c r="CJ224">
        <f>IF(Charts!$B$3="none",T1926,IF(BB1926="",NA(),BB1926))</f>
        <v>0</v>
      </c>
      <c r="CK224">
        <f>IF(Charts!$B$3="none",U1926,IF(BC1926="",NA(),BC1926))</f>
        <v>0</v>
      </c>
      <c r="CL224">
        <f>IF(Charts!$B$3="none",V1926,IF(BD1926="",NA(),BD1926))</f>
        <v>0</v>
      </c>
      <c r="CM224">
        <f>IF(Charts!$B$3="none",W1926,IF(BE1926="",NA(),BE1926))</f>
        <v>0</v>
      </c>
      <c r="CN224">
        <f>IF(Charts!$B$3="none",X1926,IF(BF1926="",NA(),BF1926))</f>
        <v>0</v>
      </c>
      <c r="CO224">
        <f>IF(Charts!$B$3="none",Y1926,IF(BG1926="",NA(),BG1926))</f>
        <v>0</v>
      </c>
      <c r="CP224">
        <f>IF(Charts!$B$3="none",Z1926,IF(BH1926="",NA(),BH1926))</f>
        <v>0</v>
      </c>
      <c r="CQ224">
        <f>IF(Charts!$B$3="none",AA1926,IF(BI1926="",NA(),BI1926))</f>
        <v>0</v>
      </c>
      <c r="CR224">
        <f>IF(Charts!$B$3="none",AB1926,IF(BJ1926="",NA(),BJ1926))</f>
        <v>0</v>
      </c>
      <c r="CS224">
        <f>IF(Charts!$B$3="none",AC1926,IF(BK1926="",NA(),BK1926))</f>
        <v>0</v>
      </c>
      <c r="CT224">
        <f>IF(Charts!$B$3="none",AD1926,IF(BL1926="",NA(),BL1926))</f>
        <v>0</v>
      </c>
      <c r="CU224">
        <f>IF(Charts!$B$3="none",AE1926,IF(BM1926="",NA(),BM1926))</f>
        <v>0</v>
      </c>
      <c r="CV224">
        <f>IF(Charts!$B$3="none",AF1926,IF(BN1926="",NA(),BN1926))</f>
        <v>0</v>
      </c>
      <c r="CW224">
        <f>IF(Charts!$B$3="none",AG1926,IF(BO1926="",NA(),BO1926))</f>
        <v>0</v>
      </c>
      <c r="CX224">
        <f>IF(Charts!$B$3="none",AH1926,IF(BP1926="",NA(),BP1926))</f>
        <v>0</v>
      </c>
      <c r="CY224">
        <f>IF(Charts!$B$3="none",AI1926,IF(BQ1926="",NA(),BQ1926))</f>
        <v>0</v>
      </c>
      <c r="CZ224">
        <f>IF(Charts!$B$3="none",AJ1926,IF(BR1926="",NA(),BR1926))</f>
        <v>0</v>
      </c>
    </row>
    <row r="225" spans="4:104">
      <c r="D225">
        <v>221</v>
      </c>
      <c r="E225">
        <f>IF(INDIRECT(ADDRESS($D225+2,E$2+1,,,"Instances"))="","",INDIRECT(ADDRESS($D225+2,E$2+1,,,"Instances")))</f>
        <v>0</v>
      </c>
      <c r="F225">
        <f>IFERROR(SMALL(E5:E343,ROW()-ROW($F$5)+1),"")</f>
        <v>0</v>
      </c>
      <c r="H225">
        <f>IFERROR(SUM(F5:F225),"")</f>
        <v>0</v>
      </c>
      <c r="I225">
        <f>IF(INDIRECT(ADDRESS($D225+2,I$2+1,,,"Instances"))="","",INDIRECT(ADDRESS($D225+2,I$2+1,,,"Instances")))</f>
        <v>0</v>
      </c>
      <c r="J225">
        <f>IFERROR(SMALL(I5:I343,ROW()-ROW($J$5)+1),"")</f>
        <v>0</v>
      </c>
      <c r="L225">
        <f>IFERROR(SUM(J5:J225),"")</f>
        <v>0</v>
      </c>
      <c r="M225">
        <f>IF(INDIRECT(ADDRESS($D225+2,M$2+1,,,"Instances"))="","",INDIRECT(ADDRESS($D225+2,M$2+1,,,"Instances")))</f>
        <v>0</v>
      </c>
      <c r="N225">
        <f>IFERROR(SMALL(M5:M343,ROW()-ROW($N$5)+1),"")</f>
        <v>0</v>
      </c>
      <c r="P225">
        <f>IFERROR(SUM(N5:N225),"")</f>
        <v>0</v>
      </c>
      <c r="Q225">
        <f>IF(INDIRECT(ADDRESS($D225+2,Q$2+1,,,"Instances"))="","",INDIRECT(ADDRESS($D225+2,Q$2+1,,,"Instances")))</f>
        <v>0</v>
      </c>
      <c r="R225">
        <f>IFERROR(SMALL(Q5:Q343,ROW()-ROW($R$5)+1),"")</f>
        <v>0</v>
      </c>
      <c r="T225">
        <f>IFERROR(SUM(R5:R225),"")</f>
        <v>0</v>
      </c>
      <c r="U225">
        <f>IF(INDIRECT(ADDRESS($D225+2,U$2+1,,,"Instances"))="","",INDIRECT(ADDRESS($D225+2,U$2+1,,,"Instances")))</f>
        <v>0</v>
      </c>
      <c r="V225">
        <f>IFERROR(SMALL(U5:U343,ROW()-ROW($V$5)+1),"")</f>
        <v>0</v>
      </c>
      <c r="X225">
        <f>IFERROR(SUM(V5:V225),"")</f>
        <v>0</v>
      </c>
      <c r="Y225">
        <f>IF(INDIRECT(ADDRESS($D225+2,Y$2+1,,,"Instances"))="","",INDIRECT(ADDRESS($D225+2,Y$2+1,,,"Instances")))</f>
        <v>0</v>
      </c>
      <c r="Z225">
        <f>IFERROR(SMALL(Y5:Y343,ROW()-ROW($Z$5)+1),"")</f>
        <v>0</v>
      </c>
      <c r="AB225">
        <f>IFERROR(SUM(Z5:Z225),"")</f>
        <v>0</v>
      </c>
      <c r="AC225">
        <f>IF(INDIRECT(ADDRESS($D225+2,AC$2+1,,,"Instances"))="","",INDIRECT(ADDRESS($D225+2,AC$2+1,,,"Instances")))</f>
        <v>0</v>
      </c>
      <c r="AD225">
        <f>IFERROR(SMALL(AC5:AC343,ROW()-ROW($AD$5)+1),"")</f>
        <v>0</v>
      </c>
      <c r="AF225">
        <f>IFERROR(SUM(AD5:AD225),"")</f>
        <v>0</v>
      </c>
      <c r="AG225">
        <f>IF(INDIRECT(ADDRESS($D225+2,AG$2+1,,,"Instances"))="","",INDIRECT(ADDRESS($D225+2,AG$2+1,,,"Instances")))</f>
        <v>0</v>
      </c>
      <c r="AH225">
        <f>IFERROR(SMALL(AG5:AG343,ROW()-ROW($AH$5)+1),"")</f>
        <v>0</v>
      </c>
      <c r="AJ225">
        <f>IFERROR(SUM(AH5:AH225),"")</f>
        <v>0</v>
      </c>
      <c r="AL225">
        <v>221</v>
      </c>
      <c r="AM225" cm="1">
        <f t="array" ref="AM225">_xlfn.SWITCH(Charts!$B$3,"average", AVERAGE(INDIRECT(ADDRESS(220+3,AM$2+1,,,"Instances") &amp; ":" &amp; ADDRESS(220+3,AM$2+1))),"median", MEDIAN(INDIRECT(ADDRESS(220+3,AM$2+1,,,"Instances") &amp; ":" &amp; ADDRESS(220+3,AM$2+1))),"min", MIN(INDIRECT(ADDRESS(220+3,AM$2+1,,,"Instances") &amp; ":" &amp; ADDRESS(220+3,AM$2+1))),"max", MAX(INDIRECT(ADDRESS(220+3,AM$2+1,,,"Instances") &amp; ":" &amp; ADDRESS(220+3,AM$2+1))),"diff", MAX(INDIRECT(ADDRESS(220+3,AM$2+1,,,"Instances") &amp; ":" &amp; ADDRESS(220+3,AM$2+1)))-MIN(INDIRECT(ADDRESS(220+3,AM$2+1,,,"Instances") &amp; ":" &amp; ADDRESS(220+3,AM$2+1))))</f>
        <v>0</v>
      </c>
      <c r="AN225">
        <f>IFERROR(SMALL(AM5:AM343,ROW()-ROW($AN$5)+1),"")</f>
        <v>0</v>
      </c>
      <c r="AP225">
        <f>IFERROR(SUM(AN5:AN225),"")</f>
        <v>0</v>
      </c>
      <c r="AQ225" cm="1">
        <f t="array" ref="AQ225">_xlfn.SWITCH(Charts!$B$3,"average", AVERAGE(INDIRECT(ADDRESS(220+3,AQ$2+1,,,"Instances") &amp; ":" &amp; ADDRESS(220+3,AQ$2+1))),"median", MEDIAN(INDIRECT(ADDRESS(220+3,AQ$2+1,,,"Instances") &amp; ":" &amp; ADDRESS(220+3,AQ$2+1))),"min", MIN(INDIRECT(ADDRESS(220+3,AQ$2+1,,,"Instances") &amp; ":" &amp; ADDRESS(220+3,AQ$2+1))),"max", MAX(INDIRECT(ADDRESS(220+3,AQ$2+1,,,"Instances") &amp; ":" &amp; ADDRESS(220+3,AQ$2+1))),"diff", MAX(INDIRECT(ADDRESS(220+3,AQ$2+1,,,"Instances") &amp; ":" &amp; ADDRESS(220+3,AQ$2+1)))-MIN(INDIRECT(ADDRESS(220+3,AQ$2+1,,,"Instances") &amp; ":" &amp; ADDRESS(220+3,AQ$2+1))))</f>
        <v>0</v>
      </c>
      <c r="AR225">
        <f>IFERROR(SMALL(AQ5:AQ343,ROW()-ROW($AR$5)+1),"")</f>
        <v>0</v>
      </c>
      <c r="AT225">
        <f>IFERROR(SUM(AR5:AR225),"")</f>
        <v>0</v>
      </c>
      <c r="AU225" cm="1">
        <f t="array" ref="AU225">_xlfn.SWITCH(Charts!$B$3,"average", AVERAGE(INDIRECT(ADDRESS(220+3,AU$2+1,,,"Instances") &amp; ":" &amp; ADDRESS(220+3,AU$2+1))),"median", MEDIAN(INDIRECT(ADDRESS(220+3,AU$2+1,,,"Instances") &amp; ":" &amp; ADDRESS(220+3,AU$2+1))),"min", MIN(INDIRECT(ADDRESS(220+3,AU$2+1,,,"Instances") &amp; ":" &amp; ADDRESS(220+3,AU$2+1))),"max", MAX(INDIRECT(ADDRESS(220+3,AU$2+1,,,"Instances") &amp; ":" &amp; ADDRESS(220+3,AU$2+1))),"diff", MAX(INDIRECT(ADDRESS(220+3,AU$2+1,,,"Instances") &amp; ":" &amp; ADDRESS(220+3,AU$2+1)))-MIN(INDIRECT(ADDRESS(220+3,AU$2+1,,,"Instances") &amp; ":" &amp; ADDRESS(220+3,AU$2+1))))</f>
        <v>0</v>
      </c>
      <c r="AV225">
        <f>IFERROR(SMALL(AU5:AU343,ROW()-ROW($AV$5)+1),"")</f>
        <v>0</v>
      </c>
      <c r="AX225">
        <f>IFERROR(SUM(AV5:AV225),"")</f>
        <v>0</v>
      </c>
      <c r="AY225" cm="1">
        <f t="array" ref="AY225">_xlfn.SWITCH(Charts!$B$3,"average", AVERAGE(INDIRECT(ADDRESS(220+3,AY$2+1,,,"Instances") &amp; ":" &amp; ADDRESS(220+3,AY$2+1))),"median", MEDIAN(INDIRECT(ADDRESS(220+3,AY$2+1,,,"Instances") &amp; ":" &amp; ADDRESS(220+3,AY$2+1))),"min", MIN(INDIRECT(ADDRESS(220+3,AY$2+1,,,"Instances") &amp; ":" &amp; ADDRESS(220+3,AY$2+1))),"max", MAX(INDIRECT(ADDRESS(220+3,AY$2+1,,,"Instances") &amp; ":" &amp; ADDRESS(220+3,AY$2+1))),"diff", MAX(INDIRECT(ADDRESS(220+3,AY$2+1,,,"Instances") &amp; ":" &amp; ADDRESS(220+3,AY$2+1)))-MIN(INDIRECT(ADDRESS(220+3,AY$2+1,,,"Instances") &amp; ":" &amp; ADDRESS(220+3,AY$2+1))))</f>
        <v>0</v>
      </c>
      <c r="AZ225">
        <f>IFERROR(SMALL(AY5:AY343,ROW()-ROW($AZ$5)+1),"")</f>
        <v>0</v>
      </c>
      <c r="BB225">
        <f>IFERROR(SUM(AZ5:AZ225),"")</f>
        <v>0</v>
      </c>
      <c r="BC225" cm="1">
        <f t="array" ref="BC225">_xlfn.SWITCH(Charts!$B$3,"average", AVERAGE(INDIRECT(ADDRESS(220+3,BC$2+1,,,"Instances") &amp; ":" &amp; ADDRESS(220+3,BC$2+1))),"median", MEDIAN(INDIRECT(ADDRESS(220+3,BC$2+1,,,"Instances") &amp; ":" &amp; ADDRESS(220+3,BC$2+1))),"min", MIN(INDIRECT(ADDRESS(220+3,BC$2+1,,,"Instances") &amp; ":" &amp; ADDRESS(220+3,BC$2+1))),"max", MAX(INDIRECT(ADDRESS(220+3,BC$2+1,,,"Instances") &amp; ":" &amp; ADDRESS(220+3,BC$2+1))),"diff", MAX(INDIRECT(ADDRESS(220+3,BC$2+1,,,"Instances") &amp; ":" &amp; ADDRESS(220+3,BC$2+1)))-MIN(INDIRECT(ADDRESS(220+3,BC$2+1,,,"Instances") &amp; ":" &amp; ADDRESS(220+3,BC$2+1))))</f>
        <v>0</v>
      </c>
      <c r="BD225">
        <f>IFERROR(SMALL(BC5:BC343,ROW()-ROW($BD$5)+1),"")</f>
        <v>0</v>
      </c>
      <c r="BF225">
        <f>IFERROR(SUM(BD5:BD225),"")</f>
        <v>0</v>
      </c>
      <c r="BG225" cm="1">
        <f t="array" ref="BG225">_xlfn.SWITCH(Charts!$B$3,"average", AVERAGE(INDIRECT(ADDRESS(220+3,BG$2+1,,,"Instances") &amp; ":" &amp; ADDRESS(220+3,BG$2+1))),"median", MEDIAN(INDIRECT(ADDRESS(220+3,BG$2+1,,,"Instances") &amp; ":" &amp; ADDRESS(220+3,BG$2+1))),"min", MIN(INDIRECT(ADDRESS(220+3,BG$2+1,,,"Instances") &amp; ":" &amp; ADDRESS(220+3,BG$2+1))),"max", MAX(INDIRECT(ADDRESS(220+3,BG$2+1,,,"Instances") &amp; ":" &amp; ADDRESS(220+3,BG$2+1))),"diff", MAX(INDIRECT(ADDRESS(220+3,BG$2+1,,,"Instances") &amp; ":" &amp; ADDRESS(220+3,BG$2+1)))-MIN(INDIRECT(ADDRESS(220+3,BG$2+1,,,"Instances") &amp; ":" &amp; ADDRESS(220+3,BG$2+1))))</f>
        <v>0</v>
      </c>
      <c r="BH225">
        <f>IFERROR(SMALL(BG5:BG343,ROW()-ROW($BH$5)+1),"")</f>
        <v>0</v>
      </c>
      <c r="BJ225">
        <f>IFERROR(SUM(BH5:BH225),"")</f>
        <v>0</v>
      </c>
      <c r="BK225" cm="1">
        <f t="array" ref="BK225">_xlfn.SWITCH(Charts!$B$3,"average", AVERAGE(INDIRECT(ADDRESS(220+3,BK$2+1,,,"Instances") &amp; ":" &amp; ADDRESS(220+3,BK$2+1))),"median", MEDIAN(INDIRECT(ADDRESS(220+3,BK$2+1,,,"Instances") &amp; ":" &amp; ADDRESS(220+3,BK$2+1))),"min", MIN(INDIRECT(ADDRESS(220+3,BK$2+1,,,"Instances") &amp; ":" &amp; ADDRESS(220+3,BK$2+1))),"max", MAX(INDIRECT(ADDRESS(220+3,BK$2+1,,,"Instances") &amp; ":" &amp; ADDRESS(220+3,BK$2+1))),"diff", MAX(INDIRECT(ADDRESS(220+3,BK$2+1,,,"Instances") &amp; ":" &amp; ADDRESS(220+3,BK$2+1)))-MIN(INDIRECT(ADDRESS(220+3,BK$2+1,,,"Instances") &amp; ":" &amp; ADDRESS(220+3,BK$2+1))))</f>
        <v>0</v>
      </c>
      <c r="BL225">
        <f>IFERROR(SMALL(BK5:BK343,ROW()-ROW($BL$5)+1),"")</f>
        <v>0</v>
      </c>
      <c r="BN225">
        <f>IFERROR(SUM(BL5:BL225),"")</f>
        <v>0</v>
      </c>
      <c r="BO225" cm="1">
        <f t="array" ref="BO225">_xlfn.SWITCH(Charts!$B$3,"average", AVERAGE(INDIRECT(ADDRESS(220+3,BO$2+1,,,"Instances") &amp; ":" &amp; ADDRESS(220+3,BO$2+1))),"median", MEDIAN(INDIRECT(ADDRESS(220+3,BO$2+1,,,"Instances") &amp; ":" &amp; ADDRESS(220+3,BO$2+1))),"min", MIN(INDIRECT(ADDRESS(220+3,BO$2+1,,,"Instances") &amp; ":" &amp; ADDRESS(220+3,BO$2+1))),"max", MAX(INDIRECT(ADDRESS(220+3,BO$2+1,,,"Instances") &amp; ":" &amp; ADDRESS(220+3,BO$2+1))),"diff", MAX(INDIRECT(ADDRESS(220+3,BO$2+1,,,"Instances") &amp; ":" &amp; ADDRESS(220+3,BO$2+1)))-MIN(INDIRECT(ADDRESS(220+3,BO$2+1,,,"Instances") &amp; ":" &amp; ADDRESS(220+3,BO$2+1))))</f>
        <v>0</v>
      </c>
      <c r="BP225">
        <f>IFERROR(SMALL(BO5:BO343,ROW()-ROW($BP$5)+1),"")</f>
        <v>0</v>
      </c>
      <c r="BR225">
        <f>IFERROR(SUM(BP5:BP225),"")</f>
        <v>0</v>
      </c>
      <c r="BU225">
        <f>IF(Charts!$B$3="none",E1927,IF(AM1927="",NA(),AM1927))</f>
        <v>0</v>
      </c>
      <c r="BV225">
        <f>IF(Charts!$B$3="none",F1927,IF(AN1927="",NA(),AN1927))</f>
        <v>0</v>
      </c>
      <c r="BW225">
        <f>IF(Charts!$B$3="none",G1927,IF(AO1927="",NA(),AO1927))</f>
        <v>0</v>
      </c>
      <c r="BX225">
        <f>IF(Charts!$B$3="none",H1927,IF(AP1927="",NA(),AP1927))</f>
        <v>0</v>
      </c>
      <c r="BY225">
        <f>IF(Charts!$B$3="none",I1927,IF(AQ1927="",NA(),AQ1927))</f>
        <v>0</v>
      </c>
      <c r="BZ225">
        <f>IF(Charts!$B$3="none",J1927,IF(AR1927="",NA(),AR1927))</f>
        <v>0</v>
      </c>
      <c r="CA225">
        <f>IF(Charts!$B$3="none",K1927,IF(AS1927="",NA(),AS1927))</f>
        <v>0</v>
      </c>
      <c r="CB225">
        <f>IF(Charts!$B$3="none",L1927,IF(AT1927="",NA(),AT1927))</f>
        <v>0</v>
      </c>
      <c r="CC225">
        <f>IF(Charts!$B$3="none",M1927,IF(AU1927="",NA(),AU1927))</f>
        <v>0</v>
      </c>
      <c r="CD225">
        <f>IF(Charts!$B$3="none",N1927,IF(AV1927="",NA(),AV1927))</f>
        <v>0</v>
      </c>
      <c r="CE225">
        <f>IF(Charts!$B$3="none",O1927,IF(AW1927="",NA(),AW1927))</f>
        <v>0</v>
      </c>
      <c r="CF225">
        <f>IF(Charts!$B$3="none",P1927,IF(AX1927="",NA(),AX1927))</f>
        <v>0</v>
      </c>
      <c r="CG225">
        <f>IF(Charts!$B$3="none",Q1927,IF(AY1927="",NA(),AY1927))</f>
        <v>0</v>
      </c>
      <c r="CH225">
        <f>IF(Charts!$B$3="none",R1927,IF(AZ1927="",NA(),AZ1927))</f>
        <v>0</v>
      </c>
      <c r="CI225">
        <f>IF(Charts!$B$3="none",S1927,IF(BA1927="",NA(),BA1927))</f>
        <v>0</v>
      </c>
      <c r="CJ225">
        <f>IF(Charts!$B$3="none",T1927,IF(BB1927="",NA(),BB1927))</f>
        <v>0</v>
      </c>
      <c r="CK225">
        <f>IF(Charts!$B$3="none",U1927,IF(BC1927="",NA(),BC1927))</f>
        <v>0</v>
      </c>
      <c r="CL225">
        <f>IF(Charts!$B$3="none",V1927,IF(BD1927="",NA(),BD1927))</f>
        <v>0</v>
      </c>
      <c r="CM225">
        <f>IF(Charts!$B$3="none",W1927,IF(BE1927="",NA(),BE1927))</f>
        <v>0</v>
      </c>
      <c r="CN225">
        <f>IF(Charts!$B$3="none",X1927,IF(BF1927="",NA(),BF1927))</f>
        <v>0</v>
      </c>
      <c r="CO225">
        <f>IF(Charts!$B$3="none",Y1927,IF(BG1927="",NA(),BG1927))</f>
        <v>0</v>
      </c>
      <c r="CP225">
        <f>IF(Charts!$B$3="none",Z1927,IF(BH1927="",NA(),BH1927))</f>
        <v>0</v>
      </c>
      <c r="CQ225">
        <f>IF(Charts!$B$3="none",AA1927,IF(BI1927="",NA(),BI1927))</f>
        <v>0</v>
      </c>
      <c r="CR225">
        <f>IF(Charts!$B$3="none",AB1927,IF(BJ1927="",NA(),BJ1927))</f>
        <v>0</v>
      </c>
      <c r="CS225">
        <f>IF(Charts!$B$3="none",AC1927,IF(BK1927="",NA(),BK1927))</f>
        <v>0</v>
      </c>
      <c r="CT225">
        <f>IF(Charts!$B$3="none",AD1927,IF(BL1927="",NA(),BL1927))</f>
        <v>0</v>
      </c>
      <c r="CU225">
        <f>IF(Charts!$B$3="none",AE1927,IF(BM1927="",NA(),BM1927))</f>
        <v>0</v>
      </c>
      <c r="CV225">
        <f>IF(Charts!$B$3="none",AF1927,IF(BN1927="",NA(),BN1927))</f>
        <v>0</v>
      </c>
      <c r="CW225">
        <f>IF(Charts!$B$3="none",AG1927,IF(BO1927="",NA(),BO1927))</f>
        <v>0</v>
      </c>
      <c r="CX225">
        <f>IF(Charts!$B$3="none",AH1927,IF(BP1927="",NA(),BP1927))</f>
        <v>0</v>
      </c>
      <c r="CY225">
        <f>IF(Charts!$B$3="none",AI1927,IF(BQ1927="",NA(),BQ1927))</f>
        <v>0</v>
      </c>
      <c r="CZ225">
        <f>IF(Charts!$B$3="none",AJ1927,IF(BR1927="",NA(),BR1927))</f>
        <v>0</v>
      </c>
    </row>
    <row r="226" spans="4:104">
      <c r="D226">
        <v>222</v>
      </c>
      <c r="E226">
        <f>IF(INDIRECT(ADDRESS($D226+2,E$2+1,,,"Instances"))="","",INDIRECT(ADDRESS($D226+2,E$2+1,,,"Instances")))</f>
        <v>0</v>
      </c>
      <c r="F226">
        <f>IFERROR(SMALL(E5:E343,ROW()-ROW($F$5)+1),"")</f>
        <v>0</v>
      </c>
      <c r="H226">
        <f>IFERROR(SUM(F5:F226),"")</f>
        <v>0</v>
      </c>
      <c r="I226">
        <f>IF(INDIRECT(ADDRESS($D226+2,I$2+1,,,"Instances"))="","",INDIRECT(ADDRESS($D226+2,I$2+1,,,"Instances")))</f>
        <v>0</v>
      </c>
      <c r="J226">
        <f>IFERROR(SMALL(I5:I343,ROW()-ROW($J$5)+1),"")</f>
        <v>0</v>
      </c>
      <c r="L226">
        <f>IFERROR(SUM(J5:J226),"")</f>
        <v>0</v>
      </c>
      <c r="M226">
        <f>IF(INDIRECT(ADDRESS($D226+2,M$2+1,,,"Instances"))="","",INDIRECT(ADDRESS($D226+2,M$2+1,,,"Instances")))</f>
        <v>0</v>
      </c>
      <c r="N226">
        <f>IFERROR(SMALL(M5:M343,ROW()-ROW($N$5)+1),"")</f>
        <v>0</v>
      </c>
      <c r="P226">
        <f>IFERROR(SUM(N5:N226),"")</f>
        <v>0</v>
      </c>
      <c r="Q226">
        <f>IF(INDIRECT(ADDRESS($D226+2,Q$2+1,,,"Instances"))="","",INDIRECT(ADDRESS($D226+2,Q$2+1,,,"Instances")))</f>
        <v>0</v>
      </c>
      <c r="R226">
        <f>IFERROR(SMALL(Q5:Q343,ROW()-ROW($R$5)+1),"")</f>
        <v>0</v>
      </c>
      <c r="T226">
        <f>IFERROR(SUM(R5:R226),"")</f>
        <v>0</v>
      </c>
      <c r="U226">
        <f>IF(INDIRECT(ADDRESS($D226+2,U$2+1,,,"Instances"))="","",INDIRECT(ADDRESS($D226+2,U$2+1,,,"Instances")))</f>
        <v>0</v>
      </c>
      <c r="V226">
        <f>IFERROR(SMALL(U5:U343,ROW()-ROW($V$5)+1),"")</f>
        <v>0</v>
      </c>
      <c r="X226">
        <f>IFERROR(SUM(V5:V226),"")</f>
        <v>0</v>
      </c>
      <c r="Y226">
        <f>IF(INDIRECT(ADDRESS($D226+2,Y$2+1,,,"Instances"))="","",INDIRECT(ADDRESS($D226+2,Y$2+1,,,"Instances")))</f>
        <v>0</v>
      </c>
      <c r="Z226">
        <f>IFERROR(SMALL(Y5:Y343,ROW()-ROW($Z$5)+1),"")</f>
        <v>0</v>
      </c>
      <c r="AB226">
        <f>IFERROR(SUM(Z5:Z226),"")</f>
        <v>0</v>
      </c>
      <c r="AC226">
        <f>IF(INDIRECT(ADDRESS($D226+2,AC$2+1,,,"Instances"))="","",INDIRECT(ADDRESS($D226+2,AC$2+1,,,"Instances")))</f>
        <v>0</v>
      </c>
      <c r="AD226">
        <f>IFERROR(SMALL(AC5:AC343,ROW()-ROW($AD$5)+1),"")</f>
        <v>0</v>
      </c>
      <c r="AF226">
        <f>IFERROR(SUM(AD5:AD226),"")</f>
        <v>0</v>
      </c>
      <c r="AG226">
        <f>IF(INDIRECT(ADDRESS($D226+2,AG$2+1,,,"Instances"))="","",INDIRECT(ADDRESS($D226+2,AG$2+1,,,"Instances")))</f>
        <v>0</v>
      </c>
      <c r="AH226">
        <f>IFERROR(SMALL(AG5:AG343,ROW()-ROW($AH$5)+1),"")</f>
        <v>0</v>
      </c>
      <c r="AJ226">
        <f>IFERROR(SUM(AH5:AH226),"")</f>
        <v>0</v>
      </c>
      <c r="AL226">
        <v>222</v>
      </c>
      <c r="AM226" cm="1">
        <f t="array" ref="AM226">_xlfn.SWITCH(Charts!$B$3,"average", AVERAGE(INDIRECT(ADDRESS(221+3,AM$2+1,,,"Instances") &amp; ":" &amp; ADDRESS(221+3,AM$2+1))),"median", MEDIAN(INDIRECT(ADDRESS(221+3,AM$2+1,,,"Instances") &amp; ":" &amp; ADDRESS(221+3,AM$2+1))),"min", MIN(INDIRECT(ADDRESS(221+3,AM$2+1,,,"Instances") &amp; ":" &amp; ADDRESS(221+3,AM$2+1))),"max", MAX(INDIRECT(ADDRESS(221+3,AM$2+1,,,"Instances") &amp; ":" &amp; ADDRESS(221+3,AM$2+1))),"diff", MAX(INDIRECT(ADDRESS(221+3,AM$2+1,,,"Instances") &amp; ":" &amp; ADDRESS(221+3,AM$2+1)))-MIN(INDIRECT(ADDRESS(221+3,AM$2+1,,,"Instances") &amp; ":" &amp; ADDRESS(221+3,AM$2+1))))</f>
        <v>0</v>
      </c>
      <c r="AN226">
        <f>IFERROR(SMALL(AM5:AM343,ROW()-ROW($AN$5)+1),"")</f>
        <v>0</v>
      </c>
      <c r="AP226">
        <f>IFERROR(SUM(AN5:AN226),"")</f>
        <v>0</v>
      </c>
      <c r="AQ226" cm="1">
        <f t="array" ref="AQ226">_xlfn.SWITCH(Charts!$B$3,"average", AVERAGE(INDIRECT(ADDRESS(221+3,AQ$2+1,,,"Instances") &amp; ":" &amp; ADDRESS(221+3,AQ$2+1))),"median", MEDIAN(INDIRECT(ADDRESS(221+3,AQ$2+1,,,"Instances") &amp; ":" &amp; ADDRESS(221+3,AQ$2+1))),"min", MIN(INDIRECT(ADDRESS(221+3,AQ$2+1,,,"Instances") &amp; ":" &amp; ADDRESS(221+3,AQ$2+1))),"max", MAX(INDIRECT(ADDRESS(221+3,AQ$2+1,,,"Instances") &amp; ":" &amp; ADDRESS(221+3,AQ$2+1))),"diff", MAX(INDIRECT(ADDRESS(221+3,AQ$2+1,,,"Instances") &amp; ":" &amp; ADDRESS(221+3,AQ$2+1)))-MIN(INDIRECT(ADDRESS(221+3,AQ$2+1,,,"Instances") &amp; ":" &amp; ADDRESS(221+3,AQ$2+1))))</f>
        <v>0</v>
      </c>
      <c r="AR226">
        <f>IFERROR(SMALL(AQ5:AQ343,ROW()-ROW($AR$5)+1),"")</f>
        <v>0</v>
      </c>
      <c r="AT226">
        <f>IFERROR(SUM(AR5:AR226),"")</f>
        <v>0</v>
      </c>
      <c r="AU226" cm="1">
        <f t="array" ref="AU226">_xlfn.SWITCH(Charts!$B$3,"average", AVERAGE(INDIRECT(ADDRESS(221+3,AU$2+1,,,"Instances") &amp; ":" &amp; ADDRESS(221+3,AU$2+1))),"median", MEDIAN(INDIRECT(ADDRESS(221+3,AU$2+1,,,"Instances") &amp; ":" &amp; ADDRESS(221+3,AU$2+1))),"min", MIN(INDIRECT(ADDRESS(221+3,AU$2+1,,,"Instances") &amp; ":" &amp; ADDRESS(221+3,AU$2+1))),"max", MAX(INDIRECT(ADDRESS(221+3,AU$2+1,,,"Instances") &amp; ":" &amp; ADDRESS(221+3,AU$2+1))),"diff", MAX(INDIRECT(ADDRESS(221+3,AU$2+1,,,"Instances") &amp; ":" &amp; ADDRESS(221+3,AU$2+1)))-MIN(INDIRECT(ADDRESS(221+3,AU$2+1,,,"Instances") &amp; ":" &amp; ADDRESS(221+3,AU$2+1))))</f>
        <v>0</v>
      </c>
      <c r="AV226">
        <f>IFERROR(SMALL(AU5:AU343,ROW()-ROW($AV$5)+1),"")</f>
        <v>0</v>
      </c>
      <c r="AX226">
        <f>IFERROR(SUM(AV5:AV226),"")</f>
        <v>0</v>
      </c>
      <c r="AY226" cm="1">
        <f t="array" ref="AY226">_xlfn.SWITCH(Charts!$B$3,"average", AVERAGE(INDIRECT(ADDRESS(221+3,AY$2+1,,,"Instances") &amp; ":" &amp; ADDRESS(221+3,AY$2+1))),"median", MEDIAN(INDIRECT(ADDRESS(221+3,AY$2+1,,,"Instances") &amp; ":" &amp; ADDRESS(221+3,AY$2+1))),"min", MIN(INDIRECT(ADDRESS(221+3,AY$2+1,,,"Instances") &amp; ":" &amp; ADDRESS(221+3,AY$2+1))),"max", MAX(INDIRECT(ADDRESS(221+3,AY$2+1,,,"Instances") &amp; ":" &amp; ADDRESS(221+3,AY$2+1))),"diff", MAX(INDIRECT(ADDRESS(221+3,AY$2+1,,,"Instances") &amp; ":" &amp; ADDRESS(221+3,AY$2+1)))-MIN(INDIRECT(ADDRESS(221+3,AY$2+1,,,"Instances") &amp; ":" &amp; ADDRESS(221+3,AY$2+1))))</f>
        <v>0</v>
      </c>
      <c r="AZ226">
        <f>IFERROR(SMALL(AY5:AY343,ROW()-ROW($AZ$5)+1),"")</f>
        <v>0</v>
      </c>
      <c r="BB226">
        <f>IFERROR(SUM(AZ5:AZ226),"")</f>
        <v>0</v>
      </c>
      <c r="BC226" cm="1">
        <f t="array" ref="BC226">_xlfn.SWITCH(Charts!$B$3,"average", AVERAGE(INDIRECT(ADDRESS(221+3,BC$2+1,,,"Instances") &amp; ":" &amp; ADDRESS(221+3,BC$2+1))),"median", MEDIAN(INDIRECT(ADDRESS(221+3,BC$2+1,,,"Instances") &amp; ":" &amp; ADDRESS(221+3,BC$2+1))),"min", MIN(INDIRECT(ADDRESS(221+3,BC$2+1,,,"Instances") &amp; ":" &amp; ADDRESS(221+3,BC$2+1))),"max", MAX(INDIRECT(ADDRESS(221+3,BC$2+1,,,"Instances") &amp; ":" &amp; ADDRESS(221+3,BC$2+1))),"diff", MAX(INDIRECT(ADDRESS(221+3,BC$2+1,,,"Instances") &amp; ":" &amp; ADDRESS(221+3,BC$2+1)))-MIN(INDIRECT(ADDRESS(221+3,BC$2+1,,,"Instances") &amp; ":" &amp; ADDRESS(221+3,BC$2+1))))</f>
        <v>0</v>
      </c>
      <c r="BD226">
        <f>IFERROR(SMALL(BC5:BC343,ROW()-ROW($BD$5)+1),"")</f>
        <v>0</v>
      </c>
      <c r="BF226">
        <f>IFERROR(SUM(BD5:BD226),"")</f>
        <v>0</v>
      </c>
      <c r="BG226" cm="1">
        <f t="array" ref="BG226">_xlfn.SWITCH(Charts!$B$3,"average", AVERAGE(INDIRECT(ADDRESS(221+3,BG$2+1,,,"Instances") &amp; ":" &amp; ADDRESS(221+3,BG$2+1))),"median", MEDIAN(INDIRECT(ADDRESS(221+3,BG$2+1,,,"Instances") &amp; ":" &amp; ADDRESS(221+3,BG$2+1))),"min", MIN(INDIRECT(ADDRESS(221+3,BG$2+1,,,"Instances") &amp; ":" &amp; ADDRESS(221+3,BG$2+1))),"max", MAX(INDIRECT(ADDRESS(221+3,BG$2+1,,,"Instances") &amp; ":" &amp; ADDRESS(221+3,BG$2+1))),"diff", MAX(INDIRECT(ADDRESS(221+3,BG$2+1,,,"Instances") &amp; ":" &amp; ADDRESS(221+3,BG$2+1)))-MIN(INDIRECT(ADDRESS(221+3,BG$2+1,,,"Instances") &amp; ":" &amp; ADDRESS(221+3,BG$2+1))))</f>
        <v>0</v>
      </c>
      <c r="BH226">
        <f>IFERROR(SMALL(BG5:BG343,ROW()-ROW($BH$5)+1),"")</f>
        <v>0</v>
      </c>
      <c r="BJ226">
        <f>IFERROR(SUM(BH5:BH226),"")</f>
        <v>0</v>
      </c>
      <c r="BK226" cm="1">
        <f t="array" ref="BK226">_xlfn.SWITCH(Charts!$B$3,"average", AVERAGE(INDIRECT(ADDRESS(221+3,BK$2+1,,,"Instances") &amp; ":" &amp; ADDRESS(221+3,BK$2+1))),"median", MEDIAN(INDIRECT(ADDRESS(221+3,BK$2+1,,,"Instances") &amp; ":" &amp; ADDRESS(221+3,BK$2+1))),"min", MIN(INDIRECT(ADDRESS(221+3,BK$2+1,,,"Instances") &amp; ":" &amp; ADDRESS(221+3,BK$2+1))),"max", MAX(INDIRECT(ADDRESS(221+3,BK$2+1,,,"Instances") &amp; ":" &amp; ADDRESS(221+3,BK$2+1))),"diff", MAX(INDIRECT(ADDRESS(221+3,BK$2+1,,,"Instances") &amp; ":" &amp; ADDRESS(221+3,BK$2+1)))-MIN(INDIRECT(ADDRESS(221+3,BK$2+1,,,"Instances") &amp; ":" &amp; ADDRESS(221+3,BK$2+1))))</f>
        <v>0</v>
      </c>
      <c r="BL226">
        <f>IFERROR(SMALL(BK5:BK343,ROW()-ROW($BL$5)+1),"")</f>
        <v>0</v>
      </c>
      <c r="BN226">
        <f>IFERROR(SUM(BL5:BL226),"")</f>
        <v>0</v>
      </c>
      <c r="BO226" cm="1">
        <f t="array" ref="BO226">_xlfn.SWITCH(Charts!$B$3,"average", AVERAGE(INDIRECT(ADDRESS(221+3,BO$2+1,,,"Instances") &amp; ":" &amp; ADDRESS(221+3,BO$2+1))),"median", MEDIAN(INDIRECT(ADDRESS(221+3,BO$2+1,,,"Instances") &amp; ":" &amp; ADDRESS(221+3,BO$2+1))),"min", MIN(INDIRECT(ADDRESS(221+3,BO$2+1,,,"Instances") &amp; ":" &amp; ADDRESS(221+3,BO$2+1))),"max", MAX(INDIRECT(ADDRESS(221+3,BO$2+1,,,"Instances") &amp; ":" &amp; ADDRESS(221+3,BO$2+1))),"diff", MAX(INDIRECT(ADDRESS(221+3,BO$2+1,,,"Instances") &amp; ":" &amp; ADDRESS(221+3,BO$2+1)))-MIN(INDIRECT(ADDRESS(221+3,BO$2+1,,,"Instances") &amp; ":" &amp; ADDRESS(221+3,BO$2+1))))</f>
        <v>0</v>
      </c>
      <c r="BP226">
        <f>IFERROR(SMALL(BO5:BO343,ROW()-ROW($BP$5)+1),"")</f>
        <v>0</v>
      </c>
      <c r="BR226">
        <f>IFERROR(SUM(BP5:BP226),"")</f>
        <v>0</v>
      </c>
      <c r="BU226">
        <f>IF(Charts!$B$3="none",E1928,IF(AM1928="",NA(),AM1928))</f>
        <v>0</v>
      </c>
      <c r="BV226">
        <f>IF(Charts!$B$3="none",F1928,IF(AN1928="",NA(),AN1928))</f>
        <v>0</v>
      </c>
      <c r="BW226">
        <f>IF(Charts!$B$3="none",G1928,IF(AO1928="",NA(),AO1928))</f>
        <v>0</v>
      </c>
      <c r="BX226">
        <f>IF(Charts!$B$3="none",H1928,IF(AP1928="",NA(),AP1928))</f>
        <v>0</v>
      </c>
      <c r="BY226">
        <f>IF(Charts!$B$3="none",I1928,IF(AQ1928="",NA(),AQ1928))</f>
        <v>0</v>
      </c>
      <c r="BZ226">
        <f>IF(Charts!$B$3="none",J1928,IF(AR1928="",NA(),AR1928))</f>
        <v>0</v>
      </c>
      <c r="CA226">
        <f>IF(Charts!$B$3="none",K1928,IF(AS1928="",NA(),AS1928))</f>
        <v>0</v>
      </c>
      <c r="CB226">
        <f>IF(Charts!$B$3="none",L1928,IF(AT1928="",NA(),AT1928))</f>
        <v>0</v>
      </c>
      <c r="CC226">
        <f>IF(Charts!$B$3="none",M1928,IF(AU1928="",NA(),AU1928))</f>
        <v>0</v>
      </c>
      <c r="CD226">
        <f>IF(Charts!$B$3="none",N1928,IF(AV1928="",NA(),AV1928))</f>
        <v>0</v>
      </c>
      <c r="CE226">
        <f>IF(Charts!$B$3="none",O1928,IF(AW1928="",NA(),AW1928))</f>
        <v>0</v>
      </c>
      <c r="CF226">
        <f>IF(Charts!$B$3="none",P1928,IF(AX1928="",NA(),AX1928))</f>
        <v>0</v>
      </c>
      <c r="CG226">
        <f>IF(Charts!$B$3="none",Q1928,IF(AY1928="",NA(),AY1928))</f>
        <v>0</v>
      </c>
      <c r="CH226">
        <f>IF(Charts!$B$3="none",R1928,IF(AZ1928="",NA(),AZ1928))</f>
        <v>0</v>
      </c>
      <c r="CI226">
        <f>IF(Charts!$B$3="none",S1928,IF(BA1928="",NA(),BA1928))</f>
        <v>0</v>
      </c>
      <c r="CJ226">
        <f>IF(Charts!$B$3="none",T1928,IF(BB1928="",NA(),BB1928))</f>
        <v>0</v>
      </c>
      <c r="CK226">
        <f>IF(Charts!$B$3="none",U1928,IF(BC1928="",NA(),BC1928))</f>
        <v>0</v>
      </c>
      <c r="CL226">
        <f>IF(Charts!$B$3="none",V1928,IF(BD1928="",NA(),BD1928))</f>
        <v>0</v>
      </c>
      <c r="CM226">
        <f>IF(Charts!$B$3="none",W1928,IF(BE1928="",NA(),BE1928))</f>
        <v>0</v>
      </c>
      <c r="CN226">
        <f>IF(Charts!$B$3="none",X1928,IF(BF1928="",NA(),BF1928))</f>
        <v>0</v>
      </c>
      <c r="CO226">
        <f>IF(Charts!$B$3="none",Y1928,IF(BG1928="",NA(),BG1928))</f>
        <v>0</v>
      </c>
      <c r="CP226">
        <f>IF(Charts!$B$3="none",Z1928,IF(BH1928="",NA(),BH1928))</f>
        <v>0</v>
      </c>
      <c r="CQ226">
        <f>IF(Charts!$B$3="none",AA1928,IF(BI1928="",NA(),BI1928))</f>
        <v>0</v>
      </c>
      <c r="CR226">
        <f>IF(Charts!$B$3="none",AB1928,IF(BJ1928="",NA(),BJ1928))</f>
        <v>0</v>
      </c>
      <c r="CS226">
        <f>IF(Charts!$B$3="none",AC1928,IF(BK1928="",NA(),BK1928))</f>
        <v>0</v>
      </c>
      <c r="CT226">
        <f>IF(Charts!$B$3="none",AD1928,IF(BL1928="",NA(),BL1928))</f>
        <v>0</v>
      </c>
      <c r="CU226">
        <f>IF(Charts!$B$3="none",AE1928,IF(BM1928="",NA(),BM1928))</f>
        <v>0</v>
      </c>
      <c r="CV226">
        <f>IF(Charts!$B$3="none",AF1928,IF(BN1928="",NA(),BN1928))</f>
        <v>0</v>
      </c>
      <c r="CW226">
        <f>IF(Charts!$B$3="none",AG1928,IF(BO1928="",NA(),BO1928))</f>
        <v>0</v>
      </c>
      <c r="CX226">
        <f>IF(Charts!$B$3="none",AH1928,IF(BP1928="",NA(),BP1928))</f>
        <v>0</v>
      </c>
      <c r="CY226">
        <f>IF(Charts!$B$3="none",AI1928,IF(BQ1928="",NA(),BQ1928))</f>
        <v>0</v>
      </c>
      <c r="CZ226">
        <f>IF(Charts!$B$3="none",AJ1928,IF(BR1928="",NA(),BR1928))</f>
        <v>0</v>
      </c>
    </row>
    <row r="227" spans="4:104">
      <c r="D227">
        <v>223</v>
      </c>
      <c r="E227">
        <f>IF(INDIRECT(ADDRESS($D227+2,E$2+1,,,"Instances"))="","",INDIRECT(ADDRESS($D227+2,E$2+1,,,"Instances")))</f>
        <v>0</v>
      </c>
      <c r="F227">
        <f>IFERROR(SMALL(E5:E343,ROW()-ROW($F$5)+1),"")</f>
        <v>0</v>
      </c>
      <c r="H227">
        <f>IFERROR(SUM(F5:F227),"")</f>
        <v>0</v>
      </c>
      <c r="I227">
        <f>IF(INDIRECT(ADDRESS($D227+2,I$2+1,,,"Instances"))="","",INDIRECT(ADDRESS($D227+2,I$2+1,,,"Instances")))</f>
        <v>0</v>
      </c>
      <c r="J227">
        <f>IFERROR(SMALL(I5:I343,ROW()-ROW($J$5)+1),"")</f>
        <v>0</v>
      </c>
      <c r="L227">
        <f>IFERROR(SUM(J5:J227),"")</f>
        <v>0</v>
      </c>
      <c r="M227">
        <f>IF(INDIRECT(ADDRESS($D227+2,M$2+1,,,"Instances"))="","",INDIRECT(ADDRESS($D227+2,M$2+1,,,"Instances")))</f>
        <v>0</v>
      </c>
      <c r="N227">
        <f>IFERROR(SMALL(M5:M343,ROW()-ROW($N$5)+1),"")</f>
        <v>0</v>
      </c>
      <c r="P227">
        <f>IFERROR(SUM(N5:N227),"")</f>
        <v>0</v>
      </c>
      <c r="Q227">
        <f>IF(INDIRECT(ADDRESS($D227+2,Q$2+1,,,"Instances"))="","",INDIRECT(ADDRESS($D227+2,Q$2+1,,,"Instances")))</f>
        <v>0</v>
      </c>
      <c r="R227">
        <f>IFERROR(SMALL(Q5:Q343,ROW()-ROW($R$5)+1),"")</f>
        <v>0</v>
      </c>
      <c r="T227">
        <f>IFERROR(SUM(R5:R227),"")</f>
        <v>0</v>
      </c>
      <c r="U227">
        <f>IF(INDIRECT(ADDRESS($D227+2,U$2+1,,,"Instances"))="","",INDIRECT(ADDRESS($D227+2,U$2+1,,,"Instances")))</f>
        <v>0</v>
      </c>
      <c r="V227">
        <f>IFERROR(SMALL(U5:U343,ROW()-ROW($V$5)+1),"")</f>
        <v>0</v>
      </c>
      <c r="X227">
        <f>IFERROR(SUM(V5:V227),"")</f>
        <v>0</v>
      </c>
      <c r="Y227">
        <f>IF(INDIRECT(ADDRESS($D227+2,Y$2+1,,,"Instances"))="","",INDIRECT(ADDRESS($D227+2,Y$2+1,,,"Instances")))</f>
        <v>0</v>
      </c>
      <c r="Z227">
        <f>IFERROR(SMALL(Y5:Y343,ROW()-ROW($Z$5)+1),"")</f>
        <v>0</v>
      </c>
      <c r="AB227">
        <f>IFERROR(SUM(Z5:Z227),"")</f>
        <v>0</v>
      </c>
      <c r="AC227">
        <f>IF(INDIRECT(ADDRESS($D227+2,AC$2+1,,,"Instances"))="","",INDIRECT(ADDRESS($D227+2,AC$2+1,,,"Instances")))</f>
        <v>0</v>
      </c>
      <c r="AD227">
        <f>IFERROR(SMALL(AC5:AC343,ROW()-ROW($AD$5)+1),"")</f>
        <v>0</v>
      </c>
      <c r="AF227">
        <f>IFERROR(SUM(AD5:AD227),"")</f>
        <v>0</v>
      </c>
      <c r="AG227">
        <f>IF(INDIRECT(ADDRESS($D227+2,AG$2+1,,,"Instances"))="","",INDIRECT(ADDRESS($D227+2,AG$2+1,,,"Instances")))</f>
        <v>0</v>
      </c>
      <c r="AH227">
        <f>IFERROR(SMALL(AG5:AG343,ROW()-ROW($AH$5)+1),"")</f>
        <v>0</v>
      </c>
      <c r="AJ227">
        <f>IFERROR(SUM(AH5:AH227),"")</f>
        <v>0</v>
      </c>
      <c r="AL227">
        <v>223</v>
      </c>
      <c r="AM227" cm="1">
        <f t="array" ref="AM227">_xlfn.SWITCH(Charts!$B$3,"average", AVERAGE(INDIRECT(ADDRESS(222+3,AM$2+1,,,"Instances") &amp; ":" &amp; ADDRESS(222+3,AM$2+1))),"median", MEDIAN(INDIRECT(ADDRESS(222+3,AM$2+1,,,"Instances") &amp; ":" &amp; ADDRESS(222+3,AM$2+1))),"min", MIN(INDIRECT(ADDRESS(222+3,AM$2+1,,,"Instances") &amp; ":" &amp; ADDRESS(222+3,AM$2+1))),"max", MAX(INDIRECT(ADDRESS(222+3,AM$2+1,,,"Instances") &amp; ":" &amp; ADDRESS(222+3,AM$2+1))),"diff", MAX(INDIRECT(ADDRESS(222+3,AM$2+1,,,"Instances") &amp; ":" &amp; ADDRESS(222+3,AM$2+1)))-MIN(INDIRECT(ADDRESS(222+3,AM$2+1,,,"Instances") &amp; ":" &amp; ADDRESS(222+3,AM$2+1))))</f>
        <v>0</v>
      </c>
      <c r="AN227">
        <f>IFERROR(SMALL(AM5:AM343,ROW()-ROW($AN$5)+1),"")</f>
        <v>0</v>
      </c>
      <c r="AP227">
        <f>IFERROR(SUM(AN5:AN227),"")</f>
        <v>0</v>
      </c>
      <c r="AQ227" cm="1">
        <f t="array" ref="AQ227">_xlfn.SWITCH(Charts!$B$3,"average", AVERAGE(INDIRECT(ADDRESS(222+3,AQ$2+1,,,"Instances") &amp; ":" &amp; ADDRESS(222+3,AQ$2+1))),"median", MEDIAN(INDIRECT(ADDRESS(222+3,AQ$2+1,,,"Instances") &amp; ":" &amp; ADDRESS(222+3,AQ$2+1))),"min", MIN(INDIRECT(ADDRESS(222+3,AQ$2+1,,,"Instances") &amp; ":" &amp; ADDRESS(222+3,AQ$2+1))),"max", MAX(INDIRECT(ADDRESS(222+3,AQ$2+1,,,"Instances") &amp; ":" &amp; ADDRESS(222+3,AQ$2+1))),"diff", MAX(INDIRECT(ADDRESS(222+3,AQ$2+1,,,"Instances") &amp; ":" &amp; ADDRESS(222+3,AQ$2+1)))-MIN(INDIRECT(ADDRESS(222+3,AQ$2+1,,,"Instances") &amp; ":" &amp; ADDRESS(222+3,AQ$2+1))))</f>
        <v>0</v>
      </c>
      <c r="AR227">
        <f>IFERROR(SMALL(AQ5:AQ343,ROW()-ROW($AR$5)+1),"")</f>
        <v>0</v>
      </c>
      <c r="AT227">
        <f>IFERROR(SUM(AR5:AR227),"")</f>
        <v>0</v>
      </c>
      <c r="AU227" cm="1">
        <f t="array" ref="AU227">_xlfn.SWITCH(Charts!$B$3,"average", AVERAGE(INDIRECT(ADDRESS(222+3,AU$2+1,,,"Instances") &amp; ":" &amp; ADDRESS(222+3,AU$2+1))),"median", MEDIAN(INDIRECT(ADDRESS(222+3,AU$2+1,,,"Instances") &amp; ":" &amp; ADDRESS(222+3,AU$2+1))),"min", MIN(INDIRECT(ADDRESS(222+3,AU$2+1,,,"Instances") &amp; ":" &amp; ADDRESS(222+3,AU$2+1))),"max", MAX(INDIRECT(ADDRESS(222+3,AU$2+1,,,"Instances") &amp; ":" &amp; ADDRESS(222+3,AU$2+1))),"diff", MAX(INDIRECT(ADDRESS(222+3,AU$2+1,,,"Instances") &amp; ":" &amp; ADDRESS(222+3,AU$2+1)))-MIN(INDIRECT(ADDRESS(222+3,AU$2+1,,,"Instances") &amp; ":" &amp; ADDRESS(222+3,AU$2+1))))</f>
        <v>0</v>
      </c>
      <c r="AV227">
        <f>IFERROR(SMALL(AU5:AU343,ROW()-ROW($AV$5)+1),"")</f>
        <v>0</v>
      </c>
      <c r="AX227">
        <f>IFERROR(SUM(AV5:AV227),"")</f>
        <v>0</v>
      </c>
      <c r="AY227" cm="1">
        <f t="array" ref="AY227">_xlfn.SWITCH(Charts!$B$3,"average", AVERAGE(INDIRECT(ADDRESS(222+3,AY$2+1,,,"Instances") &amp; ":" &amp; ADDRESS(222+3,AY$2+1))),"median", MEDIAN(INDIRECT(ADDRESS(222+3,AY$2+1,,,"Instances") &amp; ":" &amp; ADDRESS(222+3,AY$2+1))),"min", MIN(INDIRECT(ADDRESS(222+3,AY$2+1,,,"Instances") &amp; ":" &amp; ADDRESS(222+3,AY$2+1))),"max", MAX(INDIRECT(ADDRESS(222+3,AY$2+1,,,"Instances") &amp; ":" &amp; ADDRESS(222+3,AY$2+1))),"diff", MAX(INDIRECT(ADDRESS(222+3,AY$2+1,,,"Instances") &amp; ":" &amp; ADDRESS(222+3,AY$2+1)))-MIN(INDIRECT(ADDRESS(222+3,AY$2+1,,,"Instances") &amp; ":" &amp; ADDRESS(222+3,AY$2+1))))</f>
        <v>0</v>
      </c>
      <c r="AZ227">
        <f>IFERROR(SMALL(AY5:AY343,ROW()-ROW($AZ$5)+1),"")</f>
        <v>0</v>
      </c>
      <c r="BB227">
        <f>IFERROR(SUM(AZ5:AZ227),"")</f>
        <v>0</v>
      </c>
      <c r="BC227" cm="1">
        <f t="array" ref="BC227">_xlfn.SWITCH(Charts!$B$3,"average", AVERAGE(INDIRECT(ADDRESS(222+3,BC$2+1,,,"Instances") &amp; ":" &amp; ADDRESS(222+3,BC$2+1))),"median", MEDIAN(INDIRECT(ADDRESS(222+3,BC$2+1,,,"Instances") &amp; ":" &amp; ADDRESS(222+3,BC$2+1))),"min", MIN(INDIRECT(ADDRESS(222+3,BC$2+1,,,"Instances") &amp; ":" &amp; ADDRESS(222+3,BC$2+1))),"max", MAX(INDIRECT(ADDRESS(222+3,BC$2+1,,,"Instances") &amp; ":" &amp; ADDRESS(222+3,BC$2+1))),"diff", MAX(INDIRECT(ADDRESS(222+3,BC$2+1,,,"Instances") &amp; ":" &amp; ADDRESS(222+3,BC$2+1)))-MIN(INDIRECT(ADDRESS(222+3,BC$2+1,,,"Instances") &amp; ":" &amp; ADDRESS(222+3,BC$2+1))))</f>
        <v>0</v>
      </c>
      <c r="BD227">
        <f>IFERROR(SMALL(BC5:BC343,ROW()-ROW($BD$5)+1),"")</f>
        <v>0</v>
      </c>
      <c r="BF227">
        <f>IFERROR(SUM(BD5:BD227),"")</f>
        <v>0</v>
      </c>
      <c r="BG227" cm="1">
        <f t="array" ref="BG227">_xlfn.SWITCH(Charts!$B$3,"average", AVERAGE(INDIRECT(ADDRESS(222+3,BG$2+1,,,"Instances") &amp; ":" &amp; ADDRESS(222+3,BG$2+1))),"median", MEDIAN(INDIRECT(ADDRESS(222+3,BG$2+1,,,"Instances") &amp; ":" &amp; ADDRESS(222+3,BG$2+1))),"min", MIN(INDIRECT(ADDRESS(222+3,BG$2+1,,,"Instances") &amp; ":" &amp; ADDRESS(222+3,BG$2+1))),"max", MAX(INDIRECT(ADDRESS(222+3,BG$2+1,,,"Instances") &amp; ":" &amp; ADDRESS(222+3,BG$2+1))),"diff", MAX(INDIRECT(ADDRESS(222+3,BG$2+1,,,"Instances") &amp; ":" &amp; ADDRESS(222+3,BG$2+1)))-MIN(INDIRECT(ADDRESS(222+3,BG$2+1,,,"Instances") &amp; ":" &amp; ADDRESS(222+3,BG$2+1))))</f>
        <v>0</v>
      </c>
      <c r="BH227">
        <f>IFERROR(SMALL(BG5:BG343,ROW()-ROW($BH$5)+1),"")</f>
        <v>0</v>
      </c>
      <c r="BJ227">
        <f>IFERROR(SUM(BH5:BH227),"")</f>
        <v>0</v>
      </c>
      <c r="BK227" cm="1">
        <f t="array" ref="BK227">_xlfn.SWITCH(Charts!$B$3,"average", AVERAGE(INDIRECT(ADDRESS(222+3,BK$2+1,,,"Instances") &amp; ":" &amp; ADDRESS(222+3,BK$2+1))),"median", MEDIAN(INDIRECT(ADDRESS(222+3,BK$2+1,,,"Instances") &amp; ":" &amp; ADDRESS(222+3,BK$2+1))),"min", MIN(INDIRECT(ADDRESS(222+3,BK$2+1,,,"Instances") &amp; ":" &amp; ADDRESS(222+3,BK$2+1))),"max", MAX(INDIRECT(ADDRESS(222+3,BK$2+1,,,"Instances") &amp; ":" &amp; ADDRESS(222+3,BK$2+1))),"diff", MAX(INDIRECT(ADDRESS(222+3,BK$2+1,,,"Instances") &amp; ":" &amp; ADDRESS(222+3,BK$2+1)))-MIN(INDIRECT(ADDRESS(222+3,BK$2+1,,,"Instances") &amp; ":" &amp; ADDRESS(222+3,BK$2+1))))</f>
        <v>0</v>
      </c>
      <c r="BL227">
        <f>IFERROR(SMALL(BK5:BK343,ROW()-ROW($BL$5)+1),"")</f>
        <v>0</v>
      </c>
      <c r="BN227">
        <f>IFERROR(SUM(BL5:BL227),"")</f>
        <v>0</v>
      </c>
      <c r="BO227" cm="1">
        <f t="array" ref="BO227">_xlfn.SWITCH(Charts!$B$3,"average", AVERAGE(INDIRECT(ADDRESS(222+3,BO$2+1,,,"Instances") &amp; ":" &amp; ADDRESS(222+3,BO$2+1))),"median", MEDIAN(INDIRECT(ADDRESS(222+3,BO$2+1,,,"Instances") &amp; ":" &amp; ADDRESS(222+3,BO$2+1))),"min", MIN(INDIRECT(ADDRESS(222+3,BO$2+1,,,"Instances") &amp; ":" &amp; ADDRESS(222+3,BO$2+1))),"max", MAX(INDIRECT(ADDRESS(222+3,BO$2+1,,,"Instances") &amp; ":" &amp; ADDRESS(222+3,BO$2+1))),"diff", MAX(INDIRECT(ADDRESS(222+3,BO$2+1,,,"Instances") &amp; ":" &amp; ADDRESS(222+3,BO$2+1)))-MIN(INDIRECT(ADDRESS(222+3,BO$2+1,,,"Instances") &amp; ":" &amp; ADDRESS(222+3,BO$2+1))))</f>
        <v>0</v>
      </c>
      <c r="BP227">
        <f>IFERROR(SMALL(BO5:BO343,ROW()-ROW($BP$5)+1),"")</f>
        <v>0</v>
      </c>
      <c r="BR227">
        <f>IFERROR(SUM(BP5:BP227),"")</f>
        <v>0</v>
      </c>
      <c r="BU227">
        <f>IF(Charts!$B$3="none",E1929,IF(AM1929="",NA(),AM1929))</f>
        <v>0</v>
      </c>
      <c r="BV227">
        <f>IF(Charts!$B$3="none",F1929,IF(AN1929="",NA(),AN1929))</f>
        <v>0</v>
      </c>
      <c r="BW227">
        <f>IF(Charts!$B$3="none",G1929,IF(AO1929="",NA(),AO1929))</f>
        <v>0</v>
      </c>
      <c r="BX227">
        <f>IF(Charts!$B$3="none",H1929,IF(AP1929="",NA(),AP1929))</f>
        <v>0</v>
      </c>
      <c r="BY227">
        <f>IF(Charts!$B$3="none",I1929,IF(AQ1929="",NA(),AQ1929))</f>
        <v>0</v>
      </c>
      <c r="BZ227">
        <f>IF(Charts!$B$3="none",J1929,IF(AR1929="",NA(),AR1929))</f>
        <v>0</v>
      </c>
      <c r="CA227">
        <f>IF(Charts!$B$3="none",K1929,IF(AS1929="",NA(),AS1929))</f>
        <v>0</v>
      </c>
      <c r="CB227">
        <f>IF(Charts!$B$3="none",L1929,IF(AT1929="",NA(),AT1929))</f>
        <v>0</v>
      </c>
      <c r="CC227">
        <f>IF(Charts!$B$3="none",M1929,IF(AU1929="",NA(),AU1929))</f>
        <v>0</v>
      </c>
      <c r="CD227">
        <f>IF(Charts!$B$3="none",N1929,IF(AV1929="",NA(),AV1929))</f>
        <v>0</v>
      </c>
      <c r="CE227">
        <f>IF(Charts!$B$3="none",O1929,IF(AW1929="",NA(),AW1929))</f>
        <v>0</v>
      </c>
      <c r="CF227">
        <f>IF(Charts!$B$3="none",P1929,IF(AX1929="",NA(),AX1929))</f>
        <v>0</v>
      </c>
      <c r="CG227">
        <f>IF(Charts!$B$3="none",Q1929,IF(AY1929="",NA(),AY1929))</f>
        <v>0</v>
      </c>
      <c r="CH227">
        <f>IF(Charts!$B$3="none",R1929,IF(AZ1929="",NA(),AZ1929))</f>
        <v>0</v>
      </c>
      <c r="CI227">
        <f>IF(Charts!$B$3="none",S1929,IF(BA1929="",NA(),BA1929))</f>
        <v>0</v>
      </c>
      <c r="CJ227">
        <f>IF(Charts!$B$3="none",T1929,IF(BB1929="",NA(),BB1929))</f>
        <v>0</v>
      </c>
      <c r="CK227">
        <f>IF(Charts!$B$3="none",U1929,IF(BC1929="",NA(),BC1929))</f>
        <v>0</v>
      </c>
      <c r="CL227">
        <f>IF(Charts!$B$3="none",V1929,IF(BD1929="",NA(),BD1929))</f>
        <v>0</v>
      </c>
      <c r="CM227">
        <f>IF(Charts!$B$3="none",W1929,IF(BE1929="",NA(),BE1929))</f>
        <v>0</v>
      </c>
      <c r="CN227">
        <f>IF(Charts!$B$3="none",X1929,IF(BF1929="",NA(),BF1929))</f>
        <v>0</v>
      </c>
      <c r="CO227">
        <f>IF(Charts!$B$3="none",Y1929,IF(BG1929="",NA(),BG1929))</f>
        <v>0</v>
      </c>
      <c r="CP227">
        <f>IF(Charts!$B$3="none",Z1929,IF(BH1929="",NA(),BH1929))</f>
        <v>0</v>
      </c>
      <c r="CQ227">
        <f>IF(Charts!$B$3="none",AA1929,IF(BI1929="",NA(),BI1929))</f>
        <v>0</v>
      </c>
      <c r="CR227">
        <f>IF(Charts!$B$3="none",AB1929,IF(BJ1929="",NA(),BJ1929))</f>
        <v>0</v>
      </c>
      <c r="CS227">
        <f>IF(Charts!$B$3="none",AC1929,IF(BK1929="",NA(),BK1929))</f>
        <v>0</v>
      </c>
      <c r="CT227">
        <f>IF(Charts!$B$3="none",AD1929,IF(BL1929="",NA(),BL1929))</f>
        <v>0</v>
      </c>
      <c r="CU227">
        <f>IF(Charts!$B$3="none",AE1929,IF(BM1929="",NA(),BM1929))</f>
        <v>0</v>
      </c>
      <c r="CV227">
        <f>IF(Charts!$B$3="none",AF1929,IF(BN1929="",NA(),BN1929))</f>
        <v>0</v>
      </c>
      <c r="CW227">
        <f>IF(Charts!$B$3="none",AG1929,IF(BO1929="",NA(),BO1929))</f>
        <v>0</v>
      </c>
      <c r="CX227">
        <f>IF(Charts!$B$3="none",AH1929,IF(BP1929="",NA(),BP1929))</f>
        <v>0</v>
      </c>
      <c r="CY227">
        <f>IF(Charts!$B$3="none",AI1929,IF(BQ1929="",NA(),BQ1929))</f>
        <v>0</v>
      </c>
      <c r="CZ227">
        <f>IF(Charts!$B$3="none",AJ1929,IF(BR1929="",NA(),BR1929))</f>
        <v>0</v>
      </c>
    </row>
    <row r="228" spans="4:104">
      <c r="D228">
        <v>224</v>
      </c>
      <c r="E228">
        <f>IF(INDIRECT(ADDRESS($D228+2,E$2+1,,,"Instances"))="","",INDIRECT(ADDRESS($D228+2,E$2+1,,,"Instances")))</f>
        <v>0</v>
      </c>
      <c r="F228">
        <f>IFERROR(SMALL(E5:E343,ROW()-ROW($F$5)+1),"")</f>
        <v>0</v>
      </c>
      <c r="H228">
        <f>IFERROR(SUM(F5:F228),"")</f>
        <v>0</v>
      </c>
      <c r="I228">
        <f>IF(INDIRECT(ADDRESS($D228+2,I$2+1,,,"Instances"))="","",INDIRECT(ADDRESS($D228+2,I$2+1,,,"Instances")))</f>
        <v>0</v>
      </c>
      <c r="J228">
        <f>IFERROR(SMALL(I5:I343,ROW()-ROW($J$5)+1),"")</f>
        <v>0</v>
      </c>
      <c r="L228">
        <f>IFERROR(SUM(J5:J228),"")</f>
        <v>0</v>
      </c>
      <c r="M228">
        <f>IF(INDIRECT(ADDRESS($D228+2,M$2+1,,,"Instances"))="","",INDIRECT(ADDRESS($D228+2,M$2+1,,,"Instances")))</f>
        <v>0</v>
      </c>
      <c r="N228">
        <f>IFERROR(SMALL(M5:M343,ROW()-ROW($N$5)+1),"")</f>
        <v>0</v>
      </c>
      <c r="P228">
        <f>IFERROR(SUM(N5:N228),"")</f>
        <v>0</v>
      </c>
      <c r="Q228">
        <f>IF(INDIRECT(ADDRESS($D228+2,Q$2+1,,,"Instances"))="","",INDIRECT(ADDRESS($D228+2,Q$2+1,,,"Instances")))</f>
        <v>0</v>
      </c>
      <c r="R228">
        <f>IFERROR(SMALL(Q5:Q343,ROW()-ROW($R$5)+1),"")</f>
        <v>0</v>
      </c>
      <c r="T228">
        <f>IFERROR(SUM(R5:R228),"")</f>
        <v>0</v>
      </c>
      <c r="U228">
        <f>IF(INDIRECT(ADDRESS($D228+2,U$2+1,,,"Instances"))="","",INDIRECT(ADDRESS($D228+2,U$2+1,,,"Instances")))</f>
        <v>0</v>
      </c>
      <c r="V228">
        <f>IFERROR(SMALL(U5:U343,ROW()-ROW($V$5)+1),"")</f>
        <v>0</v>
      </c>
      <c r="X228">
        <f>IFERROR(SUM(V5:V228),"")</f>
        <v>0</v>
      </c>
      <c r="Y228">
        <f>IF(INDIRECT(ADDRESS($D228+2,Y$2+1,,,"Instances"))="","",INDIRECT(ADDRESS($D228+2,Y$2+1,,,"Instances")))</f>
        <v>0</v>
      </c>
      <c r="Z228">
        <f>IFERROR(SMALL(Y5:Y343,ROW()-ROW($Z$5)+1),"")</f>
        <v>0</v>
      </c>
      <c r="AB228">
        <f>IFERROR(SUM(Z5:Z228),"")</f>
        <v>0</v>
      </c>
      <c r="AC228">
        <f>IF(INDIRECT(ADDRESS($D228+2,AC$2+1,,,"Instances"))="","",INDIRECT(ADDRESS($D228+2,AC$2+1,,,"Instances")))</f>
        <v>0</v>
      </c>
      <c r="AD228">
        <f>IFERROR(SMALL(AC5:AC343,ROW()-ROW($AD$5)+1),"")</f>
        <v>0</v>
      </c>
      <c r="AF228">
        <f>IFERROR(SUM(AD5:AD228),"")</f>
        <v>0</v>
      </c>
      <c r="AG228">
        <f>IF(INDIRECT(ADDRESS($D228+2,AG$2+1,,,"Instances"))="","",INDIRECT(ADDRESS($D228+2,AG$2+1,,,"Instances")))</f>
        <v>0</v>
      </c>
      <c r="AH228">
        <f>IFERROR(SMALL(AG5:AG343,ROW()-ROW($AH$5)+1),"")</f>
        <v>0</v>
      </c>
      <c r="AJ228">
        <f>IFERROR(SUM(AH5:AH228),"")</f>
        <v>0</v>
      </c>
      <c r="AL228">
        <v>224</v>
      </c>
      <c r="AM228" cm="1">
        <f t="array" ref="AM228">_xlfn.SWITCH(Charts!$B$3,"average", AVERAGE(INDIRECT(ADDRESS(223+3,AM$2+1,,,"Instances") &amp; ":" &amp; ADDRESS(223+3,AM$2+1))),"median", MEDIAN(INDIRECT(ADDRESS(223+3,AM$2+1,,,"Instances") &amp; ":" &amp; ADDRESS(223+3,AM$2+1))),"min", MIN(INDIRECT(ADDRESS(223+3,AM$2+1,,,"Instances") &amp; ":" &amp; ADDRESS(223+3,AM$2+1))),"max", MAX(INDIRECT(ADDRESS(223+3,AM$2+1,,,"Instances") &amp; ":" &amp; ADDRESS(223+3,AM$2+1))),"diff", MAX(INDIRECT(ADDRESS(223+3,AM$2+1,,,"Instances") &amp; ":" &amp; ADDRESS(223+3,AM$2+1)))-MIN(INDIRECT(ADDRESS(223+3,AM$2+1,,,"Instances") &amp; ":" &amp; ADDRESS(223+3,AM$2+1))))</f>
        <v>0</v>
      </c>
      <c r="AN228">
        <f>IFERROR(SMALL(AM5:AM343,ROW()-ROW($AN$5)+1),"")</f>
        <v>0</v>
      </c>
      <c r="AP228">
        <f>IFERROR(SUM(AN5:AN228),"")</f>
        <v>0</v>
      </c>
      <c r="AQ228" cm="1">
        <f t="array" ref="AQ228">_xlfn.SWITCH(Charts!$B$3,"average", AVERAGE(INDIRECT(ADDRESS(223+3,AQ$2+1,,,"Instances") &amp; ":" &amp; ADDRESS(223+3,AQ$2+1))),"median", MEDIAN(INDIRECT(ADDRESS(223+3,AQ$2+1,,,"Instances") &amp; ":" &amp; ADDRESS(223+3,AQ$2+1))),"min", MIN(INDIRECT(ADDRESS(223+3,AQ$2+1,,,"Instances") &amp; ":" &amp; ADDRESS(223+3,AQ$2+1))),"max", MAX(INDIRECT(ADDRESS(223+3,AQ$2+1,,,"Instances") &amp; ":" &amp; ADDRESS(223+3,AQ$2+1))),"diff", MAX(INDIRECT(ADDRESS(223+3,AQ$2+1,,,"Instances") &amp; ":" &amp; ADDRESS(223+3,AQ$2+1)))-MIN(INDIRECT(ADDRESS(223+3,AQ$2+1,,,"Instances") &amp; ":" &amp; ADDRESS(223+3,AQ$2+1))))</f>
        <v>0</v>
      </c>
      <c r="AR228">
        <f>IFERROR(SMALL(AQ5:AQ343,ROW()-ROW($AR$5)+1),"")</f>
        <v>0</v>
      </c>
      <c r="AT228">
        <f>IFERROR(SUM(AR5:AR228),"")</f>
        <v>0</v>
      </c>
      <c r="AU228" cm="1">
        <f t="array" ref="AU228">_xlfn.SWITCH(Charts!$B$3,"average", AVERAGE(INDIRECT(ADDRESS(223+3,AU$2+1,,,"Instances") &amp; ":" &amp; ADDRESS(223+3,AU$2+1))),"median", MEDIAN(INDIRECT(ADDRESS(223+3,AU$2+1,,,"Instances") &amp; ":" &amp; ADDRESS(223+3,AU$2+1))),"min", MIN(INDIRECT(ADDRESS(223+3,AU$2+1,,,"Instances") &amp; ":" &amp; ADDRESS(223+3,AU$2+1))),"max", MAX(INDIRECT(ADDRESS(223+3,AU$2+1,,,"Instances") &amp; ":" &amp; ADDRESS(223+3,AU$2+1))),"diff", MAX(INDIRECT(ADDRESS(223+3,AU$2+1,,,"Instances") &amp; ":" &amp; ADDRESS(223+3,AU$2+1)))-MIN(INDIRECT(ADDRESS(223+3,AU$2+1,,,"Instances") &amp; ":" &amp; ADDRESS(223+3,AU$2+1))))</f>
        <v>0</v>
      </c>
      <c r="AV228">
        <f>IFERROR(SMALL(AU5:AU343,ROW()-ROW($AV$5)+1),"")</f>
        <v>0</v>
      </c>
      <c r="AX228">
        <f>IFERROR(SUM(AV5:AV228),"")</f>
        <v>0</v>
      </c>
      <c r="AY228" cm="1">
        <f t="array" ref="AY228">_xlfn.SWITCH(Charts!$B$3,"average", AVERAGE(INDIRECT(ADDRESS(223+3,AY$2+1,,,"Instances") &amp; ":" &amp; ADDRESS(223+3,AY$2+1))),"median", MEDIAN(INDIRECT(ADDRESS(223+3,AY$2+1,,,"Instances") &amp; ":" &amp; ADDRESS(223+3,AY$2+1))),"min", MIN(INDIRECT(ADDRESS(223+3,AY$2+1,,,"Instances") &amp; ":" &amp; ADDRESS(223+3,AY$2+1))),"max", MAX(INDIRECT(ADDRESS(223+3,AY$2+1,,,"Instances") &amp; ":" &amp; ADDRESS(223+3,AY$2+1))),"diff", MAX(INDIRECT(ADDRESS(223+3,AY$2+1,,,"Instances") &amp; ":" &amp; ADDRESS(223+3,AY$2+1)))-MIN(INDIRECT(ADDRESS(223+3,AY$2+1,,,"Instances") &amp; ":" &amp; ADDRESS(223+3,AY$2+1))))</f>
        <v>0</v>
      </c>
      <c r="AZ228">
        <f>IFERROR(SMALL(AY5:AY343,ROW()-ROW($AZ$5)+1),"")</f>
        <v>0</v>
      </c>
      <c r="BB228">
        <f>IFERROR(SUM(AZ5:AZ228),"")</f>
        <v>0</v>
      </c>
      <c r="BC228" cm="1">
        <f t="array" ref="BC228">_xlfn.SWITCH(Charts!$B$3,"average", AVERAGE(INDIRECT(ADDRESS(223+3,BC$2+1,,,"Instances") &amp; ":" &amp; ADDRESS(223+3,BC$2+1))),"median", MEDIAN(INDIRECT(ADDRESS(223+3,BC$2+1,,,"Instances") &amp; ":" &amp; ADDRESS(223+3,BC$2+1))),"min", MIN(INDIRECT(ADDRESS(223+3,BC$2+1,,,"Instances") &amp; ":" &amp; ADDRESS(223+3,BC$2+1))),"max", MAX(INDIRECT(ADDRESS(223+3,BC$2+1,,,"Instances") &amp; ":" &amp; ADDRESS(223+3,BC$2+1))),"diff", MAX(INDIRECT(ADDRESS(223+3,BC$2+1,,,"Instances") &amp; ":" &amp; ADDRESS(223+3,BC$2+1)))-MIN(INDIRECT(ADDRESS(223+3,BC$2+1,,,"Instances") &amp; ":" &amp; ADDRESS(223+3,BC$2+1))))</f>
        <v>0</v>
      </c>
      <c r="BD228">
        <f>IFERROR(SMALL(BC5:BC343,ROW()-ROW($BD$5)+1),"")</f>
        <v>0</v>
      </c>
      <c r="BF228">
        <f>IFERROR(SUM(BD5:BD228),"")</f>
        <v>0</v>
      </c>
      <c r="BG228" cm="1">
        <f t="array" ref="BG228">_xlfn.SWITCH(Charts!$B$3,"average", AVERAGE(INDIRECT(ADDRESS(223+3,BG$2+1,,,"Instances") &amp; ":" &amp; ADDRESS(223+3,BG$2+1))),"median", MEDIAN(INDIRECT(ADDRESS(223+3,BG$2+1,,,"Instances") &amp; ":" &amp; ADDRESS(223+3,BG$2+1))),"min", MIN(INDIRECT(ADDRESS(223+3,BG$2+1,,,"Instances") &amp; ":" &amp; ADDRESS(223+3,BG$2+1))),"max", MAX(INDIRECT(ADDRESS(223+3,BG$2+1,,,"Instances") &amp; ":" &amp; ADDRESS(223+3,BG$2+1))),"diff", MAX(INDIRECT(ADDRESS(223+3,BG$2+1,,,"Instances") &amp; ":" &amp; ADDRESS(223+3,BG$2+1)))-MIN(INDIRECT(ADDRESS(223+3,BG$2+1,,,"Instances") &amp; ":" &amp; ADDRESS(223+3,BG$2+1))))</f>
        <v>0</v>
      </c>
      <c r="BH228">
        <f>IFERROR(SMALL(BG5:BG343,ROW()-ROW($BH$5)+1),"")</f>
        <v>0</v>
      </c>
      <c r="BJ228">
        <f>IFERROR(SUM(BH5:BH228),"")</f>
        <v>0</v>
      </c>
      <c r="BK228" cm="1">
        <f t="array" ref="BK228">_xlfn.SWITCH(Charts!$B$3,"average", AVERAGE(INDIRECT(ADDRESS(223+3,BK$2+1,,,"Instances") &amp; ":" &amp; ADDRESS(223+3,BK$2+1))),"median", MEDIAN(INDIRECT(ADDRESS(223+3,BK$2+1,,,"Instances") &amp; ":" &amp; ADDRESS(223+3,BK$2+1))),"min", MIN(INDIRECT(ADDRESS(223+3,BK$2+1,,,"Instances") &amp; ":" &amp; ADDRESS(223+3,BK$2+1))),"max", MAX(INDIRECT(ADDRESS(223+3,BK$2+1,,,"Instances") &amp; ":" &amp; ADDRESS(223+3,BK$2+1))),"diff", MAX(INDIRECT(ADDRESS(223+3,BK$2+1,,,"Instances") &amp; ":" &amp; ADDRESS(223+3,BK$2+1)))-MIN(INDIRECT(ADDRESS(223+3,BK$2+1,,,"Instances") &amp; ":" &amp; ADDRESS(223+3,BK$2+1))))</f>
        <v>0</v>
      </c>
      <c r="BL228">
        <f>IFERROR(SMALL(BK5:BK343,ROW()-ROW($BL$5)+1),"")</f>
        <v>0</v>
      </c>
      <c r="BN228">
        <f>IFERROR(SUM(BL5:BL228),"")</f>
        <v>0</v>
      </c>
      <c r="BO228" cm="1">
        <f t="array" ref="BO228">_xlfn.SWITCH(Charts!$B$3,"average", AVERAGE(INDIRECT(ADDRESS(223+3,BO$2+1,,,"Instances") &amp; ":" &amp; ADDRESS(223+3,BO$2+1))),"median", MEDIAN(INDIRECT(ADDRESS(223+3,BO$2+1,,,"Instances") &amp; ":" &amp; ADDRESS(223+3,BO$2+1))),"min", MIN(INDIRECT(ADDRESS(223+3,BO$2+1,,,"Instances") &amp; ":" &amp; ADDRESS(223+3,BO$2+1))),"max", MAX(INDIRECT(ADDRESS(223+3,BO$2+1,,,"Instances") &amp; ":" &amp; ADDRESS(223+3,BO$2+1))),"diff", MAX(INDIRECT(ADDRESS(223+3,BO$2+1,,,"Instances") &amp; ":" &amp; ADDRESS(223+3,BO$2+1)))-MIN(INDIRECT(ADDRESS(223+3,BO$2+1,,,"Instances") &amp; ":" &amp; ADDRESS(223+3,BO$2+1))))</f>
        <v>0</v>
      </c>
      <c r="BP228">
        <f>IFERROR(SMALL(BO5:BO343,ROW()-ROW($BP$5)+1),"")</f>
        <v>0</v>
      </c>
      <c r="BR228">
        <f>IFERROR(SUM(BP5:BP228),"")</f>
        <v>0</v>
      </c>
      <c r="BU228">
        <f>IF(Charts!$B$3="none",E1930,IF(AM1930="",NA(),AM1930))</f>
        <v>0</v>
      </c>
      <c r="BV228">
        <f>IF(Charts!$B$3="none",F1930,IF(AN1930="",NA(),AN1930))</f>
        <v>0</v>
      </c>
      <c r="BW228">
        <f>IF(Charts!$B$3="none",G1930,IF(AO1930="",NA(),AO1930))</f>
        <v>0</v>
      </c>
      <c r="BX228">
        <f>IF(Charts!$B$3="none",H1930,IF(AP1930="",NA(),AP1930))</f>
        <v>0</v>
      </c>
      <c r="BY228">
        <f>IF(Charts!$B$3="none",I1930,IF(AQ1930="",NA(),AQ1930))</f>
        <v>0</v>
      </c>
      <c r="BZ228">
        <f>IF(Charts!$B$3="none",J1930,IF(AR1930="",NA(),AR1930))</f>
        <v>0</v>
      </c>
      <c r="CA228">
        <f>IF(Charts!$B$3="none",K1930,IF(AS1930="",NA(),AS1930))</f>
        <v>0</v>
      </c>
      <c r="CB228">
        <f>IF(Charts!$B$3="none",L1930,IF(AT1930="",NA(),AT1930))</f>
        <v>0</v>
      </c>
      <c r="CC228">
        <f>IF(Charts!$B$3="none",M1930,IF(AU1930="",NA(),AU1930))</f>
        <v>0</v>
      </c>
      <c r="CD228">
        <f>IF(Charts!$B$3="none",N1930,IF(AV1930="",NA(),AV1930))</f>
        <v>0</v>
      </c>
      <c r="CE228">
        <f>IF(Charts!$B$3="none",O1930,IF(AW1930="",NA(),AW1930))</f>
        <v>0</v>
      </c>
      <c r="CF228">
        <f>IF(Charts!$B$3="none",P1930,IF(AX1930="",NA(),AX1930))</f>
        <v>0</v>
      </c>
      <c r="CG228">
        <f>IF(Charts!$B$3="none",Q1930,IF(AY1930="",NA(),AY1930))</f>
        <v>0</v>
      </c>
      <c r="CH228">
        <f>IF(Charts!$B$3="none",R1930,IF(AZ1930="",NA(),AZ1930))</f>
        <v>0</v>
      </c>
      <c r="CI228">
        <f>IF(Charts!$B$3="none",S1930,IF(BA1930="",NA(),BA1930))</f>
        <v>0</v>
      </c>
      <c r="CJ228">
        <f>IF(Charts!$B$3="none",T1930,IF(BB1930="",NA(),BB1930))</f>
        <v>0</v>
      </c>
      <c r="CK228">
        <f>IF(Charts!$B$3="none",U1930,IF(BC1930="",NA(),BC1930))</f>
        <v>0</v>
      </c>
      <c r="CL228">
        <f>IF(Charts!$B$3="none",V1930,IF(BD1930="",NA(),BD1930))</f>
        <v>0</v>
      </c>
      <c r="CM228">
        <f>IF(Charts!$B$3="none",W1930,IF(BE1930="",NA(),BE1930))</f>
        <v>0</v>
      </c>
      <c r="CN228">
        <f>IF(Charts!$B$3="none",X1930,IF(BF1930="",NA(),BF1930))</f>
        <v>0</v>
      </c>
      <c r="CO228">
        <f>IF(Charts!$B$3="none",Y1930,IF(BG1930="",NA(),BG1930))</f>
        <v>0</v>
      </c>
      <c r="CP228">
        <f>IF(Charts!$B$3="none",Z1930,IF(BH1930="",NA(),BH1930))</f>
        <v>0</v>
      </c>
      <c r="CQ228">
        <f>IF(Charts!$B$3="none",AA1930,IF(BI1930="",NA(),BI1930))</f>
        <v>0</v>
      </c>
      <c r="CR228">
        <f>IF(Charts!$B$3="none",AB1930,IF(BJ1930="",NA(),BJ1930))</f>
        <v>0</v>
      </c>
      <c r="CS228">
        <f>IF(Charts!$B$3="none",AC1930,IF(BK1930="",NA(),BK1930))</f>
        <v>0</v>
      </c>
      <c r="CT228">
        <f>IF(Charts!$B$3="none",AD1930,IF(BL1930="",NA(),BL1930))</f>
        <v>0</v>
      </c>
      <c r="CU228">
        <f>IF(Charts!$B$3="none",AE1930,IF(BM1930="",NA(),BM1930))</f>
        <v>0</v>
      </c>
      <c r="CV228">
        <f>IF(Charts!$B$3="none",AF1930,IF(BN1930="",NA(),BN1930))</f>
        <v>0</v>
      </c>
      <c r="CW228">
        <f>IF(Charts!$B$3="none",AG1930,IF(BO1930="",NA(),BO1930))</f>
        <v>0</v>
      </c>
      <c r="CX228">
        <f>IF(Charts!$B$3="none",AH1930,IF(BP1930="",NA(),BP1930))</f>
        <v>0</v>
      </c>
      <c r="CY228">
        <f>IF(Charts!$B$3="none",AI1930,IF(BQ1930="",NA(),BQ1930))</f>
        <v>0</v>
      </c>
      <c r="CZ228">
        <f>IF(Charts!$B$3="none",AJ1930,IF(BR1930="",NA(),BR1930))</f>
        <v>0</v>
      </c>
    </row>
    <row r="229" spans="4:104">
      <c r="D229">
        <v>225</v>
      </c>
      <c r="E229">
        <f>IF(INDIRECT(ADDRESS($D229+2,E$2+1,,,"Instances"))="","",INDIRECT(ADDRESS($D229+2,E$2+1,,,"Instances")))</f>
        <v>0</v>
      </c>
      <c r="F229">
        <f>IFERROR(SMALL(E5:E343,ROW()-ROW($F$5)+1),"")</f>
        <v>0</v>
      </c>
      <c r="H229">
        <f>IFERROR(SUM(F5:F229),"")</f>
        <v>0</v>
      </c>
      <c r="I229">
        <f>IF(INDIRECT(ADDRESS($D229+2,I$2+1,,,"Instances"))="","",INDIRECT(ADDRESS($D229+2,I$2+1,,,"Instances")))</f>
        <v>0</v>
      </c>
      <c r="J229">
        <f>IFERROR(SMALL(I5:I343,ROW()-ROW($J$5)+1),"")</f>
        <v>0</v>
      </c>
      <c r="L229">
        <f>IFERROR(SUM(J5:J229),"")</f>
        <v>0</v>
      </c>
      <c r="M229">
        <f>IF(INDIRECT(ADDRESS($D229+2,M$2+1,,,"Instances"))="","",INDIRECT(ADDRESS($D229+2,M$2+1,,,"Instances")))</f>
        <v>0</v>
      </c>
      <c r="N229">
        <f>IFERROR(SMALL(M5:M343,ROW()-ROW($N$5)+1),"")</f>
        <v>0</v>
      </c>
      <c r="P229">
        <f>IFERROR(SUM(N5:N229),"")</f>
        <v>0</v>
      </c>
      <c r="Q229">
        <f>IF(INDIRECT(ADDRESS($D229+2,Q$2+1,,,"Instances"))="","",INDIRECT(ADDRESS($D229+2,Q$2+1,,,"Instances")))</f>
        <v>0</v>
      </c>
      <c r="R229">
        <f>IFERROR(SMALL(Q5:Q343,ROW()-ROW($R$5)+1),"")</f>
        <v>0</v>
      </c>
      <c r="T229">
        <f>IFERROR(SUM(R5:R229),"")</f>
        <v>0</v>
      </c>
      <c r="U229">
        <f>IF(INDIRECT(ADDRESS($D229+2,U$2+1,,,"Instances"))="","",INDIRECT(ADDRESS($D229+2,U$2+1,,,"Instances")))</f>
        <v>0</v>
      </c>
      <c r="V229">
        <f>IFERROR(SMALL(U5:U343,ROW()-ROW($V$5)+1),"")</f>
        <v>0</v>
      </c>
      <c r="X229">
        <f>IFERROR(SUM(V5:V229),"")</f>
        <v>0</v>
      </c>
      <c r="Y229">
        <f>IF(INDIRECT(ADDRESS($D229+2,Y$2+1,,,"Instances"))="","",INDIRECT(ADDRESS($D229+2,Y$2+1,,,"Instances")))</f>
        <v>0</v>
      </c>
      <c r="Z229">
        <f>IFERROR(SMALL(Y5:Y343,ROW()-ROW($Z$5)+1),"")</f>
        <v>0</v>
      </c>
      <c r="AB229">
        <f>IFERROR(SUM(Z5:Z229),"")</f>
        <v>0</v>
      </c>
      <c r="AC229">
        <f>IF(INDIRECT(ADDRESS($D229+2,AC$2+1,,,"Instances"))="","",INDIRECT(ADDRESS($D229+2,AC$2+1,,,"Instances")))</f>
        <v>0</v>
      </c>
      <c r="AD229">
        <f>IFERROR(SMALL(AC5:AC343,ROW()-ROW($AD$5)+1),"")</f>
        <v>0</v>
      </c>
      <c r="AF229">
        <f>IFERROR(SUM(AD5:AD229),"")</f>
        <v>0</v>
      </c>
      <c r="AG229">
        <f>IF(INDIRECT(ADDRESS($D229+2,AG$2+1,,,"Instances"))="","",INDIRECT(ADDRESS($D229+2,AG$2+1,,,"Instances")))</f>
        <v>0</v>
      </c>
      <c r="AH229">
        <f>IFERROR(SMALL(AG5:AG343,ROW()-ROW($AH$5)+1),"")</f>
        <v>0</v>
      </c>
      <c r="AJ229">
        <f>IFERROR(SUM(AH5:AH229),"")</f>
        <v>0</v>
      </c>
      <c r="AL229">
        <v>225</v>
      </c>
      <c r="AM229" cm="1">
        <f t="array" ref="AM229">_xlfn.SWITCH(Charts!$B$3,"average", AVERAGE(INDIRECT(ADDRESS(224+3,AM$2+1,,,"Instances") &amp; ":" &amp; ADDRESS(224+3,AM$2+1))),"median", MEDIAN(INDIRECT(ADDRESS(224+3,AM$2+1,,,"Instances") &amp; ":" &amp; ADDRESS(224+3,AM$2+1))),"min", MIN(INDIRECT(ADDRESS(224+3,AM$2+1,,,"Instances") &amp; ":" &amp; ADDRESS(224+3,AM$2+1))),"max", MAX(INDIRECT(ADDRESS(224+3,AM$2+1,,,"Instances") &amp; ":" &amp; ADDRESS(224+3,AM$2+1))),"diff", MAX(INDIRECT(ADDRESS(224+3,AM$2+1,,,"Instances") &amp; ":" &amp; ADDRESS(224+3,AM$2+1)))-MIN(INDIRECT(ADDRESS(224+3,AM$2+1,,,"Instances") &amp; ":" &amp; ADDRESS(224+3,AM$2+1))))</f>
        <v>0</v>
      </c>
      <c r="AN229">
        <f>IFERROR(SMALL(AM5:AM343,ROW()-ROW($AN$5)+1),"")</f>
        <v>0</v>
      </c>
      <c r="AP229">
        <f>IFERROR(SUM(AN5:AN229),"")</f>
        <v>0</v>
      </c>
      <c r="AQ229" cm="1">
        <f t="array" ref="AQ229">_xlfn.SWITCH(Charts!$B$3,"average", AVERAGE(INDIRECT(ADDRESS(224+3,AQ$2+1,,,"Instances") &amp; ":" &amp; ADDRESS(224+3,AQ$2+1))),"median", MEDIAN(INDIRECT(ADDRESS(224+3,AQ$2+1,,,"Instances") &amp; ":" &amp; ADDRESS(224+3,AQ$2+1))),"min", MIN(INDIRECT(ADDRESS(224+3,AQ$2+1,,,"Instances") &amp; ":" &amp; ADDRESS(224+3,AQ$2+1))),"max", MAX(INDIRECT(ADDRESS(224+3,AQ$2+1,,,"Instances") &amp; ":" &amp; ADDRESS(224+3,AQ$2+1))),"diff", MAX(INDIRECT(ADDRESS(224+3,AQ$2+1,,,"Instances") &amp; ":" &amp; ADDRESS(224+3,AQ$2+1)))-MIN(INDIRECT(ADDRESS(224+3,AQ$2+1,,,"Instances") &amp; ":" &amp; ADDRESS(224+3,AQ$2+1))))</f>
        <v>0</v>
      </c>
      <c r="AR229">
        <f>IFERROR(SMALL(AQ5:AQ343,ROW()-ROW($AR$5)+1),"")</f>
        <v>0</v>
      </c>
      <c r="AT229">
        <f>IFERROR(SUM(AR5:AR229),"")</f>
        <v>0</v>
      </c>
      <c r="AU229" cm="1">
        <f t="array" ref="AU229">_xlfn.SWITCH(Charts!$B$3,"average", AVERAGE(INDIRECT(ADDRESS(224+3,AU$2+1,,,"Instances") &amp; ":" &amp; ADDRESS(224+3,AU$2+1))),"median", MEDIAN(INDIRECT(ADDRESS(224+3,AU$2+1,,,"Instances") &amp; ":" &amp; ADDRESS(224+3,AU$2+1))),"min", MIN(INDIRECT(ADDRESS(224+3,AU$2+1,,,"Instances") &amp; ":" &amp; ADDRESS(224+3,AU$2+1))),"max", MAX(INDIRECT(ADDRESS(224+3,AU$2+1,,,"Instances") &amp; ":" &amp; ADDRESS(224+3,AU$2+1))),"diff", MAX(INDIRECT(ADDRESS(224+3,AU$2+1,,,"Instances") &amp; ":" &amp; ADDRESS(224+3,AU$2+1)))-MIN(INDIRECT(ADDRESS(224+3,AU$2+1,,,"Instances") &amp; ":" &amp; ADDRESS(224+3,AU$2+1))))</f>
        <v>0</v>
      </c>
      <c r="AV229">
        <f>IFERROR(SMALL(AU5:AU343,ROW()-ROW($AV$5)+1),"")</f>
        <v>0</v>
      </c>
      <c r="AX229">
        <f>IFERROR(SUM(AV5:AV229),"")</f>
        <v>0</v>
      </c>
      <c r="AY229" cm="1">
        <f t="array" ref="AY229">_xlfn.SWITCH(Charts!$B$3,"average", AVERAGE(INDIRECT(ADDRESS(224+3,AY$2+1,,,"Instances") &amp; ":" &amp; ADDRESS(224+3,AY$2+1))),"median", MEDIAN(INDIRECT(ADDRESS(224+3,AY$2+1,,,"Instances") &amp; ":" &amp; ADDRESS(224+3,AY$2+1))),"min", MIN(INDIRECT(ADDRESS(224+3,AY$2+1,,,"Instances") &amp; ":" &amp; ADDRESS(224+3,AY$2+1))),"max", MAX(INDIRECT(ADDRESS(224+3,AY$2+1,,,"Instances") &amp; ":" &amp; ADDRESS(224+3,AY$2+1))),"diff", MAX(INDIRECT(ADDRESS(224+3,AY$2+1,,,"Instances") &amp; ":" &amp; ADDRESS(224+3,AY$2+1)))-MIN(INDIRECT(ADDRESS(224+3,AY$2+1,,,"Instances") &amp; ":" &amp; ADDRESS(224+3,AY$2+1))))</f>
        <v>0</v>
      </c>
      <c r="AZ229">
        <f>IFERROR(SMALL(AY5:AY343,ROW()-ROW($AZ$5)+1),"")</f>
        <v>0</v>
      </c>
      <c r="BB229">
        <f>IFERROR(SUM(AZ5:AZ229),"")</f>
        <v>0</v>
      </c>
      <c r="BC229" cm="1">
        <f t="array" ref="BC229">_xlfn.SWITCH(Charts!$B$3,"average", AVERAGE(INDIRECT(ADDRESS(224+3,BC$2+1,,,"Instances") &amp; ":" &amp; ADDRESS(224+3,BC$2+1))),"median", MEDIAN(INDIRECT(ADDRESS(224+3,BC$2+1,,,"Instances") &amp; ":" &amp; ADDRESS(224+3,BC$2+1))),"min", MIN(INDIRECT(ADDRESS(224+3,BC$2+1,,,"Instances") &amp; ":" &amp; ADDRESS(224+3,BC$2+1))),"max", MAX(INDIRECT(ADDRESS(224+3,BC$2+1,,,"Instances") &amp; ":" &amp; ADDRESS(224+3,BC$2+1))),"diff", MAX(INDIRECT(ADDRESS(224+3,BC$2+1,,,"Instances") &amp; ":" &amp; ADDRESS(224+3,BC$2+1)))-MIN(INDIRECT(ADDRESS(224+3,BC$2+1,,,"Instances") &amp; ":" &amp; ADDRESS(224+3,BC$2+1))))</f>
        <v>0</v>
      </c>
      <c r="BD229">
        <f>IFERROR(SMALL(BC5:BC343,ROW()-ROW($BD$5)+1),"")</f>
        <v>0</v>
      </c>
      <c r="BF229">
        <f>IFERROR(SUM(BD5:BD229),"")</f>
        <v>0</v>
      </c>
      <c r="BG229" cm="1">
        <f t="array" ref="BG229">_xlfn.SWITCH(Charts!$B$3,"average", AVERAGE(INDIRECT(ADDRESS(224+3,BG$2+1,,,"Instances") &amp; ":" &amp; ADDRESS(224+3,BG$2+1))),"median", MEDIAN(INDIRECT(ADDRESS(224+3,BG$2+1,,,"Instances") &amp; ":" &amp; ADDRESS(224+3,BG$2+1))),"min", MIN(INDIRECT(ADDRESS(224+3,BG$2+1,,,"Instances") &amp; ":" &amp; ADDRESS(224+3,BG$2+1))),"max", MAX(INDIRECT(ADDRESS(224+3,BG$2+1,,,"Instances") &amp; ":" &amp; ADDRESS(224+3,BG$2+1))),"diff", MAX(INDIRECT(ADDRESS(224+3,BG$2+1,,,"Instances") &amp; ":" &amp; ADDRESS(224+3,BG$2+1)))-MIN(INDIRECT(ADDRESS(224+3,BG$2+1,,,"Instances") &amp; ":" &amp; ADDRESS(224+3,BG$2+1))))</f>
        <v>0</v>
      </c>
      <c r="BH229">
        <f>IFERROR(SMALL(BG5:BG343,ROW()-ROW($BH$5)+1),"")</f>
        <v>0</v>
      </c>
      <c r="BJ229">
        <f>IFERROR(SUM(BH5:BH229),"")</f>
        <v>0</v>
      </c>
      <c r="BK229" cm="1">
        <f t="array" ref="BK229">_xlfn.SWITCH(Charts!$B$3,"average", AVERAGE(INDIRECT(ADDRESS(224+3,BK$2+1,,,"Instances") &amp; ":" &amp; ADDRESS(224+3,BK$2+1))),"median", MEDIAN(INDIRECT(ADDRESS(224+3,BK$2+1,,,"Instances") &amp; ":" &amp; ADDRESS(224+3,BK$2+1))),"min", MIN(INDIRECT(ADDRESS(224+3,BK$2+1,,,"Instances") &amp; ":" &amp; ADDRESS(224+3,BK$2+1))),"max", MAX(INDIRECT(ADDRESS(224+3,BK$2+1,,,"Instances") &amp; ":" &amp; ADDRESS(224+3,BK$2+1))),"diff", MAX(INDIRECT(ADDRESS(224+3,BK$2+1,,,"Instances") &amp; ":" &amp; ADDRESS(224+3,BK$2+1)))-MIN(INDIRECT(ADDRESS(224+3,BK$2+1,,,"Instances") &amp; ":" &amp; ADDRESS(224+3,BK$2+1))))</f>
        <v>0</v>
      </c>
      <c r="BL229">
        <f>IFERROR(SMALL(BK5:BK343,ROW()-ROW($BL$5)+1),"")</f>
        <v>0</v>
      </c>
      <c r="BN229">
        <f>IFERROR(SUM(BL5:BL229),"")</f>
        <v>0</v>
      </c>
      <c r="BO229" cm="1">
        <f t="array" ref="BO229">_xlfn.SWITCH(Charts!$B$3,"average", AVERAGE(INDIRECT(ADDRESS(224+3,BO$2+1,,,"Instances") &amp; ":" &amp; ADDRESS(224+3,BO$2+1))),"median", MEDIAN(INDIRECT(ADDRESS(224+3,BO$2+1,,,"Instances") &amp; ":" &amp; ADDRESS(224+3,BO$2+1))),"min", MIN(INDIRECT(ADDRESS(224+3,BO$2+1,,,"Instances") &amp; ":" &amp; ADDRESS(224+3,BO$2+1))),"max", MAX(INDIRECT(ADDRESS(224+3,BO$2+1,,,"Instances") &amp; ":" &amp; ADDRESS(224+3,BO$2+1))),"diff", MAX(INDIRECT(ADDRESS(224+3,BO$2+1,,,"Instances") &amp; ":" &amp; ADDRESS(224+3,BO$2+1)))-MIN(INDIRECT(ADDRESS(224+3,BO$2+1,,,"Instances") &amp; ":" &amp; ADDRESS(224+3,BO$2+1))))</f>
        <v>0</v>
      </c>
      <c r="BP229">
        <f>IFERROR(SMALL(BO5:BO343,ROW()-ROW($BP$5)+1),"")</f>
        <v>0</v>
      </c>
      <c r="BR229">
        <f>IFERROR(SUM(BP5:BP229),"")</f>
        <v>0</v>
      </c>
      <c r="BU229">
        <f>IF(Charts!$B$3="none",E1931,IF(AM1931="",NA(),AM1931))</f>
        <v>0</v>
      </c>
      <c r="BV229">
        <f>IF(Charts!$B$3="none",F1931,IF(AN1931="",NA(),AN1931))</f>
        <v>0</v>
      </c>
      <c r="BW229">
        <f>IF(Charts!$B$3="none",G1931,IF(AO1931="",NA(),AO1931))</f>
        <v>0</v>
      </c>
      <c r="BX229">
        <f>IF(Charts!$B$3="none",H1931,IF(AP1931="",NA(),AP1931))</f>
        <v>0</v>
      </c>
      <c r="BY229">
        <f>IF(Charts!$B$3="none",I1931,IF(AQ1931="",NA(),AQ1931))</f>
        <v>0</v>
      </c>
      <c r="BZ229">
        <f>IF(Charts!$B$3="none",J1931,IF(AR1931="",NA(),AR1931))</f>
        <v>0</v>
      </c>
      <c r="CA229">
        <f>IF(Charts!$B$3="none",K1931,IF(AS1931="",NA(),AS1931))</f>
        <v>0</v>
      </c>
      <c r="CB229">
        <f>IF(Charts!$B$3="none",L1931,IF(AT1931="",NA(),AT1931))</f>
        <v>0</v>
      </c>
      <c r="CC229">
        <f>IF(Charts!$B$3="none",M1931,IF(AU1931="",NA(),AU1931))</f>
        <v>0</v>
      </c>
      <c r="CD229">
        <f>IF(Charts!$B$3="none",N1931,IF(AV1931="",NA(),AV1931))</f>
        <v>0</v>
      </c>
      <c r="CE229">
        <f>IF(Charts!$B$3="none",O1931,IF(AW1931="",NA(),AW1931))</f>
        <v>0</v>
      </c>
      <c r="CF229">
        <f>IF(Charts!$B$3="none",P1931,IF(AX1931="",NA(),AX1931))</f>
        <v>0</v>
      </c>
      <c r="CG229">
        <f>IF(Charts!$B$3="none",Q1931,IF(AY1931="",NA(),AY1931))</f>
        <v>0</v>
      </c>
      <c r="CH229">
        <f>IF(Charts!$B$3="none",R1931,IF(AZ1931="",NA(),AZ1931))</f>
        <v>0</v>
      </c>
      <c r="CI229">
        <f>IF(Charts!$B$3="none",S1931,IF(BA1931="",NA(),BA1931))</f>
        <v>0</v>
      </c>
      <c r="CJ229">
        <f>IF(Charts!$B$3="none",T1931,IF(BB1931="",NA(),BB1931))</f>
        <v>0</v>
      </c>
      <c r="CK229">
        <f>IF(Charts!$B$3="none",U1931,IF(BC1931="",NA(),BC1931))</f>
        <v>0</v>
      </c>
      <c r="CL229">
        <f>IF(Charts!$B$3="none",V1931,IF(BD1931="",NA(),BD1931))</f>
        <v>0</v>
      </c>
      <c r="CM229">
        <f>IF(Charts!$B$3="none",W1931,IF(BE1931="",NA(),BE1931))</f>
        <v>0</v>
      </c>
      <c r="CN229">
        <f>IF(Charts!$B$3="none",X1931,IF(BF1931="",NA(),BF1931))</f>
        <v>0</v>
      </c>
      <c r="CO229">
        <f>IF(Charts!$B$3="none",Y1931,IF(BG1931="",NA(),BG1931))</f>
        <v>0</v>
      </c>
      <c r="CP229">
        <f>IF(Charts!$B$3="none",Z1931,IF(BH1931="",NA(),BH1931))</f>
        <v>0</v>
      </c>
      <c r="CQ229">
        <f>IF(Charts!$B$3="none",AA1931,IF(BI1931="",NA(),BI1931))</f>
        <v>0</v>
      </c>
      <c r="CR229">
        <f>IF(Charts!$B$3="none",AB1931,IF(BJ1931="",NA(),BJ1931))</f>
        <v>0</v>
      </c>
      <c r="CS229">
        <f>IF(Charts!$B$3="none",AC1931,IF(BK1931="",NA(),BK1931))</f>
        <v>0</v>
      </c>
      <c r="CT229">
        <f>IF(Charts!$B$3="none",AD1931,IF(BL1931="",NA(),BL1931))</f>
        <v>0</v>
      </c>
      <c r="CU229">
        <f>IF(Charts!$B$3="none",AE1931,IF(BM1931="",NA(),BM1931))</f>
        <v>0</v>
      </c>
      <c r="CV229">
        <f>IF(Charts!$B$3="none",AF1931,IF(BN1931="",NA(),BN1931))</f>
        <v>0</v>
      </c>
      <c r="CW229">
        <f>IF(Charts!$B$3="none",AG1931,IF(BO1931="",NA(),BO1931))</f>
        <v>0</v>
      </c>
      <c r="CX229">
        <f>IF(Charts!$B$3="none",AH1931,IF(BP1931="",NA(),BP1931))</f>
        <v>0</v>
      </c>
      <c r="CY229">
        <f>IF(Charts!$B$3="none",AI1931,IF(BQ1931="",NA(),BQ1931))</f>
        <v>0</v>
      </c>
      <c r="CZ229">
        <f>IF(Charts!$B$3="none",AJ1931,IF(BR1931="",NA(),BR1931))</f>
        <v>0</v>
      </c>
    </row>
    <row r="230" spans="4:104">
      <c r="D230">
        <v>226</v>
      </c>
      <c r="E230">
        <f>IF(INDIRECT(ADDRESS($D230+2,E$2+1,,,"Instances"))="","",INDIRECT(ADDRESS($D230+2,E$2+1,,,"Instances")))</f>
        <v>0</v>
      </c>
      <c r="F230">
        <f>IFERROR(SMALL(E5:E343,ROW()-ROW($F$5)+1),"")</f>
        <v>0</v>
      </c>
      <c r="H230">
        <f>IFERROR(SUM(F5:F230),"")</f>
        <v>0</v>
      </c>
      <c r="I230">
        <f>IF(INDIRECT(ADDRESS($D230+2,I$2+1,,,"Instances"))="","",INDIRECT(ADDRESS($D230+2,I$2+1,,,"Instances")))</f>
        <v>0</v>
      </c>
      <c r="J230">
        <f>IFERROR(SMALL(I5:I343,ROW()-ROW($J$5)+1),"")</f>
        <v>0</v>
      </c>
      <c r="L230">
        <f>IFERROR(SUM(J5:J230),"")</f>
        <v>0</v>
      </c>
      <c r="M230">
        <f>IF(INDIRECT(ADDRESS($D230+2,M$2+1,,,"Instances"))="","",INDIRECT(ADDRESS($D230+2,M$2+1,,,"Instances")))</f>
        <v>0</v>
      </c>
      <c r="N230">
        <f>IFERROR(SMALL(M5:M343,ROW()-ROW($N$5)+1),"")</f>
        <v>0</v>
      </c>
      <c r="P230">
        <f>IFERROR(SUM(N5:N230),"")</f>
        <v>0</v>
      </c>
      <c r="Q230">
        <f>IF(INDIRECT(ADDRESS($D230+2,Q$2+1,,,"Instances"))="","",INDIRECT(ADDRESS($D230+2,Q$2+1,,,"Instances")))</f>
        <v>0</v>
      </c>
      <c r="R230">
        <f>IFERROR(SMALL(Q5:Q343,ROW()-ROW($R$5)+1),"")</f>
        <v>0</v>
      </c>
      <c r="T230">
        <f>IFERROR(SUM(R5:R230),"")</f>
        <v>0</v>
      </c>
      <c r="U230">
        <f>IF(INDIRECT(ADDRESS($D230+2,U$2+1,,,"Instances"))="","",INDIRECT(ADDRESS($D230+2,U$2+1,,,"Instances")))</f>
        <v>0</v>
      </c>
      <c r="V230">
        <f>IFERROR(SMALL(U5:U343,ROW()-ROW($V$5)+1),"")</f>
        <v>0</v>
      </c>
      <c r="X230">
        <f>IFERROR(SUM(V5:V230),"")</f>
        <v>0</v>
      </c>
      <c r="Y230">
        <f>IF(INDIRECT(ADDRESS($D230+2,Y$2+1,,,"Instances"))="","",INDIRECT(ADDRESS($D230+2,Y$2+1,,,"Instances")))</f>
        <v>0</v>
      </c>
      <c r="Z230">
        <f>IFERROR(SMALL(Y5:Y343,ROW()-ROW($Z$5)+1),"")</f>
        <v>0</v>
      </c>
      <c r="AB230">
        <f>IFERROR(SUM(Z5:Z230),"")</f>
        <v>0</v>
      </c>
      <c r="AC230">
        <f>IF(INDIRECT(ADDRESS($D230+2,AC$2+1,,,"Instances"))="","",INDIRECT(ADDRESS($D230+2,AC$2+1,,,"Instances")))</f>
        <v>0</v>
      </c>
      <c r="AD230">
        <f>IFERROR(SMALL(AC5:AC343,ROW()-ROW($AD$5)+1),"")</f>
        <v>0</v>
      </c>
      <c r="AF230">
        <f>IFERROR(SUM(AD5:AD230),"")</f>
        <v>0</v>
      </c>
      <c r="AG230">
        <f>IF(INDIRECT(ADDRESS($D230+2,AG$2+1,,,"Instances"))="","",INDIRECT(ADDRESS($D230+2,AG$2+1,,,"Instances")))</f>
        <v>0</v>
      </c>
      <c r="AH230">
        <f>IFERROR(SMALL(AG5:AG343,ROW()-ROW($AH$5)+1),"")</f>
        <v>0</v>
      </c>
      <c r="AJ230">
        <f>IFERROR(SUM(AH5:AH230),"")</f>
        <v>0</v>
      </c>
      <c r="AL230">
        <v>226</v>
      </c>
      <c r="AM230" cm="1">
        <f t="array" ref="AM230">_xlfn.SWITCH(Charts!$B$3,"average", AVERAGE(INDIRECT(ADDRESS(225+3,AM$2+1,,,"Instances") &amp; ":" &amp; ADDRESS(225+3,AM$2+1))),"median", MEDIAN(INDIRECT(ADDRESS(225+3,AM$2+1,,,"Instances") &amp; ":" &amp; ADDRESS(225+3,AM$2+1))),"min", MIN(INDIRECT(ADDRESS(225+3,AM$2+1,,,"Instances") &amp; ":" &amp; ADDRESS(225+3,AM$2+1))),"max", MAX(INDIRECT(ADDRESS(225+3,AM$2+1,,,"Instances") &amp; ":" &amp; ADDRESS(225+3,AM$2+1))),"diff", MAX(INDIRECT(ADDRESS(225+3,AM$2+1,,,"Instances") &amp; ":" &amp; ADDRESS(225+3,AM$2+1)))-MIN(INDIRECT(ADDRESS(225+3,AM$2+1,,,"Instances") &amp; ":" &amp; ADDRESS(225+3,AM$2+1))))</f>
        <v>0</v>
      </c>
      <c r="AN230">
        <f>IFERROR(SMALL(AM5:AM343,ROW()-ROW($AN$5)+1),"")</f>
        <v>0</v>
      </c>
      <c r="AP230">
        <f>IFERROR(SUM(AN5:AN230),"")</f>
        <v>0</v>
      </c>
      <c r="AQ230" cm="1">
        <f t="array" ref="AQ230">_xlfn.SWITCH(Charts!$B$3,"average", AVERAGE(INDIRECT(ADDRESS(225+3,AQ$2+1,,,"Instances") &amp; ":" &amp; ADDRESS(225+3,AQ$2+1))),"median", MEDIAN(INDIRECT(ADDRESS(225+3,AQ$2+1,,,"Instances") &amp; ":" &amp; ADDRESS(225+3,AQ$2+1))),"min", MIN(INDIRECT(ADDRESS(225+3,AQ$2+1,,,"Instances") &amp; ":" &amp; ADDRESS(225+3,AQ$2+1))),"max", MAX(INDIRECT(ADDRESS(225+3,AQ$2+1,,,"Instances") &amp; ":" &amp; ADDRESS(225+3,AQ$2+1))),"diff", MAX(INDIRECT(ADDRESS(225+3,AQ$2+1,,,"Instances") &amp; ":" &amp; ADDRESS(225+3,AQ$2+1)))-MIN(INDIRECT(ADDRESS(225+3,AQ$2+1,,,"Instances") &amp; ":" &amp; ADDRESS(225+3,AQ$2+1))))</f>
        <v>0</v>
      </c>
      <c r="AR230">
        <f>IFERROR(SMALL(AQ5:AQ343,ROW()-ROW($AR$5)+1),"")</f>
        <v>0</v>
      </c>
      <c r="AT230">
        <f>IFERROR(SUM(AR5:AR230),"")</f>
        <v>0</v>
      </c>
      <c r="AU230" cm="1">
        <f t="array" ref="AU230">_xlfn.SWITCH(Charts!$B$3,"average", AVERAGE(INDIRECT(ADDRESS(225+3,AU$2+1,,,"Instances") &amp; ":" &amp; ADDRESS(225+3,AU$2+1))),"median", MEDIAN(INDIRECT(ADDRESS(225+3,AU$2+1,,,"Instances") &amp; ":" &amp; ADDRESS(225+3,AU$2+1))),"min", MIN(INDIRECT(ADDRESS(225+3,AU$2+1,,,"Instances") &amp; ":" &amp; ADDRESS(225+3,AU$2+1))),"max", MAX(INDIRECT(ADDRESS(225+3,AU$2+1,,,"Instances") &amp; ":" &amp; ADDRESS(225+3,AU$2+1))),"diff", MAX(INDIRECT(ADDRESS(225+3,AU$2+1,,,"Instances") &amp; ":" &amp; ADDRESS(225+3,AU$2+1)))-MIN(INDIRECT(ADDRESS(225+3,AU$2+1,,,"Instances") &amp; ":" &amp; ADDRESS(225+3,AU$2+1))))</f>
        <v>0</v>
      </c>
      <c r="AV230">
        <f>IFERROR(SMALL(AU5:AU343,ROW()-ROW($AV$5)+1),"")</f>
        <v>0</v>
      </c>
      <c r="AX230">
        <f>IFERROR(SUM(AV5:AV230),"")</f>
        <v>0</v>
      </c>
      <c r="AY230" cm="1">
        <f t="array" ref="AY230">_xlfn.SWITCH(Charts!$B$3,"average", AVERAGE(INDIRECT(ADDRESS(225+3,AY$2+1,,,"Instances") &amp; ":" &amp; ADDRESS(225+3,AY$2+1))),"median", MEDIAN(INDIRECT(ADDRESS(225+3,AY$2+1,,,"Instances") &amp; ":" &amp; ADDRESS(225+3,AY$2+1))),"min", MIN(INDIRECT(ADDRESS(225+3,AY$2+1,,,"Instances") &amp; ":" &amp; ADDRESS(225+3,AY$2+1))),"max", MAX(INDIRECT(ADDRESS(225+3,AY$2+1,,,"Instances") &amp; ":" &amp; ADDRESS(225+3,AY$2+1))),"diff", MAX(INDIRECT(ADDRESS(225+3,AY$2+1,,,"Instances") &amp; ":" &amp; ADDRESS(225+3,AY$2+1)))-MIN(INDIRECT(ADDRESS(225+3,AY$2+1,,,"Instances") &amp; ":" &amp; ADDRESS(225+3,AY$2+1))))</f>
        <v>0</v>
      </c>
      <c r="AZ230">
        <f>IFERROR(SMALL(AY5:AY343,ROW()-ROW($AZ$5)+1),"")</f>
        <v>0</v>
      </c>
      <c r="BB230">
        <f>IFERROR(SUM(AZ5:AZ230),"")</f>
        <v>0</v>
      </c>
      <c r="BC230" cm="1">
        <f t="array" ref="BC230">_xlfn.SWITCH(Charts!$B$3,"average", AVERAGE(INDIRECT(ADDRESS(225+3,BC$2+1,,,"Instances") &amp; ":" &amp; ADDRESS(225+3,BC$2+1))),"median", MEDIAN(INDIRECT(ADDRESS(225+3,BC$2+1,,,"Instances") &amp; ":" &amp; ADDRESS(225+3,BC$2+1))),"min", MIN(INDIRECT(ADDRESS(225+3,BC$2+1,,,"Instances") &amp; ":" &amp; ADDRESS(225+3,BC$2+1))),"max", MAX(INDIRECT(ADDRESS(225+3,BC$2+1,,,"Instances") &amp; ":" &amp; ADDRESS(225+3,BC$2+1))),"diff", MAX(INDIRECT(ADDRESS(225+3,BC$2+1,,,"Instances") &amp; ":" &amp; ADDRESS(225+3,BC$2+1)))-MIN(INDIRECT(ADDRESS(225+3,BC$2+1,,,"Instances") &amp; ":" &amp; ADDRESS(225+3,BC$2+1))))</f>
        <v>0</v>
      </c>
      <c r="BD230">
        <f>IFERROR(SMALL(BC5:BC343,ROW()-ROW($BD$5)+1),"")</f>
        <v>0</v>
      </c>
      <c r="BF230">
        <f>IFERROR(SUM(BD5:BD230),"")</f>
        <v>0</v>
      </c>
      <c r="BG230" cm="1">
        <f t="array" ref="BG230">_xlfn.SWITCH(Charts!$B$3,"average", AVERAGE(INDIRECT(ADDRESS(225+3,BG$2+1,,,"Instances") &amp; ":" &amp; ADDRESS(225+3,BG$2+1))),"median", MEDIAN(INDIRECT(ADDRESS(225+3,BG$2+1,,,"Instances") &amp; ":" &amp; ADDRESS(225+3,BG$2+1))),"min", MIN(INDIRECT(ADDRESS(225+3,BG$2+1,,,"Instances") &amp; ":" &amp; ADDRESS(225+3,BG$2+1))),"max", MAX(INDIRECT(ADDRESS(225+3,BG$2+1,,,"Instances") &amp; ":" &amp; ADDRESS(225+3,BG$2+1))),"diff", MAX(INDIRECT(ADDRESS(225+3,BG$2+1,,,"Instances") &amp; ":" &amp; ADDRESS(225+3,BG$2+1)))-MIN(INDIRECT(ADDRESS(225+3,BG$2+1,,,"Instances") &amp; ":" &amp; ADDRESS(225+3,BG$2+1))))</f>
        <v>0</v>
      </c>
      <c r="BH230">
        <f>IFERROR(SMALL(BG5:BG343,ROW()-ROW($BH$5)+1),"")</f>
        <v>0</v>
      </c>
      <c r="BJ230">
        <f>IFERROR(SUM(BH5:BH230),"")</f>
        <v>0</v>
      </c>
      <c r="BK230" cm="1">
        <f t="array" ref="BK230">_xlfn.SWITCH(Charts!$B$3,"average", AVERAGE(INDIRECT(ADDRESS(225+3,BK$2+1,,,"Instances") &amp; ":" &amp; ADDRESS(225+3,BK$2+1))),"median", MEDIAN(INDIRECT(ADDRESS(225+3,BK$2+1,,,"Instances") &amp; ":" &amp; ADDRESS(225+3,BK$2+1))),"min", MIN(INDIRECT(ADDRESS(225+3,BK$2+1,,,"Instances") &amp; ":" &amp; ADDRESS(225+3,BK$2+1))),"max", MAX(INDIRECT(ADDRESS(225+3,BK$2+1,,,"Instances") &amp; ":" &amp; ADDRESS(225+3,BK$2+1))),"diff", MAX(INDIRECT(ADDRESS(225+3,BK$2+1,,,"Instances") &amp; ":" &amp; ADDRESS(225+3,BK$2+1)))-MIN(INDIRECT(ADDRESS(225+3,BK$2+1,,,"Instances") &amp; ":" &amp; ADDRESS(225+3,BK$2+1))))</f>
        <v>0</v>
      </c>
      <c r="BL230">
        <f>IFERROR(SMALL(BK5:BK343,ROW()-ROW($BL$5)+1),"")</f>
        <v>0</v>
      </c>
      <c r="BN230">
        <f>IFERROR(SUM(BL5:BL230),"")</f>
        <v>0</v>
      </c>
      <c r="BO230" cm="1">
        <f t="array" ref="BO230">_xlfn.SWITCH(Charts!$B$3,"average", AVERAGE(INDIRECT(ADDRESS(225+3,BO$2+1,,,"Instances") &amp; ":" &amp; ADDRESS(225+3,BO$2+1))),"median", MEDIAN(INDIRECT(ADDRESS(225+3,BO$2+1,,,"Instances") &amp; ":" &amp; ADDRESS(225+3,BO$2+1))),"min", MIN(INDIRECT(ADDRESS(225+3,BO$2+1,,,"Instances") &amp; ":" &amp; ADDRESS(225+3,BO$2+1))),"max", MAX(INDIRECT(ADDRESS(225+3,BO$2+1,,,"Instances") &amp; ":" &amp; ADDRESS(225+3,BO$2+1))),"diff", MAX(INDIRECT(ADDRESS(225+3,BO$2+1,,,"Instances") &amp; ":" &amp; ADDRESS(225+3,BO$2+1)))-MIN(INDIRECT(ADDRESS(225+3,BO$2+1,,,"Instances") &amp; ":" &amp; ADDRESS(225+3,BO$2+1))))</f>
        <v>0</v>
      </c>
      <c r="BP230">
        <f>IFERROR(SMALL(BO5:BO343,ROW()-ROW($BP$5)+1),"")</f>
        <v>0</v>
      </c>
      <c r="BR230">
        <f>IFERROR(SUM(BP5:BP230),"")</f>
        <v>0</v>
      </c>
      <c r="BU230">
        <f>IF(Charts!$B$3="none",E1932,IF(AM1932="",NA(),AM1932))</f>
        <v>0</v>
      </c>
      <c r="BV230">
        <f>IF(Charts!$B$3="none",F1932,IF(AN1932="",NA(),AN1932))</f>
        <v>0</v>
      </c>
      <c r="BW230">
        <f>IF(Charts!$B$3="none",G1932,IF(AO1932="",NA(),AO1932))</f>
        <v>0</v>
      </c>
      <c r="BX230">
        <f>IF(Charts!$B$3="none",H1932,IF(AP1932="",NA(),AP1932))</f>
        <v>0</v>
      </c>
      <c r="BY230">
        <f>IF(Charts!$B$3="none",I1932,IF(AQ1932="",NA(),AQ1932))</f>
        <v>0</v>
      </c>
      <c r="BZ230">
        <f>IF(Charts!$B$3="none",J1932,IF(AR1932="",NA(),AR1932))</f>
        <v>0</v>
      </c>
      <c r="CA230">
        <f>IF(Charts!$B$3="none",K1932,IF(AS1932="",NA(),AS1932))</f>
        <v>0</v>
      </c>
      <c r="CB230">
        <f>IF(Charts!$B$3="none",L1932,IF(AT1932="",NA(),AT1932))</f>
        <v>0</v>
      </c>
      <c r="CC230">
        <f>IF(Charts!$B$3="none",M1932,IF(AU1932="",NA(),AU1932))</f>
        <v>0</v>
      </c>
      <c r="CD230">
        <f>IF(Charts!$B$3="none",N1932,IF(AV1932="",NA(),AV1932))</f>
        <v>0</v>
      </c>
      <c r="CE230">
        <f>IF(Charts!$B$3="none",O1932,IF(AW1932="",NA(),AW1932))</f>
        <v>0</v>
      </c>
      <c r="CF230">
        <f>IF(Charts!$B$3="none",P1932,IF(AX1932="",NA(),AX1932))</f>
        <v>0</v>
      </c>
      <c r="CG230">
        <f>IF(Charts!$B$3="none",Q1932,IF(AY1932="",NA(),AY1932))</f>
        <v>0</v>
      </c>
      <c r="CH230">
        <f>IF(Charts!$B$3="none",R1932,IF(AZ1932="",NA(),AZ1932))</f>
        <v>0</v>
      </c>
      <c r="CI230">
        <f>IF(Charts!$B$3="none",S1932,IF(BA1932="",NA(),BA1932))</f>
        <v>0</v>
      </c>
      <c r="CJ230">
        <f>IF(Charts!$B$3="none",T1932,IF(BB1932="",NA(),BB1932))</f>
        <v>0</v>
      </c>
      <c r="CK230">
        <f>IF(Charts!$B$3="none",U1932,IF(BC1932="",NA(),BC1932))</f>
        <v>0</v>
      </c>
      <c r="CL230">
        <f>IF(Charts!$B$3="none",V1932,IF(BD1932="",NA(),BD1932))</f>
        <v>0</v>
      </c>
      <c r="CM230">
        <f>IF(Charts!$B$3="none",W1932,IF(BE1932="",NA(),BE1932))</f>
        <v>0</v>
      </c>
      <c r="CN230">
        <f>IF(Charts!$B$3="none",X1932,IF(BF1932="",NA(),BF1932))</f>
        <v>0</v>
      </c>
      <c r="CO230">
        <f>IF(Charts!$B$3="none",Y1932,IF(BG1932="",NA(),BG1932))</f>
        <v>0</v>
      </c>
      <c r="CP230">
        <f>IF(Charts!$B$3="none",Z1932,IF(BH1932="",NA(),BH1932))</f>
        <v>0</v>
      </c>
      <c r="CQ230">
        <f>IF(Charts!$B$3="none",AA1932,IF(BI1932="",NA(),BI1932))</f>
        <v>0</v>
      </c>
      <c r="CR230">
        <f>IF(Charts!$B$3="none",AB1932,IF(BJ1932="",NA(),BJ1932))</f>
        <v>0</v>
      </c>
      <c r="CS230">
        <f>IF(Charts!$B$3="none",AC1932,IF(BK1932="",NA(),BK1932))</f>
        <v>0</v>
      </c>
      <c r="CT230">
        <f>IF(Charts!$B$3="none",AD1932,IF(BL1932="",NA(),BL1932))</f>
        <v>0</v>
      </c>
      <c r="CU230">
        <f>IF(Charts!$B$3="none",AE1932,IF(BM1932="",NA(),BM1932))</f>
        <v>0</v>
      </c>
      <c r="CV230">
        <f>IF(Charts!$B$3="none",AF1932,IF(BN1932="",NA(),BN1932))</f>
        <v>0</v>
      </c>
      <c r="CW230">
        <f>IF(Charts!$B$3="none",AG1932,IF(BO1932="",NA(),BO1932))</f>
        <v>0</v>
      </c>
      <c r="CX230">
        <f>IF(Charts!$B$3="none",AH1932,IF(BP1932="",NA(),BP1932))</f>
        <v>0</v>
      </c>
      <c r="CY230">
        <f>IF(Charts!$B$3="none",AI1932,IF(BQ1932="",NA(),BQ1932))</f>
        <v>0</v>
      </c>
      <c r="CZ230">
        <f>IF(Charts!$B$3="none",AJ1932,IF(BR1932="",NA(),BR1932))</f>
        <v>0</v>
      </c>
    </row>
    <row r="231" spans="4:104">
      <c r="D231">
        <v>227</v>
      </c>
      <c r="E231">
        <f>IF(INDIRECT(ADDRESS($D231+2,E$2+1,,,"Instances"))="","",INDIRECT(ADDRESS($D231+2,E$2+1,,,"Instances")))</f>
        <v>0</v>
      </c>
      <c r="F231">
        <f>IFERROR(SMALL(E5:E343,ROW()-ROW($F$5)+1),"")</f>
        <v>0</v>
      </c>
      <c r="H231">
        <f>IFERROR(SUM(F5:F231),"")</f>
        <v>0</v>
      </c>
      <c r="I231">
        <f>IF(INDIRECT(ADDRESS($D231+2,I$2+1,,,"Instances"))="","",INDIRECT(ADDRESS($D231+2,I$2+1,,,"Instances")))</f>
        <v>0</v>
      </c>
      <c r="J231">
        <f>IFERROR(SMALL(I5:I343,ROW()-ROW($J$5)+1),"")</f>
        <v>0</v>
      </c>
      <c r="L231">
        <f>IFERROR(SUM(J5:J231),"")</f>
        <v>0</v>
      </c>
      <c r="M231">
        <f>IF(INDIRECT(ADDRESS($D231+2,M$2+1,,,"Instances"))="","",INDIRECT(ADDRESS($D231+2,M$2+1,,,"Instances")))</f>
        <v>0</v>
      </c>
      <c r="N231">
        <f>IFERROR(SMALL(M5:M343,ROW()-ROW($N$5)+1),"")</f>
        <v>0</v>
      </c>
      <c r="P231">
        <f>IFERROR(SUM(N5:N231),"")</f>
        <v>0</v>
      </c>
      <c r="Q231">
        <f>IF(INDIRECT(ADDRESS($D231+2,Q$2+1,,,"Instances"))="","",INDIRECT(ADDRESS($D231+2,Q$2+1,,,"Instances")))</f>
        <v>0</v>
      </c>
      <c r="R231">
        <f>IFERROR(SMALL(Q5:Q343,ROW()-ROW($R$5)+1),"")</f>
        <v>0</v>
      </c>
      <c r="T231">
        <f>IFERROR(SUM(R5:R231),"")</f>
        <v>0</v>
      </c>
      <c r="U231">
        <f>IF(INDIRECT(ADDRESS($D231+2,U$2+1,,,"Instances"))="","",INDIRECT(ADDRESS($D231+2,U$2+1,,,"Instances")))</f>
        <v>0</v>
      </c>
      <c r="V231">
        <f>IFERROR(SMALL(U5:U343,ROW()-ROW($V$5)+1),"")</f>
        <v>0</v>
      </c>
      <c r="X231">
        <f>IFERROR(SUM(V5:V231),"")</f>
        <v>0</v>
      </c>
      <c r="Y231">
        <f>IF(INDIRECT(ADDRESS($D231+2,Y$2+1,,,"Instances"))="","",INDIRECT(ADDRESS($D231+2,Y$2+1,,,"Instances")))</f>
        <v>0</v>
      </c>
      <c r="Z231">
        <f>IFERROR(SMALL(Y5:Y343,ROW()-ROW($Z$5)+1),"")</f>
        <v>0</v>
      </c>
      <c r="AB231">
        <f>IFERROR(SUM(Z5:Z231),"")</f>
        <v>0</v>
      </c>
      <c r="AC231">
        <f>IF(INDIRECT(ADDRESS($D231+2,AC$2+1,,,"Instances"))="","",INDIRECT(ADDRESS($D231+2,AC$2+1,,,"Instances")))</f>
        <v>0</v>
      </c>
      <c r="AD231">
        <f>IFERROR(SMALL(AC5:AC343,ROW()-ROW($AD$5)+1),"")</f>
        <v>0</v>
      </c>
      <c r="AF231">
        <f>IFERROR(SUM(AD5:AD231),"")</f>
        <v>0</v>
      </c>
      <c r="AG231">
        <f>IF(INDIRECT(ADDRESS($D231+2,AG$2+1,,,"Instances"))="","",INDIRECT(ADDRESS($D231+2,AG$2+1,,,"Instances")))</f>
        <v>0</v>
      </c>
      <c r="AH231">
        <f>IFERROR(SMALL(AG5:AG343,ROW()-ROW($AH$5)+1),"")</f>
        <v>0</v>
      </c>
      <c r="AJ231">
        <f>IFERROR(SUM(AH5:AH231),"")</f>
        <v>0</v>
      </c>
      <c r="AL231">
        <v>227</v>
      </c>
      <c r="AM231" cm="1">
        <f t="array" ref="AM231">_xlfn.SWITCH(Charts!$B$3,"average", AVERAGE(INDIRECT(ADDRESS(226+3,AM$2+1,,,"Instances") &amp; ":" &amp; ADDRESS(226+3,AM$2+1))),"median", MEDIAN(INDIRECT(ADDRESS(226+3,AM$2+1,,,"Instances") &amp; ":" &amp; ADDRESS(226+3,AM$2+1))),"min", MIN(INDIRECT(ADDRESS(226+3,AM$2+1,,,"Instances") &amp; ":" &amp; ADDRESS(226+3,AM$2+1))),"max", MAX(INDIRECT(ADDRESS(226+3,AM$2+1,,,"Instances") &amp; ":" &amp; ADDRESS(226+3,AM$2+1))),"diff", MAX(INDIRECT(ADDRESS(226+3,AM$2+1,,,"Instances") &amp; ":" &amp; ADDRESS(226+3,AM$2+1)))-MIN(INDIRECT(ADDRESS(226+3,AM$2+1,,,"Instances") &amp; ":" &amp; ADDRESS(226+3,AM$2+1))))</f>
        <v>0</v>
      </c>
      <c r="AN231">
        <f>IFERROR(SMALL(AM5:AM343,ROW()-ROW($AN$5)+1),"")</f>
        <v>0</v>
      </c>
      <c r="AP231">
        <f>IFERROR(SUM(AN5:AN231),"")</f>
        <v>0</v>
      </c>
      <c r="AQ231" cm="1">
        <f t="array" ref="AQ231">_xlfn.SWITCH(Charts!$B$3,"average", AVERAGE(INDIRECT(ADDRESS(226+3,AQ$2+1,,,"Instances") &amp; ":" &amp; ADDRESS(226+3,AQ$2+1))),"median", MEDIAN(INDIRECT(ADDRESS(226+3,AQ$2+1,,,"Instances") &amp; ":" &amp; ADDRESS(226+3,AQ$2+1))),"min", MIN(INDIRECT(ADDRESS(226+3,AQ$2+1,,,"Instances") &amp; ":" &amp; ADDRESS(226+3,AQ$2+1))),"max", MAX(INDIRECT(ADDRESS(226+3,AQ$2+1,,,"Instances") &amp; ":" &amp; ADDRESS(226+3,AQ$2+1))),"diff", MAX(INDIRECT(ADDRESS(226+3,AQ$2+1,,,"Instances") &amp; ":" &amp; ADDRESS(226+3,AQ$2+1)))-MIN(INDIRECT(ADDRESS(226+3,AQ$2+1,,,"Instances") &amp; ":" &amp; ADDRESS(226+3,AQ$2+1))))</f>
        <v>0</v>
      </c>
      <c r="AR231">
        <f>IFERROR(SMALL(AQ5:AQ343,ROW()-ROW($AR$5)+1),"")</f>
        <v>0</v>
      </c>
      <c r="AT231">
        <f>IFERROR(SUM(AR5:AR231),"")</f>
        <v>0</v>
      </c>
      <c r="AU231" cm="1">
        <f t="array" ref="AU231">_xlfn.SWITCH(Charts!$B$3,"average", AVERAGE(INDIRECT(ADDRESS(226+3,AU$2+1,,,"Instances") &amp; ":" &amp; ADDRESS(226+3,AU$2+1))),"median", MEDIAN(INDIRECT(ADDRESS(226+3,AU$2+1,,,"Instances") &amp; ":" &amp; ADDRESS(226+3,AU$2+1))),"min", MIN(INDIRECT(ADDRESS(226+3,AU$2+1,,,"Instances") &amp; ":" &amp; ADDRESS(226+3,AU$2+1))),"max", MAX(INDIRECT(ADDRESS(226+3,AU$2+1,,,"Instances") &amp; ":" &amp; ADDRESS(226+3,AU$2+1))),"diff", MAX(INDIRECT(ADDRESS(226+3,AU$2+1,,,"Instances") &amp; ":" &amp; ADDRESS(226+3,AU$2+1)))-MIN(INDIRECT(ADDRESS(226+3,AU$2+1,,,"Instances") &amp; ":" &amp; ADDRESS(226+3,AU$2+1))))</f>
        <v>0</v>
      </c>
      <c r="AV231">
        <f>IFERROR(SMALL(AU5:AU343,ROW()-ROW($AV$5)+1),"")</f>
        <v>0</v>
      </c>
      <c r="AX231">
        <f>IFERROR(SUM(AV5:AV231),"")</f>
        <v>0</v>
      </c>
      <c r="AY231" cm="1">
        <f t="array" ref="AY231">_xlfn.SWITCH(Charts!$B$3,"average", AVERAGE(INDIRECT(ADDRESS(226+3,AY$2+1,,,"Instances") &amp; ":" &amp; ADDRESS(226+3,AY$2+1))),"median", MEDIAN(INDIRECT(ADDRESS(226+3,AY$2+1,,,"Instances") &amp; ":" &amp; ADDRESS(226+3,AY$2+1))),"min", MIN(INDIRECT(ADDRESS(226+3,AY$2+1,,,"Instances") &amp; ":" &amp; ADDRESS(226+3,AY$2+1))),"max", MAX(INDIRECT(ADDRESS(226+3,AY$2+1,,,"Instances") &amp; ":" &amp; ADDRESS(226+3,AY$2+1))),"diff", MAX(INDIRECT(ADDRESS(226+3,AY$2+1,,,"Instances") &amp; ":" &amp; ADDRESS(226+3,AY$2+1)))-MIN(INDIRECT(ADDRESS(226+3,AY$2+1,,,"Instances") &amp; ":" &amp; ADDRESS(226+3,AY$2+1))))</f>
        <v>0</v>
      </c>
      <c r="AZ231">
        <f>IFERROR(SMALL(AY5:AY343,ROW()-ROW($AZ$5)+1),"")</f>
        <v>0</v>
      </c>
      <c r="BB231">
        <f>IFERROR(SUM(AZ5:AZ231),"")</f>
        <v>0</v>
      </c>
      <c r="BC231" cm="1">
        <f t="array" ref="BC231">_xlfn.SWITCH(Charts!$B$3,"average", AVERAGE(INDIRECT(ADDRESS(226+3,BC$2+1,,,"Instances") &amp; ":" &amp; ADDRESS(226+3,BC$2+1))),"median", MEDIAN(INDIRECT(ADDRESS(226+3,BC$2+1,,,"Instances") &amp; ":" &amp; ADDRESS(226+3,BC$2+1))),"min", MIN(INDIRECT(ADDRESS(226+3,BC$2+1,,,"Instances") &amp; ":" &amp; ADDRESS(226+3,BC$2+1))),"max", MAX(INDIRECT(ADDRESS(226+3,BC$2+1,,,"Instances") &amp; ":" &amp; ADDRESS(226+3,BC$2+1))),"diff", MAX(INDIRECT(ADDRESS(226+3,BC$2+1,,,"Instances") &amp; ":" &amp; ADDRESS(226+3,BC$2+1)))-MIN(INDIRECT(ADDRESS(226+3,BC$2+1,,,"Instances") &amp; ":" &amp; ADDRESS(226+3,BC$2+1))))</f>
        <v>0</v>
      </c>
      <c r="BD231">
        <f>IFERROR(SMALL(BC5:BC343,ROW()-ROW($BD$5)+1),"")</f>
        <v>0</v>
      </c>
      <c r="BF231">
        <f>IFERROR(SUM(BD5:BD231),"")</f>
        <v>0</v>
      </c>
      <c r="BG231" cm="1">
        <f t="array" ref="BG231">_xlfn.SWITCH(Charts!$B$3,"average", AVERAGE(INDIRECT(ADDRESS(226+3,BG$2+1,,,"Instances") &amp; ":" &amp; ADDRESS(226+3,BG$2+1))),"median", MEDIAN(INDIRECT(ADDRESS(226+3,BG$2+1,,,"Instances") &amp; ":" &amp; ADDRESS(226+3,BG$2+1))),"min", MIN(INDIRECT(ADDRESS(226+3,BG$2+1,,,"Instances") &amp; ":" &amp; ADDRESS(226+3,BG$2+1))),"max", MAX(INDIRECT(ADDRESS(226+3,BG$2+1,,,"Instances") &amp; ":" &amp; ADDRESS(226+3,BG$2+1))),"diff", MAX(INDIRECT(ADDRESS(226+3,BG$2+1,,,"Instances") &amp; ":" &amp; ADDRESS(226+3,BG$2+1)))-MIN(INDIRECT(ADDRESS(226+3,BG$2+1,,,"Instances") &amp; ":" &amp; ADDRESS(226+3,BG$2+1))))</f>
        <v>0</v>
      </c>
      <c r="BH231">
        <f>IFERROR(SMALL(BG5:BG343,ROW()-ROW($BH$5)+1),"")</f>
        <v>0</v>
      </c>
      <c r="BJ231">
        <f>IFERROR(SUM(BH5:BH231),"")</f>
        <v>0</v>
      </c>
      <c r="BK231" cm="1">
        <f t="array" ref="BK231">_xlfn.SWITCH(Charts!$B$3,"average", AVERAGE(INDIRECT(ADDRESS(226+3,BK$2+1,,,"Instances") &amp; ":" &amp; ADDRESS(226+3,BK$2+1))),"median", MEDIAN(INDIRECT(ADDRESS(226+3,BK$2+1,,,"Instances") &amp; ":" &amp; ADDRESS(226+3,BK$2+1))),"min", MIN(INDIRECT(ADDRESS(226+3,BK$2+1,,,"Instances") &amp; ":" &amp; ADDRESS(226+3,BK$2+1))),"max", MAX(INDIRECT(ADDRESS(226+3,BK$2+1,,,"Instances") &amp; ":" &amp; ADDRESS(226+3,BK$2+1))),"diff", MAX(INDIRECT(ADDRESS(226+3,BK$2+1,,,"Instances") &amp; ":" &amp; ADDRESS(226+3,BK$2+1)))-MIN(INDIRECT(ADDRESS(226+3,BK$2+1,,,"Instances") &amp; ":" &amp; ADDRESS(226+3,BK$2+1))))</f>
        <v>0</v>
      </c>
      <c r="BL231">
        <f>IFERROR(SMALL(BK5:BK343,ROW()-ROW($BL$5)+1),"")</f>
        <v>0</v>
      </c>
      <c r="BN231">
        <f>IFERROR(SUM(BL5:BL231),"")</f>
        <v>0</v>
      </c>
      <c r="BO231" cm="1">
        <f t="array" ref="BO231">_xlfn.SWITCH(Charts!$B$3,"average", AVERAGE(INDIRECT(ADDRESS(226+3,BO$2+1,,,"Instances") &amp; ":" &amp; ADDRESS(226+3,BO$2+1))),"median", MEDIAN(INDIRECT(ADDRESS(226+3,BO$2+1,,,"Instances") &amp; ":" &amp; ADDRESS(226+3,BO$2+1))),"min", MIN(INDIRECT(ADDRESS(226+3,BO$2+1,,,"Instances") &amp; ":" &amp; ADDRESS(226+3,BO$2+1))),"max", MAX(INDIRECT(ADDRESS(226+3,BO$2+1,,,"Instances") &amp; ":" &amp; ADDRESS(226+3,BO$2+1))),"diff", MAX(INDIRECT(ADDRESS(226+3,BO$2+1,,,"Instances") &amp; ":" &amp; ADDRESS(226+3,BO$2+1)))-MIN(INDIRECT(ADDRESS(226+3,BO$2+1,,,"Instances") &amp; ":" &amp; ADDRESS(226+3,BO$2+1))))</f>
        <v>0</v>
      </c>
      <c r="BP231">
        <f>IFERROR(SMALL(BO5:BO343,ROW()-ROW($BP$5)+1),"")</f>
        <v>0</v>
      </c>
      <c r="BR231">
        <f>IFERROR(SUM(BP5:BP231),"")</f>
        <v>0</v>
      </c>
      <c r="BU231">
        <f>IF(Charts!$B$3="none",E1933,IF(AM1933="",NA(),AM1933))</f>
        <v>0</v>
      </c>
      <c r="BV231">
        <f>IF(Charts!$B$3="none",F1933,IF(AN1933="",NA(),AN1933))</f>
        <v>0</v>
      </c>
      <c r="BW231">
        <f>IF(Charts!$B$3="none",G1933,IF(AO1933="",NA(),AO1933))</f>
        <v>0</v>
      </c>
      <c r="BX231">
        <f>IF(Charts!$B$3="none",H1933,IF(AP1933="",NA(),AP1933))</f>
        <v>0</v>
      </c>
      <c r="BY231">
        <f>IF(Charts!$B$3="none",I1933,IF(AQ1933="",NA(),AQ1933))</f>
        <v>0</v>
      </c>
      <c r="BZ231">
        <f>IF(Charts!$B$3="none",J1933,IF(AR1933="",NA(),AR1933))</f>
        <v>0</v>
      </c>
      <c r="CA231">
        <f>IF(Charts!$B$3="none",K1933,IF(AS1933="",NA(),AS1933))</f>
        <v>0</v>
      </c>
      <c r="CB231">
        <f>IF(Charts!$B$3="none",L1933,IF(AT1933="",NA(),AT1933))</f>
        <v>0</v>
      </c>
      <c r="CC231">
        <f>IF(Charts!$B$3="none",M1933,IF(AU1933="",NA(),AU1933))</f>
        <v>0</v>
      </c>
      <c r="CD231">
        <f>IF(Charts!$B$3="none",N1933,IF(AV1933="",NA(),AV1933))</f>
        <v>0</v>
      </c>
      <c r="CE231">
        <f>IF(Charts!$B$3="none",O1933,IF(AW1933="",NA(),AW1933))</f>
        <v>0</v>
      </c>
      <c r="CF231">
        <f>IF(Charts!$B$3="none",P1933,IF(AX1933="",NA(),AX1933))</f>
        <v>0</v>
      </c>
      <c r="CG231">
        <f>IF(Charts!$B$3="none",Q1933,IF(AY1933="",NA(),AY1933))</f>
        <v>0</v>
      </c>
      <c r="CH231">
        <f>IF(Charts!$B$3="none",R1933,IF(AZ1933="",NA(),AZ1933))</f>
        <v>0</v>
      </c>
      <c r="CI231">
        <f>IF(Charts!$B$3="none",S1933,IF(BA1933="",NA(),BA1933))</f>
        <v>0</v>
      </c>
      <c r="CJ231">
        <f>IF(Charts!$B$3="none",T1933,IF(BB1933="",NA(),BB1933))</f>
        <v>0</v>
      </c>
      <c r="CK231">
        <f>IF(Charts!$B$3="none",U1933,IF(BC1933="",NA(),BC1933))</f>
        <v>0</v>
      </c>
      <c r="CL231">
        <f>IF(Charts!$B$3="none",V1933,IF(BD1933="",NA(),BD1933))</f>
        <v>0</v>
      </c>
      <c r="CM231">
        <f>IF(Charts!$B$3="none",W1933,IF(BE1933="",NA(),BE1933))</f>
        <v>0</v>
      </c>
      <c r="CN231">
        <f>IF(Charts!$B$3="none",X1933,IF(BF1933="",NA(),BF1933))</f>
        <v>0</v>
      </c>
      <c r="CO231">
        <f>IF(Charts!$B$3="none",Y1933,IF(BG1933="",NA(),BG1933))</f>
        <v>0</v>
      </c>
      <c r="CP231">
        <f>IF(Charts!$B$3="none",Z1933,IF(BH1933="",NA(),BH1933))</f>
        <v>0</v>
      </c>
      <c r="CQ231">
        <f>IF(Charts!$B$3="none",AA1933,IF(BI1933="",NA(),BI1933))</f>
        <v>0</v>
      </c>
      <c r="CR231">
        <f>IF(Charts!$B$3="none",AB1933,IF(BJ1933="",NA(),BJ1933))</f>
        <v>0</v>
      </c>
      <c r="CS231">
        <f>IF(Charts!$B$3="none",AC1933,IF(BK1933="",NA(),BK1933))</f>
        <v>0</v>
      </c>
      <c r="CT231">
        <f>IF(Charts!$B$3="none",AD1933,IF(BL1933="",NA(),BL1933))</f>
        <v>0</v>
      </c>
      <c r="CU231">
        <f>IF(Charts!$B$3="none",AE1933,IF(BM1933="",NA(),BM1933))</f>
        <v>0</v>
      </c>
      <c r="CV231">
        <f>IF(Charts!$B$3="none",AF1933,IF(BN1933="",NA(),BN1933))</f>
        <v>0</v>
      </c>
      <c r="CW231">
        <f>IF(Charts!$B$3="none",AG1933,IF(BO1933="",NA(),BO1933))</f>
        <v>0</v>
      </c>
      <c r="CX231">
        <f>IF(Charts!$B$3="none",AH1933,IF(BP1933="",NA(),BP1933))</f>
        <v>0</v>
      </c>
      <c r="CY231">
        <f>IF(Charts!$B$3="none",AI1933,IF(BQ1933="",NA(),BQ1933))</f>
        <v>0</v>
      </c>
      <c r="CZ231">
        <f>IF(Charts!$B$3="none",AJ1933,IF(BR1933="",NA(),BR1933))</f>
        <v>0</v>
      </c>
    </row>
    <row r="232" spans="4:104">
      <c r="D232">
        <v>228</v>
      </c>
      <c r="E232">
        <f>IF(INDIRECT(ADDRESS($D232+2,E$2+1,,,"Instances"))="","",INDIRECT(ADDRESS($D232+2,E$2+1,,,"Instances")))</f>
        <v>0</v>
      </c>
      <c r="F232">
        <f>IFERROR(SMALL(E5:E343,ROW()-ROW($F$5)+1),"")</f>
        <v>0</v>
      </c>
      <c r="H232">
        <f>IFERROR(SUM(F5:F232),"")</f>
        <v>0</v>
      </c>
      <c r="I232">
        <f>IF(INDIRECT(ADDRESS($D232+2,I$2+1,,,"Instances"))="","",INDIRECT(ADDRESS($D232+2,I$2+1,,,"Instances")))</f>
        <v>0</v>
      </c>
      <c r="J232">
        <f>IFERROR(SMALL(I5:I343,ROW()-ROW($J$5)+1),"")</f>
        <v>0</v>
      </c>
      <c r="L232">
        <f>IFERROR(SUM(J5:J232),"")</f>
        <v>0</v>
      </c>
      <c r="M232">
        <f>IF(INDIRECT(ADDRESS($D232+2,M$2+1,,,"Instances"))="","",INDIRECT(ADDRESS($D232+2,M$2+1,,,"Instances")))</f>
        <v>0</v>
      </c>
      <c r="N232">
        <f>IFERROR(SMALL(M5:M343,ROW()-ROW($N$5)+1),"")</f>
        <v>0</v>
      </c>
      <c r="P232">
        <f>IFERROR(SUM(N5:N232),"")</f>
        <v>0</v>
      </c>
      <c r="Q232">
        <f>IF(INDIRECT(ADDRESS($D232+2,Q$2+1,,,"Instances"))="","",INDIRECT(ADDRESS($D232+2,Q$2+1,,,"Instances")))</f>
        <v>0</v>
      </c>
      <c r="R232">
        <f>IFERROR(SMALL(Q5:Q343,ROW()-ROW($R$5)+1),"")</f>
        <v>0</v>
      </c>
      <c r="T232">
        <f>IFERROR(SUM(R5:R232),"")</f>
        <v>0</v>
      </c>
      <c r="U232">
        <f>IF(INDIRECT(ADDRESS($D232+2,U$2+1,,,"Instances"))="","",INDIRECT(ADDRESS($D232+2,U$2+1,,,"Instances")))</f>
        <v>0</v>
      </c>
      <c r="V232">
        <f>IFERROR(SMALL(U5:U343,ROW()-ROW($V$5)+1),"")</f>
        <v>0</v>
      </c>
      <c r="X232">
        <f>IFERROR(SUM(V5:V232),"")</f>
        <v>0</v>
      </c>
      <c r="Y232">
        <f>IF(INDIRECT(ADDRESS($D232+2,Y$2+1,,,"Instances"))="","",INDIRECT(ADDRESS($D232+2,Y$2+1,,,"Instances")))</f>
        <v>0</v>
      </c>
      <c r="Z232">
        <f>IFERROR(SMALL(Y5:Y343,ROW()-ROW($Z$5)+1),"")</f>
        <v>0</v>
      </c>
      <c r="AB232">
        <f>IFERROR(SUM(Z5:Z232),"")</f>
        <v>0</v>
      </c>
      <c r="AC232">
        <f>IF(INDIRECT(ADDRESS($D232+2,AC$2+1,,,"Instances"))="","",INDIRECT(ADDRESS($D232+2,AC$2+1,,,"Instances")))</f>
        <v>0</v>
      </c>
      <c r="AD232">
        <f>IFERROR(SMALL(AC5:AC343,ROW()-ROW($AD$5)+1),"")</f>
        <v>0</v>
      </c>
      <c r="AF232">
        <f>IFERROR(SUM(AD5:AD232),"")</f>
        <v>0</v>
      </c>
      <c r="AG232">
        <f>IF(INDIRECT(ADDRESS($D232+2,AG$2+1,,,"Instances"))="","",INDIRECT(ADDRESS($D232+2,AG$2+1,,,"Instances")))</f>
        <v>0</v>
      </c>
      <c r="AH232">
        <f>IFERROR(SMALL(AG5:AG343,ROW()-ROW($AH$5)+1),"")</f>
        <v>0</v>
      </c>
      <c r="AJ232">
        <f>IFERROR(SUM(AH5:AH232),"")</f>
        <v>0</v>
      </c>
      <c r="AL232">
        <v>228</v>
      </c>
      <c r="AM232" cm="1">
        <f t="array" ref="AM232">_xlfn.SWITCH(Charts!$B$3,"average", AVERAGE(INDIRECT(ADDRESS(227+3,AM$2+1,,,"Instances") &amp; ":" &amp; ADDRESS(227+3,AM$2+1))),"median", MEDIAN(INDIRECT(ADDRESS(227+3,AM$2+1,,,"Instances") &amp; ":" &amp; ADDRESS(227+3,AM$2+1))),"min", MIN(INDIRECT(ADDRESS(227+3,AM$2+1,,,"Instances") &amp; ":" &amp; ADDRESS(227+3,AM$2+1))),"max", MAX(INDIRECT(ADDRESS(227+3,AM$2+1,,,"Instances") &amp; ":" &amp; ADDRESS(227+3,AM$2+1))),"diff", MAX(INDIRECT(ADDRESS(227+3,AM$2+1,,,"Instances") &amp; ":" &amp; ADDRESS(227+3,AM$2+1)))-MIN(INDIRECT(ADDRESS(227+3,AM$2+1,,,"Instances") &amp; ":" &amp; ADDRESS(227+3,AM$2+1))))</f>
        <v>0</v>
      </c>
      <c r="AN232">
        <f>IFERROR(SMALL(AM5:AM343,ROW()-ROW($AN$5)+1),"")</f>
        <v>0</v>
      </c>
      <c r="AP232">
        <f>IFERROR(SUM(AN5:AN232),"")</f>
        <v>0</v>
      </c>
      <c r="AQ232" cm="1">
        <f t="array" ref="AQ232">_xlfn.SWITCH(Charts!$B$3,"average", AVERAGE(INDIRECT(ADDRESS(227+3,AQ$2+1,,,"Instances") &amp; ":" &amp; ADDRESS(227+3,AQ$2+1))),"median", MEDIAN(INDIRECT(ADDRESS(227+3,AQ$2+1,,,"Instances") &amp; ":" &amp; ADDRESS(227+3,AQ$2+1))),"min", MIN(INDIRECT(ADDRESS(227+3,AQ$2+1,,,"Instances") &amp; ":" &amp; ADDRESS(227+3,AQ$2+1))),"max", MAX(INDIRECT(ADDRESS(227+3,AQ$2+1,,,"Instances") &amp; ":" &amp; ADDRESS(227+3,AQ$2+1))),"diff", MAX(INDIRECT(ADDRESS(227+3,AQ$2+1,,,"Instances") &amp; ":" &amp; ADDRESS(227+3,AQ$2+1)))-MIN(INDIRECT(ADDRESS(227+3,AQ$2+1,,,"Instances") &amp; ":" &amp; ADDRESS(227+3,AQ$2+1))))</f>
        <v>0</v>
      </c>
      <c r="AR232">
        <f>IFERROR(SMALL(AQ5:AQ343,ROW()-ROW($AR$5)+1),"")</f>
        <v>0</v>
      </c>
      <c r="AT232">
        <f>IFERROR(SUM(AR5:AR232),"")</f>
        <v>0</v>
      </c>
      <c r="AU232" cm="1">
        <f t="array" ref="AU232">_xlfn.SWITCH(Charts!$B$3,"average", AVERAGE(INDIRECT(ADDRESS(227+3,AU$2+1,,,"Instances") &amp; ":" &amp; ADDRESS(227+3,AU$2+1))),"median", MEDIAN(INDIRECT(ADDRESS(227+3,AU$2+1,,,"Instances") &amp; ":" &amp; ADDRESS(227+3,AU$2+1))),"min", MIN(INDIRECT(ADDRESS(227+3,AU$2+1,,,"Instances") &amp; ":" &amp; ADDRESS(227+3,AU$2+1))),"max", MAX(INDIRECT(ADDRESS(227+3,AU$2+1,,,"Instances") &amp; ":" &amp; ADDRESS(227+3,AU$2+1))),"diff", MAX(INDIRECT(ADDRESS(227+3,AU$2+1,,,"Instances") &amp; ":" &amp; ADDRESS(227+3,AU$2+1)))-MIN(INDIRECT(ADDRESS(227+3,AU$2+1,,,"Instances") &amp; ":" &amp; ADDRESS(227+3,AU$2+1))))</f>
        <v>0</v>
      </c>
      <c r="AV232">
        <f>IFERROR(SMALL(AU5:AU343,ROW()-ROW($AV$5)+1),"")</f>
        <v>0</v>
      </c>
      <c r="AX232">
        <f>IFERROR(SUM(AV5:AV232),"")</f>
        <v>0</v>
      </c>
      <c r="AY232" cm="1">
        <f t="array" ref="AY232">_xlfn.SWITCH(Charts!$B$3,"average", AVERAGE(INDIRECT(ADDRESS(227+3,AY$2+1,,,"Instances") &amp; ":" &amp; ADDRESS(227+3,AY$2+1))),"median", MEDIAN(INDIRECT(ADDRESS(227+3,AY$2+1,,,"Instances") &amp; ":" &amp; ADDRESS(227+3,AY$2+1))),"min", MIN(INDIRECT(ADDRESS(227+3,AY$2+1,,,"Instances") &amp; ":" &amp; ADDRESS(227+3,AY$2+1))),"max", MAX(INDIRECT(ADDRESS(227+3,AY$2+1,,,"Instances") &amp; ":" &amp; ADDRESS(227+3,AY$2+1))),"diff", MAX(INDIRECT(ADDRESS(227+3,AY$2+1,,,"Instances") &amp; ":" &amp; ADDRESS(227+3,AY$2+1)))-MIN(INDIRECT(ADDRESS(227+3,AY$2+1,,,"Instances") &amp; ":" &amp; ADDRESS(227+3,AY$2+1))))</f>
        <v>0</v>
      </c>
      <c r="AZ232">
        <f>IFERROR(SMALL(AY5:AY343,ROW()-ROW($AZ$5)+1),"")</f>
        <v>0</v>
      </c>
      <c r="BB232">
        <f>IFERROR(SUM(AZ5:AZ232),"")</f>
        <v>0</v>
      </c>
      <c r="BC232" cm="1">
        <f t="array" ref="BC232">_xlfn.SWITCH(Charts!$B$3,"average", AVERAGE(INDIRECT(ADDRESS(227+3,BC$2+1,,,"Instances") &amp; ":" &amp; ADDRESS(227+3,BC$2+1))),"median", MEDIAN(INDIRECT(ADDRESS(227+3,BC$2+1,,,"Instances") &amp; ":" &amp; ADDRESS(227+3,BC$2+1))),"min", MIN(INDIRECT(ADDRESS(227+3,BC$2+1,,,"Instances") &amp; ":" &amp; ADDRESS(227+3,BC$2+1))),"max", MAX(INDIRECT(ADDRESS(227+3,BC$2+1,,,"Instances") &amp; ":" &amp; ADDRESS(227+3,BC$2+1))),"diff", MAX(INDIRECT(ADDRESS(227+3,BC$2+1,,,"Instances") &amp; ":" &amp; ADDRESS(227+3,BC$2+1)))-MIN(INDIRECT(ADDRESS(227+3,BC$2+1,,,"Instances") &amp; ":" &amp; ADDRESS(227+3,BC$2+1))))</f>
        <v>0</v>
      </c>
      <c r="BD232">
        <f>IFERROR(SMALL(BC5:BC343,ROW()-ROW($BD$5)+1),"")</f>
        <v>0</v>
      </c>
      <c r="BF232">
        <f>IFERROR(SUM(BD5:BD232),"")</f>
        <v>0</v>
      </c>
      <c r="BG232" cm="1">
        <f t="array" ref="BG232">_xlfn.SWITCH(Charts!$B$3,"average", AVERAGE(INDIRECT(ADDRESS(227+3,BG$2+1,,,"Instances") &amp; ":" &amp; ADDRESS(227+3,BG$2+1))),"median", MEDIAN(INDIRECT(ADDRESS(227+3,BG$2+1,,,"Instances") &amp; ":" &amp; ADDRESS(227+3,BG$2+1))),"min", MIN(INDIRECT(ADDRESS(227+3,BG$2+1,,,"Instances") &amp; ":" &amp; ADDRESS(227+3,BG$2+1))),"max", MAX(INDIRECT(ADDRESS(227+3,BG$2+1,,,"Instances") &amp; ":" &amp; ADDRESS(227+3,BG$2+1))),"diff", MAX(INDIRECT(ADDRESS(227+3,BG$2+1,,,"Instances") &amp; ":" &amp; ADDRESS(227+3,BG$2+1)))-MIN(INDIRECT(ADDRESS(227+3,BG$2+1,,,"Instances") &amp; ":" &amp; ADDRESS(227+3,BG$2+1))))</f>
        <v>0</v>
      </c>
      <c r="BH232">
        <f>IFERROR(SMALL(BG5:BG343,ROW()-ROW($BH$5)+1),"")</f>
        <v>0</v>
      </c>
      <c r="BJ232">
        <f>IFERROR(SUM(BH5:BH232),"")</f>
        <v>0</v>
      </c>
      <c r="BK232" cm="1">
        <f t="array" ref="BK232">_xlfn.SWITCH(Charts!$B$3,"average", AVERAGE(INDIRECT(ADDRESS(227+3,BK$2+1,,,"Instances") &amp; ":" &amp; ADDRESS(227+3,BK$2+1))),"median", MEDIAN(INDIRECT(ADDRESS(227+3,BK$2+1,,,"Instances") &amp; ":" &amp; ADDRESS(227+3,BK$2+1))),"min", MIN(INDIRECT(ADDRESS(227+3,BK$2+1,,,"Instances") &amp; ":" &amp; ADDRESS(227+3,BK$2+1))),"max", MAX(INDIRECT(ADDRESS(227+3,BK$2+1,,,"Instances") &amp; ":" &amp; ADDRESS(227+3,BK$2+1))),"diff", MAX(INDIRECT(ADDRESS(227+3,BK$2+1,,,"Instances") &amp; ":" &amp; ADDRESS(227+3,BK$2+1)))-MIN(INDIRECT(ADDRESS(227+3,BK$2+1,,,"Instances") &amp; ":" &amp; ADDRESS(227+3,BK$2+1))))</f>
        <v>0</v>
      </c>
      <c r="BL232">
        <f>IFERROR(SMALL(BK5:BK343,ROW()-ROW($BL$5)+1),"")</f>
        <v>0</v>
      </c>
      <c r="BN232">
        <f>IFERROR(SUM(BL5:BL232),"")</f>
        <v>0</v>
      </c>
      <c r="BO232" cm="1">
        <f t="array" ref="BO232">_xlfn.SWITCH(Charts!$B$3,"average", AVERAGE(INDIRECT(ADDRESS(227+3,BO$2+1,,,"Instances") &amp; ":" &amp; ADDRESS(227+3,BO$2+1))),"median", MEDIAN(INDIRECT(ADDRESS(227+3,BO$2+1,,,"Instances") &amp; ":" &amp; ADDRESS(227+3,BO$2+1))),"min", MIN(INDIRECT(ADDRESS(227+3,BO$2+1,,,"Instances") &amp; ":" &amp; ADDRESS(227+3,BO$2+1))),"max", MAX(INDIRECT(ADDRESS(227+3,BO$2+1,,,"Instances") &amp; ":" &amp; ADDRESS(227+3,BO$2+1))),"diff", MAX(INDIRECT(ADDRESS(227+3,BO$2+1,,,"Instances") &amp; ":" &amp; ADDRESS(227+3,BO$2+1)))-MIN(INDIRECT(ADDRESS(227+3,BO$2+1,,,"Instances") &amp; ":" &amp; ADDRESS(227+3,BO$2+1))))</f>
        <v>0</v>
      </c>
      <c r="BP232">
        <f>IFERROR(SMALL(BO5:BO343,ROW()-ROW($BP$5)+1),"")</f>
        <v>0</v>
      </c>
      <c r="BR232">
        <f>IFERROR(SUM(BP5:BP232),"")</f>
        <v>0</v>
      </c>
      <c r="BU232">
        <f>IF(Charts!$B$3="none",E1934,IF(AM1934="",NA(),AM1934))</f>
        <v>0</v>
      </c>
      <c r="BV232">
        <f>IF(Charts!$B$3="none",F1934,IF(AN1934="",NA(),AN1934))</f>
        <v>0</v>
      </c>
      <c r="BW232">
        <f>IF(Charts!$B$3="none",G1934,IF(AO1934="",NA(),AO1934))</f>
        <v>0</v>
      </c>
      <c r="BX232">
        <f>IF(Charts!$B$3="none",H1934,IF(AP1934="",NA(),AP1934))</f>
        <v>0</v>
      </c>
      <c r="BY232">
        <f>IF(Charts!$B$3="none",I1934,IF(AQ1934="",NA(),AQ1934))</f>
        <v>0</v>
      </c>
      <c r="BZ232">
        <f>IF(Charts!$B$3="none",J1934,IF(AR1934="",NA(),AR1934))</f>
        <v>0</v>
      </c>
      <c r="CA232">
        <f>IF(Charts!$B$3="none",K1934,IF(AS1934="",NA(),AS1934))</f>
        <v>0</v>
      </c>
      <c r="CB232">
        <f>IF(Charts!$B$3="none",L1934,IF(AT1934="",NA(),AT1934))</f>
        <v>0</v>
      </c>
      <c r="CC232">
        <f>IF(Charts!$B$3="none",M1934,IF(AU1934="",NA(),AU1934))</f>
        <v>0</v>
      </c>
      <c r="CD232">
        <f>IF(Charts!$B$3="none",N1934,IF(AV1934="",NA(),AV1934))</f>
        <v>0</v>
      </c>
      <c r="CE232">
        <f>IF(Charts!$B$3="none",O1934,IF(AW1934="",NA(),AW1934))</f>
        <v>0</v>
      </c>
      <c r="CF232">
        <f>IF(Charts!$B$3="none",P1934,IF(AX1934="",NA(),AX1934))</f>
        <v>0</v>
      </c>
      <c r="CG232">
        <f>IF(Charts!$B$3="none",Q1934,IF(AY1934="",NA(),AY1934))</f>
        <v>0</v>
      </c>
      <c r="CH232">
        <f>IF(Charts!$B$3="none",R1934,IF(AZ1934="",NA(),AZ1934))</f>
        <v>0</v>
      </c>
      <c r="CI232">
        <f>IF(Charts!$B$3="none",S1934,IF(BA1934="",NA(),BA1934))</f>
        <v>0</v>
      </c>
      <c r="CJ232">
        <f>IF(Charts!$B$3="none",T1934,IF(BB1934="",NA(),BB1934))</f>
        <v>0</v>
      </c>
      <c r="CK232">
        <f>IF(Charts!$B$3="none",U1934,IF(BC1934="",NA(),BC1934))</f>
        <v>0</v>
      </c>
      <c r="CL232">
        <f>IF(Charts!$B$3="none",V1934,IF(BD1934="",NA(),BD1934))</f>
        <v>0</v>
      </c>
      <c r="CM232">
        <f>IF(Charts!$B$3="none",W1934,IF(BE1934="",NA(),BE1934))</f>
        <v>0</v>
      </c>
      <c r="CN232">
        <f>IF(Charts!$B$3="none",X1934,IF(BF1934="",NA(),BF1934))</f>
        <v>0</v>
      </c>
      <c r="CO232">
        <f>IF(Charts!$B$3="none",Y1934,IF(BG1934="",NA(),BG1934))</f>
        <v>0</v>
      </c>
      <c r="CP232">
        <f>IF(Charts!$B$3="none",Z1934,IF(BH1934="",NA(),BH1934))</f>
        <v>0</v>
      </c>
      <c r="CQ232">
        <f>IF(Charts!$B$3="none",AA1934,IF(BI1934="",NA(),BI1934))</f>
        <v>0</v>
      </c>
      <c r="CR232">
        <f>IF(Charts!$B$3="none",AB1934,IF(BJ1934="",NA(),BJ1934))</f>
        <v>0</v>
      </c>
      <c r="CS232">
        <f>IF(Charts!$B$3="none",AC1934,IF(BK1934="",NA(),BK1934))</f>
        <v>0</v>
      </c>
      <c r="CT232">
        <f>IF(Charts!$B$3="none",AD1934,IF(BL1934="",NA(),BL1934))</f>
        <v>0</v>
      </c>
      <c r="CU232">
        <f>IF(Charts!$B$3="none",AE1934,IF(BM1934="",NA(),BM1934))</f>
        <v>0</v>
      </c>
      <c r="CV232">
        <f>IF(Charts!$B$3="none",AF1934,IF(BN1934="",NA(),BN1934))</f>
        <v>0</v>
      </c>
      <c r="CW232">
        <f>IF(Charts!$B$3="none",AG1934,IF(BO1934="",NA(),BO1934))</f>
        <v>0</v>
      </c>
      <c r="CX232">
        <f>IF(Charts!$B$3="none",AH1934,IF(BP1934="",NA(),BP1934))</f>
        <v>0</v>
      </c>
      <c r="CY232">
        <f>IF(Charts!$B$3="none",AI1934,IF(BQ1934="",NA(),BQ1934))</f>
        <v>0</v>
      </c>
      <c r="CZ232">
        <f>IF(Charts!$B$3="none",AJ1934,IF(BR1934="",NA(),BR1934))</f>
        <v>0</v>
      </c>
    </row>
    <row r="233" spans="4:104">
      <c r="D233">
        <v>229</v>
      </c>
      <c r="E233">
        <f>IF(INDIRECT(ADDRESS($D233+2,E$2+1,,,"Instances"))="","",INDIRECT(ADDRESS($D233+2,E$2+1,,,"Instances")))</f>
        <v>0</v>
      </c>
      <c r="F233">
        <f>IFERROR(SMALL(E5:E343,ROW()-ROW($F$5)+1),"")</f>
        <v>0</v>
      </c>
      <c r="H233">
        <f>IFERROR(SUM(F5:F233),"")</f>
        <v>0</v>
      </c>
      <c r="I233">
        <f>IF(INDIRECT(ADDRESS($D233+2,I$2+1,,,"Instances"))="","",INDIRECT(ADDRESS($D233+2,I$2+1,,,"Instances")))</f>
        <v>0</v>
      </c>
      <c r="J233">
        <f>IFERROR(SMALL(I5:I343,ROW()-ROW($J$5)+1),"")</f>
        <v>0</v>
      </c>
      <c r="L233">
        <f>IFERROR(SUM(J5:J233),"")</f>
        <v>0</v>
      </c>
      <c r="M233">
        <f>IF(INDIRECT(ADDRESS($D233+2,M$2+1,,,"Instances"))="","",INDIRECT(ADDRESS($D233+2,M$2+1,,,"Instances")))</f>
        <v>0</v>
      </c>
      <c r="N233">
        <f>IFERROR(SMALL(M5:M343,ROW()-ROW($N$5)+1),"")</f>
        <v>0</v>
      </c>
      <c r="P233">
        <f>IFERROR(SUM(N5:N233),"")</f>
        <v>0</v>
      </c>
      <c r="Q233">
        <f>IF(INDIRECT(ADDRESS($D233+2,Q$2+1,,,"Instances"))="","",INDIRECT(ADDRESS($D233+2,Q$2+1,,,"Instances")))</f>
        <v>0</v>
      </c>
      <c r="R233">
        <f>IFERROR(SMALL(Q5:Q343,ROW()-ROW($R$5)+1),"")</f>
        <v>0</v>
      </c>
      <c r="T233">
        <f>IFERROR(SUM(R5:R233),"")</f>
        <v>0</v>
      </c>
      <c r="U233">
        <f>IF(INDIRECT(ADDRESS($D233+2,U$2+1,,,"Instances"))="","",INDIRECT(ADDRESS($D233+2,U$2+1,,,"Instances")))</f>
        <v>0</v>
      </c>
      <c r="V233">
        <f>IFERROR(SMALL(U5:U343,ROW()-ROW($V$5)+1),"")</f>
        <v>0</v>
      </c>
      <c r="X233">
        <f>IFERROR(SUM(V5:V233),"")</f>
        <v>0</v>
      </c>
      <c r="Y233">
        <f>IF(INDIRECT(ADDRESS($D233+2,Y$2+1,,,"Instances"))="","",INDIRECT(ADDRESS($D233+2,Y$2+1,,,"Instances")))</f>
        <v>0</v>
      </c>
      <c r="Z233">
        <f>IFERROR(SMALL(Y5:Y343,ROW()-ROW($Z$5)+1),"")</f>
        <v>0</v>
      </c>
      <c r="AB233">
        <f>IFERROR(SUM(Z5:Z233),"")</f>
        <v>0</v>
      </c>
      <c r="AC233">
        <f>IF(INDIRECT(ADDRESS($D233+2,AC$2+1,,,"Instances"))="","",INDIRECT(ADDRESS($D233+2,AC$2+1,,,"Instances")))</f>
        <v>0</v>
      </c>
      <c r="AD233">
        <f>IFERROR(SMALL(AC5:AC343,ROW()-ROW($AD$5)+1),"")</f>
        <v>0</v>
      </c>
      <c r="AF233">
        <f>IFERROR(SUM(AD5:AD233),"")</f>
        <v>0</v>
      </c>
      <c r="AG233">
        <f>IF(INDIRECT(ADDRESS($D233+2,AG$2+1,,,"Instances"))="","",INDIRECT(ADDRESS($D233+2,AG$2+1,,,"Instances")))</f>
        <v>0</v>
      </c>
      <c r="AH233">
        <f>IFERROR(SMALL(AG5:AG343,ROW()-ROW($AH$5)+1),"")</f>
        <v>0</v>
      </c>
      <c r="AJ233">
        <f>IFERROR(SUM(AH5:AH233),"")</f>
        <v>0</v>
      </c>
      <c r="AL233">
        <v>229</v>
      </c>
      <c r="AM233" cm="1">
        <f t="array" ref="AM233">_xlfn.SWITCH(Charts!$B$3,"average", AVERAGE(INDIRECT(ADDRESS(228+3,AM$2+1,,,"Instances") &amp; ":" &amp; ADDRESS(228+3,AM$2+1))),"median", MEDIAN(INDIRECT(ADDRESS(228+3,AM$2+1,,,"Instances") &amp; ":" &amp; ADDRESS(228+3,AM$2+1))),"min", MIN(INDIRECT(ADDRESS(228+3,AM$2+1,,,"Instances") &amp; ":" &amp; ADDRESS(228+3,AM$2+1))),"max", MAX(INDIRECT(ADDRESS(228+3,AM$2+1,,,"Instances") &amp; ":" &amp; ADDRESS(228+3,AM$2+1))),"diff", MAX(INDIRECT(ADDRESS(228+3,AM$2+1,,,"Instances") &amp; ":" &amp; ADDRESS(228+3,AM$2+1)))-MIN(INDIRECT(ADDRESS(228+3,AM$2+1,,,"Instances") &amp; ":" &amp; ADDRESS(228+3,AM$2+1))))</f>
        <v>0</v>
      </c>
      <c r="AN233">
        <f>IFERROR(SMALL(AM5:AM343,ROW()-ROW($AN$5)+1),"")</f>
        <v>0</v>
      </c>
      <c r="AP233">
        <f>IFERROR(SUM(AN5:AN233),"")</f>
        <v>0</v>
      </c>
      <c r="AQ233" cm="1">
        <f t="array" ref="AQ233">_xlfn.SWITCH(Charts!$B$3,"average", AVERAGE(INDIRECT(ADDRESS(228+3,AQ$2+1,,,"Instances") &amp; ":" &amp; ADDRESS(228+3,AQ$2+1))),"median", MEDIAN(INDIRECT(ADDRESS(228+3,AQ$2+1,,,"Instances") &amp; ":" &amp; ADDRESS(228+3,AQ$2+1))),"min", MIN(INDIRECT(ADDRESS(228+3,AQ$2+1,,,"Instances") &amp; ":" &amp; ADDRESS(228+3,AQ$2+1))),"max", MAX(INDIRECT(ADDRESS(228+3,AQ$2+1,,,"Instances") &amp; ":" &amp; ADDRESS(228+3,AQ$2+1))),"diff", MAX(INDIRECT(ADDRESS(228+3,AQ$2+1,,,"Instances") &amp; ":" &amp; ADDRESS(228+3,AQ$2+1)))-MIN(INDIRECT(ADDRESS(228+3,AQ$2+1,,,"Instances") &amp; ":" &amp; ADDRESS(228+3,AQ$2+1))))</f>
        <v>0</v>
      </c>
      <c r="AR233">
        <f>IFERROR(SMALL(AQ5:AQ343,ROW()-ROW($AR$5)+1),"")</f>
        <v>0</v>
      </c>
      <c r="AT233">
        <f>IFERROR(SUM(AR5:AR233),"")</f>
        <v>0</v>
      </c>
      <c r="AU233" cm="1">
        <f t="array" ref="AU233">_xlfn.SWITCH(Charts!$B$3,"average", AVERAGE(INDIRECT(ADDRESS(228+3,AU$2+1,,,"Instances") &amp; ":" &amp; ADDRESS(228+3,AU$2+1))),"median", MEDIAN(INDIRECT(ADDRESS(228+3,AU$2+1,,,"Instances") &amp; ":" &amp; ADDRESS(228+3,AU$2+1))),"min", MIN(INDIRECT(ADDRESS(228+3,AU$2+1,,,"Instances") &amp; ":" &amp; ADDRESS(228+3,AU$2+1))),"max", MAX(INDIRECT(ADDRESS(228+3,AU$2+1,,,"Instances") &amp; ":" &amp; ADDRESS(228+3,AU$2+1))),"diff", MAX(INDIRECT(ADDRESS(228+3,AU$2+1,,,"Instances") &amp; ":" &amp; ADDRESS(228+3,AU$2+1)))-MIN(INDIRECT(ADDRESS(228+3,AU$2+1,,,"Instances") &amp; ":" &amp; ADDRESS(228+3,AU$2+1))))</f>
        <v>0</v>
      </c>
      <c r="AV233">
        <f>IFERROR(SMALL(AU5:AU343,ROW()-ROW($AV$5)+1),"")</f>
        <v>0</v>
      </c>
      <c r="AX233">
        <f>IFERROR(SUM(AV5:AV233),"")</f>
        <v>0</v>
      </c>
      <c r="AY233" cm="1">
        <f t="array" ref="AY233">_xlfn.SWITCH(Charts!$B$3,"average", AVERAGE(INDIRECT(ADDRESS(228+3,AY$2+1,,,"Instances") &amp; ":" &amp; ADDRESS(228+3,AY$2+1))),"median", MEDIAN(INDIRECT(ADDRESS(228+3,AY$2+1,,,"Instances") &amp; ":" &amp; ADDRESS(228+3,AY$2+1))),"min", MIN(INDIRECT(ADDRESS(228+3,AY$2+1,,,"Instances") &amp; ":" &amp; ADDRESS(228+3,AY$2+1))),"max", MAX(INDIRECT(ADDRESS(228+3,AY$2+1,,,"Instances") &amp; ":" &amp; ADDRESS(228+3,AY$2+1))),"diff", MAX(INDIRECT(ADDRESS(228+3,AY$2+1,,,"Instances") &amp; ":" &amp; ADDRESS(228+3,AY$2+1)))-MIN(INDIRECT(ADDRESS(228+3,AY$2+1,,,"Instances") &amp; ":" &amp; ADDRESS(228+3,AY$2+1))))</f>
        <v>0</v>
      </c>
      <c r="AZ233">
        <f>IFERROR(SMALL(AY5:AY343,ROW()-ROW($AZ$5)+1),"")</f>
        <v>0</v>
      </c>
      <c r="BB233">
        <f>IFERROR(SUM(AZ5:AZ233),"")</f>
        <v>0</v>
      </c>
      <c r="BC233" cm="1">
        <f t="array" ref="BC233">_xlfn.SWITCH(Charts!$B$3,"average", AVERAGE(INDIRECT(ADDRESS(228+3,BC$2+1,,,"Instances") &amp; ":" &amp; ADDRESS(228+3,BC$2+1))),"median", MEDIAN(INDIRECT(ADDRESS(228+3,BC$2+1,,,"Instances") &amp; ":" &amp; ADDRESS(228+3,BC$2+1))),"min", MIN(INDIRECT(ADDRESS(228+3,BC$2+1,,,"Instances") &amp; ":" &amp; ADDRESS(228+3,BC$2+1))),"max", MAX(INDIRECT(ADDRESS(228+3,BC$2+1,,,"Instances") &amp; ":" &amp; ADDRESS(228+3,BC$2+1))),"diff", MAX(INDIRECT(ADDRESS(228+3,BC$2+1,,,"Instances") &amp; ":" &amp; ADDRESS(228+3,BC$2+1)))-MIN(INDIRECT(ADDRESS(228+3,BC$2+1,,,"Instances") &amp; ":" &amp; ADDRESS(228+3,BC$2+1))))</f>
        <v>0</v>
      </c>
      <c r="BD233">
        <f>IFERROR(SMALL(BC5:BC343,ROW()-ROW($BD$5)+1),"")</f>
        <v>0</v>
      </c>
      <c r="BF233">
        <f>IFERROR(SUM(BD5:BD233),"")</f>
        <v>0</v>
      </c>
      <c r="BG233" cm="1">
        <f t="array" ref="BG233">_xlfn.SWITCH(Charts!$B$3,"average", AVERAGE(INDIRECT(ADDRESS(228+3,BG$2+1,,,"Instances") &amp; ":" &amp; ADDRESS(228+3,BG$2+1))),"median", MEDIAN(INDIRECT(ADDRESS(228+3,BG$2+1,,,"Instances") &amp; ":" &amp; ADDRESS(228+3,BG$2+1))),"min", MIN(INDIRECT(ADDRESS(228+3,BG$2+1,,,"Instances") &amp; ":" &amp; ADDRESS(228+3,BG$2+1))),"max", MAX(INDIRECT(ADDRESS(228+3,BG$2+1,,,"Instances") &amp; ":" &amp; ADDRESS(228+3,BG$2+1))),"diff", MAX(INDIRECT(ADDRESS(228+3,BG$2+1,,,"Instances") &amp; ":" &amp; ADDRESS(228+3,BG$2+1)))-MIN(INDIRECT(ADDRESS(228+3,BG$2+1,,,"Instances") &amp; ":" &amp; ADDRESS(228+3,BG$2+1))))</f>
        <v>0</v>
      </c>
      <c r="BH233">
        <f>IFERROR(SMALL(BG5:BG343,ROW()-ROW($BH$5)+1),"")</f>
        <v>0</v>
      </c>
      <c r="BJ233">
        <f>IFERROR(SUM(BH5:BH233),"")</f>
        <v>0</v>
      </c>
      <c r="BK233" cm="1">
        <f t="array" ref="BK233">_xlfn.SWITCH(Charts!$B$3,"average", AVERAGE(INDIRECT(ADDRESS(228+3,BK$2+1,,,"Instances") &amp; ":" &amp; ADDRESS(228+3,BK$2+1))),"median", MEDIAN(INDIRECT(ADDRESS(228+3,BK$2+1,,,"Instances") &amp; ":" &amp; ADDRESS(228+3,BK$2+1))),"min", MIN(INDIRECT(ADDRESS(228+3,BK$2+1,,,"Instances") &amp; ":" &amp; ADDRESS(228+3,BK$2+1))),"max", MAX(INDIRECT(ADDRESS(228+3,BK$2+1,,,"Instances") &amp; ":" &amp; ADDRESS(228+3,BK$2+1))),"diff", MAX(INDIRECT(ADDRESS(228+3,BK$2+1,,,"Instances") &amp; ":" &amp; ADDRESS(228+3,BK$2+1)))-MIN(INDIRECT(ADDRESS(228+3,BK$2+1,,,"Instances") &amp; ":" &amp; ADDRESS(228+3,BK$2+1))))</f>
        <v>0</v>
      </c>
      <c r="BL233">
        <f>IFERROR(SMALL(BK5:BK343,ROW()-ROW($BL$5)+1),"")</f>
        <v>0</v>
      </c>
      <c r="BN233">
        <f>IFERROR(SUM(BL5:BL233),"")</f>
        <v>0</v>
      </c>
      <c r="BO233" cm="1">
        <f t="array" ref="BO233">_xlfn.SWITCH(Charts!$B$3,"average", AVERAGE(INDIRECT(ADDRESS(228+3,BO$2+1,,,"Instances") &amp; ":" &amp; ADDRESS(228+3,BO$2+1))),"median", MEDIAN(INDIRECT(ADDRESS(228+3,BO$2+1,,,"Instances") &amp; ":" &amp; ADDRESS(228+3,BO$2+1))),"min", MIN(INDIRECT(ADDRESS(228+3,BO$2+1,,,"Instances") &amp; ":" &amp; ADDRESS(228+3,BO$2+1))),"max", MAX(INDIRECT(ADDRESS(228+3,BO$2+1,,,"Instances") &amp; ":" &amp; ADDRESS(228+3,BO$2+1))),"diff", MAX(INDIRECT(ADDRESS(228+3,BO$2+1,,,"Instances") &amp; ":" &amp; ADDRESS(228+3,BO$2+1)))-MIN(INDIRECT(ADDRESS(228+3,BO$2+1,,,"Instances") &amp; ":" &amp; ADDRESS(228+3,BO$2+1))))</f>
        <v>0</v>
      </c>
      <c r="BP233">
        <f>IFERROR(SMALL(BO5:BO343,ROW()-ROW($BP$5)+1),"")</f>
        <v>0</v>
      </c>
      <c r="BR233">
        <f>IFERROR(SUM(BP5:BP233),"")</f>
        <v>0</v>
      </c>
      <c r="BU233">
        <f>IF(Charts!$B$3="none",E1935,IF(AM1935="",NA(),AM1935))</f>
        <v>0</v>
      </c>
      <c r="BV233">
        <f>IF(Charts!$B$3="none",F1935,IF(AN1935="",NA(),AN1935))</f>
        <v>0</v>
      </c>
      <c r="BW233">
        <f>IF(Charts!$B$3="none",G1935,IF(AO1935="",NA(),AO1935))</f>
        <v>0</v>
      </c>
      <c r="BX233">
        <f>IF(Charts!$B$3="none",H1935,IF(AP1935="",NA(),AP1935))</f>
        <v>0</v>
      </c>
      <c r="BY233">
        <f>IF(Charts!$B$3="none",I1935,IF(AQ1935="",NA(),AQ1935))</f>
        <v>0</v>
      </c>
      <c r="BZ233">
        <f>IF(Charts!$B$3="none",J1935,IF(AR1935="",NA(),AR1935))</f>
        <v>0</v>
      </c>
      <c r="CA233">
        <f>IF(Charts!$B$3="none",K1935,IF(AS1935="",NA(),AS1935))</f>
        <v>0</v>
      </c>
      <c r="CB233">
        <f>IF(Charts!$B$3="none",L1935,IF(AT1935="",NA(),AT1935))</f>
        <v>0</v>
      </c>
      <c r="CC233">
        <f>IF(Charts!$B$3="none",M1935,IF(AU1935="",NA(),AU1935))</f>
        <v>0</v>
      </c>
      <c r="CD233">
        <f>IF(Charts!$B$3="none",N1935,IF(AV1935="",NA(),AV1935))</f>
        <v>0</v>
      </c>
      <c r="CE233">
        <f>IF(Charts!$B$3="none",O1935,IF(AW1935="",NA(),AW1935))</f>
        <v>0</v>
      </c>
      <c r="CF233">
        <f>IF(Charts!$B$3="none",P1935,IF(AX1935="",NA(),AX1935))</f>
        <v>0</v>
      </c>
      <c r="CG233">
        <f>IF(Charts!$B$3="none",Q1935,IF(AY1935="",NA(),AY1935))</f>
        <v>0</v>
      </c>
      <c r="CH233">
        <f>IF(Charts!$B$3="none",R1935,IF(AZ1935="",NA(),AZ1935))</f>
        <v>0</v>
      </c>
      <c r="CI233">
        <f>IF(Charts!$B$3="none",S1935,IF(BA1935="",NA(),BA1935))</f>
        <v>0</v>
      </c>
      <c r="CJ233">
        <f>IF(Charts!$B$3="none",T1935,IF(BB1935="",NA(),BB1935))</f>
        <v>0</v>
      </c>
      <c r="CK233">
        <f>IF(Charts!$B$3="none",U1935,IF(BC1935="",NA(),BC1935))</f>
        <v>0</v>
      </c>
      <c r="CL233">
        <f>IF(Charts!$B$3="none",V1935,IF(BD1935="",NA(),BD1935))</f>
        <v>0</v>
      </c>
      <c r="CM233">
        <f>IF(Charts!$B$3="none",W1935,IF(BE1935="",NA(),BE1935))</f>
        <v>0</v>
      </c>
      <c r="CN233">
        <f>IF(Charts!$B$3="none",X1935,IF(BF1935="",NA(),BF1935))</f>
        <v>0</v>
      </c>
      <c r="CO233">
        <f>IF(Charts!$B$3="none",Y1935,IF(BG1935="",NA(),BG1935))</f>
        <v>0</v>
      </c>
      <c r="CP233">
        <f>IF(Charts!$B$3="none",Z1935,IF(BH1935="",NA(),BH1935))</f>
        <v>0</v>
      </c>
      <c r="CQ233">
        <f>IF(Charts!$B$3="none",AA1935,IF(BI1935="",NA(),BI1935))</f>
        <v>0</v>
      </c>
      <c r="CR233">
        <f>IF(Charts!$B$3="none",AB1935,IF(BJ1935="",NA(),BJ1935))</f>
        <v>0</v>
      </c>
      <c r="CS233">
        <f>IF(Charts!$B$3="none",AC1935,IF(BK1935="",NA(),BK1935))</f>
        <v>0</v>
      </c>
      <c r="CT233">
        <f>IF(Charts!$B$3="none",AD1935,IF(BL1935="",NA(),BL1935))</f>
        <v>0</v>
      </c>
      <c r="CU233">
        <f>IF(Charts!$B$3="none",AE1935,IF(BM1935="",NA(),BM1935))</f>
        <v>0</v>
      </c>
      <c r="CV233">
        <f>IF(Charts!$B$3="none",AF1935,IF(BN1935="",NA(),BN1935))</f>
        <v>0</v>
      </c>
      <c r="CW233">
        <f>IF(Charts!$B$3="none",AG1935,IF(BO1935="",NA(),BO1935))</f>
        <v>0</v>
      </c>
      <c r="CX233">
        <f>IF(Charts!$B$3="none",AH1935,IF(BP1935="",NA(),BP1935))</f>
        <v>0</v>
      </c>
      <c r="CY233">
        <f>IF(Charts!$B$3="none",AI1935,IF(BQ1935="",NA(),BQ1935))</f>
        <v>0</v>
      </c>
      <c r="CZ233">
        <f>IF(Charts!$B$3="none",AJ1935,IF(BR1935="",NA(),BR1935))</f>
        <v>0</v>
      </c>
    </row>
    <row r="234" spans="4:104">
      <c r="D234">
        <v>230</v>
      </c>
      <c r="E234">
        <f>IF(INDIRECT(ADDRESS($D234+2,E$2+1,,,"Instances"))="","",INDIRECT(ADDRESS($D234+2,E$2+1,,,"Instances")))</f>
        <v>0</v>
      </c>
      <c r="F234">
        <f>IFERROR(SMALL(E5:E343,ROW()-ROW($F$5)+1),"")</f>
        <v>0</v>
      </c>
      <c r="H234">
        <f>IFERROR(SUM(F5:F234),"")</f>
        <v>0</v>
      </c>
      <c r="I234">
        <f>IF(INDIRECT(ADDRESS($D234+2,I$2+1,,,"Instances"))="","",INDIRECT(ADDRESS($D234+2,I$2+1,,,"Instances")))</f>
        <v>0</v>
      </c>
      <c r="J234">
        <f>IFERROR(SMALL(I5:I343,ROW()-ROW($J$5)+1),"")</f>
        <v>0</v>
      </c>
      <c r="L234">
        <f>IFERROR(SUM(J5:J234),"")</f>
        <v>0</v>
      </c>
      <c r="M234">
        <f>IF(INDIRECT(ADDRESS($D234+2,M$2+1,,,"Instances"))="","",INDIRECT(ADDRESS($D234+2,M$2+1,,,"Instances")))</f>
        <v>0</v>
      </c>
      <c r="N234">
        <f>IFERROR(SMALL(M5:M343,ROW()-ROW($N$5)+1),"")</f>
        <v>0</v>
      </c>
      <c r="P234">
        <f>IFERROR(SUM(N5:N234),"")</f>
        <v>0</v>
      </c>
      <c r="Q234">
        <f>IF(INDIRECT(ADDRESS($D234+2,Q$2+1,,,"Instances"))="","",INDIRECT(ADDRESS($D234+2,Q$2+1,,,"Instances")))</f>
        <v>0</v>
      </c>
      <c r="R234">
        <f>IFERROR(SMALL(Q5:Q343,ROW()-ROW($R$5)+1),"")</f>
        <v>0</v>
      </c>
      <c r="T234">
        <f>IFERROR(SUM(R5:R234),"")</f>
        <v>0</v>
      </c>
      <c r="U234">
        <f>IF(INDIRECT(ADDRESS($D234+2,U$2+1,,,"Instances"))="","",INDIRECT(ADDRESS($D234+2,U$2+1,,,"Instances")))</f>
        <v>0</v>
      </c>
      <c r="V234">
        <f>IFERROR(SMALL(U5:U343,ROW()-ROW($V$5)+1),"")</f>
        <v>0</v>
      </c>
      <c r="X234">
        <f>IFERROR(SUM(V5:V234),"")</f>
        <v>0</v>
      </c>
      <c r="Y234">
        <f>IF(INDIRECT(ADDRESS($D234+2,Y$2+1,,,"Instances"))="","",INDIRECT(ADDRESS($D234+2,Y$2+1,,,"Instances")))</f>
        <v>0</v>
      </c>
      <c r="Z234">
        <f>IFERROR(SMALL(Y5:Y343,ROW()-ROW($Z$5)+1),"")</f>
        <v>0</v>
      </c>
      <c r="AB234">
        <f>IFERROR(SUM(Z5:Z234),"")</f>
        <v>0</v>
      </c>
      <c r="AC234">
        <f>IF(INDIRECT(ADDRESS($D234+2,AC$2+1,,,"Instances"))="","",INDIRECT(ADDRESS($D234+2,AC$2+1,,,"Instances")))</f>
        <v>0</v>
      </c>
      <c r="AD234">
        <f>IFERROR(SMALL(AC5:AC343,ROW()-ROW($AD$5)+1),"")</f>
        <v>0</v>
      </c>
      <c r="AF234">
        <f>IFERROR(SUM(AD5:AD234),"")</f>
        <v>0</v>
      </c>
      <c r="AG234">
        <f>IF(INDIRECT(ADDRESS($D234+2,AG$2+1,,,"Instances"))="","",INDIRECT(ADDRESS($D234+2,AG$2+1,,,"Instances")))</f>
        <v>0</v>
      </c>
      <c r="AH234">
        <f>IFERROR(SMALL(AG5:AG343,ROW()-ROW($AH$5)+1),"")</f>
        <v>0</v>
      </c>
      <c r="AJ234">
        <f>IFERROR(SUM(AH5:AH234),"")</f>
        <v>0</v>
      </c>
      <c r="AL234">
        <v>230</v>
      </c>
      <c r="AM234" cm="1">
        <f t="array" ref="AM234">_xlfn.SWITCH(Charts!$B$3,"average", AVERAGE(INDIRECT(ADDRESS(229+3,AM$2+1,,,"Instances") &amp; ":" &amp; ADDRESS(229+3,AM$2+1))),"median", MEDIAN(INDIRECT(ADDRESS(229+3,AM$2+1,,,"Instances") &amp; ":" &amp; ADDRESS(229+3,AM$2+1))),"min", MIN(INDIRECT(ADDRESS(229+3,AM$2+1,,,"Instances") &amp; ":" &amp; ADDRESS(229+3,AM$2+1))),"max", MAX(INDIRECT(ADDRESS(229+3,AM$2+1,,,"Instances") &amp; ":" &amp; ADDRESS(229+3,AM$2+1))),"diff", MAX(INDIRECT(ADDRESS(229+3,AM$2+1,,,"Instances") &amp; ":" &amp; ADDRESS(229+3,AM$2+1)))-MIN(INDIRECT(ADDRESS(229+3,AM$2+1,,,"Instances") &amp; ":" &amp; ADDRESS(229+3,AM$2+1))))</f>
        <v>0</v>
      </c>
      <c r="AN234">
        <f>IFERROR(SMALL(AM5:AM343,ROW()-ROW($AN$5)+1),"")</f>
        <v>0</v>
      </c>
      <c r="AP234">
        <f>IFERROR(SUM(AN5:AN234),"")</f>
        <v>0</v>
      </c>
      <c r="AQ234" cm="1">
        <f t="array" ref="AQ234">_xlfn.SWITCH(Charts!$B$3,"average", AVERAGE(INDIRECT(ADDRESS(229+3,AQ$2+1,,,"Instances") &amp; ":" &amp; ADDRESS(229+3,AQ$2+1))),"median", MEDIAN(INDIRECT(ADDRESS(229+3,AQ$2+1,,,"Instances") &amp; ":" &amp; ADDRESS(229+3,AQ$2+1))),"min", MIN(INDIRECT(ADDRESS(229+3,AQ$2+1,,,"Instances") &amp; ":" &amp; ADDRESS(229+3,AQ$2+1))),"max", MAX(INDIRECT(ADDRESS(229+3,AQ$2+1,,,"Instances") &amp; ":" &amp; ADDRESS(229+3,AQ$2+1))),"diff", MAX(INDIRECT(ADDRESS(229+3,AQ$2+1,,,"Instances") &amp; ":" &amp; ADDRESS(229+3,AQ$2+1)))-MIN(INDIRECT(ADDRESS(229+3,AQ$2+1,,,"Instances") &amp; ":" &amp; ADDRESS(229+3,AQ$2+1))))</f>
        <v>0</v>
      </c>
      <c r="AR234">
        <f>IFERROR(SMALL(AQ5:AQ343,ROW()-ROW($AR$5)+1),"")</f>
        <v>0</v>
      </c>
      <c r="AT234">
        <f>IFERROR(SUM(AR5:AR234),"")</f>
        <v>0</v>
      </c>
      <c r="AU234" cm="1">
        <f t="array" ref="AU234">_xlfn.SWITCH(Charts!$B$3,"average", AVERAGE(INDIRECT(ADDRESS(229+3,AU$2+1,,,"Instances") &amp; ":" &amp; ADDRESS(229+3,AU$2+1))),"median", MEDIAN(INDIRECT(ADDRESS(229+3,AU$2+1,,,"Instances") &amp; ":" &amp; ADDRESS(229+3,AU$2+1))),"min", MIN(INDIRECT(ADDRESS(229+3,AU$2+1,,,"Instances") &amp; ":" &amp; ADDRESS(229+3,AU$2+1))),"max", MAX(INDIRECT(ADDRESS(229+3,AU$2+1,,,"Instances") &amp; ":" &amp; ADDRESS(229+3,AU$2+1))),"diff", MAX(INDIRECT(ADDRESS(229+3,AU$2+1,,,"Instances") &amp; ":" &amp; ADDRESS(229+3,AU$2+1)))-MIN(INDIRECT(ADDRESS(229+3,AU$2+1,,,"Instances") &amp; ":" &amp; ADDRESS(229+3,AU$2+1))))</f>
        <v>0</v>
      </c>
      <c r="AV234">
        <f>IFERROR(SMALL(AU5:AU343,ROW()-ROW($AV$5)+1),"")</f>
        <v>0</v>
      </c>
      <c r="AX234">
        <f>IFERROR(SUM(AV5:AV234),"")</f>
        <v>0</v>
      </c>
      <c r="AY234" cm="1">
        <f t="array" ref="AY234">_xlfn.SWITCH(Charts!$B$3,"average", AVERAGE(INDIRECT(ADDRESS(229+3,AY$2+1,,,"Instances") &amp; ":" &amp; ADDRESS(229+3,AY$2+1))),"median", MEDIAN(INDIRECT(ADDRESS(229+3,AY$2+1,,,"Instances") &amp; ":" &amp; ADDRESS(229+3,AY$2+1))),"min", MIN(INDIRECT(ADDRESS(229+3,AY$2+1,,,"Instances") &amp; ":" &amp; ADDRESS(229+3,AY$2+1))),"max", MAX(INDIRECT(ADDRESS(229+3,AY$2+1,,,"Instances") &amp; ":" &amp; ADDRESS(229+3,AY$2+1))),"diff", MAX(INDIRECT(ADDRESS(229+3,AY$2+1,,,"Instances") &amp; ":" &amp; ADDRESS(229+3,AY$2+1)))-MIN(INDIRECT(ADDRESS(229+3,AY$2+1,,,"Instances") &amp; ":" &amp; ADDRESS(229+3,AY$2+1))))</f>
        <v>0</v>
      </c>
      <c r="AZ234">
        <f>IFERROR(SMALL(AY5:AY343,ROW()-ROW($AZ$5)+1),"")</f>
        <v>0</v>
      </c>
      <c r="BB234">
        <f>IFERROR(SUM(AZ5:AZ234),"")</f>
        <v>0</v>
      </c>
      <c r="BC234" cm="1">
        <f t="array" ref="BC234">_xlfn.SWITCH(Charts!$B$3,"average", AVERAGE(INDIRECT(ADDRESS(229+3,BC$2+1,,,"Instances") &amp; ":" &amp; ADDRESS(229+3,BC$2+1))),"median", MEDIAN(INDIRECT(ADDRESS(229+3,BC$2+1,,,"Instances") &amp; ":" &amp; ADDRESS(229+3,BC$2+1))),"min", MIN(INDIRECT(ADDRESS(229+3,BC$2+1,,,"Instances") &amp; ":" &amp; ADDRESS(229+3,BC$2+1))),"max", MAX(INDIRECT(ADDRESS(229+3,BC$2+1,,,"Instances") &amp; ":" &amp; ADDRESS(229+3,BC$2+1))),"diff", MAX(INDIRECT(ADDRESS(229+3,BC$2+1,,,"Instances") &amp; ":" &amp; ADDRESS(229+3,BC$2+1)))-MIN(INDIRECT(ADDRESS(229+3,BC$2+1,,,"Instances") &amp; ":" &amp; ADDRESS(229+3,BC$2+1))))</f>
        <v>0</v>
      </c>
      <c r="BD234">
        <f>IFERROR(SMALL(BC5:BC343,ROW()-ROW($BD$5)+1),"")</f>
        <v>0</v>
      </c>
      <c r="BF234">
        <f>IFERROR(SUM(BD5:BD234),"")</f>
        <v>0</v>
      </c>
      <c r="BG234" cm="1">
        <f t="array" ref="BG234">_xlfn.SWITCH(Charts!$B$3,"average", AVERAGE(INDIRECT(ADDRESS(229+3,BG$2+1,,,"Instances") &amp; ":" &amp; ADDRESS(229+3,BG$2+1))),"median", MEDIAN(INDIRECT(ADDRESS(229+3,BG$2+1,,,"Instances") &amp; ":" &amp; ADDRESS(229+3,BG$2+1))),"min", MIN(INDIRECT(ADDRESS(229+3,BG$2+1,,,"Instances") &amp; ":" &amp; ADDRESS(229+3,BG$2+1))),"max", MAX(INDIRECT(ADDRESS(229+3,BG$2+1,,,"Instances") &amp; ":" &amp; ADDRESS(229+3,BG$2+1))),"diff", MAX(INDIRECT(ADDRESS(229+3,BG$2+1,,,"Instances") &amp; ":" &amp; ADDRESS(229+3,BG$2+1)))-MIN(INDIRECT(ADDRESS(229+3,BG$2+1,,,"Instances") &amp; ":" &amp; ADDRESS(229+3,BG$2+1))))</f>
        <v>0</v>
      </c>
      <c r="BH234">
        <f>IFERROR(SMALL(BG5:BG343,ROW()-ROW($BH$5)+1),"")</f>
        <v>0</v>
      </c>
      <c r="BJ234">
        <f>IFERROR(SUM(BH5:BH234),"")</f>
        <v>0</v>
      </c>
      <c r="BK234" cm="1">
        <f t="array" ref="BK234">_xlfn.SWITCH(Charts!$B$3,"average", AVERAGE(INDIRECT(ADDRESS(229+3,BK$2+1,,,"Instances") &amp; ":" &amp; ADDRESS(229+3,BK$2+1))),"median", MEDIAN(INDIRECT(ADDRESS(229+3,BK$2+1,,,"Instances") &amp; ":" &amp; ADDRESS(229+3,BK$2+1))),"min", MIN(INDIRECT(ADDRESS(229+3,BK$2+1,,,"Instances") &amp; ":" &amp; ADDRESS(229+3,BK$2+1))),"max", MAX(INDIRECT(ADDRESS(229+3,BK$2+1,,,"Instances") &amp; ":" &amp; ADDRESS(229+3,BK$2+1))),"diff", MAX(INDIRECT(ADDRESS(229+3,BK$2+1,,,"Instances") &amp; ":" &amp; ADDRESS(229+3,BK$2+1)))-MIN(INDIRECT(ADDRESS(229+3,BK$2+1,,,"Instances") &amp; ":" &amp; ADDRESS(229+3,BK$2+1))))</f>
        <v>0</v>
      </c>
      <c r="BL234">
        <f>IFERROR(SMALL(BK5:BK343,ROW()-ROW($BL$5)+1),"")</f>
        <v>0</v>
      </c>
      <c r="BN234">
        <f>IFERROR(SUM(BL5:BL234),"")</f>
        <v>0</v>
      </c>
      <c r="BO234" cm="1">
        <f t="array" ref="BO234">_xlfn.SWITCH(Charts!$B$3,"average", AVERAGE(INDIRECT(ADDRESS(229+3,BO$2+1,,,"Instances") &amp; ":" &amp; ADDRESS(229+3,BO$2+1))),"median", MEDIAN(INDIRECT(ADDRESS(229+3,BO$2+1,,,"Instances") &amp; ":" &amp; ADDRESS(229+3,BO$2+1))),"min", MIN(INDIRECT(ADDRESS(229+3,BO$2+1,,,"Instances") &amp; ":" &amp; ADDRESS(229+3,BO$2+1))),"max", MAX(INDIRECT(ADDRESS(229+3,BO$2+1,,,"Instances") &amp; ":" &amp; ADDRESS(229+3,BO$2+1))),"diff", MAX(INDIRECT(ADDRESS(229+3,BO$2+1,,,"Instances") &amp; ":" &amp; ADDRESS(229+3,BO$2+1)))-MIN(INDIRECT(ADDRESS(229+3,BO$2+1,,,"Instances") &amp; ":" &amp; ADDRESS(229+3,BO$2+1))))</f>
        <v>0</v>
      </c>
      <c r="BP234">
        <f>IFERROR(SMALL(BO5:BO343,ROW()-ROW($BP$5)+1),"")</f>
        <v>0</v>
      </c>
      <c r="BR234">
        <f>IFERROR(SUM(BP5:BP234),"")</f>
        <v>0</v>
      </c>
      <c r="BU234">
        <f>IF(Charts!$B$3="none",E1936,IF(AM1936="",NA(),AM1936))</f>
        <v>0</v>
      </c>
      <c r="BV234">
        <f>IF(Charts!$B$3="none",F1936,IF(AN1936="",NA(),AN1936))</f>
        <v>0</v>
      </c>
      <c r="BW234">
        <f>IF(Charts!$B$3="none",G1936,IF(AO1936="",NA(),AO1936))</f>
        <v>0</v>
      </c>
      <c r="BX234">
        <f>IF(Charts!$B$3="none",H1936,IF(AP1936="",NA(),AP1936))</f>
        <v>0</v>
      </c>
      <c r="BY234">
        <f>IF(Charts!$B$3="none",I1936,IF(AQ1936="",NA(),AQ1936))</f>
        <v>0</v>
      </c>
      <c r="BZ234">
        <f>IF(Charts!$B$3="none",J1936,IF(AR1936="",NA(),AR1936))</f>
        <v>0</v>
      </c>
      <c r="CA234">
        <f>IF(Charts!$B$3="none",K1936,IF(AS1936="",NA(),AS1936))</f>
        <v>0</v>
      </c>
      <c r="CB234">
        <f>IF(Charts!$B$3="none",L1936,IF(AT1936="",NA(),AT1936))</f>
        <v>0</v>
      </c>
      <c r="CC234">
        <f>IF(Charts!$B$3="none",M1936,IF(AU1936="",NA(),AU1936))</f>
        <v>0</v>
      </c>
      <c r="CD234">
        <f>IF(Charts!$B$3="none",N1936,IF(AV1936="",NA(),AV1936))</f>
        <v>0</v>
      </c>
      <c r="CE234">
        <f>IF(Charts!$B$3="none",O1936,IF(AW1936="",NA(),AW1936))</f>
        <v>0</v>
      </c>
      <c r="CF234">
        <f>IF(Charts!$B$3="none",P1936,IF(AX1936="",NA(),AX1936))</f>
        <v>0</v>
      </c>
      <c r="CG234">
        <f>IF(Charts!$B$3="none",Q1936,IF(AY1936="",NA(),AY1936))</f>
        <v>0</v>
      </c>
      <c r="CH234">
        <f>IF(Charts!$B$3="none",R1936,IF(AZ1936="",NA(),AZ1936))</f>
        <v>0</v>
      </c>
      <c r="CI234">
        <f>IF(Charts!$B$3="none",S1936,IF(BA1936="",NA(),BA1936))</f>
        <v>0</v>
      </c>
      <c r="CJ234">
        <f>IF(Charts!$B$3="none",T1936,IF(BB1936="",NA(),BB1936))</f>
        <v>0</v>
      </c>
      <c r="CK234">
        <f>IF(Charts!$B$3="none",U1936,IF(BC1936="",NA(),BC1936))</f>
        <v>0</v>
      </c>
      <c r="CL234">
        <f>IF(Charts!$B$3="none",V1936,IF(BD1936="",NA(),BD1936))</f>
        <v>0</v>
      </c>
      <c r="CM234">
        <f>IF(Charts!$B$3="none",W1936,IF(BE1936="",NA(),BE1936))</f>
        <v>0</v>
      </c>
      <c r="CN234">
        <f>IF(Charts!$B$3="none",X1936,IF(BF1936="",NA(),BF1936))</f>
        <v>0</v>
      </c>
      <c r="CO234">
        <f>IF(Charts!$B$3="none",Y1936,IF(BG1936="",NA(),BG1936))</f>
        <v>0</v>
      </c>
      <c r="CP234">
        <f>IF(Charts!$B$3="none",Z1936,IF(BH1936="",NA(),BH1936))</f>
        <v>0</v>
      </c>
      <c r="CQ234">
        <f>IF(Charts!$B$3="none",AA1936,IF(BI1936="",NA(),BI1936))</f>
        <v>0</v>
      </c>
      <c r="CR234">
        <f>IF(Charts!$B$3="none",AB1936,IF(BJ1936="",NA(),BJ1936))</f>
        <v>0</v>
      </c>
      <c r="CS234">
        <f>IF(Charts!$B$3="none",AC1936,IF(BK1936="",NA(),BK1936))</f>
        <v>0</v>
      </c>
      <c r="CT234">
        <f>IF(Charts!$B$3="none",AD1936,IF(BL1936="",NA(),BL1936))</f>
        <v>0</v>
      </c>
      <c r="CU234">
        <f>IF(Charts!$B$3="none",AE1936,IF(BM1936="",NA(),BM1936))</f>
        <v>0</v>
      </c>
      <c r="CV234">
        <f>IF(Charts!$B$3="none",AF1936,IF(BN1936="",NA(),BN1936))</f>
        <v>0</v>
      </c>
      <c r="CW234">
        <f>IF(Charts!$B$3="none",AG1936,IF(BO1936="",NA(),BO1936))</f>
        <v>0</v>
      </c>
      <c r="CX234">
        <f>IF(Charts!$B$3="none",AH1936,IF(BP1936="",NA(),BP1936))</f>
        <v>0</v>
      </c>
      <c r="CY234">
        <f>IF(Charts!$B$3="none",AI1936,IF(BQ1936="",NA(),BQ1936))</f>
        <v>0</v>
      </c>
      <c r="CZ234">
        <f>IF(Charts!$B$3="none",AJ1936,IF(BR1936="",NA(),BR1936))</f>
        <v>0</v>
      </c>
    </row>
    <row r="235" spans="4:104">
      <c r="D235">
        <v>231</v>
      </c>
      <c r="E235">
        <f>IF(INDIRECT(ADDRESS($D235+2,E$2+1,,,"Instances"))="","",INDIRECT(ADDRESS($D235+2,E$2+1,,,"Instances")))</f>
        <v>0</v>
      </c>
      <c r="F235">
        <f>IFERROR(SMALL(E5:E343,ROW()-ROW($F$5)+1),"")</f>
        <v>0</v>
      </c>
      <c r="H235">
        <f>IFERROR(SUM(F5:F235),"")</f>
        <v>0</v>
      </c>
      <c r="I235">
        <f>IF(INDIRECT(ADDRESS($D235+2,I$2+1,,,"Instances"))="","",INDIRECT(ADDRESS($D235+2,I$2+1,,,"Instances")))</f>
        <v>0</v>
      </c>
      <c r="J235">
        <f>IFERROR(SMALL(I5:I343,ROW()-ROW($J$5)+1),"")</f>
        <v>0</v>
      </c>
      <c r="L235">
        <f>IFERROR(SUM(J5:J235),"")</f>
        <v>0</v>
      </c>
      <c r="M235">
        <f>IF(INDIRECT(ADDRESS($D235+2,M$2+1,,,"Instances"))="","",INDIRECT(ADDRESS($D235+2,M$2+1,,,"Instances")))</f>
        <v>0</v>
      </c>
      <c r="N235">
        <f>IFERROR(SMALL(M5:M343,ROW()-ROW($N$5)+1),"")</f>
        <v>0</v>
      </c>
      <c r="P235">
        <f>IFERROR(SUM(N5:N235),"")</f>
        <v>0</v>
      </c>
      <c r="Q235">
        <f>IF(INDIRECT(ADDRESS($D235+2,Q$2+1,,,"Instances"))="","",INDIRECT(ADDRESS($D235+2,Q$2+1,,,"Instances")))</f>
        <v>0</v>
      </c>
      <c r="R235">
        <f>IFERROR(SMALL(Q5:Q343,ROW()-ROW($R$5)+1),"")</f>
        <v>0</v>
      </c>
      <c r="T235">
        <f>IFERROR(SUM(R5:R235),"")</f>
        <v>0</v>
      </c>
      <c r="U235">
        <f>IF(INDIRECT(ADDRESS($D235+2,U$2+1,,,"Instances"))="","",INDIRECT(ADDRESS($D235+2,U$2+1,,,"Instances")))</f>
        <v>0</v>
      </c>
      <c r="V235">
        <f>IFERROR(SMALL(U5:U343,ROW()-ROW($V$5)+1),"")</f>
        <v>0</v>
      </c>
      <c r="X235">
        <f>IFERROR(SUM(V5:V235),"")</f>
        <v>0</v>
      </c>
      <c r="Y235">
        <f>IF(INDIRECT(ADDRESS($D235+2,Y$2+1,,,"Instances"))="","",INDIRECT(ADDRESS($D235+2,Y$2+1,,,"Instances")))</f>
        <v>0</v>
      </c>
      <c r="Z235">
        <f>IFERROR(SMALL(Y5:Y343,ROW()-ROW($Z$5)+1),"")</f>
        <v>0</v>
      </c>
      <c r="AB235">
        <f>IFERROR(SUM(Z5:Z235),"")</f>
        <v>0</v>
      </c>
      <c r="AC235">
        <f>IF(INDIRECT(ADDRESS($D235+2,AC$2+1,,,"Instances"))="","",INDIRECT(ADDRESS($D235+2,AC$2+1,,,"Instances")))</f>
        <v>0</v>
      </c>
      <c r="AD235">
        <f>IFERROR(SMALL(AC5:AC343,ROW()-ROW($AD$5)+1),"")</f>
        <v>0</v>
      </c>
      <c r="AF235">
        <f>IFERROR(SUM(AD5:AD235),"")</f>
        <v>0</v>
      </c>
      <c r="AG235">
        <f>IF(INDIRECT(ADDRESS($D235+2,AG$2+1,,,"Instances"))="","",INDIRECT(ADDRESS($D235+2,AG$2+1,,,"Instances")))</f>
        <v>0</v>
      </c>
      <c r="AH235">
        <f>IFERROR(SMALL(AG5:AG343,ROW()-ROW($AH$5)+1),"")</f>
        <v>0</v>
      </c>
      <c r="AJ235">
        <f>IFERROR(SUM(AH5:AH235),"")</f>
        <v>0</v>
      </c>
      <c r="AL235">
        <v>231</v>
      </c>
      <c r="AM235" cm="1">
        <f t="array" ref="AM235">_xlfn.SWITCH(Charts!$B$3,"average", AVERAGE(INDIRECT(ADDRESS(230+3,AM$2+1,,,"Instances") &amp; ":" &amp; ADDRESS(230+3,AM$2+1))),"median", MEDIAN(INDIRECT(ADDRESS(230+3,AM$2+1,,,"Instances") &amp; ":" &amp; ADDRESS(230+3,AM$2+1))),"min", MIN(INDIRECT(ADDRESS(230+3,AM$2+1,,,"Instances") &amp; ":" &amp; ADDRESS(230+3,AM$2+1))),"max", MAX(INDIRECT(ADDRESS(230+3,AM$2+1,,,"Instances") &amp; ":" &amp; ADDRESS(230+3,AM$2+1))),"diff", MAX(INDIRECT(ADDRESS(230+3,AM$2+1,,,"Instances") &amp; ":" &amp; ADDRESS(230+3,AM$2+1)))-MIN(INDIRECT(ADDRESS(230+3,AM$2+1,,,"Instances") &amp; ":" &amp; ADDRESS(230+3,AM$2+1))))</f>
        <v>0</v>
      </c>
      <c r="AN235">
        <f>IFERROR(SMALL(AM5:AM343,ROW()-ROW($AN$5)+1),"")</f>
        <v>0</v>
      </c>
      <c r="AP235">
        <f>IFERROR(SUM(AN5:AN235),"")</f>
        <v>0</v>
      </c>
      <c r="AQ235" cm="1">
        <f t="array" ref="AQ235">_xlfn.SWITCH(Charts!$B$3,"average", AVERAGE(INDIRECT(ADDRESS(230+3,AQ$2+1,,,"Instances") &amp; ":" &amp; ADDRESS(230+3,AQ$2+1))),"median", MEDIAN(INDIRECT(ADDRESS(230+3,AQ$2+1,,,"Instances") &amp; ":" &amp; ADDRESS(230+3,AQ$2+1))),"min", MIN(INDIRECT(ADDRESS(230+3,AQ$2+1,,,"Instances") &amp; ":" &amp; ADDRESS(230+3,AQ$2+1))),"max", MAX(INDIRECT(ADDRESS(230+3,AQ$2+1,,,"Instances") &amp; ":" &amp; ADDRESS(230+3,AQ$2+1))),"diff", MAX(INDIRECT(ADDRESS(230+3,AQ$2+1,,,"Instances") &amp; ":" &amp; ADDRESS(230+3,AQ$2+1)))-MIN(INDIRECT(ADDRESS(230+3,AQ$2+1,,,"Instances") &amp; ":" &amp; ADDRESS(230+3,AQ$2+1))))</f>
        <v>0</v>
      </c>
      <c r="AR235">
        <f>IFERROR(SMALL(AQ5:AQ343,ROW()-ROW($AR$5)+1),"")</f>
        <v>0</v>
      </c>
      <c r="AT235">
        <f>IFERROR(SUM(AR5:AR235),"")</f>
        <v>0</v>
      </c>
      <c r="AU235" cm="1">
        <f t="array" ref="AU235">_xlfn.SWITCH(Charts!$B$3,"average", AVERAGE(INDIRECT(ADDRESS(230+3,AU$2+1,,,"Instances") &amp; ":" &amp; ADDRESS(230+3,AU$2+1))),"median", MEDIAN(INDIRECT(ADDRESS(230+3,AU$2+1,,,"Instances") &amp; ":" &amp; ADDRESS(230+3,AU$2+1))),"min", MIN(INDIRECT(ADDRESS(230+3,AU$2+1,,,"Instances") &amp; ":" &amp; ADDRESS(230+3,AU$2+1))),"max", MAX(INDIRECT(ADDRESS(230+3,AU$2+1,,,"Instances") &amp; ":" &amp; ADDRESS(230+3,AU$2+1))),"diff", MAX(INDIRECT(ADDRESS(230+3,AU$2+1,,,"Instances") &amp; ":" &amp; ADDRESS(230+3,AU$2+1)))-MIN(INDIRECT(ADDRESS(230+3,AU$2+1,,,"Instances") &amp; ":" &amp; ADDRESS(230+3,AU$2+1))))</f>
        <v>0</v>
      </c>
      <c r="AV235">
        <f>IFERROR(SMALL(AU5:AU343,ROW()-ROW($AV$5)+1),"")</f>
        <v>0</v>
      </c>
      <c r="AX235">
        <f>IFERROR(SUM(AV5:AV235),"")</f>
        <v>0</v>
      </c>
      <c r="AY235" cm="1">
        <f t="array" ref="AY235">_xlfn.SWITCH(Charts!$B$3,"average", AVERAGE(INDIRECT(ADDRESS(230+3,AY$2+1,,,"Instances") &amp; ":" &amp; ADDRESS(230+3,AY$2+1))),"median", MEDIAN(INDIRECT(ADDRESS(230+3,AY$2+1,,,"Instances") &amp; ":" &amp; ADDRESS(230+3,AY$2+1))),"min", MIN(INDIRECT(ADDRESS(230+3,AY$2+1,,,"Instances") &amp; ":" &amp; ADDRESS(230+3,AY$2+1))),"max", MAX(INDIRECT(ADDRESS(230+3,AY$2+1,,,"Instances") &amp; ":" &amp; ADDRESS(230+3,AY$2+1))),"diff", MAX(INDIRECT(ADDRESS(230+3,AY$2+1,,,"Instances") &amp; ":" &amp; ADDRESS(230+3,AY$2+1)))-MIN(INDIRECT(ADDRESS(230+3,AY$2+1,,,"Instances") &amp; ":" &amp; ADDRESS(230+3,AY$2+1))))</f>
        <v>0</v>
      </c>
      <c r="AZ235">
        <f>IFERROR(SMALL(AY5:AY343,ROW()-ROW($AZ$5)+1),"")</f>
        <v>0</v>
      </c>
      <c r="BB235">
        <f>IFERROR(SUM(AZ5:AZ235),"")</f>
        <v>0</v>
      </c>
      <c r="BC235" cm="1">
        <f t="array" ref="BC235">_xlfn.SWITCH(Charts!$B$3,"average", AVERAGE(INDIRECT(ADDRESS(230+3,BC$2+1,,,"Instances") &amp; ":" &amp; ADDRESS(230+3,BC$2+1))),"median", MEDIAN(INDIRECT(ADDRESS(230+3,BC$2+1,,,"Instances") &amp; ":" &amp; ADDRESS(230+3,BC$2+1))),"min", MIN(INDIRECT(ADDRESS(230+3,BC$2+1,,,"Instances") &amp; ":" &amp; ADDRESS(230+3,BC$2+1))),"max", MAX(INDIRECT(ADDRESS(230+3,BC$2+1,,,"Instances") &amp; ":" &amp; ADDRESS(230+3,BC$2+1))),"diff", MAX(INDIRECT(ADDRESS(230+3,BC$2+1,,,"Instances") &amp; ":" &amp; ADDRESS(230+3,BC$2+1)))-MIN(INDIRECT(ADDRESS(230+3,BC$2+1,,,"Instances") &amp; ":" &amp; ADDRESS(230+3,BC$2+1))))</f>
        <v>0</v>
      </c>
      <c r="BD235">
        <f>IFERROR(SMALL(BC5:BC343,ROW()-ROW($BD$5)+1),"")</f>
        <v>0</v>
      </c>
      <c r="BF235">
        <f>IFERROR(SUM(BD5:BD235),"")</f>
        <v>0</v>
      </c>
      <c r="BG235" cm="1">
        <f t="array" ref="BG235">_xlfn.SWITCH(Charts!$B$3,"average", AVERAGE(INDIRECT(ADDRESS(230+3,BG$2+1,,,"Instances") &amp; ":" &amp; ADDRESS(230+3,BG$2+1))),"median", MEDIAN(INDIRECT(ADDRESS(230+3,BG$2+1,,,"Instances") &amp; ":" &amp; ADDRESS(230+3,BG$2+1))),"min", MIN(INDIRECT(ADDRESS(230+3,BG$2+1,,,"Instances") &amp; ":" &amp; ADDRESS(230+3,BG$2+1))),"max", MAX(INDIRECT(ADDRESS(230+3,BG$2+1,,,"Instances") &amp; ":" &amp; ADDRESS(230+3,BG$2+1))),"diff", MAX(INDIRECT(ADDRESS(230+3,BG$2+1,,,"Instances") &amp; ":" &amp; ADDRESS(230+3,BG$2+1)))-MIN(INDIRECT(ADDRESS(230+3,BG$2+1,,,"Instances") &amp; ":" &amp; ADDRESS(230+3,BG$2+1))))</f>
        <v>0</v>
      </c>
      <c r="BH235">
        <f>IFERROR(SMALL(BG5:BG343,ROW()-ROW($BH$5)+1),"")</f>
        <v>0</v>
      </c>
      <c r="BJ235">
        <f>IFERROR(SUM(BH5:BH235),"")</f>
        <v>0</v>
      </c>
      <c r="BK235" cm="1">
        <f t="array" ref="BK235">_xlfn.SWITCH(Charts!$B$3,"average", AVERAGE(INDIRECT(ADDRESS(230+3,BK$2+1,,,"Instances") &amp; ":" &amp; ADDRESS(230+3,BK$2+1))),"median", MEDIAN(INDIRECT(ADDRESS(230+3,BK$2+1,,,"Instances") &amp; ":" &amp; ADDRESS(230+3,BK$2+1))),"min", MIN(INDIRECT(ADDRESS(230+3,BK$2+1,,,"Instances") &amp; ":" &amp; ADDRESS(230+3,BK$2+1))),"max", MAX(INDIRECT(ADDRESS(230+3,BK$2+1,,,"Instances") &amp; ":" &amp; ADDRESS(230+3,BK$2+1))),"diff", MAX(INDIRECT(ADDRESS(230+3,BK$2+1,,,"Instances") &amp; ":" &amp; ADDRESS(230+3,BK$2+1)))-MIN(INDIRECT(ADDRESS(230+3,BK$2+1,,,"Instances") &amp; ":" &amp; ADDRESS(230+3,BK$2+1))))</f>
        <v>0</v>
      </c>
      <c r="BL235">
        <f>IFERROR(SMALL(BK5:BK343,ROW()-ROW($BL$5)+1),"")</f>
        <v>0</v>
      </c>
      <c r="BN235">
        <f>IFERROR(SUM(BL5:BL235),"")</f>
        <v>0</v>
      </c>
      <c r="BO235" cm="1">
        <f t="array" ref="BO235">_xlfn.SWITCH(Charts!$B$3,"average", AVERAGE(INDIRECT(ADDRESS(230+3,BO$2+1,,,"Instances") &amp; ":" &amp; ADDRESS(230+3,BO$2+1))),"median", MEDIAN(INDIRECT(ADDRESS(230+3,BO$2+1,,,"Instances") &amp; ":" &amp; ADDRESS(230+3,BO$2+1))),"min", MIN(INDIRECT(ADDRESS(230+3,BO$2+1,,,"Instances") &amp; ":" &amp; ADDRESS(230+3,BO$2+1))),"max", MAX(INDIRECT(ADDRESS(230+3,BO$2+1,,,"Instances") &amp; ":" &amp; ADDRESS(230+3,BO$2+1))),"diff", MAX(INDIRECT(ADDRESS(230+3,BO$2+1,,,"Instances") &amp; ":" &amp; ADDRESS(230+3,BO$2+1)))-MIN(INDIRECT(ADDRESS(230+3,BO$2+1,,,"Instances") &amp; ":" &amp; ADDRESS(230+3,BO$2+1))))</f>
        <v>0</v>
      </c>
      <c r="BP235">
        <f>IFERROR(SMALL(BO5:BO343,ROW()-ROW($BP$5)+1),"")</f>
        <v>0</v>
      </c>
      <c r="BR235">
        <f>IFERROR(SUM(BP5:BP235),"")</f>
        <v>0</v>
      </c>
      <c r="BU235">
        <f>IF(Charts!$B$3="none",E1937,IF(AM1937="",NA(),AM1937))</f>
        <v>0</v>
      </c>
      <c r="BV235">
        <f>IF(Charts!$B$3="none",F1937,IF(AN1937="",NA(),AN1937))</f>
        <v>0</v>
      </c>
      <c r="BW235">
        <f>IF(Charts!$B$3="none",G1937,IF(AO1937="",NA(),AO1937))</f>
        <v>0</v>
      </c>
      <c r="BX235">
        <f>IF(Charts!$B$3="none",H1937,IF(AP1937="",NA(),AP1937))</f>
        <v>0</v>
      </c>
      <c r="BY235">
        <f>IF(Charts!$B$3="none",I1937,IF(AQ1937="",NA(),AQ1937))</f>
        <v>0</v>
      </c>
      <c r="BZ235">
        <f>IF(Charts!$B$3="none",J1937,IF(AR1937="",NA(),AR1937))</f>
        <v>0</v>
      </c>
      <c r="CA235">
        <f>IF(Charts!$B$3="none",K1937,IF(AS1937="",NA(),AS1937))</f>
        <v>0</v>
      </c>
      <c r="CB235">
        <f>IF(Charts!$B$3="none",L1937,IF(AT1937="",NA(),AT1937))</f>
        <v>0</v>
      </c>
      <c r="CC235">
        <f>IF(Charts!$B$3="none",M1937,IF(AU1937="",NA(),AU1937))</f>
        <v>0</v>
      </c>
      <c r="CD235">
        <f>IF(Charts!$B$3="none",N1937,IF(AV1937="",NA(),AV1937))</f>
        <v>0</v>
      </c>
      <c r="CE235">
        <f>IF(Charts!$B$3="none",O1937,IF(AW1937="",NA(),AW1937))</f>
        <v>0</v>
      </c>
      <c r="CF235">
        <f>IF(Charts!$B$3="none",P1937,IF(AX1937="",NA(),AX1937))</f>
        <v>0</v>
      </c>
      <c r="CG235">
        <f>IF(Charts!$B$3="none",Q1937,IF(AY1937="",NA(),AY1937))</f>
        <v>0</v>
      </c>
      <c r="CH235">
        <f>IF(Charts!$B$3="none",R1937,IF(AZ1937="",NA(),AZ1937))</f>
        <v>0</v>
      </c>
      <c r="CI235">
        <f>IF(Charts!$B$3="none",S1937,IF(BA1937="",NA(),BA1937))</f>
        <v>0</v>
      </c>
      <c r="CJ235">
        <f>IF(Charts!$B$3="none",T1937,IF(BB1937="",NA(),BB1937))</f>
        <v>0</v>
      </c>
      <c r="CK235">
        <f>IF(Charts!$B$3="none",U1937,IF(BC1937="",NA(),BC1937))</f>
        <v>0</v>
      </c>
      <c r="CL235">
        <f>IF(Charts!$B$3="none",V1937,IF(BD1937="",NA(),BD1937))</f>
        <v>0</v>
      </c>
      <c r="CM235">
        <f>IF(Charts!$B$3="none",W1937,IF(BE1937="",NA(),BE1937))</f>
        <v>0</v>
      </c>
      <c r="CN235">
        <f>IF(Charts!$B$3="none",X1937,IF(BF1937="",NA(),BF1937))</f>
        <v>0</v>
      </c>
      <c r="CO235">
        <f>IF(Charts!$B$3="none",Y1937,IF(BG1937="",NA(),BG1937))</f>
        <v>0</v>
      </c>
      <c r="CP235">
        <f>IF(Charts!$B$3="none",Z1937,IF(BH1937="",NA(),BH1937))</f>
        <v>0</v>
      </c>
      <c r="CQ235">
        <f>IF(Charts!$B$3="none",AA1937,IF(BI1937="",NA(),BI1937))</f>
        <v>0</v>
      </c>
      <c r="CR235">
        <f>IF(Charts!$B$3="none",AB1937,IF(BJ1937="",NA(),BJ1937))</f>
        <v>0</v>
      </c>
      <c r="CS235">
        <f>IF(Charts!$B$3="none",AC1937,IF(BK1937="",NA(),BK1937))</f>
        <v>0</v>
      </c>
      <c r="CT235">
        <f>IF(Charts!$B$3="none",AD1937,IF(BL1937="",NA(),BL1937))</f>
        <v>0</v>
      </c>
      <c r="CU235">
        <f>IF(Charts!$B$3="none",AE1937,IF(BM1937="",NA(),BM1937))</f>
        <v>0</v>
      </c>
      <c r="CV235">
        <f>IF(Charts!$B$3="none",AF1937,IF(BN1937="",NA(),BN1937))</f>
        <v>0</v>
      </c>
      <c r="CW235">
        <f>IF(Charts!$B$3="none",AG1937,IF(BO1937="",NA(),BO1937))</f>
        <v>0</v>
      </c>
      <c r="CX235">
        <f>IF(Charts!$B$3="none",AH1937,IF(BP1937="",NA(),BP1937))</f>
        <v>0</v>
      </c>
      <c r="CY235">
        <f>IF(Charts!$B$3="none",AI1937,IF(BQ1937="",NA(),BQ1937))</f>
        <v>0</v>
      </c>
      <c r="CZ235">
        <f>IF(Charts!$B$3="none",AJ1937,IF(BR1937="",NA(),BR1937))</f>
        <v>0</v>
      </c>
    </row>
    <row r="236" spans="4:104">
      <c r="D236">
        <v>232</v>
      </c>
      <c r="E236">
        <f>IF(INDIRECT(ADDRESS($D236+2,E$2+1,,,"Instances"))="","",INDIRECT(ADDRESS($D236+2,E$2+1,,,"Instances")))</f>
        <v>0</v>
      </c>
      <c r="F236">
        <f>IFERROR(SMALL(E5:E343,ROW()-ROW($F$5)+1),"")</f>
        <v>0</v>
      </c>
      <c r="H236">
        <f>IFERROR(SUM(F5:F236),"")</f>
        <v>0</v>
      </c>
      <c r="I236">
        <f>IF(INDIRECT(ADDRESS($D236+2,I$2+1,,,"Instances"))="","",INDIRECT(ADDRESS($D236+2,I$2+1,,,"Instances")))</f>
        <v>0</v>
      </c>
      <c r="J236">
        <f>IFERROR(SMALL(I5:I343,ROW()-ROW($J$5)+1),"")</f>
        <v>0</v>
      </c>
      <c r="L236">
        <f>IFERROR(SUM(J5:J236),"")</f>
        <v>0</v>
      </c>
      <c r="M236">
        <f>IF(INDIRECT(ADDRESS($D236+2,M$2+1,,,"Instances"))="","",INDIRECT(ADDRESS($D236+2,M$2+1,,,"Instances")))</f>
        <v>0</v>
      </c>
      <c r="N236">
        <f>IFERROR(SMALL(M5:M343,ROW()-ROW($N$5)+1),"")</f>
        <v>0</v>
      </c>
      <c r="P236">
        <f>IFERROR(SUM(N5:N236),"")</f>
        <v>0</v>
      </c>
      <c r="Q236">
        <f>IF(INDIRECT(ADDRESS($D236+2,Q$2+1,,,"Instances"))="","",INDIRECT(ADDRESS($D236+2,Q$2+1,,,"Instances")))</f>
        <v>0</v>
      </c>
      <c r="R236">
        <f>IFERROR(SMALL(Q5:Q343,ROW()-ROW($R$5)+1),"")</f>
        <v>0</v>
      </c>
      <c r="T236">
        <f>IFERROR(SUM(R5:R236),"")</f>
        <v>0</v>
      </c>
      <c r="U236">
        <f>IF(INDIRECT(ADDRESS($D236+2,U$2+1,,,"Instances"))="","",INDIRECT(ADDRESS($D236+2,U$2+1,,,"Instances")))</f>
        <v>0</v>
      </c>
      <c r="V236">
        <f>IFERROR(SMALL(U5:U343,ROW()-ROW($V$5)+1),"")</f>
        <v>0</v>
      </c>
      <c r="X236">
        <f>IFERROR(SUM(V5:V236),"")</f>
        <v>0</v>
      </c>
      <c r="Y236">
        <f>IF(INDIRECT(ADDRESS($D236+2,Y$2+1,,,"Instances"))="","",INDIRECT(ADDRESS($D236+2,Y$2+1,,,"Instances")))</f>
        <v>0</v>
      </c>
      <c r="Z236">
        <f>IFERROR(SMALL(Y5:Y343,ROW()-ROW($Z$5)+1),"")</f>
        <v>0</v>
      </c>
      <c r="AB236">
        <f>IFERROR(SUM(Z5:Z236),"")</f>
        <v>0</v>
      </c>
      <c r="AC236">
        <f>IF(INDIRECT(ADDRESS($D236+2,AC$2+1,,,"Instances"))="","",INDIRECT(ADDRESS($D236+2,AC$2+1,,,"Instances")))</f>
        <v>0</v>
      </c>
      <c r="AD236">
        <f>IFERROR(SMALL(AC5:AC343,ROW()-ROW($AD$5)+1),"")</f>
        <v>0</v>
      </c>
      <c r="AF236">
        <f>IFERROR(SUM(AD5:AD236),"")</f>
        <v>0</v>
      </c>
      <c r="AG236">
        <f>IF(INDIRECT(ADDRESS($D236+2,AG$2+1,,,"Instances"))="","",INDIRECT(ADDRESS($D236+2,AG$2+1,,,"Instances")))</f>
        <v>0</v>
      </c>
      <c r="AH236">
        <f>IFERROR(SMALL(AG5:AG343,ROW()-ROW($AH$5)+1),"")</f>
        <v>0</v>
      </c>
      <c r="AJ236">
        <f>IFERROR(SUM(AH5:AH236),"")</f>
        <v>0</v>
      </c>
      <c r="AL236">
        <v>232</v>
      </c>
      <c r="AM236" cm="1">
        <f t="array" ref="AM236">_xlfn.SWITCH(Charts!$B$3,"average", AVERAGE(INDIRECT(ADDRESS(231+3,AM$2+1,,,"Instances") &amp; ":" &amp; ADDRESS(231+3,AM$2+1))),"median", MEDIAN(INDIRECT(ADDRESS(231+3,AM$2+1,,,"Instances") &amp; ":" &amp; ADDRESS(231+3,AM$2+1))),"min", MIN(INDIRECT(ADDRESS(231+3,AM$2+1,,,"Instances") &amp; ":" &amp; ADDRESS(231+3,AM$2+1))),"max", MAX(INDIRECT(ADDRESS(231+3,AM$2+1,,,"Instances") &amp; ":" &amp; ADDRESS(231+3,AM$2+1))),"diff", MAX(INDIRECT(ADDRESS(231+3,AM$2+1,,,"Instances") &amp; ":" &amp; ADDRESS(231+3,AM$2+1)))-MIN(INDIRECT(ADDRESS(231+3,AM$2+1,,,"Instances") &amp; ":" &amp; ADDRESS(231+3,AM$2+1))))</f>
        <v>0</v>
      </c>
      <c r="AN236">
        <f>IFERROR(SMALL(AM5:AM343,ROW()-ROW($AN$5)+1),"")</f>
        <v>0</v>
      </c>
      <c r="AP236">
        <f>IFERROR(SUM(AN5:AN236),"")</f>
        <v>0</v>
      </c>
      <c r="AQ236" cm="1">
        <f t="array" ref="AQ236">_xlfn.SWITCH(Charts!$B$3,"average", AVERAGE(INDIRECT(ADDRESS(231+3,AQ$2+1,,,"Instances") &amp; ":" &amp; ADDRESS(231+3,AQ$2+1))),"median", MEDIAN(INDIRECT(ADDRESS(231+3,AQ$2+1,,,"Instances") &amp; ":" &amp; ADDRESS(231+3,AQ$2+1))),"min", MIN(INDIRECT(ADDRESS(231+3,AQ$2+1,,,"Instances") &amp; ":" &amp; ADDRESS(231+3,AQ$2+1))),"max", MAX(INDIRECT(ADDRESS(231+3,AQ$2+1,,,"Instances") &amp; ":" &amp; ADDRESS(231+3,AQ$2+1))),"diff", MAX(INDIRECT(ADDRESS(231+3,AQ$2+1,,,"Instances") &amp; ":" &amp; ADDRESS(231+3,AQ$2+1)))-MIN(INDIRECT(ADDRESS(231+3,AQ$2+1,,,"Instances") &amp; ":" &amp; ADDRESS(231+3,AQ$2+1))))</f>
        <v>0</v>
      </c>
      <c r="AR236">
        <f>IFERROR(SMALL(AQ5:AQ343,ROW()-ROW($AR$5)+1),"")</f>
        <v>0</v>
      </c>
      <c r="AT236">
        <f>IFERROR(SUM(AR5:AR236),"")</f>
        <v>0</v>
      </c>
      <c r="AU236" cm="1">
        <f t="array" ref="AU236">_xlfn.SWITCH(Charts!$B$3,"average", AVERAGE(INDIRECT(ADDRESS(231+3,AU$2+1,,,"Instances") &amp; ":" &amp; ADDRESS(231+3,AU$2+1))),"median", MEDIAN(INDIRECT(ADDRESS(231+3,AU$2+1,,,"Instances") &amp; ":" &amp; ADDRESS(231+3,AU$2+1))),"min", MIN(INDIRECT(ADDRESS(231+3,AU$2+1,,,"Instances") &amp; ":" &amp; ADDRESS(231+3,AU$2+1))),"max", MAX(INDIRECT(ADDRESS(231+3,AU$2+1,,,"Instances") &amp; ":" &amp; ADDRESS(231+3,AU$2+1))),"diff", MAX(INDIRECT(ADDRESS(231+3,AU$2+1,,,"Instances") &amp; ":" &amp; ADDRESS(231+3,AU$2+1)))-MIN(INDIRECT(ADDRESS(231+3,AU$2+1,,,"Instances") &amp; ":" &amp; ADDRESS(231+3,AU$2+1))))</f>
        <v>0</v>
      </c>
      <c r="AV236">
        <f>IFERROR(SMALL(AU5:AU343,ROW()-ROW($AV$5)+1),"")</f>
        <v>0</v>
      </c>
      <c r="AX236">
        <f>IFERROR(SUM(AV5:AV236),"")</f>
        <v>0</v>
      </c>
      <c r="AY236" cm="1">
        <f t="array" ref="AY236">_xlfn.SWITCH(Charts!$B$3,"average", AVERAGE(INDIRECT(ADDRESS(231+3,AY$2+1,,,"Instances") &amp; ":" &amp; ADDRESS(231+3,AY$2+1))),"median", MEDIAN(INDIRECT(ADDRESS(231+3,AY$2+1,,,"Instances") &amp; ":" &amp; ADDRESS(231+3,AY$2+1))),"min", MIN(INDIRECT(ADDRESS(231+3,AY$2+1,,,"Instances") &amp; ":" &amp; ADDRESS(231+3,AY$2+1))),"max", MAX(INDIRECT(ADDRESS(231+3,AY$2+1,,,"Instances") &amp; ":" &amp; ADDRESS(231+3,AY$2+1))),"diff", MAX(INDIRECT(ADDRESS(231+3,AY$2+1,,,"Instances") &amp; ":" &amp; ADDRESS(231+3,AY$2+1)))-MIN(INDIRECT(ADDRESS(231+3,AY$2+1,,,"Instances") &amp; ":" &amp; ADDRESS(231+3,AY$2+1))))</f>
        <v>0</v>
      </c>
      <c r="AZ236">
        <f>IFERROR(SMALL(AY5:AY343,ROW()-ROW($AZ$5)+1),"")</f>
        <v>0</v>
      </c>
      <c r="BB236">
        <f>IFERROR(SUM(AZ5:AZ236),"")</f>
        <v>0</v>
      </c>
      <c r="BC236" cm="1">
        <f t="array" ref="BC236">_xlfn.SWITCH(Charts!$B$3,"average", AVERAGE(INDIRECT(ADDRESS(231+3,BC$2+1,,,"Instances") &amp; ":" &amp; ADDRESS(231+3,BC$2+1))),"median", MEDIAN(INDIRECT(ADDRESS(231+3,BC$2+1,,,"Instances") &amp; ":" &amp; ADDRESS(231+3,BC$2+1))),"min", MIN(INDIRECT(ADDRESS(231+3,BC$2+1,,,"Instances") &amp; ":" &amp; ADDRESS(231+3,BC$2+1))),"max", MAX(INDIRECT(ADDRESS(231+3,BC$2+1,,,"Instances") &amp; ":" &amp; ADDRESS(231+3,BC$2+1))),"diff", MAX(INDIRECT(ADDRESS(231+3,BC$2+1,,,"Instances") &amp; ":" &amp; ADDRESS(231+3,BC$2+1)))-MIN(INDIRECT(ADDRESS(231+3,BC$2+1,,,"Instances") &amp; ":" &amp; ADDRESS(231+3,BC$2+1))))</f>
        <v>0</v>
      </c>
      <c r="BD236">
        <f>IFERROR(SMALL(BC5:BC343,ROW()-ROW($BD$5)+1),"")</f>
        <v>0</v>
      </c>
      <c r="BF236">
        <f>IFERROR(SUM(BD5:BD236),"")</f>
        <v>0</v>
      </c>
      <c r="BG236" cm="1">
        <f t="array" ref="BG236">_xlfn.SWITCH(Charts!$B$3,"average", AVERAGE(INDIRECT(ADDRESS(231+3,BG$2+1,,,"Instances") &amp; ":" &amp; ADDRESS(231+3,BG$2+1))),"median", MEDIAN(INDIRECT(ADDRESS(231+3,BG$2+1,,,"Instances") &amp; ":" &amp; ADDRESS(231+3,BG$2+1))),"min", MIN(INDIRECT(ADDRESS(231+3,BG$2+1,,,"Instances") &amp; ":" &amp; ADDRESS(231+3,BG$2+1))),"max", MAX(INDIRECT(ADDRESS(231+3,BG$2+1,,,"Instances") &amp; ":" &amp; ADDRESS(231+3,BG$2+1))),"diff", MAX(INDIRECT(ADDRESS(231+3,BG$2+1,,,"Instances") &amp; ":" &amp; ADDRESS(231+3,BG$2+1)))-MIN(INDIRECT(ADDRESS(231+3,BG$2+1,,,"Instances") &amp; ":" &amp; ADDRESS(231+3,BG$2+1))))</f>
        <v>0</v>
      </c>
      <c r="BH236">
        <f>IFERROR(SMALL(BG5:BG343,ROW()-ROW($BH$5)+1),"")</f>
        <v>0</v>
      </c>
      <c r="BJ236">
        <f>IFERROR(SUM(BH5:BH236),"")</f>
        <v>0</v>
      </c>
      <c r="BK236" cm="1">
        <f t="array" ref="BK236">_xlfn.SWITCH(Charts!$B$3,"average", AVERAGE(INDIRECT(ADDRESS(231+3,BK$2+1,,,"Instances") &amp; ":" &amp; ADDRESS(231+3,BK$2+1))),"median", MEDIAN(INDIRECT(ADDRESS(231+3,BK$2+1,,,"Instances") &amp; ":" &amp; ADDRESS(231+3,BK$2+1))),"min", MIN(INDIRECT(ADDRESS(231+3,BK$2+1,,,"Instances") &amp; ":" &amp; ADDRESS(231+3,BK$2+1))),"max", MAX(INDIRECT(ADDRESS(231+3,BK$2+1,,,"Instances") &amp; ":" &amp; ADDRESS(231+3,BK$2+1))),"diff", MAX(INDIRECT(ADDRESS(231+3,BK$2+1,,,"Instances") &amp; ":" &amp; ADDRESS(231+3,BK$2+1)))-MIN(INDIRECT(ADDRESS(231+3,BK$2+1,,,"Instances") &amp; ":" &amp; ADDRESS(231+3,BK$2+1))))</f>
        <v>0</v>
      </c>
      <c r="BL236">
        <f>IFERROR(SMALL(BK5:BK343,ROW()-ROW($BL$5)+1),"")</f>
        <v>0</v>
      </c>
      <c r="BN236">
        <f>IFERROR(SUM(BL5:BL236),"")</f>
        <v>0</v>
      </c>
      <c r="BO236" cm="1">
        <f t="array" ref="BO236">_xlfn.SWITCH(Charts!$B$3,"average", AVERAGE(INDIRECT(ADDRESS(231+3,BO$2+1,,,"Instances") &amp; ":" &amp; ADDRESS(231+3,BO$2+1))),"median", MEDIAN(INDIRECT(ADDRESS(231+3,BO$2+1,,,"Instances") &amp; ":" &amp; ADDRESS(231+3,BO$2+1))),"min", MIN(INDIRECT(ADDRESS(231+3,BO$2+1,,,"Instances") &amp; ":" &amp; ADDRESS(231+3,BO$2+1))),"max", MAX(INDIRECT(ADDRESS(231+3,BO$2+1,,,"Instances") &amp; ":" &amp; ADDRESS(231+3,BO$2+1))),"diff", MAX(INDIRECT(ADDRESS(231+3,BO$2+1,,,"Instances") &amp; ":" &amp; ADDRESS(231+3,BO$2+1)))-MIN(INDIRECT(ADDRESS(231+3,BO$2+1,,,"Instances") &amp; ":" &amp; ADDRESS(231+3,BO$2+1))))</f>
        <v>0</v>
      </c>
      <c r="BP236">
        <f>IFERROR(SMALL(BO5:BO343,ROW()-ROW($BP$5)+1),"")</f>
        <v>0</v>
      </c>
      <c r="BR236">
        <f>IFERROR(SUM(BP5:BP236),"")</f>
        <v>0</v>
      </c>
      <c r="BU236">
        <f>IF(Charts!$B$3="none",E1938,IF(AM1938="",NA(),AM1938))</f>
        <v>0</v>
      </c>
      <c r="BV236">
        <f>IF(Charts!$B$3="none",F1938,IF(AN1938="",NA(),AN1938))</f>
        <v>0</v>
      </c>
      <c r="BW236">
        <f>IF(Charts!$B$3="none",G1938,IF(AO1938="",NA(),AO1938))</f>
        <v>0</v>
      </c>
      <c r="BX236">
        <f>IF(Charts!$B$3="none",H1938,IF(AP1938="",NA(),AP1938))</f>
        <v>0</v>
      </c>
      <c r="BY236">
        <f>IF(Charts!$B$3="none",I1938,IF(AQ1938="",NA(),AQ1938))</f>
        <v>0</v>
      </c>
      <c r="BZ236">
        <f>IF(Charts!$B$3="none",J1938,IF(AR1938="",NA(),AR1938))</f>
        <v>0</v>
      </c>
      <c r="CA236">
        <f>IF(Charts!$B$3="none",K1938,IF(AS1938="",NA(),AS1938))</f>
        <v>0</v>
      </c>
      <c r="CB236">
        <f>IF(Charts!$B$3="none",L1938,IF(AT1938="",NA(),AT1938))</f>
        <v>0</v>
      </c>
      <c r="CC236">
        <f>IF(Charts!$B$3="none",M1938,IF(AU1938="",NA(),AU1938))</f>
        <v>0</v>
      </c>
      <c r="CD236">
        <f>IF(Charts!$B$3="none",N1938,IF(AV1938="",NA(),AV1938))</f>
        <v>0</v>
      </c>
      <c r="CE236">
        <f>IF(Charts!$B$3="none",O1938,IF(AW1938="",NA(),AW1938))</f>
        <v>0</v>
      </c>
      <c r="CF236">
        <f>IF(Charts!$B$3="none",P1938,IF(AX1938="",NA(),AX1938))</f>
        <v>0</v>
      </c>
      <c r="CG236">
        <f>IF(Charts!$B$3="none",Q1938,IF(AY1938="",NA(),AY1938))</f>
        <v>0</v>
      </c>
      <c r="CH236">
        <f>IF(Charts!$B$3="none",R1938,IF(AZ1938="",NA(),AZ1938))</f>
        <v>0</v>
      </c>
      <c r="CI236">
        <f>IF(Charts!$B$3="none",S1938,IF(BA1938="",NA(),BA1938))</f>
        <v>0</v>
      </c>
      <c r="CJ236">
        <f>IF(Charts!$B$3="none",T1938,IF(BB1938="",NA(),BB1938))</f>
        <v>0</v>
      </c>
      <c r="CK236">
        <f>IF(Charts!$B$3="none",U1938,IF(BC1938="",NA(),BC1938))</f>
        <v>0</v>
      </c>
      <c r="CL236">
        <f>IF(Charts!$B$3="none",V1938,IF(BD1938="",NA(),BD1938))</f>
        <v>0</v>
      </c>
      <c r="CM236">
        <f>IF(Charts!$B$3="none",W1938,IF(BE1938="",NA(),BE1938))</f>
        <v>0</v>
      </c>
      <c r="CN236">
        <f>IF(Charts!$B$3="none",X1938,IF(BF1938="",NA(),BF1938))</f>
        <v>0</v>
      </c>
      <c r="CO236">
        <f>IF(Charts!$B$3="none",Y1938,IF(BG1938="",NA(),BG1938))</f>
        <v>0</v>
      </c>
      <c r="CP236">
        <f>IF(Charts!$B$3="none",Z1938,IF(BH1938="",NA(),BH1938))</f>
        <v>0</v>
      </c>
      <c r="CQ236">
        <f>IF(Charts!$B$3="none",AA1938,IF(BI1938="",NA(),BI1938))</f>
        <v>0</v>
      </c>
      <c r="CR236">
        <f>IF(Charts!$B$3="none",AB1938,IF(BJ1938="",NA(),BJ1938))</f>
        <v>0</v>
      </c>
      <c r="CS236">
        <f>IF(Charts!$B$3="none",AC1938,IF(BK1938="",NA(),BK1938))</f>
        <v>0</v>
      </c>
      <c r="CT236">
        <f>IF(Charts!$B$3="none",AD1938,IF(BL1938="",NA(),BL1938))</f>
        <v>0</v>
      </c>
      <c r="CU236">
        <f>IF(Charts!$B$3="none",AE1938,IF(BM1938="",NA(),BM1938))</f>
        <v>0</v>
      </c>
      <c r="CV236">
        <f>IF(Charts!$B$3="none",AF1938,IF(BN1938="",NA(),BN1938))</f>
        <v>0</v>
      </c>
      <c r="CW236">
        <f>IF(Charts!$B$3="none",AG1938,IF(BO1938="",NA(),BO1938))</f>
        <v>0</v>
      </c>
      <c r="CX236">
        <f>IF(Charts!$B$3="none",AH1938,IF(BP1938="",NA(),BP1938))</f>
        <v>0</v>
      </c>
      <c r="CY236">
        <f>IF(Charts!$B$3="none",AI1938,IF(BQ1938="",NA(),BQ1938))</f>
        <v>0</v>
      </c>
      <c r="CZ236">
        <f>IF(Charts!$B$3="none",AJ1938,IF(BR1938="",NA(),BR1938))</f>
        <v>0</v>
      </c>
    </row>
    <row r="237" spans="4:104">
      <c r="D237">
        <v>233</v>
      </c>
      <c r="E237">
        <f>IF(INDIRECT(ADDRESS($D237+2,E$2+1,,,"Instances"))="","",INDIRECT(ADDRESS($D237+2,E$2+1,,,"Instances")))</f>
        <v>0</v>
      </c>
      <c r="F237">
        <f>IFERROR(SMALL(E5:E343,ROW()-ROW($F$5)+1),"")</f>
        <v>0</v>
      </c>
      <c r="H237">
        <f>IFERROR(SUM(F5:F237),"")</f>
        <v>0</v>
      </c>
      <c r="I237">
        <f>IF(INDIRECT(ADDRESS($D237+2,I$2+1,,,"Instances"))="","",INDIRECT(ADDRESS($D237+2,I$2+1,,,"Instances")))</f>
        <v>0</v>
      </c>
      <c r="J237">
        <f>IFERROR(SMALL(I5:I343,ROW()-ROW($J$5)+1),"")</f>
        <v>0</v>
      </c>
      <c r="L237">
        <f>IFERROR(SUM(J5:J237),"")</f>
        <v>0</v>
      </c>
      <c r="M237">
        <f>IF(INDIRECT(ADDRESS($D237+2,M$2+1,,,"Instances"))="","",INDIRECT(ADDRESS($D237+2,M$2+1,,,"Instances")))</f>
        <v>0</v>
      </c>
      <c r="N237">
        <f>IFERROR(SMALL(M5:M343,ROW()-ROW($N$5)+1),"")</f>
        <v>0</v>
      </c>
      <c r="P237">
        <f>IFERROR(SUM(N5:N237),"")</f>
        <v>0</v>
      </c>
      <c r="Q237">
        <f>IF(INDIRECT(ADDRESS($D237+2,Q$2+1,,,"Instances"))="","",INDIRECT(ADDRESS($D237+2,Q$2+1,,,"Instances")))</f>
        <v>0</v>
      </c>
      <c r="R237">
        <f>IFERROR(SMALL(Q5:Q343,ROW()-ROW($R$5)+1),"")</f>
        <v>0</v>
      </c>
      <c r="T237">
        <f>IFERROR(SUM(R5:R237),"")</f>
        <v>0</v>
      </c>
      <c r="U237">
        <f>IF(INDIRECT(ADDRESS($D237+2,U$2+1,,,"Instances"))="","",INDIRECT(ADDRESS($D237+2,U$2+1,,,"Instances")))</f>
        <v>0</v>
      </c>
      <c r="V237">
        <f>IFERROR(SMALL(U5:U343,ROW()-ROW($V$5)+1),"")</f>
        <v>0</v>
      </c>
      <c r="X237">
        <f>IFERROR(SUM(V5:V237),"")</f>
        <v>0</v>
      </c>
      <c r="Y237">
        <f>IF(INDIRECT(ADDRESS($D237+2,Y$2+1,,,"Instances"))="","",INDIRECT(ADDRESS($D237+2,Y$2+1,,,"Instances")))</f>
        <v>0</v>
      </c>
      <c r="Z237">
        <f>IFERROR(SMALL(Y5:Y343,ROW()-ROW($Z$5)+1),"")</f>
        <v>0</v>
      </c>
      <c r="AB237">
        <f>IFERROR(SUM(Z5:Z237),"")</f>
        <v>0</v>
      </c>
      <c r="AC237">
        <f>IF(INDIRECT(ADDRESS($D237+2,AC$2+1,,,"Instances"))="","",INDIRECT(ADDRESS($D237+2,AC$2+1,,,"Instances")))</f>
        <v>0</v>
      </c>
      <c r="AD237">
        <f>IFERROR(SMALL(AC5:AC343,ROW()-ROW($AD$5)+1),"")</f>
        <v>0</v>
      </c>
      <c r="AF237">
        <f>IFERROR(SUM(AD5:AD237),"")</f>
        <v>0</v>
      </c>
      <c r="AG237">
        <f>IF(INDIRECT(ADDRESS($D237+2,AG$2+1,,,"Instances"))="","",INDIRECT(ADDRESS($D237+2,AG$2+1,,,"Instances")))</f>
        <v>0</v>
      </c>
      <c r="AH237">
        <f>IFERROR(SMALL(AG5:AG343,ROW()-ROW($AH$5)+1),"")</f>
        <v>0</v>
      </c>
      <c r="AJ237">
        <f>IFERROR(SUM(AH5:AH237),"")</f>
        <v>0</v>
      </c>
      <c r="AL237">
        <v>233</v>
      </c>
      <c r="AM237" cm="1">
        <f t="array" ref="AM237">_xlfn.SWITCH(Charts!$B$3,"average", AVERAGE(INDIRECT(ADDRESS(232+3,AM$2+1,,,"Instances") &amp; ":" &amp; ADDRESS(232+3,AM$2+1))),"median", MEDIAN(INDIRECT(ADDRESS(232+3,AM$2+1,,,"Instances") &amp; ":" &amp; ADDRESS(232+3,AM$2+1))),"min", MIN(INDIRECT(ADDRESS(232+3,AM$2+1,,,"Instances") &amp; ":" &amp; ADDRESS(232+3,AM$2+1))),"max", MAX(INDIRECT(ADDRESS(232+3,AM$2+1,,,"Instances") &amp; ":" &amp; ADDRESS(232+3,AM$2+1))),"diff", MAX(INDIRECT(ADDRESS(232+3,AM$2+1,,,"Instances") &amp; ":" &amp; ADDRESS(232+3,AM$2+1)))-MIN(INDIRECT(ADDRESS(232+3,AM$2+1,,,"Instances") &amp; ":" &amp; ADDRESS(232+3,AM$2+1))))</f>
        <v>0</v>
      </c>
      <c r="AN237">
        <f>IFERROR(SMALL(AM5:AM343,ROW()-ROW($AN$5)+1),"")</f>
        <v>0</v>
      </c>
      <c r="AP237">
        <f>IFERROR(SUM(AN5:AN237),"")</f>
        <v>0</v>
      </c>
      <c r="AQ237" cm="1">
        <f t="array" ref="AQ237">_xlfn.SWITCH(Charts!$B$3,"average", AVERAGE(INDIRECT(ADDRESS(232+3,AQ$2+1,,,"Instances") &amp; ":" &amp; ADDRESS(232+3,AQ$2+1))),"median", MEDIAN(INDIRECT(ADDRESS(232+3,AQ$2+1,,,"Instances") &amp; ":" &amp; ADDRESS(232+3,AQ$2+1))),"min", MIN(INDIRECT(ADDRESS(232+3,AQ$2+1,,,"Instances") &amp; ":" &amp; ADDRESS(232+3,AQ$2+1))),"max", MAX(INDIRECT(ADDRESS(232+3,AQ$2+1,,,"Instances") &amp; ":" &amp; ADDRESS(232+3,AQ$2+1))),"diff", MAX(INDIRECT(ADDRESS(232+3,AQ$2+1,,,"Instances") &amp; ":" &amp; ADDRESS(232+3,AQ$2+1)))-MIN(INDIRECT(ADDRESS(232+3,AQ$2+1,,,"Instances") &amp; ":" &amp; ADDRESS(232+3,AQ$2+1))))</f>
        <v>0</v>
      </c>
      <c r="AR237">
        <f>IFERROR(SMALL(AQ5:AQ343,ROW()-ROW($AR$5)+1),"")</f>
        <v>0</v>
      </c>
      <c r="AT237">
        <f>IFERROR(SUM(AR5:AR237),"")</f>
        <v>0</v>
      </c>
      <c r="AU237" cm="1">
        <f t="array" ref="AU237">_xlfn.SWITCH(Charts!$B$3,"average", AVERAGE(INDIRECT(ADDRESS(232+3,AU$2+1,,,"Instances") &amp; ":" &amp; ADDRESS(232+3,AU$2+1))),"median", MEDIAN(INDIRECT(ADDRESS(232+3,AU$2+1,,,"Instances") &amp; ":" &amp; ADDRESS(232+3,AU$2+1))),"min", MIN(INDIRECT(ADDRESS(232+3,AU$2+1,,,"Instances") &amp; ":" &amp; ADDRESS(232+3,AU$2+1))),"max", MAX(INDIRECT(ADDRESS(232+3,AU$2+1,,,"Instances") &amp; ":" &amp; ADDRESS(232+3,AU$2+1))),"diff", MAX(INDIRECT(ADDRESS(232+3,AU$2+1,,,"Instances") &amp; ":" &amp; ADDRESS(232+3,AU$2+1)))-MIN(INDIRECT(ADDRESS(232+3,AU$2+1,,,"Instances") &amp; ":" &amp; ADDRESS(232+3,AU$2+1))))</f>
        <v>0</v>
      </c>
      <c r="AV237">
        <f>IFERROR(SMALL(AU5:AU343,ROW()-ROW($AV$5)+1),"")</f>
        <v>0</v>
      </c>
      <c r="AX237">
        <f>IFERROR(SUM(AV5:AV237),"")</f>
        <v>0</v>
      </c>
      <c r="AY237" cm="1">
        <f t="array" ref="AY237">_xlfn.SWITCH(Charts!$B$3,"average", AVERAGE(INDIRECT(ADDRESS(232+3,AY$2+1,,,"Instances") &amp; ":" &amp; ADDRESS(232+3,AY$2+1))),"median", MEDIAN(INDIRECT(ADDRESS(232+3,AY$2+1,,,"Instances") &amp; ":" &amp; ADDRESS(232+3,AY$2+1))),"min", MIN(INDIRECT(ADDRESS(232+3,AY$2+1,,,"Instances") &amp; ":" &amp; ADDRESS(232+3,AY$2+1))),"max", MAX(INDIRECT(ADDRESS(232+3,AY$2+1,,,"Instances") &amp; ":" &amp; ADDRESS(232+3,AY$2+1))),"diff", MAX(INDIRECT(ADDRESS(232+3,AY$2+1,,,"Instances") &amp; ":" &amp; ADDRESS(232+3,AY$2+1)))-MIN(INDIRECT(ADDRESS(232+3,AY$2+1,,,"Instances") &amp; ":" &amp; ADDRESS(232+3,AY$2+1))))</f>
        <v>0</v>
      </c>
      <c r="AZ237">
        <f>IFERROR(SMALL(AY5:AY343,ROW()-ROW($AZ$5)+1),"")</f>
        <v>0</v>
      </c>
      <c r="BB237">
        <f>IFERROR(SUM(AZ5:AZ237),"")</f>
        <v>0</v>
      </c>
      <c r="BC237" cm="1">
        <f t="array" ref="BC237">_xlfn.SWITCH(Charts!$B$3,"average", AVERAGE(INDIRECT(ADDRESS(232+3,BC$2+1,,,"Instances") &amp; ":" &amp; ADDRESS(232+3,BC$2+1))),"median", MEDIAN(INDIRECT(ADDRESS(232+3,BC$2+1,,,"Instances") &amp; ":" &amp; ADDRESS(232+3,BC$2+1))),"min", MIN(INDIRECT(ADDRESS(232+3,BC$2+1,,,"Instances") &amp; ":" &amp; ADDRESS(232+3,BC$2+1))),"max", MAX(INDIRECT(ADDRESS(232+3,BC$2+1,,,"Instances") &amp; ":" &amp; ADDRESS(232+3,BC$2+1))),"diff", MAX(INDIRECT(ADDRESS(232+3,BC$2+1,,,"Instances") &amp; ":" &amp; ADDRESS(232+3,BC$2+1)))-MIN(INDIRECT(ADDRESS(232+3,BC$2+1,,,"Instances") &amp; ":" &amp; ADDRESS(232+3,BC$2+1))))</f>
        <v>0</v>
      </c>
      <c r="BD237">
        <f>IFERROR(SMALL(BC5:BC343,ROW()-ROW($BD$5)+1),"")</f>
        <v>0</v>
      </c>
      <c r="BF237">
        <f>IFERROR(SUM(BD5:BD237),"")</f>
        <v>0</v>
      </c>
      <c r="BG237" cm="1">
        <f t="array" ref="BG237">_xlfn.SWITCH(Charts!$B$3,"average", AVERAGE(INDIRECT(ADDRESS(232+3,BG$2+1,,,"Instances") &amp; ":" &amp; ADDRESS(232+3,BG$2+1))),"median", MEDIAN(INDIRECT(ADDRESS(232+3,BG$2+1,,,"Instances") &amp; ":" &amp; ADDRESS(232+3,BG$2+1))),"min", MIN(INDIRECT(ADDRESS(232+3,BG$2+1,,,"Instances") &amp; ":" &amp; ADDRESS(232+3,BG$2+1))),"max", MAX(INDIRECT(ADDRESS(232+3,BG$2+1,,,"Instances") &amp; ":" &amp; ADDRESS(232+3,BG$2+1))),"diff", MAX(INDIRECT(ADDRESS(232+3,BG$2+1,,,"Instances") &amp; ":" &amp; ADDRESS(232+3,BG$2+1)))-MIN(INDIRECT(ADDRESS(232+3,BG$2+1,,,"Instances") &amp; ":" &amp; ADDRESS(232+3,BG$2+1))))</f>
        <v>0</v>
      </c>
      <c r="BH237">
        <f>IFERROR(SMALL(BG5:BG343,ROW()-ROW($BH$5)+1),"")</f>
        <v>0</v>
      </c>
      <c r="BJ237">
        <f>IFERROR(SUM(BH5:BH237),"")</f>
        <v>0</v>
      </c>
      <c r="BK237" cm="1">
        <f t="array" ref="BK237">_xlfn.SWITCH(Charts!$B$3,"average", AVERAGE(INDIRECT(ADDRESS(232+3,BK$2+1,,,"Instances") &amp; ":" &amp; ADDRESS(232+3,BK$2+1))),"median", MEDIAN(INDIRECT(ADDRESS(232+3,BK$2+1,,,"Instances") &amp; ":" &amp; ADDRESS(232+3,BK$2+1))),"min", MIN(INDIRECT(ADDRESS(232+3,BK$2+1,,,"Instances") &amp; ":" &amp; ADDRESS(232+3,BK$2+1))),"max", MAX(INDIRECT(ADDRESS(232+3,BK$2+1,,,"Instances") &amp; ":" &amp; ADDRESS(232+3,BK$2+1))),"diff", MAX(INDIRECT(ADDRESS(232+3,BK$2+1,,,"Instances") &amp; ":" &amp; ADDRESS(232+3,BK$2+1)))-MIN(INDIRECT(ADDRESS(232+3,BK$2+1,,,"Instances") &amp; ":" &amp; ADDRESS(232+3,BK$2+1))))</f>
        <v>0</v>
      </c>
      <c r="BL237">
        <f>IFERROR(SMALL(BK5:BK343,ROW()-ROW($BL$5)+1),"")</f>
        <v>0</v>
      </c>
      <c r="BN237">
        <f>IFERROR(SUM(BL5:BL237),"")</f>
        <v>0</v>
      </c>
      <c r="BO237" cm="1">
        <f t="array" ref="BO237">_xlfn.SWITCH(Charts!$B$3,"average", AVERAGE(INDIRECT(ADDRESS(232+3,BO$2+1,,,"Instances") &amp; ":" &amp; ADDRESS(232+3,BO$2+1))),"median", MEDIAN(INDIRECT(ADDRESS(232+3,BO$2+1,,,"Instances") &amp; ":" &amp; ADDRESS(232+3,BO$2+1))),"min", MIN(INDIRECT(ADDRESS(232+3,BO$2+1,,,"Instances") &amp; ":" &amp; ADDRESS(232+3,BO$2+1))),"max", MAX(INDIRECT(ADDRESS(232+3,BO$2+1,,,"Instances") &amp; ":" &amp; ADDRESS(232+3,BO$2+1))),"diff", MAX(INDIRECT(ADDRESS(232+3,BO$2+1,,,"Instances") &amp; ":" &amp; ADDRESS(232+3,BO$2+1)))-MIN(INDIRECT(ADDRESS(232+3,BO$2+1,,,"Instances") &amp; ":" &amp; ADDRESS(232+3,BO$2+1))))</f>
        <v>0</v>
      </c>
      <c r="BP237">
        <f>IFERROR(SMALL(BO5:BO343,ROW()-ROW($BP$5)+1),"")</f>
        <v>0</v>
      </c>
      <c r="BR237">
        <f>IFERROR(SUM(BP5:BP237),"")</f>
        <v>0</v>
      </c>
      <c r="BU237">
        <f>IF(Charts!$B$3="none",E1939,IF(AM1939="",NA(),AM1939))</f>
        <v>0</v>
      </c>
      <c r="BV237">
        <f>IF(Charts!$B$3="none",F1939,IF(AN1939="",NA(),AN1939))</f>
        <v>0</v>
      </c>
      <c r="BW237">
        <f>IF(Charts!$B$3="none",G1939,IF(AO1939="",NA(),AO1939))</f>
        <v>0</v>
      </c>
      <c r="BX237">
        <f>IF(Charts!$B$3="none",H1939,IF(AP1939="",NA(),AP1939))</f>
        <v>0</v>
      </c>
      <c r="BY237">
        <f>IF(Charts!$B$3="none",I1939,IF(AQ1939="",NA(),AQ1939))</f>
        <v>0</v>
      </c>
      <c r="BZ237">
        <f>IF(Charts!$B$3="none",J1939,IF(AR1939="",NA(),AR1939))</f>
        <v>0</v>
      </c>
      <c r="CA237">
        <f>IF(Charts!$B$3="none",K1939,IF(AS1939="",NA(),AS1939))</f>
        <v>0</v>
      </c>
      <c r="CB237">
        <f>IF(Charts!$B$3="none",L1939,IF(AT1939="",NA(),AT1939))</f>
        <v>0</v>
      </c>
      <c r="CC237">
        <f>IF(Charts!$B$3="none",M1939,IF(AU1939="",NA(),AU1939))</f>
        <v>0</v>
      </c>
      <c r="CD237">
        <f>IF(Charts!$B$3="none",N1939,IF(AV1939="",NA(),AV1939))</f>
        <v>0</v>
      </c>
      <c r="CE237">
        <f>IF(Charts!$B$3="none",O1939,IF(AW1939="",NA(),AW1939))</f>
        <v>0</v>
      </c>
      <c r="CF237">
        <f>IF(Charts!$B$3="none",P1939,IF(AX1939="",NA(),AX1939))</f>
        <v>0</v>
      </c>
      <c r="CG237">
        <f>IF(Charts!$B$3="none",Q1939,IF(AY1939="",NA(),AY1939))</f>
        <v>0</v>
      </c>
      <c r="CH237">
        <f>IF(Charts!$B$3="none",R1939,IF(AZ1939="",NA(),AZ1939))</f>
        <v>0</v>
      </c>
      <c r="CI237">
        <f>IF(Charts!$B$3="none",S1939,IF(BA1939="",NA(),BA1939))</f>
        <v>0</v>
      </c>
      <c r="CJ237">
        <f>IF(Charts!$B$3="none",T1939,IF(BB1939="",NA(),BB1939))</f>
        <v>0</v>
      </c>
      <c r="CK237">
        <f>IF(Charts!$B$3="none",U1939,IF(BC1939="",NA(),BC1939))</f>
        <v>0</v>
      </c>
      <c r="CL237">
        <f>IF(Charts!$B$3="none",V1939,IF(BD1939="",NA(),BD1939))</f>
        <v>0</v>
      </c>
      <c r="CM237">
        <f>IF(Charts!$B$3="none",W1939,IF(BE1939="",NA(),BE1939))</f>
        <v>0</v>
      </c>
      <c r="CN237">
        <f>IF(Charts!$B$3="none",X1939,IF(BF1939="",NA(),BF1939))</f>
        <v>0</v>
      </c>
      <c r="CO237">
        <f>IF(Charts!$B$3="none",Y1939,IF(BG1939="",NA(),BG1939))</f>
        <v>0</v>
      </c>
      <c r="CP237">
        <f>IF(Charts!$B$3="none",Z1939,IF(BH1939="",NA(),BH1939))</f>
        <v>0</v>
      </c>
      <c r="CQ237">
        <f>IF(Charts!$B$3="none",AA1939,IF(BI1939="",NA(),BI1939))</f>
        <v>0</v>
      </c>
      <c r="CR237">
        <f>IF(Charts!$B$3="none",AB1939,IF(BJ1939="",NA(),BJ1939))</f>
        <v>0</v>
      </c>
      <c r="CS237">
        <f>IF(Charts!$B$3="none",AC1939,IF(BK1939="",NA(),BK1939))</f>
        <v>0</v>
      </c>
      <c r="CT237">
        <f>IF(Charts!$B$3="none",AD1939,IF(BL1939="",NA(),BL1939))</f>
        <v>0</v>
      </c>
      <c r="CU237">
        <f>IF(Charts!$B$3="none",AE1939,IF(BM1939="",NA(),BM1939))</f>
        <v>0</v>
      </c>
      <c r="CV237">
        <f>IF(Charts!$B$3="none",AF1939,IF(BN1939="",NA(),BN1939))</f>
        <v>0</v>
      </c>
      <c r="CW237">
        <f>IF(Charts!$B$3="none",AG1939,IF(BO1939="",NA(),BO1939))</f>
        <v>0</v>
      </c>
      <c r="CX237">
        <f>IF(Charts!$B$3="none",AH1939,IF(BP1939="",NA(),BP1939))</f>
        <v>0</v>
      </c>
      <c r="CY237">
        <f>IF(Charts!$B$3="none",AI1939,IF(BQ1939="",NA(),BQ1939))</f>
        <v>0</v>
      </c>
      <c r="CZ237">
        <f>IF(Charts!$B$3="none",AJ1939,IF(BR1939="",NA(),BR1939))</f>
        <v>0</v>
      </c>
    </row>
    <row r="238" spans="4:104">
      <c r="D238">
        <v>234</v>
      </c>
      <c r="E238">
        <f>IF(INDIRECT(ADDRESS($D238+2,E$2+1,,,"Instances"))="","",INDIRECT(ADDRESS($D238+2,E$2+1,,,"Instances")))</f>
        <v>0</v>
      </c>
      <c r="F238">
        <f>IFERROR(SMALL(E5:E343,ROW()-ROW($F$5)+1),"")</f>
        <v>0</v>
      </c>
      <c r="H238">
        <f>IFERROR(SUM(F5:F238),"")</f>
        <v>0</v>
      </c>
      <c r="I238">
        <f>IF(INDIRECT(ADDRESS($D238+2,I$2+1,,,"Instances"))="","",INDIRECT(ADDRESS($D238+2,I$2+1,,,"Instances")))</f>
        <v>0</v>
      </c>
      <c r="J238">
        <f>IFERROR(SMALL(I5:I343,ROW()-ROW($J$5)+1),"")</f>
        <v>0</v>
      </c>
      <c r="L238">
        <f>IFERROR(SUM(J5:J238),"")</f>
        <v>0</v>
      </c>
      <c r="M238">
        <f>IF(INDIRECT(ADDRESS($D238+2,M$2+1,,,"Instances"))="","",INDIRECT(ADDRESS($D238+2,M$2+1,,,"Instances")))</f>
        <v>0</v>
      </c>
      <c r="N238">
        <f>IFERROR(SMALL(M5:M343,ROW()-ROW($N$5)+1),"")</f>
        <v>0</v>
      </c>
      <c r="P238">
        <f>IFERROR(SUM(N5:N238),"")</f>
        <v>0</v>
      </c>
      <c r="Q238">
        <f>IF(INDIRECT(ADDRESS($D238+2,Q$2+1,,,"Instances"))="","",INDIRECT(ADDRESS($D238+2,Q$2+1,,,"Instances")))</f>
        <v>0</v>
      </c>
      <c r="R238">
        <f>IFERROR(SMALL(Q5:Q343,ROW()-ROW($R$5)+1),"")</f>
        <v>0</v>
      </c>
      <c r="T238">
        <f>IFERROR(SUM(R5:R238),"")</f>
        <v>0</v>
      </c>
      <c r="U238">
        <f>IF(INDIRECT(ADDRESS($D238+2,U$2+1,,,"Instances"))="","",INDIRECT(ADDRESS($D238+2,U$2+1,,,"Instances")))</f>
        <v>0</v>
      </c>
      <c r="V238">
        <f>IFERROR(SMALL(U5:U343,ROW()-ROW($V$5)+1),"")</f>
        <v>0</v>
      </c>
      <c r="X238">
        <f>IFERROR(SUM(V5:V238),"")</f>
        <v>0</v>
      </c>
      <c r="Y238">
        <f>IF(INDIRECT(ADDRESS($D238+2,Y$2+1,,,"Instances"))="","",INDIRECT(ADDRESS($D238+2,Y$2+1,,,"Instances")))</f>
        <v>0</v>
      </c>
      <c r="Z238">
        <f>IFERROR(SMALL(Y5:Y343,ROW()-ROW($Z$5)+1),"")</f>
        <v>0</v>
      </c>
      <c r="AB238">
        <f>IFERROR(SUM(Z5:Z238),"")</f>
        <v>0</v>
      </c>
      <c r="AC238">
        <f>IF(INDIRECT(ADDRESS($D238+2,AC$2+1,,,"Instances"))="","",INDIRECT(ADDRESS($D238+2,AC$2+1,,,"Instances")))</f>
        <v>0</v>
      </c>
      <c r="AD238">
        <f>IFERROR(SMALL(AC5:AC343,ROW()-ROW($AD$5)+1),"")</f>
        <v>0</v>
      </c>
      <c r="AF238">
        <f>IFERROR(SUM(AD5:AD238),"")</f>
        <v>0</v>
      </c>
      <c r="AG238">
        <f>IF(INDIRECT(ADDRESS($D238+2,AG$2+1,,,"Instances"))="","",INDIRECT(ADDRESS($D238+2,AG$2+1,,,"Instances")))</f>
        <v>0</v>
      </c>
      <c r="AH238">
        <f>IFERROR(SMALL(AG5:AG343,ROW()-ROW($AH$5)+1),"")</f>
        <v>0</v>
      </c>
      <c r="AJ238">
        <f>IFERROR(SUM(AH5:AH238),"")</f>
        <v>0</v>
      </c>
      <c r="AL238">
        <v>234</v>
      </c>
      <c r="AM238" cm="1">
        <f t="array" ref="AM238">_xlfn.SWITCH(Charts!$B$3,"average", AVERAGE(INDIRECT(ADDRESS(233+3,AM$2+1,,,"Instances") &amp; ":" &amp; ADDRESS(233+3,AM$2+1))),"median", MEDIAN(INDIRECT(ADDRESS(233+3,AM$2+1,,,"Instances") &amp; ":" &amp; ADDRESS(233+3,AM$2+1))),"min", MIN(INDIRECT(ADDRESS(233+3,AM$2+1,,,"Instances") &amp; ":" &amp; ADDRESS(233+3,AM$2+1))),"max", MAX(INDIRECT(ADDRESS(233+3,AM$2+1,,,"Instances") &amp; ":" &amp; ADDRESS(233+3,AM$2+1))),"diff", MAX(INDIRECT(ADDRESS(233+3,AM$2+1,,,"Instances") &amp; ":" &amp; ADDRESS(233+3,AM$2+1)))-MIN(INDIRECT(ADDRESS(233+3,AM$2+1,,,"Instances") &amp; ":" &amp; ADDRESS(233+3,AM$2+1))))</f>
        <v>0</v>
      </c>
      <c r="AN238">
        <f>IFERROR(SMALL(AM5:AM343,ROW()-ROW($AN$5)+1),"")</f>
        <v>0</v>
      </c>
      <c r="AP238">
        <f>IFERROR(SUM(AN5:AN238),"")</f>
        <v>0</v>
      </c>
      <c r="AQ238" cm="1">
        <f t="array" ref="AQ238">_xlfn.SWITCH(Charts!$B$3,"average", AVERAGE(INDIRECT(ADDRESS(233+3,AQ$2+1,,,"Instances") &amp; ":" &amp; ADDRESS(233+3,AQ$2+1))),"median", MEDIAN(INDIRECT(ADDRESS(233+3,AQ$2+1,,,"Instances") &amp; ":" &amp; ADDRESS(233+3,AQ$2+1))),"min", MIN(INDIRECT(ADDRESS(233+3,AQ$2+1,,,"Instances") &amp; ":" &amp; ADDRESS(233+3,AQ$2+1))),"max", MAX(INDIRECT(ADDRESS(233+3,AQ$2+1,,,"Instances") &amp; ":" &amp; ADDRESS(233+3,AQ$2+1))),"diff", MAX(INDIRECT(ADDRESS(233+3,AQ$2+1,,,"Instances") &amp; ":" &amp; ADDRESS(233+3,AQ$2+1)))-MIN(INDIRECT(ADDRESS(233+3,AQ$2+1,,,"Instances") &amp; ":" &amp; ADDRESS(233+3,AQ$2+1))))</f>
        <v>0</v>
      </c>
      <c r="AR238">
        <f>IFERROR(SMALL(AQ5:AQ343,ROW()-ROW($AR$5)+1),"")</f>
        <v>0</v>
      </c>
      <c r="AT238">
        <f>IFERROR(SUM(AR5:AR238),"")</f>
        <v>0</v>
      </c>
      <c r="AU238" cm="1">
        <f t="array" ref="AU238">_xlfn.SWITCH(Charts!$B$3,"average", AVERAGE(INDIRECT(ADDRESS(233+3,AU$2+1,,,"Instances") &amp; ":" &amp; ADDRESS(233+3,AU$2+1))),"median", MEDIAN(INDIRECT(ADDRESS(233+3,AU$2+1,,,"Instances") &amp; ":" &amp; ADDRESS(233+3,AU$2+1))),"min", MIN(INDIRECT(ADDRESS(233+3,AU$2+1,,,"Instances") &amp; ":" &amp; ADDRESS(233+3,AU$2+1))),"max", MAX(INDIRECT(ADDRESS(233+3,AU$2+1,,,"Instances") &amp; ":" &amp; ADDRESS(233+3,AU$2+1))),"diff", MAX(INDIRECT(ADDRESS(233+3,AU$2+1,,,"Instances") &amp; ":" &amp; ADDRESS(233+3,AU$2+1)))-MIN(INDIRECT(ADDRESS(233+3,AU$2+1,,,"Instances") &amp; ":" &amp; ADDRESS(233+3,AU$2+1))))</f>
        <v>0</v>
      </c>
      <c r="AV238">
        <f>IFERROR(SMALL(AU5:AU343,ROW()-ROW($AV$5)+1),"")</f>
        <v>0</v>
      </c>
      <c r="AX238">
        <f>IFERROR(SUM(AV5:AV238),"")</f>
        <v>0</v>
      </c>
      <c r="AY238" cm="1">
        <f t="array" ref="AY238">_xlfn.SWITCH(Charts!$B$3,"average", AVERAGE(INDIRECT(ADDRESS(233+3,AY$2+1,,,"Instances") &amp; ":" &amp; ADDRESS(233+3,AY$2+1))),"median", MEDIAN(INDIRECT(ADDRESS(233+3,AY$2+1,,,"Instances") &amp; ":" &amp; ADDRESS(233+3,AY$2+1))),"min", MIN(INDIRECT(ADDRESS(233+3,AY$2+1,,,"Instances") &amp; ":" &amp; ADDRESS(233+3,AY$2+1))),"max", MAX(INDIRECT(ADDRESS(233+3,AY$2+1,,,"Instances") &amp; ":" &amp; ADDRESS(233+3,AY$2+1))),"diff", MAX(INDIRECT(ADDRESS(233+3,AY$2+1,,,"Instances") &amp; ":" &amp; ADDRESS(233+3,AY$2+1)))-MIN(INDIRECT(ADDRESS(233+3,AY$2+1,,,"Instances") &amp; ":" &amp; ADDRESS(233+3,AY$2+1))))</f>
        <v>0</v>
      </c>
      <c r="AZ238">
        <f>IFERROR(SMALL(AY5:AY343,ROW()-ROW($AZ$5)+1),"")</f>
        <v>0</v>
      </c>
      <c r="BB238">
        <f>IFERROR(SUM(AZ5:AZ238),"")</f>
        <v>0</v>
      </c>
      <c r="BC238" cm="1">
        <f t="array" ref="BC238">_xlfn.SWITCH(Charts!$B$3,"average", AVERAGE(INDIRECT(ADDRESS(233+3,BC$2+1,,,"Instances") &amp; ":" &amp; ADDRESS(233+3,BC$2+1))),"median", MEDIAN(INDIRECT(ADDRESS(233+3,BC$2+1,,,"Instances") &amp; ":" &amp; ADDRESS(233+3,BC$2+1))),"min", MIN(INDIRECT(ADDRESS(233+3,BC$2+1,,,"Instances") &amp; ":" &amp; ADDRESS(233+3,BC$2+1))),"max", MAX(INDIRECT(ADDRESS(233+3,BC$2+1,,,"Instances") &amp; ":" &amp; ADDRESS(233+3,BC$2+1))),"diff", MAX(INDIRECT(ADDRESS(233+3,BC$2+1,,,"Instances") &amp; ":" &amp; ADDRESS(233+3,BC$2+1)))-MIN(INDIRECT(ADDRESS(233+3,BC$2+1,,,"Instances") &amp; ":" &amp; ADDRESS(233+3,BC$2+1))))</f>
        <v>0</v>
      </c>
      <c r="BD238">
        <f>IFERROR(SMALL(BC5:BC343,ROW()-ROW($BD$5)+1),"")</f>
        <v>0</v>
      </c>
      <c r="BF238">
        <f>IFERROR(SUM(BD5:BD238),"")</f>
        <v>0</v>
      </c>
      <c r="BG238" cm="1">
        <f t="array" ref="BG238">_xlfn.SWITCH(Charts!$B$3,"average", AVERAGE(INDIRECT(ADDRESS(233+3,BG$2+1,,,"Instances") &amp; ":" &amp; ADDRESS(233+3,BG$2+1))),"median", MEDIAN(INDIRECT(ADDRESS(233+3,BG$2+1,,,"Instances") &amp; ":" &amp; ADDRESS(233+3,BG$2+1))),"min", MIN(INDIRECT(ADDRESS(233+3,BG$2+1,,,"Instances") &amp; ":" &amp; ADDRESS(233+3,BG$2+1))),"max", MAX(INDIRECT(ADDRESS(233+3,BG$2+1,,,"Instances") &amp; ":" &amp; ADDRESS(233+3,BG$2+1))),"diff", MAX(INDIRECT(ADDRESS(233+3,BG$2+1,,,"Instances") &amp; ":" &amp; ADDRESS(233+3,BG$2+1)))-MIN(INDIRECT(ADDRESS(233+3,BG$2+1,,,"Instances") &amp; ":" &amp; ADDRESS(233+3,BG$2+1))))</f>
        <v>0</v>
      </c>
      <c r="BH238">
        <f>IFERROR(SMALL(BG5:BG343,ROW()-ROW($BH$5)+1),"")</f>
        <v>0</v>
      </c>
      <c r="BJ238">
        <f>IFERROR(SUM(BH5:BH238),"")</f>
        <v>0</v>
      </c>
      <c r="BK238" cm="1">
        <f t="array" ref="BK238">_xlfn.SWITCH(Charts!$B$3,"average", AVERAGE(INDIRECT(ADDRESS(233+3,BK$2+1,,,"Instances") &amp; ":" &amp; ADDRESS(233+3,BK$2+1))),"median", MEDIAN(INDIRECT(ADDRESS(233+3,BK$2+1,,,"Instances") &amp; ":" &amp; ADDRESS(233+3,BK$2+1))),"min", MIN(INDIRECT(ADDRESS(233+3,BK$2+1,,,"Instances") &amp; ":" &amp; ADDRESS(233+3,BK$2+1))),"max", MAX(INDIRECT(ADDRESS(233+3,BK$2+1,,,"Instances") &amp; ":" &amp; ADDRESS(233+3,BK$2+1))),"diff", MAX(INDIRECT(ADDRESS(233+3,BK$2+1,,,"Instances") &amp; ":" &amp; ADDRESS(233+3,BK$2+1)))-MIN(INDIRECT(ADDRESS(233+3,BK$2+1,,,"Instances") &amp; ":" &amp; ADDRESS(233+3,BK$2+1))))</f>
        <v>0</v>
      </c>
      <c r="BL238">
        <f>IFERROR(SMALL(BK5:BK343,ROW()-ROW($BL$5)+1),"")</f>
        <v>0</v>
      </c>
      <c r="BN238">
        <f>IFERROR(SUM(BL5:BL238),"")</f>
        <v>0</v>
      </c>
      <c r="BO238" cm="1">
        <f t="array" ref="BO238">_xlfn.SWITCH(Charts!$B$3,"average", AVERAGE(INDIRECT(ADDRESS(233+3,BO$2+1,,,"Instances") &amp; ":" &amp; ADDRESS(233+3,BO$2+1))),"median", MEDIAN(INDIRECT(ADDRESS(233+3,BO$2+1,,,"Instances") &amp; ":" &amp; ADDRESS(233+3,BO$2+1))),"min", MIN(INDIRECT(ADDRESS(233+3,BO$2+1,,,"Instances") &amp; ":" &amp; ADDRESS(233+3,BO$2+1))),"max", MAX(INDIRECT(ADDRESS(233+3,BO$2+1,,,"Instances") &amp; ":" &amp; ADDRESS(233+3,BO$2+1))),"diff", MAX(INDIRECT(ADDRESS(233+3,BO$2+1,,,"Instances") &amp; ":" &amp; ADDRESS(233+3,BO$2+1)))-MIN(INDIRECT(ADDRESS(233+3,BO$2+1,,,"Instances") &amp; ":" &amp; ADDRESS(233+3,BO$2+1))))</f>
        <v>0</v>
      </c>
      <c r="BP238">
        <f>IFERROR(SMALL(BO5:BO343,ROW()-ROW($BP$5)+1),"")</f>
        <v>0</v>
      </c>
      <c r="BR238">
        <f>IFERROR(SUM(BP5:BP238),"")</f>
        <v>0</v>
      </c>
      <c r="BU238">
        <f>IF(Charts!$B$3="none",E1940,IF(AM1940="",NA(),AM1940))</f>
        <v>0</v>
      </c>
      <c r="BV238">
        <f>IF(Charts!$B$3="none",F1940,IF(AN1940="",NA(),AN1940))</f>
        <v>0</v>
      </c>
      <c r="BW238">
        <f>IF(Charts!$B$3="none",G1940,IF(AO1940="",NA(),AO1940))</f>
        <v>0</v>
      </c>
      <c r="BX238">
        <f>IF(Charts!$B$3="none",H1940,IF(AP1940="",NA(),AP1940))</f>
        <v>0</v>
      </c>
      <c r="BY238">
        <f>IF(Charts!$B$3="none",I1940,IF(AQ1940="",NA(),AQ1940))</f>
        <v>0</v>
      </c>
      <c r="BZ238">
        <f>IF(Charts!$B$3="none",J1940,IF(AR1940="",NA(),AR1940))</f>
        <v>0</v>
      </c>
      <c r="CA238">
        <f>IF(Charts!$B$3="none",K1940,IF(AS1940="",NA(),AS1940))</f>
        <v>0</v>
      </c>
      <c r="CB238">
        <f>IF(Charts!$B$3="none",L1940,IF(AT1940="",NA(),AT1940))</f>
        <v>0</v>
      </c>
      <c r="CC238">
        <f>IF(Charts!$B$3="none",M1940,IF(AU1940="",NA(),AU1940))</f>
        <v>0</v>
      </c>
      <c r="CD238">
        <f>IF(Charts!$B$3="none",N1940,IF(AV1940="",NA(),AV1940))</f>
        <v>0</v>
      </c>
      <c r="CE238">
        <f>IF(Charts!$B$3="none",O1940,IF(AW1940="",NA(),AW1940))</f>
        <v>0</v>
      </c>
      <c r="CF238">
        <f>IF(Charts!$B$3="none",P1940,IF(AX1940="",NA(),AX1940))</f>
        <v>0</v>
      </c>
      <c r="CG238">
        <f>IF(Charts!$B$3="none",Q1940,IF(AY1940="",NA(),AY1940))</f>
        <v>0</v>
      </c>
      <c r="CH238">
        <f>IF(Charts!$B$3="none",R1940,IF(AZ1940="",NA(),AZ1940))</f>
        <v>0</v>
      </c>
      <c r="CI238">
        <f>IF(Charts!$B$3="none",S1940,IF(BA1940="",NA(),BA1940))</f>
        <v>0</v>
      </c>
      <c r="CJ238">
        <f>IF(Charts!$B$3="none",T1940,IF(BB1940="",NA(),BB1940))</f>
        <v>0</v>
      </c>
      <c r="CK238">
        <f>IF(Charts!$B$3="none",U1940,IF(BC1940="",NA(),BC1940))</f>
        <v>0</v>
      </c>
      <c r="CL238">
        <f>IF(Charts!$B$3="none",V1940,IF(BD1940="",NA(),BD1940))</f>
        <v>0</v>
      </c>
      <c r="CM238">
        <f>IF(Charts!$B$3="none",W1940,IF(BE1940="",NA(),BE1940))</f>
        <v>0</v>
      </c>
      <c r="CN238">
        <f>IF(Charts!$B$3="none",X1940,IF(BF1940="",NA(),BF1940))</f>
        <v>0</v>
      </c>
      <c r="CO238">
        <f>IF(Charts!$B$3="none",Y1940,IF(BG1940="",NA(),BG1940))</f>
        <v>0</v>
      </c>
      <c r="CP238">
        <f>IF(Charts!$B$3="none",Z1940,IF(BH1940="",NA(),BH1940))</f>
        <v>0</v>
      </c>
      <c r="CQ238">
        <f>IF(Charts!$B$3="none",AA1940,IF(BI1940="",NA(),BI1940))</f>
        <v>0</v>
      </c>
      <c r="CR238">
        <f>IF(Charts!$B$3="none",AB1940,IF(BJ1940="",NA(),BJ1940))</f>
        <v>0</v>
      </c>
      <c r="CS238">
        <f>IF(Charts!$B$3="none",AC1940,IF(BK1940="",NA(),BK1940))</f>
        <v>0</v>
      </c>
      <c r="CT238">
        <f>IF(Charts!$B$3="none",AD1940,IF(BL1940="",NA(),BL1940))</f>
        <v>0</v>
      </c>
      <c r="CU238">
        <f>IF(Charts!$B$3="none",AE1940,IF(BM1940="",NA(),BM1940))</f>
        <v>0</v>
      </c>
      <c r="CV238">
        <f>IF(Charts!$B$3="none",AF1940,IF(BN1940="",NA(),BN1940))</f>
        <v>0</v>
      </c>
      <c r="CW238">
        <f>IF(Charts!$B$3="none",AG1940,IF(BO1940="",NA(),BO1940))</f>
        <v>0</v>
      </c>
      <c r="CX238">
        <f>IF(Charts!$B$3="none",AH1940,IF(BP1940="",NA(),BP1940))</f>
        <v>0</v>
      </c>
      <c r="CY238">
        <f>IF(Charts!$B$3="none",AI1940,IF(BQ1940="",NA(),BQ1940))</f>
        <v>0</v>
      </c>
      <c r="CZ238">
        <f>IF(Charts!$B$3="none",AJ1940,IF(BR1940="",NA(),BR1940))</f>
        <v>0</v>
      </c>
    </row>
    <row r="239" spans="4:104">
      <c r="D239">
        <v>235</v>
      </c>
      <c r="E239">
        <f>IF(INDIRECT(ADDRESS($D239+2,E$2+1,,,"Instances"))="","",INDIRECT(ADDRESS($D239+2,E$2+1,,,"Instances")))</f>
        <v>0</v>
      </c>
      <c r="F239">
        <f>IFERROR(SMALL(E5:E343,ROW()-ROW($F$5)+1),"")</f>
        <v>0</v>
      </c>
      <c r="H239">
        <f>IFERROR(SUM(F5:F239),"")</f>
        <v>0</v>
      </c>
      <c r="I239">
        <f>IF(INDIRECT(ADDRESS($D239+2,I$2+1,,,"Instances"))="","",INDIRECT(ADDRESS($D239+2,I$2+1,,,"Instances")))</f>
        <v>0</v>
      </c>
      <c r="J239">
        <f>IFERROR(SMALL(I5:I343,ROW()-ROW($J$5)+1),"")</f>
        <v>0</v>
      </c>
      <c r="L239">
        <f>IFERROR(SUM(J5:J239),"")</f>
        <v>0</v>
      </c>
      <c r="M239">
        <f>IF(INDIRECT(ADDRESS($D239+2,M$2+1,,,"Instances"))="","",INDIRECT(ADDRESS($D239+2,M$2+1,,,"Instances")))</f>
        <v>0</v>
      </c>
      <c r="N239">
        <f>IFERROR(SMALL(M5:M343,ROW()-ROW($N$5)+1),"")</f>
        <v>0</v>
      </c>
      <c r="P239">
        <f>IFERROR(SUM(N5:N239),"")</f>
        <v>0</v>
      </c>
      <c r="Q239">
        <f>IF(INDIRECT(ADDRESS($D239+2,Q$2+1,,,"Instances"))="","",INDIRECT(ADDRESS($D239+2,Q$2+1,,,"Instances")))</f>
        <v>0</v>
      </c>
      <c r="R239">
        <f>IFERROR(SMALL(Q5:Q343,ROW()-ROW($R$5)+1),"")</f>
        <v>0</v>
      </c>
      <c r="T239">
        <f>IFERROR(SUM(R5:R239),"")</f>
        <v>0</v>
      </c>
      <c r="U239">
        <f>IF(INDIRECT(ADDRESS($D239+2,U$2+1,,,"Instances"))="","",INDIRECT(ADDRESS($D239+2,U$2+1,,,"Instances")))</f>
        <v>0</v>
      </c>
      <c r="V239">
        <f>IFERROR(SMALL(U5:U343,ROW()-ROW($V$5)+1),"")</f>
        <v>0</v>
      </c>
      <c r="X239">
        <f>IFERROR(SUM(V5:V239),"")</f>
        <v>0</v>
      </c>
      <c r="Y239">
        <f>IF(INDIRECT(ADDRESS($D239+2,Y$2+1,,,"Instances"))="","",INDIRECT(ADDRESS($D239+2,Y$2+1,,,"Instances")))</f>
        <v>0</v>
      </c>
      <c r="Z239">
        <f>IFERROR(SMALL(Y5:Y343,ROW()-ROW($Z$5)+1),"")</f>
        <v>0</v>
      </c>
      <c r="AB239">
        <f>IFERROR(SUM(Z5:Z239),"")</f>
        <v>0</v>
      </c>
      <c r="AC239">
        <f>IF(INDIRECT(ADDRESS($D239+2,AC$2+1,,,"Instances"))="","",INDIRECT(ADDRESS($D239+2,AC$2+1,,,"Instances")))</f>
        <v>0</v>
      </c>
      <c r="AD239">
        <f>IFERROR(SMALL(AC5:AC343,ROW()-ROW($AD$5)+1),"")</f>
        <v>0</v>
      </c>
      <c r="AF239">
        <f>IFERROR(SUM(AD5:AD239),"")</f>
        <v>0</v>
      </c>
      <c r="AG239">
        <f>IF(INDIRECT(ADDRESS($D239+2,AG$2+1,,,"Instances"))="","",INDIRECT(ADDRESS($D239+2,AG$2+1,,,"Instances")))</f>
        <v>0</v>
      </c>
      <c r="AH239">
        <f>IFERROR(SMALL(AG5:AG343,ROW()-ROW($AH$5)+1),"")</f>
        <v>0</v>
      </c>
      <c r="AJ239">
        <f>IFERROR(SUM(AH5:AH239),"")</f>
        <v>0</v>
      </c>
      <c r="AL239">
        <v>235</v>
      </c>
      <c r="AM239" cm="1">
        <f t="array" ref="AM239">_xlfn.SWITCH(Charts!$B$3,"average", AVERAGE(INDIRECT(ADDRESS(234+3,AM$2+1,,,"Instances") &amp; ":" &amp; ADDRESS(234+3,AM$2+1))),"median", MEDIAN(INDIRECT(ADDRESS(234+3,AM$2+1,,,"Instances") &amp; ":" &amp; ADDRESS(234+3,AM$2+1))),"min", MIN(INDIRECT(ADDRESS(234+3,AM$2+1,,,"Instances") &amp; ":" &amp; ADDRESS(234+3,AM$2+1))),"max", MAX(INDIRECT(ADDRESS(234+3,AM$2+1,,,"Instances") &amp; ":" &amp; ADDRESS(234+3,AM$2+1))),"diff", MAX(INDIRECT(ADDRESS(234+3,AM$2+1,,,"Instances") &amp; ":" &amp; ADDRESS(234+3,AM$2+1)))-MIN(INDIRECT(ADDRESS(234+3,AM$2+1,,,"Instances") &amp; ":" &amp; ADDRESS(234+3,AM$2+1))))</f>
        <v>0</v>
      </c>
      <c r="AN239">
        <f>IFERROR(SMALL(AM5:AM343,ROW()-ROW($AN$5)+1),"")</f>
        <v>0</v>
      </c>
      <c r="AP239">
        <f>IFERROR(SUM(AN5:AN239),"")</f>
        <v>0</v>
      </c>
      <c r="AQ239" cm="1">
        <f t="array" ref="AQ239">_xlfn.SWITCH(Charts!$B$3,"average", AVERAGE(INDIRECT(ADDRESS(234+3,AQ$2+1,,,"Instances") &amp; ":" &amp; ADDRESS(234+3,AQ$2+1))),"median", MEDIAN(INDIRECT(ADDRESS(234+3,AQ$2+1,,,"Instances") &amp; ":" &amp; ADDRESS(234+3,AQ$2+1))),"min", MIN(INDIRECT(ADDRESS(234+3,AQ$2+1,,,"Instances") &amp; ":" &amp; ADDRESS(234+3,AQ$2+1))),"max", MAX(INDIRECT(ADDRESS(234+3,AQ$2+1,,,"Instances") &amp; ":" &amp; ADDRESS(234+3,AQ$2+1))),"diff", MAX(INDIRECT(ADDRESS(234+3,AQ$2+1,,,"Instances") &amp; ":" &amp; ADDRESS(234+3,AQ$2+1)))-MIN(INDIRECT(ADDRESS(234+3,AQ$2+1,,,"Instances") &amp; ":" &amp; ADDRESS(234+3,AQ$2+1))))</f>
        <v>0</v>
      </c>
      <c r="AR239">
        <f>IFERROR(SMALL(AQ5:AQ343,ROW()-ROW($AR$5)+1),"")</f>
        <v>0</v>
      </c>
      <c r="AT239">
        <f>IFERROR(SUM(AR5:AR239),"")</f>
        <v>0</v>
      </c>
      <c r="AU239" cm="1">
        <f t="array" ref="AU239">_xlfn.SWITCH(Charts!$B$3,"average", AVERAGE(INDIRECT(ADDRESS(234+3,AU$2+1,,,"Instances") &amp; ":" &amp; ADDRESS(234+3,AU$2+1))),"median", MEDIAN(INDIRECT(ADDRESS(234+3,AU$2+1,,,"Instances") &amp; ":" &amp; ADDRESS(234+3,AU$2+1))),"min", MIN(INDIRECT(ADDRESS(234+3,AU$2+1,,,"Instances") &amp; ":" &amp; ADDRESS(234+3,AU$2+1))),"max", MAX(INDIRECT(ADDRESS(234+3,AU$2+1,,,"Instances") &amp; ":" &amp; ADDRESS(234+3,AU$2+1))),"diff", MAX(INDIRECT(ADDRESS(234+3,AU$2+1,,,"Instances") &amp; ":" &amp; ADDRESS(234+3,AU$2+1)))-MIN(INDIRECT(ADDRESS(234+3,AU$2+1,,,"Instances") &amp; ":" &amp; ADDRESS(234+3,AU$2+1))))</f>
        <v>0</v>
      </c>
      <c r="AV239">
        <f>IFERROR(SMALL(AU5:AU343,ROW()-ROW($AV$5)+1),"")</f>
        <v>0</v>
      </c>
      <c r="AX239">
        <f>IFERROR(SUM(AV5:AV239),"")</f>
        <v>0</v>
      </c>
      <c r="AY239" cm="1">
        <f t="array" ref="AY239">_xlfn.SWITCH(Charts!$B$3,"average", AVERAGE(INDIRECT(ADDRESS(234+3,AY$2+1,,,"Instances") &amp; ":" &amp; ADDRESS(234+3,AY$2+1))),"median", MEDIAN(INDIRECT(ADDRESS(234+3,AY$2+1,,,"Instances") &amp; ":" &amp; ADDRESS(234+3,AY$2+1))),"min", MIN(INDIRECT(ADDRESS(234+3,AY$2+1,,,"Instances") &amp; ":" &amp; ADDRESS(234+3,AY$2+1))),"max", MAX(INDIRECT(ADDRESS(234+3,AY$2+1,,,"Instances") &amp; ":" &amp; ADDRESS(234+3,AY$2+1))),"diff", MAX(INDIRECT(ADDRESS(234+3,AY$2+1,,,"Instances") &amp; ":" &amp; ADDRESS(234+3,AY$2+1)))-MIN(INDIRECT(ADDRESS(234+3,AY$2+1,,,"Instances") &amp; ":" &amp; ADDRESS(234+3,AY$2+1))))</f>
        <v>0</v>
      </c>
      <c r="AZ239">
        <f>IFERROR(SMALL(AY5:AY343,ROW()-ROW($AZ$5)+1),"")</f>
        <v>0</v>
      </c>
      <c r="BB239">
        <f>IFERROR(SUM(AZ5:AZ239),"")</f>
        <v>0</v>
      </c>
      <c r="BC239" cm="1">
        <f t="array" ref="BC239">_xlfn.SWITCH(Charts!$B$3,"average", AVERAGE(INDIRECT(ADDRESS(234+3,BC$2+1,,,"Instances") &amp; ":" &amp; ADDRESS(234+3,BC$2+1))),"median", MEDIAN(INDIRECT(ADDRESS(234+3,BC$2+1,,,"Instances") &amp; ":" &amp; ADDRESS(234+3,BC$2+1))),"min", MIN(INDIRECT(ADDRESS(234+3,BC$2+1,,,"Instances") &amp; ":" &amp; ADDRESS(234+3,BC$2+1))),"max", MAX(INDIRECT(ADDRESS(234+3,BC$2+1,,,"Instances") &amp; ":" &amp; ADDRESS(234+3,BC$2+1))),"diff", MAX(INDIRECT(ADDRESS(234+3,BC$2+1,,,"Instances") &amp; ":" &amp; ADDRESS(234+3,BC$2+1)))-MIN(INDIRECT(ADDRESS(234+3,BC$2+1,,,"Instances") &amp; ":" &amp; ADDRESS(234+3,BC$2+1))))</f>
        <v>0</v>
      </c>
      <c r="BD239">
        <f>IFERROR(SMALL(BC5:BC343,ROW()-ROW($BD$5)+1),"")</f>
        <v>0</v>
      </c>
      <c r="BF239">
        <f>IFERROR(SUM(BD5:BD239),"")</f>
        <v>0</v>
      </c>
      <c r="BG239" cm="1">
        <f t="array" ref="BG239">_xlfn.SWITCH(Charts!$B$3,"average", AVERAGE(INDIRECT(ADDRESS(234+3,BG$2+1,,,"Instances") &amp; ":" &amp; ADDRESS(234+3,BG$2+1))),"median", MEDIAN(INDIRECT(ADDRESS(234+3,BG$2+1,,,"Instances") &amp; ":" &amp; ADDRESS(234+3,BG$2+1))),"min", MIN(INDIRECT(ADDRESS(234+3,BG$2+1,,,"Instances") &amp; ":" &amp; ADDRESS(234+3,BG$2+1))),"max", MAX(INDIRECT(ADDRESS(234+3,BG$2+1,,,"Instances") &amp; ":" &amp; ADDRESS(234+3,BG$2+1))),"diff", MAX(INDIRECT(ADDRESS(234+3,BG$2+1,,,"Instances") &amp; ":" &amp; ADDRESS(234+3,BG$2+1)))-MIN(INDIRECT(ADDRESS(234+3,BG$2+1,,,"Instances") &amp; ":" &amp; ADDRESS(234+3,BG$2+1))))</f>
        <v>0</v>
      </c>
      <c r="BH239">
        <f>IFERROR(SMALL(BG5:BG343,ROW()-ROW($BH$5)+1),"")</f>
        <v>0</v>
      </c>
      <c r="BJ239">
        <f>IFERROR(SUM(BH5:BH239),"")</f>
        <v>0</v>
      </c>
      <c r="BK239" cm="1">
        <f t="array" ref="BK239">_xlfn.SWITCH(Charts!$B$3,"average", AVERAGE(INDIRECT(ADDRESS(234+3,BK$2+1,,,"Instances") &amp; ":" &amp; ADDRESS(234+3,BK$2+1))),"median", MEDIAN(INDIRECT(ADDRESS(234+3,BK$2+1,,,"Instances") &amp; ":" &amp; ADDRESS(234+3,BK$2+1))),"min", MIN(INDIRECT(ADDRESS(234+3,BK$2+1,,,"Instances") &amp; ":" &amp; ADDRESS(234+3,BK$2+1))),"max", MAX(INDIRECT(ADDRESS(234+3,BK$2+1,,,"Instances") &amp; ":" &amp; ADDRESS(234+3,BK$2+1))),"diff", MAX(INDIRECT(ADDRESS(234+3,BK$2+1,,,"Instances") &amp; ":" &amp; ADDRESS(234+3,BK$2+1)))-MIN(INDIRECT(ADDRESS(234+3,BK$2+1,,,"Instances") &amp; ":" &amp; ADDRESS(234+3,BK$2+1))))</f>
        <v>0</v>
      </c>
      <c r="BL239">
        <f>IFERROR(SMALL(BK5:BK343,ROW()-ROW($BL$5)+1),"")</f>
        <v>0</v>
      </c>
      <c r="BN239">
        <f>IFERROR(SUM(BL5:BL239),"")</f>
        <v>0</v>
      </c>
      <c r="BO239" cm="1">
        <f t="array" ref="BO239">_xlfn.SWITCH(Charts!$B$3,"average", AVERAGE(INDIRECT(ADDRESS(234+3,BO$2+1,,,"Instances") &amp; ":" &amp; ADDRESS(234+3,BO$2+1))),"median", MEDIAN(INDIRECT(ADDRESS(234+3,BO$2+1,,,"Instances") &amp; ":" &amp; ADDRESS(234+3,BO$2+1))),"min", MIN(INDIRECT(ADDRESS(234+3,BO$2+1,,,"Instances") &amp; ":" &amp; ADDRESS(234+3,BO$2+1))),"max", MAX(INDIRECT(ADDRESS(234+3,BO$2+1,,,"Instances") &amp; ":" &amp; ADDRESS(234+3,BO$2+1))),"diff", MAX(INDIRECT(ADDRESS(234+3,BO$2+1,,,"Instances") &amp; ":" &amp; ADDRESS(234+3,BO$2+1)))-MIN(INDIRECT(ADDRESS(234+3,BO$2+1,,,"Instances") &amp; ":" &amp; ADDRESS(234+3,BO$2+1))))</f>
        <v>0</v>
      </c>
      <c r="BP239">
        <f>IFERROR(SMALL(BO5:BO343,ROW()-ROW($BP$5)+1),"")</f>
        <v>0</v>
      </c>
      <c r="BR239">
        <f>IFERROR(SUM(BP5:BP239),"")</f>
        <v>0</v>
      </c>
      <c r="BU239">
        <f>IF(Charts!$B$3="none",E1941,IF(AM1941="",NA(),AM1941))</f>
        <v>0</v>
      </c>
      <c r="BV239">
        <f>IF(Charts!$B$3="none",F1941,IF(AN1941="",NA(),AN1941))</f>
        <v>0</v>
      </c>
      <c r="BW239">
        <f>IF(Charts!$B$3="none",G1941,IF(AO1941="",NA(),AO1941))</f>
        <v>0</v>
      </c>
      <c r="BX239">
        <f>IF(Charts!$B$3="none",H1941,IF(AP1941="",NA(),AP1941))</f>
        <v>0</v>
      </c>
      <c r="BY239">
        <f>IF(Charts!$B$3="none",I1941,IF(AQ1941="",NA(),AQ1941))</f>
        <v>0</v>
      </c>
      <c r="BZ239">
        <f>IF(Charts!$B$3="none",J1941,IF(AR1941="",NA(),AR1941))</f>
        <v>0</v>
      </c>
      <c r="CA239">
        <f>IF(Charts!$B$3="none",K1941,IF(AS1941="",NA(),AS1941))</f>
        <v>0</v>
      </c>
      <c r="CB239">
        <f>IF(Charts!$B$3="none",L1941,IF(AT1941="",NA(),AT1941))</f>
        <v>0</v>
      </c>
      <c r="CC239">
        <f>IF(Charts!$B$3="none",M1941,IF(AU1941="",NA(),AU1941))</f>
        <v>0</v>
      </c>
      <c r="CD239">
        <f>IF(Charts!$B$3="none",N1941,IF(AV1941="",NA(),AV1941))</f>
        <v>0</v>
      </c>
      <c r="CE239">
        <f>IF(Charts!$B$3="none",O1941,IF(AW1941="",NA(),AW1941))</f>
        <v>0</v>
      </c>
      <c r="CF239">
        <f>IF(Charts!$B$3="none",P1941,IF(AX1941="",NA(),AX1941))</f>
        <v>0</v>
      </c>
      <c r="CG239">
        <f>IF(Charts!$B$3="none",Q1941,IF(AY1941="",NA(),AY1941))</f>
        <v>0</v>
      </c>
      <c r="CH239">
        <f>IF(Charts!$B$3="none",R1941,IF(AZ1941="",NA(),AZ1941))</f>
        <v>0</v>
      </c>
      <c r="CI239">
        <f>IF(Charts!$B$3="none",S1941,IF(BA1941="",NA(),BA1941))</f>
        <v>0</v>
      </c>
      <c r="CJ239">
        <f>IF(Charts!$B$3="none",T1941,IF(BB1941="",NA(),BB1941))</f>
        <v>0</v>
      </c>
      <c r="CK239">
        <f>IF(Charts!$B$3="none",U1941,IF(BC1941="",NA(),BC1941))</f>
        <v>0</v>
      </c>
      <c r="CL239">
        <f>IF(Charts!$B$3="none",V1941,IF(BD1941="",NA(),BD1941))</f>
        <v>0</v>
      </c>
      <c r="CM239">
        <f>IF(Charts!$B$3="none",W1941,IF(BE1941="",NA(),BE1941))</f>
        <v>0</v>
      </c>
      <c r="CN239">
        <f>IF(Charts!$B$3="none",X1941,IF(BF1941="",NA(),BF1941))</f>
        <v>0</v>
      </c>
      <c r="CO239">
        <f>IF(Charts!$B$3="none",Y1941,IF(BG1941="",NA(),BG1941))</f>
        <v>0</v>
      </c>
      <c r="CP239">
        <f>IF(Charts!$B$3="none",Z1941,IF(BH1941="",NA(),BH1941))</f>
        <v>0</v>
      </c>
      <c r="CQ239">
        <f>IF(Charts!$B$3="none",AA1941,IF(BI1941="",NA(),BI1941))</f>
        <v>0</v>
      </c>
      <c r="CR239">
        <f>IF(Charts!$B$3="none",AB1941,IF(BJ1941="",NA(),BJ1941))</f>
        <v>0</v>
      </c>
      <c r="CS239">
        <f>IF(Charts!$B$3="none",AC1941,IF(BK1941="",NA(),BK1941))</f>
        <v>0</v>
      </c>
      <c r="CT239">
        <f>IF(Charts!$B$3="none",AD1941,IF(BL1941="",NA(),BL1941))</f>
        <v>0</v>
      </c>
      <c r="CU239">
        <f>IF(Charts!$B$3="none",AE1941,IF(BM1941="",NA(),BM1941))</f>
        <v>0</v>
      </c>
      <c r="CV239">
        <f>IF(Charts!$B$3="none",AF1941,IF(BN1941="",NA(),BN1941))</f>
        <v>0</v>
      </c>
      <c r="CW239">
        <f>IF(Charts!$B$3="none",AG1941,IF(BO1941="",NA(),BO1941))</f>
        <v>0</v>
      </c>
      <c r="CX239">
        <f>IF(Charts!$B$3="none",AH1941,IF(BP1941="",NA(),BP1941))</f>
        <v>0</v>
      </c>
      <c r="CY239">
        <f>IF(Charts!$B$3="none",AI1941,IF(BQ1941="",NA(),BQ1941))</f>
        <v>0</v>
      </c>
      <c r="CZ239">
        <f>IF(Charts!$B$3="none",AJ1941,IF(BR1941="",NA(),BR1941))</f>
        <v>0</v>
      </c>
    </row>
    <row r="240" spans="4:104">
      <c r="D240">
        <v>236</v>
      </c>
      <c r="E240">
        <f>IF(INDIRECT(ADDRESS($D240+2,E$2+1,,,"Instances"))="","",INDIRECT(ADDRESS($D240+2,E$2+1,,,"Instances")))</f>
        <v>0</v>
      </c>
      <c r="F240">
        <f>IFERROR(SMALL(E5:E343,ROW()-ROW($F$5)+1),"")</f>
        <v>0</v>
      </c>
      <c r="H240">
        <f>IFERROR(SUM(F5:F240),"")</f>
        <v>0</v>
      </c>
      <c r="I240">
        <f>IF(INDIRECT(ADDRESS($D240+2,I$2+1,,,"Instances"))="","",INDIRECT(ADDRESS($D240+2,I$2+1,,,"Instances")))</f>
        <v>0</v>
      </c>
      <c r="J240">
        <f>IFERROR(SMALL(I5:I343,ROW()-ROW($J$5)+1),"")</f>
        <v>0</v>
      </c>
      <c r="L240">
        <f>IFERROR(SUM(J5:J240),"")</f>
        <v>0</v>
      </c>
      <c r="M240">
        <f>IF(INDIRECT(ADDRESS($D240+2,M$2+1,,,"Instances"))="","",INDIRECT(ADDRESS($D240+2,M$2+1,,,"Instances")))</f>
        <v>0</v>
      </c>
      <c r="N240">
        <f>IFERROR(SMALL(M5:M343,ROW()-ROW($N$5)+1),"")</f>
        <v>0</v>
      </c>
      <c r="P240">
        <f>IFERROR(SUM(N5:N240),"")</f>
        <v>0</v>
      </c>
      <c r="Q240">
        <f>IF(INDIRECT(ADDRESS($D240+2,Q$2+1,,,"Instances"))="","",INDIRECT(ADDRESS($D240+2,Q$2+1,,,"Instances")))</f>
        <v>0</v>
      </c>
      <c r="R240">
        <f>IFERROR(SMALL(Q5:Q343,ROW()-ROW($R$5)+1),"")</f>
        <v>0</v>
      </c>
      <c r="T240">
        <f>IFERROR(SUM(R5:R240),"")</f>
        <v>0</v>
      </c>
      <c r="U240">
        <f>IF(INDIRECT(ADDRESS($D240+2,U$2+1,,,"Instances"))="","",INDIRECT(ADDRESS($D240+2,U$2+1,,,"Instances")))</f>
        <v>0</v>
      </c>
      <c r="V240">
        <f>IFERROR(SMALL(U5:U343,ROW()-ROW($V$5)+1),"")</f>
        <v>0</v>
      </c>
      <c r="X240">
        <f>IFERROR(SUM(V5:V240),"")</f>
        <v>0</v>
      </c>
      <c r="Y240">
        <f>IF(INDIRECT(ADDRESS($D240+2,Y$2+1,,,"Instances"))="","",INDIRECT(ADDRESS($D240+2,Y$2+1,,,"Instances")))</f>
        <v>0</v>
      </c>
      <c r="Z240">
        <f>IFERROR(SMALL(Y5:Y343,ROW()-ROW($Z$5)+1),"")</f>
        <v>0</v>
      </c>
      <c r="AB240">
        <f>IFERROR(SUM(Z5:Z240),"")</f>
        <v>0</v>
      </c>
      <c r="AC240">
        <f>IF(INDIRECT(ADDRESS($D240+2,AC$2+1,,,"Instances"))="","",INDIRECT(ADDRESS($D240+2,AC$2+1,,,"Instances")))</f>
        <v>0</v>
      </c>
      <c r="AD240">
        <f>IFERROR(SMALL(AC5:AC343,ROW()-ROW($AD$5)+1),"")</f>
        <v>0</v>
      </c>
      <c r="AF240">
        <f>IFERROR(SUM(AD5:AD240),"")</f>
        <v>0</v>
      </c>
      <c r="AG240">
        <f>IF(INDIRECT(ADDRESS($D240+2,AG$2+1,,,"Instances"))="","",INDIRECT(ADDRESS($D240+2,AG$2+1,,,"Instances")))</f>
        <v>0</v>
      </c>
      <c r="AH240">
        <f>IFERROR(SMALL(AG5:AG343,ROW()-ROW($AH$5)+1),"")</f>
        <v>0</v>
      </c>
      <c r="AJ240">
        <f>IFERROR(SUM(AH5:AH240),"")</f>
        <v>0</v>
      </c>
      <c r="AL240">
        <v>236</v>
      </c>
      <c r="AM240" cm="1">
        <f t="array" ref="AM240">_xlfn.SWITCH(Charts!$B$3,"average", AVERAGE(INDIRECT(ADDRESS(235+3,AM$2+1,,,"Instances") &amp; ":" &amp; ADDRESS(235+3,AM$2+1))),"median", MEDIAN(INDIRECT(ADDRESS(235+3,AM$2+1,,,"Instances") &amp; ":" &amp; ADDRESS(235+3,AM$2+1))),"min", MIN(INDIRECT(ADDRESS(235+3,AM$2+1,,,"Instances") &amp; ":" &amp; ADDRESS(235+3,AM$2+1))),"max", MAX(INDIRECT(ADDRESS(235+3,AM$2+1,,,"Instances") &amp; ":" &amp; ADDRESS(235+3,AM$2+1))),"diff", MAX(INDIRECT(ADDRESS(235+3,AM$2+1,,,"Instances") &amp; ":" &amp; ADDRESS(235+3,AM$2+1)))-MIN(INDIRECT(ADDRESS(235+3,AM$2+1,,,"Instances") &amp; ":" &amp; ADDRESS(235+3,AM$2+1))))</f>
        <v>0</v>
      </c>
      <c r="AN240">
        <f>IFERROR(SMALL(AM5:AM343,ROW()-ROW($AN$5)+1),"")</f>
        <v>0</v>
      </c>
      <c r="AP240">
        <f>IFERROR(SUM(AN5:AN240),"")</f>
        <v>0</v>
      </c>
      <c r="AQ240" cm="1">
        <f t="array" ref="AQ240">_xlfn.SWITCH(Charts!$B$3,"average", AVERAGE(INDIRECT(ADDRESS(235+3,AQ$2+1,,,"Instances") &amp; ":" &amp; ADDRESS(235+3,AQ$2+1))),"median", MEDIAN(INDIRECT(ADDRESS(235+3,AQ$2+1,,,"Instances") &amp; ":" &amp; ADDRESS(235+3,AQ$2+1))),"min", MIN(INDIRECT(ADDRESS(235+3,AQ$2+1,,,"Instances") &amp; ":" &amp; ADDRESS(235+3,AQ$2+1))),"max", MAX(INDIRECT(ADDRESS(235+3,AQ$2+1,,,"Instances") &amp; ":" &amp; ADDRESS(235+3,AQ$2+1))),"diff", MAX(INDIRECT(ADDRESS(235+3,AQ$2+1,,,"Instances") &amp; ":" &amp; ADDRESS(235+3,AQ$2+1)))-MIN(INDIRECT(ADDRESS(235+3,AQ$2+1,,,"Instances") &amp; ":" &amp; ADDRESS(235+3,AQ$2+1))))</f>
        <v>0</v>
      </c>
      <c r="AR240">
        <f>IFERROR(SMALL(AQ5:AQ343,ROW()-ROW($AR$5)+1),"")</f>
        <v>0</v>
      </c>
      <c r="AT240">
        <f>IFERROR(SUM(AR5:AR240),"")</f>
        <v>0</v>
      </c>
      <c r="AU240" cm="1">
        <f t="array" ref="AU240">_xlfn.SWITCH(Charts!$B$3,"average", AVERAGE(INDIRECT(ADDRESS(235+3,AU$2+1,,,"Instances") &amp; ":" &amp; ADDRESS(235+3,AU$2+1))),"median", MEDIAN(INDIRECT(ADDRESS(235+3,AU$2+1,,,"Instances") &amp; ":" &amp; ADDRESS(235+3,AU$2+1))),"min", MIN(INDIRECT(ADDRESS(235+3,AU$2+1,,,"Instances") &amp; ":" &amp; ADDRESS(235+3,AU$2+1))),"max", MAX(INDIRECT(ADDRESS(235+3,AU$2+1,,,"Instances") &amp; ":" &amp; ADDRESS(235+3,AU$2+1))),"diff", MAX(INDIRECT(ADDRESS(235+3,AU$2+1,,,"Instances") &amp; ":" &amp; ADDRESS(235+3,AU$2+1)))-MIN(INDIRECT(ADDRESS(235+3,AU$2+1,,,"Instances") &amp; ":" &amp; ADDRESS(235+3,AU$2+1))))</f>
        <v>0</v>
      </c>
      <c r="AV240">
        <f>IFERROR(SMALL(AU5:AU343,ROW()-ROW($AV$5)+1),"")</f>
        <v>0</v>
      </c>
      <c r="AX240">
        <f>IFERROR(SUM(AV5:AV240),"")</f>
        <v>0</v>
      </c>
      <c r="AY240" cm="1">
        <f t="array" ref="AY240">_xlfn.SWITCH(Charts!$B$3,"average", AVERAGE(INDIRECT(ADDRESS(235+3,AY$2+1,,,"Instances") &amp; ":" &amp; ADDRESS(235+3,AY$2+1))),"median", MEDIAN(INDIRECT(ADDRESS(235+3,AY$2+1,,,"Instances") &amp; ":" &amp; ADDRESS(235+3,AY$2+1))),"min", MIN(INDIRECT(ADDRESS(235+3,AY$2+1,,,"Instances") &amp; ":" &amp; ADDRESS(235+3,AY$2+1))),"max", MAX(INDIRECT(ADDRESS(235+3,AY$2+1,,,"Instances") &amp; ":" &amp; ADDRESS(235+3,AY$2+1))),"diff", MAX(INDIRECT(ADDRESS(235+3,AY$2+1,,,"Instances") &amp; ":" &amp; ADDRESS(235+3,AY$2+1)))-MIN(INDIRECT(ADDRESS(235+3,AY$2+1,,,"Instances") &amp; ":" &amp; ADDRESS(235+3,AY$2+1))))</f>
        <v>0</v>
      </c>
      <c r="AZ240">
        <f>IFERROR(SMALL(AY5:AY343,ROW()-ROW($AZ$5)+1),"")</f>
        <v>0</v>
      </c>
      <c r="BB240">
        <f>IFERROR(SUM(AZ5:AZ240),"")</f>
        <v>0</v>
      </c>
      <c r="BC240" cm="1">
        <f t="array" ref="BC240">_xlfn.SWITCH(Charts!$B$3,"average", AVERAGE(INDIRECT(ADDRESS(235+3,BC$2+1,,,"Instances") &amp; ":" &amp; ADDRESS(235+3,BC$2+1))),"median", MEDIAN(INDIRECT(ADDRESS(235+3,BC$2+1,,,"Instances") &amp; ":" &amp; ADDRESS(235+3,BC$2+1))),"min", MIN(INDIRECT(ADDRESS(235+3,BC$2+1,,,"Instances") &amp; ":" &amp; ADDRESS(235+3,BC$2+1))),"max", MAX(INDIRECT(ADDRESS(235+3,BC$2+1,,,"Instances") &amp; ":" &amp; ADDRESS(235+3,BC$2+1))),"diff", MAX(INDIRECT(ADDRESS(235+3,BC$2+1,,,"Instances") &amp; ":" &amp; ADDRESS(235+3,BC$2+1)))-MIN(INDIRECT(ADDRESS(235+3,BC$2+1,,,"Instances") &amp; ":" &amp; ADDRESS(235+3,BC$2+1))))</f>
        <v>0</v>
      </c>
      <c r="BD240">
        <f>IFERROR(SMALL(BC5:BC343,ROW()-ROW($BD$5)+1),"")</f>
        <v>0</v>
      </c>
      <c r="BF240">
        <f>IFERROR(SUM(BD5:BD240),"")</f>
        <v>0</v>
      </c>
      <c r="BG240" cm="1">
        <f t="array" ref="BG240">_xlfn.SWITCH(Charts!$B$3,"average", AVERAGE(INDIRECT(ADDRESS(235+3,BG$2+1,,,"Instances") &amp; ":" &amp; ADDRESS(235+3,BG$2+1))),"median", MEDIAN(INDIRECT(ADDRESS(235+3,BG$2+1,,,"Instances") &amp; ":" &amp; ADDRESS(235+3,BG$2+1))),"min", MIN(INDIRECT(ADDRESS(235+3,BG$2+1,,,"Instances") &amp; ":" &amp; ADDRESS(235+3,BG$2+1))),"max", MAX(INDIRECT(ADDRESS(235+3,BG$2+1,,,"Instances") &amp; ":" &amp; ADDRESS(235+3,BG$2+1))),"diff", MAX(INDIRECT(ADDRESS(235+3,BG$2+1,,,"Instances") &amp; ":" &amp; ADDRESS(235+3,BG$2+1)))-MIN(INDIRECT(ADDRESS(235+3,BG$2+1,,,"Instances") &amp; ":" &amp; ADDRESS(235+3,BG$2+1))))</f>
        <v>0</v>
      </c>
      <c r="BH240">
        <f>IFERROR(SMALL(BG5:BG343,ROW()-ROW($BH$5)+1),"")</f>
        <v>0</v>
      </c>
      <c r="BJ240">
        <f>IFERROR(SUM(BH5:BH240),"")</f>
        <v>0</v>
      </c>
      <c r="BK240" cm="1">
        <f t="array" ref="BK240">_xlfn.SWITCH(Charts!$B$3,"average", AVERAGE(INDIRECT(ADDRESS(235+3,BK$2+1,,,"Instances") &amp; ":" &amp; ADDRESS(235+3,BK$2+1))),"median", MEDIAN(INDIRECT(ADDRESS(235+3,BK$2+1,,,"Instances") &amp; ":" &amp; ADDRESS(235+3,BK$2+1))),"min", MIN(INDIRECT(ADDRESS(235+3,BK$2+1,,,"Instances") &amp; ":" &amp; ADDRESS(235+3,BK$2+1))),"max", MAX(INDIRECT(ADDRESS(235+3,BK$2+1,,,"Instances") &amp; ":" &amp; ADDRESS(235+3,BK$2+1))),"diff", MAX(INDIRECT(ADDRESS(235+3,BK$2+1,,,"Instances") &amp; ":" &amp; ADDRESS(235+3,BK$2+1)))-MIN(INDIRECT(ADDRESS(235+3,BK$2+1,,,"Instances") &amp; ":" &amp; ADDRESS(235+3,BK$2+1))))</f>
        <v>0</v>
      </c>
      <c r="BL240">
        <f>IFERROR(SMALL(BK5:BK343,ROW()-ROW($BL$5)+1),"")</f>
        <v>0</v>
      </c>
      <c r="BN240">
        <f>IFERROR(SUM(BL5:BL240),"")</f>
        <v>0</v>
      </c>
      <c r="BO240" cm="1">
        <f t="array" ref="BO240">_xlfn.SWITCH(Charts!$B$3,"average", AVERAGE(INDIRECT(ADDRESS(235+3,BO$2+1,,,"Instances") &amp; ":" &amp; ADDRESS(235+3,BO$2+1))),"median", MEDIAN(INDIRECT(ADDRESS(235+3,BO$2+1,,,"Instances") &amp; ":" &amp; ADDRESS(235+3,BO$2+1))),"min", MIN(INDIRECT(ADDRESS(235+3,BO$2+1,,,"Instances") &amp; ":" &amp; ADDRESS(235+3,BO$2+1))),"max", MAX(INDIRECT(ADDRESS(235+3,BO$2+1,,,"Instances") &amp; ":" &amp; ADDRESS(235+3,BO$2+1))),"diff", MAX(INDIRECT(ADDRESS(235+3,BO$2+1,,,"Instances") &amp; ":" &amp; ADDRESS(235+3,BO$2+1)))-MIN(INDIRECT(ADDRESS(235+3,BO$2+1,,,"Instances") &amp; ":" &amp; ADDRESS(235+3,BO$2+1))))</f>
        <v>0</v>
      </c>
      <c r="BP240">
        <f>IFERROR(SMALL(BO5:BO343,ROW()-ROW($BP$5)+1),"")</f>
        <v>0</v>
      </c>
      <c r="BR240">
        <f>IFERROR(SUM(BP5:BP240),"")</f>
        <v>0</v>
      </c>
      <c r="BU240">
        <f>IF(Charts!$B$3="none",E1942,IF(AM1942="",NA(),AM1942))</f>
        <v>0</v>
      </c>
      <c r="BV240">
        <f>IF(Charts!$B$3="none",F1942,IF(AN1942="",NA(),AN1942))</f>
        <v>0</v>
      </c>
      <c r="BW240">
        <f>IF(Charts!$B$3="none",G1942,IF(AO1942="",NA(),AO1942))</f>
        <v>0</v>
      </c>
      <c r="BX240">
        <f>IF(Charts!$B$3="none",H1942,IF(AP1942="",NA(),AP1942))</f>
        <v>0</v>
      </c>
      <c r="BY240">
        <f>IF(Charts!$B$3="none",I1942,IF(AQ1942="",NA(),AQ1942))</f>
        <v>0</v>
      </c>
      <c r="BZ240">
        <f>IF(Charts!$B$3="none",J1942,IF(AR1942="",NA(),AR1942))</f>
        <v>0</v>
      </c>
      <c r="CA240">
        <f>IF(Charts!$B$3="none",K1942,IF(AS1942="",NA(),AS1942))</f>
        <v>0</v>
      </c>
      <c r="CB240">
        <f>IF(Charts!$B$3="none",L1942,IF(AT1942="",NA(),AT1942))</f>
        <v>0</v>
      </c>
      <c r="CC240">
        <f>IF(Charts!$B$3="none",M1942,IF(AU1942="",NA(),AU1942))</f>
        <v>0</v>
      </c>
      <c r="CD240">
        <f>IF(Charts!$B$3="none",N1942,IF(AV1942="",NA(),AV1942))</f>
        <v>0</v>
      </c>
      <c r="CE240">
        <f>IF(Charts!$B$3="none",O1942,IF(AW1942="",NA(),AW1942))</f>
        <v>0</v>
      </c>
      <c r="CF240">
        <f>IF(Charts!$B$3="none",P1942,IF(AX1942="",NA(),AX1942))</f>
        <v>0</v>
      </c>
      <c r="CG240">
        <f>IF(Charts!$B$3="none",Q1942,IF(AY1942="",NA(),AY1942))</f>
        <v>0</v>
      </c>
      <c r="CH240">
        <f>IF(Charts!$B$3="none",R1942,IF(AZ1942="",NA(),AZ1942))</f>
        <v>0</v>
      </c>
      <c r="CI240">
        <f>IF(Charts!$B$3="none",S1942,IF(BA1942="",NA(),BA1942))</f>
        <v>0</v>
      </c>
      <c r="CJ240">
        <f>IF(Charts!$B$3="none",T1942,IF(BB1942="",NA(),BB1942))</f>
        <v>0</v>
      </c>
      <c r="CK240">
        <f>IF(Charts!$B$3="none",U1942,IF(BC1942="",NA(),BC1942))</f>
        <v>0</v>
      </c>
      <c r="CL240">
        <f>IF(Charts!$B$3="none",V1942,IF(BD1942="",NA(),BD1942))</f>
        <v>0</v>
      </c>
      <c r="CM240">
        <f>IF(Charts!$B$3="none",W1942,IF(BE1942="",NA(),BE1942))</f>
        <v>0</v>
      </c>
      <c r="CN240">
        <f>IF(Charts!$B$3="none",X1942,IF(BF1942="",NA(),BF1942))</f>
        <v>0</v>
      </c>
      <c r="CO240">
        <f>IF(Charts!$B$3="none",Y1942,IF(BG1942="",NA(),BG1942))</f>
        <v>0</v>
      </c>
      <c r="CP240">
        <f>IF(Charts!$B$3="none",Z1942,IF(BH1942="",NA(),BH1942))</f>
        <v>0</v>
      </c>
      <c r="CQ240">
        <f>IF(Charts!$B$3="none",AA1942,IF(BI1942="",NA(),BI1942))</f>
        <v>0</v>
      </c>
      <c r="CR240">
        <f>IF(Charts!$B$3="none",AB1942,IF(BJ1942="",NA(),BJ1942))</f>
        <v>0</v>
      </c>
      <c r="CS240">
        <f>IF(Charts!$B$3="none",AC1942,IF(BK1942="",NA(),BK1942))</f>
        <v>0</v>
      </c>
      <c r="CT240">
        <f>IF(Charts!$B$3="none",AD1942,IF(BL1942="",NA(),BL1942))</f>
        <v>0</v>
      </c>
      <c r="CU240">
        <f>IF(Charts!$B$3="none",AE1942,IF(BM1942="",NA(),BM1942))</f>
        <v>0</v>
      </c>
      <c r="CV240">
        <f>IF(Charts!$B$3="none",AF1942,IF(BN1942="",NA(),BN1942))</f>
        <v>0</v>
      </c>
      <c r="CW240">
        <f>IF(Charts!$B$3="none",AG1942,IF(BO1942="",NA(),BO1942))</f>
        <v>0</v>
      </c>
      <c r="CX240">
        <f>IF(Charts!$B$3="none",AH1942,IF(BP1942="",NA(),BP1942))</f>
        <v>0</v>
      </c>
      <c r="CY240">
        <f>IF(Charts!$B$3="none",AI1942,IF(BQ1942="",NA(),BQ1942))</f>
        <v>0</v>
      </c>
      <c r="CZ240">
        <f>IF(Charts!$B$3="none",AJ1942,IF(BR1942="",NA(),BR1942))</f>
        <v>0</v>
      </c>
    </row>
    <row r="241" spans="4:104">
      <c r="D241">
        <v>237</v>
      </c>
      <c r="E241">
        <f>IF(INDIRECT(ADDRESS($D241+2,E$2+1,,,"Instances"))="","",INDIRECT(ADDRESS($D241+2,E$2+1,,,"Instances")))</f>
        <v>0</v>
      </c>
      <c r="F241">
        <f>IFERROR(SMALL(E5:E343,ROW()-ROW($F$5)+1),"")</f>
        <v>0</v>
      </c>
      <c r="H241">
        <f>IFERROR(SUM(F5:F241),"")</f>
        <v>0</v>
      </c>
      <c r="I241">
        <f>IF(INDIRECT(ADDRESS($D241+2,I$2+1,,,"Instances"))="","",INDIRECT(ADDRESS($D241+2,I$2+1,,,"Instances")))</f>
        <v>0</v>
      </c>
      <c r="J241">
        <f>IFERROR(SMALL(I5:I343,ROW()-ROW($J$5)+1),"")</f>
        <v>0</v>
      </c>
      <c r="L241">
        <f>IFERROR(SUM(J5:J241),"")</f>
        <v>0</v>
      </c>
      <c r="M241">
        <f>IF(INDIRECT(ADDRESS($D241+2,M$2+1,,,"Instances"))="","",INDIRECT(ADDRESS($D241+2,M$2+1,,,"Instances")))</f>
        <v>0</v>
      </c>
      <c r="N241">
        <f>IFERROR(SMALL(M5:M343,ROW()-ROW($N$5)+1),"")</f>
        <v>0</v>
      </c>
      <c r="P241">
        <f>IFERROR(SUM(N5:N241),"")</f>
        <v>0</v>
      </c>
      <c r="Q241">
        <f>IF(INDIRECT(ADDRESS($D241+2,Q$2+1,,,"Instances"))="","",INDIRECT(ADDRESS($D241+2,Q$2+1,,,"Instances")))</f>
        <v>0</v>
      </c>
      <c r="R241">
        <f>IFERROR(SMALL(Q5:Q343,ROW()-ROW($R$5)+1),"")</f>
        <v>0</v>
      </c>
      <c r="T241">
        <f>IFERROR(SUM(R5:R241),"")</f>
        <v>0</v>
      </c>
      <c r="U241">
        <f>IF(INDIRECT(ADDRESS($D241+2,U$2+1,,,"Instances"))="","",INDIRECT(ADDRESS($D241+2,U$2+1,,,"Instances")))</f>
        <v>0</v>
      </c>
      <c r="V241">
        <f>IFERROR(SMALL(U5:U343,ROW()-ROW($V$5)+1),"")</f>
        <v>0</v>
      </c>
      <c r="X241">
        <f>IFERROR(SUM(V5:V241),"")</f>
        <v>0</v>
      </c>
      <c r="Y241">
        <f>IF(INDIRECT(ADDRESS($D241+2,Y$2+1,,,"Instances"))="","",INDIRECT(ADDRESS($D241+2,Y$2+1,,,"Instances")))</f>
        <v>0</v>
      </c>
      <c r="Z241">
        <f>IFERROR(SMALL(Y5:Y343,ROW()-ROW($Z$5)+1),"")</f>
        <v>0</v>
      </c>
      <c r="AB241">
        <f>IFERROR(SUM(Z5:Z241),"")</f>
        <v>0</v>
      </c>
      <c r="AC241">
        <f>IF(INDIRECT(ADDRESS($D241+2,AC$2+1,,,"Instances"))="","",INDIRECT(ADDRESS($D241+2,AC$2+1,,,"Instances")))</f>
        <v>0</v>
      </c>
      <c r="AD241">
        <f>IFERROR(SMALL(AC5:AC343,ROW()-ROW($AD$5)+1),"")</f>
        <v>0</v>
      </c>
      <c r="AF241">
        <f>IFERROR(SUM(AD5:AD241),"")</f>
        <v>0</v>
      </c>
      <c r="AG241">
        <f>IF(INDIRECT(ADDRESS($D241+2,AG$2+1,,,"Instances"))="","",INDIRECT(ADDRESS($D241+2,AG$2+1,,,"Instances")))</f>
        <v>0</v>
      </c>
      <c r="AH241">
        <f>IFERROR(SMALL(AG5:AG343,ROW()-ROW($AH$5)+1),"")</f>
        <v>0</v>
      </c>
      <c r="AJ241">
        <f>IFERROR(SUM(AH5:AH241),"")</f>
        <v>0</v>
      </c>
      <c r="AL241">
        <v>237</v>
      </c>
      <c r="AM241" cm="1">
        <f t="array" ref="AM241">_xlfn.SWITCH(Charts!$B$3,"average", AVERAGE(INDIRECT(ADDRESS(236+3,AM$2+1,,,"Instances") &amp; ":" &amp; ADDRESS(236+3,AM$2+1))),"median", MEDIAN(INDIRECT(ADDRESS(236+3,AM$2+1,,,"Instances") &amp; ":" &amp; ADDRESS(236+3,AM$2+1))),"min", MIN(INDIRECT(ADDRESS(236+3,AM$2+1,,,"Instances") &amp; ":" &amp; ADDRESS(236+3,AM$2+1))),"max", MAX(INDIRECT(ADDRESS(236+3,AM$2+1,,,"Instances") &amp; ":" &amp; ADDRESS(236+3,AM$2+1))),"diff", MAX(INDIRECT(ADDRESS(236+3,AM$2+1,,,"Instances") &amp; ":" &amp; ADDRESS(236+3,AM$2+1)))-MIN(INDIRECT(ADDRESS(236+3,AM$2+1,,,"Instances") &amp; ":" &amp; ADDRESS(236+3,AM$2+1))))</f>
        <v>0</v>
      </c>
      <c r="AN241">
        <f>IFERROR(SMALL(AM5:AM343,ROW()-ROW($AN$5)+1),"")</f>
        <v>0</v>
      </c>
      <c r="AP241">
        <f>IFERROR(SUM(AN5:AN241),"")</f>
        <v>0</v>
      </c>
      <c r="AQ241" cm="1">
        <f t="array" ref="AQ241">_xlfn.SWITCH(Charts!$B$3,"average", AVERAGE(INDIRECT(ADDRESS(236+3,AQ$2+1,,,"Instances") &amp; ":" &amp; ADDRESS(236+3,AQ$2+1))),"median", MEDIAN(INDIRECT(ADDRESS(236+3,AQ$2+1,,,"Instances") &amp; ":" &amp; ADDRESS(236+3,AQ$2+1))),"min", MIN(INDIRECT(ADDRESS(236+3,AQ$2+1,,,"Instances") &amp; ":" &amp; ADDRESS(236+3,AQ$2+1))),"max", MAX(INDIRECT(ADDRESS(236+3,AQ$2+1,,,"Instances") &amp; ":" &amp; ADDRESS(236+3,AQ$2+1))),"diff", MAX(INDIRECT(ADDRESS(236+3,AQ$2+1,,,"Instances") &amp; ":" &amp; ADDRESS(236+3,AQ$2+1)))-MIN(INDIRECT(ADDRESS(236+3,AQ$2+1,,,"Instances") &amp; ":" &amp; ADDRESS(236+3,AQ$2+1))))</f>
        <v>0</v>
      </c>
      <c r="AR241">
        <f>IFERROR(SMALL(AQ5:AQ343,ROW()-ROW($AR$5)+1),"")</f>
        <v>0</v>
      </c>
      <c r="AT241">
        <f>IFERROR(SUM(AR5:AR241),"")</f>
        <v>0</v>
      </c>
      <c r="AU241" cm="1">
        <f t="array" ref="AU241">_xlfn.SWITCH(Charts!$B$3,"average", AVERAGE(INDIRECT(ADDRESS(236+3,AU$2+1,,,"Instances") &amp; ":" &amp; ADDRESS(236+3,AU$2+1))),"median", MEDIAN(INDIRECT(ADDRESS(236+3,AU$2+1,,,"Instances") &amp; ":" &amp; ADDRESS(236+3,AU$2+1))),"min", MIN(INDIRECT(ADDRESS(236+3,AU$2+1,,,"Instances") &amp; ":" &amp; ADDRESS(236+3,AU$2+1))),"max", MAX(INDIRECT(ADDRESS(236+3,AU$2+1,,,"Instances") &amp; ":" &amp; ADDRESS(236+3,AU$2+1))),"diff", MAX(INDIRECT(ADDRESS(236+3,AU$2+1,,,"Instances") &amp; ":" &amp; ADDRESS(236+3,AU$2+1)))-MIN(INDIRECT(ADDRESS(236+3,AU$2+1,,,"Instances") &amp; ":" &amp; ADDRESS(236+3,AU$2+1))))</f>
        <v>0</v>
      </c>
      <c r="AV241">
        <f>IFERROR(SMALL(AU5:AU343,ROW()-ROW($AV$5)+1),"")</f>
        <v>0</v>
      </c>
      <c r="AX241">
        <f>IFERROR(SUM(AV5:AV241),"")</f>
        <v>0</v>
      </c>
      <c r="AY241" cm="1">
        <f t="array" ref="AY241">_xlfn.SWITCH(Charts!$B$3,"average", AVERAGE(INDIRECT(ADDRESS(236+3,AY$2+1,,,"Instances") &amp; ":" &amp; ADDRESS(236+3,AY$2+1))),"median", MEDIAN(INDIRECT(ADDRESS(236+3,AY$2+1,,,"Instances") &amp; ":" &amp; ADDRESS(236+3,AY$2+1))),"min", MIN(INDIRECT(ADDRESS(236+3,AY$2+1,,,"Instances") &amp; ":" &amp; ADDRESS(236+3,AY$2+1))),"max", MAX(INDIRECT(ADDRESS(236+3,AY$2+1,,,"Instances") &amp; ":" &amp; ADDRESS(236+3,AY$2+1))),"diff", MAX(INDIRECT(ADDRESS(236+3,AY$2+1,,,"Instances") &amp; ":" &amp; ADDRESS(236+3,AY$2+1)))-MIN(INDIRECT(ADDRESS(236+3,AY$2+1,,,"Instances") &amp; ":" &amp; ADDRESS(236+3,AY$2+1))))</f>
        <v>0</v>
      </c>
      <c r="AZ241">
        <f>IFERROR(SMALL(AY5:AY343,ROW()-ROW($AZ$5)+1),"")</f>
        <v>0</v>
      </c>
      <c r="BB241">
        <f>IFERROR(SUM(AZ5:AZ241),"")</f>
        <v>0</v>
      </c>
      <c r="BC241" cm="1">
        <f t="array" ref="BC241">_xlfn.SWITCH(Charts!$B$3,"average", AVERAGE(INDIRECT(ADDRESS(236+3,BC$2+1,,,"Instances") &amp; ":" &amp; ADDRESS(236+3,BC$2+1))),"median", MEDIAN(INDIRECT(ADDRESS(236+3,BC$2+1,,,"Instances") &amp; ":" &amp; ADDRESS(236+3,BC$2+1))),"min", MIN(INDIRECT(ADDRESS(236+3,BC$2+1,,,"Instances") &amp; ":" &amp; ADDRESS(236+3,BC$2+1))),"max", MAX(INDIRECT(ADDRESS(236+3,BC$2+1,,,"Instances") &amp; ":" &amp; ADDRESS(236+3,BC$2+1))),"diff", MAX(INDIRECT(ADDRESS(236+3,BC$2+1,,,"Instances") &amp; ":" &amp; ADDRESS(236+3,BC$2+1)))-MIN(INDIRECT(ADDRESS(236+3,BC$2+1,,,"Instances") &amp; ":" &amp; ADDRESS(236+3,BC$2+1))))</f>
        <v>0</v>
      </c>
      <c r="BD241">
        <f>IFERROR(SMALL(BC5:BC343,ROW()-ROW($BD$5)+1),"")</f>
        <v>0</v>
      </c>
      <c r="BF241">
        <f>IFERROR(SUM(BD5:BD241),"")</f>
        <v>0</v>
      </c>
      <c r="BG241" cm="1">
        <f t="array" ref="BG241">_xlfn.SWITCH(Charts!$B$3,"average", AVERAGE(INDIRECT(ADDRESS(236+3,BG$2+1,,,"Instances") &amp; ":" &amp; ADDRESS(236+3,BG$2+1))),"median", MEDIAN(INDIRECT(ADDRESS(236+3,BG$2+1,,,"Instances") &amp; ":" &amp; ADDRESS(236+3,BG$2+1))),"min", MIN(INDIRECT(ADDRESS(236+3,BG$2+1,,,"Instances") &amp; ":" &amp; ADDRESS(236+3,BG$2+1))),"max", MAX(INDIRECT(ADDRESS(236+3,BG$2+1,,,"Instances") &amp; ":" &amp; ADDRESS(236+3,BG$2+1))),"diff", MAX(INDIRECT(ADDRESS(236+3,BG$2+1,,,"Instances") &amp; ":" &amp; ADDRESS(236+3,BG$2+1)))-MIN(INDIRECT(ADDRESS(236+3,BG$2+1,,,"Instances") &amp; ":" &amp; ADDRESS(236+3,BG$2+1))))</f>
        <v>0</v>
      </c>
      <c r="BH241">
        <f>IFERROR(SMALL(BG5:BG343,ROW()-ROW($BH$5)+1),"")</f>
        <v>0</v>
      </c>
      <c r="BJ241">
        <f>IFERROR(SUM(BH5:BH241),"")</f>
        <v>0</v>
      </c>
      <c r="BK241" cm="1">
        <f t="array" ref="BK241">_xlfn.SWITCH(Charts!$B$3,"average", AVERAGE(INDIRECT(ADDRESS(236+3,BK$2+1,,,"Instances") &amp; ":" &amp; ADDRESS(236+3,BK$2+1))),"median", MEDIAN(INDIRECT(ADDRESS(236+3,BK$2+1,,,"Instances") &amp; ":" &amp; ADDRESS(236+3,BK$2+1))),"min", MIN(INDIRECT(ADDRESS(236+3,BK$2+1,,,"Instances") &amp; ":" &amp; ADDRESS(236+3,BK$2+1))),"max", MAX(INDIRECT(ADDRESS(236+3,BK$2+1,,,"Instances") &amp; ":" &amp; ADDRESS(236+3,BK$2+1))),"diff", MAX(INDIRECT(ADDRESS(236+3,BK$2+1,,,"Instances") &amp; ":" &amp; ADDRESS(236+3,BK$2+1)))-MIN(INDIRECT(ADDRESS(236+3,BK$2+1,,,"Instances") &amp; ":" &amp; ADDRESS(236+3,BK$2+1))))</f>
        <v>0</v>
      </c>
      <c r="BL241">
        <f>IFERROR(SMALL(BK5:BK343,ROW()-ROW($BL$5)+1),"")</f>
        <v>0</v>
      </c>
      <c r="BN241">
        <f>IFERROR(SUM(BL5:BL241),"")</f>
        <v>0</v>
      </c>
      <c r="BO241" cm="1">
        <f t="array" ref="BO241">_xlfn.SWITCH(Charts!$B$3,"average", AVERAGE(INDIRECT(ADDRESS(236+3,BO$2+1,,,"Instances") &amp; ":" &amp; ADDRESS(236+3,BO$2+1))),"median", MEDIAN(INDIRECT(ADDRESS(236+3,BO$2+1,,,"Instances") &amp; ":" &amp; ADDRESS(236+3,BO$2+1))),"min", MIN(INDIRECT(ADDRESS(236+3,BO$2+1,,,"Instances") &amp; ":" &amp; ADDRESS(236+3,BO$2+1))),"max", MAX(INDIRECT(ADDRESS(236+3,BO$2+1,,,"Instances") &amp; ":" &amp; ADDRESS(236+3,BO$2+1))),"diff", MAX(INDIRECT(ADDRESS(236+3,BO$2+1,,,"Instances") &amp; ":" &amp; ADDRESS(236+3,BO$2+1)))-MIN(INDIRECT(ADDRESS(236+3,BO$2+1,,,"Instances") &amp; ":" &amp; ADDRESS(236+3,BO$2+1))))</f>
        <v>0</v>
      </c>
      <c r="BP241">
        <f>IFERROR(SMALL(BO5:BO343,ROW()-ROW($BP$5)+1),"")</f>
        <v>0</v>
      </c>
      <c r="BR241">
        <f>IFERROR(SUM(BP5:BP241),"")</f>
        <v>0</v>
      </c>
      <c r="BU241">
        <f>IF(Charts!$B$3="none",E1943,IF(AM1943="",NA(),AM1943))</f>
        <v>0</v>
      </c>
      <c r="BV241">
        <f>IF(Charts!$B$3="none",F1943,IF(AN1943="",NA(),AN1943))</f>
        <v>0</v>
      </c>
      <c r="BW241">
        <f>IF(Charts!$B$3="none",G1943,IF(AO1943="",NA(),AO1943))</f>
        <v>0</v>
      </c>
      <c r="BX241">
        <f>IF(Charts!$B$3="none",H1943,IF(AP1943="",NA(),AP1943))</f>
        <v>0</v>
      </c>
      <c r="BY241">
        <f>IF(Charts!$B$3="none",I1943,IF(AQ1943="",NA(),AQ1943))</f>
        <v>0</v>
      </c>
      <c r="BZ241">
        <f>IF(Charts!$B$3="none",J1943,IF(AR1943="",NA(),AR1943))</f>
        <v>0</v>
      </c>
      <c r="CA241">
        <f>IF(Charts!$B$3="none",K1943,IF(AS1943="",NA(),AS1943))</f>
        <v>0</v>
      </c>
      <c r="CB241">
        <f>IF(Charts!$B$3="none",L1943,IF(AT1943="",NA(),AT1943))</f>
        <v>0</v>
      </c>
      <c r="CC241">
        <f>IF(Charts!$B$3="none",M1943,IF(AU1943="",NA(),AU1943))</f>
        <v>0</v>
      </c>
      <c r="CD241">
        <f>IF(Charts!$B$3="none",N1943,IF(AV1943="",NA(),AV1943))</f>
        <v>0</v>
      </c>
      <c r="CE241">
        <f>IF(Charts!$B$3="none",O1943,IF(AW1943="",NA(),AW1943))</f>
        <v>0</v>
      </c>
      <c r="CF241">
        <f>IF(Charts!$B$3="none",P1943,IF(AX1943="",NA(),AX1943))</f>
        <v>0</v>
      </c>
      <c r="CG241">
        <f>IF(Charts!$B$3="none",Q1943,IF(AY1943="",NA(),AY1943))</f>
        <v>0</v>
      </c>
      <c r="CH241">
        <f>IF(Charts!$B$3="none",R1943,IF(AZ1943="",NA(),AZ1943))</f>
        <v>0</v>
      </c>
      <c r="CI241">
        <f>IF(Charts!$B$3="none",S1943,IF(BA1943="",NA(),BA1943))</f>
        <v>0</v>
      </c>
      <c r="CJ241">
        <f>IF(Charts!$B$3="none",T1943,IF(BB1943="",NA(),BB1943))</f>
        <v>0</v>
      </c>
      <c r="CK241">
        <f>IF(Charts!$B$3="none",U1943,IF(BC1943="",NA(),BC1943))</f>
        <v>0</v>
      </c>
      <c r="CL241">
        <f>IF(Charts!$B$3="none",V1943,IF(BD1943="",NA(),BD1943))</f>
        <v>0</v>
      </c>
      <c r="CM241">
        <f>IF(Charts!$B$3="none",W1943,IF(BE1943="",NA(),BE1943))</f>
        <v>0</v>
      </c>
      <c r="CN241">
        <f>IF(Charts!$B$3="none",X1943,IF(BF1943="",NA(),BF1943))</f>
        <v>0</v>
      </c>
      <c r="CO241">
        <f>IF(Charts!$B$3="none",Y1943,IF(BG1943="",NA(),BG1943))</f>
        <v>0</v>
      </c>
      <c r="CP241">
        <f>IF(Charts!$B$3="none",Z1943,IF(BH1943="",NA(),BH1943))</f>
        <v>0</v>
      </c>
      <c r="CQ241">
        <f>IF(Charts!$B$3="none",AA1943,IF(BI1943="",NA(),BI1943))</f>
        <v>0</v>
      </c>
      <c r="CR241">
        <f>IF(Charts!$B$3="none",AB1943,IF(BJ1943="",NA(),BJ1943))</f>
        <v>0</v>
      </c>
      <c r="CS241">
        <f>IF(Charts!$B$3="none",AC1943,IF(BK1943="",NA(),BK1943))</f>
        <v>0</v>
      </c>
      <c r="CT241">
        <f>IF(Charts!$B$3="none",AD1943,IF(BL1943="",NA(),BL1943))</f>
        <v>0</v>
      </c>
      <c r="CU241">
        <f>IF(Charts!$B$3="none",AE1943,IF(BM1943="",NA(),BM1943))</f>
        <v>0</v>
      </c>
      <c r="CV241">
        <f>IF(Charts!$B$3="none",AF1943,IF(BN1943="",NA(),BN1943))</f>
        <v>0</v>
      </c>
      <c r="CW241">
        <f>IF(Charts!$B$3="none",AG1943,IF(BO1943="",NA(),BO1943))</f>
        <v>0</v>
      </c>
      <c r="CX241">
        <f>IF(Charts!$B$3="none",AH1943,IF(BP1943="",NA(),BP1943))</f>
        <v>0</v>
      </c>
      <c r="CY241">
        <f>IF(Charts!$B$3="none",AI1943,IF(BQ1943="",NA(),BQ1943))</f>
        <v>0</v>
      </c>
      <c r="CZ241">
        <f>IF(Charts!$B$3="none",AJ1943,IF(BR1943="",NA(),BR1943))</f>
        <v>0</v>
      </c>
    </row>
    <row r="242" spans="4:104">
      <c r="D242">
        <v>238</v>
      </c>
      <c r="E242">
        <f>IF(INDIRECT(ADDRESS($D242+2,E$2+1,,,"Instances"))="","",INDIRECT(ADDRESS($D242+2,E$2+1,,,"Instances")))</f>
        <v>0</v>
      </c>
      <c r="F242">
        <f>IFERROR(SMALL(E5:E343,ROW()-ROW($F$5)+1),"")</f>
        <v>0</v>
      </c>
      <c r="H242">
        <f>IFERROR(SUM(F5:F242),"")</f>
        <v>0</v>
      </c>
      <c r="I242">
        <f>IF(INDIRECT(ADDRESS($D242+2,I$2+1,,,"Instances"))="","",INDIRECT(ADDRESS($D242+2,I$2+1,,,"Instances")))</f>
        <v>0</v>
      </c>
      <c r="J242">
        <f>IFERROR(SMALL(I5:I343,ROW()-ROW($J$5)+1),"")</f>
        <v>0</v>
      </c>
      <c r="L242">
        <f>IFERROR(SUM(J5:J242),"")</f>
        <v>0</v>
      </c>
      <c r="M242">
        <f>IF(INDIRECT(ADDRESS($D242+2,M$2+1,,,"Instances"))="","",INDIRECT(ADDRESS($D242+2,M$2+1,,,"Instances")))</f>
        <v>0</v>
      </c>
      <c r="N242">
        <f>IFERROR(SMALL(M5:M343,ROW()-ROW($N$5)+1),"")</f>
        <v>0</v>
      </c>
      <c r="P242">
        <f>IFERROR(SUM(N5:N242),"")</f>
        <v>0</v>
      </c>
      <c r="Q242">
        <f>IF(INDIRECT(ADDRESS($D242+2,Q$2+1,,,"Instances"))="","",INDIRECT(ADDRESS($D242+2,Q$2+1,,,"Instances")))</f>
        <v>0</v>
      </c>
      <c r="R242">
        <f>IFERROR(SMALL(Q5:Q343,ROW()-ROW($R$5)+1),"")</f>
        <v>0</v>
      </c>
      <c r="T242">
        <f>IFERROR(SUM(R5:R242),"")</f>
        <v>0</v>
      </c>
      <c r="U242">
        <f>IF(INDIRECT(ADDRESS($D242+2,U$2+1,,,"Instances"))="","",INDIRECT(ADDRESS($D242+2,U$2+1,,,"Instances")))</f>
        <v>0</v>
      </c>
      <c r="V242">
        <f>IFERROR(SMALL(U5:U343,ROW()-ROW($V$5)+1),"")</f>
        <v>0</v>
      </c>
      <c r="X242">
        <f>IFERROR(SUM(V5:V242),"")</f>
        <v>0</v>
      </c>
      <c r="Y242">
        <f>IF(INDIRECT(ADDRESS($D242+2,Y$2+1,,,"Instances"))="","",INDIRECT(ADDRESS($D242+2,Y$2+1,,,"Instances")))</f>
        <v>0</v>
      </c>
      <c r="Z242">
        <f>IFERROR(SMALL(Y5:Y343,ROW()-ROW($Z$5)+1),"")</f>
        <v>0</v>
      </c>
      <c r="AB242">
        <f>IFERROR(SUM(Z5:Z242),"")</f>
        <v>0</v>
      </c>
      <c r="AC242">
        <f>IF(INDIRECT(ADDRESS($D242+2,AC$2+1,,,"Instances"))="","",INDIRECT(ADDRESS($D242+2,AC$2+1,,,"Instances")))</f>
        <v>0</v>
      </c>
      <c r="AD242">
        <f>IFERROR(SMALL(AC5:AC343,ROW()-ROW($AD$5)+1),"")</f>
        <v>0</v>
      </c>
      <c r="AF242">
        <f>IFERROR(SUM(AD5:AD242),"")</f>
        <v>0</v>
      </c>
      <c r="AG242">
        <f>IF(INDIRECT(ADDRESS($D242+2,AG$2+1,,,"Instances"))="","",INDIRECT(ADDRESS($D242+2,AG$2+1,,,"Instances")))</f>
        <v>0</v>
      </c>
      <c r="AH242">
        <f>IFERROR(SMALL(AG5:AG343,ROW()-ROW($AH$5)+1),"")</f>
        <v>0</v>
      </c>
      <c r="AJ242">
        <f>IFERROR(SUM(AH5:AH242),"")</f>
        <v>0</v>
      </c>
      <c r="AL242">
        <v>238</v>
      </c>
      <c r="AM242" cm="1">
        <f t="array" ref="AM242">_xlfn.SWITCH(Charts!$B$3,"average", AVERAGE(INDIRECT(ADDRESS(237+3,AM$2+1,,,"Instances") &amp; ":" &amp; ADDRESS(237+3,AM$2+1))),"median", MEDIAN(INDIRECT(ADDRESS(237+3,AM$2+1,,,"Instances") &amp; ":" &amp; ADDRESS(237+3,AM$2+1))),"min", MIN(INDIRECT(ADDRESS(237+3,AM$2+1,,,"Instances") &amp; ":" &amp; ADDRESS(237+3,AM$2+1))),"max", MAX(INDIRECT(ADDRESS(237+3,AM$2+1,,,"Instances") &amp; ":" &amp; ADDRESS(237+3,AM$2+1))),"diff", MAX(INDIRECT(ADDRESS(237+3,AM$2+1,,,"Instances") &amp; ":" &amp; ADDRESS(237+3,AM$2+1)))-MIN(INDIRECT(ADDRESS(237+3,AM$2+1,,,"Instances") &amp; ":" &amp; ADDRESS(237+3,AM$2+1))))</f>
        <v>0</v>
      </c>
      <c r="AN242">
        <f>IFERROR(SMALL(AM5:AM343,ROW()-ROW($AN$5)+1),"")</f>
        <v>0</v>
      </c>
      <c r="AP242">
        <f>IFERROR(SUM(AN5:AN242),"")</f>
        <v>0</v>
      </c>
      <c r="AQ242" cm="1">
        <f t="array" ref="AQ242">_xlfn.SWITCH(Charts!$B$3,"average", AVERAGE(INDIRECT(ADDRESS(237+3,AQ$2+1,,,"Instances") &amp; ":" &amp; ADDRESS(237+3,AQ$2+1))),"median", MEDIAN(INDIRECT(ADDRESS(237+3,AQ$2+1,,,"Instances") &amp; ":" &amp; ADDRESS(237+3,AQ$2+1))),"min", MIN(INDIRECT(ADDRESS(237+3,AQ$2+1,,,"Instances") &amp; ":" &amp; ADDRESS(237+3,AQ$2+1))),"max", MAX(INDIRECT(ADDRESS(237+3,AQ$2+1,,,"Instances") &amp; ":" &amp; ADDRESS(237+3,AQ$2+1))),"diff", MAX(INDIRECT(ADDRESS(237+3,AQ$2+1,,,"Instances") &amp; ":" &amp; ADDRESS(237+3,AQ$2+1)))-MIN(INDIRECT(ADDRESS(237+3,AQ$2+1,,,"Instances") &amp; ":" &amp; ADDRESS(237+3,AQ$2+1))))</f>
        <v>0</v>
      </c>
      <c r="AR242">
        <f>IFERROR(SMALL(AQ5:AQ343,ROW()-ROW($AR$5)+1),"")</f>
        <v>0</v>
      </c>
      <c r="AT242">
        <f>IFERROR(SUM(AR5:AR242),"")</f>
        <v>0</v>
      </c>
      <c r="AU242" cm="1">
        <f t="array" ref="AU242">_xlfn.SWITCH(Charts!$B$3,"average", AVERAGE(INDIRECT(ADDRESS(237+3,AU$2+1,,,"Instances") &amp; ":" &amp; ADDRESS(237+3,AU$2+1))),"median", MEDIAN(INDIRECT(ADDRESS(237+3,AU$2+1,,,"Instances") &amp; ":" &amp; ADDRESS(237+3,AU$2+1))),"min", MIN(INDIRECT(ADDRESS(237+3,AU$2+1,,,"Instances") &amp; ":" &amp; ADDRESS(237+3,AU$2+1))),"max", MAX(INDIRECT(ADDRESS(237+3,AU$2+1,,,"Instances") &amp; ":" &amp; ADDRESS(237+3,AU$2+1))),"diff", MAX(INDIRECT(ADDRESS(237+3,AU$2+1,,,"Instances") &amp; ":" &amp; ADDRESS(237+3,AU$2+1)))-MIN(INDIRECT(ADDRESS(237+3,AU$2+1,,,"Instances") &amp; ":" &amp; ADDRESS(237+3,AU$2+1))))</f>
        <v>0</v>
      </c>
      <c r="AV242">
        <f>IFERROR(SMALL(AU5:AU343,ROW()-ROW($AV$5)+1),"")</f>
        <v>0</v>
      </c>
      <c r="AX242">
        <f>IFERROR(SUM(AV5:AV242),"")</f>
        <v>0</v>
      </c>
      <c r="AY242" cm="1">
        <f t="array" ref="AY242">_xlfn.SWITCH(Charts!$B$3,"average", AVERAGE(INDIRECT(ADDRESS(237+3,AY$2+1,,,"Instances") &amp; ":" &amp; ADDRESS(237+3,AY$2+1))),"median", MEDIAN(INDIRECT(ADDRESS(237+3,AY$2+1,,,"Instances") &amp; ":" &amp; ADDRESS(237+3,AY$2+1))),"min", MIN(INDIRECT(ADDRESS(237+3,AY$2+1,,,"Instances") &amp; ":" &amp; ADDRESS(237+3,AY$2+1))),"max", MAX(INDIRECT(ADDRESS(237+3,AY$2+1,,,"Instances") &amp; ":" &amp; ADDRESS(237+3,AY$2+1))),"diff", MAX(INDIRECT(ADDRESS(237+3,AY$2+1,,,"Instances") &amp; ":" &amp; ADDRESS(237+3,AY$2+1)))-MIN(INDIRECT(ADDRESS(237+3,AY$2+1,,,"Instances") &amp; ":" &amp; ADDRESS(237+3,AY$2+1))))</f>
        <v>0</v>
      </c>
      <c r="AZ242">
        <f>IFERROR(SMALL(AY5:AY343,ROW()-ROW($AZ$5)+1),"")</f>
        <v>0</v>
      </c>
      <c r="BB242">
        <f>IFERROR(SUM(AZ5:AZ242),"")</f>
        <v>0</v>
      </c>
      <c r="BC242" cm="1">
        <f t="array" ref="BC242">_xlfn.SWITCH(Charts!$B$3,"average", AVERAGE(INDIRECT(ADDRESS(237+3,BC$2+1,,,"Instances") &amp; ":" &amp; ADDRESS(237+3,BC$2+1))),"median", MEDIAN(INDIRECT(ADDRESS(237+3,BC$2+1,,,"Instances") &amp; ":" &amp; ADDRESS(237+3,BC$2+1))),"min", MIN(INDIRECT(ADDRESS(237+3,BC$2+1,,,"Instances") &amp; ":" &amp; ADDRESS(237+3,BC$2+1))),"max", MAX(INDIRECT(ADDRESS(237+3,BC$2+1,,,"Instances") &amp; ":" &amp; ADDRESS(237+3,BC$2+1))),"diff", MAX(INDIRECT(ADDRESS(237+3,BC$2+1,,,"Instances") &amp; ":" &amp; ADDRESS(237+3,BC$2+1)))-MIN(INDIRECT(ADDRESS(237+3,BC$2+1,,,"Instances") &amp; ":" &amp; ADDRESS(237+3,BC$2+1))))</f>
        <v>0</v>
      </c>
      <c r="BD242">
        <f>IFERROR(SMALL(BC5:BC343,ROW()-ROW($BD$5)+1),"")</f>
        <v>0</v>
      </c>
      <c r="BF242">
        <f>IFERROR(SUM(BD5:BD242),"")</f>
        <v>0</v>
      </c>
      <c r="BG242" cm="1">
        <f t="array" ref="BG242">_xlfn.SWITCH(Charts!$B$3,"average", AVERAGE(INDIRECT(ADDRESS(237+3,BG$2+1,,,"Instances") &amp; ":" &amp; ADDRESS(237+3,BG$2+1))),"median", MEDIAN(INDIRECT(ADDRESS(237+3,BG$2+1,,,"Instances") &amp; ":" &amp; ADDRESS(237+3,BG$2+1))),"min", MIN(INDIRECT(ADDRESS(237+3,BG$2+1,,,"Instances") &amp; ":" &amp; ADDRESS(237+3,BG$2+1))),"max", MAX(INDIRECT(ADDRESS(237+3,BG$2+1,,,"Instances") &amp; ":" &amp; ADDRESS(237+3,BG$2+1))),"diff", MAX(INDIRECT(ADDRESS(237+3,BG$2+1,,,"Instances") &amp; ":" &amp; ADDRESS(237+3,BG$2+1)))-MIN(INDIRECT(ADDRESS(237+3,BG$2+1,,,"Instances") &amp; ":" &amp; ADDRESS(237+3,BG$2+1))))</f>
        <v>0</v>
      </c>
      <c r="BH242">
        <f>IFERROR(SMALL(BG5:BG343,ROW()-ROW($BH$5)+1),"")</f>
        <v>0</v>
      </c>
      <c r="BJ242">
        <f>IFERROR(SUM(BH5:BH242),"")</f>
        <v>0</v>
      </c>
      <c r="BK242" cm="1">
        <f t="array" ref="BK242">_xlfn.SWITCH(Charts!$B$3,"average", AVERAGE(INDIRECT(ADDRESS(237+3,BK$2+1,,,"Instances") &amp; ":" &amp; ADDRESS(237+3,BK$2+1))),"median", MEDIAN(INDIRECT(ADDRESS(237+3,BK$2+1,,,"Instances") &amp; ":" &amp; ADDRESS(237+3,BK$2+1))),"min", MIN(INDIRECT(ADDRESS(237+3,BK$2+1,,,"Instances") &amp; ":" &amp; ADDRESS(237+3,BK$2+1))),"max", MAX(INDIRECT(ADDRESS(237+3,BK$2+1,,,"Instances") &amp; ":" &amp; ADDRESS(237+3,BK$2+1))),"diff", MAX(INDIRECT(ADDRESS(237+3,BK$2+1,,,"Instances") &amp; ":" &amp; ADDRESS(237+3,BK$2+1)))-MIN(INDIRECT(ADDRESS(237+3,BK$2+1,,,"Instances") &amp; ":" &amp; ADDRESS(237+3,BK$2+1))))</f>
        <v>0</v>
      </c>
      <c r="BL242">
        <f>IFERROR(SMALL(BK5:BK343,ROW()-ROW($BL$5)+1),"")</f>
        <v>0</v>
      </c>
      <c r="BN242">
        <f>IFERROR(SUM(BL5:BL242),"")</f>
        <v>0</v>
      </c>
      <c r="BO242" cm="1">
        <f t="array" ref="BO242">_xlfn.SWITCH(Charts!$B$3,"average", AVERAGE(INDIRECT(ADDRESS(237+3,BO$2+1,,,"Instances") &amp; ":" &amp; ADDRESS(237+3,BO$2+1))),"median", MEDIAN(INDIRECT(ADDRESS(237+3,BO$2+1,,,"Instances") &amp; ":" &amp; ADDRESS(237+3,BO$2+1))),"min", MIN(INDIRECT(ADDRESS(237+3,BO$2+1,,,"Instances") &amp; ":" &amp; ADDRESS(237+3,BO$2+1))),"max", MAX(INDIRECT(ADDRESS(237+3,BO$2+1,,,"Instances") &amp; ":" &amp; ADDRESS(237+3,BO$2+1))),"diff", MAX(INDIRECT(ADDRESS(237+3,BO$2+1,,,"Instances") &amp; ":" &amp; ADDRESS(237+3,BO$2+1)))-MIN(INDIRECT(ADDRESS(237+3,BO$2+1,,,"Instances") &amp; ":" &amp; ADDRESS(237+3,BO$2+1))))</f>
        <v>0</v>
      </c>
      <c r="BP242">
        <f>IFERROR(SMALL(BO5:BO343,ROW()-ROW($BP$5)+1),"")</f>
        <v>0</v>
      </c>
      <c r="BR242">
        <f>IFERROR(SUM(BP5:BP242),"")</f>
        <v>0</v>
      </c>
      <c r="BU242">
        <f>IF(Charts!$B$3="none",E1944,IF(AM1944="",NA(),AM1944))</f>
        <v>0</v>
      </c>
      <c r="BV242">
        <f>IF(Charts!$B$3="none",F1944,IF(AN1944="",NA(),AN1944))</f>
        <v>0</v>
      </c>
      <c r="BW242">
        <f>IF(Charts!$B$3="none",G1944,IF(AO1944="",NA(),AO1944))</f>
        <v>0</v>
      </c>
      <c r="BX242">
        <f>IF(Charts!$B$3="none",H1944,IF(AP1944="",NA(),AP1944))</f>
        <v>0</v>
      </c>
      <c r="BY242">
        <f>IF(Charts!$B$3="none",I1944,IF(AQ1944="",NA(),AQ1944))</f>
        <v>0</v>
      </c>
      <c r="BZ242">
        <f>IF(Charts!$B$3="none",J1944,IF(AR1944="",NA(),AR1944))</f>
        <v>0</v>
      </c>
      <c r="CA242">
        <f>IF(Charts!$B$3="none",K1944,IF(AS1944="",NA(),AS1944))</f>
        <v>0</v>
      </c>
      <c r="CB242">
        <f>IF(Charts!$B$3="none",L1944,IF(AT1944="",NA(),AT1944))</f>
        <v>0</v>
      </c>
      <c r="CC242">
        <f>IF(Charts!$B$3="none",M1944,IF(AU1944="",NA(),AU1944))</f>
        <v>0</v>
      </c>
      <c r="CD242">
        <f>IF(Charts!$B$3="none",N1944,IF(AV1944="",NA(),AV1944))</f>
        <v>0</v>
      </c>
      <c r="CE242">
        <f>IF(Charts!$B$3="none",O1944,IF(AW1944="",NA(),AW1944))</f>
        <v>0</v>
      </c>
      <c r="CF242">
        <f>IF(Charts!$B$3="none",P1944,IF(AX1944="",NA(),AX1944))</f>
        <v>0</v>
      </c>
      <c r="CG242">
        <f>IF(Charts!$B$3="none",Q1944,IF(AY1944="",NA(),AY1944))</f>
        <v>0</v>
      </c>
      <c r="CH242">
        <f>IF(Charts!$B$3="none",R1944,IF(AZ1944="",NA(),AZ1944))</f>
        <v>0</v>
      </c>
      <c r="CI242">
        <f>IF(Charts!$B$3="none",S1944,IF(BA1944="",NA(),BA1944))</f>
        <v>0</v>
      </c>
      <c r="CJ242">
        <f>IF(Charts!$B$3="none",T1944,IF(BB1944="",NA(),BB1944))</f>
        <v>0</v>
      </c>
      <c r="CK242">
        <f>IF(Charts!$B$3="none",U1944,IF(BC1944="",NA(),BC1944))</f>
        <v>0</v>
      </c>
      <c r="CL242">
        <f>IF(Charts!$B$3="none",V1944,IF(BD1944="",NA(),BD1944))</f>
        <v>0</v>
      </c>
      <c r="CM242">
        <f>IF(Charts!$B$3="none",W1944,IF(BE1944="",NA(),BE1944))</f>
        <v>0</v>
      </c>
      <c r="CN242">
        <f>IF(Charts!$B$3="none",X1944,IF(BF1944="",NA(),BF1944))</f>
        <v>0</v>
      </c>
      <c r="CO242">
        <f>IF(Charts!$B$3="none",Y1944,IF(BG1944="",NA(),BG1944))</f>
        <v>0</v>
      </c>
      <c r="CP242">
        <f>IF(Charts!$B$3="none",Z1944,IF(BH1944="",NA(),BH1944))</f>
        <v>0</v>
      </c>
      <c r="CQ242">
        <f>IF(Charts!$B$3="none",AA1944,IF(BI1944="",NA(),BI1944))</f>
        <v>0</v>
      </c>
      <c r="CR242">
        <f>IF(Charts!$B$3="none",AB1944,IF(BJ1944="",NA(),BJ1944))</f>
        <v>0</v>
      </c>
      <c r="CS242">
        <f>IF(Charts!$B$3="none",AC1944,IF(BK1944="",NA(),BK1944))</f>
        <v>0</v>
      </c>
      <c r="CT242">
        <f>IF(Charts!$B$3="none",AD1944,IF(BL1944="",NA(),BL1944))</f>
        <v>0</v>
      </c>
      <c r="CU242">
        <f>IF(Charts!$B$3="none",AE1944,IF(BM1944="",NA(),BM1944))</f>
        <v>0</v>
      </c>
      <c r="CV242">
        <f>IF(Charts!$B$3="none",AF1944,IF(BN1944="",NA(),BN1944))</f>
        <v>0</v>
      </c>
      <c r="CW242">
        <f>IF(Charts!$B$3="none",AG1944,IF(BO1944="",NA(),BO1944))</f>
        <v>0</v>
      </c>
      <c r="CX242">
        <f>IF(Charts!$B$3="none",AH1944,IF(BP1944="",NA(),BP1944))</f>
        <v>0</v>
      </c>
      <c r="CY242">
        <f>IF(Charts!$B$3="none",AI1944,IF(BQ1944="",NA(),BQ1944))</f>
        <v>0</v>
      </c>
      <c r="CZ242">
        <f>IF(Charts!$B$3="none",AJ1944,IF(BR1944="",NA(),BR1944))</f>
        <v>0</v>
      </c>
    </row>
    <row r="243" spans="4:104">
      <c r="D243">
        <v>239</v>
      </c>
      <c r="E243">
        <f>IF(INDIRECT(ADDRESS($D243+2,E$2+1,,,"Instances"))="","",INDIRECT(ADDRESS($D243+2,E$2+1,,,"Instances")))</f>
        <v>0</v>
      </c>
      <c r="F243">
        <f>IFERROR(SMALL(E5:E343,ROW()-ROW($F$5)+1),"")</f>
        <v>0</v>
      </c>
      <c r="H243">
        <f>IFERROR(SUM(F5:F243),"")</f>
        <v>0</v>
      </c>
      <c r="I243">
        <f>IF(INDIRECT(ADDRESS($D243+2,I$2+1,,,"Instances"))="","",INDIRECT(ADDRESS($D243+2,I$2+1,,,"Instances")))</f>
        <v>0</v>
      </c>
      <c r="J243">
        <f>IFERROR(SMALL(I5:I343,ROW()-ROW($J$5)+1),"")</f>
        <v>0</v>
      </c>
      <c r="L243">
        <f>IFERROR(SUM(J5:J243),"")</f>
        <v>0</v>
      </c>
      <c r="M243">
        <f>IF(INDIRECT(ADDRESS($D243+2,M$2+1,,,"Instances"))="","",INDIRECT(ADDRESS($D243+2,M$2+1,,,"Instances")))</f>
        <v>0</v>
      </c>
      <c r="N243">
        <f>IFERROR(SMALL(M5:M343,ROW()-ROW($N$5)+1),"")</f>
        <v>0</v>
      </c>
      <c r="P243">
        <f>IFERROR(SUM(N5:N243),"")</f>
        <v>0</v>
      </c>
      <c r="Q243">
        <f>IF(INDIRECT(ADDRESS($D243+2,Q$2+1,,,"Instances"))="","",INDIRECT(ADDRESS($D243+2,Q$2+1,,,"Instances")))</f>
        <v>0</v>
      </c>
      <c r="R243">
        <f>IFERROR(SMALL(Q5:Q343,ROW()-ROW($R$5)+1),"")</f>
        <v>0</v>
      </c>
      <c r="T243">
        <f>IFERROR(SUM(R5:R243),"")</f>
        <v>0</v>
      </c>
      <c r="U243">
        <f>IF(INDIRECT(ADDRESS($D243+2,U$2+1,,,"Instances"))="","",INDIRECT(ADDRESS($D243+2,U$2+1,,,"Instances")))</f>
        <v>0</v>
      </c>
      <c r="V243">
        <f>IFERROR(SMALL(U5:U343,ROW()-ROW($V$5)+1),"")</f>
        <v>0</v>
      </c>
      <c r="X243">
        <f>IFERROR(SUM(V5:V243),"")</f>
        <v>0</v>
      </c>
      <c r="Y243">
        <f>IF(INDIRECT(ADDRESS($D243+2,Y$2+1,,,"Instances"))="","",INDIRECT(ADDRESS($D243+2,Y$2+1,,,"Instances")))</f>
        <v>0</v>
      </c>
      <c r="Z243">
        <f>IFERROR(SMALL(Y5:Y343,ROW()-ROW($Z$5)+1),"")</f>
        <v>0</v>
      </c>
      <c r="AB243">
        <f>IFERROR(SUM(Z5:Z243),"")</f>
        <v>0</v>
      </c>
      <c r="AC243">
        <f>IF(INDIRECT(ADDRESS($D243+2,AC$2+1,,,"Instances"))="","",INDIRECT(ADDRESS($D243+2,AC$2+1,,,"Instances")))</f>
        <v>0</v>
      </c>
      <c r="AD243">
        <f>IFERROR(SMALL(AC5:AC343,ROW()-ROW($AD$5)+1),"")</f>
        <v>0</v>
      </c>
      <c r="AF243">
        <f>IFERROR(SUM(AD5:AD243),"")</f>
        <v>0</v>
      </c>
      <c r="AG243">
        <f>IF(INDIRECT(ADDRESS($D243+2,AG$2+1,,,"Instances"))="","",INDIRECT(ADDRESS($D243+2,AG$2+1,,,"Instances")))</f>
        <v>0</v>
      </c>
      <c r="AH243">
        <f>IFERROR(SMALL(AG5:AG343,ROW()-ROW($AH$5)+1),"")</f>
        <v>0</v>
      </c>
      <c r="AJ243">
        <f>IFERROR(SUM(AH5:AH243),"")</f>
        <v>0</v>
      </c>
      <c r="AL243">
        <v>239</v>
      </c>
      <c r="AM243" cm="1">
        <f t="array" ref="AM243">_xlfn.SWITCH(Charts!$B$3,"average", AVERAGE(INDIRECT(ADDRESS(238+3,AM$2+1,,,"Instances") &amp; ":" &amp; ADDRESS(238+3,AM$2+1))),"median", MEDIAN(INDIRECT(ADDRESS(238+3,AM$2+1,,,"Instances") &amp; ":" &amp; ADDRESS(238+3,AM$2+1))),"min", MIN(INDIRECT(ADDRESS(238+3,AM$2+1,,,"Instances") &amp; ":" &amp; ADDRESS(238+3,AM$2+1))),"max", MAX(INDIRECT(ADDRESS(238+3,AM$2+1,,,"Instances") &amp; ":" &amp; ADDRESS(238+3,AM$2+1))),"diff", MAX(INDIRECT(ADDRESS(238+3,AM$2+1,,,"Instances") &amp; ":" &amp; ADDRESS(238+3,AM$2+1)))-MIN(INDIRECT(ADDRESS(238+3,AM$2+1,,,"Instances") &amp; ":" &amp; ADDRESS(238+3,AM$2+1))))</f>
        <v>0</v>
      </c>
      <c r="AN243">
        <f>IFERROR(SMALL(AM5:AM343,ROW()-ROW($AN$5)+1),"")</f>
        <v>0</v>
      </c>
      <c r="AP243">
        <f>IFERROR(SUM(AN5:AN243),"")</f>
        <v>0</v>
      </c>
      <c r="AQ243" cm="1">
        <f t="array" ref="AQ243">_xlfn.SWITCH(Charts!$B$3,"average", AVERAGE(INDIRECT(ADDRESS(238+3,AQ$2+1,,,"Instances") &amp; ":" &amp; ADDRESS(238+3,AQ$2+1))),"median", MEDIAN(INDIRECT(ADDRESS(238+3,AQ$2+1,,,"Instances") &amp; ":" &amp; ADDRESS(238+3,AQ$2+1))),"min", MIN(INDIRECT(ADDRESS(238+3,AQ$2+1,,,"Instances") &amp; ":" &amp; ADDRESS(238+3,AQ$2+1))),"max", MAX(INDIRECT(ADDRESS(238+3,AQ$2+1,,,"Instances") &amp; ":" &amp; ADDRESS(238+3,AQ$2+1))),"diff", MAX(INDIRECT(ADDRESS(238+3,AQ$2+1,,,"Instances") &amp; ":" &amp; ADDRESS(238+3,AQ$2+1)))-MIN(INDIRECT(ADDRESS(238+3,AQ$2+1,,,"Instances") &amp; ":" &amp; ADDRESS(238+3,AQ$2+1))))</f>
        <v>0</v>
      </c>
      <c r="AR243">
        <f>IFERROR(SMALL(AQ5:AQ343,ROW()-ROW($AR$5)+1),"")</f>
        <v>0</v>
      </c>
      <c r="AT243">
        <f>IFERROR(SUM(AR5:AR243),"")</f>
        <v>0</v>
      </c>
      <c r="AU243" cm="1">
        <f t="array" ref="AU243">_xlfn.SWITCH(Charts!$B$3,"average", AVERAGE(INDIRECT(ADDRESS(238+3,AU$2+1,,,"Instances") &amp; ":" &amp; ADDRESS(238+3,AU$2+1))),"median", MEDIAN(INDIRECT(ADDRESS(238+3,AU$2+1,,,"Instances") &amp; ":" &amp; ADDRESS(238+3,AU$2+1))),"min", MIN(INDIRECT(ADDRESS(238+3,AU$2+1,,,"Instances") &amp; ":" &amp; ADDRESS(238+3,AU$2+1))),"max", MAX(INDIRECT(ADDRESS(238+3,AU$2+1,,,"Instances") &amp; ":" &amp; ADDRESS(238+3,AU$2+1))),"diff", MAX(INDIRECT(ADDRESS(238+3,AU$2+1,,,"Instances") &amp; ":" &amp; ADDRESS(238+3,AU$2+1)))-MIN(INDIRECT(ADDRESS(238+3,AU$2+1,,,"Instances") &amp; ":" &amp; ADDRESS(238+3,AU$2+1))))</f>
        <v>0</v>
      </c>
      <c r="AV243">
        <f>IFERROR(SMALL(AU5:AU343,ROW()-ROW($AV$5)+1),"")</f>
        <v>0</v>
      </c>
      <c r="AX243">
        <f>IFERROR(SUM(AV5:AV243),"")</f>
        <v>0</v>
      </c>
      <c r="AY243" cm="1">
        <f t="array" ref="AY243">_xlfn.SWITCH(Charts!$B$3,"average", AVERAGE(INDIRECT(ADDRESS(238+3,AY$2+1,,,"Instances") &amp; ":" &amp; ADDRESS(238+3,AY$2+1))),"median", MEDIAN(INDIRECT(ADDRESS(238+3,AY$2+1,,,"Instances") &amp; ":" &amp; ADDRESS(238+3,AY$2+1))),"min", MIN(INDIRECT(ADDRESS(238+3,AY$2+1,,,"Instances") &amp; ":" &amp; ADDRESS(238+3,AY$2+1))),"max", MAX(INDIRECT(ADDRESS(238+3,AY$2+1,,,"Instances") &amp; ":" &amp; ADDRESS(238+3,AY$2+1))),"diff", MAX(INDIRECT(ADDRESS(238+3,AY$2+1,,,"Instances") &amp; ":" &amp; ADDRESS(238+3,AY$2+1)))-MIN(INDIRECT(ADDRESS(238+3,AY$2+1,,,"Instances") &amp; ":" &amp; ADDRESS(238+3,AY$2+1))))</f>
        <v>0</v>
      </c>
      <c r="AZ243">
        <f>IFERROR(SMALL(AY5:AY343,ROW()-ROW($AZ$5)+1),"")</f>
        <v>0</v>
      </c>
      <c r="BB243">
        <f>IFERROR(SUM(AZ5:AZ243),"")</f>
        <v>0</v>
      </c>
      <c r="BC243" cm="1">
        <f t="array" ref="BC243">_xlfn.SWITCH(Charts!$B$3,"average", AVERAGE(INDIRECT(ADDRESS(238+3,BC$2+1,,,"Instances") &amp; ":" &amp; ADDRESS(238+3,BC$2+1))),"median", MEDIAN(INDIRECT(ADDRESS(238+3,BC$2+1,,,"Instances") &amp; ":" &amp; ADDRESS(238+3,BC$2+1))),"min", MIN(INDIRECT(ADDRESS(238+3,BC$2+1,,,"Instances") &amp; ":" &amp; ADDRESS(238+3,BC$2+1))),"max", MAX(INDIRECT(ADDRESS(238+3,BC$2+1,,,"Instances") &amp; ":" &amp; ADDRESS(238+3,BC$2+1))),"diff", MAX(INDIRECT(ADDRESS(238+3,BC$2+1,,,"Instances") &amp; ":" &amp; ADDRESS(238+3,BC$2+1)))-MIN(INDIRECT(ADDRESS(238+3,BC$2+1,,,"Instances") &amp; ":" &amp; ADDRESS(238+3,BC$2+1))))</f>
        <v>0</v>
      </c>
      <c r="BD243">
        <f>IFERROR(SMALL(BC5:BC343,ROW()-ROW($BD$5)+1),"")</f>
        <v>0</v>
      </c>
      <c r="BF243">
        <f>IFERROR(SUM(BD5:BD243),"")</f>
        <v>0</v>
      </c>
      <c r="BG243" cm="1">
        <f t="array" ref="BG243">_xlfn.SWITCH(Charts!$B$3,"average", AVERAGE(INDIRECT(ADDRESS(238+3,BG$2+1,,,"Instances") &amp; ":" &amp; ADDRESS(238+3,BG$2+1))),"median", MEDIAN(INDIRECT(ADDRESS(238+3,BG$2+1,,,"Instances") &amp; ":" &amp; ADDRESS(238+3,BG$2+1))),"min", MIN(INDIRECT(ADDRESS(238+3,BG$2+1,,,"Instances") &amp; ":" &amp; ADDRESS(238+3,BG$2+1))),"max", MAX(INDIRECT(ADDRESS(238+3,BG$2+1,,,"Instances") &amp; ":" &amp; ADDRESS(238+3,BG$2+1))),"diff", MAX(INDIRECT(ADDRESS(238+3,BG$2+1,,,"Instances") &amp; ":" &amp; ADDRESS(238+3,BG$2+1)))-MIN(INDIRECT(ADDRESS(238+3,BG$2+1,,,"Instances") &amp; ":" &amp; ADDRESS(238+3,BG$2+1))))</f>
        <v>0</v>
      </c>
      <c r="BH243">
        <f>IFERROR(SMALL(BG5:BG343,ROW()-ROW($BH$5)+1),"")</f>
        <v>0</v>
      </c>
      <c r="BJ243">
        <f>IFERROR(SUM(BH5:BH243),"")</f>
        <v>0</v>
      </c>
      <c r="BK243" cm="1">
        <f t="array" ref="BK243">_xlfn.SWITCH(Charts!$B$3,"average", AVERAGE(INDIRECT(ADDRESS(238+3,BK$2+1,,,"Instances") &amp; ":" &amp; ADDRESS(238+3,BK$2+1))),"median", MEDIAN(INDIRECT(ADDRESS(238+3,BK$2+1,,,"Instances") &amp; ":" &amp; ADDRESS(238+3,BK$2+1))),"min", MIN(INDIRECT(ADDRESS(238+3,BK$2+1,,,"Instances") &amp; ":" &amp; ADDRESS(238+3,BK$2+1))),"max", MAX(INDIRECT(ADDRESS(238+3,BK$2+1,,,"Instances") &amp; ":" &amp; ADDRESS(238+3,BK$2+1))),"diff", MAX(INDIRECT(ADDRESS(238+3,BK$2+1,,,"Instances") &amp; ":" &amp; ADDRESS(238+3,BK$2+1)))-MIN(INDIRECT(ADDRESS(238+3,BK$2+1,,,"Instances") &amp; ":" &amp; ADDRESS(238+3,BK$2+1))))</f>
        <v>0</v>
      </c>
      <c r="BL243">
        <f>IFERROR(SMALL(BK5:BK343,ROW()-ROW($BL$5)+1),"")</f>
        <v>0</v>
      </c>
      <c r="BN243">
        <f>IFERROR(SUM(BL5:BL243),"")</f>
        <v>0</v>
      </c>
      <c r="BO243" cm="1">
        <f t="array" ref="BO243">_xlfn.SWITCH(Charts!$B$3,"average", AVERAGE(INDIRECT(ADDRESS(238+3,BO$2+1,,,"Instances") &amp; ":" &amp; ADDRESS(238+3,BO$2+1))),"median", MEDIAN(INDIRECT(ADDRESS(238+3,BO$2+1,,,"Instances") &amp; ":" &amp; ADDRESS(238+3,BO$2+1))),"min", MIN(INDIRECT(ADDRESS(238+3,BO$2+1,,,"Instances") &amp; ":" &amp; ADDRESS(238+3,BO$2+1))),"max", MAX(INDIRECT(ADDRESS(238+3,BO$2+1,,,"Instances") &amp; ":" &amp; ADDRESS(238+3,BO$2+1))),"diff", MAX(INDIRECT(ADDRESS(238+3,BO$2+1,,,"Instances") &amp; ":" &amp; ADDRESS(238+3,BO$2+1)))-MIN(INDIRECT(ADDRESS(238+3,BO$2+1,,,"Instances") &amp; ":" &amp; ADDRESS(238+3,BO$2+1))))</f>
        <v>0</v>
      </c>
      <c r="BP243">
        <f>IFERROR(SMALL(BO5:BO343,ROW()-ROW($BP$5)+1),"")</f>
        <v>0</v>
      </c>
      <c r="BR243">
        <f>IFERROR(SUM(BP5:BP243),"")</f>
        <v>0</v>
      </c>
      <c r="BU243">
        <f>IF(Charts!$B$3="none",E1945,IF(AM1945="",NA(),AM1945))</f>
        <v>0</v>
      </c>
      <c r="BV243">
        <f>IF(Charts!$B$3="none",F1945,IF(AN1945="",NA(),AN1945))</f>
        <v>0</v>
      </c>
      <c r="BW243">
        <f>IF(Charts!$B$3="none",G1945,IF(AO1945="",NA(),AO1945))</f>
        <v>0</v>
      </c>
      <c r="BX243">
        <f>IF(Charts!$B$3="none",H1945,IF(AP1945="",NA(),AP1945))</f>
        <v>0</v>
      </c>
      <c r="BY243">
        <f>IF(Charts!$B$3="none",I1945,IF(AQ1945="",NA(),AQ1945))</f>
        <v>0</v>
      </c>
      <c r="BZ243">
        <f>IF(Charts!$B$3="none",J1945,IF(AR1945="",NA(),AR1945))</f>
        <v>0</v>
      </c>
      <c r="CA243">
        <f>IF(Charts!$B$3="none",K1945,IF(AS1945="",NA(),AS1945))</f>
        <v>0</v>
      </c>
      <c r="CB243">
        <f>IF(Charts!$B$3="none",L1945,IF(AT1945="",NA(),AT1945))</f>
        <v>0</v>
      </c>
      <c r="CC243">
        <f>IF(Charts!$B$3="none",M1945,IF(AU1945="",NA(),AU1945))</f>
        <v>0</v>
      </c>
      <c r="CD243">
        <f>IF(Charts!$B$3="none",N1945,IF(AV1945="",NA(),AV1945))</f>
        <v>0</v>
      </c>
      <c r="CE243">
        <f>IF(Charts!$B$3="none",O1945,IF(AW1945="",NA(),AW1945))</f>
        <v>0</v>
      </c>
      <c r="CF243">
        <f>IF(Charts!$B$3="none",P1945,IF(AX1945="",NA(),AX1945))</f>
        <v>0</v>
      </c>
      <c r="CG243">
        <f>IF(Charts!$B$3="none",Q1945,IF(AY1945="",NA(),AY1945))</f>
        <v>0</v>
      </c>
      <c r="CH243">
        <f>IF(Charts!$B$3="none",R1945,IF(AZ1945="",NA(),AZ1945))</f>
        <v>0</v>
      </c>
      <c r="CI243">
        <f>IF(Charts!$B$3="none",S1945,IF(BA1945="",NA(),BA1945))</f>
        <v>0</v>
      </c>
      <c r="CJ243">
        <f>IF(Charts!$B$3="none",T1945,IF(BB1945="",NA(),BB1945))</f>
        <v>0</v>
      </c>
      <c r="CK243">
        <f>IF(Charts!$B$3="none",U1945,IF(BC1945="",NA(),BC1945))</f>
        <v>0</v>
      </c>
      <c r="CL243">
        <f>IF(Charts!$B$3="none",V1945,IF(BD1945="",NA(),BD1945))</f>
        <v>0</v>
      </c>
      <c r="CM243">
        <f>IF(Charts!$B$3="none",W1945,IF(BE1945="",NA(),BE1945))</f>
        <v>0</v>
      </c>
      <c r="CN243">
        <f>IF(Charts!$B$3="none",X1945,IF(BF1945="",NA(),BF1945))</f>
        <v>0</v>
      </c>
      <c r="CO243">
        <f>IF(Charts!$B$3="none",Y1945,IF(BG1945="",NA(),BG1945))</f>
        <v>0</v>
      </c>
      <c r="CP243">
        <f>IF(Charts!$B$3="none",Z1945,IF(BH1945="",NA(),BH1945))</f>
        <v>0</v>
      </c>
      <c r="CQ243">
        <f>IF(Charts!$B$3="none",AA1945,IF(BI1945="",NA(),BI1945))</f>
        <v>0</v>
      </c>
      <c r="CR243">
        <f>IF(Charts!$B$3="none",AB1945,IF(BJ1945="",NA(),BJ1945))</f>
        <v>0</v>
      </c>
      <c r="CS243">
        <f>IF(Charts!$B$3="none",AC1945,IF(BK1945="",NA(),BK1945))</f>
        <v>0</v>
      </c>
      <c r="CT243">
        <f>IF(Charts!$B$3="none",AD1945,IF(BL1945="",NA(),BL1945))</f>
        <v>0</v>
      </c>
      <c r="CU243">
        <f>IF(Charts!$B$3="none",AE1945,IF(BM1945="",NA(),BM1945))</f>
        <v>0</v>
      </c>
      <c r="CV243">
        <f>IF(Charts!$B$3="none",AF1945,IF(BN1945="",NA(),BN1945))</f>
        <v>0</v>
      </c>
      <c r="CW243">
        <f>IF(Charts!$B$3="none",AG1945,IF(BO1945="",NA(),BO1945))</f>
        <v>0</v>
      </c>
      <c r="CX243">
        <f>IF(Charts!$B$3="none",AH1945,IF(BP1945="",NA(),BP1945))</f>
        <v>0</v>
      </c>
      <c r="CY243">
        <f>IF(Charts!$B$3="none",AI1945,IF(BQ1945="",NA(),BQ1945))</f>
        <v>0</v>
      </c>
      <c r="CZ243">
        <f>IF(Charts!$B$3="none",AJ1945,IF(BR1945="",NA(),BR1945))</f>
        <v>0</v>
      </c>
    </row>
    <row r="244" spans="4:104">
      <c r="D244">
        <v>240</v>
      </c>
      <c r="E244">
        <f>IF(INDIRECT(ADDRESS($D244+2,E$2+1,,,"Instances"))="","",INDIRECT(ADDRESS($D244+2,E$2+1,,,"Instances")))</f>
        <v>0</v>
      </c>
      <c r="F244">
        <f>IFERROR(SMALL(E5:E343,ROW()-ROW($F$5)+1),"")</f>
        <v>0</v>
      </c>
      <c r="H244">
        <f>IFERROR(SUM(F5:F244),"")</f>
        <v>0</v>
      </c>
      <c r="I244">
        <f>IF(INDIRECT(ADDRESS($D244+2,I$2+1,,,"Instances"))="","",INDIRECT(ADDRESS($D244+2,I$2+1,,,"Instances")))</f>
        <v>0</v>
      </c>
      <c r="J244">
        <f>IFERROR(SMALL(I5:I343,ROW()-ROW($J$5)+1),"")</f>
        <v>0</v>
      </c>
      <c r="L244">
        <f>IFERROR(SUM(J5:J244),"")</f>
        <v>0</v>
      </c>
      <c r="M244">
        <f>IF(INDIRECT(ADDRESS($D244+2,M$2+1,,,"Instances"))="","",INDIRECT(ADDRESS($D244+2,M$2+1,,,"Instances")))</f>
        <v>0</v>
      </c>
      <c r="N244">
        <f>IFERROR(SMALL(M5:M343,ROW()-ROW($N$5)+1),"")</f>
        <v>0</v>
      </c>
      <c r="P244">
        <f>IFERROR(SUM(N5:N244),"")</f>
        <v>0</v>
      </c>
      <c r="Q244">
        <f>IF(INDIRECT(ADDRESS($D244+2,Q$2+1,,,"Instances"))="","",INDIRECT(ADDRESS($D244+2,Q$2+1,,,"Instances")))</f>
        <v>0</v>
      </c>
      <c r="R244">
        <f>IFERROR(SMALL(Q5:Q343,ROW()-ROW($R$5)+1),"")</f>
        <v>0</v>
      </c>
      <c r="T244">
        <f>IFERROR(SUM(R5:R244),"")</f>
        <v>0</v>
      </c>
      <c r="U244">
        <f>IF(INDIRECT(ADDRESS($D244+2,U$2+1,,,"Instances"))="","",INDIRECT(ADDRESS($D244+2,U$2+1,,,"Instances")))</f>
        <v>0</v>
      </c>
      <c r="V244">
        <f>IFERROR(SMALL(U5:U343,ROW()-ROW($V$5)+1),"")</f>
        <v>0</v>
      </c>
      <c r="X244">
        <f>IFERROR(SUM(V5:V244),"")</f>
        <v>0</v>
      </c>
      <c r="Y244">
        <f>IF(INDIRECT(ADDRESS($D244+2,Y$2+1,,,"Instances"))="","",INDIRECT(ADDRESS($D244+2,Y$2+1,,,"Instances")))</f>
        <v>0</v>
      </c>
      <c r="Z244">
        <f>IFERROR(SMALL(Y5:Y343,ROW()-ROW($Z$5)+1),"")</f>
        <v>0</v>
      </c>
      <c r="AB244">
        <f>IFERROR(SUM(Z5:Z244),"")</f>
        <v>0</v>
      </c>
      <c r="AC244">
        <f>IF(INDIRECT(ADDRESS($D244+2,AC$2+1,,,"Instances"))="","",INDIRECT(ADDRESS($D244+2,AC$2+1,,,"Instances")))</f>
        <v>0</v>
      </c>
      <c r="AD244">
        <f>IFERROR(SMALL(AC5:AC343,ROW()-ROW($AD$5)+1),"")</f>
        <v>0</v>
      </c>
      <c r="AF244">
        <f>IFERROR(SUM(AD5:AD244),"")</f>
        <v>0</v>
      </c>
      <c r="AG244">
        <f>IF(INDIRECT(ADDRESS($D244+2,AG$2+1,,,"Instances"))="","",INDIRECT(ADDRESS($D244+2,AG$2+1,,,"Instances")))</f>
        <v>0</v>
      </c>
      <c r="AH244">
        <f>IFERROR(SMALL(AG5:AG343,ROW()-ROW($AH$5)+1),"")</f>
        <v>0</v>
      </c>
      <c r="AJ244">
        <f>IFERROR(SUM(AH5:AH244),"")</f>
        <v>0</v>
      </c>
      <c r="AL244">
        <v>240</v>
      </c>
      <c r="AM244" cm="1">
        <f t="array" ref="AM244">_xlfn.SWITCH(Charts!$B$3,"average", AVERAGE(INDIRECT(ADDRESS(239+3,AM$2+1,,,"Instances") &amp; ":" &amp; ADDRESS(239+3,AM$2+1))),"median", MEDIAN(INDIRECT(ADDRESS(239+3,AM$2+1,,,"Instances") &amp; ":" &amp; ADDRESS(239+3,AM$2+1))),"min", MIN(INDIRECT(ADDRESS(239+3,AM$2+1,,,"Instances") &amp; ":" &amp; ADDRESS(239+3,AM$2+1))),"max", MAX(INDIRECT(ADDRESS(239+3,AM$2+1,,,"Instances") &amp; ":" &amp; ADDRESS(239+3,AM$2+1))),"diff", MAX(INDIRECT(ADDRESS(239+3,AM$2+1,,,"Instances") &amp; ":" &amp; ADDRESS(239+3,AM$2+1)))-MIN(INDIRECT(ADDRESS(239+3,AM$2+1,,,"Instances") &amp; ":" &amp; ADDRESS(239+3,AM$2+1))))</f>
        <v>0</v>
      </c>
      <c r="AN244">
        <f>IFERROR(SMALL(AM5:AM343,ROW()-ROW($AN$5)+1),"")</f>
        <v>0</v>
      </c>
      <c r="AP244">
        <f>IFERROR(SUM(AN5:AN244),"")</f>
        <v>0</v>
      </c>
      <c r="AQ244" cm="1">
        <f t="array" ref="AQ244">_xlfn.SWITCH(Charts!$B$3,"average", AVERAGE(INDIRECT(ADDRESS(239+3,AQ$2+1,,,"Instances") &amp; ":" &amp; ADDRESS(239+3,AQ$2+1))),"median", MEDIAN(INDIRECT(ADDRESS(239+3,AQ$2+1,,,"Instances") &amp; ":" &amp; ADDRESS(239+3,AQ$2+1))),"min", MIN(INDIRECT(ADDRESS(239+3,AQ$2+1,,,"Instances") &amp; ":" &amp; ADDRESS(239+3,AQ$2+1))),"max", MAX(INDIRECT(ADDRESS(239+3,AQ$2+1,,,"Instances") &amp; ":" &amp; ADDRESS(239+3,AQ$2+1))),"diff", MAX(INDIRECT(ADDRESS(239+3,AQ$2+1,,,"Instances") &amp; ":" &amp; ADDRESS(239+3,AQ$2+1)))-MIN(INDIRECT(ADDRESS(239+3,AQ$2+1,,,"Instances") &amp; ":" &amp; ADDRESS(239+3,AQ$2+1))))</f>
        <v>0</v>
      </c>
      <c r="AR244">
        <f>IFERROR(SMALL(AQ5:AQ343,ROW()-ROW($AR$5)+1),"")</f>
        <v>0</v>
      </c>
      <c r="AT244">
        <f>IFERROR(SUM(AR5:AR244),"")</f>
        <v>0</v>
      </c>
      <c r="AU244" cm="1">
        <f t="array" ref="AU244">_xlfn.SWITCH(Charts!$B$3,"average", AVERAGE(INDIRECT(ADDRESS(239+3,AU$2+1,,,"Instances") &amp; ":" &amp; ADDRESS(239+3,AU$2+1))),"median", MEDIAN(INDIRECT(ADDRESS(239+3,AU$2+1,,,"Instances") &amp; ":" &amp; ADDRESS(239+3,AU$2+1))),"min", MIN(INDIRECT(ADDRESS(239+3,AU$2+1,,,"Instances") &amp; ":" &amp; ADDRESS(239+3,AU$2+1))),"max", MAX(INDIRECT(ADDRESS(239+3,AU$2+1,,,"Instances") &amp; ":" &amp; ADDRESS(239+3,AU$2+1))),"diff", MAX(INDIRECT(ADDRESS(239+3,AU$2+1,,,"Instances") &amp; ":" &amp; ADDRESS(239+3,AU$2+1)))-MIN(INDIRECT(ADDRESS(239+3,AU$2+1,,,"Instances") &amp; ":" &amp; ADDRESS(239+3,AU$2+1))))</f>
        <v>0</v>
      </c>
      <c r="AV244">
        <f>IFERROR(SMALL(AU5:AU343,ROW()-ROW($AV$5)+1),"")</f>
        <v>0</v>
      </c>
      <c r="AX244">
        <f>IFERROR(SUM(AV5:AV244),"")</f>
        <v>0</v>
      </c>
      <c r="AY244" cm="1">
        <f t="array" ref="AY244">_xlfn.SWITCH(Charts!$B$3,"average", AVERAGE(INDIRECT(ADDRESS(239+3,AY$2+1,,,"Instances") &amp; ":" &amp; ADDRESS(239+3,AY$2+1))),"median", MEDIAN(INDIRECT(ADDRESS(239+3,AY$2+1,,,"Instances") &amp; ":" &amp; ADDRESS(239+3,AY$2+1))),"min", MIN(INDIRECT(ADDRESS(239+3,AY$2+1,,,"Instances") &amp; ":" &amp; ADDRESS(239+3,AY$2+1))),"max", MAX(INDIRECT(ADDRESS(239+3,AY$2+1,,,"Instances") &amp; ":" &amp; ADDRESS(239+3,AY$2+1))),"diff", MAX(INDIRECT(ADDRESS(239+3,AY$2+1,,,"Instances") &amp; ":" &amp; ADDRESS(239+3,AY$2+1)))-MIN(INDIRECT(ADDRESS(239+3,AY$2+1,,,"Instances") &amp; ":" &amp; ADDRESS(239+3,AY$2+1))))</f>
        <v>0</v>
      </c>
      <c r="AZ244">
        <f>IFERROR(SMALL(AY5:AY343,ROW()-ROW($AZ$5)+1),"")</f>
        <v>0</v>
      </c>
      <c r="BB244">
        <f>IFERROR(SUM(AZ5:AZ244),"")</f>
        <v>0</v>
      </c>
      <c r="BC244" cm="1">
        <f t="array" ref="BC244">_xlfn.SWITCH(Charts!$B$3,"average", AVERAGE(INDIRECT(ADDRESS(239+3,BC$2+1,,,"Instances") &amp; ":" &amp; ADDRESS(239+3,BC$2+1))),"median", MEDIAN(INDIRECT(ADDRESS(239+3,BC$2+1,,,"Instances") &amp; ":" &amp; ADDRESS(239+3,BC$2+1))),"min", MIN(INDIRECT(ADDRESS(239+3,BC$2+1,,,"Instances") &amp; ":" &amp; ADDRESS(239+3,BC$2+1))),"max", MAX(INDIRECT(ADDRESS(239+3,BC$2+1,,,"Instances") &amp; ":" &amp; ADDRESS(239+3,BC$2+1))),"diff", MAX(INDIRECT(ADDRESS(239+3,BC$2+1,,,"Instances") &amp; ":" &amp; ADDRESS(239+3,BC$2+1)))-MIN(INDIRECT(ADDRESS(239+3,BC$2+1,,,"Instances") &amp; ":" &amp; ADDRESS(239+3,BC$2+1))))</f>
        <v>0</v>
      </c>
      <c r="BD244">
        <f>IFERROR(SMALL(BC5:BC343,ROW()-ROW($BD$5)+1),"")</f>
        <v>0</v>
      </c>
      <c r="BF244">
        <f>IFERROR(SUM(BD5:BD244),"")</f>
        <v>0</v>
      </c>
      <c r="BG244" cm="1">
        <f t="array" ref="BG244">_xlfn.SWITCH(Charts!$B$3,"average", AVERAGE(INDIRECT(ADDRESS(239+3,BG$2+1,,,"Instances") &amp; ":" &amp; ADDRESS(239+3,BG$2+1))),"median", MEDIAN(INDIRECT(ADDRESS(239+3,BG$2+1,,,"Instances") &amp; ":" &amp; ADDRESS(239+3,BG$2+1))),"min", MIN(INDIRECT(ADDRESS(239+3,BG$2+1,,,"Instances") &amp; ":" &amp; ADDRESS(239+3,BG$2+1))),"max", MAX(INDIRECT(ADDRESS(239+3,BG$2+1,,,"Instances") &amp; ":" &amp; ADDRESS(239+3,BG$2+1))),"diff", MAX(INDIRECT(ADDRESS(239+3,BG$2+1,,,"Instances") &amp; ":" &amp; ADDRESS(239+3,BG$2+1)))-MIN(INDIRECT(ADDRESS(239+3,BG$2+1,,,"Instances") &amp; ":" &amp; ADDRESS(239+3,BG$2+1))))</f>
        <v>0</v>
      </c>
      <c r="BH244">
        <f>IFERROR(SMALL(BG5:BG343,ROW()-ROW($BH$5)+1),"")</f>
        <v>0</v>
      </c>
      <c r="BJ244">
        <f>IFERROR(SUM(BH5:BH244),"")</f>
        <v>0</v>
      </c>
      <c r="BK244" cm="1">
        <f t="array" ref="BK244">_xlfn.SWITCH(Charts!$B$3,"average", AVERAGE(INDIRECT(ADDRESS(239+3,BK$2+1,,,"Instances") &amp; ":" &amp; ADDRESS(239+3,BK$2+1))),"median", MEDIAN(INDIRECT(ADDRESS(239+3,BK$2+1,,,"Instances") &amp; ":" &amp; ADDRESS(239+3,BK$2+1))),"min", MIN(INDIRECT(ADDRESS(239+3,BK$2+1,,,"Instances") &amp; ":" &amp; ADDRESS(239+3,BK$2+1))),"max", MAX(INDIRECT(ADDRESS(239+3,BK$2+1,,,"Instances") &amp; ":" &amp; ADDRESS(239+3,BK$2+1))),"diff", MAX(INDIRECT(ADDRESS(239+3,BK$2+1,,,"Instances") &amp; ":" &amp; ADDRESS(239+3,BK$2+1)))-MIN(INDIRECT(ADDRESS(239+3,BK$2+1,,,"Instances") &amp; ":" &amp; ADDRESS(239+3,BK$2+1))))</f>
        <v>0</v>
      </c>
      <c r="BL244">
        <f>IFERROR(SMALL(BK5:BK343,ROW()-ROW($BL$5)+1),"")</f>
        <v>0</v>
      </c>
      <c r="BN244">
        <f>IFERROR(SUM(BL5:BL244),"")</f>
        <v>0</v>
      </c>
      <c r="BO244" cm="1">
        <f t="array" ref="BO244">_xlfn.SWITCH(Charts!$B$3,"average", AVERAGE(INDIRECT(ADDRESS(239+3,BO$2+1,,,"Instances") &amp; ":" &amp; ADDRESS(239+3,BO$2+1))),"median", MEDIAN(INDIRECT(ADDRESS(239+3,BO$2+1,,,"Instances") &amp; ":" &amp; ADDRESS(239+3,BO$2+1))),"min", MIN(INDIRECT(ADDRESS(239+3,BO$2+1,,,"Instances") &amp; ":" &amp; ADDRESS(239+3,BO$2+1))),"max", MAX(INDIRECT(ADDRESS(239+3,BO$2+1,,,"Instances") &amp; ":" &amp; ADDRESS(239+3,BO$2+1))),"diff", MAX(INDIRECT(ADDRESS(239+3,BO$2+1,,,"Instances") &amp; ":" &amp; ADDRESS(239+3,BO$2+1)))-MIN(INDIRECT(ADDRESS(239+3,BO$2+1,,,"Instances") &amp; ":" &amp; ADDRESS(239+3,BO$2+1))))</f>
        <v>0</v>
      </c>
      <c r="BP244">
        <f>IFERROR(SMALL(BO5:BO343,ROW()-ROW($BP$5)+1),"")</f>
        <v>0</v>
      </c>
      <c r="BR244">
        <f>IFERROR(SUM(BP5:BP244),"")</f>
        <v>0</v>
      </c>
      <c r="BU244">
        <f>IF(Charts!$B$3="none",E1946,IF(AM1946="",NA(),AM1946))</f>
        <v>0</v>
      </c>
      <c r="BV244">
        <f>IF(Charts!$B$3="none",F1946,IF(AN1946="",NA(),AN1946))</f>
        <v>0</v>
      </c>
      <c r="BW244">
        <f>IF(Charts!$B$3="none",G1946,IF(AO1946="",NA(),AO1946))</f>
        <v>0</v>
      </c>
      <c r="BX244">
        <f>IF(Charts!$B$3="none",H1946,IF(AP1946="",NA(),AP1946))</f>
        <v>0</v>
      </c>
      <c r="BY244">
        <f>IF(Charts!$B$3="none",I1946,IF(AQ1946="",NA(),AQ1946))</f>
        <v>0</v>
      </c>
      <c r="BZ244">
        <f>IF(Charts!$B$3="none",J1946,IF(AR1946="",NA(),AR1946))</f>
        <v>0</v>
      </c>
      <c r="CA244">
        <f>IF(Charts!$B$3="none",K1946,IF(AS1946="",NA(),AS1946))</f>
        <v>0</v>
      </c>
      <c r="CB244">
        <f>IF(Charts!$B$3="none",L1946,IF(AT1946="",NA(),AT1946))</f>
        <v>0</v>
      </c>
      <c r="CC244">
        <f>IF(Charts!$B$3="none",M1946,IF(AU1946="",NA(),AU1946))</f>
        <v>0</v>
      </c>
      <c r="CD244">
        <f>IF(Charts!$B$3="none",N1946,IF(AV1946="",NA(),AV1946))</f>
        <v>0</v>
      </c>
      <c r="CE244">
        <f>IF(Charts!$B$3="none",O1946,IF(AW1946="",NA(),AW1946))</f>
        <v>0</v>
      </c>
      <c r="CF244">
        <f>IF(Charts!$B$3="none",P1946,IF(AX1946="",NA(),AX1946))</f>
        <v>0</v>
      </c>
      <c r="CG244">
        <f>IF(Charts!$B$3="none",Q1946,IF(AY1946="",NA(),AY1946))</f>
        <v>0</v>
      </c>
      <c r="CH244">
        <f>IF(Charts!$B$3="none",R1946,IF(AZ1946="",NA(),AZ1946))</f>
        <v>0</v>
      </c>
      <c r="CI244">
        <f>IF(Charts!$B$3="none",S1946,IF(BA1946="",NA(),BA1946))</f>
        <v>0</v>
      </c>
      <c r="CJ244">
        <f>IF(Charts!$B$3="none",T1946,IF(BB1946="",NA(),BB1946))</f>
        <v>0</v>
      </c>
      <c r="CK244">
        <f>IF(Charts!$B$3="none",U1946,IF(BC1946="",NA(),BC1946))</f>
        <v>0</v>
      </c>
      <c r="CL244">
        <f>IF(Charts!$B$3="none",V1946,IF(BD1946="",NA(),BD1946))</f>
        <v>0</v>
      </c>
      <c r="CM244">
        <f>IF(Charts!$B$3="none",W1946,IF(BE1946="",NA(),BE1946))</f>
        <v>0</v>
      </c>
      <c r="CN244">
        <f>IF(Charts!$B$3="none",X1946,IF(BF1946="",NA(),BF1946))</f>
        <v>0</v>
      </c>
      <c r="CO244">
        <f>IF(Charts!$B$3="none",Y1946,IF(BG1946="",NA(),BG1946))</f>
        <v>0</v>
      </c>
      <c r="CP244">
        <f>IF(Charts!$B$3="none",Z1946,IF(BH1946="",NA(),BH1946))</f>
        <v>0</v>
      </c>
      <c r="CQ244">
        <f>IF(Charts!$B$3="none",AA1946,IF(BI1946="",NA(),BI1946))</f>
        <v>0</v>
      </c>
      <c r="CR244">
        <f>IF(Charts!$B$3="none",AB1946,IF(BJ1946="",NA(),BJ1946))</f>
        <v>0</v>
      </c>
      <c r="CS244">
        <f>IF(Charts!$B$3="none",AC1946,IF(BK1946="",NA(),BK1946))</f>
        <v>0</v>
      </c>
      <c r="CT244">
        <f>IF(Charts!$B$3="none",AD1946,IF(BL1946="",NA(),BL1946))</f>
        <v>0</v>
      </c>
      <c r="CU244">
        <f>IF(Charts!$B$3="none",AE1946,IF(BM1946="",NA(),BM1946))</f>
        <v>0</v>
      </c>
      <c r="CV244">
        <f>IF(Charts!$B$3="none",AF1946,IF(BN1946="",NA(),BN1946))</f>
        <v>0</v>
      </c>
      <c r="CW244">
        <f>IF(Charts!$B$3="none",AG1946,IF(BO1946="",NA(),BO1946))</f>
        <v>0</v>
      </c>
      <c r="CX244">
        <f>IF(Charts!$B$3="none",AH1946,IF(BP1946="",NA(),BP1946))</f>
        <v>0</v>
      </c>
      <c r="CY244">
        <f>IF(Charts!$B$3="none",AI1946,IF(BQ1946="",NA(),BQ1946))</f>
        <v>0</v>
      </c>
      <c r="CZ244">
        <f>IF(Charts!$B$3="none",AJ1946,IF(BR1946="",NA(),BR1946))</f>
        <v>0</v>
      </c>
    </row>
    <row r="245" spans="4:104">
      <c r="D245">
        <v>241</v>
      </c>
      <c r="E245">
        <f>IF(INDIRECT(ADDRESS($D245+2,E$2+1,,,"Instances"))="","",INDIRECT(ADDRESS($D245+2,E$2+1,,,"Instances")))</f>
        <v>0</v>
      </c>
      <c r="F245">
        <f>IFERROR(SMALL(E5:E343,ROW()-ROW($F$5)+1),"")</f>
        <v>0</v>
      </c>
      <c r="H245">
        <f>IFERROR(SUM(F5:F245),"")</f>
        <v>0</v>
      </c>
      <c r="I245">
        <f>IF(INDIRECT(ADDRESS($D245+2,I$2+1,,,"Instances"))="","",INDIRECT(ADDRESS($D245+2,I$2+1,,,"Instances")))</f>
        <v>0</v>
      </c>
      <c r="J245">
        <f>IFERROR(SMALL(I5:I343,ROW()-ROW($J$5)+1),"")</f>
        <v>0</v>
      </c>
      <c r="L245">
        <f>IFERROR(SUM(J5:J245),"")</f>
        <v>0</v>
      </c>
      <c r="M245">
        <f>IF(INDIRECT(ADDRESS($D245+2,M$2+1,,,"Instances"))="","",INDIRECT(ADDRESS($D245+2,M$2+1,,,"Instances")))</f>
        <v>0</v>
      </c>
      <c r="N245">
        <f>IFERROR(SMALL(M5:M343,ROW()-ROW($N$5)+1),"")</f>
        <v>0</v>
      </c>
      <c r="P245">
        <f>IFERROR(SUM(N5:N245),"")</f>
        <v>0</v>
      </c>
      <c r="Q245">
        <f>IF(INDIRECT(ADDRESS($D245+2,Q$2+1,,,"Instances"))="","",INDIRECT(ADDRESS($D245+2,Q$2+1,,,"Instances")))</f>
        <v>0</v>
      </c>
      <c r="R245">
        <f>IFERROR(SMALL(Q5:Q343,ROW()-ROW($R$5)+1),"")</f>
        <v>0</v>
      </c>
      <c r="T245">
        <f>IFERROR(SUM(R5:R245),"")</f>
        <v>0</v>
      </c>
      <c r="U245">
        <f>IF(INDIRECT(ADDRESS($D245+2,U$2+1,,,"Instances"))="","",INDIRECT(ADDRESS($D245+2,U$2+1,,,"Instances")))</f>
        <v>0</v>
      </c>
      <c r="V245">
        <f>IFERROR(SMALL(U5:U343,ROW()-ROW($V$5)+1),"")</f>
        <v>0</v>
      </c>
      <c r="X245">
        <f>IFERROR(SUM(V5:V245),"")</f>
        <v>0</v>
      </c>
      <c r="Y245">
        <f>IF(INDIRECT(ADDRESS($D245+2,Y$2+1,,,"Instances"))="","",INDIRECT(ADDRESS($D245+2,Y$2+1,,,"Instances")))</f>
        <v>0</v>
      </c>
      <c r="Z245">
        <f>IFERROR(SMALL(Y5:Y343,ROW()-ROW($Z$5)+1),"")</f>
        <v>0</v>
      </c>
      <c r="AB245">
        <f>IFERROR(SUM(Z5:Z245),"")</f>
        <v>0</v>
      </c>
      <c r="AC245">
        <f>IF(INDIRECT(ADDRESS($D245+2,AC$2+1,,,"Instances"))="","",INDIRECT(ADDRESS($D245+2,AC$2+1,,,"Instances")))</f>
        <v>0</v>
      </c>
      <c r="AD245">
        <f>IFERROR(SMALL(AC5:AC343,ROW()-ROW($AD$5)+1),"")</f>
        <v>0</v>
      </c>
      <c r="AF245">
        <f>IFERROR(SUM(AD5:AD245),"")</f>
        <v>0</v>
      </c>
      <c r="AG245">
        <f>IF(INDIRECT(ADDRESS($D245+2,AG$2+1,,,"Instances"))="","",INDIRECT(ADDRESS($D245+2,AG$2+1,,,"Instances")))</f>
        <v>0</v>
      </c>
      <c r="AH245">
        <f>IFERROR(SMALL(AG5:AG343,ROW()-ROW($AH$5)+1),"")</f>
        <v>0</v>
      </c>
      <c r="AJ245">
        <f>IFERROR(SUM(AH5:AH245),"")</f>
        <v>0</v>
      </c>
      <c r="AL245">
        <v>241</v>
      </c>
      <c r="AM245" cm="1">
        <f t="array" ref="AM245">_xlfn.SWITCH(Charts!$B$3,"average", AVERAGE(INDIRECT(ADDRESS(240+3,AM$2+1,,,"Instances") &amp; ":" &amp; ADDRESS(240+3,AM$2+1))),"median", MEDIAN(INDIRECT(ADDRESS(240+3,AM$2+1,,,"Instances") &amp; ":" &amp; ADDRESS(240+3,AM$2+1))),"min", MIN(INDIRECT(ADDRESS(240+3,AM$2+1,,,"Instances") &amp; ":" &amp; ADDRESS(240+3,AM$2+1))),"max", MAX(INDIRECT(ADDRESS(240+3,AM$2+1,,,"Instances") &amp; ":" &amp; ADDRESS(240+3,AM$2+1))),"diff", MAX(INDIRECT(ADDRESS(240+3,AM$2+1,,,"Instances") &amp; ":" &amp; ADDRESS(240+3,AM$2+1)))-MIN(INDIRECT(ADDRESS(240+3,AM$2+1,,,"Instances") &amp; ":" &amp; ADDRESS(240+3,AM$2+1))))</f>
        <v>0</v>
      </c>
      <c r="AN245">
        <f>IFERROR(SMALL(AM5:AM343,ROW()-ROW($AN$5)+1),"")</f>
        <v>0</v>
      </c>
      <c r="AP245">
        <f>IFERROR(SUM(AN5:AN245),"")</f>
        <v>0</v>
      </c>
      <c r="AQ245" cm="1">
        <f t="array" ref="AQ245">_xlfn.SWITCH(Charts!$B$3,"average", AVERAGE(INDIRECT(ADDRESS(240+3,AQ$2+1,,,"Instances") &amp; ":" &amp; ADDRESS(240+3,AQ$2+1))),"median", MEDIAN(INDIRECT(ADDRESS(240+3,AQ$2+1,,,"Instances") &amp; ":" &amp; ADDRESS(240+3,AQ$2+1))),"min", MIN(INDIRECT(ADDRESS(240+3,AQ$2+1,,,"Instances") &amp; ":" &amp; ADDRESS(240+3,AQ$2+1))),"max", MAX(INDIRECT(ADDRESS(240+3,AQ$2+1,,,"Instances") &amp; ":" &amp; ADDRESS(240+3,AQ$2+1))),"diff", MAX(INDIRECT(ADDRESS(240+3,AQ$2+1,,,"Instances") &amp; ":" &amp; ADDRESS(240+3,AQ$2+1)))-MIN(INDIRECT(ADDRESS(240+3,AQ$2+1,,,"Instances") &amp; ":" &amp; ADDRESS(240+3,AQ$2+1))))</f>
        <v>0</v>
      </c>
      <c r="AR245">
        <f>IFERROR(SMALL(AQ5:AQ343,ROW()-ROW($AR$5)+1),"")</f>
        <v>0</v>
      </c>
      <c r="AT245">
        <f>IFERROR(SUM(AR5:AR245),"")</f>
        <v>0</v>
      </c>
      <c r="AU245" cm="1">
        <f t="array" ref="AU245">_xlfn.SWITCH(Charts!$B$3,"average", AVERAGE(INDIRECT(ADDRESS(240+3,AU$2+1,,,"Instances") &amp; ":" &amp; ADDRESS(240+3,AU$2+1))),"median", MEDIAN(INDIRECT(ADDRESS(240+3,AU$2+1,,,"Instances") &amp; ":" &amp; ADDRESS(240+3,AU$2+1))),"min", MIN(INDIRECT(ADDRESS(240+3,AU$2+1,,,"Instances") &amp; ":" &amp; ADDRESS(240+3,AU$2+1))),"max", MAX(INDIRECT(ADDRESS(240+3,AU$2+1,,,"Instances") &amp; ":" &amp; ADDRESS(240+3,AU$2+1))),"diff", MAX(INDIRECT(ADDRESS(240+3,AU$2+1,,,"Instances") &amp; ":" &amp; ADDRESS(240+3,AU$2+1)))-MIN(INDIRECT(ADDRESS(240+3,AU$2+1,,,"Instances") &amp; ":" &amp; ADDRESS(240+3,AU$2+1))))</f>
        <v>0</v>
      </c>
      <c r="AV245">
        <f>IFERROR(SMALL(AU5:AU343,ROW()-ROW($AV$5)+1),"")</f>
        <v>0</v>
      </c>
      <c r="AX245">
        <f>IFERROR(SUM(AV5:AV245),"")</f>
        <v>0</v>
      </c>
      <c r="AY245" cm="1">
        <f t="array" ref="AY245">_xlfn.SWITCH(Charts!$B$3,"average", AVERAGE(INDIRECT(ADDRESS(240+3,AY$2+1,,,"Instances") &amp; ":" &amp; ADDRESS(240+3,AY$2+1))),"median", MEDIAN(INDIRECT(ADDRESS(240+3,AY$2+1,,,"Instances") &amp; ":" &amp; ADDRESS(240+3,AY$2+1))),"min", MIN(INDIRECT(ADDRESS(240+3,AY$2+1,,,"Instances") &amp; ":" &amp; ADDRESS(240+3,AY$2+1))),"max", MAX(INDIRECT(ADDRESS(240+3,AY$2+1,,,"Instances") &amp; ":" &amp; ADDRESS(240+3,AY$2+1))),"diff", MAX(INDIRECT(ADDRESS(240+3,AY$2+1,,,"Instances") &amp; ":" &amp; ADDRESS(240+3,AY$2+1)))-MIN(INDIRECT(ADDRESS(240+3,AY$2+1,,,"Instances") &amp; ":" &amp; ADDRESS(240+3,AY$2+1))))</f>
        <v>0</v>
      </c>
      <c r="AZ245">
        <f>IFERROR(SMALL(AY5:AY343,ROW()-ROW($AZ$5)+1),"")</f>
        <v>0</v>
      </c>
      <c r="BB245">
        <f>IFERROR(SUM(AZ5:AZ245),"")</f>
        <v>0</v>
      </c>
      <c r="BC245" cm="1">
        <f t="array" ref="BC245">_xlfn.SWITCH(Charts!$B$3,"average", AVERAGE(INDIRECT(ADDRESS(240+3,BC$2+1,,,"Instances") &amp; ":" &amp; ADDRESS(240+3,BC$2+1))),"median", MEDIAN(INDIRECT(ADDRESS(240+3,BC$2+1,,,"Instances") &amp; ":" &amp; ADDRESS(240+3,BC$2+1))),"min", MIN(INDIRECT(ADDRESS(240+3,BC$2+1,,,"Instances") &amp; ":" &amp; ADDRESS(240+3,BC$2+1))),"max", MAX(INDIRECT(ADDRESS(240+3,BC$2+1,,,"Instances") &amp; ":" &amp; ADDRESS(240+3,BC$2+1))),"diff", MAX(INDIRECT(ADDRESS(240+3,BC$2+1,,,"Instances") &amp; ":" &amp; ADDRESS(240+3,BC$2+1)))-MIN(INDIRECT(ADDRESS(240+3,BC$2+1,,,"Instances") &amp; ":" &amp; ADDRESS(240+3,BC$2+1))))</f>
        <v>0</v>
      </c>
      <c r="BD245">
        <f>IFERROR(SMALL(BC5:BC343,ROW()-ROW($BD$5)+1),"")</f>
        <v>0</v>
      </c>
      <c r="BF245">
        <f>IFERROR(SUM(BD5:BD245),"")</f>
        <v>0</v>
      </c>
      <c r="BG245" cm="1">
        <f t="array" ref="BG245">_xlfn.SWITCH(Charts!$B$3,"average", AVERAGE(INDIRECT(ADDRESS(240+3,BG$2+1,,,"Instances") &amp; ":" &amp; ADDRESS(240+3,BG$2+1))),"median", MEDIAN(INDIRECT(ADDRESS(240+3,BG$2+1,,,"Instances") &amp; ":" &amp; ADDRESS(240+3,BG$2+1))),"min", MIN(INDIRECT(ADDRESS(240+3,BG$2+1,,,"Instances") &amp; ":" &amp; ADDRESS(240+3,BG$2+1))),"max", MAX(INDIRECT(ADDRESS(240+3,BG$2+1,,,"Instances") &amp; ":" &amp; ADDRESS(240+3,BG$2+1))),"diff", MAX(INDIRECT(ADDRESS(240+3,BG$2+1,,,"Instances") &amp; ":" &amp; ADDRESS(240+3,BG$2+1)))-MIN(INDIRECT(ADDRESS(240+3,BG$2+1,,,"Instances") &amp; ":" &amp; ADDRESS(240+3,BG$2+1))))</f>
        <v>0</v>
      </c>
      <c r="BH245">
        <f>IFERROR(SMALL(BG5:BG343,ROW()-ROW($BH$5)+1),"")</f>
        <v>0</v>
      </c>
      <c r="BJ245">
        <f>IFERROR(SUM(BH5:BH245),"")</f>
        <v>0</v>
      </c>
      <c r="BK245" cm="1">
        <f t="array" ref="BK245">_xlfn.SWITCH(Charts!$B$3,"average", AVERAGE(INDIRECT(ADDRESS(240+3,BK$2+1,,,"Instances") &amp; ":" &amp; ADDRESS(240+3,BK$2+1))),"median", MEDIAN(INDIRECT(ADDRESS(240+3,BK$2+1,,,"Instances") &amp; ":" &amp; ADDRESS(240+3,BK$2+1))),"min", MIN(INDIRECT(ADDRESS(240+3,BK$2+1,,,"Instances") &amp; ":" &amp; ADDRESS(240+3,BK$2+1))),"max", MAX(INDIRECT(ADDRESS(240+3,BK$2+1,,,"Instances") &amp; ":" &amp; ADDRESS(240+3,BK$2+1))),"diff", MAX(INDIRECT(ADDRESS(240+3,BK$2+1,,,"Instances") &amp; ":" &amp; ADDRESS(240+3,BK$2+1)))-MIN(INDIRECT(ADDRESS(240+3,BK$2+1,,,"Instances") &amp; ":" &amp; ADDRESS(240+3,BK$2+1))))</f>
        <v>0</v>
      </c>
      <c r="BL245">
        <f>IFERROR(SMALL(BK5:BK343,ROW()-ROW($BL$5)+1),"")</f>
        <v>0</v>
      </c>
      <c r="BN245">
        <f>IFERROR(SUM(BL5:BL245),"")</f>
        <v>0</v>
      </c>
      <c r="BO245" cm="1">
        <f t="array" ref="BO245">_xlfn.SWITCH(Charts!$B$3,"average", AVERAGE(INDIRECT(ADDRESS(240+3,BO$2+1,,,"Instances") &amp; ":" &amp; ADDRESS(240+3,BO$2+1))),"median", MEDIAN(INDIRECT(ADDRESS(240+3,BO$2+1,,,"Instances") &amp; ":" &amp; ADDRESS(240+3,BO$2+1))),"min", MIN(INDIRECT(ADDRESS(240+3,BO$2+1,,,"Instances") &amp; ":" &amp; ADDRESS(240+3,BO$2+1))),"max", MAX(INDIRECT(ADDRESS(240+3,BO$2+1,,,"Instances") &amp; ":" &amp; ADDRESS(240+3,BO$2+1))),"diff", MAX(INDIRECT(ADDRESS(240+3,BO$2+1,,,"Instances") &amp; ":" &amp; ADDRESS(240+3,BO$2+1)))-MIN(INDIRECT(ADDRESS(240+3,BO$2+1,,,"Instances") &amp; ":" &amp; ADDRESS(240+3,BO$2+1))))</f>
        <v>0</v>
      </c>
      <c r="BP245">
        <f>IFERROR(SMALL(BO5:BO343,ROW()-ROW($BP$5)+1),"")</f>
        <v>0</v>
      </c>
      <c r="BR245">
        <f>IFERROR(SUM(BP5:BP245),"")</f>
        <v>0</v>
      </c>
      <c r="BU245">
        <f>IF(Charts!$B$3="none",E1947,IF(AM1947="",NA(),AM1947))</f>
        <v>0</v>
      </c>
      <c r="BV245">
        <f>IF(Charts!$B$3="none",F1947,IF(AN1947="",NA(),AN1947))</f>
        <v>0</v>
      </c>
      <c r="BW245">
        <f>IF(Charts!$B$3="none",G1947,IF(AO1947="",NA(),AO1947))</f>
        <v>0</v>
      </c>
      <c r="BX245">
        <f>IF(Charts!$B$3="none",H1947,IF(AP1947="",NA(),AP1947))</f>
        <v>0</v>
      </c>
      <c r="BY245">
        <f>IF(Charts!$B$3="none",I1947,IF(AQ1947="",NA(),AQ1947))</f>
        <v>0</v>
      </c>
      <c r="BZ245">
        <f>IF(Charts!$B$3="none",J1947,IF(AR1947="",NA(),AR1947))</f>
        <v>0</v>
      </c>
      <c r="CA245">
        <f>IF(Charts!$B$3="none",K1947,IF(AS1947="",NA(),AS1947))</f>
        <v>0</v>
      </c>
      <c r="CB245">
        <f>IF(Charts!$B$3="none",L1947,IF(AT1947="",NA(),AT1947))</f>
        <v>0</v>
      </c>
      <c r="CC245">
        <f>IF(Charts!$B$3="none",M1947,IF(AU1947="",NA(),AU1947))</f>
        <v>0</v>
      </c>
      <c r="CD245">
        <f>IF(Charts!$B$3="none",N1947,IF(AV1947="",NA(),AV1947))</f>
        <v>0</v>
      </c>
      <c r="CE245">
        <f>IF(Charts!$B$3="none",O1947,IF(AW1947="",NA(),AW1947))</f>
        <v>0</v>
      </c>
      <c r="CF245">
        <f>IF(Charts!$B$3="none",P1947,IF(AX1947="",NA(),AX1947))</f>
        <v>0</v>
      </c>
      <c r="CG245">
        <f>IF(Charts!$B$3="none",Q1947,IF(AY1947="",NA(),AY1947))</f>
        <v>0</v>
      </c>
      <c r="CH245">
        <f>IF(Charts!$B$3="none",R1947,IF(AZ1947="",NA(),AZ1947))</f>
        <v>0</v>
      </c>
      <c r="CI245">
        <f>IF(Charts!$B$3="none",S1947,IF(BA1947="",NA(),BA1947))</f>
        <v>0</v>
      </c>
      <c r="CJ245">
        <f>IF(Charts!$B$3="none",T1947,IF(BB1947="",NA(),BB1947))</f>
        <v>0</v>
      </c>
      <c r="CK245">
        <f>IF(Charts!$B$3="none",U1947,IF(BC1947="",NA(),BC1947))</f>
        <v>0</v>
      </c>
      <c r="CL245">
        <f>IF(Charts!$B$3="none",V1947,IF(BD1947="",NA(),BD1947))</f>
        <v>0</v>
      </c>
      <c r="CM245">
        <f>IF(Charts!$B$3="none",W1947,IF(BE1947="",NA(),BE1947))</f>
        <v>0</v>
      </c>
      <c r="CN245">
        <f>IF(Charts!$B$3="none",X1947,IF(BF1947="",NA(),BF1947))</f>
        <v>0</v>
      </c>
      <c r="CO245">
        <f>IF(Charts!$B$3="none",Y1947,IF(BG1947="",NA(),BG1947))</f>
        <v>0</v>
      </c>
      <c r="CP245">
        <f>IF(Charts!$B$3="none",Z1947,IF(BH1947="",NA(),BH1947))</f>
        <v>0</v>
      </c>
      <c r="CQ245">
        <f>IF(Charts!$B$3="none",AA1947,IF(BI1947="",NA(),BI1947))</f>
        <v>0</v>
      </c>
      <c r="CR245">
        <f>IF(Charts!$B$3="none",AB1947,IF(BJ1947="",NA(),BJ1947))</f>
        <v>0</v>
      </c>
      <c r="CS245">
        <f>IF(Charts!$B$3="none",AC1947,IF(BK1947="",NA(),BK1947))</f>
        <v>0</v>
      </c>
      <c r="CT245">
        <f>IF(Charts!$B$3="none",AD1947,IF(BL1947="",NA(),BL1947))</f>
        <v>0</v>
      </c>
      <c r="CU245">
        <f>IF(Charts!$B$3="none",AE1947,IF(BM1947="",NA(),BM1947))</f>
        <v>0</v>
      </c>
      <c r="CV245">
        <f>IF(Charts!$B$3="none",AF1947,IF(BN1947="",NA(),BN1947))</f>
        <v>0</v>
      </c>
      <c r="CW245">
        <f>IF(Charts!$B$3="none",AG1947,IF(BO1947="",NA(),BO1947))</f>
        <v>0</v>
      </c>
      <c r="CX245">
        <f>IF(Charts!$B$3="none",AH1947,IF(BP1947="",NA(),BP1947))</f>
        <v>0</v>
      </c>
      <c r="CY245">
        <f>IF(Charts!$B$3="none",AI1947,IF(BQ1947="",NA(),BQ1947))</f>
        <v>0</v>
      </c>
      <c r="CZ245">
        <f>IF(Charts!$B$3="none",AJ1947,IF(BR1947="",NA(),BR1947))</f>
        <v>0</v>
      </c>
    </row>
    <row r="246" spans="4:104">
      <c r="D246">
        <v>242</v>
      </c>
      <c r="E246">
        <f>IF(INDIRECT(ADDRESS($D246+2,E$2+1,,,"Instances"))="","",INDIRECT(ADDRESS($D246+2,E$2+1,,,"Instances")))</f>
        <v>0</v>
      </c>
      <c r="F246">
        <f>IFERROR(SMALL(E5:E343,ROW()-ROW($F$5)+1),"")</f>
        <v>0</v>
      </c>
      <c r="H246">
        <f>IFERROR(SUM(F5:F246),"")</f>
        <v>0</v>
      </c>
      <c r="I246">
        <f>IF(INDIRECT(ADDRESS($D246+2,I$2+1,,,"Instances"))="","",INDIRECT(ADDRESS($D246+2,I$2+1,,,"Instances")))</f>
        <v>0</v>
      </c>
      <c r="J246">
        <f>IFERROR(SMALL(I5:I343,ROW()-ROW($J$5)+1),"")</f>
        <v>0</v>
      </c>
      <c r="L246">
        <f>IFERROR(SUM(J5:J246),"")</f>
        <v>0</v>
      </c>
      <c r="M246">
        <f>IF(INDIRECT(ADDRESS($D246+2,M$2+1,,,"Instances"))="","",INDIRECT(ADDRESS($D246+2,M$2+1,,,"Instances")))</f>
        <v>0</v>
      </c>
      <c r="N246">
        <f>IFERROR(SMALL(M5:M343,ROW()-ROW($N$5)+1),"")</f>
        <v>0</v>
      </c>
      <c r="P246">
        <f>IFERROR(SUM(N5:N246),"")</f>
        <v>0</v>
      </c>
      <c r="Q246">
        <f>IF(INDIRECT(ADDRESS($D246+2,Q$2+1,,,"Instances"))="","",INDIRECT(ADDRESS($D246+2,Q$2+1,,,"Instances")))</f>
        <v>0</v>
      </c>
      <c r="R246">
        <f>IFERROR(SMALL(Q5:Q343,ROW()-ROW($R$5)+1),"")</f>
        <v>0</v>
      </c>
      <c r="T246">
        <f>IFERROR(SUM(R5:R246),"")</f>
        <v>0</v>
      </c>
      <c r="U246">
        <f>IF(INDIRECT(ADDRESS($D246+2,U$2+1,,,"Instances"))="","",INDIRECT(ADDRESS($D246+2,U$2+1,,,"Instances")))</f>
        <v>0</v>
      </c>
      <c r="V246">
        <f>IFERROR(SMALL(U5:U343,ROW()-ROW($V$5)+1),"")</f>
        <v>0</v>
      </c>
      <c r="X246">
        <f>IFERROR(SUM(V5:V246),"")</f>
        <v>0</v>
      </c>
      <c r="Y246">
        <f>IF(INDIRECT(ADDRESS($D246+2,Y$2+1,,,"Instances"))="","",INDIRECT(ADDRESS($D246+2,Y$2+1,,,"Instances")))</f>
        <v>0</v>
      </c>
      <c r="Z246">
        <f>IFERROR(SMALL(Y5:Y343,ROW()-ROW($Z$5)+1),"")</f>
        <v>0</v>
      </c>
      <c r="AB246">
        <f>IFERROR(SUM(Z5:Z246),"")</f>
        <v>0</v>
      </c>
      <c r="AC246">
        <f>IF(INDIRECT(ADDRESS($D246+2,AC$2+1,,,"Instances"))="","",INDIRECT(ADDRESS($D246+2,AC$2+1,,,"Instances")))</f>
        <v>0</v>
      </c>
      <c r="AD246">
        <f>IFERROR(SMALL(AC5:AC343,ROW()-ROW($AD$5)+1),"")</f>
        <v>0</v>
      </c>
      <c r="AF246">
        <f>IFERROR(SUM(AD5:AD246),"")</f>
        <v>0</v>
      </c>
      <c r="AG246">
        <f>IF(INDIRECT(ADDRESS($D246+2,AG$2+1,,,"Instances"))="","",INDIRECT(ADDRESS($D246+2,AG$2+1,,,"Instances")))</f>
        <v>0</v>
      </c>
      <c r="AH246">
        <f>IFERROR(SMALL(AG5:AG343,ROW()-ROW($AH$5)+1),"")</f>
        <v>0</v>
      </c>
      <c r="AJ246">
        <f>IFERROR(SUM(AH5:AH246),"")</f>
        <v>0</v>
      </c>
      <c r="AL246">
        <v>242</v>
      </c>
      <c r="AM246" cm="1">
        <f t="array" ref="AM246">_xlfn.SWITCH(Charts!$B$3,"average", AVERAGE(INDIRECT(ADDRESS(241+3,AM$2+1,,,"Instances") &amp; ":" &amp; ADDRESS(241+3,AM$2+1))),"median", MEDIAN(INDIRECT(ADDRESS(241+3,AM$2+1,,,"Instances") &amp; ":" &amp; ADDRESS(241+3,AM$2+1))),"min", MIN(INDIRECT(ADDRESS(241+3,AM$2+1,,,"Instances") &amp; ":" &amp; ADDRESS(241+3,AM$2+1))),"max", MAX(INDIRECT(ADDRESS(241+3,AM$2+1,,,"Instances") &amp; ":" &amp; ADDRESS(241+3,AM$2+1))),"diff", MAX(INDIRECT(ADDRESS(241+3,AM$2+1,,,"Instances") &amp; ":" &amp; ADDRESS(241+3,AM$2+1)))-MIN(INDIRECT(ADDRESS(241+3,AM$2+1,,,"Instances") &amp; ":" &amp; ADDRESS(241+3,AM$2+1))))</f>
        <v>0</v>
      </c>
      <c r="AN246">
        <f>IFERROR(SMALL(AM5:AM343,ROW()-ROW($AN$5)+1),"")</f>
        <v>0</v>
      </c>
      <c r="AP246">
        <f>IFERROR(SUM(AN5:AN246),"")</f>
        <v>0</v>
      </c>
      <c r="AQ246" cm="1">
        <f t="array" ref="AQ246">_xlfn.SWITCH(Charts!$B$3,"average", AVERAGE(INDIRECT(ADDRESS(241+3,AQ$2+1,,,"Instances") &amp; ":" &amp; ADDRESS(241+3,AQ$2+1))),"median", MEDIAN(INDIRECT(ADDRESS(241+3,AQ$2+1,,,"Instances") &amp; ":" &amp; ADDRESS(241+3,AQ$2+1))),"min", MIN(INDIRECT(ADDRESS(241+3,AQ$2+1,,,"Instances") &amp; ":" &amp; ADDRESS(241+3,AQ$2+1))),"max", MAX(INDIRECT(ADDRESS(241+3,AQ$2+1,,,"Instances") &amp; ":" &amp; ADDRESS(241+3,AQ$2+1))),"diff", MAX(INDIRECT(ADDRESS(241+3,AQ$2+1,,,"Instances") &amp; ":" &amp; ADDRESS(241+3,AQ$2+1)))-MIN(INDIRECT(ADDRESS(241+3,AQ$2+1,,,"Instances") &amp; ":" &amp; ADDRESS(241+3,AQ$2+1))))</f>
        <v>0</v>
      </c>
      <c r="AR246">
        <f>IFERROR(SMALL(AQ5:AQ343,ROW()-ROW($AR$5)+1),"")</f>
        <v>0</v>
      </c>
      <c r="AT246">
        <f>IFERROR(SUM(AR5:AR246),"")</f>
        <v>0</v>
      </c>
      <c r="AU246" cm="1">
        <f t="array" ref="AU246">_xlfn.SWITCH(Charts!$B$3,"average", AVERAGE(INDIRECT(ADDRESS(241+3,AU$2+1,,,"Instances") &amp; ":" &amp; ADDRESS(241+3,AU$2+1))),"median", MEDIAN(INDIRECT(ADDRESS(241+3,AU$2+1,,,"Instances") &amp; ":" &amp; ADDRESS(241+3,AU$2+1))),"min", MIN(INDIRECT(ADDRESS(241+3,AU$2+1,,,"Instances") &amp; ":" &amp; ADDRESS(241+3,AU$2+1))),"max", MAX(INDIRECT(ADDRESS(241+3,AU$2+1,,,"Instances") &amp; ":" &amp; ADDRESS(241+3,AU$2+1))),"diff", MAX(INDIRECT(ADDRESS(241+3,AU$2+1,,,"Instances") &amp; ":" &amp; ADDRESS(241+3,AU$2+1)))-MIN(INDIRECT(ADDRESS(241+3,AU$2+1,,,"Instances") &amp; ":" &amp; ADDRESS(241+3,AU$2+1))))</f>
        <v>0</v>
      </c>
      <c r="AV246">
        <f>IFERROR(SMALL(AU5:AU343,ROW()-ROW($AV$5)+1),"")</f>
        <v>0</v>
      </c>
      <c r="AX246">
        <f>IFERROR(SUM(AV5:AV246),"")</f>
        <v>0</v>
      </c>
      <c r="AY246" cm="1">
        <f t="array" ref="AY246">_xlfn.SWITCH(Charts!$B$3,"average", AVERAGE(INDIRECT(ADDRESS(241+3,AY$2+1,,,"Instances") &amp; ":" &amp; ADDRESS(241+3,AY$2+1))),"median", MEDIAN(INDIRECT(ADDRESS(241+3,AY$2+1,,,"Instances") &amp; ":" &amp; ADDRESS(241+3,AY$2+1))),"min", MIN(INDIRECT(ADDRESS(241+3,AY$2+1,,,"Instances") &amp; ":" &amp; ADDRESS(241+3,AY$2+1))),"max", MAX(INDIRECT(ADDRESS(241+3,AY$2+1,,,"Instances") &amp; ":" &amp; ADDRESS(241+3,AY$2+1))),"diff", MAX(INDIRECT(ADDRESS(241+3,AY$2+1,,,"Instances") &amp; ":" &amp; ADDRESS(241+3,AY$2+1)))-MIN(INDIRECT(ADDRESS(241+3,AY$2+1,,,"Instances") &amp; ":" &amp; ADDRESS(241+3,AY$2+1))))</f>
        <v>0</v>
      </c>
      <c r="AZ246">
        <f>IFERROR(SMALL(AY5:AY343,ROW()-ROW($AZ$5)+1),"")</f>
        <v>0</v>
      </c>
      <c r="BB246">
        <f>IFERROR(SUM(AZ5:AZ246),"")</f>
        <v>0</v>
      </c>
      <c r="BC246" cm="1">
        <f t="array" ref="BC246">_xlfn.SWITCH(Charts!$B$3,"average", AVERAGE(INDIRECT(ADDRESS(241+3,BC$2+1,,,"Instances") &amp; ":" &amp; ADDRESS(241+3,BC$2+1))),"median", MEDIAN(INDIRECT(ADDRESS(241+3,BC$2+1,,,"Instances") &amp; ":" &amp; ADDRESS(241+3,BC$2+1))),"min", MIN(INDIRECT(ADDRESS(241+3,BC$2+1,,,"Instances") &amp; ":" &amp; ADDRESS(241+3,BC$2+1))),"max", MAX(INDIRECT(ADDRESS(241+3,BC$2+1,,,"Instances") &amp; ":" &amp; ADDRESS(241+3,BC$2+1))),"diff", MAX(INDIRECT(ADDRESS(241+3,BC$2+1,,,"Instances") &amp; ":" &amp; ADDRESS(241+3,BC$2+1)))-MIN(INDIRECT(ADDRESS(241+3,BC$2+1,,,"Instances") &amp; ":" &amp; ADDRESS(241+3,BC$2+1))))</f>
        <v>0</v>
      </c>
      <c r="BD246">
        <f>IFERROR(SMALL(BC5:BC343,ROW()-ROW($BD$5)+1),"")</f>
        <v>0</v>
      </c>
      <c r="BF246">
        <f>IFERROR(SUM(BD5:BD246),"")</f>
        <v>0</v>
      </c>
      <c r="BG246" cm="1">
        <f t="array" ref="BG246">_xlfn.SWITCH(Charts!$B$3,"average", AVERAGE(INDIRECT(ADDRESS(241+3,BG$2+1,,,"Instances") &amp; ":" &amp; ADDRESS(241+3,BG$2+1))),"median", MEDIAN(INDIRECT(ADDRESS(241+3,BG$2+1,,,"Instances") &amp; ":" &amp; ADDRESS(241+3,BG$2+1))),"min", MIN(INDIRECT(ADDRESS(241+3,BG$2+1,,,"Instances") &amp; ":" &amp; ADDRESS(241+3,BG$2+1))),"max", MAX(INDIRECT(ADDRESS(241+3,BG$2+1,,,"Instances") &amp; ":" &amp; ADDRESS(241+3,BG$2+1))),"diff", MAX(INDIRECT(ADDRESS(241+3,BG$2+1,,,"Instances") &amp; ":" &amp; ADDRESS(241+3,BG$2+1)))-MIN(INDIRECT(ADDRESS(241+3,BG$2+1,,,"Instances") &amp; ":" &amp; ADDRESS(241+3,BG$2+1))))</f>
        <v>0</v>
      </c>
      <c r="BH246">
        <f>IFERROR(SMALL(BG5:BG343,ROW()-ROW($BH$5)+1),"")</f>
        <v>0</v>
      </c>
      <c r="BJ246">
        <f>IFERROR(SUM(BH5:BH246),"")</f>
        <v>0</v>
      </c>
      <c r="BK246" cm="1">
        <f t="array" ref="BK246">_xlfn.SWITCH(Charts!$B$3,"average", AVERAGE(INDIRECT(ADDRESS(241+3,BK$2+1,,,"Instances") &amp; ":" &amp; ADDRESS(241+3,BK$2+1))),"median", MEDIAN(INDIRECT(ADDRESS(241+3,BK$2+1,,,"Instances") &amp; ":" &amp; ADDRESS(241+3,BK$2+1))),"min", MIN(INDIRECT(ADDRESS(241+3,BK$2+1,,,"Instances") &amp; ":" &amp; ADDRESS(241+3,BK$2+1))),"max", MAX(INDIRECT(ADDRESS(241+3,BK$2+1,,,"Instances") &amp; ":" &amp; ADDRESS(241+3,BK$2+1))),"diff", MAX(INDIRECT(ADDRESS(241+3,BK$2+1,,,"Instances") &amp; ":" &amp; ADDRESS(241+3,BK$2+1)))-MIN(INDIRECT(ADDRESS(241+3,BK$2+1,,,"Instances") &amp; ":" &amp; ADDRESS(241+3,BK$2+1))))</f>
        <v>0</v>
      </c>
      <c r="BL246">
        <f>IFERROR(SMALL(BK5:BK343,ROW()-ROW($BL$5)+1),"")</f>
        <v>0</v>
      </c>
      <c r="BN246">
        <f>IFERROR(SUM(BL5:BL246),"")</f>
        <v>0</v>
      </c>
      <c r="BO246" cm="1">
        <f t="array" ref="BO246">_xlfn.SWITCH(Charts!$B$3,"average", AVERAGE(INDIRECT(ADDRESS(241+3,BO$2+1,,,"Instances") &amp; ":" &amp; ADDRESS(241+3,BO$2+1))),"median", MEDIAN(INDIRECT(ADDRESS(241+3,BO$2+1,,,"Instances") &amp; ":" &amp; ADDRESS(241+3,BO$2+1))),"min", MIN(INDIRECT(ADDRESS(241+3,BO$2+1,,,"Instances") &amp; ":" &amp; ADDRESS(241+3,BO$2+1))),"max", MAX(INDIRECT(ADDRESS(241+3,BO$2+1,,,"Instances") &amp; ":" &amp; ADDRESS(241+3,BO$2+1))),"diff", MAX(INDIRECT(ADDRESS(241+3,BO$2+1,,,"Instances") &amp; ":" &amp; ADDRESS(241+3,BO$2+1)))-MIN(INDIRECT(ADDRESS(241+3,BO$2+1,,,"Instances") &amp; ":" &amp; ADDRESS(241+3,BO$2+1))))</f>
        <v>0</v>
      </c>
      <c r="BP246">
        <f>IFERROR(SMALL(BO5:BO343,ROW()-ROW($BP$5)+1),"")</f>
        <v>0</v>
      </c>
      <c r="BR246">
        <f>IFERROR(SUM(BP5:BP246),"")</f>
        <v>0</v>
      </c>
      <c r="BU246">
        <f>IF(Charts!$B$3="none",E1948,IF(AM1948="",NA(),AM1948))</f>
        <v>0</v>
      </c>
      <c r="BV246">
        <f>IF(Charts!$B$3="none",F1948,IF(AN1948="",NA(),AN1948))</f>
        <v>0</v>
      </c>
      <c r="BW246">
        <f>IF(Charts!$B$3="none",G1948,IF(AO1948="",NA(),AO1948))</f>
        <v>0</v>
      </c>
      <c r="BX246">
        <f>IF(Charts!$B$3="none",H1948,IF(AP1948="",NA(),AP1948))</f>
        <v>0</v>
      </c>
      <c r="BY246">
        <f>IF(Charts!$B$3="none",I1948,IF(AQ1948="",NA(),AQ1948))</f>
        <v>0</v>
      </c>
      <c r="BZ246">
        <f>IF(Charts!$B$3="none",J1948,IF(AR1948="",NA(),AR1948))</f>
        <v>0</v>
      </c>
      <c r="CA246">
        <f>IF(Charts!$B$3="none",K1948,IF(AS1948="",NA(),AS1948))</f>
        <v>0</v>
      </c>
      <c r="CB246">
        <f>IF(Charts!$B$3="none",L1948,IF(AT1948="",NA(),AT1948))</f>
        <v>0</v>
      </c>
      <c r="CC246">
        <f>IF(Charts!$B$3="none",M1948,IF(AU1948="",NA(),AU1948))</f>
        <v>0</v>
      </c>
      <c r="CD246">
        <f>IF(Charts!$B$3="none",N1948,IF(AV1948="",NA(),AV1948))</f>
        <v>0</v>
      </c>
      <c r="CE246">
        <f>IF(Charts!$B$3="none",O1948,IF(AW1948="",NA(),AW1948))</f>
        <v>0</v>
      </c>
      <c r="CF246">
        <f>IF(Charts!$B$3="none",P1948,IF(AX1948="",NA(),AX1948))</f>
        <v>0</v>
      </c>
      <c r="CG246">
        <f>IF(Charts!$B$3="none",Q1948,IF(AY1948="",NA(),AY1948))</f>
        <v>0</v>
      </c>
      <c r="CH246">
        <f>IF(Charts!$B$3="none",R1948,IF(AZ1948="",NA(),AZ1948))</f>
        <v>0</v>
      </c>
      <c r="CI246">
        <f>IF(Charts!$B$3="none",S1948,IF(BA1948="",NA(),BA1948))</f>
        <v>0</v>
      </c>
      <c r="CJ246">
        <f>IF(Charts!$B$3="none",T1948,IF(BB1948="",NA(),BB1948))</f>
        <v>0</v>
      </c>
      <c r="CK246">
        <f>IF(Charts!$B$3="none",U1948,IF(BC1948="",NA(),BC1948))</f>
        <v>0</v>
      </c>
      <c r="CL246">
        <f>IF(Charts!$B$3="none",V1948,IF(BD1948="",NA(),BD1948))</f>
        <v>0</v>
      </c>
      <c r="CM246">
        <f>IF(Charts!$B$3="none",W1948,IF(BE1948="",NA(),BE1948))</f>
        <v>0</v>
      </c>
      <c r="CN246">
        <f>IF(Charts!$B$3="none",X1948,IF(BF1948="",NA(),BF1948))</f>
        <v>0</v>
      </c>
      <c r="CO246">
        <f>IF(Charts!$B$3="none",Y1948,IF(BG1948="",NA(),BG1948))</f>
        <v>0</v>
      </c>
      <c r="CP246">
        <f>IF(Charts!$B$3="none",Z1948,IF(BH1948="",NA(),BH1948))</f>
        <v>0</v>
      </c>
      <c r="CQ246">
        <f>IF(Charts!$B$3="none",AA1948,IF(BI1948="",NA(),BI1948))</f>
        <v>0</v>
      </c>
      <c r="CR246">
        <f>IF(Charts!$B$3="none",AB1948,IF(BJ1948="",NA(),BJ1948))</f>
        <v>0</v>
      </c>
      <c r="CS246">
        <f>IF(Charts!$B$3="none",AC1948,IF(BK1948="",NA(),BK1948))</f>
        <v>0</v>
      </c>
      <c r="CT246">
        <f>IF(Charts!$B$3="none",AD1948,IF(BL1948="",NA(),BL1948))</f>
        <v>0</v>
      </c>
      <c r="CU246">
        <f>IF(Charts!$B$3="none",AE1948,IF(BM1948="",NA(),BM1948))</f>
        <v>0</v>
      </c>
      <c r="CV246">
        <f>IF(Charts!$B$3="none",AF1948,IF(BN1948="",NA(),BN1948))</f>
        <v>0</v>
      </c>
      <c r="CW246">
        <f>IF(Charts!$B$3="none",AG1948,IF(BO1948="",NA(),BO1948))</f>
        <v>0</v>
      </c>
      <c r="CX246">
        <f>IF(Charts!$B$3="none",AH1948,IF(BP1948="",NA(),BP1948))</f>
        <v>0</v>
      </c>
      <c r="CY246">
        <f>IF(Charts!$B$3="none",AI1948,IF(BQ1948="",NA(),BQ1948))</f>
        <v>0</v>
      </c>
      <c r="CZ246">
        <f>IF(Charts!$B$3="none",AJ1948,IF(BR1948="",NA(),BR1948))</f>
        <v>0</v>
      </c>
    </row>
    <row r="247" spans="4:104">
      <c r="D247">
        <v>243</v>
      </c>
      <c r="E247">
        <f>IF(INDIRECT(ADDRESS($D247+2,E$2+1,,,"Instances"))="","",INDIRECT(ADDRESS($D247+2,E$2+1,,,"Instances")))</f>
        <v>0</v>
      </c>
      <c r="F247">
        <f>IFERROR(SMALL(E5:E343,ROW()-ROW($F$5)+1),"")</f>
        <v>0</v>
      </c>
      <c r="H247">
        <f>IFERROR(SUM(F5:F247),"")</f>
        <v>0</v>
      </c>
      <c r="I247">
        <f>IF(INDIRECT(ADDRESS($D247+2,I$2+1,,,"Instances"))="","",INDIRECT(ADDRESS($D247+2,I$2+1,,,"Instances")))</f>
        <v>0</v>
      </c>
      <c r="J247">
        <f>IFERROR(SMALL(I5:I343,ROW()-ROW($J$5)+1),"")</f>
        <v>0</v>
      </c>
      <c r="L247">
        <f>IFERROR(SUM(J5:J247),"")</f>
        <v>0</v>
      </c>
      <c r="M247">
        <f>IF(INDIRECT(ADDRESS($D247+2,M$2+1,,,"Instances"))="","",INDIRECT(ADDRESS($D247+2,M$2+1,,,"Instances")))</f>
        <v>0</v>
      </c>
      <c r="N247">
        <f>IFERROR(SMALL(M5:M343,ROW()-ROW($N$5)+1),"")</f>
        <v>0</v>
      </c>
      <c r="P247">
        <f>IFERROR(SUM(N5:N247),"")</f>
        <v>0</v>
      </c>
      <c r="Q247">
        <f>IF(INDIRECT(ADDRESS($D247+2,Q$2+1,,,"Instances"))="","",INDIRECT(ADDRESS($D247+2,Q$2+1,,,"Instances")))</f>
        <v>0</v>
      </c>
      <c r="R247">
        <f>IFERROR(SMALL(Q5:Q343,ROW()-ROW($R$5)+1),"")</f>
        <v>0</v>
      </c>
      <c r="T247">
        <f>IFERROR(SUM(R5:R247),"")</f>
        <v>0</v>
      </c>
      <c r="U247">
        <f>IF(INDIRECT(ADDRESS($D247+2,U$2+1,,,"Instances"))="","",INDIRECT(ADDRESS($D247+2,U$2+1,,,"Instances")))</f>
        <v>0</v>
      </c>
      <c r="V247">
        <f>IFERROR(SMALL(U5:U343,ROW()-ROW($V$5)+1),"")</f>
        <v>0</v>
      </c>
      <c r="X247">
        <f>IFERROR(SUM(V5:V247),"")</f>
        <v>0</v>
      </c>
      <c r="Y247">
        <f>IF(INDIRECT(ADDRESS($D247+2,Y$2+1,,,"Instances"))="","",INDIRECT(ADDRESS($D247+2,Y$2+1,,,"Instances")))</f>
        <v>0</v>
      </c>
      <c r="Z247">
        <f>IFERROR(SMALL(Y5:Y343,ROW()-ROW($Z$5)+1),"")</f>
        <v>0</v>
      </c>
      <c r="AB247">
        <f>IFERROR(SUM(Z5:Z247),"")</f>
        <v>0</v>
      </c>
      <c r="AC247">
        <f>IF(INDIRECT(ADDRESS($D247+2,AC$2+1,,,"Instances"))="","",INDIRECT(ADDRESS($D247+2,AC$2+1,,,"Instances")))</f>
        <v>0</v>
      </c>
      <c r="AD247">
        <f>IFERROR(SMALL(AC5:AC343,ROW()-ROW($AD$5)+1),"")</f>
        <v>0</v>
      </c>
      <c r="AF247">
        <f>IFERROR(SUM(AD5:AD247),"")</f>
        <v>0</v>
      </c>
      <c r="AG247">
        <f>IF(INDIRECT(ADDRESS($D247+2,AG$2+1,,,"Instances"))="","",INDIRECT(ADDRESS($D247+2,AG$2+1,,,"Instances")))</f>
        <v>0</v>
      </c>
      <c r="AH247">
        <f>IFERROR(SMALL(AG5:AG343,ROW()-ROW($AH$5)+1),"")</f>
        <v>0</v>
      </c>
      <c r="AJ247">
        <f>IFERROR(SUM(AH5:AH247),"")</f>
        <v>0</v>
      </c>
      <c r="AL247">
        <v>243</v>
      </c>
      <c r="AM247" cm="1">
        <f t="array" ref="AM247">_xlfn.SWITCH(Charts!$B$3,"average", AVERAGE(INDIRECT(ADDRESS(242+3,AM$2+1,,,"Instances") &amp; ":" &amp; ADDRESS(242+3,AM$2+1))),"median", MEDIAN(INDIRECT(ADDRESS(242+3,AM$2+1,,,"Instances") &amp; ":" &amp; ADDRESS(242+3,AM$2+1))),"min", MIN(INDIRECT(ADDRESS(242+3,AM$2+1,,,"Instances") &amp; ":" &amp; ADDRESS(242+3,AM$2+1))),"max", MAX(INDIRECT(ADDRESS(242+3,AM$2+1,,,"Instances") &amp; ":" &amp; ADDRESS(242+3,AM$2+1))),"diff", MAX(INDIRECT(ADDRESS(242+3,AM$2+1,,,"Instances") &amp; ":" &amp; ADDRESS(242+3,AM$2+1)))-MIN(INDIRECT(ADDRESS(242+3,AM$2+1,,,"Instances") &amp; ":" &amp; ADDRESS(242+3,AM$2+1))))</f>
        <v>0</v>
      </c>
      <c r="AN247">
        <f>IFERROR(SMALL(AM5:AM343,ROW()-ROW($AN$5)+1),"")</f>
        <v>0</v>
      </c>
      <c r="AP247">
        <f>IFERROR(SUM(AN5:AN247),"")</f>
        <v>0</v>
      </c>
      <c r="AQ247" cm="1">
        <f t="array" ref="AQ247">_xlfn.SWITCH(Charts!$B$3,"average", AVERAGE(INDIRECT(ADDRESS(242+3,AQ$2+1,,,"Instances") &amp; ":" &amp; ADDRESS(242+3,AQ$2+1))),"median", MEDIAN(INDIRECT(ADDRESS(242+3,AQ$2+1,,,"Instances") &amp; ":" &amp; ADDRESS(242+3,AQ$2+1))),"min", MIN(INDIRECT(ADDRESS(242+3,AQ$2+1,,,"Instances") &amp; ":" &amp; ADDRESS(242+3,AQ$2+1))),"max", MAX(INDIRECT(ADDRESS(242+3,AQ$2+1,,,"Instances") &amp; ":" &amp; ADDRESS(242+3,AQ$2+1))),"diff", MAX(INDIRECT(ADDRESS(242+3,AQ$2+1,,,"Instances") &amp; ":" &amp; ADDRESS(242+3,AQ$2+1)))-MIN(INDIRECT(ADDRESS(242+3,AQ$2+1,,,"Instances") &amp; ":" &amp; ADDRESS(242+3,AQ$2+1))))</f>
        <v>0</v>
      </c>
      <c r="AR247">
        <f>IFERROR(SMALL(AQ5:AQ343,ROW()-ROW($AR$5)+1),"")</f>
        <v>0</v>
      </c>
      <c r="AT247">
        <f>IFERROR(SUM(AR5:AR247),"")</f>
        <v>0</v>
      </c>
      <c r="AU247" cm="1">
        <f t="array" ref="AU247">_xlfn.SWITCH(Charts!$B$3,"average", AVERAGE(INDIRECT(ADDRESS(242+3,AU$2+1,,,"Instances") &amp; ":" &amp; ADDRESS(242+3,AU$2+1))),"median", MEDIAN(INDIRECT(ADDRESS(242+3,AU$2+1,,,"Instances") &amp; ":" &amp; ADDRESS(242+3,AU$2+1))),"min", MIN(INDIRECT(ADDRESS(242+3,AU$2+1,,,"Instances") &amp; ":" &amp; ADDRESS(242+3,AU$2+1))),"max", MAX(INDIRECT(ADDRESS(242+3,AU$2+1,,,"Instances") &amp; ":" &amp; ADDRESS(242+3,AU$2+1))),"diff", MAX(INDIRECT(ADDRESS(242+3,AU$2+1,,,"Instances") &amp; ":" &amp; ADDRESS(242+3,AU$2+1)))-MIN(INDIRECT(ADDRESS(242+3,AU$2+1,,,"Instances") &amp; ":" &amp; ADDRESS(242+3,AU$2+1))))</f>
        <v>0</v>
      </c>
      <c r="AV247">
        <f>IFERROR(SMALL(AU5:AU343,ROW()-ROW($AV$5)+1),"")</f>
        <v>0</v>
      </c>
      <c r="AX247">
        <f>IFERROR(SUM(AV5:AV247),"")</f>
        <v>0</v>
      </c>
      <c r="AY247" cm="1">
        <f t="array" ref="AY247">_xlfn.SWITCH(Charts!$B$3,"average", AVERAGE(INDIRECT(ADDRESS(242+3,AY$2+1,,,"Instances") &amp; ":" &amp; ADDRESS(242+3,AY$2+1))),"median", MEDIAN(INDIRECT(ADDRESS(242+3,AY$2+1,,,"Instances") &amp; ":" &amp; ADDRESS(242+3,AY$2+1))),"min", MIN(INDIRECT(ADDRESS(242+3,AY$2+1,,,"Instances") &amp; ":" &amp; ADDRESS(242+3,AY$2+1))),"max", MAX(INDIRECT(ADDRESS(242+3,AY$2+1,,,"Instances") &amp; ":" &amp; ADDRESS(242+3,AY$2+1))),"diff", MAX(INDIRECT(ADDRESS(242+3,AY$2+1,,,"Instances") &amp; ":" &amp; ADDRESS(242+3,AY$2+1)))-MIN(INDIRECT(ADDRESS(242+3,AY$2+1,,,"Instances") &amp; ":" &amp; ADDRESS(242+3,AY$2+1))))</f>
        <v>0</v>
      </c>
      <c r="AZ247">
        <f>IFERROR(SMALL(AY5:AY343,ROW()-ROW($AZ$5)+1),"")</f>
        <v>0</v>
      </c>
      <c r="BB247">
        <f>IFERROR(SUM(AZ5:AZ247),"")</f>
        <v>0</v>
      </c>
      <c r="BC247" cm="1">
        <f t="array" ref="BC247">_xlfn.SWITCH(Charts!$B$3,"average", AVERAGE(INDIRECT(ADDRESS(242+3,BC$2+1,,,"Instances") &amp; ":" &amp; ADDRESS(242+3,BC$2+1))),"median", MEDIAN(INDIRECT(ADDRESS(242+3,BC$2+1,,,"Instances") &amp; ":" &amp; ADDRESS(242+3,BC$2+1))),"min", MIN(INDIRECT(ADDRESS(242+3,BC$2+1,,,"Instances") &amp; ":" &amp; ADDRESS(242+3,BC$2+1))),"max", MAX(INDIRECT(ADDRESS(242+3,BC$2+1,,,"Instances") &amp; ":" &amp; ADDRESS(242+3,BC$2+1))),"diff", MAX(INDIRECT(ADDRESS(242+3,BC$2+1,,,"Instances") &amp; ":" &amp; ADDRESS(242+3,BC$2+1)))-MIN(INDIRECT(ADDRESS(242+3,BC$2+1,,,"Instances") &amp; ":" &amp; ADDRESS(242+3,BC$2+1))))</f>
        <v>0</v>
      </c>
      <c r="BD247">
        <f>IFERROR(SMALL(BC5:BC343,ROW()-ROW($BD$5)+1),"")</f>
        <v>0</v>
      </c>
      <c r="BF247">
        <f>IFERROR(SUM(BD5:BD247),"")</f>
        <v>0</v>
      </c>
      <c r="BG247" cm="1">
        <f t="array" ref="BG247">_xlfn.SWITCH(Charts!$B$3,"average", AVERAGE(INDIRECT(ADDRESS(242+3,BG$2+1,,,"Instances") &amp; ":" &amp; ADDRESS(242+3,BG$2+1))),"median", MEDIAN(INDIRECT(ADDRESS(242+3,BG$2+1,,,"Instances") &amp; ":" &amp; ADDRESS(242+3,BG$2+1))),"min", MIN(INDIRECT(ADDRESS(242+3,BG$2+1,,,"Instances") &amp; ":" &amp; ADDRESS(242+3,BG$2+1))),"max", MAX(INDIRECT(ADDRESS(242+3,BG$2+1,,,"Instances") &amp; ":" &amp; ADDRESS(242+3,BG$2+1))),"diff", MAX(INDIRECT(ADDRESS(242+3,BG$2+1,,,"Instances") &amp; ":" &amp; ADDRESS(242+3,BG$2+1)))-MIN(INDIRECT(ADDRESS(242+3,BG$2+1,,,"Instances") &amp; ":" &amp; ADDRESS(242+3,BG$2+1))))</f>
        <v>0</v>
      </c>
      <c r="BH247">
        <f>IFERROR(SMALL(BG5:BG343,ROW()-ROW($BH$5)+1),"")</f>
        <v>0</v>
      </c>
      <c r="BJ247">
        <f>IFERROR(SUM(BH5:BH247),"")</f>
        <v>0</v>
      </c>
      <c r="BK247" cm="1">
        <f t="array" ref="BK247">_xlfn.SWITCH(Charts!$B$3,"average", AVERAGE(INDIRECT(ADDRESS(242+3,BK$2+1,,,"Instances") &amp; ":" &amp; ADDRESS(242+3,BK$2+1))),"median", MEDIAN(INDIRECT(ADDRESS(242+3,BK$2+1,,,"Instances") &amp; ":" &amp; ADDRESS(242+3,BK$2+1))),"min", MIN(INDIRECT(ADDRESS(242+3,BK$2+1,,,"Instances") &amp; ":" &amp; ADDRESS(242+3,BK$2+1))),"max", MAX(INDIRECT(ADDRESS(242+3,BK$2+1,,,"Instances") &amp; ":" &amp; ADDRESS(242+3,BK$2+1))),"diff", MAX(INDIRECT(ADDRESS(242+3,BK$2+1,,,"Instances") &amp; ":" &amp; ADDRESS(242+3,BK$2+1)))-MIN(INDIRECT(ADDRESS(242+3,BK$2+1,,,"Instances") &amp; ":" &amp; ADDRESS(242+3,BK$2+1))))</f>
        <v>0</v>
      </c>
      <c r="BL247">
        <f>IFERROR(SMALL(BK5:BK343,ROW()-ROW($BL$5)+1),"")</f>
        <v>0</v>
      </c>
      <c r="BN247">
        <f>IFERROR(SUM(BL5:BL247),"")</f>
        <v>0</v>
      </c>
      <c r="BO247" cm="1">
        <f t="array" ref="BO247">_xlfn.SWITCH(Charts!$B$3,"average", AVERAGE(INDIRECT(ADDRESS(242+3,BO$2+1,,,"Instances") &amp; ":" &amp; ADDRESS(242+3,BO$2+1))),"median", MEDIAN(INDIRECT(ADDRESS(242+3,BO$2+1,,,"Instances") &amp; ":" &amp; ADDRESS(242+3,BO$2+1))),"min", MIN(INDIRECT(ADDRESS(242+3,BO$2+1,,,"Instances") &amp; ":" &amp; ADDRESS(242+3,BO$2+1))),"max", MAX(INDIRECT(ADDRESS(242+3,BO$2+1,,,"Instances") &amp; ":" &amp; ADDRESS(242+3,BO$2+1))),"diff", MAX(INDIRECT(ADDRESS(242+3,BO$2+1,,,"Instances") &amp; ":" &amp; ADDRESS(242+3,BO$2+1)))-MIN(INDIRECT(ADDRESS(242+3,BO$2+1,,,"Instances") &amp; ":" &amp; ADDRESS(242+3,BO$2+1))))</f>
        <v>0</v>
      </c>
      <c r="BP247">
        <f>IFERROR(SMALL(BO5:BO343,ROW()-ROW($BP$5)+1),"")</f>
        <v>0</v>
      </c>
      <c r="BR247">
        <f>IFERROR(SUM(BP5:BP247),"")</f>
        <v>0</v>
      </c>
      <c r="BU247">
        <f>IF(Charts!$B$3="none",E1949,IF(AM1949="",NA(),AM1949))</f>
        <v>0</v>
      </c>
      <c r="BV247">
        <f>IF(Charts!$B$3="none",F1949,IF(AN1949="",NA(),AN1949))</f>
        <v>0</v>
      </c>
      <c r="BW247">
        <f>IF(Charts!$B$3="none",G1949,IF(AO1949="",NA(),AO1949))</f>
        <v>0</v>
      </c>
      <c r="BX247">
        <f>IF(Charts!$B$3="none",H1949,IF(AP1949="",NA(),AP1949))</f>
        <v>0</v>
      </c>
      <c r="BY247">
        <f>IF(Charts!$B$3="none",I1949,IF(AQ1949="",NA(),AQ1949))</f>
        <v>0</v>
      </c>
      <c r="BZ247">
        <f>IF(Charts!$B$3="none",J1949,IF(AR1949="",NA(),AR1949))</f>
        <v>0</v>
      </c>
      <c r="CA247">
        <f>IF(Charts!$B$3="none",K1949,IF(AS1949="",NA(),AS1949))</f>
        <v>0</v>
      </c>
      <c r="CB247">
        <f>IF(Charts!$B$3="none",L1949,IF(AT1949="",NA(),AT1949))</f>
        <v>0</v>
      </c>
      <c r="CC247">
        <f>IF(Charts!$B$3="none",M1949,IF(AU1949="",NA(),AU1949))</f>
        <v>0</v>
      </c>
      <c r="CD247">
        <f>IF(Charts!$B$3="none",N1949,IF(AV1949="",NA(),AV1949))</f>
        <v>0</v>
      </c>
      <c r="CE247">
        <f>IF(Charts!$B$3="none",O1949,IF(AW1949="",NA(),AW1949))</f>
        <v>0</v>
      </c>
      <c r="CF247">
        <f>IF(Charts!$B$3="none",P1949,IF(AX1949="",NA(),AX1949))</f>
        <v>0</v>
      </c>
      <c r="CG247">
        <f>IF(Charts!$B$3="none",Q1949,IF(AY1949="",NA(),AY1949))</f>
        <v>0</v>
      </c>
      <c r="CH247">
        <f>IF(Charts!$B$3="none",R1949,IF(AZ1949="",NA(),AZ1949))</f>
        <v>0</v>
      </c>
      <c r="CI247">
        <f>IF(Charts!$B$3="none",S1949,IF(BA1949="",NA(),BA1949))</f>
        <v>0</v>
      </c>
      <c r="CJ247">
        <f>IF(Charts!$B$3="none",T1949,IF(BB1949="",NA(),BB1949))</f>
        <v>0</v>
      </c>
      <c r="CK247">
        <f>IF(Charts!$B$3="none",U1949,IF(BC1949="",NA(),BC1949))</f>
        <v>0</v>
      </c>
      <c r="CL247">
        <f>IF(Charts!$B$3="none",V1949,IF(BD1949="",NA(),BD1949))</f>
        <v>0</v>
      </c>
      <c r="CM247">
        <f>IF(Charts!$B$3="none",W1949,IF(BE1949="",NA(),BE1949))</f>
        <v>0</v>
      </c>
      <c r="CN247">
        <f>IF(Charts!$B$3="none",X1949,IF(BF1949="",NA(),BF1949))</f>
        <v>0</v>
      </c>
      <c r="CO247">
        <f>IF(Charts!$B$3="none",Y1949,IF(BG1949="",NA(),BG1949))</f>
        <v>0</v>
      </c>
      <c r="CP247">
        <f>IF(Charts!$B$3="none",Z1949,IF(BH1949="",NA(),BH1949))</f>
        <v>0</v>
      </c>
      <c r="CQ247">
        <f>IF(Charts!$B$3="none",AA1949,IF(BI1949="",NA(),BI1949))</f>
        <v>0</v>
      </c>
      <c r="CR247">
        <f>IF(Charts!$B$3="none",AB1949,IF(BJ1949="",NA(),BJ1949))</f>
        <v>0</v>
      </c>
      <c r="CS247">
        <f>IF(Charts!$B$3="none",AC1949,IF(BK1949="",NA(),BK1949))</f>
        <v>0</v>
      </c>
      <c r="CT247">
        <f>IF(Charts!$B$3="none",AD1949,IF(BL1949="",NA(),BL1949))</f>
        <v>0</v>
      </c>
      <c r="CU247">
        <f>IF(Charts!$B$3="none",AE1949,IF(BM1949="",NA(),BM1949))</f>
        <v>0</v>
      </c>
      <c r="CV247">
        <f>IF(Charts!$B$3="none",AF1949,IF(BN1949="",NA(),BN1949))</f>
        <v>0</v>
      </c>
      <c r="CW247">
        <f>IF(Charts!$B$3="none",AG1949,IF(BO1949="",NA(),BO1949))</f>
        <v>0</v>
      </c>
      <c r="CX247">
        <f>IF(Charts!$B$3="none",AH1949,IF(BP1949="",NA(),BP1949))</f>
        <v>0</v>
      </c>
      <c r="CY247">
        <f>IF(Charts!$B$3="none",AI1949,IF(BQ1949="",NA(),BQ1949))</f>
        <v>0</v>
      </c>
      <c r="CZ247">
        <f>IF(Charts!$B$3="none",AJ1949,IF(BR1949="",NA(),BR1949))</f>
        <v>0</v>
      </c>
    </row>
    <row r="248" spans="4:104">
      <c r="D248">
        <v>244</v>
      </c>
      <c r="E248">
        <f>IF(INDIRECT(ADDRESS($D248+2,E$2+1,,,"Instances"))="","",INDIRECT(ADDRESS($D248+2,E$2+1,,,"Instances")))</f>
        <v>0</v>
      </c>
      <c r="F248">
        <f>IFERROR(SMALL(E5:E343,ROW()-ROW($F$5)+1),"")</f>
        <v>0</v>
      </c>
      <c r="H248">
        <f>IFERROR(SUM(F5:F248),"")</f>
        <v>0</v>
      </c>
      <c r="I248">
        <f>IF(INDIRECT(ADDRESS($D248+2,I$2+1,,,"Instances"))="","",INDIRECT(ADDRESS($D248+2,I$2+1,,,"Instances")))</f>
        <v>0</v>
      </c>
      <c r="J248">
        <f>IFERROR(SMALL(I5:I343,ROW()-ROW($J$5)+1),"")</f>
        <v>0</v>
      </c>
      <c r="L248">
        <f>IFERROR(SUM(J5:J248),"")</f>
        <v>0</v>
      </c>
      <c r="M248">
        <f>IF(INDIRECT(ADDRESS($D248+2,M$2+1,,,"Instances"))="","",INDIRECT(ADDRESS($D248+2,M$2+1,,,"Instances")))</f>
        <v>0</v>
      </c>
      <c r="N248">
        <f>IFERROR(SMALL(M5:M343,ROW()-ROW($N$5)+1),"")</f>
        <v>0</v>
      </c>
      <c r="P248">
        <f>IFERROR(SUM(N5:N248),"")</f>
        <v>0</v>
      </c>
      <c r="Q248">
        <f>IF(INDIRECT(ADDRESS($D248+2,Q$2+1,,,"Instances"))="","",INDIRECT(ADDRESS($D248+2,Q$2+1,,,"Instances")))</f>
        <v>0</v>
      </c>
      <c r="R248">
        <f>IFERROR(SMALL(Q5:Q343,ROW()-ROW($R$5)+1),"")</f>
        <v>0</v>
      </c>
      <c r="T248">
        <f>IFERROR(SUM(R5:R248),"")</f>
        <v>0</v>
      </c>
      <c r="U248">
        <f>IF(INDIRECT(ADDRESS($D248+2,U$2+1,,,"Instances"))="","",INDIRECT(ADDRESS($D248+2,U$2+1,,,"Instances")))</f>
        <v>0</v>
      </c>
      <c r="V248">
        <f>IFERROR(SMALL(U5:U343,ROW()-ROW($V$5)+1),"")</f>
        <v>0</v>
      </c>
      <c r="X248">
        <f>IFERROR(SUM(V5:V248),"")</f>
        <v>0</v>
      </c>
      <c r="Y248">
        <f>IF(INDIRECT(ADDRESS($D248+2,Y$2+1,,,"Instances"))="","",INDIRECT(ADDRESS($D248+2,Y$2+1,,,"Instances")))</f>
        <v>0</v>
      </c>
      <c r="Z248">
        <f>IFERROR(SMALL(Y5:Y343,ROW()-ROW($Z$5)+1),"")</f>
        <v>0</v>
      </c>
      <c r="AB248">
        <f>IFERROR(SUM(Z5:Z248),"")</f>
        <v>0</v>
      </c>
      <c r="AC248">
        <f>IF(INDIRECT(ADDRESS($D248+2,AC$2+1,,,"Instances"))="","",INDIRECT(ADDRESS($D248+2,AC$2+1,,,"Instances")))</f>
        <v>0</v>
      </c>
      <c r="AD248">
        <f>IFERROR(SMALL(AC5:AC343,ROW()-ROW($AD$5)+1),"")</f>
        <v>0</v>
      </c>
      <c r="AF248">
        <f>IFERROR(SUM(AD5:AD248),"")</f>
        <v>0</v>
      </c>
      <c r="AG248">
        <f>IF(INDIRECT(ADDRESS($D248+2,AG$2+1,,,"Instances"))="","",INDIRECT(ADDRESS($D248+2,AG$2+1,,,"Instances")))</f>
        <v>0</v>
      </c>
      <c r="AH248">
        <f>IFERROR(SMALL(AG5:AG343,ROW()-ROW($AH$5)+1),"")</f>
        <v>0</v>
      </c>
      <c r="AJ248">
        <f>IFERROR(SUM(AH5:AH248),"")</f>
        <v>0</v>
      </c>
      <c r="AL248">
        <v>244</v>
      </c>
      <c r="AM248" cm="1">
        <f t="array" ref="AM248">_xlfn.SWITCH(Charts!$B$3,"average", AVERAGE(INDIRECT(ADDRESS(243+3,AM$2+1,,,"Instances") &amp; ":" &amp; ADDRESS(243+3,AM$2+1))),"median", MEDIAN(INDIRECT(ADDRESS(243+3,AM$2+1,,,"Instances") &amp; ":" &amp; ADDRESS(243+3,AM$2+1))),"min", MIN(INDIRECT(ADDRESS(243+3,AM$2+1,,,"Instances") &amp; ":" &amp; ADDRESS(243+3,AM$2+1))),"max", MAX(INDIRECT(ADDRESS(243+3,AM$2+1,,,"Instances") &amp; ":" &amp; ADDRESS(243+3,AM$2+1))),"diff", MAX(INDIRECT(ADDRESS(243+3,AM$2+1,,,"Instances") &amp; ":" &amp; ADDRESS(243+3,AM$2+1)))-MIN(INDIRECT(ADDRESS(243+3,AM$2+1,,,"Instances") &amp; ":" &amp; ADDRESS(243+3,AM$2+1))))</f>
        <v>0</v>
      </c>
      <c r="AN248">
        <f>IFERROR(SMALL(AM5:AM343,ROW()-ROW($AN$5)+1),"")</f>
        <v>0</v>
      </c>
      <c r="AP248">
        <f>IFERROR(SUM(AN5:AN248),"")</f>
        <v>0</v>
      </c>
      <c r="AQ248" cm="1">
        <f t="array" ref="AQ248">_xlfn.SWITCH(Charts!$B$3,"average", AVERAGE(INDIRECT(ADDRESS(243+3,AQ$2+1,,,"Instances") &amp; ":" &amp; ADDRESS(243+3,AQ$2+1))),"median", MEDIAN(INDIRECT(ADDRESS(243+3,AQ$2+1,,,"Instances") &amp; ":" &amp; ADDRESS(243+3,AQ$2+1))),"min", MIN(INDIRECT(ADDRESS(243+3,AQ$2+1,,,"Instances") &amp; ":" &amp; ADDRESS(243+3,AQ$2+1))),"max", MAX(INDIRECT(ADDRESS(243+3,AQ$2+1,,,"Instances") &amp; ":" &amp; ADDRESS(243+3,AQ$2+1))),"diff", MAX(INDIRECT(ADDRESS(243+3,AQ$2+1,,,"Instances") &amp; ":" &amp; ADDRESS(243+3,AQ$2+1)))-MIN(INDIRECT(ADDRESS(243+3,AQ$2+1,,,"Instances") &amp; ":" &amp; ADDRESS(243+3,AQ$2+1))))</f>
        <v>0</v>
      </c>
      <c r="AR248">
        <f>IFERROR(SMALL(AQ5:AQ343,ROW()-ROW($AR$5)+1),"")</f>
        <v>0</v>
      </c>
      <c r="AT248">
        <f>IFERROR(SUM(AR5:AR248),"")</f>
        <v>0</v>
      </c>
      <c r="AU248" cm="1">
        <f t="array" ref="AU248">_xlfn.SWITCH(Charts!$B$3,"average", AVERAGE(INDIRECT(ADDRESS(243+3,AU$2+1,,,"Instances") &amp; ":" &amp; ADDRESS(243+3,AU$2+1))),"median", MEDIAN(INDIRECT(ADDRESS(243+3,AU$2+1,,,"Instances") &amp; ":" &amp; ADDRESS(243+3,AU$2+1))),"min", MIN(INDIRECT(ADDRESS(243+3,AU$2+1,,,"Instances") &amp; ":" &amp; ADDRESS(243+3,AU$2+1))),"max", MAX(INDIRECT(ADDRESS(243+3,AU$2+1,,,"Instances") &amp; ":" &amp; ADDRESS(243+3,AU$2+1))),"diff", MAX(INDIRECT(ADDRESS(243+3,AU$2+1,,,"Instances") &amp; ":" &amp; ADDRESS(243+3,AU$2+1)))-MIN(INDIRECT(ADDRESS(243+3,AU$2+1,,,"Instances") &amp; ":" &amp; ADDRESS(243+3,AU$2+1))))</f>
        <v>0</v>
      </c>
      <c r="AV248">
        <f>IFERROR(SMALL(AU5:AU343,ROW()-ROW($AV$5)+1),"")</f>
        <v>0</v>
      </c>
      <c r="AX248">
        <f>IFERROR(SUM(AV5:AV248),"")</f>
        <v>0</v>
      </c>
      <c r="AY248" cm="1">
        <f t="array" ref="AY248">_xlfn.SWITCH(Charts!$B$3,"average", AVERAGE(INDIRECT(ADDRESS(243+3,AY$2+1,,,"Instances") &amp; ":" &amp; ADDRESS(243+3,AY$2+1))),"median", MEDIAN(INDIRECT(ADDRESS(243+3,AY$2+1,,,"Instances") &amp; ":" &amp; ADDRESS(243+3,AY$2+1))),"min", MIN(INDIRECT(ADDRESS(243+3,AY$2+1,,,"Instances") &amp; ":" &amp; ADDRESS(243+3,AY$2+1))),"max", MAX(INDIRECT(ADDRESS(243+3,AY$2+1,,,"Instances") &amp; ":" &amp; ADDRESS(243+3,AY$2+1))),"diff", MAX(INDIRECT(ADDRESS(243+3,AY$2+1,,,"Instances") &amp; ":" &amp; ADDRESS(243+3,AY$2+1)))-MIN(INDIRECT(ADDRESS(243+3,AY$2+1,,,"Instances") &amp; ":" &amp; ADDRESS(243+3,AY$2+1))))</f>
        <v>0</v>
      </c>
      <c r="AZ248">
        <f>IFERROR(SMALL(AY5:AY343,ROW()-ROW($AZ$5)+1),"")</f>
        <v>0</v>
      </c>
      <c r="BB248">
        <f>IFERROR(SUM(AZ5:AZ248),"")</f>
        <v>0</v>
      </c>
      <c r="BC248" cm="1">
        <f t="array" ref="BC248">_xlfn.SWITCH(Charts!$B$3,"average", AVERAGE(INDIRECT(ADDRESS(243+3,BC$2+1,,,"Instances") &amp; ":" &amp; ADDRESS(243+3,BC$2+1))),"median", MEDIAN(INDIRECT(ADDRESS(243+3,BC$2+1,,,"Instances") &amp; ":" &amp; ADDRESS(243+3,BC$2+1))),"min", MIN(INDIRECT(ADDRESS(243+3,BC$2+1,,,"Instances") &amp; ":" &amp; ADDRESS(243+3,BC$2+1))),"max", MAX(INDIRECT(ADDRESS(243+3,BC$2+1,,,"Instances") &amp; ":" &amp; ADDRESS(243+3,BC$2+1))),"diff", MAX(INDIRECT(ADDRESS(243+3,BC$2+1,,,"Instances") &amp; ":" &amp; ADDRESS(243+3,BC$2+1)))-MIN(INDIRECT(ADDRESS(243+3,BC$2+1,,,"Instances") &amp; ":" &amp; ADDRESS(243+3,BC$2+1))))</f>
        <v>0</v>
      </c>
      <c r="BD248">
        <f>IFERROR(SMALL(BC5:BC343,ROW()-ROW($BD$5)+1),"")</f>
        <v>0</v>
      </c>
      <c r="BF248">
        <f>IFERROR(SUM(BD5:BD248),"")</f>
        <v>0</v>
      </c>
      <c r="BG248" cm="1">
        <f t="array" ref="BG248">_xlfn.SWITCH(Charts!$B$3,"average", AVERAGE(INDIRECT(ADDRESS(243+3,BG$2+1,,,"Instances") &amp; ":" &amp; ADDRESS(243+3,BG$2+1))),"median", MEDIAN(INDIRECT(ADDRESS(243+3,BG$2+1,,,"Instances") &amp; ":" &amp; ADDRESS(243+3,BG$2+1))),"min", MIN(INDIRECT(ADDRESS(243+3,BG$2+1,,,"Instances") &amp; ":" &amp; ADDRESS(243+3,BG$2+1))),"max", MAX(INDIRECT(ADDRESS(243+3,BG$2+1,,,"Instances") &amp; ":" &amp; ADDRESS(243+3,BG$2+1))),"diff", MAX(INDIRECT(ADDRESS(243+3,BG$2+1,,,"Instances") &amp; ":" &amp; ADDRESS(243+3,BG$2+1)))-MIN(INDIRECT(ADDRESS(243+3,BG$2+1,,,"Instances") &amp; ":" &amp; ADDRESS(243+3,BG$2+1))))</f>
        <v>0</v>
      </c>
      <c r="BH248">
        <f>IFERROR(SMALL(BG5:BG343,ROW()-ROW($BH$5)+1),"")</f>
        <v>0</v>
      </c>
      <c r="BJ248">
        <f>IFERROR(SUM(BH5:BH248),"")</f>
        <v>0</v>
      </c>
      <c r="BK248" cm="1">
        <f t="array" ref="BK248">_xlfn.SWITCH(Charts!$B$3,"average", AVERAGE(INDIRECT(ADDRESS(243+3,BK$2+1,,,"Instances") &amp; ":" &amp; ADDRESS(243+3,BK$2+1))),"median", MEDIAN(INDIRECT(ADDRESS(243+3,BK$2+1,,,"Instances") &amp; ":" &amp; ADDRESS(243+3,BK$2+1))),"min", MIN(INDIRECT(ADDRESS(243+3,BK$2+1,,,"Instances") &amp; ":" &amp; ADDRESS(243+3,BK$2+1))),"max", MAX(INDIRECT(ADDRESS(243+3,BK$2+1,,,"Instances") &amp; ":" &amp; ADDRESS(243+3,BK$2+1))),"diff", MAX(INDIRECT(ADDRESS(243+3,BK$2+1,,,"Instances") &amp; ":" &amp; ADDRESS(243+3,BK$2+1)))-MIN(INDIRECT(ADDRESS(243+3,BK$2+1,,,"Instances") &amp; ":" &amp; ADDRESS(243+3,BK$2+1))))</f>
        <v>0</v>
      </c>
      <c r="BL248">
        <f>IFERROR(SMALL(BK5:BK343,ROW()-ROW($BL$5)+1),"")</f>
        <v>0</v>
      </c>
      <c r="BN248">
        <f>IFERROR(SUM(BL5:BL248),"")</f>
        <v>0</v>
      </c>
      <c r="BO248" cm="1">
        <f t="array" ref="BO248">_xlfn.SWITCH(Charts!$B$3,"average", AVERAGE(INDIRECT(ADDRESS(243+3,BO$2+1,,,"Instances") &amp; ":" &amp; ADDRESS(243+3,BO$2+1))),"median", MEDIAN(INDIRECT(ADDRESS(243+3,BO$2+1,,,"Instances") &amp; ":" &amp; ADDRESS(243+3,BO$2+1))),"min", MIN(INDIRECT(ADDRESS(243+3,BO$2+1,,,"Instances") &amp; ":" &amp; ADDRESS(243+3,BO$2+1))),"max", MAX(INDIRECT(ADDRESS(243+3,BO$2+1,,,"Instances") &amp; ":" &amp; ADDRESS(243+3,BO$2+1))),"diff", MAX(INDIRECT(ADDRESS(243+3,BO$2+1,,,"Instances") &amp; ":" &amp; ADDRESS(243+3,BO$2+1)))-MIN(INDIRECT(ADDRESS(243+3,BO$2+1,,,"Instances") &amp; ":" &amp; ADDRESS(243+3,BO$2+1))))</f>
        <v>0</v>
      </c>
      <c r="BP248">
        <f>IFERROR(SMALL(BO5:BO343,ROW()-ROW($BP$5)+1),"")</f>
        <v>0</v>
      </c>
      <c r="BR248">
        <f>IFERROR(SUM(BP5:BP248),"")</f>
        <v>0</v>
      </c>
      <c r="BU248">
        <f>IF(Charts!$B$3="none",E1950,IF(AM1950="",NA(),AM1950))</f>
        <v>0</v>
      </c>
      <c r="BV248">
        <f>IF(Charts!$B$3="none",F1950,IF(AN1950="",NA(),AN1950))</f>
        <v>0</v>
      </c>
      <c r="BW248">
        <f>IF(Charts!$B$3="none",G1950,IF(AO1950="",NA(),AO1950))</f>
        <v>0</v>
      </c>
      <c r="BX248">
        <f>IF(Charts!$B$3="none",H1950,IF(AP1950="",NA(),AP1950))</f>
        <v>0</v>
      </c>
      <c r="BY248">
        <f>IF(Charts!$B$3="none",I1950,IF(AQ1950="",NA(),AQ1950))</f>
        <v>0</v>
      </c>
      <c r="BZ248">
        <f>IF(Charts!$B$3="none",J1950,IF(AR1950="",NA(),AR1950))</f>
        <v>0</v>
      </c>
      <c r="CA248">
        <f>IF(Charts!$B$3="none",K1950,IF(AS1950="",NA(),AS1950))</f>
        <v>0</v>
      </c>
      <c r="CB248">
        <f>IF(Charts!$B$3="none",L1950,IF(AT1950="",NA(),AT1950))</f>
        <v>0</v>
      </c>
      <c r="CC248">
        <f>IF(Charts!$B$3="none",M1950,IF(AU1950="",NA(),AU1950))</f>
        <v>0</v>
      </c>
      <c r="CD248">
        <f>IF(Charts!$B$3="none",N1950,IF(AV1950="",NA(),AV1950))</f>
        <v>0</v>
      </c>
      <c r="CE248">
        <f>IF(Charts!$B$3="none",O1950,IF(AW1950="",NA(),AW1950))</f>
        <v>0</v>
      </c>
      <c r="CF248">
        <f>IF(Charts!$B$3="none",P1950,IF(AX1950="",NA(),AX1950))</f>
        <v>0</v>
      </c>
      <c r="CG248">
        <f>IF(Charts!$B$3="none",Q1950,IF(AY1950="",NA(),AY1950))</f>
        <v>0</v>
      </c>
      <c r="CH248">
        <f>IF(Charts!$B$3="none",R1950,IF(AZ1950="",NA(),AZ1950))</f>
        <v>0</v>
      </c>
      <c r="CI248">
        <f>IF(Charts!$B$3="none",S1950,IF(BA1950="",NA(),BA1950))</f>
        <v>0</v>
      </c>
      <c r="CJ248">
        <f>IF(Charts!$B$3="none",T1950,IF(BB1950="",NA(),BB1950))</f>
        <v>0</v>
      </c>
      <c r="CK248">
        <f>IF(Charts!$B$3="none",U1950,IF(BC1950="",NA(),BC1950))</f>
        <v>0</v>
      </c>
      <c r="CL248">
        <f>IF(Charts!$B$3="none",V1950,IF(BD1950="",NA(),BD1950))</f>
        <v>0</v>
      </c>
      <c r="CM248">
        <f>IF(Charts!$B$3="none",W1950,IF(BE1950="",NA(),BE1950))</f>
        <v>0</v>
      </c>
      <c r="CN248">
        <f>IF(Charts!$B$3="none",X1950,IF(BF1950="",NA(),BF1950))</f>
        <v>0</v>
      </c>
      <c r="CO248">
        <f>IF(Charts!$B$3="none",Y1950,IF(BG1950="",NA(),BG1950))</f>
        <v>0</v>
      </c>
      <c r="CP248">
        <f>IF(Charts!$B$3="none",Z1950,IF(BH1950="",NA(),BH1950))</f>
        <v>0</v>
      </c>
      <c r="CQ248">
        <f>IF(Charts!$B$3="none",AA1950,IF(BI1950="",NA(),BI1950))</f>
        <v>0</v>
      </c>
      <c r="CR248">
        <f>IF(Charts!$B$3="none",AB1950,IF(BJ1950="",NA(),BJ1950))</f>
        <v>0</v>
      </c>
      <c r="CS248">
        <f>IF(Charts!$B$3="none",AC1950,IF(BK1950="",NA(),BK1950))</f>
        <v>0</v>
      </c>
      <c r="CT248">
        <f>IF(Charts!$B$3="none",AD1950,IF(BL1950="",NA(),BL1950))</f>
        <v>0</v>
      </c>
      <c r="CU248">
        <f>IF(Charts!$B$3="none",AE1950,IF(BM1950="",NA(),BM1950))</f>
        <v>0</v>
      </c>
      <c r="CV248">
        <f>IF(Charts!$B$3="none",AF1950,IF(BN1950="",NA(),BN1950))</f>
        <v>0</v>
      </c>
      <c r="CW248">
        <f>IF(Charts!$B$3="none",AG1950,IF(BO1950="",NA(),BO1950))</f>
        <v>0</v>
      </c>
      <c r="CX248">
        <f>IF(Charts!$B$3="none",AH1950,IF(BP1950="",NA(),BP1950))</f>
        <v>0</v>
      </c>
      <c r="CY248">
        <f>IF(Charts!$B$3="none",AI1950,IF(BQ1950="",NA(),BQ1950))</f>
        <v>0</v>
      </c>
      <c r="CZ248">
        <f>IF(Charts!$B$3="none",AJ1950,IF(BR1950="",NA(),BR1950))</f>
        <v>0</v>
      </c>
    </row>
    <row r="249" spans="4:104">
      <c r="D249">
        <v>245</v>
      </c>
      <c r="E249">
        <f>IF(INDIRECT(ADDRESS($D249+2,E$2+1,,,"Instances"))="","",INDIRECT(ADDRESS($D249+2,E$2+1,,,"Instances")))</f>
        <v>0</v>
      </c>
      <c r="F249">
        <f>IFERROR(SMALL(E5:E343,ROW()-ROW($F$5)+1),"")</f>
        <v>0</v>
      </c>
      <c r="H249">
        <f>IFERROR(SUM(F5:F249),"")</f>
        <v>0</v>
      </c>
      <c r="I249">
        <f>IF(INDIRECT(ADDRESS($D249+2,I$2+1,,,"Instances"))="","",INDIRECT(ADDRESS($D249+2,I$2+1,,,"Instances")))</f>
        <v>0</v>
      </c>
      <c r="J249">
        <f>IFERROR(SMALL(I5:I343,ROW()-ROW($J$5)+1),"")</f>
        <v>0</v>
      </c>
      <c r="L249">
        <f>IFERROR(SUM(J5:J249),"")</f>
        <v>0</v>
      </c>
      <c r="M249">
        <f>IF(INDIRECT(ADDRESS($D249+2,M$2+1,,,"Instances"))="","",INDIRECT(ADDRESS($D249+2,M$2+1,,,"Instances")))</f>
        <v>0</v>
      </c>
      <c r="N249">
        <f>IFERROR(SMALL(M5:M343,ROW()-ROW($N$5)+1),"")</f>
        <v>0</v>
      </c>
      <c r="P249">
        <f>IFERROR(SUM(N5:N249),"")</f>
        <v>0</v>
      </c>
      <c r="Q249">
        <f>IF(INDIRECT(ADDRESS($D249+2,Q$2+1,,,"Instances"))="","",INDIRECT(ADDRESS($D249+2,Q$2+1,,,"Instances")))</f>
        <v>0</v>
      </c>
      <c r="R249">
        <f>IFERROR(SMALL(Q5:Q343,ROW()-ROW($R$5)+1),"")</f>
        <v>0</v>
      </c>
      <c r="T249">
        <f>IFERROR(SUM(R5:R249),"")</f>
        <v>0</v>
      </c>
      <c r="U249">
        <f>IF(INDIRECT(ADDRESS($D249+2,U$2+1,,,"Instances"))="","",INDIRECT(ADDRESS($D249+2,U$2+1,,,"Instances")))</f>
        <v>0</v>
      </c>
      <c r="V249">
        <f>IFERROR(SMALL(U5:U343,ROW()-ROW($V$5)+1),"")</f>
        <v>0</v>
      </c>
      <c r="X249">
        <f>IFERROR(SUM(V5:V249),"")</f>
        <v>0</v>
      </c>
      <c r="Y249">
        <f>IF(INDIRECT(ADDRESS($D249+2,Y$2+1,,,"Instances"))="","",INDIRECT(ADDRESS($D249+2,Y$2+1,,,"Instances")))</f>
        <v>0</v>
      </c>
      <c r="Z249">
        <f>IFERROR(SMALL(Y5:Y343,ROW()-ROW($Z$5)+1),"")</f>
        <v>0</v>
      </c>
      <c r="AB249">
        <f>IFERROR(SUM(Z5:Z249),"")</f>
        <v>0</v>
      </c>
      <c r="AC249">
        <f>IF(INDIRECT(ADDRESS($D249+2,AC$2+1,,,"Instances"))="","",INDIRECT(ADDRESS($D249+2,AC$2+1,,,"Instances")))</f>
        <v>0</v>
      </c>
      <c r="AD249">
        <f>IFERROR(SMALL(AC5:AC343,ROW()-ROW($AD$5)+1),"")</f>
        <v>0</v>
      </c>
      <c r="AF249">
        <f>IFERROR(SUM(AD5:AD249),"")</f>
        <v>0</v>
      </c>
      <c r="AG249">
        <f>IF(INDIRECT(ADDRESS($D249+2,AG$2+1,,,"Instances"))="","",INDIRECT(ADDRESS($D249+2,AG$2+1,,,"Instances")))</f>
        <v>0</v>
      </c>
      <c r="AH249">
        <f>IFERROR(SMALL(AG5:AG343,ROW()-ROW($AH$5)+1),"")</f>
        <v>0</v>
      </c>
      <c r="AJ249">
        <f>IFERROR(SUM(AH5:AH249),"")</f>
        <v>0</v>
      </c>
      <c r="AL249">
        <v>245</v>
      </c>
      <c r="AM249" cm="1">
        <f t="array" ref="AM249">_xlfn.SWITCH(Charts!$B$3,"average", AVERAGE(INDIRECT(ADDRESS(244+3,AM$2+1,,,"Instances") &amp; ":" &amp; ADDRESS(244+3,AM$2+1))),"median", MEDIAN(INDIRECT(ADDRESS(244+3,AM$2+1,,,"Instances") &amp; ":" &amp; ADDRESS(244+3,AM$2+1))),"min", MIN(INDIRECT(ADDRESS(244+3,AM$2+1,,,"Instances") &amp; ":" &amp; ADDRESS(244+3,AM$2+1))),"max", MAX(INDIRECT(ADDRESS(244+3,AM$2+1,,,"Instances") &amp; ":" &amp; ADDRESS(244+3,AM$2+1))),"diff", MAX(INDIRECT(ADDRESS(244+3,AM$2+1,,,"Instances") &amp; ":" &amp; ADDRESS(244+3,AM$2+1)))-MIN(INDIRECT(ADDRESS(244+3,AM$2+1,,,"Instances") &amp; ":" &amp; ADDRESS(244+3,AM$2+1))))</f>
        <v>0</v>
      </c>
      <c r="AN249">
        <f>IFERROR(SMALL(AM5:AM343,ROW()-ROW($AN$5)+1),"")</f>
        <v>0</v>
      </c>
      <c r="AP249">
        <f>IFERROR(SUM(AN5:AN249),"")</f>
        <v>0</v>
      </c>
      <c r="AQ249" cm="1">
        <f t="array" ref="AQ249">_xlfn.SWITCH(Charts!$B$3,"average", AVERAGE(INDIRECT(ADDRESS(244+3,AQ$2+1,,,"Instances") &amp; ":" &amp; ADDRESS(244+3,AQ$2+1))),"median", MEDIAN(INDIRECT(ADDRESS(244+3,AQ$2+1,,,"Instances") &amp; ":" &amp; ADDRESS(244+3,AQ$2+1))),"min", MIN(INDIRECT(ADDRESS(244+3,AQ$2+1,,,"Instances") &amp; ":" &amp; ADDRESS(244+3,AQ$2+1))),"max", MAX(INDIRECT(ADDRESS(244+3,AQ$2+1,,,"Instances") &amp; ":" &amp; ADDRESS(244+3,AQ$2+1))),"diff", MAX(INDIRECT(ADDRESS(244+3,AQ$2+1,,,"Instances") &amp; ":" &amp; ADDRESS(244+3,AQ$2+1)))-MIN(INDIRECT(ADDRESS(244+3,AQ$2+1,,,"Instances") &amp; ":" &amp; ADDRESS(244+3,AQ$2+1))))</f>
        <v>0</v>
      </c>
      <c r="AR249">
        <f>IFERROR(SMALL(AQ5:AQ343,ROW()-ROW($AR$5)+1),"")</f>
        <v>0</v>
      </c>
      <c r="AT249">
        <f>IFERROR(SUM(AR5:AR249),"")</f>
        <v>0</v>
      </c>
      <c r="AU249" cm="1">
        <f t="array" ref="AU249">_xlfn.SWITCH(Charts!$B$3,"average", AVERAGE(INDIRECT(ADDRESS(244+3,AU$2+1,,,"Instances") &amp; ":" &amp; ADDRESS(244+3,AU$2+1))),"median", MEDIAN(INDIRECT(ADDRESS(244+3,AU$2+1,,,"Instances") &amp; ":" &amp; ADDRESS(244+3,AU$2+1))),"min", MIN(INDIRECT(ADDRESS(244+3,AU$2+1,,,"Instances") &amp; ":" &amp; ADDRESS(244+3,AU$2+1))),"max", MAX(INDIRECT(ADDRESS(244+3,AU$2+1,,,"Instances") &amp; ":" &amp; ADDRESS(244+3,AU$2+1))),"diff", MAX(INDIRECT(ADDRESS(244+3,AU$2+1,,,"Instances") &amp; ":" &amp; ADDRESS(244+3,AU$2+1)))-MIN(INDIRECT(ADDRESS(244+3,AU$2+1,,,"Instances") &amp; ":" &amp; ADDRESS(244+3,AU$2+1))))</f>
        <v>0</v>
      </c>
      <c r="AV249">
        <f>IFERROR(SMALL(AU5:AU343,ROW()-ROW($AV$5)+1),"")</f>
        <v>0</v>
      </c>
      <c r="AX249">
        <f>IFERROR(SUM(AV5:AV249),"")</f>
        <v>0</v>
      </c>
      <c r="AY249" cm="1">
        <f t="array" ref="AY249">_xlfn.SWITCH(Charts!$B$3,"average", AVERAGE(INDIRECT(ADDRESS(244+3,AY$2+1,,,"Instances") &amp; ":" &amp; ADDRESS(244+3,AY$2+1))),"median", MEDIAN(INDIRECT(ADDRESS(244+3,AY$2+1,,,"Instances") &amp; ":" &amp; ADDRESS(244+3,AY$2+1))),"min", MIN(INDIRECT(ADDRESS(244+3,AY$2+1,,,"Instances") &amp; ":" &amp; ADDRESS(244+3,AY$2+1))),"max", MAX(INDIRECT(ADDRESS(244+3,AY$2+1,,,"Instances") &amp; ":" &amp; ADDRESS(244+3,AY$2+1))),"diff", MAX(INDIRECT(ADDRESS(244+3,AY$2+1,,,"Instances") &amp; ":" &amp; ADDRESS(244+3,AY$2+1)))-MIN(INDIRECT(ADDRESS(244+3,AY$2+1,,,"Instances") &amp; ":" &amp; ADDRESS(244+3,AY$2+1))))</f>
        <v>0</v>
      </c>
      <c r="AZ249">
        <f>IFERROR(SMALL(AY5:AY343,ROW()-ROW($AZ$5)+1),"")</f>
        <v>0</v>
      </c>
      <c r="BB249">
        <f>IFERROR(SUM(AZ5:AZ249),"")</f>
        <v>0</v>
      </c>
      <c r="BC249" cm="1">
        <f t="array" ref="BC249">_xlfn.SWITCH(Charts!$B$3,"average", AVERAGE(INDIRECT(ADDRESS(244+3,BC$2+1,,,"Instances") &amp; ":" &amp; ADDRESS(244+3,BC$2+1))),"median", MEDIAN(INDIRECT(ADDRESS(244+3,BC$2+1,,,"Instances") &amp; ":" &amp; ADDRESS(244+3,BC$2+1))),"min", MIN(INDIRECT(ADDRESS(244+3,BC$2+1,,,"Instances") &amp; ":" &amp; ADDRESS(244+3,BC$2+1))),"max", MAX(INDIRECT(ADDRESS(244+3,BC$2+1,,,"Instances") &amp; ":" &amp; ADDRESS(244+3,BC$2+1))),"diff", MAX(INDIRECT(ADDRESS(244+3,BC$2+1,,,"Instances") &amp; ":" &amp; ADDRESS(244+3,BC$2+1)))-MIN(INDIRECT(ADDRESS(244+3,BC$2+1,,,"Instances") &amp; ":" &amp; ADDRESS(244+3,BC$2+1))))</f>
        <v>0</v>
      </c>
      <c r="BD249">
        <f>IFERROR(SMALL(BC5:BC343,ROW()-ROW($BD$5)+1),"")</f>
        <v>0</v>
      </c>
      <c r="BF249">
        <f>IFERROR(SUM(BD5:BD249),"")</f>
        <v>0</v>
      </c>
      <c r="BG249" cm="1">
        <f t="array" ref="BG249">_xlfn.SWITCH(Charts!$B$3,"average", AVERAGE(INDIRECT(ADDRESS(244+3,BG$2+1,,,"Instances") &amp; ":" &amp; ADDRESS(244+3,BG$2+1))),"median", MEDIAN(INDIRECT(ADDRESS(244+3,BG$2+1,,,"Instances") &amp; ":" &amp; ADDRESS(244+3,BG$2+1))),"min", MIN(INDIRECT(ADDRESS(244+3,BG$2+1,,,"Instances") &amp; ":" &amp; ADDRESS(244+3,BG$2+1))),"max", MAX(INDIRECT(ADDRESS(244+3,BG$2+1,,,"Instances") &amp; ":" &amp; ADDRESS(244+3,BG$2+1))),"diff", MAX(INDIRECT(ADDRESS(244+3,BG$2+1,,,"Instances") &amp; ":" &amp; ADDRESS(244+3,BG$2+1)))-MIN(INDIRECT(ADDRESS(244+3,BG$2+1,,,"Instances") &amp; ":" &amp; ADDRESS(244+3,BG$2+1))))</f>
        <v>0</v>
      </c>
      <c r="BH249">
        <f>IFERROR(SMALL(BG5:BG343,ROW()-ROW($BH$5)+1),"")</f>
        <v>0</v>
      </c>
      <c r="BJ249">
        <f>IFERROR(SUM(BH5:BH249),"")</f>
        <v>0</v>
      </c>
      <c r="BK249" cm="1">
        <f t="array" ref="BK249">_xlfn.SWITCH(Charts!$B$3,"average", AVERAGE(INDIRECT(ADDRESS(244+3,BK$2+1,,,"Instances") &amp; ":" &amp; ADDRESS(244+3,BK$2+1))),"median", MEDIAN(INDIRECT(ADDRESS(244+3,BK$2+1,,,"Instances") &amp; ":" &amp; ADDRESS(244+3,BK$2+1))),"min", MIN(INDIRECT(ADDRESS(244+3,BK$2+1,,,"Instances") &amp; ":" &amp; ADDRESS(244+3,BK$2+1))),"max", MAX(INDIRECT(ADDRESS(244+3,BK$2+1,,,"Instances") &amp; ":" &amp; ADDRESS(244+3,BK$2+1))),"diff", MAX(INDIRECT(ADDRESS(244+3,BK$2+1,,,"Instances") &amp; ":" &amp; ADDRESS(244+3,BK$2+1)))-MIN(INDIRECT(ADDRESS(244+3,BK$2+1,,,"Instances") &amp; ":" &amp; ADDRESS(244+3,BK$2+1))))</f>
        <v>0</v>
      </c>
      <c r="BL249">
        <f>IFERROR(SMALL(BK5:BK343,ROW()-ROW($BL$5)+1),"")</f>
        <v>0</v>
      </c>
      <c r="BN249">
        <f>IFERROR(SUM(BL5:BL249),"")</f>
        <v>0</v>
      </c>
      <c r="BO249" cm="1">
        <f t="array" ref="BO249">_xlfn.SWITCH(Charts!$B$3,"average", AVERAGE(INDIRECT(ADDRESS(244+3,BO$2+1,,,"Instances") &amp; ":" &amp; ADDRESS(244+3,BO$2+1))),"median", MEDIAN(INDIRECT(ADDRESS(244+3,BO$2+1,,,"Instances") &amp; ":" &amp; ADDRESS(244+3,BO$2+1))),"min", MIN(INDIRECT(ADDRESS(244+3,BO$2+1,,,"Instances") &amp; ":" &amp; ADDRESS(244+3,BO$2+1))),"max", MAX(INDIRECT(ADDRESS(244+3,BO$2+1,,,"Instances") &amp; ":" &amp; ADDRESS(244+3,BO$2+1))),"diff", MAX(INDIRECT(ADDRESS(244+3,BO$2+1,,,"Instances") &amp; ":" &amp; ADDRESS(244+3,BO$2+1)))-MIN(INDIRECT(ADDRESS(244+3,BO$2+1,,,"Instances") &amp; ":" &amp; ADDRESS(244+3,BO$2+1))))</f>
        <v>0</v>
      </c>
      <c r="BP249">
        <f>IFERROR(SMALL(BO5:BO343,ROW()-ROW($BP$5)+1),"")</f>
        <v>0</v>
      </c>
      <c r="BR249">
        <f>IFERROR(SUM(BP5:BP249),"")</f>
        <v>0</v>
      </c>
      <c r="BU249">
        <f>IF(Charts!$B$3="none",E1951,IF(AM1951="",NA(),AM1951))</f>
        <v>0</v>
      </c>
      <c r="BV249">
        <f>IF(Charts!$B$3="none",F1951,IF(AN1951="",NA(),AN1951))</f>
        <v>0</v>
      </c>
      <c r="BW249">
        <f>IF(Charts!$B$3="none",G1951,IF(AO1951="",NA(),AO1951))</f>
        <v>0</v>
      </c>
      <c r="BX249">
        <f>IF(Charts!$B$3="none",H1951,IF(AP1951="",NA(),AP1951))</f>
        <v>0</v>
      </c>
      <c r="BY249">
        <f>IF(Charts!$B$3="none",I1951,IF(AQ1951="",NA(),AQ1951))</f>
        <v>0</v>
      </c>
      <c r="BZ249">
        <f>IF(Charts!$B$3="none",J1951,IF(AR1951="",NA(),AR1951))</f>
        <v>0</v>
      </c>
      <c r="CA249">
        <f>IF(Charts!$B$3="none",K1951,IF(AS1951="",NA(),AS1951))</f>
        <v>0</v>
      </c>
      <c r="CB249">
        <f>IF(Charts!$B$3="none",L1951,IF(AT1951="",NA(),AT1951))</f>
        <v>0</v>
      </c>
      <c r="CC249">
        <f>IF(Charts!$B$3="none",M1951,IF(AU1951="",NA(),AU1951))</f>
        <v>0</v>
      </c>
      <c r="CD249">
        <f>IF(Charts!$B$3="none",N1951,IF(AV1951="",NA(),AV1951))</f>
        <v>0</v>
      </c>
      <c r="CE249">
        <f>IF(Charts!$B$3="none",O1951,IF(AW1951="",NA(),AW1951))</f>
        <v>0</v>
      </c>
      <c r="CF249">
        <f>IF(Charts!$B$3="none",P1951,IF(AX1951="",NA(),AX1951))</f>
        <v>0</v>
      </c>
      <c r="CG249">
        <f>IF(Charts!$B$3="none",Q1951,IF(AY1951="",NA(),AY1951))</f>
        <v>0</v>
      </c>
      <c r="CH249">
        <f>IF(Charts!$B$3="none",R1951,IF(AZ1951="",NA(),AZ1951))</f>
        <v>0</v>
      </c>
      <c r="CI249">
        <f>IF(Charts!$B$3="none",S1951,IF(BA1951="",NA(),BA1951))</f>
        <v>0</v>
      </c>
      <c r="CJ249">
        <f>IF(Charts!$B$3="none",T1951,IF(BB1951="",NA(),BB1951))</f>
        <v>0</v>
      </c>
      <c r="CK249">
        <f>IF(Charts!$B$3="none",U1951,IF(BC1951="",NA(),BC1951))</f>
        <v>0</v>
      </c>
      <c r="CL249">
        <f>IF(Charts!$B$3="none",V1951,IF(BD1951="",NA(),BD1951))</f>
        <v>0</v>
      </c>
      <c r="CM249">
        <f>IF(Charts!$B$3="none",W1951,IF(BE1951="",NA(),BE1951))</f>
        <v>0</v>
      </c>
      <c r="CN249">
        <f>IF(Charts!$B$3="none",X1951,IF(BF1951="",NA(),BF1951))</f>
        <v>0</v>
      </c>
      <c r="CO249">
        <f>IF(Charts!$B$3="none",Y1951,IF(BG1951="",NA(),BG1951))</f>
        <v>0</v>
      </c>
      <c r="CP249">
        <f>IF(Charts!$B$3="none",Z1951,IF(BH1951="",NA(),BH1951))</f>
        <v>0</v>
      </c>
      <c r="CQ249">
        <f>IF(Charts!$B$3="none",AA1951,IF(BI1951="",NA(),BI1951))</f>
        <v>0</v>
      </c>
      <c r="CR249">
        <f>IF(Charts!$B$3="none",AB1951,IF(BJ1951="",NA(),BJ1951))</f>
        <v>0</v>
      </c>
      <c r="CS249">
        <f>IF(Charts!$B$3="none",AC1951,IF(BK1951="",NA(),BK1951))</f>
        <v>0</v>
      </c>
      <c r="CT249">
        <f>IF(Charts!$B$3="none",AD1951,IF(BL1951="",NA(),BL1951))</f>
        <v>0</v>
      </c>
      <c r="CU249">
        <f>IF(Charts!$B$3="none",AE1951,IF(BM1951="",NA(),BM1951))</f>
        <v>0</v>
      </c>
      <c r="CV249">
        <f>IF(Charts!$B$3="none",AF1951,IF(BN1951="",NA(),BN1951))</f>
        <v>0</v>
      </c>
      <c r="CW249">
        <f>IF(Charts!$B$3="none",AG1951,IF(BO1951="",NA(),BO1951))</f>
        <v>0</v>
      </c>
      <c r="CX249">
        <f>IF(Charts!$B$3="none",AH1951,IF(BP1951="",NA(),BP1951))</f>
        <v>0</v>
      </c>
      <c r="CY249">
        <f>IF(Charts!$B$3="none",AI1951,IF(BQ1951="",NA(),BQ1951))</f>
        <v>0</v>
      </c>
      <c r="CZ249">
        <f>IF(Charts!$B$3="none",AJ1951,IF(BR1951="",NA(),BR1951))</f>
        <v>0</v>
      </c>
    </row>
    <row r="250" spans="4:104">
      <c r="D250">
        <v>246</v>
      </c>
      <c r="E250">
        <f>IF(INDIRECT(ADDRESS($D250+2,E$2+1,,,"Instances"))="","",INDIRECT(ADDRESS($D250+2,E$2+1,,,"Instances")))</f>
        <v>0</v>
      </c>
      <c r="F250">
        <f>IFERROR(SMALL(E5:E343,ROW()-ROW($F$5)+1),"")</f>
        <v>0</v>
      </c>
      <c r="H250">
        <f>IFERROR(SUM(F5:F250),"")</f>
        <v>0</v>
      </c>
      <c r="I250">
        <f>IF(INDIRECT(ADDRESS($D250+2,I$2+1,,,"Instances"))="","",INDIRECT(ADDRESS($D250+2,I$2+1,,,"Instances")))</f>
        <v>0</v>
      </c>
      <c r="J250">
        <f>IFERROR(SMALL(I5:I343,ROW()-ROW($J$5)+1),"")</f>
        <v>0</v>
      </c>
      <c r="L250">
        <f>IFERROR(SUM(J5:J250),"")</f>
        <v>0</v>
      </c>
      <c r="M250">
        <f>IF(INDIRECT(ADDRESS($D250+2,M$2+1,,,"Instances"))="","",INDIRECT(ADDRESS($D250+2,M$2+1,,,"Instances")))</f>
        <v>0</v>
      </c>
      <c r="N250">
        <f>IFERROR(SMALL(M5:M343,ROW()-ROW($N$5)+1),"")</f>
        <v>0</v>
      </c>
      <c r="P250">
        <f>IFERROR(SUM(N5:N250),"")</f>
        <v>0</v>
      </c>
      <c r="Q250">
        <f>IF(INDIRECT(ADDRESS($D250+2,Q$2+1,,,"Instances"))="","",INDIRECT(ADDRESS($D250+2,Q$2+1,,,"Instances")))</f>
        <v>0</v>
      </c>
      <c r="R250">
        <f>IFERROR(SMALL(Q5:Q343,ROW()-ROW($R$5)+1),"")</f>
        <v>0</v>
      </c>
      <c r="T250">
        <f>IFERROR(SUM(R5:R250),"")</f>
        <v>0</v>
      </c>
      <c r="U250">
        <f>IF(INDIRECT(ADDRESS($D250+2,U$2+1,,,"Instances"))="","",INDIRECT(ADDRESS($D250+2,U$2+1,,,"Instances")))</f>
        <v>0</v>
      </c>
      <c r="V250">
        <f>IFERROR(SMALL(U5:U343,ROW()-ROW($V$5)+1),"")</f>
        <v>0</v>
      </c>
      <c r="X250">
        <f>IFERROR(SUM(V5:V250),"")</f>
        <v>0</v>
      </c>
      <c r="Y250">
        <f>IF(INDIRECT(ADDRESS($D250+2,Y$2+1,,,"Instances"))="","",INDIRECT(ADDRESS($D250+2,Y$2+1,,,"Instances")))</f>
        <v>0</v>
      </c>
      <c r="Z250">
        <f>IFERROR(SMALL(Y5:Y343,ROW()-ROW($Z$5)+1),"")</f>
        <v>0</v>
      </c>
      <c r="AB250">
        <f>IFERROR(SUM(Z5:Z250),"")</f>
        <v>0</v>
      </c>
      <c r="AC250">
        <f>IF(INDIRECT(ADDRESS($D250+2,AC$2+1,,,"Instances"))="","",INDIRECT(ADDRESS($D250+2,AC$2+1,,,"Instances")))</f>
        <v>0</v>
      </c>
      <c r="AD250">
        <f>IFERROR(SMALL(AC5:AC343,ROW()-ROW($AD$5)+1),"")</f>
        <v>0</v>
      </c>
      <c r="AF250">
        <f>IFERROR(SUM(AD5:AD250),"")</f>
        <v>0</v>
      </c>
      <c r="AG250">
        <f>IF(INDIRECT(ADDRESS($D250+2,AG$2+1,,,"Instances"))="","",INDIRECT(ADDRESS($D250+2,AG$2+1,,,"Instances")))</f>
        <v>0</v>
      </c>
      <c r="AH250">
        <f>IFERROR(SMALL(AG5:AG343,ROW()-ROW($AH$5)+1),"")</f>
        <v>0</v>
      </c>
      <c r="AJ250">
        <f>IFERROR(SUM(AH5:AH250),"")</f>
        <v>0</v>
      </c>
      <c r="AL250">
        <v>246</v>
      </c>
      <c r="AM250" cm="1">
        <f t="array" ref="AM250">_xlfn.SWITCH(Charts!$B$3,"average", AVERAGE(INDIRECT(ADDRESS(245+3,AM$2+1,,,"Instances") &amp; ":" &amp; ADDRESS(245+3,AM$2+1))),"median", MEDIAN(INDIRECT(ADDRESS(245+3,AM$2+1,,,"Instances") &amp; ":" &amp; ADDRESS(245+3,AM$2+1))),"min", MIN(INDIRECT(ADDRESS(245+3,AM$2+1,,,"Instances") &amp; ":" &amp; ADDRESS(245+3,AM$2+1))),"max", MAX(INDIRECT(ADDRESS(245+3,AM$2+1,,,"Instances") &amp; ":" &amp; ADDRESS(245+3,AM$2+1))),"diff", MAX(INDIRECT(ADDRESS(245+3,AM$2+1,,,"Instances") &amp; ":" &amp; ADDRESS(245+3,AM$2+1)))-MIN(INDIRECT(ADDRESS(245+3,AM$2+1,,,"Instances") &amp; ":" &amp; ADDRESS(245+3,AM$2+1))))</f>
        <v>0</v>
      </c>
      <c r="AN250">
        <f>IFERROR(SMALL(AM5:AM343,ROW()-ROW($AN$5)+1),"")</f>
        <v>0</v>
      </c>
      <c r="AP250">
        <f>IFERROR(SUM(AN5:AN250),"")</f>
        <v>0</v>
      </c>
      <c r="AQ250" cm="1">
        <f t="array" ref="AQ250">_xlfn.SWITCH(Charts!$B$3,"average", AVERAGE(INDIRECT(ADDRESS(245+3,AQ$2+1,,,"Instances") &amp; ":" &amp; ADDRESS(245+3,AQ$2+1))),"median", MEDIAN(INDIRECT(ADDRESS(245+3,AQ$2+1,,,"Instances") &amp; ":" &amp; ADDRESS(245+3,AQ$2+1))),"min", MIN(INDIRECT(ADDRESS(245+3,AQ$2+1,,,"Instances") &amp; ":" &amp; ADDRESS(245+3,AQ$2+1))),"max", MAX(INDIRECT(ADDRESS(245+3,AQ$2+1,,,"Instances") &amp; ":" &amp; ADDRESS(245+3,AQ$2+1))),"diff", MAX(INDIRECT(ADDRESS(245+3,AQ$2+1,,,"Instances") &amp; ":" &amp; ADDRESS(245+3,AQ$2+1)))-MIN(INDIRECT(ADDRESS(245+3,AQ$2+1,,,"Instances") &amp; ":" &amp; ADDRESS(245+3,AQ$2+1))))</f>
        <v>0</v>
      </c>
      <c r="AR250">
        <f>IFERROR(SMALL(AQ5:AQ343,ROW()-ROW($AR$5)+1),"")</f>
        <v>0</v>
      </c>
      <c r="AT250">
        <f>IFERROR(SUM(AR5:AR250),"")</f>
        <v>0</v>
      </c>
      <c r="AU250" cm="1">
        <f t="array" ref="AU250">_xlfn.SWITCH(Charts!$B$3,"average", AVERAGE(INDIRECT(ADDRESS(245+3,AU$2+1,,,"Instances") &amp; ":" &amp; ADDRESS(245+3,AU$2+1))),"median", MEDIAN(INDIRECT(ADDRESS(245+3,AU$2+1,,,"Instances") &amp; ":" &amp; ADDRESS(245+3,AU$2+1))),"min", MIN(INDIRECT(ADDRESS(245+3,AU$2+1,,,"Instances") &amp; ":" &amp; ADDRESS(245+3,AU$2+1))),"max", MAX(INDIRECT(ADDRESS(245+3,AU$2+1,,,"Instances") &amp; ":" &amp; ADDRESS(245+3,AU$2+1))),"diff", MAX(INDIRECT(ADDRESS(245+3,AU$2+1,,,"Instances") &amp; ":" &amp; ADDRESS(245+3,AU$2+1)))-MIN(INDIRECT(ADDRESS(245+3,AU$2+1,,,"Instances") &amp; ":" &amp; ADDRESS(245+3,AU$2+1))))</f>
        <v>0</v>
      </c>
      <c r="AV250">
        <f>IFERROR(SMALL(AU5:AU343,ROW()-ROW($AV$5)+1),"")</f>
        <v>0</v>
      </c>
      <c r="AX250">
        <f>IFERROR(SUM(AV5:AV250),"")</f>
        <v>0</v>
      </c>
      <c r="AY250" cm="1">
        <f t="array" ref="AY250">_xlfn.SWITCH(Charts!$B$3,"average", AVERAGE(INDIRECT(ADDRESS(245+3,AY$2+1,,,"Instances") &amp; ":" &amp; ADDRESS(245+3,AY$2+1))),"median", MEDIAN(INDIRECT(ADDRESS(245+3,AY$2+1,,,"Instances") &amp; ":" &amp; ADDRESS(245+3,AY$2+1))),"min", MIN(INDIRECT(ADDRESS(245+3,AY$2+1,,,"Instances") &amp; ":" &amp; ADDRESS(245+3,AY$2+1))),"max", MAX(INDIRECT(ADDRESS(245+3,AY$2+1,,,"Instances") &amp; ":" &amp; ADDRESS(245+3,AY$2+1))),"diff", MAX(INDIRECT(ADDRESS(245+3,AY$2+1,,,"Instances") &amp; ":" &amp; ADDRESS(245+3,AY$2+1)))-MIN(INDIRECT(ADDRESS(245+3,AY$2+1,,,"Instances") &amp; ":" &amp; ADDRESS(245+3,AY$2+1))))</f>
        <v>0</v>
      </c>
      <c r="AZ250">
        <f>IFERROR(SMALL(AY5:AY343,ROW()-ROW($AZ$5)+1),"")</f>
        <v>0</v>
      </c>
      <c r="BB250">
        <f>IFERROR(SUM(AZ5:AZ250),"")</f>
        <v>0</v>
      </c>
      <c r="BC250" cm="1">
        <f t="array" ref="BC250">_xlfn.SWITCH(Charts!$B$3,"average", AVERAGE(INDIRECT(ADDRESS(245+3,BC$2+1,,,"Instances") &amp; ":" &amp; ADDRESS(245+3,BC$2+1))),"median", MEDIAN(INDIRECT(ADDRESS(245+3,BC$2+1,,,"Instances") &amp; ":" &amp; ADDRESS(245+3,BC$2+1))),"min", MIN(INDIRECT(ADDRESS(245+3,BC$2+1,,,"Instances") &amp; ":" &amp; ADDRESS(245+3,BC$2+1))),"max", MAX(INDIRECT(ADDRESS(245+3,BC$2+1,,,"Instances") &amp; ":" &amp; ADDRESS(245+3,BC$2+1))),"diff", MAX(INDIRECT(ADDRESS(245+3,BC$2+1,,,"Instances") &amp; ":" &amp; ADDRESS(245+3,BC$2+1)))-MIN(INDIRECT(ADDRESS(245+3,BC$2+1,,,"Instances") &amp; ":" &amp; ADDRESS(245+3,BC$2+1))))</f>
        <v>0</v>
      </c>
      <c r="BD250">
        <f>IFERROR(SMALL(BC5:BC343,ROW()-ROW($BD$5)+1),"")</f>
        <v>0</v>
      </c>
      <c r="BF250">
        <f>IFERROR(SUM(BD5:BD250),"")</f>
        <v>0</v>
      </c>
      <c r="BG250" cm="1">
        <f t="array" ref="BG250">_xlfn.SWITCH(Charts!$B$3,"average", AVERAGE(INDIRECT(ADDRESS(245+3,BG$2+1,,,"Instances") &amp; ":" &amp; ADDRESS(245+3,BG$2+1))),"median", MEDIAN(INDIRECT(ADDRESS(245+3,BG$2+1,,,"Instances") &amp; ":" &amp; ADDRESS(245+3,BG$2+1))),"min", MIN(INDIRECT(ADDRESS(245+3,BG$2+1,,,"Instances") &amp; ":" &amp; ADDRESS(245+3,BG$2+1))),"max", MAX(INDIRECT(ADDRESS(245+3,BG$2+1,,,"Instances") &amp; ":" &amp; ADDRESS(245+3,BG$2+1))),"diff", MAX(INDIRECT(ADDRESS(245+3,BG$2+1,,,"Instances") &amp; ":" &amp; ADDRESS(245+3,BG$2+1)))-MIN(INDIRECT(ADDRESS(245+3,BG$2+1,,,"Instances") &amp; ":" &amp; ADDRESS(245+3,BG$2+1))))</f>
        <v>0</v>
      </c>
      <c r="BH250">
        <f>IFERROR(SMALL(BG5:BG343,ROW()-ROW($BH$5)+1),"")</f>
        <v>0</v>
      </c>
      <c r="BJ250">
        <f>IFERROR(SUM(BH5:BH250),"")</f>
        <v>0</v>
      </c>
      <c r="BK250" cm="1">
        <f t="array" ref="BK250">_xlfn.SWITCH(Charts!$B$3,"average", AVERAGE(INDIRECT(ADDRESS(245+3,BK$2+1,,,"Instances") &amp; ":" &amp; ADDRESS(245+3,BK$2+1))),"median", MEDIAN(INDIRECT(ADDRESS(245+3,BK$2+1,,,"Instances") &amp; ":" &amp; ADDRESS(245+3,BK$2+1))),"min", MIN(INDIRECT(ADDRESS(245+3,BK$2+1,,,"Instances") &amp; ":" &amp; ADDRESS(245+3,BK$2+1))),"max", MAX(INDIRECT(ADDRESS(245+3,BK$2+1,,,"Instances") &amp; ":" &amp; ADDRESS(245+3,BK$2+1))),"diff", MAX(INDIRECT(ADDRESS(245+3,BK$2+1,,,"Instances") &amp; ":" &amp; ADDRESS(245+3,BK$2+1)))-MIN(INDIRECT(ADDRESS(245+3,BK$2+1,,,"Instances") &amp; ":" &amp; ADDRESS(245+3,BK$2+1))))</f>
        <v>0</v>
      </c>
      <c r="BL250">
        <f>IFERROR(SMALL(BK5:BK343,ROW()-ROW($BL$5)+1),"")</f>
        <v>0</v>
      </c>
      <c r="BN250">
        <f>IFERROR(SUM(BL5:BL250),"")</f>
        <v>0</v>
      </c>
      <c r="BO250" cm="1">
        <f t="array" ref="BO250">_xlfn.SWITCH(Charts!$B$3,"average", AVERAGE(INDIRECT(ADDRESS(245+3,BO$2+1,,,"Instances") &amp; ":" &amp; ADDRESS(245+3,BO$2+1))),"median", MEDIAN(INDIRECT(ADDRESS(245+3,BO$2+1,,,"Instances") &amp; ":" &amp; ADDRESS(245+3,BO$2+1))),"min", MIN(INDIRECT(ADDRESS(245+3,BO$2+1,,,"Instances") &amp; ":" &amp; ADDRESS(245+3,BO$2+1))),"max", MAX(INDIRECT(ADDRESS(245+3,BO$2+1,,,"Instances") &amp; ":" &amp; ADDRESS(245+3,BO$2+1))),"diff", MAX(INDIRECT(ADDRESS(245+3,BO$2+1,,,"Instances") &amp; ":" &amp; ADDRESS(245+3,BO$2+1)))-MIN(INDIRECT(ADDRESS(245+3,BO$2+1,,,"Instances") &amp; ":" &amp; ADDRESS(245+3,BO$2+1))))</f>
        <v>0</v>
      </c>
      <c r="BP250">
        <f>IFERROR(SMALL(BO5:BO343,ROW()-ROW($BP$5)+1),"")</f>
        <v>0</v>
      </c>
      <c r="BR250">
        <f>IFERROR(SUM(BP5:BP250),"")</f>
        <v>0</v>
      </c>
      <c r="BU250">
        <f>IF(Charts!$B$3="none",E1952,IF(AM1952="",NA(),AM1952))</f>
        <v>0</v>
      </c>
      <c r="BV250">
        <f>IF(Charts!$B$3="none",F1952,IF(AN1952="",NA(),AN1952))</f>
        <v>0</v>
      </c>
      <c r="BW250">
        <f>IF(Charts!$B$3="none",G1952,IF(AO1952="",NA(),AO1952))</f>
        <v>0</v>
      </c>
      <c r="BX250">
        <f>IF(Charts!$B$3="none",H1952,IF(AP1952="",NA(),AP1952))</f>
        <v>0</v>
      </c>
      <c r="BY250">
        <f>IF(Charts!$B$3="none",I1952,IF(AQ1952="",NA(),AQ1952))</f>
        <v>0</v>
      </c>
      <c r="BZ250">
        <f>IF(Charts!$B$3="none",J1952,IF(AR1952="",NA(),AR1952))</f>
        <v>0</v>
      </c>
      <c r="CA250">
        <f>IF(Charts!$B$3="none",K1952,IF(AS1952="",NA(),AS1952))</f>
        <v>0</v>
      </c>
      <c r="CB250">
        <f>IF(Charts!$B$3="none",L1952,IF(AT1952="",NA(),AT1952))</f>
        <v>0</v>
      </c>
      <c r="CC250">
        <f>IF(Charts!$B$3="none",M1952,IF(AU1952="",NA(),AU1952))</f>
        <v>0</v>
      </c>
      <c r="CD250">
        <f>IF(Charts!$B$3="none",N1952,IF(AV1952="",NA(),AV1952))</f>
        <v>0</v>
      </c>
      <c r="CE250">
        <f>IF(Charts!$B$3="none",O1952,IF(AW1952="",NA(),AW1952))</f>
        <v>0</v>
      </c>
      <c r="CF250">
        <f>IF(Charts!$B$3="none",P1952,IF(AX1952="",NA(),AX1952))</f>
        <v>0</v>
      </c>
      <c r="CG250">
        <f>IF(Charts!$B$3="none",Q1952,IF(AY1952="",NA(),AY1952))</f>
        <v>0</v>
      </c>
      <c r="CH250">
        <f>IF(Charts!$B$3="none",R1952,IF(AZ1952="",NA(),AZ1952))</f>
        <v>0</v>
      </c>
      <c r="CI250">
        <f>IF(Charts!$B$3="none",S1952,IF(BA1952="",NA(),BA1952))</f>
        <v>0</v>
      </c>
      <c r="CJ250">
        <f>IF(Charts!$B$3="none",T1952,IF(BB1952="",NA(),BB1952))</f>
        <v>0</v>
      </c>
      <c r="CK250">
        <f>IF(Charts!$B$3="none",U1952,IF(BC1952="",NA(),BC1952))</f>
        <v>0</v>
      </c>
      <c r="CL250">
        <f>IF(Charts!$B$3="none",V1952,IF(BD1952="",NA(),BD1952))</f>
        <v>0</v>
      </c>
      <c r="CM250">
        <f>IF(Charts!$B$3="none",W1952,IF(BE1952="",NA(),BE1952))</f>
        <v>0</v>
      </c>
      <c r="CN250">
        <f>IF(Charts!$B$3="none",X1952,IF(BF1952="",NA(),BF1952))</f>
        <v>0</v>
      </c>
      <c r="CO250">
        <f>IF(Charts!$B$3="none",Y1952,IF(BG1952="",NA(),BG1952))</f>
        <v>0</v>
      </c>
      <c r="CP250">
        <f>IF(Charts!$B$3="none",Z1952,IF(BH1952="",NA(),BH1952))</f>
        <v>0</v>
      </c>
      <c r="CQ250">
        <f>IF(Charts!$B$3="none",AA1952,IF(BI1952="",NA(),BI1952))</f>
        <v>0</v>
      </c>
      <c r="CR250">
        <f>IF(Charts!$B$3="none",AB1952,IF(BJ1952="",NA(),BJ1952))</f>
        <v>0</v>
      </c>
      <c r="CS250">
        <f>IF(Charts!$B$3="none",AC1952,IF(BK1952="",NA(),BK1952))</f>
        <v>0</v>
      </c>
      <c r="CT250">
        <f>IF(Charts!$B$3="none",AD1952,IF(BL1952="",NA(),BL1952))</f>
        <v>0</v>
      </c>
      <c r="CU250">
        <f>IF(Charts!$B$3="none",AE1952,IF(BM1952="",NA(),BM1952))</f>
        <v>0</v>
      </c>
      <c r="CV250">
        <f>IF(Charts!$B$3="none",AF1952,IF(BN1952="",NA(),BN1952))</f>
        <v>0</v>
      </c>
      <c r="CW250">
        <f>IF(Charts!$B$3="none",AG1952,IF(BO1952="",NA(),BO1952))</f>
        <v>0</v>
      </c>
      <c r="CX250">
        <f>IF(Charts!$B$3="none",AH1952,IF(BP1952="",NA(),BP1952))</f>
        <v>0</v>
      </c>
      <c r="CY250">
        <f>IF(Charts!$B$3="none",AI1952,IF(BQ1952="",NA(),BQ1952))</f>
        <v>0</v>
      </c>
      <c r="CZ250">
        <f>IF(Charts!$B$3="none",AJ1952,IF(BR1952="",NA(),BR1952))</f>
        <v>0</v>
      </c>
    </row>
    <row r="251" spans="4:104">
      <c r="D251">
        <v>247</v>
      </c>
      <c r="E251">
        <f>IF(INDIRECT(ADDRESS($D251+2,E$2+1,,,"Instances"))="","",INDIRECT(ADDRESS($D251+2,E$2+1,,,"Instances")))</f>
        <v>0</v>
      </c>
      <c r="F251">
        <f>IFERROR(SMALL(E5:E343,ROW()-ROW($F$5)+1),"")</f>
        <v>0</v>
      </c>
      <c r="H251">
        <f>IFERROR(SUM(F5:F251),"")</f>
        <v>0</v>
      </c>
      <c r="I251">
        <f>IF(INDIRECT(ADDRESS($D251+2,I$2+1,,,"Instances"))="","",INDIRECT(ADDRESS($D251+2,I$2+1,,,"Instances")))</f>
        <v>0</v>
      </c>
      <c r="J251">
        <f>IFERROR(SMALL(I5:I343,ROW()-ROW($J$5)+1),"")</f>
        <v>0</v>
      </c>
      <c r="L251">
        <f>IFERROR(SUM(J5:J251),"")</f>
        <v>0</v>
      </c>
      <c r="M251">
        <f>IF(INDIRECT(ADDRESS($D251+2,M$2+1,,,"Instances"))="","",INDIRECT(ADDRESS($D251+2,M$2+1,,,"Instances")))</f>
        <v>0</v>
      </c>
      <c r="N251">
        <f>IFERROR(SMALL(M5:M343,ROW()-ROW($N$5)+1),"")</f>
        <v>0</v>
      </c>
      <c r="P251">
        <f>IFERROR(SUM(N5:N251),"")</f>
        <v>0</v>
      </c>
      <c r="Q251">
        <f>IF(INDIRECT(ADDRESS($D251+2,Q$2+1,,,"Instances"))="","",INDIRECT(ADDRESS($D251+2,Q$2+1,,,"Instances")))</f>
        <v>0</v>
      </c>
      <c r="R251">
        <f>IFERROR(SMALL(Q5:Q343,ROW()-ROW($R$5)+1),"")</f>
        <v>0</v>
      </c>
      <c r="T251">
        <f>IFERROR(SUM(R5:R251),"")</f>
        <v>0</v>
      </c>
      <c r="U251">
        <f>IF(INDIRECT(ADDRESS($D251+2,U$2+1,,,"Instances"))="","",INDIRECT(ADDRESS($D251+2,U$2+1,,,"Instances")))</f>
        <v>0</v>
      </c>
      <c r="V251">
        <f>IFERROR(SMALL(U5:U343,ROW()-ROW($V$5)+1),"")</f>
        <v>0</v>
      </c>
      <c r="X251">
        <f>IFERROR(SUM(V5:V251),"")</f>
        <v>0</v>
      </c>
      <c r="Y251">
        <f>IF(INDIRECT(ADDRESS($D251+2,Y$2+1,,,"Instances"))="","",INDIRECT(ADDRESS($D251+2,Y$2+1,,,"Instances")))</f>
        <v>0</v>
      </c>
      <c r="Z251">
        <f>IFERROR(SMALL(Y5:Y343,ROW()-ROW($Z$5)+1),"")</f>
        <v>0</v>
      </c>
      <c r="AB251">
        <f>IFERROR(SUM(Z5:Z251),"")</f>
        <v>0</v>
      </c>
      <c r="AC251">
        <f>IF(INDIRECT(ADDRESS($D251+2,AC$2+1,,,"Instances"))="","",INDIRECT(ADDRESS($D251+2,AC$2+1,,,"Instances")))</f>
        <v>0</v>
      </c>
      <c r="AD251">
        <f>IFERROR(SMALL(AC5:AC343,ROW()-ROW($AD$5)+1),"")</f>
        <v>0</v>
      </c>
      <c r="AF251">
        <f>IFERROR(SUM(AD5:AD251),"")</f>
        <v>0</v>
      </c>
      <c r="AG251">
        <f>IF(INDIRECT(ADDRESS($D251+2,AG$2+1,,,"Instances"))="","",INDIRECT(ADDRESS($D251+2,AG$2+1,,,"Instances")))</f>
        <v>0</v>
      </c>
      <c r="AH251">
        <f>IFERROR(SMALL(AG5:AG343,ROW()-ROW($AH$5)+1),"")</f>
        <v>0</v>
      </c>
      <c r="AJ251">
        <f>IFERROR(SUM(AH5:AH251),"")</f>
        <v>0</v>
      </c>
      <c r="AL251">
        <v>247</v>
      </c>
      <c r="AM251" cm="1">
        <f t="array" ref="AM251">_xlfn.SWITCH(Charts!$B$3,"average", AVERAGE(INDIRECT(ADDRESS(246+3,AM$2+1,,,"Instances") &amp; ":" &amp; ADDRESS(246+3,AM$2+1))),"median", MEDIAN(INDIRECT(ADDRESS(246+3,AM$2+1,,,"Instances") &amp; ":" &amp; ADDRESS(246+3,AM$2+1))),"min", MIN(INDIRECT(ADDRESS(246+3,AM$2+1,,,"Instances") &amp; ":" &amp; ADDRESS(246+3,AM$2+1))),"max", MAX(INDIRECT(ADDRESS(246+3,AM$2+1,,,"Instances") &amp; ":" &amp; ADDRESS(246+3,AM$2+1))),"diff", MAX(INDIRECT(ADDRESS(246+3,AM$2+1,,,"Instances") &amp; ":" &amp; ADDRESS(246+3,AM$2+1)))-MIN(INDIRECT(ADDRESS(246+3,AM$2+1,,,"Instances") &amp; ":" &amp; ADDRESS(246+3,AM$2+1))))</f>
        <v>0</v>
      </c>
      <c r="AN251">
        <f>IFERROR(SMALL(AM5:AM343,ROW()-ROW($AN$5)+1),"")</f>
        <v>0</v>
      </c>
      <c r="AP251">
        <f>IFERROR(SUM(AN5:AN251),"")</f>
        <v>0</v>
      </c>
      <c r="AQ251" cm="1">
        <f t="array" ref="AQ251">_xlfn.SWITCH(Charts!$B$3,"average", AVERAGE(INDIRECT(ADDRESS(246+3,AQ$2+1,,,"Instances") &amp; ":" &amp; ADDRESS(246+3,AQ$2+1))),"median", MEDIAN(INDIRECT(ADDRESS(246+3,AQ$2+1,,,"Instances") &amp; ":" &amp; ADDRESS(246+3,AQ$2+1))),"min", MIN(INDIRECT(ADDRESS(246+3,AQ$2+1,,,"Instances") &amp; ":" &amp; ADDRESS(246+3,AQ$2+1))),"max", MAX(INDIRECT(ADDRESS(246+3,AQ$2+1,,,"Instances") &amp; ":" &amp; ADDRESS(246+3,AQ$2+1))),"diff", MAX(INDIRECT(ADDRESS(246+3,AQ$2+1,,,"Instances") &amp; ":" &amp; ADDRESS(246+3,AQ$2+1)))-MIN(INDIRECT(ADDRESS(246+3,AQ$2+1,,,"Instances") &amp; ":" &amp; ADDRESS(246+3,AQ$2+1))))</f>
        <v>0</v>
      </c>
      <c r="AR251">
        <f>IFERROR(SMALL(AQ5:AQ343,ROW()-ROW($AR$5)+1),"")</f>
        <v>0</v>
      </c>
      <c r="AT251">
        <f>IFERROR(SUM(AR5:AR251),"")</f>
        <v>0</v>
      </c>
      <c r="AU251" cm="1">
        <f t="array" ref="AU251">_xlfn.SWITCH(Charts!$B$3,"average", AVERAGE(INDIRECT(ADDRESS(246+3,AU$2+1,,,"Instances") &amp; ":" &amp; ADDRESS(246+3,AU$2+1))),"median", MEDIAN(INDIRECT(ADDRESS(246+3,AU$2+1,,,"Instances") &amp; ":" &amp; ADDRESS(246+3,AU$2+1))),"min", MIN(INDIRECT(ADDRESS(246+3,AU$2+1,,,"Instances") &amp; ":" &amp; ADDRESS(246+3,AU$2+1))),"max", MAX(INDIRECT(ADDRESS(246+3,AU$2+1,,,"Instances") &amp; ":" &amp; ADDRESS(246+3,AU$2+1))),"diff", MAX(INDIRECT(ADDRESS(246+3,AU$2+1,,,"Instances") &amp; ":" &amp; ADDRESS(246+3,AU$2+1)))-MIN(INDIRECT(ADDRESS(246+3,AU$2+1,,,"Instances") &amp; ":" &amp; ADDRESS(246+3,AU$2+1))))</f>
        <v>0</v>
      </c>
      <c r="AV251">
        <f>IFERROR(SMALL(AU5:AU343,ROW()-ROW($AV$5)+1),"")</f>
        <v>0</v>
      </c>
      <c r="AX251">
        <f>IFERROR(SUM(AV5:AV251),"")</f>
        <v>0</v>
      </c>
      <c r="AY251" cm="1">
        <f t="array" ref="AY251">_xlfn.SWITCH(Charts!$B$3,"average", AVERAGE(INDIRECT(ADDRESS(246+3,AY$2+1,,,"Instances") &amp; ":" &amp; ADDRESS(246+3,AY$2+1))),"median", MEDIAN(INDIRECT(ADDRESS(246+3,AY$2+1,,,"Instances") &amp; ":" &amp; ADDRESS(246+3,AY$2+1))),"min", MIN(INDIRECT(ADDRESS(246+3,AY$2+1,,,"Instances") &amp; ":" &amp; ADDRESS(246+3,AY$2+1))),"max", MAX(INDIRECT(ADDRESS(246+3,AY$2+1,,,"Instances") &amp; ":" &amp; ADDRESS(246+3,AY$2+1))),"diff", MAX(INDIRECT(ADDRESS(246+3,AY$2+1,,,"Instances") &amp; ":" &amp; ADDRESS(246+3,AY$2+1)))-MIN(INDIRECT(ADDRESS(246+3,AY$2+1,,,"Instances") &amp; ":" &amp; ADDRESS(246+3,AY$2+1))))</f>
        <v>0</v>
      </c>
      <c r="AZ251">
        <f>IFERROR(SMALL(AY5:AY343,ROW()-ROW($AZ$5)+1),"")</f>
        <v>0</v>
      </c>
      <c r="BB251">
        <f>IFERROR(SUM(AZ5:AZ251),"")</f>
        <v>0</v>
      </c>
      <c r="BC251" cm="1">
        <f t="array" ref="BC251">_xlfn.SWITCH(Charts!$B$3,"average", AVERAGE(INDIRECT(ADDRESS(246+3,BC$2+1,,,"Instances") &amp; ":" &amp; ADDRESS(246+3,BC$2+1))),"median", MEDIAN(INDIRECT(ADDRESS(246+3,BC$2+1,,,"Instances") &amp; ":" &amp; ADDRESS(246+3,BC$2+1))),"min", MIN(INDIRECT(ADDRESS(246+3,BC$2+1,,,"Instances") &amp; ":" &amp; ADDRESS(246+3,BC$2+1))),"max", MAX(INDIRECT(ADDRESS(246+3,BC$2+1,,,"Instances") &amp; ":" &amp; ADDRESS(246+3,BC$2+1))),"diff", MAX(INDIRECT(ADDRESS(246+3,BC$2+1,,,"Instances") &amp; ":" &amp; ADDRESS(246+3,BC$2+1)))-MIN(INDIRECT(ADDRESS(246+3,BC$2+1,,,"Instances") &amp; ":" &amp; ADDRESS(246+3,BC$2+1))))</f>
        <v>0</v>
      </c>
      <c r="BD251">
        <f>IFERROR(SMALL(BC5:BC343,ROW()-ROW($BD$5)+1),"")</f>
        <v>0</v>
      </c>
      <c r="BF251">
        <f>IFERROR(SUM(BD5:BD251),"")</f>
        <v>0</v>
      </c>
      <c r="BG251" cm="1">
        <f t="array" ref="BG251">_xlfn.SWITCH(Charts!$B$3,"average", AVERAGE(INDIRECT(ADDRESS(246+3,BG$2+1,,,"Instances") &amp; ":" &amp; ADDRESS(246+3,BG$2+1))),"median", MEDIAN(INDIRECT(ADDRESS(246+3,BG$2+1,,,"Instances") &amp; ":" &amp; ADDRESS(246+3,BG$2+1))),"min", MIN(INDIRECT(ADDRESS(246+3,BG$2+1,,,"Instances") &amp; ":" &amp; ADDRESS(246+3,BG$2+1))),"max", MAX(INDIRECT(ADDRESS(246+3,BG$2+1,,,"Instances") &amp; ":" &amp; ADDRESS(246+3,BG$2+1))),"diff", MAX(INDIRECT(ADDRESS(246+3,BG$2+1,,,"Instances") &amp; ":" &amp; ADDRESS(246+3,BG$2+1)))-MIN(INDIRECT(ADDRESS(246+3,BG$2+1,,,"Instances") &amp; ":" &amp; ADDRESS(246+3,BG$2+1))))</f>
        <v>0</v>
      </c>
      <c r="BH251">
        <f>IFERROR(SMALL(BG5:BG343,ROW()-ROW($BH$5)+1),"")</f>
        <v>0</v>
      </c>
      <c r="BJ251">
        <f>IFERROR(SUM(BH5:BH251),"")</f>
        <v>0</v>
      </c>
      <c r="BK251" cm="1">
        <f t="array" ref="BK251">_xlfn.SWITCH(Charts!$B$3,"average", AVERAGE(INDIRECT(ADDRESS(246+3,BK$2+1,,,"Instances") &amp; ":" &amp; ADDRESS(246+3,BK$2+1))),"median", MEDIAN(INDIRECT(ADDRESS(246+3,BK$2+1,,,"Instances") &amp; ":" &amp; ADDRESS(246+3,BK$2+1))),"min", MIN(INDIRECT(ADDRESS(246+3,BK$2+1,,,"Instances") &amp; ":" &amp; ADDRESS(246+3,BK$2+1))),"max", MAX(INDIRECT(ADDRESS(246+3,BK$2+1,,,"Instances") &amp; ":" &amp; ADDRESS(246+3,BK$2+1))),"diff", MAX(INDIRECT(ADDRESS(246+3,BK$2+1,,,"Instances") &amp; ":" &amp; ADDRESS(246+3,BK$2+1)))-MIN(INDIRECT(ADDRESS(246+3,BK$2+1,,,"Instances") &amp; ":" &amp; ADDRESS(246+3,BK$2+1))))</f>
        <v>0</v>
      </c>
      <c r="BL251">
        <f>IFERROR(SMALL(BK5:BK343,ROW()-ROW($BL$5)+1),"")</f>
        <v>0</v>
      </c>
      <c r="BN251">
        <f>IFERROR(SUM(BL5:BL251),"")</f>
        <v>0</v>
      </c>
      <c r="BO251" cm="1">
        <f t="array" ref="BO251">_xlfn.SWITCH(Charts!$B$3,"average", AVERAGE(INDIRECT(ADDRESS(246+3,BO$2+1,,,"Instances") &amp; ":" &amp; ADDRESS(246+3,BO$2+1))),"median", MEDIAN(INDIRECT(ADDRESS(246+3,BO$2+1,,,"Instances") &amp; ":" &amp; ADDRESS(246+3,BO$2+1))),"min", MIN(INDIRECT(ADDRESS(246+3,BO$2+1,,,"Instances") &amp; ":" &amp; ADDRESS(246+3,BO$2+1))),"max", MAX(INDIRECT(ADDRESS(246+3,BO$2+1,,,"Instances") &amp; ":" &amp; ADDRESS(246+3,BO$2+1))),"diff", MAX(INDIRECT(ADDRESS(246+3,BO$2+1,,,"Instances") &amp; ":" &amp; ADDRESS(246+3,BO$2+1)))-MIN(INDIRECT(ADDRESS(246+3,BO$2+1,,,"Instances") &amp; ":" &amp; ADDRESS(246+3,BO$2+1))))</f>
        <v>0</v>
      </c>
      <c r="BP251">
        <f>IFERROR(SMALL(BO5:BO343,ROW()-ROW($BP$5)+1),"")</f>
        <v>0</v>
      </c>
      <c r="BR251">
        <f>IFERROR(SUM(BP5:BP251),"")</f>
        <v>0</v>
      </c>
      <c r="BU251">
        <f>IF(Charts!$B$3="none",E1953,IF(AM1953="",NA(),AM1953))</f>
        <v>0</v>
      </c>
      <c r="BV251">
        <f>IF(Charts!$B$3="none",F1953,IF(AN1953="",NA(),AN1953))</f>
        <v>0</v>
      </c>
      <c r="BW251">
        <f>IF(Charts!$B$3="none",G1953,IF(AO1953="",NA(),AO1953))</f>
        <v>0</v>
      </c>
      <c r="BX251">
        <f>IF(Charts!$B$3="none",H1953,IF(AP1953="",NA(),AP1953))</f>
        <v>0</v>
      </c>
      <c r="BY251">
        <f>IF(Charts!$B$3="none",I1953,IF(AQ1953="",NA(),AQ1953))</f>
        <v>0</v>
      </c>
      <c r="BZ251">
        <f>IF(Charts!$B$3="none",J1953,IF(AR1953="",NA(),AR1953))</f>
        <v>0</v>
      </c>
      <c r="CA251">
        <f>IF(Charts!$B$3="none",K1953,IF(AS1953="",NA(),AS1953))</f>
        <v>0</v>
      </c>
      <c r="CB251">
        <f>IF(Charts!$B$3="none",L1953,IF(AT1953="",NA(),AT1953))</f>
        <v>0</v>
      </c>
      <c r="CC251">
        <f>IF(Charts!$B$3="none",M1953,IF(AU1953="",NA(),AU1953))</f>
        <v>0</v>
      </c>
      <c r="CD251">
        <f>IF(Charts!$B$3="none",N1953,IF(AV1953="",NA(),AV1953))</f>
        <v>0</v>
      </c>
      <c r="CE251">
        <f>IF(Charts!$B$3="none",O1953,IF(AW1953="",NA(),AW1953))</f>
        <v>0</v>
      </c>
      <c r="CF251">
        <f>IF(Charts!$B$3="none",P1953,IF(AX1953="",NA(),AX1953))</f>
        <v>0</v>
      </c>
      <c r="CG251">
        <f>IF(Charts!$B$3="none",Q1953,IF(AY1953="",NA(),AY1953))</f>
        <v>0</v>
      </c>
      <c r="CH251">
        <f>IF(Charts!$B$3="none",R1953,IF(AZ1953="",NA(),AZ1953))</f>
        <v>0</v>
      </c>
      <c r="CI251">
        <f>IF(Charts!$B$3="none",S1953,IF(BA1953="",NA(),BA1953))</f>
        <v>0</v>
      </c>
      <c r="CJ251">
        <f>IF(Charts!$B$3="none",T1953,IF(BB1953="",NA(),BB1953))</f>
        <v>0</v>
      </c>
      <c r="CK251">
        <f>IF(Charts!$B$3="none",U1953,IF(BC1953="",NA(),BC1953))</f>
        <v>0</v>
      </c>
      <c r="CL251">
        <f>IF(Charts!$B$3="none",V1953,IF(BD1953="",NA(),BD1953))</f>
        <v>0</v>
      </c>
      <c r="CM251">
        <f>IF(Charts!$B$3="none",W1953,IF(BE1953="",NA(),BE1953))</f>
        <v>0</v>
      </c>
      <c r="CN251">
        <f>IF(Charts!$B$3="none",X1953,IF(BF1953="",NA(),BF1953))</f>
        <v>0</v>
      </c>
      <c r="CO251">
        <f>IF(Charts!$B$3="none",Y1953,IF(BG1953="",NA(),BG1953))</f>
        <v>0</v>
      </c>
      <c r="CP251">
        <f>IF(Charts!$B$3="none",Z1953,IF(BH1953="",NA(),BH1953))</f>
        <v>0</v>
      </c>
      <c r="CQ251">
        <f>IF(Charts!$B$3="none",AA1953,IF(BI1953="",NA(),BI1953))</f>
        <v>0</v>
      </c>
      <c r="CR251">
        <f>IF(Charts!$B$3="none",AB1953,IF(BJ1953="",NA(),BJ1953))</f>
        <v>0</v>
      </c>
      <c r="CS251">
        <f>IF(Charts!$B$3="none",AC1953,IF(BK1953="",NA(),BK1953))</f>
        <v>0</v>
      </c>
      <c r="CT251">
        <f>IF(Charts!$B$3="none",AD1953,IF(BL1953="",NA(),BL1953))</f>
        <v>0</v>
      </c>
      <c r="CU251">
        <f>IF(Charts!$B$3="none",AE1953,IF(BM1953="",NA(),BM1953))</f>
        <v>0</v>
      </c>
      <c r="CV251">
        <f>IF(Charts!$B$3="none",AF1953,IF(BN1953="",NA(),BN1953))</f>
        <v>0</v>
      </c>
      <c r="CW251">
        <f>IF(Charts!$B$3="none",AG1953,IF(BO1953="",NA(),BO1953))</f>
        <v>0</v>
      </c>
      <c r="CX251">
        <f>IF(Charts!$B$3="none",AH1953,IF(BP1953="",NA(),BP1953))</f>
        <v>0</v>
      </c>
      <c r="CY251">
        <f>IF(Charts!$B$3="none",AI1953,IF(BQ1953="",NA(),BQ1953))</f>
        <v>0</v>
      </c>
      <c r="CZ251">
        <f>IF(Charts!$B$3="none",AJ1953,IF(BR1953="",NA(),BR1953))</f>
        <v>0</v>
      </c>
    </row>
    <row r="252" spans="4:104">
      <c r="D252">
        <v>248</v>
      </c>
      <c r="E252">
        <f>IF(INDIRECT(ADDRESS($D252+2,E$2+1,,,"Instances"))="","",INDIRECT(ADDRESS($D252+2,E$2+1,,,"Instances")))</f>
        <v>0</v>
      </c>
      <c r="F252">
        <f>IFERROR(SMALL(E5:E343,ROW()-ROW($F$5)+1),"")</f>
        <v>0</v>
      </c>
      <c r="H252">
        <f>IFERROR(SUM(F5:F252),"")</f>
        <v>0</v>
      </c>
      <c r="I252">
        <f>IF(INDIRECT(ADDRESS($D252+2,I$2+1,,,"Instances"))="","",INDIRECT(ADDRESS($D252+2,I$2+1,,,"Instances")))</f>
        <v>0</v>
      </c>
      <c r="J252">
        <f>IFERROR(SMALL(I5:I343,ROW()-ROW($J$5)+1),"")</f>
        <v>0</v>
      </c>
      <c r="L252">
        <f>IFERROR(SUM(J5:J252),"")</f>
        <v>0</v>
      </c>
      <c r="M252">
        <f>IF(INDIRECT(ADDRESS($D252+2,M$2+1,,,"Instances"))="","",INDIRECT(ADDRESS($D252+2,M$2+1,,,"Instances")))</f>
        <v>0</v>
      </c>
      <c r="N252">
        <f>IFERROR(SMALL(M5:M343,ROW()-ROW($N$5)+1),"")</f>
        <v>0</v>
      </c>
      <c r="P252">
        <f>IFERROR(SUM(N5:N252),"")</f>
        <v>0</v>
      </c>
      <c r="Q252">
        <f>IF(INDIRECT(ADDRESS($D252+2,Q$2+1,,,"Instances"))="","",INDIRECT(ADDRESS($D252+2,Q$2+1,,,"Instances")))</f>
        <v>0</v>
      </c>
      <c r="R252">
        <f>IFERROR(SMALL(Q5:Q343,ROW()-ROW($R$5)+1),"")</f>
        <v>0</v>
      </c>
      <c r="T252">
        <f>IFERROR(SUM(R5:R252),"")</f>
        <v>0</v>
      </c>
      <c r="U252">
        <f>IF(INDIRECT(ADDRESS($D252+2,U$2+1,,,"Instances"))="","",INDIRECT(ADDRESS($D252+2,U$2+1,,,"Instances")))</f>
        <v>0</v>
      </c>
      <c r="V252">
        <f>IFERROR(SMALL(U5:U343,ROW()-ROW($V$5)+1),"")</f>
        <v>0</v>
      </c>
      <c r="X252">
        <f>IFERROR(SUM(V5:V252),"")</f>
        <v>0</v>
      </c>
      <c r="Y252">
        <f>IF(INDIRECT(ADDRESS($D252+2,Y$2+1,,,"Instances"))="","",INDIRECT(ADDRESS($D252+2,Y$2+1,,,"Instances")))</f>
        <v>0</v>
      </c>
      <c r="Z252">
        <f>IFERROR(SMALL(Y5:Y343,ROW()-ROW($Z$5)+1),"")</f>
        <v>0</v>
      </c>
      <c r="AB252">
        <f>IFERROR(SUM(Z5:Z252),"")</f>
        <v>0</v>
      </c>
      <c r="AC252">
        <f>IF(INDIRECT(ADDRESS($D252+2,AC$2+1,,,"Instances"))="","",INDIRECT(ADDRESS($D252+2,AC$2+1,,,"Instances")))</f>
        <v>0</v>
      </c>
      <c r="AD252">
        <f>IFERROR(SMALL(AC5:AC343,ROW()-ROW($AD$5)+1),"")</f>
        <v>0</v>
      </c>
      <c r="AF252">
        <f>IFERROR(SUM(AD5:AD252),"")</f>
        <v>0</v>
      </c>
      <c r="AG252">
        <f>IF(INDIRECT(ADDRESS($D252+2,AG$2+1,,,"Instances"))="","",INDIRECT(ADDRESS($D252+2,AG$2+1,,,"Instances")))</f>
        <v>0</v>
      </c>
      <c r="AH252">
        <f>IFERROR(SMALL(AG5:AG343,ROW()-ROW($AH$5)+1),"")</f>
        <v>0</v>
      </c>
      <c r="AJ252">
        <f>IFERROR(SUM(AH5:AH252),"")</f>
        <v>0</v>
      </c>
      <c r="AL252">
        <v>248</v>
      </c>
      <c r="AM252" cm="1">
        <f t="array" ref="AM252">_xlfn.SWITCH(Charts!$B$3,"average", AVERAGE(INDIRECT(ADDRESS(247+3,AM$2+1,,,"Instances") &amp; ":" &amp; ADDRESS(247+3,AM$2+1))),"median", MEDIAN(INDIRECT(ADDRESS(247+3,AM$2+1,,,"Instances") &amp; ":" &amp; ADDRESS(247+3,AM$2+1))),"min", MIN(INDIRECT(ADDRESS(247+3,AM$2+1,,,"Instances") &amp; ":" &amp; ADDRESS(247+3,AM$2+1))),"max", MAX(INDIRECT(ADDRESS(247+3,AM$2+1,,,"Instances") &amp; ":" &amp; ADDRESS(247+3,AM$2+1))),"diff", MAX(INDIRECT(ADDRESS(247+3,AM$2+1,,,"Instances") &amp; ":" &amp; ADDRESS(247+3,AM$2+1)))-MIN(INDIRECT(ADDRESS(247+3,AM$2+1,,,"Instances") &amp; ":" &amp; ADDRESS(247+3,AM$2+1))))</f>
        <v>0</v>
      </c>
      <c r="AN252">
        <f>IFERROR(SMALL(AM5:AM343,ROW()-ROW($AN$5)+1),"")</f>
        <v>0</v>
      </c>
      <c r="AP252">
        <f>IFERROR(SUM(AN5:AN252),"")</f>
        <v>0</v>
      </c>
      <c r="AQ252" cm="1">
        <f t="array" ref="AQ252">_xlfn.SWITCH(Charts!$B$3,"average", AVERAGE(INDIRECT(ADDRESS(247+3,AQ$2+1,,,"Instances") &amp; ":" &amp; ADDRESS(247+3,AQ$2+1))),"median", MEDIAN(INDIRECT(ADDRESS(247+3,AQ$2+1,,,"Instances") &amp; ":" &amp; ADDRESS(247+3,AQ$2+1))),"min", MIN(INDIRECT(ADDRESS(247+3,AQ$2+1,,,"Instances") &amp; ":" &amp; ADDRESS(247+3,AQ$2+1))),"max", MAX(INDIRECT(ADDRESS(247+3,AQ$2+1,,,"Instances") &amp; ":" &amp; ADDRESS(247+3,AQ$2+1))),"diff", MAX(INDIRECT(ADDRESS(247+3,AQ$2+1,,,"Instances") &amp; ":" &amp; ADDRESS(247+3,AQ$2+1)))-MIN(INDIRECT(ADDRESS(247+3,AQ$2+1,,,"Instances") &amp; ":" &amp; ADDRESS(247+3,AQ$2+1))))</f>
        <v>0</v>
      </c>
      <c r="AR252">
        <f>IFERROR(SMALL(AQ5:AQ343,ROW()-ROW($AR$5)+1),"")</f>
        <v>0</v>
      </c>
      <c r="AT252">
        <f>IFERROR(SUM(AR5:AR252),"")</f>
        <v>0</v>
      </c>
      <c r="AU252" cm="1">
        <f t="array" ref="AU252">_xlfn.SWITCH(Charts!$B$3,"average", AVERAGE(INDIRECT(ADDRESS(247+3,AU$2+1,,,"Instances") &amp; ":" &amp; ADDRESS(247+3,AU$2+1))),"median", MEDIAN(INDIRECT(ADDRESS(247+3,AU$2+1,,,"Instances") &amp; ":" &amp; ADDRESS(247+3,AU$2+1))),"min", MIN(INDIRECT(ADDRESS(247+3,AU$2+1,,,"Instances") &amp; ":" &amp; ADDRESS(247+3,AU$2+1))),"max", MAX(INDIRECT(ADDRESS(247+3,AU$2+1,,,"Instances") &amp; ":" &amp; ADDRESS(247+3,AU$2+1))),"diff", MAX(INDIRECT(ADDRESS(247+3,AU$2+1,,,"Instances") &amp; ":" &amp; ADDRESS(247+3,AU$2+1)))-MIN(INDIRECT(ADDRESS(247+3,AU$2+1,,,"Instances") &amp; ":" &amp; ADDRESS(247+3,AU$2+1))))</f>
        <v>0</v>
      </c>
      <c r="AV252">
        <f>IFERROR(SMALL(AU5:AU343,ROW()-ROW($AV$5)+1),"")</f>
        <v>0</v>
      </c>
      <c r="AX252">
        <f>IFERROR(SUM(AV5:AV252),"")</f>
        <v>0</v>
      </c>
      <c r="AY252" cm="1">
        <f t="array" ref="AY252">_xlfn.SWITCH(Charts!$B$3,"average", AVERAGE(INDIRECT(ADDRESS(247+3,AY$2+1,,,"Instances") &amp; ":" &amp; ADDRESS(247+3,AY$2+1))),"median", MEDIAN(INDIRECT(ADDRESS(247+3,AY$2+1,,,"Instances") &amp; ":" &amp; ADDRESS(247+3,AY$2+1))),"min", MIN(INDIRECT(ADDRESS(247+3,AY$2+1,,,"Instances") &amp; ":" &amp; ADDRESS(247+3,AY$2+1))),"max", MAX(INDIRECT(ADDRESS(247+3,AY$2+1,,,"Instances") &amp; ":" &amp; ADDRESS(247+3,AY$2+1))),"diff", MAX(INDIRECT(ADDRESS(247+3,AY$2+1,,,"Instances") &amp; ":" &amp; ADDRESS(247+3,AY$2+1)))-MIN(INDIRECT(ADDRESS(247+3,AY$2+1,,,"Instances") &amp; ":" &amp; ADDRESS(247+3,AY$2+1))))</f>
        <v>0</v>
      </c>
      <c r="AZ252">
        <f>IFERROR(SMALL(AY5:AY343,ROW()-ROW($AZ$5)+1),"")</f>
        <v>0</v>
      </c>
      <c r="BB252">
        <f>IFERROR(SUM(AZ5:AZ252),"")</f>
        <v>0</v>
      </c>
      <c r="BC252" cm="1">
        <f t="array" ref="BC252">_xlfn.SWITCH(Charts!$B$3,"average", AVERAGE(INDIRECT(ADDRESS(247+3,BC$2+1,,,"Instances") &amp; ":" &amp; ADDRESS(247+3,BC$2+1))),"median", MEDIAN(INDIRECT(ADDRESS(247+3,BC$2+1,,,"Instances") &amp; ":" &amp; ADDRESS(247+3,BC$2+1))),"min", MIN(INDIRECT(ADDRESS(247+3,BC$2+1,,,"Instances") &amp; ":" &amp; ADDRESS(247+3,BC$2+1))),"max", MAX(INDIRECT(ADDRESS(247+3,BC$2+1,,,"Instances") &amp; ":" &amp; ADDRESS(247+3,BC$2+1))),"diff", MAX(INDIRECT(ADDRESS(247+3,BC$2+1,,,"Instances") &amp; ":" &amp; ADDRESS(247+3,BC$2+1)))-MIN(INDIRECT(ADDRESS(247+3,BC$2+1,,,"Instances") &amp; ":" &amp; ADDRESS(247+3,BC$2+1))))</f>
        <v>0</v>
      </c>
      <c r="BD252">
        <f>IFERROR(SMALL(BC5:BC343,ROW()-ROW($BD$5)+1),"")</f>
        <v>0</v>
      </c>
      <c r="BF252">
        <f>IFERROR(SUM(BD5:BD252),"")</f>
        <v>0</v>
      </c>
      <c r="BG252" cm="1">
        <f t="array" ref="BG252">_xlfn.SWITCH(Charts!$B$3,"average", AVERAGE(INDIRECT(ADDRESS(247+3,BG$2+1,,,"Instances") &amp; ":" &amp; ADDRESS(247+3,BG$2+1))),"median", MEDIAN(INDIRECT(ADDRESS(247+3,BG$2+1,,,"Instances") &amp; ":" &amp; ADDRESS(247+3,BG$2+1))),"min", MIN(INDIRECT(ADDRESS(247+3,BG$2+1,,,"Instances") &amp; ":" &amp; ADDRESS(247+3,BG$2+1))),"max", MAX(INDIRECT(ADDRESS(247+3,BG$2+1,,,"Instances") &amp; ":" &amp; ADDRESS(247+3,BG$2+1))),"diff", MAX(INDIRECT(ADDRESS(247+3,BG$2+1,,,"Instances") &amp; ":" &amp; ADDRESS(247+3,BG$2+1)))-MIN(INDIRECT(ADDRESS(247+3,BG$2+1,,,"Instances") &amp; ":" &amp; ADDRESS(247+3,BG$2+1))))</f>
        <v>0</v>
      </c>
      <c r="BH252">
        <f>IFERROR(SMALL(BG5:BG343,ROW()-ROW($BH$5)+1),"")</f>
        <v>0</v>
      </c>
      <c r="BJ252">
        <f>IFERROR(SUM(BH5:BH252),"")</f>
        <v>0</v>
      </c>
      <c r="BK252" cm="1">
        <f t="array" ref="BK252">_xlfn.SWITCH(Charts!$B$3,"average", AVERAGE(INDIRECT(ADDRESS(247+3,BK$2+1,,,"Instances") &amp; ":" &amp; ADDRESS(247+3,BK$2+1))),"median", MEDIAN(INDIRECT(ADDRESS(247+3,BK$2+1,,,"Instances") &amp; ":" &amp; ADDRESS(247+3,BK$2+1))),"min", MIN(INDIRECT(ADDRESS(247+3,BK$2+1,,,"Instances") &amp; ":" &amp; ADDRESS(247+3,BK$2+1))),"max", MAX(INDIRECT(ADDRESS(247+3,BK$2+1,,,"Instances") &amp; ":" &amp; ADDRESS(247+3,BK$2+1))),"diff", MAX(INDIRECT(ADDRESS(247+3,BK$2+1,,,"Instances") &amp; ":" &amp; ADDRESS(247+3,BK$2+1)))-MIN(INDIRECT(ADDRESS(247+3,BK$2+1,,,"Instances") &amp; ":" &amp; ADDRESS(247+3,BK$2+1))))</f>
        <v>0</v>
      </c>
      <c r="BL252">
        <f>IFERROR(SMALL(BK5:BK343,ROW()-ROW($BL$5)+1),"")</f>
        <v>0</v>
      </c>
      <c r="BN252">
        <f>IFERROR(SUM(BL5:BL252),"")</f>
        <v>0</v>
      </c>
      <c r="BO252" cm="1">
        <f t="array" ref="BO252">_xlfn.SWITCH(Charts!$B$3,"average", AVERAGE(INDIRECT(ADDRESS(247+3,BO$2+1,,,"Instances") &amp; ":" &amp; ADDRESS(247+3,BO$2+1))),"median", MEDIAN(INDIRECT(ADDRESS(247+3,BO$2+1,,,"Instances") &amp; ":" &amp; ADDRESS(247+3,BO$2+1))),"min", MIN(INDIRECT(ADDRESS(247+3,BO$2+1,,,"Instances") &amp; ":" &amp; ADDRESS(247+3,BO$2+1))),"max", MAX(INDIRECT(ADDRESS(247+3,BO$2+1,,,"Instances") &amp; ":" &amp; ADDRESS(247+3,BO$2+1))),"diff", MAX(INDIRECT(ADDRESS(247+3,BO$2+1,,,"Instances") &amp; ":" &amp; ADDRESS(247+3,BO$2+1)))-MIN(INDIRECT(ADDRESS(247+3,BO$2+1,,,"Instances") &amp; ":" &amp; ADDRESS(247+3,BO$2+1))))</f>
        <v>0</v>
      </c>
      <c r="BP252">
        <f>IFERROR(SMALL(BO5:BO343,ROW()-ROW($BP$5)+1),"")</f>
        <v>0</v>
      </c>
      <c r="BR252">
        <f>IFERROR(SUM(BP5:BP252),"")</f>
        <v>0</v>
      </c>
      <c r="BU252">
        <f>IF(Charts!$B$3="none",E1954,IF(AM1954="",NA(),AM1954))</f>
        <v>0</v>
      </c>
      <c r="BV252">
        <f>IF(Charts!$B$3="none",F1954,IF(AN1954="",NA(),AN1954))</f>
        <v>0</v>
      </c>
      <c r="BW252">
        <f>IF(Charts!$B$3="none",G1954,IF(AO1954="",NA(),AO1954))</f>
        <v>0</v>
      </c>
      <c r="BX252">
        <f>IF(Charts!$B$3="none",H1954,IF(AP1954="",NA(),AP1954))</f>
        <v>0</v>
      </c>
      <c r="BY252">
        <f>IF(Charts!$B$3="none",I1954,IF(AQ1954="",NA(),AQ1954))</f>
        <v>0</v>
      </c>
      <c r="BZ252">
        <f>IF(Charts!$B$3="none",J1954,IF(AR1954="",NA(),AR1954))</f>
        <v>0</v>
      </c>
      <c r="CA252">
        <f>IF(Charts!$B$3="none",K1954,IF(AS1954="",NA(),AS1954))</f>
        <v>0</v>
      </c>
      <c r="CB252">
        <f>IF(Charts!$B$3="none",L1954,IF(AT1954="",NA(),AT1954))</f>
        <v>0</v>
      </c>
      <c r="CC252">
        <f>IF(Charts!$B$3="none",M1954,IF(AU1954="",NA(),AU1954))</f>
        <v>0</v>
      </c>
      <c r="CD252">
        <f>IF(Charts!$B$3="none",N1954,IF(AV1954="",NA(),AV1954))</f>
        <v>0</v>
      </c>
      <c r="CE252">
        <f>IF(Charts!$B$3="none",O1954,IF(AW1954="",NA(),AW1954))</f>
        <v>0</v>
      </c>
      <c r="CF252">
        <f>IF(Charts!$B$3="none",P1954,IF(AX1954="",NA(),AX1954))</f>
        <v>0</v>
      </c>
      <c r="CG252">
        <f>IF(Charts!$B$3="none",Q1954,IF(AY1954="",NA(),AY1954))</f>
        <v>0</v>
      </c>
      <c r="CH252">
        <f>IF(Charts!$B$3="none",R1954,IF(AZ1954="",NA(),AZ1954))</f>
        <v>0</v>
      </c>
      <c r="CI252">
        <f>IF(Charts!$B$3="none",S1954,IF(BA1954="",NA(),BA1954))</f>
        <v>0</v>
      </c>
      <c r="CJ252">
        <f>IF(Charts!$B$3="none",T1954,IF(BB1954="",NA(),BB1954))</f>
        <v>0</v>
      </c>
      <c r="CK252">
        <f>IF(Charts!$B$3="none",U1954,IF(BC1954="",NA(),BC1954))</f>
        <v>0</v>
      </c>
      <c r="CL252">
        <f>IF(Charts!$B$3="none",V1954,IF(BD1954="",NA(),BD1954))</f>
        <v>0</v>
      </c>
      <c r="CM252">
        <f>IF(Charts!$B$3="none",W1954,IF(BE1954="",NA(),BE1954))</f>
        <v>0</v>
      </c>
      <c r="CN252">
        <f>IF(Charts!$B$3="none",X1954,IF(BF1954="",NA(),BF1954))</f>
        <v>0</v>
      </c>
      <c r="CO252">
        <f>IF(Charts!$B$3="none",Y1954,IF(BG1954="",NA(),BG1954))</f>
        <v>0</v>
      </c>
      <c r="CP252">
        <f>IF(Charts!$B$3="none",Z1954,IF(BH1954="",NA(),BH1954))</f>
        <v>0</v>
      </c>
      <c r="CQ252">
        <f>IF(Charts!$B$3="none",AA1954,IF(BI1954="",NA(),BI1954))</f>
        <v>0</v>
      </c>
      <c r="CR252">
        <f>IF(Charts!$B$3="none",AB1954,IF(BJ1954="",NA(),BJ1954))</f>
        <v>0</v>
      </c>
      <c r="CS252">
        <f>IF(Charts!$B$3="none",AC1954,IF(BK1954="",NA(),BK1954))</f>
        <v>0</v>
      </c>
      <c r="CT252">
        <f>IF(Charts!$B$3="none",AD1954,IF(BL1954="",NA(),BL1954))</f>
        <v>0</v>
      </c>
      <c r="CU252">
        <f>IF(Charts!$B$3="none",AE1954,IF(BM1954="",NA(),BM1954))</f>
        <v>0</v>
      </c>
      <c r="CV252">
        <f>IF(Charts!$B$3="none",AF1954,IF(BN1954="",NA(),BN1954))</f>
        <v>0</v>
      </c>
      <c r="CW252">
        <f>IF(Charts!$B$3="none",AG1954,IF(BO1954="",NA(),BO1954))</f>
        <v>0</v>
      </c>
      <c r="CX252">
        <f>IF(Charts!$B$3="none",AH1954,IF(BP1954="",NA(),BP1954))</f>
        <v>0</v>
      </c>
      <c r="CY252">
        <f>IF(Charts!$B$3="none",AI1954,IF(BQ1954="",NA(),BQ1954))</f>
        <v>0</v>
      </c>
      <c r="CZ252">
        <f>IF(Charts!$B$3="none",AJ1954,IF(BR1954="",NA(),BR1954))</f>
        <v>0</v>
      </c>
    </row>
    <row r="253" spans="4:104">
      <c r="D253">
        <v>249</v>
      </c>
      <c r="E253">
        <f>IF(INDIRECT(ADDRESS($D253+2,E$2+1,,,"Instances"))="","",INDIRECT(ADDRESS($D253+2,E$2+1,,,"Instances")))</f>
        <v>0</v>
      </c>
      <c r="F253">
        <f>IFERROR(SMALL(E5:E343,ROW()-ROW($F$5)+1),"")</f>
        <v>0</v>
      </c>
      <c r="H253">
        <f>IFERROR(SUM(F5:F253),"")</f>
        <v>0</v>
      </c>
      <c r="I253">
        <f>IF(INDIRECT(ADDRESS($D253+2,I$2+1,,,"Instances"))="","",INDIRECT(ADDRESS($D253+2,I$2+1,,,"Instances")))</f>
        <v>0</v>
      </c>
      <c r="J253">
        <f>IFERROR(SMALL(I5:I343,ROW()-ROW($J$5)+1),"")</f>
        <v>0</v>
      </c>
      <c r="L253">
        <f>IFERROR(SUM(J5:J253),"")</f>
        <v>0</v>
      </c>
      <c r="M253">
        <f>IF(INDIRECT(ADDRESS($D253+2,M$2+1,,,"Instances"))="","",INDIRECT(ADDRESS($D253+2,M$2+1,,,"Instances")))</f>
        <v>0</v>
      </c>
      <c r="N253">
        <f>IFERROR(SMALL(M5:M343,ROW()-ROW($N$5)+1),"")</f>
        <v>0</v>
      </c>
      <c r="P253">
        <f>IFERROR(SUM(N5:N253),"")</f>
        <v>0</v>
      </c>
      <c r="Q253">
        <f>IF(INDIRECT(ADDRESS($D253+2,Q$2+1,,,"Instances"))="","",INDIRECT(ADDRESS($D253+2,Q$2+1,,,"Instances")))</f>
        <v>0</v>
      </c>
      <c r="R253">
        <f>IFERROR(SMALL(Q5:Q343,ROW()-ROW($R$5)+1),"")</f>
        <v>0</v>
      </c>
      <c r="T253">
        <f>IFERROR(SUM(R5:R253),"")</f>
        <v>0</v>
      </c>
      <c r="U253">
        <f>IF(INDIRECT(ADDRESS($D253+2,U$2+1,,,"Instances"))="","",INDIRECT(ADDRESS($D253+2,U$2+1,,,"Instances")))</f>
        <v>0</v>
      </c>
      <c r="V253">
        <f>IFERROR(SMALL(U5:U343,ROW()-ROW($V$5)+1),"")</f>
        <v>0</v>
      </c>
      <c r="X253">
        <f>IFERROR(SUM(V5:V253),"")</f>
        <v>0</v>
      </c>
      <c r="Y253">
        <f>IF(INDIRECT(ADDRESS($D253+2,Y$2+1,,,"Instances"))="","",INDIRECT(ADDRESS($D253+2,Y$2+1,,,"Instances")))</f>
        <v>0</v>
      </c>
      <c r="Z253">
        <f>IFERROR(SMALL(Y5:Y343,ROW()-ROW($Z$5)+1),"")</f>
        <v>0</v>
      </c>
      <c r="AB253">
        <f>IFERROR(SUM(Z5:Z253),"")</f>
        <v>0</v>
      </c>
      <c r="AC253">
        <f>IF(INDIRECT(ADDRESS($D253+2,AC$2+1,,,"Instances"))="","",INDIRECT(ADDRESS($D253+2,AC$2+1,,,"Instances")))</f>
        <v>0</v>
      </c>
      <c r="AD253">
        <f>IFERROR(SMALL(AC5:AC343,ROW()-ROW($AD$5)+1),"")</f>
        <v>0</v>
      </c>
      <c r="AF253">
        <f>IFERROR(SUM(AD5:AD253),"")</f>
        <v>0</v>
      </c>
      <c r="AG253">
        <f>IF(INDIRECT(ADDRESS($D253+2,AG$2+1,,,"Instances"))="","",INDIRECT(ADDRESS($D253+2,AG$2+1,,,"Instances")))</f>
        <v>0</v>
      </c>
      <c r="AH253">
        <f>IFERROR(SMALL(AG5:AG343,ROW()-ROW($AH$5)+1),"")</f>
        <v>0</v>
      </c>
      <c r="AJ253">
        <f>IFERROR(SUM(AH5:AH253),"")</f>
        <v>0</v>
      </c>
      <c r="AL253">
        <v>249</v>
      </c>
      <c r="AM253" cm="1">
        <f t="array" ref="AM253">_xlfn.SWITCH(Charts!$B$3,"average", AVERAGE(INDIRECT(ADDRESS(248+3,AM$2+1,,,"Instances") &amp; ":" &amp; ADDRESS(248+3,AM$2+1))),"median", MEDIAN(INDIRECT(ADDRESS(248+3,AM$2+1,,,"Instances") &amp; ":" &amp; ADDRESS(248+3,AM$2+1))),"min", MIN(INDIRECT(ADDRESS(248+3,AM$2+1,,,"Instances") &amp; ":" &amp; ADDRESS(248+3,AM$2+1))),"max", MAX(INDIRECT(ADDRESS(248+3,AM$2+1,,,"Instances") &amp; ":" &amp; ADDRESS(248+3,AM$2+1))),"diff", MAX(INDIRECT(ADDRESS(248+3,AM$2+1,,,"Instances") &amp; ":" &amp; ADDRESS(248+3,AM$2+1)))-MIN(INDIRECT(ADDRESS(248+3,AM$2+1,,,"Instances") &amp; ":" &amp; ADDRESS(248+3,AM$2+1))))</f>
        <v>0</v>
      </c>
      <c r="AN253">
        <f>IFERROR(SMALL(AM5:AM343,ROW()-ROW($AN$5)+1),"")</f>
        <v>0</v>
      </c>
      <c r="AP253">
        <f>IFERROR(SUM(AN5:AN253),"")</f>
        <v>0</v>
      </c>
      <c r="AQ253" cm="1">
        <f t="array" ref="AQ253">_xlfn.SWITCH(Charts!$B$3,"average", AVERAGE(INDIRECT(ADDRESS(248+3,AQ$2+1,,,"Instances") &amp; ":" &amp; ADDRESS(248+3,AQ$2+1))),"median", MEDIAN(INDIRECT(ADDRESS(248+3,AQ$2+1,,,"Instances") &amp; ":" &amp; ADDRESS(248+3,AQ$2+1))),"min", MIN(INDIRECT(ADDRESS(248+3,AQ$2+1,,,"Instances") &amp; ":" &amp; ADDRESS(248+3,AQ$2+1))),"max", MAX(INDIRECT(ADDRESS(248+3,AQ$2+1,,,"Instances") &amp; ":" &amp; ADDRESS(248+3,AQ$2+1))),"diff", MAX(INDIRECT(ADDRESS(248+3,AQ$2+1,,,"Instances") &amp; ":" &amp; ADDRESS(248+3,AQ$2+1)))-MIN(INDIRECT(ADDRESS(248+3,AQ$2+1,,,"Instances") &amp; ":" &amp; ADDRESS(248+3,AQ$2+1))))</f>
        <v>0</v>
      </c>
      <c r="AR253">
        <f>IFERROR(SMALL(AQ5:AQ343,ROW()-ROW($AR$5)+1),"")</f>
        <v>0</v>
      </c>
      <c r="AT253">
        <f>IFERROR(SUM(AR5:AR253),"")</f>
        <v>0</v>
      </c>
      <c r="AU253" cm="1">
        <f t="array" ref="AU253">_xlfn.SWITCH(Charts!$B$3,"average", AVERAGE(INDIRECT(ADDRESS(248+3,AU$2+1,,,"Instances") &amp; ":" &amp; ADDRESS(248+3,AU$2+1))),"median", MEDIAN(INDIRECT(ADDRESS(248+3,AU$2+1,,,"Instances") &amp; ":" &amp; ADDRESS(248+3,AU$2+1))),"min", MIN(INDIRECT(ADDRESS(248+3,AU$2+1,,,"Instances") &amp; ":" &amp; ADDRESS(248+3,AU$2+1))),"max", MAX(INDIRECT(ADDRESS(248+3,AU$2+1,,,"Instances") &amp; ":" &amp; ADDRESS(248+3,AU$2+1))),"diff", MAX(INDIRECT(ADDRESS(248+3,AU$2+1,,,"Instances") &amp; ":" &amp; ADDRESS(248+3,AU$2+1)))-MIN(INDIRECT(ADDRESS(248+3,AU$2+1,,,"Instances") &amp; ":" &amp; ADDRESS(248+3,AU$2+1))))</f>
        <v>0</v>
      </c>
      <c r="AV253">
        <f>IFERROR(SMALL(AU5:AU343,ROW()-ROW($AV$5)+1),"")</f>
        <v>0</v>
      </c>
      <c r="AX253">
        <f>IFERROR(SUM(AV5:AV253),"")</f>
        <v>0</v>
      </c>
      <c r="AY253" cm="1">
        <f t="array" ref="AY253">_xlfn.SWITCH(Charts!$B$3,"average", AVERAGE(INDIRECT(ADDRESS(248+3,AY$2+1,,,"Instances") &amp; ":" &amp; ADDRESS(248+3,AY$2+1))),"median", MEDIAN(INDIRECT(ADDRESS(248+3,AY$2+1,,,"Instances") &amp; ":" &amp; ADDRESS(248+3,AY$2+1))),"min", MIN(INDIRECT(ADDRESS(248+3,AY$2+1,,,"Instances") &amp; ":" &amp; ADDRESS(248+3,AY$2+1))),"max", MAX(INDIRECT(ADDRESS(248+3,AY$2+1,,,"Instances") &amp; ":" &amp; ADDRESS(248+3,AY$2+1))),"diff", MAX(INDIRECT(ADDRESS(248+3,AY$2+1,,,"Instances") &amp; ":" &amp; ADDRESS(248+3,AY$2+1)))-MIN(INDIRECT(ADDRESS(248+3,AY$2+1,,,"Instances") &amp; ":" &amp; ADDRESS(248+3,AY$2+1))))</f>
        <v>0</v>
      </c>
      <c r="AZ253">
        <f>IFERROR(SMALL(AY5:AY343,ROW()-ROW($AZ$5)+1),"")</f>
        <v>0</v>
      </c>
      <c r="BB253">
        <f>IFERROR(SUM(AZ5:AZ253),"")</f>
        <v>0</v>
      </c>
      <c r="BC253" cm="1">
        <f t="array" ref="BC253">_xlfn.SWITCH(Charts!$B$3,"average", AVERAGE(INDIRECT(ADDRESS(248+3,BC$2+1,,,"Instances") &amp; ":" &amp; ADDRESS(248+3,BC$2+1))),"median", MEDIAN(INDIRECT(ADDRESS(248+3,BC$2+1,,,"Instances") &amp; ":" &amp; ADDRESS(248+3,BC$2+1))),"min", MIN(INDIRECT(ADDRESS(248+3,BC$2+1,,,"Instances") &amp; ":" &amp; ADDRESS(248+3,BC$2+1))),"max", MAX(INDIRECT(ADDRESS(248+3,BC$2+1,,,"Instances") &amp; ":" &amp; ADDRESS(248+3,BC$2+1))),"diff", MAX(INDIRECT(ADDRESS(248+3,BC$2+1,,,"Instances") &amp; ":" &amp; ADDRESS(248+3,BC$2+1)))-MIN(INDIRECT(ADDRESS(248+3,BC$2+1,,,"Instances") &amp; ":" &amp; ADDRESS(248+3,BC$2+1))))</f>
        <v>0</v>
      </c>
      <c r="BD253">
        <f>IFERROR(SMALL(BC5:BC343,ROW()-ROW($BD$5)+1),"")</f>
        <v>0</v>
      </c>
      <c r="BF253">
        <f>IFERROR(SUM(BD5:BD253),"")</f>
        <v>0</v>
      </c>
      <c r="BG253" cm="1">
        <f t="array" ref="BG253">_xlfn.SWITCH(Charts!$B$3,"average", AVERAGE(INDIRECT(ADDRESS(248+3,BG$2+1,,,"Instances") &amp; ":" &amp; ADDRESS(248+3,BG$2+1))),"median", MEDIAN(INDIRECT(ADDRESS(248+3,BG$2+1,,,"Instances") &amp; ":" &amp; ADDRESS(248+3,BG$2+1))),"min", MIN(INDIRECT(ADDRESS(248+3,BG$2+1,,,"Instances") &amp; ":" &amp; ADDRESS(248+3,BG$2+1))),"max", MAX(INDIRECT(ADDRESS(248+3,BG$2+1,,,"Instances") &amp; ":" &amp; ADDRESS(248+3,BG$2+1))),"diff", MAX(INDIRECT(ADDRESS(248+3,BG$2+1,,,"Instances") &amp; ":" &amp; ADDRESS(248+3,BG$2+1)))-MIN(INDIRECT(ADDRESS(248+3,BG$2+1,,,"Instances") &amp; ":" &amp; ADDRESS(248+3,BG$2+1))))</f>
        <v>0</v>
      </c>
      <c r="BH253">
        <f>IFERROR(SMALL(BG5:BG343,ROW()-ROW($BH$5)+1),"")</f>
        <v>0</v>
      </c>
      <c r="BJ253">
        <f>IFERROR(SUM(BH5:BH253),"")</f>
        <v>0</v>
      </c>
      <c r="BK253" cm="1">
        <f t="array" ref="BK253">_xlfn.SWITCH(Charts!$B$3,"average", AVERAGE(INDIRECT(ADDRESS(248+3,BK$2+1,,,"Instances") &amp; ":" &amp; ADDRESS(248+3,BK$2+1))),"median", MEDIAN(INDIRECT(ADDRESS(248+3,BK$2+1,,,"Instances") &amp; ":" &amp; ADDRESS(248+3,BK$2+1))),"min", MIN(INDIRECT(ADDRESS(248+3,BK$2+1,,,"Instances") &amp; ":" &amp; ADDRESS(248+3,BK$2+1))),"max", MAX(INDIRECT(ADDRESS(248+3,BK$2+1,,,"Instances") &amp; ":" &amp; ADDRESS(248+3,BK$2+1))),"diff", MAX(INDIRECT(ADDRESS(248+3,BK$2+1,,,"Instances") &amp; ":" &amp; ADDRESS(248+3,BK$2+1)))-MIN(INDIRECT(ADDRESS(248+3,BK$2+1,,,"Instances") &amp; ":" &amp; ADDRESS(248+3,BK$2+1))))</f>
        <v>0</v>
      </c>
      <c r="BL253">
        <f>IFERROR(SMALL(BK5:BK343,ROW()-ROW($BL$5)+1),"")</f>
        <v>0</v>
      </c>
      <c r="BN253">
        <f>IFERROR(SUM(BL5:BL253),"")</f>
        <v>0</v>
      </c>
      <c r="BO253" cm="1">
        <f t="array" ref="BO253">_xlfn.SWITCH(Charts!$B$3,"average", AVERAGE(INDIRECT(ADDRESS(248+3,BO$2+1,,,"Instances") &amp; ":" &amp; ADDRESS(248+3,BO$2+1))),"median", MEDIAN(INDIRECT(ADDRESS(248+3,BO$2+1,,,"Instances") &amp; ":" &amp; ADDRESS(248+3,BO$2+1))),"min", MIN(INDIRECT(ADDRESS(248+3,BO$2+1,,,"Instances") &amp; ":" &amp; ADDRESS(248+3,BO$2+1))),"max", MAX(INDIRECT(ADDRESS(248+3,BO$2+1,,,"Instances") &amp; ":" &amp; ADDRESS(248+3,BO$2+1))),"diff", MAX(INDIRECT(ADDRESS(248+3,BO$2+1,,,"Instances") &amp; ":" &amp; ADDRESS(248+3,BO$2+1)))-MIN(INDIRECT(ADDRESS(248+3,BO$2+1,,,"Instances") &amp; ":" &amp; ADDRESS(248+3,BO$2+1))))</f>
        <v>0</v>
      </c>
      <c r="BP253">
        <f>IFERROR(SMALL(BO5:BO343,ROW()-ROW($BP$5)+1),"")</f>
        <v>0</v>
      </c>
      <c r="BR253">
        <f>IFERROR(SUM(BP5:BP253),"")</f>
        <v>0</v>
      </c>
      <c r="BU253">
        <f>IF(Charts!$B$3="none",E1955,IF(AM1955="",NA(),AM1955))</f>
        <v>0</v>
      </c>
      <c r="BV253">
        <f>IF(Charts!$B$3="none",F1955,IF(AN1955="",NA(),AN1955))</f>
        <v>0</v>
      </c>
      <c r="BW253">
        <f>IF(Charts!$B$3="none",G1955,IF(AO1955="",NA(),AO1955))</f>
        <v>0</v>
      </c>
      <c r="BX253">
        <f>IF(Charts!$B$3="none",H1955,IF(AP1955="",NA(),AP1955))</f>
        <v>0</v>
      </c>
      <c r="BY253">
        <f>IF(Charts!$B$3="none",I1955,IF(AQ1955="",NA(),AQ1955))</f>
        <v>0</v>
      </c>
      <c r="BZ253">
        <f>IF(Charts!$B$3="none",J1955,IF(AR1955="",NA(),AR1955))</f>
        <v>0</v>
      </c>
      <c r="CA253">
        <f>IF(Charts!$B$3="none",K1955,IF(AS1955="",NA(),AS1955))</f>
        <v>0</v>
      </c>
      <c r="CB253">
        <f>IF(Charts!$B$3="none",L1955,IF(AT1955="",NA(),AT1955))</f>
        <v>0</v>
      </c>
      <c r="CC253">
        <f>IF(Charts!$B$3="none",M1955,IF(AU1955="",NA(),AU1955))</f>
        <v>0</v>
      </c>
      <c r="CD253">
        <f>IF(Charts!$B$3="none",N1955,IF(AV1955="",NA(),AV1955))</f>
        <v>0</v>
      </c>
      <c r="CE253">
        <f>IF(Charts!$B$3="none",O1955,IF(AW1955="",NA(),AW1955))</f>
        <v>0</v>
      </c>
      <c r="CF253">
        <f>IF(Charts!$B$3="none",P1955,IF(AX1955="",NA(),AX1955))</f>
        <v>0</v>
      </c>
      <c r="CG253">
        <f>IF(Charts!$B$3="none",Q1955,IF(AY1955="",NA(),AY1955))</f>
        <v>0</v>
      </c>
      <c r="CH253">
        <f>IF(Charts!$B$3="none",R1955,IF(AZ1955="",NA(),AZ1955))</f>
        <v>0</v>
      </c>
      <c r="CI253">
        <f>IF(Charts!$B$3="none",S1955,IF(BA1955="",NA(),BA1955))</f>
        <v>0</v>
      </c>
      <c r="CJ253">
        <f>IF(Charts!$B$3="none",T1955,IF(BB1955="",NA(),BB1955))</f>
        <v>0</v>
      </c>
      <c r="CK253">
        <f>IF(Charts!$B$3="none",U1955,IF(BC1955="",NA(),BC1955))</f>
        <v>0</v>
      </c>
      <c r="CL253">
        <f>IF(Charts!$B$3="none",V1955,IF(BD1955="",NA(),BD1955))</f>
        <v>0</v>
      </c>
      <c r="CM253">
        <f>IF(Charts!$B$3="none",W1955,IF(BE1955="",NA(),BE1955))</f>
        <v>0</v>
      </c>
      <c r="CN253">
        <f>IF(Charts!$B$3="none",X1955,IF(BF1955="",NA(),BF1955))</f>
        <v>0</v>
      </c>
      <c r="CO253">
        <f>IF(Charts!$B$3="none",Y1955,IF(BG1955="",NA(),BG1955))</f>
        <v>0</v>
      </c>
      <c r="CP253">
        <f>IF(Charts!$B$3="none",Z1955,IF(BH1955="",NA(),BH1955))</f>
        <v>0</v>
      </c>
      <c r="CQ253">
        <f>IF(Charts!$B$3="none",AA1955,IF(BI1955="",NA(),BI1955))</f>
        <v>0</v>
      </c>
      <c r="CR253">
        <f>IF(Charts!$B$3="none",AB1955,IF(BJ1955="",NA(),BJ1955))</f>
        <v>0</v>
      </c>
      <c r="CS253">
        <f>IF(Charts!$B$3="none",AC1955,IF(BK1955="",NA(),BK1955))</f>
        <v>0</v>
      </c>
      <c r="CT253">
        <f>IF(Charts!$B$3="none",AD1955,IF(BL1955="",NA(),BL1955))</f>
        <v>0</v>
      </c>
      <c r="CU253">
        <f>IF(Charts!$B$3="none",AE1955,IF(BM1955="",NA(),BM1955))</f>
        <v>0</v>
      </c>
      <c r="CV253">
        <f>IF(Charts!$B$3="none",AF1955,IF(BN1955="",NA(),BN1955))</f>
        <v>0</v>
      </c>
      <c r="CW253">
        <f>IF(Charts!$B$3="none",AG1955,IF(BO1955="",NA(),BO1955))</f>
        <v>0</v>
      </c>
      <c r="CX253">
        <f>IF(Charts!$B$3="none",AH1955,IF(BP1955="",NA(),BP1955))</f>
        <v>0</v>
      </c>
      <c r="CY253">
        <f>IF(Charts!$B$3="none",AI1955,IF(BQ1955="",NA(),BQ1955))</f>
        <v>0</v>
      </c>
      <c r="CZ253">
        <f>IF(Charts!$B$3="none",AJ1955,IF(BR1955="",NA(),BR1955))</f>
        <v>0</v>
      </c>
    </row>
    <row r="254" spans="4:104">
      <c r="D254">
        <v>250</v>
      </c>
      <c r="E254">
        <f>IF(INDIRECT(ADDRESS($D254+2,E$2+1,,,"Instances"))="","",INDIRECT(ADDRESS($D254+2,E$2+1,,,"Instances")))</f>
        <v>0</v>
      </c>
      <c r="F254">
        <f>IFERROR(SMALL(E5:E343,ROW()-ROW($F$5)+1),"")</f>
        <v>0</v>
      </c>
      <c r="H254">
        <f>IFERROR(SUM(F5:F254),"")</f>
        <v>0</v>
      </c>
      <c r="I254">
        <f>IF(INDIRECT(ADDRESS($D254+2,I$2+1,,,"Instances"))="","",INDIRECT(ADDRESS($D254+2,I$2+1,,,"Instances")))</f>
        <v>0</v>
      </c>
      <c r="J254">
        <f>IFERROR(SMALL(I5:I343,ROW()-ROW($J$5)+1),"")</f>
        <v>0</v>
      </c>
      <c r="L254">
        <f>IFERROR(SUM(J5:J254),"")</f>
        <v>0</v>
      </c>
      <c r="M254">
        <f>IF(INDIRECT(ADDRESS($D254+2,M$2+1,,,"Instances"))="","",INDIRECT(ADDRESS($D254+2,M$2+1,,,"Instances")))</f>
        <v>0</v>
      </c>
      <c r="N254">
        <f>IFERROR(SMALL(M5:M343,ROW()-ROW($N$5)+1),"")</f>
        <v>0</v>
      </c>
      <c r="P254">
        <f>IFERROR(SUM(N5:N254),"")</f>
        <v>0</v>
      </c>
      <c r="Q254">
        <f>IF(INDIRECT(ADDRESS($D254+2,Q$2+1,,,"Instances"))="","",INDIRECT(ADDRESS($D254+2,Q$2+1,,,"Instances")))</f>
        <v>0</v>
      </c>
      <c r="R254">
        <f>IFERROR(SMALL(Q5:Q343,ROW()-ROW($R$5)+1),"")</f>
        <v>0</v>
      </c>
      <c r="T254">
        <f>IFERROR(SUM(R5:R254),"")</f>
        <v>0</v>
      </c>
      <c r="U254">
        <f>IF(INDIRECT(ADDRESS($D254+2,U$2+1,,,"Instances"))="","",INDIRECT(ADDRESS($D254+2,U$2+1,,,"Instances")))</f>
        <v>0</v>
      </c>
      <c r="V254">
        <f>IFERROR(SMALL(U5:U343,ROW()-ROW($V$5)+1),"")</f>
        <v>0</v>
      </c>
      <c r="X254">
        <f>IFERROR(SUM(V5:V254),"")</f>
        <v>0</v>
      </c>
      <c r="Y254">
        <f>IF(INDIRECT(ADDRESS($D254+2,Y$2+1,,,"Instances"))="","",INDIRECT(ADDRESS($D254+2,Y$2+1,,,"Instances")))</f>
        <v>0</v>
      </c>
      <c r="Z254">
        <f>IFERROR(SMALL(Y5:Y343,ROW()-ROW($Z$5)+1),"")</f>
        <v>0</v>
      </c>
      <c r="AB254">
        <f>IFERROR(SUM(Z5:Z254),"")</f>
        <v>0</v>
      </c>
      <c r="AC254">
        <f>IF(INDIRECT(ADDRESS($D254+2,AC$2+1,,,"Instances"))="","",INDIRECT(ADDRESS($D254+2,AC$2+1,,,"Instances")))</f>
        <v>0</v>
      </c>
      <c r="AD254">
        <f>IFERROR(SMALL(AC5:AC343,ROW()-ROW($AD$5)+1),"")</f>
        <v>0</v>
      </c>
      <c r="AF254">
        <f>IFERROR(SUM(AD5:AD254),"")</f>
        <v>0</v>
      </c>
      <c r="AG254">
        <f>IF(INDIRECT(ADDRESS($D254+2,AG$2+1,,,"Instances"))="","",INDIRECT(ADDRESS($D254+2,AG$2+1,,,"Instances")))</f>
        <v>0</v>
      </c>
      <c r="AH254">
        <f>IFERROR(SMALL(AG5:AG343,ROW()-ROW($AH$5)+1),"")</f>
        <v>0</v>
      </c>
      <c r="AJ254">
        <f>IFERROR(SUM(AH5:AH254),"")</f>
        <v>0</v>
      </c>
      <c r="AL254">
        <v>250</v>
      </c>
      <c r="AM254" cm="1">
        <f t="array" ref="AM254">_xlfn.SWITCH(Charts!$B$3,"average", AVERAGE(INDIRECT(ADDRESS(249+3,AM$2+1,,,"Instances") &amp; ":" &amp; ADDRESS(249+3,AM$2+1))),"median", MEDIAN(INDIRECT(ADDRESS(249+3,AM$2+1,,,"Instances") &amp; ":" &amp; ADDRESS(249+3,AM$2+1))),"min", MIN(INDIRECT(ADDRESS(249+3,AM$2+1,,,"Instances") &amp; ":" &amp; ADDRESS(249+3,AM$2+1))),"max", MAX(INDIRECT(ADDRESS(249+3,AM$2+1,,,"Instances") &amp; ":" &amp; ADDRESS(249+3,AM$2+1))),"diff", MAX(INDIRECT(ADDRESS(249+3,AM$2+1,,,"Instances") &amp; ":" &amp; ADDRESS(249+3,AM$2+1)))-MIN(INDIRECT(ADDRESS(249+3,AM$2+1,,,"Instances") &amp; ":" &amp; ADDRESS(249+3,AM$2+1))))</f>
        <v>0</v>
      </c>
      <c r="AN254">
        <f>IFERROR(SMALL(AM5:AM343,ROW()-ROW($AN$5)+1),"")</f>
        <v>0</v>
      </c>
      <c r="AP254">
        <f>IFERROR(SUM(AN5:AN254),"")</f>
        <v>0</v>
      </c>
      <c r="AQ254" cm="1">
        <f t="array" ref="AQ254">_xlfn.SWITCH(Charts!$B$3,"average", AVERAGE(INDIRECT(ADDRESS(249+3,AQ$2+1,,,"Instances") &amp; ":" &amp; ADDRESS(249+3,AQ$2+1))),"median", MEDIAN(INDIRECT(ADDRESS(249+3,AQ$2+1,,,"Instances") &amp; ":" &amp; ADDRESS(249+3,AQ$2+1))),"min", MIN(INDIRECT(ADDRESS(249+3,AQ$2+1,,,"Instances") &amp; ":" &amp; ADDRESS(249+3,AQ$2+1))),"max", MAX(INDIRECT(ADDRESS(249+3,AQ$2+1,,,"Instances") &amp; ":" &amp; ADDRESS(249+3,AQ$2+1))),"diff", MAX(INDIRECT(ADDRESS(249+3,AQ$2+1,,,"Instances") &amp; ":" &amp; ADDRESS(249+3,AQ$2+1)))-MIN(INDIRECT(ADDRESS(249+3,AQ$2+1,,,"Instances") &amp; ":" &amp; ADDRESS(249+3,AQ$2+1))))</f>
        <v>0</v>
      </c>
      <c r="AR254">
        <f>IFERROR(SMALL(AQ5:AQ343,ROW()-ROW($AR$5)+1),"")</f>
        <v>0</v>
      </c>
      <c r="AT254">
        <f>IFERROR(SUM(AR5:AR254),"")</f>
        <v>0</v>
      </c>
      <c r="AU254" cm="1">
        <f t="array" ref="AU254">_xlfn.SWITCH(Charts!$B$3,"average", AVERAGE(INDIRECT(ADDRESS(249+3,AU$2+1,,,"Instances") &amp; ":" &amp; ADDRESS(249+3,AU$2+1))),"median", MEDIAN(INDIRECT(ADDRESS(249+3,AU$2+1,,,"Instances") &amp; ":" &amp; ADDRESS(249+3,AU$2+1))),"min", MIN(INDIRECT(ADDRESS(249+3,AU$2+1,,,"Instances") &amp; ":" &amp; ADDRESS(249+3,AU$2+1))),"max", MAX(INDIRECT(ADDRESS(249+3,AU$2+1,,,"Instances") &amp; ":" &amp; ADDRESS(249+3,AU$2+1))),"diff", MAX(INDIRECT(ADDRESS(249+3,AU$2+1,,,"Instances") &amp; ":" &amp; ADDRESS(249+3,AU$2+1)))-MIN(INDIRECT(ADDRESS(249+3,AU$2+1,,,"Instances") &amp; ":" &amp; ADDRESS(249+3,AU$2+1))))</f>
        <v>0</v>
      </c>
      <c r="AV254">
        <f>IFERROR(SMALL(AU5:AU343,ROW()-ROW($AV$5)+1),"")</f>
        <v>0</v>
      </c>
      <c r="AX254">
        <f>IFERROR(SUM(AV5:AV254),"")</f>
        <v>0</v>
      </c>
      <c r="AY254" cm="1">
        <f t="array" ref="AY254">_xlfn.SWITCH(Charts!$B$3,"average", AVERAGE(INDIRECT(ADDRESS(249+3,AY$2+1,,,"Instances") &amp; ":" &amp; ADDRESS(249+3,AY$2+1))),"median", MEDIAN(INDIRECT(ADDRESS(249+3,AY$2+1,,,"Instances") &amp; ":" &amp; ADDRESS(249+3,AY$2+1))),"min", MIN(INDIRECT(ADDRESS(249+3,AY$2+1,,,"Instances") &amp; ":" &amp; ADDRESS(249+3,AY$2+1))),"max", MAX(INDIRECT(ADDRESS(249+3,AY$2+1,,,"Instances") &amp; ":" &amp; ADDRESS(249+3,AY$2+1))),"diff", MAX(INDIRECT(ADDRESS(249+3,AY$2+1,,,"Instances") &amp; ":" &amp; ADDRESS(249+3,AY$2+1)))-MIN(INDIRECT(ADDRESS(249+3,AY$2+1,,,"Instances") &amp; ":" &amp; ADDRESS(249+3,AY$2+1))))</f>
        <v>0</v>
      </c>
      <c r="AZ254">
        <f>IFERROR(SMALL(AY5:AY343,ROW()-ROW($AZ$5)+1),"")</f>
        <v>0</v>
      </c>
      <c r="BB254">
        <f>IFERROR(SUM(AZ5:AZ254),"")</f>
        <v>0</v>
      </c>
      <c r="BC254" cm="1">
        <f t="array" ref="BC254">_xlfn.SWITCH(Charts!$B$3,"average", AVERAGE(INDIRECT(ADDRESS(249+3,BC$2+1,,,"Instances") &amp; ":" &amp; ADDRESS(249+3,BC$2+1))),"median", MEDIAN(INDIRECT(ADDRESS(249+3,BC$2+1,,,"Instances") &amp; ":" &amp; ADDRESS(249+3,BC$2+1))),"min", MIN(INDIRECT(ADDRESS(249+3,BC$2+1,,,"Instances") &amp; ":" &amp; ADDRESS(249+3,BC$2+1))),"max", MAX(INDIRECT(ADDRESS(249+3,BC$2+1,,,"Instances") &amp; ":" &amp; ADDRESS(249+3,BC$2+1))),"diff", MAX(INDIRECT(ADDRESS(249+3,BC$2+1,,,"Instances") &amp; ":" &amp; ADDRESS(249+3,BC$2+1)))-MIN(INDIRECT(ADDRESS(249+3,BC$2+1,,,"Instances") &amp; ":" &amp; ADDRESS(249+3,BC$2+1))))</f>
        <v>0</v>
      </c>
      <c r="BD254">
        <f>IFERROR(SMALL(BC5:BC343,ROW()-ROW($BD$5)+1),"")</f>
        <v>0</v>
      </c>
      <c r="BF254">
        <f>IFERROR(SUM(BD5:BD254),"")</f>
        <v>0</v>
      </c>
      <c r="BG254" cm="1">
        <f t="array" ref="BG254">_xlfn.SWITCH(Charts!$B$3,"average", AVERAGE(INDIRECT(ADDRESS(249+3,BG$2+1,,,"Instances") &amp; ":" &amp; ADDRESS(249+3,BG$2+1))),"median", MEDIAN(INDIRECT(ADDRESS(249+3,BG$2+1,,,"Instances") &amp; ":" &amp; ADDRESS(249+3,BG$2+1))),"min", MIN(INDIRECT(ADDRESS(249+3,BG$2+1,,,"Instances") &amp; ":" &amp; ADDRESS(249+3,BG$2+1))),"max", MAX(INDIRECT(ADDRESS(249+3,BG$2+1,,,"Instances") &amp; ":" &amp; ADDRESS(249+3,BG$2+1))),"diff", MAX(INDIRECT(ADDRESS(249+3,BG$2+1,,,"Instances") &amp; ":" &amp; ADDRESS(249+3,BG$2+1)))-MIN(INDIRECT(ADDRESS(249+3,BG$2+1,,,"Instances") &amp; ":" &amp; ADDRESS(249+3,BG$2+1))))</f>
        <v>0</v>
      </c>
      <c r="BH254">
        <f>IFERROR(SMALL(BG5:BG343,ROW()-ROW($BH$5)+1),"")</f>
        <v>0</v>
      </c>
      <c r="BJ254">
        <f>IFERROR(SUM(BH5:BH254),"")</f>
        <v>0</v>
      </c>
      <c r="BK254" cm="1">
        <f t="array" ref="BK254">_xlfn.SWITCH(Charts!$B$3,"average", AVERAGE(INDIRECT(ADDRESS(249+3,BK$2+1,,,"Instances") &amp; ":" &amp; ADDRESS(249+3,BK$2+1))),"median", MEDIAN(INDIRECT(ADDRESS(249+3,BK$2+1,,,"Instances") &amp; ":" &amp; ADDRESS(249+3,BK$2+1))),"min", MIN(INDIRECT(ADDRESS(249+3,BK$2+1,,,"Instances") &amp; ":" &amp; ADDRESS(249+3,BK$2+1))),"max", MAX(INDIRECT(ADDRESS(249+3,BK$2+1,,,"Instances") &amp; ":" &amp; ADDRESS(249+3,BK$2+1))),"diff", MAX(INDIRECT(ADDRESS(249+3,BK$2+1,,,"Instances") &amp; ":" &amp; ADDRESS(249+3,BK$2+1)))-MIN(INDIRECT(ADDRESS(249+3,BK$2+1,,,"Instances") &amp; ":" &amp; ADDRESS(249+3,BK$2+1))))</f>
        <v>0</v>
      </c>
      <c r="BL254">
        <f>IFERROR(SMALL(BK5:BK343,ROW()-ROW($BL$5)+1),"")</f>
        <v>0</v>
      </c>
      <c r="BN254">
        <f>IFERROR(SUM(BL5:BL254),"")</f>
        <v>0</v>
      </c>
      <c r="BO254" cm="1">
        <f t="array" ref="BO254">_xlfn.SWITCH(Charts!$B$3,"average", AVERAGE(INDIRECT(ADDRESS(249+3,BO$2+1,,,"Instances") &amp; ":" &amp; ADDRESS(249+3,BO$2+1))),"median", MEDIAN(INDIRECT(ADDRESS(249+3,BO$2+1,,,"Instances") &amp; ":" &amp; ADDRESS(249+3,BO$2+1))),"min", MIN(INDIRECT(ADDRESS(249+3,BO$2+1,,,"Instances") &amp; ":" &amp; ADDRESS(249+3,BO$2+1))),"max", MAX(INDIRECT(ADDRESS(249+3,BO$2+1,,,"Instances") &amp; ":" &amp; ADDRESS(249+3,BO$2+1))),"diff", MAX(INDIRECT(ADDRESS(249+3,BO$2+1,,,"Instances") &amp; ":" &amp; ADDRESS(249+3,BO$2+1)))-MIN(INDIRECT(ADDRESS(249+3,BO$2+1,,,"Instances") &amp; ":" &amp; ADDRESS(249+3,BO$2+1))))</f>
        <v>0</v>
      </c>
      <c r="BP254">
        <f>IFERROR(SMALL(BO5:BO343,ROW()-ROW($BP$5)+1),"")</f>
        <v>0</v>
      </c>
      <c r="BR254">
        <f>IFERROR(SUM(BP5:BP254),"")</f>
        <v>0</v>
      </c>
      <c r="BU254">
        <f>IF(Charts!$B$3="none",E1956,IF(AM1956="",NA(),AM1956))</f>
        <v>0</v>
      </c>
      <c r="BV254">
        <f>IF(Charts!$B$3="none",F1956,IF(AN1956="",NA(),AN1956))</f>
        <v>0</v>
      </c>
      <c r="BW254">
        <f>IF(Charts!$B$3="none",G1956,IF(AO1956="",NA(),AO1956))</f>
        <v>0</v>
      </c>
      <c r="BX254">
        <f>IF(Charts!$B$3="none",H1956,IF(AP1956="",NA(),AP1956))</f>
        <v>0</v>
      </c>
      <c r="BY254">
        <f>IF(Charts!$B$3="none",I1956,IF(AQ1956="",NA(),AQ1956))</f>
        <v>0</v>
      </c>
      <c r="BZ254">
        <f>IF(Charts!$B$3="none",J1956,IF(AR1956="",NA(),AR1956))</f>
        <v>0</v>
      </c>
      <c r="CA254">
        <f>IF(Charts!$B$3="none",K1956,IF(AS1956="",NA(),AS1956))</f>
        <v>0</v>
      </c>
      <c r="CB254">
        <f>IF(Charts!$B$3="none",L1956,IF(AT1956="",NA(),AT1956))</f>
        <v>0</v>
      </c>
      <c r="CC254">
        <f>IF(Charts!$B$3="none",M1956,IF(AU1956="",NA(),AU1956))</f>
        <v>0</v>
      </c>
      <c r="CD254">
        <f>IF(Charts!$B$3="none",N1956,IF(AV1956="",NA(),AV1956))</f>
        <v>0</v>
      </c>
      <c r="CE254">
        <f>IF(Charts!$B$3="none",O1956,IF(AW1956="",NA(),AW1956))</f>
        <v>0</v>
      </c>
      <c r="CF254">
        <f>IF(Charts!$B$3="none",P1956,IF(AX1956="",NA(),AX1956))</f>
        <v>0</v>
      </c>
      <c r="CG254">
        <f>IF(Charts!$B$3="none",Q1956,IF(AY1956="",NA(),AY1956))</f>
        <v>0</v>
      </c>
      <c r="CH254">
        <f>IF(Charts!$B$3="none",R1956,IF(AZ1956="",NA(),AZ1956))</f>
        <v>0</v>
      </c>
      <c r="CI254">
        <f>IF(Charts!$B$3="none",S1956,IF(BA1956="",NA(),BA1956))</f>
        <v>0</v>
      </c>
      <c r="CJ254">
        <f>IF(Charts!$B$3="none",T1956,IF(BB1956="",NA(),BB1956))</f>
        <v>0</v>
      </c>
      <c r="CK254">
        <f>IF(Charts!$B$3="none",U1956,IF(BC1956="",NA(),BC1956))</f>
        <v>0</v>
      </c>
      <c r="CL254">
        <f>IF(Charts!$B$3="none",V1956,IF(BD1956="",NA(),BD1956))</f>
        <v>0</v>
      </c>
      <c r="CM254">
        <f>IF(Charts!$B$3="none",W1956,IF(BE1956="",NA(),BE1956))</f>
        <v>0</v>
      </c>
      <c r="CN254">
        <f>IF(Charts!$B$3="none",X1956,IF(BF1956="",NA(),BF1956))</f>
        <v>0</v>
      </c>
      <c r="CO254">
        <f>IF(Charts!$B$3="none",Y1956,IF(BG1956="",NA(),BG1956))</f>
        <v>0</v>
      </c>
      <c r="CP254">
        <f>IF(Charts!$B$3="none",Z1956,IF(BH1956="",NA(),BH1956))</f>
        <v>0</v>
      </c>
      <c r="CQ254">
        <f>IF(Charts!$B$3="none",AA1956,IF(BI1956="",NA(),BI1956))</f>
        <v>0</v>
      </c>
      <c r="CR254">
        <f>IF(Charts!$B$3="none",AB1956,IF(BJ1956="",NA(),BJ1956))</f>
        <v>0</v>
      </c>
      <c r="CS254">
        <f>IF(Charts!$B$3="none",AC1956,IF(BK1956="",NA(),BK1956))</f>
        <v>0</v>
      </c>
      <c r="CT254">
        <f>IF(Charts!$B$3="none",AD1956,IF(BL1956="",NA(),BL1956))</f>
        <v>0</v>
      </c>
      <c r="CU254">
        <f>IF(Charts!$B$3="none",AE1956,IF(BM1956="",NA(),BM1956))</f>
        <v>0</v>
      </c>
      <c r="CV254">
        <f>IF(Charts!$B$3="none",AF1956,IF(BN1956="",NA(),BN1956))</f>
        <v>0</v>
      </c>
      <c r="CW254">
        <f>IF(Charts!$B$3="none",AG1956,IF(BO1956="",NA(),BO1956))</f>
        <v>0</v>
      </c>
      <c r="CX254">
        <f>IF(Charts!$B$3="none",AH1956,IF(BP1956="",NA(),BP1956))</f>
        <v>0</v>
      </c>
      <c r="CY254">
        <f>IF(Charts!$B$3="none",AI1956,IF(BQ1956="",NA(),BQ1956))</f>
        <v>0</v>
      </c>
      <c r="CZ254">
        <f>IF(Charts!$B$3="none",AJ1956,IF(BR1956="",NA(),BR1956))</f>
        <v>0</v>
      </c>
    </row>
    <row r="255" spans="4:104">
      <c r="D255">
        <v>251</v>
      </c>
      <c r="E255">
        <f>IF(INDIRECT(ADDRESS($D255+2,E$2+1,,,"Instances"))="","",INDIRECT(ADDRESS($D255+2,E$2+1,,,"Instances")))</f>
        <v>0</v>
      </c>
      <c r="F255">
        <f>IFERROR(SMALL(E5:E343,ROW()-ROW($F$5)+1),"")</f>
        <v>0</v>
      </c>
      <c r="H255">
        <f>IFERROR(SUM(F5:F255),"")</f>
        <v>0</v>
      </c>
      <c r="I255">
        <f>IF(INDIRECT(ADDRESS($D255+2,I$2+1,,,"Instances"))="","",INDIRECT(ADDRESS($D255+2,I$2+1,,,"Instances")))</f>
        <v>0</v>
      </c>
      <c r="J255">
        <f>IFERROR(SMALL(I5:I343,ROW()-ROW($J$5)+1),"")</f>
        <v>0</v>
      </c>
      <c r="L255">
        <f>IFERROR(SUM(J5:J255),"")</f>
        <v>0</v>
      </c>
      <c r="M255">
        <f>IF(INDIRECT(ADDRESS($D255+2,M$2+1,,,"Instances"))="","",INDIRECT(ADDRESS($D255+2,M$2+1,,,"Instances")))</f>
        <v>0</v>
      </c>
      <c r="N255">
        <f>IFERROR(SMALL(M5:M343,ROW()-ROW($N$5)+1),"")</f>
        <v>0</v>
      </c>
      <c r="P255">
        <f>IFERROR(SUM(N5:N255),"")</f>
        <v>0</v>
      </c>
      <c r="Q255">
        <f>IF(INDIRECT(ADDRESS($D255+2,Q$2+1,,,"Instances"))="","",INDIRECT(ADDRESS($D255+2,Q$2+1,,,"Instances")))</f>
        <v>0</v>
      </c>
      <c r="R255">
        <f>IFERROR(SMALL(Q5:Q343,ROW()-ROW($R$5)+1),"")</f>
        <v>0</v>
      </c>
      <c r="T255">
        <f>IFERROR(SUM(R5:R255),"")</f>
        <v>0</v>
      </c>
      <c r="U255">
        <f>IF(INDIRECT(ADDRESS($D255+2,U$2+1,,,"Instances"))="","",INDIRECT(ADDRESS($D255+2,U$2+1,,,"Instances")))</f>
        <v>0</v>
      </c>
      <c r="V255">
        <f>IFERROR(SMALL(U5:U343,ROW()-ROW($V$5)+1),"")</f>
        <v>0</v>
      </c>
      <c r="X255">
        <f>IFERROR(SUM(V5:V255),"")</f>
        <v>0</v>
      </c>
      <c r="Y255">
        <f>IF(INDIRECT(ADDRESS($D255+2,Y$2+1,,,"Instances"))="","",INDIRECT(ADDRESS($D255+2,Y$2+1,,,"Instances")))</f>
        <v>0</v>
      </c>
      <c r="Z255">
        <f>IFERROR(SMALL(Y5:Y343,ROW()-ROW($Z$5)+1),"")</f>
        <v>0</v>
      </c>
      <c r="AB255">
        <f>IFERROR(SUM(Z5:Z255),"")</f>
        <v>0</v>
      </c>
      <c r="AC255">
        <f>IF(INDIRECT(ADDRESS($D255+2,AC$2+1,,,"Instances"))="","",INDIRECT(ADDRESS($D255+2,AC$2+1,,,"Instances")))</f>
        <v>0</v>
      </c>
      <c r="AD255">
        <f>IFERROR(SMALL(AC5:AC343,ROW()-ROW($AD$5)+1),"")</f>
        <v>0</v>
      </c>
      <c r="AF255">
        <f>IFERROR(SUM(AD5:AD255),"")</f>
        <v>0</v>
      </c>
      <c r="AG255">
        <f>IF(INDIRECT(ADDRESS($D255+2,AG$2+1,,,"Instances"))="","",INDIRECT(ADDRESS($D255+2,AG$2+1,,,"Instances")))</f>
        <v>0</v>
      </c>
      <c r="AH255">
        <f>IFERROR(SMALL(AG5:AG343,ROW()-ROW($AH$5)+1),"")</f>
        <v>0</v>
      </c>
      <c r="AJ255">
        <f>IFERROR(SUM(AH5:AH255),"")</f>
        <v>0</v>
      </c>
      <c r="AL255">
        <v>251</v>
      </c>
      <c r="AM255" cm="1">
        <f t="array" ref="AM255">_xlfn.SWITCH(Charts!$B$3,"average", AVERAGE(INDIRECT(ADDRESS(250+3,AM$2+1,,,"Instances") &amp; ":" &amp; ADDRESS(250+3,AM$2+1))),"median", MEDIAN(INDIRECT(ADDRESS(250+3,AM$2+1,,,"Instances") &amp; ":" &amp; ADDRESS(250+3,AM$2+1))),"min", MIN(INDIRECT(ADDRESS(250+3,AM$2+1,,,"Instances") &amp; ":" &amp; ADDRESS(250+3,AM$2+1))),"max", MAX(INDIRECT(ADDRESS(250+3,AM$2+1,,,"Instances") &amp; ":" &amp; ADDRESS(250+3,AM$2+1))),"diff", MAX(INDIRECT(ADDRESS(250+3,AM$2+1,,,"Instances") &amp; ":" &amp; ADDRESS(250+3,AM$2+1)))-MIN(INDIRECT(ADDRESS(250+3,AM$2+1,,,"Instances") &amp; ":" &amp; ADDRESS(250+3,AM$2+1))))</f>
        <v>0</v>
      </c>
      <c r="AN255">
        <f>IFERROR(SMALL(AM5:AM343,ROW()-ROW($AN$5)+1),"")</f>
        <v>0</v>
      </c>
      <c r="AP255">
        <f>IFERROR(SUM(AN5:AN255),"")</f>
        <v>0</v>
      </c>
      <c r="AQ255" cm="1">
        <f t="array" ref="AQ255">_xlfn.SWITCH(Charts!$B$3,"average", AVERAGE(INDIRECT(ADDRESS(250+3,AQ$2+1,,,"Instances") &amp; ":" &amp; ADDRESS(250+3,AQ$2+1))),"median", MEDIAN(INDIRECT(ADDRESS(250+3,AQ$2+1,,,"Instances") &amp; ":" &amp; ADDRESS(250+3,AQ$2+1))),"min", MIN(INDIRECT(ADDRESS(250+3,AQ$2+1,,,"Instances") &amp; ":" &amp; ADDRESS(250+3,AQ$2+1))),"max", MAX(INDIRECT(ADDRESS(250+3,AQ$2+1,,,"Instances") &amp; ":" &amp; ADDRESS(250+3,AQ$2+1))),"diff", MAX(INDIRECT(ADDRESS(250+3,AQ$2+1,,,"Instances") &amp; ":" &amp; ADDRESS(250+3,AQ$2+1)))-MIN(INDIRECT(ADDRESS(250+3,AQ$2+1,,,"Instances") &amp; ":" &amp; ADDRESS(250+3,AQ$2+1))))</f>
        <v>0</v>
      </c>
      <c r="AR255">
        <f>IFERROR(SMALL(AQ5:AQ343,ROW()-ROW($AR$5)+1),"")</f>
        <v>0</v>
      </c>
      <c r="AT255">
        <f>IFERROR(SUM(AR5:AR255),"")</f>
        <v>0</v>
      </c>
      <c r="AU255" cm="1">
        <f t="array" ref="AU255">_xlfn.SWITCH(Charts!$B$3,"average", AVERAGE(INDIRECT(ADDRESS(250+3,AU$2+1,,,"Instances") &amp; ":" &amp; ADDRESS(250+3,AU$2+1))),"median", MEDIAN(INDIRECT(ADDRESS(250+3,AU$2+1,,,"Instances") &amp; ":" &amp; ADDRESS(250+3,AU$2+1))),"min", MIN(INDIRECT(ADDRESS(250+3,AU$2+1,,,"Instances") &amp; ":" &amp; ADDRESS(250+3,AU$2+1))),"max", MAX(INDIRECT(ADDRESS(250+3,AU$2+1,,,"Instances") &amp; ":" &amp; ADDRESS(250+3,AU$2+1))),"diff", MAX(INDIRECT(ADDRESS(250+3,AU$2+1,,,"Instances") &amp; ":" &amp; ADDRESS(250+3,AU$2+1)))-MIN(INDIRECT(ADDRESS(250+3,AU$2+1,,,"Instances") &amp; ":" &amp; ADDRESS(250+3,AU$2+1))))</f>
        <v>0</v>
      </c>
      <c r="AV255">
        <f>IFERROR(SMALL(AU5:AU343,ROW()-ROW($AV$5)+1),"")</f>
        <v>0</v>
      </c>
      <c r="AX255">
        <f>IFERROR(SUM(AV5:AV255),"")</f>
        <v>0</v>
      </c>
      <c r="AY255" cm="1">
        <f t="array" ref="AY255">_xlfn.SWITCH(Charts!$B$3,"average", AVERAGE(INDIRECT(ADDRESS(250+3,AY$2+1,,,"Instances") &amp; ":" &amp; ADDRESS(250+3,AY$2+1))),"median", MEDIAN(INDIRECT(ADDRESS(250+3,AY$2+1,,,"Instances") &amp; ":" &amp; ADDRESS(250+3,AY$2+1))),"min", MIN(INDIRECT(ADDRESS(250+3,AY$2+1,,,"Instances") &amp; ":" &amp; ADDRESS(250+3,AY$2+1))),"max", MAX(INDIRECT(ADDRESS(250+3,AY$2+1,,,"Instances") &amp; ":" &amp; ADDRESS(250+3,AY$2+1))),"diff", MAX(INDIRECT(ADDRESS(250+3,AY$2+1,,,"Instances") &amp; ":" &amp; ADDRESS(250+3,AY$2+1)))-MIN(INDIRECT(ADDRESS(250+3,AY$2+1,,,"Instances") &amp; ":" &amp; ADDRESS(250+3,AY$2+1))))</f>
        <v>0</v>
      </c>
      <c r="AZ255">
        <f>IFERROR(SMALL(AY5:AY343,ROW()-ROW($AZ$5)+1),"")</f>
        <v>0</v>
      </c>
      <c r="BB255">
        <f>IFERROR(SUM(AZ5:AZ255),"")</f>
        <v>0</v>
      </c>
      <c r="BC255" cm="1">
        <f t="array" ref="BC255">_xlfn.SWITCH(Charts!$B$3,"average", AVERAGE(INDIRECT(ADDRESS(250+3,BC$2+1,,,"Instances") &amp; ":" &amp; ADDRESS(250+3,BC$2+1))),"median", MEDIAN(INDIRECT(ADDRESS(250+3,BC$2+1,,,"Instances") &amp; ":" &amp; ADDRESS(250+3,BC$2+1))),"min", MIN(INDIRECT(ADDRESS(250+3,BC$2+1,,,"Instances") &amp; ":" &amp; ADDRESS(250+3,BC$2+1))),"max", MAX(INDIRECT(ADDRESS(250+3,BC$2+1,,,"Instances") &amp; ":" &amp; ADDRESS(250+3,BC$2+1))),"diff", MAX(INDIRECT(ADDRESS(250+3,BC$2+1,,,"Instances") &amp; ":" &amp; ADDRESS(250+3,BC$2+1)))-MIN(INDIRECT(ADDRESS(250+3,BC$2+1,,,"Instances") &amp; ":" &amp; ADDRESS(250+3,BC$2+1))))</f>
        <v>0</v>
      </c>
      <c r="BD255">
        <f>IFERROR(SMALL(BC5:BC343,ROW()-ROW($BD$5)+1),"")</f>
        <v>0</v>
      </c>
      <c r="BF255">
        <f>IFERROR(SUM(BD5:BD255),"")</f>
        <v>0</v>
      </c>
      <c r="BG255" cm="1">
        <f t="array" ref="BG255">_xlfn.SWITCH(Charts!$B$3,"average", AVERAGE(INDIRECT(ADDRESS(250+3,BG$2+1,,,"Instances") &amp; ":" &amp; ADDRESS(250+3,BG$2+1))),"median", MEDIAN(INDIRECT(ADDRESS(250+3,BG$2+1,,,"Instances") &amp; ":" &amp; ADDRESS(250+3,BG$2+1))),"min", MIN(INDIRECT(ADDRESS(250+3,BG$2+1,,,"Instances") &amp; ":" &amp; ADDRESS(250+3,BG$2+1))),"max", MAX(INDIRECT(ADDRESS(250+3,BG$2+1,,,"Instances") &amp; ":" &amp; ADDRESS(250+3,BG$2+1))),"diff", MAX(INDIRECT(ADDRESS(250+3,BG$2+1,,,"Instances") &amp; ":" &amp; ADDRESS(250+3,BG$2+1)))-MIN(INDIRECT(ADDRESS(250+3,BG$2+1,,,"Instances") &amp; ":" &amp; ADDRESS(250+3,BG$2+1))))</f>
        <v>0</v>
      </c>
      <c r="BH255">
        <f>IFERROR(SMALL(BG5:BG343,ROW()-ROW($BH$5)+1),"")</f>
        <v>0</v>
      </c>
      <c r="BJ255">
        <f>IFERROR(SUM(BH5:BH255),"")</f>
        <v>0</v>
      </c>
      <c r="BK255" cm="1">
        <f t="array" ref="BK255">_xlfn.SWITCH(Charts!$B$3,"average", AVERAGE(INDIRECT(ADDRESS(250+3,BK$2+1,,,"Instances") &amp; ":" &amp; ADDRESS(250+3,BK$2+1))),"median", MEDIAN(INDIRECT(ADDRESS(250+3,BK$2+1,,,"Instances") &amp; ":" &amp; ADDRESS(250+3,BK$2+1))),"min", MIN(INDIRECT(ADDRESS(250+3,BK$2+1,,,"Instances") &amp; ":" &amp; ADDRESS(250+3,BK$2+1))),"max", MAX(INDIRECT(ADDRESS(250+3,BK$2+1,,,"Instances") &amp; ":" &amp; ADDRESS(250+3,BK$2+1))),"diff", MAX(INDIRECT(ADDRESS(250+3,BK$2+1,,,"Instances") &amp; ":" &amp; ADDRESS(250+3,BK$2+1)))-MIN(INDIRECT(ADDRESS(250+3,BK$2+1,,,"Instances") &amp; ":" &amp; ADDRESS(250+3,BK$2+1))))</f>
        <v>0</v>
      </c>
      <c r="BL255">
        <f>IFERROR(SMALL(BK5:BK343,ROW()-ROW($BL$5)+1),"")</f>
        <v>0</v>
      </c>
      <c r="BN255">
        <f>IFERROR(SUM(BL5:BL255),"")</f>
        <v>0</v>
      </c>
      <c r="BO255" cm="1">
        <f t="array" ref="BO255">_xlfn.SWITCH(Charts!$B$3,"average", AVERAGE(INDIRECT(ADDRESS(250+3,BO$2+1,,,"Instances") &amp; ":" &amp; ADDRESS(250+3,BO$2+1))),"median", MEDIAN(INDIRECT(ADDRESS(250+3,BO$2+1,,,"Instances") &amp; ":" &amp; ADDRESS(250+3,BO$2+1))),"min", MIN(INDIRECT(ADDRESS(250+3,BO$2+1,,,"Instances") &amp; ":" &amp; ADDRESS(250+3,BO$2+1))),"max", MAX(INDIRECT(ADDRESS(250+3,BO$2+1,,,"Instances") &amp; ":" &amp; ADDRESS(250+3,BO$2+1))),"diff", MAX(INDIRECT(ADDRESS(250+3,BO$2+1,,,"Instances") &amp; ":" &amp; ADDRESS(250+3,BO$2+1)))-MIN(INDIRECT(ADDRESS(250+3,BO$2+1,,,"Instances") &amp; ":" &amp; ADDRESS(250+3,BO$2+1))))</f>
        <v>0</v>
      </c>
      <c r="BP255">
        <f>IFERROR(SMALL(BO5:BO343,ROW()-ROW($BP$5)+1),"")</f>
        <v>0</v>
      </c>
      <c r="BR255">
        <f>IFERROR(SUM(BP5:BP255),"")</f>
        <v>0</v>
      </c>
      <c r="BU255">
        <f>IF(Charts!$B$3="none",E1957,IF(AM1957="",NA(),AM1957))</f>
        <v>0</v>
      </c>
      <c r="BV255">
        <f>IF(Charts!$B$3="none",F1957,IF(AN1957="",NA(),AN1957))</f>
        <v>0</v>
      </c>
      <c r="BW255">
        <f>IF(Charts!$B$3="none",G1957,IF(AO1957="",NA(),AO1957))</f>
        <v>0</v>
      </c>
      <c r="BX255">
        <f>IF(Charts!$B$3="none",H1957,IF(AP1957="",NA(),AP1957))</f>
        <v>0</v>
      </c>
      <c r="BY255">
        <f>IF(Charts!$B$3="none",I1957,IF(AQ1957="",NA(),AQ1957))</f>
        <v>0</v>
      </c>
      <c r="BZ255">
        <f>IF(Charts!$B$3="none",J1957,IF(AR1957="",NA(),AR1957))</f>
        <v>0</v>
      </c>
      <c r="CA255">
        <f>IF(Charts!$B$3="none",K1957,IF(AS1957="",NA(),AS1957))</f>
        <v>0</v>
      </c>
      <c r="CB255">
        <f>IF(Charts!$B$3="none",L1957,IF(AT1957="",NA(),AT1957))</f>
        <v>0</v>
      </c>
      <c r="CC255">
        <f>IF(Charts!$B$3="none",M1957,IF(AU1957="",NA(),AU1957))</f>
        <v>0</v>
      </c>
      <c r="CD255">
        <f>IF(Charts!$B$3="none",N1957,IF(AV1957="",NA(),AV1957))</f>
        <v>0</v>
      </c>
      <c r="CE255">
        <f>IF(Charts!$B$3="none",O1957,IF(AW1957="",NA(),AW1957))</f>
        <v>0</v>
      </c>
      <c r="CF255">
        <f>IF(Charts!$B$3="none",P1957,IF(AX1957="",NA(),AX1957))</f>
        <v>0</v>
      </c>
      <c r="CG255">
        <f>IF(Charts!$B$3="none",Q1957,IF(AY1957="",NA(),AY1957))</f>
        <v>0</v>
      </c>
      <c r="CH255">
        <f>IF(Charts!$B$3="none",R1957,IF(AZ1957="",NA(),AZ1957))</f>
        <v>0</v>
      </c>
      <c r="CI255">
        <f>IF(Charts!$B$3="none",S1957,IF(BA1957="",NA(),BA1957))</f>
        <v>0</v>
      </c>
      <c r="CJ255">
        <f>IF(Charts!$B$3="none",T1957,IF(BB1957="",NA(),BB1957))</f>
        <v>0</v>
      </c>
      <c r="CK255">
        <f>IF(Charts!$B$3="none",U1957,IF(BC1957="",NA(),BC1957))</f>
        <v>0</v>
      </c>
      <c r="CL255">
        <f>IF(Charts!$B$3="none",V1957,IF(BD1957="",NA(),BD1957))</f>
        <v>0</v>
      </c>
      <c r="CM255">
        <f>IF(Charts!$B$3="none",W1957,IF(BE1957="",NA(),BE1957))</f>
        <v>0</v>
      </c>
      <c r="CN255">
        <f>IF(Charts!$B$3="none",X1957,IF(BF1957="",NA(),BF1957))</f>
        <v>0</v>
      </c>
      <c r="CO255">
        <f>IF(Charts!$B$3="none",Y1957,IF(BG1957="",NA(),BG1957))</f>
        <v>0</v>
      </c>
      <c r="CP255">
        <f>IF(Charts!$B$3="none",Z1957,IF(BH1957="",NA(),BH1957))</f>
        <v>0</v>
      </c>
      <c r="CQ255">
        <f>IF(Charts!$B$3="none",AA1957,IF(BI1957="",NA(),BI1957))</f>
        <v>0</v>
      </c>
      <c r="CR255">
        <f>IF(Charts!$B$3="none",AB1957,IF(BJ1957="",NA(),BJ1957))</f>
        <v>0</v>
      </c>
      <c r="CS255">
        <f>IF(Charts!$B$3="none",AC1957,IF(BK1957="",NA(),BK1957))</f>
        <v>0</v>
      </c>
      <c r="CT255">
        <f>IF(Charts!$B$3="none",AD1957,IF(BL1957="",NA(),BL1957))</f>
        <v>0</v>
      </c>
      <c r="CU255">
        <f>IF(Charts!$B$3="none",AE1957,IF(BM1957="",NA(),BM1957))</f>
        <v>0</v>
      </c>
      <c r="CV255">
        <f>IF(Charts!$B$3="none",AF1957,IF(BN1957="",NA(),BN1957))</f>
        <v>0</v>
      </c>
      <c r="CW255">
        <f>IF(Charts!$B$3="none",AG1957,IF(BO1957="",NA(),BO1957))</f>
        <v>0</v>
      </c>
      <c r="CX255">
        <f>IF(Charts!$B$3="none",AH1957,IF(BP1957="",NA(),BP1957))</f>
        <v>0</v>
      </c>
      <c r="CY255">
        <f>IF(Charts!$B$3="none",AI1957,IF(BQ1957="",NA(),BQ1957))</f>
        <v>0</v>
      </c>
      <c r="CZ255">
        <f>IF(Charts!$B$3="none",AJ1957,IF(BR1957="",NA(),BR1957))</f>
        <v>0</v>
      </c>
    </row>
    <row r="256" spans="4:104">
      <c r="D256">
        <v>252</v>
      </c>
      <c r="E256">
        <f>IF(INDIRECT(ADDRESS($D256+2,E$2+1,,,"Instances"))="","",INDIRECT(ADDRESS($D256+2,E$2+1,,,"Instances")))</f>
        <v>0</v>
      </c>
      <c r="F256">
        <f>IFERROR(SMALL(E5:E343,ROW()-ROW($F$5)+1),"")</f>
        <v>0</v>
      </c>
      <c r="H256">
        <f>IFERROR(SUM(F5:F256),"")</f>
        <v>0</v>
      </c>
      <c r="I256">
        <f>IF(INDIRECT(ADDRESS($D256+2,I$2+1,,,"Instances"))="","",INDIRECT(ADDRESS($D256+2,I$2+1,,,"Instances")))</f>
        <v>0</v>
      </c>
      <c r="J256">
        <f>IFERROR(SMALL(I5:I343,ROW()-ROW($J$5)+1),"")</f>
        <v>0</v>
      </c>
      <c r="L256">
        <f>IFERROR(SUM(J5:J256),"")</f>
        <v>0</v>
      </c>
      <c r="M256">
        <f>IF(INDIRECT(ADDRESS($D256+2,M$2+1,,,"Instances"))="","",INDIRECT(ADDRESS($D256+2,M$2+1,,,"Instances")))</f>
        <v>0</v>
      </c>
      <c r="N256">
        <f>IFERROR(SMALL(M5:M343,ROW()-ROW($N$5)+1),"")</f>
        <v>0</v>
      </c>
      <c r="P256">
        <f>IFERROR(SUM(N5:N256),"")</f>
        <v>0</v>
      </c>
      <c r="Q256">
        <f>IF(INDIRECT(ADDRESS($D256+2,Q$2+1,,,"Instances"))="","",INDIRECT(ADDRESS($D256+2,Q$2+1,,,"Instances")))</f>
        <v>0</v>
      </c>
      <c r="R256">
        <f>IFERROR(SMALL(Q5:Q343,ROW()-ROW($R$5)+1),"")</f>
        <v>0</v>
      </c>
      <c r="T256">
        <f>IFERROR(SUM(R5:R256),"")</f>
        <v>0</v>
      </c>
      <c r="U256">
        <f>IF(INDIRECT(ADDRESS($D256+2,U$2+1,,,"Instances"))="","",INDIRECT(ADDRESS($D256+2,U$2+1,,,"Instances")))</f>
        <v>0</v>
      </c>
      <c r="V256">
        <f>IFERROR(SMALL(U5:U343,ROW()-ROW($V$5)+1),"")</f>
        <v>0</v>
      </c>
      <c r="X256">
        <f>IFERROR(SUM(V5:V256),"")</f>
        <v>0</v>
      </c>
      <c r="Y256">
        <f>IF(INDIRECT(ADDRESS($D256+2,Y$2+1,,,"Instances"))="","",INDIRECT(ADDRESS($D256+2,Y$2+1,,,"Instances")))</f>
        <v>0</v>
      </c>
      <c r="Z256">
        <f>IFERROR(SMALL(Y5:Y343,ROW()-ROW($Z$5)+1),"")</f>
        <v>0</v>
      </c>
      <c r="AB256">
        <f>IFERROR(SUM(Z5:Z256),"")</f>
        <v>0</v>
      </c>
      <c r="AC256">
        <f>IF(INDIRECT(ADDRESS($D256+2,AC$2+1,,,"Instances"))="","",INDIRECT(ADDRESS($D256+2,AC$2+1,,,"Instances")))</f>
        <v>0</v>
      </c>
      <c r="AD256">
        <f>IFERROR(SMALL(AC5:AC343,ROW()-ROW($AD$5)+1),"")</f>
        <v>0</v>
      </c>
      <c r="AF256">
        <f>IFERROR(SUM(AD5:AD256),"")</f>
        <v>0</v>
      </c>
      <c r="AG256">
        <f>IF(INDIRECT(ADDRESS($D256+2,AG$2+1,,,"Instances"))="","",INDIRECT(ADDRESS($D256+2,AG$2+1,,,"Instances")))</f>
        <v>0</v>
      </c>
      <c r="AH256">
        <f>IFERROR(SMALL(AG5:AG343,ROW()-ROW($AH$5)+1),"")</f>
        <v>0</v>
      </c>
      <c r="AJ256">
        <f>IFERROR(SUM(AH5:AH256),"")</f>
        <v>0</v>
      </c>
      <c r="AL256">
        <v>252</v>
      </c>
      <c r="AM256" cm="1">
        <f t="array" ref="AM256">_xlfn.SWITCH(Charts!$B$3,"average", AVERAGE(INDIRECT(ADDRESS(251+3,AM$2+1,,,"Instances") &amp; ":" &amp; ADDRESS(251+3,AM$2+1))),"median", MEDIAN(INDIRECT(ADDRESS(251+3,AM$2+1,,,"Instances") &amp; ":" &amp; ADDRESS(251+3,AM$2+1))),"min", MIN(INDIRECT(ADDRESS(251+3,AM$2+1,,,"Instances") &amp; ":" &amp; ADDRESS(251+3,AM$2+1))),"max", MAX(INDIRECT(ADDRESS(251+3,AM$2+1,,,"Instances") &amp; ":" &amp; ADDRESS(251+3,AM$2+1))),"diff", MAX(INDIRECT(ADDRESS(251+3,AM$2+1,,,"Instances") &amp; ":" &amp; ADDRESS(251+3,AM$2+1)))-MIN(INDIRECT(ADDRESS(251+3,AM$2+1,,,"Instances") &amp; ":" &amp; ADDRESS(251+3,AM$2+1))))</f>
        <v>0</v>
      </c>
      <c r="AN256">
        <f>IFERROR(SMALL(AM5:AM343,ROW()-ROW($AN$5)+1),"")</f>
        <v>0</v>
      </c>
      <c r="AP256">
        <f>IFERROR(SUM(AN5:AN256),"")</f>
        <v>0</v>
      </c>
      <c r="AQ256" cm="1">
        <f t="array" ref="AQ256">_xlfn.SWITCH(Charts!$B$3,"average", AVERAGE(INDIRECT(ADDRESS(251+3,AQ$2+1,,,"Instances") &amp; ":" &amp; ADDRESS(251+3,AQ$2+1))),"median", MEDIAN(INDIRECT(ADDRESS(251+3,AQ$2+1,,,"Instances") &amp; ":" &amp; ADDRESS(251+3,AQ$2+1))),"min", MIN(INDIRECT(ADDRESS(251+3,AQ$2+1,,,"Instances") &amp; ":" &amp; ADDRESS(251+3,AQ$2+1))),"max", MAX(INDIRECT(ADDRESS(251+3,AQ$2+1,,,"Instances") &amp; ":" &amp; ADDRESS(251+3,AQ$2+1))),"diff", MAX(INDIRECT(ADDRESS(251+3,AQ$2+1,,,"Instances") &amp; ":" &amp; ADDRESS(251+3,AQ$2+1)))-MIN(INDIRECT(ADDRESS(251+3,AQ$2+1,,,"Instances") &amp; ":" &amp; ADDRESS(251+3,AQ$2+1))))</f>
        <v>0</v>
      </c>
      <c r="AR256">
        <f>IFERROR(SMALL(AQ5:AQ343,ROW()-ROW($AR$5)+1),"")</f>
        <v>0</v>
      </c>
      <c r="AT256">
        <f>IFERROR(SUM(AR5:AR256),"")</f>
        <v>0</v>
      </c>
      <c r="AU256" cm="1">
        <f t="array" ref="AU256">_xlfn.SWITCH(Charts!$B$3,"average", AVERAGE(INDIRECT(ADDRESS(251+3,AU$2+1,,,"Instances") &amp; ":" &amp; ADDRESS(251+3,AU$2+1))),"median", MEDIAN(INDIRECT(ADDRESS(251+3,AU$2+1,,,"Instances") &amp; ":" &amp; ADDRESS(251+3,AU$2+1))),"min", MIN(INDIRECT(ADDRESS(251+3,AU$2+1,,,"Instances") &amp; ":" &amp; ADDRESS(251+3,AU$2+1))),"max", MAX(INDIRECT(ADDRESS(251+3,AU$2+1,,,"Instances") &amp; ":" &amp; ADDRESS(251+3,AU$2+1))),"diff", MAX(INDIRECT(ADDRESS(251+3,AU$2+1,,,"Instances") &amp; ":" &amp; ADDRESS(251+3,AU$2+1)))-MIN(INDIRECT(ADDRESS(251+3,AU$2+1,,,"Instances") &amp; ":" &amp; ADDRESS(251+3,AU$2+1))))</f>
        <v>0</v>
      </c>
      <c r="AV256">
        <f>IFERROR(SMALL(AU5:AU343,ROW()-ROW($AV$5)+1),"")</f>
        <v>0</v>
      </c>
      <c r="AX256">
        <f>IFERROR(SUM(AV5:AV256),"")</f>
        <v>0</v>
      </c>
      <c r="AY256" cm="1">
        <f t="array" ref="AY256">_xlfn.SWITCH(Charts!$B$3,"average", AVERAGE(INDIRECT(ADDRESS(251+3,AY$2+1,,,"Instances") &amp; ":" &amp; ADDRESS(251+3,AY$2+1))),"median", MEDIAN(INDIRECT(ADDRESS(251+3,AY$2+1,,,"Instances") &amp; ":" &amp; ADDRESS(251+3,AY$2+1))),"min", MIN(INDIRECT(ADDRESS(251+3,AY$2+1,,,"Instances") &amp; ":" &amp; ADDRESS(251+3,AY$2+1))),"max", MAX(INDIRECT(ADDRESS(251+3,AY$2+1,,,"Instances") &amp; ":" &amp; ADDRESS(251+3,AY$2+1))),"diff", MAX(INDIRECT(ADDRESS(251+3,AY$2+1,,,"Instances") &amp; ":" &amp; ADDRESS(251+3,AY$2+1)))-MIN(INDIRECT(ADDRESS(251+3,AY$2+1,,,"Instances") &amp; ":" &amp; ADDRESS(251+3,AY$2+1))))</f>
        <v>0</v>
      </c>
      <c r="AZ256">
        <f>IFERROR(SMALL(AY5:AY343,ROW()-ROW($AZ$5)+1),"")</f>
        <v>0</v>
      </c>
      <c r="BB256">
        <f>IFERROR(SUM(AZ5:AZ256),"")</f>
        <v>0</v>
      </c>
      <c r="BC256" cm="1">
        <f t="array" ref="BC256">_xlfn.SWITCH(Charts!$B$3,"average", AVERAGE(INDIRECT(ADDRESS(251+3,BC$2+1,,,"Instances") &amp; ":" &amp; ADDRESS(251+3,BC$2+1))),"median", MEDIAN(INDIRECT(ADDRESS(251+3,BC$2+1,,,"Instances") &amp; ":" &amp; ADDRESS(251+3,BC$2+1))),"min", MIN(INDIRECT(ADDRESS(251+3,BC$2+1,,,"Instances") &amp; ":" &amp; ADDRESS(251+3,BC$2+1))),"max", MAX(INDIRECT(ADDRESS(251+3,BC$2+1,,,"Instances") &amp; ":" &amp; ADDRESS(251+3,BC$2+1))),"diff", MAX(INDIRECT(ADDRESS(251+3,BC$2+1,,,"Instances") &amp; ":" &amp; ADDRESS(251+3,BC$2+1)))-MIN(INDIRECT(ADDRESS(251+3,BC$2+1,,,"Instances") &amp; ":" &amp; ADDRESS(251+3,BC$2+1))))</f>
        <v>0</v>
      </c>
      <c r="BD256">
        <f>IFERROR(SMALL(BC5:BC343,ROW()-ROW($BD$5)+1),"")</f>
        <v>0</v>
      </c>
      <c r="BF256">
        <f>IFERROR(SUM(BD5:BD256),"")</f>
        <v>0</v>
      </c>
      <c r="BG256" cm="1">
        <f t="array" ref="BG256">_xlfn.SWITCH(Charts!$B$3,"average", AVERAGE(INDIRECT(ADDRESS(251+3,BG$2+1,,,"Instances") &amp; ":" &amp; ADDRESS(251+3,BG$2+1))),"median", MEDIAN(INDIRECT(ADDRESS(251+3,BG$2+1,,,"Instances") &amp; ":" &amp; ADDRESS(251+3,BG$2+1))),"min", MIN(INDIRECT(ADDRESS(251+3,BG$2+1,,,"Instances") &amp; ":" &amp; ADDRESS(251+3,BG$2+1))),"max", MAX(INDIRECT(ADDRESS(251+3,BG$2+1,,,"Instances") &amp; ":" &amp; ADDRESS(251+3,BG$2+1))),"diff", MAX(INDIRECT(ADDRESS(251+3,BG$2+1,,,"Instances") &amp; ":" &amp; ADDRESS(251+3,BG$2+1)))-MIN(INDIRECT(ADDRESS(251+3,BG$2+1,,,"Instances") &amp; ":" &amp; ADDRESS(251+3,BG$2+1))))</f>
        <v>0</v>
      </c>
      <c r="BH256">
        <f>IFERROR(SMALL(BG5:BG343,ROW()-ROW($BH$5)+1),"")</f>
        <v>0</v>
      </c>
      <c r="BJ256">
        <f>IFERROR(SUM(BH5:BH256),"")</f>
        <v>0</v>
      </c>
      <c r="BK256" cm="1">
        <f t="array" ref="BK256">_xlfn.SWITCH(Charts!$B$3,"average", AVERAGE(INDIRECT(ADDRESS(251+3,BK$2+1,,,"Instances") &amp; ":" &amp; ADDRESS(251+3,BK$2+1))),"median", MEDIAN(INDIRECT(ADDRESS(251+3,BK$2+1,,,"Instances") &amp; ":" &amp; ADDRESS(251+3,BK$2+1))),"min", MIN(INDIRECT(ADDRESS(251+3,BK$2+1,,,"Instances") &amp; ":" &amp; ADDRESS(251+3,BK$2+1))),"max", MAX(INDIRECT(ADDRESS(251+3,BK$2+1,,,"Instances") &amp; ":" &amp; ADDRESS(251+3,BK$2+1))),"diff", MAX(INDIRECT(ADDRESS(251+3,BK$2+1,,,"Instances") &amp; ":" &amp; ADDRESS(251+3,BK$2+1)))-MIN(INDIRECT(ADDRESS(251+3,BK$2+1,,,"Instances") &amp; ":" &amp; ADDRESS(251+3,BK$2+1))))</f>
        <v>0</v>
      </c>
      <c r="BL256">
        <f>IFERROR(SMALL(BK5:BK343,ROW()-ROW($BL$5)+1),"")</f>
        <v>0</v>
      </c>
      <c r="BN256">
        <f>IFERROR(SUM(BL5:BL256),"")</f>
        <v>0</v>
      </c>
      <c r="BO256" cm="1">
        <f t="array" ref="BO256">_xlfn.SWITCH(Charts!$B$3,"average", AVERAGE(INDIRECT(ADDRESS(251+3,BO$2+1,,,"Instances") &amp; ":" &amp; ADDRESS(251+3,BO$2+1))),"median", MEDIAN(INDIRECT(ADDRESS(251+3,BO$2+1,,,"Instances") &amp; ":" &amp; ADDRESS(251+3,BO$2+1))),"min", MIN(INDIRECT(ADDRESS(251+3,BO$2+1,,,"Instances") &amp; ":" &amp; ADDRESS(251+3,BO$2+1))),"max", MAX(INDIRECT(ADDRESS(251+3,BO$2+1,,,"Instances") &amp; ":" &amp; ADDRESS(251+3,BO$2+1))),"diff", MAX(INDIRECT(ADDRESS(251+3,BO$2+1,,,"Instances") &amp; ":" &amp; ADDRESS(251+3,BO$2+1)))-MIN(INDIRECT(ADDRESS(251+3,BO$2+1,,,"Instances") &amp; ":" &amp; ADDRESS(251+3,BO$2+1))))</f>
        <v>0</v>
      </c>
      <c r="BP256">
        <f>IFERROR(SMALL(BO5:BO343,ROW()-ROW($BP$5)+1),"")</f>
        <v>0</v>
      </c>
      <c r="BR256">
        <f>IFERROR(SUM(BP5:BP256),"")</f>
        <v>0</v>
      </c>
      <c r="BU256">
        <f>IF(Charts!$B$3="none",E1958,IF(AM1958="",NA(),AM1958))</f>
        <v>0</v>
      </c>
      <c r="BV256">
        <f>IF(Charts!$B$3="none",F1958,IF(AN1958="",NA(),AN1958))</f>
        <v>0</v>
      </c>
      <c r="BW256">
        <f>IF(Charts!$B$3="none",G1958,IF(AO1958="",NA(),AO1958))</f>
        <v>0</v>
      </c>
      <c r="BX256">
        <f>IF(Charts!$B$3="none",H1958,IF(AP1958="",NA(),AP1958))</f>
        <v>0</v>
      </c>
      <c r="BY256">
        <f>IF(Charts!$B$3="none",I1958,IF(AQ1958="",NA(),AQ1958))</f>
        <v>0</v>
      </c>
      <c r="BZ256">
        <f>IF(Charts!$B$3="none",J1958,IF(AR1958="",NA(),AR1958))</f>
        <v>0</v>
      </c>
      <c r="CA256">
        <f>IF(Charts!$B$3="none",K1958,IF(AS1958="",NA(),AS1958))</f>
        <v>0</v>
      </c>
      <c r="CB256">
        <f>IF(Charts!$B$3="none",L1958,IF(AT1958="",NA(),AT1958))</f>
        <v>0</v>
      </c>
      <c r="CC256">
        <f>IF(Charts!$B$3="none",M1958,IF(AU1958="",NA(),AU1958))</f>
        <v>0</v>
      </c>
      <c r="CD256">
        <f>IF(Charts!$B$3="none",N1958,IF(AV1958="",NA(),AV1958))</f>
        <v>0</v>
      </c>
      <c r="CE256">
        <f>IF(Charts!$B$3="none",O1958,IF(AW1958="",NA(),AW1958))</f>
        <v>0</v>
      </c>
      <c r="CF256">
        <f>IF(Charts!$B$3="none",P1958,IF(AX1958="",NA(),AX1958))</f>
        <v>0</v>
      </c>
      <c r="CG256">
        <f>IF(Charts!$B$3="none",Q1958,IF(AY1958="",NA(),AY1958))</f>
        <v>0</v>
      </c>
      <c r="CH256">
        <f>IF(Charts!$B$3="none",R1958,IF(AZ1958="",NA(),AZ1958))</f>
        <v>0</v>
      </c>
      <c r="CI256">
        <f>IF(Charts!$B$3="none",S1958,IF(BA1958="",NA(),BA1958))</f>
        <v>0</v>
      </c>
      <c r="CJ256">
        <f>IF(Charts!$B$3="none",T1958,IF(BB1958="",NA(),BB1958))</f>
        <v>0</v>
      </c>
      <c r="CK256">
        <f>IF(Charts!$B$3="none",U1958,IF(BC1958="",NA(),BC1958))</f>
        <v>0</v>
      </c>
      <c r="CL256">
        <f>IF(Charts!$B$3="none",V1958,IF(BD1958="",NA(),BD1958))</f>
        <v>0</v>
      </c>
      <c r="CM256">
        <f>IF(Charts!$B$3="none",W1958,IF(BE1958="",NA(),BE1958))</f>
        <v>0</v>
      </c>
      <c r="CN256">
        <f>IF(Charts!$B$3="none",X1958,IF(BF1958="",NA(),BF1958))</f>
        <v>0</v>
      </c>
      <c r="CO256">
        <f>IF(Charts!$B$3="none",Y1958,IF(BG1958="",NA(),BG1958))</f>
        <v>0</v>
      </c>
      <c r="CP256">
        <f>IF(Charts!$B$3="none",Z1958,IF(BH1958="",NA(),BH1958))</f>
        <v>0</v>
      </c>
      <c r="CQ256">
        <f>IF(Charts!$B$3="none",AA1958,IF(BI1958="",NA(),BI1958))</f>
        <v>0</v>
      </c>
      <c r="CR256">
        <f>IF(Charts!$B$3="none",AB1958,IF(BJ1958="",NA(),BJ1958))</f>
        <v>0</v>
      </c>
      <c r="CS256">
        <f>IF(Charts!$B$3="none",AC1958,IF(BK1958="",NA(),BK1958))</f>
        <v>0</v>
      </c>
      <c r="CT256">
        <f>IF(Charts!$B$3="none",AD1958,IF(BL1958="",NA(),BL1958))</f>
        <v>0</v>
      </c>
      <c r="CU256">
        <f>IF(Charts!$B$3="none",AE1958,IF(BM1958="",NA(),BM1958))</f>
        <v>0</v>
      </c>
      <c r="CV256">
        <f>IF(Charts!$B$3="none",AF1958,IF(BN1958="",NA(),BN1958))</f>
        <v>0</v>
      </c>
      <c r="CW256">
        <f>IF(Charts!$B$3="none",AG1958,IF(BO1958="",NA(),BO1958))</f>
        <v>0</v>
      </c>
      <c r="CX256">
        <f>IF(Charts!$B$3="none",AH1958,IF(BP1958="",NA(),BP1958))</f>
        <v>0</v>
      </c>
      <c r="CY256">
        <f>IF(Charts!$B$3="none",AI1958,IF(BQ1958="",NA(),BQ1958))</f>
        <v>0</v>
      </c>
      <c r="CZ256">
        <f>IF(Charts!$B$3="none",AJ1958,IF(BR1958="",NA(),BR1958))</f>
        <v>0</v>
      </c>
    </row>
    <row r="257" spans="4:104">
      <c r="D257">
        <v>253</v>
      </c>
      <c r="E257">
        <f>IF(INDIRECT(ADDRESS($D257+2,E$2+1,,,"Instances"))="","",INDIRECT(ADDRESS($D257+2,E$2+1,,,"Instances")))</f>
        <v>0</v>
      </c>
      <c r="F257">
        <f>IFERROR(SMALL(E5:E343,ROW()-ROW($F$5)+1),"")</f>
        <v>0</v>
      </c>
      <c r="H257">
        <f>IFERROR(SUM(F5:F257),"")</f>
        <v>0</v>
      </c>
      <c r="I257">
        <f>IF(INDIRECT(ADDRESS($D257+2,I$2+1,,,"Instances"))="","",INDIRECT(ADDRESS($D257+2,I$2+1,,,"Instances")))</f>
        <v>0</v>
      </c>
      <c r="J257">
        <f>IFERROR(SMALL(I5:I343,ROW()-ROW($J$5)+1),"")</f>
        <v>0</v>
      </c>
      <c r="L257">
        <f>IFERROR(SUM(J5:J257),"")</f>
        <v>0</v>
      </c>
      <c r="M257">
        <f>IF(INDIRECT(ADDRESS($D257+2,M$2+1,,,"Instances"))="","",INDIRECT(ADDRESS($D257+2,M$2+1,,,"Instances")))</f>
        <v>0</v>
      </c>
      <c r="N257">
        <f>IFERROR(SMALL(M5:M343,ROW()-ROW($N$5)+1),"")</f>
        <v>0</v>
      </c>
      <c r="P257">
        <f>IFERROR(SUM(N5:N257),"")</f>
        <v>0</v>
      </c>
      <c r="Q257">
        <f>IF(INDIRECT(ADDRESS($D257+2,Q$2+1,,,"Instances"))="","",INDIRECT(ADDRESS($D257+2,Q$2+1,,,"Instances")))</f>
        <v>0</v>
      </c>
      <c r="R257">
        <f>IFERROR(SMALL(Q5:Q343,ROW()-ROW($R$5)+1),"")</f>
        <v>0</v>
      </c>
      <c r="T257">
        <f>IFERROR(SUM(R5:R257),"")</f>
        <v>0</v>
      </c>
      <c r="U257">
        <f>IF(INDIRECT(ADDRESS($D257+2,U$2+1,,,"Instances"))="","",INDIRECT(ADDRESS($D257+2,U$2+1,,,"Instances")))</f>
        <v>0</v>
      </c>
      <c r="V257">
        <f>IFERROR(SMALL(U5:U343,ROW()-ROW($V$5)+1),"")</f>
        <v>0</v>
      </c>
      <c r="X257">
        <f>IFERROR(SUM(V5:V257),"")</f>
        <v>0</v>
      </c>
      <c r="Y257">
        <f>IF(INDIRECT(ADDRESS($D257+2,Y$2+1,,,"Instances"))="","",INDIRECT(ADDRESS($D257+2,Y$2+1,,,"Instances")))</f>
        <v>0</v>
      </c>
      <c r="Z257">
        <f>IFERROR(SMALL(Y5:Y343,ROW()-ROW($Z$5)+1),"")</f>
        <v>0</v>
      </c>
      <c r="AB257">
        <f>IFERROR(SUM(Z5:Z257),"")</f>
        <v>0</v>
      </c>
      <c r="AC257">
        <f>IF(INDIRECT(ADDRESS($D257+2,AC$2+1,,,"Instances"))="","",INDIRECT(ADDRESS($D257+2,AC$2+1,,,"Instances")))</f>
        <v>0</v>
      </c>
      <c r="AD257">
        <f>IFERROR(SMALL(AC5:AC343,ROW()-ROW($AD$5)+1),"")</f>
        <v>0</v>
      </c>
      <c r="AF257">
        <f>IFERROR(SUM(AD5:AD257),"")</f>
        <v>0</v>
      </c>
      <c r="AG257">
        <f>IF(INDIRECT(ADDRESS($D257+2,AG$2+1,,,"Instances"))="","",INDIRECT(ADDRESS($D257+2,AG$2+1,,,"Instances")))</f>
        <v>0</v>
      </c>
      <c r="AH257">
        <f>IFERROR(SMALL(AG5:AG343,ROW()-ROW($AH$5)+1),"")</f>
        <v>0</v>
      </c>
      <c r="AJ257">
        <f>IFERROR(SUM(AH5:AH257),"")</f>
        <v>0</v>
      </c>
      <c r="AL257">
        <v>253</v>
      </c>
      <c r="AM257" cm="1">
        <f t="array" ref="AM257">_xlfn.SWITCH(Charts!$B$3,"average", AVERAGE(INDIRECT(ADDRESS(252+3,AM$2+1,,,"Instances") &amp; ":" &amp; ADDRESS(252+3,AM$2+1))),"median", MEDIAN(INDIRECT(ADDRESS(252+3,AM$2+1,,,"Instances") &amp; ":" &amp; ADDRESS(252+3,AM$2+1))),"min", MIN(INDIRECT(ADDRESS(252+3,AM$2+1,,,"Instances") &amp; ":" &amp; ADDRESS(252+3,AM$2+1))),"max", MAX(INDIRECT(ADDRESS(252+3,AM$2+1,,,"Instances") &amp; ":" &amp; ADDRESS(252+3,AM$2+1))),"diff", MAX(INDIRECT(ADDRESS(252+3,AM$2+1,,,"Instances") &amp; ":" &amp; ADDRESS(252+3,AM$2+1)))-MIN(INDIRECT(ADDRESS(252+3,AM$2+1,,,"Instances") &amp; ":" &amp; ADDRESS(252+3,AM$2+1))))</f>
        <v>0</v>
      </c>
      <c r="AN257">
        <f>IFERROR(SMALL(AM5:AM343,ROW()-ROW($AN$5)+1),"")</f>
        <v>0</v>
      </c>
      <c r="AP257">
        <f>IFERROR(SUM(AN5:AN257),"")</f>
        <v>0</v>
      </c>
      <c r="AQ257" cm="1">
        <f t="array" ref="AQ257">_xlfn.SWITCH(Charts!$B$3,"average", AVERAGE(INDIRECT(ADDRESS(252+3,AQ$2+1,,,"Instances") &amp; ":" &amp; ADDRESS(252+3,AQ$2+1))),"median", MEDIAN(INDIRECT(ADDRESS(252+3,AQ$2+1,,,"Instances") &amp; ":" &amp; ADDRESS(252+3,AQ$2+1))),"min", MIN(INDIRECT(ADDRESS(252+3,AQ$2+1,,,"Instances") &amp; ":" &amp; ADDRESS(252+3,AQ$2+1))),"max", MAX(INDIRECT(ADDRESS(252+3,AQ$2+1,,,"Instances") &amp; ":" &amp; ADDRESS(252+3,AQ$2+1))),"diff", MAX(INDIRECT(ADDRESS(252+3,AQ$2+1,,,"Instances") &amp; ":" &amp; ADDRESS(252+3,AQ$2+1)))-MIN(INDIRECT(ADDRESS(252+3,AQ$2+1,,,"Instances") &amp; ":" &amp; ADDRESS(252+3,AQ$2+1))))</f>
        <v>0</v>
      </c>
      <c r="AR257">
        <f>IFERROR(SMALL(AQ5:AQ343,ROW()-ROW($AR$5)+1),"")</f>
        <v>0</v>
      </c>
      <c r="AT257">
        <f>IFERROR(SUM(AR5:AR257),"")</f>
        <v>0</v>
      </c>
      <c r="AU257" cm="1">
        <f t="array" ref="AU257">_xlfn.SWITCH(Charts!$B$3,"average", AVERAGE(INDIRECT(ADDRESS(252+3,AU$2+1,,,"Instances") &amp; ":" &amp; ADDRESS(252+3,AU$2+1))),"median", MEDIAN(INDIRECT(ADDRESS(252+3,AU$2+1,,,"Instances") &amp; ":" &amp; ADDRESS(252+3,AU$2+1))),"min", MIN(INDIRECT(ADDRESS(252+3,AU$2+1,,,"Instances") &amp; ":" &amp; ADDRESS(252+3,AU$2+1))),"max", MAX(INDIRECT(ADDRESS(252+3,AU$2+1,,,"Instances") &amp; ":" &amp; ADDRESS(252+3,AU$2+1))),"diff", MAX(INDIRECT(ADDRESS(252+3,AU$2+1,,,"Instances") &amp; ":" &amp; ADDRESS(252+3,AU$2+1)))-MIN(INDIRECT(ADDRESS(252+3,AU$2+1,,,"Instances") &amp; ":" &amp; ADDRESS(252+3,AU$2+1))))</f>
        <v>0</v>
      </c>
      <c r="AV257">
        <f>IFERROR(SMALL(AU5:AU343,ROW()-ROW($AV$5)+1),"")</f>
        <v>0</v>
      </c>
      <c r="AX257">
        <f>IFERROR(SUM(AV5:AV257),"")</f>
        <v>0</v>
      </c>
      <c r="AY257" cm="1">
        <f t="array" ref="AY257">_xlfn.SWITCH(Charts!$B$3,"average", AVERAGE(INDIRECT(ADDRESS(252+3,AY$2+1,,,"Instances") &amp; ":" &amp; ADDRESS(252+3,AY$2+1))),"median", MEDIAN(INDIRECT(ADDRESS(252+3,AY$2+1,,,"Instances") &amp; ":" &amp; ADDRESS(252+3,AY$2+1))),"min", MIN(INDIRECT(ADDRESS(252+3,AY$2+1,,,"Instances") &amp; ":" &amp; ADDRESS(252+3,AY$2+1))),"max", MAX(INDIRECT(ADDRESS(252+3,AY$2+1,,,"Instances") &amp; ":" &amp; ADDRESS(252+3,AY$2+1))),"diff", MAX(INDIRECT(ADDRESS(252+3,AY$2+1,,,"Instances") &amp; ":" &amp; ADDRESS(252+3,AY$2+1)))-MIN(INDIRECT(ADDRESS(252+3,AY$2+1,,,"Instances") &amp; ":" &amp; ADDRESS(252+3,AY$2+1))))</f>
        <v>0</v>
      </c>
      <c r="AZ257">
        <f>IFERROR(SMALL(AY5:AY343,ROW()-ROW($AZ$5)+1),"")</f>
        <v>0</v>
      </c>
      <c r="BB257">
        <f>IFERROR(SUM(AZ5:AZ257),"")</f>
        <v>0</v>
      </c>
      <c r="BC257" cm="1">
        <f t="array" ref="BC257">_xlfn.SWITCH(Charts!$B$3,"average", AVERAGE(INDIRECT(ADDRESS(252+3,BC$2+1,,,"Instances") &amp; ":" &amp; ADDRESS(252+3,BC$2+1))),"median", MEDIAN(INDIRECT(ADDRESS(252+3,BC$2+1,,,"Instances") &amp; ":" &amp; ADDRESS(252+3,BC$2+1))),"min", MIN(INDIRECT(ADDRESS(252+3,BC$2+1,,,"Instances") &amp; ":" &amp; ADDRESS(252+3,BC$2+1))),"max", MAX(INDIRECT(ADDRESS(252+3,BC$2+1,,,"Instances") &amp; ":" &amp; ADDRESS(252+3,BC$2+1))),"diff", MAX(INDIRECT(ADDRESS(252+3,BC$2+1,,,"Instances") &amp; ":" &amp; ADDRESS(252+3,BC$2+1)))-MIN(INDIRECT(ADDRESS(252+3,BC$2+1,,,"Instances") &amp; ":" &amp; ADDRESS(252+3,BC$2+1))))</f>
        <v>0</v>
      </c>
      <c r="BD257">
        <f>IFERROR(SMALL(BC5:BC343,ROW()-ROW($BD$5)+1),"")</f>
        <v>0</v>
      </c>
      <c r="BF257">
        <f>IFERROR(SUM(BD5:BD257),"")</f>
        <v>0</v>
      </c>
      <c r="BG257" cm="1">
        <f t="array" ref="BG257">_xlfn.SWITCH(Charts!$B$3,"average", AVERAGE(INDIRECT(ADDRESS(252+3,BG$2+1,,,"Instances") &amp; ":" &amp; ADDRESS(252+3,BG$2+1))),"median", MEDIAN(INDIRECT(ADDRESS(252+3,BG$2+1,,,"Instances") &amp; ":" &amp; ADDRESS(252+3,BG$2+1))),"min", MIN(INDIRECT(ADDRESS(252+3,BG$2+1,,,"Instances") &amp; ":" &amp; ADDRESS(252+3,BG$2+1))),"max", MAX(INDIRECT(ADDRESS(252+3,BG$2+1,,,"Instances") &amp; ":" &amp; ADDRESS(252+3,BG$2+1))),"diff", MAX(INDIRECT(ADDRESS(252+3,BG$2+1,,,"Instances") &amp; ":" &amp; ADDRESS(252+3,BG$2+1)))-MIN(INDIRECT(ADDRESS(252+3,BG$2+1,,,"Instances") &amp; ":" &amp; ADDRESS(252+3,BG$2+1))))</f>
        <v>0</v>
      </c>
      <c r="BH257">
        <f>IFERROR(SMALL(BG5:BG343,ROW()-ROW($BH$5)+1),"")</f>
        <v>0</v>
      </c>
      <c r="BJ257">
        <f>IFERROR(SUM(BH5:BH257),"")</f>
        <v>0</v>
      </c>
      <c r="BK257" cm="1">
        <f t="array" ref="BK257">_xlfn.SWITCH(Charts!$B$3,"average", AVERAGE(INDIRECT(ADDRESS(252+3,BK$2+1,,,"Instances") &amp; ":" &amp; ADDRESS(252+3,BK$2+1))),"median", MEDIAN(INDIRECT(ADDRESS(252+3,BK$2+1,,,"Instances") &amp; ":" &amp; ADDRESS(252+3,BK$2+1))),"min", MIN(INDIRECT(ADDRESS(252+3,BK$2+1,,,"Instances") &amp; ":" &amp; ADDRESS(252+3,BK$2+1))),"max", MAX(INDIRECT(ADDRESS(252+3,BK$2+1,,,"Instances") &amp; ":" &amp; ADDRESS(252+3,BK$2+1))),"diff", MAX(INDIRECT(ADDRESS(252+3,BK$2+1,,,"Instances") &amp; ":" &amp; ADDRESS(252+3,BK$2+1)))-MIN(INDIRECT(ADDRESS(252+3,BK$2+1,,,"Instances") &amp; ":" &amp; ADDRESS(252+3,BK$2+1))))</f>
        <v>0</v>
      </c>
      <c r="BL257">
        <f>IFERROR(SMALL(BK5:BK343,ROW()-ROW($BL$5)+1),"")</f>
        <v>0</v>
      </c>
      <c r="BN257">
        <f>IFERROR(SUM(BL5:BL257),"")</f>
        <v>0</v>
      </c>
      <c r="BO257" cm="1">
        <f t="array" ref="BO257">_xlfn.SWITCH(Charts!$B$3,"average", AVERAGE(INDIRECT(ADDRESS(252+3,BO$2+1,,,"Instances") &amp; ":" &amp; ADDRESS(252+3,BO$2+1))),"median", MEDIAN(INDIRECT(ADDRESS(252+3,BO$2+1,,,"Instances") &amp; ":" &amp; ADDRESS(252+3,BO$2+1))),"min", MIN(INDIRECT(ADDRESS(252+3,BO$2+1,,,"Instances") &amp; ":" &amp; ADDRESS(252+3,BO$2+1))),"max", MAX(INDIRECT(ADDRESS(252+3,BO$2+1,,,"Instances") &amp; ":" &amp; ADDRESS(252+3,BO$2+1))),"diff", MAX(INDIRECT(ADDRESS(252+3,BO$2+1,,,"Instances") &amp; ":" &amp; ADDRESS(252+3,BO$2+1)))-MIN(INDIRECT(ADDRESS(252+3,BO$2+1,,,"Instances") &amp; ":" &amp; ADDRESS(252+3,BO$2+1))))</f>
        <v>0</v>
      </c>
      <c r="BP257">
        <f>IFERROR(SMALL(BO5:BO343,ROW()-ROW($BP$5)+1),"")</f>
        <v>0</v>
      </c>
      <c r="BR257">
        <f>IFERROR(SUM(BP5:BP257),"")</f>
        <v>0</v>
      </c>
      <c r="BU257">
        <f>IF(Charts!$B$3="none",E1959,IF(AM1959="",NA(),AM1959))</f>
        <v>0</v>
      </c>
      <c r="BV257">
        <f>IF(Charts!$B$3="none",F1959,IF(AN1959="",NA(),AN1959))</f>
        <v>0</v>
      </c>
      <c r="BW257">
        <f>IF(Charts!$B$3="none",G1959,IF(AO1959="",NA(),AO1959))</f>
        <v>0</v>
      </c>
      <c r="BX257">
        <f>IF(Charts!$B$3="none",H1959,IF(AP1959="",NA(),AP1959))</f>
        <v>0</v>
      </c>
      <c r="BY257">
        <f>IF(Charts!$B$3="none",I1959,IF(AQ1959="",NA(),AQ1959))</f>
        <v>0</v>
      </c>
      <c r="BZ257">
        <f>IF(Charts!$B$3="none",J1959,IF(AR1959="",NA(),AR1959))</f>
        <v>0</v>
      </c>
      <c r="CA257">
        <f>IF(Charts!$B$3="none",K1959,IF(AS1959="",NA(),AS1959))</f>
        <v>0</v>
      </c>
      <c r="CB257">
        <f>IF(Charts!$B$3="none",L1959,IF(AT1959="",NA(),AT1959))</f>
        <v>0</v>
      </c>
      <c r="CC257">
        <f>IF(Charts!$B$3="none",M1959,IF(AU1959="",NA(),AU1959))</f>
        <v>0</v>
      </c>
      <c r="CD257">
        <f>IF(Charts!$B$3="none",N1959,IF(AV1959="",NA(),AV1959))</f>
        <v>0</v>
      </c>
      <c r="CE257">
        <f>IF(Charts!$B$3="none",O1959,IF(AW1959="",NA(),AW1959))</f>
        <v>0</v>
      </c>
      <c r="CF257">
        <f>IF(Charts!$B$3="none",P1959,IF(AX1959="",NA(),AX1959))</f>
        <v>0</v>
      </c>
      <c r="CG257">
        <f>IF(Charts!$B$3="none",Q1959,IF(AY1959="",NA(),AY1959))</f>
        <v>0</v>
      </c>
      <c r="CH257">
        <f>IF(Charts!$B$3="none",R1959,IF(AZ1959="",NA(),AZ1959))</f>
        <v>0</v>
      </c>
      <c r="CI257">
        <f>IF(Charts!$B$3="none",S1959,IF(BA1959="",NA(),BA1959))</f>
        <v>0</v>
      </c>
      <c r="CJ257">
        <f>IF(Charts!$B$3="none",T1959,IF(BB1959="",NA(),BB1959))</f>
        <v>0</v>
      </c>
      <c r="CK257">
        <f>IF(Charts!$B$3="none",U1959,IF(BC1959="",NA(),BC1959))</f>
        <v>0</v>
      </c>
      <c r="CL257">
        <f>IF(Charts!$B$3="none",V1959,IF(BD1959="",NA(),BD1959))</f>
        <v>0</v>
      </c>
      <c r="CM257">
        <f>IF(Charts!$B$3="none",W1959,IF(BE1959="",NA(),BE1959))</f>
        <v>0</v>
      </c>
      <c r="CN257">
        <f>IF(Charts!$B$3="none",X1959,IF(BF1959="",NA(),BF1959))</f>
        <v>0</v>
      </c>
      <c r="CO257">
        <f>IF(Charts!$B$3="none",Y1959,IF(BG1959="",NA(),BG1959))</f>
        <v>0</v>
      </c>
      <c r="CP257">
        <f>IF(Charts!$B$3="none",Z1959,IF(BH1959="",NA(),BH1959))</f>
        <v>0</v>
      </c>
      <c r="CQ257">
        <f>IF(Charts!$B$3="none",AA1959,IF(BI1959="",NA(),BI1959))</f>
        <v>0</v>
      </c>
      <c r="CR257">
        <f>IF(Charts!$B$3="none",AB1959,IF(BJ1959="",NA(),BJ1959))</f>
        <v>0</v>
      </c>
      <c r="CS257">
        <f>IF(Charts!$B$3="none",AC1959,IF(BK1959="",NA(),BK1959))</f>
        <v>0</v>
      </c>
      <c r="CT257">
        <f>IF(Charts!$B$3="none",AD1959,IF(BL1959="",NA(),BL1959))</f>
        <v>0</v>
      </c>
      <c r="CU257">
        <f>IF(Charts!$B$3="none",AE1959,IF(BM1959="",NA(),BM1959))</f>
        <v>0</v>
      </c>
      <c r="CV257">
        <f>IF(Charts!$B$3="none",AF1959,IF(BN1959="",NA(),BN1959))</f>
        <v>0</v>
      </c>
      <c r="CW257">
        <f>IF(Charts!$B$3="none",AG1959,IF(BO1959="",NA(),BO1959))</f>
        <v>0</v>
      </c>
      <c r="CX257">
        <f>IF(Charts!$B$3="none",AH1959,IF(BP1959="",NA(),BP1959))</f>
        <v>0</v>
      </c>
      <c r="CY257">
        <f>IF(Charts!$B$3="none",AI1959,IF(BQ1959="",NA(),BQ1959))</f>
        <v>0</v>
      </c>
      <c r="CZ257">
        <f>IF(Charts!$B$3="none",AJ1959,IF(BR1959="",NA(),BR1959))</f>
        <v>0</v>
      </c>
    </row>
    <row r="258" spans="4:104">
      <c r="D258">
        <v>254</v>
      </c>
      <c r="E258">
        <f>IF(INDIRECT(ADDRESS($D258+2,E$2+1,,,"Instances"))="","",INDIRECT(ADDRESS($D258+2,E$2+1,,,"Instances")))</f>
        <v>0</v>
      </c>
      <c r="F258">
        <f>IFERROR(SMALL(E5:E343,ROW()-ROW($F$5)+1),"")</f>
        <v>0</v>
      </c>
      <c r="H258">
        <f>IFERROR(SUM(F5:F258),"")</f>
        <v>0</v>
      </c>
      <c r="I258">
        <f>IF(INDIRECT(ADDRESS($D258+2,I$2+1,,,"Instances"))="","",INDIRECT(ADDRESS($D258+2,I$2+1,,,"Instances")))</f>
        <v>0</v>
      </c>
      <c r="J258">
        <f>IFERROR(SMALL(I5:I343,ROW()-ROW($J$5)+1),"")</f>
        <v>0</v>
      </c>
      <c r="L258">
        <f>IFERROR(SUM(J5:J258),"")</f>
        <v>0</v>
      </c>
      <c r="M258">
        <f>IF(INDIRECT(ADDRESS($D258+2,M$2+1,,,"Instances"))="","",INDIRECT(ADDRESS($D258+2,M$2+1,,,"Instances")))</f>
        <v>0</v>
      </c>
      <c r="N258">
        <f>IFERROR(SMALL(M5:M343,ROW()-ROW($N$5)+1),"")</f>
        <v>0</v>
      </c>
      <c r="P258">
        <f>IFERROR(SUM(N5:N258),"")</f>
        <v>0</v>
      </c>
      <c r="Q258">
        <f>IF(INDIRECT(ADDRESS($D258+2,Q$2+1,,,"Instances"))="","",INDIRECT(ADDRESS($D258+2,Q$2+1,,,"Instances")))</f>
        <v>0</v>
      </c>
      <c r="R258">
        <f>IFERROR(SMALL(Q5:Q343,ROW()-ROW($R$5)+1),"")</f>
        <v>0</v>
      </c>
      <c r="T258">
        <f>IFERROR(SUM(R5:R258),"")</f>
        <v>0</v>
      </c>
      <c r="U258">
        <f>IF(INDIRECT(ADDRESS($D258+2,U$2+1,,,"Instances"))="","",INDIRECT(ADDRESS($D258+2,U$2+1,,,"Instances")))</f>
        <v>0</v>
      </c>
      <c r="V258">
        <f>IFERROR(SMALL(U5:U343,ROW()-ROW($V$5)+1),"")</f>
        <v>0</v>
      </c>
      <c r="X258">
        <f>IFERROR(SUM(V5:V258),"")</f>
        <v>0</v>
      </c>
      <c r="Y258">
        <f>IF(INDIRECT(ADDRESS($D258+2,Y$2+1,,,"Instances"))="","",INDIRECT(ADDRESS($D258+2,Y$2+1,,,"Instances")))</f>
        <v>0</v>
      </c>
      <c r="Z258">
        <f>IFERROR(SMALL(Y5:Y343,ROW()-ROW($Z$5)+1),"")</f>
        <v>0</v>
      </c>
      <c r="AB258">
        <f>IFERROR(SUM(Z5:Z258),"")</f>
        <v>0</v>
      </c>
      <c r="AC258">
        <f>IF(INDIRECT(ADDRESS($D258+2,AC$2+1,,,"Instances"))="","",INDIRECT(ADDRESS($D258+2,AC$2+1,,,"Instances")))</f>
        <v>0</v>
      </c>
      <c r="AD258">
        <f>IFERROR(SMALL(AC5:AC343,ROW()-ROW($AD$5)+1),"")</f>
        <v>0</v>
      </c>
      <c r="AF258">
        <f>IFERROR(SUM(AD5:AD258),"")</f>
        <v>0</v>
      </c>
      <c r="AG258">
        <f>IF(INDIRECT(ADDRESS($D258+2,AG$2+1,,,"Instances"))="","",INDIRECT(ADDRESS($D258+2,AG$2+1,,,"Instances")))</f>
        <v>0</v>
      </c>
      <c r="AH258">
        <f>IFERROR(SMALL(AG5:AG343,ROW()-ROW($AH$5)+1),"")</f>
        <v>0</v>
      </c>
      <c r="AJ258">
        <f>IFERROR(SUM(AH5:AH258),"")</f>
        <v>0</v>
      </c>
      <c r="AL258">
        <v>254</v>
      </c>
      <c r="AM258" cm="1">
        <f t="array" ref="AM258">_xlfn.SWITCH(Charts!$B$3,"average", AVERAGE(INDIRECT(ADDRESS(253+3,AM$2+1,,,"Instances") &amp; ":" &amp; ADDRESS(253+3,AM$2+1))),"median", MEDIAN(INDIRECT(ADDRESS(253+3,AM$2+1,,,"Instances") &amp; ":" &amp; ADDRESS(253+3,AM$2+1))),"min", MIN(INDIRECT(ADDRESS(253+3,AM$2+1,,,"Instances") &amp; ":" &amp; ADDRESS(253+3,AM$2+1))),"max", MAX(INDIRECT(ADDRESS(253+3,AM$2+1,,,"Instances") &amp; ":" &amp; ADDRESS(253+3,AM$2+1))),"diff", MAX(INDIRECT(ADDRESS(253+3,AM$2+1,,,"Instances") &amp; ":" &amp; ADDRESS(253+3,AM$2+1)))-MIN(INDIRECT(ADDRESS(253+3,AM$2+1,,,"Instances") &amp; ":" &amp; ADDRESS(253+3,AM$2+1))))</f>
        <v>0</v>
      </c>
      <c r="AN258">
        <f>IFERROR(SMALL(AM5:AM343,ROW()-ROW($AN$5)+1),"")</f>
        <v>0</v>
      </c>
      <c r="AP258">
        <f>IFERROR(SUM(AN5:AN258),"")</f>
        <v>0</v>
      </c>
      <c r="AQ258" cm="1">
        <f t="array" ref="AQ258">_xlfn.SWITCH(Charts!$B$3,"average", AVERAGE(INDIRECT(ADDRESS(253+3,AQ$2+1,,,"Instances") &amp; ":" &amp; ADDRESS(253+3,AQ$2+1))),"median", MEDIAN(INDIRECT(ADDRESS(253+3,AQ$2+1,,,"Instances") &amp; ":" &amp; ADDRESS(253+3,AQ$2+1))),"min", MIN(INDIRECT(ADDRESS(253+3,AQ$2+1,,,"Instances") &amp; ":" &amp; ADDRESS(253+3,AQ$2+1))),"max", MAX(INDIRECT(ADDRESS(253+3,AQ$2+1,,,"Instances") &amp; ":" &amp; ADDRESS(253+3,AQ$2+1))),"diff", MAX(INDIRECT(ADDRESS(253+3,AQ$2+1,,,"Instances") &amp; ":" &amp; ADDRESS(253+3,AQ$2+1)))-MIN(INDIRECT(ADDRESS(253+3,AQ$2+1,,,"Instances") &amp; ":" &amp; ADDRESS(253+3,AQ$2+1))))</f>
        <v>0</v>
      </c>
      <c r="AR258">
        <f>IFERROR(SMALL(AQ5:AQ343,ROW()-ROW($AR$5)+1),"")</f>
        <v>0</v>
      </c>
      <c r="AT258">
        <f>IFERROR(SUM(AR5:AR258),"")</f>
        <v>0</v>
      </c>
      <c r="AU258" cm="1">
        <f t="array" ref="AU258">_xlfn.SWITCH(Charts!$B$3,"average", AVERAGE(INDIRECT(ADDRESS(253+3,AU$2+1,,,"Instances") &amp; ":" &amp; ADDRESS(253+3,AU$2+1))),"median", MEDIAN(INDIRECT(ADDRESS(253+3,AU$2+1,,,"Instances") &amp; ":" &amp; ADDRESS(253+3,AU$2+1))),"min", MIN(INDIRECT(ADDRESS(253+3,AU$2+1,,,"Instances") &amp; ":" &amp; ADDRESS(253+3,AU$2+1))),"max", MAX(INDIRECT(ADDRESS(253+3,AU$2+1,,,"Instances") &amp; ":" &amp; ADDRESS(253+3,AU$2+1))),"diff", MAX(INDIRECT(ADDRESS(253+3,AU$2+1,,,"Instances") &amp; ":" &amp; ADDRESS(253+3,AU$2+1)))-MIN(INDIRECT(ADDRESS(253+3,AU$2+1,,,"Instances") &amp; ":" &amp; ADDRESS(253+3,AU$2+1))))</f>
        <v>0</v>
      </c>
      <c r="AV258">
        <f>IFERROR(SMALL(AU5:AU343,ROW()-ROW($AV$5)+1),"")</f>
        <v>0</v>
      </c>
      <c r="AX258">
        <f>IFERROR(SUM(AV5:AV258),"")</f>
        <v>0</v>
      </c>
      <c r="AY258" cm="1">
        <f t="array" ref="AY258">_xlfn.SWITCH(Charts!$B$3,"average", AVERAGE(INDIRECT(ADDRESS(253+3,AY$2+1,,,"Instances") &amp; ":" &amp; ADDRESS(253+3,AY$2+1))),"median", MEDIAN(INDIRECT(ADDRESS(253+3,AY$2+1,,,"Instances") &amp; ":" &amp; ADDRESS(253+3,AY$2+1))),"min", MIN(INDIRECT(ADDRESS(253+3,AY$2+1,,,"Instances") &amp; ":" &amp; ADDRESS(253+3,AY$2+1))),"max", MAX(INDIRECT(ADDRESS(253+3,AY$2+1,,,"Instances") &amp; ":" &amp; ADDRESS(253+3,AY$2+1))),"diff", MAX(INDIRECT(ADDRESS(253+3,AY$2+1,,,"Instances") &amp; ":" &amp; ADDRESS(253+3,AY$2+1)))-MIN(INDIRECT(ADDRESS(253+3,AY$2+1,,,"Instances") &amp; ":" &amp; ADDRESS(253+3,AY$2+1))))</f>
        <v>0</v>
      </c>
      <c r="AZ258">
        <f>IFERROR(SMALL(AY5:AY343,ROW()-ROW($AZ$5)+1),"")</f>
        <v>0</v>
      </c>
      <c r="BB258">
        <f>IFERROR(SUM(AZ5:AZ258),"")</f>
        <v>0</v>
      </c>
      <c r="BC258" cm="1">
        <f t="array" ref="BC258">_xlfn.SWITCH(Charts!$B$3,"average", AVERAGE(INDIRECT(ADDRESS(253+3,BC$2+1,,,"Instances") &amp; ":" &amp; ADDRESS(253+3,BC$2+1))),"median", MEDIAN(INDIRECT(ADDRESS(253+3,BC$2+1,,,"Instances") &amp; ":" &amp; ADDRESS(253+3,BC$2+1))),"min", MIN(INDIRECT(ADDRESS(253+3,BC$2+1,,,"Instances") &amp; ":" &amp; ADDRESS(253+3,BC$2+1))),"max", MAX(INDIRECT(ADDRESS(253+3,BC$2+1,,,"Instances") &amp; ":" &amp; ADDRESS(253+3,BC$2+1))),"diff", MAX(INDIRECT(ADDRESS(253+3,BC$2+1,,,"Instances") &amp; ":" &amp; ADDRESS(253+3,BC$2+1)))-MIN(INDIRECT(ADDRESS(253+3,BC$2+1,,,"Instances") &amp; ":" &amp; ADDRESS(253+3,BC$2+1))))</f>
        <v>0</v>
      </c>
      <c r="BD258">
        <f>IFERROR(SMALL(BC5:BC343,ROW()-ROW($BD$5)+1),"")</f>
        <v>0</v>
      </c>
      <c r="BF258">
        <f>IFERROR(SUM(BD5:BD258),"")</f>
        <v>0</v>
      </c>
      <c r="BG258" cm="1">
        <f t="array" ref="BG258">_xlfn.SWITCH(Charts!$B$3,"average", AVERAGE(INDIRECT(ADDRESS(253+3,BG$2+1,,,"Instances") &amp; ":" &amp; ADDRESS(253+3,BG$2+1))),"median", MEDIAN(INDIRECT(ADDRESS(253+3,BG$2+1,,,"Instances") &amp; ":" &amp; ADDRESS(253+3,BG$2+1))),"min", MIN(INDIRECT(ADDRESS(253+3,BG$2+1,,,"Instances") &amp; ":" &amp; ADDRESS(253+3,BG$2+1))),"max", MAX(INDIRECT(ADDRESS(253+3,BG$2+1,,,"Instances") &amp; ":" &amp; ADDRESS(253+3,BG$2+1))),"diff", MAX(INDIRECT(ADDRESS(253+3,BG$2+1,,,"Instances") &amp; ":" &amp; ADDRESS(253+3,BG$2+1)))-MIN(INDIRECT(ADDRESS(253+3,BG$2+1,,,"Instances") &amp; ":" &amp; ADDRESS(253+3,BG$2+1))))</f>
        <v>0</v>
      </c>
      <c r="BH258">
        <f>IFERROR(SMALL(BG5:BG343,ROW()-ROW($BH$5)+1),"")</f>
        <v>0</v>
      </c>
      <c r="BJ258">
        <f>IFERROR(SUM(BH5:BH258),"")</f>
        <v>0</v>
      </c>
      <c r="BK258" cm="1">
        <f t="array" ref="BK258">_xlfn.SWITCH(Charts!$B$3,"average", AVERAGE(INDIRECT(ADDRESS(253+3,BK$2+1,,,"Instances") &amp; ":" &amp; ADDRESS(253+3,BK$2+1))),"median", MEDIAN(INDIRECT(ADDRESS(253+3,BK$2+1,,,"Instances") &amp; ":" &amp; ADDRESS(253+3,BK$2+1))),"min", MIN(INDIRECT(ADDRESS(253+3,BK$2+1,,,"Instances") &amp; ":" &amp; ADDRESS(253+3,BK$2+1))),"max", MAX(INDIRECT(ADDRESS(253+3,BK$2+1,,,"Instances") &amp; ":" &amp; ADDRESS(253+3,BK$2+1))),"diff", MAX(INDIRECT(ADDRESS(253+3,BK$2+1,,,"Instances") &amp; ":" &amp; ADDRESS(253+3,BK$2+1)))-MIN(INDIRECT(ADDRESS(253+3,BK$2+1,,,"Instances") &amp; ":" &amp; ADDRESS(253+3,BK$2+1))))</f>
        <v>0</v>
      </c>
      <c r="BL258">
        <f>IFERROR(SMALL(BK5:BK343,ROW()-ROW($BL$5)+1),"")</f>
        <v>0</v>
      </c>
      <c r="BN258">
        <f>IFERROR(SUM(BL5:BL258),"")</f>
        <v>0</v>
      </c>
      <c r="BO258" cm="1">
        <f t="array" ref="BO258">_xlfn.SWITCH(Charts!$B$3,"average", AVERAGE(INDIRECT(ADDRESS(253+3,BO$2+1,,,"Instances") &amp; ":" &amp; ADDRESS(253+3,BO$2+1))),"median", MEDIAN(INDIRECT(ADDRESS(253+3,BO$2+1,,,"Instances") &amp; ":" &amp; ADDRESS(253+3,BO$2+1))),"min", MIN(INDIRECT(ADDRESS(253+3,BO$2+1,,,"Instances") &amp; ":" &amp; ADDRESS(253+3,BO$2+1))),"max", MAX(INDIRECT(ADDRESS(253+3,BO$2+1,,,"Instances") &amp; ":" &amp; ADDRESS(253+3,BO$2+1))),"diff", MAX(INDIRECT(ADDRESS(253+3,BO$2+1,,,"Instances") &amp; ":" &amp; ADDRESS(253+3,BO$2+1)))-MIN(INDIRECT(ADDRESS(253+3,BO$2+1,,,"Instances") &amp; ":" &amp; ADDRESS(253+3,BO$2+1))))</f>
        <v>0</v>
      </c>
      <c r="BP258">
        <f>IFERROR(SMALL(BO5:BO343,ROW()-ROW($BP$5)+1),"")</f>
        <v>0</v>
      </c>
      <c r="BR258">
        <f>IFERROR(SUM(BP5:BP258),"")</f>
        <v>0</v>
      </c>
      <c r="BU258">
        <f>IF(Charts!$B$3="none",E1960,IF(AM1960="",NA(),AM1960))</f>
        <v>0</v>
      </c>
      <c r="BV258">
        <f>IF(Charts!$B$3="none",F1960,IF(AN1960="",NA(),AN1960))</f>
        <v>0</v>
      </c>
      <c r="BW258">
        <f>IF(Charts!$B$3="none",G1960,IF(AO1960="",NA(),AO1960))</f>
        <v>0</v>
      </c>
      <c r="BX258">
        <f>IF(Charts!$B$3="none",H1960,IF(AP1960="",NA(),AP1960))</f>
        <v>0</v>
      </c>
      <c r="BY258">
        <f>IF(Charts!$B$3="none",I1960,IF(AQ1960="",NA(),AQ1960))</f>
        <v>0</v>
      </c>
      <c r="BZ258">
        <f>IF(Charts!$B$3="none",J1960,IF(AR1960="",NA(),AR1960))</f>
        <v>0</v>
      </c>
      <c r="CA258">
        <f>IF(Charts!$B$3="none",K1960,IF(AS1960="",NA(),AS1960))</f>
        <v>0</v>
      </c>
      <c r="CB258">
        <f>IF(Charts!$B$3="none",L1960,IF(AT1960="",NA(),AT1960))</f>
        <v>0</v>
      </c>
      <c r="CC258">
        <f>IF(Charts!$B$3="none",M1960,IF(AU1960="",NA(),AU1960))</f>
        <v>0</v>
      </c>
      <c r="CD258">
        <f>IF(Charts!$B$3="none",N1960,IF(AV1960="",NA(),AV1960))</f>
        <v>0</v>
      </c>
      <c r="CE258">
        <f>IF(Charts!$B$3="none",O1960,IF(AW1960="",NA(),AW1960))</f>
        <v>0</v>
      </c>
      <c r="CF258">
        <f>IF(Charts!$B$3="none",P1960,IF(AX1960="",NA(),AX1960))</f>
        <v>0</v>
      </c>
      <c r="CG258">
        <f>IF(Charts!$B$3="none",Q1960,IF(AY1960="",NA(),AY1960))</f>
        <v>0</v>
      </c>
      <c r="CH258">
        <f>IF(Charts!$B$3="none",R1960,IF(AZ1960="",NA(),AZ1960))</f>
        <v>0</v>
      </c>
      <c r="CI258">
        <f>IF(Charts!$B$3="none",S1960,IF(BA1960="",NA(),BA1960))</f>
        <v>0</v>
      </c>
      <c r="CJ258">
        <f>IF(Charts!$B$3="none",T1960,IF(BB1960="",NA(),BB1960))</f>
        <v>0</v>
      </c>
      <c r="CK258">
        <f>IF(Charts!$B$3="none",U1960,IF(BC1960="",NA(),BC1960))</f>
        <v>0</v>
      </c>
      <c r="CL258">
        <f>IF(Charts!$B$3="none",V1960,IF(BD1960="",NA(),BD1960))</f>
        <v>0</v>
      </c>
      <c r="CM258">
        <f>IF(Charts!$B$3="none",W1960,IF(BE1960="",NA(),BE1960))</f>
        <v>0</v>
      </c>
      <c r="CN258">
        <f>IF(Charts!$B$3="none",X1960,IF(BF1960="",NA(),BF1960))</f>
        <v>0</v>
      </c>
      <c r="CO258">
        <f>IF(Charts!$B$3="none",Y1960,IF(BG1960="",NA(),BG1960))</f>
        <v>0</v>
      </c>
      <c r="CP258">
        <f>IF(Charts!$B$3="none",Z1960,IF(BH1960="",NA(),BH1960))</f>
        <v>0</v>
      </c>
      <c r="CQ258">
        <f>IF(Charts!$B$3="none",AA1960,IF(BI1960="",NA(),BI1960))</f>
        <v>0</v>
      </c>
      <c r="CR258">
        <f>IF(Charts!$B$3="none",AB1960,IF(BJ1960="",NA(),BJ1960))</f>
        <v>0</v>
      </c>
      <c r="CS258">
        <f>IF(Charts!$B$3="none",AC1960,IF(BK1960="",NA(),BK1960))</f>
        <v>0</v>
      </c>
      <c r="CT258">
        <f>IF(Charts!$B$3="none",AD1960,IF(BL1960="",NA(),BL1960))</f>
        <v>0</v>
      </c>
      <c r="CU258">
        <f>IF(Charts!$B$3="none",AE1960,IF(BM1960="",NA(),BM1960))</f>
        <v>0</v>
      </c>
      <c r="CV258">
        <f>IF(Charts!$B$3="none",AF1960,IF(BN1960="",NA(),BN1960))</f>
        <v>0</v>
      </c>
      <c r="CW258">
        <f>IF(Charts!$B$3="none",AG1960,IF(BO1960="",NA(),BO1960))</f>
        <v>0</v>
      </c>
      <c r="CX258">
        <f>IF(Charts!$B$3="none",AH1960,IF(BP1960="",NA(),BP1960))</f>
        <v>0</v>
      </c>
      <c r="CY258">
        <f>IF(Charts!$B$3="none",AI1960,IF(BQ1960="",NA(),BQ1960))</f>
        <v>0</v>
      </c>
      <c r="CZ258">
        <f>IF(Charts!$B$3="none",AJ1960,IF(BR1960="",NA(),BR1960))</f>
        <v>0</v>
      </c>
    </row>
    <row r="259" spans="4:104">
      <c r="D259">
        <v>255</v>
      </c>
      <c r="E259">
        <f>IF(INDIRECT(ADDRESS($D259+2,E$2+1,,,"Instances"))="","",INDIRECT(ADDRESS($D259+2,E$2+1,,,"Instances")))</f>
        <v>0</v>
      </c>
      <c r="F259">
        <f>IFERROR(SMALL(E5:E343,ROW()-ROW($F$5)+1),"")</f>
        <v>0</v>
      </c>
      <c r="H259">
        <f>IFERROR(SUM(F5:F259),"")</f>
        <v>0</v>
      </c>
      <c r="I259">
        <f>IF(INDIRECT(ADDRESS($D259+2,I$2+1,,,"Instances"))="","",INDIRECT(ADDRESS($D259+2,I$2+1,,,"Instances")))</f>
        <v>0</v>
      </c>
      <c r="J259">
        <f>IFERROR(SMALL(I5:I343,ROW()-ROW($J$5)+1),"")</f>
        <v>0</v>
      </c>
      <c r="L259">
        <f>IFERROR(SUM(J5:J259),"")</f>
        <v>0</v>
      </c>
      <c r="M259">
        <f>IF(INDIRECT(ADDRESS($D259+2,M$2+1,,,"Instances"))="","",INDIRECT(ADDRESS($D259+2,M$2+1,,,"Instances")))</f>
        <v>0</v>
      </c>
      <c r="N259">
        <f>IFERROR(SMALL(M5:M343,ROW()-ROW($N$5)+1),"")</f>
        <v>0</v>
      </c>
      <c r="P259">
        <f>IFERROR(SUM(N5:N259),"")</f>
        <v>0</v>
      </c>
      <c r="Q259">
        <f>IF(INDIRECT(ADDRESS($D259+2,Q$2+1,,,"Instances"))="","",INDIRECT(ADDRESS($D259+2,Q$2+1,,,"Instances")))</f>
        <v>0</v>
      </c>
      <c r="R259">
        <f>IFERROR(SMALL(Q5:Q343,ROW()-ROW($R$5)+1),"")</f>
        <v>0</v>
      </c>
      <c r="T259">
        <f>IFERROR(SUM(R5:R259),"")</f>
        <v>0</v>
      </c>
      <c r="U259">
        <f>IF(INDIRECT(ADDRESS($D259+2,U$2+1,,,"Instances"))="","",INDIRECT(ADDRESS($D259+2,U$2+1,,,"Instances")))</f>
        <v>0</v>
      </c>
      <c r="V259">
        <f>IFERROR(SMALL(U5:U343,ROW()-ROW($V$5)+1),"")</f>
        <v>0</v>
      </c>
      <c r="X259">
        <f>IFERROR(SUM(V5:V259),"")</f>
        <v>0</v>
      </c>
      <c r="Y259">
        <f>IF(INDIRECT(ADDRESS($D259+2,Y$2+1,,,"Instances"))="","",INDIRECT(ADDRESS($D259+2,Y$2+1,,,"Instances")))</f>
        <v>0</v>
      </c>
      <c r="Z259">
        <f>IFERROR(SMALL(Y5:Y343,ROW()-ROW($Z$5)+1),"")</f>
        <v>0</v>
      </c>
      <c r="AB259">
        <f>IFERROR(SUM(Z5:Z259),"")</f>
        <v>0</v>
      </c>
      <c r="AC259">
        <f>IF(INDIRECT(ADDRESS($D259+2,AC$2+1,,,"Instances"))="","",INDIRECT(ADDRESS($D259+2,AC$2+1,,,"Instances")))</f>
        <v>0</v>
      </c>
      <c r="AD259">
        <f>IFERROR(SMALL(AC5:AC343,ROW()-ROW($AD$5)+1),"")</f>
        <v>0</v>
      </c>
      <c r="AF259">
        <f>IFERROR(SUM(AD5:AD259),"")</f>
        <v>0</v>
      </c>
      <c r="AG259">
        <f>IF(INDIRECT(ADDRESS($D259+2,AG$2+1,,,"Instances"))="","",INDIRECT(ADDRESS($D259+2,AG$2+1,,,"Instances")))</f>
        <v>0</v>
      </c>
      <c r="AH259">
        <f>IFERROR(SMALL(AG5:AG343,ROW()-ROW($AH$5)+1),"")</f>
        <v>0</v>
      </c>
      <c r="AJ259">
        <f>IFERROR(SUM(AH5:AH259),"")</f>
        <v>0</v>
      </c>
      <c r="AL259">
        <v>255</v>
      </c>
      <c r="AM259" cm="1">
        <f t="array" ref="AM259">_xlfn.SWITCH(Charts!$B$3,"average", AVERAGE(INDIRECT(ADDRESS(254+3,AM$2+1,,,"Instances") &amp; ":" &amp; ADDRESS(254+3,AM$2+1))),"median", MEDIAN(INDIRECT(ADDRESS(254+3,AM$2+1,,,"Instances") &amp; ":" &amp; ADDRESS(254+3,AM$2+1))),"min", MIN(INDIRECT(ADDRESS(254+3,AM$2+1,,,"Instances") &amp; ":" &amp; ADDRESS(254+3,AM$2+1))),"max", MAX(INDIRECT(ADDRESS(254+3,AM$2+1,,,"Instances") &amp; ":" &amp; ADDRESS(254+3,AM$2+1))),"diff", MAX(INDIRECT(ADDRESS(254+3,AM$2+1,,,"Instances") &amp; ":" &amp; ADDRESS(254+3,AM$2+1)))-MIN(INDIRECT(ADDRESS(254+3,AM$2+1,,,"Instances") &amp; ":" &amp; ADDRESS(254+3,AM$2+1))))</f>
        <v>0</v>
      </c>
      <c r="AN259">
        <f>IFERROR(SMALL(AM5:AM343,ROW()-ROW($AN$5)+1),"")</f>
        <v>0</v>
      </c>
      <c r="AP259">
        <f>IFERROR(SUM(AN5:AN259),"")</f>
        <v>0</v>
      </c>
      <c r="AQ259" cm="1">
        <f t="array" ref="AQ259">_xlfn.SWITCH(Charts!$B$3,"average", AVERAGE(INDIRECT(ADDRESS(254+3,AQ$2+1,,,"Instances") &amp; ":" &amp; ADDRESS(254+3,AQ$2+1))),"median", MEDIAN(INDIRECT(ADDRESS(254+3,AQ$2+1,,,"Instances") &amp; ":" &amp; ADDRESS(254+3,AQ$2+1))),"min", MIN(INDIRECT(ADDRESS(254+3,AQ$2+1,,,"Instances") &amp; ":" &amp; ADDRESS(254+3,AQ$2+1))),"max", MAX(INDIRECT(ADDRESS(254+3,AQ$2+1,,,"Instances") &amp; ":" &amp; ADDRESS(254+3,AQ$2+1))),"diff", MAX(INDIRECT(ADDRESS(254+3,AQ$2+1,,,"Instances") &amp; ":" &amp; ADDRESS(254+3,AQ$2+1)))-MIN(INDIRECT(ADDRESS(254+3,AQ$2+1,,,"Instances") &amp; ":" &amp; ADDRESS(254+3,AQ$2+1))))</f>
        <v>0</v>
      </c>
      <c r="AR259">
        <f>IFERROR(SMALL(AQ5:AQ343,ROW()-ROW($AR$5)+1),"")</f>
        <v>0</v>
      </c>
      <c r="AT259">
        <f>IFERROR(SUM(AR5:AR259),"")</f>
        <v>0</v>
      </c>
      <c r="AU259" cm="1">
        <f t="array" ref="AU259">_xlfn.SWITCH(Charts!$B$3,"average", AVERAGE(INDIRECT(ADDRESS(254+3,AU$2+1,,,"Instances") &amp; ":" &amp; ADDRESS(254+3,AU$2+1))),"median", MEDIAN(INDIRECT(ADDRESS(254+3,AU$2+1,,,"Instances") &amp; ":" &amp; ADDRESS(254+3,AU$2+1))),"min", MIN(INDIRECT(ADDRESS(254+3,AU$2+1,,,"Instances") &amp; ":" &amp; ADDRESS(254+3,AU$2+1))),"max", MAX(INDIRECT(ADDRESS(254+3,AU$2+1,,,"Instances") &amp; ":" &amp; ADDRESS(254+3,AU$2+1))),"diff", MAX(INDIRECT(ADDRESS(254+3,AU$2+1,,,"Instances") &amp; ":" &amp; ADDRESS(254+3,AU$2+1)))-MIN(INDIRECT(ADDRESS(254+3,AU$2+1,,,"Instances") &amp; ":" &amp; ADDRESS(254+3,AU$2+1))))</f>
        <v>0</v>
      </c>
      <c r="AV259">
        <f>IFERROR(SMALL(AU5:AU343,ROW()-ROW($AV$5)+1),"")</f>
        <v>0</v>
      </c>
      <c r="AX259">
        <f>IFERROR(SUM(AV5:AV259),"")</f>
        <v>0</v>
      </c>
      <c r="AY259" cm="1">
        <f t="array" ref="AY259">_xlfn.SWITCH(Charts!$B$3,"average", AVERAGE(INDIRECT(ADDRESS(254+3,AY$2+1,,,"Instances") &amp; ":" &amp; ADDRESS(254+3,AY$2+1))),"median", MEDIAN(INDIRECT(ADDRESS(254+3,AY$2+1,,,"Instances") &amp; ":" &amp; ADDRESS(254+3,AY$2+1))),"min", MIN(INDIRECT(ADDRESS(254+3,AY$2+1,,,"Instances") &amp; ":" &amp; ADDRESS(254+3,AY$2+1))),"max", MAX(INDIRECT(ADDRESS(254+3,AY$2+1,,,"Instances") &amp; ":" &amp; ADDRESS(254+3,AY$2+1))),"diff", MAX(INDIRECT(ADDRESS(254+3,AY$2+1,,,"Instances") &amp; ":" &amp; ADDRESS(254+3,AY$2+1)))-MIN(INDIRECT(ADDRESS(254+3,AY$2+1,,,"Instances") &amp; ":" &amp; ADDRESS(254+3,AY$2+1))))</f>
        <v>0</v>
      </c>
      <c r="AZ259">
        <f>IFERROR(SMALL(AY5:AY343,ROW()-ROW($AZ$5)+1),"")</f>
        <v>0</v>
      </c>
      <c r="BB259">
        <f>IFERROR(SUM(AZ5:AZ259),"")</f>
        <v>0</v>
      </c>
      <c r="BC259" cm="1">
        <f t="array" ref="BC259">_xlfn.SWITCH(Charts!$B$3,"average", AVERAGE(INDIRECT(ADDRESS(254+3,BC$2+1,,,"Instances") &amp; ":" &amp; ADDRESS(254+3,BC$2+1))),"median", MEDIAN(INDIRECT(ADDRESS(254+3,BC$2+1,,,"Instances") &amp; ":" &amp; ADDRESS(254+3,BC$2+1))),"min", MIN(INDIRECT(ADDRESS(254+3,BC$2+1,,,"Instances") &amp; ":" &amp; ADDRESS(254+3,BC$2+1))),"max", MAX(INDIRECT(ADDRESS(254+3,BC$2+1,,,"Instances") &amp; ":" &amp; ADDRESS(254+3,BC$2+1))),"diff", MAX(INDIRECT(ADDRESS(254+3,BC$2+1,,,"Instances") &amp; ":" &amp; ADDRESS(254+3,BC$2+1)))-MIN(INDIRECT(ADDRESS(254+3,BC$2+1,,,"Instances") &amp; ":" &amp; ADDRESS(254+3,BC$2+1))))</f>
        <v>0</v>
      </c>
      <c r="BD259">
        <f>IFERROR(SMALL(BC5:BC343,ROW()-ROW($BD$5)+1),"")</f>
        <v>0</v>
      </c>
      <c r="BF259">
        <f>IFERROR(SUM(BD5:BD259),"")</f>
        <v>0</v>
      </c>
      <c r="BG259" cm="1">
        <f t="array" ref="BG259">_xlfn.SWITCH(Charts!$B$3,"average", AVERAGE(INDIRECT(ADDRESS(254+3,BG$2+1,,,"Instances") &amp; ":" &amp; ADDRESS(254+3,BG$2+1))),"median", MEDIAN(INDIRECT(ADDRESS(254+3,BG$2+1,,,"Instances") &amp; ":" &amp; ADDRESS(254+3,BG$2+1))),"min", MIN(INDIRECT(ADDRESS(254+3,BG$2+1,,,"Instances") &amp; ":" &amp; ADDRESS(254+3,BG$2+1))),"max", MAX(INDIRECT(ADDRESS(254+3,BG$2+1,,,"Instances") &amp; ":" &amp; ADDRESS(254+3,BG$2+1))),"diff", MAX(INDIRECT(ADDRESS(254+3,BG$2+1,,,"Instances") &amp; ":" &amp; ADDRESS(254+3,BG$2+1)))-MIN(INDIRECT(ADDRESS(254+3,BG$2+1,,,"Instances") &amp; ":" &amp; ADDRESS(254+3,BG$2+1))))</f>
        <v>0</v>
      </c>
      <c r="BH259">
        <f>IFERROR(SMALL(BG5:BG343,ROW()-ROW($BH$5)+1),"")</f>
        <v>0</v>
      </c>
      <c r="BJ259">
        <f>IFERROR(SUM(BH5:BH259),"")</f>
        <v>0</v>
      </c>
      <c r="BK259" cm="1">
        <f t="array" ref="BK259">_xlfn.SWITCH(Charts!$B$3,"average", AVERAGE(INDIRECT(ADDRESS(254+3,BK$2+1,,,"Instances") &amp; ":" &amp; ADDRESS(254+3,BK$2+1))),"median", MEDIAN(INDIRECT(ADDRESS(254+3,BK$2+1,,,"Instances") &amp; ":" &amp; ADDRESS(254+3,BK$2+1))),"min", MIN(INDIRECT(ADDRESS(254+3,BK$2+1,,,"Instances") &amp; ":" &amp; ADDRESS(254+3,BK$2+1))),"max", MAX(INDIRECT(ADDRESS(254+3,BK$2+1,,,"Instances") &amp; ":" &amp; ADDRESS(254+3,BK$2+1))),"diff", MAX(INDIRECT(ADDRESS(254+3,BK$2+1,,,"Instances") &amp; ":" &amp; ADDRESS(254+3,BK$2+1)))-MIN(INDIRECT(ADDRESS(254+3,BK$2+1,,,"Instances") &amp; ":" &amp; ADDRESS(254+3,BK$2+1))))</f>
        <v>0</v>
      </c>
      <c r="BL259">
        <f>IFERROR(SMALL(BK5:BK343,ROW()-ROW($BL$5)+1),"")</f>
        <v>0</v>
      </c>
      <c r="BN259">
        <f>IFERROR(SUM(BL5:BL259),"")</f>
        <v>0</v>
      </c>
      <c r="BO259" cm="1">
        <f t="array" ref="BO259">_xlfn.SWITCH(Charts!$B$3,"average", AVERAGE(INDIRECT(ADDRESS(254+3,BO$2+1,,,"Instances") &amp; ":" &amp; ADDRESS(254+3,BO$2+1))),"median", MEDIAN(INDIRECT(ADDRESS(254+3,BO$2+1,,,"Instances") &amp; ":" &amp; ADDRESS(254+3,BO$2+1))),"min", MIN(INDIRECT(ADDRESS(254+3,BO$2+1,,,"Instances") &amp; ":" &amp; ADDRESS(254+3,BO$2+1))),"max", MAX(INDIRECT(ADDRESS(254+3,BO$2+1,,,"Instances") &amp; ":" &amp; ADDRESS(254+3,BO$2+1))),"diff", MAX(INDIRECT(ADDRESS(254+3,BO$2+1,,,"Instances") &amp; ":" &amp; ADDRESS(254+3,BO$2+1)))-MIN(INDIRECT(ADDRESS(254+3,BO$2+1,,,"Instances") &amp; ":" &amp; ADDRESS(254+3,BO$2+1))))</f>
        <v>0</v>
      </c>
      <c r="BP259">
        <f>IFERROR(SMALL(BO5:BO343,ROW()-ROW($BP$5)+1),"")</f>
        <v>0</v>
      </c>
      <c r="BR259">
        <f>IFERROR(SUM(BP5:BP259),"")</f>
        <v>0</v>
      </c>
      <c r="BU259">
        <f>IF(Charts!$B$3="none",E1961,IF(AM1961="",NA(),AM1961))</f>
        <v>0</v>
      </c>
      <c r="BV259">
        <f>IF(Charts!$B$3="none",F1961,IF(AN1961="",NA(),AN1961))</f>
        <v>0</v>
      </c>
      <c r="BW259">
        <f>IF(Charts!$B$3="none",G1961,IF(AO1961="",NA(),AO1961))</f>
        <v>0</v>
      </c>
      <c r="BX259">
        <f>IF(Charts!$B$3="none",H1961,IF(AP1961="",NA(),AP1961))</f>
        <v>0</v>
      </c>
      <c r="BY259">
        <f>IF(Charts!$B$3="none",I1961,IF(AQ1961="",NA(),AQ1961))</f>
        <v>0</v>
      </c>
      <c r="BZ259">
        <f>IF(Charts!$B$3="none",J1961,IF(AR1961="",NA(),AR1961))</f>
        <v>0</v>
      </c>
      <c r="CA259">
        <f>IF(Charts!$B$3="none",K1961,IF(AS1961="",NA(),AS1961))</f>
        <v>0</v>
      </c>
      <c r="CB259">
        <f>IF(Charts!$B$3="none",L1961,IF(AT1961="",NA(),AT1961))</f>
        <v>0</v>
      </c>
      <c r="CC259">
        <f>IF(Charts!$B$3="none",M1961,IF(AU1961="",NA(),AU1961))</f>
        <v>0</v>
      </c>
      <c r="CD259">
        <f>IF(Charts!$B$3="none",N1961,IF(AV1961="",NA(),AV1961))</f>
        <v>0</v>
      </c>
      <c r="CE259">
        <f>IF(Charts!$B$3="none",O1961,IF(AW1961="",NA(),AW1961))</f>
        <v>0</v>
      </c>
      <c r="CF259">
        <f>IF(Charts!$B$3="none",P1961,IF(AX1961="",NA(),AX1961))</f>
        <v>0</v>
      </c>
      <c r="CG259">
        <f>IF(Charts!$B$3="none",Q1961,IF(AY1961="",NA(),AY1961))</f>
        <v>0</v>
      </c>
      <c r="CH259">
        <f>IF(Charts!$B$3="none",R1961,IF(AZ1961="",NA(),AZ1961))</f>
        <v>0</v>
      </c>
      <c r="CI259">
        <f>IF(Charts!$B$3="none",S1961,IF(BA1961="",NA(),BA1961))</f>
        <v>0</v>
      </c>
      <c r="CJ259">
        <f>IF(Charts!$B$3="none",T1961,IF(BB1961="",NA(),BB1961))</f>
        <v>0</v>
      </c>
      <c r="CK259">
        <f>IF(Charts!$B$3="none",U1961,IF(BC1961="",NA(),BC1961))</f>
        <v>0</v>
      </c>
      <c r="CL259">
        <f>IF(Charts!$B$3="none",V1961,IF(BD1961="",NA(),BD1961))</f>
        <v>0</v>
      </c>
      <c r="CM259">
        <f>IF(Charts!$B$3="none",W1961,IF(BE1961="",NA(),BE1961))</f>
        <v>0</v>
      </c>
      <c r="CN259">
        <f>IF(Charts!$B$3="none",X1961,IF(BF1961="",NA(),BF1961))</f>
        <v>0</v>
      </c>
      <c r="CO259">
        <f>IF(Charts!$B$3="none",Y1961,IF(BG1961="",NA(),BG1961))</f>
        <v>0</v>
      </c>
      <c r="CP259">
        <f>IF(Charts!$B$3="none",Z1961,IF(BH1961="",NA(),BH1961))</f>
        <v>0</v>
      </c>
      <c r="CQ259">
        <f>IF(Charts!$B$3="none",AA1961,IF(BI1961="",NA(),BI1961))</f>
        <v>0</v>
      </c>
      <c r="CR259">
        <f>IF(Charts!$B$3="none",AB1961,IF(BJ1961="",NA(),BJ1961))</f>
        <v>0</v>
      </c>
      <c r="CS259">
        <f>IF(Charts!$B$3="none",AC1961,IF(BK1961="",NA(),BK1961))</f>
        <v>0</v>
      </c>
      <c r="CT259">
        <f>IF(Charts!$B$3="none",AD1961,IF(BL1961="",NA(),BL1961))</f>
        <v>0</v>
      </c>
      <c r="CU259">
        <f>IF(Charts!$B$3="none",AE1961,IF(BM1961="",NA(),BM1961))</f>
        <v>0</v>
      </c>
      <c r="CV259">
        <f>IF(Charts!$B$3="none",AF1961,IF(BN1961="",NA(),BN1961))</f>
        <v>0</v>
      </c>
      <c r="CW259">
        <f>IF(Charts!$B$3="none",AG1961,IF(BO1961="",NA(),BO1961))</f>
        <v>0</v>
      </c>
      <c r="CX259">
        <f>IF(Charts!$B$3="none",AH1961,IF(BP1961="",NA(),BP1961))</f>
        <v>0</v>
      </c>
      <c r="CY259">
        <f>IF(Charts!$B$3="none",AI1961,IF(BQ1961="",NA(),BQ1961))</f>
        <v>0</v>
      </c>
      <c r="CZ259">
        <f>IF(Charts!$B$3="none",AJ1961,IF(BR1961="",NA(),BR1961))</f>
        <v>0</v>
      </c>
    </row>
    <row r="260" spans="4:104">
      <c r="D260">
        <v>256</v>
      </c>
      <c r="E260">
        <f>IF(INDIRECT(ADDRESS($D260+2,E$2+1,,,"Instances"))="","",INDIRECT(ADDRESS($D260+2,E$2+1,,,"Instances")))</f>
        <v>0</v>
      </c>
      <c r="F260">
        <f>IFERROR(SMALL(E5:E343,ROW()-ROW($F$5)+1),"")</f>
        <v>0</v>
      </c>
      <c r="H260">
        <f>IFERROR(SUM(F5:F260),"")</f>
        <v>0</v>
      </c>
      <c r="I260">
        <f>IF(INDIRECT(ADDRESS($D260+2,I$2+1,,,"Instances"))="","",INDIRECT(ADDRESS($D260+2,I$2+1,,,"Instances")))</f>
        <v>0</v>
      </c>
      <c r="J260">
        <f>IFERROR(SMALL(I5:I343,ROW()-ROW($J$5)+1),"")</f>
        <v>0</v>
      </c>
      <c r="L260">
        <f>IFERROR(SUM(J5:J260),"")</f>
        <v>0</v>
      </c>
      <c r="M260">
        <f>IF(INDIRECT(ADDRESS($D260+2,M$2+1,,,"Instances"))="","",INDIRECT(ADDRESS($D260+2,M$2+1,,,"Instances")))</f>
        <v>0</v>
      </c>
      <c r="N260">
        <f>IFERROR(SMALL(M5:M343,ROW()-ROW($N$5)+1),"")</f>
        <v>0</v>
      </c>
      <c r="P260">
        <f>IFERROR(SUM(N5:N260),"")</f>
        <v>0</v>
      </c>
      <c r="Q260">
        <f>IF(INDIRECT(ADDRESS($D260+2,Q$2+1,,,"Instances"))="","",INDIRECT(ADDRESS($D260+2,Q$2+1,,,"Instances")))</f>
        <v>0</v>
      </c>
      <c r="R260">
        <f>IFERROR(SMALL(Q5:Q343,ROW()-ROW($R$5)+1),"")</f>
        <v>0</v>
      </c>
      <c r="T260">
        <f>IFERROR(SUM(R5:R260),"")</f>
        <v>0</v>
      </c>
      <c r="U260">
        <f>IF(INDIRECT(ADDRESS($D260+2,U$2+1,,,"Instances"))="","",INDIRECT(ADDRESS($D260+2,U$2+1,,,"Instances")))</f>
        <v>0</v>
      </c>
      <c r="V260">
        <f>IFERROR(SMALL(U5:U343,ROW()-ROW($V$5)+1),"")</f>
        <v>0</v>
      </c>
      <c r="X260">
        <f>IFERROR(SUM(V5:V260),"")</f>
        <v>0</v>
      </c>
      <c r="Y260">
        <f>IF(INDIRECT(ADDRESS($D260+2,Y$2+1,,,"Instances"))="","",INDIRECT(ADDRESS($D260+2,Y$2+1,,,"Instances")))</f>
        <v>0</v>
      </c>
      <c r="Z260">
        <f>IFERROR(SMALL(Y5:Y343,ROW()-ROW($Z$5)+1),"")</f>
        <v>0</v>
      </c>
      <c r="AB260">
        <f>IFERROR(SUM(Z5:Z260),"")</f>
        <v>0</v>
      </c>
      <c r="AC260">
        <f>IF(INDIRECT(ADDRESS($D260+2,AC$2+1,,,"Instances"))="","",INDIRECT(ADDRESS($D260+2,AC$2+1,,,"Instances")))</f>
        <v>0</v>
      </c>
      <c r="AD260">
        <f>IFERROR(SMALL(AC5:AC343,ROW()-ROW($AD$5)+1),"")</f>
        <v>0</v>
      </c>
      <c r="AF260">
        <f>IFERROR(SUM(AD5:AD260),"")</f>
        <v>0</v>
      </c>
      <c r="AG260">
        <f>IF(INDIRECT(ADDRESS($D260+2,AG$2+1,,,"Instances"))="","",INDIRECT(ADDRESS($D260+2,AG$2+1,,,"Instances")))</f>
        <v>0</v>
      </c>
      <c r="AH260">
        <f>IFERROR(SMALL(AG5:AG343,ROW()-ROW($AH$5)+1),"")</f>
        <v>0</v>
      </c>
      <c r="AJ260">
        <f>IFERROR(SUM(AH5:AH260),"")</f>
        <v>0</v>
      </c>
      <c r="AL260">
        <v>256</v>
      </c>
      <c r="AM260" cm="1">
        <f t="array" ref="AM260">_xlfn.SWITCH(Charts!$B$3,"average", AVERAGE(INDIRECT(ADDRESS(255+3,AM$2+1,,,"Instances") &amp; ":" &amp; ADDRESS(255+3,AM$2+1))),"median", MEDIAN(INDIRECT(ADDRESS(255+3,AM$2+1,,,"Instances") &amp; ":" &amp; ADDRESS(255+3,AM$2+1))),"min", MIN(INDIRECT(ADDRESS(255+3,AM$2+1,,,"Instances") &amp; ":" &amp; ADDRESS(255+3,AM$2+1))),"max", MAX(INDIRECT(ADDRESS(255+3,AM$2+1,,,"Instances") &amp; ":" &amp; ADDRESS(255+3,AM$2+1))),"diff", MAX(INDIRECT(ADDRESS(255+3,AM$2+1,,,"Instances") &amp; ":" &amp; ADDRESS(255+3,AM$2+1)))-MIN(INDIRECT(ADDRESS(255+3,AM$2+1,,,"Instances") &amp; ":" &amp; ADDRESS(255+3,AM$2+1))))</f>
        <v>0</v>
      </c>
      <c r="AN260">
        <f>IFERROR(SMALL(AM5:AM343,ROW()-ROW($AN$5)+1),"")</f>
        <v>0</v>
      </c>
      <c r="AP260">
        <f>IFERROR(SUM(AN5:AN260),"")</f>
        <v>0</v>
      </c>
      <c r="AQ260" cm="1">
        <f t="array" ref="AQ260">_xlfn.SWITCH(Charts!$B$3,"average", AVERAGE(INDIRECT(ADDRESS(255+3,AQ$2+1,,,"Instances") &amp; ":" &amp; ADDRESS(255+3,AQ$2+1))),"median", MEDIAN(INDIRECT(ADDRESS(255+3,AQ$2+1,,,"Instances") &amp; ":" &amp; ADDRESS(255+3,AQ$2+1))),"min", MIN(INDIRECT(ADDRESS(255+3,AQ$2+1,,,"Instances") &amp; ":" &amp; ADDRESS(255+3,AQ$2+1))),"max", MAX(INDIRECT(ADDRESS(255+3,AQ$2+1,,,"Instances") &amp; ":" &amp; ADDRESS(255+3,AQ$2+1))),"diff", MAX(INDIRECT(ADDRESS(255+3,AQ$2+1,,,"Instances") &amp; ":" &amp; ADDRESS(255+3,AQ$2+1)))-MIN(INDIRECT(ADDRESS(255+3,AQ$2+1,,,"Instances") &amp; ":" &amp; ADDRESS(255+3,AQ$2+1))))</f>
        <v>0</v>
      </c>
      <c r="AR260">
        <f>IFERROR(SMALL(AQ5:AQ343,ROW()-ROW($AR$5)+1),"")</f>
        <v>0</v>
      </c>
      <c r="AT260">
        <f>IFERROR(SUM(AR5:AR260),"")</f>
        <v>0</v>
      </c>
      <c r="AU260" cm="1">
        <f t="array" ref="AU260">_xlfn.SWITCH(Charts!$B$3,"average", AVERAGE(INDIRECT(ADDRESS(255+3,AU$2+1,,,"Instances") &amp; ":" &amp; ADDRESS(255+3,AU$2+1))),"median", MEDIAN(INDIRECT(ADDRESS(255+3,AU$2+1,,,"Instances") &amp; ":" &amp; ADDRESS(255+3,AU$2+1))),"min", MIN(INDIRECT(ADDRESS(255+3,AU$2+1,,,"Instances") &amp; ":" &amp; ADDRESS(255+3,AU$2+1))),"max", MAX(INDIRECT(ADDRESS(255+3,AU$2+1,,,"Instances") &amp; ":" &amp; ADDRESS(255+3,AU$2+1))),"diff", MAX(INDIRECT(ADDRESS(255+3,AU$2+1,,,"Instances") &amp; ":" &amp; ADDRESS(255+3,AU$2+1)))-MIN(INDIRECT(ADDRESS(255+3,AU$2+1,,,"Instances") &amp; ":" &amp; ADDRESS(255+3,AU$2+1))))</f>
        <v>0</v>
      </c>
      <c r="AV260">
        <f>IFERROR(SMALL(AU5:AU343,ROW()-ROW($AV$5)+1),"")</f>
        <v>0</v>
      </c>
      <c r="AX260">
        <f>IFERROR(SUM(AV5:AV260),"")</f>
        <v>0</v>
      </c>
      <c r="AY260" cm="1">
        <f t="array" ref="AY260">_xlfn.SWITCH(Charts!$B$3,"average", AVERAGE(INDIRECT(ADDRESS(255+3,AY$2+1,,,"Instances") &amp; ":" &amp; ADDRESS(255+3,AY$2+1))),"median", MEDIAN(INDIRECT(ADDRESS(255+3,AY$2+1,,,"Instances") &amp; ":" &amp; ADDRESS(255+3,AY$2+1))),"min", MIN(INDIRECT(ADDRESS(255+3,AY$2+1,,,"Instances") &amp; ":" &amp; ADDRESS(255+3,AY$2+1))),"max", MAX(INDIRECT(ADDRESS(255+3,AY$2+1,,,"Instances") &amp; ":" &amp; ADDRESS(255+3,AY$2+1))),"diff", MAX(INDIRECT(ADDRESS(255+3,AY$2+1,,,"Instances") &amp; ":" &amp; ADDRESS(255+3,AY$2+1)))-MIN(INDIRECT(ADDRESS(255+3,AY$2+1,,,"Instances") &amp; ":" &amp; ADDRESS(255+3,AY$2+1))))</f>
        <v>0</v>
      </c>
      <c r="AZ260">
        <f>IFERROR(SMALL(AY5:AY343,ROW()-ROW($AZ$5)+1),"")</f>
        <v>0</v>
      </c>
      <c r="BB260">
        <f>IFERROR(SUM(AZ5:AZ260),"")</f>
        <v>0</v>
      </c>
      <c r="BC260" cm="1">
        <f t="array" ref="BC260">_xlfn.SWITCH(Charts!$B$3,"average", AVERAGE(INDIRECT(ADDRESS(255+3,BC$2+1,,,"Instances") &amp; ":" &amp; ADDRESS(255+3,BC$2+1))),"median", MEDIAN(INDIRECT(ADDRESS(255+3,BC$2+1,,,"Instances") &amp; ":" &amp; ADDRESS(255+3,BC$2+1))),"min", MIN(INDIRECT(ADDRESS(255+3,BC$2+1,,,"Instances") &amp; ":" &amp; ADDRESS(255+3,BC$2+1))),"max", MAX(INDIRECT(ADDRESS(255+3,BC$2+1,,,"Instances") &amp; ":" &amp; ADDRESS(255+3,BC$2+1))),"diff", MAX(INDIRECT(ADDRESS(255+3,BC$2+1,,,"Instances") &amp; ":" &amp; ADDRESS(255+3,BC$2+1)))-MIN(INDIRECT(ADDRESS(255+3,BC$2+1,,,"Instances") &amp; ":" &amp; ADDRESS(255+3,BC$2+1))))</f>
        <v>0</v>
      </c>
      <c r="BD260">
        <f>IFERROR(SMALL(BC5:BC343,ROW()-ROW($BD$5)+1),"")</f>
        <v>0</v>
      </c>
      <c r="BF260">
        <f>IFERROR(SUM(BD5:BD260),"")</f>
        <v>0</v>
      </c>
      <c r="BG260" cm="1">
        <f t="array" ref="BG260">_xlfn.SWITCH(Charts!$B$3,"average", AVERAGE(INDIRECT(ADDRESS(255+3,BG$2+1,,,"Instances") &amp; ":" &amp; ADDRESS(255+3,BG$2+1))),"median", MEDIAN(INDIRECT(ADDRESS(255+3,BG$2+1,,,"Instances") &amp; ":" &amp; ADDRESS(255+3,BG$2+1))),"min", MIN(INDIRECT(ADDRESS(255+3,BG$2+1,,,"Instances") &amp; ":" &amp; ADDRESS(255+3,BG$2+1))),"max", MAX(INDIRECT(ADDRESS(255+3,BG$2+1,,,"Instances") &amp; ":" &amp; ADDRESS(255+3,BG$2+1))),"diff", MAX(INDIRECT(ADDRESS(255+3,BG$2+1,,,"Instances") &amp; ":" &amp; ADDRESS(255+3,BG$2+1)))-MIN(INDIRECT(ADDRESS(255+3,BG$2+1,,,"Instances") &amp; ":" &amp; ADDRESS(255+3,BG$2+1))))</f>
        <v>0</v>
      </c>
      <c r="BH260">
        <f>IFERROR(SMALL(BG5:BG343,ROW()-ROW($BH$5)+1),"")</f>
        <v>0</v>
      </c>
      <c r="BJ260">
        <f>IFERROR(SUM(BH5:BH260),"")</f>
        <v>0</v>
      </c>
      <c r="BK260" cm="1">
        <f t="array" ref="BK260">_xlfn.SWITCH(Charts!$B$3,"average", AVERAGE(INDIRECT(ADDRESS(255+3,BK$2+1,,,"Instances") &amp; ":" &amp; ADDRESS(255+3,BK$2+1))),"median", MEDIAN(INDIRECT(ADDRESS(255+3,BK$2+1,,,"Instances") &amp; ":" &amp; ADDRESS(255+3,BK$2+1))),"min", MIN(INDIRECT(ADDRESS(255+3,BK$2+1,,,"Instances") &amp; ":" &amp; ADDRESS(255+3,BK$2+1))),"max", MAX(INDIRECT(ADDRESS(255+3,BK$2+1,,,"Instances") &amp; ":" &amp; ADDRESS(255+3,BK$2+1))),"diff", MAX(INDIRECT(ADDRESS(255+3,BK$2+1,,,"Instances") &amp; ":" &amp; ADDRESS(255+3,BK$2+1)))-MIN(INDIRECT(ADDRESS(255+3,BK$2+1,,,"Instances") &amp; ":" &amp; ADDRESS(255+3,BK$2+1))))</f>
        <v>0</v>
      </c>
      <c r="BL260">
        <f>IFERROR(SMALL(BK5:BK343,ROW()-ROW($BL$5)+1),"")</f>
        <v>0</v>
      </c>
      <c r="BN260">
        <f>IFERROR(SUM(BL5:BL260),"")</f>
        <v>0</v>
      </c>
      <c r="BO260" cm="1">
        <f t="array" ref="BO260">_xlfn.SWITCH(Charts!$B$3,"average", AVERAGE(INDIRECT(ADDRESS(255+3,BO$2+1,,,"Instances") &amp; ":" &amp; ADDRESS(255+3,BO$2+1))),"median", MEDIAN(INDIRECT(ADDRESS(255+3,BO$2+1,,,"Instances") &amp; ":" &amp; ADDRESS(255+3,BO$2+1))),"min", MIN(INDIRECT(ADDRESS(255+3,BO$2+1,,,"Instances") &amp; ":" &amp; ADDRESS(255+3,BO$2+1))),"max", MAX(INDIRECT(ADDRESS(255+3,BO$2+1,,,"Instances") &amp; ":" &amp; ADDRESS(255+3,BO$2+1))),"diff", MAX(INDIRECT(ADDRESS(255+3,BO$2+1,,,"Instances") &amp; ":" &amp; ADDRESS(255+3,BO$2+1)))-MIN(INDIRECT(ADDRESS(255+3,BO$2+1,,,"Instances") &amp; ":" &amp; ADDRESS(255+3,BO$2+1))))</f>
        <v>0</v>
      </c>
      <c r="BP260">
        <f>IFERROR(SMALL(BO5:BO343,ROW()-ROW($BP$5)+1),"")</f>
        <v>0</v>
      </c>
      <c r="BR260">
        <f>IFERROR(SUM(BP5:BP260),"")</f>
        <v>0</v>
      </c>
      <c r="BU260">
        <f>IF(Charts!$B$3="none",E1962,IF(AM1962="",NA(),AM1962))</f>
        <v>0</v>
      </c>
      <c r="BV260">
        <f>IF(Charts!$B$3="none",F1962,IF(AN1962="",NA(),AN1962))</f>
        <v>0</v>
      </c>
      <c r="BW260">
        <f>IF(Charts!$B$3="none",G1962,IF(AO1962="",NA(),AO1962))</f>
        <v>0</v>
      </c>
      <c r="BX260">
        <f>IF(Charts!$B$3="none",H1962,IF(AP1962="",NA(),AP1962))</f>
        <v>0</v>
      </c>
      <c r="BY260">
        <f>IF(Charts!$B$3="none",I1962,IF(AQ1962="",NA(),AQ1962))</f>
        <v>0</v>
      </c>
      <c r="BZ260">
        <f>IF(Charts!$B$3="none",J1962,IF(AR1962="",NA(),AR1962))</f>
        <v>0</v>
      </c>
      <c r="CA260">
        <f>IF(Charts!$B$3="none",K1962,IF(AS1962="",NA(),AS1962))</f>
        <v>0</v>
      </c>
      <c r="CB260">
        <f>IF(Charts!$B$3="none",L1962,IF(AT1962="",NA(),AT1962))</f>
        <v>0</v>
      </c>
      <c r="CC260">
        <f>IF(Charts!$B$3="none",M1962,IF(AU1962="",NA(),AU1962))</f>
        <v>0</v>
      </c>
      <c r="CD260">
        <f>IF(Charts!$B$3="none",N1962,IF(AV1962="",NA(),AV1962))</f>
        <v>0</v>
      </c>
      <c r="CE260">
        <f>IF(Charts!$B$3="none",O1962,IF(AW1962="",NA(),AW1962))</f>
        <v>0</v>
      </c>
      <c r="CF260">
        <f>IF(Charts!$B$3="none",P1962,IF(AX1962="",NA(),AX1962))</f>
        <v>0</v>
      </c>
      <c r="CG260">
        <f>IF(Charts!$B$3="none",Q1962,IF(AY1962="",NA(),AY1962))</f>
        <v>0</v>
      </c>
      <c r="CH260">
        <f>IF(Charts!$B$3="none",R1962,IF(AZ1962="",NA(),AZ1962))</f>
        <v>0</v>
      </c>
      <c r="CI260">
        <f>IF(Charts!$B$3="none",S1962,IF(BA1962="",NA(),BA1962))</f>
        <v>0</v>
      </c>
      <c r="CJ260">
        <f>IF(Charts!$B$3="none",T1962,IF(BB1962="",NA(),BB1962))</f>
        <v>0</v>
      </c>
      <c r="CK260">
        <f>IF(Charts!$B$3="none",U1962,IF(BC1962="",NA(),BC1962))</f>
        <v>0</v>
      </c>
      <c r="CL260">
        <f>IF(Charts!$B$3="none",V1962,IF(BD1962="",NA(),BD1962))</f>
        <v>0</v>
      </c>
      <c r="CM260">
        <f>IF(Charts!$B$3="none",W1962,IF(BE1962="",NA(),BE1962))</f>
        <v>0</v>
      </c>
      <c r="CN260">
        <f>IF(Charts!$B$3="none",X1962,IF(BF1962="",NA(),BF1962))</f>
        <v>0</v>
      </c>
      <c r="CO260">
        <f>IF(Charts!$B$3="none",Y1962,IF(BG1962="",NA(),BG1962))</f>
        <v>0</v>
      </c>
      <c r="CP260">
        <f>IF(Charts!$B$3="none",Z1962,IF(BH1962="",NA(),BH1962))</f>
        <v>0</v>
      </c>
      <c r="CQ260">
        <f>IF(Charts!$B$3="none",AA1962,IF(BI1962="",NA(),BI1962))</f>
        <v>0</v>
      </c>
      <c r="CR260">
        <f>IF(Charts!$B$3="none",AB1962,IF(BJ1962="",NA(),BJ1962))</f>
        <v>0</v>
      </c>
      <c r="CS260">
        <f>IF(Charts!$B$3="none",AC1962,IF(BK1962="",NA(),BK1962))</f>
        <v>0</v>
      </c>
      <c r="CT260">
        <f>IF(Charts!$B$3="none",AD1962,IF(BL1962="",NA(),BL1962))</f>
        <v>0</v>
      </c>
      <c r="CU260">
        <f>IF(Charts!$B$3="none",AE1962,IF(BM1962="",NA(),BM1962))</f>
        <v>0</v>
      </c>
      <c r="CV260">
        <f>IF(Charts!$B$3="none",AF1962,IF(BN1962="",NA(),BN1962))</f>
        <v>0</v>
      </c>
      <c r="CW260">
        <f>IF(Charts!$B$3="none",AG1962,IF(BO1962="",NA(),BO1962))</f>
        <v>0</v>
      </c>
      <c r="CX260">
        <f>IF(Charts!$B$3="none",AH1962,IF(BP1962="",NA(),BP1962))</f>
        <v>0</v>
      </c>
      <c r="CY260">
        <f>IF(Charts!$B$3="none",AI1962,IF(BQ1962="",NA(),BQ1962))</f>
        <v>0</v>
      </c>
      <c r="CZ260">
        <f>IF(Charts!$B$3="none",AJ1962,IF(BR1962="",NA(),BR1962))</f>
        <v>0</v>
      </c>
    </row>
    <row r="261" spans="4:104">
      <c r="D261">
        <v>257</v>
      </c>
      <c r="E261">
        <f>IF(INDIRECT(ADDRESS($D261+2,E$2+1,,,"Instances"))="","",INDIRECT(ADDRESS($D261+2,E$2+1,,,"Instances")))</f>
        <v>0</v>
      </c>
      <c r="F261">
        <f>IFERROR(SMALL(E5:E343,ROW()-ROW($F$5)+1),"")</f>
        <v>0</v>
      </c>
      <c r="H261">
        <f>IFERROR(SUM(F5:F261),"")</f>
        <v>0</v>
      </c>
      <c r="I261">
        <f>IF(INDIRECT(ADDRESS($D261+2,I$2+1,,,"Instances"))="","",INDIRECT(ADDRESS($D261+2,I$2+1,,,"Instances")))</f>
        <v>0</v>
      </c>
      <c r="J261">
        <f>IFERROR(SMALL(I5:I343,ROW()-ROW($J$5)+1),"")</f>
        <v>0</v>
      </c>
      <c r="L261">
        <f>IFERROR(SUM(J5:J261),"")</f>
        <v>0</v>
      </c>
      <c r="M261">
        <f>IF(INDIRECT(ADDRESS($D261+2,M$2+1,,,"Instances"))="","",INDIRECT(ADDRESS($D261+2,M$2+1,,,"Instances")))</f>
        <v>0</v>
      </c>
      <c r="N261">
        <f>IFERROR(SMALL(M5:M343,ROW()-ROW($N$5)+1),"")</f>
        <v>0</v>
      </c>
      <c r="P261">
        <f>IFERROR(SUM(N5:N261),"")</f>
        <v>0</v>
      </c>
      <c r="Q261">
        <f>IF(INDIRECT(ADDRESS($D261+2,Q$2+1,,,"Instances"))="","",INDIRECT(ADDRESS($D261+2,Q$2+1,,,"Instances")))</f>
        <v>0</v>
      </c>
      <c r="R261">
        <f>IFERROR(SMALL(Q5:Q343,ROW()-ROW($R$5)+1),"")</f>
        <v>0</v>
      </c>
      <c r="T261">
        <f>IFERROR(SUM(R5:R261),"")</f>
        <v>0</v>
      </c>
      <c r="U261">
        <f>IF(INDIRECT(ADDRESS($D261+2,U$2+1,,,"Instances"))="","",INDIRECT(ADDRESS($D261+2,U$2+1,,,"Instances")))</f>
        <v>0</v>
      </c>
      <c r="V261">
        <f>IFERROR(SMALL(U5:U343,ROW()-ROW($V$5)+1),"")</f>
        <v>0</v>
      </c>
      <c r="X261">
        <f>IFERROR(SUM(V5:V261),"")</f>
        <v>0</v>
      </c>
      <c r="Y261">
        <f>IF(INDIRECT(ADDRESS($D261+2,Y$2+1,,,"Instances"))="","",INDIRECT(ADDRESS($D261+2,Y$2+1,,,"Instances")))</f>
        <v>0</v>
      </c>
      <c r="Z261">
        <f>IFERROR(SMALL(Y5:Y343,ROW()-ROW($Z$5)+1),"")</f>
        <v>0</v>
      </c>
      <c r="AB261">
        <f>IFERROR(SUM(Z5:Z261),"")</f>
        <v>0</v>
      </c>
      <c r="AC261">
        <f>IF(INDIRECT(ADDRESS($D261+2,AC$2+1,,,"Instances"))="","",INDIRECT(ADDRESS($D261+2,AC$2+1,,,"Instances")))</f>
        <v>0</v>
      </c>
      <c r="AD261">
        <f>IFERROR(SMALL(AC5:AC343,ROW()-ROW($AD$5)+1),"")</f>
        <v>0</v>
      </c>
      <c r="AF261">
        <f>IFERROR(SUM(AD5:AD261),"")</f>
        <v>0</v>
      </c>
      <c r="AG261">
        <f>IF(INDIRECT(ADDRESS($D261+2,AG$2+1,,,"Instances"))="","",INDIRECT(ADDRESS($D261+2,AG$2+1,,,"Instances")))</f>
        <v>0</v>
      </c>
      <c r="AH261">
        <f>IFERROR(SMALL(AG5:AG343,ROW()-ROW($AH$5)+1),"")</f>
        <v>0</v>
      </c>
      <c r="AJ261">
        <f>IFERROR(SUM(AH5:AH261),"")</f>
        <v>0</v>
      </c>
      <c r="AL261">
        <v>257</v>
      </c>
      <c r="AM261" cm="1">
        <f t="array" ref="AM261">_xlfn.SWITCH(Charts!$B$3,"average", AVERAGE(INDIRECT(ADDRESS(256+3,AM$2+1,,,"Instances") &amp; ":" &amp; ADDRESS(256+3,AM$2+1))),"median", MEDIAN(INDIRECT(ADDRESS(256+3,AM$2+1,,,"Instances") &amp; ":" &amp; ADDRESS(256+3,AM$2+1))),"min", MIN(INDIRECT(ADDRESS(256+3,AM$2+1,,,"Instances") &amp; ":" &amp; ADDRESS(256+3,AM$2+1))),"max", MAX(INDIRECT(ADDRESS(256+3,AM$2+1,,,"Instances") &amp; ":" &amp; ADDRESS(256+3,AM$2+1))),"diff", MAX(INDIRECT(ADDRESS(256+3,AM$2+1,,,"Instances") &amp; ":" &amp; ADDRESS(256+3,AM$2+1)))-MIN(INDIRECT(ADDRESS(256+3,AM$2+1,,,"Instances") &amp; ":" &amp; ADDRESS(256+3,AM$2+1))))</f>
        <v>0</v>
      </c>
      <c r="AN261">
        <f>IFERROR(SMALL(AM5:AM343,ROW()-ROW($AN$5)+1),"")</f>
        <v>0</v>
      </c>
      <c r="AP261">
        <f>IFERROR(SUM(AN5:AN261),"")</f>
        <v>0</v>
      </c>
      <c r="AQ261" cm="1">
        <f t="array" ref="AQ261">_xlfn.SWITCH(Charts!$B$3,"average", AVERAGE(INDIRECT(ADDRESS(256+3,AQ$2+1,,,"Instances") &amp; ":" &amp; ADDRESS(256+3,AQ$2+1))),"median", MEDIAN(INDIRECT(ADDRESS(256+3,AQ$2+1,,,"Instances") &amp; ":" &amp; ADDRESS(256+3,AQ$2+1))),"min", MIN(INDIRECT(ADDRESS(256+3,AQ$2+1,,,"Instances") &amp; ":" &amp; ADDRESS(256+3,AQ$2+1))),"max", MAX(INDIRECT(ADDRESS(256+3,AQ$2+1,,,"Instances") &amp; ":" &amp; ADDRESS(256+3,AQ$2+1))),"diff", MAX(INDIRECT(ADDRESS(256+3,AQ$2+1,,,"Instances") &amp; ":" &amp; ADDRESS(256+3,AQ$2+1)))-MIN(INDIRECT(ADDRESS(256+3,AQ$2+1,,,"Instances") &amp; ":" &amp; ADDRESS(256+3,AQ$2+1))))</f>
        <v>0</v>
      </c>
      <c r="AR261">
        <f>IFERROR(SMALL(AQ5:AQ343,ROW()-ROW($AR$5)+1),"")</f>
        <v>0</v>
      </c>
      <c r="AT261">
        <f>IFERROR(SUM(AR5:AR261),"")</f>
        <v>0</v>
      </c>
      <c r="AU261" cm="1">
        <f t="array" ref="AU261">_xlfn.SWITCH(Charts!$B$3,"average", AVERAGE(INDIRECT(ADDRESS(256+3,AU$2+1,,,"Instances") &amp; ":" &amp; ADDRESS(256+3,AU$2+1))),"median", MEDIAN(INDIRECT(ADDRESS(256+3,AU$2+1,,,"Instances") &amp; ":" &amp; ADDRESS(256+3,AU$2+1))),"min", MIN(INDIRECT(ADDRESS(256+3,AU$2+1,,,"Instances") &amp; ":" &amp; ADDRESS(256+3,AU$2+1))),"max", MAX(INDIRECT(ADDRESS(256+3,AU$2+1,,,"Instances") &amp; ":" &amp; ADDRESS(256+3,AU$2+1))),"diff", MAX(INDIRECT(ADDRESS(256+3,AU$2+1,,,"Instances") &amp; ":" &amp; ADDRESS(256+3,AU$2+1)))-MIN(INDIRECT(ADDRESS(256+3,AU$2+1,,,"Instances") &amp; ":" &amp; ADDRESS(256+3,AU$2+1))))</f>
        <v>0</v>
      </c>
      <c r="AV261">
        <f>IFERROR(SMALL(AU5:AU343,ROW()-ROW($AV$5)+1),"")</f>
        <v>0</v>
      </c>
      <c r="AX261">
        <f>IFERROR(SUM(AV5:AV261),"")</f>
        <v>0</v>
      </c>
      <c r="AY261" cm="1">
        <f t="array" ref="AY261">_xlfn.SWITCH(Charts!$B$3,"average", AVERAGE(INDIRECT(ADDRESS(256+3,AY$2+1,,,"Instances") &amp; ":" &amp; ADDRESS(256+3,AY$2+1))),"median", MEDIAN(INDIRECT(ADDRESS(256+3,AY$2+1,,,"Instances") &amp; ":" &amp; ADDRESS(256+3,AY$2+1))),"min", MIN(INDIRECT(ADDRESS(256+3,AY$2+1,,,"Instances") &amp; ":" &amp; ADDRESS(256+3,AY$2+1))),"max", MAX(INDIRECT(ADDRESS(256+3,AY$2+1,,,"Instances") &amp; ":" &amp; ADDRESS(256+3,AY$2+1))),"diff", MAX(INDIRECT(ADDRESS(256+3,AY$2+1,,,"Instances") &amp; ":" &amp; ADDRESS(256+3,AY$2+1)))-MIN(INDIRECT(ADDRESS(256+3,AY$2+1,,,"Instances") &amp; ":" &amp; ADDRESS(256+3,AY$2+1))))</f>
        <v>0</v>
      </c>
      <c r="AZ261">
        <f>IFERROR(SMALL(AY5:AY343,ROW()-ROW($AZ$5)+1),"")</f>
        <v>0</v>
      </c>
      <c r="BB261">
        <f>IFERROR(SUM(AZ5:AZ261),"")</f>
        <v>0</v>
      </c>
      <c r="BC261" cm="1">
        <f t="array" ref="BC261">_xlfn.SWITCH(Charts!$B$3,"average", AVERAGE(INDIRECT(ADDRESS(256+3,BC$2+1,,,"Instances") &amp; ":" &amp; ADDRESS(256+3,BC$2+1))),"median", MEDIAN(INDIRECT(ADDRESS(256+3,BC$2+1,,,"Instances") &amp; ":" &amp; ADDRESS(256+3,BC$2+1))),"min", MIN(INDIRECT(ADDRESS(256+3,BC$2+1,,,"Instances") &amp; ":" &amp; ADDRESS(256+3,BC$2+1))),"max", MAX(INDIRECT(ADDRESS(256+3,BC$2+1,,,"Instances") &amp; ":" &amp; ADDRESS(256+3,BC$2+1))),"diff", MAX(INDIRECT(ADDRESS(256+3,BC$2+1,,,"Instances") &amp; ":" &amp; ADDRESS(256+3,BC$2+1)))-MIN(INDIRECT(ADDRESS(256+3,BC$2+1,,,"Instances") &amp; ":" &amp; ADDRESS(256+3,BC$2+1))))</f>
        <v>0</v>
      </c>
      <c r="BD261">
        <f>IFERROR(SMALL(BC5:BC343,ROW()-ROW($BD$5)+1),"")</f>
        <v>0</v>
      </c>
      <c r="BF261">
        <f>IFERROR(SUM(BD5:BD261),"")</f>
        <v>0</v>
      </c>
      <c r="BG261" cm="1">
        <f t="array" ref="BG261">_xlfn.SWITCH(Charts!$B$3,"average", AVERAGE(INDIRECT(ADDRESS(256+3,BG$2+1,,,"Instances") &amp; ":" &amp; ADDRESS(256+3,BG$2+1))),"median", MEDIAN(INDIRECT(ADDRESS(256+3,BG$2+1,,,"Instances") &amp; ":" &amp; ADDRESS(256+3,BG$2+1))),"min", MIN(INDIRECT(ADDRESS(256+3,BG$2+1,,,"Instances") &amp; ":" &amp; ADDRESS(256+3,BG$2+1))),"max", MAX(INDIRECT(ADDRESS(256+3,BG$2+1,,,"Instances") &amp; ":" &amp; ADDRESS(256+3,BG$2+1))),"diff", MAX(INDIRECT(ADDRESS(256+3,BG$2+1,,,"Instances") &amp; ":" &amp; ADDRESS(256+3,BG$2+1)))-MIN(INDIRECT(ADDRESS(256+3,BG$2+1,,,"Instances") &amp; ":" &amp; ADDRESS(256+3,BG$2+1))))</f>
        <v>0</v>
      </c>
      <c r="BH261">
        <f>IFERROR(SMALL(BG5:BG343,ROW()-ROW($BH$5)+1),"")</f>
        <v>0</v>
      </c>
      <c r="BJ261">
        <f>IFERROR(SUM(BH5:BH261),"")</f>
        <v>0</v>
      </c>
      <c r="BK261" cm="1">
        <f t="array" ref="BK261">_xlfn.SWITCH(Charts!$B$3,"average", AVERAGE(INDIRECT(ADDRESS(256+3,BK$2+1,,,"Instances") &amp; ":" &amp; ADDRESS(256+3,BK$2+1))),"median", MEDIAN(INDIRECT(ADDRESS(256+3,BK$2+1,,,"Instances") &amp; ":" &amp; ADDRESS(256+3,BK$2+1))),"min", MIN(INDIRECT(ADDRESS(256+3,BK$2+1,,,"Instances") &amp; ":" &amp; ADDRESS(256+3,BK$2+1))),"max", MAX(INDIRECT(ADDRESS(256+3,BK$2+1,,,"Instances") &amp; ":" &amp; ADDRESS(256+3,BK$2+1))),"diff", MAX(INDIRECT(ADDRESS(256+3,BK$2+1,,,"Instances") &amp; ":" &amp; ADDRESS(256+3,BK$2+1)))-MIN(INDIRECT(ADDRESS(256+3,BK$2+1,,,"Instances") &amp; ":" &amp; ADDRESS(256+3,BK$2+1))))</f>
        <v>0</v>
      </c>
      <c r="BL261">
        <f>IFERROR(SMALL(BK5:BK343,ROW()-ROW($BL$5)+1),"")</f>
        <v>0</v>
      </c>
      <c r="BN261">
        <f>IFERROR(SUM(BL5:BL261),"")</f>
        <v>0</v>
      </c>
      <c r="BO261" cm="1">
        <f t="array" ref="BO261">_xlfn.SWITCH(Charts!$B$3,"average", AVERAGE(INDIRECT(ADDRESS(256+3,BO$2+1,,,"Instances") &amp; ":" &amp; ADDRESS(256+3,BO$2+1))),"median", MEDIAN(INDIRECT(ADDRESS(256+3,BO$2+1,,,"Instances") &amp; ":" &amp; ADDRESS(256+3,BO$2+1))),"min", MIN(INDIRECT(ADDRESS(256+3,BO$2+1,,,"Instances") &amp; ":" &amp; ADDRESS(256+3,BO$2+1))),"max", MAX(INDIRECT(ADDRESS(256+3,BO$2+1,,,"Instances") &amp; ":" &amp; ADDRESS(256+3,BO$2+1))),"diff", MAX(INDIRECT(ADDRESS(256+3,BO$2+1,,,"Instances") &amp; ":" &amp; ADDRESS(256+3,BO$2+1)))-MIN(INDIRECT(ADDRESS(256+3,BO$2+1,,,"Instances") &amp; ":" &amp; ADDRESS(256+3,BO$2+1))))</f>
        <v>0</v>
      </c>
      <c r="BP261">
        <f>IFERROR(SMALL(BO5:BO343,ROW()-ROW($BP$5)+1),"")</f>
        <v>0</v>
      </c>
      <c r="BR261">
        <f>IFERROR(SUM(BP5:BP261),"")</f>
        <v>0</v>
      </c>
      <c r="BU261">
        <f>IF(Charts!$B$3="none",E1963,IF(AM1963="",NA(),AM1963))</f>
        <v>0</v>
      </c>
      <c r="BV261">
        <f>IF(Charts!$B$3="none",F1963,IF(AN1963="",NA(),AN1963))</f>
        <v>0</v>
      </c>
      <c r="BW261">
        <f>IF(Charts!$B$3="none",G1963,IF(AO1963="",NA(),AO1963))</f>
        <v>0</v>
      </c>
      <c r="BX261">
        <f>IF(Charts!$B$3="none",H1963,IF(AP1963="",NA(),AP1963))</f>
        <v>0</v>
      </c>
      <c r="BY261">
        <f>IF(Charts!$B$3="none",I1963,IF(AQ1963="",NA(),AQ1963))</f>
        <v>0</v>
      </c>
      <c r="BZ261">
        <f>IF(Charts!$B$3="none",J1963,IF(AR1963="",NA(),AR1963))</f>
        <v>0</v>
      </c>
      <c r="CA261">
        <f>IF(Charts!$B$3="none",K1963,IF(AS1963="",NA(),AS1963))</f>
        <v>0</v>
      </c>
      <c r="CB261">
        <f>IF(Charts!$B$3="none",L1963,IF(AT1963="",NA(),AT1963))</f>
        <v>0</v>
      </c>
      <c r="CC261">
        <f>IF(Charts!$B$3="none",M1963,IF(AU1963="",NA(),AU1963))</f>
        <v>0</v>
      </c>
      <c r="CD261">
        <f>IF(Charts!$B$3="none",N1963,IF(AV1963="",NA(),AV1963))</f>
        <v>0</v>
      </c>
      <c r="CE261">
        <f>IF(Charts!$B$3="none",O1963,IF(AW1963="",NA(),AW1963))</f>
        <v>0</v>
      </c>
      <c r="CF261">
        <f>IF(Charts!$B$3="none",P1963,IF(AX1963="",NA(),AX1963))</f>
        <v>0</v>
      </c>
      <c r="CG261">
        <f>IF(Charts!$B$3="none",Q1963,IF(AY1963="",NA(),AY1963))</f>
        <v>0</v>
      </c>
      <c r="CH261">
        <f>IF(Charts!$B$3="none",R1963,IF(AZ1963="",NA(),AZ1963))</f>
        <v>0</v>
      </c>
      <c r="CI261">
        <f>IF(Charts!$B$3="none",S1963,IF(BA1963="",NA(),BA1963))</f>
        <v>0</v>
      </c>
      <c r="CJ261">
        <f>IF(Charts!$B$3="none",T1963,IF(BB1963="",NA(),BB1963))</f>
        <v>0</v>
      </c>
      <c r="CK261">
        <f>IF(Charts!$B$3="none",U1963,IF(BC1963="",NA(),BC1963))</f>
        <v>0</v>
      </c>
      <c r="CL261">
        <f>IF(Charts!$B$3="none",V1963,IF(BD1963="",NA(),BD1963))</f>
        <v>0</v>
      </c>
      <c r="CM261">
        <f>IF(Charts!$B$3="none",W1963,IF(BE1963="",NA(),BE1963))</f>
        <v>0</v>
      </c>
      <c r="CN261">
        <f>IF(Charts!$B$3="none",X1963,IF(BF1963="",NA(),BF1963))</f>
        <v>0</v>
      </c>
      <c r="CO261">
        <f>IF(Charts!$B$3="none",Y1963,IF(BG1963="",NA(),BG1963))</f>
        <v>0</v>
      </c>
      <c r="CP261">
        <f>IF(Charts!$B$3="none",Z1963,IF(BH1963="",NA(),BH1963))</f>
        <v>0</v>
      </c>
      <c r="CQ261">
        <f>IF(Charts!$B$3="none",AA1963,IF(BI1963="",NA(),BI1963))</f>
        <v>0</v>
      </c>
      <c r="CR261">
        <f>IF(Charts!$B$3="none",AB1963,IF(BJ1963="",NA(),BJ1963))</f>
        <v>0</v>
      </c>
      <c r="CS261">
        <f>IF(Charts!$B$3="none",AC1963,IF(BK1963="",NA(),BK1963))</f>
        <v>0</v>
      </c>
      <c r="CT261">
        <f>IF(Charts!$B$3="none",AD1963,IF(BL1963="",NA(),BL1963))</f>
        <v>0</v>
      </c>
      <c r="CU261">
        <f>IF(Charts!$B$3="none",AE1963,IF(BM1963="",NA(),BM1963))</f>
        <v>0</v>
      </c>
      <c r="CV261">
        <f>IF(Charts!$B$3="none",AF1963,IF(BN1963="",NA(),BN1963))</f>
        <v>0</v>
      </c>
      <c r="CW261">
        <f>IF(Charts!$B$3="none",AG1963,IF(BO1963="",NA(),BO1963))</f>
        <v>0</v>
      </c>
      <c r="CX261">
        <f>IF(Charts!$B$3="none",AH1963,IF(BP1963="",NA(),BP1963))</f>
        <v>0</v>
      </c>
      <c r="CY261">
        <f>IF(Charts!$B$3="none",AI1963,IF(BQ1963="",NA(),BQ1963))</f>
        <v>0</v>
      </c>
      <c r="CZ261">
        <f>IF(Charts!$B$3="none",AJ1963,IF(BR1963="",NA(),BR1963))</f>
        <v>0</v>
      </c>
    </row>
    <row r="262" spans="4:104">
      <c r="D262">
        <v>258</v>
      </c>
      <c r="E262">
        <f>IF(INDIRECT(ADDRESS($D262+2,E$2+1,,,"Instances"))="","",INDIRECT(ADDRESS($D262+2,E$2+1,,,"Instances")))</f>
        <v>0</v>
      </c>
      <c r="F262">
        <f>IFERROR(SMALL(E5:E343,ROW()-ROW($F$5)+1),"")</f>
        <v>0</v>
      </c>
      <c r="H262">
        <f>IFERROR(SUM(F5:F262),"")</f>
        <v>0</v>
      </c>
      <c r="I262">
        <f>IF(INDIRECT(ADDRESS($D262+2,I$2+1,,,"Instances"))="","",INDIRECT(ADDRESS($D262+2,I$2+1,,,"Instances")))</f>
        <v>0</v>
      </c>
      <c r="J262">
        <f>IFERROR(SMALL(I5:I343,ROW()-ROW($J$5)+1),"")</f>
        <v>0</v>
      </c>
      <c r="L262">
        <f>IFERROR(SUM(J5:J262),"")</f>
        <v>0</v>
      </c>
      <c r="M262">
        <f>IF(INDIRECT(ADDRESS($D262+2,M$2+1,,,"Instances"))="","",INDIRECT(ADDRESS($D262+2,M$2+1,,,"Instances")))</f>
        <v>0</v>
      </c>
      <c r="N262">
        <f>IFERROR(SMALL(M5:M343,ROW()-ROW($N$5)+1),"")</f>
        <v>0</v>
      </c>
      <c r="P262">
        <f>IFERROR(SUM(N5:N262),"")</f>
        <v>0</v>
      </c>
      <c r="Q262">
        <f>IF(INDIRECT(ADDRESS($D262+2,Q$2+1,,,"Instances"))="","",INDIRECT(ADDRESS($D262+2,Q$2+1,,,"Instances")))</f>
        <v>0</v>
      </c>
      <c r="R262">
        <f>IFERROR(SMALL(Q5:Q343,ROW()-ROW($R$5)+1),"")</f>
        <v>0</v>
      </c>
      <c r="T262">
        <f>IFERROR(SUM(R5:R262),"")</f>
        <v>0</v>
      </c>
      <c r="U262">
        <f>IF(INDIRECT(ADDRESS($D262+2,U$2+1,,,"Instances"))="","",INDIRECT(ADDRESS($D262+2,U$2+1,,,"Instances")))</f>
        <v>0</v>
      </c>
      <c r="V262">
        <f>IFERROR(SMALL(U5:U343,ROW()-ROW($V$5)+1),"")</f>
        <v>0</v>
      </c>
      <c r="X262">
        <f>IFERROR(SUM(V5:V262),"")</f>
        <v>0</v>
      </c>
      <c r="Y262">
        <f>IF(INDIRECT(ADDRESS($D262+2,Y$2+1,,,"Instances"))="","",INDIRECT(ADDRESS($D262+2,Y$2+1,,,"Instances")))</f>
        <v>0</v>
      </c>
      <c r="Z262">
        <f>IFERROR(SMALL(Y5:Y343,ROW()-ROW($Z$5)+1),"")</f>
        <v>0</v>
      </c>
      <c r="AB262">
        <f>IFERROR(SUM(Z5:Z262),"")</f>
        <v>0</v>
      </c>
      <c r="AC262">
        <f>IF(INDIRECT(ADDRESS($D262+2,AC$2+1,,,"Instances"))="","",INDIRECT(ADDRESS($D262+2,AC$2+1,,,"Instances")))</f>
        <v>0</v>
      </c>
      <c r="AD262">
        <f>IFERROR(SMALL(AC5:AC343,ROW()-ROW($AD$5)+1),"")</f>
        <v>0</v>
      </c>
      <c r="AF262">
        <f>IFERROR(SUM(AD5:AD262),"")</f>
        <v>0</v>
      </c>
      <c r="AG262">
        <f>IF(INDIRECT(ADDRESS($D262+2,AG$2+1,,,"Instances"))="","",INDIRECT(ADDRESS($D262+2,AG$2+1,,,"Instances")))</f>
        <v>0</v>
      </c>
      <c r="AH262">
        <f>IFERROR(SMALL(AG5:AG343,ROW()-ROW($AH$5)+1),"")</f>
        <v>0</v>
      </c>
      <c r="AJ262">
        <f>IFERROR(SUM(AH5:AH262),"")</f>
        <v>0</v>
      </c>
      <c r="AL262">
        <v>258</v>
      </c>
      <c r="AM262" cm="1">
        <f t="array" ref="AM262">_xlfn.SWITCH(Charts!$B$3,"average", AVERAGE(INDIRECT(ADDRESS(257+3,AM$2+1,,,"Instances") &amp; ":" &amp; ADDRESS(257+3,AM$2+1))),"median", MEDIAN(INDIRECT(ADDRESS(257+3,AM$2+1,,,"Instances") &amp; ":" &amp; ADDRESS(257+3,AM$2+1))),"min", MIN(INDIRECT(ADDRESS(257+3,AM$2+1,,,"Instances") &amp; ":" &amp; ADDRESS(257+3,AM$2+1))),"max", MAX(INDIRECT(ADDRESS(257+3,AM$2+1,,,"Instances") &amp; ":" &amp; ADDRESS(257+3,AM$2+1))),"diff", MAX(INDIRECT(ADDRESS(257+3,AM$2+1,,,"Instances") &amp; ":" &amp; ADDRESS(257+3,AM$2+1)))-MIN(INDIRECT(ADDRESS(257+3,AM$2+1,,,"Instances") &amp; ":" &amp; ADDRESS(257+3,AM$2+1))))</f>
        <v>0</v>
      </c>
      <c r="AN262">
        <f>IFERROR(SMALL(AM5:AM343,ROW()-ROW($AN$5)+1),"")</f>
        <v>0</v>
      </c>
      <c r="AP262">
        <f>IFERROR(SUM(AN5:AN262),"")</f>
        <v>0</v>
      </c>
      <c r="AQ262" cm="1">
        <f t="array" ref="AQ262">_xlfn.SWITCH(Charts!$B$3,"average", AVERAGE(INDIRECT(ADDRESS(257+3,AQ$2+1,,,"Instances") &amp; ":" &amp; ADDRESS(257+3,AQ$2+1))),"median", MEDIAN(INDIRECT(ADDRESS(257+3,AQ$2+1,,,"Instances") &amp; ":" &amp; ADDRESS(257+3,AQ$2+1))),"min", MIN(INDIRECT(ADDRESS(257+3,AQ$2+1,,,"Instances") &amp; ":" &amp; ADDRESS(257+3,AQ$2+1))),"max", MAX(INDIRECT(ADDRESS(257+3,AQ$2+1,,,"Instances") &amp; ":" &amp; ADDRESS(257+3,AQ$2+1))),"diff", MAX(INDIRECT(ADDRESS(257+3,AQ$2+1,,,"Instances") &amp; ":" &amp; ADDRESS(257+3,AQ$2+1)))-MIN(INDIRECT(ADDRESS(257+3,AQ$2+1,,,"Instances") &amp; ":" &amp; ADDRESS(257+3,AQ$2+1))))</f>
        <v>0</v>
      </c>
      <c r="AR262">
        <f>IFERROR(SMALL(AQ5:AQ343,ROW()-ROW($AR$5)+1),"")</f>
        <v>0</v>
      </c>
      <c r="AT262">
        <f>IFERROR(SUM(AR5:AR262),"")</f>
        <v>0</v>
      </c>
      <c r="AU262" cm="1">
        <f t="array" ref="AU262">_xlfn.SWITCH(Charts!$B$3,"average", AVERAGE(INDIRECT(ADDRESS(257+3,AU$2+1,,,"Instances") &amp; ":" &amp; ADDRESS(257+3,AU$2+1))),"median", MEDIAN(INDIRECT(ADDRESS(257+3,AU$2+1,,,"Instances") &amp; ":" &amp; ADDRESS(257+3,AU$2+1))),"min", MIN(INDIRECT(ADDRESS(257+3,AU$2+1,,,"Instances") &amp; ":" &amp; ADDRESS(257+3,AU$2+1))),"max", MAX(INDIRECT(ADDRESS(257+3,AU$2+1,,,"Instances") &amp; ":" &amp; ADDRESS(257+3,AU$2+1))),"diff", MAX(INDIRECT(ADDRESS(257+3,AU$2+1,,,"Instances") &amp; ":" &amp; ADDRESS(257+3,AU$2+1)))-MIN(INDIRECT(ADDRESS(257+3,AU$2+1,,,"Instances") &amp; ":" &amp; ADDRESS(257+3,AU$2+1))))</f>
        <v>0</v>
      </c>
      <c r="AV262">
        <f>IFERROR(SMALL(AU5:AU343,ROW()-ROW($AV$5)+1),"")</f>
        <v>0</v>
      </c>
      <c r="AX262">
        <f>IFERROR(SUM(AV5:AV262),"")</f>
        <v>0</v>
      </c>
      <c r="AY262" cm="1">
        <f t="array" ref="AY262">_xlfn.SWITCH(Charts!$B$3,"average", AVERAGE(INDIRECT(ADDRESS(257+3,AY$2+1,,,"Instances") &amp; ":" &amp; ADDRESS(257+3,AY$2+1))),"median", MEDIAN(INDIRECT(ADDRESS(257+3,AY$2+1,,,"Instances") &amp; ":" &amp; ADDRESS(257+3,AY$2+1))),"min", MIN(INDIRECT(ADDRESS(257+3,AY$2+1,,,"Instances") &amp; ":" &amp; ADDRESS(257+3,AY$2+1))),"max", MAX(INDIRECT(ADDRESS(257+3,AY$2+1,,,"Instances") &amp; ":" &amp; ADDRESS(257+3,AY$2+1))),"diff", MAX(INDIRECT(ADDRESS(257+3,AY$2+1,,,"Instances") &amp; ":" &amp; ADDRESS(257+3,AY$2+1)))-MIN(INDIRECT(ADDRESS(257+3,AY$2+1,,,"Instances") &amp; ":" &amp; ADDRESS(257+3,AY$2+1))))</f>
        <v>0</v>
      </c>
      <c r="AZ262">
        <f>IFERROR(SMALL(AY5:AY343,ROW()-ROW($AZ$5)+1),"")</f>
        <v>0</v>
      </c>
      <c r="BB262">
        <f>IFERROR(SUM(AZ5:AZ262),"")</f>
        <v>0</v>
      </c>
      <c r="BC262" cm="1">
        <f t="array" ref="BC262">_xlfn.SWITCH(Charts!$B$3,"average", AVERAGE(INDIRECT(ADDRESS(257+3,BC$2+1,,,"Instances") &amp; ":" &amp; ADDRESS(257+3,BC$2+1))),"median", MEDIAN(INDIRECT(ADDRESS(257+3,BC$2+1,,,"Instances") &amp; ":" &amp; ADDRESS(257+3,BC$2+1))),"min", MIN(INDIRECT(ADDRESS(257+3,BC$2+1,,,"Instances") &amp; ":" &amp; ADDRESS(257+3,BC$2+1))),"max", MAX(INDIRECT(ADDRESS(257+3,BC$2+1,,,"Instances") &amp; ":" &amp; ADDRESS(257+3,BC$2+1))),"diff", MAX(INDIRECT(ADDRESS(257+3,BC$2+1,,,"Instances") &amp; ":" &amp; ADDRESS(257+3,BC$2+1)))-MIN(INDIRECT(ADDRESS(257+3,BC$2+1,,,"Instances") &amp; ":" &amp; ADDRESS(257+3,BC$2+1))))</f>
        <v>0</v>
      </c>
      <c r="BD262">
        <f>IFERROR(SMALL(BC5:BC343,ROW()-ROW($BD$5)+1),"")</f>
        <v>0</v>
      </c>
      <c r="BF262">
        <f>IFERROR(SUM(BD5:BD262),"")</f>
        <v>0</v>
      </c>
      <c r="BG262" cm="1">
        <f t="array" ref="BG262">_xlfn.SWITCH(Charts!$B$3,"average", AVERAGE(INDIRECT(ADDRESS(257+3,BG$2+1,,,"Instances") &amp; ":" &amp; ADDRESS(257+3,BG$2+1))),"median", MEDIAN(INDIRECT(ADDRESS(257+3,BG$2+1,,,"Instances") &amp; ":" &amp; ADDRESS(257+3,BG$2+1))),"min", MIN(INDIRECT(ADDRESS(257+3,BG$2+1,,,"Instances") &amp; ":" &amp; ADDRESS(257+3,BG$2+1))),"max", MAX(INDIRECT(ADDRESS(257+3,BG$2+1,,,"Instances") &amp; ":" &amp; ADDRESS(257+3,BG$2+1))),"diff", MAX(INDIRECT(ADDRESS(257+3,BG$2+1,,,"Instances") &amp; ":" &amp; ADDRESS(257+3,BG$2+1)))-MIN(INDIRECT(ADDRESS(257+3,BG$2+1,,,"Instances") &amp; ":" &amp; ADDRESS(257+3,BG$2+1))))</f>
        <v>0</v>
      </c>
      <c r="BH262">
        <f>IFERROR(SMALL(BG5:BG343,ROW()-ROW($BH$5)+1),"")</f>
        <v>0</v>
      </c>
      <c r="BJ262">
        <f>IFERROR(SUM(BH5:BH262),"")</f>
        <v>0</v>
      </c>
      <c r="BK262" cm="1">
        <f t="array" ref="BK262">_xlfn.SWITCH(Charts!$B$3,"average", AVERAGE(INDIRECT(ADDRESS(257+3,BK$2+1,,,"Instances") &amp; ":" &amp; ADDRESS(257+3,BK$2+1))),"median", MEDIAN(INDIRECT(ADDRESS(257+3,BK$2+1,,,"Instances") &amp; ":" &amp; ADDRESS(257+3,BK$2+1))),"min", MIN(INDIRECT(ADDRESS(257+3,BK$2+1,,,"Instances") &amp; ":" &amp; ADDRESS(257+3,BK$2+1))),"max", MAX(INDIRECT(ADDRESS(257+3,BK$2+1,,,"Instances") &amp; ":" &amp; ADDRESS(257+3,BK$2+1))),"diff", MAX(INDIRECT(ADDRESS(257+3,BK$2+1,,,"Instances") &amp; ":" &amp; ADDRESS(257+3,BK$2+1)))-MIN(INDIRECT(ADDRESS(257+3,BK$2+1,,,"Instances") &amp; ":" &amp; ADDRESS(257+3,BK$2+1))))</f>
        <v>0</v>
      </c>
      <c r="BL262">
        <f>IFERROR(SMALL(BK5:BK343,ROW()-ROW($BL$5)+1),"")</f>
        <v>0</v>
      </c>
      <c r="BN262">
        <f>IFERROR(SUM(BL5:BL262),"")</f>
        <v>0</v>
      </c>
      <c r="BO262" cm="1">
        <f t="array" ref="BO262">_xlfn.SWITCH(Charts!$B$3,"average", AVERAGE(INDIRECT(ADDRESS(257+3,BO$2+1,,,"Instances") &amp; ":" &amp; ADDRESS(257+3,BO$2+1))),"median", MEDIAN(INDIRECT(ADDRESS(257+3,BO$2+1,,,"Instances") &amp; ":" &amp; ADDRESS(257+3,BO$2+1))),"min", MIN(INDIRECT(ADDRESS(257+3,BO$2+1,,,"Instances") &amp; ":" &amp; ADDRESS(257+3,BO$2+1))),"max", MAX(INDIRECT(ADDRESS(257+3,BO$2+1,,,"Instances") &amp; ":" &amp; ADDRESS(257+3,BO$2+1))),"diff", MAX(INDIRECT(ADDRESS(257+3,BO$2+1,,,"Instances") &amp; ":" &amp; ADDRESS(257+3,BO$2+1)))-MIN(INDIRECT(ADDRESS(257+3,BO$2+1,,,"Instances") &amp; ":" &amp; ADDRESS(257+3,BO$2+1))))</f>
        <v>0</v>
      </c>
      <c r="BP262">
        <f>IFERROR(SMALL(BO5:BO343,ROW()-ROW($BP$5)+1),"")</f>
        <v>0</v>
      </c>
      <c r="BR262">
        <f>IFERROR(SUM(BP5:BP262),"")</f>
        <v>0</v>
      </c>
      <c r="BU262">
        <f>IF(Charts!$B$3="none",E1964,IF(AM1964="",NA(),AM1964))</f>
        <v>0</v>
      </c>
      <c r="BV262">
        <f>IF(Charts!$B$3="none",F1964,IF(AN1964="",NA(),AN1964))</f>
        <v>0</v>
      </c>
      <c r="BW262">
        <f>IF(Charts!$B$3="none",G1964,IF(AO1964="",NA(),AO1964))</f>
        <v>0</v>
      </c>
      <c r="BX262">
        <f>IF(Charts!$B$3="none",H1964,IF(AP1964="",NA(),AP1964))</f>
        <v>0</v>
      </c>
      <c r="BY262">
        <f>IF(Charts!$B$3="none",I1964,IF(AQ1964="",NA(),AQ1964))</f>
        <v>0</v>
      </c>
      <c r="BZ262">
        <f>IF(Charts!$B$3="none",J1964,IF(AR1964="",NA(),AR1964))</f>
        <v>0</v>
      </c>
      <c r="CA262">
        <f>IF(Charts!$B$3="none",K1964,IF(AS1964="",NA(),AS1964))</f>
        <v>0</v>
      </c>
      <c r="CB262">
        <f>IF(Charts!$B$3="none",L1964,IF(AT1964="",NA(),AT1964))</f>
        <v>0</v>
      </c>
      <c r="CC262">
        <f>IF(Charts!$B$3="none",M1964,IF(AU1964="",NA(),AU1964))</f>
        <v>0</v>
      </c>
      <c r="CD262">
        <f>IF(Charts!$B$3="none",N1964,IF(AV1964="",NA(),AV1964))</f>
        <v>0</v>
      </c>
      <c r="CE262">
        <f>IF(Charts!$B$3="none",O1964,IF(AW1964="",NA(),AW1964))</f>
        <v>0</v>
      </c>
      <c r="CF262">
        <f>IF(Charts!$B$3="none",P1964,IF(AX1964="",NA(),AX1964))</f>
        <v>0</v>
      </c>
      <c r="CG262">
        <f>IF(Charts!$B$3="none",Q1964,IF(AY1964="",NA(),AY1964))</f>
        <v>0</v>
      </c>
      <c r="CH262">
        <f>IF(Charts!$B$3="none",R1964,IF(AZ1964="",NA(),AZ1964))</f>
        <v>0</v>
      </c>
      <c r="CI262">
        <f>IF(Charts!$B$3="none",S1964,IF(BA1964="",NA(),BA1964))</f>
        <v>0</v>
      </c>
      <c r="CJ262">
        <f>IF(Charts!$B$3="none",T1964,IF(BB1964="",NA(),BB1964))</f>
        <v>0</v>
      </c>
      <c r="CK262">
        <f>IF(Charts!$B$3="none",U1964,IF(BC1964="",NA(),BC1964))</f>
        <v>0</v>
      </c>
      <c r="CL262">
        <f>IF(Charts!$B$3="none",V1964,IF(BD1964="",NA(),BD1964))</f>
        <v>0</v>
      </c>
      <c r="CM262">
        <f>IF(Charts!$B$3="none",W1964,IF(BE1964="",NA(),BE1964))</f>
        <v>0</v>
      </c>
      <c r="CN262">
        <f>IF(Charts!$B$3="none",X1964,IF(BF1964="",NA(),BF1964))</f>
        <v>0</v>
      </c>
      <c r="CO262">
        <f>IF(Charts!$B$3="none",Y1964,IF(BG1964="",NA(),BG1964))</f>
        <v>0</v>
      </c>
      <c r="CP262">
        <f>IF(Charts!$B$3="none",Z1964,IF(BH1964="",NA(),BH1964))</f>
        <v>0</v>
      </c>
      <c r="CQ262">
        <f>IF(Charts!$B$3="none",AA1964,IF(BI1964="",NA(),BI1964))</f>
        <v>0</v>
      </c>
      <c r="CR262">
        <f>IF(Charts!$B$3="none",AB1964,IF(BJ1964="",NA(),BJ1964))</f>
        <v>0</v>
      </c>
      <c r="CS262">
        <f>IF(Charts!$B$3="none",AC1964,IF(BK1964="",NA(),BK1964))</f>
        <v>0</v>
      </c>
      <c r="CT262">
        <f>IF(Charts!$B$3="none",AD1964,IF(BL1964="",NA(),BL1964))</f>
        <v>0</v>
      </c>
      <c r="CU262">
        <f>IF(Charts!$B$3="none",AE1964,IF(BM1964="",NA(),BM1964))</f>
        <v>0</v>
      </c>
      <c r="CV262">
        <f>IF(Charts!$B$3="none",AF1964,IF(BN1964="",NA(),BN1964))</f>
        <v>0</v>
      </c>
      <c r="CW262">
        <f>IF(Charts!$B$3="none",AG1964,IF(BO1964="",NA(),BO1964))</f>
        <v>0</v>
      </c>
      <c r="CX262">
        <f>IF(Charts!$B$3="none",AH1964,IF(BP1964="",NA(),BP1964))</f>
        <v>0</v>
      </c>
      <c r="CY262">
        <f>IF(Charts!$B$3="none",AI1964,IF(BQ1964="",NA(),BQ1964))</f>
        <v>0</v>
      </c>
      <c r="CZ262">
        <f>IF(Charts!$B$3="none",AJ1964,IF(BR1964="",NA(),BR1964))</f>
        <v>0</v>
      </c>
    </row>
    <row r="263" spans="4:104">
      <c r="D263">
        <v>259</v>
      </c>
      <c r="E263">
        <f>IF(INDIRECT(ADDRESS($D263+2,E$2+1,,,"Instances"))="","",INDIRECT(ADDRESS($D263+2,E$2+1,,,"Instances")))</f>
        <v>0</v>
      </c>
      <c r="F263">
        <f>IFERROR(SMALL(E5:E343,ROW()-ROW($F$5)+1),"")</f>
        <v>0</v>
      </c>
      <c r="H263">
        <f>IFERROR(SUM(F5:F263),"")</f>
        <v>0</v>
      </c>
      <c r="I263">
        <f>IF(INDIRECT(ADDRESS($D263+2,I$2+1,,,"Instances"))="","",INDIRECT(ADDRESS($D263+2,I$2+1,,,"Instances")))</f>
        <v>0</v>
      </c>
      <c r="J263">
        <f>IFERROR(SMALL(I5:I343,ROW()-ROW($J$5)+1),"")</f>
        <v>0</v>
      </c>
      <c r="L263">
        <f>IFERROR(SUM(J5:J263),"")</f>
        <v>0</v>
      </c>
      <c r="M263">
        <f>IF(INDIRECT(ADDRESS($D263+2,M$2+1,,,"Instances"))="","",INDIRECT(ADDRESS($D263+2,M$2+1,,,"Instances")))</f>
        <v>0</v>
      </c>
      <c r="N263">
        <f>IFERROR(SMALL(M5:M343,ROW()-ROW($N$5)+1),"")</f>
        <v>0</v>
      </c>
      <c r="P263">
        <f>IFERROR(SUM(N5:N263),"")</f>
        <v>0</v>
      </c>
      <c r="Q263">
        <f>IF(INDIRECT(ADDRESS($D263+2,Q$2+1,,,"Instances"))="","",INDIRECT(ADDRESS($D263+2,Q$2+1,,,"Instances")))</f>
        <v>0</v>
      </c>
      <c r="R263">
        <f>IFERROR(SMALL(Q5:Q343,ROW()-ROW($R$5)+1),"")</f>
        <v>0</v>
      </c>
      <c r="T263">
        <f>IFERROR(SUM(R5:R263),"")</f>
        <v>0</v>
      </c>
      <c r="U263">
        <f>IF(INDIRECT(ADDRESS($D263+2,U$2+1,,,"Instances"))="","",INDIRECT(ADDRESS($D263+2,U$2+1,,,"Instances")))</f>
        <v>0</v>
      </c>
      <c r="V263">
        <f>IFERROR(SMALL(U5:U343,ROW()-ROW($V$5)+1),"")</f>
        <v>0</v>
      </c>
      <c r="X263">
        <f>IFERROR(SUM(V5:V263),"")</f>
        <v>0</v>
      </c>
      <c r="Y263">
        <f>IF(INDIRECT(ADDRESS($D263+2,Y$2+1,,,"Instances"))="","",INDIRECT(ADDRESS($D263+2,Y$2+1,,,"Instances")))</f>
        <v>0</v>
      </c>
      <c r="Z263">
        <f>IFERROR(SMALL(Y5:Y343,ROW()-ROW($Z$5)+1),"")</f>
        <v>0</v>
      </c>
      <c r="AB263">
        <f>IFERROR(SUM(Z5:Z263),"")</f>
        <v>0</v>
      </c>
      <c r="AC263">
        <f>IF(INDIRECT(ADDRESS($D263+2,AC$2+1,,,"Instances"))="","",INDIRECT(ADDRESS($D263+2,AC$2+1,,,"Instances")))</f>
        <v>0</v>
      </c>
      <c r="AD263">
        <f>IFERROR(SMALL(AC5:AC343,ROW()-ROW($AD$5)+1),"")</f>
        <v>0</v>
      </c>
      <c r="AF263">
        <f>IFERROR(SUM(AD5:AD263),"")</f>
        <v>0</v>
      </c>
      <c r="AG263">
        <f>IF(INDIRECT(ADDRESS($D263+2,AG$2+1,,,"Instances"))="","",INDIRECT(ADDRESS($D263+2,AG$2+1,,,"Instances")))</f>
        <v>0</v>
      </c>
      <c r="AH263">
        <f>IFERROR(SMALL(AG5:AG343,ROW()-ROW($AH$5)+1),"")</f>
        <v>0</v>
      </c>
      <c r="AJ263">
        <f>IFERROR(SUM(AH5:AH263),"")</f>
        <v>0</v>
      </c>
      <c r="AL263">
        <v>259</v>
      </c>
      <c r="AM263" cm="1">
        <f t="array" ref="AM263">_xlfn.SWITCH(Charts!$B$3,"average", AVERAGE(INDIRECT(ADDRESS(258+3,AM$2+1,,,"Instances") &amp; ":" &amp; ADDRESS(258+3,AM$2+1))),"median", MEDIAN(INDIRECT(ADDRESS(258+3,AM$2+1,,,"Instances") &amp; ":" &amp; ADDRESS(258+3,AM$2+1))),"min", MIN(INDIRECT(ADDRESS(258+3,AM$2+1,,,"Instances") &amp; ":" &amp; ADDRESS(258+3,AM$2+1))),"max", MAX(INDIRECT(ADDRESS(258+3,AM$2+1,,,"Instances") &amp; ":" &amp; ADDRESS(258+3,AM$2+1))),"diff", MAX(INDIRECT(ADDRESS(258+3,AM$2+1,,,"Instances") &amp; ":" &amp; ADDRESS(258+3,AM$2+1)))-MIN(INDIRECT(ADDRESS(258+3,AM$2+1,,,"Instances") &amp; ":" &amp; ADDRESS(258+3,AM$2+1))))</f>
        <v>0</v>
      </c>
      <c r="AN263">
        <f>IFERROR(SMALL(AM5:AM343,ROW()-ROW($AN$5)+1),"")</f>
        <v>0</v>
      </c>
      <c r="AP263">
        <f>IFERROR(SUM(AN5:AN263),"")</f>
        <v>0</v>
      </c>
      <c r="AQ263" cm="1">
        <f t="array" ref="AQ263">_xlfn.SWITCH(Charts!$B$3,"average", AVERAGE(INDIRECT(ADDRESS(258+3,AQ$2+1,,,"Instances") &amp; ":" &amp; ADDRESS(258+3,AQ$2+1))),"median", MEDIAN(INDIRECT(ADDRESS(258+3,AQ$2+1,,,"Instances") &amp; ":" &amp; ADDRESS(258+3,AQ$2+1))),"min", MIN(INDIRECT(ADDRESS(258+3,AQ$2+1,,,"Instances") &amp; ":" &amp; ADDRESS(258+3,AQ$2+1))),"max", MAX(INDIRECT(ADDRESS(258+3,AQ$2+1,,,"Instances") &amp; ":" &amp; ADDRESS(258+3,AQ$2+1))),"diff", MAX(INDIRECT(ADDRESS(258+3,AQ$2+1,,,"Instances") &amp; ":" &amp; ADDRESS(258+3,AQ$2+1)))-MIN(INDIRECT(ADDRESS(258+3,AQ$2+1,,,"Instances") &amp; ":" &amp; ADDRESS(258+3,AQ$2+1))))</f>
        <v>0</v>
      </c>
      <c r="AR263">
        <f>IFERROR(SMALL(AQ5:AQ343,ROW()-ROW($AR$5)+1),"")</f>
        <v>0</v>
      </c>
      <c r="AT263">
        <f>IFERROR(SUM(AR5:AR263),"")</f>
        <v>0</v>
      </c>
      <c r="AU263" cm="1">
        <f t="array" ref="AU263">_xlfn.SWITCH(Charts!$B$3,"average", AVERAGE(INDIRECT(ADDRESS(258+3,AU$2+1,,,"Instances") &amp; ":" &amp; ADDRESS(258+3,AU$2+1))),"median", MEDIAN(INDIRECT(ADDRESS(258+3,AU$2+1,,,"Instances") &amp; ":" &amp; ADDRESS(258+3,AU$2+1))),"min", MIN(INDIRECT(ADDRESS(258+3,AU$2+1,,,"Instances") &amp; ":" &amp; ADDRESS(258+3,AU$2+1))),"max", MAX(INDIRECT(ADDRESS(258+3,AU$2+1,,,"Instances") &amp; ":" &amp; ADDRESS(258+3,AU$2+1))),"diff", MAX(INDIRECT(ADDRESS(258+3,AU$2+1,,,"Instances") &amp; ":" &amp; ADDRESS(258+3,AU$2+1)))-MIN(INDIRECT(ADDRESS(258+3,AU$2+1,,,"Instances") &amp; ":" &amp; ADDRESS(258+3,AU$2+1))))</f>
        <v>0</v>
      </c>
      <c r="AV263">
        <f>IFERROR(SMALL(AU5:AU343,ROW()-ROW($AV$5)+1),"")</f>
        <v>0</v>
      </c>
      <c r="AX263">
        <f>IFERROR(SUM(AV5:AV263),"")</f>
        <v>0</v>
      </c>
      <c r="AY263" cm="1">
        <f t="array" ref="AY263">_xlfn.SWITCH(Charts!$B$3,"average", AVERAGE(INDIRECT(ADDRESS(258+3,AY$2+1,,,"Instances") &amp; ":" &amp; ADDRESS(258+3,AY$2+1))),"median", MEDIAN(INDIRECT(ADDRESS(258+3,AY$2+1,,,"Instances") &amp; ":" &amp; ADDRESS(258+3,AY$2+1))),"min", MIN(INDIRECT(ADDRESS(258+3,AY$2+1,,,"Instances") &amp; ":" &amp; ADDRESS(258+3,AY$2+1))),"max", MAX(INDIRECT(ADDRESS(258+3,AY$2+1,,,"Instances") &amp; ":" &amp; ADDRESS(258+3,AY$2+1))),"diff", MAX(INDIRECT(ADDRESS(258+3,AY$2+1,,,"Instances") &amp; ":" &amp; ADDRESS(258+3,AY$2+1)))-MIN(INDIRECT(ADDRESS(258+3,AY$2+1,,,"Instances") &amp; ":" &amp; ADDRESS(258+3,AY$2+1))))</f>
        <v>0</v>
      </c>
      <c r="AZ263">
        <f>IFERROR(SMALL(AY5:AY343,ROW()-ROW($AZ$5)+1),"")</f>
        <v>0</v>
      </c>
      <c r="BB263">
        <f>IFERROR(SUM(AZ5:AZ263),"")</f>
        <v>0</v>
      </c>
      <c r="BC263" cm="1">
        <f t="array" ref="BC263">_xlfn.SWITCH(Charts!$B$3,"average", AVERAGE(INDIRECT(ADDRESS(258+3,BC$2+1,,,"Instances") &amp; ":" &amp; ADDRESS(258+3,BC$2+1))),"median", MEDIAN(INDIRECT(ADDRESS(258+3,BC$2+1,,,"Instances") &amp; ":" &amp; ADDRESS(258+3,BC$2+1))),"min", MIN(INDIRECT(ADDRESS(258+3,BC$2+1,,,"Instances") &amp; ":" &amp; ADDRESS(258+3,BC$2+1))),"max", MAX(INDIRECT(ADDRESS(258+3,BC$2+1,,,"Instances") &amp; ":" &amp; ADDRESS(258+3,BC$2+1))),"diff", MAX(INDIRECT(ADDRESS(258+3,BC$2+1,,,"Instances") &amp; ":" &amp; ADDRESS(258+3,BC$2+1)))-MIN(INDIRECT(ADDRESS(258+3,BC$2+1,,,"Instances") &amp; ":" &amp; ADDRESS(258+3,BC$2+1))))</f>
        <v>0</v>
      </c>
      <c r="BD263">
        <f>IFERROR(SMALL(BC5:BC343,ROW()-ROW($BD$5)+1),"")</f>
        <v>0</v>
      </c>
      <c r="BF263">
        <f>IFERROR(SUM(BD5:BD263),"")</f>
        <v>0</v>
      </c>
      <c r="BG263" cm="1">
        <f t="array" ref="BG263">_xlfn.SWITCH(Charts!$B$3,"average", AVERAGE(INDIRECT(ADDRESS(258+3,BG$2+1,,,"Instances") &amp; ":" &amp; ADDRESS(258+3,BG$2+1))),"median", MEDIAN(INDIRECT(ADDRESS(258+3,BG$2+1,,,"Instances") &amp; ":" &amp; ADDRESS(258+3,BG$2+1))),"min", MIN(INDIRECT(ADDRESS(258+3,BG$2+1,,,"Instances") &amp; ":" &amp; ADDRESS(258+3,BG$2+1))),"max", MAX(INDIRECT(ADDRESS(258+3,BG$2+1,,,"Instances") &amp; ":" &amp; ADDRESS(258+3,BG$2+1))),"diff", MAX(INDIRECT(ADDRESS(258+3,BG$2+1,,,"Instances") &amp; ":" &amp; ADDRESS(258+3,BG$2+1)))-MIN(INDIRECT(ADDRESS(258+3,BG$2+1,,,"Instances") &amp; ":" &amp; ADDRESS(258+3,BG$2+1))))</f>
        <v>0</v>
      </c>
      <c r="BH263">
        <f>IFERROR(SMALL(BG5:BG343,ROW()-ROW($BH$5)+1),"")</f>
        <v>0</v>
      </c>
      <c r="BJ263">
        <f>IFERROR(SUM(BH5:BH263),"")</f>
        <v>0</v>
      </c>
      <c r="BK263" cm="1">
        <f t="array" ref="BK263">_xlfn.SWITCH(Charts!$B$3,"average", AVERAGE(INDIRECT(ADDRESS(258+3,BK$2+1,,,"Instances") &amp; ":" &amp; ADDRESS(258+3,BK$2+1))),"median", MEDIAN(INDIRECT(ADDRESS(258+3,BK$2+1,,,"Instances") &amp; ":" &amp; ADDRESS(258+3,BK$2+1))),"min", MIN(INDIRECT(ADDRESS(258+3,BK$2+1,,,"Instances") &amp; ":" &amp; ADDRESS(258+3,BK$2+1))),"max", MAX(INDIRECT(ADDRESS(258+3,BK$2+1,,,"Instances") &amp; ":" &amp; ADDRESS(258+3,BK$2+1))),"diff", MAX(INDIRECT(ADDRESS(258+3,BK$2+1,,,"Instances") &amp; ":" &amp; ADDRESS(258+3,BK$2+1)))-MIN(INDIRECT(ADDRESS(258+3,BK$2+1,,,"Instances") &amp; ":" &amp; ADDRESS(258+3,BK$2+1))))</f>
        <v>0</v>
      </c>
      <c r="BL263">
        <f>IFERROR(SMALL(BK5:BK343,ROW()-ROW($BL$5)+1),"")</f>
        <v>0</v>
      </c>
      <c r="BN263">
        <f>IFERROR(SUM(BL5:BL263),"")</f>
        <v>0</v>
      </c>
      <c r="BO263" cm="1">
        <f t="array" ref="BO263">_xlfn.SWITCH(Charts!$B$3,"average", AVERAGE(INDIRECT(ADDRESS(258+3,BO$2+1,,,"Instances") &amp; ":" &amp; ADDRESS(258+3,BO$2+1))),"median", MEDIAN(INDIRECT(ADDRESS(258+3,BO$2+1,,,"Instances") &amp; ":" &amp; ADDRESS(258+3,BO$2+1))),"min", MIN(INDIRECT(ADDRESS(258+3,BO$2+1,,,"Instances") &amp; ":" &amp; ADDRESS(258+3,BO$2+1))),"max", MAX(INDIRECT(ADDRESS(258+3,BO$2+1,,,"Instances") &amp; ":" &amp; ADDRESS(258+3,BO$2+1))),"diff", MAX(INDIRECT(ADDRESS(258+3,BO$2+1,,,"Instances") &amp; ":" &amp; ADDRESS(258+3,BO$2+1)))-MIN(INDIRECT(ADDRESS(258+3,BO$2+1,,,"Instances") &amp; ":" &amp; ADDRESS(258+3,BO$2+1))))</f>
        <v>0</v>
      </c>
      <c r="BP263">
        <f>IFERROR(SMALL(BO5:BO343,ROW()-ROW($BP$5)+1),"")</f>
        <v>0</v>
      </c>
      <c r="BR263">
        <f>IFERROR(SUM(BP5:BP263),"")</f>
        <v>0</v>
      </c>
      <c r="BU263">
        <f>IF(Charts!$B$3="none",E1965,IF(AM1965="",NA(),AM1965))</f>
        <v>0</v>
      </c>
      <c r="BV263">
        <f>IF(Charts!$B$3="none",F1965,IF(AN1965="",NA(),AN1965))</f>
        <v>0</v>
      </c>
      <c r="BW263">
        <f>IF(Charts!$B$3="none",G1965,IF(AO1965="",NA(),AO1965))</f>
        <v>0</v>
      </c>
      <c r="BX263">
        <f>IF(Charts!$B$3="none",H1965,IF(AP1965="",NA(),AP1965))</f>
        <v>0</v>
      </c>
      <c r="BY263">
        <f>IF(Charts!$B$3="none",I1965,IF(AQ1965="",NA(),AQ1965))</f>
        <v>0</v>
      </c>
      <c r="BZ263">
        <f>IF(Charts!$B$3="none",J1965,IF(AR1965="",NA(),AR1965))</f>
        <v>0</v>
      </c>
      <c r="CA263">
        <f>IF(Charts!$B$3="none",K1965,IF(AS1965="",NA(),AS1965))</f>
        <v>0</v>
      </c>
      <c r="CB263">
        <f>IF(Charts!$B$3="none",L1965,IF(AT1965="",NA(),AT1965))</f>
        <v>0</v>
      </c>
      <c r="CC263">
        <f>IF(Charts!$B$3="none",M1965,IF(AU1965="",NA(),AU1965))</f>
        <v>0</v>
      </c>
      <c r="CD263">
        <f>IF(Charts!$B$3="none",N1965,IF(AV1965="",NA(),AV1965))</f>
        <v>0</v>
      </c>
      <c r="CE263">
        <f>IF(Charts!$B$3="none",O1965,IF(AW1965="",NA(),AW1965))</f>
        <v>0</v>
      </c>
      <c r="CF263">
        <f>IF(Charts!$B$3="none",P1965,IF(AX1965="",NA(),AX1965))</f>
        <v>0</v>
      </c>
      <c r="CG263">
        <f>IF(Charts!$B$3="none",Q1965,IF(AY1965="",NA(),AY1965))</f>
        <v>0</v>
      </c>
      <c r="CH263">
        <f>IF(Charts!$B$3="none",R1965,IF(AZ1965="",NA(),AZ1965))</f>
        <v>0</v>
      </c>
      <c r="CI263">
        <f>IF(Charts!$B$3="none",S1965,IF(BA1965="",NA(),BA1965))</f>
        <v>0</v>
      </c>
      <c r="CJ263">
        <f>IF(Charts!$B$3="none",T1965,IF(BB1965="",NA(),BB1965))</f>
        <v>0</v>
      </c>
      <c r="CK263">
        <f>IF(Charts!$B$3="none",U1965,IF(BC1965="",NA(),BC1965))</f>
        <v>0</v>
      </c>
      <c r="CL263">
        <f>IF(Charts!$B$3="none",V1965,IF(BD1965="",NA(),BD1965))</f>
        <v>0</v>
      </c>
      <c r="CM263">
        <f>IF(Charts!$B$3="none",W1965,IF(BE1965="",NA(),BE1965))</f>
        <v>0</v>
      </c>
      <c r="CN263">
        <f>IF(Charts!$B$3="none",X1965,IF(BF1965="",NA(),BF1965))</f>
        <v>0</v>
      </c>
      <c r="CO263">
        <f>IF(Charts!$B$3="none",Y1965,IF(BG1965="",NA(),BG1965))</f>
        <v>0</v>
      </c>
      <c r="CP263">
        <f>IF(Charts!$B$3="none",Z1965,IF(BH1965="",NA(),BH1965))</f>
        <v>0</v>
      </c>
      <c r="CQ263">
        <f>IF(Charts!$B$3="none",AA1965,IF(BI1965="",NA(),BI1965))</f>
        <v>0</v>
      </c>
      <c r="CR263">
        <f>IF(Charts!$B$3="none",AB1965,IF(BJ1965="",NA(),BJ1965))</f>
        <v>0</v>
      </c>
      <c r="CS263">
        <f>IF(Charts!$B$3="none",AC1965,IF(BK1965="",NA(),BK1965))</f>
        <v>0</v>
      </c>
      <c r="CT263">
        <f>IF(Charts!$B$3="none",AD1965,IF(BL1965="",NA(),BL1965))</f>
        <v>0</v>
      </c>
      <c r="CU263">
        <f>IF(Charts!$B$3="none",AE1965,IF(BM1965="",NA(),BM1965))</f>
        <v>0</v>
      </c>
      <c r="CV263">
        <f>IF(Charts!$B$3="none",AF1965,IF(BN1965="",NA(),BN1965))</f>
        <v>0</v>
      </c>
      <c r="CW263">
        <f>IF(Charts!$B$3="none",AG1965,IF(BO1965="",NA(),BO1965))</f>
        <v>0</v>
      </c>
      <c r="CX263">
        <f>IF(Charts!$B$3="none",AH1965,IF(BP1965="",NA(),BP1965))</f>
        <v>0</v>
      </c>
      <c r="CY263">
        <f>IF(Charts!$B$3="none",AI1965,IF(BQ1965="",NA(),BQ1965))</f>
        <v>0</v>
      </c>
      <c r="CZ263">
        <f>IF(Charts!$B$3="none",AJ1965,IF(BR1965="",NA(),BR1965))</f>
        <v>0</v>
      </c>
    </row>
    <row r="264" spans="4:104">
      <c r="D264">
        <v>260</v>
      </c>
      <c r="E264">
        <f>IF(INDIRECT(ADDRESS($D264+2,E$2+1,,,"Instances"))="","",INDIRECT(ADDRESS($D264+2,E$2+1,,,"Instances")))</f>
        <v>0</v>
      </c>
      <c r="F264">
        <f>IFERROR(SMALL(E5:E343,ROW()-ROW($F$5)+1),"")</f>
        <v>0</v>
      </c>
      <c r="H264">
        <f>IFERROR(SUM(F5:F264),"")</f>
        <v>0</v>
      </c>
      <c r="I264">
        <f>IF(INDIRECT(ADDRESS($D264+2,I$2+1,,,"Instances"))="","",INDIRECT(ADDRESS($D264+2,I$2+1,,,"Instances")))</f>
        <v>0</v>
      </c>
      <c r="J264">
        <f>IFERROR(SMALL(I5:I343,ROW()-ROW($J$5)+1),"")</f>
        <v>0</v>
      </c>
      <c r="L264">
        <f>IFERROR(SUM(J5:J264),"")</f>
        <v>0</v>
      </c>
      <c r="M264">
        <f>IF(INDIRECT(ADDRESS($D264+2,M$2+1,,,"Instances"))="","",INDIRECT(ADDRESS($D264+2,M$2+1,,,"Instances")))</f>
        <v>0</v>
      </c>
      <c r="N264">
        <f>IFERROR(SMALL(M5:M343,ROW()-ROW($N$5)+1),"")</f>
        <v>0</v>
      </c>
      <c r="P264">
        <f>IFERROR(SUM(N5:N264),"")</f>
        <v>0</v>
      </c>
      <c r="Q264">
        <f>IF(INDIRECT(ADDRESS($D264+2,Q$2+1,,,"Instances"))="","",INDIRECT(ADDRESS($D264+2,Q$2+1,,,"Instances")))</f>
        <v>0</v>
      </c>
      <c r="R264">
        <f>IFERROR(SMALL(Q5:Q343,ROW()-ROW($R$5)+1),"")</f>
        <v>0</v>
      </c>
      <c r="T264">
        <f>IFERROR(SUM(R5:R264),"")</f>
        <v>0</v>
      </c>
      <c r="U264">
        <f>IF(INDIRECT(ADDRESS($D264+2,U$2+1,,,"Instances"))="","",INDIRECT(ADDRESS($D264+2,U$2+1,,,"Instances")))</f>
        <v>0</v>
      </c>
      <c r="V264">
        <f>IFERROR(SMALL(U5:U343,ROW()-ROW($V$5)+1),"")</f>
        <v>0</v>
      </c>
      <c r="X264">
        <f>IFERROR(SUM(V5:V264),"")</f>
        <v>0</v>
      </c>
      <c r="Y264">
        <f>IF(INDIRECT(ADDRESS($D264+2,Y$2+1,,,"Instances"))="","",INDIRECT(ADDRESS($D264+2,Y$2+1,,,"Instances")))</f>
        <v>0</v>
      </c>
      <c r="Z264">
        <f>IFERROR(SMALL(Y5:Y343,ROW()-ROW($Z$5)+1),"")</f>
        <v>0</v>
      </c>
      <c r="AB264">
        <f>IFERROR(SUM(Z5:Z264),"")</f>
        <v>0</v>
      </c>
      <c r="AC264">
        <f>IF(INDIRECT(ADDRESS($D264+2,AC$2+1,,,"Instances"))="","",INDIRECT(ADDRESS($D264+2,AC$2+1,,,"Instances")))</f>
        <v>0</v>
      </c>
      <c r="AD264">
        <f>IFERROR(SMALL(AC5:AC343,ROW()-ROW($AD$5)+1),"")</f>
        <v>0</v>
      </c>
      <c r="AF264">
        <f>IFERROR(SUM(AD5:AD264),"")</f>
        <v>0</v>
      </c>
      <c r="AG264">
        <f>IF(INDIRECT(ADDRESS($D264+2,AG$2+1,,,"Instances"))="","",INDIRECT(ADDRESS($D264+2,AG$2+1,,,"Instances")))</f>
        <v>0</v>
      </c>
      <c r="AH264">
        <f>IFERROR(SMALL(AG5:AG343,ROW()-ROW($AH$5)+1),"")</f>
        <v>0</v>
      </c>
      <c r="AJ264">
        <f>IFERROR(SUM(AH5:AH264),"")</f>
        <v>0</v>
      </c>
      <c r="AL264">
        <v>260</v>
      </c>
      <c r="AM264" cm="1">
        <f t="array" ref="AM264">_xlfn.SWITCH(Charts!$B$3,"average", AVERAGE(INDIRECT(ADDRESS(259+3,AM$2+1,,,"Instances") &amp; ":" &amp; ADDRESS(259+3,AM$2+1))),"median", MEDIAN(INDIRECT(ADDRESS(259+3,AM$2+1,,,"Instances") &amp; ":" &amp; ADDRESS(259+3,AM$2+1))),"min", MIN(INDIRECT(ADDRESS(259+3,AM$2+1,,,"Instances") &amp; ":" &amp; ADDRESS(259+3,AM$2+1))),"max", MAX(INDIRECT(ADDRESS(259+3,AM$2+1,,,"Instances") &amp; ":" &amp; ADDRESS(259+3,AM$2+1))),"diff", MAX(INDIRECT(ADDRESS(259+3,AM$2+1,,,"Instances") &amp; ":" &amp; ADDRESS(259+3,AM$2+1)))-MIN(INDIRECT(ADDRESS(259+3,AM$2+1,,,"Instances") &amp; ":" &amp; ADDRESS(259+3,AM$2+1))))</f>
        <v>0</v>
      </c>
      <c r="AN264">
        <f>IFERROR(SMALL(AM5:AM343,ROW()-ROW($AN$5)+1),"")</f>
        <v>0</v>
      </c>
      <c r="AP264">
        <f>IFERROR(SUM(AN5:AN264),"")</f>
        <v>0</v>
      </c>
      <c r="AQ264" cm="1">
        <f t="array" ref="AQ264">_xlfn.SWITCH(Charts!$B$3,"average", AVERAGE(INDIRECT(ADDRESS(259+3,AQ$2+1,,,"Instances") &amp; ":" &amp; ADDRESS(259+3,AQ$2+1))),"median", MEDIAN(INDIRECT(ADDRESS(259+3,AQ$2+1,,,"Instances") &amp; ":" &amp; ADDRESS(259+3,AQ$2+1))),"min", MIN(INDIRECT(ADDRESS(259+3,AQ$2+1,,,"Instances") &amp; ":" &amp; ADDRESS(259+3,AQ$2+1))),"max", MAX(INDIRECT(ADDRESS(259+3,AQ$2+1,,,"Instances") &amp; ":" &amp; ADDRESS(259+3,AQ$2+1))),"diff", MAX(INDIRECT(ADDRESS(259+3,AQ$2+1,,,"Instances") &amp; ":" &amp; ADDRESS(259+3,AQ$2+1)))-MIN(INDIRECT(ADDRESS(259+3,AQ$2+1,,,"Instances") &amp; ":" &amp; ADDRESS(259+3,AQ$2+1))))</f>
        <v>0</v>
      </c>
      <c r="AR264">
        <f>IFERROR(SMALL(AQ5:AQ343,ROW()-ROW($AR$5)+1),"")</f>
        <v>0</v>
      </c>
      <c r="AT264">
        <f>IFERROR(SUM(AR5:AR264),"")</f>
        <v>0</v>
      </c>
      <c r="AU264" cm="1">
        <f t="array" ref="AU264">_xlfn.SWITCH(Charts!$B$3,"average", AVERAGE(INDIRECT(ADDRESS(259+3,AU$2+1,,,"Instances") &amp; ":" &amp; ADDRESS(259+3,AU$2+1))),"median", MEDIAN(INDIRECT(ADDRESS(259+3,AU$2+1,,,"Instances") &amp; ":" &amp; ADDRESS(259+3,AU$2+1))),"min", MIN(INDIRECT(ADDRESS(259+3,AU$2+1,,,"Instances") &amp; ":" &amp; ADDRESS(259+3,AU$2+1))),"max", MAX(INDIRECT(ADDRESS(259+3,AU$2+1,,,"Instances") &amp; ":" &amp; ADDRESS(259+3,AU$2+1))),"diff", MAX(INDIRECT(ADDRESS(259+3,AU$2+1,,,"Instances") &amp; ":" &amp; ADDRESS(259+3,AU$2+1)))-MIN(INDIRECT(ADDRESS(259+3,AU$2+1,,,"Instances") &amp; ":" &amp; ADDRESS(259+3,AU$2+1))))</f>
        <v>0</v>
      </c>
      <c r="AV264">
        <f>IFERROR(SMALL(AU5:AU343,ROW()-ROW($AV$5)+1),"")</f>
        <v>0</v>
      </c>
      <c r="AX264">
        <f>IFERROR(SUM(AV5:AV264),"")</f>
        <v>0</v>
      </c>
      <c r="AY264" cm="1">
        <f t="array" ref="AY264">_xlfn.SWITCH(Charts!$B$3,"average", AVERAGE(INDIRECT(ADDRESS(259+3,AY$2+1,,,"Instances") &amp; ":" &amp; ADDRESS(259+3,AY$2+1))),"median", MEDIAN(INDIRECT(ADDRESS(259+3,AY$2+1,,,"Instances") &amp; ":" &amp; ADDRESS(259+3,AY$2+1))),"min", MIN(INDIRECT(ADDRESS(259+3,AY$2+1,,,"Instances") &amp; ":" &amp; ADDRESS(259+3,AY$2+1))),"max", MAX(INDIRECT(ADDRESS(259+3,AY$2+1,,,"Instances") &amp; ":" &amp; ADDRESS(259+3,AY$2+1))),"diff", MAX(INDIRECT(ADDRESS(259+3,AY$2+1,,,"Instances") &amp; ":" &amp; ADDRESS(259+3,AY$2+1)))-MIN(INDIRECT(ADDRESS(259+3,AY$2+1,,,"Instances") &amp; ":" &amp; ADDRESS(259+3,AY$2+1))))</f>
        <v>0</v>
      </c>
      <c r="AZ264">
        <f>IFERROR(SMALL(AY5:AY343,ROW()-ROW($AZ$5)+1),"")</f>
        <v>0</v>
      </c>
      <c r="BB264">
        <f>IFERROR(SUM(AZ5:AZ264),"")</f>
        <v>0</v>
      </c>
      <c r="BC264" cm="1">
        <f t="array" ref="BC264">_xlfn.SWITCH(Charts!$B$3,"average", AVERAGE(INDIRECT(ADDRESS(259+3,BC$2+1,,,"Instances") &amp; ":" &amp; ADDRESS(259+3,BC$2+1))),"median", MEDIAN(INDIRECT(ADDRESS(259+3,BC$2+1,,,"Instances") &amp; ":" &amp; ADDRESS(259+3,BC$2+1))),"min", MIN(INDIRECT(ADDRESS(259+3,BC$2+1,,,"Instances") &amp; ":" &amp; ADDRESS(259+3,BC$2+1))),"max", MAX(INDIRECT(ADDRESS(259+3,BC$2+1,,,"Instances") &amp; ":" &amp; ADDRESS(259+3,BC$2+1))),"diff", MAX(INDIRECT(ADDRESS(259+3,BC$2+1,,,"Instances") &amp; ":" &amp; ADDRESS(259+3,BC$2+1)))-MIN(INDIRECT(ADDRESS(259+3,BC$2+1,,,"Instances") &amp; ":" &amp; ADDRESS(259+3,BC$2+1))))</f>
        <v>0</v>
      </c>
      <c r="BD264">
        <f>IFERROR(SMALL(BC5:BC343,ROW()-ROW($BD$5)+1),"")</f>
        <v>0</v>
      </c>
      <c r="BF264">
        <f>IFERROR(SUM(BD5:BD264),"")</f>
        <v>0</v>
      </c>
      <c r="BG264" cm="1">
        <f t="array" ref="BG264">_xlfn.SWITCH(Charts!$B$3,"average", AVERAGE(INDIRECT(ADDRESS(259+3,BG$2+1,,,"Instances") &amp; ":" &amp; ADDRESS(259+3,BG$2+1))),"median", MEDIAN(INDIRECT(ADDRESS(259+3,BG$2+1,,,"Instances") &amp; ":" &amp; ADDRESS(259+3,BG$2+1))),"min", MIN(INDIRECT(ADDRESS(259+3,BG$2+1,,,"Instances") &amp; ":" &amp; ADDRESS(259+3,BG$2+1))),"max", MAX(INDIRECT(ADDRESS(259+3,BG$2+1,,,"Instances") &amp; ":" &amp; ADDRESS(259+3,BG$2+1))),"diff", MAX(INDIRECT(ADDRESS(259+3,BG$2+1,,,"Instances") &amp; ":" &amp; ADDRESS(259+3,BG$2+1)))-MIN(INDIRECT(ADDRESS(259+3,BG$2+1,,,"Instances") &amp; ":" &amp; ADDRESS(259+3,BG$2+1))))</f>
        <v>0</v>
      </c>
      <c r="BH264">
        <f>IFERROR(SMALL(BG5:BG343,ROW()-ROW($BH$5)+1),"")</f>
        <v>0</v>
      </c>
      <c r="BJ264">
        <f>IFERROR(SUM(BH5:BH264),"")</f>
        <v>0</v>
      </c>
      <c r="BK264" cm="1">
        <f t="array" ref="BK264">_xlfn.SWITCH(Charts!$B$3,"average", AVERAGE(INDIRECT(ADDRESS(259+3,BK$2+1,,,"Instances") &amp; ":" &amp; ADDRESS(259+3,BK$2+1))),"median", MEDIAN(INDIRECT(ADDRESS(259+3,BK$2+1,,,"Instances") &amp; ":" &amp; ADDRESS(259+3,BK$2+1))),"min", MIN(INDIRECT(ADDRESS(259+3,BK$2+1,,,"Instances") &amp; ":" &amp; ADDRESS(259+3,BK$2+1))),"max", MAX(INDIRECT(ADDRESS(259+3,BK$2+1,,,"Instances") &amp; ":" &amp; ADDRESS(259+3,BK$2+1))),"diff", MAX(INDIRECT(ADDRESS(259+3,BK$2+1,,,"Instances") &amp; ":" &amp; ADDRESS(259+3,BK$2+1)))-MIN(INDIRECT(ADDRESS(259+3,BK$2+1,,,"Instances") &amp; ":" &amp; ADDRESS(259+3,BK$2+1))))</f>
        <v>0</v>
      </c>
      <c r="BL264">
        <f>IFERROR(SMALL(BK5:BK343,ROW()-ROW($BL$5)+1),"")</f>
        <v>0</v>
      </c>
      <c r="BN264">
        <f>IFERROR(SUM(BL5:BL264),"")</f>
        <v>0</v>
      </c>
      <c r="BO264" cm="1">
        <f t="array" ref="BO264">_xlfn.SWITCH(Charts!$B$3,"average", AVERAGE(INDIRECT(ADDRESS(259+3,BO$2+1,,,"Instances") &amp; ":" &amp; ADDRESS(259+3,BO$2+1))),"median", MEDIAN(INDIRECT(ADDRESS(259+3,BO$2+1,,,"Instances") &amp; ":" &amp; ADDRESS(259+3,BO$2+1))),"min", MIN(INDIRECT(ADDRESS(259+3,BO$2+1,,,"Instances") &amp; ":" &amp; ADDRESS(259+3,BO$2+1))),"max", MAX(INDIRECT(ADDRESS(259+3,BO$2+1,,,"Instances") &amp; ":" &amp; ADDRESS(259+3,BO$2+1))),"diff", MAX(INDIRECT(ADDRESS(259+3,BO$2+1,,,"Instances") &amp; ":" &amp; ADDRESS(259+3,BO$2+1)))-MIN(INDIRECT(ADDRESS(259+3,BO$2+1,,,"Instances") &amp; ":" &amp; ADDRESS(259+3,BO$2+1))))</f>
        <v>0</v>
      </c>
      <c r="BP264">
        <f>IFERROR(SMALL(BO5:BO343,ROW()-ROW($BP$5)+1),"")</f>
        <v>0</v>
      </c>
      <c r="BR264">
        <f>IFERROR(SUM(BP5:BP264),"")</f>
        <v>0</v>
      </c>
      <c r="BU264">
        <f>IF(Charts!$B$3="none",E1966,IF(AM1966="",NA(),AM1966))</f>
        <v>0</v>
      </c>
      <c r="BV264">
        <f>IF(Charts!$B$3="none",F1966,IF(AN1966="",NA(),AN1966))</f>
        <v>0</v>
      </c>
      <c r="BW264">
        <f>IF(Charts!$B$3="none",G1966,IF(AO1966="",NA(),AO1966))</f>
        <v>0</v>
      </c>
      <c r="BX264">
        <f>IF(Charts!$B$3="none",H1966,IF(AP1966="",NA(),AP1966))</f>
        <v>0</v>
      </c>
      <c r="BY264">
        <f>IF(Charts!$B$3="none",I1966,IF(AQ1966="",NA(),AQ1966))</f>
        <v>0</v>
      </c>
      <c r="BZ264">
        <f>IF(Charts!$B$3="none",J1966,IF(AR1966="",NA(),AR1966))</f>
        <v>0</v>
      </c>
      <c r="CA264">
        <f>IF(Charts!$B$3="none",K1966,IF(AS1966="",NA(),AS1966))</f>
        <v>0</v>
      </c>
      <c r="CB264">
        <f>IF(Charts!$B$3="none",L1966,IF(AT1966="",NA(),AT1966))</f>
        <v>0</v>
      </c>
      <c r="CC264">
        <f>IF(Charts!$B$3="none",M1966,IF(AU1966="",NA(),AU1966))</f>
        <v>0</v>
      </c>
      <c r="CD264">
        <f>IF(Charts!$B$3="none",N1966,IF(AV1966="",NA(),AV1966))</f>
        <v>0</v>
      </c>
      <c r="CE264">
        <f>IF(Charts!$B$3="none",O1966,IF(AW1966="",NA(),AW1966))</f>
        <v>0</v>
      </c>
      <c r="CF264">
        <f>IF(Charts!$B$3="none",P1966,IF(AX1966="",NA(),AX1966))</f>
        <v>0</v>
      </c>
      <c r="CG264">
        <f>IF(Charts!$B$3="none",Q1966,IF(AY1966="",NA(),AY1966))</f>
        <v>0</v>
      </c>
      <c r="CH264">
        <f>IF(Charts!$B$3="none",R1966,IF(AZ1966="",NA(),AZ1966))</f>
        <v>0</v>
      </c>
      <c r="CI264">
        <f>IF(Charts!$B$3="none",S1966,IF(BA1966="",NA(),BA1966))</f>
        <v>0</v>
      </c>
      <c r="CJ264">
        <f>IF(Charts!$B$3="none",T1966,IF(BB1966="",NA(),BB1966))</f>
        <v>0</v>
      </c>
      <c r="CK264">
        <f>IF(Charts!$B$3="none",U1966,IF(BC1966="",NA(),BC1966))</f>
        <v>0</v>
      </c>
      <c r="CL264">
        <f>IF(Charts!$B$3="none",V1966,IF(BD1966="",NA(),BD1966))</f>
        <v>0</v>
      </c>
      <c r="CM264">
        <f>IF(Charts!$B$3="none",W1966,IF(BE1966="",NA(),BE1966))</f>
        <v>0</v>
      </c>
      <c r="CN264">
        <f>IF(Charts!$B$3="none",X1966,IF(BF1966="",NA(),BF1966))</f>
        <v>0</v>
      </c>
      <c r="CO264">
        <f>IF(Charts!$B$3="none",Y1966,IF(BG1966="",NA(),BG1966))</f>
        <v>0</v>
      </c>
      <c r="CP264">
        <f>IF(Charts!$B$3="none",Z1966,IF(BH1966="",NA(),BH1966))</f>
        <v>0</v>
      </c>
      <c r="CQ264">
        <f>IF(Charts!$B$3="none",AA1966,IF(BI1966="",NA(),BI1966))</f>
        <v>0</v>
      </c>
      <c r="CR264">
        <f>IF(Charts!$B$3="none",AB1966,IF(BJ1966="",NA(),BJ1966))</f>
        <v>0</v>
      </c>
      <c r="CS264">
        <f>IF(Charts!$B$3="none",AC1966,IF(BK1966="",NA(),BK1966))</f>
        <v>0</v>
      </c>
      <c r="CT264">
        <f>IF(Charts!$B$3="none",AD1966,IF(BL1966="",NA(),BL1966))</f>
        <v>0</v>
      </c>
      <c r="CU264">
        <f>IF(Charts!$B$3="none",AE1966,IF(BM1966="",NA(),BM1966))</f>
        <v>0</v>
      </c>
      <c r="CV264">
        <f>IF(Charts!$B$3="none",AF1966,IF(BN1966="",NA(),BN1966))</f>
        <v>0</v>
      </c>
      <c r="CW264">
        <f>IF(Charts!$B$3="none",AG1966,IF(BO1966="",NA(),BO1966))</f>
        <v>0</v>
      </c>
      <c r="CX264">
        <f>IF(Charts!$B$3="none",AH1966,IF(BP1966="",NA(),BP1966))</f>
        <v>0</v>
      </c>
      <c r="CY264">
        <f>IF(Charts!$B$3="none",AI1966,IF(BQ1966="",NA(),BQ1966))</f>
        <v>0</v>
      </c>
      <c r="CZ264">
        <f>IF(Charts!$B$3="none",AJ1966,IF(BR1966="",NA(),BR1966))</f>
        <v>0</v>
      </c>
    </row>
    <row r="265" spans="4:104">
      <c r="D265">
        <v>261</v>
      </c>
      <c r="E265">
        <f>IF(INDIRECT(ADDRESS($D265+2,E$2+1,,,"Instances"))="","",INDIRECT(ADDRESS($D265+2,E$2+1,,,"Instances")))</f>
        <v>0</v>
      </c>
      <c r="F265">
        <f>IFERROR(SMALL(E5:E343,ROW()-ROW($F$5)+1),"")</f>
        <v>0</v>
      </c>
      <c r="H265">
        <f>IFERROR(SUM(F5:F265),"")</f>
        <v>0</v>
      </c>
      <c r="I265">
        <f>IF(INDIRECT(ADDRESS($D265+2,I$2+1,,,"Instances"))="","",INDIRECT(ADDRESS($D265+2,I$2+1,,,"Instances")))</f>
        <v>0</v>
      </c>
      <c r="J265">
        <f>IFERROR(SMALL(I5:I343,ROW()-ROW($J$5)+1),"")</f>
        <v>0</v>
      </c>
      <c r="L265">
        <f>IFERROR(SUM(J5:J265),"")</f>
        <v>0</v>
      </c>
      <c r="M265">
        <f>IF(INDIRECT(ADDRESS($D265+2,M$2+1,,,"Instances"))="","",INDIRECT(ADDRESS($D265+2,M$2+1,,,"Instances")))</f>
        <v>0</v>
      </c>
      <c r="N265">
        <f>IFERROR(SMALL(M5:M343,ROW()-ROW($N$5)+1),"")</f>
        <v>0</v>
      </c>
      <c r="P265">
        <f>IFERROR(SUM(N5:N265),"")</f>
        <v>0</v>
      </c>
      <c r="Q265">
        <f>IF(INDIRECT(ADDRESS($D265+2,Q$2+1,,,"Instances"))="","",INDIRECT(ADDRESS($D265+2,Q$2+1,,,"Instances")))</f>
        <v>0</v>
      </c>
      <c r="R265">
        <f>IFERROR(SMALL(Q5:Q343,ROW()-ROW($R$5)+1),"")</f>
        <v>0</v>
      </c>
      <c r="T265">
        <f>IFERROR(SUM(R5:R265),"")</f>
        <v>0</v>
      </c>
      <c r="U265">
        <f>IF(INDIRECT(ADDRESS($D265+2,U$2+1,,,"Instances"))="","",INDIRECT(ADDRESS($D265+2,U$2+1,,,"Instances")))</f>
        <v>0</v>
      </c>
      <c r="V265">
        <f>IFERROR(SMALL(U5:U343,ROW()-ROW($V$5)+1),"")</f>
        <v>0</v>
      </c>
      <c r="X265">
        <f>IFERROR(SUM(V5:V265),"")</f>
        <v>0</v>
      </c>
      <c r="Y265">
        <f>IF(INDIRECT(ADDRESS($D265+2,Y$2+1,,,"Instances"))="","",INDIRECT(ADDRESS($D265+2,Y$2+1,,,"Instances")))</f>
        <v>0</v>
      </c>
      <c r="Z265">
        <f>IFERROR(SMALL(Y5:Y343,ROW()-ROW($Z$5)+1),"")</f>
        <v>0</v>
      </c>
      <c r="AB265">
        <f>IFERROR(SUM(Z5:Z265),"")</f>
        <v>0</v>
      </c>
      <c r="AC265">
        <f>IF(INDIRECT(ADDRESS($D265+2,AC$2+1,,,"Instances"))="","",INDIRECT(ADDRESS($D265+2,AC$2+1,,,"Instances")))</f>
        <v>0</v>
      </c>
      <c r="AD265">
        <f>IFERROR(SMALL(AC5:AC343,ROW()-ROW($AD$5)+1),"")</f>
        <v>0</v>
      </c>
      <c r="AF265">
        <f>IFERROR(SUM(AD5:AD265),"")</f>
        <v>0</v>
      </c>
      <c r="AG265">
        <f>IF(INDIRECT(ADDRESS($D265+2,AG$2+1,,,"Instances"))="","",INDIRECT(ADDRESS($D265+2,AG$2+1,,,"Instances")))</f>
        <v>0</v>
      </c>
      <c r="AH265">
        <f>IFERROR(SMALL(AG5:AG343,ROW()-ROW($AH$5)+1),"")</f>
        <v>0</v>
      </c>
      <c r="AJ265">
        <f>IFERROR(SUM(AH5:AH265),"")</f>
        <v>0</v>
      </c>
      <c r="AL265">
        <v>261</v>
      </c>
      <c r="AM265" cm="1">
        <f t="array" ref="AM265">_xlfn.SWITCH(Charts!$B$3,"average", AVERAGE(INDIRECT(ADDRESS(260+3,AM$2+1,,,"Instances") &amp; ":" &amp; ADDRESS(260+3,AM$2+1))),"median", MEDIAN(INDIRECT(ADDRESS(260+3,AM$2+1,,,"Instances") &amp; ":" &amp; ADDRESS(260+3,AM$2+1))),"min", MIN(INDIRECT(ADDRESS(260+3,AM$2+1,,,"Instances") &amp; ":" &amp; ADDRESS(260+3,AM$2+1))),"max", MAX(INDIRECT(ADDRESS(260+3,AM$2+1,,,"Instances") &amp; ":" &amp; ADDRESS(260+3,AM$2+1))),"diff", MAX(INDIRECT(ADDRESS(260+3,AM$2+1,,,"Instances") &amp; ":" &amp; ADDRESS(260+3,AM$2+1)))-MIN(INDIRECT(ADDRESS(260+3,AM$2+1,,,"Instances") &amp; ":" &amp; ADDRESS(260+3,AM$2+1))))</f>
        <v>0</v>
      </c>
      <c r="AN265">
        <f>IFERROR(SMALL(AM5:AM343,ROW()-ROW($AN$5)+1),"")</f>
        <v>0</v>
      </c>
      <c r="AP265">
        <f>IFERROR(SUM(AN5:AN265),"")</f>
        <v>0</v>
      </c>
      <c r="AQ265" cm="1">
        <f t="array" ref="AQ265">_xlfn.SWITCH(Charts!$B$3,"average", AVERAGE(INDIRECT(ADDRESS(260+3,AQ$2+1,,,"Instances") &amp; ":" &amp; ADDRESS(260+3,AQ$2+1))),"median", MEDIAN(INDIRECT(ADDRESS(260+3,AQ$2+1,,,"Instances") &amp; ":" &amp; ADDRESS(260+3,AQ$2+1))),"min", MIN(INDIRECT(ADDRESS(260+3,AQ$2+1,,,"Instances") &amp; ":" &amp; ADDRESS(260+3,AQ$2+1))),"max", MAX(INDIRECT(ADDRESS(260+3,AQ$2+1,,,"Instances") &amp; ":" &amp; ADDRESS(260+3,AQ$2+1))),"diff", MAX(INDIRECT(ADDRESS(260+3,AQ$2+1,,,"Instances") &amp; ":" &amp; ADDRESS(260+3,AQ$2+1)))-MIN(INDIRECT(ADDRESS(260+3,AQ$2+1,,,"Instances") &amp; ":" &amp; ADDRESS(260+3,AQ$2+1))))</f>
        <v>0</v>
      </c>
      <c r="AR265">
        <f>IFERROR(SMALL(AQ5:AQ343,ROW()-ROW($AR$5)+1),"")</f>
        <v>0</v>
      </c>
      <c r="AT265">
        <f>IFERROR(SUM(AR5:AR265),"")</f>
        <v>0</v>
      </c>
      <c r="AU265" cm="1">
        <f t="array" ref="AU265">_xlfn.SWITCH(Charts!$B$3,"average", AVERAGE(INDIRECT(ADDRESS(260+3,AU$2+1,,,"Instances") &amp; ":" &amp; ADDRESS(260+3,AU$2+1))),"median", MEDIAN(INDIRECT(ADDRESS(260+3,AU$2+1,,,"Instances") &amp; ":" &amp; ADDRESS(260+3,AU$2+1))),"min", MIN(INDIRECT(ADDRESS(260+3,AU$2+1,,,"Instances") &amp; ":" &amp; ADDRESS(260+3,AU$2+1))),"max", MAX(INDIRECT(ADDRESS(260+3,AU$2+1,,,"Instances") &amp; ":" &amp; ADDRESS(260+3,AU$2+1))),"diff", MAX(INDIRECT(ADDRESS(260+3,AU$2+1,,,"Instances") &amp; ":" &amp; ADDRESS(260+3,AU$2+1)))-MIN(INDIRECT(ADDRESS(260+3,AU$2+1,,,"Instances") &amp; ":" &amp; ADDRESS(260+3,AU$2+1))))</f>
        <v>0</v>
      </c>
      <c r="AV265">
        <f>IFERROR(SMALL(AU5:AU343,ROW()-ROW($AV$5)+1),"")</f>
        <v>0</v>
      </c>
      <c r="AX265">
        <f>IFERROR(SUM(AV5:AV265),"")</f>
        <v>0</v>
      </c>
      <c r="AY265" cm="1">
        <f t="array" ref="AY265">_xlfn.SWITCH(Charts!$B$3,"average", AVERAGE(INDIRECT(ADDRESS(260+3,AY$2+1,,,"Instances") &amp; ":" &amp; ADDRESS(260+3,AY$2+1))),"median", MEDIAN(INDIRECT(ADDRESS(260+3,AY$2+1,,,"Instances") &amp; ":" &amp; ADDRESS(260+3,AY$2+1))),"min", MIN(INDIRECT(ADDRESS(260+3,AY$2+1,,,"Instances") &amp; ":" &amp; ADDRESS(260+3,AY$2+1))),"max", MAX(INDIRECT(ADDRESS(260+3,AY$2+1,,,"Instances") &amp; ":" &amp; ADDRESS(260+3,AY$2+1))),"diff", MAX(INDIRECT(ADDRESS(260+3,AY$2+1,,,"Instances") &amp; ":" &amp; ADDRESS(260+3,AY$2+1)))-MIN(INDIRECT(ADDRESS(260+3,AY$2+1,,,"Instances") &amp; ":" &amp; ADDRESS(260+3,AY$2+1))))</f>
        <v>0</v>
      </c>
      <c r="AZ265">
        <f>IFERROR(SMALL(AY5:AY343,ROW()-ROW($AZ$5)+1),"")</f>
        <v>0</v>
      </c>
      <c r="BB265">
        <f>IFERROR(SUM(AZ5:AZ265),"")</f>
        <v>0</v>
      </c>
      <c r="BC265" cm="1">
        <f t="array" ref="BC265">_xlfn.SWITCH(Charts!$B$3,"average", AVERAGE(INDIRECT(ADDRESS(260+3,BC$2+1,,,"Instances") &amp; ":" &amp; ADDRESS(260+3,BC$2+1))),"median", MEDIAN(INDIRECT(ADDRESS(260+3,BC$2+1,,,"Instances") &amp; ":" &amp; ADDRESS(260+3,BC$2+1))),"min", MIN(INDIRECT(ADDRESS(260+3,BC$2+1,,,"Instances") &amp; ":" &amp; ADDRESS(260+3,BC$2+1))),"max", MAX(INDIRECT(ADDRESS(260+3,BC$2+1,,,"Instances") &amp; ":" &amp; ADDRESS(260+3,BC$2+1))),"diff", MAX(INDIRECT(ADDRESS(260+3,BC$2+1,,,"Instances") &amp; ":" &amp; ADDRESS(260+3,BC$2+1)))-MIN(INDIRECT(ADDRESS(260+3,BC$2+1,,,"Instances") &amp; ":" &amp; ADDRESS(260+3,BC$2+1))))</f>
        <v>0</v>
      </c>
      <c r="BD265">
        <f>IFERROR(SMALL(BC5:BC343,ROW()-ROW($BD$5)+1),"")</f>
        <v>0</v>
      </c>
      <c r="BF265">
        <f>IFERROR(SUM(BD5:BD265),"")</f>
        <v>0</v>
      </c>
      <c r="BG265" cm="1">
        <f t="array" ref="BG265">_xlfn.SWITCH(Charts!$B$3,"average", AVERAGE(INDIRECT(ADDRESS(260+3,BG$2+1,,,"Instances") &amp; ":" &amp; ADDRESS(260+3,BG$2+1))),"median", MEDIAN(INDIRECT(ADDRESS(260+3,BG$2+1,,,"Instances") &amp; ":" &amp; ADDRESS(260+3,BG$2+1))),"min", MIN(INDIRECT(ADDRESS(260+3,BG$2+1,,,"Instances") &amp; ":" &amp; ADDRESS(260+3,BG$2+1))),"max", MAX(INDIRECT(ADDRESS(260+3,BG$2+1,,,"Instances") &amp; ":" &amp; ADDRESS(260+3,BG$2+1))),"diff", MAX(INDIRECT(ADDRESS(260+3,BG$2+1,,,"Instances") &amp; ":" &amp; ADDRESS(260+3,BG$2+1)))-MIN(INDIRECT(ADDRESS(260+3,BG$2+1,,,"Instances") &amp; ":" &amp; ADDRESS(260+3,BG$2+1))))</f>
        <v>0</v>
      </c>
      <c r="BH265">
        <f>IFERROR(SMALL(BG5:BG343,ROW()-ROW($BH$5)+1),"")</f>
        <v>0</v>
      </c>
      <c r="BJ265">
        <f>IFERROR(SUM(BH5:BH265),"")</f>
        <v>0</v>
      </c>
      <c r="BK265" cm="1">
        <f t="array" ref="BK265">_xlfn.SWITCH(Charts!$B$3,"average", AVERAGE(INDIRECT(ADDRESS(260+3,BK$2+1,,,"Instances") &amp; ":" &amp; ADDRESS(260+3,BK$2+1))),"median", MEDIAN(INDIRECT(ADDRESS(260+3,BK$2+1,,,"Instances") &amp; ":" &amp; ADDRESS(260+3,BK$2+1))),"min", MIN(INDIRECT(ADDRESS(260+3,BK$2+1,,,"Instances") &amp; ":" &amp; ADDRESS(260+3,BK$2+1))),"max", MAX(INDIRECT(ADDRESS(260+3,BK$2+1,,,"Instances") &amp; ":" &amp; ADDRESS(260+3,BK$2+1))),"diff", MAX(INDIRECT(ADDRESS(260+3,BK$2+1,,,"Instances") &amp; ":" &amp; ADDRESS(260+3,BK$2+1)))-MIN(INDIRECT(ADDRESS(260+3,BK$2+1,,,"Instances") &amp; ":" &amp; ADDRESS(260+3,BK$2+1))))</f>
        <v>0</v>
      </c>
      <c r="BL265">
        <f>IFERROR(SMALL(BK5:BK343,ROW()-ROW($BL$5)+1),"")</f>
        <v>0</v>
      </c>
      <c r="BN265">
        <f>IFERROR(SUM(BL5:BL265),"")</f>
        <v>0</v>
      </c>
      <c r="BO265" cm="1">
        <f t="array" ref="BO265">_xlfn.SWITCH(Charts!$B$3,"average", AVERAGE(INDIRECT(ADDRESS(260+3,BO$2+1,,,"Instances") &amp; ":" &amp; ADDRESS(260+3,BO$2+1))),"median", MEDIAN(INDIRECT(ADDRESS(260+3,BO$2+1,,,"Instances") &amp; ":" &amp; ADDRESS(260+3,BO$2+1))),"min", MIN(INDIRECT(ADDRESS(260+3,BO$2+1,,,"Instances") &amp; ":" &amp; ADDRESS(260+3,BO$2+1))),"max", MAX(INDIRECT(ADDRESS(260+3,BO$2+1,,,"Instances") &amp; ":" &amp; ADDRESS(260+3,BO$2+1))),"diff", MAX(INDIRECT(ADDRESS(260+3,BO$2+1,,,"Instances") &amp; ":" &amp; ADDRESS(260+3,BO$2+1)))-MIN(INDIRECT(ADDRESS(260+3,BO$2+1,,,"Instances") &amp; ":" &amp; ADDRESS(260+3,BO$2+1))))</f>
        <v>0</v>
      </c>
      <c r="BP265">
        <f>IFERROR(SMALL(BO5:BO343,ROW()-ROW($BP$5)+1),"")</f>
        <v>0</v>
      </c>
      <c r="BR265">
        <f>IFERROR(SUM(BP5:BP265),"")</f>
        <v>0</v>
      </c>
      <c r="BU265">
        <f>IF(Charts!$B$3="none",E1967,IF(AM1967="",NA(),AM1967))</f>
        <v>0</v>
      </c>
      <c r="BV265">
        <f>IF(Charts!$B$3="none",F1967,IF(AN1967="",NA(),AN1967))</f>
        <v>0</v>
      </c>
      <c r="BW265">
        <f>IF(Charts!$B$3="none",G1967,IF(AO1967="",NA(),AO1967))</f>
        <v>0</v>
      </c>
      <c r="BX265">
        <f>IF(Charts!$B$3="none",H1967,IF(AP1967="",NA(),AP1967))</f>
        <v>0</v>
      </c>
      <c r="BY265">
        <f>IF(Charts!$B$3="none",I1967,IF(AQ1967="",NA(),AQ1967))</f>
        <v>0</v>
      </c>
      <c r="BZ265">
        <f>IF(Charts!$B$3="none",J1967,IF(AR1967="",NA(),AR1967))</f>
        <v>0</v>
      </c>
      <c r="CA265">
        <f>IF(Charts!$B$3="none",K1967,IF(AS1967="",NA(),AS1967))</f>
        <v>0</v>
      </c>
      <c r="CB265">
        <f>IF(Charts!$B$3="none",L1967,IF(AT1967="",NA(),AT1967))</f>
        <v>0</v>
      </c>
      <c r="CC265">
        <f>IF(Charts!$B$3="none",M1967,IF(AU1967="",NA(),AU1967))</f>
        <v>0</v>
      </c>
      <c r="CD265">
        <f>IF(Charts!$B$3="none",N1967,IF(AV1967="",NA(),AV1967))</f>
        <v>0</v>
      </c>
      <c r="CE265">
        <f>IF(Charts!$B$3="none",O1967,IF(AW1967="",NA(),AW1967))</f>
        <v>0</v>
      </c>
      <c r="CF265">
        <f>IF(Charts!$B$3="none",P1967,IF(AX1967="",NA(),AX1967))</f>
        <v>0</v>
      </c>
      <c r="CG265">
        <f>IF(Charts!$B$3="none",Q1967,IF(AY1967="",NA(),AY1967))</f>
        <v>0</v>
      </c>
      <c r="CH265">
        <f>IF(Charts!$B$3="none",R1967,IF(AZ1967="",NA(),AZ1967))</f>
        <v>0</v>
      </c>
      <c r="CI265">
        <f>IF(Charts!$B$3="none",S1967,IF(BA1967="",NA(),BA1967))</f>
        <v>0</v>
      </c>
      <c r="CJ265">
        <f>IF(Charts!$B$3="none",T1967,IF(BB1967="",NA(),BB1967))</f>
        <v>0</v>
      </c>
      <c r="CK265">
        <f>IF(Charts!$B$3="none",U1967,IF(BC1967="",NA(),BC1967))</f>
        <v>0</v>
      </c>
      <c r="CL265">
        <f>IF(Charts!$B$3="none",V1967,IF(BD1967="",NA(),BD1967))</f>
        <v>0</v>
      </c>
      <c r="CM265">
        <f>IF(Charts!$B$3="none",W1967,IF(BE1967="",NA(),BE1967))</f>
        <v>0</v>
      </c>
      <c r="CN265">
        <f>IF(Charts!$B$3="none",X1967,IF(BF1967="",NA(),BF1967))</f>
        <v>0</v>
      </c>
      <c r="CO265">
        <f>IF(Charts!$B$3="none",Y1967,IF(BG1967="",NA(),BG1967))</f>
        <v>0</v>
      </c>
      <c r="CP265">
        <f>IF(Charts!$B$3="none",Z1967,IF(BH1967="",NA(),BH1967))</f>
        <v>0</v>
      </c>
      <c r="CQ265">
        <f>IF(Charts!$B$3="none",AA1967,IF(BI1967="",NA(),BI1967))</f>
        <v>0</v>
      </c>
      <c r="CR265">
        <f>IF(Charts!$B$3="none",AB1967,IF(BJ1967="",NA(),BJ1967))</f>
        <v>0</v>
      </c>
      <c r="CS265">
        <f>IF(Charts!$B$3="none",AC1967,IF(BK1967="",NA(),BK1967))</f>
        <v>0</v>
      </c>
      <c r="CT265">
        <f>IF(Charts!$B$3="none",AD1967,IF(BL1967="",NA(),BL1967))</f>
        <v>0</v>
      </c>
      <c r="CU265">
        <f>IF(Charts!$B$3="none",AE1967,IF(BM1967="",NA(),BM1967))</f>
        <v>0</v>
      </c>
      <c r="CV265">
        <f>IF(Charts!$B$3="none",AF1967,IF(BN1967="",NA(),BN1967))</f>
        <v>0</v>
      </c>
      <c r="CW265">
        <f>IF(Charts!$B$3="none",AG1967,IF(BO1967="",NA(),BO1967))</f>
        <v>0</v>
      </c>
      <c r="CX265">
        <f>IF(Charts!$B$3="none",AH1967,IF(BP1967="",NA(),BP1967))</f>
        <v>0</v>
      </c>
      <c r="CY265">
        <f>IF(Charts!$B$3="none",AI1967,IF(BQ1967="",NA(),BQ1967))</f>
        <v>0</v>
      </c>
      <c r="CZ265">
        <f>IF(Charts!$B$3="none",AJ1967,IF(BR1967="",NA(),BR1967))</f>
        <v>0</v>
      </c>
    </row>
    <row r="266" spans="4:104">
      <c r="D266">
        <v>262</v>
      </c>
      <c r="E266">
        <f>IF(INDIRECT(ADDRESS($D266+2,E$2+1,,,"Instances"))="","",INDIRECT(ADDRESS($D266+2,E$2+1,,,"Instances")))</f>
        <v>0</v>
      </c>
      <c r="F266">
        <f>IFERROR(SMALL(E5:E343,ROW()-ROW($F$5)+1),"")</f>
        <v>0</v>
      </c>
      <c r="H266">
        <f>IFERROR(SUM(F5:F266),"")</f>
        <v>0</v>
      </c>
      <c r="I266">
        <f>IF(INDIRECT(ADDRESS($D266+2,I$2+1,,,"Instances"))="","",INDIRECT(ADDRESS($D266+2,I$2+1,,,"Instances")))</f>
        <v>0</v>
      </c>
      <c r="J266">
        <f>IFERROR(SMALL(I5:I343,ROW()-ROW($J$5)+1),"")</f>
        <v>0</v>
      </c>
      <c r="L266">
        <f>IFERROR(SUM(J5:J266),"")</f>
        <v>0</v>
      </c>
      <c r="M266">
        <f>IF(INDIRECT(ADDRESS($D266+2,M$2+1,,,"Instances"))="","",INDIRECT(ADDRESS($D266+2,M$2+1,,,"Instances")))</f>
        <v>0</v>
      </c>
      <c r="N266">
        <f>IFERROR(SMALL(M5:M343,ROW()-ROW($N$5)+1),"")</f>
        <v>0</v>
      </c>
      <c r="P266">
        <f>IFERROR(SUM(N5:N266),"")</f>
        <v>0</v>
      </c>
      <c r="Q266">
        <f>IF(INDIRECT(ADDRESS($D266+2,Q$2+1,,,"Instances"))="","",INDIRECT(ADDRESS($D266+2,Q$2+1,,,"Instances")))</f>
        <v>0</v>
      </c>
      <c r="R266">
        <f>IFERROR(SMALL(Q5:Q343,ROW()-ROW($R$5)+1),"")</f>
        <v>0</v>
      </c>
      <c r="T266">
        <f>IFERROR(SUM(R5:R266),"")</f>
        <v>0</v>
      </c>
      <c r="U266">
        <f>IF(INDIRECT(ADDRESS($D266+2,U$2+1,,,"Instances"))="","",INDIRECT(ADDRESS($D266+2,U$2+1,,,"Instances")))</f>
        <v>0</v>
      </c>
      <c r="V266">
        <f>IFERROR(SMALL(U5:U343,ROW()-ROW($V$5)+1),"")</f>
        <v>0</v>
      </c>
      <c r="X266">
        <f>IFERROR(SUM(V5:V266),"")</f>
        <v>0</v>
      </c>
      <c r="Y266">
        <f>IF(INDIRECT(ADDRESS($D266+2,Y$2+1,,,"Instances"))="","",INDIRECT(ADDRESS($D266+2,Y$2+1,,,"Instances")))</f>
        <v>0</v>
      </c>
      <c r="Z266">
        <f>IFERROR(SMALL(Y5:Y343,ROW()-ROW($Z$5)+1),"")</f>
        <v>0</v>
      </c>
      <c r="AB266">
        <f>IFERROR(SUM(Z5:Z266),"")</f>
        <v>0</v>
      </c>
      <c r="AC266">
        <f>IF(INDIRECT(ADDRESS($D266+2,AC$2+1,,,"Instances"))="","",INDIRECT(ADDRESS($D266+2,AC$2+1,,,"Instances")))</f>
        <v>0</v>
      </c>
      <c r="AD266">
        <f>IFERROR(SMALL(AC5:AC343,ROW()-ROW($AD$5)+1),"")</f>
        <v>0</v>
      </c>
      <c r="AF266">
        <f>IFERROR(SUM(AD5:AD266),"")</f>
        <v>0</v>
      </c>
      <c r="AG266">
        <f>IF(INDIRECT(ADDRESS($D266+2,AG$2+1,,,"Instances"))="","",INDIRECT(ADDRESS($D266+2,AG$2+1,,,"Instances")))</f>
        <v>0</v>
      </c>
      <c r="AH266">
        <f>IFERROR(SMALL(AG5:AG343,ROW()-ROW($AH$5)+1),"")</f>
        <v>0</v>
      </c>
      <c r="AJ266">
        <f>IFERROR(SUM(AH5:AH266),"")</f>
        <v>0</v>
      </c>
      <c r="AL266">
        <v>262</v>
      </c>
      <c r="AM266" cm="1">
        <f t="array" ref="AM266">_xlfn.SWITCH(Charts!$B$3,"average", AVERAGE(INDIRECT(ADDRESS(261+3,AM$2+1,,,"Instances") &amp; ":" &amp; ADDRESS(261+3,AM$2+1))),"median", MEDIAN(INDIRECT(ADDRESS(261+3,AM$2+1,,,"Instances") &amp; ":" &amp; ADDRESS(261+3,AM$2+1))),"min", MIN(INDIRECT(ADDRESS(261+3,AM$2+1,,,"Instances") &amp; ":" &amp; ADDRESS(261+3,AM$2+1))),"max", MAX(INDIRECT(ADDRESS(261+3,AM$2+1,,,"Instances") &amp; ":" &amp; ADDRESS(261+3,AM$2+1))),"diff", MAX(INDIRECT(ADDRESS(261+3,AM$2+1,,,"Instances") &amp; ":" &amp; ADDRESS(261+3,AM$2+1)))-MIN(INDIRECT(ADDRESS(261+3,AM$2+1,,,"Instances") &amp; ":" &amp; ADDRESS(261+3,AM$2+1))))</f>
        <v>0</v>
      </c>
      <c r="AN266">
        <f>IFERROR(SMALL(AM5:AM343,ROW()-ROW($AN$5)+1),"")</f>
        <v>0</v>
      </c>
      <c r="AP266">
        <f>IFERROR(SUM(AN5:AN266),"")</f>
        <v>0</v>
      </c>
      <c r="AQ266" cm="1">
        <f t="array" ref="AQ266">_xlfn.SWITCH(Charts!$B$3,"average", AVERAGE(INDIRECT(ADDRESS(261+3,AQ$2+1,,,"Instances") &amp; ":" &amp; ADDRESS(261+3,AQ$2+1))),"median", MEDIAN(INDIRECT(ADDRESS(261+3,AQ$2+1,,,"Instances") &amp; ":" &amp; ADDRESS(261+3,AQ$2+1))),"min", MIN(INDIRECT(ADDRESS(261+3,AQ$2+1,,,"Instances") &amp; ":" &amp; ADDRESS(261+3,AQ$2+1))),"max", MAX(INDIRECT(ADDRESS(261+3,AQ$2+1,,,"Instances") &amp; ":" &amp; ADDRESS(261+3,AQ$2+1))),"diff", MAX(INDIRECT(ADDRESS(261+3,AQ$2+1,,,"Instances") &amp; ":" &amp; ADDRESS(261+3,AQ$2+1)))-MIN(INDIRECT(ADDRESS(261+3,AQ$2+1,,,"Instances") &amp; ":" &amp; ADDRESS(261+3,AQ$2+1))))</f>
        <v>0</v>
      </c>
      <c r="AR266">
        <f>IFERROR(SMALL(AQ5:AQ343,ROW()-ROW($AR$5)+1),"")</f>
        <v>0</v>
      </c>
      <c r="AT266">
        <f>IFERROR(SUM(AR5:AR266),"")</f>
        <v>0</v>
      </c>
      <c r="AU266" cm="1">
        <f t="array" ref="AU266">_xlfn.SWITCH(Charts!$B$3,"average", AVERAGE(INDIRECT(ADDRESS(261+3,AU$2+1,,,"Instances") &amp; ":" &amp; ADDRESS(261+3,AU$2+1))),"median", MEDIAN(INDIRECT(ADDRESS(261+3,AU$2+1,,,"Instances") &amp; ":" &amp; ADDRESS(261+3,AU$2+1))),"min", MIN(INDIRECT(ADDRESS(261+3,AU$2+1,,,"Instances") &amp; ":" &amp; ADDRESS(261+3,AU$2+1))),"max", MAX(INDIRECT(ADDRESS(261+3,AU$2+1,,,"Instances") &amp; ":" &amp; ADDRESS(261+3,AU$2+1))),"diff", MAX(INDIRECT(ADDRESS(261+3,AU$2+1,,,"Instances") &amp; ":" &amp; ADDRESS(261+3,AU$2+1)))-MIN(INDIRECT(ADDRESS(261+3,AU$2+1,,,"Instances") &amp; ":" &amp; ADDRESS(261+3,AU$2+1))))</f>
        <v>0</v>
      </c>
      <c r="AV266">
        <f>IFERROR(SMALL(AU5:AU343,ROW()-ROW($AV$5)+1),"")</f>
        <v>0</v>
      </c>
      <c r="AX266">
        <f>IFERROR(SUM(AV5:AV266),"")</f>
        <v>0</v>
      </c>
      <c r="AY266" cm="1">
        <f t="array" ref="AY266">_xlfn.SWITCH(Charts!$B$3,"average", AVERAGE(INDIRECT(ADDRESS(261+3,AY$2+1,,,"Instances") &amp; ":" &amp; ADDRESS(261+3,AY$2+1))),"median", MEDIAN(INDIRECT(ADDRESS(261+3,AY$2+1,,,"Instances") &amp; ":" &amp; ADDRESS(261+3,AY$2+1))),"min", MIN(INDIRECT(ADDRESS(261+3,AY$2+1,,,"Instances") &amp; ":" &amp; ADDRESS(261+3,AY$2+1))),"max", MAX(INDIRECT(ADDRESS(261+3,AY$2+1,,,"Instances") &amp; ":" &amp; ADDRESS(261+3,AY$2+1))),"diff", MAX(INDIRECT(ADDRESS(261+3,AY$2+1,,,"Instances") &amp; ":" &amp; ADDRESS(261+3,AY$2+1)))-MIN(INDIRECT(ADDRESS(261+3,AY$2+1,,,"Instances") &amp; ":" &amp; ADDRESS(261+3,AY$2+1))))</f>
        <v>0</v>
      </c>
      <c r="AZ266">
        <f>IFERROR(SMALL(AY5:AY343,ROW()-ROW($AZ$5)+1),"")</f>
        <v>0</v>
      </c>
      <c r="BB266">
        <f>IFERROR(SUM(AZ5:AZ266),"")</f>
        <v>0</v>
      </c>
      <c r="BC266" cm="1">
        <f t="array" ref="BC266">_xlfn.SWITCH(Charts!$B$3,"average", AVERAGE(INDIRECT(ADDRESS(261+3,BC$2+1,,,"Instances") &amp; ":" &amp; ADDRESS(261+3,BC$2+1))),"median", MEDIAN(INDIRECT(ADDRESS(261+3,BC$2+1,,,"Instances") &amp; ":" &amp; ADDRESS(261+3,BC$2+1))),"min", MIN(INDIRECT(ADDRESS(261+3,BC$2+1,,,"Instances") &amp; ":" &amp; ADDRESS(261+3,BC$2+1))),"max", MAX(INDIRECT(ADDRESS(261+3,BC$2+1,,,"Instances") &amp; ":" &amp; ADDRESS(261+3,BC$2+1))),"diff", MAX(INDIRECT(ADDRESS(261+3,BC$2+1,,,"Instances") &amp; ":" &amp; ADDRESS(261+3,BC$2+1)))-MIN(INDIRECT(ADDRESS(261+3,BC$2+1,,,"Instances") &amp; ":" &amp; ADDRESS(261+3,BC$2+1))))</f>
        <v>0</v>
      </c>
      <c r="BD266">
        <f>IFERROR(SMALL(BC5:BC343,ROW()-ROW($BD$5)+1),"")</f>
        <v>0</v>
      </c>
      <c r="BF266">
        <f>IFERROR(SUM(BD5:BD266),"")</f>
        <v>0</v>
      </c>
      <c r="BG266" cm="1">
        <f t="array" ref="BG266">_xlfn.SWITCH(Charts!$B$3,"average", AVERAGE(INDIRECT(ADDRESS(261+3,BG$2+1,,,"Instances") &amp; ":" &amp; ADDRESS(261+3,BG$2+1))),"median", MEDIAN(INDIRECT(ADDRESS(261+3,BG$2+1,,,"Instances") &amp; ":" &amp; ADDRESS(261+3,BG$2+1))),"min", MIN(INDIRECT(ADDRESS(261+3,BG$2+1,,,"Instances") &amp; ":" &amp; ADDRESS(261+3,BG$2+1))),"max", MAX(INDIRECT(ADDRESS(261+3,BG$2+1,,,"Instances") &amp; ":" &amp; ADDRESS(261+3,BG$2+1))),"diff", MAX(INDIRECT(ADDRESS(261+3,BG$2+1,,,"Instances") &amp; ":" &amp; ADDRESS(261+3,BG$2+1)))-MIN(INDIRECT(ADDRESS(261+3,BG$2+1,,,"Instances") &amp; ":" &amp; ADDRESS(261+3,BG$2+1))))</f>
        <v>0</v>
      </c>
      <c r="BH266">
        <f>IFERROR(SMALL(BG5:BG343,ROW()-ROW($BH$5)+1),"")</f>
        <v>0</v>
      </c>
      <c r="BJ266">
        <f>IFERROR(SUM(BH5:BH266),"")</f>
        <v>0</v>
      </c>
      <c r="BK266" cm="1">
        <f t="array" ref="BK266">_xlfn.SWITCH(Charts!$B$3,"average", AVERAGE(INDIRECT(ADDRESS(261+3,BK$2+1,,,"Instances") &amp; ":" &amp; ADDRESS(261+3,BK$2+1))),"median", MEDIAN(INDIRECT(ADDRESS(261+3,BK$2+1,,,"Instances") &amp; ":" &amp; ADDRESS(261+3,BK$2+1))),"min", MIN(INDIRECT(ADDRESS(261+3,BK$2+1,,,"Instances") &amp; ":" &amp; ADDRESS(261+3,BK$2+1))),"max", MAX(INDIRECT(ADDRESS(261+3,BK$2+1,,,"Instances") &amp; ":" &amp; ADDRESS(261+3,BK$2+1))),"diff", MAX(INDIRECT(ADDRESS(261+3,BK$2+1,,,"Instances") &amp; ":" &amp; ADDRESS(261+3,BK$2+1)))-MIN(INDIRECT(ADDRESS(261+3,BK$2+1,,,"Instances") &amp; ":" &amp; ADDRESS(261+3,BK$2+1))))</f>
        <v>0</v>
      </c>
      <c r="BL266">
        <f>IFERROR(SMALL(BK5:BK343,ROW()-ROW($BL$5)+1),"")</f>
        <v>0</v>
      </c>
      <c r="BN266">
        <f>IFERROR(SUM(BL5:BL266),"")</f>
        <v>0</v>
      </c>
      <c r="BO266" cm="1">
        <f t="array" ref="BO266">_xlfn.SWITCH(Charts!$B$3,"average", AVERAGE(INDIRECT(ADDRESS(261+3,BO$2+1,,,"Instances") &amp; ":" &amp; ADDRESS(261+3,BO$2+1))),"median", MEDIAN(INDIRECT(ADDRESS(261+3,BO$2+1,,,"Instances") &amp; ":" &amp; ADDRESS(261+3,BO$2+1))),"min", MIN(INDIRECT(ADDRESS(261+3,BO$2+1,,,"Instances") &amp; ":" &amp; ADDRESS(261+3,BO$2+1))),"max", MAX(INDIRECT(ADDRESS(261+3,BO$2+1,,,"Instances") &amp; ":" &amp; ADDRESS(261+3,BO$2+1))),"diff", MAX(INDIRECT(ADDRESS(261+3,BO$2+1,,,"Instances") &amp; ":" &amp; ADDRESS(261+3,BO$2+1)))-MIN(INDIRECT(ADDRESS(261+3,BO$2+1,,,"Instances") &amp; ":" &amp; ADDRESS(261+3,BO$2+1))))</f>
        <v>0</v>
      </c>
      <c r="BP266">
        <f>IFERROR(SMALL(BO5:BO343,ROW()-ROW($BP$5)+1),"")</f>
        <v>0</v>
      </c>
      <c r="BR266">
        <f>IFERROR(SUM(BP5:BP266),"")</f>
        <v>0</v>
      </c>
      <c r="BU266">
        <f>IF(Charts!$B$3="none",E1968,IF(AM1968="",NA(),AM1968))</f>
        <v>0</v>
      </c>
      <c r="BV266">
        <f>IF(Charts!$B$3="none",F1968,IF(AN1968="",NA(),AN1968))</f>
        <v>0</v>
      </c>
      <c r="BW266">
        <f>IF(Charts!$B$3="none",G1968,IF(AO1968="",NA(),AO1968))</f>
        <v>0</v>
      </c>
      <c r="BX266">
        <f>IF(Charts!$B$3="none",H1968,IF(AP1968="",NA(),AP1968))</f>
        <v>0</v>
      </c>
      <c r="BY266">
        <f>IF(Charts!$B$3="none",I1968,IF(AQ1968="",NA(),AQ1968))</f>
        <v>0</v>
      </c>
      <c r="BZ266">
        <f>IF(Charts!$B$3="none",J1968,IF(AR1968="",NA(),AR1968))</f>
        <v>0</v>
      </c>
      <c r="CA266">
        <f>IF(Charts!$B$3="none",K1968,IF(AS1968="",NA(),AS1968))</f>
        <v>0</v>
      </c>
      <c r="CB266">
        <f>IF(Charts!$B$3="none",L1968,IF(AT1968="",NA(),AT1968))</f>
        <v>0</v>
      </c>
      <c r="CC266">
        <f>IF(Charts!$B$3="none",M1968,IF(AU1968="",NA(),AU1968))</f>
        <v>0</v>
      </c>
      <c r="CD266">
        <f>IF(Charts!$B$3="none",N1968,IF(AV1968="",NA(),AV1968))</f>
        <v>0</v>
      </c>
      <c r="CE266">
        <f>IF(Charts!$B$3="none",O1968,IF(AW1968="",NA(),AW1968))</f>
        <v>0</v>
      </c>
      <c r="CF266">
        <f>IF(Charts!$B$3="none",P1968,IF(AX1968="",NA(),AX1968))</f>
        <v>0</v>
      </c>
      <c r="CG266">
        <f>IF(Charts!$B$3="none",Q1968,IF(AY1968="",NA(),AY1968))</f>
        <v>0</v>
      </c>
      <c r="CH266">
        <f>IF(Charts!$B$3="none",R1968,IF(AZ1968="",NA(),AZ1968))</f>
        <v>0</v>
      </c>
      <c r="CI266">
        <f>IF(Charts!$B$3="none",S1968,IF(BA1968="",NA(),BA1968))</f>
        <v>0</v>
      </c>
      <c r="CJ266">
        <f>IF(Charts!$B$3="none",T1968,IF(BB1968="",NA(),BB1968))</f>
        <v>0</v>
      </c>
      <c r="CK266">
        <f>IF(Charts!$B$3="none",U1968,IF(BC1968="",NA(),BC1968))</f>
        <v>0</v>
      </c>
      <c r="CL266">
        <f>IF(Charts!$B$3="none",V1968,IF(BD1968="",NA(),BD1968))</f>
        <v>0</v>
      </c>
      <c r="CM266">
        <f>IF(Charts!$B$3="none",W1968,IF(BE1968="",NA(),BE1968))</f>
        <v>0</v>
      </c>
      <c r="CN266">
        <f>IF(Charts!$B$3="none",X1968,IF(BF1968="",NA(),BF1968))</f>
        <v>0</v>
      </c>
      <c r="CO266">
        <f>IF(Charts!$B$3="none",Y1968,IF(BG1968="",NA(),BG1968))</f>
        <v>0</v>
      </c>
      <c r="CP266">
        <f>IF(Charts!$B$3="none",Z1968,IF(BH1968="",NA(),BH1968))</f>
        <v>0</v>
      </c>
      <c r="CQ266">
        <f>IF(Charts!$B$3="none",AA1968,IF(BI1968="",NA(),BI1968))</f>
        <v>0</v>
      </c>
      <c r="CR266">
        <f>IF(Charts!$B$3="none",AB1968,IF(BJ1968="",NA(),BJ1968))</f>
        <v>0</v>
      </c>
      <c r="CS266">
        <f>IF(Charts!$B$3="none",AC1968,IF(BK1968="",NA(),BK1968))</f>
        <v>0</v>
      </c>
      <c r="CT266">
        <f>IF(Charts!$B$3="none",AD1968,IF(BL1968="",NA(),BL1968))</f>
        <v>0</v>
      </c>
      <c r="CU266">
        <f>IF(Charts!$B$3="none",AE1968,IF(BM1968="",NA(),BM1968))</f>
        <v>0</v>
      </c>
      <c r="CV266">
        <f>IF(Charts!$B$3="none",AF1968,IF(BN1968="",NA(),BN1968))</f>
        <v>0</v>
      </c>
      <c r="CW266">
        <f>IF(Charts!$B$3="none",AG1968,IF(BO1968="",NA(),BO1968))</f>
        <v>0</v>
      </c>
      <c r="CX266">
        <f>IF(Charts!$B$3="none",AH1968,IF(BP1968="",NA(),BP1968))</f>
        <v>0</v>
      </c>
      <c r="CY266">
        <f>IF(Charts!$B$3="none",AI1968,IF(BQ1968="",NA(),BQ1968))</f>
        <v>0</v>
      </c>
      <c r="CZ266">
        <f>IF(Charts!$B$3="none",AJ1968,IF(BR1968="",NA(),BR1968))</f>
        <v>0</v>
      </c>
    </row>
    <row r="267" spans="4:104">
      <c r="D267">
        <v>263</v>
      </c>
      <c r="E267">
        <f>IF(INDIRECT(ADDRESS($D267+2,E$2+1,,,"Instances"))="","",INDIRECT(ADDRESS($D267+2,E$2+1,,,"Instances")))</f>
        <v>0</v>
      </c>
      <c r="F267">
        <f>IFERROR(SMALL(E5:E343,ROW()-ROW($F$5)+1),"")</f>
        <v>0</v>
      </c>
      <c r="H267">
        <f>IFERROR(SUM(F5:F267),"")</f>
        <v>0</v>
      </c>
      <c r="I267">
        <f>IF(INDIRECT(ADDRESS($D267+2,I$2+1,,,"Instances"))="","",INDIRECT(ADDRESS($D267+2,I$2+1,,,"Instances")))</f>
        <v>0</v>
      </c>
      <c r="J267">
        <f>IFERROR(SMALL(I5:I343,ROW()-ROW($J$5)+1),"")</f>
        <v>0</v>
      </c>
      <c r="L267">
        <f>IFERROR(SUM(J5:J267),"")</f>
        <v>0</v>
      </c>
      <c r="M267">
        <f>IF(INDIRECT(ADDRESS($D267+2,M$2+1,,,"Instances"))="","",INDIRECT(ADDRESS($D267+2,M$2+1,,,"Instances")))</f>
        <v>0</v>
      </c>
      <c r="N267">
        <f>IFERROR(SMALL(M5:M343,ROW()-ROW($N$5)+1),"")</f>
        <v>0</v>
      </c>
      <c r="P267">
        <f>IFERROR(SUM(N5:N267),"")</f>
        <v>0</v>
      </c>
      <c r="Q267">
        <f>IF(INDIRECT(ADDRESS($D267+2,Q$2+1,,,"Instances"))="","",INDIRECT(ADDRESS($D267+2,Q$2+1,,,"Instances")))</f>
        <v>0</v>
      </c>
      <c r="R267">
        <f>IFERROR(SMALL(Q5:Q343,ROW()-ROW($R$5)+1),"")</f>
        <v>0</v>
      </c>
      <c r="T267">
        <f>IFERROR(SUM(R5:R267),"")</f>
        <v>0</v>
      </c>
      <c r="U267">
        <f>IF(INDIRECT(ADDRESS($D267+2,U$2+1,,,"Instances"))="","",INDIRECT(ADDRESS($D267+2,U$2+1,,,"Instances")))</f>
        <v>0</v>
      </c>
      <c r="V267">
        <f>IFERROR(SMALL(U5:U343,ROW()-ROW($V$5)+1),"")</f>
        <v>0</v>
      </c>
      <c r="X267">
        <f>IFERROR(SUM(V5:V267),"")</f>
        <v>0</v>
      </c>
      <c r="Y267">
        <f>IF(INDIRECT(ADDRESS($D267+2,Y$2+1,,,"Instances"))="","",INDIRECT(ADDRESS($D267+2,Y$2+1,,,"Instances")))</f>
        <v>0</v>
      </c>
      <c r="Z267">
        <f>IFERROR(SMALL(Y5:Y343,ROW()-ROW($Z$5)+1),"")</f>
        <v>0</v>
      </c>
      <c r="AB267">
        <f>IFERROR(SUM(Z5:Z267),"")</f>
        <v>0</v>
      </c>
      <c r="AC267">
        <f>IF(INDIRECT(ADDRESS($D267+2,AC$2+1,,,"Instances"))="","",INDIRECT(ADDRESS($D267+2,AC$2+1,,,"Instances")))</f>
        <v>0</v>
      </c>
      <c r="AD267">
        <f>IFERROR(SMALL(AC5:AC343,ROW()-ROW($AD$5)+1),"")</f>
        <v>0</v>
      </c>
      <c r="AF267">
        <f>IFERROR(SUM(AD5:AD267),"")</f>
        <v>0</v>
      </c>
      <c r="AG267">
        <f>IF(INDIRECT(ADDRESS($D267+2,AG$2+1,,,"Instances"))="","",INDIRECT(ADDRESS($D267+2,AG$2+1,,,"Instances")))</f>
        <v>0</v>
      </c>
      <c r="AH267">
        <f>IFERROR(SMALL(AG5:AG343,ROW()-ROW($AH$5)+1),"")</f>
        <v>0</v>
      </c>
      <c r="AJ267">
        <f>IFERROR(SUM(AH5:AH267),"")</f>
        <v>0</v>
      </c>
      <c r="AL267">
        <v>263</v>
      </c>
      <c r="AM267" cm="1">
        <f t="array" ref="AM267">_xlfn.SWITCH(Charts!$B$3,"average", AVERAGE(INDIRECT(ADDRESS(262+3,AM$2+1,,,"Instances") &amp; ":" &amp; ADDRESS(262+3,AM$2+1))),"median", MEDIAN(INDIRECT(ADDRESS(262+3,AM$2+1,,,"Instances") &amp; ":" &amp; ADDRESS(262+3,AM$2+1))),"min", MIN(INDIRECT(ADDRESS(262+3,AM$2+1,,,"Instances") &amp; ":" &amp; ADDRESS(262+3,AM$2+1))),"max", MAX(INDIRECT(ADDRESS(262+3,AM$2+1,,,"Instances") &amp; ":" &amp; ADDRESS(262+3,AM$2+1))),"diff", MAX(INDIRECT(ADDRESS(262+3,AM$2+1,,,"Instances") &amp; ":" &amp; ADDRESS(262+3,AM$2+1)))-MIN(INDIRECT(ADDRESS(262+3,AM$2+1,,,"Instances") &amp; ":" &amp; ADDRESS(262+3,AM$2+1))))</f>
        <v>0</v>
      </c>
      <c r="AN267">
        <f>IFERROR(SMALL(AM5:AM343,ROW()-ROW($AN$5)+1),"")</f>
        <v>0</v>
      </c>
      <c r="AP267">
        <f>IFERROR(SUM(AN5:AN267),"")</f>
        <v>0</v>
      </c>
      <c r="AQ267" cm="1">
        <f t="array" ref="AQ267">_xlfn.SWITCH(Charts!$B$3,"average", AVERAGE(INDIRECT(ADDRESS(262+3,AQ$2+1,,,"Instances") &amp; ":" &amp; ADDRESS(262+3,AQ$2+1))),"median", MEDIAN(INDIRECT(ADDRESS(262+3,AQ$2+1,,,"Instances") &amp; ":" &amp; ADDRESS(262+3,AQ$2+1))),"min", MIN(INDIRECT(ADDRESS(262+3,AQ$2+1,,,"Instances") &amp; ":" &amp; ADDRESS(262+3,AQ$2+1))),"max", MAX(INDIRECT(ADDRESS(262+3,AQ$2+1,,,"Instances") &amp; ":" &amp; ADDRESS(262+3,AQ$2+1))),"diff", MAX(INDIRECT(ADDRESS(262+3,AQ$2+1,,,"Instances") &amp; ":" &amp; ADDRESS(262+3,AQ$2+1)))-MIN(INDIRECT(ADDRESS(262+3,AQ$2+1,,,"Instances") &amp; ":" &amp; ADDRESS(262+3,AQ$2+1))))</f>
        <v>0</v>
      </c>
      <c r="AR267">
        <f>IFERROR(SMALL(AQ5:AQ343,ROW()-ROW($AR$5)+1),"")</f>
        <v>0</v>
      </c>
      <c r="AT267">
        <f>IFERROR(SUM(AR5:AR267),"")</f>
        <v>0</v>
      </c>
      <c r="AU267" cm="1">
        <f t="array" ref="AU267">_xlfn.SWITCH(Charts!$B$3,"average", AVERAGE(INDIRECT(ADDRESS(262+3,AU$2+1,,,"Instances") &amp; ":" &amp; ADDRESS(262+3,AU$2+1))),"median", MEDIAN(INDIRECT(ADDRESS(262+3,AU$2+1,,,"Instances") &amp; ":" &amp; ADDRESS(262+3,AU$2+1))),"min", MIN(INDIRECT(ADDRESS(262+3,AU$2+1,,,"Instances") &amp; ":" &amp; ADDRESS(262+3,AU$2+1))),"max", MAX(INDIRECT(ADDRESS(262+3,AU$2+1,,,"Instances") &amp; ":" &amp; ADDRESS(262+3,AU$2+1))),"diff", MAX(INDIRECT(ADDRESS(262+3,AU$2+1,,,"Instances") &amp; ":" &amp; ADDRESS(262+3,AU$2+1)))-MIN(INDIRECT(ADDRESS(262+3,AU$2+1,,,"Instances") &amp; ":" &amp; ADDRESS(262+3,AU$2+1))))</f>
        <v>0</v>
      </c>
      <c r="AV267">
        <f>IFERROR(SMALL(AU5:AU343,ROW()-ROW($AV$5)+1),"")</f>
        <v>0</v>
      </c>
      <c r="AX267">
        <f>IFERROR(SUM(AV5:AV267),"")</f>
        <v>0</v>
      </c>
      <c r="AY267" cm="1">
        <f t="array" ref="AY267">_xlfn.SWITCH(Charts!$B$3,"average", AVERAGE(INDIRECT(ADDRESS(262+3,AY$2+1,,,"Instances") &amp; ":" &amp; ADDRESS(262+3,AY$2+1))),"median", MEDIAN(INDIRECT(ADDRESS(262+3,AY$2+1,,,"Instances") &amp; ":" &amp; ADDRESS(262+3,AY$2+1))),"min", MIN(INDIRECT(ADDRESS(262+3,AY$2+1,,,"Instances") &amp; ":" &amp; ADDRESS(262+3,AY$2+1))),"max", MAX(INDIRECT(ADDRESS(262+3,AY$2+1,,,"Instances") &amp; ":" &amp; ADDRESS(262+3,AY$2+1))),"diff", MAX(INDIRECT(ADDRESS(262+3,AY$2+1,,,"Instances") &amp; ":" &amp; ADDRESS(262+3,AY$2+1)))-MIN(INDIRECT(ADDRESS(262+3,AY$2+1,,,"Instances") &amp; ":" &amp; ADDRESS(262+3,AY$2+1))))</f>
        <v>0</v>
      </c>
      <c r="AZ267">
        <f>IFERROR(SMALL(AY5:AY343,ROW()-ROW($AZ$5)+1),"")</f>
        <v>0</v>
      </c>
      <c r="BB267">
        <f>IFERROR(SUM(AZ5:AZ267),"")</f>
        <v>0</v>
      </c>
      <c r="BC267" cm="1">
        <f t="array" ref="BC267">_xlfn.SWITCH(Charts!$B$3,"average", AVERAGE(INDIRECT(ADDRESS(262+3,BC$2+1,,,"Instances") &amp; ":" &amp; ADDRESS(262+3,BC$2+1))),"median", MEDIAN(INDIRECT(ADDRESS(262+3,BC$2+1,,,"Instances") &amp; ":" &amp; ADDRESS(262+3,BC$2+1))),"min", MIN(INDIRECT(ADDRESS(262+3,BC$2+1,,,"Instances") &amp; ":" &amp; ADDRESS(262+3,BC$2+1))),"max", MAX(INDIRECT(ADDRESS(262+3,BC$2+1,,,"Instances") &amp; ":" &amp; ADDRESS(262+3,BC$2+1))),"diff", MAX(INDIRECT(ADDRESS(262+3,BC$2+1,,,"Instances") &amp; ":" &amp; ADDRESS(262+3,BC$2+1)))-MIN(INDIRECT(ADDRESS(262+3,BC$2+1,,,"Instances") &amp; ":" &amp; ADDRESS(262+3,BC$2+1))))</f>
        <v>0</v>
      </c>
      <c r="BD267">
        <f>IFERROR(SMALL(BC5:BC343,ROW()-ROW($BD$5)+1),"")</f>
        <v>0</v>
      </c>
      <c r="BF267">
        <f>IFERROR(SUM(BD5:BD267),"")</f>
        <v>0</v>
      </c>
      <c r="BG267" cm="1">
        <f t="array" ref="BG267">_xlfn.SWITCH(Charts!$B$3,"average", AVERAGE(INDIRECT(ADDRESS(262+3,BG$2+1,,,"Instances") &amp; ":" &amp; ADDRESS(262+3,BG$2+1))),"median", MEDIAN(INDIRECT(ADDRESS(262+3,BG$2+1,,,"Instances") &amp; ":" &amp; ADDRESS(262+3,BG$2+1))),"min", MIN(INDIRECT(ADDRESS(262+3,BG$2+1,,,"Instances") &amp; ":" &amp; ADDRESS(262+3,BG$2+1))),"max", MAX(INDIRECT(ADDRESS(262+3,BG$2+1,,,"Instances") &amp; ":" &amp; ADDRESS(262+3,BG$2+1))),"diff", MAX(INDIRECT(ADDRESS(262+3,BG$2+1,,,"Instances") &amp; ":" &amp; ADDRESS(262+3,BG$2+1)))-MIN(INDIRECT(ADDRESS(262+3,BG$2+1,,,"Instances") &amp; ":" &amp; ADDRESS(262+3,BG$2+1))))</f>
        <v>0</v>
      </c>
      <c r="BH267">
        <f>IFERROR(SMALL(BG5:BG343,ROW()-ROW($BH$5)+1),"")</f>
        <v>0</v>
      </c>
      <c r="BJ267">
        <f>IFERROR(SUM(BH5:BH267),"")</f>
        <v>0</v>
      </c>
      <c r="BK267" cm="1">
        <f t="array" ref="BK267">_xlfn.SWITCH(Charts!$B$3,"average", AVERAGE(INDIRECT(ADDRESS(262+3,BK$2+1,,,"Instances") &amp; ":" &amp; ADDRESS(262+3,BK$2+1))),"median", MEDIAN(INDIRECT(ADDRESS(262+3,BK$2+1,,,"Instances") &amp; ":" &amp; ADDRESS(262+3,BK$2+1))),"min", MIN(INDIRECT(ADDRESS(262+3,BK$2+1,,,"Instances") &amp; ":" &amp; ADDRESS(262+3,BK$2+1))),"max", MAX(INDIRECT(ADDRESS(262+3,BK$2+1,,,"Instances") &amp; ":" &amp; ADDRESS(262+3,BK$2+1))),"diff", MAX(INDIRECT(ADDRESS(262+3,BK$2+1,,,"Instances") &amp; ":" &amp; ADDRESS(262+3,BK$2+1)))-MIN(INDIRECT(ADDRESS(262+3,BK$2+1,,,"Instances") &amp; ":" &amp; ADDRESS(262+3,BK$2+1))))</f>
        <v>0</v>
      </c>
      <c r="BL267">
        <f>IFERROR(SMALL(BK5:BK343,ROW()-ROW($BL$5)+1),"")</f>
        <v>0</v>
      </c>
      <c r="BN267">
        <f>IFERROR(SUM(BL5:BL267),"")</f>
        <v>0</v>
      </c>
      <c r="BO267" cm="1">
        <f t="array" ref="BO267">_xlfn.SWITCH(Charts!$B$3,"average", AVERAGE(INDIRECT(ADDRESS(262+3,BO$2+1,,,"Instances") &amp; ":" &amp; ADDRESS(262+3,BO$2+1))),"median", MEDIAN(INDIRECT(ADDRESS(262+3,BO$2+1,,,"Instances") &amp; ":" &amp; ADDRESS(262+3,BO$2+1))),"min", MIN(INDIRECT(ADDRESS(262+3,BO$2+1,,,"Instances") &amp; ":" &amp; ADDRESS(262+3,BO$2+1))),"max", MAX(INDIRECT(ADDRESS(262+3,BO$2+1,,,"Instances") &amp; ":" &amp; ADDRESS(262+3,BO$2+1))),"diff", MAX(INDIRECT(ADDRESS(262+3,BO$2+1,,,"Instances") &amp; ":" &amp; ADDRESS(262+3,BO$2+1)))-MIN(INDIRECT(ADDRESS(262+3,BO$2+1,,,"Instances") &amp; ":" &amp; ADDRESS(262+3,BO$2+1))))</f>
        <v>0</v>
      </c>
      <c r="BP267">
        <f>IFERROR(SMALL(BO5:BO343,ROW()-ROW($BP$5)+1),"")</f>
        <v>0</v>
      </c>
      <c r="BR267">
        <f>IFERROR(SUM(BP5:BP267),"")</f>
        <v>0</v>
      </c>
      <c r="BU267">
        <f>IF(Charts!$B$3="none",E1969,IF(AM1969="",NA(),AM1969))</f>
        <v>0</v>
      </c>
      <c r="BV267">
        <f>IF(Charts!$B$3="none",F1969,IF(AN1969="",NA(),AN1969))</f>
        <v>0</v>
      </c>
      <c r="BW267">
        <f>IF(Charts!$B$3="none",G1969,IF(AO1969="",NA(),AO1969))</f>
        <v>0</v>
      </c>
      <c r="BX267">
        <f>IF(Charts!$B$3="none",H1969,IF(AP1969="",NA(),AP1969))</f>
        <v>0</v>
      </c>
      <c r="BY267">
        <f>IF(Charts!$B$3="none",I1969,IF(AQ1969="",NA(),AQ1969))</f>
        <v>0</v>
      </c>
      <c r="BZ267">
        <f>IF(Charts!$B$3="none",J1969,IF(AR1969="",NA(),AR1969))</f>
        <v>0</v>
      </c>
      <c r="CA267">
        <f>IF(Charts!$B$3="none",K1969,IF(AS1969="",NA(),AS1969))</f>
        <v>0</v>
      </c>
      <c r="CB267">
        <f>IF(Charts!$B$3="none",L1969,IF(AT1969="",NA(),AT1969))</f>
        <v>0</v>
      </c>
      <c r="CC267">
        <f>IF(Charts!$B$3="none",M1969,IF(AU1969="",NA(),AU1969))</f>
        <v>0</v>
      </c>
      <c r="CD267">
        <f>IF(Charts!$B$3="none",N1969,IF(AV1969="",NA(),AV1969))</f>
        <v>0</v>
      </c>
      <c r="CE267">
        <f>IF(Charts!$B$3="none",O1969,IF(AW1969="",NA(),AW1969))</f>
        <v>0</v>
      </c>
      <c r="CF267">
        <f>IF(Charts!$B$3="none",P1969,IF(AX1969="",NA(),AX1969))</f>
        <v>0</v>
      </c>
      <c r="CG267">
        <f>IF(Charts!$B$3="none",Q1969,IF(AY1969="",NA(),AY1969))</f>
        <v>0</v>
      </c>
      <c r="CH267">
        <f>IF(Charts!$B$3="none",R1969,IF(AZ1969="",NA(),AZ1969))</f>
        <v>0</v>
      </c>
      <c r="CI267">
        <f>IF(Charts!$B$3="none",S1969,IF(BA1969="",NA(),BA1969))</f>
        <v>0</v>
      </c>
      <c r="CJ267">
        <f>IF(Charts!$B$3="none",T1969,IF(BB1969="",NA(),BB1969))</f>
        <v>0</v>
      </c>
      <c r="CK267">
        <f>IF(Charts!$B$3="none",U1969,IF(BC1969="",NA(),BC1969))</f>
        <v>0</v>
      </c>
      <c r="CL267">
        <f>IF(Charts!$B$3="none",V1969,IF(BD1969="",NA(),BD1969))</f>
        <v>0</v>
      </c>
      <c r="CM267">
        <f>IF(Charts!$B$3="none",W1969,IF(BE1969="",NA(),BE1969))</f>
        <v>0</v>
      </c>
      <c r="CN267">
        <f>IF(Charts!$B$3="none",X1969,IF(BF1969="",NA(),BF1969))</f>
        <v>0</v>
      </c>
      <c r="CO267">
        <f>IF(Charts!$B$3="none",Y1969,IF(BG1969="",NA(),BG1969))</f>
        <v>0</v>
      </c>
      <c r="CP267">
        <f>IF(Charts!$B$3="none",Z1969,IF(BH1969="",NA(),BH1969))</f>
        <v>0</v>
      </c>
      <c r="CQ267">
        <f>IF(Charts!$B$3="none",AA1969,IF(BI1969="",NA(),BI1969))</f>
        <v>0</v>
      </c>
      <c r="CR267">
        <f>IF(Charts!$B$3="none",AB1969,IF(BJ1969="",NA(),BJ1969))</f>
        <v>0</v>
      </c>
      <c r="CS267">
        <f>IF(Charts!$B$3="none",AC1969,IF(BK1969="",NA(),BK1969))</f>
        <v>0</v>
      </c>
      <c r="CT267">
        <f>IF(Charts!$B$3="none",AD1969,IF(BL1969="",NA(),BL1969))</f>
        <v>0</v>
      </c>
      <c r="CU267">
        <f>IF(Charts!$B$3="none",AE1969,IF(BM1969="",NA(),BM1969))</f>
        <v>0</v>
      </c>
      <c r="CV267">
        <f>IF(Charts!$B$3="none",AF1969,IF(BN1969="",NA(),BN1969))</f>
        <v>0</v>
      </c>
      <c r="CW267">
        <f>IF(Charts!$B$3="none",AG1969,IF(BO1969="",NA(),BO1969))</f>
        <v>0</v>
      </c>
      <c r="CX267">
        <f>IF(Charts!$B$3="none",AH1969,IF(BP1969="",NA(),BP1969))</f>
        <v>0</v>
      </c>
      <c r="CY267">
        <f>IF(Charts!$B$3="none",AI1969,IF(BQ1969="",NA(),BQ1969))</f>
        <v>0</v>
      </c>
      <c r="CZ267">
        <f>IF(Charts!$B$3="none",AJ1969,IF(BR1969="",NA(),BR1969))</f>
        <v>0</v>
      </c>
    </row>
    <row r="268" spans="4:104">
      <c r="D268">
        <v>264</v>
      </c>
      <c r="E268">
        <f>IF(INDIRECT(ADDRESS($D268+2,E$2+1,,,"Instances"))="","",INDIRECT(ADDRESS($D268+2,E$2+1,,,"Instances")))</f>
        <v>0</v>
      </c>
      <c r="F268">
        <f>IFERROR(SMALL(E5:E343,ROW()-ROW($F$5)+1),"")</f>
        <v>0</v>
      </c>
      <c r="H268">
        <f>IFERROR(SUM(F5:F268),"")</f>
        <v>0</v>
      </c>
      <c r="I268">
        <f>IF(INDIRECT(ADDRESS($D268+2,I$2+1,,,"Instances"))="","",INDIRECT(ADDRESS($D268+2,I$2+1,,,"Instances")))</f>
        <v>0</v>
      </c>
      <c r="J268">
        <f>IFERROR(SMALL(I5:I343,ROW()-ROW($J$5)+1),"")</f>
        <v>0</v>
      </c>
      <c r="L268">
        <f>IFERROR(SUM(J5:J268),"")</f>
        <v>0</v>
      </c>
      <c r="M268">
        <f>IF(INDIRECT(ADDRESS($D268+2,M$2+1,,,"Instances"))="","",INDIRECT(ADDRESS($D268+2,M$2+1,,,"Instances")))</f>
        <v>0</v>
      </c>
      <c r="N268">
        <f>IFERROR(SMALL(M5:M343,ROW()-ROW($N$5)+1),"")</f>
        <v>0</v>
      </c>
      <c r="P268">
        <f>IFERROR(SUM(N5:N268),"")</f>
        <v>0</v>
      </c>
      <c r="Q268">
        <f>IF(INDIRECT(ADDRESS($D268+2,Q$2+1,,,"Instances"))="","",INDIRECT(ADDRESS($D268+2,Q$2+1,,,"Instances")))</f>
        <v>0</v>
      </c>
      <c r="R268">
        <f>IFERROR(SMALL(Q5:Q343,ROW()-ROW($R$5)+1),"")</f>
        <v>0</v>
      </c>
      <c r="T268">
        <f>IFERROR(SUM(R5:R268),"")</f>
        <v>0</v>
      </c>
      <c r="U268">
        <f>IF(INDIRECT(ADDRESS($D268+2,U$2+1,,,"Instances"))="","",INDIRECT(ADDRESS($D268+2,U$2+1,,,"Instances")))</f>
        <v>0</v>
      </c>
      <c r="V268">
        <f>IFERROR(SMALL(U5:U343,ROW()-ROW($V$5)+1),"")</f>
        <v>0</v>
      </c>
      <c r="X268">
        <f>IFERROR(SUM(V5:V268),"")</f>
        <v>0</v>
      </c>
      <c r="Y268">
        <f>IF(INDIRECT(ADDRESS($D268+2,Y$2+1,,,"Instances"))="","",INDIRECT(ADDRESS($D268+2,Y$2+1,,,"Instances")))</f>
        <v>0</v>
      </c>
      <c r="Z268">
        <f>IFERROR(SMALL(Y5:Y343,ROW()-ROW($Z$5)+1),"")</f>
        <v>0</v>
      </c>
      <c r="AB268">
        <f>IFERROR(SUM(Z5:Z268),"")</f>
        <v>0</v>
      </c>
      <c r="AC268">
        <f>IF(INDIRECT(ADDRESS($D268+2,AC$2+1,,,"Instances"))="","",INDIRECT(ADDRESS($D268+2,AC$2+1,,,"Instances")))</f>
        <v>0</v>
      </c>
      <c r="AD268">
        <f>IFERROR(SMALL(AC5:AC343,ROW()-ROW($AD$5)+1),"")</f>
        <v>0</v>
      </c>
      <c r="AF268">
        <f>IFERROR(SUM(AD5:AD268),"")</f>
        <v>0</v>
      </c>
      <c r="AG268">
        <f>IF(INDIRECT(ADDRESS($D268+2,AG$2+1,,,"Instances"))="","",INDIRECT(ADDRESS($D268+2,AG$2+1,,,"Instances")))</f>
        <v>0</v>
      </c>
      <c r="AH268">
        <f>IFERROR(SMALL(AG5:AG343,ROW()-ROW($AH$5)+1),"")</f>
        <v>0</v>
      </c>
      <c r="AJ268">
        <f>IFERROR(SUM(AH5:AH268),"")</f>
        <v>0</v>
      </c>
      <c r="AL268">
        <v>264</v>
      </c>
      <c r="AM268" cm="1">
        <f t="array" ref="AM268">_xlfn.SWITCH(Charts!$B$3,"average", AVERAGE(INDIRECT(ADDRESS(263+3,AM$2+1,,,"Instances") &amp; ":" &amp; ADDRESS(263+3,AM$2+1))),"median", MEDIAN(INDIRECT(ADDRESS(263+3,AM$2+1,,,"Instances") &amp; ":" &amp; ADDRESS(263+3,AM$2+1))),"min", MIN(INDIRECT(ADDRESS(263+3,AM$2+1,,,"Instances") &amp; ":" &amp; ADDRESS(263+3,AM$2+1))),"max", MAX(INDIRECT(ADDRESS(263+3,AM$2+1,,,"Instances") &amp; ":" &amp; ADDRESS(263+3,AM$2+1))),"diff", MAX(INDIRECT(ADDRESS(263+3,AM$2+1,,,"Instances") &amp; ":" &amp; ADDRESS(263+3,AM$2+1)))-MIN(INDIRECT(ADDRESS(263+3,AM$2+1,,,"Instances") &amp; ":" &amp; ADDRESS(263+3,AM$2+1))))</f>
        <v>0</v>
      </c>
      <c r="AN268">
        <f>IFERROR(SMALL(AM5:AM343,ROW()-ROW($AN$5)+1),"")</f>
        <v>0</v>
      </c>
      <c r="AP268">
        <f>IFERROR(SUM(AN5:AN268),"")</f>
        <v>0</v>
      </c>
      <c r="AQ268" cm="1">
        <f t="array" ref="AQ268">_xlfn.SWITCH(Charts!$B$3,"average", AVERAGE(INDIRECT(ADDRESS(263+3,AQ$2+1,,,"Instances") &amp; ":" &amp; ADDRESS(263+3,AQ$2+1))),"median", MEDIAN(INDIRECT(ADDRESS(263+3,AQ$2+1,,,"Instances") &amp; ":" &amp; ADDRESS(263+3,AQ$2+1))),"min", MIN(INDIRECT(ADDRESS(263+3,AQ$2+1,,,"Instances") &amp; ":" &amp; ADDRESS(263+3,AQ$2+1))),"max", MAX(INDIRECT(ADDRESS(263+3,AQ$2+1,,,"Instances") &amp; ":" &amp; ADDRESS(263+3,AQ$2+1))),"diff", MAX(INDIRECT(ADDRESS(263+3,AQ$2+1,,,"Instances") &amp; ":" &amp; ADDRESS(263+3,AQ$2+1)))-MIN(INDIRECT(ADDRESS(263+3,AQ$2+1,,,"Instances") &amp; ":" &amp; ADDRESS(263+3,AQ$2+1))))</f>
        <v>0</v>
      </c>
      <c r="AR268">
        <f>IFERROR(SMALL(AQ5:AQ343,ROW()-ROW($AR$5)+1),"")</f>
        <v>0</v>
      </c>
      <c r="AT268">
        <f>IFERROR(SUM(AR5:AR268),"")</f>
        <v>0</v>
      </c>
      <c r="AU268" cm="1">
        <f t="array" ref="AU268">_xlfn.SWITCH(Charts!$B$3,"average", AVERAGE(INDIRECT(ADDRESS(263+3,AU$2+1,,,"Instances") &amp; ":" &amp; ADDRESS(263+3,AU$2+1))),"median", MEDIAN(INDIRECT(ADDRESS(263+3,AU$2+1,,,"Instances") &amp; ":" &amp; ADDRESS(263+3,AU$2+1))),"min", MIN(INDIRECT(ADDRESS(263+3,AU$2+1,,,"Instances") &amp; ":" &amp; ADDRESS(263+3,AU$2+1))),"max", MAX(INDIRECT(ADDRESS(263+3,AU$2+1,,,"Instances") &amp; ":" &amp; ADDRESS(263+3,AU$2+1))),"diff", MAX(INDIRECT(ADDRESS(263+3,AU$2+1,,,"Instances") &amp; ":" &amp; ADDRESS(263+3,AU$2+1)))-MIN(INDIRECT(ADDRESS(263+3,AU$2+1,,,"Instances") &amp; ":" &amp; ADDRESS(263+3,AU$2+1))))</f>
        <v>0</v>
      </c>
      <c r="AV268">
        <f>IFERROR(SMALL(AU5:AU343,ROW()-ROW($AV$5)+1),"")</f>
        <v>0</v>
      </c>
      <c r="AX268">
        <f>IFERROR(SUM(AV5:AV268),"")</f>
        <v>0</v>
      </c>
      <c r="AY268" cm="1">
        <f t="array" ref="AY268">_xlfn.SWITCH(Charts!$B$3,"average", AVERAGE(INDIRECT(ADDRESS(263+3,AY$2+1,,,"Instances") &amp; ":" &amp; ADDRESS(263+3,AY$2+1))),"median", MEDIAN(INDIRECT(ADDRESS(263+3,AY$2+1,,,"Instances") &amp; ":" &amp; ADDRESS(263+3,AY$2+1))),"min", MIN(INDIRECT(ADDRESS(263+3,AY$2+1,,,"Instances") &amp; ":" &amp; ADDRESS(263+3,AY$2+1))),"max", MAX(INDIRECT(ADDRESS(263+3,AY$2+1,,,"Instances") &amp; ":" &amp; ADDRESS(263+3,AY$2+1))),"diff", MAX(INDIRECT(ADDRESS(263+3,AY$2+1,,,"Instances") &amp; ":" &amp; ADDRESS(263+3,AY$2+1)))-MIN(INDIRECT(ADDRESS(263+3,AY$2+1,,,"Instances") &amp; ":" &amp; ADDRESS(263+3,AY$2+1))))</f>
        <v>0</v>
      </c>
      <c r="AZ268">
        <f>IFERROR(SMALL(AY5:AY343,ROW()-ROW($AZ$5)+1),"")</f>
        <v>0</v>
      </c>
      <c r="BB268">
        <f>IFERROR(SUM(AZ5:AZ268),"")</f>
        <v>0</v>
      </c>
      <c r="BC268" cm="1">
        <f t="array" ref="BC268">_xlfn.SWITCH(Charts!$B$3,"average", AVERAGE(INDIRECT(ADDRESS(263+3,BC$2+1,,,"Instances") &amp; ":" &amp; ADDRESS(263+3,BC$2+1))),"median", MEDIAN(INDIRECT(ADDRESS(263+3,BC$2+1,,,"Instances") &amp; ":" &amp; ADDRESS(263+3,BC$2+1))),"min", MIN(INDIRECT(ADDRESS(263+3,BC$2+1,,,"Instances") &amp; ":" &amp; ADDRESS(263+3,BC$2+1))),"max", MAX(INDIRECT(ADDRESS(263+3,BC$2+1,,,"Instances") &amp; ":" &amp; ADDRESS(263+3,BC$2+1))),"diff", MAX(INDIRECT(ADDRESS(263+3,BC$2+1,,,"Instances") &amp; ":" &amp; ADDRESS(263+3,BC$2+1)))-MIN(INDIRECT(ADDRESS(263+3,BC$2+1,,,"Instances") &amp; ":" &amp; ADDRESS(263+3,BC$2+1))))</f>
        <v>0</v>
      </c>
      <c r="BD268">
        <f>IFERROR(SMALL(BC5:BC343,ROW()-ROW($BD$5)+1),"")</f>
        <v>0</v>
      </c>
      <c r="BF268">
        <f>IFERROR(SUM(BD5:BD268),"")</f>
        <v>0</v>
      </c>
      <c r="BG268" cm="1">
        <f t="array" ref="BG268">_xlfn.SWITCH(Charts!$B$3,"average", AVERAGE(INDIRECT(ADDRESS(263+3,BG$2+1,,,"Instances") &amp; ":" &amp; ADDRESS(263+3,BG$2+1))),"median", MEDIAN(INDIRECT(ADDRESS(263+3,BG$2+1,,,"Instances") &amp; ":" &amp; ADDRESS(263+3,BG$2+1))),"min", MIN(INDIRECT(ADDRESS(263+3,BG$2+1,,,"Instances") &amp; ":" &amp; ADDRESS(263+3,BG$2+1))),"max", MAX(INDIRECT(ADDRESS(263+3,BG$2+1,,,"Instances") &amp; ":" &amp; ADDRESS(263+3,BG$2+1))),"diff", MAX(INDIRECT(ADDRESS(263+3,BG$2+1,,,"Instances") &amp; ":" &amp; ADDRESS(263+3,BG$2+1)))-MIN(INDIRECT(ADDRESS(263+3,BG$2+1,,,"Instances") &amp; ":" &amp; ADDRESS(263+3,BG$2+1))))</f>
        <v>0</v>
      </c>
      <c r="BH268">
        <f>IFERROR(SMALL(BG5:BG343,ROW()-ROW($BH$5)+1),"")</f>
        <v>0</v>
      </c>
      <c r="BJ268">
        <f>IFERROR(SUM(BH5:BH268),"")</f>
        <v>0</v>
      </c>
      <c r="BK268" cm="1">
        <f t="array" ref="BK268">_xlfn.SWITCH(Charts!$B$3,"average", AVERAGE(INDIRECT(ADDRESS(263+3,BK$2+1,,,"Instances") &amp; ":" &amp; ADDRESS(263+3,BK$2+1))),"median", MEDIAN(INDIRECT(ADDRESS(263+3,BK$2+1,,,"Instances") &amp; ":" &amp; ADDRESS(263+3,BK$2+1))),"min", MIN(INDIRECT(ADDRESS(263+3,BK$2+1,,,"Instances") &amp; ":" &amp; ADDRESS(263+3,BK$2+1))),"max", MAX(INDIRECT(ADDRESS(263+3,BK$2+1,,,"Instances") &amp; ":" &amp; ADDRESS(263+3,BK$2+1))),"diff", MAX(INDIRECT(ADDRESS(263+3,BK$2+1,,,"Instances") &amp; ":" &amp; ADDRESS(263+3,BK$2+1)))-MIN(INDIRECT(ADDRESS(263+3,BK$2+1,,,"Instances") &amp; ":" &amp; ADDRESS(263+3,BK$2+1))))</f>
        <v>0</v>
      </c>
      <c r="BL268">
        <f>IFERROR(SMALL(BK5:BK343,ROW()-ROW($BL$5)+1),"")</f>
        <v>0</v>
      </c>
      <c r="BN268">
        <f>IFERROR(SUM(BL5:BL268),"")</f>
        <v>0</v>
      </c>
      <c r="BO268" cm="1">
        <f t="array" ref="BO268">_xlfn.SWITCH(Charts!$B$3,"average", AVERAGE(INDIRECT(ADDRESS(263+3,BO$2+1,,,"Instances") &amp; ":" &amp; ADDRESS(263+3,BO$2+1))),"median", MEDIAN(INDIRECT(ADDRESS(263+3,BO$2+1,,,"Instances") &amp; ":" &amp; ADDRESS(263+3,BO$2+1))),"min", MIN(INDIRECT(ADDRESS(263+3,BO$2+1,,,"Instances") &amp; ":" &amp; ADDRESS(263+3,BO$2+1))),"max", MAX(INDIRECT(ADDRESS(263+3,BO$2+1,,,"Instances") &amp; ":" &amp; ADDRESS(263+3,BO$2+1))),"diff", MAX(INDIRECT(ADDRESS(263+3,BO$2+1,,,"Instances") &amp; ":" &amp; ADDRESS(263+3,BO$2+1)))-MIN(INDIRECT(ADDRESS(263+3,BO$2+1,,,"Instances") &amp; ":" &amp; ADDRESS(263+3,BO$2+1))))</f>
        <v>0</v>
      </c>
      <c r="BP268">
        <f>IFERROR(SMALL(BO5:BO343,ROW()-ROW($BP$5)+1),"")</f>
        <v>0</v>
      </c>
      <c r="BR268">
        <f>IFERROR(SUM(BP5:BP268),"")</f>
        <v>0</v>
      </c>
      <c r="BU268">
        <f>IF(Charts!$B$3="none",E1970,IF(AM1970="",NA(),AM1970))</f>
        <v>0</v>
      </c>
      <c r="BV268">
        <f>IF(Charts!$B$3="none",F1970,IF(AN1970="",NA(),AN1970))</f>
        <v>0</v>
      </c>
      <c r="BW268">
        <f>IF(Charts!$B$3="none",G1970,IF(AO1970="",NA(),AO1970))</f>
        <v>0</v>
      </c>
      <c r="BX268">
        <f>IF(Charts!$B$3="none",H1970,IF(AP1970="",NA(),AP1970))</f>
        <v>0</v>
      </c>
      <c r="BY268">
        <f>IF(Charts!$B$3="none",I1970,IF(AQ1970="",NA(),AQ1970))</f>
        <v>0</v>
      </c>
      <c r="BZ268">
        <f>IF(Charts!$B$3="none",J1970,IF(AR1970="",NA(),AR1970))</f>
        <v>0</v>
      </c>
      <c r="CA268">
        <f>IF(Charts!$B$3="none",K1970,IF(AS1970="",NA(),AS1970))</f>
        <v>0</v>
      </c>
      <c r="CB268">
        <f>IF(Charts!$B$3="none",L1970,IF(AT1970="",NA(),AT1970))</f>
        <v>0</v>
      </c>
      <c r="CC268">
        <f>IF(Charts!$B$3="none",M1970,IF(AU1970="",NA(),AU1970))</f>
        <v>0</v>
      </c>
      <c r="CD268">
        <f>IF(Charts!$B$3="none",N1970,IF(AV1970="",NA(),AV1970))</f>
        <v>0</v>
      </c>
      <c r="CE268">
        <f>IF(Charts!$B$3="none",O1970,IF(AW1970="",NA(),AW1970))</f>
        <v>0</v>
      </c>
      <c r="CF268">
        <f>IF(Charts!$B$3="none",P1970,IF(AX1970="",NA(),AX1970))</f>
        <v>0</v>
      </c>
      <c r="CG268">
        <f>IF(Charts!$B$3="none",Q1970,IF(AY1970="",NA(),AY1970))</f>
        <v>0</v>
      </c>
      <c r="CH268">
        <f>IF(Charts!$B$3="none",R1970,IF(AZ1970="",NA(),AZ1970))</f>
        <v>0</v>
      </c>
      <c r="CI268">
        <f>IF(Charts!$B$3="none",S1970,IF(BA1970="",NA(),BA1970))</f>
        <v>0</v>
      </c>
      <c r="CJ268">
        <f>IF(Charts!$B$3="none",T1970,IF(BB1970="",NA(),BB1970))</f>
        <v>0</v>
      </c>
      <c r="CK268">
        <f>IF(Charts!$B$3="none",U1970,IF(BC1970="",NA(),BC1970))</f>
        <v>0</v>
      </c>
      <c r="CL268">
        <f>IF(Charts!$B$3="none",V1970,IF(BD1970="",NA(),BD1970))</f>
        <v>0</v>
      </c>
      <c r="CM268">
        <f>IF(Charts!$B$3="none",W1970,IF(BE1970="",NA(),BE1970))</f>
        <v>0</v>
      </c>
      <c r="CN268">
        <f>IF(Charts!$B$3="none",X1970,IF(BF1970="",NA(),BF1970))</f>
        <v>0</v>
      </c>
      <c r="CO268">
        <f>IF(Charts!$B$3="none",Y1970,IF(BG1970="",NA(),BG1970))</f>
        <v>0</v>
      </c>
      <c r="CP268">
        <f>IF(Charts!$B$3="none",Z1970,IF(BH1970="",NA(),BH1970))</f>
        <v>0</v>
      </c>
      <c r="CQ268">
        <f>IF(Charts!$B$3="none",AA1970,IF(BI1970="",NA(),BI1970))</f>
        <v>0</v>
      </c>
      <c r="CR268">
        <f>IF(Charts!$B$3="none",AB1970,IF(BJ1970="",NA(),BJ1970))</f>
        <v>0</v>
      </c>
      <c r="CS268">
        <f>IF(Charts!$B$3="none",AC1970,IF(BK1970="",NA(),BK1970))</f>
        <v>0</v>
      </c>
      <c r="CT268">
        <f>IF(Charts!$B$3="none",AD1970,IF(BL1970="",NA(),BL1970))</f>
        <v>0</v>
      </c>
      <c r="CU268">
        <f>IF(Charts!$B$3="none",AE1970,IF(BM1970="",NA(),BM1970))</f>
        <v>0</v>
      </c>
      <c r="CV268">
        <f>IF(Charts!$B$3="none",AF1970,IF(BN1970="",NA(),BN1970))</f>
        <v>0</v>
      </c>
      <c r="CW268">
        <f>IF(Charts!$B$3="none",AG1970,IF(BO1970="",NA(),BO1970))</f>
        <v>0</v>
      </c>
      <c r="CX268">
        <f>IF(Charts!$B$3="none",AH1970,IF(BP1970="",NA(),BP1970))</f>
        <v>0</v>
      </c>
      <c r="CY268">
        <f>IF(Charts!$B$3="none",AI1970,IF(BQ1970="",NA(),BQ1970))</f>
        <v>0</v>
      </c>
      <c r="CZ268">
        <f>IF(Charts!$B$3="none",AJ1970,IF(BR1970="",NA(),BR1970))</f>
        <v>0</v>
      </c>
    </row>
    <row r="269" spans="4:104">
      <c r="D269">
        <v>265</v>
      </c>
      <c r="E269">
        <f>IF(INDIRECT(ADDRESS($D269+2,E$2+1,,,"Instances"))="","",INDIRECT(ADDRESS($D269+2,E$2+1,,,"Instances")))</f>
        <v>0</v>
      </c>
      <c r="F269">
        <f>IFERROR(SMALL(E5:E343,ROW()-ROW($F$5)+1),"")</f>
        <v>0</v>
      </c>
      <c r="H269">
        <f>IFERROR(SUM(F5:F269),"")</f>
        <v>0</v>
      </c>
      <c r="I269">
        <f>IF(INDIRECT(ADDRESS($D269+2,I$2+1,,,"Instances"))="","",INDIRECT(ADDRESS($D269+2,I$2+1,,,"Instances")))</f>
        <v>0</v>
      </c>
      <c r="J269">
        <f>IFERROR(SMALL(I5:I343,ROW()-ROW($J$5)+1),"")</f>
        <v>0</v>
      </c>
      <c r="L269">
        <f>IFERROR(SUM(J5:J269),"")</f>
        <v>0</v>
      </c>
      <c r="M269">
        <f>IF(INDIRECT(ADDRESS($D269+2,M$2+1,,,"Instances"))="","",INDIRECT(ADDRESS($D269+2,M$2+1,,,"Instances")))</f>
        <v>0</v>
      </c>
      <c r="N269">
        <f>IFERROR(SMALL(M5:M343,ROW()-ROW($N$5)+1),"")</f>
        <v>0</v>
      </c>
      <c r="P269">
        <f>IFERROR(SUM(N5:N269),"")</f>
        <v>0</v>
      </c>
      <c r="Q269">
        <f>IF(INDIRECT(ADDRESS($D269+2,Q$2+1,,,"Instances"))="","",INDIRECT(ADDRESS($D269+2,Q$2+1,,,"Instances")))</f>
        <v>0</v>
      </c>
      <c r="R269">
        <f>IFERROR(SMALL(Q5:Q343,ROW()-ROW($R$5)+1),"")</f>
        <v>0</v>
      </c>
      <c r="T269">
        <f>IFERROR(SUM(R5:R269),"")</f>
        <v>0</v>
      </c>
      <c r="U269">
        <f>IF(INDIRECT(ADDRESS($D269+2,U$2+1,,,"Instances"))="","",INDIRECT(ADDRESS($D269+2,U$2+1,,,"Instances")))</f>
        <v>0</v>
      </c>
      <c r="V269">
        <f>IFERROR(SMALL(U5:U343,ROW()-ROW($V$5)+1),"")</f>
        <v>0</v>
      </c>
      <c r="X269">
        <f>IFERROR(SUM(V5:V269),"")</f>
        <v>0</v>
      </c>
      <c r="Y269">
        <f>IF(INDIRECT(ADDRESS($D269+2,Y$2+1,,,"Instances"))="","",INDIRECT(ADDRESS($D269+2,Y$2+1,,,"Instances")))</f>
        <v>0</v>
      </c>
      <c r="Z269">
        <f>IFERROR(SMALL(Y5:Y343,ROW()-ROW($Z$5)+1),"")</f>
        <v>0</v>
      </c>
      <c r="AB269">
        <f>IFERROR(SUM(Z5:Z269),"")</f>
        <v>0</v>
      </c>
      <c r="AC269">
        <f>IF(INDIRECT(ADDRESS($D269+2,AC$2+1,,,"Instances"))="","",INDIRECT(ADDRESS($D269+2,AC$2+1,,,"Instances")))</f>
        <v>0</v>
      </c>
      <c r="AD269">
        <f>IFERROR(SMALL(AC5:AC343,ROW()-ROW($AD$5)+1),"")</f>
        <v>0</v>
      </c>
      <c r="AF269">
        <f>IFERROR(SUM(AD5:AD269),"")</f>
        <v>0</v>
      </c>
      <c r="AG269">
        <f>IF(INDIRECT(ADDRESS($D269+2,AG$2+1,,,"Instances"))="","",INDIRECT(ADDRESS($D269+2,AG$2+1,,,"Instances")))</f>
        <v>0</v>
      </c>
      <c r="AH269">
        <f>IFERROR(SMALL(AG5:AG343,ROW()-ROW($AH$5)+1),"")</f>
        <v>0</v>
      </c>
      <c r="AJ269">
        <f>IFERROR(SUM(AH5:AH269),"")</f>
        <v>0</v>
      </c>
      <c r="AL269">
        <v>265</v>
      </c>
      <c r="AM269" cm="1">
        <f t="array" ref="AM269">_xlfn.SWITCH(Charts!$B$3,"average", AVERAGE(INDIRECT(ADDRESS(264+3,AM$2+1,,,"Instances") &amp; ":" &amp; ADDRESS(264+3,AM$2+1))),"median", MEDIAN(INDIRECT(ADDRESS(264+3,AM$2+1,,,"Instances") &amp; ":" &amp; ADDRESS(264+3,AM$2+1))),"min", MIN(INDIRECT(ADDRESS(264+3,AM$2+1,,,"Instances") &amp; ":" &amp; ADDRESS(264+3,AM$2+1))),"max", MAX(INDIRECT(ADDRESS(264+3,AM$2+1,,,"Instances") &amp; ":" &amp; ADDRESS(264+3,AM$2+1))),"diff", MAX(INDIRECT(ADDRESS(264+3,AM$2+1,,,"Instances") &amp; ":" &amp; ADDRESS(264+3,AM$2+1)))-MIN(INDIRECT(ADDRESS(264+3,AM$2+1,,,"Instances") &amp; ":" &amp; ADDRESS(264+3,AM$2+1))))</f>
        <v>0</v>
      </c>
      <c r="AN269">
        <f>IFERROR(SMALL(AM5:AM343,ROW()-ROW($AN$5)+1),"")</f>
        <v>0</v>
      </c>
      <c r="AP269">
        <f>IFERROR(SUM(AN5:AN269),"")</f>
        <v>0</v>
      </c>
      <c r="AQ269" cm="1">
        <f t="array" ref="AQ269">_xlfn.SWITCH(Charts!$B$3,"average", AVERAGE(INDIRECT(ADDRESS(264+3,AQ$2+1,,,"Instances") &amp; ":" &amp; ADDRESS(264+3,AQ$2+1))),"median", MEDIAN(INDIRECT(ADDRESS(264+3,AQ$2+1,,,"Instances") &amp; ":" &amp; ADDRESS(264+3,AQ$2+1))),"min", MIN(INDIRECT(ADDRESS(264+3,AQ$2+1,,,"Instances") &amp; ":" &amp; ADDRESS(264+3,AQ$2+1))),"max", MAX(INDIRECT(ADDRESS(264+3,AQ$2+1,,,"Instances") &amp; ":" &amp; ADDRESS(264+3,AQ$2+1))),"diff", MAX(INDIRECT(ADDRESS(264+3,AQ$2+1,,,"Instances") &amp; ":" &amp; ADDRESS(264+3,AQ$2+1)))-MIN(INDIRECT(ADDRESS(264+3,AQ$2+1,,,"Instances") &amp; ":" &amp; ADDRESS(264+3,AQ$2+1))))</f>
        <v>0</v>
      </c>
      <c r="AR269">
        <f>IFERROR(SMALL(AQ5:AQ343,ROW()-ROW($AR$5)+1),"")</f>
        <v>0</v>
      </c>
      <c r="AT269">
        <f>IFERROR(SUM(AR5:AR269),"")</f>
        <v>0</v>
      </c>
      <c r="AU269" cm="1">
        <f t="array" ref="AU269">_xlfn.SWITCH(Charts!$B$3,"average", AVERAGE(INDIRECT(ADDRESS(264+3,AU$2+1,,,"Instances") &amp; ":" &amp; ADDRESS(264+3,AU$2+1))),"median", MEDIAN(INDIRECT(ADDRESS(264+3,AU$2+1,,,"Instances") &amp; ":" &amp; ADDRESS(264+3,AU$2+1))),"min", MIN(INDIRECT(ADDRESS(264+3,AU$2+1,,,"Instances") &amp; ":" &amp; ADDRESS(264+3,AU$2+1))),"max", MAX(INDIRECT(ADDRESS(264+3,AU$2+1,,,"Instances") &amp; ":" &amp; ADDRESS(264+3,AU$2+1))),"diff", MAX(INDIRECT(ADDRESS(264+3,AU$2+1,,,"Instances") &amp; ":" &amp; ADDRESS(264+3,AU$2+1)))-MIN(INDIRECT(ADDRESS(264+3,AU$2+1,,,"Instances") &amp; ":" &amp; ADDRESS(264+3,AU$2+1))))</f>
        <v>0</v>
      </c>
      <c r="AV269">
        <f>IFERROR(SMALL(AU5:AU343,ROW()-ROW($AV$5)+1),"")</f>
        <v>0</v>
      </c>
      <c r="AX269">
        <f>IFERROR(SUM(AV5:AV269),"")</f>
        <v>0</v>
      </c>
      <c r="AY269" cm="1">
        <f t="array" ref="AY269">_xlfn.SWITCH(Charts!$B$3,"average", AVERAGE(INDIRECT(ADDRESS(264+3,AY$2+1,,,"Instances") &amp; ":" &amp; ADDRESS(264+3,AY$2+1))),"median", MEDIAN(INDIRECT(ADDRESS(264+3,AY$2+1,,,"Instances") &amp; ":" &amp; ADDRESS(264+3,AY$2+1))),"min", MIN(INDIRECT(ADDRESS(264+3,AY$2+1,,,"Instances") &amp; ":" &amp; ADDRESS(264+3,AY$2+1))),"max", MAX(INDIRECT(ADDRESS(264+3,AY$2+1,,,"Instances") &amp; ":" &amp; ADDRESS(264+3,AY$2+1))),"diff", MAX(INDIRECT(ADDRESS(264+3,AY$2+1,,,"Instances") &amp; ":" &amp; ADDRESS(264+3,AY$2+1)))-MIN(INDIRECT(ADDRESS(264+3,AY$2+1,,,"Instances") &amp; ":" &amp; ADDRESS(264+3,AY$2+1))))</f>
        <v>0</v>
      </c>
      <c r="AZ269">
        <f>IFERROR(SMALL(AY5:AY343,ROW()-ROW($AZ$5)+1),"")</f>
        <v>0</v>
      </c>
      <c r="BB269">
        <f>IFERROR(SUM(AZ5:AZ269),"")</f>
        <v>0</v>
      </c>
      <c r="BC269" cm="1">
        <f t="array" ref="BC269">_xlfn.SWITCH(Charts!$B$3,"average", AVERAGE(INDIRECT(ADDRESS(264+3,BC$2+1,,,"Instances") &amp; ":" &amp; ADDRESS(264+3,BC$2+1))),"median", MEDIAN(INDIRECT(ADDRESS(264+3,BC$2+1,,,"Instances") &amp; ":" &amp; ADDRESS(264+3,BC$2+1))),"min", MIN(INDIRECT(ADDRESS(264+3,BC$2+1,,,"Instances") &amp; ":" &amp; ADDRESS(264+3,BC$2+1))),"max", MAX(INDIRECT(ADDRESS(264+3,BC$2+1,,,"Instances") &amp; ":" &amp; ADDRESS(264+3,BC$2+1))),"diff", MAX(INDIRECT(ADDRESS(264+3,BC$2+1,,,"Instances") &amp; ":" &amp; ADDRESS(264+3,BC$2+1)))-MIN(INDIRECT(ADDRESS(264+3,BC$2+1,,,"Instances") &amp; ":" &amp; ADDRESS(264+3,BC$2+1))))</f>
        <v>0</v>
      </c>
      <c r="BD269">
        <f>IFERROR(SMALL(BC5:BC343,ROW()-ROW($BD$5)+1),"")</f>
        <v>0</v>
      </c>
      <c r="BF269">
        <f>IFERROR(SUM(BD5:BD269),"")</f>
        <v>0</v>
      </c>
      <c r="BG269" cm="1">
        <f t="array" ref="BG269">_xlfn.SWITCH(Charts!$B$3,"average", AVERAGE(INDIRECT(ADDRESS(264+3,BG$2+1,,,"Instances") &amp; ":" &amp; ADDRESS(264+3,BG$2+1))),"median", MEDIAN(INDIRECT(ADDRESS(264+3,BG$2+1,,,"Instances") &amp; ":" &amp; ADDRESS(264+3,BG$2+1))),"min", MIN(INDIRECT(ADDRESS(264+3,BG$2+1,,,"Instances") &amp; ":" &amp; ADDRESS(264+3,BG$2+1))),"max", MAX(INDIRECT(ADDRESS(264+3,BG$2+1,,,"Instances") &amp; ":" &amp; ADDRESS(264+3,BG$2+1))),"diff", MAX(INDIRECT(ADDRESS(264+3,BG$2+1,,,"Instances") &amp; ":" &amp; ADDRESS(264+3,BG$2+1)))-MIN(INDIRECT(ADDRESS(264+3,BG$2+1,,,"Instances") &amp; ":" &amp; ADDRESS(264+3,BG$2+1))))</f>
        <v>0</v>
      </c>
      <c r="BH269">
        <f>IFERROR(SMALL(BG5:BG343,ROW()-ROW($BH$5)+1),"")</f>
        <v>0</v>
      </c>
      <c r="BJ269">
        <f>IFERROR(SUM(BH5:BH269),"")</f>
        <v>0</v>
      </c>
      <c r="BK269" cm="1">
        <f t="array" ref="BK269">_xlfn.SWITCH(Charts!$B$3,"average", AVERAGE(INDIRECT(ADDRESS(264+3,BK$2+1,,,"Instances") &amp; ":" &amp; ADDRESS(264+3,BK$2+1))),"median", MEDIAN(INDIRECT(ADDRESS(264+3,BK$2+1,,,"Instances") &amp; ":" &amp; ADDRESS(264+3,BK$2+1))),"min", MIN(INDIRECT(ADDRESS(264+3,BK$2+1,,,"Instances") &amp; ":" &amp; ADDRESS(264+3,BK$2+1))),"max", MAX(INDIRECT(ADDRESS(264+3,BK$2+1,,,"Instances") &amp; ":" &amp; ADDRESS(264+3,BK$2+1))),"diff", MAX(INDIRECT(ADDRESS(264+3,BK$2+1,,,"Instances") &amp; ":" &amp; ADDRESS(264+3,BK$2+1)))-MIN(INDIRECT(ADDRESS(264+3,BK$2+1,,,"Instances") &amp; ":" &amp; ADDRESS(264+3,BK$2+1))))</f>
        <v>0</v>
      </c>
      <c r="BL269">
        <f>IFERROR(SMALL(BK5:BK343,ROW()-ROW($BL$5)+1),"")</f>
        <v>0</v>
      </c>
      <c r="BN269">
        <f>IFERROR(SUM(BL5:BL269),"")</f>
        <v>0</v>
      </c>
      <c r="BO269" cm="1">
        <f t="array" ref="BO269">_xlfn.SWITCH(Charts!$B$3,"average", AVERAGE(INDIRECT(ADDRESS(264+3,BO$2+1,,,"Instances") &amp; ":" &amp; ADDRESS(264+3,BO$2+1))),"median", MEDIAN(INDIRECT(ADDRESS(264+3,BO$2+1,,,"Instances") &amp; ":" &amp; ADDRESS(264+3,BO$2+1))),"min", MIN(INDIRECT(ADDRESS(264+3,BO$2+1,,,"Instances") &amp; ":" &amp; ADDRESS(264+3,BO$2+1))),"max", MAX(INDIRECT(ADDRESS(264+3,BO$2+1,,,"Instances") &amp; ":" &amp; ADDRESS(264+3,BO$2+1))),"diff", MAX(INDIRECT(ADDRESS(264+3,BO$2+1,,,"Instances") &amp; ":" &amp; ADDRESS(264+3,BO$2+1)))-MIN(INDIRECT(ADDRESS(264+3,BO$2+1,,,"Instances") &amp; ":" &amp; ADDRESS(264+3,BO$2+1))))</f>
        <v>0</v>
      </c>
      <c r="BP269">
        <f>IFERROR(SMALL(BO5:BO343,ROW()-ROW($BP$5)+1),"")</f>
        <v>0</v>
      </c>
      <c r="BR269">
        <f>IFERROR(SUM(BP5:BP269),"")</f>
        <v>0</v>
      </c>
      <c r="BU269">
        <f>IF(Charts!$B$3="none",E1971,IF(AM1971="",NA(),AM1971))</f>
        <v>0</v>
      </c>
      <c r="BV269">
        <f>IF(Charts!$B$3="none",F1971,IF(AN1971="",NA(),AN1971))</f>
        <v>0</v>
      </c>
      <c r="BW269">
        <f>IF(Charts!$B$3="none",G1971,IF(AO1971="",NA(),AO1971))</f>
        <v>0</v>
      </c>
      <c r="BX269">
        <f>IF(Charts!$B$3="none",H1971,IF(AP1971="",NA(),AP1971))</f>
        <v>0</v>
      </c>
      <c r="BY269">
        <f>IF(Charts!$B$3="none",I1971,IF(AQ1971="",NA(),AQ1971))</f>
        <v>0</v>
      </c>
      <c r="BZ269">
        <f>IF(Charts!$B$3="none",J1971,IF(AR1971="",NA(),AR1971))</f>
        <v>0</v>
      </c>
      <c r="CA269">
        <f>IF(Charts!$B$3="none",K1971,IF(AS1971="",NA(),AS1971))</f>
        <v>0</v>
      </c>
      <c r="CB269">
        <f>IF(Charts!$B$3="none",L1971,IF(AT1971="",NA(),AT1971))</f>
        <v>0</v>
      </c>
      <c r="CC269">
        <f>IF(Charts!$B$3="none",M1971,IF(AU1971="",NA(),AU1971))</f>
        <v>0</v>
      </c>
      <c r="CD269">
        <f>IF(Charts!$B$3="none",N1971,IF(AV1971="",NA(),AV1971))</f>
        <v>0</v>
      </c>
      <c r="CE269">
        <f>IF(Charts!$B$3="none",O1971,IF(AW1971="",NA(),AW1971))</f>
        <v>0</v>
      </c>
      <c r="CF269">
        <f>IF(Charts!$B$3="none",P1971,IF(AX1971="",NA(),AX1971))</f>
        <v>0</v>
      </c>
      <c r="CG269">
        <f>IF(Charts!$B$3="none",Q1971,IF(AY1971="",NA(),AY1971))</f>
        <v>0</v>
      </c>
      <c r="CH269">
        <f>IF(Charts!$B$3="none",R1971,IF(AZ1971="",NA(),AZ1971))</f>
        <v>0</v>
      </c>
      <c r="CI269">
        <f>IF(Charts!$B$3="none",S1971,IF(BA1971="",NA(),BA1971))</f>
        <v>0</v>
      </c>
      <c r="CJ269">
        <f>IF(Charts!$B$3="none",T1971,IF(BB1971="",NA(),BB1971))</f>
        <v>0</v>
      </c>
      <c r="CK269">
        <f>IF(Charts!$B$3="none",U1971,IF(BC1971="",NA(),BC1971))</f>
        <v>0</v>
      </c>
      <c r="CL269">
        <f>IF(Charts!$B$3="none",V1971,IF(BD1971="",NA(),BD1971))</f>
        <v>0</v>
      </c>
      <c r="CM269">
        <f>IF(Charts!$B$3="none",W1971,IF(BE1971="",NA(),BE1971))</f>
        <v>0</v>
      </c>
      <c r="CN269">
        <f>IF(Charts!$B$3="none",X1971,IF(BF1971="",NA(),BF1971))</f>
        <v>0</v>
      </c>
      <c r="CO269">
        <f>IF(Charts!$B$3="none",Y1971,IF(BG1971="",NA(),BG1971))</f>
        <v>0</v>
      </c>
      <c r="CP269">
        <f>IF(Charts!$B$3="none",Z1971,IF(BH1971="",NA(),BH1971))</f>
        <v>0</v>
      </c>
      <c r="CQ269">
        <f>IF(Charts!$B$3="none",AA1971,IF(BI1971="",NA(),BI1971))</f>
        <v>0</v>
      </c>
      <c r="CR269">
        <f>IF(Charts!$B$3="none",AB1971,IF(BJ1971="",NA(),BJ1971))</f>
        <v>0</v>
      </c>
      <c r="CS269">
        <f>IF(Charts!$B$3="none",AC1971,IF(BK1971="",NA(),BK1971))</f>
        <v>0</v>
      </c>
      <c r="CT269">
        <f>IF(Charts!$B$3="none",AD1971,IF(BL1971="",NA(),BL1971))</f>
        <v>0</v>
      </c>
      <c r="CU269">
        <f>IF(Charts!$B$3="none",AE1971,IF(BM1971="",NA(),BM1971))</f>
        <v>0</v>
      </c>
      <c r="CV269">
        <f>IF(Charts!$B$3="none",AF1971,IF(BN1971="",NA(),BN1971))</f>
        <v>0</v>
      </c>
      <c r="CW269">
        <f>IF(Charts!$B$3="none",AG1971,IF(BO1971="",NA(),BO1971))</f>
        <v>0</v>
      </c>
      <c r="CX269">
        <f>IF(Charts!$B$3="none",AH1971,IF(BP1971="",NA(),BP1971))</f>
        <v>0</v>
      </c>
      <c r="CY269">
        <f>IF(Charts!$B$3="none",AI1971,IF(BQ1971="",NA(),BQ1971))</f>
        <v>0</v>
      </c>
      <c r="CZ269">
        <f>IF(Charts!$B$3="none",AJ1971,IF(BR1971="",NA(),BR1971))</f>
        <v>0</v>
      </c>
    </row>
    <row r="270" spans="4:104">
      <c r="D270">
        <v>266</v>
      </c>
      <c r="E270">
        <f>IF(INDIRECT(ADDRESS($D270+2,E$2+1,,,"Instances"))="","",INDIRECT(ADDRESS($D270+2,E$2+1,,,"Instances")))</f>
        <v>0</v>
      </c>
      <c r="F270">
        <f>IFERROR(SMALL(E5:E343,ROW()-ROW($F$5)+1),"")</f>
        <v>0</v>
      </c>
      <c r="H270">
        <f>IFERROR(SUM(F5:F270),"")</f>
        <v>0</v>
      </c>
      <c r="I270">
        <f>IF(INDIRECT(ADDRESS($D270+2,I$2+1,,,"Instances"))="","",INDIRECT(ADDRESS($D270+2,I$2+1,,,"Instances")))</f>
        <v>0</v>
      </c>
      <c r="J270">
        <f>IFERROR(SMALL(I5:I343,ROW()-ROW($J$5)+1),"")</f>
        <v>0</v>
      </c>
      <c r="L270">
        <f>IFERROR(SUM(J5:J270),"")</f>
        <v>0</v>
      </c>
      <c r="M270">
        <f>IF(INDIRECT(ADDRESS($D270+2,M$2+1,,,"Instances"))="","",INDIRECT(ADDRESS($D270+2,M$2+1,,,"Instances")))</f>
        <v>0</v>
      </c>
      <c r="N270">
        <f>IFERROR(SMALL(M5:M343,ROW()-ROW($N$5)+1),"")</f>
        <v>0</v>
      </c>
      <c r="P270">
        <f>IFERROR(SUM(N5:N270),"")</f>
        <v>0</v>
      </c>
      <c r="Q270">
        <f>IF(INDIRECT(ADDRESS($D270+2,Q$2+1,,,"Instances"))="","",INDIRECT(ADDRESS($D270+2,Q$2+1,,,"Instances")))</f>
        <v>0</v>
      </c>
      <c r="R270">
        <f>IFERROR(SMALL(Q5:Q343,ROW()-ROW($R$5)+1),"")</f>
        <v>0</v>
      </c>
      <c r="T270">
        <f>IFERROR(SUM(R5:R270),"")</f>
        <v>0</v>
      </c>
      <c r="U270">
        <f>IF(INDIRECT(ADDRESS($D270+2,U$2+1,,,"Instances"))="","",INDIRECT(ADDRESS($D270+2,U$2+1,,,"Instances")))</f>
        <v>0</v>
      </c>
      <c r="V270">
        <f>IFERROR(SMALL(U5:U343,ROW()-ROW($V$5)+1),"")</f>
        <v>0</v>
      </c>
      <c r="X270">
        <f>IFERROR(SUM(V5:V270),"")</f>
        <v>0</v>
      </c>
      <c r="Y270">
        <f>IF(INDIRECT(ADDRESS($D270+2,Y$2+1,,,"Instances"))="","",INDIRECT(ADDRESS($D270+2,Y$2+1,,,"Instances")))</f>
        <v>0</v>
      </c>
      <c r="Z270">
        <f>IFERROR(SMALL(Y5:Y343,ROW()-ROW($Z$5)+1),"")</f>
        <v>0</v>
      </c>
      <c r="AB270">
        <f>IFERROR(SUM(Z5:Z270),"")</f>
        <v>0</v>
      </c>
      <c r="AC270">
        <f>IF(INDIRECT(ADDRESS($D270+2,AC$2+1,,,"Instances"))="","",INDIRECT(ADDRESS($D270+2,AC$2+1,,,"Instances")))</f>
        <v>0</v>
      </c>
      <c r="AD270">
        <f>IFERROR(SMALL(AC5:AC343,ROW()-ROW($AD$5)+1),"")</f>
        <v>0</v>
      </c>
      <c r="AF270">
        <f>IFERROR(SUM(AD5:AD270),"")</f>
        <v>0</v>
      </c>
      <c r="AG270">
        <f>IF(INDIRECT(ADDRESS($D270+2,AG$2+1,,,"Instances"))="","",INDIRECT(ADDRESS($D270+2,AG$2+1,,,"Instances")))</f>
        <v>0</v>
      </c>
      <c r="AH270">
        <f>IFERROR(SMALL(AG5:AG343,ROW()-ROW($AH$5)+1),"")</f>
        <v>0</v>
      </c>
      <c r="AJ270">
        <f>IFERROR(SUM(AH5:AH270),"")</f>
        <v>0</v>
      </c>
      <c r="AL270">
        <v>266</v>
      </c>
      <c r="AM270" cm="1">
        <f t="array" ref="AM270">_xlfn.SWITCH(Charts!$B$3,"average", AVERAGE(INDIRECT(ADDRESS(265+3,AM$2+1,,,"Instances") &amp; ":" &amp; ADDRESS(265+3,AM$2+1))),"median", MEDIAN(INDIRECT(ADDRESS(265+3,AM$2+1,,,"Instances") &amp; ":" &amp; ADDRESS(265+3,AM$2+1))),"min", MIN(INDIRECT(ADDRESS(265+3,AM$2+1,,,"Instances") &amp; ":" &amp; ADDRESS(265+3,AM$2+1))),"max", MAX(INDIRECT(ADDRESS(265+3,AM$2+1,,,"Instances") &amp; ":" &amp; ADDRESS(265+3,AM$2+1))),"diff", MAX(INDIRECT(ADDRESS(265+3,AM$2+1,,,"Instances") &amp; ":" &amp; ADDRESS(265+3,AM$2+1)))-MIN(INDIRECT(ADDRESS(265+3,AM$2+1,,,"Instances") &amp; ":" &amp; ADDRESS(265+3,AM$2+1))))</f>
        <v>0</v>
      </c>
      <c r="AN270">
        <f>IFERROR(SMALL(AM5:AM343,ROW()-ROW($AN$5)+1),"")</f>
        <v>0</v>
      </c>
      <c r="AP270">
        <f>IFERROR(SUM(AN5:AN270),"")</f>
        <v>0</v>
      </c>
      <c r="AQ270" cm="1">
        <f t="array" ref="AQ270">_xlfn.SWITCH(Charts!$B$3,"average", AVERAGE(INDIRECT(ADDRESS(265+3,AQ$2+1,,,"Instances") &amp; ":" &amp; ADDRESS(265+3,AQ$2+1))),"median", MEDIAN(INDIRECT(ADDRESS(265+3,AQ$2+1,,,"Instances") &amp; ":" &amp; ADDRESS(265+3,AQ$2+1))),"min", MIN(INDIRECT(ADDRESS(265+3,AQ$2+1,,,"Instances") &amp; ":" &amp; ADDRESS(265+3,AQ$2+1))),"max", MAX(INDIRECT(ADDRESS(265+3,AQ$2+1,,,"Instances") &amp; ":" &amp; ADDRESS(265+3,AQ$2+1))),"diff", MAX(INDIRECT(ADDRESS(265+3,AQ$2+1,,,"Instances") &amp; ":" &amp; ADDRESS(265+3,AQ$2+1)))-MIN(INDIRECT(ADDRESS(265+3,AQ$2+1,,,"Instances") &amp; ":" &amp; ADDRESS(265+3,AQ$2+1))))</f>
        <v>0</v>
      </c>
      <c r="AR270">
        <f>IFERROR(SMALL(AQ5:AQ343,ROW()-ROW($AR$5)+1),"")</f>
        <v>0</v>
      </c>
      <c r="AT270">
        <f>IFERROR(SUM(AR5:AR270),"")</f>
        <v>0</v>
      </c>
      <c r="AU270" cm="1">
        <f t="array" ref="AU270">_xlfn.SWITCH(Charts!$B$3,"average", AVERAGE(INDIRECT(ADDRESS(265+3,AU$2+1,,,"Instances") &amp; ":" &amp; ADDRESS(265+3,AU$2+1))),"median", MEDIAN(INDIRECT(ADDRESS(265+3,AU$2+1,,,"Instances") &amp; ":" &amp; ADDRESS(265+3,AU$2+1))),"min", MIN(INDIRECT(ADDRESS(265+3,AU$2+1,,,"Instances") &amp; ":" &amp; ADDRESS(265+3,AU$2+1))),"max", MAX(INDIRECT(ADDRESS(265+3,AU$2+1,,,"Instances") &amp; ":" &amp; ADDRESS(265+3,AU$2+1))),"diff", MAX(INDIRECT(ADDRESS(265+3,AU$2+1,,,"Instances") &amp; ":" &amp; ADDRESS(265+3,AU$2+1)))-MIN(INDIRECT(ADDRESS(265+3,AU$2+1,,,"Instances") &amp; ":" &amp; ADDRESS(265+3,AU$2+1))))</f>
        <v>0</v>
      </c>
      <c r="AV270">
        <f>IFERROR(SMALL(AU5:AU343,ROW()-ROW($AV$5)+1),"")</f>
        <v>0</v>
      </c>
      <c r="AX270">
        <f>IFERROR(SUM(AV5:AV270),"")</f>
        <v>0</v>
      </c>
      <c r="AY270" cm="1">
        <f t="array" ref="AY270">_xlfn.SWITCH(Charts!$B$3,"average", AVERAGE(INDIRECT(ADDRESS(265+3,AY$2+1,,,"Instances") &amp; ":" &amp; ADDRESS(265+3,AY$2+1))),"median", MEDIAN(INDIRECT(ADDRESS(265+3,AY$2+1,,,"Instances") &amp; ":" &amp; ADDRESS(265+3,AY$2+1))),"min", MIN(INDIRECT(ADDRESS(265+3,AY$2+1,,,"Instances") &amp; ":" &amp; ADDRESS(265+3,AY$2+1))),"max", MAX(INDIRECT(ADDRESS(265+3,AY$2+1,,,"Instances") &amp; ":" &amp; ADDRESS(265+3,AY$2+1))),"diff", MAX(INDIRECT(ADDRESS(265+3,AY$2+1,,,"Instances") &amp; ":" &amp; ADDRESS(265+3,AY$2+1)))-MIN(INDIRECT(ADDRESS(265+3,AY$2+1,,,"Instances") &amp; ":" &amp; ADDRESS(265+3,AY$2+1))))</f>
        <v>0</v>
      </c>
      <c r="AZ270">
        <f>IFERROR(SMALL(AY5:AY343,ROW()-ROW($AZ$5)+1),"")</f>
        <v>0</v>
      </c>
      <c r="BB270">
        <f>IFERROR(SUM(AZ5:AZ270),"")</f>
        <v>0</v>
      </c>
      <c r="BC270" cm="1">
        <f t="array" ref="BC270">_xlfn.SWITCH(Charts!$B$3,"average", AVERAGE(INDIRECT(ADDRESS(265+3,BC$2+1,,,"Instances") &amp; ":" &amp; ADDRESS(265+3,BC$2+1))),"median", MEDIAN(INDIRECT(ADDRESS(265+3,BC$2+1,,,"Instances") &amp; ":" &amp; ADDRESS(265+3,BC$2+1))),"min", MIN(INDIRECT(ADDRESS(265+3,BC$2+1,,,"Instances") &amp; ":" &amp; ADDRESS(265+3,BC$2+1))),"max", MAX(INDIRECT(ADDRESS(265+3,BC$2+1,,,"Instances") &amp; ":" &amp; ADDRESS(265+3,BC$2+1))),"diff", MAX(INDIRECT(ADDRESS(265+3,BC$2+1,,,"Instances") &amp; ":" &amp; ADDRESS(265+3,BC$2+1)))-MIN(INDIRECT(ADDRESS(265+3,BC$2+1,,,"Instances") &amp; ":" &amp; ADDRESS(265+3,BC$2+1))))</f>
        <v>0</v>
      </c>
      <c r="BD270">
        <f>IFERROR(SMALL(BC5:BC343,ROW()-ROW($BD$5)+1),"")</f>
        <v>0</v>
      </c>
      <c r="BF270">
        <f>IFERROR(SUM(BD5:BD270),"")</f>
        <v>0</v>
      </c>
      <c r="BG270" cm="1">
        <f t="array" ref="BG270">_xlfn.SWITCH(Charts!$B$3,"average", AVERAGE(INDIRECT(ADDRESS(265+3,BG$2+1,,,"Instances") &amp; ":" &amp; ADDRESS(265+3,BG$2+1))),"median", MEDIAN(INDIRECT(ADDRESS(265+3,BG$2+1,,,"Instances") &amp; ":" &amp; ADDRESS(265+3,BG$2+1))),"min", MIN(INDIRECT(ADDRESS(265+3,BG$2+1,,,"Instances") &amp; ":" &amp; ADDRESS(265+3,BG$2+1))),"max", MAX(INDIRECT(ADDRESS(265+3,BG$2+1,,,"Instances") &amp; ":" &amp; ADDRESS(265+3,BG$2+1))),"diff", MAX(INDIRECT(ADDRESS(265+3,BG$2+1,,,"Instances") &amp; ":" &amp; ADDRESS(265+3,BG$2+1)))-MIN(INDIRECT(ADDRESS(265+3,BG$2+1,,,"Instances") &amp; ":" &amp; ADDRESS(265+3,BG$2+1))))</f>
        <v>0</v>
      </c>
      <c r="BH270">
        <f>IFERROR(SMALL(BG5:BG343,ROW()-ROW($BH$5)+1),"")</f>
        <v>0</v>
      </c>
      <c r="BJ270">
        <f>IFERROR(SUM(BH5:BH270),"")</f>
        <v>0</v>
      </c>
      <c r="BK270" cm="1">
        <f t="array" ref="BK270">_xlfn.SWITCH(Charts!$B$3,"average", AVERAGE(INDIRECT(ADDRESS(265+3,BK$2+1,,,"Instances") &amp; ":" &amp; ADDRESS(265+3,BK$2+1))),"median", MEDIAN(INDIRECT(ADDRESS(265+3,BK$2+1,,,"Instances") &amp; ":" &amp; ADDRESS(265+3,BK$2+1))),"min", MIN(INDIRECT(ADDRESS(265+3,BK$2+1,,,"Instances") &amp; ":" &amp; ADDRESS(265+3,BK$2+1))),"max", MAX(INDIRECT(ADDRESS(265+3,BK$2+1,,,"Instances") &amp; ":" &amp; ADDRESS(265+3,BK$2+1))),"diff", MAX(INDIRECT(ADDRESS(265+3,BK$2+1,,,"Instances") &amp; ":" &amp; ADDRESS(265+3,BK$2+1)))-MIN(INDIRECT(ADDRESS(265+3,BK$2+1,,,"Instances") &amp; ":" &amp; ADDRESS(265+3,BK$2+1))))</f>
        <v>0</v>
      </c>
      <c r="BL270">
        <f>IFERROR(SMALL(BK5:BK343,ROW()-ROW($BL$5)+1),"")</f>
        <v>0</v>
      </c>
      <c r="BN270">
        <f>IFERROR(SUM(BL5:BL270),"")</f>
        <v>0</v>
      </c>
      <c r="BO270" cm="1">
        <f t="array" ref="BO270">_xlfn.SWITCH(Charts!$B$3,"average", AVERAGE(INDIRECT(ADDRESS(265+3,BO$2+1,,,"Instances") &amp; ":" &amp; ADDRESS(265+3,BO$2+1))),"median", MEDIAN(INDIRECT(ADDRESS(265+3,BO$2+1,,,"Instances") &amp; ":" &amp; ADDRESS(265+3,BO$2+1))),"min", MIN(INDIRECT(ADDRESS(265+3,BO$2+1,,,"Instances") &amp; ":" &amp; ADDRESS(265+3,BO$2+1))),"max", MAX(INDIRECT(ADDRESS(265+3,BO$2+1,,,"Instances") &amp; ":" &amp; ADDRESS(265+3,BO$2+1))),"diff", MAX(INDIRECT(ADDRESS(265+3,BO$2+1,,,"Instances") &amp; ":" &amp; ADDRESS(265+3,BO$2+1)))-MIN(INDIRECT(ADDRESS(265+3,BO$2+1,,,"Instances") &amp; ":" &amp; ADDRESS(265+3,BO$2+1))))</f>
        <v>0</v>
      </c>
      <c r="BP270">
        <f>IFERROR(SMALL(BO5:BO343,ROW()-ROW($BP$5)+1),"")</f>
        <v>0</v>
      </c>
      <c r="BR270">
        <f>IFERROR(SUM(BP5:BP270),"")</f>
        <v>0</v>
      </c>
      <c r="BU270">
        <f>IF(Charts!$B$3="none",E1972,IF(AM1972="",NA(),AM1972))</f>
        <v>0</v>
      </c>
      <c r="BV270">
        <f>IF(Charts!$B$3="none",F1972,IF(AN1972="",NA(),AN1972))</f>
        <v>0</v>
      </c>
      <c r="BW270">
        <f>IF(Charts!$B$3="none",G1972,IF(AO1972="",NA(),AO1972))</f>
        <v>0</v>
      </c>
      <c r="BX270">
        <f>IF(Charts!$B$3="none",H1972,IF(AP1972="",NA(),AP1972))</f>
        <v>0</v>
      </c>
      <c r="BY270">
        <f>IF(Charts!$B$3="none",I1972,IF(AQ1972="",NA(),AQ1972))</f>
        <v>0</v>
      </c>
      <c r="BZ270">
        <f>IF(Charts!$B$3="none",J1972,IF(AR1972="",NA(),AR1972))</f>
        <v>0</v>
      </c>
      <c r="CA270">
        <f>IF(Charts!$B$3="none",K1972,IF(AS1972="",NA(),AS1972))</f>
        <v>0</v>
      </c>
      <c r="CB270">
        <f>IF(Charts!$B$3="none",L1972,IF(AT1972="",NA(),AT1972))</f>
        <v>0</v>
      </c>
      <c r="CC270">
        <f>IF(Charts!$B$3="none",M1972,IF(AU1972="",NA(),AU1972))</f>
        <v>0</v>
      </c>
      <c r="CD270">
        <f>IF(Charts!$B$3="none",N1972,IF(AV1972="",NA(),AV1972))</f>
        <v>0</v>
      </c>
      <c r="CE270">
        <f>IF(Charts!$B$3="none",O1972,IF(AW1972="",NA(),AW1972))</f>
        <v>0</v>
      </c>
      <c r="CF270">
        <f>IF(Charts!$B$3="none",P1972,IF(AX1972="",NA(),AX1972))</f>
        <v>0</v>
      </c>
      <c r="CG270">
        <f>IF(Charts!$B$3="none",Q1972,IF(AY1972="",NA(),AY1972))</f>
        <v>0</v>
      </c>
      <c r="CH270">
        <f>IF(Charts!$B$3="none",R1972,IF(AZ1972="",NA(),AZ1972))</f>
        <v>0</v>
      </c>
      <c r="CI270">
        <f>IF(Charts!$B$3="none",S1972,IF(BA1972="",NA(),BA1972))</f>
        <v>0</v>
      </c>
      <c r="CJ270">
        <f>IF(Charts!$B$3="none",T1972,IF(BB1972="",NA(),BB1972))</f>
        <v>0</v>
      </c>
      <c r="CK270">
        <f>IF(Charts!$B$3="none",U1972,IF(BC1972="",NA(),BC1972))</f>
        <v>0</v>
      </c>
      <c r="CL270">
        <f>IF(Charts!$B$3="none",V1972,IF(BD1972="",NA(),BD1972))</f>
        <v>0</v>
      </c>
      <c r="CM270">
        <f>IF(Charts!$B$3="none",W1972,IF(BE1972="",NA(),BE1972))</f>
        <v>0</v>
      </c>
      <c r="CN270">
        <f>IF(Charts!$B$3="none",X1972,IF(BF1972="",NA(),BF1972))</f>
        <v>0</v>
      </c>
      <c r="CO270">
        <f>IF(Charts!$B$3="none",Y1972,IF(BG1972="",NA(),BG1972))</f>
        <v>0</v>
      </c>
      <c r="CP270">
        <f>IF(Charts!$B$3="none",Z1972,IF(BH1972="",NA(),BH1972))</f>
        <v>0</v>
      </c>
      <c r="CQ270">
        <f>IF(Charts!$B$3="none",AA1972,IF(BI1972="",NA(),BI1972))</f>
        <v>0</v>
      </c>
      <c r="CR270">
        <f>IF(Charts!$B$3="none",AB1972,IF(BJ1972="",NA(),BJ1972))</f>
        <v>0</v>
      </c>
      <c r="CS270">
        <f>IF(Charts!$B$3="none",AC1972,IF(BK1972="",NA(),BK1972))</f>
        <v>0</v>
      </c>
      <c r="CT270">
        <f>IF(Charts!$B$3="none",AD1972,IF(BL1972="",NA(),BL1972))</f>
        <v>0</v>
      </c>
      <c r="CU270">
        <f>IF(Charts!$B$3="none",AE1972,IF(BM1972="",NA(),BM1972))</f>
        <v>0</v>
      </c>
      <c r="CV270">
        <f>IF(Charts!$B$3="none",AF1972,IF(BN1972="",NA(),BN1972))</f>
        <v>0</v>
      </c>
      <c r="CW270">
        <f>IF(Charts!$B$3="none",AG1972,IF(BO1972="",NA(),BO1972))</f>
        <v>0</v>
      </c>
      <c r="CX270">
        <f>IF(Charts!$B$3="none",AH1972,IF(BP1972="",NA(),BP1972))</f>
        <v>0</v>
      </c>
      <c r="CY270">
        <f>IF(Charts!$B$3="none",AI1972,IF(BQ1972="",NA(),BQ1972))</f>
        <v>0</v>
      </c>
      <c r="CZ270">
        <f>IF(Charts!$B$3="none",AJ1972,IF(BR1972="",NA(),BR1972))</f>
        <v>0</v>
      </c>
    </row>
    <row r="271" spans="4:104">
      <c r="D271">
        <v>267</v>
      </c>
      <c r="E271">
        <f>IF(INDIRECT(ADDRESS($D271+2,E$2+1,,,"Instances"))="","",INDIRECT(ADDRESS($D271+2,E$2+1,,,"Instances")))</f>
        <v>0</v>
      </c>
      <c r="F271">
        <f>IFERROR(SMALL(E5:E343,ROW()-ROW($F$5)+1),"")</f>
        <v>0</v>
      </c>
      <c r="H271">
        <f>IFERROR(SUM(F5:F271),"")</f>
        <v>0</v>
      </c>
      <c r="I271">
        <f>IF(INDIRECT(ADDRESS($D271+2,I$2+1,,,"Instances"))="","",INDIRECT(ADDRESS($D271+2,I$2+1,,,"Instances")))</f>
        <v>0</v>
      </c>
      <c r="J271">
        <f>IFERROR(SMALL(I5:I343,ROW()-ROW($J$5)+1),"")</f>
        <v>0</v>
      </c>
      <c r="L271">
        <f>IFERROR(SUM(J5:J271),"")</f>
        <v>0</v>
      </c>
      <c r="M271">
        <f>IF(INDIRECT(ADDRESS($D271+2,M$2+1,,,"Instances"))="","",INDIRECT(ADDRESS($D271+2,M$2+1,,,"Instances")))</f>
        <v>0</v>
      </c>
      <c r="N271">
        <f>IFERROR(SMALL(M5:M343,ROW()-ROW($N$5)+1),"")</f>
        <v>0</v>
      </c>
      <c r="P271">
        <f>IFERROR(SUM(N5:N271),"")</f>
        <v>0</v>
      </c>
      <c r="Q271">
        <f>IF(INDIRECT(ADDRESS($D271+2,Q$2+1,,,"Instances"))="","",INDIRECT(ADDRESS($D271+2,Q$2+1,,,"Instances")))</f>
        <v>0</v>
      </c>
      <c r="R271">
        <f>IFERROR(SMALL(Q5:Q343,ROW()-ROW($R$5)+1),"")</f>
        <v>0</v>
      </c>
      <c r="T271">
        <f>IFERROR(SUM(R5:R271),"")</f>
        <v>0</v>
      </c>
      <c r="U271">
        <f>IF(INDIRECT(ADDRESS($D271+2,U$2+1,,,"Instances"))="","",INDIRECT(ADDRESS($D271+2,U$2+1,,,"Instances")))</f>
        <v>0</v>
      </c>
      <c r="V271">
        <f>IFERROR(SMALL(U5:U343,ROW()-ROW($V$5)+1),"")</f>
        <v>0</v>
      </c>
      <c r="X271">
        <f>IFERROR(SUM(V5:V271),"")</f>
        <v>0</v>
      </c>
      <c r="Y271">
        <f>IF(INDIRECT(ADDRESS($D271+2,Y$2+1,,,"Instances"))="","",INDIRECT(ADDRESS($D271+2,Y$2+1,,,"Instances")))</f>
        <v>0</v>
      </c>
      <c r="Z271">
        <f>IFERROR(SMALL(Y5:Y343,ROW()-ROW($Z$5)+1),"")</f>
        <v>0</v>
      </c>
      <c r="AB271">
        <f>IFERROR(SUM(Z5:Z271),"")</f>
        <v>0</v>
      </c>
      <c r="AC271">
        <f>IF(INDIRECT(ADDRESS($D271+2,AC$2+1,,,"Instances"))="","",INDIRECT(ADDRESS($D271+2,AC$2+1,,,"Instances")))</f>
        <v>0</v>
      </c>
      <c r="AD271">
        <f>IFERROR(SMALL(AC5:AC343,ROW()-ROW($AD$5)+1),"")</f>
        <v>0</v>
      </c>
      <c r="AF271">
        <f>IFERROR(SUM(AD5:AD271),"")</f>
        <v>0</v>
      </c>
      <c r="AG271">
        <f>IF(INDIRECT(ADDRESS($D271+2,AG$2+1,,,"Instances"))="","",INDIRECT(ADDRESS($D271+2,AG$2+1,,,"Instances")))</f>
        <v>0</v>
      </c>
      <c r="AH271">
        <f>IFERROR(SMALL(AG5:AG343,ROW()-ROW($AH$5)+1),"")</f>
        <v>0</v>
      </c>
      <c r="AJ271">
        <f>IFERROR(SUM(AH5:AH271),"")</f>
        <v>0</v>
      </c>
      <c r="AL271">
        <v>267</v>
      </c>
      <c r="AM271" cm="1">
        <f t="array" ref="AM271">_xlfn.SWITCH(Charts!$B$3,"average", AVERAGE(INDIRECT(ADDRESS(266+3,AM$2+1,,,"Instances") &amp; ":" &amp; ADDRESS(266+3,AM$2+1))),"median", MEDIAN(INDIRECT(ADDRESS(266+3,AM$2+1,,,"Instances") &amp; ":" &amp; ADDRESS(266+3,AM$2+1))),"min", MIN(INDIRECT(ADDRESS(266+3,AM$2+1,,,"Instances") &amp; ":" &amp; ADDRESS(266+3,AM$2+1))),"max", MAX(INDIRECT(ADDRESS(266+3,AM$2+1,,,"Instances") &amp; ":" &amp; ADDRESS(266+3,AM$2+1))),"diff", MAX(INDIRECT(ADDRESS(266+3,AM$2+1,,,"Instances") &amp; ":" &amp; ADDRESS(266+3,AM$2+1)))-MIN(INDIRECT(ADDRESS(266+3,AM$2+1,,,"Instances") &amp; ":" &amp; ADDRESS(266+3,AM$2+1))))</f>
        <v>0</v>
      </c>
      <c r="AN271">
        <f>IFERROR(SMALL(AM5:AM343,ROW()-ROW($AN$5)+1),"")</f>
        <v>0</v>
      </c>
      <c r="AP271">
        <f>IFERROR(SUM(AN5:AN271),"")</f>
        <v>0</v>
      </c>
      <c r="AQ271" cm="1">
        <f t="array" ref="AQ271">_xlfn.SWITCH(Charts!$B$3,"average", AVERAGE(INDIRECT(ADDRESS(266+3,AQ$2+1,,,"Instances") &amp; ":" &amp; ADDRESS(266+3,AQ$2+1))),"median", MEDIAN(INDIRECT(ADDRESS(266+3,AQ$2+1,,,"Instances") &amp; ":" &amp; ADDRESS(266+3,AQ$2+1))),"min", MIN(INDIRECT(ADDRESS(266+3,AQ$2+1,,,"Instances") &amp; ":" &amp; ADDRESS(266+3,AQ$2+1))),"max", MAX(INDIRECT(ADDRESS(266+3,AQ$2+1,,,"Instances") &amp; ":" &amp; ADDRESS(266+3,AQ$2+1))),"diff", MAX(INDIRECT(ADDRESS(266+3,AQ$2+1,,,"Instances") &amp; ":" &amp; ADDRESS(266+3,AQ$2+1)))-MIN(INDIRECT(ADDRESS(266+3,AQ$2+1,,,"Instances") &amp; ":" &amp; ADDRESS(266+3,AQ$2+1))))</f>
        <v>0</v>
      </c>
      <c r="AR271">
        <f>IFERROR(SMALL(AQ5:AQ343,ROW()-ROW($AR$5)+1),"")</f>
        <v>0</v>
      </c>
      <c r="AT271">
        <f>IFERROR(SUM(AR5:AR271),"")</f>
        <v>0</v>
      </c>
      <c r="AU271" cm="1">
        <f t="array" ref="AU271">_xlfn.SWITCH(Charts!$B$3,"average", AVERAGE(INDIRECT(ADDRESS(266+3,AU$2+1,,,"Instances") &amp; ":" &amp; ADDRESS(266+3,AU$2+1))),"median", MEDIAN(INDIRECT(ADDRESS(266+3,AU$2+1,,,"Instances") &amp; ":" &amp; ADDRESS(266+3,AU$2+1))),"min", MIN(INDIRECT(ADDRESS(266+3,AU$2+1,,,"Instances") &amp; ":" &amp; ADDRESS(266+3,AU$2+1))),"max", MAX(INDIRECT(ADDRESS(266+3,AU$2+1,,,"Instances") &amp; ":" &amp; ADDRESS(266+3,AU$2+1))),"diff", MAX(INDIRECT(ADDRESS(266+3,AU$2+1,,,"Instances") &amp; ":" &amp; ADDRESS(266+3,AU$2+1)))-MIN(INDIRECT(ADDRESS(266+3,AU$2+1,,,"Instances") &amp; ":" &amp; ADDRESS(266+3,AU$2+1))))</f>
        <v>0</v>
      </c>
      <c r="AV271">
        <f>IFERROR(SMALL(AU5:AU343,ROW()-ROW($AV$5)+1),"")</f>
        <v>0</v>
      </c>
      <c r="AX271">
        <f>IFERROR(SUM(AV5:AV271),"")</f>
        <v>0</v>
      </c>
      <c r="AY271" cm="1">
        <f t="array" ref="AY271">_xlfn.SWITCH(Charts!$B$3,"average", AVERAGE(INDIRECT(ADDRESS(266+3,AY$2+1,,,"Instances") &amp; ":" &amp; ADDRESS(266+3,AY$2+1))),"median", MEDIAN(INDIRECT(ADDRESS(266+3,AY$2+1,,,"Instances") &amp; ":" &amp; ADDRESS(266+3,AY$2+1))),"min", MIN(INDIRECT(ADDRESS(266+3,AY$2+1,,,"Instances") &amp; ":" &amp; ADDRESS(266+3,AY$2+1))),"max", MAX(INDIRECT(ADDRESS(266+3,AY$2+1,,,"Instances") &amp; ":" &amp; ADDRESS(266+3,AY$2+1))),"diff", MAX(INDIRECT(ADDRESS(266+3,AY$2+1,,,"Instances") &amp; ":" &amp; ADDRESS(266+3,AY$2+1)))-MIN(INDIRECT(ADDRESS(266+3,AY$2+1,,,"Instances") &amp; ":" &amp; ADDRESS(266+3,AY$2+1))))</f>
        <v>0</v>
      </c>
      <c r="AZ271">
        <f>IFERROR(SMALL(AY5:AY343,ROW()-ROW($AZ$5)+1),"")</f>
        <v>0</v>
      </c>
      <c r="BB271">
        <f>IFERROR(SUM(AZ5:AZ271),"")</f>
        <v>0</v>
      </c>
      <c r="BC271" cm="1">
        <f t="array" ref="BC271">_xlfn.SWITCH(Charts!$B$3,"average", AVERAGE(INDIRECT(ADDRESS(266+3,BC$2+1,,,"Instances") &amp; ":" &amp; ADDRESS(266+3,BC$2+1))),"median", MEDIAN(INDIRECT(ADDRESS(266+3,BC$2+1,,,"Instances") &amp; ":" &amp; ADDRESS(266+3,BC$2+1))),"min", MIN(INDIRECT(ADDRESS(266+3,BC$2+1,,,"Instances") &amp; ":" &amp; ADDRESS(266+3,BC$2+1))),"max", MAX(INDIRECT(ADDRESS(266+3,BC$2+1,,,"Instances") &amp; ":" &amp; ADDRESS(266+3,BC$2+1))),"diff", MAX(INDIRECT(ADDRESS(266+3,BC$2+1,,,"Instances") &amp; ":" &amp; ADDRESS(266+3,BC$2+1)))-MIN(INDIRECT(ADDRESS(266+3,BC$2+1,,,"Instances") &amp; ":" &amp; ADDRESS(266+3,BC$2+1))))</f>
        <v>0</v>
      </c>
      <c r="BD271">
        <f>IFERROR(SMALL(BC5:BC343,ROW()-ROW($BD$5)+1),"")</f>
        <v>0</v>
      </c>
      <c r="BF271">
        <f>IFERROR(SUM(BD5:BD271),"")</f>
        <v>0</v>
      </c>
      <c r="BG271" cm="1">
        <f t="array" ref="BG271">_xlfn.SWITCH(Charts!$B$3,"average", AVERAGE(INDIRECT(ADDRESS(266+3,BG$2+1,,,"Instances") &amp; ":" &amp; ADDRESS(266+3,BG$2+1))),"median", MEDIAN(INDIRECT(ADDRESS(266+3,BG$2+1,,,"Instances") &amp; ":" &amp; ADDRESS(266+3,BG$2+1))),"min", MIN(INDIRECT(ADDRESS(266+3,BG$2+1,,,"Instances") &amp; ":" &amp; ADDRESS(266+3,BG$2+1))),"max", MAX(INDIRECT(ADDRESS(266+3,BG$2+1,,,"Instances") &amp; ":" &amp; ADDRESS(266+3,BG$2+1))),"diff", MAX(INDIRECT(ADDRESS(266+3,BG$2+1,,,"Instances") &amp; ":" &amp; ADDRESS(266+3,BG$2+1)))-MIN(INDIRECT(ADDRESS(266+3,BG$2+1,,,"Instances") &amp; ":" &amp; ADDRESS(266+3,BG$2+1))))</f>
        <v>0</v>
      </c>
      <c r="BH271">
        <f>IFERROR(SMALL(BG5:BG343,ROW()-ROW($BH$5)+1),"")</f>
        <v>0</v>
      </c>
      <c r="BJ271">
        <f>IFERROR(SUM(BH5:BH271),"")</f>
        <v>0</v>
      </c>
      <c r="BK271" cm="1">
        <f t="array" ref="BK271">_xlfn.SWITCH(Charts!$B$3,"average", AVERAGE(INDIRECT(ADDRESS(266+3,BK$2+1,,,"Instances") &amp; ":" &amp; ADDRESS(266+3,BK$2+1))),"median", MEDIAN(INDIRECT(ADDRESS(266+3,BK$2+1,,,"Instances") &amp; ":" &amp; ADDRESS(266+3,BK$2+1))),"min", MIN(INDIRECT(ADDRESS(266+3,BK$2+1,,,"Instances") &amp; ":" &amp; ADDRESS(266+3,BK$2+1))),"max", MAX(INDIRECT(ADDRESS(266+3,BK$2+1,,,"Instances") &amp; ":" &amp; ADDRESS(266+3,BK$2+1))),"diff", MAX(INDIRECT(ADDRESS(266+3,BK$2+1,,,"Instances") &amp; ":" &amp; ADDRESS(266+3,BK$2+1)))-MIN(INDIRECT(ADDRESS(266+3,BK$2+1,,,"Instances") &amp; ":" &amp; ADDRESS(266+3,BK$2+1))))</f>
        <v>0</v>
      </c>
      <c r="BL271">
        <f>IFERROR(SMALL(BK5:BK343,ROW()-ROW($BL$5)+1),"")</f>
        <v>0</v>
      </c>
      <c r="BN271">
        <f>IFERROR(SUM(BL5:BL271),"")</f>
        <v>0</v>
      </c>
      <c r="BO271" cm="1">
        <f t="array" ref="BO271">_xlfn.SWITCH(Charts!$B$3,"average", AVERAGE(INDIRECT(ADDRESS(266+3,BO$2+1,,,"Instances") &amp; ":" &amp; ADDRESS(266+3,BO$2+1))),"median", MEDIAN(INDIRECT(ADDRESS(266+3,BO$2+1,,,"Instances") &amp; ":" &amp; ADDRESS(266+3,BO$2+1))),"min", MIN(INDIRECT(ADDRESS(266+3,BO$2+1,,,"Instances") &amp; ":" &amp; ADDRESS(266+3,BO$2+1))),"max", MAX(INDIRECT(ADDRESS(266+3,BO$2+1,,,"Instances") &amp; ":" &amp; ADDRESS(266+3,BO$2+1))),"diff", MAX(INDIRECT(ADDRESS(266+3,BO$2+1,,,"Instances") &amp; ":" &amp; ADDRESS(266+3,BO$2+1)))-MIN(INDIRECT(ADDRESS(266+3,BO$2+1,,,"Instances") &amp; ":" &amp; ADDRESS(266+3,BO$2+1))))</f>
        <v>0</v>
      </c>
      <c r="BP271">
        <f>IFERROR(SMALL(BO5:BO343,ROW()-ROW($BP$5)+1),"")</f>
        <v>0</v>
      </c>
      <c r="BR271">
        <f>IFERROR(SUM(BP5:BP271),"")</f>
        <v>0</v>
      </c>
      <c r="BU271">
        <f>IF(Charts!$B$3="none",E1973,IF(AM1973="",NA(),AM1973))</f>
        <v>0</v>
      </c>
      <c r="BV271">
        <f>IF(Charts!$B$3="none",F1973,IF(AN1973="",NA(),AN1973))</f>
        <v>0</v>
      </c>
      <c r="BW271">
        <f>IF(Charts!$B$3="none",G1973,IF(AO1973="",NA(),AO1973))</f>
        <v>0</v>
      </c>
      <c r="BX271">
        <f>IF(Charts!$B$3="none",H1973,IF(AP1973="",NA(),AP1973))</f>
        <v>0</v>
      </c>
      <c r="BY271">
        <f>IF(Charts!$B$3="none",I1973,IF(AQ1973="",NA(),AQ1973))</f>
        <v>0</v>
      </c>
      <c r="BZ271">
        <f>IF(Charts!$B$3="none",J1973,IF(AR1973="",NA(),AR1973))</f>
        <v>0</v>
      </c>
      <c r="CA271">
        <f>IF(Charts!$B$3="none",K1973,IF(AS1973="",NA(),AS1973))</f>
        <v>0</v>
      </c>
      <c r="CB271">
        <f>IF(Charts!$B$3="none",L1973,IF(AT1973="",NA(),AT1973))</f>
        <v>0</v>
      </c>
      <c r="CC271">
        <f>IF(Charts!$B$3="none",M1973,IF(AU1973="",NA(),AU1973))</f>
        <v>0</v>
      </c>
      <c r="CD271">
        <f>IF(Charts!$B$3="none",N1973,IF(AV1973="",NA(),AV1973))</f>
        <v>0</v>
      </c>
      <c r="CE271">
        <f>IF(Charts!$B$3="none",O1973,IF(AW1973="",NA(),AW1973))</f>
        <v>0</v>
      </c>
      <c r="CF271">
        <f>IF(Charts!$B$3="none",P1973,IF(AX1973="",NA(),AX1973))</f>
        <v>0</v>
      </c>
      <c r="CG271">
        <f>IF(Charts!$B$3="none",Q1973,IF(AY1973="",NA(),AY1973))</f>
        <v>0</v>
      </c>
      <c r="CH271">
        <f>IF(Charts!$B$3="none",R1973,IF(AZ1973="",NA(),AZ1973))</f>
        <v>0</v>
      </c>
      <c r="CI271">
        <f>IF(Charts!$B$3="none",S1973,IF(BA1973="",NA(),BA1973))</f>
        <v>0</v>
      </c>
      <c r="CJ271">
        <f>IF(Charts!$B$3="none",T1973,IF(BB1973="",NA(),BB1973))</f>
        <v>0</v>
      </c>
      <c r="CK271">
        <f>IF(Charts!$B$3="none",U1973,IF(BC1973="",NA(),BC1973))</f>
        <v>0</v>
      </c>
      <c r="CL271">
        <f>IF(Charts!$B$3="none",V1973,IF(BD1973="",NA(),BD1973))</f>
        <v>0</v>
      </c>
      <c r="CM271">
        <f>IF(Charts!$B$3="none",W1973,IF(BE1973="",NA(),BE1973))</f>
        <v>0</v>
      </c>
      <c r="CN271">
        <f>IF(Charts!$B$3="none",X1973,IF(BF1973="",NA(),BF1973))</f>
        <v>0</v>
      </c>
      <c r="CO271">
        <f>IF(Charts!$B$3="none",Y1973,IF(BG1973="",NA(),BG1973))</f>
        <v>0</v>
      </c>
      <c r="CP271">
        <f>IF(Charts!$B$3="none",Z1973,IF(BH1973="",NA(),BH1973))</f>
        <v>0</v>
      </c>
      <c r="CQ271">
        <f>IF(Charts!$B$3="none",AA1973,IF(BI1973="",NA(),BI1973))</f>
        <v>0</v>
      </c>
      <c r="CR271">
        <f>IF(Charts!$B$3="none",AB1973,IF(BJ1973="",NA(),BJ1973))</f>
        <v>0</v>
      </c>
      <c r="CS271">
        <f>IF(Charts!$B$3="none",AC1973,IF(BK1973="",NA(),BK1973))</f>
        <v>0</v>
      </c>
      <c r="CT271">
        <f>IF(Charts!$B$3="none",AD1973,IF(BL1973="",NA(),BL1973))</f>
        <v>0</v>
      </c>
      <c r="CU271">
        <f>IF(Charts!$B$3="none",AE1973,IF(BM1973="",NA(),BM1973))</f>
        <v>0</v>
      </c>
      <c r="CV271">
        <f>IF(Charts!$B$3="none",AF1973,IF(BN1973="",NA(),BN1973))</f>
        <v>0</v>
      </c>
      <c r="CW271">
        <f>IF(Charts!$B$3="none",AG1973,IF(BO1973="",NA(),BO1973))</f>
        <v>0</v>
      </c>
      <c r="CX271">
        <f>IF(Charts!$B$3="none",AH1973,IF(BP1973="",NA(),BP1973))</f>
        <v>0</v>
      </c>
      <c r="CY271">
        <f>IF(Charts!$B$3="none",AI1973,IF(BQ1973="",NA(),BQ1973))</f>
        <v>0</v>
      </c>
      <c r="CZ271">
        <f>IF(Charts!$B$3="none",AJ1973,IF(BR1973="",NA(),BR1973))</f>
        <v>0</v>
      </c>
    </row>
    <row r="272" spans="4:104">
      <c r="D272">
        <v>268</v>
      </c>
      <c r="E272">
        <f>IF(INDIRECT(ADDRESS($D272+2,E$2+1,,,"Instances"))="","",INDIRECT(ADDRESS($D272+2,E$2+1,,,"Instances")))</f>
        <v>0</v>
      </c>
      <c r="F272">
        <f>IFERROR(SMALL(E5:E343,ROW()-ROW($F$5)+1),"")</f>
        <v>0</v>
      </c>
      <c r="H272">
        <f>IFERROR(SUM(F5:F272),"")</f>
        <v>0</v>
      </c>
      <c r="I272">
        <f>IF(INDIRECT(ADDRESS($D272+2,I$2+1,,,"Instances"))="","",INDIRECT(ADDRESS($D272+2,I$2+1,,,"Instances")))</f>
        <v>0</v>
      </c>
      <c r="J272">
        <f>IFERROR(SMALL(I5:I343,ROW()-ROW($J$5)+1),"")</f>
        <v>0</v>
      </c>
      <c r="L272">
        <f>IFERROR(SUM(J5:J272),"")</f>
        <v>0</v>
      </c>
      <c r="M272">
        <f>IF(INDIRECT(ADDRESS($D272+2,M$2+1,,,"Instances"))="","",INDIRECT(ADDRESS($D272+2,M$2+1,,,"Instances")))</f>
        <v>0</v>
      </c>
      <c r="N272">
        <f>IFERROR(SMALL(M5:M343,ROW()-ROW($N$5)+1),"")</f>
        <v>0</v>
      </c>
      <c r="P272">
        <f>IFERROR(SUM(N5:N272),"")</f>
        <v>0</v>
      </c>
      <c r="Q272">
        <f>IF(INDIRECT(ADDRESS($D272+2,Q$2+1,,,"Instances"))="","",INDIRECT(ADDRESS($D272+2,Q$2+1,,,"Instances")))</f>
        <v>0</v>
      </c>
      <c r="R272">
        <f>IFERROR(SMALL(Q5:Q343,ROW()-ROW($R$5)+1),"")</f>
        <v>0</v>
      </c>
      <c r="T272">
        <f>IFERROR(SUM(R5:R272),"")</f>
        <v>0</v>
      </c>
      <c r="U272">
        <f>IF(INDIRECT(ADDRESS($D272+2,U$2+1,,,"Instances"))="","",INDIRECT(ADDRESS($D272+2,U$2+1,,,"Instances")))</f>
        <v>0</v>
      </c>
      <c r="V272">
        <f>IFERROR(SMALL(U5:U343,ROW()-ROW($V$5)+1),"")</f>
        <v>0</v>
      </c>
      <c r="X272">
        <f>IFERROR(SUM(V5:V272),"")</f>
        <v>0</v>
      </c>
      <c r="Y272">
        <f>IF(INDIRECT(ADDRESS($D272+2,Y$2+1,,,"Instances"))="","",INDIRECT(ADDRESS($D272+2,Y$2+1,,,"Instances")))</f>
        <v>0</v>
      </c>
      <c r="Z272">
        <f>IFERROR(SMALL(Y5:Y343,ROW()-ROW($Z$5)+1),"")</f>
        <v>0</v>
      </c>
      <c r="AB272">
        <f>IFERROR(SUM(Z5:Z272),"")</f>
        <v>0</v>
      </c>
      <c r="AC272">
        <f>IF(INDIRECT(ADDRESS($D272+2,AC$2+1,,,"Instances"))="","",INDIRECT(ADDRESS($D272+2,AC$2+1,,,"Instances")))</f>
        <v>0</v>
      </c>
      <c r="AD272">
        <f>IFERROR(SMALL(AC5:AC343,ROW()-ROW($AD$5)+1),"")</f>
        <v>0</v>
      </c>
      <c r="AF272">
        <f>IFERROR(SUM(AD5:AD272),"")</f>
        <v>0</v>
      </c>
      <c r="AG272">
        <f>IF(INDIRECT(ADDRESS($D272+2,AG$2+1,,,"Instances"))="","",INDIRECT(ADDRESS($D272+2,AG$2+1,,,"Instances")))</f>
        <v>0</v>
      </c>
      <c r="AH272">
        <f>IFERROR(SMALL(AG5:AG343,ROW()-ROW($AH$5)+1),"")</f>
        <v>0</v>
      </c>
      <c r="AJ272">
        <f>IFERROR(SUM(AH5:AH272),"")</f>
        <v>0</v>
      </c>
      <c r="AL272">
        <v>268</v>
      </c>
      <c r="AM272" cm="1">
        <f t="array" ref="AM272">_xlfn.SWITCH(Charts!$B$3,"average", AVERAGE(INDIRECT(ADDRESS(267+3,AM$2+1,,,"Instances") &amp; ":" &amp; ADDRESS(267+3,AM$2+1))),"median", MEDIAN(INDIRECT(ADDRESS(267+3,AM$2+1,,,"Instances") &amp; ":" &amp; ADDRESS(267+3,AM$2+1))),"min", MIN(INDIRECT(ADDRESS(267+3,AM$2+1,,,"Instances") &amp; ":" &amp; ADDRESS(267+3,AM$2+1))),"max", MAX(INDIRECT(ADDRESS(267+3,AM$2+1,,,"Instances") &amp; ":" &amp; ADDRESS(267+3,AM$2+1))),"diff", MAX(INDIRECT(ADDRESS(267+3,AM$2+1,,,"Instances") &amp; ":" &amp; ADDRESS(267+3,AM$2+1)))-MIN(INDIRECT(ADDRESS(267+3,AM$2+1,,,"Instances") &amp; ":" &amp; ADDRESS(267+3,AM$2+1))))</f>
        <v>0</v>
      </c>
      <c r="AN272">
        <f>IFERROR(SMALL(AM5:AM343,ROW()-ROW($AN$5)+1),"")</f>
        <v>0</v>
      </c>
      <c r="AP272">
        <f>IFERROR(SUM(AN5:AN272),"")</f>
        <v>0</v>
      </c>
      <c r="AQ272" cm="1">
        <f t="array" ref="AQ272">_xlfn.SWITCH(Charts!$B$3,"average", AVERAGE(INDIRECT(ADDRESS(267+3,AQ$2+1,,,"Instances") &amp; ":" &amp; ADDRESS(267+3,AQ$2+1))),"median", MEDIAN(INDIRECT(ADDRESS(267+3,AQ$2+1,,,"Instances") &amp; ":" &amp; ADDRESS(267+3,AQ$2+1))),"min", MIN(INDIRECT(ADDRESS(267+3,AQ$2+1,,,"Instances") &amp; ":" &amp; ADDRESS(267+3,AQ$2+1))),"max", MAX(INDIRECT(ADDRESS(267+3,AQ$2+1,,,"Instances") &amp; ":" &amp; ADDRESS(267+3,AQ$2+1))),"diff", MAX(INDIRECT(ADDRESS(267+3,AQ$2+1,,,"Instances") &amp; ":" &amp; ADDRESS(267+3,AQ$2+1)))-MIN(INDIRECT(ADDRESS(267+3,AQ$2+1,,,"Instances") &amp; ":" &amp; ADDRESS(267+3,AQ$2+1))))</f>
        <v>0</v>
      </c>
      <c r="AR272">
        <f>IFERROR(SMALL(AQ5:AQ343,ROW()-ROW($AR$5)+1),"")</f>
        <v>0</v>
      </c>
      <c r="AT272">
        <f>IFERROR(SUM(AR5:AR272),"")</f>
        <v>0</v>
      </c>
      <c r="AU272" cm="1">
        <f t="array" ref="AU272">_xlfn.SWITCH(Charts!$B$3,"average", AVERAGE(INDIRECT(ADDRESS(267+3,AU$2+1,,,"Instances") &amp; ":" &amp; ADDRESS(267+3,AU$2+1))),"median", MEDIAN(INDIRECT(ADDRESS(267+3,AU$2+1,,,"Instances") &amp; ":" &amp; ADDRESS(267+3,AU$2+1))),"min", MIN(INDIRECT(ADDRESS(267+3,AU$2+1,,,"Instances") &amp; ":" &amp; ADDRESS(267+3,AU$2+1))),"max", MAX(INDIRECT(ADDRESS(267+3,AU$2+1,,,"Instances") &amp; ":" &amp; ADDRESS(267+3,AU$2+1))),"diff", MAX(INDIRECT(ADDRESS(267+3,AU$2+1,,,"Instances") &amp; ":" &amp; ADDRESS(267+3,AU$2+1)))-MIN(INDIRECT(ADDRESS(267+3,AU$2+1,,,"Instances") &amp; ":" &amp; ADDRESS(267+3,AU$2+1))))</f>
        <v>0</v>
      </c>
      <c r="AV272">
        <f>IFERROR(SMALL(AU5:AU343,ROW()-ROW($AV$5)+1),"")</f>
        <v>0</v>
      </c>
      <c r="AX272">
        <f>IFERROR(SUM(AV5:AV272),"")</f>
        <v>0</v>
      </c>
      <c r="AY272" cm="1">
        <f t="array" ref="AY272">_xlfn.SWITCH(Charts!$B$3,"average", AVERAGE(INDIRECT(ADDRESS(267+3,AY$2+1,,,"Instances") &amp; ":" &amp; ADDRESS(267+3,AY$2+1))),"median", MEDIAN(INDIRECT(ADDRESS(267+3,AY$2+1,,,"Instances") &amp; ":" &amp; ADDRESS(267+3,AY$2+1))),"min", MIN(INDIRECT(ADDRESS(267+3,AY$2+1,,,"Instances") &amp; ":" &amp; ADDRESS(267+3,AY$2+1))),"max", MAX(INDIRECT(ADDRESS(267+3,AY$2+1,,,"Instances") &amp; ":" &amp; ADDRESS(267+3,AY$2+1))),"diff", MAX(INDIRECT(ADDRESS(267+3,AY$2+1,,,"Instances") &amp; ":" &amp; ADDRESS(267+3,AY$2+1)))-MIN(INDIRECT(ADDRESS(267+3,AY$2+1,,,"Instances") &amp; ":" &amp; ADDRESS(267+3,AY$2+1))))</f>
        <v>0</v>
      </c>
      <c r="AZ272">
        <f>IFERROR(SMALL(AY5:AY343,ROW()-ROW($AZ$5)+1),"")</f>
        <v>0</v>
      </c>
      <c r="BB272">
        <f>IFERROR(SUM(AZ5:AZ272),"")</f>
        <v>0</v>
      </c>
      <c r="BC272" cm="1">
        <f t="array" ref="BC272">_xlfn.SWITCH(Charts!$B$3,"average", AVERAGE(INDIRECT(ADDRESS(267+3,BC$2+1,,,"Instances") &amp; ":" &amp; ADDRESS(267+3,BC$2+1))),"median", MEDIAN(INDIRECT(ADDRESS(267+3,BC$2+1,,,"Instances") &amp; ":" &amp; ADDRESS(267+3,BC$2+1))),"min", MIN(INDIRECT(ADDRESS(267+3,BC$2+1,,,"Instances") &amp; ":" &amp; ADDRESS(267+3,BC$2+1))),"max", MAX(INDIRECT(ADDRESS(267+3,BC$2+1,,,"Instances") &amp; ":" &amp; ADDRESS(267+3,BC$2+1))),"diff", MAX(INDIRECT(ADDRESS(267+3,BC$2+1,,,"Instances") &amp; ":" &amp; ADDRESS(267+3,BC$2+1)))-MIN(INDIRECT(ADDRESS(267+3,BC$2+1,,,"Instances") &amp; ":" &amp; ADDRESS(267+3,BC$2+1))))</f>
        <v>0</v>
      </c>
      <c r="BD272">
        <f>IFERROR(SMALL(BC5:BC343,ROW()-ROW($BD$5)+1),"")</f>
        <v>0</v>
      </c>
      <c r="BF272">
        <f>IFERROR(SUM(BD5:BD272),"")</f>
        <v>0</v>
      </c>
      <c r="BG272" cm="1">
        <f t="array" ref="BG272">_xlfn.SWITCH(Charts!$B$3,"average", AVERAGE(INDIRECT(ADDRESS(267+3,BG$2+1,,,"Instances") &amp; ":" &amp; ADDRESS(267+3,BG$2+1))),"median", MEDIAN(INDIRECT(ADDRESS(267+3,BG$2+1,,,"Instances") &amp; ":" &amp; ADDRESS(267+3,BG$2+1))),"min", MIN(INDIRECT(ADDRESS(267+3,BG$2+1,,,"Instances") &amp; ":" &amp; ADDRESS(267+3,BG$2+1))),"max", MAX(INDIRECT(ADDRESS(267+3,BG$2+1,,,"Instances") &amp; ":" &amp; ADDRESS(267+3,BG$2+1))),"diff", MAX(INDIRECT(ADDRESS(267+3,BG$2+1,,,"Instances") &amp; ":" &amp; ADDRESS(267+3,BG$2+1)))-MIN(INDIRECT(ADDRESS(267+3,BG$2+1,,,"Instances") &amp; ":" &amp; ADDRESS(267+3,BG$2+1))))</f>
        <v>0</v>
      </c>
      <c r="BH272">
        <f>IFERROR(SMALL(BG5:BG343,ROW()-ROW($BH$5)+1),"")</f>
        <v>0</v>
      </c>
      <c r="BJ272">
        <f>IFERROR(SUM(BH5:BH272),"")</f>
        <v>0</v>
      </c>
      <c r="BK272" cm="1">
        <f t="array" ref="BK272">_xlfn.SWITCH(Charts!$B$3,"average", AVERAGE(INDIRECT(ADDRESS(267+3,BK$2+1,,,"Instances") &amp; ":" &amp; ADDRESS(267+3,BK$2+1))),"median", MEDIAN(INDIRECT(ADDRESS(267+3,BK$2+1,,,"Instances") &amp; ":" &amp; ADDRESS(267+3,BK$2+1))),"min", MIN(INDIRECT(ADDRESS(267+3,BK$2+1,,,"Instances") &amp; ":" &amp; ADDRESS(267+3,BK$2+1))),"max", MAX(INDIRECT(ADDRESS(267+3,BK$2+1,,,"Instances") &amp; ":" &amp; ADDRESS(267+3,BK$2+1))),"diff", MAX(INDIRECT(ADDRESS(267+3,BK$2+1,,,"Instances") &amp; ":" &amp; ADDRESS(267+3,BK$2+1)))-MIN(INDIRECT(ADDRESS(267+3,BK$2+1,,,"Instances") &amp; ":" &amp; ADDRESS(267+3,BK$2+1))))</f>
        <v>0</v>
      </c>
      <c r="BL272">
        <f>IFERROR(SMALL(BK5:BK343,ROW()-ROW($BL$5)+1),"")</f>
        <v>0</v>
      </c>
      <c r="BN272">
        <f>IFERROR(SUM(BL5:BL272),"")</f>
        <v>0</v>
      </c>
      <c r="BO272" cm="1">
        <f t="array" ref="BO272">_xlfn.SWITCH(Charts!$B$3,"average", AVERAGE(INDIRECT(ADDRESS(267+3,BO$2+1,,,"Instances") &amp; ":" &amp; ADDRESS(267+3,BO$2+1))),"median", MEDIAN(INDIRECT(ADDRESS(267+3,BO$2+1,,,"Instances") &amp; ":" &amp; ADDRESS(267+3,BO$2+1))),"min", MIN(INDIRECT(ADDRESS(267+3,BO$2+1,,,"Instances") &amp; ":" &amp; ADDRESS(267+3,BO$2+1))),"max", MAX(INDIRECT(ADDRESS(267+3,BO$2+1,,,"Instances") &amp; ":" &amp; ADDRESS(267+3,BO$2+1))),"diff", MAX(INDIRECT(ADDRESS(267+3,BO$2+1,,,"Instances") &amp; ":" &amp; ADDRESS(267+3,BO$2+1)))-MIN(INDIRECT(ADDRESS(267+3,BO$2+1,,,"Instances") &amp; ":" &amp; ADDRESS(267+3,BO$2+1))))</f>
        <v>0</v>
      </c>
      <c r="BP272">
        <f>IFERROR(SMALL(BO5:BO343,ROW()-ROW($BP$5)+1),"")</f>
        <v>0</v>
      </c>
      <c r="BR272">
        <f>IFERROR(SUM(BP5:BP272),"")</f>
        <v>0</v>
      </c>
      <c r="BU272">
        <f>IF(Charts!$B$3="none",E1974,IF(AM1974="",NA(),AM1974))</f>
        <v>0</v>
      </c>
      <c r="BV272">
        <f>IF(Charts!$B$3="none",F1974,IF(AN1974="",NA(),AN1974))</f>
        <v>0</v>
      </c>
      <c r="BW272">
        <f>IF(Charts!$B$3="none",G1974,IF(AO1974="",NA(),AO1974))</f>
        <v>0</v>
      </c>
      <c r="BX272">
        <f>IF(Charts!$B$3="none",H1974,IF(AP1974="",NA(),AP1974))</f>
        <v>0</v>
      </c>
      <c r="BY272">
        <f>IF(Charts!$B$3="none",I1974,IF(AQ1974="",NA(),AQ1974))</f>
        <v>0</v>
      </c>
      <c r="BZ272">
        <f>IF(Charts!$B$3="none",J1974,IF(AR1974="",NA(),AR1974))</f>
        <v>0</v>
      </c>
      <c r="CA272">
        <f>IF(Charts!$B$3="none",K1974,IF(AS1974="",NA(),AS1974))</f>
        <v>0</v>
      </c>
      <c r="CB272">
        <f>IF(Charts!$B$3="none",L1974,IF(AT1974="",NA(),AT1974))</f>
        <v>0</v>
      </c>
      <c r="CC272">
        <f>IF(Charts!$B$3="none",M1974,IF(AU1974="",NA(),AU1974))</f>
        <v>0</v>
      </c>
      <c r="CD272">
        <f>IF(Charts!$B$3="none",N1974,IF(AV1974="",NA(),AV1974))</f>
        <v>0</v>
      </c>
      <c r="CE272">
        <f>IF(Charts!$B$3="none",O1974,IF(AW1974="",NA(),AW1974))</f>
        <v>0</v>
      </c>
      <c r="CF272">
        <f>IF(Charts!$B$3="none",P1974,IF(AX1974="",NA(),AX1974))</f>
        <v>0</v>
      </c>
      <c r="CG272">
        <f>IF(Charts!$B$3="none",Q1974,IF(AY1974="",NA(),AY1974))</f>
        <v>0</v>
      </c>
      <c r="CH272">
        <f>IF(Charts!$B$3="none",R1974,IF(AZ1974="",NA(),AZ1974))</f>
        <v>0</v>
      </c>
      <c r="CI272">
        <f>IF(Charts!$B$3="none",S1974,IF(BA1974="",NA(),BA1974))</f>
        <v>0</v>
      </c>
      <c r="CJ272">
        <f>IF(Charts!$B$3="none",T1974,IF(BB1974="",NA(),BB1974))</f>
        <v>0</v>
      </c>
      <c r="CK272">
        <f>IF(Charts!$B$3="none",U1974,IF(BC1974="",NA(),BC1974))</f>
        <v>0</v>
      </c>
      <c r="CL272">
        <f>IF(Charts!$B$3="none",V1974,IF(BD1974="",NA(),BD1974))</f>
        <v>0</v>
      </c>
      <c r="CM272">
        <f>IF(Charts!$B$3="none",W1974,IF(BE1974="",NA(),BE1974))</f>
        <v>0</v>
      </c>
      <c r="CN272">
        <f>IF(Charts!$B$3="none",X1974,IF(BF1974="",NA(),BF1974))</f>
        <v>0</v>
      </c>
      <c r="CO272">
        <f>IF(Charts!$B$3="none",Y1974,IF(BG1974="",NA(),BG1974))</f>
        <v>0</v>
      </c>
      <c r="CP272">
        <f>IF(Charts!$B$3="none",Z1974,IF(BH1974="",NA(),BH1974))</f>
        <v>0</v>
      </c>
      <c r="CQ272">
        <f>IF(Charts!$B$3="none",AA1974,IF(BI1974="",NA(),BI1974))</f>
        <v>0</v>
      </c>
      <c r="CR272">
        <f>IF(Charts!$B$3="none",AB1974,IF(BJ1974="",NA(),BJ1974))</f>
        <v>0</v>
      </c>
      <c r="CS272">
        <f>IF(Charts!$B$3="none",AC1974,IF(BK1974="",NA(),BK1974))</f>
        <v>0</v>
      </c>
      <c r="CT272">
        <f>IF(Charts!$B$3="none",AD1974,IF(BL1974="",NA(),BL1974))</f>
        <v>0</v>
      </c>
      <c r="CU272">
        <f>IF(Charts!$B$3="none",AE1974,IF(BM1974="",NA(),BM1974))</f>
        <v>0</v>
      </c>
      <c r="CV272">
        <f>IF(Charts!$B$3="none",AF1974,IF(BN1974="",NA(),BN1974))</f>
        <v>0</v>
      </c>
      <c r="CW272">
        <f>IF(Charts!$B$3="none",AG1974,IF(BO1974="",NA(),BO1974))</f>
        <v>0</v>
      </c>
      <c r="CX272">
        <f>IF(Charts!$B$3="none",AH1974,IF(BP1974="",NA(),BP1974))</f>
        <v>0</v>
      </c>
      <c r="CY272">
        <f>IF(Charts!$B$3="none",AI1974,IF(BQ1974="",NA(),BQ1974))</f>
        <v>0</v>
      </c>
      <c r="CZ272">
        <f>IF(Charts!$B$3="none",AJ1974,IF(BR1974="",NA(),BR1974))</f>
        <v>0</v>
      </c>
    </row>
    <row r="273" spans="4:104">
      <c r="D273">
        <v>269</v>
      </c>
      <c r="E273">
        <f>IF(INDIRECT(ADDRESS($D273+2,E$2+1,,,"Instances"))="","",INDIRECT(ADDRESS($D273+2,E$2+1,,,"Instances")))</f>
        <v>0</v>
      </c>
      <c r="F273">
        <f>IFERROR(SMALL(E5:E343,ROW()-ROW($F$5)+1),"")</f>
        <v>0</v>
      </c>
      <c r="H273">
        <f>IFERROR(SUM(F5:F273),"")</f>
        <v>0</v>
      </c>
      <c r="I273">
        <f>IF(INDIRECT(ADDRESS($D273+2,I$2+1,,,"Instances"))="","",INDIRECT(ADDRESS($D273+2,I$2+1,,,"Instances")))</f>
        <v>0</v>
      </c>
      <c r="J273">
        <f>IFERROR(SMALL(I5:I343,ROW()-ROW($J$5)+1),"")</f>
        <v>0</v>
      </c>
      <c r="L273">
        <f>IFERROR(SUM(J5:J273),"")</f>
        <v>0</v>
      </c>
      <c r="M273">
        <f>IF(INDIRECT(ADDRESS($D273+2,M$2+1,,,"Instances"))="","",INDIRECT(ADDRESS($D273+2,M$2+1,,,"Instances")))</f>
        <v>0</v>
      </c>
      <c r="N273">
        <f>IFERROR(SMALL(M5:M343,ROW()-ROW($N$5)+1),"")</f>
        <v>0</v>
      </c>
      <c r="P273">
        <f>IFERROR(SUM(N5:N273),"")</f>
        <v>0</v>
      </c>
      <c r="Q273">
        <f>IF(INDIRECT(ADDRESS($D273+2,Q$2+1,,,"Instances"))="","",INDIRECT(ADDRESS($D273+2,Q$2+1,,,"Instances")))</f>
        <v>0</v>
      </c>
      <c r="R273">
        <f>IFERROR(SMALL(Q5:Q343,ROW()-ROW($R$5)+1),"")</f>
        <v>0</v>
      </c>
      <c r="T273">
        <f>IFERROR(SUM(R5:R273),"")</f>
        <v>0</v>
      </c>
      <c r="U273">
        <f>IF(INDIRECT(ADDRESS($D273+2,U$2+1,,,"Instances"))="","",INDIRECT(ADDRESS($D273+2,U$2+1,,,"Instances")))</f>
        <v>0</v>
      </c>
      <c r="V273">
        <f>IFERROR(SMALL(U5:U343,ROW()-ROW($V$5)+1),"")</f>
        <v>0</v>
      </c>
      <c r="X273">
        <f>IFERROR(SUM(V5:V273),"")</f>
        <v>0</v>
      </c>
      <c r="Y273">
        <f>IF(INDIRECT(ADDRESS($D273+2,Y$2+1,,,"Instances"))="","",INDIRECT(ADDRESS($D273+2,Y$2+1,,,"Instances")))</f>
        <v>0</v>
      </c>
      <c r="Z273">
        <f>IFERROR(SMALL(Y5:Y343,ROW()-ROW($Z$5)+1),"")</f>
        <v>0</v>
      </c>
      <c r="AB273">
        <f>IFERROR(SUM(Z5:Z273),"")</f>
        <v>0</v>
      </c>
      <c r="AC273">
        <f>IF(INDIRECT(ADDRESS($D273+2,AC$2+1,,,"Instances"))="","",INDIRECT(ADDRESS($D273+2,AC$2+1,,,"Instances")))</f>
        <v>0</v>
      </c>
      <c r="AD273">
        <f>IFERROR(SMALL(AC5:AC343,ROW()-ROW($AD$5)+1),"")</f>
        <v>0</v>
      </c>
      <c r="AF273">
        <f>IFERROR(SUM(AD5:AD273),"")</f>
        <v>0</v>
      </c>
      <c r="AG273">
        <f>IF(INDIRECT(ADDRESS($D273+2,AG$2+1,,,"Instances"))="","",INDIRECT(ADDRESS($D273+2,AG$2+1,,,"Instances")))</f>
        <v>0</v>
      </c>
      <c r="AH273">
        <f>IFERROR(SMALL(AG5:AG343,ROW()-ROW($AH$5)+1),"")</f>
        <v>0</v>
      </c>
      <c r="AJ273">
        <f>IFERROR(SUM(AH5:AH273),"")</f>
        <v>0</v>
      </c>
      <c r="AL273">
        <v>269</v>
      </c>
      <c r="AM273" cm="1">
        <f t="array" ref="AM273">_xlfn.SWITCH(Charts!$B$3,"average", AVERAGE(INDIRECT(ADDRESS(268+3,AM$2+1,,,"Instances") &amp; ":" &amp; ADDRESS(268+3,AM$2+1))),"median", MEDIAN(INDIRECT(ADDRESS(268+3,AM$2+1,,,"Instances") &amp; ":" &amp; ADDRESS(268+3,AM$2+1))),"min", MIN(INDIRECT(ADDRESS(268+3,AM$2+1,,,"Instances") &amp; ":" &amp; ADDRESS(268+3,AM$2+1))),"max", MAX(INDIRECT(ADDRESS(268+3,AM$2+1,,,"Instances") &amp; ":" &amp; ADDRESS(268+3,AM$2+1))),"diff", MAX(INDIRECT(ADDRESS(268+3,AM$2+1,,,"Instances") &amp; ":" &amp; ADDRESS(268+3,AM$2+1)))-MIN(INDIRECT(ADDRESS(268+3,AM$2+1,,,"Instances") &amp; ":" &amp; ADDRESS(268+3,AM$2+1))))</f>
        <v>0</v>
      </c>
      <c r="AN273">
        <f>IFERROR(SMALL(AM5:AM343,ROW()-ROW($AN$5)+1),"")</f>
        <v>0</v>
      </c>
      <c r="AP273">
        <f>IFERROR(SUM(AN5:AN273),"")</f>
        <v>0</v>
      </c>
      <c r="AQ273" cm="1">
        <f t="array" ref="AQ273">_xlfn.SWITCH(Charts!$B$3,"average", AVERAGE(INDIRECT(ADDRESS(268+3,AQ$2+1,,,"Instances") &amp; ":" &amp; ADDRESS(268+3,AQ$2+1))),"median", MEDIAN(INDIRECT(ADDRESS(268+3,AQ$2+1,,,"Instances") &amp; ":" &amp; ADDRESS(268+3,AQ$2+1))),"min", MIN(INDIRECT(ADDRESS(268+3,AQ$2+1,,,"Instances") &amp; ":" &amp; ADDRESS(268+3,AQ$2+1))),"max", MAX(INDIRECT(ADDRESS(268+3,AQ$2+1,,,"Instances") &amp; ":" &amp; ADDRESS(268+3,AQ$2+1))),"diff", MAX(INDIRECT(ADDRESS(268+3,AQ$2+1,,,"Instances") &amp; ":" &amp; ADDRESS(268+3,AQ$2+1)))-MIN(INDIRECT(ADDRESS(268+3,AQ$2+1,,,"Instances") &amp; ":" &amp; ADDRESS(268+3,AQ$2+1))))</f>
        <v>0</v>
      </c>
      <c r="AR273">
        <f>IFERROR(SMALL(AQ5:AQ343,ROW()-ROW($AR$5)+1),"")</f>
        <v>0</v>
      </c>
      <c r="AT273">
        <f>IFERROR(SUM(AR5:AR273),"")</f>
        <v>0</v>
      </c>
      <c r="AU273" cm="1">
        <f t="array" ref="AU273">_xlfn.SWITCH(Charts!$B$3,"average", AVERAGE(INDIRECT(ADDRESS(268+3,AU$2+1,,,"Instances") &amp; ":" &amp; ADDRESS(268+3,AU$2+1))),"median", MEDIAN(INDIRECT(ADDRESS(268+3,AU$2+1,,,"Instances") &amp; ":" &amp; ADDRESS(268+3,AU$2+1))),"min", MIN(INDIRECT(ADDRESS(268+3,AU$2+1,,,"Instances") &amp; ":" &amp; ADDRESS(268+3,AU$2+1))),"max", MAX(INDIRECT(ADDRESS(268+3,AU$2+1,,,"Instances") &amp; ":" &amp; ADDRESS(268+3,AU$2+1))),"diff", MAX(INDIRECT(ADDRESS(268+3,AU$2+1,,,"Instances") &amp; ":" &amp; ADDRESS(268+3,AU$2+1)))-MIN(INDIRECT(ADDRESS(268+3,AU$2+1,,,"Instances") &amp; ":" &amp; ADDRESS(268+3,AU$2+1))))</f>
        <v>0</v>
      </c>
      <c r="AV273">
        <f>IFERROR(SMALL(AU5:AU343,ROW()-ROW($AV$5)+1),"")</f>
        <v>0</v>
      </c>
      <c r="AX273">
        <f>IFERROR(SUM(AV5:AV273),"")</f>
        <v>0</v>
      </c>
      <c r="AY273" cm="1">
        <f t="array" ref="AY273">_xlfn.SWITCH(Charts!$B$3,"average", AVERAGE(INDIRECT(ADDRESS(268+3,AY$2+1,,,"Instances") &amp; ":" &amp; ADDRESS(268+3,AY$2+1))),"median", MEDIAN(INDIRECT(ADDRESS(268+3,AY$2+1,,,"Instances") &amp; ":" &amp; ADDRESS(268+3,AY$2+1))),"min", MIN(INDIRECT(ADDRESS(268+3,AY$2+1,,,"Instances") &amp; ":" &amp; ADDRESS(268+3,AY$2+1))),"max", MAX(INDIRECT(ADDRESS(268+3,AY$2+1,,,"Instances") &amp; ":" &amp; ADDRESS(268+3,AY$2+1))),"diff", MAX(INDIRECT(ADDRESS(268+3,AY$2+1,,,"Instances") &amp; ":" &amp; ADDRESS(268+3,AY$2+1)))-MIN(INDIRECT(ADDRESS(268+3,AY$2+1,,,"Instances") &amp; ":" &amp; ADDRESS(268+3,AY$2+1))))</f>
        <v>0</v>
      </c>
      <c r="AZ273">
        <f>IFERROR(SMALL(AY5:AY343,ROW()-ROW($AZ$5)+1),"")</f>
        <v>0</v>
      </c>
      <c r="BB273">
        <f>IFERROR(SUM(AZ5:AZ273),"")</f>
        <v>0</v>
      </c>
      <c r="BC273" cm="1">
        <f t="array" ref="BC273">_xlfn.SWITCH(Charts!$B$3,"average", AVERAGE(INDIRECT(ADDRESS(268+3,BC$2+1,,,"Instances") &amp; ":" &amp; ADDRESS(268+3,BC$2+1))),"median", MEDIAN(INDIRECT(ADDRESS(268+3,BC$2+1,,,"Instances") &amp; ":" &amp; ADDRESS(268+3,BC$2+1))),"min", MIN(INDIRECT(ADDRESS(268+3,BC$2+1,,,"Instances") &amp; ":" &amp; ADDRESS(268+3,BC$2+1))),"max", MAX(INDIRECT(ADDRESS(268+3,BC$2+1,,,"Instances") &amp; ":" &amp; ADDRESS(268+3,BC$2+1))),"diff", MAX(INDIRECT(ADDRESS(268+3,BC$2+1,,,"Instances") &amp; ":" &amp; ADDRESS(268+3,BC$2+1)))-MIN(INDIRECT(ADDRESS(268+3,BC$2+1,,,"Instances") &amp; ":" &amp; ADDRESS(268+3,BC$2+1))))</f>
        <v>0</v>
      </c>
      <c r="BD273">
        <f>IFERROR(SMALL(BC5:BC343,ROW()-ROW($BD$5)+1),"")</f>
        <v>0</v>
      </c>
      <c r="BF273">
        <f>IFERROR(SUM(BD5:BD273),"")</f>
        <v>0</v>
      </c>
      <c r="BG273" cm="1">
        <f t="array" ref="BG273">_xlfn.SWITCH(Charts!$B$3,"average", AVERAGE(INDIRECT(ADDRESS(268+3,BG$2+1,,,"Instances") &amp; ":" &amp; ADDRESS(268+3,BG$2+1))),"median", MEDIAN(INDIRECT(ADDRESS(268+3,BG$2+1,,,"Instances") &amp; ":" &amp; ADDRESS(268+3,BG$2+1))),"min", MIN(INDIRECT(ADDRESS(268+3,BG$2+1,,,"Instances") &amp; ":" &amp; ADDRESS(268+3,BG$2+1))),"max", MAX(INDIRECT(ADDRESS(268+3,BG$2+1,,,"Instances") &amp; ":" &amp; ADDRESS(268+3,BG$2+1))),"diff", MAX(INDIRECT(ADDRESS(268+3,BG$2+1,,,"Instances") &amp; ":" &amp; ADDRESS(268+3,BG$2+1)))-MIN(INDIRECT(ADDRESS(268+3,BG$2+1,,,"Instances") &amp; ":" &amp; ADDRESS(268+3,BG$2+1))))</f>
        <v>0</v>
      </c>
      <c r="BH273">
        <f>IFERROR(SMALL(BG5:BG343,ROW()-ROW($BH$5)+1),"")</f>
        <v>0</v>
      </c>
      <c r="BJ273">
        <f>IFERROR(SUM(BH5:BH273),"")</f>
        <v>0</v>
      </c>
      <c r="BK273" cm="1">
        <f t="array" ref="BK273">_xlfn.SWITCH(Charts!$B$3,"average", AVERAGE(INDIRECT(ADDRESS(268+3,BK$2+1,,,"Instances") &amp; ":" &amp; ADDRESS(268+3,BK$2+1))),"median", MEDIAN(INDIRECT(ADDRESS(268+3,BK$2+1,,,"Instances") &amp; ":" &amp; ADDRESS(268+3,BK$2+1))),"min", MIN(INDIRECT(ADDRESS(268+3,BK$2+1,,,"Instances") &amp; ":" &amp; ADDRESS(268+3,BK$2+1))),"max", MAX(INDIRECT(ADDRESS(268+3,BK$2+1,,,"Instances") &amp; ":" &amp; ADDRESS(268+3,BK$2+1))),"diff", MAX(INDIRECT(ADDRESS(268+3,BK$2+1,,,"Instances") &amp; ":" &amp; ADDRESS(268+3,BK$2+1)))-MIN(INDIRECT(ADDRESS(268+3,BK$2+1,,,"Instances") &amp; ":" &amp; ADDRESS(268+3,BK$2+1))))</f>
        <v>0</v>
      </c>
      <c r="BL273">
        <f>IFERROR(SMALL(BK5:BK343,ROW()-ROW($BL$5)+1),"")</f>
        <v>0</v>
      </c>
      <c r="BN273">
        <f>IFERROR(SUM(BL5:BL273),"")</f>
        <v>0</v>
      </c>
      <c r="BO273" cm="1">
        <f t="array" ref="BO273">_xlfn.SWITCH(Charts!$B$3,"average", AVERAGE(INDIRECT(ADDRESS(268+3,BO$2+1,,,"Instances") &amp; ":" &amp; ADDRESS(268+3,BO$2+1))),"median", MEDIAN(INDIRECT(ADDRESS(268+3,BO$2+1,,,"Instances") &amp; ":" &amp; ADDRESS(268+3,BO$2+1))),"min", MIN(INDIRECT(ADDRESS(268+3,BO$2+1,,,"Instances") &amp; ":" &amp; ADDRESS(268+3,BO$2+1))),"max", MAX(INDIRECT(ADDRESS(268+3,BO$2+1,,,"Instances") &amp; ":" &amp; ADDRESS(268+3,BO$2+1))),"diff", MAX(INDIRECT(ADDRESS(268+3,BO$2+1,,,"Instances") &amp; ":" &amp; ADDRESS(268+3,BO$2+1)))-MIN(INDIRECT(ADDRESS(268+3,BO$2+1,,,"Instances") &amp; ":" &amp; ADDRESS(268+3,BO$2+1))))</f>
        <v>0</v>
      </c>
      <c r="BP273">
        <f>IFERROR(SMALL(BO5:BO343,ROW()-ROW($BP$5)+1),"")</f>
        <v>0</v>
      </c>
      <c r="BR273">
        <f>IFERROR(SUM(BP5:BP273),"")</f>
        <v>0</v>
      </c>
      <c r="BU273">
        <f>IF(Charts!$B$3="none",E1975,IF(AM1975="",NA(),AM1975))</f>
        <v>0</v>
      </c>
      <c r="BV273">
        <f>IF(Charts!$B$3="none",F1975,IF(AN1975="",NA(),AN1975))</f>
        <v>0</v>
      </c>
      <c r="BW273">
        <f>IF(Charts!$B$3="none",G1975,IF(AO1975="",NA(),AO1975))</f>
        <v>0</v>
      </c>
      <c r="BX273">
        <f>IF(Charts!$B$3="none",H1975,IF(AP1975="",NA(),AP1975))</f>
        <v>0</v>
      </c>
      <c r="BY273">
        <f>IF(Charts!$B$3="none",I1975,IF(AQ1975="",NA(),AQ1975))</f>
        <v>0</v>
      </c>
      <c r="BZ273">
        <f>IF(Charts!$B$3="none",J1975,IF(AR1975="",NA(),AR1975))</f>
        <v>0</v>
      </c>
      <c r="CA273">
        <f>IF(Charts!$B$3="none",K1975,IF(AS1975="",NA(),AS1975))</f>
        <v>0</v>
      </c>
      <c r="CB273">
        <f>IF(Charts!$B$3="none",L1975,IF(AT1975="",NA(),AT1975))</f>
        <v>0</v>
      </c>
      <c r="CC273">
        <f>IF(Charts!$B$3="none",M1975,IF(AU1975="",NA(),AU1975))</f>
        <v>0</v>
      </c>
      <c r="CD273">
        <f>IF(Charts!$B$3="none",N1975,IF(AV1975="",NA(),AV1975))</f>
        <v>0</v>
      </c>
      <c r="CE273">
        <f>IF(Charts!$B$3="none",O1975,IF(AW1975="",NA(),AW1975))</f>
        <v>0</v>
      </c>
      <c r="CF273">
        <f>IF(Charts!$B$3="none",P1975,IF(AX1975="",NA(),AX1975))</f>
        <v>0</v>
      </c>
      <c r="CG273">
        <f>IF(Charts!$B$3="none",Q1975,IF(AY1975="",NA(),AY1975))</f>
        <v>0</v>
      </c>
      <c r="CH273">
        <f>IF(Charts!$B$3="none",R1975,IF(AZ1975="",NA(),AZ1975))</f>
        <v>0</v>
      </c>
      <c r="CI273">
        <f>IF(Charts!$B$3="none",S1975,IF(BA1975="",NA(),BA1975))</f>
        <v>0</v>
      </c>
      <c r="CJ273">
        <f>IF(Charts!$B$3="none",T1975,IF(BB1975="",NA(),BB1975))</f>
        <v>0</v>
      </c>
      <c r="CK273">
        <f>IF(Charts!$B$3="none",U1975,IF(BC1975="",NA(),BC1975))</f>
        <v>0</v>
      </c>
      <c r="CL273">
        <f>IF(Charts!$B$3="none",V1975,IF(BD1975="",NA(),BD1975))</f>
        <v>0</v>
      </c>
      <c r="CM273">
        <f>IF(Charts!$B$3="none",W1975,IF(BE1975="",NA(),BE1975))</f>
        <v>0</v>
      </c>
      <c r="CN273">
        <f>IF(Charts!$B$3="none",X1975,IF(BF1975="",NA(),BF1975))</f>
        <v>0</v>
      </c>
      <c r="CO273">
        <f>IF(Charts!$B$3="none",Y1975,IF(BG1975="",NA(),BG1975))</f>
        <v>0</v>
      </c>
      <c r="CP273">
        <f>IF(Charts!$B$3="none",Z1975,IF(BH1975="",NA(),BH1975))</f>
        <v>0</v>
      </c>
      <c r="CQ273">
        <f>IF(Charts!$B$3="none",AA1975,IF(BI1975="",NA(),BI1975))</f>
        <v>0</v>
      </c>
      <c r="CR273">
        <f>IF(Charts!$B$3="none",AB1975,IF(BJ1975="",NA(),BJ1975))</f>
        <v>0</v>
      </c>
      <c r="CS273">
        <f>IF(Charts!$B$3="none",AC1975,IF(BK1975="",NA(),BK1975))</f>
        <v>0</v>
      </c>
      <c r="CT273">
        <f>IF(Charts!$B$3="none",AD1975,IF(BL1975="",NA(),BL1975))</f>
        <v>0</v>
      </c>
      <c r="CU273">
        <f>IF(Charts!$B$3="none",AE1975,IF(BM1975="",NA(),BM1975))</f>
        <v>0</v>
      </c>
      <c r="CV273">
        <f>IF(Charts!$B$3="none",AF1975,IF(BN1975="",NA(),BN1975))</f>
        <v>0</v>
      </c>
      <c r="CW273">
        <f>IF(Charts!$B$3="none",AG1975,IF(BO1975="",NA(),BO1975))</f>
        <v>0</v>
      </c>
      <c r="CX273">
        <f>IF(Charts!$B$3="none",AH1975,IF(BP1975="",NA(),BP1975))</f>
        <v>0</v>
      </c>
      <c r="CY273">
        <f>IF(Charts!$B$3="none",AI1975,IF(BQ1975="",NA(),BQ1975))</f>
        <v>0</v>
      </c>
      <c r="CZ273">
        <f>IF(Charts!$B$3="none",AJ1975,IF(BR1975="",NA(),BR1975))</f>
        <v>0</v>
      </c>
    </row>
    <row r="274" spans="4:104">
      <c r="D274">
        <v>270</v>
      </c>
      <c r="E274">
        <f>IF(INDIRECT(ADDRESS($D274+2,E$2+1,,,"Instances"))="","",INDIRECT(ADDRESS($D274+2,E$2+1,,,"Instances")))</f>
        <v>0</v>
      </c>
      <c r="F274">
        <f>IFERROR(SMALL(E5:E343,ROW()-ROW($F$5)+1),"")</f>
        <v>0</v>
      </c>
      <c r="H274">
        <f>IFERROR(SUM(F5:F274),"")</f>
        <v>0</v>
      </c>
      <c r="I274">
        <f>IF(INDIRECT(ADDRESS($D274+2,I$2+1,,,"Instances"))="","",INDIRECT(ADDRESS($D274+2,I$2+1,,,"Instances")))</f>
        <v>0</v>
      </c>
      <c r="J274">
        <f>IFERROR(SMALL(I5:I343,ROW()-ROW($J$5)+1),"")</f>
        <v>0</v>
      </c>
      <c r="L274">
        <f>IFERROR(SUM(J5:J274),"")</f>
        <v>0</v>
      </c>
      <c r="M274">
        <f>IF(INDIRECT(ADDRESS($D274+2,M$2+1,,,"Instances"))="","",INDIRECT(ADDRESS($D274+2,M$2+1,,,"Instances")))</f>
        <v>0</v>
      </c>
      <c r="N274">
        <f>IFERROR(SMALL(M5:M343,ROW()-ROW($N$5)+1),"")</f>
        <v>0</v>
      </c>
      <c r="P274">
        <f>IFERROR(SUM(N5:N274),"")</f>
        <v>0</v>
      </c>
      <c r="Q274">
        <f>IF(INDIRECT(ADDRESS($D274+2,Q$2+1,,,"Instances"))="","",INDIRECT(ADDRESS($D274+2,Q$2+1,,,"Instances")))</f>
        <v>0</v>
      </c>
      <c r="R274">
        <f>IFERROR(SMALL(Q5:Q343,ROW()-ROW($R$5)+1),"")</f>
        <v>0</v>
      </c>
      <c r="T274">
        <f>IFERROR(SUM(R5:R274),"")</f>
        <v>0</v>
      </c>
      <c r="U274">
        <f>IF(INDIRECT(ADDRESS($D274+2,U$2+1,,,"Instances"))="","",INDIRECT(ADDRESS($D274+2,U$2+1,,,"Instances")))</f>
        <v>0</v>
      </c>
      <c r="V274">
        <f>IFERROR(SMALL(U5:U343,ROW()-ROW($V$5)+1),"")</f>
        <v>0</v>
      </c>
      <c r="X274">
        <f>IFERROR(SUM(V5:V274),"")</f>
        <v>0</v>
      </c>
      <c r="Y274">
        <f>IF(INDIRECT(ADDRESS($D274+2,Y$2+1,,,"Instances"))="","",INDIRECT(ADDRESS($D274+2,Y$2+1,,,"Instances")))</f>
        <v>0</v>
      </c>
      <c r="Z274">
        <f>IFERROR(SMALL(Y5:Y343,ROW()-ROW($Z$5)+1),"")</f>
        <v>0</v>
      </c>
      <c r="AB274">
        <f>IFERROR(SUM(Z5:Z274),"")</f>
        <v>0</v>
      </c>
      <c r="AC274">
        <f>IF(INDIRECT(ADDRESS($D274+2,AC$2+1,,,"Instances"))="","",INDIRECT(ADDRESS($D274+2,AC$2+1,,,"Instances")))</f>
        <v>0</v>
      </c>
      <c r="AD274">
        <f>IFERROR(SMALL(AC5:AC343,ROW()-ROW($AD$5)+1),"")</f>
        <v>0</v>
      </c>
      <c r="AF274">
        <f>IFERROR(SUM(AD5:AD274),"")</f>
        <v>0</v>
      </c>
      <c r="AG274">
        <f>IF(INDIRECT(ADDRESS($D274+2,AG$2+1,,,"Instances"))="","",INDIRECT(ADDRESS($D274+2,AG$2+1,,,"Instances")))</f>
        <v>0</v>
      </c>
      <c r="AH274">
        <f>IFERROR(SMALL(AG5:AG343,ROW()-ROW($AH$5)+1),"")</f>
        <v>0</v>
      </c>
      <c r="AJ274">
        <f>IFERROR(SUM(AH5:AH274),"")</f>
        <v>0</v>
      </c>
      <c r="AL274">
        <v>270</v>
      </c>
      <c r="AM274" cm="1">
        <f t="array" ref="AM274">_xlfn.SWITCH(Charts!$B$3,"average", AVERAGE(INDIRECT(ADDRESS(269+3,AM$2+1,,,"Instances") &amp; ":" &amp; ADDRESS(269+3,AM$2+1))),"median", MEDIAN(INDIRECT(ADDRESS(269+3,AM$2+1,,,"Instances") &amp; ":" &amp; ADDRESS(269+3,AM$2+1))),"min", MIN(INDIRECT(ADDRESS(269+3,AM$2+1,,,"Instances") &amp; ":" &amp; ADDRESS(269+3,AM$2+1))),"max", MAX(INDIRECT(ADDRESS(269+3,AM$2+1,,,"Instances") &amp; ":" &amp; ADDRESS(269+3,AM$2+1))),"diff", MAX(INDIRECT(ADDRESS(269+3,AM$2+1,,,"Instances") &amp; ":" &amp; ADDRESS(269+3,AM$2+1)))-MIN(INDIRECT(ADDRESS(269+3,AM$2+1,,,"Instances") &amp; ":" &amp; ADDRESS(269+3,AM$2+1))))</f>
        <v>0</v>
      </c>
      <c r="AN274">
        <f>IFERROR(SMALL(AM5:AM343,ROW()-ROW($AN$5)+1),"")</f>
        <v>0</v>
      </c>
      <c r="AP274">
        <f>IFERROR(SUM(AN5:AN274),"")</f>
        <v>0</v>
      </c>
      <c r="AQ274" cm="1">
        <f t="array" ref="AQ274">_xlfn.SWITCH(Charts!$B$3,"average", AVERAGE(INDIRECT(ADDRESS(269+3,AQ$2+1,,,"Instances") &amp; ":" &amp; ADDRESS(269+3,AQ$2+1))),"median", MEDIAN(INDIRECT(ADDRESS(269+3,AQ$2+1,,,"Instances") &amp; ":" &amp; ADDRESS(269+3,AQ$2+1))),"min", MIN(INDIRECT(ADDRESS(269+3,AQ$2+1,,,"Instances") &amp; ":" &amp; ADDRESS(269+3,AQ$2+1))),"max", MAX(INDIRECT(ADDRESS(269+3,AQ$2+1,,,"Instances") &amp; ":" &amp; ADDRESS(269+3,AQ$2+1))),"diff", MAX(INDIRECT(ADDRESS(269+3,AQ$2+1,,,"Instances") &amp; ":" &amp; ADDRESS(269+3,AQ$2+1)))-MIN(INDIRECT(ADDRESS(269+3,AQ$2+1,,,"Instances") &amp; ":" &amp; ADDRESS(269+3,AQ$2+1))))</f>
        <v>0</v>
      </c>
      <c r="AR274">
        <f>IFERROR(SMALL(AQ5:AQ343,ROW()-ROW($AR$5)+1),"")</f>
        <v>0</v>
      </c>
      <c r="AT274">
        <f>IFERROR(SUM(AR5:AR274),"")</f>
        <v>0</v>
      </c>
      <c r="AU274" cm="1">
        <f t="array" ref="AU274">_xlfn.SWITCH(Charts!$B$3,"average", AVERAGE(INDIRECT(ADDRESS(269+3,AU$2+1,,,"Instances") &amp; ":" &amp; ADDRESS(269+3,AU$2+1))),"median", MEDIAN(INDIRECT(ADDRESS(269+3,AU$2+1,,,"Instances") &amp; ":" &amp; ADDRESS(269+3,AU$2+1))),"min", MIN(INDIRECT(ADDRESS(269+3,AU$2+1,,,"Instances") &amp; ":" &amp; ADDRESS(269+3,AU$2+1))),"max", MAX(INDIRECT(ADDRESS(269+3,AU$2+1,,,"Instances") &amp; ":" &amp; ADDRESS(269+3,AU$2+1))),"diff", MAX(INDIRECT(ADDRESS(269+3,AU$2+1,,,"Instances") &amp; ":" &amp; ADDRESS(269+3,AU$2+1)))-MIN(INDIRECT(ADDRESS(269+3,AU$2+1,,,"Instances") &amp; ":" &amp; ADDRESS(269+3,AU$2+1))))</f>
        <v>0</v>
      </c>
      <c r="AV274">
        <f>IFERROR(SMALL(AU5:AU343,ROW()-ROW($AV$5)+1),"")</f>
        <v>0</v>
      </c>
      <c r="AX274">
        <f>IFERROR(SUM(AV5:AV274),"")</f>
        <v>0</v>
      </c>
      <c r="AY274" cm="1">
        <f t="array" ref="AY274">_xlfn.SWITCH(Charts!$B$3,"average", AVERAGE(INDIRECT(ADDRESS(269+3,AY$2+1,,,"Instances") &amp; ":" &amp; ADDRESS(269+3,AY$2+1))),"median", MEDIAN(INDIRECT(ADDRESS(269+3,AY$2+1,,,"Instances") &amp; ":" &amp; ADDRESS(269+3,AY$2+1))),"min", MIN(INDIRECT(ADDRESS(269+3,AY$2+1,,,"Instances") &amp; ":" &amp; ADDRESS(269+3,AY$2+1))),"max", MAX(INDIRECT(ADDRESS(269+3,AY$2+1,,,"Instances") &amp; ":" &amp; ADDRESS(269+3,AY$2+1))),"diff", MAX(INDIRECT(ADDRESS(269+3,AY$2+1,,,"Instances") &amp; ":" &amp; ADDRESS(269+3,AY$2+1)))-MIN(INDIRECT(ADDRESS(269+3,AY$2+1,,,"Instances") &amp; ":" &amp; ADDRESS(269+3,AY$2+1))))</f>
        <v>0</v>
      </c>
      <c r="AZ274">
        <f>IFERROR(SMALL(AY5:AY343,ROW()-ROW($AZ$5)+1),"")</f>
        <v>0</v>
      </c>
      <c r="BB274">
        <f>IFERROR(SUM(AZ5:AZ274),"")</f>
        <v>0</v>
      </c>
      <c r="BC274" cm="1">
        <f t="array" ref="BC274">_xlfn.SWITCH(Charts!$B$3,"average", AVERAGE(INDIRECT(ADDRESS(269+3,BC$2+1,,,"Instances") &amp; ":" &amp; ADDRESS(269+3,BC$2+1))),"median", MEDIAN(INDIRECT(ADDRESS(269+3,BC$2+1,,,"Instances") &amp; ":" &amp; ADDRESS(269+3,BC$2+1))),"min", MIN(INDIRECT(ADDRESS(269+3,BC$2+1,,,"Instances") &amp; ":" &amp; ADDRESS(269+3,BC$2+1))),"max", MAX(INDIRECT(ADDRESS(269+3,BC$2+1,,,"Instances") &amp; ":" &amp; ADDRESS(269+3,BC$2+1))),"diff", MAX(INDIRECT(ADDRESS(269+3,BC$2+1,,,"Instances") &amp; ":" &amp; ADDRESS(269+3,BC$2+1)))-MIN(INDIRECT(ADDRESS(269+3,BC$2+1,,,"Instances") &amp; ":" &amp; ADDRESS(269+3,BC$2+1))))</f>
        <v>0</v>
      </c>
      <c r="BD274">
        <f>IFERROR(SMALL(BC5:BC343,ROW()-ROW($BD$5)+1),"")</f>
        <v>0</v>
      </c>
      <c r="BF274">
        <f>IFERROR(SUM(BD5:BD274),"")</f>
        <v>0</v>
      </c>
      <c r="BG274" cm="1">
        <f t="array" ref="BG274">_xlfn.SWITCH(Charts!$B$3,"average", AVERAGE(INDIRECT(ADDRESS(269+3,BG$2+1,,,"Instances") &amp; ":" &amp; ADDRESS(269+3,BG$2+1))),"median", MEDIAN(INDIRECT(ADDRESS(269+3,BG$2+1,,,"Instances") &amp; ":" &amp; ADDRESS(269+3,BG$2+1))),"min", MIN(INDIRECT(ADDRESS(269+3,BG$2+1,,,"Instances") &amp; ":" &amp; ADDRESS(269+3,BG$2+1))),"max", MAX(INDIRECT(ADDRESS(269+3,BG$2+1,,,"Instances") &amp; ":" &amp; ADDRESS(269+3,BG$2+1))),"diff", MAX(INDIRECT(ADDRESS(269+3,BG$2+1,,,"Instances") &amp; ":" &amp; ADDRESS(269+3,BG$2+1)))-MIN(INDIRECT(ADDRESS(269+3,BG$2+1,,,"Instances") &amp; ":" &amp; ADDRESS(269+3,BG$2+1))))</f>
        <v>0</v>
      </c>
      <c r="BH274">
        <f>IFERROR(SMALL(BG5:BG343,ROW()-ROW($BH$5)+1),"")</f>
        <v>0</v>
      </c>
      <c r="BJ274">
        <f>IFERROR(SUM(BH5:BH274),"")</f>
        <v>0</v>
      </c>
      <c r="BK274" cm="1">
        <f t="array" ref="BK274">_xlfn.SWITCH(Charts!$B$3,"average", AVERAGE(INDIRECT(ADDRESS(269+3,BK$2+1,,,"Instances") &amp; ":" &amp; ADDRESS(269+3,BK$2+1))),"median", MEDIAN(INDIRECT(ADDRESS(269+3,BK$2+1,,,"Instances") &amp; ":" &amp; ADDRESS(269+3,BK$2+1))),"min", MIN(INDIRECT(ADDRESS(269+3,BK$2+1,,,"Instances") &amp; ":" &amp; ADDRESS(269+3,BK$2+1))),"max", MAX(INDIRECT(ADDRESS(269+3,BK$2+1,,,"Instances") &amp; ":" &amp; ADDRESS(269+3,BK$2+1))),"diff", MAX(INDIRECT(ADDRESS(269+3,BK$2+1,,,"Instances") &amp; ":" &amp; ADDRESS(269+3,BK$2+1)))-MIN(INDIRECT(ADDRESS(269+3,BK$2+1,,,"Instances") &amp; ":" &amp; ADDRESS(269+3,BK$2+1))))</f>
        <v>0</v>
      </c>
      <c r="BL274">
        <f>IFERROR(SMALL(BK5:BK343,ROW()-ROW($BL$5)+1),"")</f>
        <v>0</v>
      </c>
      <c r="BN274">
        <f>IFERROR(SUM(BL5:BL274),"")</f>
        <v>0</v>
      </c>
      <c r="BO274" cm="1">
        <f t="array" ref="BO274">_xlfn.SWITCH(Charts!$B$3,"average", AVERAGE(INDIRECT(ADDRESS(269+3,BO$2+1,,,"Instances") &amp; ":" &amp; ADDRESS(269+3,BO$2+1))),"median", MEDIAN(INDIRECT(ADDRESS(269+3,BO$2+1,,,"Instances") &amp; ":" &amp; ADDRESS(269+3,BO$2+1))),"min", MIN(INDIRECT(ADDRESS(269+3,BO$2+1,,,"Instances") &amp; ":" &amp; ADDRESS(269+3,BO$2+1))),"max", MAX(INDIRECT(ADDRESS(269+3,BO$2+1,,,"Instances") &amp; ":" &amp; ADDRESS(269+3,BO$2+1))),"diff", MAX(INDIRECT(ADDRESS(269+3,BO$2+1,,,"Instances") &amp; ":" &amp; ADDRESS(269+3,BO$2+1)))-MIN(INDIRECT(ADDRESS(269+3,BO$2+1,,,"Instances") &amp; ":" &amp; ADDRESS(269+3,BO$2+1))))</f>
        <v>0</v>
      </c>
      <c r="BP274">
        <f>IFERROR(SMALL(BO5:BO343,ROW()-ROW($BP$5)+1),"")</f>
        <v>0</v>
      </c>
      <c r="BR274">
        <f>IFERROR(SUM(BP5:BP274),"")</f>
        <v>0</v>
      </c>
      <c r="BU274">
        <f>IF(Charts!$B$3="none",E1976,IF(AM1976="",NA(),AM1976))</f>
        <v>0</v>
      </c>
      <c r="BV274">
        <f>IF(Charts!$B$3="none",F1976,IF(AN1976="",NA(),AN1976))</f>
        <v>0</v>
      </c>
      <c r="BW274">
        <f>IF(Charts!$B$3="none",G1976,IF(AO1976="",NA(),AO1976))</f>
        <v>0</v>
      </c>
      <c r="BX274">
        <f>IF(Charts!$B$3="none",H1976,IF(AP1976="",NA(),AP1976))</f>
        <v>0</v>
      </c>
      <c r="BY274">
        <f>IF(Charts!$B$3="none",I1976,IF(AQ1976="",NA(),AQ1976))</f>
        <v>0</v>
      </c>
      <c r="BZ274">
        <f>IF(Charts!$B$3="none",J1976,IF(AR1976="",NA(),AR1976))</f>
        <v>0</v>
      </c>
      <c r="CA274">
        <f>IF(Charts!$B$3="none",K1976,IF(AS1976="",NA(),AS1976))</f>
        <v>0</v>
      </c>
      <c r="CB274">
        <f>IF(Charts!$B$3="none",L1976,IF(AT1976="",NA(),AT1976))</f>
        <v>0</v>
      </c>
      <c r="CC274">
        <f>IF(Charts!$B$3="none",M1976,IF(AU1976="",NA(),AU1976))</f>
        <v>0</v>
      </c>
      <c r="CD274">
        <f>IF(Charts!$B$3="none",N1976,IF(AV1976="",NA(),AV1976))</f>
        <v>0</v>
      </c>
      <c r="CE274">
        <f>IF(Charts!$B$3="none",O1976,IF(AW1976="",NA(),AW1976))</f>
        <v>0</v>
      </c>
      <c r="CF274">
        <f>IF(Charts!$B$3="none",P1976,IF(AX1976="",NA(),AX1976))</f>
        <v>0</v>
      </c>
      <c r="CG274">
        <f>IF(Charts!$B$3="none",Q1976,IF(AY1976="",NA(),AY1976))</f>
        <v>0</v>
      </c>
      <c r="CH274">
        <f>IF(Charts!$B$3="none",R1976,IF(AZ1976="",NA(),AZ1976))</f>
        <v>0</v>
      </c>
      <c r="CI274">
        <f>IF(Charts!$B$3="none",S1976,IF(BA1976="",NA(),BA1976))</f>
        <v>0</v>
      </c>
      <c r="CJ274">
        <f>IF(Charts!$B$3="none",T1976,IF(BB1976="",NA(),BB1976))</f>
        <v>0</v>
      </c>
      <c r="CK274">
        <f>IF(Charts!$B$3="none",U1976,IF(BC1976="",NA(),BC1976))</f>
        <v>0</v>
      </c>
      <c r="CL274">
        <f>IF(Charts!$B$3="none",V1976,IF(BD1976="",NA(),BD1976))</f>
        <v>0</v>
      </c>
      <c r="CM274">
        <f>IF(Charts!$B$3="none",W1976,IF(BE1976="",NA(),BE1976))</f>
        <v>0</v>
      </c>
      <c r="CN274">
        <f>IF(Charts!$B$3="none",X1976,IF(BF1976="",NA(),BF1976))</f>
        <v>0</v>
      </c>
      <c r="CO274">
        <f>IF(Charts!$B$3="none",Y1976,IF(BG1976="",NA(),BG1976))</f>
        <v>0</v>
      </c>
      <c r="CP274">
        <f>IF(Charts!$B$3="none",Z1976,IF(BH1976="",NA(),BH1976))</f>
        <v>0</v>
      </c>
      <c r="CQ274">
        <f>IF(Charts!$B$3="none",AA1976,IF(BI1976="",NA(),BI1976))</f>
        <v>0</v>
      </c>
      <c r="CR274">
        <f>IF(Charts!$B$3="none",AB1976,IF(BJ1976="",NA(),BJ1976))</f>
        <v>0</v>
      </c>
      <c r="CS274">
        <f>IF(Charts!$B$3="none",AC1976,IF(BK1976="",NA(),BK1976))</f>
        <v>0</v>
      </c>
      <c r="CT274">
        <f>IF(Charts!$B$3="none",AD1976,IF(BL1976="",NA(),BL1976))</f>
        <v>0</v>
      </c>
      <c r="CU274">
        <f>IF(Charts!$B$3="none",AE1976,IF(BM1976="",NA(),BM1976))</f>
        <v>0</v>
      </c>
      <c r="CV274">
        <f>IF(Charts!$B$3="none",AF1976,IF(BN1976="",NA(),BN1976))</f>
        <v>0</v>
      </c>
      <c r="CW274">
        <f>IF(Charts!$B$3="none",AG1976,IF(BO1976="",NA(),BO1976))</f>
        <v>0</v>
      </c>
      <c r="CX274">
        <f>IF(Charts!$B$3="none",AH1976,IF(BP1976="",NA(),BP1976))</f>
        <v>0</v>
      </c>
      <c r="CY274">
        <f>IF(Charts!$B$3="none",AI1976,IF(BQ1976="",NA(),BQ1976))</f>
        <v>0</v>
      </c>
      <c r="CZ274">
        <f>IF(Charts!$B$3="none",AJ1976,IF(BR1976="",NA(),BR1976))</f>
        <v>0</v>
      </c>
    </row>
    <row r="275" spans="4:104">
      <c r="D275">
        <v>271</v>
      </c>
      <c r="E275">
        <f>IF(INDIRECT(ADDRESS($D275+2,E$2+1,,,"Instances"))="","",INDIRECT(ADDRESS($D275+2,E$2+1,,,"Instances")))</f>
        <v>0</v>
      </c>
      <c r="F275">
        <f>IFERROR(SMALL(E5:E343,ROW()-ROW($F$5)+1),"")</f>
        <v>0</v>
      </c>
      <c r="H275">
        <f>IFERROR(SUM(F5:F275),"")</f>
        <v>0</v>
      </c>
      <c r="I275">
        <f>IF(INDIRECT(ADDRESS($D275+2,I$2+1,,,"Instances"))="","",INDIRECT(ADDRESS($D275+2,I$2+1,,,"Instances")))</f>
        <v>0</v>
      </c>
      <c r="J275">
        <f>IFERROR(SMALL(I5:I343,ROW()-ROW($J$5)+1),"")</f>
        <v>0</v>
      </c>
      <c r="L275">
        <f>IFERROR(SUM(J5:J275),"")</f>
        <v>0</v>
      </c>
      <c r="M275">
        <f>IF(INDIRECT(ADDRESS($D275+2,M$2+1,,,"Instances"))="","",INDIRECT(ADDRESS($D275+2,M$2+1,,,"Instances")))</f>
        <v>0</v>
      </c>
      <c r="N275">
        <f>IFERROR(SMALL(M5:M343,ROW()-ROW($N$5)+1),"")</f>
        <v>0</v>
      </c>
      <c r="P275">
        <f>IFERROR(SUM(N5:N275),"")</f>
        <v>0</v>
      </c>
      <c r="Q275">
        <f>IF(INDIRECT(ADDRESS($D275+2,Q$2+1,,,"Instances"))="","",INDIRECT(ADDRESS($D275+2,Q$2+1,,,"Instances")))</f>
        <v>0</v>
      </c>
      <c r="R275">
        <f>IFERROR(SMALL(Q5:Q343,ROW()-ROW($R$5)+1),"")</f>
        <v>0</v>
      </c>
      <c r="T275">
        <f>IFERROR(SUM(R5:R275),"")</f>
        <v>0</v>
      </c>
      <c r="U275">
        <f>IF(INDIRECT(ADDRESS($D275+2,U$2+1,,,"Instances"))="","",INDIRECT(ADDRESS($D275+2,U$2+1,,,"Instances")))</f>
        <v>0</v>
      </c>
      <c r="V275">
        <f>IFERROR(SMALL(U5:U343,ROW()-ROW($V$5)+1),"")</f>
        <v>0</v>
      </c>
      <c r="X275">
        <f>IFERROR(SUM(V5:V275),"")</f>
        <v>0</v>
      </c>
      <c r="Y275">
        <f>IF(INDIRECT(ADDRESS($D275+2,Y$2+1,,,"Instances"))="","",INDIRECT(ADDRESS($D275+2,Y$2+1,,,"Instances")))</f>
        <v>0</v>
      </c>
      <c r="Z275">
        <f>IFERROR(SMALL(Y5:Y343,ROW()-ROW($Z$5)+1),"")</f>
        <v>0</v>
      </c>
      <c r="AB275">
        <f>IFERROR(SUM(Z5:Z275),"")</f>
        <v>0</v>
      </c>
      <c r="AC275">
        <f>IF(INDIRECT(ADDRESS($D275+2,AC$2+1,,,"Instances"))="","",INDIRECT(ADDRESS($D275+2,AC$2+1,,,"Instances")))</f>
        <v>0</v>
      </c>
      <c r="AD275">
        <f>IFERROR(SMALL(AC5:AC343,ROW()-ROW($AD$5)+1),"")</f>
        <v>0</v>
      </c>
      <c r="AF275">
        <f>IFERROR(SUM(AD5:AD275),"")</f>
        <v>0</v>
      </c>
      <c r="AG275">
        <f>IF(INDIRECT(ADDRESS($D275+2,AG$2+1,,,"Instances"))="","",INDIRECT(ADDRESS($D275+2,AG$2+1,,,"Instances")))</f>
        <v>0</v>
      </c>
      <c r="AH275">
        <f>IFERROR(SMALL(AG5:AG343,ROW()-ROW($AH$5)+1),"")</f>
        <v>0</v>
      </c>
      <c r="AJ275">
        <f>IFERROR(SUM(AH5:AH275),"")</f>
        <v>0</v>
      </c>
      <c r="AL275">
        <v>271</v>
      </c>
      <c r="AM275" cm="1">
        <f t="array" ref="AM275">_xlfn.SWITCH(Charts!$B$3,"average", AVERAGE(INDIRECT(ADDRESS(270+3,AM$2+1,,,"Instances") &amp; ":" &amp; ADDRESS(270+3,AM$2+1))),"median", MEDIAN(INDIRECT(ADDRESS(270+3,AM$2+1,,,"Instances") &amp; ":" &amp; ADDRESS(270+3,AM$2+1))),"min", MIN(INDIRECT(ADDRESS(270+3,AM$2+1,,,"Instances") &amp; ":" &amp; ADDRESS(270+3,AM$2+1))),"max", MAX(INDIRECT(ADDRESS(270+3,AM$2+1,,,"Instances") &amp; ":" &amp; ADDRESS(270+3,AM$2+1))),"diff", MAX(INDIRECT(ADDRESS(270+3,AM$2+1,,,"Instances") &amp; ":" &amp; ADDRESS(270+3,AM$2+1)))-MIN(INDIRECT(ADDRESS(270+3,AM$2+1,,,"Instances") &amp; ":" &amp; ADDRESS(270+3,AM$2+1))))</f>
        <v>0</v>
      </c>
      <c r="AN275">
        <f>IFERROR(SMALL(AM5:AM343,ROW()-ROW($AN$5)+1),"")</f>
        <v>0</v>
      </c>
      <c r="AP275">
        <f>IFERROR(SUM(AN5:AN275),"")</f>
        <v>0</v>
      </c>
      <c r="AQ275" cm="1">
        <f t="array" ref="AQ275">_xlfn.SWITCH(Charts!$B$3,"average", AVERAGE(INDIRECT(ADDRESS(270+3,AQ$2+1,,,"Instances") &amp; ":" &amp; ADDRESS(270+3,AQ$2+1))),"median", MEDIAN(INDIRECT(ADDRESS(270+3,AQ$2+1,,,"Instances") &amp; ":" &amp; ADDRESS(270+3,AQ$2+1))),"min", MIN(INDIRECT(ADDRESS(270+3,AQ$2+1,,,"Instances") &amp; ":" &amp; ADDRESS(270+3,AQ$2+1))),"max", MAX(INDIRECT(ADDRESS(270+3,AQ$2+1,,,"Instances") &amp; ":" &amp; ADDRESS(270+3,AQ$2+1))),"diff", MAX(INDIRECT(ADDRESS(270+3,AQ$2+1,,,"Instances") &amp; ":" &amp; ADDRESS(270+3,AQ$2+1)))-MIN(INDIRECT(ADDRESS(270+3,AQ$2+1,,,"Instances") &amp; ":" &amp; ADDRESS(270+3,AQ$2+1))))</f>
        <v>0</v>
      </c>
      <c r="AR275">
        <f>IFERROR(SMALL(AQ5:AQ343,ROW()-ROW($AR$5)+1),"")</f>
        <v>0</v>
      </c>
      <c r="AT275">
        <f>IFERROR(SUM(AR5:AR275),"")</f>
        <v>0</v>
      </c>
      <c r="AU275" cm="1">
        <f t="array" ref="AU275">_xlfn.SWITCH(Charts!$B$3,"average", AVERAGE(INDIRECT(ADDRESS(270+3,AU$2+1,,,"Instances") &amp; ":" &amp; ADDRESS(270+3,AU$2+1))),"median", MEDIAN(INDIRECT(ADDRESS(270+3,AU$2+1,,,"Instances") &amp; ":" &amp; ADDRESS(270+3,AU$2+1))),"min", MIN(INDIRECT(ADDRESS(270+3,AU$2+1,,,"Instances") &amp; ":" &amp; ADDRESS(270+3,AU$2+1))),"max", MAX(INDIRECT(ADDRESS(270+3,AU$2+1,,,"Instances") &amp; ":" &amp; ADDRESS(270+3,AU$2+1))),"diff", MAX(INDIRECT(ADDRESS(270+3,AU$2+1,,,"Instances") &amp; ":" &amp; ADDRESS(270+3,AU$2+1)))-MIN(INDIRECT(ADDRESS(270+3,AU$2+1,,,"Instances") &amp; ":" &amp; ADDRESS(270+3,AU$2+1))))</f>
        <v>0</v>
      </c>
      <c r="AV275">
        <f>IFERROR(SMALL(AU5:AU343,ROW()-ROW($AV$5)+1),"")</f>
        <v>0</v>
      </c>
      <c r="AX275">
        <f>IFERROR(SUM(AV5:AV275),"")</f>
        <v>0</v>
      </c>
      <c r="AY275" cm="1">
        <f t="array" ref="AY275">_xlfn.SWITCH(Charts!$B$3,"average", AVERAGE(INDIRECT(ADDRESS(270+3,AY$2+1,,,"Instances") &amp; ":" &amp; ADDRESS(270+3,AY$2+1))),"median", MEDIAN(INDIRECT(ADDRESS(270+3,AY$2+1,,,"Instances") &amp; ":" &amp; ADDRESS(270+3,AY$2+1))),"min", MIN(INDIRECT(ADDRESS(270+3,AY$2+1,,,"Instances") &amp; ":" &amp; ADDRESS(270+3,AY$2+1))),"max", MAX(INDIRECT(ADDRESS(270+3,AY$2+1,,,"Instances") &amp; ":" &amp; ADDRESS(270+3,AY$2+1))),"diff", MAX(INDIRECT(ADDRESS(270+3,AY$2+1,,,"Instances") &amp; ":" &amp; ADDRESS(270+3,AY$2+1)))-MIN(INDIRECT(ADDRESS(270+3,AY$2+1,,,"Instances") &amp; ":" &amp; ADDRESS(270+3,AY$2+1))))</f>
        <v>0</v>
      </c>
      <c r="AZ275">
        <f>IFERROR(SMALL(AY5:AY343,ROW()-ROW($AZ$5)+1),"")</f>
        <v>0</v>
      </c>
      <c r="BB275">
        <f>IFERROR(SUM(AZ5:AZ275),"")</f>
        <v>0</v>
      </c>
      <c r="BC275" cm="1">
        <f t="array" ref="BC275">_xlfn.SWITCH(Charts!$B$3,"average", AVERAGE(INDIRECT(ADDRESS(270+3,BC$2+1,,,"Instances") &amp; ":" &amp; ADDRESS(270+3,BC$2+1))),"median", MEDIAN(INDIRECT(ADDRESS(270+3,BC$2+1,,,"Instances") &amp; ":" &amp; ADDRESS(270+3,BC$2+1))),"min", MIN(INDIRECT(ADDRESS(270+3,BC$2+1,,,"Instances") &amp; ":" &amp; ADDRESS(270+3,BC$2+1))),"max", MAX(INDIRECT(ADDRESS(270+3,BC$2+1,,,"Instances") &amp; ":" &amp; ADDRESS(270+3,BC$2+1))),"diff", MAX(INDIRECT(ADDRESS(270+3,BC$2+1,,,"Instances") &amp; ":" &amp; ADDRESS(270+3,BC$2+1)))-MIN(INDIRECT(ADDRESS(270+3,BC$2+1,,,"Instances") &amp; ":" &amp; ADDRESS(270+3,BC$2+1))))</f>
        <v>0</v>
      </c>
      <c r="BD275">
        <f>IFERROR(SMALL(BC5:BC343,ROW()-ROW($BD$5)+1),"")</f>
        <v>0</v>
      </c>
      <c r="BF275">
        <f>IFERROR(SUM(BD5:BD275),"")</f>
        <v>0</v>
      </c>
      <c r="BG275" cm="1">
        <f t="array" ref="BG275">_xlfn.SWITCH(Charts!$B$3,"average", AVERAGE(INDIRECT(ADDRESS(270+3,BG$2+1,,,"Instances") &amp; ":" &amp; ADDRESS(270+3,BG$2+1))),"median", MEDIAN(INDIRECT(ADDRESS(270+3,BG$2+1,,,"Instances") &amp; ":" &amp; ADDRESS(270+3,BG$2+1))),"min", MIN(INDIRECT(ADDRESS(270+3,BG$2+1,,,"Instances") &amp; ":" &amp; ADDRESS(270+3,BG$2+1))),"max", MAX(INDIRECT(ADDRESS(270+3,BG$2+1,,,"Instances") &amp; ":" &amp; ADDRESS(270+3,BG$2+1))),"diff", MAX(INDIRECT(ADDRESS(270+3,BG$2+1,,,"Instances") &amp; ":" &amp; ADDRESS(270+3,BG$2+1)))-MIN(INDIRECT(ADDRESS(270+3,BG$2+1,,,"Instances") &amp; ":" &amp; ADDRESS(270+3,BG$2+1))))</f>
        <v>0</v>
      </c>
      <c r="BH275">
        <f>IFERROR(SMALL(BG5:BG343,ROW()-ROW($BH$5)+1),"")</f>
        <v>0</v>
      </c>
      <c r="BJ275">
        <f>IFERROR(SUM(BH5:BH275),"")</f>
        <v>0</v>
      </c>
      <c r="BK275" cm="1">
        <f t="array" ref="BK275">_xlfn.SWITCH(Charts!$B$3,"average", AVERAGE(INDIRECT(ADDRESS(270+3,BK$2+1,,,"Instances") &amp; ":" &amp; ADDRESS(270+3,BK$2+1))),"median", MEDIAN(INDIRECT(ADDRESS(270+3,BK$2+1,,,"Instances") &amp; ":" &amp; ADDRESS(270+3,BK$2+1))),"min", MIN(INDIRECT(ADDRESS(270+3,BK$2+1,,,"Instances") &amp; ":" &amp; ADDRESS(270+3,BK$2+1))),"max", MAX(INDIRECT(ADDRESS(270+3,BK$2+1,,,"Instances") &amp; ":" &amp; ADDRESS(270+3,BK$2+1))),"diff", MAX(INDIRECT(ADDRESS(270+3,BK$2+1,,,"Instances") &amp; ":" &amp; ADDRESS(270+3,BK$2+1)))-MIN(INDIRECT(ADDRESS(270+3,BK$2+1,,,"Instances") &amp; ":" &amp; ADDRESS(270+3,BK$2+1))))</f>
        <v>0</v>
      </c>
      <c r="BL275">
        <f>IFERROR(SMALL(BK5:BK343,ROW()-ROW($BL$5)+1),"")</f>
        <v>0</v>
      </c>
      <c r="BN275">
        <f>IFERROR(SUM(BL5:BL275),"")</f>
        <v>0</v>
      </c>
      <c r="BO275" cm="1">
        <f t="array" ref="BO275">_xlfn.SWITCH(Charts!$B$3,"average", AVERAGE(INDIRECT(ADDRESS(270+3,BO$2+1,,,"Instances") &amp; ":" &amp; ADDRESS(270+3,BO$2+1))),"median", MEDIAN(INDIRECT(ADDRESS(270+3,BO$2+1,,,"Instances") &amp; ":" &amp; ADDRESS(270+3,BO$2+1))),"min", MIN(INDIRECT(ADDRESS(270+3,BO$2+1,,,"Instances") &amp; ":" &amp; ADDRESS(270+3,BO$2+1))),"max", MAX(INDIRECT(ADDRESS(270+3,BO$2+1,,,"Instances") &amp; ":" &amp; ADDRESS(270+3,BO$2+1))),"diff", MAX(INDIRECT(ADDRESS(270+3,BO$2+1,,,"Instances") &amp; ":" &amp; ADDRESS(270+3,BO$2+1)))-MIN(INDIRECT(ADDRESS(270+3,BO$2+1,,,"Instances") &amp; ":" &amp; ADDRESS(270+3,BO$2+1))))</f>
        <v>0</v>
      </c>
      <c r="BP275">
        <f>IFERROR(SMALL(BO5:BO343,ROW()-ROW($BP$5)+1),"")</f>
        <v>0</v>
      </c>
      <c r="BR275">
        <f>IFERROR(SUM(BP5:BP275),"")</f>
        <v>0</v>
      </c>
      <c r="BU275">
        <f>IF(Charts!$B$3="none",E1977,IF(AM1977="",NA(),AM1977))</f>
        <v>0</v>
      </c>
      <c r="BV275">
        <f>IF(Charts!$B$3="none",F1977,IF(AN1977="",NA(),AN1977))</f>
        <v>0</v>
      </c>
      <c r="BW275">
        <f>IF(Charts!$B$3="none",G1977,IF(AO1977="",NA(),AO1977))</f>
        <v>0</v>
      </c>
      <c r="BX275">
        <f>IF(Charts!$B$3="none",H1977,IF(AP1977="",NA(),AP1977))</f>
        <v>0</v>
      </c>
      <c r="BY275">
        <f>IF(Charts!$B$3="none",I1977,IF(AQ1977="",NA(),AQ1977))</f>
        <v>0</v>
      </c>
      <c r="BZ275">
        <f>IF(Charts!$B$3="none",J1977,IF(AR1977="",NA(),AR1977))</f>
        <v>0</v>
      </c>
      <c r="CA275">
        <f>IF(Charts!$B$3="none",K1977,IF(AS1977="",NA(),AS1977))</f>
        <v>0</v>
      </c>
      <c r="CB275">
        <f>IF(Charts!$B$3="none",L1977,IF(AT1977="",NA(),AT1977))</f>
        <v>0</v>
      </c>
      <c r="CC275">
        <f>IF(Charts!$B$3="none",M1977,IF(AU1977="",NA(),AU1977))</f>
        <v>0</v>
      </c>
      <c r="CD275">
        <f>IF(Charts!$B$3="none",N1977,IF(AV1977="",NA(),AV1977))</f>
        <v>0</v>
      </c>
      <c r="CE275">
        <f>IF(Charts!$B$3="none",O1977,IF(AW1977="",NA(),AW1977))</f>
        <v>0</v>
      </c>
      <c r="CF275">
        <f>IF(Charts!$B$3="none",P1977,IF(AX1977="",NA(),AX1977))</f>
        <v>0</v>
      </c>
      <c r="CG275">
        <f>IF(Charts!$B$3="none",Q1977,IF(AY1977="",NA(),AY1977))</f>
        <v>0</v>
      </c>
      <c r="CH275">
        <f>IF(Charts!$B$3="none",R1977,IF(AZ1977="",NA(),AZ1977))</f>
        <v>0</v>
      </c>
      <c r="CI275">
        <f>IF(Charts!$B$3="none",S1977,IF(BA1977="",NA(),BA1977))</f>
        <v>0</v>
      </c>
      <c r="CJ275">
        <f>IF(Charts!$B$3="none",T1977,IF(BB1977="",NA(),BB1977))</f>
        <v>0</v>
      </c>
      <c r="CK275">
        <f>IF(Charts!$B$3="none",U1977,IF(BC1977="",NA(),BC1977))</f>
        <v>0</v>
      </c>
      <c r="CL275">
        <f>IF(Charts!$B$3="none",V1977,IF(BD1977="",NA(),BD1977))</f>
        <v>0</v>
      </c>
      <c r="CM275">
        <f>IF(Charts!$B$3="none",W1977,IF(BE1977="",NA(),BE1977))</f>
        <v>0</v>
      </c>
      <c r="CN275">
        <f>IF(Charts!$B$3="none",X1977,IF(BF1977="",NA(),BF1977))</f>
        <v>0</v>
      </c>
      <c r="CO275">
        <f>IF(Charts!$B$3="none",Y1977,IF(BG1977="",NA(),BG1977))</f>
        <v>0</v>
      </c>
      <c r="CP275">
        <f>IF(Charts!$B$3="none",Z1977,IF(BH1977="",NA(),BH1977))</f>
        <v>0</v>
      </c>
      <c r="CQ275">
        <f>IF(Charts!$B$3="none",AA1977,IF(BI1977="",NA(),BI1977))</f>
        <v>0</v>
      </c>
      <c r="CR275">
        <f>IF(Charts!$B$3="none",AB1977,IF(BJ1977="",NA(),BJ1977))</f>
        <v>0</v>
      </c>
      <c r="CS275">
        <f>IF(Charts!$B$3="none",AC1977,IF(BK1977="",NA(),BK1977))</f>
        <v>0</v>
      </c>
      <c r="CT275">
        <f>IF(Charts!$B$3="none",AD1977,IF(BL1977="",NA(),BL1977))</f>
        <v>0</v>
      </c>
      <c r="CU275">
        <f>IF(Charts!$B$3="none",AE1977,IF(BM1977="",NA(),BM1977))</f>
        <v>0</v>
      </c>
      <c r="CV275">
        <f>IF(Charts!$B$3="none",AF1977,IF(BN1977="",NA(),BN1977))</f>
        <v>0</v>
      </c>
      <c r="CW275">
        <f>IF(Charts!$B$3="none",AG1977,IF(BO1977="",NA(),BO1977))</f>
        <v>0</v>
      </c>
      <c r="CX275">
        <f>IF(Charts!$B$3="none",AH1977,IF(BP1977="",NA(),BP1977))</f>
        <v>0</v>
      </c>
      <c r="CY275">
        <f>IF(Charts!$B$3="none",AI1977,IF(BQ1977="",NA(),BQ1977))</f>
        <v>0</v>
      </c>
      <c r="CZ275">
        <f>IF(Charts!$B$3="none",AJ1977,IF(BR1977="",NA(),BR1977))</f>
        <v>0</v>
      </c>
    </row>
    <row r="276" spans="4:104">
      <c r="D276">
        <v>272</v>
      </c>
      <c r="E276">
        <f>IF(INDIRECT(ADDRESS($D276+2,E$2+1,,,"Instances"))="","",INDIRECT(ADDRESS($D276+2,E$2+1,,,"Instances")))</f>
        <v>0</v>
      </c>
      <c r="F276">
        <f>IFERROR(SMALL(E5:E343,ROW()-ROW($F$5)+1),"")</f>
        <v>0</v>
      </c>
      <c r="H276">
        <f>IFERROR(SUM(F5:F276),"")</f>
        <v>0</v>
      </c>
      <c r="I276">
        <f>IF(INDIRECT(ADDRESS($D276+2,I$2+1,,,"Instances"))="","",INDIRECT(ADDRESS($D276+2,I$2+1,,,"Instances")))</f>
        <v>0</v>
      </c>
      <c r="J276">
        <f>IFERROR(SMALL(I5:I343,ROW()-ROW($J$5)+1),"")</f>
        <v>0</v>
      </c>
      <c r="L276">
        <f>IFERROR(SUM(J5:J276),"")</f>
        <v>0</v>
      </c>
      <c r="M276">
        <f>IF(INDIRECT(ADDRESS($D276+2,M$2+1,,,"Instances"))="","",INDIRECT(ADDRESS($D276+2,M$2+1,,,"Instances")))</f>
        <v>0</v>
      </c>
      <c r="N276">
        <f>IFERROR(SMALL(M5:M343,ROW()-ROW($N$5)+1),"")</f>
        <v>0</v>
      </c>
      <c r="P276">
        <f>IFERROR(SUM(N5:N276),"")</f>
        <v>0</v>
      </c>
      <c r="Q276">
        <f>IF(INDIRECT(ADDRESS($D276+2,Q$2+1,,,"Instances"))="","",INDIRECT(ADDRESS($D276+2,Q$2+1,,,"Instances")))</f>
        <v>0</v>
      </c>
      <c r="R276">
        <f>IFERROR(SMALL(Q5:Q343,ROW()-ROW($R$5)+1),"")</f>
        <v>0</v>
      </c>
      <c r="T276">
        <f>IFERROR(SUM(R5:R276),"")</f>
        <v>0</v>
      </c>
      <c r="U276">
        <f>IF(INDIRECT(ADDRESS($D276+2,U$2+1,,,"Instances"))="","",INDIRECT(ADDRESS($D276+2,U$2+1,,,"Instances")))</f>
        <v>0</v>
      </c>
      <c r="V276">
        <f>IFERROR(SMALL(U5:U343,ROW()-ROW($V$5)+1),"")</f>
        <v>0</v>
      </c>
      <c r="X276">
        <f>IFERROR(SUM(V5:V276),"")</f>
        <v>0</v>
      </c>
      <c r="Y276">
        <f>IF(INDIRECT(ADDRESS($D276+2,Y$2+1,,,"Instances"))="","",INDIRECT(ADDRESS($D276+2,Y$2+1,,,"Instances")))</f>
        <v>0</v>
      </c>
      <c r="Z276">
        <f>IFERROR(SMALL(Y5:Y343,ROW()-ROW($Z$5)+1),"")</f>
        <v>0</v>
      </c>
      <c r="AB276">
        <f>IFERROR(SUM(Z5:Z276),"")</f>
        <v>0</v>
      </c>
      <c r="AC276">
        <f>IF(INDIRECT(ADDRESS($D276+2,AC$2+1,,,"Instances"))="","",INDIRECT(ADDRESS($D276+2,AC$2+1,,,"Instances")))</f>
        <v>0</v>
      </c>
      <c r="AD276">
        <f>IFERROR(SMALL(AC5:AC343,ROW()-ROW($AD$5)+1),"")</f>
        <v>0</v>
      </c>
      <c r="AF276">
        <f>IFERROR(SUM(AD5:AD276),"")</f>
        <v>0</v>
      </c>
      <c r="AG276">
        <f>IF(INDIRECT(ADDRESS($D276+2,AG$2+1,,,"Instances"))="","",INDIRECT(ADDRESS($D276+2,AG$2+1,,,"Instances")))</f>
        <v>0</v>
      </c>
      <c r="AH276">
        <f>IFERROR(SMALL(AG5:AG343,ROW()-ROW($AH$5)+1),"")</f>
        <v>0</v>
      </c>
      <c r="AJ276">
        <f>IFERROR(SUM(AH5:AH276),"")</f>
        <v>0</v>
      </c>
      <c r="AL276">
        <v>272</v>
      </c>
      <c r="AM276" cm="1">
        <f t="array" ref="AM276">_xlfn.SWITCH(Charts!$B$3,"average", AVERAGE(INDIRECT(ADDRESS(271+3,AM$2+1,,,"Instances") &amp; ":" &amp; ADDRESS(271+3,AM$2+1))),"median", MEDIAN(INDIRECT(ADDRESS(271+3,AM$2+1,,,"Instances") &amp; ":" &amp; ADDRESS(271+3,AM$2+1))),"min", MIN(INDIRECT(ADDRESS(271+3,AM$2+1,,,"Instances") &amp; ":" &amp; ADDRESS(271+3,AM$2+1))),"max", MAX(INDIRECT(ADDRESS(271+3,AM$2+1,,,"Instances") &amp; ":" &amp; ADDRESS(271+3,AM$2+1))),"diff", MAX(INDIRECT(ADDRESS(271+3,AM$2+1,,,"Instances") &amp; ":" &amp; ADDRESS(271+3,AM$2+1)))-MIN(INDIRECT(ADDRESS(271+3,AM$2+1,,,"Instances") &amp; ":" &amp; ADDRESS(271+3,AM$2+1))))</f>
        <v>0</v>
      </c>
      <c r="AN276">
        <f>IFERROR(SMALL(AM5:AM343,ROW()-ROW($AN$5)+1),"")</f>
        <v>0</v>
      </c>
      <c r="AP276">
        <f>IFERROR(SUM(AN5:AN276),"")</f>
        <v>0</v>
      </c>
      <c r="AQ276" cm="1">
        <f t="array" ref="AQ276">_xlfn.SWITCH(Charts!$B$3,"average", AVERAGE(INDIRECT(ADDRESS(271+3,AQ$2+1,,,"Instances") &amp; ":" &amp; ADDRESS(271+3,AQ$2+1))),"median", MEDIAN(INDIRECT(ADDRESS(271+3,AQ$2+1,,,"Instances") &amp; ":" &amp; ADDRESS(271+3,AQ$2+1))),"min", MIN(INDIRECT(ADDRESS(271+3,AQ$2+1,,,"Instances") &amp; ":" &amp; ADDRESS(271+3,AQ$2+1))),"max", MAX(INDIRECT(ADDRESS(271+3,AQ$2+1,,,"Instances") &amp; ":" &amp; ADDRESS(271+3,AQ$2+1))),"diff", MAX(INDIRECT(ADDRESS(271+3,AQ$2+1,,,"Instances") &amp; ":" &amp; ADDRESS(271+3,AQ$2+1)))-MIN(INDIRECT(ADDRESS(271+3,AQ$2+1,,,"Instances") &amp; ":" &amp; ADDRESS(271+3,AQ$2+1))))</f>
        <v>0</v>
      </c>
      <c r="AR276">
        <f>IFERROR(SMALL(AQ5:AQ343,ROW()-ROW($AR$5)+1),"")</f>
        <v>0</v>
      </c>
      <c r="AT276">
        <f>IFERROR(SUM(AR5:AR276),"")</f>
        <v>0</v>
      </c>
      <c r="AU276" cm="1">
        <f t="array" ref="AU276">_xlfn.SWITCH(Charts!$B$3,"average", AVERAGE(INDIRECT(ADDRESS(271+3,AU$2+1,,,"Instances") &amp; ":" &amp; ADDRESS(271+3,AU$2+1))),"median", MEDIAN(INDIRECT(ADDRESS(271+3,AU$2+1,,,"Instances") &amp; ":" &amp; ADDRESS(271+3,AU$2+1))),"min", MIN(INDIRECT(ADDRESS(271+3,AU$2+1,,,"Instances") &amp; ":" &amp; ADDRESS(271+3,AU$2+1))),"max", MAX(INDIRECT(ADDRESS(271+3,AU$2+1,,,"Instances") &amp; ":" &amp; ADDRESS(271+3,AU$2+1))),"diff", MAX(INDIRECT(ADDRESS(271+3,AU$2+1,,,"Instances") &amp; ":" &amp; ADDRESS(271+3,AU$2+1)))-MIN(INDIRECT(ADDRESS(271+3,AU$2+1,,,"Instances") &amp; ":" &amp; ADDRESS(271+3,AU$2+1))))</f>
        <v>0</v>
      </c>
      <c r="AV276">
        <f>IFERROR(SMALL(AU5:AU343,ROW()-ROW($AV$5)+1),"")</f>
        <v>0</v>
      </c>
      <c r="AX276">
        <f>IFERROR(SUM(AV5:AV276),"")</f>
        <v>0</v>
      </c>
      <c r="AY276" cm="1">
        <f t="array" ref="AY276">_xlfn.SWITCH(Charts!$B$3,"average", AVERAGE(INDIRECT(ADDRESS(271+3,AY$2+1,,,"Instances") &amp; ":" &amp; ADDRESS(271+3,AY$2+1))),"median", MEDIAN(INDIRECT(ADDRESS(271+3,AY$2+1,,,"Instances") &amp; ":" &amp; ADDRESS(271+3,AY$2+1))),"min", MIN(INDIRECT(ADDRESS(271+3,AY$2+1,,,"Instances") &amp; ":" &amp; ADDRESS(271+3,AY$2+1))),"max", MAX(INDIRECT(ADDRESS(271+3,AY$2+1,,,"Instances") &amp; ":" &amp; ADDRESS(271+3,AY$2+1))),"diff", MAX(INDIRECT(ADDRESS(271+3,AY$2+1,,,"Instances") &amp; ":" &amp; ADDRESS(271+3,AY$2+1)))-MIN(INDIRECT(ADDRESS(271+3,AY$2+1,,,"Instances") &amp; ":" &amp; ADDRESS(271+3,AY$2+1))))</f>
        <v>0</v>
      </c>
      <c r="AZ276">
        <f>IFERROR(SMALL(AY5:AY343,ROW()-ROW($AZ$5)+1),"")</f>
        <v>0</v>
      </c>
      <c r="BB276">
        <f>IFERROR(SUM(AZ5:AZ276),"")</f>
        <v>0</v>
      </c>
      <c r="BC276" cm="1">
        <f t="array" ref="BC276">_xlfn.SWITCH(Charts!$B$3,"average", AVERAGE(INDIRECT(ADDRESS(271+3,BC$2+1,,,"Instances") &amp; ":" &amp; ADDRESS(271+3,BC$2+1))),"median", MEDIAN(INDIRECT(ADDRESS(271+3,BC$2+1,,,"Instances") &amp; ":" &amp; ADDRESS(271+3,BC$2+1))),"min", MIN(INDIRECT(ADDRESS(271+3,BC$2+1,,,"Instances") &amp; ":" &amp; ADDRESS(271+3,BC$2+1))),"max", MAX(INDIRECT(ADDRESS(271+3,BC$2+1,,,"Instances") &amp; ":" &amp; ADDRESS(271+3,BC$2+1))),"diff", MAX(INDIRECT(ADDRESS(271+3,BC$2+1,,,"Instances") &amp; ":" &amp; ADDRESS(271+3,BC$2+1)))-MIN(INDIRECT(ADDRESS(271+3,BC$2+1,,,"Instances") &amp; ":" &amp; ADDRESS(271+3,BC$2+1))))</f>
        <v>0</v>
      </c>
      <c r="BD276">
        <f>IFERROR(SMALL(BC5:BC343,ROW()-ROW($BD$5)+1),"")</f>
        <v>0</v>
      </c>
      <c r="BF276">
        <f>IFERROR(SUM(BD5:BD276),"")</f>
        <v>0</v>
      </c>
      <c r="BG276" cm="1">
        <f t="array" ref="BG276">_xlfn.SWITCH(Charts!$B$3,"average", AVERAGE(INDIRECT(ADDRESS(271+3,BG$2+1,,,"Instances") &amp; ":" &amp; ADDRESS(271+3,BG$2+1))),"median", MEDIAN(INDIRECT(ADDRESS(271+3,BG$2+1,,,"Instances") &amp; ":" &amp; ADDRESS(271+3,BG$2+1))),"min", MIN(INDIRECT(ADDRESS(271+3,BG$2+1,,,"Instances") &amp; ":" &amp; ADDRESS(271+3,BG$2+1))),"max", MAX(INDIRECT(ADDRESS(271+3,BG$2+1,,,"Instances") &amp; ":" &amp; ADDRESS(271+3,BG$2+1))),"diff", MAX(INDIRECT(ADDRESS(271+3,BG$2+1,,,"Instances") &amp; ":" &amp; ADDRESS(271+3,BG$2+1)))-MIN(INDIRECT(ADDRESS(271+3,BG$2+1,,,"Instances") &amp; ":" &amp; ADDRESS(271+3,BG$2+1))))</f>
        <v>0</v>
      </c>
      <c r="BH276">
        <f>IFERROR(SMALL(BG5:BG343,ROW()-ROW($BH$5)+1),"")</f>
        <v>0</v>
      </c>
      <c r="BJ276">
        <f>IFERROR(SUM(BH5:BH276),"")</f>
        <v>0</v>
      </c>
      <c r="BK276" cm="1">
        <f t="array" ref="BK276">_xlfn.SWITCH(Charts!$B$3,"average", AVERAGE(INDIRECT(ADDRESS(271+3,BK$2+1,,,"Instances") &amp; ":" &amp; ADDRESS(271+3,BK$2+1))),"median", MEDIAN(INDIRECT(ADDRESS(271+3,BK$2+1,,,"Instances") &amp; ":" &amp; ADDRESS(271+3,BK$2+1))),"min", MIN(INDIRECT(ADDRESS(271+3,BK$2+1,,,"Instances") &amp; ":" &amp; ADDRESS(271+3,BK$2+1))),"max", MAX(INDIRECT(ADDRESS(271+3,BK$2+1,,,"Instances") &amp; ":" &amp; ADDRESS(271+3,BK$2+1))),"diff", MAX(INDIRECT(ADDRESS(271+3,BK$2+1,,,"Instances") &amp; ":" &amp; ADDRESS(271+3,BK$2+1)))-MIN(INDIRECT(ADDRESS(271+3,BK$2+1,,,"Instances") &amp; ":" &amp; ADDRESS(271+3,BK$2+1))))</f>
        <v>0</v>
      </c>
      <c r="BL276">
        <f>IFERROR(SMALL(BK5:BK343,ROW()-ROW($BL$5)+1),"")</f>
        <v>0</v>
      </c>
      <c r="BN276">
        <f>IFERROR(SUM(BL5:BL276),"")</f>
        <v>0</v>
      </c>
      <c r="BO276" cm="1">
        <f t="array" ref="BO276">_xlfn.SWITCH(Charts!$B$3,"average", AVERAGE(INDIRECT(ADDRESS(271+3,BO$2+1,,,"Instances") &amp; ":" &amp; ADDRESS(271+3,BO$2+1))),"median", MEDIAN(INDIRECT(ADDRESS(271+3,BO$2+1,,,"Instances") &amp; ":" &amp; ADDRESS(271+3,BO$2+1))),"min", MIN(INDIRECT(ADDRESS(271+3,BO$2+1,,,"Instances") &amp; ":" &amp; ADDRESS(271+3,BO$2+1))),"max", MAX(INDIRECT(ADDRESS(271+3,BO$2+1,,,"Instances") &amp; ":" &amp; ADDRESS(271+3,BO$2+1))),"diff", MAX(INDIRECT(ADDRESS(271+3,BO$2+1,,,"Instances") &amp; ":" &amp; ADDRESS(271+3,BO$2+1)))-MIN(INDIRECT(ADDRESS(271+3,BO$2+1,,,"Instances") &amp; ":" &amp; ADDRESS(271+3,BO$2+1))))</f>
        <v>0</v>
      </c>
      <c r="BP276">
        <f>IFERROR(SMALL(BO5:BO343,ROW()-ROW($BP$5)+1),"")</f>
        <v>0</v>
      </c>
      <c r="BR276">
        <f>IFERROR(SUM(BP5:BP276),"")</f>
        <v>0</v>
      </c>
      <c r="BU276">
        <f>IF(Charts!$B$3="none",E1978,IF(AM1978="",NA(),AM1978))</f>
        <v>0</v>
      </c>
      <c r="BV276">
        <f>IF(Charts!$B$3="none",F1978,IF(AN1978="",NA(),AN1978))</f>
        <v>0</v>
      </c>
      <c r="BW276">
        <f>IF(Charts!$B$3="none",G1978,IF(AO1978="",NA(),AO1978))</f>
        <v>0</v>
      </c>
      <c r="BX276">
        <f>IF(Charts!$B$3="none",H1978,IF(AP1978="",NA(),AP1978))</f>
        <v>0</v>
      </c>
      <c r="BY276">
        <f>IF(Charts!$B$3="none",I1978,IF(AQ1978="",NA(),AQ1978))</f>
        <v>0</v>
      </c>
      <c r="BZ276">
        <f>IF(Charts!$B$3="none",J1978,IF(AR1978="",NA(),AR1978))</f>
        <v>0</v>
      </c>
      <c r="CA276">
        <f>IF(Charts!$B$3="none",K1978,IF(AS1978="",NA(),AS1978))</f>
        <v>0</v>
      </c>
      <c r="CB276">
        <f>IF(Charts!$B$3="none",L1978,IF(AT1978="",NA(),AT1978))</f>
        <v>0</v>
      </c>
      <c r="CC276">
        <f>IF(Charts!$B$3="none",M1978,IF(AU1978="",NA(),AU1978))</f>
        <v>0</v>
      </c>
      <c r="CD276">
        <f>IF(Charts!$B$3="none",N1978,IF(AV1978="",NA(),AV1978))</f>
        <v>0</v>
      </c>
      <c r="CE276">
        <f>IF(Charts!$B$3="none",O1978,IF(AW1978="",NA(),AW1978))</f>
        <v>0</v>
      </c>
      <c r="CF276">
        <f>IF(Charts!$B$3="none",P1978,IF(AX1978="",NA(),AX1978))</f>
        <v>0</v>
      </c>
      <c r="CG276">
        <f>IF(Charts!$B$3="none",Q1978,IF(AY1978="",NA(),AY1978))</f>
        <v>0</v>
      </c>
      <c r="CH276">
        <f>IF(Charts!$B$3="none",R1978,IF(AZ1978="",NA(),AZ1978))</f>
        <v>0</v>
      </c>
      <c r="CI276">
        <f>IF(Charts!$B$3="none",S1978,IF(BA1978="",NA(),BA1978))</f>
        <v>0</v>
      </c>
      <c r="CJ276">
        <f>IF(Charts!$B$3="none",T1978,IF(BB1978="",NA(),BB1978))</f>
        <v>0</v>
      </c>
      <c r="CK276">
        <f>IF(Charts!$B$3="none",U1978,IF(BC1978="",NA(),BC1978))</f>
        <v>0</v>
      </c>
      <c r="CL276">
        <f>IF(Charts!$B$3="none",V1978,IF(BD1978="",NA(),BD1978))</f>
        <v>0</v>
      </c>
      <c r="CM276">
        <f>IF(Charts!$B$3="none",W1978,IF(BE1978="",NA(),BE1978))</f>
        <v>0</v>
      </c>
      <c r="CN276">
        <f>IF(Charts!$B$3="none",X1978,IF(BF1978="",NA(),BF1978))</f>
        <v>0</v>
      </c>
      <c r="CO276">
        <f>IF(Charts!$B$3="none",Y1978,IF(BG1978="",NA(),BG1978))</f>
        <v>0</v>
      </c>
      <c r="CP276">
        <f>IF(Charts!$B$3="none",Z1978,IF(BH1978="",NA(),BH1978))</f>
        <v>0</v>
      </c>
      <c r="CQ276">
        <f>IF(Charts!$B$3="none",AA1978,IF(BI1978="",NA(),BI1978))</f>
        <v>0</v>
      </c>
      <c r="CR276">
        <f>IF(Charts!$B$3="none",AB1978,IF(BJ1978="",NA(),BJ1978))</f>
        <v>0</v>
      </c>
      <c r="CS276">
        <f>IF(Charts!$B$3="none",AC1978,IF(BK1978="",NA(),BK1978))</f>
        <v>0</v>
      </c>
      <c r="CT276">
        <f>IF(Charts!$B$3="none",AD1978,IF(BL1978="",NA(),BL1978))</f>
        <v>0</v>
      </c>
      <c r="CU276">
        <f>IF(Charts!$B$3="none",AE1978,IF(BM1978="",NA(),BM1978))</f>
        <v>0</v>
      </c>
      <c r="CV276">
        <f>IF(Charts!$B$3="none",AF1978,IF(BN1978="",NA(),BN1978))</f>
        <v>0</v>
      </c>
      <c r="CW276">
        <f>IF(Charts!$B$3="none",AG1978,IF(BO1978="",NA(),BO1978))</f>
        <v>0</v>
      </c>
      <c r="CX276">
        <f>IF(Charts!$B$3="none",AH1978,IF(BP1978="",NA(),BP1978))</f>
        <v>0</v>
      </c>
      <c r="CY276">
        <f>IF(Charts!$B$3="none",AI1978,IF(BQ1978="",NA(),BQ1978))</f>
        <v>0</v>
      </c>
      <c r="CZ276">
        <f>IF(Charts!$B$3="none",AJ1978,IF(BR1978="",NA(),BR1978))</f>
        <v>0</v>
      </c>
    </row>
    <row r="277" spans="4:104">
      <c r="D277">
        <v>273</v>
      </c>
      <c r="E277">
        <f>IF(INDIRECT(ADDRESS($D277+2,E$2+1,,,"Instances"))="","",INDIRECT(ADDRESS($D277+2,E$2+1,,,"Instances")))</f>
        <v>0</v>
      </c>
      <c r="F277">
        <f>IFERROR(SMALL(E5:E343,ROW()-ROW($F$5)+1),"")</f>
        <v>0</v>
      </c>
      <c r="H277">
        <f>IFERROR(SUM(F5:F277),"")</f>
        <v>0</v>
      </c>
      <c r="I277">
        <f>IF(INDIRECT(ADDRESS($D277+2,I$2+1,,,"Instances"))="","",INDIRECT(ADDRESS($D277+2,I$2+1,,,"Instances")))</f>
        <v>0</v>
      </c>
      <c r="J277">
        <f>IFERROR(SMALL(I5:I343,ROW()-ROW($J$5)+1),"")</f>
        <v>0</v>
      </c>
      <c r="L277">
        <f>IFERROR(SUM(J5:J277),"")</f>
        <v>0</v>
      </c>
      <c r="M277">
        <f>IF(INDIRECT(ADDRESS($D277+2,M$2+1,,,"Instances"))="","",INDIRECT(ADDRESS($D277+2,M$2+1,,,"Instances")))</f>
        <v>0</v>
      </c>
      <c r="N277">
        <f>IFERROR(SMALL(M5:M343,ROW()-ROW($N$5)+1),"")</f>
        <v>0</v>
      </c>
      <c r="P277">
        <f>IFERROR(SUM(N5:N277),"")</f>
        <v>0</v>
      </c>
      <c r="Q277">
        <f>IF(INDIRECT(ADDRESS($D277+2,Q$2+1,,,"Instances"))="","",INDIRECT(ADDRESS($D277+2,Q$2+1,,,"Instances")))</f>
        <v>0</v>
      </c>
      <c r="R277">
        <f>IFERROR(SMALL(Q5:Q343,ROW()-ROW($R$5)+1),"")</f>
        <v>0</v>
      </c>
      <c r="T277">
        <f>IFERROR(SUM(R5:R277),"")</f>
        <v>0</v>
      </c>
      <c r="U277">
        <f>IF(INDIRECT(ADDRESS($D277+2,U$2+1,,,"Instances"))="","",INDIRECT(ADDRESS($D277+2,U$2+1,,,"Instances")))</f>
        <v>0</v>
      </c>
      <c r="V277">
        <f>IFERROR(SMALL(U5:U343,ROW()-ROW($V$5)+1),"")</f>
        <v>0</v>
      </c>
      <c r="X277">
        <f>IFERROR(SUM(V5:V277),"")</f>
        <v>0</v>
      </c>
      <c r="Y277">
        <f>IF(INDIRECT(ADDRESS($D277+2,Y$2+1,,,"Instances"))="","",INDIRECT(ADDRESS($D277+2,Y$2+1,,,"Instances")))</f>
        <v>0</v>
      </c>
      <c r="Z277">
        <f>IFERROR(SMALL(Y5:Y343,ROW()-ROW($Z$5)+1),"")</f>
        <v>0</v>
      </c>
      <c r="AB277">
        <f>IFERROR(SUM(Z5:Z277),"")</f>
        <v>0</v>
      </c>
      <c r="AC277">
        <f>IF(INDIRECT(ADDRESS($D277+2,AC$2+1,,,"Instances"))="","",INDIRECT(ADDRESS($D277+2,AC$2+1,,,"Instances")))</f>
        <v>0</v>
      </c>
      <c r="AD277">
        <f>IFERROR(SMALL(AC5:AC343,ROW()-ROW($AD$5)+1),"")</f>
        <v>0</v>
      </c>
      <c r="AF277">
        <f>IFERROR(SUM(AD5:AD277),"")</f>
        <v>0</v>
      </c>
      <c r="AG277">
        <f>IF(INDIRECT(ADDRESS($D277+2,AG$2+1,,,"Instances"))="","",INDIRECT(ADDRESS($D277+2,AG$2+1,,,"Instances")))</f>
        <v>0</v>
      </c>
      <c r="AH277">
        <f>IFERROR(SMALL(AG5:AG343,ROW()-ROW($AH$5)+1),"")</f>
        <v>0</v>
      </c>
      <c r="AJ277">
        <f>IFERROR(SUM(AH5:AH277),"")</f>
        <v>0</v>
      </c>
      <c r="AL277">
        <v>273</v>
      </c>
      <c r="AM277" cm="1">
        <f t="array" ref="AM277">_xlfn.SWITCH(Charts!$B$3,"average", AVERAGE(INDIRECT(ADDRESS(272+3,AM$2+1,,,"Instances") &amp; ":" &amp; ADDRESS(272+3,AM$2+1))),"median", MEDIAN(INDIRECT(ADDRESS(272+3,AM$2+1,,,"Instances") &amp; ":" &amp; ADDRESS(272+3,AM$2+1))),"min", MIN(INDIRECT(ADDRESS(272+3,AM$2+1,,,"Instances") &amp; ":" &amp; ADDRESS(272+3,AM$2+1))),"max", MAX(INDIRECT(ADDRESS(272+3,AM$2+1,,,"Instances") &amp; ":" &amp; ADDRESS(272+3,AM$2+1))),"diff", MAX(INDIRECT(ADDRESS(272+3,AM$2+1,,,"Instances") &amp; ":" &amp; ADDRESS(272+3,AM$2+1)))-MIN(INDIRECT(ADDRESS(272+3,AM$2+1,,,"Instances") &amp; ":" &amp; ADDRESS(272+3,AM$2+1))))</f>
        <v>0</v>
      </c>
      <c r="AN277">
        <f>IFERROR(SMALL(AM5:AM343,ROW()-ROW($AN$5)+1),"")</f>
        <v>0</v>
      </c>
      <c r="AP277">
        <f>IFERROR(SUM(AN5:AN277),"")</f>
        <v>0</v>
      </c>
      <c r="AQ277" cm="1">
        <f t="array" ref="AQ277">_xlfn.SWITCH(Charts!$B$3,"average", AVERAGE(INDIRECT(ADDRESS(272+3,AQ$2+1,,,"Instances") &amp; ":" &amp; ADDRESS(272+3,AQ$2+1))),"median", MEDIAN(INDIRECT(ADDRESS(272+3,AQ$2+1,,,"Instances") &amp; ":" &amp; ADDRESS(272+3,AQ$2+1))),"min", MIN(INDIRECT(ADDRESS(272+3,AQ$2+1,,,"Instances") &amp; ":" &amp; ADDRESS(272+3,AQ$2+1))),"max", MAX(INDIRECT(ADDRESS(272+3,AQ$2+1,,,"Instances") &amp; ":" &amp; ADDRESS(272+3,AQ$2+1))),"diff", MAX(INDIRECT(ADDRESS(272+3,AQ$2+1,,,"Instances") &amp; ":" &amp; ADDRESS(272+3,AQ$2+1)))-MIN(INDIRECT(ADDRESS(272+3,AQ$2+1,,,"Instances") &amp; ":" &amp; ADDRESS(272+3,AQ$2+1))))</f>
        <v>0</v>
      </c>
      <c r="AR277">
        <f>IFERROR(SMALL(AQ5:AQ343,ROW()-ROW($AR$5)+1),"")</f>
        <v>0</v>
      </c>
      <c r="AT277">
        <f>IFERROR(SUM(AR5:AR277),"")</f>
        <v>0</v>
      </c>
      <c r="AU277" cm="1">
        <f t="array" ref="AU277">_xlfn.SWITCH(Charts!$B$3,"average", AVERAGE(INDIRECT(ADDRESS(272+3,AU$2+1,,,"Instances") &amp; ":" &amp; ADDRESS(272+3,AU$2+1))),"median", MEDIAN(INDIRECT(ADDRESS(272+3,AU$2+1,,,"Instances") &amp; ":" &amp; ADDRESS(272+3,AU$2+1))),"min", MIN(INDIRECT(ADDRESS(272+3,AU$2+1,,,"Instances") &amp; ":" &amp; ADDRESS(272+3,AU$2+1))),"max", MAX(INDIRECT(ADDRESS(272+3,AU$2+1,,,"Instances") &amp; ":" &amp; ADDRESS(272+3,AU$2+1))),"diff", MAX(INDIRECT(ADDRESS(272+3,AU$2+1,,,"Instances") &amp; ":" &amp; ADDRESS(272+3,AU$2+1)))-MIN(INDIRECT(ADDRESS(272+3,AU$2+1,,,"Instances") &amp; ":" &amp; ADDRESS(272+3,AU$2+1))))</f>
        <v>0</v>
      </c>
      <c r="AV277">
        <f>IFERROR(SMALL(AU5:AU343,ROW()-ROW($AV$5)+1),"")</f>
        <v>0</v>
      </c>
      <c r="AX277">
        <f>IFERROR(SUM(AV5:AV277),"")</f>
        <v>0</v>
      </c>
      <c r="AY277" cm="1">
        <f t="array" ref="AY277">_xlfn.SWITCH(Charts!$B$3,"average", AVERAGE(INDIRECT(ADDRESS(272+3,AY$2+1,,,"Instances") &amp; ":" &amp; ADDRESS(272+3,AY$2+1))),"median", MEDIAN(INDIRECT(ADDRESS(272+3,AY$2+1,,,"Instances") &amp; ":" &amp; ADDRESS(272+3,AY$2+1))),"min", MIN(INDIRECT(ADDRESS(272+3,AY$2+1,,,"Instances") &amp; ":" &amp; ADDRESS(272+3,AY$2+1))),"max", MAX(INDIRECT(ADDRESS(272+3,AY$2+1,,,"Instances") &amp; ":" &amp; ADDRESS(272+3,AY$2+1))),"diff", MAX(INDIRECT(ADDRESS(272+3,AY$2+1,,,"Instances") &amp; ":" &amp; ADDRESS(272+3,AY$2+1)))-MIN(INDIRECT(ADDRESS(272+3,AY$2+1,,,"Instances") &amp; ":" &amp; ADDRESS(272+3,AY$2+1))))</f>
        <v>0</v>
      </c>
      <c r="AZ277">
        <f>IFERROR(SMALL(AY5:AY343,ROW()-ROW($AZ$5)+1),"")</f>
        <v>0</v>
      </c>
      <c r="BB277">
        <f>IFERROR(SUM(AZ5:AZ277),"")</f>
        <v>0</v>
      </c>
      <c r="BC277" cm="1">
        <f t="array" ref="BC277">_xlfn.SWITCH(Charts!$B$3,"average", AVERAGE(INDIRECT(ADDRESS(272+3,BC$2+1,,,"Instances") &amp; ":" &amp; ADDRESS(272+3,BC$2+1))),"median", MEDIAN(INDIRECT(ADDRESS(272+3,BC$2+1,,,"Instances") &amp; ":" &amp; ADDRESS(272+3,BC$2+1))),"min", MIN(INDIRECT(ADDRESS(272+3,BC$2+1,,,"Instances") &amp; ":" &amp; ADDRESS(272+3,BC$2+1))),"max", MAX(INDIRECT(ADDRESS(272+3,BC$2+1,,,"Instances") &amp; ":" &amp; ADDRESS(272+3,BC$2+1))),"diff", MAX(INDIRECT(ADDRESS(272+3,BC$2+1,,,"Instances") &amp; ":" &amp; ADDRESS(272+3,BC$2+1)))-MIN(INDIRECT(ADDRESS(272+3,BC$2+1,,,"Instances") &amp; ":" &amp; ADDRESS(272+3,BC$2+1))))</f>
        <v>0</v>
      </c>
      <c r="BD277">
        <f>IFERROR(SMALL(BC5:BC343,ROW()-ROW($BD$5)+1),"")</f>
        <v>0</v>
      </c>
      <c r="BF277">
        <f>IFERROR(SUM(BD5:BD277),"")</f>
        <v>0</v>
      </c>
      <c r="BG277" cm="1">
        <f t="array" ref="BG277">_xlfn.SWITCH(Charts!$B$3,"average", AVERAGE(INDIRECT(ADDRESS(272+3,BG$2+1,,,"Instances") &amp; ":" &amp; ADDRESS(272+3,BG$2+1))),"median", MEDIAN(INDIRECT(ADDRESS(272+3,BG$2+1,,,"Instances") &amp; ":" &amp; ADDRESS(272+3,BG$2+1))),"min", MIN(INDIRECT(ADDRESS(272+3,BG$2+1,,,"Instances") &amp; ":" &amp; ADDRESS(272+3,BG$2+1))),"max", MAX(INDIRECT(ADDRESS(272+3,BG$2+1,,,"Instances") &amp; ":" &amp; ADDRESS(272+3,BG$2+1))),"diff", MAX(INDIRECT(ADDRESS(272+3,BG$2+1,,,"Instances") &amp; ":" &amp; ADDRESS(272+3,BG$2+1)))-MIN(INDIRECT(ADDRESS(272+3,BG$2+1,,,"Instances") &amp; ":" &amp; ADDRESS(272+3,BG$2+1))))</f>
        <v>0</v>
      </c>
      <c r="BH277">
        <f>IFERROR(SMALL(BG5:BG343,ROW()-ROW($BH$5)+1),"")</f>
        <v>0</v>
      </c>
      <c r="BJ277">
        <f>IFERROR(SUM(BH5:BH277),"")</f>
        <v>0</v>
      </c>
      <c r="BK277" cm="1">
        <f t="array" ref="BK277">_xlfn.SWITCH(Charts!$B$3,"average", AVERAGE(INDIRECT(ADDRESS(272+3,BK$2+1,,,"Instances") &amp; ":" &amp; ADDRESS(272+3,BK$2+1))),"median", MEDIAN(INDIRECT(ADDRESS(272+3,BK$2+1,,,"Instances") &amp; ":" &amp; ADDRESS(272+3,BK$2+1))),"min", MIN(INDIRECT(ADDRESS(272+3,BK$2+1,,,"Instances") &amp; ":" &amp; ADDRESS(272+3,BK$2+1))),"max", MAX(INDIRECT(ADDRESS(272+3,BK$2+1,,,"Instances") &amp; ":" &amp; ADDRESS(272+3,BK$2+1))),"diff", MAX(INDIRECT(ADDRESS(272+3,BK$2+1,,,"Instances") &amp; ":" &amp; ADDRESS(272+3,BK$2+1)))-MIN(INDIRECT(ADDRESS(272+3,BK$2+1,,,"Instances") &amp; ":" &amp; ADDRESS(272+3,BK$2+1))))</f>
        <v>0</v>
      </c>
      <c r="BL277">
        <f>IFERROR(SMALL(BK5:BK343,ROW()-ROW($BL$5)+1),"")</f>
        <v>0</v>
      </c>
      <c r="BN277">
        <f>IFERROR(SUM(BL5:BL277),"")</f>
        <v>0</v>
      </c>
      <c r="BO277" cm="1">
        <f t="array" ref="BO277">_xlfn.SWITCH(Charts!$B$3,"average", AVERAGE(INDIRECT(ADDRESS(272+3,BO$2+1,,,"Instances") &amp; ":" &amp; ADDRESS(272+3,BO$2+1))),"median", MEDIAN(INDIRECT(ADDRESS(272+3,BO$2+1,,,"Instances") &amp; ":" &amp; ADDRESS(272+3,BO$2+1))),"min", MIN(INDIRECT(ADDRESS(272+3,BO$2+1,,,"Instances") &amp; ":" &amp; ADDRESS(272+3,BO$2+1))),"max", MAX(INDIRECT(ADDRESS(272+3,BO$2+1,,,"Instances") &amp; ":" &amp; ADDRESS(272+3,BO$2+1))),"diff", MAX(INDIRECT(ADDRESS(272+3,BO$2+1,,,"Instances") &amp; ":" &amp; ADDRESS(272+3,BO$2+1)))-MIN(INDIRECT(ADDRESS(272+3,BO$2+1,,,"Instances") &amp; ":" &amp; ADDRESS(272+3,BO$2+1))))</f>
        <v>0</v>
      </c>
      <c r="BP277">
        <f>IFERROR(SMALL(BO5:BO343,ROW()-ROW($BP$5)+1),"")</f>
        <v>0</v>
      </c>
      <c r="BR277">
        <f>IFERROR(SUM(BP5:BP277),"")</f>
        <v>0</v>
      </c>
      <c r="BU277">
        <f>IF(Charts!$B$3="none",E1979,IF(AM1979="",NA(),AM1979))</f>
        <v>0</v>
      </c>
      <c r="BV277">
        <f>IF(Charts!$B$3="none",F1979,IF(AN1979="",NA(),AN1979))</f>
        <v>0</v>
      </c>
      <c r="BW277">
        <f>IF(Charts!$B$3="none",G1979,IF(AO1979="",NA(),AO1979))</f>
        <v>0</v>
      </c>
      <c r="BX277">
        <f>IF(Charts!$B$3="none",H1979,IF(AP1979="",NA(),AP1979))</f>
        <v>0</v>
      </c>
      <c r="BY277">
        <f>IF(Charts!$B$3="none",I1979,IF(AQ1979="",NA(),AQ1979))</f>
        <v>0</v>
      </c>
      <c r="BZ277">
        <f>IF(Charts!$B$3="none",J1979,IF(AR1979="",NA(),AR1979))</f>
        <v>0</v>
      </c>
      <c r="CA277">
        <f>IF(Charts!$B$3="none",K1979,IF(AS1979="",NA(),AS1979))</f>
        <v>0</v>
      </c>
      <c r="CB277">
        <f>IF(Charts!$B$3="none",L1979,IF(AT1979="",NA(),AT1979))</f>
        <v>0</v>
      </c>
      <c r="CC277">
        <f>IF(Charts!$B$3="none",M1979,IF(AU1979="",NA(),AU1979))</f>
        <v>0</v>
      </c>
      <c r="CD277">
        <f>IF(Charts!$B$3="none",N1979,IF(AV1979="",NA(),AV1979))</f>
        <v>0</v>
      </c>
      <c r="CE277">
        <f>IF(Charts!$B$3="none",O1979,IF(AW1979="",NA(),AW1979))</f>
        <v>0</v>
      </c>
      <c r="CF277">
        <f>IF(Charts!$B$3="none",P1979,IF(AX1979="",NA(),AX1979))</f>
        <v>0</v>
      </c>
      <c r="CG277">
        <f>IF(Charts!$B$3="none",Q1979,IF(AY1979="",NA(),AY1979))</f>
        <v>0</v>
      </c>
      <c r="CH277">
        <f>IF(Charts!$B$3="none",R1979,IF(AZ1979="",NA(),AZ1979))</f>
        <v>0</v>
      </c>
      <c r="CI277">
        <f>IF(Charts!$B$3="none",S1979,IF(BA1979="",NA(),BA1979))</f>
        <v>0</v>
      </c>
      <c r="CJ277">
        <f>IF(Charts!$B$3="none",T1979,IF(BB1979="",NA(),BB1979))</f>
        <v>0</v>
      </c>
      <c r="CK277">
        <f>IF(Charts!$B$3="none",U1979,IF(BC1979="",NA(),BC1979))</f>
        <v>0</v>
      </c>
      <c r="CL277">
        <f>IF(Charts!$B$3="none",V1979,IF(BD1979="",NA(),BD1979))</f>
        <v>0</v>
      </c>
      <c r="CM277">
        <f>IF(Charts!$B$3="none",W1979,IF(BE1979="",NA(),BE1979))</f>
        <v>0</v>
      </c>
      <c r="CN277">
        <f>IF(Charts!$B$3="none",X1979,IF(BF1979="",NA(),BF1979))</f>
        <v>0</v>
      </c>
      <c r="CO277">
        <f>IF(Charts!$B$3="none",Y1979,IF(BG1979="",NA(),BG1979))</f>
        <v>0</v>
      </c>
      <c r="CP277">
        <f>IF(Charts!$B$3="none",Z1979,IF(BH1979="",NA(),BH1979))</f>
        <v>0</v>
      </c>
      <c r="CQ277">
        <f>IF(Charts!$B$3="none",AA1979,IF(BI1979="",NA(),BI1979))</f>
        <v>0</v>
      </c>
      <c r="CR277">
        <f>IF(Charts!$B$3="none",AB1979,IF(BJ1979="",NA(),BJ1979))</f>
        <v>0</v>
      </c>
      <c r="CS277">
        <f>IF(Charts!$B$3="none",AC1979,IF(BK1979="",NA(),BK1979))</f>
        <v>0</v>
      </c>
      <c r="CT277">
        <f>IF(Charts!$B$3="none",AD1979,IF(BL1979="",NA(),BL1979))</f>
        <v>0</v>
      </c>
      <c r="CU277">
        <f>IF(Charts!$B$3="none",AE1979,IF(BM1979="",NA(),BM1979))</f>
        <v>0</v>
      </c>
      <c r="CV277">
        <f>IF(Charts!$B$3="none",AF1979,IF(BN1979="",NA(),BN1979))</f>
        <v>0</v>
      </c>
      <c r="CW277">
        <f>IF(Charts!$B$3="none",AG1979,IF(BO1979="",NA(),BO1979))</f>
        <v>0</v>
      </c>
      <c r="CX277">
        <f>IF(Charts!$B$3="none",AH1979,IF(BP1979="",NA(),BP1979))</f>
        <v>0</v>
      </c>
      <c r="CY277">
        <f>IF(Charts!$B$3="none",AI1979,IF(BQ1979="",NA(),BQ1979))</f>
        <v>0</v>
      </c>
      <c r="CZ277">
        <f>IF(Charts!$B$3="none",AJ1979,IF(BR1979="",NA(),BR1979))</f>
        <v>0</v>
      </c>
    </row>
    <row r="278" spans="4:104">
      <c r="D278">
        <v>274</v>
      </c>
      <c r="E278">
        <f>IF(INDIRECT(ADDRESS($D278+2,E$2+1,,,"Instances"))="","",INDIRECT(ADDRESS($D278+2,E$2+1,,,"Instances")))</f>
        <v>0</v>
      </c>
      <c r="F278">
        <f>IFERROR(SMALL(E5:E343,ROW()-ROW($F$5)+1),"")</f>
        <v>0</v>
      </c>
      <c r="H278">
        <f>IFERROR(SUM(F5:F278),"")</f>
        <v>0</v>
      </c>
      <c r="I278">
        <f>IF(INDIRECT(ADDRESS($D278+2,I$2+1,,,"Instances"))="","",INDIRECT(ADDRESS($D278+2,I$2+1,,,"Instances")))</f>
        <v>0</v>
      </c>
      <c r="J278">
        <f>IFERROR(SMALL(I5:I343,ROW()-ROW($J$5)+1),"")</f>
        <v>0</v>
      </c>
      <c r="L278">
        <f>IFERROR(SUM(J5:J278),"")</f>
        <v>0</v>
      </c>
      <c r="M278">
        <f>IF(INDIRECT(ADDRESS($D278+2,M$2+1,,,"Instances"))="","",INDIRECT(ADDRESS($D278+2,M$2+1,,,"Instances")))</f>
        <v>0</v>
      </c>
      <c r="N278">
        <f>IFERROR(SMALL(M5:M343,ROW()-ROW($N$5)+1),"")</f>
        <v>0</v>
      </c>
      <c r="P278">
        <f>IFERROR(SUM(N5:N278),"")</f>
        <v>0</v>
      </c>
      <c r="Q278">
        <f>IF(INDIRECT(ADDRESS($D278+2,Q$2+1,,,"Instances"))="","",INDIRECT(ADDRESS($D278+2,Q$2+1,,,"Instances")))</f>
        <v>0</v>
      </c>
      <c r="R278">
        <f>IFERROR(SMALL(Q5:Q343,ROW()-ROW($R$5)+1),"")</f>
        <v>0</v>
      </c>
      <c r="T278">
        <f>IFERROR(SUM(R5:R278),"")</f>
        <v>0</v>
      </c>
      <c r="U278">
        <f>IF(INDIRECT(ADDRESS($D278+2,U$2+1,,,"Instances"))="","",INDIRECT(ADDRESS($D278+2,U$2+1,,,"Instances")))</f>
        <v>0</v>
      </c>
      <c r="V278">
        <f>IFERROR(SMALL(U5:U343,ROW()-ROW($V$5)+1),"")</f>
        <v>0</v>
      </c>
      <c r="X278">
        <f>IFERROR(SUM(V5:V278),"")</f>
        <v>0</v>
      </c>
      <c r="Y278">
        <f>IF(INDIRECT(ADDRESS($D278+2,Y$2+1,,,"Instances"))="","",INDIRECT(ADDRESS($D278+2,Y$2+1,,,"Instances")))</f>
        <v>0</v>
      </c>
      <c r="Z278">
        <f>IFERROR(SMALL(Y5:Y343,ROW()-ROW($Z$5)+1),"")</f>
        <v>0</v>
      </c>
      <c r="AB278">
        <f>IFERROR(SUM(Z5:Z278),"")</f>
        <v>0</v>
      </c>
      <c r="AC278">
        <f>IF(INDIRECT(ADDRESS($D278+2,AC$2+1,,,"Instances"))="","",INDIRECT(ADDRESS($D278+2,AC$2+1,,,"Instances")))</f>
        <v>0</v>
      </c>
      <c r="AD278">
        <f>IFERROR(SMALL(AC5:AC343,ROW()-ROW($AD$5)+1),"")</f>
        <v>0</v>
      </c>
      <c r="AF278">
        <f>IFERROR(SUM(AD5:AD278),"")</f>
        <v>0</v>
      </c>
      <c r="AG278">
        <f>IF(INDIRECT(ADDRESS($D278+2,AG$2+1,,,"Instances"))="","",INDIRECT(ADDRESS($D278+2,AG$2+1,,,"Instances")))</f>
        <v>0</v>
      </c>
      <c r="AH278">
        <f>IFERROR(SMALL(AG5:AG343,ROW()-ROW($AH$5)+1),"")</f>
        <v>0</v>
      </c>
      <c r="AJ278">
        <f>IFERROR(SUM(AH5:AH278),"")</f>
        <v>0</v>
      </c>
      <c r="AL278">
        <v>274</v>
      </c>
      <c r="AM278" cm="1">
        <f t="array" ref="AM278">_xlfn.SWITCH(Charts!$B$3,"average", AVERAGE(INDIRECT(ADDRESS(273+3,AM$2+1,,,"Instances") &amp; ":" &amp; ADDRESS(273+3,AM$2+1))),"median", MEDIAN(INDIRECT(ADDRESS(273+3,AM$2+1,,,"Instances") &amp; ":" &amp; ADDRESS(273+3,AM$2+1))),"min", MIN(INDIRECT(ADDRESS(273+3,AM$2+1,,,"Instances") &amp; ":" &amp; ADDRESS(273+3,AM$2+1))),"max", MAX(INDIRECT(ADDRESS(273+3,AM$2+1,,,"Instances") &amp; ":" &amp; ADDRESS(273+3,AM$2+1))),"diff", MAX(INDIRECT(ADDRESS(273+3,AM$2+1,,,"Instances") &amp; ":" &amp; ADDRESS(273+3,AM$2+1)))-MIN(INDIRECT(ADDRESS(273+3,AM$2+1,,,"Instances") &amp; ":" &amp; ADDRESS(273+3,AM$2+1))))</f>
        <v>0</v>
      </c>
      <c r="AN278">
        <f>IFERROR(SMALL(AM5:AM343,ROW()-ROW($AN$5)+1),"")</f>
        <v>0</v>
      </c>
      <c r="AP278">
        <f>IFERROR(SUM(AN5:AN278),"")</f>
        <v>0</v>
      </c>
      <c r="AQ278" cm="1">
        <f t="array" ref="AQ278">_xlfn.SWITCH(Charts!$B$3,"average", AVERAGE(INDIRECT(ADDRESS(273+3,AQ$2+1,,,"Instances") &amp; ":" &amp; ADDRESS(273+3,AQ$2+1))),"median", MEDIAN(INDIRECT(ADDRESS(273+3,AQ$2+1,,,"Instances") &amp; ":" &amp; ADDRESS(273+3,AQ$2+1))),"min", MIN(INDIRECT(ADDRESS(273+3,AQ$2+1,,,"Instances") &amp; ":" &amp; ADDRESS(273+3,AQ$2+1))),"max", MAX(INDIRECT(ADDRESS(273+3,AQ$2+1,,,"Instances") &amp; ":" &amp; ADDRESS(273+3,AQ$2+1))),"diff", MAX(INDIRECT(ADDRESS(273+3,AQ$2+1,,,"Instances") &amp; ":" &amp; ADDRESS(273+3,AQ$2+1)))-MIN(INDIRECT(ADDRESS(273+3,AQ$2+1,,,"Instances") &amp; ":" &amp; ADDRESS(273+3,AQ$2+1))))</f>
        <v>0</v>
      </c>
      <c r="AR278">
        <f>IFERROR(SMALL(AQ5:AQ343,ROW()-ROW($AR$5)+1),"")</f>
        <v>0</v>
      </c>
      <c r="AT278">
        <f>IFERROR(SUM(AR5:AR278),"")</f>
        <v>0</v>
      </c>
      <c r="AU278" cm="1">
        <f t="array" ref="AU278">_xlfn.SWITCH(Charts!$B$3,"average", AVERAGE(INDIRECT(ADDRESS(273+3,AU$2+1,,,"Instances") &amp; ":" &amp; ADDRESS(273+3,AU$2+1))),"median", MEDIAN(INDIRECT(ADDRESS(273+3,AU$2+1,,,"Instances") &amp; ":" &amp; ADDRESS(273+3,AU$2+1))),"min", MIN(INDIRECT(ADDRESS(273+3,AU$2+1,,,"Instances") &amp; ":" &amp; ADDRESS(273+3,AU$2+1))),"max", MAX(INDIRECT(ADDRESS(273+3,AU$2+1,,,"Instances") &amp; ":" &amp; ADDRESS(273+3,AU$2+1))),"diff", MAX(INDIRECT(ADDRESS(273+3,AU$2+1,,,"Instances") &amp; ":" &amp; ADDRESS(273+3,AU$2+1)))-MIN(INDIRECT(ADDRESS(273+3,AU$2+1,,,"Instances") &amp; ":" &amp; ADDRESS(273+3,AU$2+1))))</f>
        <v>0</v>
      </c>
      <c r="AV278">
        <f>IFERROR(SMALL(AU5:AU343,ROW()-ROW($AV$5)+1),"")</f>
        <v>0</v>
      </c>
      <c r="AX278">
        <f>IFERROR(SUM(AV5:AV278),"")</f>
        <v>0</v>
      </c>
      <c r="AY278" cm="1">
        <f t="array" ref="AY278">_xlfn.SWITCH(Charts!$B$3,"average", AVERAGE(INDIRECT(ADDRESS(273+3,AY$2+1,,,"Instances") &amp; ":" &amp; ADDRESS(273+3,AY$2+1))),"median", MEDIAN(INDIRECT(ADDRESS(273+3,AY$2+1,,,"Instances") &amp; ":" &amp; ADDRESS(273+3,AY$2+1))),"min", MIN(INDIRECT(ADDRESS(273+3,AY$2+1,,,"Instances") &amp; ":" &amp; ADDRESS(273+3,AY$2+1))),"max", MAX(INDIRECT(ADDRESS(273+3,AY$2+1,,,"Instances") &amp; ":" &amp; ADDRESS(273+3,AY$2+1))),"diff", MAX(INDIRECT(ADDRESS(273+3,AY$2+1,,,"Instances") &amp; ":" &amp; ADDRESS(273+3,AY$2+1)))-MIN(INDIRECT(ADDRESS(273+3,AY$2+1,,,"Instances") &amp; ":" &amp; ADDRESS(273+3,AY$2+1))))</f>
        <v>0</v>
      </c>
      <c r="AZ278">
        <f>IFERROR(SMALL(AY5:AY343,ROW()-ROW($AZ$5)+1),"")</f>
        <v>0</v>
      </c>
      <c r="BB278">
        <f>IFERROR(SUM(AZ5:AZ278),"")</f>
        <v>0</v>
      </c>
      <c r="BC278" cm="1">
        <f t="array" ref="BC278">_xlfn.SWITCH(Charts!$B$3,"average", AVERAGE(INDIRECT(ADDRESS(273+3,BC$2+1,,,"Instances") &amp; ":" &amp; ADDRESS(273+3,BC$2+1))),"median", MEDIAN(INDIRECT(ADDRESS(273+3,BC$2+1,,,"Instances") &amp; ":" &amp; ADDRESS(273+3,BC$2+1))),"min", MIN(INDIRECT(ADDRESS(273+3,BC$2+1,,,"Instances") &amp; ":" &amp; ADDRESS(273+3,BC$2+1))),"max", MAX(INDIRECT(ADDRESS(273+3,BC$2+1,,,"Instances") &amp; ":" &amp; ADDRESS(273+3,BC$2+1))),"diff", MAX(INDIRECT(ADDRESS(273+3,BC$2+1,,,"Instances") &amp; ":" &amp; ADDRESS(273+3,BC$2+1)))-MIN(INDIRECT(ADDRESS(273+3,BC$2+1,,,"Instances") &amp; ":" &amp; ADDRESS(273+3,BC$2+1))))</f>
        <v>0</v>
      </c>
      <c r="BD278">
        <f>IFERROR(SMALL(BC5:BC343,ROW()-ROW($BD$5)+1),"")</f>
        <v>0</v>
      </c>
      <c r="BF278">
        <f>IFERROR(SUM(BD5:BD278),"")</f>
        <v>0</v>
      </c>
      <c r="BG278" cm="1">
        <f t="array" ref="BG278">_xlfn.SWITCH(Charts!$B$3,"average", AVERAGE(INDIRECT(ADDRESS(273+3,BG$2+1,,,"Instances") &amp; ":" &amp; ADDRESS(273+3,BG$2+1))),"median", MEDIAN(INDIRECT(ADDRESS(273+3,BG$2+1,,,"Instances") &amp; ":" &amp; ADDRESS(273+3,BG$2+1))),"min", MIN(INDIRECT(ADDRESS(273+3,BG$2+1,,,"Instances") &amp; ":" &amp; ADDRESS(273+3,BG$2+1))),"max", MAX(INDIRECT(ADDRESS(273+3,BG$2+1,,,"Instances") &amp; ":" &amp; ADDRESS(273+3,BG$2+1))),"diff", MAX(INDIRECT(ADDRESS(273+3,BG$2+1,,,"Instances") &amp; ":" &amp; ADDRESS(273+3,BG$2+1)))-MIN(INDIRECT(ADDRESS(273+3,BG$2+1,,,"Instances") &amp; ":" &amp; ADDRESS(273+3,BG$2+1))))</f>
        <v>0</v>
      </c>
      <c r="BH278">
        <f>IFERROR(SMALL(BG5:BG343,ROW()-ROW($BH$5)+1),"")</f>
        <v>0</v>
      </c>
      <c r="BJ278">
        <f>IFERROR(SUM(BH5:BH278),"")</f>
        <v>0</v>
      </c>
      <c r="BK278" cm="1">
        <f t="array" ref="BK278">_xlfn.SWITCH(Charts!$B$3,"average", AVERAGE(INDIRECT(ADDRESS(273+3,BK$2+1,,,"Instances") &amp; ":" &amp; ADDRESS(273+3,BK$2+1))),"median", MEDIAN(INDIRECT(ADDRESS(273+3,BK$2+1,,,"Instances") &amp; ":" &amp; ADDRESS(273+3,BK$2+1))),"min", MIN(INDIRECT(ADDRESS(273+3,BK$2+1,,,"Instances") &amp; ":" &amp; ADDRESS(273+3,BK$2+1))),"max", MAX(INDIRECT(ADDRESS(273+3,BK$2+1,,,"Instances") &amp; ":" &amp; ADDRESS(273+3,BK$2+1))),"diff", MAX(INDIRECT(ADDRESS(273+3,BK$2+1,,,"Instances") &amp; ":" &amp; ADDRESS(273+3,BK$2+1)))-MIN(INDIRECT(ADDRESS(273+3,BK$2+1,,,"Instances") &amp; ":" &amp; ADDRESS(273+3,BK$2+1))))</f>
        <v>0</v>
      </c>
      <c r="BL278">
        <f>IFERROR(SMALL(BK5:BK343,ROW()-ROW($BL$5)+1),"")</f>
        <v>0</v>
      </c>
      <c r="BN278">
        <f>IFERROR(SUM(BL5:BL278),"")</f>
        <v>0</v>
      </c>
      <c r="BO278" cm="1">
        <f t="array" ref="BO278">_xlfn.SWITCH(Charts!$B$3,"average", AVERAGE(INDIRECT(ADDRESS(273+3,BO$2+1,,,"Instances") &amp; ":" &amp; ADDRESS(273+3,BO$2+1))),"median", MEDIAN(INDIRECT(ADDRESS(273+3,BO$2+1,,,"Instances") &amp; ":" &amp; ADDRESS(273+3,BO$2+1))),"min", MIN(INDIRECT(ADDRESS(273+3,BO$2+1,,,"Instances") &amp; ":" &amp; ADDRESS(273+3,BO$2+1))),"max", MAX(INDIRECT(ADDRESS(273+3,BO$2+1,,,"Instances") &amp; ":" &amp; ADDRESS(273+3,BO$2+1))),"diff", MAX(INDIRECT(ADDRESS(273+3,BO$2+1,,,"Instances") &amp; ":" &amp; ADDRESS(273+3,BO$2+1)))-MIN(INDIRECT(ADDRESS(273+3,BO$2+1,,,"Instances") &amp; ":" &amp; ADDRESS(273+3,BO$2+1))))</f>
        <v>0</v>
      </c>
      <c r="BP278">
        <f>IFERROR(SMALL(BO5:BO343,ROW()-ROW($BP$5)+1),"")</f>
        <v>0</v>
      </c>
      <c r="BR278">
        <f>IFERROR(SUM(BP5:BP278),"")</f>
        <v>0</v>
      </c>
      <c r="BU278">
        <f>IF(Charts!$B$3="none",E1980,IF(AM1980="",NA(),AM1980))</f>
        <v>0</v>
      </c>
      <c r="BV278">
        <f>IF(Charts!$B$3="none",F1980,IF(AN1980="",NA(),AN1980))</f>
        <v>0</v>
      </c>
      <c r="BW278">
        <f>IF(Charts!$B$3="none",G1980,IF(AO1980="",NA(),AO1980))</f>
        <v>0</v>
      </c>
      <c r="BX278">
        <f>IF(Charts!$B$3="none",H1980,IF(AP1980="",NA(),AP1980))</f>
        <v>0</v>
      </c>
      <c r="BY278">
        <f>IF(Charts!$B$3="none",I1980,IF(AQ1980="",NA(),AQ1980))</f>
        <v>0</v>
      </c>
      <c r="BZ278">
        <f>IF(Charts!$B$3="none",J1980,IF(AR1980="",NA(),AR1980))</f>
        <v>0</v>
      </c>
      <c r="CA278">
        <f>IF(Charts!$B$3="none",K1980,IF(AS1980="",NA(),AS1980))</f>
        <v>0</v>
      </c>
      <c r="CB278">
        <f>IF(Charts!$B$3="none",L1980,IF(AT1980="",NA(),AT1980))</f>
        <v>0</v>
      </c>
      <c r="CC278">
        <f>IF(Charts!$B$3="none",M1980,IF(AU1980="",NA(),AU1980))</f>
        <v>0</v>
      </c>
      <c r="CD278">
        <f>IF(Charts!$B$3="none",N1980,IF(AV1980="",NA(),AV1980))</f>
        <v>0</v>
      </c>
      <c r="CE278">
        <f>IF(Charts!$B$3="none",O1980,IF(AW1980="",NA(),AW1980))</f>
        <v>0</v>
      </c>
      <c r="CF278">
        <f>IF(Charts!$B$3="none",P1980,IF(AX1980="",NA(),AX1980))</f>
        <v>0</v>
      </c>
      <c r="CG278">
        <f>IF(Charts!$B$3="none",Q1980,IF(AY1980="",NA(),AY1980))</f>
        <v>0</v>
      </c>
      <c r="CH278">
        <f>IF(Charts!$B$3="none",R1980,IF(AZ1980="",NA(),AZ1980))</f>
        <v>0</v>
      </c>
      <c r="CI278">
        <f>IF(Charts!$B$3="none",S1980,IF(BA1980="",NA(),BA1980))</f>
        <v>0</v>
      </c>
      <c r="CJ278">
        <f>IF(Charts!$B$3="none",T1980,IF(BB1980="",NA(),BB1980))</f>
        <v>0</v>
      </c>
      <c r="CK278">
        <f>IF(Charts!$B$3="none",U1980,IF(BC1980="",NA(),BC1980))</f>
        <v>0</v>
      </c>
      <c r="CL278">
        <f>IF(Charts!$B$3="none",V1980,IF(BD1980="",NA(),BD1980))</f>
        <v>0</v>
      </c>
      <c r="CM278">
        <f>IF(Charts!$B$3="none",W1980,IF(BE1980="",NA(),BE1980))</f>
        <v>0</v>
      </c>
      <c r="CN278">
        <f>IF(Charts!$B$3="none",X1980,IF(BF1980="",NA(),BF1980))</f>
        <v>0</v>
      </c>
      <c r="CO278">
        <f>IF(Charts!$B$3="none",Y1980,IF(BG1980="",NA(),BG1980))</f>
        <v>0</v>
      </c>
      <c r="CP278">
        <f>IF(Charts!$B$3="none",Z1980,IF(BH1980="",NA(),BH1980))</f>
        <v>0</v>
      </c>
      <c r="CQ278">
        <f>IF(Charts!$B$3="none",AA1980,IF(BI1980="",NA(),BI1980))</f>
        <v>0</v>
      </c>
      <c r="CR278">
        <f>IF(Charts!$B$3="none",AB1980,IF(BJ1980="",NA(),BJ1980))</f>
        <v>0</v>
      </c>
      <c r="CS278">
        <f>IF(Charts!$B$3="none",AC1980,IF(BK1980="",NA(),BK1980))</f>
        <v>0</v>
      </c>
      <c r="CT278">
        <f>IF(Charts!$B$3="none",AD1980,IF(BL1980="",NA(),BL1980))</f>
        <v>0</v>
      </c>
      <c r="CU278">
        <f>IF(Charts!$B$3="none",AE1980,IF(BM1980="",NA(),BM1980))</f>
        <v>0</v>
      </c>
      <c r="CV278">
        <f>IF(Charts!$B$3="none",AF1980,IF(BN1980="",NA(),BN1980))</f>
        <v>0</v>
      </c>
      <c r="CW278">
        <f>IF(Charts!$B$3="none",AG1980,IF(BO1980="",NA(),BO1980))</f>
        <v>0</v>
      </c>
      <c r="CX278">
        <f>IF(Charts!$B$3="none",AH1980,IF(BP1980="",NA(),BP1980))</f>
        <v>0</v>
      </c>
      <c r="CY278">
        <f>IF(Charts!$B$3="none",AI1980,IF(BQ1980="",NA(),BQ1980))</f>
        <v>0</v>
      </c>
      <c r="CZ278">
        <f>IF(Charts!$B$3="none",AJ1980,IF(BR1980="",NA(),BR1980))</f>
        <v>0</v>
      </c>
    </row>
    <row r="279" spans="4:104">
      <c r="D279">
        <v>275</v>
      </c>
      <c r="E279">
        <f>IF(INDIRECT(ADDRESS($D279+2,E$2+1,,,"Instances"))="","",INDIRECT(ADDRESS($D279+2,E$2+1,,,"Instances")))</f>
        <v>0</v>
      </c>
      <c r="F279">
        <f>IFERROR(SMALL(E5:E343,ROW()-ROW($F$5)+1),"")</f>
        <v>0</v>
      </c>
      <c r="H279">
        <f>IFERROR(SUM(F5:F279),"")</f>
        <v>0</v>
      </c>
      <c r="I279">
        <f>IF(INDIRECT(ADDRESS($D279+2,I$2+1,,,"Instances"))="","",INDIRECT(ADDRESS($D279+2,I$2+1,,,"Instances")))</f>
        <v>0</v>
      </c>
      <c r="J279">
        <f>IFERROR(SMALL(I5:I343,ROW()-ROW($J$5)+1),"")</f>
        <v>0</v>
      </c>
      <c r="L279">
        <f>IFERROR(SUM(J5:J279),"")</f>
        <v>0</v>
      </c>
      <c r="M279">
        <f>IF(INDIRECT(ADDRESS($D279+2,M$2+1,,,"Instances"))="","",INDIRECT(ADDRESS($D279+2,M$2+1,,,"Instances")))</f>
        <v>0</v>
      </c>
      <c r="N279">
        <f>IFERROR(SMALL(M5:M343,ROW()-ROW($N$5)+1),"")</f>
        <v>0</v>
      </c>
      <c r="P279">
        <f>IFERROR(SUM(N5:N279),"")</f>
        <v>0</v>
      </c>
      <c r="Q279">
        <f>IF(INDIRECT(ADDRESS($D279+2,Q$2+1,,,"Instances"))="","",INDIRECT(ADDRESS($D279+2,Q$2+1,,,"Instances")))</f>
        <v>0</v>
      </c>
      <c r="R279">
        <f>IFERROR(SMALL(Q5:Q343,ROW()-ROW($R$5)+1),"")</f>
        <v>0</v>
      </c>
      <c r="T279">
        <f>IFERROR(SUM(R5:R279),"")</f>
        <v>0</v>
      </c>
      <c r="U279">
        <f>IF(INDIRECT(ADDRESS($D279+2,U$2+1,,,"Instances"))="","",INDIRECT(ADDRESS($D279+2,U$2+1,,,"Instances")))</f>
        <v>0</v>
      </c>
      <c r="V279">
        <f>IFERROR(SMALL(U5:U343,ROW()-ROW($V$5)+1),"")</f>
        <v>0</v>
      </c>
      <c r="X279">
        <f>IFERROR(SUM(V5:V279),"")</f>
        <v>0</v>
      </c>
      <c r="Y279">
        <f>IF(INDIRECT(ADDRESS($D279+2,Y$2+1,,,"Instances"))="","",INDIRECT(ADDRESS($D279+2,Y$2+1,,,"Instances")))</f>
        <v>0</v>
      </c>
      <c r="Z279">
        <f>IFERROR(SMALL(Y5:Y343,ROW()-ROW($Z$5)+1),"")</f>
        <v>0</v>
      </c>
      <c r="AB279">
        <f>IFERROR(SUM(Z5:Z279),"")</f>
        <v>0</v>
      </c>
      <c r="AC279">
        <f>IF(INDIRECT(ADDRESS($D279+2,AC$2+1,,,"Instances"))="","",INDIRECT(ADDRESS($D279+2,AC$2+1,,,"Instances")))</f>
        <v>0</v>
      </c>
      <c r="AD279">
        <f>IFERROR(SMALL(AC5:AC343,ROW()-ROW($AD$5)+1),"")</f>
        <v>0</v>
      </c>
      <c r="AF279">
        <f>IFERROR(SUM(AD5:AD279),"")</f>
        <v>0</v>
      </c>
      <c r="AG279">
        <f>IF(INDIRECT(ADDRESS($D279+2,AG$2+1,,,"Instances"))="","",INDIRECT(ADDRESS($D279+2,AG$2+1,,,"Instances")))</f>
        <v>0</v>
      </c>
      <c r="AH279">
        <f>IFERROR(SMALL(AG5:AG343,ROW()-ROW($AH$5)+1),"")</f>
        <v>0</v>
      </c>
      <c r="AJ279">
        <f>IFERROR(SUM(AH5:AH279),"")</f>
        <v>0</v>
      </c>
      <c r="AL279">
        <v>275</v>
      </c>
      <c r="AM279" cm="1">
        <f t="array" ref="AM279">_xlfn.SWITCH(Charts!$B$3,"average", AVERAGE(INDIRECT(ADDRESS(274+3,AM$2+1,,,"Instances") &amp; ":" &amp; ADDRESS(274+3,AM$2+1))),"median", MEDIAN(INDIRECT(ADDRESS(274+3,AM$2+1,,,"Instances") &amp; ":" &amp; ADDRESS(274+3,AM$2+1))),"min", MIN(INDIRECT(ADDRESS(274+3,AM$2+1,,,"Instances") &amp; ":" &amp; ADDRESS(274+3,AM$2+1))),"max", MAX(INDIRECT(ADDRESS(274+3,AM$2+1,,,"Instances") &amp; ":" &amp; ADDRESS(274+3,AM$2+1))),"diff", MAX(INDIRECT(ADDRESS(274+3,AM$2+1,,,"Instances") &amp; ":" &amp; ADDRESS(274+3,AM$2+1)))-MIN(INDIRECT(ADDRESS(274+3,AM$2+1,,,"Instances") &amp; ":" &amp; ADDRESS(274+3,AM$2+1))))</f>
        <v>0</v>
      </c>
      <c r="AN279">
        <f>IFERROR(SMALL(AM5:AM343,ROW()-ROW($AN$5)+1),"")</f>
        <v>0</v>
      </c>
      <c r="AP279">
        <f>IFERROR(SUM(AN5:AN279),"")</f>
        <v>0</v>
      </c>
      <c r="AQ279" cm="1">
        <f t="array" ref="AQ279">_xlfn.SWITCH(Charts!$B$3,"average", AVERAGE(INDIRECT(ADDRESS(274+3,AQ$2+1,,,"Instances") &amp; ":" &amp; ADDRESS(274+3,AQ$2+1))),"median", MEDIAN(INDIRECT(ADDRESS(274+3,AQ$2+1,,,"Instances") &amp; ":" &amp; ADDRESS(274+3,AQ$2+1))),"min", MIN(INDIRECT(ADDRESS(274+3,AQ$2+1,,,"Instances") &amp; ":" &amp; ADDRESS(274+3,AQ$2+1))),"max", MAX(INDIRECT(ADDRESS(274+3,AQ$2+1,,,"Instances") &amp; ":" &amp; ADDRESS(274+3,AQ$2+1))),"diff", MAX(INDIRECT(ADDRESS(274+3,AQ$2+1,,,"Instances") &amp; ":" &amp; ADDRESS(274+3,AQ$2+1)))-MIN(INDIRECT(ADDRESS(274+3,AQ$2+1,,,"Instances") &amp; ":" &amp; ADDRESS(274+3,AQ$2+1))))</f>
        <v>0</v>
      </c>
      <c r="AR279">
        <f>IFERROR(SMALL(AQ5:AQ343,ROW()-ROW($AR$5)+1),"")</f>
        <v>0</v>
      </c>
      <c r="AT279">
        <f>IFERROR(SUM(AR5:AR279),"")</f>
        <v>0</v>
      </c>
      <c r="AU279" cm="1">
        <f t="array" ref="AU279">_xlfn.SWITCH(Charts!$B$3,"average", AVERAGE(INDIRECT(ADDRESS(274+3,AU$2+1,,,"Instances") &amp; ":" &amp; ADDRESS(274+3,AU$2+1))),"median", MEDIAN(INDIRECT(ADDRESS(274+3,AU$2+1,,,"Instances") &amp; ":" &amp; ADDRESS(274+3,AU$2+1))),"min", MIN(INDIRECT(ADDRESS(274+3,AU$2+1,,,"Instances") &amp; ":" &amp; ADDRESS(274+3,AU$2+1))),"max", MAX(INDIRECT(ADDRESS(274+3,AU$2+1,,,"Instances") &amp; ":" &amp; ADDRESS(274+3,AU$2+1))),"diff", MAX(INDIRECT(ADDRESS(274+3,AU$2+1,,,"Instances") &amp; ":" &amp; ADDRESS(274+3,AU$2+1)))-MIN(INDIRECT(ADDRESS(274+3,AU$2+1,,,"Instances") &amp; ":" &amp; ADDRESS(274+3,AU$2+1))))</f>
        <v>0</v>
      </c>
      <c r="AV279">
        <f>IFERROR(SMALL(AU5:AU343,ROW()-ROW($AV$5)+1),"")</f>
        <v>0</v>
      </c>
      <c r="AX279">
        <f>IFERROR(SUM(AV5:AV279),"")</f>
        <v>0</v>
      </c>
      <c r="AY279" cm="1">
        <f t="array" ref="AY279">_xlfn.SWITCH(Charts!$B$3,"average", AVERAGE(INDIRECT(ADDRESS(274+3,AY$2+1,,,"Instances") &amp; ":" &amp; ADDRESS(274+3,AY$2+1))),"median", MEDIAN(INDIRECT(ADDRESS(274+3,AY$2+1,,,"Instances") &amp; ":" &amp; ADDRESS(274+3,AY$2+1))),"min", MIN(INDIRECT(ADDRESS(274+3,AY$2+1,,,"Instances") &amp; ":" &amp; ADDRESS(274+3,AY$2+1))),"max", MAX(INDIRECT(ADDRESS(274+3,AY$2+1,,,"Instances") &amp; ":" &amp; ADDRESS(274+3,AY$2+1))),"diff", MAX(INDIRECT(ADDRESS(274+3,AY$2+1,,,"Instances") &amp; ":" &amp; ADDRESS(274+3,AY$2+1)))-MIN(INDIRECT(ADDRESS(274+3,AY$2+1,,,"Instances") &amp; ":" &amp; ADDRESS(274+3,AY$2+1))))</f>
        <v>0</v>
      </c>
      <c r="AZ279">
        <f>IFERROR(SMALL(AY5:AY343,ROW()-ROW($AZ$5)+1),"")</f>
        <v>0</v>
      </c>
      <c r="BB279">
        <f>IFERROR(SUM(AZ5:AZ279),"")</f>
        <v>0</v>
      </c>
      <c r="BC279" cm="1">
        <f t="array" ref="BC279">_xlfn.SWITCH(Charts!$B$3,"average", AVERAGE(INDIRECT(ADDRESS(274+3,BC$2+1,,,"Instances") &amp; ":" &amp; ADDRESS(274+3,BC$2+1))),"median", MEDIAN(INDIRECT(ADDRESS(274+3,BC$2+1,,,"Instances") &amp; ":" &amp; ADDRESS(274+3,BC$2+1))),"min", MIN(INDIRECT(ADDRESS(274+3,BC$2+1,,,"Instances") &amp; ":" &amp; ADDRESS(274+3,BC$2+1))),"max", MAX(INDIRECT(ADDRESS(274+3,BC$2+1,,,"Instances") &amp; ":" &amp; ADDRESS(274+3,BC$2+1))),"diff", MAX(INDIRECT(ADDRESS(274+3,BC$2+1,,,"Instances") &amp; ":" &amp; ADDRESS(274+3,BC$2+1)))-MIN(INDIRECT(ADDRESS(274+3,BC$2+1,,,"Instances") &amp; ":" &amp; ADDRESS(274+3,BC$2+1))))</f>
        <v>0</v>
      </c>
      <c r="BD279">
        <f>IFERROR(SMALL(BC5:BC343,ROW()-ROW($BD$5)+1),"")</f>
        <v>0</v>
      </c>
      <c r="BF279">
        <f>IFERROR(SUM(BD5:BD279),"")</f>
        <v>0</v>
      </c>
      <c r="BG279" cm="1">
        <f t="array" ref="BG279">_xlfn.SWITCH(Charts!$B$3,"average", AVERAGE(INDIRECT(ADDRESS(274+3,BG$2+1,,,"Instances") &amp; ":" &amp; ADDRESS(274+3,BG$2+1))),"median", MEDIAN(INDIRECT(ADDRESS(274+3,BG$2+1,,,"Instances") &amp; ":" &amp; ADDRESS(274+3,BG$2+1))),"min", MIN(INDIRECT(ADDRESS(274+3,BG$2+1,,,"Instances") &amp; ":" &amp; ADDRESS(274+3,BG$2+1))),"max", MAX(INDIRECT(ADDRESS(274+3,BG$2+1,,,"Instances") &amp; ":" &amp; ADDRESS(274+3,BG$2+1))),"diff", MAX(INDIRECT(ADDRESS(274+3,BG$2+1,,,"Instances") &amp; ":" &amp; ADDRESS(274+3,BG$2+1)))-MIN(INDIRECT(ADDRESS(274+3,BG$2+1,,,"Instances") &amp; ":" &amp; ADDRESS(274+3,BG$2+1))))</f>
        <v>0</v>
      </c>
      <c r="BH279">
        <f>IFERROR(SMALL(BG5:BG343,ROW()-ROW($BH$5)+1),"")</f>
        <v>0</v>
      </c>
      <c r="BJ279">
        <f>IFERROR(SUM(BH5:BH279),"")</f>
        <v>0</v>
      </c>
      <c r="BK279" cm="1">
        <f t="array" ref="BK279">_xlfn.SWITCH(Charts!$B$3,"average", AVERAGE(INDIRECT(ADDRESS(274+3,BK$2+1,,,"Instances") &amp; ":" &amp; ADDRESS(274+3,BK$2+1))),"median", MEDIAN(INDIRECT(ADDRESS(274+3,BK$2+1,,,"Instances") &amp; ":" &amp; ADDRESS(274+3,BK$2+1))),"min", MIN(INDIRECT(ADDRESS(274+3,BK$2+1,,,"Instances") &amp; ":" &amp; ADDRESS(274+3,BK$2+1))),"max", MAX(INDIRECT(ADDRESS(274+3,BK$2+1,,,"Instances") &amp; ":" &amp; ADDRESS(274+3,BK$2+1))),"diff", MAX(INDIRECT(ADDRESS(274+3,BK$2+1,,,"Instances") &amp; ":" &amp; ADDRESS(274+3,BK$2+1)))-MIN(INDIRECT(ADDRESS(274+3,BK$2+1,,,"Instances") &amp; ":" &amp; ADDRESS(274+3,BK$2+1))))</f>
        <v>0</v>
      </c>
      <c r="BL279">
        <f>IFERROR(SMALL(BK5:BK343,ROW()-ROW($BL$5)+1),"")</f>
        <v>0</v>
      </c>
      <c r="BN279">
        <f>IFERROR(SUM(BL5:BL279),"")</f>
        <v>0</v>
      </c>
      <c r="BO279" cm="1">
        <f t="array" ref="BO279">_xlfn.SWITCH(Charts!$B$3,"average", AVERAGE(INDIRECT(ADDRESS(274+3,BO$2+1,,,"Instances") &amp; ":" &amp; ADDRESS(274+3,BO$2+1))),"median", MEDIAN(INDIRECT(ADDRESS(274+3,BO$2+1,,,"Instances") &amp; ":" &amp; ADDRESS(274+3,BO$2+1))),"min", MIN(INDIRECT(ADDRESS(274+3,BO$2+1,,,"Instances") &amp; ":" &amp; ADDRESS(274+3,BO$2+1))),"max", MAX(INDIRECT(ADDRESS(274+3,BO$2+1,,,"Instances") &amp; ":" &amp; ADDRESS(274+3,BO$2+1))),"diff", MAX(INDIRECT(ADDRESS(274+3,BO$2+1,,,"Instances") &amp; ":" &amp; ADDRESS(274+3,BO$2+1)))-MIN(INDIRECT(ADDRESS(274+3,BO$2+1,,,"Instances") &amp; ":" &amp; ADDRESS(274+3,BO$2+1))))</f>
        <v>0</v>
      </c>
      <c r="BP279">
        <f>IFERROR(SMALL(BO5:BO343,ROW()-ROW($BP$5)+1),"")</f>
        <v>0</v>
      </c>
      <c r="BR279">
        <f>IFERROR(SUM(BP5:BP279),"")</f>
        <v>0</v>
      </c>
      <c r="BU279">
        <f>IF(Charts!$B$3="none",E1981,IF(AM1981="",NA(),AM1981))</f>
        <v>0</v>
      </c>
      <c r="BV279">
        <f>IF(Charts!$B$3="none",F1981,IF(AN1981="",NA(),AN1981))</f>
        <v>0</v>
      </c>
      <c r="BW279">
        <f>IF(Charts!$B$3="none",G1981,IF(AO1981="",NA(),AO1981))</f>
        <v>0</v>
      </c>
      <c r="BX279">
        <f>IF(Charts!$B$3="none",H1981,IF(AP1981="",NA(),AP1981))</f>
        <v>0</v>
      </c>
      <c r="BY279">
        <f>IF(Charts!$B$3="none",I1981,IF(AQ1981="",NA(),AQ1981))</f>
        <v>0</v>
      </c>
      <c r="BZ279">
        <f>IF(Charts!$B$3="none",J1981,IF(AR1981="",NA(),AR1981))</f>
        <v>0</v>
      </c>
      <c r="CA279">
        <f>IF(Charts!$B$3="none",K1981,IF(AS1981="",NA(),AS1981))</f>
        <v>0</v>
      </c>
      <c r="CB279">
        <f>IF(Charts!$B$3="none",L1981,IF(AT1981="",NA(),AT1981))</f>
        <v>0</v>
      </c>
      <c r="CC279">
        <f>IF(Charts!$B$3="none",M1981,IF(AU1981="",NA(),AU1981))</f>
        <v>0</v>
      </c>
      <c r="CD279">
        <f>IF(Charts!$B$3="none",N1981,IF(AV1981="",NA(),AV1981))</f>
        <v>0</v>
      </c>
      <c r="CE279">
        <f>IF(Charts!$B$3="none",O1981,IF(AW1981="",NA(),AW1981))</f>
        <v>0</v>
      </c>
      <c r="CF279">
        <f>IF(Charts!$B$3="none",P1981,IF(AX1981="",NA(),AX1981))</f>
        <v>0</v>
      </c>
      <c r="CG279">
        <f>IF(Charts!$B$3="none",Q1981,IF(AY1981="",NA(),AY1981))</f>
        <v>0</v>
      </c>
      <c r="CH279">
        <f>IF(Charts!$B$3="none",R1981,IF(AZ1981="",NA(),AZ1981))</f>
        <v>0</v>
      </c>
      <c r="CI279">
        <f>IF(Charts!$B$3="none",S1981,IF(BA1981="",NA(),BA1981))</f>
        <v>0</v>
      </c>
      <c r="CJ279">
        <f>IF(Charts!$B$3="none",T1981,IF(BB1981="",NA(),BB1981))</f>
        <v>0</v>
      </c>
      <c r="CK279">
        <f>IF(Charts!$B$3="none",U1981,IF(BC1981="",NA(),BC1981))</f>
        <v>0</v>
      </c>
      <c r="CL279">
        <f>IF(Charts!$B$3="none",V1981,IF(BD1981="",NA(),BD1981))</f>
        <v>0</v>
      </c>
      <c r="CM279">
        <f>IF(Charts!$B$3="none",W1981,IF(BE1981="",NA(),BE1981))</f>
        <v>0</v>
      </c>
      <c r="CN279">
        <f>IF(Charts!$B$3="none",X1981,IF(BF1981="",NA(),BF1981))</f>
        <v>0</v>
      </c>
      <c r="CO279">
        <f>IF(Charts!$B$3="none",Y1981,IF(BG1981="",NA(),BG1981))</f>
        <v>0</v>
      </c>
      <c r="CP279">
        <f>IF(Charts!$B$3="none",Z1981,IF(BH1981="",NA(),BH1981))</f>
        <v>0</v>
      </c>
      <c r="CQ279">
        <f>IF(Charts!$B$3="none",AA1981,IF(BI1981="",NA(),BI1981))</f>
        <v>0</v>
      </c>
      <c r="CR279">
        <f>IF(Charts!$B$3="none",AB1981,IF(BJ1981="",NA(),BJ1981))</f>
        <v>0</v>
      </c>
      <c r="CS279">
        <f>IF(Charts!$B$3="none",AC1981,IF(BK1981="",NA(),BK1981))</f>
        <v>0</v>
      </c>
      <c r="CT279">
        <f>IF(Charts!$B$3="none",AD1981,IF(BL1981="",NA(),BL1981))</f>
        <v>0</v>
      </c>
      <c r="CU279">
        <f>IF(Charts!$B$3="none",AE1981,IF(BM1981="",NA(),BM1981))</f>
        <v>0</v>
      </c>
      <c r="CV279">
        <f>IF(Charts!$B$3="none",AF1981,IF(BN1981="",NA(),BN1981))</f>
        <v>0</v>
      </c>
      <c r="CW279">
        <f>IF(Charts!$B$3="none",AG1981,IF(BO1981="",NA(),BO1981))</f>
        <v>0</v>
      </c>
      <c r="CX279">
        <f>IF(Charts!$B$3="none",AH1981,IF(BP1981="",NA(),BP1981))</f>
        <v>0</v>
      </c>
      <c r="CY279">
        <f>IF(Charts!$B$3="none",AI1981,IF(BQ1981="",NA(),BQ1981))</f>
        <v>0</v>
      </c>
      <c r="CZ279">
        <f>IF(Charts!$B$3="none",AJ1981,IF(BR1981="",NA(),BR1981))</f>
        <v>0</v>
      </c>
    </row>
    <row r="280" spans="4:104">
      <c r="D280">
        <v>276</v>
      </c>
      <c r="E280">
        <f>IF(INDIRECT(ADDRESS($D280+2,E$2+1,,,"Instances"))="","",INDIRECT(ADDRESS($D280+2,E$2+1,,,"Instances")))</f>
        <v>0</v>
      </c>
      <c r="F280">
        <f>IFERROR(SMALL(E5:E343,ROW()-ROW($F$5)+1),"")</f>
        <v>0</v>
      </c>
      <c r="H280">
        <f>IFERROR(SUM(F5:F280),"")</f>
        <v>0</v>
      </c>
      <c r="I280">
        <f>IF(INDIRECT(ADDRESS($D280+2,I$2+1,,,"Instances"))="","",INDIRECT(ADDRESS($D280+2,I$2+1,,,"Instances")))</f>
        <v>0</v>
      </c>
      <c r="J280">
        <f>IFERROR(SMALL(I5:I343,ROW()-ROW($J$5)+1),"")</f>
        <v>0</v>
      </c>
      <c r="L280">
        <f>IFERROR(SUM(J5:J280),"")</f>
        <v>0</v>
      </c>
      <c r="M280">
        <f>IF(INDIRECT(ADDRESS($D280+2,M$2+1,,,"Instances"))="","",INDIRECT(ADDRESS($D280+2,M$2+1,,,"Instances")))</f>
        <v>0</v>
      </c>
      <c r="N280">
        <f>IFERROR(SMALL(M5:M343,ROW()-ROW($N$5)+1),"")</f>
        <v>0</v>
      </c>
      <c r="P280">
        <f>IFERROR(SUM(N5:N280),"")</f>
        <v>0</v>
      </c>
      <c r="Q280">
        <f>IF(INDIRECT(ADDRESS($D280+2,Q$2+1,,,"Instances"))="","",INDIRECT(ADDRESS($D280+2,Q$2+1,,,"Instances")))</f>
        <v>0</v>
      </c>
      <c r="R280">
        <f>IFERROR(SMALL(Q5:Q343,ROW()-ROW($R$5)+1),"")</f>
        <v>0</v>
      </c>
      <c r="T280">
        <f>IFERROR(SUM(R5:R280),"")</f>
        <v>0</v>
      </c>
      <c r="U280">
        <f>IF(INDIRECT(ADDRESS($D280+2,U$2+1,,,"Instances"))="","",INDIRECT(ADDRESS($D280+2,U$2+1,,,"Instances")))</f>
        <v>0</v>
      </c>
      <c r="V280">
        <f>IFERROR(SMALL(U5:U343,ROW()-ROW($V$5)+1),"")</f>
        <v>0</v>
      </c>
      <c r="X280">
        <f>IFERROR(SUM(V5:V280),"")</f>
        <v>0</v>
      </c>
      <c r="Y280">
        <f>IF(INDIRECT(ADDRESS($D280+2,Y$2+1,,,"Instances"))="","",INDIRECT(ADDRESS($D280+2,Y$2+1,,,"Instances")))</f>
        <v>0</v>
      </c>
      <c r="Z280">
        <f>IFERROR(SMALL(Y5:Y343,ROW()-ROW($Z$5)+1),"")</f>
        <v>0</v>
      </c>
      <c r="AB280">
        <f>IFERROR(SUM(Z5:Z280),"")</f>
        <v>0</v>
      </c>
      <c r="AC280">
        <f>IF(INDIRECT(ADDRESS($D280+2,AC$2+1,,,"Instances"))="","",INDIRECT(ADDRESS($D280+2,AC$2+1,,,"Instances")))</f>
        <v>0</v>
      </c>
      <c r="AD280">
        <f>IFERROR(SMALL(AC5:AC343,ROW()-ROW($AD$5)+1),"")</f>
        <v>0</v>
      </c>
      <c r="AF280">
        <f>IFERROR(SUM(AD5:AD280),"")</f>
        <v>0</v>
      </c>
      <c r="AG280">
        <f>IF(INDIRECT(ADDRESS($D280+2,AG$2+1,,,"Instances"))="","",INDIRECT(ADDRESS($D280+2,AG$2+1,,,"Instances")))</f>
        <v>0</v>
      </c>
      <c r="AH280">
        <f>IFERROR(SMALL(AG5:AG343,ROW()-ROW($AH$5)+1),"")</f>
        <v>0</v>
      </c>
      <c r="AJ280">
        <f>IFERROR(SUM(AH5:AH280),"")</f>
        <v>0</v>
      </c>
      <c r="AL280">
        <v>276</v>
      </c>
      <c r="AM280" cm="1">
        <f t="array" ref="AM280">_xlfn.SWITCH(Charts!$B$3,"average", AVERAGE(INDIRECT(ADDRESS(275+3,AM$2+1,,,"Instances") &amp; ":" &amp; ADDRESS(275+3,AM$2+1))),"median", MEDIAN(INDIRECT(ADDRESS(275+3,AM$2+1,,,"Instances") &amp; ":" &amp; ADDRESS(275+3,AM$2+1))),"min", MIN(INDIRECT(ADDRESS(275+3,AM$2+1,,,"Instances") &amp; ":" &amp; ADDRESS(275+3,AM$2+1))),"max", MAX(INDIRECT(ADDRESS(275+3,AM$2+1,,,"Instances") &amp; ":" &amp; ADDRESS(275+3,AM$2+1))),"diff", MAX(INDIRECT(ADDRESS(275+3,AM$2+1,,,"Instances") &amp; ":" &amp; ADDRESS(275+3,AM$2+1)))-MIN(INDIRECT(ADDRESS(275+3,AM$2+1,,,"Instances") &amp; ":" &amp; ADDRESS(275+3,AM$2+1))))</f>
        <v>0</v>
      </c>
      <c r="AN280">
        <f>IFERROR(SMALL(AM5:AM343,ROW()-ROW($AN$5)+1),"")</f>
        <v>0</v>
      </c>
      <c r="AP280">
        <f>IFERROR(SUM(AN5:AN280),"")</f>
        <v>0</v>
      </c>
      <c r="AQ280" cm="1">
        <f t="array" ref="AQ280">_xlfn.SWITCH(Charts!$B$3,"average", AVERAGE(INDIRECT(ADDRESS(275+3,AQ$2+1,,,"Instances") &amp; ":" &amp; ADDRESS(275+3,AQ$2+1))),"median", MEDIAN(INDIRECT(ADDRESS(275+3,AQ$2+1,,,"Instances") &amp; ":" &amp; ADDRESS(275+3,AQ$2+1))),"min", MIN(INDIRECT(ADDRESS(275+3,AQ$2+1,,,"Instances") &amp; ":" &amp; ADDRESS(275+3,AQ$2+1))),"max", MAX(INDIRECT(ADDRESS(275+3,AQ$2+1,,,"Instances") &amp; ":" &amp; ADDRESS(275+3,AQ$2+1))),"diff", MAX(INDIRECT(ADDRESS(275+3,AQ$2+1,,,"Instances") &amp; ":" &amp; ADDRESS(275+3,AQ$2+1)))-MIN(INDIRECT(ADDRESS(275+3,AQ$2+1,,,"Instances") &amp; ":" &amp; ADDRESS(275+3,AQ$2+1))))</f>
        <v>0</v>
      </c>
      <c r="AR280">
        <f>IFERROR(SMALL(AQ5:AQ343,ROW()-ROW($AR$5)+1),"")</f>
        <v>0</v>
      </c>
      <c r="AT280">
        <f>IFERROR(SUM(AR5:AR280),"")</f>
        <v>0</v>
      </c>
      <c r="AU280" cm="1">
        <f t="array" ref="AU280">_xlfn.SWITCH(Charts!$B$3,"average", AVERAGE(INDIRECT(ADDRESS(275+3,AU$2+1,,,"Instances") &amp; ":" &amp; ADDRESS(275+3,AU$2+1))),"median", MEDIAN(INDIRECT(ADDRESS(275+3,AU$2+1,,,"Instances") &amp; ":" &amp; ADDRESS(275+3,AU$2+1))),"min", MIN(INDIRECT(ADDRESS(275+3,AU$2+1,,,"Instances") &amp; ":" &amp; ADDRESS(275+3,AU$2+1))),"max", MAX(INDIRECT(ADDRESS(275+3,AU$2+1,,,"Instances") &amp; ":" &amp; ADDRESS(275+3,AU$2+1))),"diff", MAX(INDIRECT(ADDRESS(275+3,AU$2+1,,,"Instances") &amp; ":" &amp; ADDRESS(275+3,AU$2+1)))-MIN(INDIRECT(ADDRESS(275+3,AU$2+1,,,"Instances") &amp; ":" &amp; ADDRESS(275+3,AU$2+1))))</f>
        <v>0</v>
      </c>
      <c r="AV280">
        <f>IFERROR(SMALL(AU5:AU343,ROW()-ROW($AV$5)+1),"")</f>
        <v>0</v>
      </c>
      <c r="AX280">
        <f>IFERROR(SUM(AV5:AV280),"")</f>
        <v>0</v>
      </c>
      <c r="AY280" cm="1">
        <f t="array" ref="AY280">_xlfn.SWITCH(Charts!$B$3,"average", AVERAGE(INDIRECT(ADDRESS(275+3,AY$2+1,,,"Instances") &amp; ":" &amp; ADDRESS(275+3,AY$2+1))),"median", MEDIAN(INDIRECT(ADDRESS(275+3,AY$2+1,,,"Instances") &amp; ":" &amp; ADDRESS(275+3,AY$2+1))),"min", MIN(INDIRECT(ADDRESS(275+3,AY$2+1,,,"Instances") &amp; ":" &amp; ADDRESS(275+3,AY$2+1))),"max", MAX(INDIRECT(ADDRESS(275+3,AY$2+1,,,"Instances") &amp; ":" &amp; ADDRESS(275+3,AY$2+1))),"diff", MAX(INDIRECT(ADDRESS(275+3,AY$2+1,,,"Instances") &amp; ":" &amp; ADDRESS(275+3,AY$2+1)))-MIN(INDIRECT(ADDRESS(275+3,AY$2+1,,,"Instances") &amp; ":" &amp; ADDRESS(275+3,AY$2+1))))</f>
        <v>0</v>
      </c>
      <c r="AZ280">
        <f>IFERROR(SMALL(AY5:AY343,ROW()-ROW($AZ$5)+1),"")</f>
        <v>0</v>
      </c>
      <c r="BB280">
        <f>IFERROR(SUM(AZ5:AZ280),"")</f>
        <v>0</v>
      </c>
      <c r="BC280" cm="1">
        <f t="array" ref="BC280">_xlfn.SWITCH(Charts!$B$3,"average", AVERAGE(INDIRECT(ADDRESS(275+3,BC$2+1,,,"Instances") &amp; ":" &amp; ADDRESS(275+3,BC$2+1))),"median", MEDIAN(INDIRECT(ADDRESS(275+3,BC$2+1,,,"Instances") &amp; ":" &amp; ADDRESS(275+3,BC$2+1))),"min", MIN(INDIRECT(ADDRESS(275+3,BC$2+1,,,"Instances") &amp; ":" &amp; ADDRESS(275+3,BC$2+1))),"max", MAX(INDIRECT(ADDRESS(275+3,BC$2+1,,,"Instances") &amp; ":" &amp; ADDRESS(275+3,BC$2+1))),"diff", MAX(INDIRECT(ADDRESS(275+3,BC$2+1,,,"Instances") &amp; ":" &amp; ADDRESS(275+3,BC$2+1)))-MIN(INDIRECT(ADDRESS(275+3,BC$2+1,,,"Instances") &amp; ":" &amp; ADDRESS(275+3,BC$2+1))))</f>
        <v>0</v>
      </c>
      <c r="BD280">
        <f>IFERROR(SMALL(BC5:BC343,ROW()-ROW($BD$5)+1),"")</f>
        <v>0</v>
      </c>
      <c r="BF280">
        <f>IFERROR(SUM(BD5:BD280),"")</f>
        <v>0</v>
      </c>
      <c r="BG280" cm="1">
        <f t="array" ref="BG280">_xlfn.SWITCH(Charts!$B$3,"average", AVERAGE(INDIRECT(ADDRESS(275+3,BG$2+1,,,"Instances") &amp; ":" &amp; ADDRESS(275+3,BG$2+1))),"median", MEDIAN(INDIRECT(ADDRESS(275+3,BG$2+1,,,"Instances") &amp; ":" &amp; ADDRESS(275+3,BG$2+1))),"min", MIN(INDIRECT(ADDRESS(275+3,BG$2+1,,,"Instances") &amp; ":" &amp; ADDRESS(275+3,BG$2+1))),"max", MAX(INDIRECT(ADDRESS(275+3,BG$2+1,,,"Instances") &amp; ":" &amp; ADDRESS(275+3,BG$2+1))),"diff", MAX(INDIRECT(ADDRESS(275+3,BG$2+1,,,"Instances") &amp; ":" &amp; ADDRESS(275+3,BG$2+1)))-MIN(INDIRECT(ADDRESS(275+3,BG$2+1,,,"Instances") &amp; ":" &amp; ADDRESS(275+3,BG$2+1))))</f>
        <v>0</v>
      </c>
      <c r="BH280">
        <f>IFERROR(SMALL(BG5:BG343,ROW()-ROW($BH$5)+1),"")</f>
        <v>0</v>
      </c>
      <c r="BJ280">
        <f>IFERROR(SUM(BH5:BH280),"")</f>
        <v>0</v>
      </c>
      <c r="BK280" cm="1">
        <f t="array" ref="BK280">_xlfn.SWITCH(Charts!$B$3,"average", AVERAGE(INDIRECT(ADDRESS(275+3,BK$2+1,,,"Instances") &amp; ":" &amp; ADDRESS(275+3,BK$2+1))),"median", MEDIAN(INDIRECT(ADDRESS(275+3,BK$2+1,,,"Instances") &amp; ":" &amp; ADDRESS(275+3,BK$2+1))),"min", MIN(INDIRECT(ADDRESS(275+3,BK$2+1,,,"Instances") &amp; ":" &amp; ADDRESS(275+3,BK$2+1))),"max", MAX(INDIRECT(ADDRESS(275+3,BK$2+1,,,"Instances") &amp; ":" &amp; ADDRESS(275+3,BK$2+1))),"diff", MAX(INDIRECT(ADDRESS(275+3,BK$2+1,,,"Instances") &amp; ":" &amp; ADDRESS(275+3,BK$2+1)))-MIN(INDIRECT(ADDRESS(275+3,BK$2+1,,,"Instances") &amp; ":" &amp; ADDRESS(275+3,BK$2+1))))</f>
        <v>0</v>
      </c>
      <c r="BL280">
        <f>IFERROR(SMALL(BK5:BK343,ROW()-ROW($BL$5)+1),"")</f>
        <v>0</v>
      </c>
      <c r="BN280">
        <f>IFERROR(SUM(BL5:BL280),"")</f>
        <v>0</v>
      </c>
      <c r="BO280" cm="1">
        <f t="array" ref="BO280">_xlfn.SWITCH(Charts!$B$3,"average", AVERAGE(INDIRECT(ADDRESS(275+3,BO$2+1,,,"Instances") &amp; ":" &amp; ADDRESS(275+3,BO$2+1))),"median", MEDIAN(INDIRECT(ADDRESS(275+3,BO$2+1,,,"Instances") &amp; ":" &amp; ADDRESS(275+3,BO$2+1))),"min", MIN(INDIRECT(ADDRESS(275+3,BO$2+1,,,"Instances") &amp; ":" &amp; ADDRESS(275+3,BO$2+1))),"max", MAX(INDIRECT(ADDRESS(275+3,BO$2+1,,,"Instances") &amp; ":" &amp; ADDRESS(275+3,BO$2+1))),"diff", MAX(INDIRECT(ADDRESS(275+3,BO$2+1,,,"Instances") &amp; ":" &amp; ADDRESS(275+3,BO$2+1)))-MIN(INDIRECT(ADDRESS(275+3,BO$2+1,,,"Instances") &amp; ":" &amp; ADDRESS(275+3,BO$2+1))))</f>
        <v>0</v>
      </c>
      <c r="BP280">
        <f>IFERROR(SMALL(BO5:BO343,ROW()-ROW($BP$5)+1),"")</f>
        <v>0</v>
      </c>
      <c r="BR280">
        <f>IFERROR(SUM(BP5:BP280),"")</f>
        <v>0</v>
      </c>
      <c r="BU280">
        <f>IF(Charts!$B$3="none",E1982,IF(AM1982="",NA(),AM1982))</f>
        <v>0</v>
      </c>
      <c r="BV280">
        <f>IF(Charts!$B$3="none",F1982,IF(AN1982="",NA(),AN1982))</f>
        <v>0</v>
      </c>
      <c r="BW280">
        <f>IF(Charts!$B$3="none",G1982,IF(AO1982="",NA(),AO1982))</f>
        <v>0</v>
      </c>
      <c r="BX280">
        <f>IF(Charts!$B$3="none",H1982,IF(AP1982="",NA(),AP1982))</f>
        <v>0</v>
      </c>
      <c r="BY280">
        <f>IF(Charts!$B$3="none",I1982,IF(AQ1982="",NA(),AQ1982))</f>
        <v>0</v>
      </c>
      <c r="BZ280">
        <f>IF(Charts!$B$3="none",J1982,IF(AR1982="",NA(),AR1982))</f>
        <v>0</v>
      </c>
      <c r="CA280">
        <f>IF(Charts!$B$3="none",K1982,IF(AS1982="",NA(),AS1982))</f>
        <v>0</v>
      </c>
      <c r="CB280">
        <f>IF(Charts!$B$3="none",L1982,IF(AT1982="",NA(),AT1982))</f>
        <v>0</v>
      </c>
      <c r="CC280">
        <f>IF(Charts!$B$3="none",M1982,IF(AU1982="",NA(),AU1982))</f>
        <v>0</v>
      </c>
      <c r="CD280">
        <f>IF(Charts!$B$3="none",N1982,IF(AV1982="",NA(),AV1982))</f>
        <v>0</v>
      </c>
      <c r="CE280">
        <f>IF(Charts!$B$3="none",O1982,IF(AW1982="",NA(),AW1982))</f>
        <v>0</v>
      </c>
      <c r="CF280">
        <f>IF(Charts!$B$3="none",P1982,IF(AX1982="",NA(),AX1982))</f>
        <v>0</v>
      </c>
      <c r="CG280">
        <f>IF(Charts!$B$3="none",Q1982,IF(AY1982="",NA(),AY1982))</f>
        <v>0</v>
      </c>
      <c r="CH280">
        <f>IF(Charts!$B$3="none",R1982,IF(AZ1982="",NA(),AZ1982))</f>
        <v>0</v>
      </c>
      <c r="CI280">
        <f>IF(Charts!$B$3="none",S1982,IF(BA1982="",NA(),BA1982))</f>
        <v>0</v>
      </c>
      <c r="CJ280">
        <f>IF(Charts!$B$3="none",T1982,IF(BB1982="",NA(),BB1982))</f>
        <v>0</v>
      </c>
      <c r="CK280">
        <f>IF(Charts!$B$3="none",U1982,IF(BC1982="",NA(),BC1982))</f>
        <v>0</v>
      </c>
      <c r="CL280">
        <f>IF(Charts!$B$3="none",V1982,IF(BD1982="",NA(),BD1982))</f>
        <v>0</v>
      </c>
      <c r="CM280">
        <f>IF(Charts!$B$3="none",W1982,IF(BE1982="",NA(),BE1982))</f>
        <v>0</v>
      </c>
      <c r="CN280">
        <f>IF(Charts!$B$3="none",X1982,IF(BF1982="",NA(),BF1982))</f>
        <v>0</v>
      </c>
      <c r="CO280">
        <f>IF(Charts!$B$3="none",Y1982,IF(BG1982="",NA(),BG1982))</f>
        <v>0</v>
      </c>
      <c r="CP280">
        <f>IF(Charts!$B$3="none",Z1982,IF(BH1982="",NA(),BH1982))</f>
        <v>0</v>
      </c>
      <c r="CQ280">
        <f>IF(Charts!$B$3="none",AA1982,IF(BI1982="",NA(),BI1982))</f>
        <v>0</v>
      </c>
      <c r="CR280">
        <f>IF(Charts!$B$3="none",AB1982,IF(BJ1982="",NA(),BJ1982))</f>
        <v>0</v>
      </c>
      <c r="CS280">
        <f>IF(Charts!$B$3="none",AC1982,IF(BK1982="",NA(),BK1982))</f>
        <v>0</v>
      </c>
      <c r="CT280">
        <f>IF(Charts!$B$3="none",AD1982,IF(BL1982="",NA(),BL1982))</f>
        <v>0</v>
      </c>
      <c r="CU280">
        <f>IF(Charts!$B$3="none",AE1982,IF(BM1982="",NA(),BM1982))</f>
        <v>0</v>
      </c>
      <c r="CV280">
        <f>IF(Charts!$B$3="none",AF1982,IF(BN1982="",NA(),BN1982))</f>
        <v>0</v>
      </c>
      <c r="CW280">
        <f>IF(Charts!$B$3="none",AG1982,IF(BO1982="",NA(),BO1982))</f>
        <v>0</v>
      </c>
      <c r="CX280">
        <f>IF(Charts!$B$3="none",AH1982,IF(BP1982="",NA(),BP1982))</f>
        <v>0</v>
      </c>
      <c r="CY280">
        <f>IF(Charts!$B$3="none",AI1982,IF(BQ1982="",NA(),BQ1982))</f>
        <v>0</v>
      </c>
      <c r="CZ280">
        <f>IF(Charts!$B$3="none",AJ1982,IF(BR1982="",NA(),BR1982))</f>
        <v>0</v>
      </c>
    </row>
    <row r="281" spans="4:104">
      <c r="D281">
        <v>277</v>
      </c>
      <c r="E281">
        <f>IF(INDIRECT(ADDRESS($D281+2,E$2+1,,,"Instances"))="","",INDIRECT(ADDRESS($D281+2,E$2+1,,,"Instances")))</f>
        <v>0</v>
      </c>
      <c r="F281">
        <f>IFERROR(SMALL(E5:E343,ROW()-ROW($F$5)+1),"")</f>
        <v>0</v>
      </c>
      <c r="H281">
        <f>IFERROR(SUM(F5:F281),"")</f>
        <v>0</v>
      </c>
      <c r="I281">
        <f>IF(INDIRECT(ADDRESS($D281+2,I$2+1,,,"Instances"))="","",INDIRECT(ADDRESS($D281+2,I$2+1,,,"Instances")))</f>
        <v>0</v>
      </c>
      <c r="J281">
        <f>IFERROR(SMALL(I5:I343,ROW()-ROW($J$5)+1),"")</f>
        <v>0</v>
      </c>
      <c r="L281">
        <f>IFERROR(SUM(J5:J281),"")</f>
        <v>0</v>
      </c>
      <c r="M281">
        <f>IF(INDIRECT(ADDRESS($D281+2,M$2+1,,,"Instances"))="","",INDIRECT(ADDRESS($D281+2,M$2+1,,,"Instances")))</f>
        <v>0</v>
      </c>
      <c r="N281">
        <f>IFERROR(SMALL(M5:M343,ROW()-ROW($N$5)+1),"")</f>
        <v>0</v>
      </c>
      <c r="P281">
        <f>IFERROR(SUM(N5:N281),"")</f>
        <v>0</v>
      </c>
      <c r="Q281">
        <f>IF(INDIRECT(ADDRESS($D281+2,Q$2+1,,,"Instances"))="","",INDIRECT(ADDRESS($D281+2,Q$2+1,,,"Instances")))</f>
        <v>0</v>
      </c>
      <c r="R281">
        <f>IFERROR(SMALL(Q5:Q343,ROW()-ROW($R$5)+1),"")</f>
        <v>0</v>
      </c>
      <c r="T281">
        <f>IFERROR(SUM(R5:R281),"")</f>
        <v>0</v>
      </c>
      <c r="U281">
        <f>IF(INDIRECT(ADDRESS($D281+2,U$2+1,,,"Instances"))="","",INDIRECT(ADDRESS($D281+2,U$2+1,,,"Instances")))</f>
        <v>0</v>
      </c>
      <c r="V281">
        <f>IFERROR(SMALL(U5:U343,ROW()-ROW($V$5)+1),"")</f>
        <v>0</v>
      </c>
      <c r="X281">
        <f>IFERROR(SUM(V5:V281),"")</f>
        <v>0</v>
      </c>
      <c r="Y281">
        <f>IF(INDIRECT(ADDRESS($D281+2,Y$2+1,,,"Instances"))="","",INDIRECT(ADDRESS($D281+2,Y$2+1,,,"Instances")))</f>
        <v>0</v>
      </c>
      <c r="Z281">
        <f>IFERROR(SMALL(Y5:Y343,ROW()-ROW($Z$5)+1),"")</f>
        <v>0</v>
      </c>
      <c r="AB281">
        <f>IFERROR(SUM(Z5:Z281),"")</f>
        <v>0</v>
      </c>
      <c r="AC281">
        <f>IF(INDIRECT(ADDRESS($D281+2,AC$2+1,,,"Instances"))="","",INDIRECT(ADDRESS($D281+2,AC$2+1,,,"Instances")))</f>
        <v>0</v>
      </c>
      <c r="AD281">
        <f>IFERROR(SMALL(AC5:AC343,ROW()-ROW($AD$5)+1),"")</f>
        <v>0</v>
      </c>
      <c r="AF281">
        <f>IFERROR(SUM(AD5:AD281),"")</f>
        <v>0</v>
      </c>
      <c r="AG281">
        <f>IF(INDIRECT(ADDRESS($D281+2,AG$2+1,,,"Instances"))="","",INDIRECT(ADDRESS($D281+2,AG$2+1,,,"Instances")))</f>
        <v>0</v>
      </c>
      <c r="AH281">
        <f>IFERROR(SMALL(AG5:AG343,ROW()-ROW($AH$5)+1),"")</f>
        <v>0</v>
      </c>
      <c r="AJ281">
        <f>IFERROR(SUM(AH5:AH281),"")</f>
        <v>0</v>
      </c>
      <c r="AL281">
        <v>277</v>
      </c>
      <c r="AM281" cm="1">
        <f t="array" ref="AM281">_xlfn.SWITCH(Charts!$B$3,"average", AVERAGE(INDIRECT(ADDRESS(276+3,AM$2+1,,,"Instances") &amp; ":" &amp; ADDRESS(276+3,AM$2+1))),"median", MEDIAN(INDIRECT(ADDRESS(276+3,AM$2+1,,,"Instances") &amp; ":" &amp; ADDRESS(276+3,AM$2+1))),"min", MIN(INDIRECT(ADDRESS(276+3,AM$2+1,,,"Instances") &amp; ":" &amp; ADDRESS(276+3,AM$2+1))),"max", MAX(INDIRECT(ADDRESS(276+3,AM$2+1,,,"Instances") &amp; ":" &amp; ADDRESS(276+3,AM$2+1))),"diff", MAX(INDIRECT(ADDRESS(276+3,AM$2+1,,,"Instances") &amp; ":" &amp; ADDRESS(276+3,AM$2+1)))-MIN(INDIRECT(ADDRESS(276+3,AM$2+1,,,"Instances") &amp; ":" &amp; ADDRESS(276+3,AM$2+1))))</f>
        <v>0</v>
      </c>
      <c r="AN281">
        <f>IFERROR(SMALL(AM5:AM343,ROW()-ROW($AN$5)+1),"")</f>
        <v>0</v>
      </c>
      <c r="AP281">
        <f>IFERROR(SUM(AN5:AN281),"")</f>
        <v>0</v>
      </c>
      <c r="AQ281" cm="1">
        <f t="array" ref="AQ281">_xlfn.SWITCH(Charts!$B$3,"average", AVERAGE(INDIRECT(ADDRESS(276+3,AQ$2+1,,,"Instances") &amp; ":" &amp; ADDRESS(276+3,AQ$2+1))),"median", MEDIAN(INDIRECT(ADDRESS(276+3,AQ$2+1,,,"Instances") &amp; ":" &amp; ADDRESS(276+3,AQ$2+1))),"min", MIN(INDIRECT(ADDRESS(276+3,AQ$2+1,,,"Instances") &amp; ":" &amp; ADDRESS(276+3,AQ$2+1))),"max", MAX(INDIRECT(ADDRESS(276+3,AQ$2+1,,,"Instances") &amp; ":" &amp; ADDRESS(276+3,AQ$2+1))),"diff", MAX(INDIRECT(ADDRESS(276+3,AQ$2+1,,,"Instances") &amp; ":" &amp; ADDRESS(276+3,AQ$2+1)))-MIN(INDIRECT(ADDRESS(276+3,AQ$2+1,,,"Instances") &amp; ":" &amp; ADDRESS(276+3,AQ$2+1))))</f>
        <v>0</v>
      </c>
      <c r="AR281">
        <f>IFERROR(SMALL(AQ5:AQ343,ROW()-ROW($AR$5)+1),"")</f>
        <v>0</v>
      </c>
      <c r="AT281">
        <f>IFERROR(SUM(AR5:AR281),"")</f>
        <v>0</v>
      </c>
      <c r="AU281" cm="1">
        <f t="array" ref="AU281">_xlfn.SWITCH(Charts!$B$3,"average", AVERAGE(INDIRECT(ADDRESS(276+3,AU$2+1,,,"Instances") &amp; ":" &amp; ADDRESS(276+3,AU$2+1))),"median", MEDIAN(INDIRECT(ADDRESS(276+3,AU$2+1,,,"Instances") &amp; ":" &amp; ADDRESS(276+3,AU$2+1))),"min", MIN(INDIRECT(ADDRESS(276+3,AU$2+1,,,"Instances") &amp; ":" &amp; ADDRESS(276+3,AU$2+1))),"max", MAX(INDIRECT(ADDRESS(276+3,AU$2+1,,,"Instances") &amp; ":" &amp; ADDRESS(276+3,AU$2+1))),"diff", MAX(INDIRECT(ADDRESS(276+3,AU$2+1,,,"Instances") &amp; ":" &amp; ADDRESS(276+3,AU$2+1)))-MIN(INDIRECT(ADDRESS(276+3,AU$2+1,,,"Instances") &amp; ":" &amp; ADDRESS(276+3,AU$2+1))))</f>
        <v>0</v>
      </c>
      <c r="AV281">
        <f>IFERROR(SMALL(AU5:AU343,ROW()-ROW($AV$5)+1),"")</f>
        <v>0</v>
      </c>
      <c r="AX281">
        <f>IFERROR(SUM(AV5:AV281),"")</f>
        <v>0</v>
      </c>
      <c r="AY281" cm="1">
        <f t="array" ref="AY281">_xlfn.SWITCH(Charts!$B$3,"average", AVERAGE(INDIRECT(ADDRESS(276+3,AY$2+1,,,"Instances") &amp; ":" &amp; ADDRESS(276+3,AY$2+1))),"median", MEDIAN(INDIRECT(ADDRESS(276+3,AY$2+1,,,"Instances") &amp; ":" &amp; ADDRESS(276+3,AY$2+1))),"min", MIN(INDIRECT(ADDRESS(276+3,AY$2+1,,,"Instances") &amp; ":" &amp; ADDRESS(276+3,AY$2+1))),"max", MAX(INDIRECT(ADDRESS(276+3,AY$2+1,,,"Instances") &amp; ":" &amp; ADDRESS(276+3,AY$2+1))),"diff", MAX(INDIRECT(ADDRESS(276+3,AY$2+1,,,"Instances") &amp; ":" &amp; ADDRESS(276+3,AY$2+1)))-MIN(INDIRECT(ADDRESS(276+3,AY$2+1,,,"Instances") &amp; ":" &amp; ADDRESS(276+3,AY$2+1))))</f>
        <v>0</v>
      </c>
      <c r="AZ281">
        <f>IFERROR(SMALL(AY5:AY343,ROW()-ROW($AZ$5)+1),"")</f>
        <v>0</v>
      </c>
      <c r="BB281">
        <f>IFERROR(SUM(AZ5:AZ281),"")</f>
        <v>0</v>
      </c>
      <c r="BC281" cm="1">
        <f t="array" ref="BC281">_xlfn.SWITCH(Charts!$B$3,"average", AVERAGE(INDIRECT(ADDRESS(276+3,BC$2+1,,,"Instances") &amp; ":" &amp; ADDRESS(276+3,BC$2+1))),"median", MEDIAN(INDIRECT(ADDRESS(276+3,BC$2+1,,,"Instances") &amp; ":" &amp; ADDRESS(276+3,BC$2+1))),"min", MIN(INDIRECT(ADDRESS(276+3,BC$2+1,,,"Instances") &amp; ":" &amp; ADDRESS(276+3,BC$2+1))),"max", MAX(INDIRECT(ADDRESS(276+3,BC$2+1,,,"Instances") &amp; ":" &amp; ADDRESS(276+3,BC$2+1))),"diff", MAX(INDIRECT(ADDRESS(276+3,BC$2+1,,,"Instances") &amp; ":" &amp; ADDRESS(276+3,BC$2+1)))-MIN(INDIRECT(ADDRESS(276+3,BC$2+1,,,"Instances") &amp; ":" &amp; ADDRESS(276+3,BC$2+1))))</f>
        <v>0</v>
      </c>
      <c r="BD281">
        <f>IFERROR(SMALL(BC5:BC343,ROW()-ROW($BD$5)+1),"")</f>
        <v>0</v>
      </c>
      <c r="BF281">
        <f>IFERROR(SUM(BD5:BD281),"")</f>
        <v>0</v>
      </c>
      <c r="BG281" cm="1">
        <f t="array" ref="BG281">_xlfn.SWITCH(Charts!$B$3,"average", AVERAGE(INDIRECT(ADDRESS(276+3,BG$2+1,,,"Instances") &amp; ":" &amp; ADDRESS(276+3,BG$2+1))),"median", MEDIAN(INDIRECT(ADDRESS(276+3,BG$2+1,,,"Instances") &amp; ":" &amp; ADDRESS(276+3,BG$2+1))),"min", MIN(INDIRECT(ADDRESS(276+3,BG$2+1,,,"Instances") &amp; ":" &amp; ADDRESS(276+3,BG$2+1))),"max", MAX(INDIRECT(ADDRESS(276+3,BG$2+1,,,"Instances") &amp; ":" &amp; ADDRESS(276+3,BG$2+1))),"diff", MAX(INDIRECT(ADDRESS(276+3,BG$2+1,,,"Instances") &amp; ":" &amp; ADDRESS(276+3,BG$2+1)))-MIN(INDIRECT(ADDRESS(276+3,BG$2+1,,,"Instances") &amp; ":" &amp; ADDRESS(276+3,BG$2+1))))</f>
        <v>0</v>
      </c>
      <c r="BH281">
        <f>IFERROR(SMALL(BG5:BG343,ROW()-ROW($BH$5)+1),"")</f>
        <v>0</v>
      </c>
      <c r="BJ281">
        <f>IFERROR(SUM(BH5:BH281),"")</f>
        <v>0</v>
      </c>
      <c r="BK281" cm="1">
        <f t="array" ref="BK281">_xlfn.SWITCH(Charts!$B$3,"average", AVERAGE(INDIRECT(ADDRESS(276+3,BK$2+1,,,"Instances") &amp; ":" &amp; ADDRESS(276+3,BK$2+1))),"median", MEDIAN(INDIRECT(ADDRESS(276+3,BK$2+1,,,"Instances") &amp; ":" &amp; ADDRESS(276+3,BK$2+1))),"min", MIN(INDIRECT(ADDRESS(276+3,BK$2+1,,,"Instances") &amp; ":" &amp; ADDRESS(276+3,BK$2+1))),"max", MAX(INDIRECT(ADDRESS(276+3,BK$2+1,,,"Instances") &amp; ":" &amp; ADDRESS(276+3,BK$2+1))),"diff", MAX(INDIRECT(ADDRESS(276+3,BK$2+1,,,"Instances") &amp; ":" &amp; ADDRESS(276+3,BK$2+1)))-MIN(INDIRECT(ADDRESS(276+3,BK$2+1,,,"Instances") &amp; ":" &amp; ADDRESS(276+3,BK$2+1))))</f>
        <v>0</v>
      </c>
      <c r="BL281">
        <f>IFERROR(SMALL(BK5:BK343,ROW()-ROW($BL$5)+1),"")</f>
        <v>0</v>
      </c>
      <c r="BN281">
        <f>IFERROR(SUM(BL5:BL281),"")</f>
        <v>0</v>
      </c>
      <c r="BO281" cm="1">
        <f t="array" ref="BO281">_xlfn.SWITCH(Charts!$B$3,"average", AVERAGE(INDIRECT(ADDRESS(276+3,BO$2+1,,,"Instances") &amp; ":" &amp; ADDRESS(276+3,BO$2+1))),"median", MEDIAN(INDIRECT(ADDRESS(276+3,BO$2+1,,,"Instances") &amp; ":" &amp; ADDRESS(276+3,BO$2+1))),"min", MIN(INDIRECT(ADDRESS(276+3,BO$2+1,,,"Instances") &amp; ":" &amp; ADDRESS(276+3,BO$2+1))),"max", MAX(INDIRECT(ADDRESS(276+3,BO$2+1,,,"Instances") &amp; ":" &amp; ADDRESS(276+3,BO$2+1))),"diff", MAX(INDIRECT(ADDRESS(276+3,BO$2+1,,,"Instances") &amp; ":" &amp; ADDRESS(276+3,BO$2+1)))-MIN(INDIRECT(ADDRESS(276+3,BO$2+1,,,"Instances") &amp; ":" &amp; ADDRESS(276+3,BO$2+1))))</f>
        <v>0</v>
      </c>
      <c r="BP281">
        <f>IFERROR(SMALL(BO5:BO343,ROW()-ROW($BP$5)+1),"")</f>
        <v>0</v>
      </c>
      <c r="BR281">
        <f>IFERROR(SUM(BP5:BP281),"")</f>
        <v>0</v>
      </c>
      <c r="BU281">
        <f>IF(Charts!$B$3="none",E1983,IF(AM1983="",NA(),AM1983))</f>
        <v>0</v>
      </c>
      <c r="BV281">
        <f>IF(Charts!$B$3="none",F1983,IF(AN1983="",NA(),AN1983))</f>
        <v>0</v>
      </c>
      <c r="BW281">
        <f>IF(Charts!$B$3="none",G1983,IF(AO1983="",NA(),AO1983))</f>
        <v>0</v>
      </c>
      <c r="BX281">
        <f>IF(Charts!$B$3="none",H1983,IF(AP1983="",NA(),AP1983))</f>
        <v>0</v>
      </c>
      <c r="BY281">
        <f>IF(Charts!$B$3="none",I1983,IF(AQ1983="",NA(),AQ1983))</f>
        <v>0</v>
      </c>
      <c r="BZ281">
        <f>IF(Charts!$B$3="none",J1983,IF(AR1983="",NA(),AR1983))</f>
        <v>0</v>
      </c>
      <c r="CA281">
        <f>IF(Charts!$B$3="none",K1983,IF(AS1983="",NA(),AS1983))</f>
        <v>0</v>
      </c>
      <c r="CB281">
        <f>IF(Charts!$B$3="none",L1983,IF(AT1983="",NA(),AT1983))</f>
        <v>0</v>
      </c>
      <c r="CC281">
        <f>IF(Charts!$B$3="none",M1983,IF(AU1983="",NA(),AU1983))</f>
        <v>0</v>
      </c>
      <c r="CD281">
        <f>IF(Charts!$B$3="none",N1983,IF(AV1983="",NA(),AV1983))</f>
        <v>0</v>
      </c>
      <c r="CE281">
        <f>IF(Charts!$B$3="none",O1983,IF(AW1983="",NA(),AW1983))</f>
        <v>0</v>
      </c>
      <c r="CF281">
        <f>IF(Charts!$B$3="none",P1983,IF(AX1983="",NA(),AX1983))</f>
        <v>0</v>
      </c>
      <c r="CG281">
        <f>IF(Charts!$B$3="none",Q1983,IF(AY1983="",NA(),AY1983))</f>
        <v>0</v>
      </c>
      <c r="CH281">
        <f>IF(Charts!$B$3="none",R1983,IF(AZ1983="",NA(),AZ1983))</f>
        <v>0</v>
      </c>
      <c r="CI281">
        <f>IF(Charts!$B$3="none",S1983,IF(BA1983="",NA(),BA1983))</f>
        <v>0</v>
      </c>
      <c r="CJ281">
        <f>IF(Charts!$B$3="none",T1983,IF(BB1983="",NA(),BB1983))</f>
        <v>0</v>
      </c>
      <c r="CK281">
        <f>IF(Charts!$B$3="none",U1983,IF(BC1983="",NA(),BC1983))</f>
        <v>0</v>
      </c>
      <c r="CL281">
        <f>IF(Charts!$B$3="none",V1983,IF(BD1983="",NA(),BD1983))</f>
        <v>0</v>
      </c>
      <c r="CM281">
        <f>IF(Charts!$B$3="none",W1983,IF(BE1983="",NA(),BE1983))</f>
        <v>0</v>
      </c>
      <c r="CN281">
        <f>IF(Charts!$B$3="none",X1983,IF(BF1983="",NA(),BF1983))</f>
        <v>0</v>
      </c>
      <c r="CO281">
        <f>IF(Charts!$B$3="none",Y1983,IF(BG1983="",NA(),BG1983))</f>
        <v>0</v>
      </c>
      <c r="CP281">
        <f>IF(Charts!$B$3="none",Z1983,IF(BH1983="",NA(),BH1983))</f>
        <v>0</v>
      </c>
      <c r="CQ281">
        <f>IF(Charts!$B$3="none",AA1983,IF(BI1983="",NA(),BI1983))</f>
        <v>0</v>
      </c>
      <c r="CR281">
        <f>IF(Charts!$B$3="none",AB1983,IF(BJ1983="",NA(),BJ1983))</f>
        <v>0</v>
      </c>
      <c r="CS281">
        <f>IF(Charts!$B$3="none",AC1983,IF(BK1983="",NA(),BK1983))</f>
        <v>0</v>
      </c>
      <c r="CT281">
        <f>IF(Charts!$B$3="none",AD1983,IF(BL1983="",NA(),BL1983))</f>
        <v>0</v>
      </c>
      <c r="CU281">
        <f>IF(Charts!$B$3="none",AE1983,IF(BM1983="",NA(),BM1983))</f>
        <v>0</v>
      </c>
      <c r="CV281">
        <f>IF(Charts!$B$3="none",AF1983,IF(BN1983="",NA(),BN1983))</f>
        <v>0</v>
      </c>
      <c r="CW281">
        <f>IF(Charts!$B$3="none",AG1983,IF(BO1983="",NA(),BO1983))</f>
        <v>0</v>
      </c>
      <c r="CX281">
        <f>IF(Charts!$B$3="none",AH1983,IF(BP1983="",NA(),BP1983))</f>
        <v>0</v>
      </c>
      <c r="CY281">
        <f>IF(Charts!$B$3="none",AI1983,IF(BQ1983="",NA(),BQ1983))</f>
        <v>0</v>
      </c>
      <c r="CZ281">
        <f>IF(Charts!$B$3="none",AJ1983,IF(BR1983="",NA(),BR1983))</f>
        <v>0</v>
      </c>
    </row>
    <row r="282" spans="4:104">
      <c r="D282">
        <v>278</v>
      </c>
      <c r="E282">
        <f>IF(INDIRECT(ADDRESS($D282+2,E$2+1,,,"Instances"))="","",INDIRECT(ADDRESS($D282+2,E$2+1,,,"Instances")))</f>
        <v>0</v>
      </c>
      <c r="F282">
        <f>IFERROR(SMALL(E5:E343,ROW()-ROW($F$5)+1),"")</f>
        <v>0</v>
      </c>
      <c r="H282">
        <f>IFERROR(SUM(F5:F282),"")</f>
        <v>0</v>
      </c>
      <c r="I282">
        <f>IF(INDIRECT(ADDRESS($D282+2,I$2+1,,,"Instances"))="","",INDIRECT(ADDRESS($D282+2,I$2+1,,,"Instances")))</f>
        <v>0</v>
      </c>
      <c r="J282">
        <f>IFERROR(SMALL(I5:I343,ROW()-ROW($J$5)+1),"")</f>
        <v>0</v>
      </c>
      <c r="L282">
        <f>IFERROR(SUM(J5:J282),"")</f>
        <v>0</v>
      </c>
      <c r="M282">
        <f>IF(INDIRECT(ADDRESS($D282+2,M$2+1,,,"Instances"))="","",INDIRECT(ADDRESS($D282+2,M$2+1,,,"Instances")))</f>
        <v>0</v>
      </c>
      <c r="N282">
        <f>IFERROR(SMALL(M5:M343,ROW()-ROW($N$5)+1),"")</f>
        <v>0</v>
      </c>
      <c r="P282">
        <f>IFERROR(SUM(N5:N282),"")</f>
        <v>0</v>
      </c>
      <c r="Q282">
        <f>IF(INDIRECT(ADDRESS($D282+2,Q$2+1,,,"Instances"))="","",INDIRECT(ADDRESS($D282+2,Q$2+1,,,"Instances")))</f>
        <v>0</v>
      </c>
      <c r="R282">
        <f>IFERROR(SMALL(Q5:Q343,ROW()-ROW($R$5)+1),"")</f>
        <v>0</v>
      </c>
      <c r="T282">
        <f>IFERROR(SUM(R5:R282),"")</f>
        <v>0</v>
      </c>
      <c r="U282">
        <f>IF(INDIRECT(ADDRESS($D282+2,U$2+1,,,"Instances"))="","",INDIRECT(ADDRESS($D282+2,U$2+1,,,"Instances")))</f>
        <v>0</v>
      </c>
      <c r="V282">
        <f>IFERROR(SMALL(U5:U343,ROW()-ROW($V$5)+1),"")</f>
        <v>0</v>
      </c>
      <c r="X282">
        <f>IFERROR(SUM(V5:V282),"")</f>
        <v>0</v>
      </c>
      <c r="Y282">
        <f>IF(INDIRECT(ADDRESS($D282+2,Y$2+1,,,"Instances"))="","",INDIRECT(ADDRESS($D282+2,Y$2+1,,,"Instances")))</f>
        <v>0</v>
      </c>
      <c r="Z282">
        <f>IFERROR(SMALL(Y5:Y343,ROW()-ROW($Z$5)+1),"")</f>
        <v>0</v>
      </c>
      <c r="AB282">
        <f>IFERROR(SUM(Z5:Z282),"")</f>
        <v>0</v>
      </c>
      <c r="AC282">
        <f>IF(INDIRECT(ADDRESS($D282+2,AC$2+1,,,"Instances"))="","",INDIRECT(ADDRESS($D282+2,AC$2+1,,,"Instances")))</f>
        <v>0</v>
      </c>
      <c r="AD282">
        <f>IFERROR(SMALL(AC5:AC343,ROW()-ROW($AD$5)+1),"")</f>
        <v>0</v>
      </c>
      <c r="AF282">
        <f>IFERROR(SUM(AD5:AD282),"")</f>
        <v>0</v>
      </c>
      <c r="AG282">
        <f>IF(INDIRECT(ADDRESS($D282+2,AG$2+1,,,"Instances"))="","",INDIRECT(ADDRESS($D282+2,AG$2+1,,,"Instances")))</f>
        <v>0</v>
      </c>
      <c r="AH282">
        <f>IFERROR(SMALL(AG5:AG343,ROW()-ROW($AH$5)+1),"")</f>
        <v>0</v>
      </c>
      <c r="AJ282">
        <f>IFERROR(SUM(AH5:AH282),"")</f>
        <v>0</v>
      </c>
      <c r="AL282">
        <v>278</v>
      </c>
      <c r="AM282" cm="1">
        <f t="array" ref="AM282">_xlfn.SWITCH(Charts!$B$3,"average", AVERAGE(INDIRECT(ADDRESS(277+3,AM$2+1,,,"Instances") &amp; ":" &amp; ADDRESS(277+3,AM$2+1))),"median", MEDIAN(INDIRECT(ADDRESS(277+3,AM$2+1,,,"Instances") &amp; ":" &amp; ADDRESS(277+3,AM$2+1))),"min", MIN(INDIRECT(ADDRESS(277+3,AM$2+1,,,"Instances") &amp; ":" &amp; ADDRESS(277+3,AM$2+1))),"max", MAX(INDIRECT(ADDRESS(277+3,AM$2+1,,,"Instances") &amp; ":" &amp; ADDRESS(277+3,AM$2+1))),"diff", MAX(INDIRECT(ADDRESS(277+3,AM$2+1,,,"Instances") &amp; ":" &amp; ADDRESS(277+3,AM$2+1)))-MIN(INDIRECT(ADDRESS(277+3,AM$2+1,,,"Instances") &amp; ":" &amp; ADDRESS(277+3,AM$2+1))))</f>
        <v>0</v>
      </c>
      <c r="AN282">
        <f>IFERROR(SMALL(AM5:AM343,ROW()-ROW($AN$5)+1),"")</f>
        <v>0</v>
      </c>
      <c r="AP282">
        <f>IFERROR(SUM(AN5:AN282),"")</f>
        <v>0</v>
      </c>
      <c r="AQ282" cm="1">
        <f t="array" ref="AQ282">_xlfn.SWITCH(Charts!$B$3,"average", AVERAGE(INDIRECT(ADDRESS(277+3,AQ$2+1,,,"Instances") &amp; ":" &amp; ADDRESS(277+3,AQ$2+1))),"median", MEDIAN(INDIRECT(ADDRESS(277+3,AQ$2+1,,,"Instances") &amp; ":" &amp; ADDRESS(277+3,AQ$2+1))),"min", MIN(INDIRECT(ADDRESS(277+3,AQ$2+1,,,"Instances") &amp; ":" &amp; ADDRESS(277+3,AQ$2+1))),"max", MAX(INDIRECT(ADDRESS(277+3,AQ$2+1,,,"Instances") &amp; ":" &amp; ADDRESS(277+3,AQ$2+1))),"diff", MAX(INDIRECT(ADDRESS(277+3,AQ$2+1,,,"Instances") &amp; ":" &amp; ADDRESS(277+3,AQ$2+1)))-MIN(INDIRECT(ADDRESS(277+3,AQ$2+1,,,"Instances") &amp; ":" &amp; ADDRESS(277+3,AQ$2+1))))</f>
        <v>0</v>
      </c>
      <c r="AR282">
        <f>IFERROR(SMALL(AQ5:AQ343,ROW()-ROW($AR$5)+1),"")</f>
        <v>0</v>
      </c>
      <c r="AT282">
        <f>IFERROR(SUM(AR5:AR282),"")</f>
        <v>0</v>
      </c>
      <c r="AU282" cm="1">
        <f t="array" ref="AU282">_xlfn.SWITCH(Charts!$B$3,"average", AVERAGE(INDIRECT(ADDRESS(277+3,AU$2+1,,,"Instances") &amp; ":" &amp; ADDRESS(277+3,AU$2+1))),"median", MEDIAN(INDIRECT(ADDRESS(277+3,AU$2+1,,,"Instances") &amp; ":" &amp; ADDRESS(277+3,AU$2+1))),"min", MIN(INDIRECT(ADDRESS(277+3,AU$2+1,,,"Instances") &amp; ":" &amp; ADDRESS(277+3,AU$2+1))),"max", MAX(INDIRECT(ADDRESS(277+3,AU$2+1,,,"Instances") &amp; ":" &amp; ADDRESS(277+3,AU$2+1))),"diff", MAX(INDIRECT(ADDRESS(277+3,AU$2+1,,,"Instances") &amp; ":" &amp; ADDRESS(277+3,AU$2+1)))-MIN(INDIRECT(ADDRESS(277+3,AU$2+1,,,"Instances") &amp; ":" &amp; ADDRESS(277+3,AU$2+1))))</f>
        <v>0</v>
      </c>
      <c r="AV282">
        <f>IFERROR(SMALL(AU5:AU343,ROW()-ROW($AV$5)+1),"")</f>
        <v>0</v>
      </c>
      <c r="AX282">
        <f>IFERROR(SUM(AV5:AV282),"")</f>
        <v>0</v>
      </c>
      <c r="AY282" cm="1">
        <f t="array" ref="AY282">_xlfn.SWITCH(Charts!$B$3,"average", AVERAGE(INDIRECT(ADDRESS(277+3,AY$2+1,,,"Instances") &amp; ":" &amp; ADDRESS(277+3,AY$2+1))),"median", MEDIAN(INDIRECT(ADDRESS(277+3,AY$2+1,,,"Instances") &amp; ":" &amp; ADDRESS(277+3,AY$2+1))),"min", MIN(INDIRECT(ADDRESS(277+3,AY$2+1,,,"Instances") &amp; ":" &amp; ADDRESS(277+3,AY$2+1))),"max", MAX(INDIRECT(ADDRESS(277+3,AY$2+1,,,"Instances") &amp; ":" &amp; ADDRESS(277+3,AY$2+1))),"diff", MAX(INDIRECT(ADDRESS(277+3,AY$2+1,,,"Instances") &amp; ":" &amp; ADDRESS(277+3,AY$2+1)))-MIN(INDIRECT(ADDRESS(277+3,AY$2+1,,,"Instances") &amp; ":" &amp; ADDRESS(277+3,AY$2+1))))</f>
        <v>0</v>
      </c>
      <c r="AZ282">
        <f>IFERROR(SMALL(AY5:AY343,ROW()-ROW($AZ$5)+1),"")</f>
        <v>0</v>
      </c>
      <c r="BB282">
        <f>IFERROR(SUM(AZ5:AZ282),"")</f>
        <v>0</v>
      </c>
      <c r="BC282" cm="1">
        <f t="array" ref="BC282">_xlfn.SWITCH(Charts!$B$3,"average", AVERAGE(INDIRECT(ADDRESS(277+3,BC$2+1,,,"Instances") &amp; ":" &amp; ADDRESS(277+3,BC$2+1))),"median", MEDIAN(INDIRECT(ADDRESS(277+3,BC$2+1,,,"Instances") &amp; ":" &amp; ADDRESS(277+3,BC$2+1))),"min", MIN(INDIRECT(ADDRESS(277+3,BC$2+1,,,"Instances") &amp; ":" &amp; ADDRESS(277+3,BC$2+1))),"max", MAX(INDIRECT(ADDRESS(277+3,BC$2+1,,,"Instances") &amp; ":" &amp; ADDRESS(277+3,BC$2+1))),"diff", MAX(INDIRECT(ADDRESS(277+3,BC$2+1,,,"Instances") &amp; ":" &amp; ADDRESS(277+3,BC$2+1)))-MIN(INDIRECT(ADDRESS(277+3,BC$2+1,,,"Instances") &amp; ":" &amp; ADDRESS(277+3,BC$2+1))))</f>
        <v>0</v>
      </c>
      <c r="BD282">
        <f>IFERROR(SMALL(BC5:BC343,ROW()-ROW($BD$5)+1),"")</f>
        <v>0</v>
      </c>
      <c r="BF282">
        <f>IFERROR(SUM(BD5:BD282),"")</f>
        <v>0</v>
      </c>
      <c r="BG282" cm="1">
        <f t="array" ref="BG282">_xlfn.SWITCH(Charts!$B$3,"average", AVERAGE(INDIRECT(ADDRESS(277+3,BG$2+1,,,"Instances") &amp; ":" &amp; ADDRESS(277+3,BG$2+1))),"median", MEDIAN(INDIRECT(ADDRESS(277+3,BG$2+1,,,"Instances") &amp; ":" &amp; ADDRESS(277+3,BG$2+1))),"min", MIN(INDIRECT(ADDRESS(277+3,BG$2+1,,,"Instances") &amp; ":" &amp; ADDRESS(277+3,BG$2+1))),"max", MAX(INDIRECT(ADDRESS(277+3,BG$2+1,,,"Instances") &amp; ":" &amp; ADDRESS(277+3,BG$2+1))),"diff", MAX(INDIRECT(ADDRESS(277+3,BG$2+1,,,"Instances") &amp; ":" &amp; ADDRESS(277+3,BG$2+1)))-MIN(INDIRECT(ADDRESS(277+3,BG$2+1,,,"Instances") &amp; ":" &amp; ADDRESS(277+3,BG$2+1))))</f>
        <v>0</v>
      </c>
      <c r="BH282">
        <f>IFERROR(SMALL(BG5:BG343,ROW()-ROW($BH$5)+1),"")</f>
        <v>0</v>
      </c>
      <c r="BJ282">
        <f>IFERROR(SUM(BH5:BH282),"")</f>
        <v>0</v>
      </c>
      <c r="BK282" cm="1">
        <f t="array" ref="BK282">_xlfn.SWITCH(Charts!$B$3,"average", AVERAGE(INDIRECT(ADDRESS(277+3,BK$2+1,,,"Instances") &amp; ":" &amp; ADDRESS(277+3,BK$2+1))),"median", MEDIAN(INDIRECT(ADDRESS(277+3,BK$2+1,,,"Instances") &amp; ":" &amp; ADDRESS(277+3,BK$2+1))),"min", MIN(INDIRECT(ADDRESS(277+3,BK$2+1,,,"Instances") &amp; ":" &amp; ADDRESS(277+3,BK$2+1))),"max", MAX(INDIRECT(ADDRESS(277+3,BK$2+1,,,"Instances") &amp; ":" &amp; ADDRESS(277+3,BK$2+1))),"diff", MAX(INDIRECT(ADDRESS(277+3,BK$2+1,,,"Instances") &amp; ":" &amp; ADDRESS(277+3,BK$2+1)))-MIN(INDIRECT(ADDRESS(277+3,BK$2+1,,,"Instances") &amp; ":" &amp; ADDRESS(277+3,BK$2+1))))</f>
        <v>0</v>
      </c>
      <c r="BL282">
        <f>IFERROR(SMALL(BK5:BK343,ROW()-ROW($BL$5)+1),"")</f>
        <v>0</v>
      </c>
      <c r="BN282">
        <f>IFERROR(SUM(BL5:BL282),"")</f>
        <v>0</v>
      </c>
      <c r="BO282" cm="1">
        <f t="array" ref="BO282">_xlfn.SWITCH(Charts!$B$3,"average", AVERAGE(INDIRECT(ADDRESS(277+3,BO$2+1,,,"Instances") &amp; ":" &amp; ADDRESS(277+3,BO$2+1))),"median", MEDIAN(INDIRECT(ADDRESS(277+3,BO$2+1,,,"Instances") &amp; ":" &amp; ADDRESS(277+3,BO$2+1))),"min", MIN(INDIRECT(ADDRESS(277+3,BO$2+1,,,"Instances") &amp; ":" &amp; ADDRESS(277+3,BO$2+1))),"max", MAX(INDIRECT(ADDRESS(277+3,BO$2+1,,,"Instances") &amp; ":" &amp; ADDRESS(277+3,BO$2+1))),"diff", MAX(INDIRECT(ADDRESS(277+3,BO$2+1,,,"Instances") &amp; ":" &amp; ADDRESS(277+3,BO$2+1)))-MIN(INDIRECT(ADDRESS(277+3,BO$2+1,,,"Instances") &amp; ":" &amp; ADDRESS(277+3,BO$2+1))))</f>
        <v>0</v>
      </c>
      <c r="BP282">
        <f>IFERROR(SMALL(BO5:BO343,ROW()-ROW($BP$5)+1),"")</f>
        <v>0</v>
      </c>
      <c r="BR282">
        <f>IFERROR(SUM(BP5:BP282),"")</f>
        <v>0</v>
      </c>
      <c r="BU282">
        <f>IF(Charts!$B$3="none",E1984,IF(AM1984="",NA(),AM1984))</f>
        <v>0</v>
      </c>
      <c r="BV282">
        <f>IF(Charts!$B$3="none",F1984,IF(AN1984="",NA(),AN1984))</f>
        <v>0</v>
      </c>
      <c r="BW282">
        <f>IF(Charts!$B$3="none",G1984,IF(AO1984="",NA(),AO1984))</f>
        <v>0</v>
      </c>
      <c r="BX282">
        <f>IF(Charts!$B$3="none",H1984,IF(AP1984="",NA(),AP1984))</f>
        <v>0</v>
      </c>
      <c r="BY282">
        <f>IF(Charts!$B$3="none",I1984,IF(AQ1984="",NA(),AQ1984))</f>
        <v>0</v>
      </c>
      <c r="BZ282">
        <f>IF(Charts!$B$3="none",J1984,IF(AR1984="",NA(),AR1984))</f>
        <v>0</v>
      </c>
      <c r="CA282">
        <f>IF(Charts!$B$3="none",K1984,IF(AS1984="",NA(),AS1984))</f>
        <v>0</v>
      </c>
      <c r="CB282">
        <f>IF(Charts!$B$3="none",L1984,IF(AT1984="",NA(),AT1984))</f>
        <v>0</v>
      </c>
      <c r="CC282">
        <f>IF(Charts!$B$3="none",M1984,IF(AU1984="",NA(),AU1984))</f>
        <v>0</v>
      </c>
      <c r="CD282">
        <f>IF(Charts!$B$3="none",N1984,IF(AV1984="",NA(),AV1984))</f>
        <v>0</v>
      </c>
      <c r="CE282">
        <f>IF(Charts!$B$3="none",O1984,IF(AW1984="",NA(),AW1984))</f>
        <v>0</v>
      </c>
      <c r="CF282">
        <f>IF(Charts!$B$3="none",P1984,IF(AX1984="",NA(),AX1984))</f>
        <v>0</v>
      </c>
      <c r="CG282">
        <f>IF(Charts!$B$3="none",Q1984,IF(AY1984="",NA(),AY1984))</f>
        <v>0</v>
      </c>
      <c r="CH282">
        <f>IF(Charts!$B$3="none",R1984,IF(AZ1984="",NA(),AZ1984))</f>
        <v>0</v>
      </c>
      <c r="CI282">
        <f>IF(Charts!$B$3="none",S1984,IF(BA1984="",NA(),BA1984))</f>
        <v>0</v>
      </c>
      <c r="CJ282">
        <f>IF(Charts!$B$3="none",T1984,IF(BB1984="",NA(),BB1984))</f>
        <v>0</v>
      </c>
      <c r="CK282">
        <f>IF(Charts!$B$3="none",U1984,IF(BC1984="",NA(),BC1984))</f>
        <v>0</v>
      </c>
      <c r="CL282">
        <f>IF(Charts!$B$3="none",V1984,IF(BD1984="",NA(),BD1984))</f>
        <v>0</v>
      </c>
      <c r="CM282">
        <f>IF(Charts!$B$3="none",W1984,IF(BE1984="",NA(),BE1984))</f>
        <v>0</v>
      </c>
      <c r="CN282">
        <f>IF(Charts!$B$3="none",X1984,IF(BF1984="",NA(),BF1984))</f>
        <v>0</v>
      </c>
      <c r="CO282">
        <f>IF(Charts!$B$3="none",Y1984,IF(BG1984="",NA(),BG1984))</f>
        <v>0</v>
      </c>
      <c r="CP282">
        <f>IF(Charts!$B$3="none",Z1984,IF(BH1984="",NA(),BH1984))</f>
        <v>0</v>
      </c>
      <c r="CQ282">
        <f>IF(Charts!$B$3="none",AA1984,IF(BI1984="",NA(),BI1984))</f>
        <v>0</v>
      </c>
      <c r="CR282">
        <f>IF(Charts!$B$3="none",AB1984,IF(BJ1984="",NA(),BJ1984))</f>
        <v>0</v>
      </c>
      <c r="CS282">
        <f>IF(Charts!$B$3="none",AC1984,IF(BK1984="",NA(),BK1984))</f>
        <v>0</v>
      </c>
      <c r="CT282">
        <f>IF(Charts!$B$3="none",AD1984,IF(BL1984="",NA(),BL1984))</f>
        <v>0</v>
      </c>
      <c r="CU282">
        <f>IF(Charts!$B$3="none",AE1984,IF(BM1984="",NA(),BM1984))</f>
        <v>0</v>
      </c>
      <c r="CV282">
        <f>IF(Charts!$B$3="none",AF1984,IF(BN1984="",NA(),BN1984))</f>
        <v>0</v>
      </c>
      <c r="CW282">
        <f>IF(Charts!$B$3="none",AG1984,IF(BO1984="",NA(),BO1984))</f>
        <v>0</v>
      </c>
      <c r="CX282">
        <f>IF(Charts!$B$3="none",AH1984,IF(BP1984="",NA(),BP1984))</f>
        <v>0</v>
      </c>
      <c r="CY282">
        <f>IF(Charts!$B$3="none",AI1984,IF(BQ1984="",NA(),BQ1984))</f>
        <v>0</v>
      </c>
      <c r="CZ282">
        <f>IF(Charts!$B$3="none",AJ1984,IF(BR1984="",NA(),BR1984))</f>
        <v>0</v>
      </c>
    </row>
    <row r="283" spans="4:104">
      <c r="D283">
        <v>279</v>
      </c>
      <c r="E283">
        <f>IF(INDIRECT(ADDRESS($D283+2,E$2+1,,,"Instances"))="","",INDIRECT(ADDRESS($D283+2,E$2+1,,,"Instances")))</f>
        <v>0</v>
      </c>
      <c r="F283">
        <f>IFERROR(SMALL(E5:E343,ROW()-ROW($F$5)+1),"")</f>
        <v>0</v>
      </c>
      <c r="H283">
        <f>IFERROR(SUM(F5:F283),"")</f>
        <v>0</v>
      </c>
      <c r="I283">
        <f>IF(INDIRECT(ADDRESS($D283+2,I$2+1,,,"Instances"))="","",INDIRECT(ADDRESS($D283+2,I$2+1,,,"Instances")))</f>
        <v>0</v>
      </c>
      <c r="J283">
        <f>IFERROR(SMALL(I5:I343,ROW()-ROW($J$5)+1),"")</f>
        <v>0</v>
      </c>
      <c r="L283">
        <f>IFERROR(SUM(J5:J283),"")</f>
        <v>0</v>
      </c>
      <c r="M283">
        <f>IF(INDIRECT(ADDRESS($D283+2,M$2+1,,,"Instances"))="","",INDIRECT(ADDRESS($D283+2,M$2+1,,,"Instances")))</f>
        <v>0</v>
      </c>
      <c r="N283">
        <f>IFERROR(SMALL(M5:M343,ROW()-ROW($N$5)+1),"")</f>
        <v>0</v>
      </c>
      <c r="P283">
        <f>IFERROR(SUM(N5:N283),"")</f>
        <v>0</v>
      </c>
      <c r="Q283">
        <f>IF(INDIRECT(ADDRESS($D283+2,Q$2+1,,,"Instances"))="","",INDIRECT(ADDRESS($D283+2,Q$2+1,,,"Instances")))</f>
        <v>0</v>
      </c>
      <c r="R283">
        <f>IFERROR(SMALL(Q5:Q343,ROW()-ROW($R$5)+1),"")</f>
        <v>0</v>
      </c>
      <c r="T283">
        <f>IFERROR(SUM(R5:R283),"")</f>
        <v>0</v>
      </c>
      <c r="U283">
        <f>IF(INDIRECT(ADDRESS($D283+2,U$2+1,,,"Instances"))="","",INDIRECT(ADDRESS($D283+2,U$2+1,,,"Instances")))</f>
        <v>0</v>
      </c>
      <c r="V283">
        <f>IFERROR(SMALL(U5:U343,ROW()-ROW($V$5)+1),"")</f>
        <v>0</v>
      </c>
      <c r="X283">
        <f>IFERROR(SUM(V5:V283),"")</f>
        <v>0</v>
      </c>
      <c r="Y283">
        <f>IF(INDIRECT(ADDRESS($D283+2,Y$2+1,,,"Instances"))="","",INDIRECT(ADDRESS($D283+2,Y$2+1,,,"Instances")))</f>
        <v>0</v>
      </c>
      <c r="Z283">
        <f>IFERROR(SMALL(Y5:Y343,ROW()-ROW($Z$5)+1),"")</f>
        <v>0</v>
      </c>
      <c r="AB283">
        <f>IFERROR(SUM(Z5:Z283),"")</f>
        <v>0</v>
      </c>
      <c r="AC283">
        <f>IF(INDIRECT(ADDRESS($D283+2,AC$2+1,,,"Instances"))="","",INDIRECT(ADDRESS($D283+2,AC$2+1,,,"Instances")))</f>
        <v>0</v>
      </c>
      <c r="AD283">
        <f>IFERROR(SMALL(AC5:AC343,ROW()-ROW($AD$5)+1),"")</f>
        <v>0</v>
      </c>
      <c r="AF283">
        <f>IFERROR(SUM(AD5:AD283),"")</f>
        <v>0</v>
      </c>
      <c r="AG283">
        <f>IF(INDIRECT(ADDRESS($D283+2,AG$2+1,,,"Instances"))="","",INDIRECT(ADDRESS($D283+2,AG$2+1,,,"Instances")))</f>
        <v>0</v>
      </c>
      <c r="AH283">
        <f>IFERROR(SMALL(AG5:AG343,ROW()-ROW($AH$5)+1),"")</f>
        <v>0</v>
      </c>
      <c r="AJ283">
        <f>IFERROR(SUM(AH5:AH283),"")</f>
        <v>0</v>
      </c>
      <c r="AL283">
        <v>279</v>
      </c>
      <c r="AM283" cm="1">
        <f t="array" ref="AM283">_xlfn.SWITCH(Charts!$B$3,"average", AVERAGE(INDIRECT(ADDRESS(278+3,AM$2+1,,,"Instances") &amp; ":" &amp; ADDRESS(278+3,AM$2+1))),"median", MEDIAN(INDIRECT(ADDRESS(278+3,AM$2+1,,,"Instances") &amp; ":" &amp; ADDRESS(278+3,AM$2+1))),"min", MIN(INDIRECT(ADDRESS(278+3,AM$2+1,,,"Instances") &amp; ":" &amp; ADDRESS(278+3,AM$2+1))),"max", MAX(INDIRECT(ADDRESS(278+3,AM$2+1,,,"Instances") &amp; ":" &amp; ADDRESS(278+3,AM$2+1))),"diff", MAX(INDIRECT(ADDRESS(278+3,AM$2+1,,,"Instances") &amp; ":" &amp; ADDRESS(278+3,AM$2+1)))-MIN(INDIRECT(ADDRESS(278+3,AM$2+1,,,"Instances") &amp; ":" &amp; ADDRESS(278+3,AM$2+1))))</f>
        <v>0</v>
      </c>
      <c r="AN283">
        <f>IFERROR(SMALL(AM5:AM343,ROW()-ROW($AN$5)+1),"")</f>
        <v>0</v>
      </c>
      <c r="AP283">
        <f>IFERROR(SUM(AN5:AN283),"")</f>
        <v>0</v>
      </c>
      <c r="AQ283" cm="1">
        <f t="array" ref="AQ283">_xlfn.SWITCH(Charts!$B$3,"average", AVERAGE(INDIRECT(ADDRESS(278+3,AQ$2+1,,,"Instances") &amp; ":" &amp; ADDRESS(278+3,AQ$2+1))),"median", MEDIAN(INDIRECT(ADDRESS(278+3,AQ$2+1,,,"Instances") &amp; ":" &amp; ADDRESS(278+3,AQ$2+1))),"min", MIN(INDIRECT(ADDRESS(278+3,AQ$2+1,,,"Instances") &amp; ":" &amp; ADDRESS(278+3,AQ$2+1))),"max", MAX(INDIRECT(ADDRESS(278+3,AQ$2+1,,,"Instances") &amp; ":" &amp; ADDRESS(278+3,AQ$2+1))),"diff", MAX(INDIRECT(ADDRESS(278+3,AQ$2+1,,,"Instances") &amp; ":" &amp; ADDRESS(278+3,AQ$2+1)))-MIN(INDIRECT(ADDRESS(278+3,AQ$2+1,,,"Instances") &amp; ":" &amp; ADDRESS(278+3,AQ$2+1))))</f>
        <v>0</v>
      </c>
      <c r="AR283">
        <f>IFERROR(SMALL(AQ5:AQ343,ROW()-ROW($AR$5)+1),"")</f>
        <v>0</v>
      </c>
      <c r="AT283">
        <f>IFERROR(SUM(AR5:AR283),"")</f>
        <v>0</v>
      </c>
      <c r="AU283" cm="1">
        <f t="array" ref="AU283">_xlfn.SWITCH(Charts!$B$3,"average", AVERAGE(INDIRECT(ADDRESS(278+3,AU$2+1,,,"Instances") &amp; ":" &amp; ADDRESS(278+3,AU$2+1))),"median", MEDIAN(INDIRECT(ADDRESS(278+3,AU$2+1,,,"Instances") &amp; ":" &amp; ADDRESS(278+3,AU$2+1))),"min", MIN(INDIRECT(ADDRESS(278+3,AU$2+1,,,"Instances") &amp; ":" &amp; ADDRESS(278+3,AU$2+1))),"max", MAX(INDIRECT(ADDRESS(278+3,AU$2+1,,,"Instances") &amp; ":" &amp; ADDRESS(278+3,AU$2+1))),"diff", MAX(INDIRECT(ADDRESS(278+3,AU$2+1,,,"Instances") &amp; ":" &amp; ADDRESS(278+3,AU$2+1)))-MIN(INDIRECT(ADDRESS(278+3,AU$2+1,,,"Instances") &amp; ":" &amp; ADDRESS(278+3,AU$2+1))))</f>
        <v>0</v>
      </c>
      <c r="AV283">
        <f>IFERROR(SMALL(AU5:AU343,ROW()-ROW($AV$5)+1),"")</f>
        <v>0</v>
      </c>
      <c r="AX283">
        <f>IFERROR(SUM(AV5:AV283),"")</f>
        <v>0</v>
      </c>
      <c r="AY283" cm="1">
        <f t="array" ref="AY283">_xlfn.SWITCH(Charts!$B$3,"average", AVERAGE(INDIRECT(ADDRESS(278+3,AY$2+1,,,"Instances") &amp; ":" &amp; ADDRESS(278+3,AY$2+1))),"median", MEDIAN(INDIRECT(ADDRESS(278+3,AY$2+1,,,"Instances") &amp; ":" &amp; ADDRESS(278+3,AY$2+1))),"min", MIN(INDIRECT(ADDRESS(278+3,AY$2+1,,,"Instances") &amp; ":" &amp; ADDRESS(278+3,AY$2+1))),"max", MAX(INDIRECT(ADDRESS(278+3,AY$2+1,,,"Instances") &amp; ":" &amp; ADDRESS(278+3,AY$2+1))),"diff", MAX(INDIRECT(ADDRESS(278+3,AY$2+1,,,"Instances") &amp; ":" &amp; ADDRESS(278+3,AY$2+1)))-MIN(INDIRECT(ADDRESS(278+3,AY$2+1,,,"Instances") &amp; ":" &amp; ADDRESS(278+3,AY$2+1))))</f>
        <v>0</v>
      </c>
      <c r="AZ283">
        <f>IFERROR(SMALL(AY5:AY343,ROW()-ROW($AZ$5)+1),"")</f>
        <v>0</v>
      </c>
      <c r="BB283">
        <f>IFERROR(SUM(AZ5:AZ283),"")</f>
        <v>0</v>
      </c>
      <c r="BC283" cm="1">
        <f t="array" ref="BC283">_xlfn.SWITCH(Charts!$B$3,"average", AVERAGE(INDIRECT(ADDRESS(278+3,BC$2+1,,,"Instances") &amp; ":" &amp; ADDRESS(278+3,BC$2+1))),"median", MEDIAN(INDIRECT(ADDRESS(278+3,BC$2+1,,,"Instances") &amp; ":" &amp; ADDRESS(278+3,BC$2+1))),"min", MIN(INDIRECT(ADDRESS(278+3,BC$2+1,,,"Instances") &amp; ":" &amp; ADDRESS(278+3,BC$2+1))),"max", MAX(INDIRECT(ADDRESS(278+3,BC$2+1,,,"Instances") &amp; ":" &amp; ADDRESS(278+3,BC$2+1))),"diff", MAX(INDIRECT(ADDRESS(278+3,BC$2+1,,,"Instances") &amp; ":" &amp; ADDRESS(278+3,BC$2+1)))-MIN(INDIRECT(ADDRESS(278+3,BC$2+1,,,"Instances") &amp; ":" &amp; ADDRESS(278+3,BC$2+1))))</f>
        <v>0</v>
      </c>
      <c r="BD283">
        <f>IFERROR(SMALL(BC5:BC343,ROW()-ROW($BD$5)+1),"")</f>
        <v>0</v>
      </c>
      <c r="BF283">
        <f>IFERROR(SUM(BD5:BD283),"")</f>
        <v>0</v>
      </c>
      <c r="BG283" cm="1">
        <f t="array" ref="BG283">_xlfn.SWITCH(Charts!$B$3,"average", AVERAGE(INDIRECT(ADDRESS(278+3,BG$2+1,,,"Instances") &amp; ":" &amp; ADDRESS(278+3,BG$2+1))),"median", MEDIAN(INDIRECT(ADDRESS(278+3,BG$2+1,,,"Instances") &amp; ":" &amp; ADDRESS(278+3,BG$2+1))),"min", MIN(INDIRECT(ADDRESS(278+3,BG$2+1,,,"Instances") &amp; ":" &amp; ADDRESS(278+3,BG$2+1))),"max", MAX(INDIRECT(ADDRESS(278+3,BG$2+1,,,"Instances") &amp; ":" &amp; ADDRESS(278+3,BG$2+1))),"diff", MAX(INDIRECT(ADDRESS(278+3,BG$2+1,,,"Instances") &amp; ":" &amp; ADDRESS(278+3,BG$2+1)))-MIN(INDIRECT(ADDRESS(278+3,BG$2+1,,,"Instances") &amp; ":" &amp; ADDRESS(278+3,BG$2+1))))</f>
        <v>0</v>
      </c>
      <c r="BH283">
        <f>IFERROR(SMALL(BG5:BG343,ROW()-ROW($BH$5)+1),"")</f>
        <v>0</v>
      </c>
      <c r="BJ283">
        <f>IFERROR(SUM(BH5:BH283),"")</f>
        <v>0</v>
      </c>
      <c r="BK283" cm="1">
        <f t="array" ref="BK283">_xlfn.SWITCH(Charts!$B$3,"average", AVERAGE(INDIRECT(ADDRESS(278+3,BK$2+1,,,"Instances") &amp; ":" &amp; ADDRESS(278+3,BK$2+1))),"median", MEDIAN(INDIRECT(ADDRESS(278+3,BK$2+1,,,"Instances") &amp; ":" &amp; ADDRESS(278+3,BK$2+1))),"min", MIN(INDIRECT(ADDRESS(278+3,BK$2+1,,,"Instances") &amp; ":" &amp; ADDRESS(278+3,BK$2+1))),"max", MAX(INDIRECT(ADDRESS(278+3,BK$2+1,,,"Instances") &amp; ":" &amp; ADDRESS(278+3,BK$2+1))),"diff", MAX(INDIRECT(ADDRESS(278+3,BK$2+1,,,"Instances") &amp; ":" &amp; ADDRESS(278+3,BK$2+1)))-MIN(INDIRECT(ADDRESS(278+3,BK$2+1,,,"Instances") &amp; ":" &amp; ADDRESS(278+3,BK$2+1))))</f>
        <v>0</v>
      </c>
      <c r="BL283">
        <f>IFERROR(SMALL(BK5:BK343,ROW()-ROW($BL$5)+1),"")</f>
        <v>0</v>
      </c>
      <c r="BN283">
        <f>IFERROR(SUM(BL5:BL283),"")</f>
        <v>0</v>
      </c>
      <c r="BO283" cm="1">
        <f t="array" ref="BO283">_xlfn.SWITCH(Charts!$B$3,"average", AVERAGE(INDIRECT(ADDRESS(278+3,BO$2+1,,,"Instances") &amp; ":" &amp; ADDRESS(278+3,BO$2+1))),"median", MEDIAN(INDIRECT(ADDRESS(278+3,BO$2+1,,,"Instances") &amp; ":" &amp; ADDRESS(278+3,BO$2+1))),"min", MIN(INDIRECT(ADDRESS(278+3,BO$2+1,,,"Instances") &amp; ":" &amp; ADDRESS(278+3,BO$2+1))),"max", MAX(INDIRECT(ADDRESS(278+3,BO$2+1,,,"Instances") &amp; ":" &amp; ADDRESS(278+3,BO$2+1))),"diff", MAX(INDIRECT(ADDRESS(278+3,BO$2+1,,,"Instances") &amp; ":" &amp; ADDRESS(278+3,BO$2+1)))-MIN(INDIRECT(ADDRESS(278+3,BO$2+1,,,"Instances") &amp; ":" &amp; ADDRESS(278+3,BO$2+1))))</f>
        <v>0</v>
      </c>
      <c r="BP283">
        <f>IFERROR(SMALL(BO5:BO343,ROW()-ROW($BP$5)+1),"")</f>
        <v>0</v>
      </c>
      <c r="BR283">
        <f>IFERROR(SUM(BP5:BP283),"")</f>
        <v>0</v>
      </c>
      <c r="BU283">
        <f>IF(Charts!$B$3="none",E1985,IF(AM1985="",NA(),AM1985))</f>
        <v>0</v>
      </c>
      <c r="BV283">
        <f>IF(Charts!$B$3="none",F1985,IF(AN1985="",NA(),AN1985))</f>
        <v>0</v>
      </c>
      <c r="BW283">
        <f>IF(Charts!$B$3="none",G1985,IF(AO1985="",NA(),AO1985))</f>
        <v>0</v>
      </c>
      <c r="BX283">
        <f>IF(Charts!$B$3="none",H1985,IF(AP1985="",NA(),AP1985))</f>
        <v>0</v>
      </c>
      <c r="BY283">
        <f>IF(Charts!$B$3="none",I1985,IF(AQ1985="",NA(),AQ1985))</f>
        <v>0</v>
      </c>
      <c r="BZ283">
        <f>IF(Charts!$B$3="none",J1985,IF(AR1985="",NA(),AR1985))</f>
        <v>0</v>
      </c>
      <c r="CA283">
        <f>IF(Charts!$B$3="none",K1985,IF(AS1985="",NA(),AS1985))</f>
        <v>0</v>
      </c>
      <c r="CB283">
        <f>IF(Charts!$B$3="none",L1985,IF(AT1985="",NA(),AT1985))</f>
        <v>0</v>
      </c>
      <c r="CC283">
        <f>IF(Charts!$B$3="none",M1985,IF(AU1985="",NA(),AU1985))</f>
        <v>0</v>
      </c>
      <c r="CD283">
        <f>IF(Charts!$B$3="none",N1985,IF(AV1985="",NA(),AV1985))</f>
        <v>0</v>
      </c>
      <c r="CE283">
        <f>IF(Charts!$B$3="none",O1985,IF(AW1985="",NA(),AW1985))</f>
        <v>0</v>
      </c>
      <c r="CF283">
        <f>IF(Charts!$B$3="none",P1985,IF(AX1985="",NA(),AX1985))</f>
        <v>0</v>
      </c>
      <c r="CG283">
        <f>IF(Charts!$B$3="none",Q1985,IF(AY1985="",NA(),AY1985))</f>
        <v>0</v>
      </c>
      <c r="CH283">
        <f>IF(Charts!$B$3="none",R1985,IF(AZ1985="",NA(),AZ1985))</f>
        <v>0</v>
      </c>
      <c r="CI283">
        <f>IF(Charts!$B$3="none",S1985,IF(BA1985="",NA(),BA1985))</f>
        <v>0</v>
      </c>
      <c r="CJ283">
        <f>IF(Charts!$B$3="none",T1985,IF(BB1985="",NA(),BB1985))</f>
        <v>0</v>
      </c>
      <c r="CK283">
        <f>IF(Charts!$B$3="none",U1985,IF(BC1985="",NA(),BC1985))</f>
        <v>0</v>
      </c>
      <c r="CL283">
        <f>IF(Charts!$B$3="none",V1985,IF(BD1985="",NA(),BD1985))</f>
        <v>0</v>
      </c>
      <c r="CM283">
        <f>IF(Charts!$B$3="none",W1985,IF(BE1985="",NA(),BE1985))</f>
        <v>0</v>
      </c>
      <c r="CN283">
        <f>IF(Charts!$B$3="none",X1985,IF(BF1985="",NA(),BF1985))</f>
        <v>0</v>
      </c>
      <c r="CO283">
        <f>IF(Charts!$B$3="none",Y1985,IF(BG1985="",NA(),BG1985))</f>
        <v>0</v>
      </c>
      <c r="CP283">
        <f>IF(Charts!$B$3="none",Z1985,IF(BH1985="",NA(),BH1985))</f>
        <v>0</v>
      </c>
      <c r="CQ283">
        <f>IF(Charts!$B$3="none",AA1985,IF(BI1985="",NA(),BI1985))</f>
        <v>0</v>
      </c>
      <c r="CR283">
        <f>IF(Charts!$B$3="none",AB1985,IF(BJ1985="",NA(),BJ1985))</f>
        <v>0</v>
      </c>
      <c r="CS283">
        <f>IF(Charts!$B$3="none",AC1985,IF(BK1985="",NA(),BK1985))</f>
        <v>0</v>
      </c>
      <c r="CT283">
        <f>IF(Charts!$B$3="none",AD1985,IF(BL1985="",NA(),BL1985))</f>
        <v>0</v>
      </c>
      <c r="CU283">
        <f>IF(Charts!$B$3="none",AE1985,IF(BM1985="",NA(),BM1985))</f>
        <v>0</v>
      </c>
      <c r="CV283">
        <f>IF(Charts!$B$3="none",AF1985,IF(BN1985="",NA(),BN1985))</f>
        <v>0</v>
      </c>
      <c r="CW283">
        <f>IF(Charts!$B$3="none",AG1985,IF(BO1985="",NA(),BO1985))</f>
        <v>0</v>
      </c>
      <c r="CX283">
        <f>IF(Charts!$B$3="none",AH1985,IF(BP1985="",NA(),BP1985))</f>
        <v>0</v>
      </c>
      <c r="CY283">
        <f>IF(Charts!$B$3="none",AI1985,IF(BQ1985="",NA(),BQ1985))</f>
        <v>0</v>
      </c>
      <c r="CZ283">
        <f>IF(Charts!$B$3="none",AJ1985,IF(BR1985="",NA(),BR1985))</f>
        <v>0</v>
      </c>
    </row>
    <row r="284" spans="4:104">
      <c r="D284">
        <v>280</v>
      </c>
      <c r="E284">
        <f>IF(INDIRECT(ADDRESS($D284+2,E$2+1,,,"Instances"))="","",INDIRECT(ADDRESS($D284+2,E$2+1,,,"Instances")))</f>
        <v>0</v>
      </c>
      <c r="F284">
        <f>IFERROR(SMALL(E5:E343,ROW()-ROW($F$5)+1),"")</f>
        <v>0</v>
      </c>
      <c r="H284">
        <f>IFERROR(SUM(F5:F284),"")</f>
        <v>0</v>
      </c>
      <c r="I284">
        <f>IF(INDIRECT(ADDRESS($D284+2,I$2+1,,,"Instances"))="","",INDIRECT(ADDRESS($D284+2,I$2+1,,,"Instances")))</f>
        <v>0</v>
      </c>
      <c r="J284">
        <f>IFERROR(SMALL(I5:I343,ROW()-ROW($J$5)+1),"")</f>
        <v>0</v>
      </c>
      <c r="L284">
        <f>IFERROR(SUM(J5:J284),"")</f>
        <v>0</v>
      </c>
      <c r="M284">
        <f>IF(INDIRECT(ADDRESS($D284+2,M$2+1,,,"Instances"))="","",INDIRECT(ADDRESS($D284+2,M$2+1,,,"Instances")))</f>
        <v>0</v>
      </c>
      <c r="N284">
        <f>IFERROR(SMALL(M5:M343,ROW()-ROW($N$5)+1),"")</f>
        <v>0</v>
      </c>
      <c r="P284">
        <f>IFERROR(SUM(N5:N284),"")</f>
        <v>0</v>
      </c>
      <c r="Q284">
        <f>IF(INDIRECT(ADDRESS($D284+2,Q$2+1,,,"Instances"))="","",INDIRECT(ADDRESS($D284+2,Q$2+1,,,"Instances")))</f>
        <v>0</v>
      </c>
      <c r="R284">
        <f>IFERROR(SMALL(Q5:Q343,ROW()-ROW($R$5)+1),"")</f>
        <v>0</v>
      </c>
      <c r="T284">
        <f>IFERROR(SUM(R5:R284),"")</f>
        <v>0</v>
      </c>
      <c r="U284">
        <f>IF(INDIRECT(ADDRESS($D284+2,U$2+1,,,"Instances"))="","",INDIRECT(ADDRESS($D284+2,U$2+1,,,"Instances")))</f>
        <v>0</v>
      </c>
      <c r="V284">
        <f>IFERROR(SMALL(U5:U343,ROW()-ROW($V$5)+1),"")</f>
        <v>0</v>
      </c>
      <c r="X284">
        <f>IFERROR(SUM(V5:V284),"")</f>
        <v>0</v>
      </c>
      <c r="Y284">
        <f>IF(INDIRECT(ADDRESS($D284+2,Y$2+1,,,"Instances"))="","",INDIRECT(ADDRESS($D284+2,Y$2+1,,,"Instances")))</f>
        <v>0</v>
      </c>
      <c r="Z284">
        <f>IFERROR(SMALL(Y5:Y343,ROW()-ROW($Z$5)+1),"")</f>
        <v>0</v>
      </c>
      <c r="AB284">
        <f>IFERROR(SUM(Z5:Z284),"")</f>
        <v>0</v>
      </c>
      <c r="AC284">
        <f>IF(INDIRECT(ADDRESS($D284+2,AC$2+1,,,"Instances"))="","",INDIRECT(ADDRESS($D284+2,AC$2+1,,,"Instances")))</f>
        <v>0</v>
      </c>
      <c r="AD284">
        <f>IFERROR(SMALL(AC5:AC343,ROW()-ROW($AD$5)+1),"")</f>
        <v>0</v>
      </c>
      <c r="AF284">
        <f>IFERROR(SUM(AD5:AD284),"")</f>
        <v>0</v>
      </c>
      <c r="AG284">
        <f>IF(INDIRECT(ADDRESS($D284+2,AG$2+1,,,"Instances"))="","",INDIRECT(ADDRESS($D284+2,AG$2+1,,,"Instances")))</f>
        <v>0</v>
      </c>
      <c r="AH284">
        <f>IFERROR(SMALL(AG5:AG343,ROW()-ROW($AH$5)+1),"")</f>
        <v>0</v>
      </c>
      <c r="AJ284">
        <f>IFERROR(SUM(AH5:AH284),"")</f>
        <v>0</v>
      </c>
      <c r="AL284">
        <v>280</v>
      </c>
      <c r="AM284" cm="1">
        <f t="array" ref="AM284">_xlfn.SWITCH(Charts!$B$3,"average", AVERAGE(INDIRECT(ADDRESS(279+3,AM$2+1,,,"Instances") &amp; ":" &amp; ADDRESS(279+3,AM$2+1))),"median", MEDIAN(INDIRECT(ADDRESS(279+3,AM$2+1,,,"Instances") &amp; ":" &amp; ADDRESS(279+3,AM$2+1))),"min", MIN(INDIRECT(ADDRESS(279+3,AM$2+1,,,"Instances") &amp; ":" &amp; ADDRESS(279+3,AM$2+1))),"max", MAX(INDIRECT(ADDRESS(279+3,AM$2+1,,,"Instances") &amp; ":" &amp; ADDRESS(279+3,AM$2+1))),"diff", MAX(INDIRECT(ADDRESS(279+3,AM$2+1,,,"Instances") &amp; ":" &amp; ADDRESS(279+3,AM$2+1)))-MIN(INDIRECT(ADDRESS(279+3,AM$2+1,,,"Instances") &amp; ":" &amp; ADDRESS(279+3,AM$2+1))))</f>
        <v>0</v>
      </c>
      <c r="AN284">
        <f>IFERROR(SMALL(AM5:AM343,ROW()-ROW($AN$5)+1),"")</f>
        <v>0</v>
      </c>
      <c r="AP284">
        <f>IFERROR(SUM(AN5:AN284),"")</f>
        <v>0</v>
      </c>
      <c r="AQ284" cm="1">
        <f t="array" ref="AQ284">_xlfn.SWITCH(Charts!$B$3,"average", AVERAGE(INDIRECT(ADDRESS(279+3,AQ$2+1,,,"Instances") &amp; ":" &amp; ADDRESS(279+3,AQ$2+1))),"median", MEDIAN(INDIRECT(ADDRESS(279+3,AQ$2+1,,,"Instances") &amp; ":" &amp; ADDRESS(279+3,AQ$2+1))),"min", MIN(INDIRECT(ADDRESS(279+3,AQ$2+1,,,"Instances") &amp; ":" &amp; ADDRESS(279+3,AQ$2+1))),"max", MAX(INDIRECT(ADDRESS(279+3,AQ$2+1,,,"Instances") &amp; ":" &amp; ADDRESS(279+3,AQ$2+1))),"diff", MAX(INDIRECT(ADDRESS(279+3,AQ$2+1,,,"Instances") &amp; ":" &amp; ADDRESS(279+3,AQ$2+1)))-MIN(INDIRECT(ADDRESS(279+3,AQ$2+1,,,"Instances") &amp; ":" &amp; ADDRESS(279+3,AQ$2+1))))</f>
        <v>0</v>
      </c>
      <c r="AR284">
        <f>IFERROR(SMALL(AQ5:AQ343,ROW()-ROW($AR$5)+1),"")</f>
        <v>0</v>
      </c>
      <c r="AT284">
        <f>IFERROR(SUM(AR5:AR284),"")</f>
        <v>0</v>
      </c>
      <c r="AU284" cm="1">
        <f t="array" ref="AU284">_xlfn.SWITCH(Charts!$B$3,"average", AVERAGE(INDIRECT(ADDRESS(279+3,AU$2+1,,,"Instances") &amp; ":" &amp; ADDRESS(279+3,AU$2+1))),"median", MEDIAN(INDIRECT(ADDRESS(279+3,AU$2+1,,,"Instances") &amp; ":" &amp; ADDRESS(279+3,AU$2+1))),"min", MIN(INDIRECT(ADDRESS(279+3,AU$2+1,,,"Instances") &amp; ":" &amp; ADDRESS(279+3,AU$2+1))),"max", MAX(INDIRECT(ADDRESS(279+3,AU$2+1,,,"Instances") &amp; ":" &amp; ADDRESS(279+3,AU$2+1))),"diff", MAX(INDIRECT(ADDRESS(279+3,AU$2+1,,,"Instances") &amp; ":" &amp; ADDRESS(279+3,AU$2+1)))-MIN(INDIRECT(ADDRESS(279+3,AU$2+1,,,"Instances") &amp; ":" &amp; ADDRESS(279+3,AU$2+1))))</f>
        <v>0</v>
      </c>
      <c r="AV284">
        <f>IFERROR(SMALL(AU5:AU343,ROW()-ROW($AV$5)+1),"")</f>
        <v>0</v>
      </c>
      <c r="AX284">
        <f>IFERROR(SUM(AV5:AV284),"")</f>
        <v>0</v>
      </c>
      <c r="AY284" cm="1">
        <f t="array" ref="AY284">_xlfn.SWITCH(Charts!$B$3,"average", AVERAGE(INDIRECT(ADDRESS(279+3,AY$2+1,,,"Instances") &amp; ":" &amp; ADDRESS(279+3,AY$2+1))),"median", MEDIAN(INDIRECT(ADDRESS(279+3,AY$2+1,,,"Instances") &amp; ":" &amp; ADDRESS(279+3,AY$2+1))),"min", MIN(INDIRECT(ADDRESS(279+3,AY$2+1,,,"Instances") &amp; ":" &amp; ADDRESS(279+3,AY$2+1))),"max", MAX(INDIRECT(ADDRESS(279+3,AY$2+1,,,"Instances") &amp; ":" &amp; ADDRESS(279+3,AY$2+1))),"diff", MAX(INDIRECT(ADDRESS(279+3,AY$2+1,,,"Instances") &amp; ":" &amp; ADDRESS(279+3,AY$2+1)))-MIN(INDIRECT(ADDRESS(279+3,AY$2+1,,,"Instances") &amp; ":" &amp; ADDRESS(279+3,AY$2+1))))</f>
        <v>0</v>
      </c>
      <c r="AZ284">
        <f>IFERROR(SMALL(AY5:AY343,ROW()-ROW($AZ$5)+1),"")</f>
        <v>0</v>
      </c>
      <c r="BB284">
        <f>IFERROR(SUM(AZ5:AZ284),"")</f>
        <v>0</v>
      </c>
      <c r="BC284" cm="1">
        <f t="array" ref="BC284">_xlfn.SWITCH(Charts!$B$3,"average", AVERAGE(INDIRECT(ADDRESS(279+3,BC$2+1,,,"Instances") &amp; ":" &amp; ADDRESS(279+3,BC$2+1))),"median", MEDIAN(INDIRECT(ADDRESS(279+3,BC$2+1,,,"Instances") &amp; ":" &amp; ADDRESS(279+3,BC$2+1))),"min", MIN(INDIRECT(ADDRESS(279+3,BC$2+1,,,"Instances") &amp; ":" &amp; ADDRESS(279+3,BC$2+1))),"max", MAX(INDIRECT(ADDRESS(279+3,BC$2+1,,,"Instances") &amp; ":" &amp; ADDRESS(279+3,BC$2+1))),"diff", MAX(INDIRECT(ADDRESS(279+3,BC$2+1,,,"Instances") &amp; ":" &amp; ADDRESS(279+3,BC$2+1)))-MIN(INDIRECT(ADDRESS(279+3,BC$2+1,,,"Instances") &amp; ":" &amp; ADDRESS(279+3,BC$2+1))))</f>
        <v>0</v>
      </c>
      <c r="BD284">
        <f>IFERROR(SMALL(BC5:BC343,ROW()-ROW($BD$5)+1),"")</f>
        <v>0</v>
      </c>
      <c r="BF284">
        <f>IFERROR(SUM(BD5:BD284),"")</f>
        <v>0</v>
      </c>
      <c r="BG284" cm="1">
        <f t="array" ref="BG284">_xlfn.SWITCH(Charts!$B$3,"average", AVERAGE(INDIRECT(ADDRESS(279+3,BG$2+1,,,"Instances") &amp; ":" &amp; ADDRESS(279+3,BG$2+1))),"median", MEDIAN(INDIRECT(ADDRESS(279+3,BG$2+1,,,"Instances") &amp; ":" &amp; ADDRESS(279+3,BG$2+1))),"min", MIN(INDIRECT(ADDRESS(279+3,BG$2+1,,,"Instances") &amp; ":" &amp; ADDRESS(279+3,BG$2+1))),"max", MAX(INDIRECT(ADDRESS(279+3,BG$2+1,,,"Instances") &amp; ":" &amp; ADDRESS(279+3,BG$2+1))),"diff", MAX(INDIRECT(ADDRESS(279+3,BG$2+1,,,"Instances") &amp; ":" &amp; ADDRESS(279+3,BG$2+1)))-MIN(INDIRECT(ADDRESS(279+3,BG$2+1,,,"Instances") &amp; ":" &amp; ADDRESS(279+3,BG$2+1))))</f>
        <v>0</v>
      </c>
      <c r="BH284">
        <f>IFERROR(SMALL(BG5:BG343,ROW()-ROW($BH$5)+1),"")</f>
        <v>0</v>
      </c>
      <c r="BJ284">
        <f>IFERROR(SUM(BH5:BH284),"")</f>
        <v>0</v>
      </c>
      <c r="BK284" cm="1">
        <f t="array" ref="BK284">_xlfn.SWITCH(Charts!$B$3,"average", AVERAGE(INDIRECT(ADDRESS(279+3,BK$2+1,,,"Instances") &amp; ":" &amp; ADDRESS(279+3,BK$2+1))),"median", MEDIAN(INDIRECT(ADDRESS(279+3,BK$2+1,,,"Instances") &amp; ":" &amp; ADDRESS(279+3,BK$2+1))),"min", MIN(INDIRECT(ADDRESS(279+3,BK$2+1,,,"Instances") &amp; ":" &amp; ADDRESS(279+3,BK$2+1))),"max", MAX(INDIRECT(ADDRESS(279+3,BK$2+1,,,"Instances") &amp; ":" &amp; ADDRESS(279+3,BK$2+1))),"diff", MAX(INDIRECT(ADDRESS(279+3,BK$2+1,,,"Instances") &amp; ":" &amp; ADDRESS(279+3,BK$2+1)))-MIN(INDIRECT(ADDRESS(279+3,BK$2+1,,,"Instances") &amp; ":" &amp; ADDRESS(279+3,BK$2+1))))</f>
        <v>0</v>
      </c>
      <c r="BL284">
        <f>IFERROR(SMALL(BK5:BK343,ROW()-ROW($BL$5)+1),"")</f>
        <v>0</v>
      </c>
      <c r="BN284">
        <f>IFERROR(SUM(BL5:BL284),"")</f>
        <v>0</v>
      </c>
      <c r="BO284" cm="1">
        <f t="array" ref="BO284">_xlfn.SWITCH(Charts!$B$3,"average", AVERAGE(INDIRECT(ADDRESS(279+3,BO$2+1,,,"Instances") &amp; ":" &amp; ADDRESS(279+3,BO$2+1))),"median", MEDIAN(INDIRECT(ADDRESS(279+3,BO$2+1,,,"Instances") &amp; ":" &amp; ADDRESS(279+3,BO$2+1))),"min", MIN(INDIRECT(ADDRESS(279+3,BO$2+1,,,"Instances") &amp; ":" &amp; ADDRESS(279+3,BO$2+1))),"max", MAX(INDIRECT(ADDRESS(279+3,BO$2+1,,,"Instances") &amp; ":" &amp; ADDRESS(279+3,BO$2+1))),"diff", MAX(INDIRECT(ADDRESS(279+3,BO$2+1,,,"Instances") &amp; ":" &amp; ADDRESS(279+3,BO$2+1)))-MIN(INDIRECT(ADDRESS(279+3,BO$2+1,,,"Instances") &amp; ":" &amp; ADDRESS(279+3,BO$2+1))))</f>
        <v>0</v>
      </c>
      <c r="BP284">
        <f>IFERROR(SMALL(BO5:BO343,ROW()-ROW($BP$5)+1),"")</f>
        <v>0</v>
      </c>
      <c r="BR284">
        <f>IFERROR(SUM(BP5:BP284),"")</f>
        <v>0</v>
      </c>
      <c r="BU284">
        <f>IF(Charts!$B$3="none",E1986,IF(AM1986="",NA(),AM1986))</f>
        <v>0</v>
      </c>
      <c r="BV284">
        <f>IF(Charts!$B$3="none",F1986,IF(AN1986="",NA(),AN1986))</f>
        <v>0</v>
      </c>
      <c r="BW284">
        <f>IF(Charts!$B$3="none",G1986,IF(AO1986="",NA(),AO1986))</f>
        <v>0</v>
      </c>
      <c r="BX284">
        <f>IF(Charts!$B$3="none",H1986,IF(AP1986="",NA(),AP1986))</f>
        <v>0</v>
      </c>
      <c r="BY284">
        <f>IF(Charts!$B$3="none",I1986,IF(AQ1986="",NA(),AQ1986))</f>
        <v>0</v>
      </c>
      <c r="BZ284">
        <f>IF(Charts!$B$3="none",J1986,IF(AR1986="",NA(),AR1986))</f>
        <v>0</v>
      </c>
      <c r="CA284">
        <f>IF(Charts!$B$3="none",K1986,IF(AS1986="",NA(),AS1986))</f>
        <v>0</v>
      </c>
      <c r="CB284">
        <f>IF(Charts!$B$3="none",L1986,IF(AT1986="",NA(),AT1986))</f>
        <v>0</v>
      </c>
      <c r="CC284">
        <f>IF(Charts!$B$3="none",M1986,IF(AU1986="",NA(),AU1986))</f>
        <v>0</v>
      </c>
      <c r="CD284">
        <f>IF(Charts!$B$3="none",N1986,IF(AV1986="",NA(),AV1986))</f>
        <v>0</v>
      </c>
      <c r="CE284">
        <f>IF(Charts!$B$3="none",O1986,IF(AW1986="",NA(),AW1986))</f>
        <v>0</v>
      </c>
      <c r="CF284">
        <f>IF(Charts!$B$3="none",P1986,IF(AX1986="",NA(),AX1986))</f>
        <v>0</v>
      </c>
      <c r="CG284">
        <f>IF(Charts!$B$3="none",Q1986,IF(AY1986="",NA(),AY1986))</f>
        <v>0</v>
      </c>
      <c r="CH284">
        <f>IF(Charts!$B$3="none",R1986,IF(AZ1986="",NA(),AZ1986))</f>
        <v>0</v>
      </c>
      <c r="CI284">
        <f>IF(Charts!$B$3="none",S1986,IF(BA1986="",NA(),BA1986))</f>
        <v>0</v>
      </c>
      <c r="CJ284">
        <f>IF(Charts!$B$3="none",T1986,IF(BB1986="",NA(),BB1986))</f>
        <v>0</v>
      </c>
      <c r="CK284">
        <f>IF(Charts!$B$3="none",U1986,IF(BC1986="",NA(),BC1986))</f>
        <v>0</v>
      </c>
      <c r="CL284">
        <f>IF(Charts!$B$3="none",V1986,IF(BD1986="",NA(),BD1986))</f>
        <v>0</v>
      </c>
      <c r="CM284">
        <f>IF(Charts!$B$3="none",W1986,IF(BE1986="",NA(),BE1986))</f>
        <v>0</v>
      </c>
      <c r="CN284">
        <f>IF(Charts!$B$3="none",X1986,IF(BF1986="",NA(),BF1986))</f>
        <v>0</v>
      </c>
      <c r="CO284">
        <f>IF(Charts!$B$3="none",Y1986,IF(BG1986="",NA(),BG1986))</f>
        <v>0</v>
      </c>
      <c r="CP284">
        <f>IF(Charts!$B$3="none",Z1986,IF(BH1986="",NA(),BH1986))</f>
        <v>0</v>
      </c>
      <c r="CQ284">
        <f>IF(Charts!$B$3="none",AA1986,IF(BI1986="",NA(),BI1986))</f>
        <v>0</v>
      </c>
      <c r="CR284">
        <f>IF(Charts!$B$3="none",AB1986,IF(BJ1986="",NA(),BJ1986))</f>
        <v>0</v>
      </c>
      <c r="CS284">
        <f>IF(Charts!$B$3="none",AC1986,IF(BK1986="",NA(),BK1986))</f>
        <v>0</v>
      </c>
      <c r="CT284">
        <f>IF(Charts!$B$3="none",AD1986,IF(BL1986="",NA(),BL1986))</f>
        <v>0</v>
      </c>
      <c r="CU284">
        <f>IF(Charts!$B$3="none",AE1986,IF(BM1986="",NA(),BM1986))</f>
        <v>0</v>
      </c>
      <c r="CV284">
        <f>IF(Charts!$B$3="none",AF1986,IF(BN1986="",NA(),BN1986))</f>
        <v>0</v>
      </c>
      <c r="CW284">
        <f>IF(Charts!$B$3="none",AG1986,IF(BO1986="",NA(),BO1986))</f>
        <v>0</v>
      </c>
      <c r="CX284">
        <f>IF(Charts!$B$3="none",AH1986,IF(BP1986="",NA(),BP1986))</f>
        <v>0</v>
      </c>
      <c r="CY284">
        <f>IF(Charts!$B$3="none",AI1986,IF(BQ1986="",NA(),BQ1986))</f>
        <v>0</v>
      </c>
      <c r="CZ284">
        <f>IF(Charts!$B$3="none",AJ1986,IF(BR1986="",NA(),BR1986))</f>
        <v>0</v>
      </c>
    </row>
    <row r="285" spans="4:104">
      <c r="D285">
        <v>281</v>
      </c>
      <c r="E285">
        <f>IF(INDIRECT(ADDRESS($D285+2,E$2+1,,,"Instances"))="","",INDIRECT(ADDRESS($D285+2,E$2+1,,,"Instances")))</f>
        <v>0</v>
      </c>
      <c r="F285">
        <f>IFERROR(SMALL(E5:E343,ROW()-ROW($F$5)+1),"")</f>
        <v>0</v>
      </c>
      <c r="H285">
        <f>IFERROR(SUM(F5:F285),"")</f>
        <v>0</v>
      </c>
      <c r="I285">
        <f>IF(INDIRECT(ADDRESS($D285+2,I$2+1,,,"Instances"))="","",INDIRECT(ADDRESS($D285+2,I$2+1,,,"Instances")))</f>
        <v>0</v>
      </c>
      <c r="J285">
        <f>IFERROR(SMALL(I5:I343,ROW()-ROW($J$5)+1),"")</f>
        <v>0</v>
      </c>
      <c r="L285">
        <f>IFERROR(SUM(J5:J285),"")</f>
        <v>0</v>
      </c>
      <c r="M285">
        <f>IF(INDIRECT(ADDRESS($D285+2,M$2+1,,,"Instances"))="","",INDIRECT(ADDRESS($D285+2,M$2+1,,,"Instances")))</f>
        <v>0</v>
      </c>
      <c r="N285">
        <f>IFERROR(SMALL(M5:M343,ROW()-ROW($N$5)+1),"")</f>
        <v>0</v>
      </c>
      <c r="P285">
        <f>IFERROR(SUM(N5:N285),"")</f>
        <v>0</v>
      </c>
      <c r="Q285">
        <f>IF(INDIRECT(ADDRESS($D285+2,Q$2+1,,,"Instances"))="","",INDIRECT(ADDRESS($D285+2,Q$2+1,,,"Instances")))</f>
        <v>0</v>
      </c>
      <c r="R285">
        <f>IFERROR(SMALL(Q5:Q343,ROW()-ROW($R$5)+1),"")</f>
        <v>0</v>
      </c>
      <c r="T285">
        <f>IFERROR(SUM(R5:R285),"")</f>
        <v>0</v>
      </c>
      <c r="U285">
        <f>IF(INDIRECT(ADDRESS($D285+2,U$2+1,,,"Instances"))="","",INDIRECT(ADDRESS($D285+2,U$2+1,,,"Instances")))</f>
        <v>0</v>
      </c>
      <c r="V285">
        <f>IFERROR(SMALL(U5:U343,ROW()-ROW($V$5)+1),"")</f>
        <v>0</v>
      </c>
      <c r="X285">
        <f>IFERROR(SUM(V5:V285),"")</f>
        <v>0</v>
      </c>
      <c r="Y285">
        <f>IF(INDIRECT(ADDRESS($D285+2,Y$2+1,,,"Instances"))="","",INDIRECT(ADDRESS($D285+2,Y$2+1,,,"Instances")))</f>
        <v>0</v>
      </c>
      <c r="Z285">
        <f>IFERROR(SMALL(Y5:Y343,ROW()-ROW($Z$5)+1),"")</f>
        <v>0</v>
      </c>
      <c r="AB285">
        <f>IFERROR(SUM(Z5:Z285),"")</f>
        <v>0</v>
      </c>
      <c r="AC285">
        <f>IF(INDIRECT(ADDRESS($D285+2,AC$2+1,,,"Instances"))="","",INDIRECT(ADDRESS($D285+2,AC$2+1,,,"Instances")))</f>
        <v>0</v>
      </c>
      <c r="AD285">
        <f>IFERROR(SMALL(AC5:AC343,ROW()-ROW($AD$5)+1),"")</f>
        <v>0</v>
      </c>
      <c r="AF285">
        <f>IFERROR(SUM(AD5:AD285),"")</f>
        <v>0</v>
      </c>
      <c r="AG285">
        <f>IF(INDIRECT(ADDRESS($D285+2,AG$2+1,,,"Instances"))="","",INDIRECT(ADDRESS($D285+2,AG$2+1,,,"Instances")))</f>
        <v>0</v>
      </c>
      <c r="AH285">
        <f>IFERROR(SMALL(AG5:AG343,ROW()-ROW($AH$5)+1),"")</f>
        <v>0</v>
      </c>
      <c r="AJ285">
        <f>IFERROR(SUM(AH5:AH285),"")</f>
        <v>0</v>
      </c>
      <c r="AL285">
        <v>281</v>
      </c>
      <c r="AM285" cm="1">
        <f t="array" ref="AM285">_xlfn.SWITCH(Charts!$B$3,"average", AVERAGE(INDIRECT(ADDRESS(280+3,AM$2+1,,,"Instances") &amp; ":" &amp; ADDRESS(280+3,AM$2+1))),"median", MEDIAN(INDIRECT(ADDRESS(280+3,AM$2+1,,,"Instances") &amp; ":" &amp; ADDRESS(280+3,AM$2+1))),"min", MIN(INDIRECT(ADDRESS(280+3,AM$2+1,,,"Instances") &amp; ":" &amp; ADDRESS(280+3,AM$2+1))),"max", MAX(INDIRECT(ADDRESS(280+3,AM$2+1,,,"Instances") &amp; ":" &amp; ADDRESS(280+3,AM$2+1))),"diff", MAX(INDIRECT(ADDRESS(280+3,AM$2+1,,,"Instances") &amp; ":" &amp; ADDRESS(280+3,AM$2+1)))-MIN(INDIRECT(ADDRESS(280+3,AM$2+1,,,"Instances") &amp; ":" &amp; ADDRESS(280+3,AM$2+1))))</f>
        <v>0</v>
      </c>
      <c r="AN285">
        <f>IFERROR(SMALL(AM5:AM343,ROW()-ROW($AN$5)+1),"")</f>
        <v>0</v>
      </c>
      <c r="AP285">
        <f>IFERROR(SUM(AN5:AN285),"")</f>
        <v>0</v>
      </c>
      <c r="AQ285" cm="1">
        <f t="array" ref="AQ285">_xlfn.SWITCH(Charts!$B$3,"average", AVERAGE(INDIRECT(ADDRESS(280+3,AQ$2+1,,,"Instances") &amp; ":" &amp; ADDRESS(280+3,AQ$2+1))),"median", MEDIAN(INDIRECT(ADDRESS(280+3,AQ$2+1,,,"Instances") &amp; ":" &amp; ADDRESS(280+3,AQ$2+1))),"min", MIN(INDIRECT(ADDRESS(280+3,AQ$2+1,,,"Instances") &amp; ":" &amp; ADDRESS(280+3,AQ$2+1))),"max", MAX(INDIRECT(ADDRESS(280+3,AQ$2+1,,,"Instances") &amp; ":" &amp; ADDRESS(280+3,AQ$2+1))),"diff", MAX(INDIRECT(ADDRESS(280+3,AQ$2+1,,,"Instances") &amp; ":" &amp; ADDRESS(280+3,AQ$2+1)))-MIN(INDIRECT(ADDRESS(280+3,AQ$2+1,,,"Instances") &amp; ":" &amp; ADDRESS(280+3,AQ$2+1))))</f>
        <v>0</v>
      </c>
      <c r="AR285">
        <f>IFERROR(SMALL(AQ5:AQ343,ROW()-ROW($AR$5)+1),"")</f>
        <v>0</v>
      </c>
      <c r="AT285">
        <f>IFERROR(SUM(AR5:AR285),"")</f>
        <v>0</v>
      </c>
      <c r="AU285" cm="1">
        <f t="array" ref="AU285">_xlfn.SWITCH(Charts!$B$3,"average", AVERAGE(INDIRECT(ADDRESS(280+3,AU$2+1,,,"Instances") &amp; ":" &amp; ADDRESS(280+3,AU$2+1))),"median", MEDIAN(INDIRECT(ADDRESS(280+3,AU$2+1,,,"Instances") &amp; ":" &amp; ADDRESS(280+3,AU$2+1))),"min", MIN(INDIRECT(ADDRESS(280+3,AU$2+1,,,"Instances") &amp; ":" &amp; ADDRESS(280+3,AU$2+1))),"max", MAX(INDIRECT(ADDRESS(280+3,AU$2+1,,,"Instances") &amp; ":" &amp; ADDRESS(280+3,AU$2+1))),"diff", MAX(INDIRECT(ADDRESS(280+3,AU$2+1,,,"Instances") &amp; ":" &amp; ADDRESS(280+3,AU$2+1)))-MIN(INDIRECT(ADDRESS(280+3,AU$2+1,,,"Instances") &amp; ":" &amp; ADDRESS(280+3,AU$2+1))))</f>
        <v>0</v>
      </c>
      <c r="AV285">
        <f>IFERROR(SMALL(AU5:AU343,ROW()-ROW($AV$5)+1),"")</f>
        <v>0</v>
      </c>
      <c r="AX285">
        <f>IFERROR(SUM(AV5:AV285),"")</f>
        <v>0</v>
      </c>
      <c r="AY285" cm="1">
        <f t="array" ref="AY285">_xlfn.SWITCH(Charts!$B$3,"average", AVERAGE(INDIRECT(ADDRESS(280+3,AY$2+1,,,"Instances") &amp; ":" &amp; ADDRESS(280+3,AY$2+1))),"median", MEDIAN(INDIRECT(ADDRESS(280+3,AY$2+1,,,"Instances") &amp; ":" &amp; ADDRESS(280+3,AY$2+1))),"min", MIN(INDIRECT(ADDRESS(280+3,AY$2+1,,,"Instances") &amp; ":" &amp; ADDRESS(280+3,AY$2+1))),"max", MAX(INDIRECT(ADDRESS(280+3,AY$2+1,,,"Instances") &amp; ":" &amp; ADDRESS(280+3,AY$2+1))),"diff", MAX(INDIRECT(ADDRESS(280+3,AY$2+1,,,"Instances") &amp; ":" &amp; ADDRESS(280+3,AY$2+1)))-MIN(INDIRECT(ADDRESS(280+3,AY$2+1,,,"Instances") &amp; ":" &amp; ADDRESS(280+3,AY$2+1))))</f>
        <v>0</v>
      </c>
      <c r="AZ285">
        <f>IFERROR(SMALL(AY5:AY343,ROW()-ROW($AZ$5)+1),"")</f>
        <v>0</v>
      </c>
      <c r="BB285">
        <f>IFERROR(SUM(AZ5:AZ285),"")</f>
        <v>0</v>
      </c>
      <c r="BC285" cm="1">
        <f t="array" ref="BC285">_xlfn.SWITCH(Charts!$B$3,"average", AVERAGE(INDIRECT(ADDRESS(280+3,BC$2+1,,,"Instances") &amp; ":" &amp; ADDRESS(280+3,BC$2+1))),"median", MEDIAN(INDIRECT(ADDRESS(280+3,BC$2+1,,,"Instances") &amp; ":" &amp; ADDRESS(280+3,BC$2+1))),"min", MIN(INDIRECT(ADDRESS(280+3,BC$2+1,,,"Instances") &amp; ":" &amp; ADDRESS(280+3,BC$2+1))),"max", MAX(INDIRECT(ADDRESS(280+3,BC$2+1,,,"Instances") &amp; ":" &amp; ADDRESS(280+3,BC$2+1))),"diff", MAX(INDIRECT(ADDRESS(280+3,BC$2+1,,,"Instances") &amp; ":" &amp; ADDRESS(280+3,BC$2+1)))-MIN(INDIRECT(ADDRESS(280+3,BC$2+1,,,"Instances") &amp; ":" &amp; ADDRESS(280+3,BC$2+1))))</f>
        <v>0</v>
      </c>
      <c r="BD285">
        <f>IFERROR(SMALL(BC5:BC343,ROW()-ROW($BD$5)+1),"")</f>
        <v>0</v>
      </c>
      <c r="BF285">
        <f>IFERROR(SUM(BD5:BD285),"")</f>
        <v>0</v>
      </c>
      <c r="BG285" cm="1">
        <f t="array" ref="BG285">_xlfn.SWITCH(Charts!$B$3,"average", AVERAGE(INDIRECT(ADDRESS(280+3,BG$2+1,,,"Instances") &amp; ":" &amp; ADDRESS(280+3,BG$2+1))),"median", MEDIAN(INDIRECT(ADDRESS(280+3,BG$2+1,,,"Instances") &amp; ":" &amp; ADDRESS(280+3,BG$2+1))),"min", MIN(INDIRECT(ADDRESS(280+3,BG$2+1,,,"Instances") &amp; ":" &amp; ADDRESS(280+3,BG$2+1))),"max", MAX(INDIRECT(ADDRESS(280+3,BG$2+1,,,"Instances") &amp; ":" &amp; ADDRESS(280+3,BG$2+1))),"diff", MAX(INDIRECT(ADDRESS(280+3,BG$2+1,,,"Instances") &amp; ":" &amp; ADDRESS(280+3,BG$2+1)))-MIN(INDIRECT(ADDRESS(280+3,BG$2+1,,,"Instances") &amp; ":" &amp; ADDRESS(280+3,BG$2+1))))</f>
        <v>0</v>
      </c>
      <c r="BH285">
        <f>IFERROR(SMALL(BG5:BG343,ROW()-ROW($BH$5)+1),"")</f>
        <v>0</v>
      </c>
      <c r="BJ285">
        <f>IFERROR(SUM(BH5:BH285),"")</f>
        <v>0</v>
      </c>
      <c r="BK285" cm="1">
        <f t="array" ref="BK285">_xlfn.SWITCH(Charts!$B$3,"average", AVERAGE(INDIRECT(ADDRESS(280+3,BK$2+1,,,"Instances") &amp; ":" &amp; ADDRESS(280+3,BK$2+1))),"median", MEDIAN(INDIRECT(ADDRESS(280+3,BK$2+1,,,"Instances") &amp; ":" &amp; ADDRESS(280+3,BK$2+1))),"min", MIN(INDIRECT(ADDRESS(280+3,BK$2+1,,,"Instances") &amp; ":" &amp; ADDRESS(280+3,BK$2+1))),"max", MAX(INDIRECT(ADDRESS(280+3,BK$2+1,,,"Instances") &amp; ":" &amp; ADDRESS(280+3,BK$2+1))),"diff", MAX(INDIRECT(ADDRESS(280+3,BK$2+1,,,"Instances") &amp; ":" &amp; ADDRESS(280+3,BK$2+1)))-MIN(INDIRECT(ADDRESS(280+3,BK$2+1,,,"Instances") &amp; ":" &amp; ADDRESS(280+3,BK$2+1))))</f>
        <v>0</v>
      </c>
      <c r="BL285">
        <f>IFERROR(SMALL(BK5:BK343,ROW()-ROW($BL$5)+1),"")</f>
        <v>0</v>
      </c>
      <c r="BN285">
        <f>IFERROR(SUM(BL5:BL285),"")</f>
        <v>0</v>
      </c>
      <c r="BO285" cm="1">
        <f t="array" ref="BO285">_xlfn.SWITCH(Charts!$B$3,"average", AVERAGE(INDIRECT(ADDRESS(280+3,BO$2+1,,,"Instances") &amp; ":" &amp; ADDRESS(280+3,BO$2+1))),"median", MEDIAN(INDIRECT(ADDRESS(280+3,BO$2+1,,,"Instances") &amp; ":" &amp; ADDRESS(280+3,BO$2+1))),"min", MIN(INDIRECT(ADDRESS(280+3,BO$2+1,,,"Instances") &amp; ":" &amp; ADDRESS(280+3,BO$2+1))),"max", MAX(INDIRECT(ADDRESS(280+3,BO$2+1,,,"Instances") &amp; ":" &amp; ADDRESS(280+3,BO$2+1))),"diff", MAX(INDIRECT(ADDRESS(280+3,BO$2+1,,,"Instances") &amp; ":" &amp; ADDRESS(280+3,BO$2+1)))-MIN(INDIRECT(ADDRESS(280+3,BO$2+1,,,"Instances") &amp; ":" &amp; ADDRESS(280+3,BO$2+1))))</f>
        <v>0</v>
      </c>
      <c r="BP285">
        <f>IFERROR(SMALL(BO5:BO343,ROW()-ROW($BP$5)+1),"")</f>
        <v>0</v>
      </c>
      <c r="BR285">
        <f>IFERROR(SUM(BP5:BP285),"")</f>
        <v>0</v>
      </c>
      <c r="BU285">
        <f>IF(Charts!$B$3="none",E1987,IF(AM1987="",NA(),AM1987))</f>
        <v>0</v>
      </c>
      <c r="BV285">
        <f>IF(Charts!$B$3="none",F1987,IF(AN1987="",NA(),AN1987))</f>
        <v>0</v>
      </c>
      <c r="BW285">
        <f>IF(Charts!$B$3="none",G1987,IF(AO1987="",NA(),AO1987))</f>
        <v>0</v>
      </c>
      <c r="BX285">
        <f>IF(Charts!$B$3="none",H1987,IF(AP1987="",NA(),AP1987))</f>
        <v>0</v>
      </c>
      <c r="BY285">
        <f>IF(Charts!$B$3="none",I1987,IF(AQ1987="",NA(),AQ1987))</f>
        <v>0</v>
      </c>
      <c r="BZ285">
        <f>IF(Charts!$B$3="none",J1987,IF(AR1987="",NA(),AR1987))</f>
        <v>0</v>
      </c>
      <c r="CA285">
        <f>IF(Charts!$B$3="none",K1987,IF(AS1987="",NA(),AS1987))</f>
        <v>0</v>
      </c>
      <c r="CB285">
        <f>IF(Charts!$B$3="none",L1987,IF(AT1987="",NA(),AT1987))</f>
        <v>0</v>
      </c>
      <c r="CC285">
        <f>IF(Charts!$B$3="none",M1987,IF(AU1987="",NA(),AU1987))</f>
        <v>0</v>
      </c>
      <c r="CD285">
        <f>IF(Charts!$B$3="none",N1987,IF(AV1987="",NA(),AV1987))</f>
        <v>0</v>
      </c>
      <c r="CE285">
        <f>IF(Charts!$B$3="none",O1987,IF(AW1987="",NA(),AW1987))</f>
        <v>0</v>
      </c>
      <c r="CF285">
        <f>IF(Charts!$B$3="none",P1987,IF(AX1987="",NA(),AX1987))</f>
        <v>0</v>
      </c>
      <c r="CG285">
        <f>IF(Charts!$B$3="none",Q1987,IF(AY1987="",NA(),AY1987))</f>
        <v>0</v>
      </c>
      <c r="CH285">
        <f>IF(Charts!$B$3="none",R1987,IF(AZ1987="",NA(),AZ1987))</f>
        <v>0</v>
      </c>
      <c r="CI285">
        <f>IF(Charts!$B$3="none",S1987,IF(BA1987="",NA(),BA1987))</f>
        <v>0</v>
      </c>
      <c r="CJ285">
        <f>IF(Charts!$B$3="none",T1987,IF(BB1987="",NA(),BB1987))</f>
        <v>0</v>
      </c>
      <c r="CK285">
        <f>IF(Charts!$B$3="none",U1987,IF(BC1987="",NA(),BC1987))</f>
        <v>0</v>
      </c>
      <c r="CL285">
        <f>IF(Charts!$B$3="none",V1987,IF(BD1987="",NA(),BD1987))</f>
        <v>0</v>
      </c>
      <c r="CM285">
        <f>IF(Charts!$B$3="none",W1987,IF(BE1987="",NA(),BE1987))</f>
        <v>0</v>
      </c>
      <c r="CN285">
        <f>IF(Charts!$B$3="none",X1987,IF(BF1987="",NA(),BF1987))</f>
        <v>0</v>
      </c>
      <c r="CO285">
        <f>IF(Charts!$B$3="none",Y1987,IF(BG1987="",NA(),BG1987))</f>
        <v>0</v>
      </c>
      <c r="CP285">
        <f>IF(Charts!$B$3="none",Z1987,IF(BH1987="",NA(),BH1987))</f>
        <v>0</v>
      </c>
      <c r="CQ285">
        <f>IF(Charts!$B$3="none",AA1987,IF(BI1987="",NA(),BI1987))</f>
        <v>0</v>
      </c>
      <c r="CR285">
        <f>IF(Charts!$B$3="none",AB1987,IF(BJ1987="",NA(),BJ1987))</f>
        <v>0</v>
      </c>
      <c r="CS285">
        <f>IF(Charts!$B$3="none",AC1987,IF(BK1987="",NA(),BK1987))</f>
        <v>0</v>
      </c>
      <c r="CT285">
        <f>IF(Charts!$B$3="none",AD1987,IF(BL1987="",NA(),BL1987))</f>
        <v>0</v>
      </c>
      <c r="CU285">
        <f>IF(Charts!$B$3="none",AE1987,IF(BM1987="",NA(),BM1987))</f>
        <v>0</v>
      </c>
      <c r="CV285">
        <f>IF(Charts!$B$3="none",AF1987,IF(BN1987="",NA(),BN1987))</f>
        <v>0</v>
      </c>
      <c r="CW285">
        <f>IF(Charts!$B$3="none",AG1987,IF(BO1987="",NA(),BO1987))</f>
        <v>0</v>
      </c>
      <c r="CX285">
        <f>IF(Charts!$B$3="none",AH1987,IF(BP1987="",NA(),BP1987))</f>
        <v>0</v>
      </c>
      <c r="CY285">
        <f>IF(Charts!$B$3="none",AI1987,IF(BQ1987="",NA(),BQ1987))</f>
        <v>0</v>
      </c>
      <c r="CZ285">
        <f>IF(Charts!$B$3="none",AJ1987,IF(BR1987="",NA(),BR1987))</f>
        <v>0</v>
      </c>
    </row>
    <row r="286" spans="4:104">
      <c r="D286">
        <v>282</v>
      </c>
      <c r="E286">
        <f>IF(INDIRECT(ADDRESS($D286+2,E$2+1,,,"Instances"))="","",INDIRECT(ADDRESS($D286+2,E$2+1,,,"Instances")))</f>
        <v>0</v>
      </c>
      <c r="F286">
        <f>IFERROR(SMALL(E5:E343,ROW()-ROW($F$5)+1),"")</f>
        <v>0</v>
      </c>
      <c r="H286">
        <f>IFERROR(SUM(F5:F286),"")</f>
        <v>0</v>
      </c>
      <c r="I286">
        <f>IF(INDIRECT(ADDRESS($D286+2,I$2+1,,,"Instances"))="","",INDIRECT(ADDRESS($D286+2,I$2+1,,,"Instances")))</f>
        <v>0</v>
      </c>
      <c r="J286">
        <f>IFERROR(SMALL(I5:I343,ROW()-ROW($J$5)+1),"")</f>
        <v>0</v>
      </c>
      <c r="L286">
        <f>IFERROR(SUM(J5:J286),"")</f>
        <v>0</v>
      </c>
      <c r="M286">
        <f>IF(INDIRECT(ADDRESS($D286+2,M$2+1,,,"Instances"))="","",INDIRECT(ADDRESS($D286+2,M$2+1,,,"Instances")))</f>
        <v>0</v>
      </c>
      <c r="N286">
        <f>IFERROR(SMALL(M5:M343,ROW()-ROW($N$5)+1),"")</f>
        <v>0</v>
      </c>
      <c r="P286">
        <f>IFERROR(SUM(N5:N286),"")</f>
        <v>0</v>
      </c>
      <c r="Q286">
        <f>IF(INDIRECT(ADDRESS($D286+2,Q$2+1,,,"Instances"))="","",INDIRECT(ADDRESS($D286+2,Q$2+1,,,"Instances")))</f>
        <v>0</v>
      </c>
      <c r="R286">
        <f>IFERROR(SMALL(Q5:Q343,ROW()-ROW($R$5)+1),"")</f>
        <v>0</v>
      </c>
      <c r="T286">
        <f>IFERROR(SUM(R5:R286),"")</f>
        <v>0</v>
      </c>
      <c r="U286">
        <f>IF(INDIRECT(ADDRESS($D286+2,U$2+1,,,"Instances"))="","",INDIRECT(ADDRESS($D286+2,U$2+1,,,"Instances")))</f>
        <v>0</v>
      </c>
      <c r="V286">
        <f>IFERROR(SMALL(U5:U343,ROW()-ROW($V$5)+1),"")</f>
        <v>0</v>
      </c>
      <c r="X286">
        <f>IFERROR(SUM(V5:V286),"")</f>
        <v>0</v>
      </c>
      <c r="Y286">
        <f>IF(INDIRECT(ADDRESS($D286+2,Y$2+1,,,"Instances"))="","",INDIRECT(ADDRESS($D286+2,Y$2+1,,,"Instances")))</f>
        <v>0</v>
      </c>
      <c r="Z286">
        <f>IFERROR(SMALL(Y5:Y343,ROW()-ROW($Z$5)+1),"")</f>
        <v>0</v>
      </c>
      <c r="AB286">
        <f>IFERROR(SUM(Z5:Z286),"")</f>
        <v>0</v>
      </c>
      <c r="AC286">
        <f>IF(INDIRECT(ADDRESS($D286+2,AC$2+1,,,"Instances"))="","",INDIRECT(ADDRESS($D286+2,AC$2+1,,,"Instances")))</f>
        <v>0</v>
      </c>
      <c r="AD286">
        <f>IFERROR(SMALL(AC5:AC343,ROW()-ROW($AD$5)+1),"")</f>
        <v>0</v>
      </c>
      <c r="AF286">
        <f>IFERROR(SUM(AD5:AD286),"")</f>
        <v>0</v>
      </c>
      <c r="AG286">
        <f>IF(INDIRECT(ADDRESS($D286+2,AG$2+1,,,"Instances"))="","",INDIRECT(ADDRESS($D286+2,AG$2+1,,,"Instances")))</f>
        <v>0</v>
      </c>
      <c r="AH286">
        <f>IFERROR(SMALL(AG5:AG343,ROW()-ROW($AH$5)+1),"")</f>
        <v>0</v>
      </c>
      <c r="AJ286">
        <f>IFERROR(SUM(AH5:AH286),"")</f>
        <v>0</v>
      </c>
      <c r="AL286">
        <v>282</v>
      </c>
      <c r="AM286" cm="1">
        <f t="array" ref="AM286">_xlfn.SWITCH(Charts!$B$3,"average", AVERAGE(INDIRECT(ADDRESS(281+3,AM$2+1,,,"Instances") &amp; ":" &amp; ADDRESS(281+3,AM$2+1))),"median", MEDIAN(INDIRECT(ADDRESS(281+3,AM$2+1,,,"Instances") &amp; ":" &amp; ADDRESS(281+3,AM$2+1))),"min", MIN(INDIRECT(ADDRESS(281+3,AM$2+1,,,"Instances") &amp; ":" &amp; ADDRESS(281+3,AM$2+1))),"max", MAX(INDIRECT(ADDRESS(281+3,AM$2+1,,,"Instances") &amp; ":" &amp; ADDRESS(281+3,AM$2+1))),"diff", MAX(INDIRECT(ADDRESS(281+3,AM$2+1,,,"Instances") &amp; ":" &amp; ADDRESS(281+3,AM$2+1)))-MIN(INDIRECT(ADDRESS(281+3,AM$2+1,,,"Instances") &amp; ":" &amp; ADDRESS(281+3,AM$2+1))))</f>
        <v>0</v>
      </c>
      <c r="AN286">
        <f>IFERROR(SMALL(AM5:AM343,ROW()-ROW($AN$5)+1),"")</f>
        <v>0</v>
      </c>
      <c r="AP286">
        <f>IFERROR(SUM(AN5:AN286),"")</f>
        <v>0</v>
      </c>
      <c r="AQ286" cm="1">
        <f t="array" ref="AQ286">_xlfn.SWITCH(Charts!$B$3,"average", AVERAGE(INDIRECT(ADDRESS(281+3,AQ$2+1,,,"Instances") &amp; ":" &amp; ADDRESS(281+3,AQ$2+1))),"median", MEDIAN(INDIRECT(ADDRESS(281+3,AQ$2+1,,,"Instances") &amp; ":" &amp; ADDRESS(281+3,AQ$2+1))),"min", MIN(INDIRECT(ADDRESS(281+3,AQ$2+1,,,"Instances") &amp; ":" &amp; ADDRESS(281+3,AQ$2+1))),"max", MAX(INDIRECT(ADDRESS(281+3,AQ$2+1,,,"Instances") &amp; ":" &amp; ADDRESS(281+3,AQ$2+1))),"diff", MAX(INDIRECT(ADDRESS(281+3,AQ$2+1,,,"Instances") &amp; ":" &amp; ADDRESS(281+3,AQ$2+1)))-MIN(INDIRECT(ADDRESS(281+3,AQ$2+1,,,"Instances") &amp; ":" &amp; ADDRESS(281+3,AQ$2+1))))</f>
        <v>0</v>
      </c>
      <c r="AR286">
        <f>IFERROR(SMALL(AQ5:AQ343,ROW()-ROW($AR$5)+1),"")</f>
        <v>0</v>
      </c>
      <c r="AT286">
        <f>IFERROR(SUM(AR5:AR286),"")</f>
        <v>0</v>
      </c>
      <c r="AU286" cm="1">
        <f t="array" ref="AU286">_xlfn.SWITCH(Charts!$B$3,"average", AVERAGE(INDIRECT(ADDRESS(281+3,AU$2+1,,,"Instances") &amp; ":" &amp; ADDRESS(281+3,AU$2+1))),"median", MEDIAN(INDIRECT(ADDRESS(281+3,AU$2+1,,,"Instances") &amp; ":" &amp; ADDRESS(281+3,AU$2+1))),"min", MIN(INDIRECT(ADDRESS(281+3,AU$2+1,,,"Instances") &amp; ":" &amp; ADDRESS(281+3,AU$2+1))),"max", MAX(INDIRECT(ADDRESS(281+3,AU$2+1,,,"Instances") &amp; ":" &amp; ADDRESS(281+3,AU$2+1))),"diff", MAX(INDIRECT(ADDRESS(281+3,AU$2+1,,,"Instances") &amp; ":" &amp; ADDRESS(281+3,AU$2+1)))-MIN(INDIRECT(ADDRESS(281+3,AU$2+1,,,"Instances") &amp; ":" &amp; ADDRESS(281+3,AU$2+1))))</f>
        <v>0</v>
      </c>
      <c r="AV286">
        <f>IFERROR(SMALL(AU5:AU343,ROW()-ROW($AV$5)+1),"")</f>
        <v>0</v>
      </c>
      <c r="AX286">
        <f>IFERROR(SUM(AV5:AV286),"")</f>
        <v>0</v>
      </c>
      <c r="AY286" cm="1">
        <f t="array" ref="AY286">_xlfn.SWITCH(Charts!$B$3,"average", AVERAGE(INDIRECT(ADDRESS(281+3,AY$2+1,,,"Instances") &amp; ":" &amp; ADDRESS(281+3,AY$2+1))),"median", MEDIAN(INDIRECT(ADDRESS(281+3,AY$2+1,,,"Instances") &amp; ":" &amp; ADDRESS(281+3,AY$2+1))),"min", MIN(INDIRECT(ADDRESS(281+3,AY$2+1,,,"Instances") &amp; ":" &amp; ADDRESS(281+3,AY$2+1))),"max", MAX(INDIRECT(ADDRESS(281+3,AY$2+1,,,"Instances") &amp; ":" &amp; ADDRESS(281+3,AY$2+1))),"diff", MAX(INDIRECT(ADDRESS(281+3,AY$2+1,,,"Instances") &amp; ":" &amp; ADDRESS(281+3,AY$2+1)))-MIN(INDIRECT(ADDRESS(281+3,AY$2+1,,,"Instances") &amp; ":" &amp; ADDRESS(281+3,AY$2+1))))</f>
        <v>0</v>
      </c>
      <c r="AZ286">
        <f>IFERROR(SMALL(AY5:AY343,ROW()-ROW($AZ$5)+1),"")</f>
        <v>0</v>
      </c>
      <c r="BB286">
        <f>IFERROR(SUM(AZ5:AZ286),"")</f>
        <v>0</v>
      </c>
      <c r="BC286" cm="1">
        <f t="array" ref="BC286">_xlfn.SWITCH(Charts!$B$3,"average", AVERAGE(INDIRECT(ADDRESS(281+3,BC$2+1,,,"Instances") &amp; ":" &amp; ADDRESS(281+3,BC$2+1))),"median", MEDIAN(INDIRECT(ADDRESS(281+3,BC$2+1,,,"Instances") &amp; ":" &amp; ADDRESS(281+3,BC$2+1))),"min", MIN(INDIRECT(ADDRESS(281+3,BC$2+1,,,"Instances") &amp; ":" &amp; ADDRESS(281+3,BC$2+1))),"max", MAX(INDIRECT(ADDRESS(281+3,BC$2+1,,,"Instances") &amp; ":" &amp; ADDRESS(281+3,BC$2+1))),"diff", MAX(INDIRECT(ADDRESS(281+3,BC$2+1,,,"Instances") &amp; ":" &amp; ADDRESS(281+3,BC$2+1)))-MIN(INDIRECT(ADDRESS(281+3,BC$2+1,,,"Instances") &amp; ":" &amp; ADDRESS(281+3,BC$2+1))))</f>
        <v>0</v>
      </c>
      <c r="BD286">
        <f>IFERROR(SMALL(BC5:BC343,ROW()-ROW($BD$5)+1),"")</f>
        <v>0</v>
      </c>
      <c r="BF286">
        <f>IFERROR(SUM(BD5:BD286),"")</f>
        <v>0</v>
      </c>
      <c r="BG286" cm="1">
        <f t="array" ref="BG286">_xlfn.SWITCH(Charts!$B$3,"average", AVERAGE(INDIRECT(ADDRESS(281+3,BG$2+1,,,"Instances") &amp; ":" &amp; ADDRESS(281+3,BG$2+1))),"median", MEDIAN(INDIRECT(ADDRESS(281+3,BG$2+1,,,"Instances") &amp; ":" &amp; ADDRESS(281+3,BG$2+1))),"min", MIN(INDIRECT(ADDRESS(281+3,BG$2+1,,,"Instances") &amp; ":" &amp; ADDRESS(281+3,BG$2+1))),"max", MAX(INDIRECT(ADDRESS(281+3,BG$2+1,,,"Instances") &amp; ":" &amp; ADDRESS(281+3,BG$2+1))),"diff", MAX(INDIRECT(ADDRESS(281+3,BG$2+1,,,"Instances") &amp; ":" &amp; ADDRESS(281+3,BG$2+1)))-MIN(INDIRECT(ADDRESS(281+3,BG$2+1,,,"Instances") &amp; ":" &amp; ADDRESS(281+3,BG$2+1))))</f>
        <v>0</v>
      </c>
      <c r="BH286">
        <f>IFERROR(SMALL(BG5:BG343,ROW()-ROW($BH$5)+1),"")</f>
        <v>0</v>
      </c>
      <c r="BJ286">
        <f>IFERROR(SUM(BH5:BH286),"")</f>
        <v>0</v>
      </c>
      <c r="BK286" cm="1">
        <f t="array" ref="BK286">_xlfn.SWITCH(Charts!$B$3,"average", AVERAGE(INDIRECT(ADDRESS(281+3,BK$2+1,,,"Instances") &amp; ":" &amp; ADDRESS(281+3,BK$2+1))),"median", MEDIAN(INDIRECT(ADDRESS(281+3,BK$2+1,,,"Instances") &amp; ":" &amp; ADDRESS(281+3,BK$2+1))),"min", MIN(INDIRECT(ADDRESS(281+3,BK$2+1,,,"Instances") &amp; ":" &amp; ADDRESS(281+3,BK$2+1))),"max", MAX(INDIRECT(ADDRESS(281+3,BK$2+1,,,"Instances") &amp; ":" &amp; ADDRESS(281+3,BK$2+1))),"diff", MAX(INDIRECT(ADDRESS(281+3,BK$2+1,,,"Instances") &amp; ":" &amp; ADDRESS(281+3,BK$2+1)))-MIN(INDIRECT(ADDRESS(281+3,BK$2+1,,,"Instances") &amp; ":" &amp; ADDRESS(281+3,BK$2+1))))</f>
        <v>0</v>
      </c>
      <c r="BL286">
        <f>IFERROR(SMALL(BK5:BK343,ROW()-ROW($BL$5)+1),"")</f>
        <v>0</v>
      </c>
      <c r="BN286">
        <f>IFERROR(SUM(BL5:BL286),"")</f>
        <v>0</v>
      </c>
      <c r="BO286" cm="1">
        <f t="array" ref="BO286">_xlfn.SWITCH(Charts!$B$3,"average", AVERAGE(INDIRECT(ADDRESS(281+3,BO$2+1,,,"Instances") &amp; ":" &amp; ADDRESS(281+3,BO$2+1))),"median", MEDIAN(INDIRECT(ADDRESS(281+3,BO$2+1,,,"Instances") &amp; ":" &amp; ADDRESS(281+3,BO$2+1))),"min", MIN(INDIRECT(ADDRESS(281+3,BO$2+1,,,"Instances") &amp; ":" &amp; ADDRESS(281+3,BO$2+1))),"max", MAX(INDIRECT(ADDRESS(281+3,BO$2+1,,,"Instances") &amp; ":" &amp; ADDRESS(281+3,BO$2+1))),"diff", MAX(INDIRECT(ADDRESS(281+3,BO$2+1,,,"Instances") &amp; ":" &amp; ADDRESS(281+3,BO$2+1)))-MIN(INDIRECT(ADDRESS(281+3,BO$2+1,,,"Instances") &amp; ":" &amp; ADDRESS(281+3,BO$2+1))))</f>
        <v>0</v>
      </c>
      <c r="BP286">
        <f>IFERROR(SMALL(BO5:BO343,ROW()-ROW($BP$5)+1),"")</f>
        <v>0</v>
      </c>
      <c r="BR286">
        <f>IFERROR(SUM(BP5:BP286),"")</f>
        <v>0</v>
      </c>
      <c r="BU286">
        <f>IF(Charts!$B$3="none",E1988,IF(AM1988="",NA(),AM1988))</f>
        <v>0</v>
      </c>
      <c r="BV286">
        <f>IF(Charts!$B$3="none",F1988,IF(AN1988="",NA(),AN1988))</f>
        <v>0</v>
      </c>
      <c r="BW286">
        <f>IF(Charts!$B$3="none",G1988,IF(AO1988="",NA(),AO1988))</f>
        <v>0</v>
      </c>
      <c r="BX286">
        <f>IF(Charts!$B$3="none",H1988,IF(AP1988="",NA(),AP1988))</f>
        <v>0</v>
      </c>
      <c r="BY286">
        <f>IF(Charts!$B$3="none",I1988,IF(AQ1988="",NA(),AQ1988))</f>
        <v>0</v>
      </c>
      <c r="BZ286">
        <f>IF(Charts!$B$3="none",J1988,IF(AR1988="",NA(),AR1988))</f>
        <v>0</v>
      </c>
      <c r="CA286">
        <f>IF(Charts!$B$3="none",K1988,IF(AS1988="",NA(),AS1988))</f>
        <v>0</v>
      </c>
      <c r="CB286">
        <f>IF(Charts!$B$3="none",L1988,IF(AT1988="",NA(),AT1988))</f>
        <v>0</v>
      </c>
      <c r="CC286">
        <f>IF(Charts!$B$3="none",M1988,IF(AU1988="",NA(),AU1988))</f>
        <v>0</v>
      </c>
      <c r="CD286">
        <f>IF(Charts!$B$3="none",N1988,IF(AV1988="",NA(),AV1988))</f>
        <v>0</v>
      </c>
      <c r="CE286">
        <f>IF(Charts!$B$3="none",O1988,IF(AW1988="",NA(),AW1988))</f>
        <v>0</v>
      </c>
      <c r="CF286">
        <f>IF(Charts!$B$3="none",P1988,IF(AX1988="",NA(),AX1988))</f>
        <v>0</v>
      </c>
      <c r="CG286">
        <f>IF(Charts!$B$3="none",Q1988,IF(AY1988="",NA(),AY1988))</f>
        <v>0</v>
      </c>
      <c r="CH286">
        <f>IF(Charts!$B$3="none",R1988,IF(AZ1988="",NA(),AZ1988))</f>
        <v>0</v>
      </c>
      <c r="CI286">
        <f>IF(Charts!$B$3="none",S1988,IF(BA1988="",NA(),BA1988))</f>
        <v>0</v>
      </c>
      <c r="CJ286">
        <f>IF(Charts!$B$3="none",T1988,IF(BB1988="",NA(),BB1988))</f>
        <v>0</v>
      </c>
      <c r="CK286">
        <f>IF(Charts!$B$3="none",U1988,IF(BC1988="",NA(),BC1988))</f>
        <v>0</v>
      </c>
      <c r="CL286">
        <f>IF(Charts!$B$3="none",V1988,IF(BD1988="",NA(),BD1988))</f>
        <v>0</v>
      </c>
      <c r="CM286">
        <f>IF(Charts!$B$3="none",W1988,IF(BE1988="",NA(),BE1988))</f>
        <v>0</v>
      </c>
      <c r="CN286">
        <f>IF(Charts!$B$3="none",X1988,IF(BF1988="",NA(),BF1988))</f>
        <v>0</v>
      </c>
      <c r="CO286">
        <f>IF(Charts!$B$3="none",Y1988,IF(BG1988="",NA(),BG1988))</f>
        <v>0</v>
      </c>
      <c r="CP286">
        <f>IF(Charts!$B$3="none",Z1988,IF(BH1988="",NA(),BH1988))</f>
        <v>0</v>
      </c>
      <c r="CQ286">
        <f>IF(Charts!$B$3="none",AA1988,IF(BI1988="",NA(),BI1988))</f>
        <v>0</v>
      </c>
      <c r="CR286">
        <f>IF(Charts!$B$3="none",AB1988,IF(BJ1988="",NA(),BJ1988))</f>
        <v>0</v>
      </c>
      <c r="CS286">
        <f>IF(Charts!$B$3="none",AC1988,IF(BK1988="",NA(),BK1988))</f>
        <v>0</v>
      </c>
      <c r="CT286">
        <f>IF(Charts!$B$3="none",AD1988,IF(BL1988="",NA(),BL1988))</f>
        <v>0</v>
      </c>
      <c r="CU286">
        <f>IF(Charts!$B$3="none",AE1988,IF(BM1988="",NA(),BM1988))</f>
        <v>0</v>
      </c>
      <c r="CV286">
        <f>IF(Charts!$B$3="none",AF1988,IF(BN1988="",NA(),BN1988))</f>
        <v>0</v>
      </c>
      <c r="CW286">
        <f>IF(Charts!$B$3="none",AG1988,IF(BO1988="",NA(),BO1988))</f>
        <v>0</v>
      </c>
      <c r="CX286">
        <f>IF(Charts!$B$3="none",AH1988,IF(BP1988="",NA(),BP1988))</f>
        <v>0</v>
      </c>
      <c r="CY286">
        <f>IF(Charts!$B$3="none",AI1988,IF(BQ1988="",NA(),BQ1988))</f>
        <v>0</v>
      </c>
      <c r="CZ286">
        <f>IF(Charts!$B$3="none",AJ1988,IF(BR1988="",NA(),BR1988))</f>
        <v>0</v>
      </c>
    </row>
    <row r="287" spans="4:104">
      <c r="D287">
        <v>283</v>
      </c>
      <c r="E287">
        <f>IF(INDIRECT(ADDRESS($D287+2,E$2+1,,,"Instances"))="","",INDIRECT(ADDRESS($D287+2,E$2+1,,,"Instances")))</f>
        <v>0</v>
      </c>
      <c r="F287">
        <f>IFERROR(SMALL(E5:E343,ROW()-ROW($F$5)+1),"")</f>
        <v>0</v>
      </c>
      <c r="H287">
        <f>IFERROR(SUM(F5:F287),"")</f>
        <v>0</v>
      </c>
      <c r="I287">
        <f>IF(INDIRECT(ADDRESS($D287+2,I$2+1,,,"Instances"))="","",INDIRECT(ADDRESS($D287+2,I$2+1,,,"Instances")))</f>
        <v>0</v>
      </c>
      <c r="J287">
        <f>IFERROR(SMALL(I5:I343,ROW()-ROW($J$5)+1),"")</f>
        <v>0</v>
      </c>
      <c r="L287">
        <f>IFERROR(SUM(J5:J287),"")</f>
        <v>0</v>
      </c>
      <c r="M287">
        <f>IF(INDIRECT(ADDRESS($D287+2,M$2+1,,,"Instances"))="","",INDIRECT(ADDRESS($D287+2,M$2+1,,,"Instances")))</f>
        <v>0</v>
      </c>
      <c r="N287">
        <f>IFERROR(SMALL(M5:M343,ROW()-ROW($N$5)+1),"")</f>
        <v>0</v>
      </c>
      <c r="P287">
        <f>IFERROR(SUM(N5:N287),"")</f>
        <v>0</v>
      </c>
      <c r="Q287">
        <f>IF(INDIRECT(ADDRESS($D287+2,Q$2+1,,,"Instances"))="","",INDIRECT(ADDRESS($D287+2,Q$2+1,,,"Instances")))</f>
        <v>0</v>
      </c>
      <c r="R287">
        <f>IFERROR(SMALL(Q5:Q343,ROW()-ROW($R$5)+1),"")</f>
        <v>0</v>
      </c>
      <c r="T287">
        <f>IFERROR(SUM(R5:R287),"")</f>
        <v>0</v>
      </c>
      <c r="U287">
        <f>IF(INDIRECT(ADDRESS($D287+2,U$2+1,,,"Instances"))="","",INDIRECT(ADDRESS($D287+2,U$2+1,,,"Instances")))</f>
        <v>0</v>
      </c>
      <c r="V287">
        <f>IFERROR(SMALL(U5:U343,ROW()-ROW($V$5)+1),"")</f>
        <v>0</v>
      </c>
      <c r="X287">
        <f>IFERROR(SUM(V5:V287),"")</f>
        <v>0</v>
      </c>
      <c r="Y287">
        <f>IF(INDIRECT(ADDRESS($D287+2,Y$2+1,,,"Instances"))="","",INDIRECT(ADDRESS($D287+2,Y$2+1,,,"Instances")))</f>
        <v>0</v>
      </c>
      <c r="Z287">
        <f>IFERROR(SMALL(Y5:Y343,ROW()-ROW($Z$5)+1),"")</f>
        <v>0</v>
      </c>
      <c r="AB287">
        <f>IFERROR(SUM(Z5:Z287),"")</f>
        <v>0</v>
      </c>
      <c r="AC287">
        <f>IF(INDIRECT(ADDRESS($D287+2,AC$2+1,,,"Instances"))="","",INDIRECT(ADDRESS($D287+2,AC$2+1,,,"Instances")))</f>
        <v>0</v>
      </c>
      <c r="AD287">
        <f>IFERROR(SMALL(AC5:AC343,ROW()-ROW($AD$5)+1),"")</f>
        <v>0</v>
      </c>
      <c r="AF287">
        <f>IFERROR(SUM(AD5:AD287),"")</f>
        <v>0</v>
      </c>
      <c r="AG287">
        <f>IF(INDIRECT(ADDRESS($D287+2,AG$2+1,,,"Instances"))="","",INDIRECT(ADDRESS($D287+2,AG$2+1,,,"Instances")))</f>
        <v>0</v>
      </c>
      <c r="AH287">
        <f>IFERROR(SMALL(AG5:AG343,ROW()-ROW($AH$5)+1),"")</f>
        <v>0</v>
      </c>
      <c r="AJ287">
        <f>IFERROR(SUM(AH5:AH287),"")</f>
        <v>0</v>
      </c>
      <c r="AL287">
        <v>283</v>
      </c>
      <c r="AM287" cm="1">
        <f t="array" ref="AM287">_xlfn.SWITCH(Charts!$B$3,"average", AVERAGE(INDIRECT(ADDRESS(282+3,AM$2+1,,,"Instances") &amp; ":" &amp; ADDRESS(282+3,AM$2+1))),"median", MEDIAN(INDIRECT(ADDRESS(282+3,AM$2+1,,,"Instances") &amp; ":" &amp; ADDRESS(282+3,AM$2+1))),"min", MIN(INDIRECT(ADDRESS(282+3,AM$2+1,,,"Instances") &amp; ":" &amp; ADDRESS(282+3,AM$2+1))),"max", MAX(INDIRECT(ADDRESS(282+3,AM$2+1,,,"Instances") &amp; ":" &amp; ADDRESS(282+3,AM$2+1))),"diff", MAX(INDIRECT(ADDRESS(282+3,AM$2+1,,,"Instances") &amp; ":" &amp; ADDRESS(282+3,AM$2+1)))-MIN(INDIRECT(ADDRESS(282+3,AM$2+1,,,"Instances") &amp; ":" &amp; ADDRESS(282+3,AM$2+1))))</f>
        <v>0</v>
      </c>
      <c r="AN287">
        <f>IFERROR(SMALL(AM5:AM343,ROW()-ROW($AN$5)+1),"")</f>
        <v>0</v>
      </c>
      <c r="AP287">
        <f>IFERROR(SUM(AN5:AN287),"")</f>
        <v>0</v>
      </c>
      <c r="AQ287" cm="1">
        <f t="array" ref="AQ287">_xlfn.SWITCH(Charts!$B$3,"average", AVERAGE(INDIRECT(ADDRESS(282+3,AQ$2+1,,,"Instances") &amp; ":" &amp; ADDRESS(282+3,AQ$2+1))),"median", MEDIAN(INDIRECT(ADDRESS(282+3,AQ$2+1,,,"Instances") &amp; ":" &amp; ADDRESS(282+3,AQ$2+1))),"min", MIN(INDIRECT(ADDRESS(282+3,AQ$2+1,,,"Instances") &amp; ":" &amp; ADDRESS(282+3,AQ$2+1))),"max", MAX(INDIRECT(ADDRESS(282+3,AQ$2+1,,,"Instances") &amp; ":" &amp; ADDRESS(282+3,AQ$2+1))),"diff", MAX(INDIRECT(ADDRESS(282+3,AQ$2+1,,,"Instances") &amp; ":" &amp; ADDRESS(282+3,AQ$2+1)))-MIN(INDIRECT(ADDRESS(282+3,AQ$2+1,,,"Instances") &amp; ":" &amp; ADDRESS(282+3,AQ$2+1))))</f>
        <v>0</v>
      </c>
      <c r="AR287">
        <f>IFERROR(SMALL(AQ5:AQ343,ROW()-ROW($AR$5)+1),"")</f>
        <v>0</v>
      </c>
      <c r="AT287">
        <f>IFERROR(SUM(AR5:AR287),"")</f>
        <v>0</v>
      </c>
      <c r="AU287" cm="1">
        <f t="array" ref="AU287">_xlfn.SWITCH(Charts!$B$3,"average", AVERAGE(INDIRECT(ADDRESS(282+3,AU$2+1,,,"Instances") &amp; ":" &amp; ADDRESS(282+3,AU$2+1))),"median", MEDIAN(INDIRECT(ADDRESS(282+3,AU$2+1,,,"Instances") &amp; ":" &amp; ADDRESS(282+3,AU$2+1))),"min", MIN(INDIRECT(ADDRESS(282+3,AU$2+1,,,"Instances") &amp; ":" &amp; ADDRESS(282+3,AU$2+1))),"max", MAX(INDIRECT(ADDRESS(282+3,AU$2+1,,,"Instances") &amp; ":" &amp; ADDRESS(282+3,AU$2+1))),"diff", MAX(INDIRECT(ADDRESS(282+3,AU$2+1,,,"Instances") &amp; ":" &amp; ADDRESS(282+3,AU$2+1)))-MIN(INDIRECT(ADDRESS(282+3,AU$2+1,,,"Instances") &amp; ":" &amp; ADDRESS(282+3,AU$2+1))))</f>
        <v>0</v>
      </c>
      <c r="AV287">
        <f>IFERROR(SMALL(AU5:AU343,ROW()-ROW($AV$5)+1),"")</f>
        <v>0</v>
      </c>
      <c r="AX287">
        <f>IFERROR(SUM(AV5:AV287),"")</f>
        <v>0</v>
      </c>
      <c r="AY287" cm="1">
        <f t="array" ref="AY287">_xlfn.SWITCH(Charts!$B$3,"average", AVERAGE(INDIRECT(ADDRESS(282+3,AY$2+1,,,"Instances") &amp; ":" &amp; ADDRESS(282+3,AY$2+1))),"median", MEDIAN(INDIRECT(ADDRESS(282+3,AY$2+1,,,"Instances") &amp; ":" &amp; ADDRESS(282+3,AY$2+1))),"min", MIN(INDIRECT(ADDRESS(282+3,AY$2+1,,,"Instances") &amp; ":" &amp; ADDRESS(282+3,AY$2+1))),"max", MAX(INDIRECT(ADDRESS(282+3,AY$2+1,,,"Instances") &amp; ":" &amp; ADDRESS(282+3,AY$2+1))),"diff", MAX(INDIRECT(ADDRESS(282+3,AY$2+1,,,"Instances") &amp; ":" &amp; ADDRESS(282+3,AY$2+1)))-MIN(INDIRECT(ADDRESS(282+3,AY$2+1,,,"Instances") &amp; ":" &amp; ADDRESS(282+3,AY$2+1))))</f>
        <v>0</v>
      </c>
      <c r="AZ287">
        <f>IFERROR(SMALL(AY5:AY343,ROW()-ROW($AZ$5)+1),"")</f>
        <v>0</v>
      </c>
      <c r="BB287">
        <f>IFERROR(SUM(AZ5:AZ287),"")</f>
        <v>0</v>
      </c>
      <c r="BC287" cm="1">
        <f t="array" ref="BC287">_xlfn.SWITCH(Charts!$B$3,"average", AVERAGE(INDIRECT(ADDRESS(282+3,BC$2+1,,,"Instances") &amp; ":" &amp; ADDRESS(282+3,BC$2+1))),"median", MEDIAN(INDIRECT(ADDRESS(282+3,BC$2+1,,,"Instances") &amp; ":" &amp; ADDRESS(282+3,BC$2+1))),"min", MIN(INDIRECT(ADDRESS(282+3,BC$2+1,,,"Instances") &amp; ":" &amp; ADDRESS(282+3,BC$2+1))),"max", MAX(INDIRECT(ADDRESS(282+3,BC$2+1,,,"Instances") &amp; ":" &amp; ADDRESS(282+3,BC$2+1))),"diff", MAX(INDIRECT(ADDRESS(282+3,BC$2+1,,,"Instances") &amp; ":" &amp; ADDRESS(282+3,BC$2+1)))-MIN(INDIRECT(ADDRESS(282+3,BC$2+1,,,"Instances") &amp; ":" &amp; ADDRESS(282+3,BC$2+1))))</f>
        <v>0</v>
      </c>
      <c r="BD287">
        <f>IFERROR(SMALL(BC5:BC343,ROW()-ROW($BD$5)+1),"")</f>
        <v>0</v>
      </c>
      <c r="BF287">
        <f>IFERROR(SUM(BD5:BD287),"")</f>
        <v>0</v>
      </c>
      <c r="BG287" cm="1">
        <f t="array" ref="BG287">_xlfn.SWITCH(Charts!$B$3,"average", AVERAGE(INDIRECT(ADDRESS(282+3,BG$2+1,,,"Instances") &amp; ":" &amp; ADDRESS(282+3,BG$2+1))),"median", MEDIAN(INDIRECT(ADDRESS(282+3,BG$2+1,,,"Instances") &amp; ":" &amp; ADDRESS(282+3,BG$2+1))),"min", MIN(INDIRECT(ADDRESS(282+3,BG$2+1,,,"Instances") &amp; ":" &amp; ADDRESS(282+3,BG$2+1))),"max", MAX(INDIRECT(ADDRESS(282+3,BG$2+1,,,"Instances") &amp; ":" &amp; ADDRESS(282+3,BG$2+1))),"diff", MAX(INDIRECT(ADDRESS(282+3,BG$2+1,,,"Instances") &amp; ":" &amp; ADDRESS(282+3,BG$2+1)))-MIN(INDIRECT(ADDRESS(282+3,BG$2+1,,,"Instances") &amp; ":" &amp; ADDRESS(282+3,BG$2+1))))</f>
        <v>0</v>
      </c>
      <c r="BH287">
        <f>IFERROR(SMALL(BG5:BG343,ROW()-ROW($BH$5)+1),"")</f>
        <v>0</v>
      </c>
      <c r="BJ287">
        <f>IFERROR(SUM(BH5:BH287),"")</f>
        <v>0</v>
      </c>
      <c r="BK287" cm="1">
        <f t="array" ref="BK287">_xlfn.SWITCH(Charts!$B$3,"average", AVERAGE(INDIRECT(ADDRESS(282+3,BK$2+1,,,"Instances") &amp; ":" &amp; ADDRESS(282+3,BK$2+1))),"median", MEDIAN(INDIRECT(ADDRESS(282+3,BK$2+1,,,"Instances") &amp; ":" &amp; ADDRESS(282+3,BK$2+1))),"min", MIN(INDIRECT(ADDRESS(282+3,BK$2+1,,,"Instances") &amp; ":" &amp; ADDRESS(282+3,BK$2+1))),"max", MAX(INDIRECT(ADDRESS(282+3,BK$2+1,,,"Instances") &amp; ":" &amp; ADDRESS(282+3,BK$2+1))),"diff", MAX(INDIRECT(ADDRESS(282+3,BK$2+1,,,"Instances") &amp; ":" &amp; ADDRESS(282+3,BK$2+1)))-MIN(INDIRECT(ADDRESS(282+3,BK$2+1,,,"Instances") &amp; ":" &amp; ADDRESS(282+3,BK$2+1))))</f>
        <v>0</v>
      </c>
      <c r="BL287">
        <f>IFERROR(SMALL(BK5:BK343,ROW()-ROW($BL$5)+1),"")</f>
        <v>0</v>
      </c>
      <c r="BN287">
        <f>IFERROR(SUM(BL5:BL287),"")</f>
        <v>0</v>
      </c>
      <c r="BO287" cm="1">
        <f t="array" ref="BO287">_xlfn.SWITCH(Charts!$B$3,"average", AVERAGE(INDIRECT(ADDRESS(282+3,BO$2+1,,,"Instances") &amp; ":" &amp; ADDRESS(282+3,BO$2+1))),"median", MEDIAN(INDIRECT(ADDRESS(282+3,BO$2+1,,,"Instances") &amp; ":" &amp; ADDRESS(282+3,BO$2+1))),"min", MIN(INDIRECT(ADDRESS(282+3,BO$2+1,,,"Instances") &amp; ":" &amp; ADDRESS(282+3,BO$2+1))),"max", MAX(INDIRECT(ADDRESS(282+3,BO$2+1,,,"Instances") &amp; ":" &amp; ADDRESS(282+3,BO$2+1))),"diff", MAX(INDIRECT(ADDRESS(282+3,BO$2+1,,,"Instances") &amp; ":" &amp; ADDRESS(282+3,BO$2+1)))-MIN(INDIRECT(ADDRESS(282+3,BO$2+1,,,"Instances") &amp; ":" &amp; ADDRESS(282+3,BO$2+1))))</f>
        <v>0</v>
      </c>
      <c r="BP287">
        <f>IFERROR(SMALL(BO5:BO343,ROW()-ROW($BP$5)+1),"")</f>
        <v>0</v>
      </c>
      <c r="BR287">
        <f>IFERROR(SUM(BP5:BP287),"")</f>
        <v>0</v>
      </c>
      <c r="BU287">
        <f>IF(Charts!$B$3="none",E1989,IF(AM1989="",NA(),AM1989))</f>
        <v>0</v>
      </c>
      <c r="BV287">
        <f>IF(Charts!$B$3="none",F1989,IF(AN1989="",NA(),AN1989))</f>
        <v>0</v>
      </c>
      <c r="BW287">
        <f>IF(Charts!$B$3="none",G1989,IF(AO1989="",NA(),AO1989))</f>
        <v>0</v>
      </c>
      <c r="BX287">
        <f>IF(Charts!$B$3="none",H1989,IF(AP1989="",NA(),AP1989))</f>
        <v>0</v>
      </c>
      <c r="BY287">
        <f>IF(Charts!$B$3="none",I1989,IF(AQ1989="",NA(),AQ1989))</f>
        <v>0</v>
      </c>
      <c r="BZ287">
        <f>IF(Charts!$B$3="none",J1989,IF(AR1989="",NA(),AR1989))</f>
        <v>0</v>
      </c>
      <c r="CA287">
        <f>IF(Charts!$B$3="none",K1989,IF(AS1989="",NA(),AS1989))</f>
        <v>0</v>
      </c>
      <c r="CB287">
        <f>IF(Charts!$B$3="none",L1989,IF(AT1989="",NA(),AT1989))</f>
        <v>0</v>
      </c>
      <c r="CC287">
        <f>IF(Charts!$B$3="none",M1989,IF(AU1989="",NA(),AU1989))</f>
        <v>0</v>
      </c>
      <c r="CD287">
        <f>IF(Charts!$B$3="none",N1989,IF(AV1989="",NA(),AV1989))</f>
        <v>0</v>
      </c>
      <c r="CE287">
        <f>IF(Charts!$B$3="none",O1989,IF(AW1989="",NA(),AW1989))</f>
        <v>0</v>
      </c>
      <c r="CF287">
        <f>IF(Charts!$B$3="none",P1989,IF(AX1989="",NA(),AX1989))</f>
        <v>0</v>
      </c>
      <c r="CG287">
        <f>IF(Charts!$B$3="none",Q1989,IF(AY1989="",NA(),AY1989))</f>
        <v>0</v>
      </c>
      <c r="CH287">
        <f>IF(Charts!$B$3="none",R1989,IF(AZ1989="",NA(),AZ1989))</f>
        <v>0</v>
      </c>
      <c r="CI287">
        <f>IF(Charts!$B$3="none",S1989,IF(BA1989="",NA(),BA1989))</f>
        <v>0</v>
      </c>
      <c r="CJ287">
        <f>IF(Charts!$B$3="none",T1989,IF(BB1989="",NA(),BB1989))</f>
        <v>0</v>
      </c>
      <c r="CK287">
        <f>IF(Charts!$B$3="none",U1989,IF(BC1989="",NA(),BC1989))</f>
        <v>0</v>
      </c>
      <c r="CL287">
        <f>IF(Charts!$B$3="none",V1989,IF(BD1989="",NA(),BD1989))</f>
        <v>0</v>
      </c>
      <c r="CM287">
        <f>IF(Charts!$B$3="none",W1989,IF(BE1989="",NA(),BE1989))</f>
        <v>0</v>
      </c>
      <c r="CN287">
        <f>IF(Charts!$B$3="none",X1989,IF(BF1989="",NA(),BF1989))</f>
        <v>0</v>
      </c>
      <c r="CO287">
        <f>IF(Charts!$B$3="none",Y1989,IF(BG1989="",NA(),BG1989))</f>
        <v>0</v>
      </c>
      <c r="CP287">
        <f>IF(Charts!$B$3="none",Z1989,IF(BH1989="",NA(),BH1989))</f>
        <v>0</v>
      </c>
      <c r="CQ287">
        <f>IF(Charts!$B$3="none",AA1989,IF(BI1989="",NA(),BI1989))</f>
        <v>0</v>
      </c>
      <c r="CR287">
        <f>IF(Charts!$B$3="none",AB1989,IF(BJ1989="",NA(),BJ1989))</f>
        <v>0</v>
      </c>
      <c r="CS287">
        <f>IF(Charts!$B$3="none",AC1989,IF(BK1989="",NA(),BK1989))</f>
        <v>0</v>
      </c>
      <c r="CT287">
        <f>IF(Charts!$B$3="none",AD1989,IF(BL1989="",NA(),BL1989))</f>
        <v>0</v>
      </c>
      <c r="CU287">
        <f>IF(Charts!$B$3="none",AE1989,IF(BM1989="",NA(),BM1989))</f>
        <v>0</v>
      </c>
      <c r="CV287">
        <f>IF(Charts!$B$3="none",AF1989,IF(BN1989="",NA(),BN1989))</f>
        <v>0</v>
      </c>
      <c r="CW287">
        <f>IF(Charts!$B$3="none",AG1989,IF(BO1989="",NA(),BO1989))</f>
        <v>0</v>
      </c>
      <c r="CX287">
        <f>IF(Charts!$B$3="none",AH1989,IF(BP1989="",NA(),BP1989))</f>
        <v>0</v>
      </c>
      <c r="CY287">
        <f>IF(Charts!$B$3="none",AI1989,IF(BQ1989="",NA(),BQ1989))</f>
        <v>0</v>
      </c>
      <c r="CZ287">
        <f>IF(Charts!$B$3="none",AJ1989,IF(BR1989="",NA(),BR1989))</f>
        <v>0</v>
      </c>
    </row>
    <row r="288" spans="4:104">
      <c r="D288">
        <v>284</v>
      </c>
      <c r="E288">
        <f>IF(INDIRECT(ADDRESS($D288+2,E$2+1,,,"Instances"))="","",INDIRECT(ADDRESS($D288+2,E$2+1,,,"Instances")))</f>
        <v>0</v>
      </c>
      <c r="F288">
        <f>IFERROR(SMALL(E5:E343,ROW()-ROW($F$5)+1),"")</f>
        <v>0</v>
      </c>
      <c r="H288">
        <f>IFERROR(SUM(F5:F288),"")</f>
        <v>0</v>
      </c>
      <c r="I288">
        <f>IF(INDIRECT(ADDRESS($D288+2,I$2+1,,,"Instances"))="","",INDIRECT(ADDRESS($D288+2,I$2+1,,,"Instances")))</f>
        <v>0</v>
      </c>
      <c r="J288">
        <f>IFERROR(SMALL(I5:I343,ROW()-ROW($J$5)+1),"")</f>
        <v>0</v>
      </c>
      <c r="L288">
        <f>IFERROR(SUM(J5:J288),"")</f>
        <v>0</v>
      </c>
      <c r="M288">
        <f>IF(INDIRECT(ADDRESS($D288+2,M$2+1,,,"Instances"))="","",INDIRECT(ADDRESS($D288+2,M$2+1,,,"Instances")))</f>
        <v>0</v>
      </c>
      <c r="N288">
        <f>IFERROR(SMALL(M5:M343,ROW()-ROW($N$5)+1),"")</f>
        <v>0</v>
      </c>
      <c r="P288">
        <f>IFERROR(SUM(N5:N288),"")</f>
        <v>0</v>
      </c>
      <c r="Q288">
        <f>IF(INDIRECT(ADDRESS($D288+2,Q$2+1,,,"Instances"))="","",INDIRECT(ADDRESS($D288+2,Q$2+1,,,"Instances")))</f>
        <v>0</v>
      </c>
      <c r="R288">
        <f>IFERROR(SMALL(Q5:Q343,ROW()-ROW($R$5)+1),"")</f>
        <v>0</v>
      </c>
      <c r="T288">
        <f>IFERROR(SUM(R5:R288),"")</f>
        <v>0</v>
      </c>
      <c r="U288">
        <f>IF(INDIRECT(ADDRESS($D288+2,U$2+1,,,"Instances"))="","",INDIRECT(ADDRESS($D288+2,U$2+1,,,"Instances")))</f>
        <v>0</v>
      </c>
      <c r="V288">
        <f>IFERROR(SMALL(U5:U343,ROW()-ROW($V$5)+1),"")</f>
        <v>0</v>
      </c>
      <c r="X288">
        <f>IFERROR(SUM(V5:V288),"")</f>
        <v>0</v>
      </c>
      <c r="Y288">
        <f>IF(INDIRECT(ADDRESS($D288+2,Y$2+1,,,"Instances"))="","",INDIRECT(ADDRESS($D288+2,Y$2+1,,,"Instances")))</f>
        <v>0</v>
      </c>
      <c r="Z288">
        <f>IFERROR(SMALL(Y5:Y343,ROW()-ROW($Z$5)+1),"")</f>
        <v>0</v>
      </c>
      <c r="AB288">
        <f>IFERROR(SUM(Z5:Z288),"")</f>
        <v>0</v>
      </c>
      <c r="AC288">
        <f>IF(INDIRECT(ADDRESS($D288+2,AC$2+1,,,"Instances"))="","",INDIRECT(ADDRESS($D288+2,AC$2+1,,,"Instances")))</f>
        <v>0</v>
      </c>
      <c r="AD288">
        <f>IFERROR(SMALL(AC5:AC343,ROW()-ROW($AD$5)+1),"")</f>
        <v>0</v>
      </c>
      <c r="AF288">
        <f>IFERROR(SUM(AD5:AD288),"")</f>
        <v>0</v>
      </c>
      <c r="AG288">
        <f>IF(INDIRECT(ADDRESS($D288+2,AG$2+1,,,"Instances"))="","",INDIRECT(ADDRESS($D288+2,AG$2+1,,,"Instances")))</f>
        <v>0</v>
      </c>
      <c r="AH288">
        <f>IFERROR(SMALL(AG5:AG343,ROW()-ROW($AH$5)+1),"")</f>
        <v>0</v>
      </c>
      <c r="AJ288">
        <f>IFERROR(SUM(AH5:AH288),"")</f>
        <v>0</v>
      </c>
      <c r="AL288">
        <v>284</v>
      </c>
      <c r="AM288" cm="1">
        <f t="array" ref="AM288">_xlfn.SWITCH(Charts!$B$3,"average", AVERAGE(INDIRECT(ADDRESS(283+3,AM$2+1,,,"Instances") &amp; ":" &amp; ADDRESS(283+3,AM$2+1))),"median", MEDIAN(INDIRECT(ADDRESS(283+3,AM$2+1,,,"Instances") &amp; ":" &amp; ADDRESS(283+3,AM$2+1))),"min", MIN(INDIRECT(ADDRESS(283+3,AM$2+1,,,"Instances") &amp; ":" &amp; ADDRESS(283+3,AM$2+1))),"max", MAX(INDIRECT(ADDRESS(283+3,AM$2+1,,,"Instances") &amp; ":" &amp; ADDRESS(283+3,AM$2+1))),"diff", MAX(INDIRECT(ADDRESS(283+3,AM$2+1,,,"Instances") &amp; ":" &amp; ADDRESS(283+3,AM$2+1)))-MIN(INDIRECT(ADDRESS(283+3,AM$2+1,,,"Instances") &amp; ":" &amp; ADDRESS(283+3,AM$2+1))))</f>
        <v>0</v>
      </c>
      <c r="AN288">
        <f>IFERROR(SMALL(AM5:AM343,ROW()-ROW($AN$5)+1),"")</f>
        <v>0</v>
      </c>
      <c r="AP288">
        <f>IFERROR(SUM(AN5:AN288),"")</f>
        <v>0</v>
      </c>
      <c r="AQ288" cm="1">
        <f t="array" ref="AQ288">_xlfn.SWITCH(Charts!$B$3,"average", AVERAGE(INDIRECT(ADDRESS(283+3,AQ$2+1,,,"Instances") &amp; ":" &amp; ADDRESS(283+3,AQ$2+1))),"median", MEDIAN(INDIRECT(ADDRESS(283+3,AQ$2+1,,,"Instances") &amp; ":" &amp; ADDRESS(283+3,AQ$2+1))),"min", MIN(INDIRECT(ADDRESS(283+3,AQ$2+1,,,"Instances") &amp; ":" &amp; ADDRESS(283+3,AQ$2+1))),"max", MAX(INDIRECT(ADDRESS(283+3,AQ$2+1,,,"Instances") &amp; ":" &amp; ADDRESS(283+3,AQ$2+1))),"diff", MAX(INDIRECT(ADDRESS(283+3,AQ$2+1,,,"Instances") &amp; ":" &amp; ADDRESS(283+3,AQ$2+1)))-MIN(INDIRECT(ADDRESS(283+3,AQ$2+1,,,"Instances") &amp; ":" &amp; ADDRESS(283+3,AQ$2+1))))</f>
        <v>0</v>
      </c>
      <c r="AR288">
        <f>IFERROR(SMALL(AQ5:AQ343,ROW()-ROW($AR$5)+1),"")</f>
        <v>0</v>
      </c>
      <c r="AT288">
        <f>IFERROR(SUM(AR5:AR288),"")</f>
        <v>0</v>
      </c>
      <c r="AU288" cm="1">
        <f t="array" ref="AU288">_xlfn.SWITCH(Charts!$B$3,"average", AVERAGE(INDIRECT(ADDRESS(283+3,AU$2+1,,,"Instances") &amp; ":" &amp; ADDRESS(283+3,AU$2+1))),"median", MEDIAN(INDIRECT(ADDRESS(283+3,AU$2+1,,,"Instances") &amp; ":" &amp; ADDRESS(283+3,AU$2+1))),"min", MIN(INDIRECT(ADDRESS(283+3,AU$2+1,,,"Instances") &amp; ":" &amp; ADDRESS(283+3,AU$2+1))),"max", MAX(INDIRECT(ADDRESS(283+3,AU$2+1,,,"Instances") &amp; ":" &amp; ADDRESS(283+3,AU$2+1))),"diff", MAX(INDIRECT(ADDRESS(283+3,AU$2+1,,,"Instances") &amp; ":" &amp; ADDRESS(283+3,AU$2+1)))-MIN(INDIRECT(ADDRESS(283+3,AU$2+1,,,"Instances") &amp; ":" &amp; ADDRESS(283+3,AU$2+1))))</f>
        <v>0</v>
      </c>
      <c r="AV288">
        <f>IFERROR(SMALL(AU5:AU343,ROW()-ROW($AV$5)+1),"")</f>
        <v>0</v>
      </c>
      <c r="AX288">
        <f>IFERROR(SUM(AV5:AV288),"")</f>
        <v>0</v>
      </c>
      <c r="AY288" cm="1">
        <f t="array" ref="AY288">_xlfn.SWITCH(Charts!$B$3,"average", AVERAGE(INDIRECT(ADDRESS(283+3,AY$2+1,,,"Instances") &amp; ":" &amp; ADDRESS(283+3,AY$2+1))),"median", MEDIAN(INDIRECT(ADDRESS(283+3,AY$2+1,,,"Instances") &amp; ":" &amp; ADDRESS(283+3,AY$2+1))),"min", MIN(INDIRECT(ADDRESS(283+3,AY$2+1,,,"Instances") &amp; ":" &amp; ADDRESS(283+3,AY$2+1))),"max", MAX(INDIRECT(ADDRESS(283+3,AY$2+1,,,"Instances") &amp; ":" &amp; ADDRESS(283+3,AY$2+1))),"diff", MAX(INDIRECT(ADDRESS(283+3,AY$2+1,,,"Instances") &amp; ":" &amp; ADDRESS(283+3,AY$2+1)))-MIN(INDIRECT(ADDRESS(283+3,AY$2+1,,,"Instances") &amp; ":" &amp; ADDRESS(283+3,AY$2+1))))</f>
        <v>0</v>
      </c>
      <c r="AZ288">
        <f>IFERROR(SMALL(AY5:AY343,ROW()-ROW($AZ$5)+1),"")</f>
        <v>0</v>
      </c>
      <c r="BB288">
        <f>IFERROR(SUM(AZ5:AZ288),"")</f>
        <v>0</v>
      </c>
      <c r="BC288" cm="1">
        <f t="array" ref="BC288">_xlfn.SWITCH(Charts!$B$3,"average", AVERAGE(INDIRECT(ADDRESS(283+3,BC$2+1,,,"Instances") &amp; ":" &amp; ADDRESS(283+3,BC$2+1))),"median", MEDIAN(INDIRECT(ADDRESS(283+3,BC$2+1,,,"Instances") &amp; ":" &amp; ADDRESS(283+3,BC$2+1))),"min", MIN(INDIRECT(ADDRESS(283+3,BC$2+1,,,"Instances") &amp; ":" &amp; ADDRESS(283+3,BC$2+1))),"max", MAX(INDIRECT(ADDRESS(283+3,BC$2+1,,,"Instances") &amp; ":" &amp; ADDRESS(283+3,BC$2+1))),"diff", MAX(INDIRECT(ADDRESS(283+3,BC$2+1,,,"Instances") &amp; ":" &amp; ADDRESS(283+3,BC$2+1)))-MIN(INDIRECT(ADDRESS(283+3,BC$2+1,,,"Instances") &amp; ":" &amp; ADDRESS(283+3,BC$2+1))))</f>
        <v>0</v>
      </c>
      <c r="BD288">
        <f>IFERROR(SMALL(BC5:BC343,ROW()-ROW($BD$5)+1),"")</f>
        <v>0</v>
      </c>
      <c r="BF288">
        <f>IFERROR(SUM(BD5:BD288),"")</f>
        <v>0</v>
      </c>
      <c r="BG288" cm="1">
        <f t="array" ref="BG288">_xlfn.SWITCH(Charts!$B$3,"average", AVERAGE(INDIRECT(ADDRESS(283+3,BG$2+1,,,"Instances") &amp; ":" &amp; ADDRESS(283+3,BG$2+1))),"median", MEDIAN(INDIRECT(ADDRESS(283+3,BG$2+1,,,"Instances") &amp; ":" &amp; ADDRESS(283+3,BG$2+1))),"min", MIN(INDIRECT(ADDRESS(283+3,BG$2+1,,,"Instances") &amp; ":" &amp; ADDRESS(283+3,BG$2+1))),"max", MAX(INDIRECT(ADDRESS(283+3,BG$2+1,,,"Instances") &amp; ":" &amp; ADDRESS(283+3,BG$2+1))),"diff", MAX(INDIRECT(ADDRESS(283+3,BG$2+1,,,"Instances") &amp; ":" &amp; ADDRESS(283+3,BG$2+1)))-MIN(INDIRECT(ADDRESS(283+3,BG$2+1,,,"Instances") &amp; ":" &amp; ADDRESS(283+3,BG$2+1))))</f>
        <v>0</v>
      </c>
      <c r="BH288">
        <f>IFERROR(SMALL(BG5:BG343,ROW()-ROW($BH$5)+1),"")</f>
        <v>0</v>
      </c>
      <c r="BJ288">
        <f>IFERROR(SUM(BH5:BH288),"")</f>
        <v>0</v>
      </c>
      <c r="BK288" cm="1">
        <f t="array" ref="BK288">_xlfn.SWITCH(Charts!$B$3,"average", AVERAGE(INDIRECT(ADDRESS(283+3,BK$2+1,,,"Instances") &amp; ":" &amp; ADDRESS(283+3,BK$2+1))),"median", MEDIAN(INDIRECT(ADDRESS(283+3,BK$2+1,,,"Instances") &amp; ":" &amp; ADDRESS(283+3,BK$2+1))),"min", MIN(INDIRECT(ADDRESS(283+3,BK$2+1,,,"Instances") &amp; ":" &amp; ADDRESS(283+3,BK$2+1))),"max", MAX(INDIRECT(ADDRESS(283+3,BK$2+1,,,"Instances") &amp; ":" &amp; ADDRESS(283+3,BK$2+1))),"diff", MAX(INDIRECT(ADDRESS(283+3,BK$2+1,,,"Instances") &amp; ":" &amp; ADDRESS(283+3,BK$2+1)))-MIN(INDIRECT(ADDRESS(283+3,BK$2+1,,,"Instances") &amp; ":" &amp; ADDRESS(283+3,BK$2+1))))</f>
        <v>0</v>
      </c>
      <c r="BL288">
        <f>IFERROR(SMALL(BK5:BK343,ROW()-ROW($BL$5)+1),"")</f>
        <v>0</v>
      </c>
      <c r="BN288">
        <f>IFERROR(SUM(BL5:BL288),"")</f>
        <v>0</v>
      </c>
      <c r="BO288" cm="1">
        <f t="array" ref="BO288">_xlfn.SWITCH(Charts!$B$3,"average", AVERAGE(INDIRECT(ADDRESS(283+3,BO$2+1,,,"Instances") &amp; ":" &amp; ADDRESS(283+3,BO$2+1))),"median", MEDIAN(INDIRECT(ADDRESS(283+3,BO$2+1,,,"Instances") &amp; ":" &amp; ADDRESS(283+3,BO$2+1))),"min", MIN(INDIRECT(ADDRESS(283+3,BO$2+1,,,"Instances") &amp; ":" &amp; ADDRESS(283+3,BO$2+1))),"max", MAX(INDIRECT(ADDRESS(283+3,BO$2+1,,,"Instances") &amp; ":" &amp; ADDRESS(283+3,BO$2+1))),"diff", MAX(INDIRECT(ADDRESS(283+3,BO$2+1,,,"Instances") &amp; ":" &amp; ADDRESS(283+3,BO$2+1)))-MIN(INDIRECT(ADDRESS(283+3,BO$2+1,,,"Instances") &amp; ":" &amp; ADDRESS(283+3,BO$2+1))))</f>
        <v>0</v>
      </c>
      <c r="BP288">
        <f>IFERROR(SMALL(BO5:BO343,ROW()-ROW($BP$5)+1),"")</f>
        <v>0</v>
      </c>
      <c r="BR288">
        <f>IFERROR(SUM(BP5:BP288),"")</f>
        <v>0</v>
      </c>
      <c r="BU288">
        <f>IF(Charts!$B$3="none",E1990,IF(AM1990="",NA(),AM1990))</f>
        <v>0</v>
      </c>
      <c r="BV288">
        <f>IF(Charts!$B$3="none",F1990,IF(AN1990="",NA(),AN1990))</f>
        <v>0</v>
      </c>
      <c r="BW288">
        <f>IF(Charts!$B$3="none",G1990,IF(AO1990="",NA(),AO1990))</f>
        <v>0</v>
      </c>
      <c r="BX288">
        <f>IF(Charts!$B$3="none",H1990,IF(AP1990="",NA(),AP1990))</f>
        <v>0</v>
      </c>
      <c r="BY288">
        <f>IF(Charts!$B$3="none",I1990,IF(AQ1990="",NA(),AQ1990))</f>
        <v>0</v>
      </c>
      <c r="BZ288">
        <f>IF(Charts!$B$3="none",J1990,IF(AR1990="",NA(),AR1990))</f>
        <v>0</v>
      </c>
      <c r="CA288">
        <f>IF(Charts!$B$3="none",K1990,IF(AS1990="",NA(),AS1990))</f>
        <v>0</v>
      </c>
      <c r="CB288">
        <f>IF(Charts!$B$3="none",L1990,IF(AT1990="",NA(),AT1990))</f>
        <v>0</v>
      </c>
      <c r="CC288">
        <f>IF(Charts!$B$3="none",M1990,IF(AU1990="",NA(),AU1990))</f>
        <v>0</v>
      </c>
      <c r="CD288">
        <f>IF(Charts!$B$3="none",N1990,IF(AV1990="",NA(),AV1990))</f>
        <v>0</v>
      </c>
      <c r="CE288">
        <f>IF(Charts!$B$3="none",O1990,IF(AW1990="",NA(),AW1990))</f>
        <v>0</v>
      </c>
      <c r="CF288">
        <f>IF(Charts!$B$3="none",P1990,IF(AX1990="",NA(),AX1990))</f>
        <v>0</v>
      </c>
      <c r="CG288">
        <f>IF(Charts!$B$3="none",Q1990,IF(AY1990="",NA(),AY1990))</f>
        <v>0</v>
      </c>
      <c r="CH288">
        <f>IF(Charts!$B$3="none",R1990,IF(AZ1990="",NA(),AZ1990))</f>
        <v>0</v>
      </c>
      <c r="CI288">
        <f>IF(Charts!$B$3="none",S1990,IF(BA1990="",NA(),BA1990))</f>
        <v>0</v>
      </c>
      <c r="CJ288">
        <f>IF(Charts!$B$3="none",T1990,IF(BB1990="",NA(),BB1990))</f>
        <v>0</v>
      </c>
      <c r="CK288">
        <f>IF(Charts!$B$3="none",U1990,IF(BC1990="",NA(),BC1990))</f>
        <v>0</v>
      </c>
      <c r="CL288">
        <f>IF(Charts!$B$3="none",V1990,IF(BD1990="",NA(),BD1990))</f>
        <v>0</v>
      </c>
      <c r="CM288">
        <f>IF(Charts!$B$3="none",W1990,IF(BE1990="",NA(),BE1990))</f>
        <v>0</v>
      </c>
      <c r="CN288">
        <f>IF(Charts!$B$3="none",X1990,IF(BF1990="",NA(),BF1990))</f>
        <v>0</v>
      </c>
      <c r="CO288">
        <f>IF(Charts!$B$3="none",Y1990,IF(BG1990="",NA(),BG1990))</f>
        <v>0</v>
      </c>
      <c r="CP288">
        <f>IF(Charts!$B$3="none",Z1990,IF(BH1990="",NA(),BH1990))</f>
        <v>0</v>
      </c>
      <c r="CQ288">
        <f>IF(Charts!$B$3="none",AA1990,IF(BI1990="",NA(),BI1990))</f>
        <v>0</v>
      </c>
      <c r="CR288">
        <f>IF(Charts!$B$3="none",AB1990,IF(BJ1990="",NA(),BJ1990))</f>
        <v>0</v>
      </c>
      <c r="CS288">
        <f>IF(Charts!$B$3="none",AC1990,IF(BK1990="",NA(),BK1990))</f>
        <v>0</v>
      </c>
      <c r="CT288">
        <f>IF(Charts!$B$3="none",AD1990,IF(BL1990="",NA(),BL1990))</f>
        <v>0</v>
      </c>
      <c r="CU288">
        <f>IF(Charts!$B$3="none",AE1990,IF(BM1990="",NA(),BM1990))</f>
        <v>0</v>
      </c>
      <c r="CV288">
        <f>IF(Charts!$B$3="none",AF1990,IF(BN1990="",NA(),BN1990))</f>
        <v>0</v>
      </c>
      <c r="CW288">
        <f>IF(Charts!$B$3="none",AG1990,IF(BO1990="",NA(),BO1990))</f>
        <v>0</v>
      </c>
      <c r="CX288">
        <f>IF(Charts!$B$3="none",AH1990,IF(BP1990="",NA(),BP1990))</f>
        <v>0</v>
      </c>
      <c r="CY288">
        <f>IF(Charts!$B$3="none",AI1990,IF(BQ1990="",NA(),BQ1990))</f>
        <v>0</v>
      </c>
      <c r="CZ288">
        <f>IF(Charts!$B$3="none",AJ1990,IF(BR1990="",NA(),BR1990))</f>
        <v>0</v>
      </c>
    </row>
    <row r="289" spans="4:104">
      <c r="D289">
        <v>285</v>
      </c>
      <c r="E289">
        <f>IF(INDIRECT(ADDRESS($D289+2,E$2+1,,,"Instances"))="","",INDIRECT(ADDRESS($D289+2,E$2+1,,,"Instances")))</f>
        <v>0</v>
      </c>
      <c r="F289">
        <f>IFERROR(SMALL(E5:E343,ROW()-ROW($F$5)+1),"")</f>
        <v>0</v>
      </c>
      <c r="H289">
        <f>IFERROR(SUM(F5:F289),"")</f>
        <v>0</v>
      </c>
      <c r="I289">
        <f>IF(INDIRECT(ADDRESS($D289+2,I$2+1,,,"Instances"))="","",INDIRECT(ADDRESS($D289+2,I$2+1,,,"Instances")))</f>
        <v>0</v>
      </c>
      <c r="J289">
        <f>IFERROR(SMALL(I5:I343,ROW()-ROW($J$5)+1),"")</f>
        <v>0</v>
      </c>
      <c r="L289">
        <f>IFERROR(SUM(J5:J289),"")</f>
        <v>0</v>
      </c>
      <c r="M289">
        <f>IF(INDIRECT(ADDRESS($D289+2,M$2+1,,,"Instances"))="","",INDIRECT(ADDRESS($D289+2,M$2+1,,,"Instances")))</f>
        <v>0</v>
      </c>
      <c r="N289">
        <f>IFERROR(SMALL(M5:M343,ROW()-ROW($N$5)+1),"")</f>
        <v>0</v>
      </c>
      <c r="P289">
        <f>IFERROR(SUM(N5:N289),"")</f>
        <v>0</v>
      </c>
      <c r="Q289">
        <f>IF(INDIRECT(ADDRESS($D289+2,Q$2+1,,,"Instances"))="","",INDIRECT(ADDRESS($D289+2,Q$2+1,,,"Instances")))</f>
        <v>0</v>
      </c>
      <c r="R289">
        <f>IFERROR(SMALL(Q5:Q343,ROW()-ROW($R$5)+1),"")</f>
        <v>0</v>
      </c>
      <c r="T289">
        <f>IFERROR(SUM(R5:R289),"")</f>
        <v>0</v>
      </c>
      <c r="U289">
        <f>IF(INDIRECT(ADDRESS($D289+2,U$2+1,,,"Instances"))="","",INDIRECT(ADDRESS($D289+2,U$2+1,,,"Instances")))</f>
        <v>0</v>
      </c>
      <c r="V289">
        <f>IFERROR(SMALL(U5:U343,ROW()-ROW($V$5)+1),"")</f>
        <v>0</v>
      </c>
      <c r="X289">
        <f>IFERROR(SUM(V5:V289),"")</f>
        <v>0</v>
      </c>
      <c r="Y289">
        <f>IF(INDIRECT(ADDRESS($D289+2,Y$2+1,,,"Instances"))="","",INDIRECT(ADDRESS($D289+2,Y$2+1,,,"Instances")))</f>
        <v>0</v>
      </c>
      <c r="Z289">
        <f>IFERROR(SMALL(Y5:Y343,ROW()-ROW($Z$5)+1),"")</f>
        <v>0</v>
      </c>
      <c r="AB289">
        <f>IFERROR(SUM(Z5:Z289),"")</f>
        <v>0</v>
      </c>
      <c r="AC289">
        <f>IF(INDIRECT(ADDRESS($D289+2,AC$2+1,,,"Instances"))="","",INDIRECT(ADDRESS($D289+2,AC$2+1,,,"Instances")))</f>
        <v>0</v>
      </c>
      <c r="AD289">
        <f>IFERROR(SMALL(AC5:AC343,ROW()-ROW($AD$5)+1),"")</f>
        <v>0</v>
      </c>
      <c r="AF289">
        <f>IFERROR(SUM(AD5:AD289),"")</f>
        <v>0</v>
      </c>
      <c r="AG289">
        <f>IF(INDIRECT(ADDRESS($D289+2,AG$2+1,,,"Instances"))="","",INDIRECT(ADDRESS($D289+2,AG$2+1,,,"Instances")))</f>
        <v>0</v>
      </c>
      <c r="AH289">
        <f>IFERROR(SMALL(AG5:AG343,ROW()-ROW($AH$5)+1),"")</f>
        <v>0</v>
      </c>
      <c r="AJ289">
        <f>IFERROR(SUM(AH5:AH289),"")</f>
        <v>0</v>
      </c>
      <c r="AL289">
        <v>285</v>
      </c>
      <c r="AM289" cm="1">
        <f t="array" ref="AM289">_xlfn.SWITCH(Charts!$B$3,"average", AVERAGE(INDIRECT(ADDRESS(284+3,AM$2+1,,,"Instances") &amp; ":" &amp; ADDRESS(284+3,AM$2+1))),"median", MEDIAN(INDIRECT(ADDRESS(284+3,AM$2+1,,,"Instances") &amp; ":" &amp; ADDRESS(284+3,AM$2+1))),"min", MIN(INDIRECT(ADDRESS(284+3,AM$2+1,,,"Instances") &amp; ":" &amp; ADDRESS(284+3,AM$2+1))),"max", MAX(INDIRECT(ADDRESS(284+3,AM$2+1,,,"Instances") &amp; ":" &amp; ADDRESS(284+3,AM$2+1))),"diff", MAX(INDIRECT(ADDRESS(284+3,AM$2+1,,,"Instances") &amp; ":" &amp; ADDRESS(284+3,AM$2+1)))-MIN(INDIRECT(ADDRESS(284+3,AM$2+1,,,"Instances") &amp; ":" &amp; ADDRESS(284+3,AM$2+1))))</f>
        <v>0</v>
      </c>
      <c r="AN289">
        <f>IFERROR(SMALL(AM5:AM343,ROW()-ROW($AN$5)+1),"")</f>
        <v>0</v>
      </c>
      <c r="AP289">
        <f>IFERROR(SUM(AN5:AN289),"")</f>
        <v>0</v>
      </c>
      <c r="AQ289" cm="1">
        <f t="array" ref="AQ289">_xlfn.SWITCH(Charts!$B$3,"average", AVERAGE(INDIRECT(ADDRESS(284+3,AQ$2+1,,,"Instances") &amp; ":" &amp; ADDRESS(284+3,AQ$2+1))),"median", MEDIAN(INDIRECT(ADDRESS(284+3,AQ$2+1,,,"Instances") &amp; ":" &amp; ADDRESS(284+3,AQ$2+1))),"min", MIN(INDIRECT(ADDRESS(284+3,AQ$2+1,,,"Instances") &amp; ":" &amp; ADDRESS(284+3,AQ$2+1))),"max", MAX(INDIRECT(ADDRESS(284+3,AQ$2+1,,,"Instances") &amp; ":" &amp; ADDRESS(284+3,AQ$2+1))),"diff", MAX(INDIRECT(ADDRESS(284+3,AQ$2+1,,,"Instances") &amp; ":" &amp; ADDRESS(284+3,AQ$2+1)))-MIN(INDIRECT(ADDRESS(284+3,AQ$2+1,,,"Instances") &amp; ":" &amp; ADDRESS(284+3,AQ$2+1))))</f>
        <v>0</v>
      </c>
      <c r="AR289">
        <f>IFERROR(SMALL(AQ5:AQ343,ROW()-ROW($AR$5)+1),"")</f>
        <v>0</v>
      </c>
      <c r="AT289">
        <f>IFERROR(SUM(AR5:AR289),"")</f>
        <v>0</v>
      </c>
      <c r="AU289" cm="1">
        <f t="array" ref="AU289">_xlfn.SWITCH(Charts!$B$3,"average", AVERAGE(INDIRECT(ADDRESS(284+3,AU$2+1,,,"Instances") &amp; ":" &amp; ADDRESS(284+3,AU$2+1))),"median", MEDIAN(INDIRECT(ADDRESS(284+3,AU$2+1,,,"Instances") &amp; ":" &amp; ADDRESS(284+3,AU$2+1))),"min", MIN(INDIRECT(ADDRESS(284+3,AU$2+1,,,"Instances") &amp; ":" &amp; ADDRESS(284+3,AU$2+1))),"max", MAX(INDIRECT(ADDRESS(284+3,AU$2+1,,,"Instances") &amp; ":" &amp; ADDRESS(284+3,AU$2+1))),"diff", MAX(INDIRECT(ADDRESS(284+3,AU$2+1,,,"Instances") &amp; ":" &amp; ADDRESS(284+3,AU$2+1)))-MIN(INDIRECT(ADDRESS(284+3,AU$2+1,,,"Instances") &amp; ":" &amp; ADDRESS(284+3,AU$2+1))))</f>
        <v>0</v>
      </c>
      <c r="AV289">
        <f>IFERROR(SMALL(AU5:AU343,ROW()-ROW($AV$5)+1),"")</f>
        <v>0</v>
      </c>
      <c r="AX289">
        <f>IFERROR(SUM(AV5:AV289),"")</f>
        <v>0</v>
      </c>
      <c r="AY289" cm="1">
        <f t="array" ref="AY289">_xlfn.SWITCH(Charts!$B$3,"average", AVERAGE(INDIRECT(ADDRESS(284+3,AY$2+1,,,"Instances") &amp; ":" &amp; ADDRESS(284+3,AY$2+1))),"median", MEDIAN(INDIRECT(ADDRESS(284+3,AY$2+1,,,"Instances") &amp; ":" &amp; ADDRESS(284+3,AY$2+1))),"min", MIN(INDIRECT(ADDRESS(284+3,AY$2+1,,,"Instances") &amp; ":" &amp; ADDRESS(284+3,AY$2+1))),"max", MAX(INDIRECT(ADDRESS(284+3,AY$2+1,,,"Instances") &amp; ":" &amp; ADDRESS(284+3,AY$2+1))),"diff", MAX(INDIRECT(ADDRESS(284+3,AY$2+1,,,"Instances") &amp; ":" &amp; ADDRESS(284+3,AY$2+1)))-MIN(INDIRECT(ADDRESS(284+3,AY$2+1,,,"Instances") &amp; ":" &amp; ADDRESS(284+3,AY$2+1))))</f>
        <v>0</v>
      </c>
      <c r="AZ289">
        <f>IFERROR(SMALL(AY5:AY343,ROW()-ROW($AZ$5)+1),"")</f>
        <v>0</v>
      </c>
      <c r="BB289">
        <f>IFERROR(SUM(AZ5:AZ289),"")</f>
        <v>0</v>
      </c>
      <c r="BC289" cm="1">
        <f t="array" ref="BC289">_xlfn.SWITCH(Charts!$B$3,"average", AVERAGE(INDIRECT(ADDRESS(284+3,BC$2+1,,,"Instances") &amp; ":" &amp; ADDRESS(284+3,BC$2+1))),"median", MEDIAN(INDIRECT(ADDRESS(284+3,BC$2+1,,,"Instances") &amp; ":" &amp; ADDRESS(284+3,BC$2+1))),"min", MIN(INDIRECT(ADDRESS(284+3,BC$2+1,,,"Instances") &amp; ":" &amp; ADDRESS(284+3,BC$2+1))),"max", MAX(INDIRECT(ADDRESS(284+3,BC$2+1,,,"Instances") &amp; ":" &amp; ADDRESS(284+3,BC$2+1))),"diff", MAX(INDIRECT(ADDRESS(284+3,BC$2+1,,,"Instances") &amp; ":" &amp; ADDRESS(284+3,BC$2+1)))-MIN(INDIRECT(ADDRESS(284+3,BC$2+1,,,"Instances") &amp; ":" &amp; ADDRESS(284+3,BC$2+1))))</f>
        <v>0</v>
      </c>
      <c r="BD289">
        <f>IFERROR(SMALL(BC5:BC343,ROW()-ROW($BD$5)+1),"")</f>
        <v>0</v>
      </c>
      <c r="BF289">
        <f>IFERROR(SUM(BD5:BD289),"")</f>
        <v>0</v>
      </c>
      <c r="BG289" cm="1">
        <f t="array" ref="BG289">_xlfn.SWITCH(Charts!$B$3,"average", AVERAGE(INDIRECT(ADDRESS(284+3,BG$2+1,,,"Instances") &amp; ":" &amp; ADDRESS(284+3,BG$2+1))),"median", MEDIAN(INDIRECT(ADDRESS(284+3,BG$2+1,,,"Instances") &amp; ":" &amp; ADDRESS(284+3,BG$2+1))),"min", MIN(INDIRECT(ADDRESS(284+3,BG$2+1,,,"Instances") &amp; ":" &amp; ADDRESS(284+3,BG$2+1))),"max", MAX(INDIRECT(ADDRESS(284+3,BG$2+1,,,"Instances") &amp; ":" &amp; ADDRESS(284+3,BG$2+1))),"diff", MAX(INDIRECT(ADDRESS(284+3,BG$2+1,,,"Instances") &amp; ":" &amp; ADDRESS(284+3,BG$2+1)))-MIN(INDIRECT(ADDRESS(284+3,BG$2+1,,,"Instances") &amp; ":" &amp; ADDRESS(284+3,BG$2+1))))</f>
        <v>0</v>
      </c>
      <c r="BH289">
        <f>IFERROR(SMALL(BG5:BG343,ROW()-ROW($BH$5)+1),"")</f>
        <v>0</v>
      </c>
      <c r="BJ289">
        <f>IFERROR(SUM(BH5:BH289),"")</f>
        <v>0</v>
      </c>
      <c r="BK289" cm="1">
        <f t="array" ref="BK289">_xlfn.SWITCH(Charts!$B$3,"average", AVERAGE(INDIRECT(ADDRESS(284+3,BK$2+1,,,"Instances") &amp; ":" &amp; ADDRESS(284+3,BK$2+1))),"median", MEDIAN(INDIRECT(ADDRESS(284+3,BK$2+1,,,"Instances") &amp; ":" &amp; ADDRESS(284+3,BK$2+1))),"min", MIN(INDIRECT(ADDRESS(284+3,BK$2+1,,,"Instances") &amp; ":" &amp; ADDRESS(284+3,BK$2+1))),"max", MAX(INDIRECT(ADDRESS(284+3,BK$2+1,,,"Instances") &amp; ":" &amp; ADDRESS(284+3,BK$2+1))),"diff", MAX(INDIRECT(ADDRESS(284+3,BK$2+1,,,"Instances") &amp; ":" &amp; ADDRESS(284+3,BK$2+1)))-MIN(INDIRECT(ADDRESS(284+3,BK$2+1,,,"Instances") &amp; ":" &amp; ADDRESS(284+3,BK$2+1))))</f>
        <v>0</v>
      </c>
      <c r="BL289">
        <f>IFERROR(SMALL(BK5:BK343,ROW()-ROW($BL$5)+1),"")</f>
        <v>0</v>
      </c>
      <c r="BN289">
        <f>IFERROR(SUM(BL5:BL289),"")</f>
        <v>0</v>
      </c>
      <c r="BO289" cm="1">
        <f t="array" ref="BO289">_xlfn.SWITCH(Charts!$B$3,"average", AVERAGE(INDIRECT(ADDRESS(284+3,BO$2+1,,,"Instances") &amp; ":" &amp; ADDRESS(284+3,BO$2+1))),"median", MEDIAN(INDIRECT(ADDRESS(284+3,BO$2+1,,,"Instances") &amp; ":" &amp; ADDRESS(284+3,BO$2+1))),"min", MIN(INDIRECT(ADDRESS(284+3,BO$2+1,,,"Instances") &amp; ":" &amp; ADDRESS(284+3,BO$2+1))),"max", MAX(INDIRECT(ADDRESS(284+3,BO$2+1,,,"Instances") &amp; ":" &amp; ADDRESS(284+3,BO$2+1))),"diff", MAX(INDIRECT(ADDRESS(284+3,BO$2+1,,,"Instances") &amp; ":" &amp; ADDRESS(284+3,BO$2+1)))-MIN(INDIRECT(ADDRESS(284+3,BO$2+1,,,"Instances") &amp; ":" &amp; ADDRESS(284+3,BO$2+1))))</f>
        <v>0</v>
      </c>
      <c r="BP289">
        <f>IFERROR(SMALL(BO5:BO343,ROW()-ROW($BP$5)+1),"")</f>
        <v>0</v>
      </c>
      <c r="BR289">
        <f>IFERROR(SUM(BP5:BP289),"")</f>
        <v>0</v>
      </c>
      <c r="BU289">
        <f>IF(Charts!$B$3="none",E1991,IF(AM1991="",NA(),AM1991))</f>
        <v>0</v>
      </c>
      <c r="BV289">
        <f>IF(Charts!$B$3="none",F1991,IF(AN1991="",NA(),AN1991))</f>
        <v>0</v>
      </c>
      <c r="BW289">
        <f>IF(Charts!$B$3="none",G1991,IF(AO1991="",NA(),AO1991))</f>
        <v>0</v>
      </c>
      <c r="BX289">
        <f>IF(Charts!$B$3="none",H1991,IF(AP1991="",NA(),AP1991))</f>
        <v>0</v>
      </c>
      <c r="BY289">
        <f>IF(Charts!$B$3="none",I1991,IF(AQ1991="",NA(),AQ1991))</f>
        <v>0</v>
      </c>
      <c r="BZ289">
        <f>IF(Charts!$B$3="none",J1991,IF(AR1991="",NA(),AR1991))</f>
        <v>0</v>
      </c>
      <c r="CA289">
        <f>IF(Charts!$B$3="none",K1991,IF(AS1991="",NA(),AS1991))</f>
        <v>0</v>
      </c>
      <c r="CB289">
        <f>IF(Charts!$B$3="none",L1991,IF(AT1991="",NA(),AT1991))</f>
        <v>0</v>
      </c>
      <c r="CC289">
        <f>IF(Charts!$B$3="none",M1991,IF(AU1991="",NA(),AU1991))</f>
        <v>0</v>
      </c>
      <c r="CD289">
        <f>IF(Charts!$B$3="none",N1991,IF(AV1991="",NA(),AV1991))</f>
        <v>0</v>
      </c>
      <c r="CE289">
        <f>IF(Charts!$B$3="none",O1991,IF(AW1991="",NA(),AW1991))</f>
        <v>0</v>
      </c>
      <c r="CF289">
        <f>IF(Charts!$B$3="none",P1991,IF(AX1991="",NA(),AX1991))</f>
        <v>0</v>
      </c>
      <c r="CG289">
        <f>IF(Charts!$B$3="none",Q1991,IF(AY1991="",NA(),AY1991))</f>
        <v>0</v>
      </c>
      <c r="CH289">
        <f>IF(Charts!$B$3="none",R1991,IF(AZ1991="",NA(),AZ1991))</f>
        <v>0</v>
      </c>
      <c r="CI289">
        <f>IF(Charts!$B$3="none",S1991,IF(BA1991="",NA(),BA1991))</f>
        <v>0</v>
      </c>
      <c r="CJ289">
        <f>IF(Charts!$B$3="none",T1991,IF(BB1991="",NA(),BB1991))</f>
        <v>0</v>
      </c>
      <c r="CK289">
        <f>IF(Charts!$B$3="none",U1991,IF(BC1991="",NA(),BC1991))</f>
        <v>0</v>
      </c>
      <c r="CL289">
        <f>IF(Charts!$B$3="none",V1991,IF(BD1991="",NA(),BD1991))</f>
        <v>0</v>
      </c>
      <c r="CM289">
        <f>IF(Charts!$B$3="none",W1991,IF(BE1991="",NA(),BE1991))</f>
        <v>0</v>
      </c>
      <c r="CN289">
        <f>IF(Charts!$B$3="none",X1991,IF(BF1991="",NA(),BF1991))</f>
        <v>0</v>
      </c>
      <c r="CO289">
        <f>IF(Charts!$B$3="none",Y1991,IF(BG1991="",NA(),BG1991))</f>
        <v>0</v>
      </c>
      <c r="CP289">
        <f>IF(Charts!$B$3="none",Z1991,IF(BH1991="",NA(),BH1991))</f>
        <v>0</v>
      </c>
      <c r="CQ289">
        <f>IF(Charts!$B$3="none",AA1991,IF(BI1991="",NA(),BI1991))</f>
        <v>0</v>
      </c>
      <c r="CR289">
        <f>IF(Charts!$B$3="none",AB1991,IF(BJ1991="",NA(),BJ1991))</f>
        <v>0</v>
      </c>
      <c r="CS289">
        <f>IF(Charts!$B$3="none",AC1991,IF(BK1991="",NA(),BK1991))</f>
        <v>0</v>
      </c>
      <c r="CT289">
        <f>IF(Charts!$B$3="none",AD1991,IF(BL1991="",NA(),BL1991))</f>
        <v>0</v>
      </c>
      <c r="CU289">
        <f>IF(Charts!$B$3="none",AE1991,IF(BM1991="",NA(),BM1991))</f>
        <v>0</v>
      </c>
      <c r="CV289">
        <f>IF(Charts!$B$3="none",AF1991,IF(BN1991="",NA(),BN1991))</f>
        <v>0</v>
      </c>
      <c r="CW289">
        <f>IF(Charts!$B$3="none",AG1991,IF(BO1991="",NA(),BO1991))</f>
        <v>0</v>
      </c>
      <c r="CX289">
        <f>IF(Charts!$B$3="none",AH1991,IF(BP1991="",NA(),BP1991))</f>
        <v>0</v>
      </c>
      <c r="CY289">
        <f>IF(Charts!$B$3="none",AI1991,IF(BQ1991="",NA(),BQ1991))</f>
        <v>0</v>
      </c>
      <c r="CZ289">
        <f>IF(Charts!$B$3="none",AJ1991,IF(BR1991="",NA(),BR1991))</f>
        <v>0</v>
      </c>
    </row>
    <row r="290" spans="4:104">
      <c r="D290">
        <v>286</v>
      </c>
      <c r="E290">
        <f>IF(INDIRECT(ADDRESS($D290+2,E$2+1,,,"Instances"))="","",INDIRECT(ADDRESS($D290+2,E$2+1,,,"Instances")))</f>
        <v>0</v>
      </c>
      <c r="F290">
        <f>IFERROR(SMALL(E5:E343,ROW()-ROW($F$5)+1),"")</f>
        <v>0</v>
      </c>
      <c r="H290">
        <f>IFERROR(SUM(F5:F290),"")</f>
        <v>0</v>
      </c>
      <c r="I290">
        <f>IF(INDIRECT(ADDRESS($D290+2,I$2+1,,,"Instances"))="","",INDIRECT(ADDRESS($D290+2,I$2+1,,,"Instances")))</f>
        <v>0</v>
      </c>
      <c r="J290">
        <f>IFERROR(SMALL(I5:I343,ROW()-ROW($J$5)+1),"")</f>
        <v>0</v>
      </c>
      <c r="L290">
        <f>IFERROR(SUM(J5:J290),"")</f>
        <v>0</v>
      </c>
      <c r="M290">
        <f>IF(INDIRECT(ADDRESS($D290+2,M$2+1,,,"Instances"))="","",INDIRECT(ADDRESS($D290+2,M$2+1,,,"Instances")))</f>
        <v>0</v>
      </c>
      <c r="N290">
        <f>IFERROR(SMALL(M5:M343,ROW()-ROW($N$5)+1),"")</f>
        <v>0</v>
      </c>
      <c r="P290">
        <f>IFERROR(SUM(N5:N290),"")</f>
        <v>0</v>
      </c>
      <c r="Q290">
        <f>IF(INDIRECT(ADDRESS($D290+2,Q$2+1,,,"Instances"))="","",INDIRECT(ADDRESS($D290+2,Q$2+1,,,"Instances")))</f>
        <v>0</v>
      </c>
      <c r="R290">
        <f>IFERROR(SMALL(Q5:Q343,ROW()-ROW($R$5)+1),"")</f>
        <v>0</v>
      </c>
      <c r="T290">
        <f>IFERROR(SUM(R5:R290),"")</f>
        <v>0</v>
      </c>
      <c r="U290">
        <f>IF(INDIRECT(ADDRESS($D290+2,U$2+1,,,"Instances"))="","",INDIRECT(ADDRESS($D290+2,U$2+1,,,"Instances")))</f>
        <v>0</v>
      </c>
      <c r="V290">
        <f>IFERROR(SMALL(U5:U343,ROW()-ROW($V$5)+1),"")</f>
        <v>0</v>
      </c>
      <c r="X290">
        <f>IFERROR(SUM(V5:V290),"")</f>
        <v>0</v>
      </c>
      <c r="Y290">
        <f>IF(INDIRECT(ADDRESS($D290+2,Y$2+1,,,"Instances"))="","",INDIRECT(ADDRESS($D290+2,Y$2+1,,,"Instances")))</f>
        <v>0</v>
      </c>
      <c r="Z290">
        <f>IFERROR(SMALL(Y5:Y343,ROW()-ROW($Z$5)+1),"")</f>
        <v>0</v>
      </c>
      <c r="AB290">
        <f>IFERROR(SUM(Z5:Z290),"")</f>
        <v>0</v>
      </c>
      <c r="AC290">
        <f>IF(INDIRECT(ADDRESS($D290+2,AC$2+1,,,"Instances"))="","",INDIRECT(ADDRESS($D290+2,AC$2+1,,,"Instances")))</f>
        <v>0</v>
      </c>
      <c r="AD290">
        <f>IFERROR(SMALL(AC5:AC343,ROW()-ROW($AD$5)+1),"")</f>
        <v>0</v>
      </c>
      <c r="AF290">
        <f>IFERROR(SUM(AD5:AD290),"")</f>
        <v>0</v>
      </c>
      <c r="AG290">
        <f>IF(INDIRECT(ADDRESS($D290+2,AG$2+1,,,"Instances"))="","",INDIRECT(ADDRESS($D290+2,AG$2+1,,,"Instances")))</f>
        <v>0</v>
      </c>
      <c r="AH290">
        <f>IFERROR(SMALL(AG5:AG343,ROW()-ROW($AH$5)+1),"")</f>
        <v>0</v>
      </c>
      <c r="AJ290">
        <f>IFERROR(SUM(AH5:AH290),"")</f>
        <v>0</v>
      </c>
      <c r="AL290">
        <v>286</v>
      </c>
      <c r="AM290" cm="1">
        <f t="array" ref="AM290">_xlfn.SWITCH(Charts!$B$3,"average", AVERAGE(INDIRECT(ADDRESS(285+3,AM$2+1,,,"Instances") &amp; ":" &amp; ADDRESS(285+3,AM$2+1))),"median", MEDIAN(INDIRECT(ADDRESS(285+3,AM$2+1,,,"Instances") &amp; ":" &amp; ADDRESS(285+3,AM$2+1))),"min", MIN(INDIRECT(ADDRESS(285+3,AM$2+1,,,"Instances") &amp; ":" &amp; ADDRESS(285+3,AM$2+1))),"max", MAX(INDIRECT(ADDRESS(285+3,AM$2+1,,,"Instances") &amp; ":" &amp; ADDRESS(285+3,AM$2+1))),"diff", MAX(INDIRECT(ADDRESS(285+3,AM$2+1,,,"Instances") &amp; ":" &amp; ADDRESS(285+3,AM$2+1)))-MIN(INDIRECT(ADDRESS(285+3,AM$2+1,,,"Instances") &amp; ":" &amp; ADDRESS(285+3,AM$2+1))))</f>
        <v>0</v>
      </c>
      <c r="AN290">
        <f>IFERROR(SMALL(AM5:AM343,ROW()-ROW($AN$5)+1),"")</f>
        <v>0</v>
      </c>
      <c r="AP290">
        <f>IFERROR(SUM(AN5:AN290),"")</f>
        <v>0</v>
      </c>
      <c r="AQ290" cm="1">
        <f t="array" ref="AQ290">_xlfn.SWITCH(Charts!$B$3,"average", AVERAGE(INDIRECT(ADDRESS(285+3,AQ$2+1,,,"Instances") &amp; ":" &amp; ADDRESS(285+3,AQ$2+1))),"median", MEDIAN(INDIRECT(ADDRESS(285+3,AQ$2+1,,,"Instances") &amp; ":" &amp; ADDRESS(285+3,AQ$2+1))),"min", MIN(INDIRECT(ADDRESS(285+3,AQ$2+1,,,"Instances") &amp; ":" &amp; ADDRESS(285+3,AQ$2+1))),"max", MAX(INDIRECT(ADDRESS(285+3,AQ$2+1,,,"Instances") &amp; ":" &amp; ADDRESS(285+3,AQ$2+1))),"diff", MAX(INDIRECT(ADDRESS(285+3,AQ$2+1,,,"Instances") &amp; ":" &amp; ADDRESS(285+3,AQ$2+1)))-MIN(INDIRECT(ADDRESS(285+3,AQ$2+1,,,"Instances") &amp; ":" &amp; ADDRESS(285+3,AQ$2+1))))</f>
        <v>0</v>
      </c>
      <c r="AR290">
        <f>IFERROR(SMALL(AQ5:AQ343,ROW()-ROW($AR$5)+1),"")</f>
        <v>0</v>
      </c>
      <c r="AT290">
        <f>IFERROR(SUM(AR5:AR290),"")</f>
        <v>0</v>
      </c>
      <c r="AU290" cm="1">
        <f t="array" ref="AU290">_xlfn.SWITCH(Charts!$B$3,"average", AVERAGE(INDIRECT(ADDRESS(285+3,AU$2+1,,,"Instances") &amp; ":" &amp; ADDRESS(285+3,AU$2+1))),"median", MEDIAN(INDIRECT(ADDRESS(285+3,AU$2+1,,,"Instances") &amp; ":" &amp; ADDRESS(285+3,AU$2+1))),"min", MIN(INDIRECT(ADDRESS(285+3,AU$2+1,,,"Instances") &amp; ":" &amp; ADDRESS(285+3,AU$2+1))),"max", MAX(INDIRECT(ADDRESS(285+3,AU$2+1,,,"Instances") &amp; ":" &amp; ADDRESS(285+3,AU$2+1))),"diff", MAX(INDIRECT(ADDRESS(285+3,AU$2+1,,,"Instances") &amp; ":" &amp; ADDRESS(285+3,AU$2+1)))-MIN(INDIRECT(ADDRESS(285+3,AU$2+1,,,"Instances") &amp; ":" &amp; ADDRESS(285+3,AU$2+1))))</f>
        <v>0</v>
      </c>
      <c r="AV290">
        <f>IFERROR(SMALL(AU5:AU343,ROW()-ROW($AV$5)+1),"")</f>
        <v>0</v>
      </c>
      <c r="AX290">
        <f>IFERROR(SUM(AV5:AV290),"")</f>
        <v>0</v>
      </c>
      <c r="AY290" cm="1">
        <f t="array" ref="AY290">_xlfn.SWITCH(Charts!$B$3,"average", AVERAGE(INDIRECT(ADDRESS(285+3,AY$2+1,,,"Instances") &amp; ":" &amp; ADDRESS(285+3,AY$2+1))),"median", MEDIAN(INDIRECT(ADDRESS(285+3,AY$2+1,,,"Instances") &amp; ":" &amp; ADDRESS(285+3,AY$2+1))),"min", MIN(INDIRECT(ADDRESS(285+3,AY$2+1,,,"Instances") &amp; ":" &amp; ADDRESS(285+3,AY$2+1))),"max", MAX(INDIRECT(ADDRESS(285+3,AY$2+1,,,"Instances") &amp; ":" &amp; ADDRESS(285+3,AY$2+1))),"diff", MAX(INDIRECT(ADDRESS(285+3,AY$2+1,,,"Instances") &amp; ":" &amp; ADDRESS(285+3,AY$2+1)))-MIN(INDIRECT(ADDRESS(285+3,AY$2+1,,,"Instances") &amp; ":" &amp; ADDRESS(285+3,AY$2+1))))</f>
        <v>0</v>
      </c>
      <c r="AZ290">
        <f>IFERROR(SMALL(AY5:AY343,ROW()-ROW($AZ$5)+1),"")</f>
        <v>0</v>
      </c>
      <c r="BB290">
        <f>IFERROR(SUM(AZ5:AZ290),"")</f>
        <v>0</v>
      </c>
      <c r="BC290" cm="1">
        <f t="array" ref="BC290">_xlfn.SWITCH(Charts!$B$3,"average", AVERAGE(INDIRECT(ADDRESS(285+3,BC$2+1,,,"Instances") &amp; ":" &amp; ADDRESS(285+3,BC$2+1))),"median", MEDIAN(INDIRECT(ADDRESS(285+3,BC$2+1,,,"Instances") &amp; ":" &amp; ADDRESS(285+3,BC$2+1))),"min", MIN(INDIRECT(ADDRESS(285+3,BC$2+1,,,"Instances") &amp; ":" &amp; ADDRESS(285+3,BC$2+1))),"max", MAX(INDIRECT(ADDRESS(285+3,BC$2+1,,,"Instances") &amp; ":" &amp; ADDRESS(285+3,BC$2+1))),"diff", MAX(INDIRECT(ADDRESS(285+3,BC$2+1,,,"Instances") &amp; ":" &amp; ADDRESS(285+3,BC$2+1)))-MIN(INDIRECT(ADDRESS(285+3,BC$2+1,,,"Instances") &amp; ":" &amp; ADDRESS(285+3,BC$2+1))))</f>
        <v>0</v>
      </c>
      <c r="BD290">
        <f>IFERROR(SMALL(BC5:BC343,ROW()-ROW($BD$5)+1),"")</f>
        <v>0</v>
      </c>
      <c r="BF290">
        <f>IFERROR(SUM(BD5:BD290),"")</f>
        <v>0</v>
      </c>
      <c r="BG290" cm="1">
        <f t="array" ref="BG290">_xlfn.SWITCH(Charts!$B$3,"average", AVERAGE(INDIRECT(ADDRESS(285+3,BG$2+1,,,"Instances") &amp; ":" &amp; ADDRESS(285+3,BG$2+1))),"median", MEDIAN(INDIRECT(ADDRESS(285+3,BG$2+1,,,"Instances") &amp; ":" &amp; ADDRESS(285+3,BG$2+1))),"min", MIN(INDIRECT(ADDRESS(285+3,BG$2+1,,,"Instances") &amp; ":" &amp; ADDRESS(285+3,BG$2+1))),"max", MAX(INDIRECT(ADDRESS(285+3,BG$2+1,,,"Instances") &amp; ":" &amp; ADDRESS(285+3,BG$2+1))),"diff", MAX(INDIRECT(ADDRESS(285+3,BG$2+1,,,"Instances") &amp; ":" &amp; ADDRESS(285+3,BG$2+1)))-MIN(INDIRECT(ADDRESS(285+3,BG$2+1,,,"Instances") &amp; ":" &amp; ADDRESS(285+3,BG$2+1))))</f>
        <v>0</v>
      </c>
      <c r="BH290">
        <f>IFERROR(SMALL(BG5:BG343,ROW()-ROW($BH$5)+1),"")</f>
        <v>0</v>
      </c>
      <c r="BJ290">
        <f>IFERROR(SUM(BH5:BH290),"")</f>
        <v>0</v>
      </c>
      <c r="BK290" cm="1">
        <f t="array" ref="BK290">_xlfn.SWITCH(Charts!$B$3,"average", AVERAGE(INDIRECT(ADDRESS(285+3,BK$2+1,,,"Instances") &amp; ":" &amp; ADDRESS(285+3,BK$2+1))),"median", MEDIAN(INDIRECT(ADDRESS(285+3,BK$2+1,,,"Instances") &amp; ":" &amp; ADDRESS(285+3,BK$2+1))),"min", MIN(INDIRECT(ADDRESS(285+3,BK$2+1,,,"Instances") &amp; ":" &amp; ADDRESS(285+3,BK$2+1))),"max", MAX(INDIRECT(ADDRESS(285+3,BK$2+1,,,"Instances") &amp; ":" &amp; ADDRESS(285+3,BK$2+1))),"diff", MAX(INDIRECT(ADDRESS(285+3,BK$2+1,,,"Instances") &amp; ":" &amp; ADDRESS(285+3,BK$2+1)))-MIN(INDIRECT(ADDRESS(285+3,BK$2+1,,,"Instances") &amp; ":" &amp; ADDRESS(285+3,BK$2+1))))</f>
        <v>0</v>
      </c>
      <c r="BL290">
        <f>IFERROR(SMALL(BK5:BK343,ROW()-ROW($BL$5)+1),"")</f>
        <v>0</v>
      </c>
      <c r="BN290">
        <f>IFERROR(SUM(BL5:BL290),"")</f>
        <v>0</v>
      </c>
      <c r="BO290" cm="1">
        <f t="array" ref="BO290">_xlfn.SWITCH(Charts!$B$3,"average", AVERAGE(INDIRECT(ADDRESS(285+3,BO$2+1,,,"Instances") &amp; ":" &amp; ADDRESS(285+3,BO$2+1))),"median", MEDIAN(INDIRECT(ADDRESS(285+3,BO$2+1,,,"Instances") &amp; ":" &amp; ADDRESS(285+3,BO$2+1))),"min", MIN(INDIRECT(ADDRESS(285+3,BO$2+1,,,"Instances") &amp; ":" &amp; ADDRESS(285+3,BO$2+1))),"max", MAX(INDIRECT(ADDRESS(285+3,BO$2+1,,,"Instances") &amp; ":" &amp; ADDRESS(285+3,BO$2+1))),"diff", MAX(INDIRECT(ADDRESS(285+3,BO$2+1,,,"Instances") &amp; ":" &amp; ADDRESS(285+3,BO$2+1)))-MIN(INDIRECT(ADDRESS(285+3,BO$2+1,,,"Instances") &amp; ":" &amp; ADDRESS(285+3,BO$2+1))))</f>
        <v>0</v>
      </c>
      <c r="BP290">
        <f>IFERROR(SMALL(BO5:BO343,ROW()-ROW($BP$5)+1),"")</f>
        <v>0</v>
      </c>
      <c r="BR290">
        <f>IFERROR(SUM(BP5:BP290),"")</f>
        <v>0</v>
      </c>
      <c r="BU290">
        <f>IF(Charts!$B$3="none",E1992,IF(AM1992="",NA(),AM1992))</f>
        <v>0</v>
      </c>
      <c r="BV290">
        <f>IF(Charts!$B$3="none",F1992,IF(AN1992="",NA(),AN1992))</f>
        <v>0</v>
      </c>
      <c r="BW290">
        <f>IF(Charts!$B$3="none",G1992,IF(AO1992="",NA(),AO1992))</f>
        <v>0</v>
      </c>
      <c r="BX290">
        <f>IF(Charts!$B$3="none",H1992,IF(AP1992="",NA(),AP1992))</f>
        <v>0</v>
      </c>
      <c r="BY290">
        <f>IF(Charts!$B$3="none",I1992,IF(AQ1992="",NA(),AQ1992))</f>
        <v>0</v>
      </c>
      <c r="BZ290">
        <f>IF(Charts!$B$3="none",J1992,IF(AR1992="",NA(),AR1992))</f>
        <v>0</v>
      </c>
      <c r="CA290">
        <f>IF(Charts!$B$3="none",K1992,IF(AS1992="",NA(),AS1992))</f>
        <v>0</v>
      </c>
      <c r="CB290">
        <f>IF(Charts!$B$3="none",L1992,IF(AT1992="",NA(),AT1992))</f>
        <v>0</v>
      </c>
      <c r="CC290">
        <f>IF(Charts!$B$3="none",M1992,IF(AU1992="",NA(),AU1992))</f>
        <v>0</v>
      </c>
      <c r="CD290">
        <f>IF(Charts!$B$3="none",N1992,IF(AV1992="",NA(),AV1992))</f>
        <v>0</v>
      </c>
      <c r="CE290">
        <f>IF(Charts!$B$3="none",O1992,IF(AW1992="",NA(),AW1992))</f>
        <v>0</v>
      </c>
      <c r="CF290">
        <f>IF(Charts!$B$3="none",P1992,IF(AX1992="",NA(),AX1992))</f>
        <v>0</v>
      </c>
      <c r="CG290">
        <f>IF(Charts!$B$3="none",Q1992,IF(AY1992="",NA(),AY1992))</f>
        <v>0</v>
      </c>
      <c r="CH290">
        <f>IF(Charts!$B$3="none",R1992,IF(AZ1992="",NA(),AZ1992))</f>
        <v>0</v>
      </c>
      <c r="CI290">
        <f>IF(Charts!$B$3="none",S1992,IF(BA1992="",NA(),BA1992))</f>
        <v>0</v>
      </c>
      <c r="CJ290">
        <f>IF(Charts!$B$3="none",T1992,IF(BB1992="",NA(),BB1992))</f>
        <v>0</v>
      </c>
      <c r="CK290">
        <f>IF(Charts!$B$3="none",U1992,IF(BC1992="",NA(),BC1992))</f>
        <v>0</v>
      </c>
      <c r="CL290">
        <f>IF(Charts!$B$3="none",V1992,IF(BD1992="",NA(),BD1992))</f>
        <v>0</v>
      </c>
      <c r="CM290">
        <f>IF(Charts!$B$3="none",W1992,IF(BE1992="",NA(),BE1992))</f>
        <v>0</v>
      </c>
      <c r="CN290">
        <f>IF(Charts!$B$3="none",X1992,IF(BF1992="",NA(),BF1992))</f>
        <v>0</v>
      </c>
      <c r="CO290">
        <f>IF(Charts!$B$3="none",Y1992,IF(BG1992="",NA(),BG1992))</f>
        <v>0</v>
      </c>
      <c r="CP290">
        <f>IF(Charts!$B$3="none",Z1992,IF(BH1992="",NA(),BH1992))</f>
        <v>0</v>
      </c>
      <c r="CQ290">
        <f>IF(Charts!$B$3="none",AA1992,IF(BI1992="",NA(),BI1992))</f>
        <v>0</v>
      </c>
      <c r="CR290">
        <f>IF(Charts!$B$3="none",AB1992,IF(BJ1992="",NA(),BJ1992))</f>
        <v>0</v>
      </c>
      <c r="CS290">
        <f>IF(Charts!$B$3="none",AC1992,IF(BK1992="",NA(),BK1992))</f>
        <v>0</v>
      </c>
      <c r="CT290">
        <f>IF(Charts!$B$3="none",AD1992,IF(BL1992="",NA(),BL1992))</f>
        <v>0</v>
      </c>
      <c r="CU290">
        <f>IF(Charts!$B$3="none",AE1992,IF(BM1992="",NA(),BM1992))</f>
        <v>0</v>
      </c>
      <c r="CV290">
        <f>IF(Charts!$B$3="none",AF1992,IF(BN1992="",NA(),BN1992))</f>
        <v>0</v>
      </c>
      <c r="CW290">
        <f>IF(Charts!$B$3="none",AG1992,IF(BO1992="",NA(),BO1992))</f>
        <v>0</v>
      </c>
      <c r="CX290">
        <f>IF(Charts!$B$3="none",AH1992,IF(BP1992="",NA(),BP1992))</f>
        <v>0</v>
      </c>
      <c r="CY290">
        <f>IF(Charts!$B$3="none",AI1992,IF(BQ1992="",NA(),BQ1992))</f>
        <v>0</v>
      </c>
      <c r="CZ290">
        <f>IF(Charts!$B$3="none",AJ1992,IF(BR1992="",NA(),BR1992))</f>
        <v>0</v>
      </c>
    </row>
    <row r="291" spans="4:104">
      <c r="D291">
        <v>287</v>
      </c>
      <c r="E291">
        <f>IF(INDIRECT(ADDRESS($D291+2,E$2+1,,,"Instances"))="","",INDIRECT(ADDRESS($D291+2,E$2+1,,,"Instances")))</f>
        <v>0</v>
      </c>
      <c r="F291">
        <f>IFERROR(SMALL(E5:E343,ROW()-ROW($F$5)+1),"")</f>
        <v>0</v>
      </c>
      <c r="H291">
        <f>IFERROR(SUM(F5:F291),"")</f>
        <v>0</v>
      </c>
      <c r="I291">
        <f>IF(INDIRECT(ADDRESS($D291+2,I$2+1,,,"Instances"))="","",INDIRECT(ADDRESS($D291+2,I$2+1,,,"Instances")))</f>
        <v>0</v>
      </c>
      <c r="J291">
        <f>IFERROR(SMALL(I5:I343,ROW()-ROW($J$5)+1),"")</f>
        <v>0</v>
      </c>
      <c r="L291">
        <f>IFERROR(SUM(J5:J291),"")</f>
        <v>0</v>
      </c>
      <c r="M291">
        <f>IF(INDIRECT(ADDRESS($D291+2,M$2+1,,,"Instances"))="","",INDIRECT(ADDRESS($D291+2,M$2+1,,,"Instances")))</f>
        <v>0</v>
      </c>
      <c r="N291">
        <f>IFERROR(SMALL(M5:M343,ROW()-ROW($N$5)+1),"")</f>
        <v>0</v>
      </c>
      <c r="P291">
        <f>IFERROR(SUM(N5:N291),"")</f>
        <v>0</v>
      </c>
      <c r="Q291">
        <f>IF(INDIRECT(ADDRESS($D291+2,Q$2+1,,,"Instances"))="","",INDIRECT(ADDRESS($D291+2,Q$2+1,,,"Instances")))</f>
        <v>0</v>
      </c>
      <c r="R291">
        <f>IFERROR(SMALL(Q5:Q343,ROW()-ROW($R$5)+1),"")</f>
        <v>0</v>
      </c>
      <c r="T291">
        <f>IFERROR(SUM(R5:R291),"")</f>
        <v>0</v>
      </c>
      <c r="U291">
        <f>IF(INDIRECT(ADDRESS($D291+2,U$2+1,,,"Instances"))="","",INDIRECT(ADDRESS($D291+2,U$2+1,,,"Instances")))</f>
        <v>0</v>
      </c>
      <c r="V291">
        <f>IFERROR(SMALL(U5:U343,ROW()-ROW($V$5)+1),"")</f>
        <v>0</v>
      </c>
      <c r="X291">
        <f>IFERROR(SUM(V5:V291),"")</f>
        <v>0</v>
      </c>
      <c r="Y291">
        <f>IF(INDIRECT(ADDRESS($D291+2,Y$2+1,,,"Instances"))="","",INDIRECT(ADDRESS($D291+2,Y$2+1,,,"Instances")))</f>
        <v>0</v>
      </c>
      <c r="Z291">
        <f>IFERROR(SMALL(Y5:Y343,ROW()-ROW($Z$5)+1),"")</f>
        <v>0</v>
      </c>
      <c r="AB291">
        <f>IFERROR(SUM(Z5:Z291),"")</f>
        <v>0</v>
      </c>
      <c r="AC291">
        <f>IF(INDIRECT(ADDRESS($D291+2,AC$2+1,,,"Instances"))="","",INDIRECT(ADDRESS($D291+2,AC$2+1,,,"Instances")))</f>
        <v>0</v>
      </c>
      <c r="AD291">
        <f>IFERROR(SMALL(AC5:AC343,ROW()-ROW($AD$5)+1),"")</f>
        <v>0</v>
      </c>
      <c r="AF291">
        <f>IFERROR(SUM(AD5:AD291),"")</f>
        <v>0</v>
      </c>
      <c r="AG291">
        <f>IF(INDIRECT(ADDRESS($D291+2,AG$2+1,,,"Instances"))="","",INDIRECT(ADDRESS($D291+2,AG$2+1,,,"Instances")))</f>
        <v>0</v>
      </c>
      <c r="AH291">
        <f>IFERROR(SMALL(AG5:AG343,ROW()-ROW($AH$5)+1),"")</f>
        <v>0</v>
      </c>
      <c r="AJ291">
        <f>IFERROR(SUM(AH5:AH291),"")</f>
        <v>0</v>
      </c>
      <c r="AL291">
        <v>287</v>
      </c>
      <c r="AM291" cm="1">
        <f t="array" ref="AM291">_xlfn.SWITCH(Charts!$B$3,"average", AVERAGE(INDIRECT(ADDRESS(286+3,AM$2+1,,,"Instances") &amp; ":" &amp; ADDRESS(286+3,AM$2+1))),"median", MEDIAN(INDIRECT(ADDRESS(286+3,AM$2+1,,,"Instances") &amp; ":" &amp; ADDRESS(286+3,AM$2+1))),"min", MIN(INDIRECT(ADDRESS(286+3,AM$2+1,,,"Instances") &amp; ":" &amp; ADDRESS(286+3,AM$2+1))),"max", MAX(INDIRECT(ADDRESS(286+3,AM$2+1,,,"Instances") &amp; ":" &amp; ADDRESS(286+3,AM$2+1))),"diff", MAX(INDIRECT(ADDRESS(286+3,AM$2+1,,,"Instances") &amp; ":" &amp; ADDRESS(286+3,AM$2+1)))-MIN(INDIRECT(ADDRESS(286+3,AM$2+1,,,"Instances") &amp; ":" &amp; ADDRESS(286+3,AM$2+1))))</f>
        <v>0</v>
      </c>
      <c r="AN291">
        <f>IFERROR(SMALL(AM5:AM343,ROW()-ROW($AN$5)+1),"")</f>
        <v>0</v>
      </c>
      <c r="AP291">
        <f>IFERROR(SUM(AN5:AN291),"")</f>
        <v>0</v>
      </c>
      <c r="AQ291" cm="1">
        <f t="array" ref="AQ291">_xlfn.SWITCH(Charts!$B$3,"average", AVERAGE(INDIRECT(ADDRESS(286+3,AQ$2+1,,,"Instances") &amp; ":" &amp; ADDRESS(286+3,AQ$2+1))),"median", MEDIAN(INDIRECT(ADDRESS(286+3,AQ$2+1,,,"Instances") &amp; ":" &amp; ADDRESS(286+3,AQ$2+1))),"min", MIN(INDIRECT(ADDRESS(286+3,AQ$2+1,,,"Instances") &amp; ":" &amp; ADDRESS(286+3,AQ$2+1))),"max", MAX(INDIRECT(ADDRESS(286+3,AQ$2+1,,,"Instances") &amp; ":" &amp; ADDRESS(286+3,AQ$2+1))),"diff", MAX(INDIRECT(ADDRESS(286+3,AQ$2+1,,,"Instances") &amp; ":" &amp; ADDRESS(286+3,AQ$2+1)))-MIN(INDIRECT(ADDRESS(286+3,AQ$2+1,,,"Instances") &amp; ":" &amp; ADDRESS(286+3,AQ$2+1))))</f>
        <v>0</v>
      </c>
      <c r="AR291">
        <f>IFERROR(SMALL(AQ5:AQ343,ROW()-ROW($AR$5)+1),"")</f>
        <v>0</v>
      </c>
      <c r="AT291">
        <f>IFERROR(SUM(AR5:AR291),"")</f>
        <v>0</v>
      </c>
      <c r="AU291" cm="1">
        <f t="array" ref="AU291">_xlfn.SWITCH(Charts!$B$3,"average", AVERAGE(INDIRECT(ADDRESS(286+3,AU$2+1,,,"Instances") &amp; ":" &amp; ADDRESS(286+3,AU$2+1))),"median", MEDIAN(INDIRECT(ADDRESS(286+3,AU$2+1,,,"Instances") &amp; ":" &amp; ADDRESS(286+3,AU$2+1))),"min", MIN(INDIRECT(ADDRESS(286+3,AU$2+1,,,"Instances") &amp; ":" &amp; ADDRESS(286+3,AU$2+1))),"max", MAX(INDIRECT(ADDRESS(286+3,AU$2+1,,,"Instances") &amp; ":" &amp; ADDRESS(286+3,AU$2+1))),"diff", MAX(INDIRECT(ADDRESS(286+3,AU$2+1,,,"Instances") &amp; ":" &amp; ADDRESS(286+3,AU$2+1)))-MIN(INDIRECT(ADDRESS(286+3,AU$2+1,,,"Instances") &amp; ":" &amp; ADDRESS(286+3,AU$2+1))))</f>
        <v>0</v>
      </c>
      <c r="AV291">
        <f>IFERROR(SMALL(AU5:AU343,ROW()-ROW($AV$5)+1),"")</f>
        <v>0</v>
      </c>
      <c r="AX291">
        <f>IFERROR(SUM(AV5:AV291),"")</f>
        <v>0</v>
      </c>
      <c r="AY291" cm="1">
        <f t="array" ref="AY291">_xlfn.SWITCH(Charts!$B$3,"average", AVERAGE(INDIRECT(ADDRESS(286+3,AY$2+1,,,"Instances") &amp; ":" &amp; ADDRESS(286+3,AY$2+1))),"median", MEDIAN(INDIRECT(ADDRESS(286+3,AY$2+1,,,"Instances") &amp; ":" &amp; ADDRESS(286+3,AY$2+1))),"min", MIN(INDIRECT(ADDRESS(286+3,AY$2+1,,,"Instances") &amp; ":" &amp; ADDRESS(286+3,AY$2+1))),"max", MAX(INDIRECT(ADDRESS(286+3,AY$2+1,,,"Instances") &amp; ":" &amp; ADDRESS(286+3,AY$2+1))),"diff", MAX(INDIRECT(ADDRESS(286+3,AY$2+1,,,"Instances") &amp; ":" &amp; ADDRESS(286+3,AY$2+1)))-MIN(INDIRECT(ADDRESS(286+3,AY$2+1,,,"Instances") &amp; ":" &amp; ADDRESS(286+3,AY$2+1))))</f>
        <v>0</v>
      </c>
      <c r="AZ291">
        <f>IFERROR(SMALL(AY5:AY343,ROW()-ROW($AZ$5)+1),"")</f>
        <v>0</v>
      </c>
      <c r="BB291">
        <f>IFERROR(SUM(AZ5:AZ291),"")</f>
        <v>0</v>
      </c>
      <c r="BC291" cm="1">
        <f t="array" ref="BC291">_xlfn.SWITCH(Charts!$B$3,"average", AVERAGE(INDIRECT(ADDRESS(286+3,BC$2+1,,,"Instances") &amp; ":" &amp; ADDRESS(286+3,BC$2+1))),"median", MEDIAN(INDIRECT(ADDRESS(286+3,BC$2+1,,,"Instances") &amp; ":" &amp; ADDRESS(286+3,BC$2+1))),"min", MIN(INDIRECT(ADDRESS(286+3,BC$2+1,,,"Instances") &amp; ":" &amp; ADDRESS(286+3,BC$2+1))),"max", MAX(INDIRECT(ADDRESS(286+3,BC$2+1,,,"Instances") &amp; ":" &amp; ADDRESS(286+3,BC$2+1))),"diff", MAX(INDIRECT(ADDRESS(286+3,BC$2+1,,,"Instances") &amp; ":" &amp; ADDRESS(286+3,BC$2+1)))-MIN(INDIRECT(ADDRESS(286+3,BC$2+1,,,"Instances") &amp; ":" &amp; ADDRESS(286+3,BC$2+1))))</f>
        <v>0</v>
      </c>
      <c r="BD291">
        <f>IFERROR(SMALL(BC5:BC343,ROW()-ROW($BD$5)+1),"")</f>
        <v>0</v>
      </c>
      <c r="BF291">
        <f>IFERROR(SUM(BD5:BD291),"")</f>
        <v>0</v>
      </c>
      <c r="BG291" cm="1">
        <f t="array" ref="BG291">_xlfn.SWITCH(Charts!$B$3,"average", AVERAGE(INDIRECT(ADDRESS(286+3,BG$2+1,,,"Instances") &amp; ":" &amp; ADDRESS(286+3,BG$2+1))),"median", MEDIAN(INDIRECT(ADDRESS(286+3,BG$2+1,,,"Instances") &amp; ":" &amp; ADDRESS(286+3,BG$2+1))),"min", MIN(INDIRECT(ADDRESS(286+3,BG$2+1,,,"Instances") &amp; ":" &amp; ADDRESS(286+3,BG$2+1))),"max", MAX(INDIRECT(ADDRESS(286+3,BG$2+1,,,"Instances") &amp; ":" &amp; ADDRESS(286+3,BG$2+1))),"diff", MAX(INDIRECT(ADDRESS(286+3,BG$2+1,,,"Instances") &amp; ":" &amp; ADDRESS(286+3,BG$2+1)))-MIN(INDIRECT(ADDRESS(286+3,BG$2+1,,,"Instances") &amp; ":" &amp; ADDRESS(286+3,BG$2+1))))</f>
        <v>0</v>
      </c>
      <c r="BH291">
        <f>IFERROR(SMALL(BG5:BG343,ROW()-ROW($BH$5)+1),"")</f>
        <v>0</v>
      </c>
      <c r="BJ291">
        <f>IFERROR(SUM(BH5:BH291),"")</f>
        <v>0</v>
      </c>
      <c r="BK291" cm="1">
        <f t="array" ref="BK291">_xlfn.SWITCH(Charts!$B$3,"average", AVERAGE(INDIRECT(ADDRESS(286+3,BK$2+1,,,"Instances") &amp; ":" &amp; ADDRESS(286+3,BK$2+1))),"median", MEDIAN(INDIRECT(ADDRESS(286+3,BK$2+1,,,"Instances") &amp; ":" &amp; ADDRESS(286+3,BK$2+1))),"min", MIN(INDIRECT(ADDRESS(286+3,BK$2+1,,,"Instances") &amp; ":" &amp; ADDRESS(286+3,BK$2+1))),"max", MAX(INDIRECT(ADDRESS(286+3,BK$2+1,,,"Instances") &amp; ":" &amp; ADDRESS(286+3,BK$2+1))),"diff", MAX(INDIRECT(ADDRESS(286+3,BK$2+1,,,"Instances") &amp; ":" &amp; ADDRESS(286+3,BK$2+1)))-MIN(INDIRECT(ADDRESS(286+3,BK$2+1,,,"Instances") &amp; ":" &amp; ADDRESS(286+3,BK$2+1))))</f>
        <v>0</v>
      </c>
      <c r="BL291">
        <f>IFERROR(SMALL(BK5:BK343,ROW()-ROW($BL$5)+1),"")</f>
        <v>0</v>
      </c>
      <c r="BN291">
        <f>IFERROR(SUM(BL5:BL291),"")</f>
        <v>0</v>
      </c>
      <c r="BO291" cm="1">
        <f t="array" ref="BO291">_xlfn.SWITCH(Charts!$B$3,"average", AVERAGE(INDIRECT(ADDRESS(286+3,BO$2+1,,,"Instances") &amp; ":" &amp; ADDRESS(286+3,BO$2+1))),"median", MEDIAN(INDIRECT(ADDRESS(286+3,BO$2+1,,,"Instances") &amp; ":" &amp; ADDRESS(286+3,BO$2+1))),"min", MIN(INDIRECT(ADDRESS(286+3,BO$2+1,,,"Instances") &amp; ":" &amp; ADDRESS(286+3,BO$2+1))),"max", MAX(INDIRECT(ADDRESS(286+3,BO$2+1,,,"Instances") &amp; ":" &amp; ADDRESS(286+3,BO$2+1))),"diff", MAX(INDIRECT(ADDRESS(286+3,BO$2+1,,,"Instances") &amp; ":" &amp; ADDRESS(286+3,BO$2+1)))-MIN(INDIRECT(ADDRESS(286+3,BO$2+1,,,"Instances") &amp; ":" &amp; ADDRESS(286+3,BO$2+1))))</f>
        <v>0</v>
      </c>
      <c r="BP291">
        <f>IFERROR(SMALL(BO5:BO343,ROW()-ROW($BP$5)+1),"")</f>
        <v>0</v>
      </c>
      <c r="BR291">
        <f>IFERROR(SUM(BP5:BP291),"")</f>
        <v>0</v>
      </c>
      <c r="BU291">
        <f>IF(Charts!$B$3="none",E1993,IF(AM1993="",NA(),AM1993))</f>
        <v>0</v>
      </c>
      <c r="BV291">
        <f>IF(Charts!$B$3="none",F1993,IF(AN1993="",NA(),AN1993))</f>
        <v>0</v>
      </c>
      <c r="BW291">
        <f>IF(Charts!$B$3="none",G1993,IF(AO1993="",NA(),AO1993))</f>
        <v>0</v>
      </c>
      <c r="BX291">
        <f>IF(Charts!$B$3="none",H1993,IF(AP1993="",NA(),AP1993))</f>
        <v>0</v>
      </c>
      <c r="BY291">
        <f>IF(Charts!$B$3="none",I1993,IF(AQ1993="",NA(),AQ1993))</f>
        <v>0</v>
      </c>
      <c r="BZ291">
        <f>IF(Charts!$B$3="none",J1993,IF(AR1993="",NA(),AR1993))</f>
        <v>0</v>
      </c>
      <c r="CA291">
        <f>IF(Charts!$B$3="none",K1993,IF(AS1993="",NA(),AS1993))</f>
        <v>0</v>
      </c>
      <c r="CB291">
        <f>IF(Charts!$B$3="none",L1993,IF(AT1993="",NA(),AT1993))</f>
        <v>0</v>
      </c>
      <c r="CC291">
        <f>IF(Charts!$B$3="none",M1993,IF(AU1993="",NA(),AU1993))</f>
        <v>0</v>
      </c>
      <c r="CD291">
        <f>IF(Charts!$B$3="none",N1993,IF(AV1993="",NA(),AV1993))</f>
        <v>0</v>
      </c>
      <c r="CE291">
        <f>IF(Charts!$B$3="none",O1993,IF(AW1993="",NA(),AW1993))</f>
        <v>0</v>
      </c>
      <c r="CF291">
        <f>IF(Charts!$B$3="none",P1993,IF(AX1993="",NA(),AX1993))</f>
        <v>0</v>
      </c>
      <c r="CG291">
        <f>IF(Charts!$B$3="none",Q1993,IF(AY1993="",NA(),AY1993))</f>
        <v>0</v>
      </c>
      <c r="CH291">
        <f>IF(Charts!$B$3="none",R1993,IF(AZ1993="",NA(),AZ1993))</f>
        <v>0</v>
      </c>
      <c r="CI291">
        <f>IF(Charts!$B$3="none",S1993,IF(BA1993="",NA(),BA1993))</f>
        <v>0</v>
      </c>
      <c r="CJ291">
        <f>IF(Charts!$B$3="none",T1993,IF(BB1993="",NA(),BB1993))</f>
        <v>0</v>
      </c>
      <c r="CK291">
        <f>IF(Charts!$B$3="none",U1993,IF(BC1993="",NA(),BC1993))</f>
        <v>0</v>
      </c>
      <c r="CL291">
        <f>IF(Charts!$B$3="none",V1993,IF(BD1993="",NA(),BD1993))</f>
        <v>0</v>
      </c>
      <c r="CM291">
        <f>IF(Charts!$B$3="none",W1993,IF(BE1993="",NA(),BE1993))</f>
        <v>0</v>
      </c>
      <c r="CN291">
        <f>IF(Charts!$B$3="none",X1993,IF(BF1993="",NA(),BF1993))</f>
        <v>0</v>
      </c>
      <c r="CO291">
        <f>IF(Charts!$B$3="none",Y1993,IF(BG1993="",NA(),BG1993))</f>
        <v>0</v>
      </c>
      <c r="CP291">
        <f>IF(Charts!$B$3="none",Z1993,IF(BH1993="",NA(),BH1993))</f>
        <v>0</v>
      </c>
      <c r="CQ291">
        <f>IF(Charts!$B$3="none",AA1993,IF(BI1993="",NA(),BI1993))</f>
        <v>0</v>
      </c>
      <c r="CR291">
        <f>IF(Charts!$B$3="none",AB1993,IF(BJ1993="",NA(),BJ1993))</f>
        <v>0</v>
      </c>
      <c r="CS291">
        <f>IF(Charts!$B$3="none",AC1993,IF(BK1993="",NA(),BK1993))</f>
        <v>0</v>
      </c>
      <c r="CT291">
        <f>IF(Charts!$B$3="none",AD1993,IF(BL1993="",NA(),BL1993))</f>
        <v>0</v>
      </c>
      <c r="CU291">
        <f>IF(Charts!$B$3="none",AE1993,IF(BM1993="",NA(),BM1993))</f>
        <v>0</v>
      </c>
      <c r="CV291">
        <f>IF(Charts!$B$3="none",AF1993,IF(BN1993="",NA(),BN1993))</f>
        <v>0</v>
      </c>
      <c r="CW291">
        <f>IF(Charts!$B$3="none",AG1993,IF(BO1993="",NA(),BO1993))</f>
        <v>0</v>
      </c>
      <c r="CX291">
        <f>IF(Charts!$B$3="none",AH1993,IF(BP1993="",NA(),BP1993))</f>
        <v>0</v>
      </c>
      <c r="CY291">
        <f>IF(Charts!$B$3="none",AI1993,IF(BQ1993="",NA(),BQ1993))</f>
        <v>0</v>
      </c>
      <c r="CZ291">
        <f>IF(Charts!$B$3="none",AJ1993,IF(BR1993="",NA(),BR1993))</f>
        <v>0</v>
      </c>
    </row>
    <row r="292" spans="4:104">
      <c r="D292">
        <v>288</v>
      </c>
      <c r="E292">
        <f>IF(INDIRECT(ADDRESS($D292+2,E$2+1,,,"Instances"))="","",INDIRECT(ADDRESS($D292+2,E$2+1,,,"Instances")))</f>
        <v>0</v>
      </c>
      <c r="F292">
        <f>IFERROR(SMALL(E5:E343,ROW()-ROW($F$5)+1),"")</f>
        <v>0</v>
      </c>
      <c r="H292">
        <f>IFERROR(SUM(F5:F292),"")</f>
        <v>0</v>
      </c>
      <c r="I292">
        <f>IF(INDIRECT(ADDRESS($D292+2,I$2+1,,,"Instances"))="","",INDIRECT(ADDRESS($D292+2,I$2+1,,,"Instances")))</f>
        <v>0</v>
      </c>
      <c r="J292">
        <f>IFERROR(SMALL(I5:I343,ROW()-ROW($J$5)+1),"")</f>
        <v>0</v>
      </c>
      <c r="L292">
        <f>IFERROR(SUM(J5:J292),"")</f>
        <v>0</v>
      </c>
      <c r="M292">
        <f>IF(INDIRECT(ADDRESS($D292+2,M$2+1,,,"Instances"))="","",INDIRECT(ADDRESS($D292+2,M$2+1,,,"Instances")))</f>
        <v>0</v>
      </c>
      <c r="N292">
        <f>IFERROR(SMALL(M5:M343,ROW()-ROW($N$5)+1),"")</f>
        <v>0</v>
      </c>
      <c r="P292">
        <f>IFERROR(SUM(N5:N292),"")</f>
        <v>0</v>
      </c>
      <c r="Q292">
        <f>IF(INDIRECT(ADDRESS($D292+2,Q$2+1,,,"Instances"))="","",INDIRECT(ADDRESS($D292+2,Q$2+1,,,"Instances")))</f>
        <v>0</v>
      </c>
      <c r="R292">
        <f>IFERROR(SMALL(Q5:Q343,ROW()-ROW($R$5)+1),"")</f>
        <v>0</v>
      </c>
      <c r="T292">
        <f>IFERROR(SUM(R5:R292),"")</f>
        <v>0</v>
      </c>
      <c r="U292">
        <f>IF(INDIRECT(ADDRESS($D292+2,U$2+1,,,"Instances"))="","",INDIRECT(ADDRESS($D292+2,U$2+1,,,"Instances")))</f>
        <v>0</v>
      </c>
      <c r="V292">
        <f>IFERROR(SMALL(U5:U343,ROW()-ROW($V$5)+1),"")</f>
        <v>0</v>
      </c>
      <c r="X292">
        <f>IFERROR(SUM(V5:V292),"")</f>
        <v>0</v>
      </c>
      <c r="Y292">
        <f>IF(INDIRECT(ADDRESS($D292+2,Y$2+1,,,"Instances"))="","",INDIRECT(ADDRESS($D292+2,Y$2+1,,,"Instances")))</f>
        <v>0</v>
      </c>
      <c r="Z292">
        <f>IFERROR(SMALL(Y5:Y343,ROW()-ROW($Z$5)+1),"")</f>
        <v>0</v>
      </c>
      <c r="AB292">
        <f>IFERROR(SUM(Z5:Z292),"")</f>
        <v>0</v>
      </c>
      <c r="AC292">
        <f>IF(INDIRECT(ADDRESS($D292+2,AC$2+1,,,"Instances"))="","",INDIRECT(ADDRESS($D292+2,AC$2+1,,,"Instances")))</f>
        <v>0</v>
      </c>
      <c r="AD292">
        <f>IFERROR(SMALL(AC5:AC343,ROW()-ROW($AD$5)+1),"")</f>
        <v>0</v>
      </c>
      <c r="AF292">
        <f>IFERROR(SUM(AD5:AD292),"")</f>
        <v>0</v>
      </c>
      <c r="AG292">
        <f>IF(INDIRECT(ADDRESS($D292+2,AG$2+1,,,"Instances"))="","",INDIRECT(ADDRESS($D292+2,AG$2+1,,,"Instances")))</f>
        <v>0</v>
      </c>
      <c r="AH292">
        <f>IFERROR(SMALL(AG5:AG343,ROW()-ROW($AH$5)+1),"")</f>
        <v>0</v>
      </c>
      <c r="AJ292">
        <f>IFERROR(SUM(AH5:AH292),"")</f>
        <v>0</v>
      </c>
      <c r="AL292">
        <v>288</v>
      </c>
      <c r="AM292" cm="1">
        <f t="array" ref="AM292">_xlfn.SWITCH(Charts!$B$3,"average", AVERAGE(INDIRECT(ADDRESS(287+3,AM$2+1,,,"Instances") &amp; ":" &amp; ADDRESS(287+3,AM$2+1))),"median", MEDIAN(INDIRECT(ADDRESS(287+3,AM$2+1,,,"Instances") &amp; ":" &amp; ADDRESS(287+3,AM$2+1))),"min", MIN(INDIRECT(ADDRESS(287+3,AM$2+1,,,"Instances") &amp; ":" &amp; ADDRESS(287+3,AM$2+1))),"max", MAX(INDIRECT(ADDRESS(287+3,AM$2+1,,,"Instances") &amp; ":" &amp; ADDRESS(287+3,AM$2+1))),"diff", MAX(INDIRECT(ADDRESS(287+3,AM$2+1,,,"Instances") &amp; ":" &amp; ADDRESS(287+3,AM$2+1)))-MIN(INDIRECT(ADDRESS(287+3,AM$2+1,,,"Instances") &amp; ":" &amp; ADDRESS(287+3,AM$2+1))))</f>
        <v>0</v>
      </c>
      <c r="AN292">
        <f>IFERROR(SMALL(AM5:AM343,ROW()-ROW($AN$5)+1),"")</f>
        <v>0</v>
      </c>
      <c r="AP292">
        <f>IFERROR(SUM(AN5:AN292),"")</f>
        <v>0</v>
      </c>
      <c r="AQ292" cm="1">
        <f t="array" ref="AQ292">_xlfn.SWITCH(Charts!$B$3,"average", AVERAGE(INDIRECT(ADDRESS(287+3,AQ$2+1,,,"Instances") &amp; ":" &amp; ADDRESS(287+3,AQ$2+1))),"median", MEDIAN(INDIRECT(ADDRESS(287+3,AQ$2+1,,,"Instances") &amp; ":" &amp; ADDRESS(287+3,AQ$2+1))),"min", MIN(INDIRECT(ADDRESS(287+3,AQ$2+1,,,"Instances") &amp; ":" &amp; ADDRESS(287+3,AQ$2+1))),"max", MAX(INDIRECT(ADDRESS(287+3,AQ$2+1,,,"Instances") &amp; ":" &amp; ADDRESS(287+3,AQ$2+1))),"diff", MAX(INDIRECT(ADDRESS(287+3,AQ$2+1,,,"Instances") &amp; ":" &amp; ADDRESS(287+3,AQ$2+1)))-MIN(INDIRECT(ADDRESS(287+3,AQ$2+1,,,"Instances") &amp; ":" &amp; ADDRESS(287+3,AQ$2+1))))</f>
        <v>0</v>
      </c>
      <c r="AR292">
        <f>IFERROR(SMALL(AQ5:AQ343,ROW()-ROW($AR$5)+1),"")</f>
        <v>0</v>
      </c>
      <c r="AT292">
        <f>IFERROR(SUM(AR5:AR292),"")</f>
        <v>0</v>
      </c>
      <c r="AU292" cm="1">
        <f t="array" ref="AU292">_xlfn.SWITCH(Charts!$B$3,"average", AVERAGE(INDIRECT(ADDRESS(287+3,AU$2+1,,,"Instances") &amp; ":" &amp; ADDRESS(287+3,AU$2+1))),"median", MEDIAN(INDIRECT(ADDRESS(287+3,AU$2+1,,,"Instances") &amp; ":" &amp; ADDRESS(287+3,AU$2+1))),"min", MIN(INDIRECT(ADDRESS(287+3,AU$2+1,,,"Instances") &amp; ":" &amp; ADDRESS(287+3,AU$2+1))),"max", MAX(INDIRECT(ADDRESS(287+3,AU$2+1,,,"Instances") &amp; ":" &amp; ADDRESS(287+3,AU$2+1))),"diff", MAX(INDIRECT(ADDRESS(287+3,AU$2+1,,,"Instances") &amp; ":" &amp; ADDRESS(287+3,AU$2+1)))-MIN(INDIRECT(ADDRESS(287+3,AU$2+1,,,"Instances") &amp; ":" &amp; ADDRESS(287+3,AU$2+1))))</f>
        <v>0</v>
      </c>
      <c r="AV292">
        <f>IFERROR(SMALL(AU5:AU343,ROW()-ROW($AV$5)+1),"")</f>
        <v>0</v>
      </c>
      <c r="AX292">
        <f>IFERROR(SUM(AV5:AV292),"")</f>
        <v>0</v>
      </c>
      <c r="AY292" cm="1">
        <f t="array" ref="AY292">_xlfn.SWITCH(Charts!$B$3,"average", AVERAGE(INDIRECT(ADDRESS(287+3,AY$2+1,,,"Instances") &amp; ":" &amp; ADDRESS(287+3,AY$2+1))),"median", MEDIAN(INDIRECT(ADDRESS(287+3,AY$2+1,,,"Instances") &amp; ":" &amp; ADDRESS(287+3,AY$2+1))),"min", MIN(INDIRECT(ADDRESS(287+3,AY$2+1,,,"Instances") &amp; ":" &amp; ADDRESS(287+3,AY$2+1))),"max", MAX(INDIRECT(ADDRESS(287+3,AY$2+1,,,"Instances") &amp; ":" &amp; ADDRESS(287+3,AY$2+1))),"diff", MAX(INDIRECT(ADDRESS(287+3,AY$2+1,,,"Instances") &amp; ":" &amp; ADDRESS(287+3,AY$2+1)))-MIN(INDIRECT(ADDRESS(287+3,AY$2+1,,,"Instances") &amp; ":" &amp; ADDRESS(287+3,AY$2+1))))</f>
        <v>0</v>
      </c>
      <c r="AZ292">
        <f>IFERROR(SMALL(AY5:AY343,ROW()-ROW($AZ$5)+1),"")</f>
        <v>0</v>
      </c>
      <c r="BB292">
        <f>IFERROR(SUM(AZ5:AZ292),"")</f>
        <v>0</v>
      </c>
      <c r="BC292" cm="1">
        <f t="array" ref="BC292">_xlfn.SWITCH(Charts!$B$3,"average", AVERAGE(INDIRECT(ADDRESS(287+3,BC$2+1,,,"Instances") &amp; ":" &amp; ADDRESS(287+3,BC$2+1))),"median", MEDIAN(INDIRECT(ADDRESS(287+3,BC$2+1,,,"Instances") &amp; ":" &amp; ADDRESS(287+3,BC$2+1))),"min", MIN(INDIRECT(ADDRESS(287+3,BC$2+1,,,"Instances") &amp; ":" &amp; ADDRESS(287+3,BC$2+1))),"max", MAX(INDIRECT(ADDRESS(287+3,BC$2+1,,,"Instances") &amp; ":" &amp; ADDRESS(287+3,BC$2+1))),"diff", MAX(INDIRECT(ADDRESS(287+3,BC$2+1,,,"Instances") &amp; ":" &amp; ADDRESS(287+3,BC$2+1)))-MIN(INDIRECT(ADDRESS(287+3,BC$2+1,,,"Instances") &amp; ":" &amp; ADDRESS(287+3,BC$2+1))))</f>
        <v>0</v>
      </c>
      <c r="BD292">
        <f>IFERROR(SMALL(BC5:BC343,ROW()-ROW($BD$5)+1),"")</f>
        <v>0</v>
      </c>
      <c r="BF292">
        <f>IFERROR(SUM(BD5:BD292),"")</f>
        <v>0</v>
      </c>
      <c r="BG292" cm="1">
        <f t="array" ref="BG292">_xlfn.SWITCH(Charts!$B$3,"average", AVERAGE(INDIRECT(ADDRESS(287+3,BG$2+1,,,"Instances") &amp; ":" &amp; ADDRESS(287+3,BG$2+1))),"median", MEDIAN(INDIRECT(ADDRESS(287+3,BG$2+1,,,"Instances") &amp; ":" &amp; ADDRESS(287+3,BG$2+1))),"min", MIN(INDIRECT(ADDRESS(287+3,BG$2+1,,,"Instances") &amp; ":" &amp; ADDRESS(287+3,BG$2+1))),"max", MAX(INDIRECT(ADDRESS(287+3,BG$2+1,,,"Instances") &amp; ":" &amp; ADDRESS(287+3,BG$2+1))),"diff", MAX(INDIRECT(ADDRESS(287+3,BG$2+1,,,"Instances") &amp; ":" &amp; ADDRESS(287+3,BG$2+1)))-MIN(INDIRECT(ADDRESS(287+3,BG$2+1,,,"Instances") &amp; ":" &amp; ADDRESS(287+3,BG$2+1))))</f>
        <v>0</v>
      </c>
      <c r="BH292">
        <f>IFERROR(SMALL(BG5:BG343,ROW()-ROW($BH$5)+1),"")</f>
        <v>0</v>
      </c>
      <c r="BJ292">
        <f>IFERROR(SUM(BH5:BH292),"")</f>
        <v>0</v>
      </c>
      <c r="BK292" cm="1">
        <f t="array" ref="BK292">_xlfn.SWITCH(Charts!$B$3,"average", AVERAGE(INDIRECT(ADDRESS(287+3,BK$2+1,,,"Instances") &amp; ":" &amp; ADDRESS(287+3,BK$2+1))),"median", MEDIAN(INDIRECT(ADDRESS(287+3,BK$2+1,,,"Instances") &amp; ":" &amp; ADDRESS(287+3,BK$2+1))),"min", MIN(INDIRECT(ADDRESS(287+3,BK$2+1,,,"Instances") &amp; ":" &amp; ADDRESS(287+3,BK$2+1))),"max", MAX(INDIRECT(ADDRESS(287+3,BK$2+1,,,"Instances") &amp; ":" &amp; ADDRESS(287+3,BK$2+1))),"diff", MAX(INDIRECT(ADDRESS(287+3,BK$2+1,,,"Instances") &amp; ":" &amp; ADDRESS(287+3,BK$2+1)))-MIN(INDIRECT(ADDRESS(287+3,BK$2+1,,,"Instances") &amp; ":" &amp; ADDRESS(287+3,BK$2+1))))</f>
        <v>0</v>
      </c>
      <c r="BL292">
        <f>IFERROR(SMALL(BK5:BK343,ROW()-ROW($BL$5)+1),"")</f>
        <v>0</v>
      </c>
      <c r="BN292">
        <f>IFERROR(SUM(BL5:BL292),"")</f>
        <v>0</v>
      </c>
      <c r="BO292" cm="1">
        <f t="array" ref="BO292">_xlfn.SWITCH(Charts!$B$3,"average", AVERAGE(INDIRECT(ADDRESS(287+3,BO$2+1,,,"Instances") &amp; ":" &amp; ADDRESS(287+3,BO$2+1))),"median", MEDIAN(INDIRECT(ADDRESS(287+3,BO$2+1,,,"Instances") &amp; ":" &amp; ADDRESS(287+3,BO$2+1))),"min", MIN(INDIRECT(ADDRESS(287+3,BO$2+1,,,"Instances") &amp; ":" &amp; ADDRESS(287+3,BO$2+1))),"max", MAX(INDIRECT(ADDRESS(287+3,BO$2+1,,,"Instances") &amp; ":" &amp; ADDRESS(287+3,BO$2+1))),"diff", MAX(INDIRECT(ADDRESS(287+3,BO$2+1,,,"Instances") &amp; ":" &amp; ADDRESS(287+3,BO$2+1)))-MIN(INDIRECT(ADDRESS(287+3,BO$2+1,,,"Instances") &amp; ":" &amp; ADDRESS(287+3,BO$2+1))))</f>
        <v>0</v>
      </c>
      <c r="BP292">
        <f>IFERROR(SMALL(BO5:BO343,ROW()-ROW($BP$5)+1),"")</f>
        <v>0</v>
      </c>
      <c r="BR292">
        <f>IFERROR(SUM(BP5:BP292),"")</f>
        <v>0</v>
      </c>
      <c r="BU292">
        <f>IF(Charts!$B$3="none",E1994,IF(AM1994="",NA(),AM1994))</f>
        <v>0</v>
      </c>
      <c r="BV292">
        <f>IF(Charts!$B$3="none",F1994,IF(AN1994="",NA(),AN1994))</f>
        <v>0</v>
      </c>
      <c r="BW292">
        <f>IF(Charts!$B$3="none",G1994,IF(AO1994="",NA(),AO1994))</f>
        <v>0</v>
      </c>
      <c r="BX292">
        <f>IF(Charts!$B$3="none",H1994,IF(AP1994="",NA(),AP1994))</f>
        <v>0</v>
      </c>
      <c r="BY292">
        <f>IF(Charts!$B$3="none",I1994,IF(AQ1994="",NA(),AQ1994))</f>
        <v>0</v>
      </c>
      <c r="BZ292">
        <f>IF(Charts!$B$3="none",J1994,IF(AR1994="",NA(),AR1994))</f>
        <v>0</v>
      </c>
      <c r="CA292">
        <f>IF(Charts!$B$3="none",K1994,IF(AS1994="",NA(),AS1994))</f>
        <v>0</v>
      </c>
      <c r="CB292">
        <f>IF(Charts!$B$3="none",L1994,IF(AT1994="",NA(),AT1994))</f>
        <v>0</v>
      </c>
      <c r="CC292">
        <f>IF(Charts!$B$3="none",M1994,IF(AU1994="",NA(),AU1994))</f>
        <v>0</v>
      </c>
      <c r="CD292">
        <f>IF(Charts!$B$3="none",N1994,IF(AV1994="",NA(),AV1994))</f>
        <v>0</v>
      </c>
      <c r="CE292">
        <f>IF(Charts!$B$3="none",O1994,IF(AW1994="",NA(),AW1994))</f>
        <v>0</v>
      </c>
      <c r="CF292">
        <f>IF(Charts!$B$3="none",P1994,IF(AX1994="",NA(),AX1994))</f>
        <v>0</v>
      </c>
      <c r="CG292">
        <f>IF(Charts!$B$3="none",Q1994,IF(AY1994="",NA(),AY1994))</f>
        <v>0</v>
      </c>
      <c r="CH292">
        <f>IF(Charts!$B$3="none",R1994,IF(AZ1994="",NA(),AZ1994))</f>
        <v>0</v>
      </c>
      <c r="CI292">
        <f>IF(Charts!$B$3="none",S1994,IF(BA1994="",NA(),BA1994))</f>
        <v>0</v>
      </c>
      <c r="CJ292">
        <f>IF(Charts!$B$3="none",T1994,IF(BB1994="",NA(),BB1994))</f>
        <v>0</v>
      </c>
      <c r="CK292">
        <f>IF(Charts!$B$3="none",U1994,IF(BC1994="",NA(),BC1994))</f>
        <v>0</v>
      </c>
      <c r="CL292">
        <f>IF(Charts!$B$3="none",V1994,IF(BD1994="",NA(),BD1994))</f>
        <v>0</v>
      </c>
      <c r="CM292">
        <f>IF(Charts!$B$3="none",W1994,IF(BE1994="",NA(),BE1994))</f>
        <v>0</v>
      </c>
      <c r="CN292">
        <f>IF(Charts!$B$3="none",X1994,IF(BF1994="",NA(),BF1994))</f>
        <v>0</v>
      </c>
      <c r="CO292">
        <f>IF(Charts!$B$3="none",Y1994,IF(BG1994="",NA(),BG1994))</f>
        <v>0</v>
      </c>
      <c r="CP292">
        <f>IF(Charts!$B$3="none",Z1994,IF(BH1994="",NA(),BH1994))</f>
        <v>0</v>
      </c>
      <c r="CQ292">
        <f>IF(Charts!$B$3="none",AA1994,IF(BI1994="",NA(),BI1994))</f>
        <v>0</v>
      </c>
      <c r="CR292">
        <f>IF(Charts!$B$3="none",AB1994,IF(BJ1994="",NA(),BJ1994))</f>
        <v>0</v>
      </c>
      <c r="CS292">
        <f>IF(Charts!$B$3="none",AC1994,IF(BK1994="",NA(),BK1994))</f>
        <v>0</v>
      </c>
      <c r="CT292">
        <f>IF(Charts!$B$3="none",AD1994,IF(BL1994="",NA(),BL1994))</f>
        <v>0</v>
      </c>
      <c r="CU292">
        <f>IF(Charts!$B$3="none",AE1994,IF(BM1994="",NA(),BM1994))</f>
        <v>0</v>
      </c>
      <c r="CV292">
        <f>IF(Charts!$B$3="none",AF1994,IF(BN1994="",NA(),BN1994))</f>
        <v>0</v>
      </c>
      <c r="CW292">
        <f>IF(Charts!$B$3="none",AG1994,IF(BO1994="",NA(),BO1994))</f>
        <v>0</v>
      </c>
      <c r="CX292">
        <f>IF(Charts!$B$3="none",AH1994,IF(BP1994="",NA(),BP1994))</f>
        <v>0</v>
      </c>
      <c r="CY292">
        <f>IF(Charts!$B$3="none",AI1994,IF(BQ1994="",NA(),BQ1994))</f>
        <v>0</v>
      </c>
      <c r="CZ292">
        <f>IF(Charts!$B$3="none",AJ1994,IF(BR1994="",NA(),BR1994))</f>
        <v>0</v>
      </c>
    </row>
    <row r="293" spans="4:104">
      <c r="D293">
        <v>289</v>
      </c>
      <c r="E293">
        <f>IF(INDIRECT(ADDRESS($D293+2,E$2+1,,,"Instances"))="","",INDIRECT(ADDRESS($D293+2,E$2+1,,,"Instances")))</f>
        <v>0</v>
      </c>
      <c r="F293">
        <f>IFERROR(SMALL(E5:E343,ROW()-ROW($F$5)+1),"")</f>
        <v>0</v>
      </c>
      <c r="H293">
        <f>IFERROR(SUM(F5:F293),"")</f>
        <v>0</v>
      </c>
      <c r="I293">
        <f>IF(INDIRECT(ADDRESS($D293+2,I$2+1,,,"Instances"))="","",INDIRECT(ADDRESS($D293+2,I$2+1,,,"Instances")))</f>
        <v>0</v>
      </c>
      <c r="J293">
        <f>IFERROR(SMALL(I5:I343,ROW()-ROW($J$5)+1),"")</f>
        <v>0</v>
      </c>
      <c r="L293">
        <f>IFERROR(SUM(J5:J293),"")</f>
        <v>0</v>
      </c>
      <c r="M293">
        <f>IF(INDIRECT(ADDRESS($D293+2,M$2+1,,,"Instances"))="","",INDIRECT(ADDRESS($D293+2,M$2+1,,,"Instances")))</f>
        <v>0</v>
      </c>
      <c r="N293">
        <f>IFERROR(SMALL(M5:M343,ROW()-ROW($N$5)+1),"")</f>
        <v>0</v>
      </c>
      <c r="P293">
        <f>IFERROR(SUM(N5:N293),"")</f>
        <v>0</v>
      </c>
      <c r="Q293">
        <f>IF(INDIRECT(ADDRESS($D293+2,Q$2+1,,,"Instances"))="","",INDIRECT(ADDRESS($D293+2,Q$2+1,,,"Instances")))</f>
        <v>0</v>
      </c>
      <c r="R293">
        <f>IFERROR(SMALL(Q5:Q343,ROW()-ROW($R$5)+1),"")</f>
        <v>0</v>
      </c>
      <c r="T293">
        <f>IFERROR(SUM(R5:R293),"")</f>
        <v>0</v>
      </c>
      <c r="U293">
        <f>IF(INDIRECT(ADDRESS($D293+2,U$2+1,,,"Instances"))="","",INDIRECT(ADDRESS($D293+2,U$2+1,,,"Instances")))</f>
        <v>0</v>
      </c>
      <c r="V293">
        <f>IFERROR(SMALL(U5:U343,ROW()-ROW($V$5)+1),"")</f>
        <v>0</v>
      </c>
      <c r="X293">
        <f>IFERROR(SUM(V5:V293),"")</f>
        <v>0</v>
      </c>
      <c r="Y293">
        <f>IF(INDIRECT(ADDRESS($D293+2,Y$2+1,,,"Instances"))="","",INDIRECT(ADDRESS($D293+2,Y$2+1,,,"Instances")))</f>
        <v>0</v>
      </c>
      <c r="Z293">
        <f>IFERROR(SMALL(Y5:Y343,ROW()-ROW($Z$5)+1),"")</f>
        <v>0</v>
      </c>
      <c r="AB293">
        <f>IFERROR(SUM(Z5:Z293),"")</f>
        <v>0</v>
      </c>
      <c r="AC293">
        <f>IF(INDIRECT(ADDRESS($D293+2,AC$2+1,,,"Instances"))="","",INDIRECT(ADDRESS($D293+2,AC$2+1,,,"Instances")))</f>
        <v>0</v>
      </c>
      <c r="AD293">
        <f>IFERROR(SMALL(AC5:AC343,ROW()-ROW($AD$5)+1),"")</f>
        <v>0</v>
      </c>
      <c r="AF293">
        <f>IFERROR(SUM(AD5:AD293),"")</f>
        <v>0</v>
      </c>
      <c r="AG293">
        <f>IF(INDIRECT(ADDRESS($D293+2,AG$2+1,,,"Instances"))="","",INDIRECT(ADDRESS($D293+2,AG$2+1,,,"Instances")))</f>
        <v>0</v>
      </c>
      <c r="AH293">
        <f>IFERROR(SMALL(AG5:AG343,ROW()-ROW($AH$5)+1),"")</f>
        <v>0</v>
      </c>
      <c r="AJ293">
        <f>IFERROR(SUM(AH5:AH293),"")</f>
        <v>0</v>
      </c>
      <c r="AL293">
        <v>289</v>
      </c>
      <c r="AM293" cm="1">
        <f t="array" ref="AM293">_xlfn.SWITCH(Charts!$B$3,"average", AVERAGE(INDIRECT(ADDRESS(288+3,AM$2+1,,,"Instances") &amp; ":" &amp; ADDRESS(288+3,AM$2+1))),"median", MEDIAN(INDIRECT(ADDRESS(288+3,AM$2+1,,,"Instances") &amp; ":" &amp; ADDRESS(288+3,AM$2+1))),"min", MIN(INDIRECT(ADDRESS(288+3,AM$2+1,,,"Instances") &amp; ":" &amp; ADDRESS(288+3,AM$2+1))),"max", MAX(INDIRECT(ADDRESS(288+3,AM$2+1,,,"Instances") &amp; ":" &amp; ADDRESS(288+3,AM$2+1))),"diff", MAX(INDIRECT(ADDRESS(288+3,AM$2+1,,,"Instances") &amp; ":" &amp; ADDRESS(288+3,AM$2+1)))-MIN(INDIRECT(ADDRESS(288+3,AM$2+1,,,"Instances") &amp; ":" &amp; ADDRESS(288+3,AM$2+1))))</f>
        <v>0</v>
      </c>
      <c r="AN293">
        <f>IFERROR(SMALL(AM5:AM343,ROW()-ROW($AN$5)+1),"")</f>
        <v>0</v>
      </c>
      <c r="AP293">
        <f>IFERROR(SUM(AN5:AN293),"")</f>
        <v>0</v>
      </c>
      <c r="AQ293" cm="1">
        <f t="array" ref="AQ293">_xlfn.SWITCH(Charts!$B$3,"average", AVERAGE(INDIRECT(ADDRESS(288+3,AQ$2+1,,,"Instances") &amp; ":" &amp; ADDRESS(288+3,AQ$2+1))),"median", MEDIAN(INDIRECT(ADDRESS(288+3,AQ$2+1,,,"Instances") &amp; ":" &amp; ADDRESS(288+3,AQ$2+1))),"min", MIN(INDIRECT(ADDRESS(288+3,AQ$2+1,,,"Instances") &amp; ":" &amp; ADDRESS(288+3,AQ$2+1))),"max", MAX(INDIRECT(ADDRESS(288+3,AQ$2+1,,,"Instances") &amp; ":" &amp; ADDRESS(288+3,AQ$2+1))),"diff", MAX(INDIRECT(ADDRESS(288+3,AQ$2+1,,,"Instances") &amp; ":" &amp; ADDRESS(288+3,AQ$2+1)))-MIN(INDIRECT(ADDRESS(288+3,AQ$2+1,,,"Instances") &amp; ":" &amp; ADDRESS(288+3,AQ$2+1))))</f>
        <v>0</v>
      </c>
      <c r="AR293">
        <f>IFERROR(SMALL(AQ5:AQ343,ROW()-ROW($AR$5)+1),"")</f>
        <v>0</v>
      </c>
      <c r="AT293">
        <f>IFERROR(SUM(AR5:AR293),"")</f>
        <v>0</v>
      </c>
      <c r="AU293" cm="1">
        <f t="array" ref="AU293">_xlfn.SWITCH(Charts!$B$3,"average", AVERAGE(INDIRECT(ADDRESS(288+3,AU$2+1,,,"Instances") &amp; ":" &amp; ADDRESS(288+3,AU$2+1))),"median", MEDIAN(INDIRECT(ADDRESS(288+3,AU$2+1,,,"Instances") &amp; ":" &amp; ADDRESS(288+3,AU$2+1))),"min", MIN(INDIRECT(ADDRESS(288+3,AU$2+1,,,"Instances") &amp; ":" &amp; ADDRESS(288+3,AU$2+1))),"max", MAX(INDIRECT(ADDRESS(288+3,AU$2+1,,,"Instances") &amp; ":" &amp; ADDRESS(288+3,AU$2+1))),"diff", MAX(INDIRECT(ADDRESS(288+3,AU$2+1,,,"Instances") &amp; ":" &amp; ADDRESS(288+3,AU$2+1)))-MIN(INDIRECT(ADDRESS(288+3,AU$2+1,,,"Instances") &amp; ":" &amp; ADDRESS(288+3,AU$2+1))))</f>
        <v>0</v>
      </c>
      <c r="AV293">
        <f>IFERROR(SMALL(AU5:AU343,ROW()-ROW($AV$5)+1),"")</f>
        <v>0</v>
      </c>
      <c r="AX293">
        <f>IFERROR(SUM(AV5:AV293),"")</f>
        <v>0</v>
      </c>
      <c r="AY293" cm="1">
        <f t="array" ref="AY293">_xlfn.SWITCH(Charts!$B$3,"average", AVERAGE(INDIRECT(ADDRESS(288+3,AY$2+1,,,"Instances") &amp; ":" &amp; ADDRESS(288+3,AY$2+1))),"median", MEDIAN(INDIRECT(ADDRESS(288+3,AY$2+1,,,"Instances") &amp; ":" &amp; ADDRESS(288+3,AY$2+1))),"min", MIN(INDIRECT(ADDRESS(288+3,AY$2+1,,,"Instances") &amp; ":" &amp; ADDRESS(288+3,AY$2+1))),"max", MAX(INDIRECT(ADDRESS(288+3,AY$2+1,,,"Instances") &amp; ":" &amp; ADDRESS(288+3,AY$2+1))),"diff", MAX(INDIRECT(ADDRESS(288+3,AY$2+1,,,"Instances") &amp; ":" &amp; ADDRESS(288+3,AY$2+1)))-MIN(INDIRECT(ADDRESS(288+3,AY$2+1,,,"Instances") &amp; ":" &amp; ADDRESS(288+3,AY$2+1))))</f>
        <v>0</v>
      </c>
      <c r="AZ293">
        <f>IFERROR(SMALL(AY5:AY343,ROW()-ROW($AZ$5)+1),"")</f>
        <v>0</v>
      </c>
      <c r="BB293">
        <f>IFERROR(SUM(AZ5:AZ293),"")</f>
        <v>0</v>
      </c>
      <c r="BC293" cm="1">
        <f t="array" ref="BC293">_xlfn.SWITCH(Charts!$B$3,"average", AVERAGE(INDIRECT(ADDRESS(288+3,BC$2+1,,,"Instances") &amp; ":" &amp; ADDRESS(288+3,BC$2+1))),"median", MEDIAN(INDIRECT(ADDRESS(288+3,BC$2+1,,,"Instances") &amp; ":" &amp; ADDRESS(288+3,BC$2+1))),"min", MIN(INDIRECT(ADDRESS(288+3,BC$2+1,,,"Instances") &amp; ":" &amp; ADDRESS(288+3,BC$2+1))),"max", MAX(INDIRECT(ADDRESS(288+3,BC$2+1,,,"Instances") &amp; ":" &amp; ADDRESS(288+3,BC$2+1))),"diff", MAX(INDIRECT(ADDRESS(288+3,BC$2+1,,,"Instances") &amp; ":" &amp; ADDRESS(288+3,BC$2+1)))-MIN(INDIRECT(ADDRESS(288+3,BC$2+1,,,"Instances") &amp; ":" &amp; ADDRESS(288+3,BC$2+1))))</f>
        <v>0</v>
      </c>
      <c r="BD293">
        <f>IFERROR(SMALL(BC5:BC343,ROW()-ROW($BD$5)+1),"")</f>
        <v>0</v>
      </c>
      <c r="BF293">
        <f>IFERROR(SUM(BD5:BD293),"")</f>
        <v>0</v>
      </c>
      <c r="BG293" cm="1">
        <f t="array" ref="BG293">_xlfn.SWITCH(Charts!$B$3,"average", AVERAGE(INDIRECT(ADDRESS(288+3,BG$2+1,,,"Instances") &amp; ":" &amp; ADDRESS(288+3,BG$2+1))),"median", MEDIAN(INDIRECT(ADDRESS(288+3,BG$2+1,,,"Instances") &amp; ":" &amp; ADDRESS(288+3,BG$2+1))),"min", MIN(INDIRECT(ADDRESS(288+3,BG$2+1,,,"Instances") &amp; ":" &amp; ADDRESS(288+3,BG$2+1))),"max", MAX(INDIRECT(ADDRESS(288+3,BG$2+1,,,"Instances") &amp; ":" &amp; ADDRESS(288+3,BG$2+1))),"diff", MAX(INDIRECT(ADDRESS(288+3,BG$2+1,,,"Instances") &amp; ":" &amp; ADDRESS(288+3,BG$2+1)))-MIN(INDIRECT(ADDRESS(288+3,BG$2+1,,,"Instances") &amp; ":" &amp; ADDRESS(288+3,BG$2+1))))</f>
        <v>0</v>
      </c>
      <c r="BH293">
        <f>IFERROR(SMALL(BG5:BG343,ROW()-ROW($BH$5)+1),"")</f>
        <v>0</v>
      </c>
      <c r="BJ293">
        <f>IFERROR(SUM(BH5:BH293),"")</f>
        <v>0</v>
      </c>
      <c r="BK293" cm="1">
        <f t="array" ref="BK293">_xlfn.SWITCH(Charts!$B$3,"average", AVERAGE(INDIRECT(ADDRESS(288+3,BK$2+1,,,"Instances") &amp; ":" &amp; ADDRESS(288+3,BK$2+1))),"median", MEDIAN(INDIRECT(ADDRESS(288+3,BK$2+1,,,"Instances") &amp; ":" &amp; ADDRESS(288+3,BK$2+1))),"min", MIN(INDIRECT(ADDRESS(288+3,BK$2+1,,,"Instances") &amp; ":" &amp; ADDRESS(288+3,BK$2+1))),"max", MAX(INDIRECT(ADDRESS(288+3,BK$2+1,,,"Instances") &amp; ":" &amp; ADDRESS(288+3,BK$2+1))),"diff", MAX(INDIRECT(ADDRESS(288+3,BK$2+1,,,"Instances") &amp; ":" &amp; ADDRESS(288+3,BK$2+1)))-MIN(INDIRECT(ADDRESS(288+3,BK$2+1,,,"Instances") &amp; ":" &amp; ADDRESS(288+3,BK$2+1))))</f>
        <v>0</v>
      </c>
      <c r="BL293">
        <f>IFERROR(SMALL(BK5:BK343,ROW()-ROW($BL$5)+1),"")</f>
        <v>0</v>
      </c>
      <c r="BN293">
        <f>IFERROR(SUM(BL5:BL293),"")</f>
        <v>0</v>
      </c>
      <c r="BO293" cm="1">
        <f t="array" ref="BO293">_xlfn.SWITCH(Charts!$B$3,"average", AVERAGE(INDIRECT(ADDRESS(288+3,BO$2+1,,,"Instances") &amp; ":" &amp; ADDRESS(288+3,BO$2+1))),"median", MEDIAN(INDIRECT(ADDRESS(288+3,BO$2+1,,,"Instances") &amp; ":" &amp; ADDRESS(288+3,BO$2+1))),"min", MIN(INDIRECT(ADDRESS(288+3,BO$2+1,,,"Instances") &amp; ":" &amp; ADDRESS(288+3,BO$2+1))),"max", MAX(INDIRECT(ADDRESS(288+3,BO$2+1,,,"Instances") &amp; ":" &amp; ADDRESS(288+3,BO$2+1))),"diff", MAX(INDIRECT(ADDRESS(288+3,BO$2+1,,,"Instances") &amp; ":" &amp; ADDRESS(288+3,BO$2+1)))-MIN(INDIRECT(ADDRESS(288+3,BO$2+1,,,"Instances") &amp; ":" &amp; ADDRESS(288+3,BO$2+1))))</f>
        <v>0</v>
      </c>
      <c r="BP293">
        <f>IFERROR(SMALL(BO5:BO343,ROW()-ROW($BP$5)+1),"")</f>
        <v>0</v>
      </c>
      <c r="BR293">
        <f>IFERROR(SUM(BP5:BP293),"")</f>
        <v>0</v>
      </c>
      <c r="BU293">
        <f>IF(Charts!$B$3="none",E1995,IF(AM1995="",NA(),AM1995))</f>
        <v>0</v>
      </c>
      <c r="BV293">
        <f>IF(Charts!$B$3="none",F1995,IF(AN1995="",NA(),AN1995))</f>
        <v>0</v>
      </c>
      <c r="BW293">
        <f>IF(Charts!$B$3="none",G1995,IF(AO1995="",NA(),AO1995))</f>
        <v>0</v>
      </c>
      <c r="BX293">
        <f>IF(Charts!$B$3="none",H1995,IF(AP1995="",NA(),AP1995))</f>
        <v>0</v>
      </c>
      <c r="BY293">
        <f>IF(Charts!$B$3="none",I1995,IF(AQ1995="",NA(),AQ1995))</f>
        <v>0</v>
      </c>
      <c r="BZ293">
        <f>IF(Charts!$B$3="none",J1995,IF(AR1995="",NA(),AR1995))</f>
        <v>0</v>
      </c>
      <c r="CA293">
        <f>IF(Charts!$B$3="none",K1995,IF(AS1995="",NA(),AS1995))</f>
        <v>0</v>
      </c>
      <c r="CB293">
        <f>IF(Charts!$B$3="none",L1995,IF(AT1995="",NA(),AT1995))</f>
        <v>0</v>
      </c>
      <c r="CC293">
        <f>IF(Charts!$B$3="none",M1995,IF(AU1995="",NA(),AU1995))</f>
        <v>0</v>
      </c>
      <c r="CD293">
        <f>IF(Charts!$B$3="none",N1995,IF(AV1995="",NA(),AV1995))</f>
        <v>0</v>
      </c>
      <c r="CE293">
        <f>IF(Charts!$B$3="none",O1995,IF(AW1995="",NA(),AW1995))</f>
        <v>0</v>
      </c>
      <c r="CF293">
        <f>IF(Charts!$B$3="none",P1995,IF(AX1995="",NA(),AX1995))</f>
        <v>0</v>
      </c>
      <c r="CG293">
        <f>IF(Charts!$B$3="none",Q1995,IF(AY1995="",NA(),AY1995))</f>
        <v>0</v>
      </c>
      <c r="CH293">
        <f>IF(Charts!$B$3="none",R1995,IF(AZ1995="",NA(),AZ1995))</f>
        <v>0</v>
      </c>
      <c r="CI293">
        <f>IF(Charts!$B$3="none",S1995,IF(BA1995="",NA(),BA1995))</f>
        <v>0</v>
      </c>
      <c r="CJ293">
        <f>IF(Charts!$B$3="none",T1995,IF(BB1995="",NA(),BB1995))</f>
        <v>0</v>
      </c>
      <c r="CK293">
        <f>IF(Charts!$B$3="none",U1995,IF(BC1995="",NA(),BC1995))</f>
        <v>0</v>
      </c>
      <c r="CL293">
        <f>IF(Charts!$B$3="none",V1995,IF(BD1995="",NA(),BD1995))</f>
        <v>0</v>
      </c>
      <c r="CM293">
        <f>IF(Charts!$B$3="none",W1995,IF(BE1995="",NA(),BE1995))</f>
        <v>0</v>
      </c>
      <c r="CN293">
        <f>IF(Charts!$B$3="none",X1995,IF(BF1995="",NA(),BF1995))</f>
        <v>0</v>
      </c>
      <c r="CO293">
        <f>IF(Charts!$B$3="none",Y1995,IF(BG1995="",NA(),BG1995))</f>
        <v>0</v>
      </c>
      <c r="CP293">
        <f>IF(Charts!$B$3="none",Z1995,IF(BH1995="",NA(),BH1995))</f>
        <v>0</v>
      </c>
      <c r="CQ293">
        <f>IF(Charts!$B$3="none",AA1995,IF(BI1995="",NA(),BI1995))</f>
        <v>0</v>
      </c>
      <c r="CR293">
        <f>IF(Charts!$B$3="none",AB1995,IF(BJ1995="",NA(),BJ1995))</f>
        <v>0</v>
      </c>
      <c r="CS293">
        <f>IF(Charts!$B$3="none",AC1995,IF(BK1995="",NA(),BK1995))</f>
        <v>0</v>
      </c>
      <c r="CT293">
        <f>IF(Charts!$B$3="none",AD1995,IF(BL1995="",NA(),BL1995))</f>
        <v>0</v>
      </c>
      <c r="CU293">
        <f>IF(Charts!$B$3="none",AE1995,IF(BM1995="",NA(),BM1995))</f>
        <v>0</v>
      </c>
      <c r="CV293">
        <f>IF(Charts!$B$3="none",AF1995,IF(BN1995="",NA(),BN1995))</f>
        <v>0</v>
      </c>
      <c r="CW293">
        <f>IF(Charts!$B$3="none",AG1995,IF(BO1995="",NA(),BO1995))</f>
        <v>0</v>
      </c>
      <c r="CX293">
        <f>IF(Charts!$B$3="none",AH1995,IF(BP1995="",NA(),BP1995))</f>
        <v>0</v>
      </c>
      <c r="CY293">
        <f>IF(Charts!$B$3="none",AI1995,IF(BQ1995="",NA(),BQ1995))</f>
        <v>0</v>
      </c>
      <c r="CZ293">
        <f>IF(Charts!$B$3="none",AJ1995,IF(BR1995="",NA(),BR1995))</f>
        <v>0</v>
      </c>
    </row>
    <row r="294" spans="4:104">
      <c r="D294">
        <v>290</v>
      </c>
      <c r="E294">
        <f>IF(INDIRECT(ADDRESS($D294+2,E$2+1,,,"Instances"))="","",INDIRECT(ADDRESS($D294+2,E$2+1,,,"Instances")))</f>
        <v>0</v>
      </c>
      <c r="F294">
        <f>IFERROR(SMALL(E5:E343,ROW()-ROW($F$5)+1),"")</f>
        <v>0</v>
      </c>
      <c r="H294">
        <f>IFERROR(SUM(F5:F294),"")</f>
        <v>0</v>
      </c>
      <c r="I294">
        <f>IF(INDIRECT(ADDRESS($D294+2,I$2+1,,,"Instances"))="","",INDIRECT(ADDRESS($D294+2,I$2+1,,,"Instances")))</f>
        <v>0</v>
      </c>
      <c r="J294">
        <f>IFERROR(SMALL(I5:I343,ROW()-ROW($J$5)+1),"")</f>
        <v>0</v>
      </c>
      <c r="L294">
        <f>IFERROR(SUM(J5:J294),"")</f>
        <v>0</v>
      </c>
      <c r="M294">
        <f>IF(INDIRECT(ADDRESS($D294+2,M$2+1,,,"Instances"))="","",INDIRECT(ADDRESS($D294+2,M$2+1,,,"Instances")))</f>
        <v>0</v>
      </c>
      <c r="N294">
        <f>IFERROR(SMALL(M5:M343,ROW()-ROW($N$5)+1),"")</f>
        <v>0</v>
      </c>
      <c r="P294">
        <f>IFERROR(SUM(N5:N294),"")</f>
        <v>0</v>
      </c>
      <c r="Q294">
        <f>IF(INDIRECT(ADDRESS($D294+2,Q$2+1,,,"Instances"))="","",INDIRECT(ADDRESS($D294+2,Q$2+1,,,"Instances")))</f>
        <v>0</v>
      </c>
      <c r="R294">
        <f>IFERROR(SMALL(Q5:Q343,ROW()-ROW($R$5)+1),"")</f>
        <v>0</v>
      </c>
      <c r="T294">
        <f>IFERROR(SUM(R5:R294),"")</f>
        <v>0</v>
      </c>
      <c r="U294">
        <f>IF(INDIRECT(ADDRESS($D294+2,U$2+1,,,"Instances"))="","",INDIRECT(ADDRESS($D294+2,U$2+1,,,"Instances")))</f>
        <v>0</v>
      </c>
      <c r="V294">
        <f>IFERROR(SMALL(U5:U343,ROW()-ROW($V$5)+1),"")</f>
        <v>0</v>
      </c>
      <c r="X294">
        <f>IFERROR(SUM(V5:V294),"")</f>
        <v>0</v>
      </c>
      <c r="Y294">
        <f>IF(INDIRECT(ADDRESS($D294+2,Y$2+1,,,"Instances"))="","",INDIRECT(ADDRESS($D294+2,Y$2+1,,,"Instances")))</f>
        <v>0</v>
      </c>
      <c r="Z294">
        <f>IFERROR(SMALL(Y5:Y343,ROW()-ROW($Z$5)+1),"")</f>
        <v>0</v>
      </c>
      <c r="AB294">
        <f>IFERROR(SUM(Z5:Z294),"")</f>
        <v>0</v>
      </c>
      <c r="AC294">
        <f>IF(INDIRECT(ADDRESS($D294+2,AC$2+1,,,"Instances"))="","",INDIRECT(ADDRESS($D294+2,AC$2+1,,,"Instances")))</f>
        <v>0</v>
      </c>
      <c r="AD294">
        <f>IFERROR(SMALL(AC5:AC343,ROW()-ROW($AD$5)+1),"")</f>
        <v>0</v>
      </c>
      <c r="AF294">
        <f>IFERROR(SUM(AD5:AD294),"")</f>
        <v>0</v>
      </c>
      <c r="AG294">
        <f>IF(INDIRECT(ADDRESS($D294+2,AG$2+1,,,"Instances"))="","",INDIRECT(ADDRESS($D294+2,AG$2+1,,,"Instances")))</f>
        <v>0</v>
      </c>
      <c r="AH294">
        <f>IFERROR(SMALL(AG5:AG343,ROW()-ROW($AH$5)+1),"")</f>
        <v>0</v>
      </c>
      <c r="AJ294">
        <f>IFERROR(SUM(AH5:AH294),"")</f>
        <v>0</v>
      </c>
      <c r="AL294">
        <v>290</v>
      </c>
      <c r="AM294" cm="1">
        <f t="array" ref="AM294">_xlfn.SWITCH(Charts!$B$3,"average", AVERAGE(INDIRECT(ADDRESS(289+3,AM$2+1,,,"Instances") &amp; ":" &amp; ADDRESS(289+3,AM$2+1))),"median", MEDIAN(INDIRECT(ADDRESS(289+3,AM$2+1,,,"Instances") &amp; ":" &amp; ADDRESS(289+3,AM$2+1))),"min", MIN(INDIRECT(ADDRESS(289+3,AM$2+1,,,"Instances") &amp; ":" &amp; ADDRESS(289+3,AM$2+1))),"max", MAX(INDIRECT(ADDRESS(289+3,AM$2+1,,,"Instances") &amp; ":" &amp; ADDRESS(289+3,AM$2+1))),"diff", MAX(INDIRECT(ADDRESS(289+3,AM$2+1,,,"Instances") &amp; ":" &amp; ADDRESS(289+3,AM$2+1)))-MIN(INDIRECT(ADDRESS(289+3,AM$2+1,,,"Instances") &amp; ":" &amp; ADDRESS(289+3,AM$2+1))))</f>
        <v>0</v>
      </c>
      <c r="AN294">
        <f>IFERROR(SMALL(AM5:AM343,ROW()-ROW($AN$5)+1),"")</f>
        <v>0</v>
      </c>
      <c r="AP294">
        <f>IFERROR(SUM(AN5:AN294),"")</f>
        <v>0</v>
      </c>
      <c r="AQ294" cm="1">
        <f t="array" ref="AQ294">_xlfn.SWITCH(Charts!$B$3,"average", AVERAGE(INDIRECT(ADDRESS(289+3,AQ$2+1,,,"Instances") &amp; ":" &amp; ADDRESS(289+3,AQ$2+1))),"median", MEDIAN(INDIRECT(ADDRESS(289+3,AQ$2+1,,,"Instances") &amp; ":" &amp; ADDRESS(289+3,AQ$2+1))),"min", MIN(INDIRECT(ADDRESS(289+3,AQ$2+1,,,"Instances") &amp; ":" &amp; ADDRESS(289+3,AQ$2+1))),"max", MAX(INDIRECT(ADDRESS(289+3,AQ$2+1,,,"Instances") &amp; ":" &amp; ADDRESS(289+3,AQ$2+1))),"diff", MAX(INDIRECT(ADDRESS(289+3,AQ$2+1,,,"Instances") &amp; ":" &amp; ADDRESS(289+3,AQ$2+1)))-MIN(INDIRECT(ADDRESS(289+3,AQ$2+1,,,"Instances") &amp; ":" &amp; ADDRESS(289+3,AQ$2+1))))</f>
        <v>0</v>
      </c>
      <c r="AR294">
        <f>IFERROR(SMALL(AQ5:AQ343,ROW()-ROW($AR$5)+1),"")</f>
        <v>0</v>
      </c>
      <c r="AT294">
        <f>IFERROR(SUM(AR5:AR294),"")</f>
        <v>0</v>
      </c>
      <c r="AU294" cm="1">
        <f t="array" ref="AU294">_xlfn.SWITCH(Charts!$B$3,"average", AVERAGE(INDIRECT(ADDRESS(289+3,AU$2+1,,,"Instances") &amp; ":" &amp; ADDRESS(289+3,AU$2+1))),"median", MEDIAN(INDIRECT(ADDRESS(289+3,AU$2+1,,,"Instances") &amp; ":" &amp; ADDRESS(289+3,AU$2+1))),"min", MIN(INDIRECT(ADDRESS(289+3,AU$2+1,,,"Instances") &amp; ":" &amp; ADDRESS(289+3,AU$2+1))),"max", MAX(INDIRECT(ADDRESS(289+3,AU$2+1,,,"Instances") &amp; ":" &amp; ADDRESS(289+3,AU$2+1))),"diff", MAX(INDIRECT(ADDRESS(289+3,AU$2+1,,,"Instances") &amp; ":" &amp; ADDRESS(289+3,AU$2+1)))-MIN(INDIRECT(ADDRESS(289+3,AU$2+1,,,"Instances") &amp; ":" &amp; ADDRESS(289+3,AU$2+1))))</f>
        <v>0</v>
      </c>
      <c r="AV294">
        <f>IFERROR(SMALL(AU5:AU343,ROW()-ROW($AV$5)+1),"")</f>
        <v>0</v>
      </c>
      <c r="AX294">
        <f>IFERROR(SUM(AV5:AV294),"")</f>
        <v>0</v>
      </c>
      <c r="AY294" cm="1">
        <f t="array" ref="AY294">_xlfn.SWITCH(Charts!$B$3,"average", AVERAGE(INDIRECT(ADDRESS(289+3,AY$2+1,,,"Instances") &amp; ":" &amp; ADDRESS(289+3,AY$2+1))),"median", MEDIAN(INDIRECT(ADDRESS(289+3,AY$2+1,,,"Instances") &amp; ":" &amp; ADDRESS(289+3,AY$2+1))),"min", MIN(INDIRECT(ADDRESS(289+3,AY$2+1,,,"Instances") &amp; ":" &amp; ADDRESS(289+3,AY$2+1))),"max", MAX(INDIRECT(ADDRESS(289+3,AY$2+1,,,"Instances") &amp; ":" &amp; ADDRESS(289+3,AY$2+1))),"diff", MAX(INDIRECT(ADDRESS(289+3,AY$2+1,,,"Instances") &amp; ":" &amp; ADDRESS(289+3,AY$2+1)))-MIN(INDIRECT(ADDRESS(289+3,AY$2+1,,,"Instances") &amp; ":" &amp; ADDRESS(289+3,AY$2+1))))</f>
        <v>0</v>
      </c>
      <c r="AZ294">
        <f>IFERROR(SMALL(AY5:AY343,ROW()-ROW($AZ$5)+1),"")</f>
        <v>0</v>
      </c>
      <c r="BB294">
        <f>IFERROR(SUM(AZ5:AZ294),"")</f>
        <v>0</v>
      </c>
      <c r="BC294" cm="1">
        <f t="array" ref="BC294">_xlfn.SWITCH(Charts!$B$3,"average", AVERAGE(INDIRECT(ADDRESS(289+3,BC$2+1,,,"Instances") &amp; ":" &amp; ADDRESS(289+3,BC$2+1))),"median", MEDIAN(INDIRECT(ADDRESS(289+3,BC$2+1,,,"Instances") &amp; ":" &amp; ADDRESS(289+3,BC$2+1))),"min", MIN(INDIRECT(ADDRESS(289+3,BC$2+1,,,"Instances") &amp; ":" &amp; ADDRESS(289+3,BC$2+1))),"max", MAX(INDIRECT(ADDRESS(289+3,BC$2+1,,,"Instances") &amp; ":" &amp; ADDRESS(289+3,BC$2+1))),"diff", MAX(INDIRECT(ADDRESS(289+3,BC$2+1,,,"Instances") &amp; ":" &amp; ADDRESS(289+3,BC$2+1)))-MIN(INDIRECT(ADDRESS(289+3,BC$2+1,,,"Instances") &amp; ":" &amp; ADDRESS(289+3,BC$2+1))))</f>
        <v>0</v>
      </c>
      <c r="BD294">
        <f>IFERROR(SMALL(BC5:BC343,ROW()-ROW($BD$5)+1),"")</f>
        <v>0</v>
      </c>
      <c r="BF294">
        <f>IFERROR(SUM(BD5:BD294),"")</f>
        <v>0</v>
      </c>
      <c r="BG294" cm="1">
        <f t="array" ref="BG294">_xlfn.SWITCH(Charts!$B$3,"average", AVERAGE(INDIRECT(ADDRESS(289+3,BG$2+1,,,"Instances") &amp; ":" &amp; ADDRESS(289+3,BG$2+1))),"median", MEDIAN(INDIRECT(ADDRESS(289+3,BG$2+1,,,"Instances") &amp; ":" &amp; ADDRESS(289+3,BG$2+1))),"min", MIN(INDIRECT(ADDRESS(289+3,BG$2+1,,,"Instances") &amp; ":" &amp; ADDRESS(289+3,BG$2+1))),"max", MAX(INDIRECT(ADDRESS(289+3,BG$2+1,,,"Instances") &amp; ":" &amp; ADDRESS(289+3,BG$2+1))),"diff", MAX(INDIRECT(ADDRESS(289+3,BG$2+1,,,"Instances") &amp; ":" &amp; ADDRESS(289+3,BG$2+1)))-MIN(INDIRECT(ADDRESS(289+3,BG$2+1,,,"Instances") &amp; ":" &amp; ADDRESS(289+3,BG$2+1))))</f>
        <v>0</v>
      </c>
      <c r="BH294">
        <f>IFERROR(SMALL(BG5:BG343,ROW()-ROW($BH$5)+1),"")</f>
        <v>0</v>
      </c>
      <c r="BJ294">
        <f>IFERROR(SUM(BH5:BH294),"")</f>
        <v>0</v>
      </c>
      <c r="BK294" cm="1">
        <f t="array" ref="BK294">_xlfn.SWITCH(Charts!$B$3,"average", AVERAGE(INDIRECT(ADDRESS(289+3,BK$2+1,,,"Instances") &amp; ":" &amp; ADDRESS(289+3,BK$2+1))),"median", MEDIAN(INDIRECT(ADDRESS(289+3,BK$2+1,,,"Instances") &amp; ":" &amp; ADDRESS(289+3,BK$2+1))),"min", MIN(INDIRECT(ADDRESS(289+3,BK$2+1,,,"Instances") &amp; ":" &amp; ADDRESS(289+3,BK$2+1))),"max", MAX(INDIRECT(ADDRESS(289+3,BK$2+1,,,"Instances") &amp; ":" &amp; ADDRESS(289+3,BK$2+1))),"diff", MAX(INDIRECT(ADDRESS(289+3,BK$2+1,,,"Instances") &amp; ":" &amp; ADDRESS(289+3,BK$2+1)))-MIN(INDIRECT(ADDRESS(289+3,BK$2+1,,,"Instances") &amp; ":" &amp; ADDRESS(289+3,BK$2+1))))</f>
        <v>0</v>
      </c>
      <c r="BL294">
        <f>IFERROR(SMALL(BK5:BK343,ROW()-ROW($BL$5)+1),"")</f>
        <v>0</v>
      </c>
      <c r="BN294">
        <f>IFERROR(SUM(BL5:BL294),"")</f>
        <v>0</v>
      </c>
      <c r="BO294" cm="1">
        <f t="array" ref="BO294">_xlfn.SWITCH(Charts!$B$3,"average", AVERAGE(INDIRECT(ADDRESS(289+3,BO$2+1,,,"Instances") &amp; ":" &amp; ADDRESS(289+3,BO$2+1))),"median", MEDIAN(INDIRECT(ADDRESS(289+3,BO$2+1,,,"Instances") &amp; ":" &amp; ADDRESS(289+3,BO$2+1))),"min", MIN(INDIRECT(ADDRESS(289+3,BO$2+1,,,"Instances") &amp; ":" &amp; ADDRESS(289+3,BO$2+1))),"max", MAX(INDIRECT(ADDRESS(289+3,BO$2+1,,,"Instances") &amp; ":" &amp; ADDRESS(289+3,BO$2+1))),"diff", MAX(INDIRECT(ADDRESS(289+3,BO$2+1,,,"Instances") &amp; ":" &amp; ADDRESS(289+3,BO$2+1)))-MIN(INDIRECT(ADDRESS(289+3,BO$2+1,,,"Instances") &amp; ":" &amp; ADDRESS(289+3,BO$2+1))))</f>
        <v>0</v>
      </c>
      <c r="BP294">
        <f>IFERROR(SMALL(BO5:BO343,ROW()-ROW($BP$5)+1),"")</f>
        <v>0</v>
      </c>
      <c r="BR294">
        <f>IFERROR(SUM(BP5:BP294),"")</f>
        <v>0</v>
      </c>
      <c r="BU294">
        <f>IF(Charts!$B$3="none",E1996,IF(AM1996="",NA(),AM1996))</f>
        <v>0</v>
      </c>
      <c r="BV294">
        <f>IF(Charts!$B$3="none",F1996,IF(AN1996="",NA(),AN1996))</f>
        <v>0</v>
      </c>
      <c r="BW294">
        <f>IF(Charts!$B$3="none",G1996,IF(AO1996="",NA(),AO1996))</f>
        <v>0</v>
      </c>
      <c r="BX294">
        <f>IF(Charts!$B$3="none",H1996,IF(AP1996="",NA(),AP1996))</f>
        <v>0</v>
      </c>
      <c r="BY294">
        <f>IF(Charts!$B$3="none",I1996,IF(AQ1996="",NA(),AQ1996))</f>
        <v>0</v>
      </c>
      <c r="BZ294">
        <f>IF(Charts!$B$3="none",J1996,IF(AR1996="",NA(),AR1996))</f>
        <v>0</v>
      </c>
      <c r="CA294">
        <f>IF(Charts!$B$3="none",K1996,IF(AS1996="",NA(),AS1996))</f>
        <v>0</v>
      </c>
      <c r="CB294">
        <f>IF(Charts!$B$3="none",L1996,IF(AT1996="",NA(),AT1996))</f>
        <v>0</v>
      </c>
      <c r="CC294">
        <f>IF(Charts!$B$3="none",M1996,IF(AU1996="",NA(),AU1996))</f>
        <v>0</v>
      </c>
      <c r="CD294">
        <f>IF(Charts!$B$3="none",N1996,IF(AV1996="",NA(),AV1996))</f>
        <v>0</v>
      </c>
      <c r="CE294">
        <f>IF(Charts!$B$3="none",O1996,IF(AW1996="",NA(),AW1996))</f>
        <v>0</v>
      </c>
      <c r="CF294">
        <f>IF(Charts!$B$3="none",P1996,IF(AX1996="",NA(),AX1996))</f>
        <v>0</v>
      </c>
      <c r="CG294">
        <f>IF(Charts!$B$3="none",Q1996,IF(AY1996="",NA(),AY1996))</f>
        <v>0</v>
      </c>
      <c r="CH294">
        <f>IF(Charts!$B$3="none",R1996,IF(AZ1996="",NA(),AZ1996))</f>
        <v>0</v>
      </c>
      <c r="CI294">
        <f>IF(Charts!$B$3="none",S1996,IF(BA1996="",NA(),BA1996))</f>
        <v>0</v>
      </c>
      <c r="CJ294">
        <f>IF(Charts!$B$3="none",T1996,IF(BB1996="",NA(),BB1996))</f>
        <v>0</v>
      </c>
      <c r="CK294">
        <f>IF(Charts!$B$3="none",U1996,IF(BC1996="",NA(),BC1996))</f>
        <v>0</v>
      </c>
      <c r="CL294">
        <f>IF(Charts!$B$3="none",V1996,IF(BD1996="",NA(),BD1996))</f>
        <v>0</v>
      </c>
      <c r="CM294">
        <f>IF(Charts!$B$3="none",W1996,IF(BE1996="",NA(),BE1996))</f>
        <v>0</v>
      </c>
      <c r="CN294">
        <f>IF(Charts!$B$3="none",X1996,IF(BF1996="",NA(),BF1996))</f>
        <v>0</v>
      </c>
      <c r="CO294">
        <f>IF(Charts!$B$3="none",Y1996,IF(BG1996="",NA(),BG1996))</f>
        <v>0</v>
      </c>
      <c r="CP294">
        <f>IF(Charts!$B$3="none",Z1996,IF(BH1996="",NA(),BH1996))</f>
        <v>0</v>
      </c>
      <c r="CQ294">
        <f>IF(Charts!$B$3="none",AA1996,IF(BI1996="",NA(),BI1996))</f>
        <v>0</v>
      </c>
      <c r="CR294">
        <f>IF(Charts!$B$3="none",AB1996,IF(BJ1996="",NA(),BJ1996))</f>
        <v>0</v>
      </c>
      <c r="CS294">
        <f>IF(Charts!$B$3="none",AC1996,IF(BK1996="",NA(),BK1996))</f>
        <v>0</v>
      </c>
      <c r="CT294">
        <f>IF(Charts!$B$3="none",AD1996,IF(BL1996="",NA(),BL1996))</f>
        <v>0</v>
      </c>
      <c r="CU294">
        <f>IF(Charts!$B$3="none",AE1996,IF(BM1996="",NA(),BM1996))</f>
        <v>0</v>
      </c>
      <c r="CV294">
        <f>IF(Charts!$B$3="none",AF1996,IF(BN1996="",NA(),BN1996))</f>
        <v>0</v>
      </c>
      <c r="CW294">
        <f>IF(Charts!$B$3="none",AG1996,IF(BO1996="",NA(),BO1996))</f>
        <v>0</v>
      </c>
      <c r="CX294">
        <f>IF(Charts!$B$3="none",AH1996,IF(BP1996="",NA(),BP1996))</f>
        <v>0</v>
      </c>
      <c r="CY294">
        <f>IF(Charts!$B$3="none",AI1996,IF(BQ1996="",NA(),BQ1996))</f>
        <v>0</v>
      </c>
      <c r="CZ294">
        <f>IF(Charts!$B$3="none",AJ1996,IF(BR1996="",NA(),BR1996))</f>
        <v>0</v>
      </c>
    </row>
    <row r="295" spans="4:104">
      <c r="D295">
        <v>291</v>
      </c>
      <c r="E295">
        <f>IF(INDIRECT(ADDRESS($D295+2,E$2+1,,,"Instances"))="","",INDIRECT(ADDRESS($D295+2,E$2+1,,,"Instances")))</f>
        <v>0</v>
      </c>
      <c r="F295">
        <f>IFERROR(SMALL(E5:E343,ROW()-ROW($F$5)+1),"")</f>
        <v>0</v>
      </c>
      <c r="H295">
        <f>IFERROR(SUM(F5:F295),"")</f>
        <v>0</v>
      </c>
      <c r="I295">
        <f>IF(INDIRECT(ADDRESS($D295+2,I$2+1,,,"Instances"))="","",INDIRECT(ADDRESS($D295+2,I$2+1,,,"Instances")))</f>
        <v>0</v>
      </c>
      <c r="J295">
        <f>IFERROR(SMALL(I5:I343,ROW()-ROW($J$5)+1),"")</f>
        <v>0</v>
      </c>
      <c r="L295">
        <f>IFERROR(SUM(J5:J295),"")</f>
        <v>0</v>
      </c>
      <c r="M295">
        <f>IF(INDIRECT(ADDRESS($D295+2,M$2+1,,,"Instances"))="","",INDIRECT(ADDRESS($D295+2,M$2+1,,,"Instances")))</f>
        <v>0</v>
      </c>
      <c r="N295">
        <f>IFERROR(SMALL(M5:M343,ROW()-ROW($N$5)+1),"")</f>
        <v>0</v>
      </c>
      <c r="P295">
        <f>IFERROR(SUM(N5:N295),"")</f>
        <v>0</v>
      </c>
      <c r="Q295">
        <f>IF(INDIRECT(ADDRESS($D295+2,Q$2+1,,,"Instances"))="","",INDIRECT(ADDRESS($D295+2,Q$2+1,,,"Instances")))</f>
        <v>0</v>
      </c>
      <c r="R295">
        <f>IFERROR(SMALL(Q5:Q343,ROW()-ROW($R$5)+1),"")</f>
        <v>0</v>
      </c>
      <c r="T295">
        <f>IFERROR(SUM(R5:R295),"")</f>
        <v>0</v>
      </c>
      <c r="U295">
        <f>IF(INDIRECT(ADDRESS($D295+2,U$2+1,,,"Instances"))="","",INDIRECT(ADDRESS($D295+2,U$2+1,,,"Instances")))</f>
        <v>0</v>
      </c>
      <c r="V295">
        <f>IFERROR(SMALL(U5:U343,ROW()-ROW($V$5)+1),"")</f>
        <v>0</v>
      </c>
      <c r="X295">
        <f>IFERROR(SUM(V5:V295),"")</f>
        <v>0</v>
      </c>
      <c r="Y295">
        <f>IF(INDIRECT(ADDRESS($D295+2,Y$2+1,,,"Instances"))="","",INDIRECT(ADDRESS($D295+2,Y$2+1,,,"Instances")))</f>
        <v>0</v>
      </c>
      <c r="Z295">
        <f>IFERROR(SMALL(Y5:Y343,ROW()-ROW($Z$5)+1),"")</f>
        <v>0</v>
      </c>
      <c r="AB295">
        <f>IFERROR(SUM(Z5:Z295),"")</f>
        <v>0</v>
      </c>
      <c r="AC295">
        <f>IF(INDIRECT(ADDRESS($D295+2,AC$2+1,,,"Instances"))="","",INDIRECT(ADDRESS($D295+2,AC$2+1,,,"Instances")))</f>
        <v>0</v>
      </c>
      <c r="AD295">
        <f>IFERROR(SMALL(AC5:AC343,ROW()-ROW($AD$5)+1),"")</f>
        <v>0</v>
      </c>
      <c r="AF295">
        <f>IFERROR(SUM(AD5:AD295),"")</f>
        <v>0</v>
      </c>
      <c r="AG295">
        <f>IF(INDIRECT(ADDRESS($D295+2,AG$2+1,,,"Instances"))="","",INDIRECT(ADDRESS($D295+2,AG$2+1,,,"Instances")))</f>
        <v>0</v>
      </c>
      <c r="AH295">
        <f>IFERROR(SMALL(AG5:AG343,ROW()-ROW($AH$5)+1),"")</f>
        <v>0</v>
      </c>
      <c r="AJ295">
        <f>IFERROR(SUM(AH5:AH295),"")</f>
        <v>0</v>
      </c>
      <c r="AL295">
        <v>291</v>
      </c>
      <c r="AM295" cm="1">
        <f t="array" ref="AM295">_xlfn.SWITCH(Charts!$B$3,"average", AVERAGE(INDIRECT(ADDRESS(290+3,AM$2+1,,,"Instances") &amp; ":" &amp; ADDRESS(290+3,AM$2+1))),"median", MEDIAN(INDIRECT(ADDRESS(290+3,AM$2+1,,,"Instances") &amp; ":" &amp; ADDRESS(290+3,AM$2+1))),"min", MIN(INDIRECT(ADDRESS(290+3,AM$2+1,,,"Instances") &amp; ":" &amp; ADDRESS(290+3,AM$2+1))),"max", MAX(INDIRECT(ADDRESS(290+3,AM$2+1,,,"Instances") &amp; ":" &amp; ADDRESS(290+3,AM$2+1))),"diff", MAX(INDIRECT(ADDRESS(290+3,AM$2+1,,,"Instances") &amp; ":" &amp; ADDRESS(290+3,AM$2+1)))-MIN(INDIRECT(ADDRESS(290+3,AM$2+1,,,"Instances") &amp; ":" &amp; ADDRESS(290+3,AM$2+1))))</f>
        <v>0</v>
      </c>
      <c r="AN295">
        <f>IFERROR(SMALL(AM5:AM343,ROW()-ROW($AN$5)+1),"")</f>
        <v>0</v>
      </c>
      <c r="AP295">
        <f>IFERROR(SUM(AN5:AN295),"")</f>
        <v>0</v>
      </c>
      <c r="AQ295" cm="1">
        <f t="array" ref="AQ295">_xlfn.SWITCH(Charts!$B$3,"average", AVERAGE(INDIRECT(ADDRESS(290+3,AQ$2+1,,,"Instances") &amp; ":" &amp; ADDRESS(290+3,AQ$2+1))),"median", MEDIAN(INDIRECT(ADDRESS(290+3,AQ$2+1,,,"Instances") &amp; ":" &amp; ADDRESS(290+3,AQ$2+1))),"min", MIN(INDIRECT(ADDRESS(290+3,AQ$2+1,,,"Instances") &amp; ":" &amp; ADDRESS(290+3,AQ$2+1))),"max", MAX(INDIRECT(ADDRESS(290+3,AQ$2+1,,,"Instances") &amp; ":" &amp; ADDRESS(290+3,AQ$2+1))),"diff", MAX(INDIRECT(ADDRESS(290+3,AQ$2+1,,,"Instances") &amp; ":" &amp; ADDRESS(290+3,AQ$2+1)))-MIN(INDIRECT(ADDRESS(290+3,AQ$2+1,,,"Instances") &amp; ":" &amp; ADDRESS(290+3,AQ$2+1))))</f>
        <v>0</v>
      </c>
      <c r="AR295">
        <f>IFERROR(SMALL(AQ5:AQ343,ROW()-ROW($AR$5)+1),"")</f>
        <v>0</v>
      </c>
      <c r="AT295">
        <f>IFERROR(SUM(AR5:AR295),"")</f>
        <v>0</v>
      </c>
      <c r="AU295" cm="1">
        <f t="array" ref="AU295">_xlfn.SWITCH(Charts!$B$3,"average", AVERAGE(INDIRECT(ADDRESS(290+3,AU$2+1,,,"Instances") &amp; ":" &amp; ADDRESS(290+3,AU$2+1))),"median", MEDIAN(INDIRECT(ADDRESS(290+3,AU$2+1,,,"Instances") &amp; ":" &amp; ADDRESS(290+3,AU$2+1))),"min", MIN(INDIRECT(ADDRESS(290+3,AU$2+1,,,"Instances") &amp; ":" &amp; ADDRESS(290+3,AU$2+1))),"max", MAX(INDIRECT(ADDRESS(290+3,AU$2+1,,,"Instances") &amp; ":" &amp; ADDRESS(290+3,AU$2+1))),"diff", MAX(INDIRECT(ADDRESS(290+3,AU$2+1,,,"Instances") &amp; ":" &amp; ADDRESS(290+3,AU$2+1)))-MIN(INDIRECT(ADDRESS(290+3,AU$2+1,,,"Instances") &amp; ":" &amp; ADDRESS(290+3,AU$2+1))))</f>
        <v>0</v>
      </c>
      <c r="AV295">
        <f>IFERROR(SMALL(AU5:AU343,ROW()-ROW($AV$5)+1),"")</f>
        <v>0</v>
      </c>
      <c r="AX295">
        <f>IFERROR(SUM(AV5:AV295),"")</f>
        <v>0</v>
      </c>
      <c r="AY295" cm="1">
        <f t="array" ref="AY295">_xlfn.SWITCH(Charts!$B$3,"average", AVERAGE(INDIRECT(ADDRESS(290+3,AY$2+1,,,"Instances") &amp; ":" &amp; ADDRESS(290+3,AY$2+1))),"median", MEDIAN(INDIRECT(ADDRESS(290+3,AY$2+1,,,"Instances") &amp; ":" &amp; ADDRESS(290+3,AY$2+1))),"min", MIN(INDIRECT(ADDRESS(290+3,AY$2+1,,,"Instances") &amp; ":" &amp; ADDRESS(290+3,AY$2+1))),"max", MAX(INDIRECT(ADDRESS(290+3,AY$2+1,,,"Instances") &amp; ":" &amp; ADDRESS(290+3,AY$2+1))),"diff", MAX(INDIRECT(ADDRESS(290+3,AY$2+1,,,"Instances") &amp; ":" &amp; ADDRESS(290+3,AY$2+1)))-MIN(INDIRECT(ADDRESS(290+3,AY$2+1,,,"Instances") &amp; ":" &amp; ADDRESS(290+3,AY$2+1))))</f>
        <v>0</v>
      </c>
      <c r="AZ295">
        <f>IFERROR(SMALL(AY5:AY343,ROW()-ROW($AZ$5)+1),"")</f>
        <v>0</v>
      </c>
      <c r="BB295">
        <f>IFERROR(SUM(AZ5:AZ295),"")</f>
        <v>0</v>
      </c>
      <c r="BC295" cm="1">
        <f t="array" ref="BC295">_xlfn.SWITCH(Charts!$B$3,"average", AVERAGE(INDIRECT(ADDRESS(290+3,BC$2+1,,,"Instances") &amp; ":" &amp; ADDRESS(290+3,BC$2+1))),"median", MEDIAN(INDIRECT(ADDRESS(290+3,BC$2+1,,,"Instances") &amp; ":" &amp; ADDRESS(290+3,BC$2+1))),"min", MIN(INDIRECT(ADDRESS(290+3,BC$2+1,,,"Instances") &amp; ":" &amp; ADDRESS(290+3,BC$2+1))),"max", MAX(INDIRECT(ADDRESS(290+3,BC$2+1,,,"Instances") &amp; ":" &amp; ADDRESS(290+3,BC$2+1))),"diff", MAX(INDIRECT(ADDRESS(290+3,BC$2+1,,,"Instances") &amp; ":" &amp; ADDRESS(290+3,BC$2+1)))-MIN(INDIRECT(ADDRESS(290+3,BC$2+1,,,"Instances") &amp; ":" &amp; ADDRESS(290+3,BC$2+1))))</f>
        <v>0</v>
      </c>
      <c r="BD295">
        <f>IFERROR(SMALL(BC5:BC343,ROW()-ROW($BD$5)+1),"")</f>
        <v>0</v>
      </c>
      <c r="BF295">
        <f>IFERROR(SUM(BD5:BD295),"")</f>
        <v>0</v>
      </c>
      <c r="BG295" cm="1">
        <f t="array" ref="BG295">_xlfn.SWITCH(Charts!$B$3,"average", AVERAGE(INDIRECT(ADDRESS(290+3,BG$2+1,,,"Instances") &amp; ":" &amp; ADDRESS(290+3,BG$2+1))),"median", MEDIAN(INDIRECT(ADDRESS(290+3,BG$2+1,,,"Instances") &amp; ":" &amp; ADDRESS(290+3,BG$2+1))),"min", MIN(INDIRECT(ADDRESS(290+3,BG$2+1,,,"Instances") &amp; ":" &amp; ADDRESS(290+3,BG$2+1))),"max", MAX(INDIRECT(ADDRESS(290+3,BG$2+1,,,"Instances") &amp; ":" &amp; ADDRESS(290+3,BG$2+1))),"diff", MAX(INDIRECT(ADDRESS(290+3,BG$2+1,,,"Instances") &amp; ":" &amp; ADDRESS(290+3,BG$2+1)))-MIN(INDIRECT(ADDRESS(290+3,BG$2+1,,,"Instances") &amp; ":" &amp; ADDRESS(290+3,BG$2+1))))</f>
        <v>0</v>
      </c>
      <c r="BH295">
        <f>IFERROR(SMALL(BG5:BG343,ROW()-ROW($BH$5)+1),"")</f>
        <v>0</v>
      </c>
      <c r="BJ295">
        <f>IFERROR(SUM(BH5:BH295),"")</f>
        <v>0</v>
      </c>
      <c r="BK295" cm="1">
        <f t="array" ref="BK295">_xlfn.SWITCH(Charts!$B$3,"average", AVERAGE(INDIRECT(ADDRESS(290+3,BK$2+1,,,"Instances") &amp; ":" &amp; ADDRESS(290+3,BK$2+1))),"median", MEDIAN(INDIRECT(ADDRESS(290+3,BK$2+1,,,"Instances") &amp; ":" &amp; ADDRESS(290+3,BK$2+1))),"min", MIN(INDIRECT(ADDRESS(290+3,BK$2+1,,,"Instances") &amp; ":" &amp; ADDRESS(290+3,BK$2+1))),"max", MAX(INDIRECT(ADDRESS(290+3,BK$2+1,,,"Instances") &amp; ":" &amp; ADDRESS(290+3,BK$2+1))),"diff", MAX(INDIRECT(ADDRESS(290+3,BK$2+1,,,"Instances") &amp; ":" &amp; ADDRESS(290+3,BK$2+1)))-MIN(INDIRECT(ADDRESS(290+3,BK$2+1,,,"Instances") &amp; ":" &amp; ADDRESS(290+3,BK$2+1))))</f>
        <v>0</v>
      </c>
      <c r="BL295">
        <f>IFERROR(SMALL(BK5:BK343,ROW()-ROW($BL$5)+1),"")</f>
        <v>0</v>
      </c>
      <c r="BN295">
        <f>IFERROR(SUM(BL5:BL295),"")</f>
        <v>0</v>
      </c>
      <c r="BO295" cm="1">
        <f t="array" ref="BO295">_xlfn.SWITCH(Charts!$B$3,"average", AVERAGE(INDIRECT(ADDRESS(290+3,BO$2+1,,,"Instances") &amp; ":" &amp; ADDRESS(290+3,BO$2+1))),"median", MEDIAN(INDIRECT(ADDRESS(290+3,BO$2+1,,,"Instances") &amp; ":" &amp; ADDRESS(290+3,BO$2+1))),"min", MIN(INDIRECT(ADDRESS(290+3,BO$2+1,,,"Instances") &amp; ":" &amp; ADDRESS(290+3,BO$2+1))),"max", MAX(INDIRECT(ADDRESS(290+3,BO$2+1,,,"Instances") &amp; ":" &amp; ADDRESS(290+3,BO$2+1))),"diff", MAX(INDIRECT(ADDRESS(290+3,BO$2+1,,,"Instances") &amp; ":" &amp; ADDRESS(290+3,BO$2+1)))-MIN(INDIRECT(ADDRESS(290+3,BO$2+1,,,"Instances") &amp; ":" &amp; ADDRESS(290+3,BO$2+1))))</f>
        <v>0</v>
      </c>
      <c r="BP295">
        <f>IFERROR(SMALL(BO5:BO343,ROW()-ROW($BP$5)+1),"")</f>
        <v>0</v>
      </c>
      <c r="BR295">
        <f>IFERROR(SUM(BP5:BP295),"")</f>
        <v>0</v>
      </c>
      <c r="BU295">
        <f>IF(Charts!$B$3="none",E1997,IF(AM1997="",NA(),AM1997))</f>
        <v>0</v>
      </c>
      <c r="BV295">
        <f>IF(Charts!$B$3="none",F1997,IF(AN1997="",NA(),AN1997))</f>
        <v>0</v>
      </c>
      <c r="BW295">
        <f>IF(Charts!$B$3="none",G1997,IF(AO1997="",NA(),AO1997))</f>
        <v>0</v>
      </c>
      <c r="BX295">
        <f>IF(Charts!$B$3="none",H1997,IF(AP1997="",NA(),AP1997))</f>
        <v>0</v>
      </c>
      <c r="BY295">
        <f>IF(Charts!$B$3="none",I1997,IF(AQ1997="",NA(),AQ1997))</f>
        <v>0</v>
      </c>
      <c r="BZ295">
        <f>IF(Charts!$B$3="none",J1997,IF(AR1997="",NA(),AR1997))</f>
        <v>0</v>
      </c>
      <c r="CA295">
        <f>IF(Charts!$B$3="none",K1997,IF(AS1997="",NA(),AS1997))</f>
        <v>0</v>
      </c>
      <c r="CB295">
        <f>IF(Charts!$B$3="none",L1997,IF(AT1997="",NA(),AT1997))</f>
        <v>0</v>
      </c>
      <c r="CC295">
        <f>IF(Charts!$B$3="none",M1997,IF(AU1997="",NA(),AU1997))</f>
        <v>0</v>
      </c>
      <c r="CD295">
        <f>IF(Charts!$B$3="none",N1997,IF(AV1997="",NA(),AV1997))</f>
        <v>0</v>
      </c>
      <c r="CE295">
        <f>IF(Charts!$B$3="none",O1997,IF(AW1997="",NA(),AW1997))</f>
        <v>0</v>
      </c>
      <c r="CF295">
        <f>IF(Charts!$B$3="none",P1997,IF(AX1997="",NA(),AX1997))</f>
        <v>0</v>
      </c>
      <c r="CG295">
        <f>IF(Charts!$B$3="none",Q1997,IF(AY1997="",NA(),AY1997))</f>
        <v>0</v>
      </c>
      <c r="CH295">
        <f>IF(Charts!$B$3="none",R1997,IF(AZ1997="",NA(),AZ1997))</f>
        <v>0</v>
      </c>
      <c r="CI295">
        <f>IF(Charts!$B$3="none",S1997,IF(BA1997="",NA(),BA1997))</f>
        <v>0</v>
      </c>
      <c r="CJ295">
        <f>IF(Charts!$B$3="none",T1997,IF(BB1997="",NA(),BB1997))</f>
        <v>0</v>
      </c>
      <c r="CK295">
        <f>IF(Charts!$B$3="none",U1997,IF(BC1997="",NA(),BC1997))</f>
        <v>0</v>
      </c>
      <c r="CL295">
        <f>IF(Charts!$B$3="none",V1997,IF(BD1997="",NA(),BD1997))</f>
        <v>0</v>
      </c>
      <c r="CM295">
        <f>IF(Charts!$B$3="none",W1997,IF(BE1997="",NA(),BE1997))</f>
        <v>0</v>
      </c>
      <c r="CN295">
        <f>IF(Charts!$B$3="none",X1997,IF(BF1997="",NA(),BF1997))</f>
        <v>0</v>
      </c>
      <c r="CO295">
        <f>IF(Charts!$B$3="none",Y1997,IF(BG1997="",NA(),BG1997))</f>
        <v>0</v>
      </c>
      <c r="CP295">
        <f>IF(Charts!$B$3="none",Z1997,IF(BH1997="",NA(),BH1997))</f>
        <v>0</v>
      </c>
      <c r="CQ295">
        <f>IF(Charts!$B$3="none",AA1997,IF(BI1997="",NA(),BI1997))</f>
        <v>0</v>
      </c>
      <c r="CR295">
        <f>IF(Charts!$B$3="none",AB1997,IF(BJ1997="",NA(),BJ1997))</f>
        <v>0</v>
      </c>
      <c r="CS295">
        <f>IF(Charts!$B$3="none",AC1997,IF(BK1997="",NA(),BK1997))</f>
        <v>0</v>
      </c>
      <c r="CT295">
        <f>IF(Charts!$B$3="none",AD1997,IF(BL1997="",NA(),BL1997))</f>
        <v>0</v>
      </c>
      <c r="CU295">
        <f>IF(Charts!$B$3="none",AE1997,IF(BM1997="",NA(),BM1997))</f>
        <v>0</v>
      </c>
      <c r="CV295">
        <f>IF(Charts!$B$3="none",AF1997,IF(BN1997="",NA(),BN1997))</f>
        <v>0</v>
      </c>
      <c r="CW295">
        <f>IF(Charts!$B$3="none",AG1997,IF(BO1997="",NA(),BO1997))</f>
        <v>0</v>
      </c>
      <c r="CX295">
        <f>IF(Charts!$B$3="none",AH1997,IF(BP1997="",NA(),BP1997))</f>
        <v>0</v>
      </c>
      <c r="CY295">
        <f>IF(Charts!$B$3="none",AI1997,IF(BQ1997="",NA(),BQ1997))</f>
        <v>0</v>
      </c>
      <c r="CZ295">
        <f>IF(Charts!$B$3="none",AJ1997,IF(BR1997="",NA(),BR1997))</f>
        <v>0</v>
      </c>
    </row>
    <row r="296" spans="4:104">
      <c r="D296">
        <v>292</v>
      </c>
      <c r="E296">
        <f>IF(INDIRECT(ADDRESS($D296+2,E$2+1,,,"Instances"))="","",INDIRECT(ADDRESS($D296+2,E$2+1,,,"Instances")))</f>
        <v>0</v>
      </c>
      <c r="F296">
        <f>IFERROR(SMALL(E5:E343,ROW()-ROW($F$5)+1),"")</f>
        <v>0</v>
      </c>
      <c r="H296">
        <f>IFERROR(SUM(F5:F296),"")</f>
        <v>0</v>
      </c>
      <c r="I296">
        <f>IF(INDIRECT(ADDRESS($D296+2,I$2+1,,,"Instances"))="","",INDIRECT(ADDRESS($D296+2,I$2+1,,,"Instances")))</f>
        <v>0</v>
      </c>
      <c r="J296">
        <f>IFERROR(SMALL(I5:I343,ROW()-ROW($J$5)+1),"")</f>
        <v>0</v>
      </c>
      <c r="L296">
        <f>IFERROR(SUM(J5:J296),"")</f>
        <v>0</v>
      </c>
      <c r="M296">
        <f>IF(INDIRECT(ADDRESS($D296+2,M$2+1,,,"Instances"))="","",INDIRECT(ADDRESS($D296+2,M$2+1,,,"Instances")))</f>
        <v>0</v>
      </c>
      <c r="N296">
        <f>IFERROR(SMALL(M5:M343,ROW()-ROW($N$5)+1),"")</f>
        <v>0</v>
      </c>
      <c r="P296">
        <f>IFERROR(SUM(N5:N296),"")</f>
        <v>0</v>
      </c>
      <c r="Q296">
        <f>IF(INDIRECT(ADDRESS($D296+2,Q$2+1,,,"Instances"))="","",INDIRECT(ADDRESS($D296+2,Q$2+1,,,"Instances")))</f>
        <v>0</v>
      </c>
      <c r="R296">
        <f>IFERROR(SMALL(Q5:Q343,ROW()-ROW($R$5)+1),"")</f>
        <v>0</v>
      </c>
      <c r="T296">
        <f>IFERROR(SUM(R5:R296),"")</f>
        <v>0</v>
      </c>
      <c r="U296">
        <f>IF(INDIRECT(ADDRESS($D296+2,U$2+1,,,"Instances"))="","",INDIRECT(ADDRESS($D296+2,U$2+1,,,"Instances")))</f>
        <v>0</v>
      </c>
      <c r="V296">
        <f>IFERROR(SMALL(U5:U343,ROW()-ROW($V$5)+1),"")</f>
        <v>0</v>
      </c>
      <c r="X296">
        <f>IFERROR(SUM(V5:V296),"")</f>
        <v>0</v>
      </c>
      <c r="Y296">
        <f>IF(INDIRECT(ADDRESS($D296+2,Y$2+1,,,"Instances"))="","",INDIRECT(ADDRESS($D296+2,Y$2+1,,,"Instances")))</f>
        <v>0</v>
      </c>
      <c r="Z296">
        <f>IFERROR(SMALL(Y5:Y343,ROW()-ROW($Z$5)+1),"")</f>
        <v>0</v>
      </c>
      <c r="AB296">
        <f>IFERROR(SUM(Z5:Z296),"")</f>
        <v>0</v>
      </c>
      <c r="AC296">
        <f>IF(INDIRECT(ADDRESS($D296+2,AC$2+1,,,"Instances"))="","",INDIRECT(ADDRESS($D296+2,AC$2+1,,,"Instances")))</f>
        <v>0</v>
      </c>
      <c r="AD296">
        <f>IFERROR(SMALL(AC5:AC343,ROW()-ROW($AD$5)+1),"")</f>
        <v>0</v>
      </c>
      <c r="AF296">
        <f>IFERROR(SUM(AD5:AD296),"")</f>
        <v>0</v>
      </c>
      <c r="AG296">
        <f>IF(INDIRECT(ADDRESS($D296+2,AG$2+1,,,"Instances"))="","",INDIRECT(ADDRESS($D296+2,AG$2+1,,,"Instances")))</f>
        <v>0</v>
      </c>
      <c r="AH296">
        <f>IFERROR(SMALL(AG5:AG343,ROW()-ROW($AH$5)+1),"")</f>
        <v>0</v>
      </c>
      <c r="AJ296">
        <f>IFERROR(SUM(AH5:AH296),"")</f>
        <v>0</v>
      </c>
      <c r="AL296">
        <v>292</v>
      </c>
      <c r="AM296" cm="1">
        <f t="array" ref="AM296">_xlfn.SWITCH(Charts!$B$3,"average", AVERAGE(INDIRECT(ADDRESS(291+3,AM$2+1,,,"Instances") &amp; ":" &amp; ADDRESS(291+3,AM$2+1))),"median", MEDIAN(INDIRECT(ADDRESS(291+3,AM$2+1,,,"Instances") &amp; ":" &amp; ADDRESS(291+3,AM$2+1))),"min", MIN(INDIRECT(ADDRESS(291+3,AM$2+1,,,"Instances") &amp; ":" &amp; ADDRESS(291+3,AM$2+1))),"max", MAX(INDIRECT(ADDRESS(291+3,AM$2+1,,,"Instances") &amp; ":" &amp; ADDRESS(291+3,AM$2+1))),"diff", MAX(INDIRECT(ADDRESS(291+3,AM$2+1,,,"Instances") &amp; ":" &amp; ADDRESS(291+3,AM$2+1)))-MIN(INDIRECT(ADDRESS(291+3,AM$2+1,,,"Instances") &amp; ":" &amp; ADDRESS(291+3,AM$2+1))))</f>
        <v>0</v>
      </c>
      <c r="AN296">
        <f>IFERROR(SMALL(AM5:AM343,ROW()-ROW($AN$5)+1),"")</f>
        <v>0</v>
      </c>
      <c r="AP296">
        <f>IFERROR(SUM(AN5:AN296),"")</f>
        <v>0</v>
      </c>
      <c r="AQ296" cm="1">
        <f t="array" ref="AQ296">_xlfn.SWITCH(Charts!$B$3,"average", AVERAGE(INDIRECT(ADDRESS(291+3,AQ$2+1,,,"Instances") &amp; ":" &amp; ADDRESS(291+3,AQ$2+1))),"median", MEDIAN(INDIRECT(ADDRESS(291+3,AQ$2+1,,,"Instances") &amp; ":" &amp; ADDRESS(291+3,AQ$2+1))),"min", MIN(INDIRECT(ADDRESS(291+3,AQ$2+1,,,"Instances") &amp; ":" &amp; ADDRESS(291+3,AQ$2+1))),"max", MAX(INDIRECT(ADDRESS(291+3,AQ$2+1,,,"Instances") &amp; ":" &amp; ADDRESS(291+3,AQ$2+1))),"diff", MAX(INDIRECT(ADDRESS(291+3,AQ$2+1,,,"Instances") &amp; ":" &amp; ADDRESS(291+3,AQ$2+1)))-MIN(INDIRECT(ADDRESS(291+3,AQ$2+1,,,"Instances") &amp; ":" &amp; ADDRESS(291+3,AQ$2+1))))</f>
        <v>0</v>
      </c>
      <c r="AR296">
        <f>IFERROR(SMALL(AQ5:AQ343,ROW()-ROW($AR$5)+1),"")</f>
        <v>0</v>
      </c>
      <c r="AT296">
        <f>IFERROR(SUM(AR5:AR296),"")</f>
        <v>0</v>
      </c>
      <c r="AU296" cm="1">
        <f t="array" ref="AU296">_xlfn.SWITCH(Charts!$B$3,"average", AVERAGE(INDIRECT(ADDRESS(291+3,AU$2+1,,,"Instances") &amp; ":" &amp; ADDRESS(291+3,AU$2+1))),"median", MEDIAN(INDIRECT(ADDRESS(291+3,AU$2+1,,,"Instances") &amp; ":" &amp; ADDRESS(291+3,AU$2+1))),"min", MIN(INDIRECT(ADDRESS(291+3,AU$2+1,,,"Instances") &amp; ":" &amp; ADDRESS(291+3,AU$2+1))),"max", MAX(INDIRECT(ADDRESS(291+3,AU$2+1,,,"Instances") &amp; ":" &amp; ADDRESS(291+3,AU$2+1))),"diff", MAX(INDIRECT(ADDRESS(291+3,AU$2+1,,,"Instances") &amp; ":" &amp; ADDRESS(291+3,AU$2+1)))-MIN(INDIRECT(ADDRESS(291+3,AU$2+1,,,"Instances") &amp; ":" &amp; ADDRESS(291+3,AU$2+1))))</f>
        <v>0</v>
      </c>
      <c r="AV296">
        <f>IFERROR(SMALL(AU5:AU343,ROW()-ROW($AV$5)+1),"")</f>
        <v>0</v>
      </c>
      <c r="AX296">
        <f>IFERROR(SUM(AV5:AV296),"")</f>
        <v>0</v>
      </c>
      <c r="AY296" cm="1">
        <f t="array" ref="AY296">_xlfn.SWITCH(Charts!$B$3,"average", AVERAGE(INDIRECT(ADDRESS(291+3,AY$2+1,,,"Instances") &amp; ":" &amp; ADDRESS(291+3,AY$2+1))),"median", MEDIAN(INDIRECT(ADDRESS(291+3,AY$2+1,,,"Instances") &amp; ":" &amp; ADDRESS(291+3,AY$2+1))),"min", MIN(INDIRECT(ADDRESS(291+3,AY$2+1,,,"Instances") &amp; ":" &amp; ADDRESS(291+3,AY$2+1))),"max", MAX(INDIRECT(ADDRESS(291+3,AY$2+1,,,"Instances") &amp; ":" &amp; ADDRESS(291+3,AY$2+1))),"diff", MAX(INDIRECT(ADDRESS(291+3,AY$2+1,,,"Instances") &amp; ":" &amp; ADDRESS(291+3,AY$2+1)))-MIN(INDIRECT(ADDRESS(291+3,AY$2+1,,,"Instances") &amp; ":" &amp; ADDRESS(291+3,AY$2+1))))</f>
        <v>0</v>
      </c>
      <c r="AZ296">
        <f>IFERROR(SMALL(AY5:AY343,ROW()-ROW($AZ$5)+1),"")</f>
        <v>0</v>
      </c>
      <c r="BB296">
        <f>IFERROR(SUM(AZ5:AZ296),"")</f>
        <v>0</v>
      </c>
      <c r="BC296" cm="1">
        <f t="array" ref="BC296">_xlfn.SWITCH(Charts!$B$3,"average", AVERAGE(INDIRECT(ADDRESS(291+3,BC$2+1,,,"Instances") &amp; ":" &amp; ADDRESS(291+3,BC$2+1))),"median", MEDIAN(INDIRECT(ADDRESS(291+3,BC$2+1,,,"Instances") &amp; ":" &amp; ADDRESS(291+3,BC$2+1))),"min", MIN(INDIRECT(ADDRESS(291+3,BC$2+1,,,"Instances") &amp; ":" &amp; ADDRESS(291+3,BC$2+1))),"max", MAX(INDIRECT(ADDRESS(291+3,BC$2+1,,,"Instances") &amp; ":" &amp; ADDRESS(291+3,BC$2+1))),"diff", MAX(INDIRECT(ADDRESS(291+3,BC$2+1,,,"Instances") &amp; ":" &amp; ADDRESS(291+3,BC$2+1)))-MIN(INDIRECT(ADDRESS(291+3,BC$2+1,,,"Instances") &amp; ":" &amp; ADDRESS(291+3,BC$2+1))))</f>
        <v>0</v>
      </c>
      <c r="BD296">
        <f>IFERROR(SMALL(BC5:BC343,ROW()-ROW($BD$5)+1),"")</f>
        <v>0</v>
      </c>
      <c r="BF296">
        <f>IFERROR(SUM(BD5:BD296),"")</f>
        <v>0</v>
      </c>
      <c r="BG296" cm="1">
        <f t="array" ref="BG296">_xlfn.SWITCH(Charts!$B$3,"average", AVERAGE(INDIRECT(ADDRESS(291+3,BG$2+1,,,"Instances") &amp; ":" &amp; ADDRESS(291+3,BG$2+1))),"median", MEDIAN(INDIRECT(ADDRESS(291+3,BG$2+1,,,"Instances") &amp; ":" &amp; ADDRESS(291+3,BG$2+1))),"min", MIN(INDIRECT(ADDRESS(291+3,BG$2+1,,,"Instances") &amp; ":" &amp; ADDRESS(291+3,BG$2+1))),"max", MAX(INDIRECT(ADDRESS(291+3,BG$2+1,,,"Instances") &amp; ":" &amp; ADDRESS(291+3,BG$2+1))),"diff", MAX(INDIRECT(ADDRESS(291+3,BG$2+1,,,"Instances") &amp; ":" &amp; ADDRESS(291+3,BG$2+1)))-MIN(INDIRECT(ADDRESS(291+3,BG$2+1,,,"Instances") &amp; ":" &amp; ADDRESS(291+3,BG$2+1))))</f>
        <v>0</v>
      </c>
      <c r="BH296">
        <f>IFERROR(SMALL(BG5:BG343,ROW()-ROW($BH$5)+1),"")</f>
        <v>0</v>
      </c>
      <c r="BJ296">
        <f>IFERROR(SUM(BH5:BH296),"")</f>
        <v>0</v>
      </c>
      <c r="BK296" cm="1">
        <f t="array" ref="BK296">_xlfn.SWITCH(Charts!$B$3,"average", AVERAGE(INDIRECT(ADDRESS(291+3,BK$2+1,,,"Instances") &amp; ":" &amp; ADDRESS(291+3,BK$2+1))),"median", MEDIAN(INDIRECT(ADDRESS(291+3,BK$2+1,,,"Instances") &amp; ":" &amp; ADDRESS(291+3,BK$2+1))),"min", MIN(INDIRECT(ADDRESS(291+3,BK$2+1,,,"Instances") &amp; ":" &amp; ADDRESS(291+3,BK$2+1))),"max", MAX(INDIRECT(ADDRESS(291+3,BK$2+1,,,"Instances") &amp; ":" &amp; ADDRESS(291+3,BK$2+1))),"diff", MAX(INDIRECT(ADDRESS(291+3,BK$2+1,,,"Instances") &amp; ":" &amp; ADDRESS(291+3,BK$2+1)))-MIN(INDIRECT(ADDRESS(291+3,BK$2+1,,,"Instances") &amp; ":" &amp; ADDRESS(291+3,BK$2+1))))</f>
        <v>0</v>
      </c>
      <c r="BL296">
        <f>IFERROR(SMALL(BK5:BK343,ROW()-ROW($BL$5)+1),"")</f>
        <v>0</v>
      </c>
      <c r="BN296">
        <f>IFERROR(SUM(BL5:BL296),"")</f>
        <v>0</v>
      </c>
      <c r="BO296" cm="1">
        <f t="array" ref="BO296">_xlfn.SWITCH(Charts!$B$3,"average", AVERAGE(INDIRECT(ADDRESS(291+3,BO$2+1,,,"Instances") &amp; ":" &amp; ADDRESS(291+3,BO$2+1))),"median", MEDIAN(INDIRECT(ADDRESS(291+3,BO$2+1,,,"Instances") &amp; ":" &amp; ADDRESS(291+3,BO$2+1))),"min", MIN(INDIRECT(ADDRESS(291+3,BO$2+1,,,"Instances") &amp; ":" &amp; ADDRESS(291+3,BO$2+1))),"max", MAX(INDIRECT(ADDRESS(291+3,BO$2+1,,,"Instances") &amp; ":" &amp; ADDRESS(291+3,BO$2+1))),"diff", MAX(INDIRECT(ADDRESS(291+3,BO$2+1,,,"Instances") &amp; ":" &amp; ADDRESS(291+3,BO$2+1)))-MIN(INDIRECT(ADDRESS(291+3,BO$2+1,,,"Instances") &amp; ":" &amp; ADDRESS(291+3,BO$2+1))))</f>
        <v>0</v>
      </c>
      <c r="BP296">
        <f>IFERROR(SMALL(BO5:BO343,ROW()-ROW($BP$5)+1),"")</f>
        <v>0</v>
      </c>
      <c r="BR296">
        <f>IFERROR(SUM(BP5:BP296),"")</f>
        <v>0</v>
      </c>
      <c r="BU296">
        <f>IF(Charts!$B$3="none",E1998,IF(AM1998="",NA(),AM1998))</f>
        <v>0</v>
      </c>
      <c r="BV296">
        <f>IF(Charts!$B$3="none",F1998,IF(AN1998="",NA(),AN1998))</f>
        <v>0</v>
      </c>
      <c r="BW296">
        <f>IF(Charts!$B$3="none",G1998,IF(AO1998="",NA(),AO1998))</f>
        <v>0</v>
      </c>
      <c r="BX296">
        <f>IF(Charts!$B$3="none",H1998,IF(AP1998="",NA(),AP1998))</f>
        <v>0</v>
      </c>
      <c r="BY296">
        <f>IF(Charts!$B$3="none",I1998,IF(AQ1998="",NA(),AQ1998))</f>
        <v>0</v>
      </c>
      <c r="BZ296">
        <f>IF(Charts!$B$3="none",J1998,IF(AR1998="",NA(),AR1998))</f>
        <v>0</v>
      </c>
      <c r="CA296">
        <f>IF(Charts!$B$3="none",K1998,IF(AS1998="",NA(),AS1998))</f>
        <v>0</v>
      </c>
      <c r="CB296">
        <f>IF(Charts!$B$3="none",L1998,IF(AT1998="",NA(),AT1998))</f>
        <v>0</v>
      </c>
      <c r="CC296">
        <f>IF(Charts!$B$3="none",M1998,IF(AU1998="",NA(),AU1998))</f>
        <v>0</v>
      </c>
      <c r="CD296">
        <f>IF(Charts!$B$3="none",N1998,IF(AV1998="",NA(),AV1998))</f>
        <v>0</v>
      </c>
      <c r="CE296">
        <f>IF(Charts!$B$3="none",O1998,IF(AW1998="",NA(),AW1998))</f>
        <v>0</v>
      </c>
      <c r="CF296">
        <f>IF(Charts!$B$3="none",P1998,IF(AX1998="",NA(),AX1998))</f>
        <v>0</v>
      </c>
      <c r="CG296">
        <f>IF(Charts!$B$3="none",Q1998,IF(AY1998="",NA(),AY1998))</f>
        <v>0</v>
      </c>
      <c r="CH296">
        <f>IF(Charts!$B$3="none",R1998,IF(AZ1998="",NA(),AZ1998))</f>
        <v>0</v>
      </c>
      <c r="CI296">
        <f>IF(Charts!$B$3="none",S1998,IF(BA1998="",NA(),BA1998))</f>
        <v>0</v>
      </c>
      <c r="CJ296">
        <f>IF(Charts!$B$3="none",T1998,IF(BB1998="",NA(),BB1998))</f>
        <v>0</v>
      </c>
      <c r="CK296">
        <f>IF(Charts!$B$3="none",U1998,IF(BC1998="",NA(),BC1998))</f>
        <v>0</v>
      </c>
      <c r="CL296">
        <f>IF(Charts!$B$3="none",V1998,IF(BD1998="",NA(),BD1998))</f>
        <v>0</v>
      </c>
      <c r="CM296">
        <f>IF(Charts!$B$3="none",W1998,IF(BE1998="",NA(),BE1998))</f>
        <v>0</v>
      </c>
      <c r="CN296">
        <f>IF(Charts!$B$3="none",X1998,IF(BF1998="",NA(),BF1998))</f>
        <v>0</v>
      </c>
      <c r="CO296">
        <f>IF(Charts!$B$3="none",Y1998,IF(BG1998="",NA(),BG1998))</f>
        <v>0</v>
      </c>
      <c r="CP296">
        <f>IF(Charts!$B$3="none",Z1998,IF(BH1998="",NA(),BH1998))</f>
        <v>0</v>
      </c>
      <c r="CQ296">
        <f>IF(Charts!$B$3="none",AA1998,IF(BI1998="",NA(),BI1998))</f>
        <v>0</v>
      </c>
      <c r="CR296">
        <f>IF(Charts!$B$3="none",AB1998,IF(BJ1998="",NA(),BJ1998))</f>
        <v>0</v>
      </c>
      <c r="CS296">
        <f>IF(Charts!$B$3="none",AC1998,IF(BK1998="",NA(),BK1998))</f>
        <v>0</v>
      </c>
      <c r="CT296">
        <f>IF(Charts!$B$3="none",AD1998,IF(BL1998="",NA(),BL1998))</f>
        <v>0</v>
      </c>
      <c r="CU296">
        <f>IF(Charts!$B$3="none",AE1998,IF(BM1998="",NA(),BM1998))</f>
        <v>0</v>
      </c>
      <c r="CV296">
        <f>IF(Charts!$B$3="none",AF1998,IF(BN1998="",NA(),BN1998))</f>
        <v>0</v>
      </c>
      <c r="CW296">
        <f>IF(Charts!$B$3="none",AG1998,IF(BO1998="",NA(),BO1998))</f>
        <v>0</v>
      </c>
      <c r="CX296">
        <f>IF(Charts!$B$3="none",AH1998,IF(BP1998="",NA(),BP1998))</f>
        <v>0</v>
      </c>
      <c r="CY296">
        <f>IF(Charts!$B$3="none",AI1998,IF(BQ1998="",NA(),BQ1998))</f>
        <v>0</v>
      </c>
      <c r="CZ296">
        <f>IF(Charts!$B$3="none",AJ1998,IF(BR1998="",NA(),BR1998))</f>
        <v>0</v>
      </c>
    </row>
    <row r="297" spans="4:104">
      <c r="D297">
        <v>293</v>
      </c>
      <c r="E297">
        <f>IF(INDIRECT(ADDRESS($D297+2,E$2+1,,,"Instances"))="","",INDIRECT(ADDRESS($D297+2,E$2+1,,,"Instances")))</f>
        <v>0</v>
      </c>
      <c r="F297">
        <f>IFERROR(SMALL(E5:E343,ROW()-ROW($F$5)+1),"")</f>
        <v>0</v>
      </c>
      <c r="H297">
        <f>IFERROR(SUM(F5:F297),"")</f>
        <v>0</v>
      </c>
      <c r="I297">
        <f>IF(INDIRECT(ADDRESS($D297+2,I$2+1,,,"Instances"))="","",INDIRECT(ADDRESS($D297+2,I$2+1,,,"Instances")))</f>
        <v>0</v>
      </c>
      <c r="J297">
        <f>IFERROR(SMALL(I5:I343,ROW()-ROW($J$5)+1),"")</f>
        <v>0</v>
      </c>
      <c r="L297">
        <f>IFERROR(SUM(J5:J297),"")</f>
        <v>0</v>
      </c>
      <c r="M297">
        <f>IF(INDIRECT(ADDRESS($D297+2,M$2+1,,,"Instances"))="","",INDIRECT(ADDRESS($D297+2,M$2+1,,,"Instances")))</f>
        <v>0</v>
      </c>
      <c r="N297">
        <f>IFERROR(SMALL(M5:M343,ROW()-ROW($N$5)+1),"")</f>
        <v>0</v>
      </c>
      <c r="P297">
        <f>IFERROR(SUM(N5:N297),"")</f>
        <v>0</v>
      </c>
      <c r="Q297">
        <f>IF(INDIRECT(ADDRESS($D297+2,Q$2+1,,,"Instances"))="","",INDIRECT(ADDRESS($D297+2,Q$2+1,,,"Instances")))</f>
        <v>0</v>
      </c>
      <c r="R297">
        <f>IFERROR(SMALL(Q5:Q343,ROW()-ROW($R$5)+1),"")</f>
        <v>0</v>
      </c>
      <c r="T297">
        <f>IFERROR(SUM(R5:R297),"")</f>
        <v>0</v>
      </c>
      <c r="U297">
        <f>IF(INDIRECT(ADDRESS($D297+2,U$2+1,,,"Instances"))="","",INDIRECT(ADDRESS($D297+2,U$2+1,,,"Instances")))</f>
        <v>0</v>
      </c>
      <c r="V297">
        <f>IFERROR(SMALL(U5:U343,ROW()-ROW($V$5)+1),"")</f>
        <v>0</v>
      </c>
      <c r="X297">
        <f>IFERROR(SUM(V5:V297),"")</f>
        <v>0</v>
      </c>
      <c r="Y297">
        <f>IF(INDIRECT(ADDRESS($D297+2,Y$2+1,,,"Instances"))="","",INDIRECT(ADDRESS($D297+2,Y$2+1,,,"Instances")))</f>
        <v>0</v>
      </c>
      <c r="Z297">
        <f>IFERROR(SMALL(Y5:Y343,ROW()-ROW($Z$5)+1),"")</f>
        <v>0</v>
      </c>
      <c r="AB297">
        <f>IFERROR(SUM(Z5:Z297),"")</f>
        <v>0</v>
      </c>
      <c r="AC297">
        <f>IF(INDIRECT(ADDRESS($D297+2,AC$2+1,,,"Instances"))="","",INDIRECT(ADDRESS($D297+2,AC$2+1,,,"Instances")))</f>
        <v>0</v>
      </c>
      <c r="AD297">
        <f>IFERROR(SMALL(AC5:AC343,ROW()-ROW($AD$5)+1),"")</f>
        <v>0</v>
      </c>
      <c r="AF297">
        <f>IFERROR(SUM(AD5:AD297),"")</f>
        <v>0</v>
      </c>
      <c r="AG297">
        <f>IF(INDIRECT(ADDRESS($D297+2,AG$2+1,,,"Instances"))="","",INDIRECT(ADDRESS($D297+2,AG$2+1,,,"Instances")))</f>
        <v>0</v>
      </c>
      <c r="AH297">
        <f>IFERROR(SMALL(AG5:AG343,ROW()-ROW($AH$5)+1),"")</f>
        <v>0</v>
      </c>
      <c r="AJ297">
        <f>IFERROR(SUM(AH5:AH297),"")</f>
        <v>0</v>
      </c>
      <c r="AL297">
        <v>293</v>
      </c>
      <c r="AM297" cm="1">
        <f t="array" ref="AM297">_xlfn.SWITCH(Charts!$B$3,"average", AVERAGE(INDIRECT(ADDRESS(292+3,AM$2+1,,,"Instances") &amp; ":" &amp; ADDRESS(292+3,AM$2+1))),"median", MEDIAN(INDIRECT(ADDRESS(292+3,AM$2+1,,,"Instances") &amp; ":" &amp; ADDRESS(292+3,AM$2+1))),"min", MIN(INDIRECT(ADDRESS(292+3,AM$2+1,,,"Instances") &amp; ":" &amp; ADDRESS(292+3,AM$2+1))),"max", MAX(INDIRECT(ADDRESS(292+3,AM$2+1,,,"Instances") &amp; ":" &amp; ADDRESS(292+3,AM$2+1))),"diff", MAX(INDIRECT(ADDRESS(292+3,AM$2+1,,,"Instances") &amp; ":" &amp; ADDRESS(292+3,AM$2+1)))-MIN(INDIRECT(ADDRESS(292+3,AM$2+1,,,"Instances") &amp; ":" &amp; ADDRESS(292+3,AM$2+1))))</f>
        <v>0</v>
      </c>
      <c r="AN297">
        <f>IFERROR(SMALL(AM5:AM343,ROW()-ROW($AN$5)+1),"")</f>
        <v>0</v>
      </c>
      <c r="AP297">
        <f>IFERROR(SUM(AN5:AN297),"")</f>
        <v>0</v>
      </c>
      <c r="AQ297" cm="1">
        <f t="array" ref="AQ297">_xlfn.SWITCH(Charts!$B$3,"average", AVERAGE(INDIRECT(ADDRESS(292+3,AQ$2+1,,,"Instances") &amp; ":" &amp; ADDRESS(292+3,AQ$2+1))),"median", MEDIAN(INDIRECT(ADDRESS(292+3,AQ$2+1,,,"Instances") &amp; ":" &amp; ADDRESS(292+3,AQ$2+1))),"min", MIN(INDIRECT(ADDRESS(292+3,AQ$2+1,,,"Instances") &amp; ":" &amp; ADDRESS(292+3,AQ$2+1))),"max", MAX(INDIRECT(ADDRESS(292+3,AQ$2+1,,,"Instances") &amp; ":" &amp; ADDRESS(292+3,AQ$2+1))),"diff", MAX(INDIRECT(ADDRESS(292+3,AQ$2+1,,,"Instances") &amp; ":" &amp; ADDRESS(292+3,AQ$2+1)))-MIN(INDIRECT(ADDRESS(292+3,AQ$2+1,,,"Instances") &amp; ":" &amp; ADDRESS(292+3,AQ$2+1))))</f>
        <v>0</v>
      </c>
      <c r="AR297">
        <f>IFERROR(SMALL(AQ5:AQ343,ROW()-ROW($AR$5)+1),"")</f>
        <v>0</v>
      </c>
      <c r="AT297">
        <f>IFERROR(SUM(AR5:AR297),"")</f>
        <v>0</v>
      </c>
      <c r="AU297" cm="1">
        <f t="array" ref="AU297">_xlfn.SWITCH(Charts!$B$3,"average", AVERAGE(INDIRECT(ADDRESS(292+3,AU$2+1,,,"Instances") &amp; ":" &amp; ADDRESS(292+3,AU$2+1))),"median", MEDIAN(INDIRECT(ADDRESS(292+3,AU$2+1,,,"Instances") &amp; ":" &amp; ADDRESS(292+3,AU$2+1))),"min", MIN(INDIRECT(ADDRESS(292+3,AU$2+1,,,"Instances") &amp; ":" &amp; ADDRESS(292+3,AU$2+1))),"max", MAX(INDIRECT(ADDRESS(292+3,AU$2+1,,,"Instances") &amp; ":" &amp; ADDRESS(292+3,AU$2+1))),"diff", MAX(INDIRECT(ADDRESS(292+3,AU$2+1,,,"Instances") &amp; ":" &amp; ADDRESS(292+3,AU$2+1)))-MIN(INDIRECT(ADDRESS(292+3,AU$2+1,,,"Instances") &amp; ":" &amp; ADDRESS(292+3,AU$2+1))))</f>
        <v>0</v>
      </c>
      <c r="AV297">
        <f>IFERROR(SMALL(AU5:AU343,ROW()-ROW($AV$5)+1),"")</f>
        <v>0</v>
      </c>
      <c r="AX297">
        <f>IFERROR(SUM(AV5:AV297),"")</f>
        <v>0</v>
      </c>
      <c r="AY297" cm="1">
        <f t="array" ref="AY297">_xlfn.SWITCH(Charts!$B$3,"average", AVERAGE(INDIRECT(ADDRESS(292+3,AY$2+1,,,"Instances") &amp; ":" &amp; ADDRESS(292+3,AY$2+1))),"median", MEDIAN(INDIRECT(ADDRESS(292+3,AY$2+1,,,"Instances") &amp; ":" &amp; ADDRESS(292+3,AY$2+1))),"min", MIN(INDIRECT(ADDRESS(292+3,AY$2+1,,,"Instances") &amp; ":" &amp; ADDRESS(292+3,AY$2+1))),"max", MAX(INDIRECT(ADDRESS(292+3,AY$2+1,,,"Instances") &amp; ":" &amp; ADDRESS(292+3,AY$2+1))),"diff", MAX(INDIRECT(ADDRESS(292+3,AY$2+1,,,"Instances") &amp; ":" &amp; ADDRESS(292+3,AY$2+1)))-MIN(INDIRECT(ADDRESS(292+3,AY$2+1,,,"Instances") &amp; ":" &amp; ADDRESS(292+3,AY$2+1))))</f>
        <v>0</v>
      </c>
      <c r="AZ297">
        <f>IFERROR(SMALL(AY5:AY343,ROW()-ROW($AZ$5)+1),"")</f>
        <v>0</v>
      </c>
      <c r="BB297">
        <f>IFERROR(SUM(AZ5:AZ297),"")</f>
        <v>0</v>
      </c>
      <c r="BC297" cm="1">
        <f t="array" ref="BC297">_xlfn.SWITCH(Charts!$B$3,"average", AVERAGE(INDIRECT(ADDRESS(292+3,BC$2+1,,,"Instances") &amp; ":" &amp; ADDRESS(292+3,BC$2+1))),"median", MEDIAN(INDIRECT(ADDRESS(292+3,BC$2+1,,,"Instances") &amp; ":" &amp; ADDRESS(292+3,BC$2+1))),"min", MIN(INDIRECT(ADDRESS(292+3,BC$2+1,,,"Instances") &amp; ":" &amp; ADDRESS(292+3,BC$2+1))),"max", MAX(INDIRECT(ADDRESS(292+3,BC$2+1,,,"Instances") &amp; ":" &amp; ADDRESS(292+3,BC$2+1))),"diff", MAX(INDIRECT(ADDRESS(292+3,BC$2+1,,,"Instances") &amp; ":" &amp; ADDRESS(292+3,BC$2+1)))-MIN(INDIRECT(ADDRESS(292+3,BC$2+1,,,"Instances") &amp; ":" &amp; ADDRESS(292+3,BC$2+1))))</f>
        <v>0</v>
      </c>
      <c r="BD297">
        <f>IFERROR(SMALL(BC5:BC343,ROW()-ROW($BD$5)+1),"")</f>
        <v>0</v>
      </c>
      <c r="BF297">
        <f>IFERROR(SUM(BD5:BD297),"")</f>
        <v>0</v>
      </c>
      <c r="BG297" cm="1">
        <f t="array" ref="BG297">_xlfn.SWITCH(Charts!$B$3,"average", AVERAGE(INDIRECT(ADDRESS(292+3,BG$2+1,,,"Instances") &amp; ":" &amp; ADDRESS(292+3,BG$2+1))),"median", MEDIAN(INDIRECT(ADDRESS(292+3,BG$2+1,,,"Instances") &amp; ":" &amp; ADDRESS(292+3,BG$2+1))),"min", MIN(INDIRECT(ADDRESS(292+3,BG$2+1,,,"Instances") &amp; ":" &amp; ADDRESS(292+3,BG$2+1))),"max", MAX(INDIRECT(ADDRESS(292+3,BG$2+1,,,"Instances") &amp; ":" &amp; ADDRESS(292+3,BG$2+1))),"diff", MAX(INDIRECT(ADDRESS(292+3,BG$2+1,,,"Instances") &amp; ":" &amp; ADDRESS(292+3,BG$2+1)))-MIN(INDIRECT(ADDRESS(292+3,BG$2+1,,,"Instances") &amp; ":" &amp; ADDRESS(292+3,BG$2+1))))</f>
        <v>0</v>
      </c>
      <c r="BH297">
        <f>IFERROR(SMALL(BG5:BG343,ROW()-ROW($BH$5)+1),"")</f>
        <v>0</v>
      </c>
      <c r="BJ297">
        <f>IFERROR(SUM(BH5:BH297),"")</f>
        <v>0</v>
      </c>
      <c r="BK297" cm="1">
        <f t="array" ref="BK297">_xlfn.SWITCH(Charts!$B$3,"average", AVERAGE(INDIRECT(ADDRESS(292+3,BK$2+1,,,"Instances") &amp; ":" &amp; ADDRESS(292+3,BK$2+1))),"median", MEDIAN(INDIRECT(ADDRESS(292+3,BK$2+1,,,"Instances") &amp; ":" &amp; ADDRESS(292+3,BK$2+1))),"min", MIN(INDIRECT(ADDRESS(292+3,BK$2+1,,,"Instances") &amp; ":" &amp; ADDRESS(292+3,BK$2+1))),"max", MAX(INDIRECT(ADDRESS(292+3,BK$2+1,,,"Instances") &amp; ":" &amp; ADDRESS(292+3,BK$2+1))),"diff", MAX(INDIRECT(ADDRESS(292+3,BK$2+1,,,"Instances") &amp; ":" &amp; ADDRESS(292+3,BK$2+1)))-MIN(INDIRECT(ADDRESS(292+3,BK$2+1,,,"Instances") &amp; ":" &amp; ADDRESS(292+3,BK$2+1))))</f>
        <v>0</v>
      </c>
      <c r="BL297">
        <f>IFERROR(SMALL(BK5:BK343,ROW()-ROW($BL$5)+1),"")</f>
        <v>0</v>
      </c>
      <c r="BN297">
        <f>IFERROR(SUM(BL5:BL297),"")</f>
        <v>0</v>
      </c>
      <c r="BO297" cm="1">
        <f t="array" ref="BO297">_xlfn.SWITCH(Charts!$B$3,"average", AVERAGE(INDIRECT(ADDRESS(292+3,BO$2+1,,,"Instances") &amp; ":" &amp; ADDRESS(292+3,BO$2+1))),"median", MEDIAN(INDIRECT(ADDRESS(292+3,BO$2+1,,,"Instances") &amp; ":" &amp; ADDRESS(292+3,BO$2+1))),"min", MIN(INDIRECT(ADDRESS(292+3,BO$2+1,,,"Instances") &amp; ":" &amp; ADDRESS(292+3,BO$2+1))),"max", MAX(INDIRECT(ADDRESS(292+3,BO$2+1,,,"Instances") &amp; ":" &amp; ADDRESS(292+3,BO$2+1))),"diff", MAX(INDIRECT(ADDRESS(292+3,BO$2+1,,,"Instances") &amp; ":" &amp; ADDRESS(292+3,BO$2+1)))-MIN(INDIRECT(ADDRESS(292+3,BO$2+1,,,"Instances") &amp; ":" &amp; ADDRESS(292+3,BO$2+1))))</f>
        <v>0</v>
      </c>
      <c r="BP297">
        <f>IFERROR(SMALL(BO5:BO343,ROW()-ROW($BP$5)+1),"")</f>
        <v>0</v>
      </c>
      <c r="BR297">
        <f>IFERROR(SUM(BP5:BP297),"")</f>
        <v>0</v>
      </c>
      <c r="BU297">
        <f>IF(Charts!$B$3="none",E1999,IF(AM1999="",NA(),AM1999))</f>
        <v>0</v>
      </c>
      <c r="BV297">
        <f>IF(Charts!$B$3="none",F1999,IF(AN1999="",NA(),AN1999))</f>
        <v>0</v>
      </c>
      <c r="BW297">
        <f>IF(Charts!$B$3="none",G1999,IF(AO1999="",NA(),AO1999))</f>
        <v>0</v>
      </c>
      <c r="BX297">
        <f>IF(Charts!$B$3="none",H1999,IF(AP1999="",NA(),AP1999))</f>
        <v>0</v>
      </c>
      <c r="BY297">
        <f>IF(Charts!$B$3="none",I1999,IF(AQ1999="",NA(),AQ1999))</f>
        <v>0</v>
      </c>
      <c r="BZ297">
        <f>IF(Charts!$B$3="none",J1999,IF(AR1999="",NA(),AR1999))</f>
        <v>0</v>
      </c>
      <c r="CA297">
        <f>IF(Charts!$B$3="none",K1999,IF(AS1999="",NA(),AS1999))</f>
        <v>0</v>
      </c>
      <c r="CB297">
        <f>IF(Charts!$B$3="none",L1999,IF(AT1999="",NA(),AT1999))</f>
        <v>0</v>
      </c>
      <c r="CC297">
        <f>IF(Charts!$B$3="none",M1999,IF(AU1999="",NA(),AU1999))</f>
        <v>0</v>
      </c>
      <c r="CD297">
        <f>IF(Charts!$B$3="none",N1999,IF(AV1999="",NA(),AV1999))</f>
        <v>0</v>
      </c>
      <c r="CE297">
        <f>IF(Charts!$B$3="none",O1999,IF(AW1999="",NA(),AW1999))</f>
        <v>0</v>
      </c>
      <c r="CF297">
        <f>IF(Charts!$B$3="none",P1999,IF(AX1999="",NA(),AX1999))</f>
        <v>0</v>
      </c>
      <c r="CG297">
        <f>IF(Charts!$B$3="none",Q1999,IF(AY1999="",NA(),AY1999))</f>
        <v>0</v>
      </c>
      <c r="CH297">
        <f>IF(Charts!$B$3="none",R1999,IF(AZ1999="",NA(),AZ1999))</f>
        <v>0</v>
      </c>
      <c r="CI297">
        <f>IF(Charts!$B$3="none",S1999,IF(BA1999="",NA(),BA1999))</f>
        <v>0</v>
      </c>
      <c r="CJ297">
        <f>IF(Charts!$B$3="none",T1999,IF(BB1999="",NA(),BB1999))</f>
        <v>0</v>
      </c>
      <c r="CK297">
        <f>IF(Charts!$B$3="none",U1999,IF(BC1999="",NA(),BC1999))</f>
        <v>0</v>
      </c>
      <c r="CL297">
        <f>IF(Charts!$B$3="none",V1999,IF(BD1999="",NA(),BD1999))</f>
        <v>0</v>
      </c>
      <c r="CM297">
        <f>IF(Charts!$B$3="none",W1999,IF(BE1999="",NA(),BE1999))</f>
        <v>0</v>
      </c>
      <c r="CN297">
        <f>IF(Charts!$B$3="none",X1999,IF(BF1999="",NA(),BF1999))</f>
        <v>0</v>
      </c>
      <c r="CO297">
        <f>IF(Charts!$B$3="none",Y1999,IF(BG1999="",NA(),BG1999))</f>
        <v>0</v>
      </c>
      <c r="CP297">
        <f>IF(Charts!$B$3="none",Z1999,IF(BH1999="",NA(),BH1999))</f>
        <v>0</v>
      </c>
      <c r="CQ297">
        <f>IF(Charts!$B$3="none",AA1999,IF(BI1999="",NA(),BI1999))</f>
        <v>0</v>
      </c>
      <c r="CR297">
        <f>IF(Charts!$B$3="none",AB1999,IF(BJ1999="",NA(),BJ1999))</f>
        <v>0</v>
      </c>
      <c r="CS297">
        <f>IF(Charts!$B$3="none",AC1999,IF(BK1999="",NA(),BK1999))</f>
        <v>0</v>
      </c>
      <c r="CT297">
        <f>IF(Charts!$B$3="none",AD1999,IF(BL1999="",NA(),BL1999))</f>
        <v>0</v>
      </c>
      <c r="CU297">
        <f>IF(Charts!$B$3="none",AE1999,IF(BM1999="",NA(),BM1999))</f>
        <v>0</v>
      </c>
      <c r="CV297">
        <f>IF(Charts!$B$3="none",AF1999,IF(BN1999="",NA(),BN1999))</f>
        <v>0</v>
      </c>
      <c r="CW297">
        <f>IF(Charts!$B$3="none",AG1999,IF(BO1999="",NA(),BO1999))</f>
        <v>0</v>
      </c>
      <c r="CX297">
        <f>IF(Charts!$B$3="none",AH1999,IF(BP1999="",NA(),BP1999))</f>
        <v>0</v>
      </c>
      <c r="CY297">
        <f>IF(Charts!$B$3="none",AI1999,IF(BQ1999="",NA(),BQ1999))</f>
        <v>0</v>
      </c>
      <c r="CZ297">
        <f>IF(Charts!$B$3="none",AJ1999,IF(BR1999="",NA(),BR1999))</f>
        <v>0</v>
      </c>
    </row>
    <row r="298" spans="4:104">
      <c r="D298">
        <v>294</v>
      </c>
      <c r="E298">
        <f>IF(INDIRECT(ADDRESS($D298+2,E$2+1,,,"Instances"))="","",INDIRECT(ADDRESS($D298+2,E$2+1,,,"Instances")))</f>
        <v>0</v>
      </c>
      <c r="F298">
        <f>IFERROR(SMALL(E5:E343,ROW()-ROW($F$5)+1),"")</f>
        <v>0</v>
      </c>
      <c r="H298">
        <f>IFERROR(SUM(F5:F298),"")</f>
        <v>0</v>
      </c>
      <c r="I298">
        <f>IF(INDIRECT(ADDRESS($D298+2,I$2+1,,,"Instances"))="","",INDIRECT(ADDRESS($D298+2,I$2+1,,,"Instances")))</f>
        <v>0</v>
      </c>
      <c r="J298">
        <f>IFERROR(SMALL(I5:I343,ROW()-ROW($J$5)+1),"")</f>
        <v>0</v>
      </c>
      <c r="L298">
        <f>IFERROR(SUM(J5:J298),"")</f>
        <v>0</v>
      </c>
      <c r="M298">
        <f>IF(INDIRECT(ADDRESS($D298+2,M$2+1,,,"Instances"))="","",INDIRECT(ADDRESS($D298+2,M$2+1,,,"Instances")))</f>
        <v>0</v>
      </c>
      <c r="N298">
        <f>IFERROR(SMALL(M5:M343,ROW()-ROW($N$5)+1),"")</f>
        <v>0</v>
      </c>
      <c r="P298">
        <f>IFERROR(SUM(N5:N298),"")</f>
        <v>0</v>
      </c>
      <c r="Q298">
        <f>IF(INDIRECT(ADDRESS($D298+2,Q$2+1,,,"Instances"))="","",INDIRECT(ADDRESS($D298+2,Q$2+1,,,"Instances")))</f>
        <v>0</v>
      </c>
      <c r="R298">
        <f>IFERROR(SMALL(Q5:Q343,ROW()-ROW($R$5)+1),"")</f>
        <v>0</v>
      </c>
      <c r="T298">
        <f>IFERROR(SUM(R5:R298),"")</f>
        <v>0</v>
      </c>
      <c r="U298">
        <f>IF(INDIRECT(ADDRESS($D298+2,U$2+1,,,"Instances"))="","",INDIRECT(ADDRESS($D298+2,U$2+1,,,"Instances")))</f>
        <v>0</v>
      </c>
      <c r="V298">
        <f>IFERROR(SMALL(U5:U343,ROW()-ROW($V$5)+1),"")</f>
        <v>0</v>
      </c>
      <c r="X298">
        <f>IFERROR(SUM(V5:V298),"")</f>
        <v>0</v>
      </c>
      <c r="Y298">
        <f>IF(INDIRECT(ADDRESS($D298+2,Y$2+1,,,"Instances"))="","",INDIRECT(ADDRESS($D298+2,Y$2+1,,,"Instances")))</f>
        <v>0</v>
      </c>
      <c r="Z298">
        <f>IFERROR(SMALL(Y5:Y343,ROW()-ROW($Z$5)+1),"")</f>
        <v>0</v>
      </c>
      <c r="AB298">
        <f>IFERROR(SUM(Z5:Z298),"")</f>
        <v>0</v>
      </c>
      <c r="AC298">
        <f>IF(INDIRECT(ADDRESS($D298+2,AC$2+1,,,"Instances"))="","",INDIRECT(ADDRESS($D298+2,AC$2+1,,,"Instances")))</f>
        <v>0</v>
      </c>
      <c r="AD298">
        <f>IFERROR(SMALL(AC5:AC343,ROW()-ROW($AD$5)+1),"")</f>
        <v>0</v>
      </c>
      <c r="AF298">
        <f>IFERROR(SUM(AD5:AD298),"")</f>
        <v>0</v>
      </c>
      <c r="AG298">
        <f>IF(INDIRECT(ADDRESS($D298+2,AG$2+1,,,"Instances"))="","",INDIRECT(ADDRESS($D298+2,AG$2+1,,,"Instances")))</f>
        <v>0</v>
      </c>
      <c r="AH298">
        <f>IFERROR(SMALL(AG5:AG343,ROW()-ROW($AH$5)+1),"")</f>
        <v>0</v>
      </c>
      <c r="AJ298">
        <f>IFERROR(SUM(AH5:AH298),"")</f>
        <v>0</v>
      </c>
      <c r="AL298">
        <v>294</v>
      </c>
      <c r="AM298" cm="1">
        <f t="array" ref="AM298">_xlfn.SWITCH(Charts!$B$3,"average", AVERAGE(INDIRECT(ADDRESS(293+3,AM$2+1,,,"Instances") &amp; ":" &amp; ADDRESS(293+3,AM$2+1))),"median", MEDIAN(INDIRECT(ADDRESS(293+3,AM$2+1,,,"Instances") &amp; ":" &amp; ADDRESS(293+3,AM$2+1))),"min", MIN(INDIRECT(ADDRESS(293+3,AM$2+1,,,"Instances") &amp; ":" &amp; ADDRESS(293+3,AM$2+1))),"max", MAX(INDIRECT(ADDRESS(293+3,AM$2+1,,,"Instances") &amp; ":" &amp; ADDRESS(293+3,AM$2+1))),"diff", MAX(INDIRECT(ADDRESS(293+3,AM$2+1,,,"Instances") &amp; ":" &amp; ADDRESS(293+3,AM$2+1)))-MIN(INDIRECT(ADDRESS(293+3,AM$2+1,,,"Instances") &amp; ":" &amp; ADDRESS(293+3,AM$2+1))))</f>
        <v>0</v>
      </c>
      <c r="AN298">
        <f>IFERROR(SMALL(AM5:AM343,ROW()-ROW($AN$5)+1),"")</f>
        <v>0</v>
      </c>
      <c r="AP298">
        <f>IFERROR(SUM(AN5:AN298),"")</f>
        <v>0</v>
      </c>
      <c r="AQ298" cm="1">
        <f t="array" ref="AQ298">_xlfn.SWITCH(Charts!$B$3,"average", AVERAGE(INDIRECT(ADDRESS(293+3,AQ$2+1,,,"Instances") &amp; ":" &amp; ADDRESS(293+3,AQ$2+1))),"median", MEDIAN(INDIRECT(ADDRESS(293+3,AQ$2+1,,,"Instances") &amp; ":" &amp; ADDRESS(293+3,AQ$2+1))),"min", MIN(INDIRECT(ADDRESS(293+3,AQ$2+1,,,"Instances") &amp; ":" &amp; ADDRESS(293+3,AQ$2+1))),"max", MAX(INDIRECT(ADDRESS(293+3,AQ$2+1,,,"Instances") &amp; ":" &amp; ADDRESS(293+3,AQ$2+1))),"diff", MAX(INDIRECT(ADDRESS(293+3,AQ$2+1,,,"Instances") &amp; ":" &amp; ADDRESS(293+3,AQ$2+1)))-MIN(INDIRECT(ADDRESS(293+3,AQ$2+1,,,"Instances") &amp; ":" &amp; ADDRESS(293+3,AQ$2+1))))</f>
        <v>0</v>
      </c>
      <c r="AR298">
        <f>IFERROR(SMALL(AQ5:AQ343,ROW()-ROW($AR$5)+1),"")</f>
        <v>0</v>
      </c>
      <c r="AT298">
        <f>IFERROR(SUM(AR5:AR298),"")</f>
        <v>0</v>
      </c>
      <c r="AU298" cm="1">
        <f t="array" ref="AU298">_xlfn.SWITCH(Charts!$B$3,"average", AVERAGE(INDIRECT(ADDRESS(293+3,AU$2+1,,,"Instances") &amp; ":" &amp; ADDRESS(293+3,AU$2+1))),"median", MEDIAN(INDIRECT(ADDRESS(293+3,AU$2+1,,,"Instances") &amp; ":" &amp; ADDRESS(293+3,AU$2+1))),"min", MIN(INDIRECT(ADDRESS(293+3,AU$2+1,,,"Instances") &amp; ":" &amp; ADDRESS(293+3,AU$2+1))),"max", MAX(INDIRECT(ADDRESS(293+3,AU$2+1,,,"Instances") &amp; ":" &amp; ADDRESS(293+3,AU$2+1))),"diff", MAX(INDIRECT(ADDRESS(293+3,AU$2+1,,,"Instances") &amp; ":" &amp; ADDRESS(293+3,AU$2+1)))-MIN(INDIRECT(ADDRESS(293+3,AU$2+1,,,"Instances") &amp; ":" &amp; ADDRESS(293+3,AU$2+1))))</f>
        <v>0</v>
      </c>
      <c r="AV298">
        <f>IFERROR(SMALL(AU5:AU343,ROW()-ROW($AV$5)+1),"")</f>
        <v>0</v>
      </c>
      <c r="AX298">
        <f>IFERROR(SUM(AV5:AV298),"")</f>
        <v>0</v>
      </c>
      <c r="AY298" cm="1">
        <f t="array" ref="AY298">_xlfn.SWITCH(Charts!$B$3,"average", AVERAGE(INDIRECT(ADDRESS(293+3,AY$2+1,,,"Instances") &amp; ":" &amp; ADDRESS(293+3,AY$2+1))),"median", MEDIAN(INDIRECT(ADDRESS(293+3,AY$2+1,,,"Instances") &amp; ":" &amp; ADDRESS(293+3,AY$2+1))),"min", MIN(INDIRECT(ADDRESS(293+3,AY$2+1,,,"Instances") &amp; ":" &amp; ADDRESS(293+3,AY$2+1))),"max", MAX(INDIRECT(ADDRESS(293+3,AY$2+1,,,"Instances") &amp; ":" &amp; ADDRESS(293+3,AY$2+1))),"diff", MAX(INDIRECT(ADDRESS(293+3,AY$2+1,,,"Instances") &amp; ":" &amp; ADDRESS(293+3,AY$2+1)))-MIN(INDIRECT(ADDRESS(293+3,AY$2+1,,,"Instances") &amp; ":" &amp; ADDRESS(293+3,AY$2+1))))</f>
        <v>0</v>
      </c>
      <c r="AZ298">
        <f>IFERROR(SMALL(AY5:AY343,ROW()-ROW($AZ$5)+1),"")</f>
        <v>0</v>
      </c>
      <c r="BB298">
        <f>IFERROR(SUM(AZ5:AZ298),"")</f>
        <v>0</v>
      </c>
      <c r="BC298" cm="1">
        <f t="array" ref="BC298">_xlfn.SWITCH(Charts!$B$3,"average", AVERAGE(INDIRECT(ADDRESS(293+3,BC$2+1,,,"Instances") &amp; ":" &amp; ADDRESS(293+3,BC$2+1))),"median", MEDIAN(INDIRECT(ADDRESS(293+3,BC$2+1,,,"Instances") &amp; ":" &amp; ADDRESS(293+3,BC$2+1))),"min", MIN(INDIRECT(ADDRESS(293+3,BC$2+1,,,"Instances") &amp; ":" &amp; ADDRESS(293+3,BC$2+1))),"max", MAX(INDIRECT(ADDRESS(293+3,BC$2+1,,,"Instances") &amp; ":" &amp; ADDRESS(293+3,BC$2+1))),"diff", MAX(INDIRECT(ADDRESS(293+3,BC$2+1,,,"Instances") &amp; ":" &amp; ADDRESS(293+3,BC$2+1)))-MIN(INDIRECT(ADDRESS(293+3,BC$2+1,,,"Instances") &amp; ":" &amp; ADDRESS(293+3,BC$2+1))))</f>
        <v>0</v>
      </c>
      <c r="BD298">
        <f>IFERROR(SMALL(BC5:BC343,ROW()-ROW($BD$5)+1),"")</f>
        <v>0</v>
      </c>
      <c r="BF298">
        <f>IFERROR(SUM(BD5:BD298),"")</f>
        <v>0</v>
      </c>
      <c r="BG298" cm="1">
        <f t="array" ref="BG298">_xlfn.SWITCH(Charts!$B$3,"average", AVERAGE(INDIRECT(ADDRESS(293+3,BG$2+1,,,"Instances") &amp; ":" &amp; ADDRESS(293+3,BG$2+1))),"median", MEDIAN(INDIRECT(ADDRESS(293+3,BG$2+1,,,"Instances") &amp; ":" &amp; ADDRESS(293+3,BG$2+1))),"min", MIN(INDIRECT(ADDRESS(293+3,BG$2+1,,,"Instances") &amp; ":" &amp; ADDRESS(293+3,BG$2+1))),"max", MAX(INDIRECT(ADDRESS(293+3,BG$2+1,,,"Instances") &amp; ":" &amp; ADDRESS(293+3,BG$2+1))),"diff", MAX(INDIRECT(ADDRESS(293+3,BG$2+1,,,"Instances") &amp; ":" &amp; ADDRESS(293+3,BG$2+1)))-MIN(INDIRECT(ADDRESS(293+3,BG$2+1,,,"Instances") &amp; ":" &amp; ADDRESS(293+3,BG$2+1))))</f>
        <v>0</v>
      </c>
      <c r="BH298">
        <f>IFERROR(SMALL(BG5:BG343,ROW()-ROW($BH$5)+1),"")</f>
        <v>0</v>
      </c>
      <c r="BJ298">
        <f>IFERROR(SUM(BH5:BH298),"")</f>
        <v>0</v>
      </c>
      <c r="BK298" cm="1">
        <f t="array" ref="BK298">_xlfn.SWITCH(Charts!$B$3,"average", AVERAGE(INDIRECT(ADDRESS(293+3,BK$2+1,,,"Instances") &amp; ":" &amp; ADDRESS(293+3,BK$2+1))),"median", MEDIAN(INDIRECT(ADDRESS(293+3,BK$2+1,,,"Instances") &amp; ":" &amp; ADDRESS(293+3,BK$2+1))),"min", MIN(INDIRECT(ADDRESS(293+3,BK$2+1,,,"Instances") &amp; ":" &amp; ADDRESS(293+3,BK$2+1))),"max", MAX(INDIRECT(ADDRESS(293+3,BK$2+1,,,"Instances") &amp; ":" &amp; ADDRESS(293+3,BK$2+1))),"diff", MAX(INDIRECT(ADDRESS(293+3,BK$2+1,,,"Instances") &amp; ":" &amp; ADDRESS(293+3,BK$2+1)))-MIN(INDIRECT(ADDRESS(293+3,BK$2+1,,,"Instances") &amp; ":" &amp; ADDRESS(293+3,BK$2+1))))</f>
        <v>0</v>
      </c>
      <c r="BL298">
        <f>IFERROR(SMALL(BK5:BK343,ROW()-ROW($BL$5)+1),"")</f>
        <v>0</v>
      </c>
      <c r="BN298">
        <f>IFERROR(SUM(BL5:BL298),"")</f>
        <v>0</v>
      </c>
      <c r="BO298" cm="1">
        <f t="array" ref="BO298">_xlfn.SWITCH(Charts!$B$3,"average", AVERAGE(INDIRECT(ADDRESS(293+3,BO$2+1,,,"Instances") &amp; ":" &amp; ADDRESS(293+3,BO$2+1))),"median", MEDIAN(INDIRECT(ADDRESS(293+3,BO$2+1,,,"Instances") &amp; ":" &amp; ADDRESS(293+3,BO$2+1))),"min", MIN(INDIRECT(ADDRESS(293+3,BO$2+1,,,"Instances") &amp; ":" &amp; ADDRESS(293+3,BO$2+1))),"max", MAX(INDIRECT(ADDRESS(293+3,BO$2+1,,,"Instances") &amp; ":" &amp; ADDRESS(293+3,BO$2+1))),"diff", MAX(INDIRECT(ADDRESS(293+3,BO$2+1,,,"Instances") &amp; ":" &amp; ADDRESS(293+3,BO$2+1)))-MIN(INDIRECT(ADDRESS(293+3,BO$2+1,,,"Instances") &amp; ":" &amp; ADDRESS(293+3,BO$2+1))))</f>
        <v>0</v>
      </c>
      <c r="BP298">
        <f>IFERROR(SMALL(BO5:BO343,ROW()-ROW($BP$5)+1),"")</f>
        <v>0</v>
      </c>
      <c r="BR298">
        <f>IFERROR(SUM(BP5:BP298),"")</f>
        <v>0</v>
      </c>
      <c r="BU298">
        <f>IF(Charts!$B$3="none",E2000,IF(AM2000="",NA(),AM2000))</f>
        <v>0</v>
      </c>
      <c r="BV298">
        <f>IF(Charts!$B$3="none",F2000,IF(AN2000="",NA(),AN2000))</f>
        <v>0</v>
      </c>
      <c r="BW298">
        <f>IF(Charts!$B$3="none",G2000,IF(AO2000="",NA(),AO2000))</f>
        <v>0</v>
      </c>
      <c r="BX298">
        <f>IF(Charts!$B$3="none",H2000,IF(AP2000="",NA(),AP2000))</f>
        <v>0</v>
      </c>
      <c r="BY298">
        <f>IF(Charts!$B$3="none",I2000,IF(AQ2000="",NA(),AQ2000))</f>
        <v>0</v>
      </c>
      <c r="BZ298">
        <f>IF(Charts!$B$3="none",J2000,IF(AR2000="",NA(),AR2000))</f>
        <v>0</v>
      </c>
      <c r="CA298">
        <f>IF(Charts!$B$3="none",K2000,IF(AS2000="",NA(),AS2000))</f>
        <v>0</v>
      </c>
      <c r="CB298">
        <f>IF(Charts!$B$3="none",L2000,IF(AT2000="",NA(),AT2000))</f>
        <v>0</v>
      </c>
      <c r="CC298">
        <f>IF(Charts!$B$3="none",M2000,IF(AU2000="",NA(),AU2000))</f>
        <v>0</v>
      </c>
      <c r="CD298">
        <f>IF(Charts!$B$3="none",N2000,IF(AV2000="",NA(),AV2000))</f>
        <v>0</v>
      </c>
      <c r="CE298">
        <f>IF(Charts!$B$3="none",O2000,IF(AW2000="",NA(),AW2000))</f>
        <v>0</v>
      </c>
      <c r="CF298">
        <f>IF(Charts!$B$3="none",P2000,IF(AX2000="",NA(),AX2000))</f>
        <v>0</v>
      </c>
      <c r="CG298">
        <f>IF(Charts!$B$3="none",Q2000,IF(AY2000="",NA(),AY2000))</f>
        <v>0</v>
      </c>
      <c r="CH298">
        <f>IF(Charts!$B$3="none",R2000,IF(AZ2000="",NA(),AZ2000))</f>
        <v>0</v>
      </c>
      <c r="CI298">
        <f>IF(Charts!$B$3="none",S2000,IF(BA2000="",NA(),BA2000))</f>
        <v>0</v>
      </c>
      <c r="CJ298">
        <f>IF(Charts!$B$3="none",T2000,IF(BB2000="",NA(),BB2000))</f>
        <v>0</v>
      </c>
      <c r="CK298">
        <f>IF(Charts!$B$3="none",U2000,IF(BC2000="",NA(),BC2000))</f>
        <v>0</v>
      </c>
      <c r="CL298">
        <f>IF(Charts!$B$3="none",V2000,IF(BD2000="",NA(),BD2000))</f>
        <v>0</v>
      </c>
      <c r="CM298">
        <f>IF(Charts!$B$3="none",W2000,IF(BE2000="",NA(),BE2000))</f>
        <v>0</v>
      </c>
      <c r="CN298">
        <f>IF(Charts!$B$3="none",X2000,IF(BF2000="",NA(),BF2000))</f>
        <v>0</v>
      </c>
      <c r="CO298">
        <f>IF(Charts!$B$3="none",Y2000,IF(BG2000="",NA(),BG2000))</f>
        <v>0</v>
      </c>
      <c r="CP298">
        <f>IF(Charts!$B$3="none",Z2000,IF(BH2000="",NA(),BH2000))</f>
        <v>0</v>
      </c>
      <c r="CQ298">
        <f>IF(Charts!$B$3="none",AA2000,IF(BI2000="",NA(),BI2000))</f>
        <v>0</v>
      </c>
      <c r="CR298">
        <f>IF(Charts!$B$3="none",AB2000,IF(BJ2000="",NA(),BJ2000))</f>
        <v>0</v>
      </c>
      <c r="CS298">
        <f>IF(Charts!$B$3="none",AC2000,IF(BK2000="",NA(),BK2000))</f>
        <v>0</v>
      </c>
      <c r="CT298">
        <f>IF(Charts!$B$3="none",AD2000,IF(BL2000="",NA(),BL2000))</f>
        <v>0</v>
      </c>
      <c r="CU298">
        <f>IF(Charts!$B$3="none",AE2000,IF(BM2000="",NA(),BM2000))</f>
        <v>0</v>
      </c>
      <c r="CV298">
        <f>IF(Charts!$B$3="none",AF2000,IF(BN2000="",NA(),BN2000))</f>
        <v>0</v>
      </c>
      <c r="CW298">
        <f>IF(Charts!$B$3="none",AG2000,IF(BO2000="",NA(),BO2000))</f>
        <v>0</v>
      </c>
      <c r="CX298">
        <f>IF(Charts!$B$3="none",AH2000,IF(BP2000="",NA(),BP2000))</f>
        <v>0</v>
      </c>
      <c r="CY298">
        <f>IF(Charts!$B$3="none",AI2000,IF(BQ2000="",NA(),BQ2000))</f>
        <v>0</v>
      </c>
      <c r="CZ298">
        <f>IF(Charts!$B$3="none",AJ2000,IF(BR2000="",NA(),BR2000))</f>
        <v>0</v>
      </c>
    </row>
    <row r="299" spans="4:104">
      <c r="D299">
        <v>295</v>
      </c>
      <c r="E299">
        <f>IF(INDIRECT(ADDRESS($D299+2,E$2+1,,,"Instances"))="","",INDIRECT(ADDRESS($D299+2,E$2+1,,,"Instances")))</f>
        <v>0</v>
      </c>
      <c r="F299">
        <f>IFERROR(SMALL(E5:E343,ROW()-ROW($F$5)+1),"")</f>
        <v>0</v>
      </c>
      <c r="H299">
        <f>IFERROR(SUM(F5:F299),"")</f>
        <v>0</v>
      </c>
      <c r="I299">
        <f>IF(INDIRECT(ADDRESS($D299+2,I$2+1,,,"Instances"))="","",INDIRECT(ADDRESS($D299+2,I$2+1,,,"Instances")))</f>
        <v>0</v>
      </c>
      <c r="J299">
        <f>IFERROR(SMALL(I5:I343,ROW()-ROW($J$5)+1),"")</f>
        <v>0</v>
      </c>
      <c r="L299">
        <f>IFERROR(SUM(J5:J299),"")</f>
        <v>0</v>
      </c>
      <c r="M299">
        <f>IF(INDIRECT(ADDRESS($D299+2,M$2+1,,,"Instances"))="","",INDIRECT(ADDRESS($D299+2,M$2+1,,,"Instances")))</f>
        <v>0</v>
      </c>
      <c r="N299">
        <f>IFERROR(SMALL(M5:M343,ROW()-ROW($N$5)+1),"")</f>
        <v>0</v>
      </c>
      <c r="P299">
        <f>IFERROR(SUM(N5:N299),"")</f>
        <v>0</v>
      </c>
      <c r="Q299">
        <f>IF(INDIRECT(ADDRESS($D299+2,Q$2+1,,,"Instances"))="","",INDIRECT(ADDRESS($D299+2,Q$2+1,,,"Instances")))</f>
        <v>0</v>
      </c>
      <c r="R299">
        <f>IFERROR(SMALL(Q5:Q343,ROW()-ROW($R$5)+1),"")</f>
        <v>0</v>
      </c>
      <c r="T299">
        <f>IFERROR(SUM(R5:R299),"")</f>
        <v>0</v>
      </c>
      <c r="U299">
        <f>IF(INDIRECT(ADDRESS($D299+2,U$2+1,,,"Instances"))="","",INDIRECT(ADDRESS($D299+2,U$2+1,,,"Instances")))</f>
        <v>0</v>
      </c>
      <c r="V299">
        <f>IFERROR(SMALL(U5:U343,ROW()-ROW($V$5)+1),"")</f>
        <v>0</v>
      </c>
      <c r="X299">
        <f>IFERROR(SUM(V5:V299),"")</f>
        <v>0</v>
      </c>
      <c r="Y299">
        <f>IF(INDIRECT(ADDRESS($D299+2,Y$2+1,,,"Instances"))="","",INDIRECT(ADDRESS($D299+2,Y$2+1,,,"Instances")))</f>
        <v>0</v>
      </c>
      <c r="Z299">
        <f>IFERROR(SMALL(Y5:Y343,ROW()-ROW($Z$5)+1),"")</f>
        <v>0</v>
      </c>
      <c r="AB299">
        <f>IFERROR(SUM(Z5:Z299),"")</f>
        <v>0</v>
      </c>
      <c r="AC299">
        <f>IF(INDIRECT(ADDRESS($D299+2,AC$2+1,,,"Instances"))="","",INDIRECT(ADDRESS($D299+2,AC$2+1,,,"Instances")))</f>
        <v>0</v>
      </c>
      <c r="AD299">
        <f>IFERROR(SMALL(AC5:AC343,ROW()-ROW($AD$5)+1),"")</f>
        <v>0</v>
      </c>
      <c r="AF299">
        <f>IFERROR(SUM(AD5:AD299),"")</f>
        <v>0</v>
      </c>
      <c r="AG299">
        <f>IF(INDIRECT(ADDRESS($D299+2,AG$2+1,,,"Instances"))="","",INDIRECT(ADDRESS($D299+2,AG$2+1,,,"Instances")))</f>
        <v>0</v>
      </c>
      <c r="AH299">
        <f>IFERROR(SMALL(AG5:AG343,ROW()-ROW($AH$5)+1),"")</f>
        <v>0</v>
      </c>
      <c r="AJ299">
        <f>IFERROR(SUM(AH5:AH299),"")</f>
        <v>0</v>
      </c>
      <c r="AL299">
        <v>295</v>
      </c>
      <c r="AM299" cm="1">
        <f t="array" ref="AM299">_xlfn.SWITCH(Charts!$B$3,"average", AVERAGE(INDIRECT(ADDRESS(294+3,AM$2+1,,,"Instances") &amp; ":" &amp; ADDRESS(294+3,AM$2+1))),"median", MEDIAN(INDIRECT(ADDRESS(294+3,AM$2+1,,,"Instances") &amp; ":" &amp; ADDRESS(294+3,AM$2+1))),"min", MIN(INDIRECT(ADDRESS(294+3,AM$2+1,,,"Instances") &amp; ":" &amp; ADDRESS(294+3,AM$2+1))),"max", MAX(INDIRECT(ADDRESS(294+3,AM$2+1,,,"Instances") &amp; ":" &amp; ADDRESS(294+3,AM$2+1))),"diff", MAX(INDIRECT(ADDRESS(294+3,AM$2+1,,,"Instances") &amp; ":" &amp; ADDRESS(294+3,AM$2+1)))-MIN(INDIRECT(ADDRESS(294+3,AM$2+1,,,"Instances") &amp; ":" &amp; ADDRESS(294+3,AM$2+1))))</f>
        <v>0</v>
      </c>
      <c r="AN299">
        <f>IFERROR(SMALL(AM5:AM343,ROW()-ROW($AN$5)+1),"")</f>
        <v>0</v>
      </c>
      <c r="AP299">
        <f>IFERROR(SUM(AN5:AN299),"")</f>
        <v>0</v>
      </c>
      <c r="AQ299" cm="1">
        <f t="array" ref="AQ299">_xlfn.SWITCH(Charts!$B$3,"average", AVERAGE(INDIRECT(ADDRESS(294+3,AQ$2+1,,,"Instances") &amp; ":" &amp; ADDRESS(294+3,AQ$2+1))),"median", MEDIAN(INDIRECT(ADDRESS(294+3,AQ$2+1,,,"Instances") &amp; ":" &amp; ADDRESS(294+3,AQ$2+1))),"min", MIN(INDIRECT(ADDRESS(294+3,AQ$2+1,,,"Instances") &amp; ":" &amp; ADDRESS(294+3,AQ$2+1))),"max", MAX(INDIRECT(ADDRESS(294+3,AQ$2+1,,,"Instances") &amp; ":" &amp; ADDRESS(294+3,AQ$2+1))),"diff", MAX(INDIRECT(ADDRESS(294+3,AQ$2+1,,,"Instances") &amp; ":" &amp; ADDRESS(294+3,AQ$2+1)))-MIN(INDIRECT(ADDRESS(294+3,AQ$2+1,,,"Instances") &amp; ":" &amp; ADDRESS(294+3,AQ$2+1))))</f>
        <v>0</v>
      </c>
      <c r="AR299">
        <f>IFERROR(SMALL(AQ5:AQ343,ROW()-ROW($AR$5)+1),"")</f>
        <v>0</v>
      </c>
      <c r="AT299">
        <f>IFERROR(SUM(AR5:AR299),"")</f>
        <v>0</v>
      </c>
      <c r="AU299" cm="1">
        <f t="array" ref="AU299">_xlfn.SWITCH(Charts!$B$3,"average", AVERAGE(INDIRECT(ADDRESS(294+3,AU$2+1,,,"Instances") &amp; ":" &amp; ADDRESS(294+3,AU$2+1))),"median", MEDIAN(INDIRECT(ADDRESS(294+3,AU$2+1,,,"Instances") &amp; ":" &amp; ADDRESS(294+3,AU$2+1))),"min", MIN(INDIRECT(ADDRESS(294+3,AU$2+1,,,"Instances") &amp; ":" &amp; ADDRESS(294+3,AU$2+1))),"max", MAX(INDIRECT(ADDRESS(294+3,AU$2+1,,,"Instances") &amp; ":" &amp; ADDRESS(294+3,AU$2+1))),"diff", MAX(INDIRECT(ADDRESS(294+3,AU$2+1,,,"Instances") &amp; ":" &amp; ADDRESS(294+3,AU$2+1)))-MIN(INDIRECT(ADDRESS(294+3,AU$2+1,,,"Instances") &amp; ":" &amp; ADDRESS(294+3,AU$2+1))))</f>
        <v>0</v>
      </c>
      <c r="AV299">
        <f>IFERROR(SMALL(AU5:AU343,ROW()-ROW($AV$5)+1),"")</f>
        <v>0</v>
      </c>
      <c r="AX299">
        <f>IFERROR(SUM(AV5:AV299),"")</f>
        <v>0</v>
      </c>
      <c r="AY299" cm="1">
        <f t="array" ref="AY299">_xlfn.SWITCH(Charts!$B$3,"average", AVERAGE(INDIRECT(ADDRESS(294+3,AY$2+1,,,"Instances") &amp; ":" &amp; ADDRESS(294+3,AY$2+1))),"median", MEDIAN(INDIRECT(ADDRESS(294+3,AY$2+1,,,"Instances") &amp; ":" &amp; ADDRESS(294+3,AY$2+1))),"min", MIN(INDIRECT(ADDRESS(294+3,AY$2+1,,,"Instances") &amp; ":" &amp; ADDRESS(294+3,AY$2+1))),"max", MAX(INDIRECT(ADDRESS(294+3,AY$2+1,,,"Instances") &amp; ":" &amp; ADDRESS(294+3,AY$2+1))),"diff", MAX(INDIRECT(ADDRESS(294+3,AY$2+1,,,"Instances") &amp; ":" &amp; ADDRESS(294+3,AY$2+1)))-MIN(INDIRECT(ADDRESS(294+3,AY$2+1,,,"Instances") &amp; ":" &amp; ADDRESS(294+3,AY$2+1))))</f>
        <v>0</v>
      </c>
      <c r="AZ299">
        <f>IFERROR(SMALL(AY5:AY343,ROW()-ROW($AZ$5)+1),"")</f>
        <v>0</v>
      </c>
      <c r="BB299">
        <f>IFERROR(SUM(AZ5:AZ299),"")</f>
        <v>0</v>
      </c>
      <c r="BC299" cm="1">
        <f t="array" ref="BC299">_xlfn.SWITCH(Charts!$B$3,"average", AVERAGE(INDIRECT(ADDRESS(294+3,BC$2+1,,,"Instances") &amp; ":" &amp; ADDRESS(294+3,BC$2+1))),"median", MEDIAN(INDIRECT(ADDRESS(294+3,BC$2+1,,,"Instances") &amp; ":" &amp; ADDRESS(294+3,BC$2+1))),"min", MIN(INDIRECT(ADDRESS(294+3,BC$2+1,,,"Instances") &amp; ":" &amp; ADDRESS(294+3,BC$2+1))),"max", MAX(INDIRECT(ADDRESS(294+3,BC$2+1,,,"Instances") &amp; ":" &amp; ADDRESS(294+3,BC$2+1))),"diff", MAX(INDIRECT(ADDRESS(294+3,BC$2+1,,,"Instances") &amp; ":" &amp; ADDRESS(294+3,BC$2+1)))-MIN(INDIRECT(ADDRESS(294+3,BC$2+1,,,"Instances") &amp; ":" &amp; ADDRESS(294+3,BC$2+1))))</f>
        <v>0</v>
      </c>
      <c r="BD299">
        <f>IFERROR(SMALL(BC5:BC343,ROW()-ROW($BD$5)+1),"")</f>
        <v>0</v>
      </c>
      <c r="BF299">
        <f>IFERROR(SUM(BD5:BD299),"")</f>
        <v>0</v>
      </c>
      <c r="BG299" cm="1">
        <f t="array" ref="BG299">_xlfn.SWITCH(Charts!$B$3,"average", AVERAGE(INDIRECT(ADDRESS(294+3,BG$2+1,,,"Instances") &amp; ":" &amp; ADDRESS(294+3,BG$2+1))),"median", MEDIAN(INDIRECT(ADDRESS(294+3,BG$2+1,,,"Instances") &amp; ":" &amp; ADDRESS(294+3,BG$2+1))),"min", MIN(INDIRECT(ADDRESS(294+3,BG$2+1,,,"Instances") &amp; ":" &amp; ADDRESS(294+3,BG$2+1))),"max", MAX(INDIRECT(ADDRESS(294+3,BG$2+1,,,"Instances") &amp; ":" &amp; ADDRESS(294+3,BG$2+1))),"diff", MAX(INDIRECT(ADDRESS(294+3,BG$2+1,,,"Instances") &amp; ":" &amp; ADDRESS(294+3,BG$2+1)))-MIN(INDIRECT(ADDRESS(294+3,BG$2+1,,,"Instances") &amp; ":" &amp; ADDRESS(294+3,BG$2+1))))</f>
        <v>0</v>
      </c>
      <c r="BH299">
        <f>IFERROR(SMALL(BG5:BG343,ROW()-ROW($BH$5)+1),"")</f>
        <v>0</v>
      </c>
      <c r="BJ299">
        <f>IFERROR(SUM(BH5:BH299),"")</f>
        <v>0</v>
      </c>
      <c r="BK299" cm="1">
        <f t="array" ref="BK299">_xlfn.SWITCH(Charts!$B$3,"average", AVERAGE(INDIRECT(ADDRESS(294+3,BK$2+1,,,"Instances") &amp; ":" &amp; ADDRESS(294+3,BK$2+1))),"median", MEDIAN(INDIRECT(ADDRESS(294+3,BK$2+1,,,"Instances") &amp; ":" &amp; ADDRESS(294+3,BK$2+1))),"min", MIN(INDIRECT(ADDRESS(294+3,BK$2+1,,,"Instances") &amp; ":" &amp; ADDRESS(294+3,BK$2+1))),"max", MAX(INDIRECT(ADDRESS(294+3,BK$2+1,,,"Instances") &amp; ":" &amp; ADDRESS(294+3,BK$2+1))),"diff", MAX(INDIRECT(ADDRESS(294+3,BK$2+1,,,"Instances") &amp; ":" &amp; ADDRESS(294+3,BK$2+1)))-MIN(INDIRECT(ADDRESS(294+3,BK$2+1,,,"Instances") &amp; ":" &amp; ADDRESS(294+3,BK$2+1))))</f>
        <v>0</v>
      </c>
      <c r="BL299">
        <f>IFERROR(SMALL(BK5:BK343,ROW()-ROW($BL$5)+1),"")</f>
        <v>0</v>
      </c>
      <c r="BN299">
        <f>IFERROR(SUM(BL5:BL299),"")</f>
        <v>0</v>
      </c>
      <c r="BO299" cm="1">
        <f t="array" ref="BO299">_xlfn.SWITCH(Charts!$B$3,"average", AVERAGE(INDIRECT(ADDRESS(294+3,BO$2+1,,,"Instances") &amp; ":" &amp; ADDRESS(294+3,BO$2+1))),"median", MEDIAN(INDIRECT(ADDRESS(294+3,BO$2+1,,,"Instances") &amp; ":" &amp; ADDRESS(294+3,BO$2+1))),"min", MIN(INDIRECT(ADDRESS(294+3,BO$2+1,,,"Instances") &amp; ":" &amp; ADDRESS(294+3,BO$2+1))),"max", MAX(INDIRECT(ADDRESS(294+3,BO$2+1,,,"Instances") &amp; ":" &amp; ADDRESS(294+3,BO$2+1))),"diff", MAX(INDIRECT(ADDRESS(294+3,BO$2+1,,,"Instances") &amp; ":" &amp; ADDRESS(294+3,BO$2+1)))-MIN(INDIRECT(ADDRESS(294+3,BO$2+1,,,"Instances") &amp; ":" &amp; ADDRESS(294+3,BO$2+1))))</f>
        <v>0</v>
      </c>
      <c r="BP299">
        <f>IFERROR(SMALL(BO5:BO343,ROW()-ROW($BP$5)+1),"")</f>
        <v>0</v>
      </c>
      <c r="BR299">
        <f>IFERROR(SUM(BP5:BP299),"")</f>
        <v>0</v>
      </c>
      <c r="BU299">
        <f>IF(Charts!$B$3="none",E2001,IF(AM2001="",NA(),AM2001))</f>
        <v>0</v>
      </c>
      <c r="BV299">
        <f>IF(Charts!$B$3="none",F2001,IF(AN2001="",NA(),AN2001))</f>
        <v>0</v>
      </c>
      <c r="BW299">
        <f>IF(Charts!$B$3="none",G2001,IF(AO2001="",NA(),AO2001))</f>
        <v>0</v>
      </c>
      <c r="BX299">
        <f>IF(Charts!$B$3="none",H2001,IF(AP2001="",NA(),AP2001))</f>
        <v>0</v>
      </c>
      <c r="BY299">
        <f>IF(Charts!$B$3="none",I2001,IF(AQ2001="",NA(),AQ2001))</f>
        <v>0</v>
      </c>
      <c r="BZ299">
        <f>IF(Charts!$B$3="none",J2001,IF(AR2001="",NA(),AR2001))</f>
        <v>0</v>
      </c>
      <c r="CA299">
        <f>IF(Charts!$B$3="none",K2001,IF(AS2001="",NA(),AS2001))</f>
        <v>0</v>
      </c>
      <c r="CB299">
        <f>IF(Charts!$B$3="none",L2001,IF(AT2001="",NA(),AT2001))</f>
        <v>0</v>
      </c>
      <c r="CC299">
        <f>IF(Charts!$B$3="none",M2001,IF(AU2001="",NA(),AU2001))</f>
        <v>0</v>
      </c>
      <c r="CD299">
        <f>IF(Charts!$B$3="none",N2001,IF(AV2001="",NA(),AV2001))</f>
        <v>0</v>
      </c>
      <c r="CE299">
        <f>IF(Charts!$B$3="none",O2001,IF(AW2001="",NA(),AW2001))</f>
        <v>0</v>
      </c>
      <c r="CF299">
        <f>IF(Charts!$B$3="none",P2001,IF(AX2001="",NA(),AX2001))</f>
        <v>0</v>
      </c>
      <c r="CG299">
        <f>IF(Charts!$B$3="none",Q2001,IF(AY2001="",NA(),AY2001))</f>
        <v>0</v>
      </c>
      <c r="CH299">
        <f>IF(Charts!$B$3="none",R2001,IF(AZ2001="",NA(),AZ2001))</f>
        <v>0</v>
      </c>
      <c r="CI299">
        <f>IF(Charts!$B$3="none",S2001,IF(BA2001="",NA(),BA2001))</f>
        <v>0</v>
      </c>
      <c r="CJ299">
        <f>IF(Charts!$B$3="none",T2001,IF(BB2001="",NA(),BB2001))</f>
        <v>0</v>
      </c>
      <c r="CK299">
        <f>IF(Charts!$B$3="none",U2001,IF(BC2001="",NA(),BC2001))</f>
        <v>0</v>
      </c>
      <c r="CL299">
        <f>IF(Charts!$B$3="none",V2001,IF(BD2001="",NA(),BD2001))</f>
        <v>0</v>
      </c>
      <c r="CM299">
        <f>IF(Charts!$B$3="none",W2001,IF(BE2001="",NA(),BE2001))</f>
        <v>0</v>
      </c>
      <c r="CN299">
        <f>IF(Charts!$B$3="none",X2001,IF(BF2001="",NA(),BF2001))</f>
        <v>0</v>
      </c>
      <c r="CO299">
        <f>IF(Charts!$B$3="none",Y2001,IF(BG2001="",NA(),BG2001))</f>
        <v>0</v>
      </c>
      <c r="CP299">
        <f>IF(Charts!$B$3="none",Z2001,IF(BH2001="",NA(),BH2001))</f>
        <v>0</v>
      </c>
      <c r="CQ299">
        <f>IF(Charts!$B$3="none",AA2001,IF(BI2001="",NA(),BI2001))</f>
        <v>0</v>
      </c>
      <c r="CR299">
        <f>IF(Charts!$B$3="none",AB2001,IF(BJ2001="",NA(),BJ2001))</f>
        <v>0</v>
      </c>
      <c r="CS299">
        <f>IF(Charts!$B$3="none",AC2001,IF(BK2001="",NA(),BK2001))</f>
        <v>0</v>
      </c>
      <c r="CT299">
        <f>IF(Charts!$B$3="none",AD2001,IF(BL2001="",NA(),BL2001))</f>
        <v>0</v>
      </c>
      <c r="CU299">
        <f>IF(Charts!$B$3="none",AE2001,IF(BM2001="",NA(),BM2001))</f>
        <v>0</v>
      </c>
      <c r="CV299">
        <f>IF(Charts!$B$3="none",AF2001,IF(BN2001="",NA(),BN2001))</f>
        <v>0</v>
      </c>
      <c r="CW299">
        <f>IF(Charts!$B$3="none",AG2001,IF(BO2001="",NA(),BO2001))</f>
        <v>0</v>
      </c>
      <c r="CX299">
        <f>IF(Charts!$B$3="none",AH2001,IF(BP2001="",NA(),BP2001))</f>
        <v>0</v>
      </c>
      <c r="CY299">
        <f>IF(Charts!$B$3="none",AI2001,IF(BQ2001="",NA(),BQ2001))</f>
        <v>0</v>
      </c>
      <c r="CZ299">
        <f>IF(Charts!$B$3="none",AJ2001,IF(BR2001="",NA(),BR2001))</f>
        <v>0</v>
      </c>
    </row>
    <row r="300" spans="4:104">
      <c r="D300">
        <v>296</v>
      </c>
      <c r="E300">
        <f>IF(INDIRECT(ADDRESS($D300+2,E$2+1,,,"Instances"))="","",INDIRECT(ADDRESS($D300+2,E$2+1,,,"Instances")))</f>
        <v>0</v>
      </c>
      <c r="F300">
        <f>IFERROR(SMALL(E5:E343,ROW()-ROW($F$5)+1),"")</f>
        <v>0</v>
      </c>
      <c r="H300">
        <f>IFERROR(SUM(F5:F300),"")</f>
        <v>0</v>
      </c>
      <c r="I300">
        <f>IF(INDIRECT(ADDRESS($D300+2,I$2+1,,,"Instances"))="","",INDIRECT(ADDRESS($D300+2,I$2+1,,,"Instances")))</f>
        <v>0</v>
      </c>
      <c r="J300">
        <f>IFERROR(SMALL(I5:I343,ROW()-ROW($J$5)+1),"")</f>
        <v>0</v>
      </c>
      <c r="L300">
        <f>IFERROR(SUM(J5:J300),"")</f>
        <v>0</v>
      </c>
      <c r="M300">
        <f>IF(INDIRECT(ADDRESS($D300+2,M$2+1,,,"Instances"))="","",INDIRECT(ADDRESS($D300+2,M$2+1,,,"Instances")))</f>
        <v>0</v>
      </c>
      <c r="N300">
        <f>IFERROR(SMALL(M5:M343,ROW()-ROW($N$5)+1),"")</f>
        <v>0</v>
      </c>
      <c r="P300">
        <f>IFERROR(SUM(N5:N300),"")</f>
        <v>0</v>
      </c>
      <c r="Q300">
        <f>IF(INDIRECT(ADDRESS($D300+2,Q$2+1,,,"Instances"))="","",INDIRECT(ADDRESS($D300+2,Q$2+1,,,"Instances")))</f>
        <v>0</v>
      </c>
      <c r="R300">
        <f>IFERROR(SMALL(Q5:Q343,ROW()-ROW($R$5)+1),"")</f>
        <v>0</v>
      </c>
      <c r="T300">
        <f>IFERROR(SUM(R5:R300),"")</f>
        <v>0</v>
      </c>
      <c r="U300">
        <f>IF(INDIRECT(ADDRESS($D300+2,U$2+1,,,"Instances"))="","",INDIRECT(ADDRESS($D300+2,U$2+1,,,"Instances")))</f>
        <v>0</v>
      </c>
      <c r="V300">
        <f>IFERROR(SMALL(U5:U343,ROW()-ROW($V$5)+1),"")</f>
        <v>0</v>
      </c>
      <c r="X300">
        <f>IFERROR(SUM(V5:V300),"")</f>
        <v>0</v>
      </c>
      <c r="Y300">
        <f>IF(INDIRECT(ADDRESS($D300+2,Y$2+1,,,"Instances"))="","",INDIRECT(ADDRESS($D300+2,Y$2+1,,,"Instances")))</f>
        <v>0</v>
      </c>
      <c r="Z300">
        <f>IFERROR(SMALL(Y5:Y343,ROW()-ROW($Z$5)+1),"")</f>
        <v>0</v>
      </c>
      <c r="AB300">
        <f>IFERROR(SUM(Z5:Z300),"")</f>
        <v>0</v>
      </c>
      <c r="AC300">
        <f>IF(INDIRECT(ADDRESS($D300+2,AC$2+1,,,"Instances"))="","",INDIRECT(ADDRESS($D300+2,AC$2+1,,,"Instances")))</f>
        <v>0</v>
      </c>
      <c r="AD300">
        <f>IFERROR(SMALL(AC5:AC343,ROW()-ROW($AD$5)+1),"")</f>
        <v>0</v>
      </c>
      <c r="AF300">
        <f>IFERROR(SUM(AD5:AD300),"")</f>
        <v>0</v>
      </c>
      <c r="AG300">
        <f>IF(INDIRECT(ADDRESS($D300+2,AG$2+1,,,"Instances"))="","",INDIRECT(ADDRESS($D300+2,AG$2+1,,,"Instances")))</f>
        <v>0</v>
      </c>
      <c r="AH300">
        <f>IFERROR(SMALL(AG5:AG343,ROW()-ROW($AH$5)+1),"")</f>
        <v>0</v>
      </c>
      <c r="AJ300">
        <f>IFERROR(SUM(AH5:AH300),"")</f>
        <v>0</v>
      </c>
      <c r="AL300">
        <v>296</v>
      </c>
      <c r="AM300" cm="1">
        <f t="array" ref="AM300">_xlfn.SWITCH(Charts!$B$3,"average", AVERAGE(INDIRECT(ADDRESS(295+3,AM$2+1,,,"Instances") &amp; ":" &amp; ADDRESS(295+3,AM$2+1))),"median", MEDIAN(INDIRECT(ADDRESS(295+3,AM$2+1,,,"Instances") &amp; ":" &amp; ADDRESS(295+3,AM$2+1))),"min", MIN(INDIRECT(ADDRESS(295+3,AM$2+1,,,"Instances") &amp; ":" &amp; ADDRESS(295+3,AM$2+1))),"max", MAX(INDIRECT(ADDRESS(295+3,AM$2+1,,,"Instances") &amp; ":" &amp; ADDRESS(295+3,AM$2+1))),"diff", MAX(INDIRECT(ADDRESS(295+3,AM$2+1,,,"Instances") &amp; ":" &amp; ADDRESS(295+3,AM$2+1)))-MIN(INDIRECT(ADDRESS(295+3,AM$2+1,,,"Instances") &amp; ":" &amp; ADDRESS(295+3,AM$2+1))))</f>
        <v>0</v>
      </c>
      <c r="AN300">
        <f>IFERROR(SMALL(AM5:AM343,ROW()-ROW($AN$5)+1),"")</f>
        <v>0</v>
      </c>
      <c r="AP300">
        <f>IFERROR(SUM(AN5:AN300),"")</f>
        <v>0</v>
      </c>
      <c r="AQ300" cm="1">
        <f t="array" ref="AQ300">_xlfn.SWITCH(Charts!$B$3,"average", AVERAGE(INDIRECT(ADDRESS(295+3,AQ$2+1,,,"Instances") &amp; ":" &amp; ADDRESS(295+3,AQ$2+1))),"median", MEDIAN(INDIRECT(ADDRESS(295+3,AQ$2+1,,,"Instances") &amp; ":" &amp; ADDRESS(295+3,AQ$2+1))),"min", MIN(INDIRECT(ADDRESS(295+3,AQ$2+1,,,"Instances") &amp; ":" &amp; ADDRESS(295+3,AQ$2+1))),"max", MAX(INDIRECT(ADDRESS(295+3,AQ$2+1,,,"Instances") &amp; ":" &amp; ADDRESS(295+3,AQ$2+1))),"diff", MAX(INDIRECT(ADDRESS(295+3,AQ$2+1,,,"Instances") &amp; ":" &amp; ADDRESS(295+3,AQ$2+1)))-MIN(INDIRECT(ADDRESS(295+3,AQ$2+1,,,"Instances") &amp; ":" &amp; ADDRESS(295+3,AQ$2+1))))</f>
        <v>0</v>
      </c>
      <c r="AR300">
        <f>IFERROR(SMALL(AQ5:AQ343,ROW()-ROW($AR$5)+1),"")</f>
        <v>0</v>
      </c>
      <c r="AT300">
        <f>IFERROR(SUM(AR5:AR300),"")</f>
        <v>0</v>
      </c>
      <c r="AU300" cm="1">
        <f t="array" ref="AU300">_xlfn.SWITCH(Charts!$B$3,"average", AVERAGE(INDIRECT(ADDRESS(295+3,AU$2+1,,,"Instances") &amp; ":" &amp; ADDRESS(295+3,AU$2+1))),"median", MEDIAN(INDIRECT(ADDRESS(295+3,AU$2+1,,,"Instances") &amp; ":" &amp; ADDRESS(295+3,AU$2+1))),"min", MIN(INDIRECT(ADDRESS(295+3,AU$2+1,,,"Instances") &amp; ":" &amp; ADDRESS(295+3,AU$2+1))),"max", MAX(INDIRECT(ADDRESS(295+3,AU$2+1,,,"Instances") &amp; ":" &amp; ADDRESS(295+3,AU$2+1))),"diff", MAX(INDIRECT(ADDRESS(295+3,AU$2+1,,,"Instances") &amp; ":" &amp; ADDRESS(295+3,AU$2+1)))-MIN(INDIRECT(ADDRESS(295+3,AU$2+1,,,"Instances") &amp; ":" &amp; ADDRESS(295+3,AU$2+1))))</f>
        <v>0</v>
      </c>
      <c r="AV300">
        <f>IFERROR(SMALL(AU5:AU343,ROW()-ROW($AV$5)+1),"")</f>
        <v>0</v>
      </c>
      <c r="AX300">
        <f>IFERROR(SUM(AV5:AV300),"")</f>
        <v>0</v>
      </c>
      <c r="AY300" cm="1">
        <f t="array" ref="AY300">_xlfn.SWITCH(Charts!$B$3,"average", AVERAGE(INDIRECT(ADDRESS(295+3,AY$2+1,,,"Instances") &amp; ":" &amp; ADDRESS(295+3,AY$2+1))),"median", MEDIAN(INDIRECT(ADDRESS(295+3,AY$2+1,,,"Instances") &amp; ":" &amp; ADDRESS(295+3,AY$2+1))),"min", MIN(INDIRECT(ADDRESS(295+3,AY$2+1,,,"Instances") &amp; ":" &amp; ADDRESS(295+3,AY$2+1))),"max", MAX(INDIRECT(ADDRESS(295+3,AY$2+1,,,"Instances") &amp; ":" &amp; ADDRESS(295+3,AY$2+1))),"diff", MAX(INDIRECT(ADDRESS(295+3,AY$2+1,,,"Instances") &amp; ":" &amp; ADDRESS(295+3,AY$2+1)))-MIN(INDIRECT(ADDRESS(295+3,AY$2+1,,,"Instances") &amp; ":" &amp; ADDRESS(295+3,AY$2+1))))</f>
        <v>0</v>
      </c>
      <c r="AZ300">
        <f>IFERROR(SMALL(AY5:AY343,ROW()-ROW($AZ$5)+1),"")</f>
        <v>0</v>
      </c>
      <c r="BB300">
        <f>IFERROR(SUM(AZ5:AZ300),"")</f>
        <v>0</v>
      </c>
      <c r="BC300" cm="1">
        <f t="array" ref="BC300">_xlfn.SWITCH(Charts!$B$3,"average", AVERAGE(INDIRECT(ADDRESS(295+3,BC$2+1,,,"Instances") &amp; ":" &amp; ADDRESS(295+3,BC$2+1))),"median", MEDIAN(INDIRECT(ADDRESS(295+3,BC$2+1,,,"Instances") &amp; ":" &amp; ADDRESS(295+3,BC$2+1))),"min", MIN(INDIRECT(ADDRESS(295+3,BC$2+1,,,"Instances") &amp; ":" &amp; ADDRESS(295+3,BC$2+1))),"max", MAX(INDIRECT(ADDRESS(295+3,BC$2+1,,,"Instances") &amp; ":" &amp; ADDRESS(295+3,BC$2+1))),"diff", MAX(INDIRECT(ADDRESS(295+3,BC$2+1,,,"Instances") &amp; ":" &amp; ADDRESS(295+3,BC$2+1)))-MIN(INDIRECT(ADDRESS(295+3,BC$2+1,,,"Instances") &amp; ":" &amp; ADDRESS(295+3,BC$2+1))))</f>
        <v>0</v>
      </c>
      <c r="BD300">
        <f>IFERROR(SMALL(BC5:BC343,ROW()-ROW($BD$5)+1),"")</f>
        <v>0</v>
      </c>
      <c r="BF300">
        <f>IFERROR(SUM(BD5:BD300),"")</f>
        <v>0</v>
      </c>
      <c r="BG300" cm="1">
        <f t="array" ref="BG300">_xlfn.SWITCH(Charts!$B$3,"average", AVERAGE(INDIRECT(ADDRESS(295+3,BG$2+1,,,"Instances") &amp; ":" &amp; ADDRESS(295+3,BG$2+1))),"median", MEDIAN(INDIRECT(ADDRESS(295+3,BG$2+1,,,"Instances") &amp; ":" &amp; ADDRESS(295+3,BG$2+1))),"min", MIN(INDIRECT(ADDRESS(295+3,BG$2+1,,,"Instances") &amp; ":" &amp; ADDRESS(295+3,BG$2+1))),"max", MAX(INDIRECT(ADDRESS(295+3,BG$2+1,,,"Instances") &amp; ":" &amp; ADDRESS(295+3,BG$2+1))),"diff", MAX(INDIRECT(ADDRESS(295+3,BG$2+1,,,"Instances") &amp; ":" &amp; ADDRESS(295+3,BG$2+1)))-MIN(INDIRECT(ADDRESS(295+3,BG$2+1,,,"Instances") &amp; ":" &amp; ADDRESS(295+3,BG$2+1))))</f>
        <v>0</v>
      </c>
      <c r="BH300">
        <f>IFERROR(SMALL(BG5:BG343,ROW()-ROW($BH$5)+1),"")</f>
        <v>0</v>
      </c>
      <c r="BJ300">
        <f>IFERROR(SUM(BH5:BH300),"")</f>
        <v>0</v>
      </c>
      <c r="BK300" cm="1">
        <f t="array" ref="BK300">_xlfn.SWITCH(Charts!$B$3,"average", AVERAGE(INDIRECT(ADDRESS(295+3,BK$2+1,,,"Instances") &amp; ":" &amp; ADDRESS(295+3,BK$2+1))),"median", MEDIAN(INDIRECT(ADDRESS(295+3,BK$2+1,,,"Instances") &amp; ":" &amp; ADDRESS(295+3,BK$2+1))),"min", MIN(INDIRECT(ADDRESS(295+3,BK$2+1,,,"Instances") &amp; ":" &amp; ADDRESS(295+3,BK$2+1))),"max", MAX(INDIRECT(ADDRESS(295+3,BK$2+1,,,"Instances") &amp; ":" &amp; ADDRESS(295+3,BK$2+1))),"diff", MAX(INDIRECT(ADDRESS(295+3,BK$2+1,,,"Instances") &amp; ":" &amp; ADDRESS(295+3,BK$2+1)))-MIN(INDIRECT(ADDRESS(295+3,BK$2+1,,,"Instances") &amp; ":" &amp; ADDRESS(295+3,BK$2+1))))</f>
        <v>0</v>
      </c>
      <c r="BL300">
        <f>IFERROR(SMALL(BK5:BK343,ROW()-ROW($BL$5)+1),"")</f>
        <v>0</v>
      </c>
      <c r="BN300">
        <f>IFERROR(SUM(BL5:BL300),"")</f>
        <v>0</v>
      </c>
      <c r="BO300" cm="1">
        <f t="array" ref="BO300">_xlfn.SWITCH(Charts!$B$3,"average", AVERAGE(INDIRECT(ADDRESS(295+3,BO$2+1,,,"Instances") &amp; ":" &amp; ADDRESS(295+3,BO$2+1))),"median", MEDIAN(INDIRECT(ADDRESS(295+3,BO$2+1,,,"Instances") &amp; ":" &amp; ADDRESS(295+3,BO$2+1))),"min", MIN(INDIRECT(ADDRESS(295+3,BO$2+1,,,"Instances") &amp; ":" &amp; ADDRESS(295+3,BO$2+1))),"max", MAX(INDIRECT(ADDRESS(295+3,BO$2+1,,,"Instances") &amp; ":" &amp; ADDRESS(295+3,BO$2+1))),"diff", MAX(INDIRECT(ADDRESS(295+3,BO$2+1,,,"Instances") &amp; ":" &amp; ADDRESS(295+3,BO$2+1)))-MIN(INDIRECT(ADDRESS(295+3,BO$2+1,,,"Instances") &amp; ":" &amp; ADDRESS(295+3,BO$2+1))))</f>
        <v>0</v>
      </c>
      <c r="BP300">
        <f>IFERROR(SMALL(BO5:BO343,ROW()-ROW($BP$5)+1),"")</f>
        <v>0</v>
      </c>
      <c r="BR300">
        <f>IFERROR(SUM(BP5:BP300),"")</f>
        <v>0</v>
      </c>
      <c r="BU300">
        <f>IF(Charts!$B$3="none",E2002,IF(AM2002="",NA(),AM2002))</f>
        <v>0</v>
      </c>
      <c r="BV300">
        <f>IF(Charts!$B$3="none",F2002,IF(AN2002="",NA(),AN2002))</f>
        <v>0</v>
      </c>
      <c r="BW300">
        <f>IF(Charts!$B$3="none",G2002,IF(AO2002="",NA(),AO2002))</f>
        <v>0</v>
      </c>
      <c r="BX300">
        <f>IF(Charts!$B$3="none",H2002,IF(AP2002="",NA(),AP2002))</f>
        <v>0</v>
      </c>
      <c r="BY300">
        <f>IF(Charts!$B$3="none",I2002,IF(AQ2002="",NA(),AQ2002))</f>
        <v>0</v>
      </c>
      <c r="BZ300">
        <f>IF(Charts!$B$3="none",J2002,IF(AR2002="",NA(),AR2002))</f>
        <v>0</v>
      </c>
      <c r="CA300">
        <f>IF(Charts!$B$3="none",K2002,IF(AS2002="",NA(),AS2002))</f>
        <v>0</v>
      </c>
      <c r="CB300">
        <f>IF(Charts!$B$3="none",L2002,IF(AT2002="",NA(),AT2002))</f>
        <v>0</v>
      </c>
      <c r="CC300">
        <f>IF(Charts!$B$3="none",M2002,IF(AU2002="",NA(),AU2002))</f>
        <v>0</v>
      </c>
      <c r="CD300">
        <f>IF(Charts!$B$3="none",N2002,IF(AV2002="",NA(),AV2002))</f>
        <v>0</v>
      </c>
      <c r="CE300">
        <f>IF(Charts!$B$3="none",O2002,IF(AW2002="",NA(),AW2002))</f>
        <v>0</v>
      </c>
      <c r="CF300">
        <f>IF(Charts!$B$3="none",P2002,IF(AX2002="",NA(),AX2002))</f>
        <v>0</v>
      </c>
      <c r="CG300">
        <f>IF(Charts!$B$3="none",Q2002,IF(AY2002="",NA(),AY2002))</f>
        <v>0</v>
      </c>
      <c r="CH300">
        <f>IF(Charts!$B$3="none",R2002,IF(AZ2002="",NA(),AZ2002))</f>
        <v>0</v>
      </c>
      <c r="CI300">
        <f>IF(Charts!$B$3="none",S2002,IF(BA2002="",NA(),BA2002))</f>
        <v>0</v>
      </c>
      <c r="CJ300">
        <f>IF(Charts!$B$3="none",T2002,IF(BB2002="",NA(),BB2002))</f>
        <v>0</v>
      </c>
      <c r="CK300">
        <f>IF(Charts!$B$3="none",U2002,IF(BC2002="",NA(),BC2002))</f>
        <v>0</v>
      </c>
      <c r="CL300">
        <f>IF(Charts!$B$3="none",V2002,IF(BD2002="",NA(),BD2002))</f>
        <v>0</v>
      </c>
      <c r="CM300">
        <f>IF(Charts!$B$3="none",W2002,IF(BE2002="",NA(),BE2002))</f>
        <v>0</v>
      </c>
      <c r="CN300">
        <f>IF(Charts!$B$3="none",X2002,IF(BF2002="",NA(),BF2002))</f>
        <v>0</v>
      </c>
      <c r="CO300">
        <f>IF(Charts!$B$3="none",Y2002,IF(BG2002="",NA(),BG2002))</f>
        <v>0</v>
      </c>
      <c r="CP300">
        <f>IF(Charts!$B$3="none",Z2002,IF(BH2002="",NA(),BH2002))</f>
        <v>0</v>
      </c>
      <c r="CQ300">
        <f>IF(Charts!$B$3="none",AA2002,IF(BI2002="",NA(),BI2002))</f>
        <v>0</v>
      </c>
      <c r="CR300">
        <f>IF(Charts!$B$3="none",AB2002,IF(BJ2002="",NA(),BJ2002))</f>
        <v>0</v>
      </c>
      <c r="CS300">
        <f>IF(Charts!$B$3="none",AC2002,IF(BK2002="",NA(),BK2002))</f>
        <v>0</v>
      </c>
      <c r="CT300">
        <f>IF(Charts!$B$3="none",AD2002,IF(BL2002="",NA(),BL2002))</f>
        <v>0</v>
      </c>
      <c r="CU300">
        <f>IF(Charts!$B$3="none",AE2002,IF(BM2002="",NA(),BM2002))</f>
        <v>0</v>
      </c>
      <c r="CV300">
        <f>IF(Charts!$B$3="none",AF2002,IF(BN2002="",NA(),BN2002))</f>
        <v>0</v>
      </c>
      <c r="CW300">
        <f>IF(Charts!$B$3="none",AG2002,IF(BO2002="",NA(),BO2002))</f>
        <v>0</v>
      </c>
      <c r="CX300">
        <f>IF(Charts!$B$3="none",AH2002,IF(BP2002="",NA(),BP2002))</f>
        <v>0</v>
      </c>
      <c r="CY300">
        <f>IF(Charts!$B$3="none",AI2002,IF(BQ2002="",NA(),BQ2002))</f>
        <v>0</v>
      </c>
      <c r="CZ300">
        <f>IF(Charts!$B$3="none",AJ2002,IF(BR2002="",NA(),BR2002))</f>
        <v>0</v>
      </c>
    </row>
    <row r="301" spans="4:104">
      <c r="D301">
        <v>297</v>
      </c>
      <c r="E301">
        <f>IF(INDIRECT(ADDRESS($D301+2,E$2+1,,,"Instances"))="","",INDIRECT(ADDRESS($D301+2,E$2+1,,,"Instances")))</f>
        <v>0</v>
      </c>
      <c r="F301">
        <f>IFERROR(SMALL(E5:E343,ROW()-ROW($F$5)+1),"")</f>
        <v>0</v>
      </c>
      <c r="H301">
        <f>IFERROR(SUM(F5:F301),"")</f>
        <v>0</v>
      </c>
      <c r="I301">
        <f>IF(INDIRECT(ADDRESS($D301+2,I$2+1,,,"Instances"))="","",INDIRECT(ADDRESS($D301+2,I$2+1,,,"Instances")))</f>
        <v>0</v>
      </c>
      <c r="J301">
        <f>IFERROR(SMALL(I5:I343,ROW()-ROW($J$5)+1),"")</f>
        <v>0</v>
      </c>
      <c r="L301">
        <f>IFERROR(SUM(J5:J301),"")</f>
        <v>0</v>
      </c>
      <c r="M301">
        <f>IF(INDIRECT(ADDRESS($D301+2,M$2+1,,,"Instances"))="","",INDIRECT(ADDRESS($D301+2,M$2+1,,,"Instances")))</f>
        <v>0</v>
      </c>
      <c r="N301">
        <f>IFERROR(SMALL(M5:M343,ROW()-ROW($N$5)+1),"")</f>
        <v>0</v>
      </c>
      <c r="P301">
        <f>IFERROR(SUM(N5:N301),"")</f>
        <v>0</v>
      </c>
      <c r="Q301">
        <f>IF(INDIRECT(ADDRESS($D301+2,Q$2+1,,,"Instances"))="","",INDIRECT(ADDRESS($D301+2,Q$2+1,,,"Instances")))</f>
        <v>0</v>
      </c>
      <c r="R301">
        <f>IFERROR(SMALL(Q5:Q343,ROW()-ROW($R$5)+1),"")</f>
        <v>0</v>
      </c>
      <c r="T301">
        <f>IFERROR(SUM(R5:R301),"")</f>
        <v>0</v>
      </c>
      <c r="U301">
        <f>IF(INDIRECT(ADDRESS($D301+2,U$2+1,,,"Instances"))="","",INDIRECT(ADDRESS($D301+2,U$2+1,,,"Instances")))</f>
        <v>0</v>
      </c>
      <c r="V301">
        <f>IFERROR(SMALL(U5:U343,ROW()-ROW($V$5)+1),"")</f>
        <v>0</v>
      </c>
      <c r="X301">
        <f>IFERROR(SUM(V5:V301),"")</f>
        <v>0</v>
      </c>
      <c r="Y301">
        <f>IF(INDIRECT(ADDRESS($D301+2,Y$2+1,,,"Instances"))="","",INDIRECT(ADDRESS($D301+2,Y$2+1,,,"Instances")))</f>
        <v>0</v>
      </c>
      <c r="Z301">
        <f>IFERROR(SMALL(Y5:Y343,ROW()-ROW($Z$5)+1),"")</f>
        <v>0</v>
      </c>
      <c r="AB301">
        <f>IFERROR(SUM(Z5:Z301),"")</f>
        <v>0</v>
      </c>
      <c r="AC301">
        <f>IF(INDIRECT(ADDRESS($D301+2,AC$2+1,,,"Instances"))="","",INDIRECT(ADDRESS($D301+2,AC$2+1,,,"Instances")))</f>
        <v>0</v>
      </c>
      <c r="AD301">
        <f>IFERROR(SMALL(AC5:AC343,ROW()-ROW($AD$5)+1),"")</f>
        <v>0</v>
      </c>
      <c r="AF301">
        <f>IFERROR(SUM(AD5:AD301),"")</f>
        <v>0</v>
      </c>
      <c r="AG301">
        <f>IF(INDIRECT(ADDRESS($D301+2,AG$2+1,,,"Instances"))="","",INDIRECT(ADDRESS($D301+2,AG$2+1,,,"Instances")))</f>
        <v>0</v>
      </c>
      <c r="AH301">
        <f>IFERROR(SMALL(AG5:AG343,ROW()-ROW($AH$5)+1),"")</f>
        <v>0</v>
      </c>
      <c r="AJ301">
        <f>IFERROR(SUM(AH5:AH301),"")</f>
        <v>0</v>
      </c>
      <c r="AL301">
        <v>297</v>
      </c>
      <c r="AM301" cm="1">
        <f t="array" ref="AM301">_xlfn.SWITCH(Charts!$B$3,"average", AVERAGE(INDIRECT(ADDRESS(296+3,AM$2+1,,,"Instances") &amp; ":" &amp; ADDRESS(296+3,AM$2+1))),"median", MEDIAN(INDIRECT(ADDRESS(296+3,AM$2+1,,,"Instances") &amp; ":" &amp; ADDRESS(296+3,AM$2+1))),"min", MIN(INDIRECT(ADDRESS(296+3,AM$2+1,,,"Instances") &amp; ":" &amp; ADDRESS(296+3,AM$2+1))),"max", MAX(INDIRECT(ADDRESS(296+3,AM$2+1,,,"Instances") &amp; ":" &amp; ADDRESS(296+3,AM$2+1))),"diff", MAX(INDIRECT(ADDRESS(296+3,AM$2+1,,,"Instances") &amp; ":" &amp; ADDRESS(296+3,AM$2+1)))-MIN(INDIRECT(ADDRESS(296+3,AM$2+1,,,"Instances") &amp; ":" &amp; ADDRESS(296+3,AM$2+1))))</f>
        <v>0</v>
      </c>
      <c r="AN301">
        <f>IFERROR(SMALL(AM5:AM343,ROW()-ROW($AN$5)+1),"")</f>
        <v>0</v>
      </c>
      <c r="AP301">
        <f>IFERROR(SUM(AN5:AN301),"")</f>
        <v>0</v>
      </c>
      <c r="AQ301" cm="1">
        <f t="array" ref="AQ301">_xlfn.SWITCH(Charts!$B$3,"average", AVERAGE(INDIRECT(ADDRESS(296+3,AQ$2+1,,,"Instances") &amp; ":" &amp; ADDRESS(296+3,AQ$2+1))),"median", MEDIAN(INDIRECT(ADDRESS(296+3,AQ$2+1,,,"Instances") &amp; ":" &amp; ADDRESS(296+3,AQ$2+1))),"min", MIN(INDIRECT(ADDRESS(296+3,AQ$2+1,,,"Instances") &amp; ":" &amp; ADDRESS(296+3,AQ$2+1))),"max", MAX(INDIRECT(ADDRESS(296+3,AQ$2+1,,,"Instances") &amp; ":" &amp; ADDRESS(296+3,AQ$2+1))),"diff", MAX(INDIRECT(ADDRESS(296+3,AQ$2+1,,,"Instances") &amp; ":" &amp; ADDRESS(296+3,AQ$2+1)))-MIN(INDIRECT(ADDRESS(296+3,AQ$2+1,,,"Instances") &amp; ":" &amp; ADDRESS(296+3,AQ$2+1))))</f>
        <v>0</v>
      </c>
      <c r="AR301">
        <f>IFERROR(SMALL(AQ5:AQ343,ROW()-ROW($AR$5)+1),"")</f>
        <v>0</v>
      </c>
      <c r="AT301">
        <f>IFERROR(SUM(AR5:AR301),"")</f>
        <v>0</v>
      </c>
      <c r="AU301" cm="1">
        <f t="array" ref="AU301">_xlfn.SWITCH(Charts!$B$3,"average", AVERAGE(INDIRECT(ADDRESS(296+3,AU$2+1,,,"Instances") &amp; ":" &amp; ADDRESS(296+3,AU$2+1))),"median", MEDIAN(INDIRECT(ADDRESS(296+3,AU$2+1,,,"Instances") &amp; ":" &amp; ADDRESS(296+3,AU$2+1))),"min", MIN(INDIRECT(ADDRESS(296+3,AU$2+1,,,"Instances") &amp; ":" &amp; ADDRESS(296+3,AU$2+1))),"max", MAX(INDIRECT(ADDRESS(296+3,AU$2+1,,,"Instances") &amp; ":" &amp; ADDRESS(296+3,AU$2+1))),"diff", MAX(INDIRECT(ADDRESS(296+3,AU$2+1,,,"Instances") &amp; ":" &amp; ADDRESS(296+3,AU$2+1)))-MIN(INDIRECT(ADDRESS(296+3,AU$2+1,,,"Instances") &amp; ":" &amp; ADDRESS(296+3,AU$2+1))))</f>
        <v>0</v>
      </c>
      <c r="AV301">
        <f>IFERROR(SMALL(AU5:AU343,ROW()-ROW($AV$5)+1),"")</f>
        <v>0</v>
      </c>
      <c r="AX301">
        <f>IFERROR(SUM(AV5:AV301),"")</f>
        <v>0</v>
      </c>
      <c r="AY301" cm="1">
        <f t="array" ref="AY301">_xlfn.SWITCH(Charts!$B$3,"average", AVERAGE(INDIRECT(ADDRESS(296+3,AY$2+1,,,"Instances") &amp; ":" &amp; ADDRESS(296+3,AY$2+1))),"median", MEDIAN(INDIRECT(ADDRESS(296+3,AY$2+1,,,"Instances") &amp; ":" &amp; ADDRESS(296+3,AY$2+1))),"min", MIN(INDIRECT(ADDRESS(296+3,AY$2+1,,,"Instances") &amp; ":" &amp; ADDRESS(296+3,AY$2+1))),"max", MAX(INDIRECT(ADDRESS(296+3,AY$2+1,,,"Instances") &amp; ":" &amp; ADDRESS(296+3,AY$2+1))),"diff", MAX(INDIRECT(ADDRESS(296+3,AY$2+1,,,"Instances") &amp; ":" &amp; ADDRESS(296+3,AY$2+1)))-MIN(INDIRECT(ADDRESS(296+3,AY$2+1,,,"Instances") &amp; ":" &amp; ADDRESS(296+3,AY$2+1))))</f>
        <v>0</v>
      </c>
      <c r="AZ301">
        <f>IFERROR(SMALL(AY5:AY343,ROW()-ROW($AZ$5)+1),"")</f>
        <v>0</v>
      </c>
      <c r="BB301">
        <f>IFERROR(SUM(AZ5:AZ301),"")</f>
        <v>0</v>
      </c>
      <c r="BC301" cm="1">
        <f t="array" ref="BC301">_xlfn.SWITCH(Charts!$B$3,"average", AVERAGE(INDIRECT(ADDRESS(296+3,BC$2+1,,,"Instances") &amp; ":" &amp; ADDRESS(296+3,BC$2+1))),"median", MEDIAN(INDIRECT(ADDRESS(296+3,BC$2+1,,,"Instances") &amp; ":" &amp; ADDRESS(296+3,BC$2+1))),"min", MIN(INDIRECT(ADDRESS(296+3,BC$2+1,,,"Instances") &amp; ":" &amp; ADDRESS(296+3,BC$2+1))),"max", MAX(INDIRECT(ADDRESS(296+3,BC$2+1,,,"Instances") &amp; ":" &amp; ADDRESS(296+3,BC$2+1))),"diff", MAX(INDIRECT(ADDRESS(296+3,BC$2+1,,,"Instances") &amp; ":" &amp; ADDRESS(296+3,BC$2+1)))-MIN(INDIRECT(ADDRESS(296+3,BC$2+1,,,"Instances") &amp; ":" &amp; ADDRESS(296+3,BC$2+1))))</f>
        <v>0</v>
      </c>
      <c r="BD301">
        <f>IFERROR(SMALL(BC5:BC343,ROW()-ROW($BD$5)+1),"")</f>
        <v>0</v>
      </c>
      <c r="BF301">
        <f>IFERROR(SUM(BD5:BD301),"")</f>
        <v>0</v>
      </c>
      <c r="BG301" cm="1">
        <f t="array" ref="BG301">_xlfn.SWITCH(Charts!$B$3,"average", AVERAGE(INDIRECT(ADDRESS(296+3,BG$2+1,,,"Instances") &amp; ":" &amp; ADDRESS(296+3,BG$2+1))),"median", MEDIAN(INDIRECT(ADDRESS(296+3,BG$2+1,,,"Instances") &amp; ":" &amp; ADDRESS(296+3,BG$2+1))),"min", MIN(INDIRECT(ADDRESS(296+3,BG$2+1,,,"Instances") &amp; ":" &amp; ADDRESS(296+3,BG$2+1))),"max", MAX(INDIRECT(ADDRESS(296+3,BG$2+1,,,"Instances") &amp; ":" &amp; ADDRESS(296+3,BG$2+1))),"diff", MAX(INDIRECT(ADDRESS(296+3,BG$2+1,,,"Instances") &amp; ":" &amp; ADDRESS(296+3,BG$2+1)))-MIN(INDIRECT(ADDRESS(296+3,BG$2+1,,,"Instances") &amp; ":" &amp; ADDRESS(296+3,BG$2+1))))</f>
        <v>0</v>
      </c>
      <c r="BH301">
        <f>IFERROR(SMALL(BG5:BG343,ROW()-ROW($BH$5)+1),"")</f>
        <v>0</v>
      </c>
      <c r="BJ301">
        <f>IFERROR(SUM(BH5:BH301),"")</f>
        <v>0</v>
      </c>
      <c r="BK301" cm="1">
        <f t="array" ref="BK301">_xlfn.SWITCH(Charts!$B$3,"average", AVERAGE(INDIRECT(ADDRESS(296+3,BK$2+1,,,"Instances") &amp; ":" &amp; ADDRESS(296+3,BK$2+1))),"median", MEDIAN(INDIRECT(ADDRESS(296+3,BK$2+1,,,"Instances") &amp; ":" &amp; ADDRESS(296+3,BK$2+1))),"min", MIN(INDIRECT(ADDRESS(296+3,BK$2+1,,,"Instances") &amp; ":" &amp; ADDRESS(296+3,BK$2+1))),"max", MAX(INDIRECT(ADDRESS(296+3,BK$2+1,,,"Instances") &amp; ":" &amp; ADDRESS(296+3,BK$2+1))),"diff", MAX(INDIRECT(ADDRESS(296+3,BK$2+1,,,"Instances") &amp; ":" &amp; ADDRESS(296+3,BK$2+1)))-MIN(INDIRECT(ADDRESS(296+3,BK$2+1,,,"Instances") &amp; ":" &amp; ADDRESS(296+3,BK$2+1))))</f>
        <v>0</v>
      </c>
      <c r="BL301">
        <f>IFERROR(SMALL(BK5:BK343,ROW()-ROW($BL$5)+1),"")</f>
        <v>0</v>
      </c>
      <c r="BN301">
        <f>IFERROR(SUM(BL5:BL301),"")</f>
        <v>0</v>
      </c>
      <c r="BO301" cm="1">
        <f t="array" ref="BO301">_xlfn.SWITCH(Charts!$B$3,"average", AVERAGE(INDIRECT(ADDRESS(296+3,BO$2+1,,,"Instances") &amp; ":" &amp; ADDRESS(296+3,BO$2+1))),"median", MEDIAN(INDIRECT(ADDRESS(296+3,BO$2+1,,,"Instances") &amp; ":" &amp; ADDRESS(296+3,BO$2+1))),"min", MIN(INDIRECT(ADDRESS(296+3,BO$2+1,,,"Instances") &amp; ":" &amp; ADDRESS(296+3,BO$2+1))),"max", MAX(INDIRECT(ADDRESS(296+3,BO$2+1,,,"Instances") &amp; ":" &amp; ADDRESS(296+3,BO$2+1))),"diff", MAX(INDIRECT(ADDRESS(296+3,BO$2+1,,,"Instances") &amp; ":" &amp; ADDRESS(296+3,BO$2+1)))-MIN(INDIRECT(ADDRESS(296+3,BO$2+1,,,"Instances") &amp; ":" &amp; ADDRESS(296+3,BO$2+1))))</f>
        <v>0</v>
      </c>
      <c r="BP301">
        <f>IFERROR(SMALL(BO5:BO343,ROW()-ROW($BP$5)+1),"")</f>
        <v>0</v>
      </c>
      <c r="BR301">
        <f>IFERROR(SUM(BP5:BP301),"")</f>
        <v>0</v>
      </c>
      <c r="BU301">
        <f>IF(Charts!$B$3="none",E2003,IF(AM2003="",NA(),AM2003))</f>
        <v>0</v>
      </c>
      <c r="BV301">
        <f>IF(Charts!$B$3="none",F2003,IF(AN2003="",NA(),AN2003))</f>
        <v>0</v>
      </c>
      <c r="BW301">
        <f>IF(Charts!$B$3="none",G2003,IF(AO2003="",NA(),AO2003))</f>
        <v>0</v>
      </c>
      <c r="BX301">
        <f>IF(Charts!$B$3="none",H2003,IF(AP2003="",NA(),AP2003))</f>
        <v>0</v>
      </c>
      <c r="BY301">
        <f>IF(Charts!$B$3="none",I2003,IF(AQ2003="",NA(),AQ2003))</f>
        <v>0</v>
      </c>
      <c r="BZ301">
        <f>IF(Charts!$B$3="none",J2003,IF(AR2003="",NA(),AR2003))</f>
        <v>0</v>
      </c>
      <c r="CA301">
        <f>IF(Charts!$B$3="none",K2003,IF(AS2003="",NA(),AS2003))</f>
        <v>0</v>
      </c>
      <c r="CB301">
        <f>IF(Charts!$B$3="none",L2003,IF(AT2003="",NA(),AT2003))</f>
        <v>0</v>
      </c>
      <c r="CC301">
        <f>IF(Charts!$B$3="none",M2003,IF(AU2003="",NA(),AU2003))</f>
        <v>0</v>
      </c>
      <c r="CD301">
        <f>IF(Charts!$B$3="none",N2003,IF(AV2003="",NA(),AV2003))</f>
        <v>0</v>
      </c>
      <c r="CE301">
        <f>IF(Charts!$B$3="none",O2003,IF(AW2003="",NA(),AW2003))</f>
        <v>0</v>
      </c>
      <c r="CF301">
        <f>IF(Charts!$B$3="none",P2003,IF(AX2003="",NA(),AX2003))</f>
        <v>0</v>
      </c>
      <c r="CG301">
        <f>IF(Charts!$B$3="none",Q2003,IF(AY2003="",NA(),AY2003))</f>
        <v>0</v>
      </c>
      <c r="CH301">
        <f>IF(Charts!$B$3="none",R2003,IF(AZ2003="",NA(),AZ2003))</f>
        <v>0</v>
      </c>
      <c r="CI301">
        <f>IF(Charts!$B$3="none",S2003,IF(BA2003="",NA(),BA2003))</f>
        <v>0</v>
      </c>
      <c r="CJ301">
        <f>IF(Charts!$B$3="none",T2003,IF(BB2003="",NA(),BB2003))</f>
        <v>0</v>
      </c>
      <c r="CK301">
        <f>IF(Charts!$B$3="none",U2003,IF(BC2003="",NA(),BC2003))</f>
        <v>0</v>
      </c>
      <c r="CL301">
        <f>IF(Charts!$B$3="none",V2003,IF(BD2003="",NA(),BD2003))</f>
        <v>0</v>
      </c>
      <c r="CM301">
        <f>IF(Charts!$B$3="none",W2003,IF(BE2003="",NA(),BE2003))</f>
        <v>0</v>
      </c>
      <c r="CN301">
        <f>IF(Charts!$B$3="none",X2003,IF(BF2003="",NA(),BF2003))</f>
        <v>0</v>
      </c>
      <c r="CO301">
        <f>IF(Charts!$B$3="none",Y2003,IF(BG2003="",NA(),BG2003))</f>
        <v>0</v>
      </c>
      <c r="CP301">
        <f>IF(Charts!$B$3="none",Z2003,IF(BH2003="",NA(),BH2003))</f>
        <v>0</v>
      </c>
      <c r="CQ301">
        <f>IF(Charts!$B$3="none",AA2003,IF(BI2003="",NA(),BI2003))</f>
        <v>0</v>
      </c>
      <c r="CR301">
        <f>IF(Charts!$B$3="none",AB2003,IF(BJ2003="",NA(),BJ2003))</f>
        <v>0</v>
      </c>
      <c r="CS301">
        <f>IF(Charts!$B$3="none",AC2003,IF(BK2003="",NA(),BK2003))</f>
        <v>0</v>
      </c>
      <c r="CT301">
        <f>IF(Charts!$B$3="none",AD2003,IF(BL2003="",NA(),BL2003))</f>
        <v>0</v>
      </c>
      <c r="CU301">
        <f>IF(Charts!$B$3="none",AE2003,IF(BM2003="",NA(),BM2003))</f>
        <v>0</v>
      </c>
      <c r="CV301">
        <f>IF(Charts!$B$3="none",AF2003,IF(BN2003="",NA(),BN2003))</f>
        <v>0</v>
      </c>
      <c r="CW301">
        <f>IF(Charts!$B$3="none",AG2003,IF(BO2003="",NA(),BO2003))</f>
        <v>0</v>
      </c>
      <c r="CX301">
        <f>IF(Charts!$B$3="none",AH2003,IF(BP2003="",NA(),BP2003))</f>
        <v>0</v>
      </c>
      <c r="CY301">
        <f>IF(Charts!$B$3="none",AI2003,IF(BQ2003="",NA(),BQ2003))</f>
        <v>0</v>
      </c>
      <c r="CZ301">
        <f>IF(Charts!$B$3="none",AJ2003,IF(BR2003="",NA(),BR2003))</f>
        <v>0</v>
      </c>
    </row>
    <row r="302" spans="4:104">
      <c r="D302">
        <v>298</v>
      </c>
      <c r="E302">
        <f>IF(INDIRECT(ADDRESS($D302+2,E$2+1,,,"Instances"))="","",INDIRECT(ADDRESS($D302+2,E$2+1,,,"Instances")))</f>
        <v>0</v>
      </c>
      <c r="F302">
        <f>IFERROR(SMALL(E5:E343,ROW()-ROW($F$5)+1),"")</f>
        <v>0</v>
      </c>
      <c r="H302">
        <f>IFERROR(SUM(F5:F302),"")</f>
        <v>0</v>
      </c>
      <c r="I302">
        <f>IF(INDIRECT(ADDRESS($D302+2,I$2+1,,,"Instances"))="","",INDIRECT(ADDRESS($D302+2,I$2+1,,,"Instances")))</f>
        <v>0</v>
      </c>
      <c r="J302">
        <f>IFERROR(SMALL(I5:I343,ROW()-ROW($J$5)+1),"")</f>
        <v>0</v>
      </c>
      <c r="L302">
        <f>IFERROR(SUM(J5:J302),"")</f>
        <v>0</v>
      </c>
      <c r="M302">
        <f>IF(INDIRECT(ADDRESS($D302+2,M$2+1,,,"Instances"))="","",INDIRECT(ADDRESS($D302+2,M$2+1,,,"Instances")))</f>
        <v>0</v>
      </c>
      <c r="N302">
        <f>IFERROR(SMALL(M5:M343,ROW()-ROW($N$5)+1),"")</f>
        <v>0</v>
      </c>
      <c r="P302">
        <f>IFERROR(SUM(N5:N302),"")</f>
        <v>0</v>
      </c>
      <c r="Q302">
        <f>IF(INDIRECT(ADDRESS($D302+2,Q$2+1,,,"Instances"))="","",INDIRECT(ADDRESS($D302+2,Q$2+1,,,"Instances")))</f>
        <v>0</v>
      </c>
      <c r="R302">
        <f>IFERROR(SMALL(Q5:Q343,ROW()-ROW($R$5)+1),"")</f>
        <v>0</v>
      </c>
      <c r="T302">
        <f>IFERROR(SUM(R5:R302),"")</f>
        <v>0</v>
      </c>
      <c r="U302">
        <f>IF(INDIRECT(ADDRESS($D302+2,U$2+1,,,"Instances"))="","",INDIRECT(ADDRESS($D302+2,U$2+1,,,"Instances")))</f>
        <v>0</v>
      </c>
      <c r="V302">
        <f>IFERROR(SMALL(U5:U343,ROW()-ROW($V$5)+1),"")</f>
        <v>0</v>
      </c>
      <c r="X302">
        <f>IFERROR(SUM(V5:V302),"")</f>
        <v>0</v>
      </c>
      <c r="Y302">
        <f>IF(INDIRECT(ADDRESS($D302+2,Y$2+1,,,"Instances"))="","",INDIRECT(ADDRESS($D302+2,Y$2+1,,,"Instances")))</f>
        <v>0</v>
      </c>
      <c r="Z302">
        <f>IFERROR(SMALL(Y5:Y343,ROW()-ROW($Z$5)+1),"")</f>
        <v>0</v>
      </c>
      <c r="AB302">
        <f>IFERROR(SUM(Z5:Z302),"")</f>
        <v>0</v>
      </c>
      <c r="AC302">
        <f>IF(INDIRECT(ADDRESS($D302+2,AC$2+1,,,"Instances"))="","",INDIRECT(ADDRESS($D302+2,AC$2+1,,,"Instances")))</f>
        <v>0</v>
      </c>
      <c r="AD302">
        <f>IFERROR(SMALL(AC5:AC343,ROW()-ROW($AD$5)+1),"")</f>
        <v>0</v>
      </c>
      <c r="AF302">
        <f>IFERROR(SUM(AD5:AD302),"")</f>
        <v>0</v>
      </c>
      <c r="AG302">
        <f>IF(INDIRECT(ADDRESS($D302+2,AG$2+1,,,"Instances"))="","",INDIRECT(ADDRESS($D302+2,AG$2+1,,,"Instances")))</f>
        <v>0</v>
      </c>
      <c r="AH302">
        <f>IFERROR(SMALL(AG5:AG343,ROW()-ROW($AH$5)+1),"")</f>
        <v>0</v>
      </c>
      <c r="AJ302">
        <f>IFERROR(SUM(AH5:AH302),"")</f>
        <v>0</v>
      </c>
      <c r="AL302">
        <v>298</v>
      </c>
      <c r="AM302" cm="1">
        <f t="array" ref="AM302">_xlfn.SWITCH(Charts!$B$3,"average", AVERAGE(INDIRECT(ADDRESS(297+3,AM$2+1,,,"Instances") &amp; ":" &amp; ADDRESS(297+3,AM$2+1))),"median", MEDIAN(INDIRECT(ADDRESS(297+3,AM$2+1,,,"Instances") &amp; ":" &amp; ADDRESS(297+3,AM$2+1))),"min", MIN(INDIRECT(ADDRESS(297+3,AM$2+1,,,"Instances") &amp; ":" &amp; ADDRESS(297+3,AM$2+1))),"max", MAX(INDIRECT(ADDRESS(297+3,AM$2+1,,,"Instances") &amp; ":" &amp; ADDRESS(297+3,AM$2+1))),"diff", MAX(INDIRECT(ADDRESS(297+3,AM$2+1,,,"Instances") &amp; ":" &amp; ADDRESS(297+3,AM$2+1)))-MIN(INDIRECT(ADDRESS(297+3,AM$2+1,,,"Instances") &amp; ":" &amp; ADDRESS(297+3,AM$2+1))))</f>
        <v>0</v>
      </c>
      <c r="AN302">
        <f>IFERROR(SMALL(AM5:AM343,ROW()-ROW($AN$5)+1),"")</f>
        <v>0</v>
      </c>
      <c r="AP302">
        <f>IFERROR(SUM(AN5:AN302),"")</f>
        <v>0</v>
      </c>
      <c r="AQ302" cm="1">
        <f t="array" ref="AQ302">_xlfn.SWITCH(Charts!$B$3,"average", AVERAGE(INDIRECT(ADDRESS(297+3,AQ$2+1,,,"Instances") &amp; ":" &amp; ADDRESS(297+3,AQ$2+1))),"median", MEDIAN(INDIRECT(ADDRESS(297+3,AQ$2+1,,,"Instances") &amp; ":" &amp; ADDRESS(297+3,AQ$2+1))),"min", MIN(INDIRECT(ADDRESS(297+3,AQ$2+1,,,"Instances") &amp; ":" &amp; ADDRESS(297+3,AQ$2+1))),"max", MAX(INDIRECT(ADDRESS(297+3,AQ$2+1,,,"Instances") &amp; ":" &amp; ADDRESS(297+3,AQ$2+1))),"diff", MAX(INDIRECT(ADDRESS(297+3,AQ$2+1,,,"Instances") &amp; ":" &amp; ADDRESS(297+3,AQ$2+1)))-MIN(INDIRECT(ADDRESS(297+3,AQ$2+1,,,"Instances") &amp; ":" &amp; ADDRESS(297+3,AQ$2+1))))</f>
        <v>0</v>
      </c>
      <c r="AR302">
        <f>IFERROR(SMALL(AQ5:AQ343,ROW()-ROW($AR$5)+1),"")</f>
        <v>0</v>
      </c>
      <c r="AT302">
        <f>IFERROR(SUM(AR5:AR302),"")</f>
        <v>0</v>
      </c>
      <c r="AU302" cm="1">
        <f t="array" ref="AU302">_xlfn.SWITCH(Charts!$B$3,"average", AVERAGE(INDIRECT(ADDRESS(297+3,AU$2+1,,,"Instances") &amp; ":" &amp; ADDRESS(297+3,AU$2+1))),"median", MEDIAN(INDIRECT(ADDRESS(297+3,AU$2+1,,,"Instances") &amp; ":" &amp; ADDRESS(297+3,AU$2+1))),"min", MIN(INDIRECT(ADDRESS(297+3,AU$2+1,,,"Instances") &amp; ":" &amp; ADDRESS(297+3,AU$2+1))),"max", MAX(INDIRECT(ADDRESS(297+3,AU$2+1,,,"Instances") &amp; ":" &amp; ADDRESS(297+3,AU$2+1))),"diff", MAX(INDIRECT(ADDRESS(297+3,AU$2+1,,,"Instances") &amp; ":" &amp; ADDRESS(297+3,AU$2+1)))-MIN(INDIRECT(ADDRESS(297+3,AU$2+1,,,"Instances") &amp; ":" &amp; ADDRESS(297+3,AU$2+1))))</f>
        <v>0</v>
      </c>
      <c r="AV302">
        <f>IFERROR(SMALL(AU5:AU343,ROW()-ROW($AV$5)+1),"")</f>
        <v>0</v>
      </c>
      <c r="AX302">
        <f>IFERROR(SUM(AV5:AV302),"")</f>
        <v>0</v>
      </c>
      <c r="AY302" cm="1">
        <f t="array" ref="AY302">_xlfn.SWITCH(Charts!$B$3,"average", AVERAGE(INDIRECT(ADDRESS(297+3,AY$2+1,,,"Instances") &amp; ":" &amp; ADDRESS(297+3,AY$2+1))),"median", MEDIAN(INDIRECT(ADDRESS(297+3,AY$2+1,,,"Instances") &amp; ":" &amp; ADDRESS(297+3,AY$2+1))),"min", MIN(INDIRECT(ADDRESS(297+3,AY$2+1,,,"Instances") &amp; ":" &amp; ADDRESS(297+3,AY$2+1))),"max", MAX(INDIRECT(ADDRESS(297+3,AY$2+1,,,"Instances") &amp; ":" &amp; ADDRESS(297+3,AY$2+1))),"diff", MAX(INDIRECT(ADDRESS(297+3,AY$2+1,,,"Instances") &amp; ":" &amp; ADDRESS(297+3,AY$2+1)))-MIN(INDIRECT(ADDRESS(297+3,AY$2+1,,,"Instances") &amp; ":" &amp; ADDRESS(297+3,AY$2+1))))</f>
        <v>0</v>
      </c>
      <c r="AZ302">
        <f>IFERROR(SMALL(AY5:AY343,ROW()-ROW($AZ$5)+1),"")</f>
        <v>0</v>
      </c>
      <c r="BB302">
        <f>IFERROR(SUM(AZ5:AZ302),"")</f>
        <v>0</v>
      </c>
      <c r="BC302" cm="1">
        <f t="array" ref="BC302">_xlfn.SWITCH(Charts!$B$3,"average", AVERAGE(INDIRECT(ADDRESS(297+3,BC$2+1,,,"Instances") &amp; ":" &amp; ADDRESS(297+3,BC$2+1))),"median", MEDIAN(INDIRECT(ADDRESS(297+3,BC$2+1,,,"Instances") &amp; ":" &amp; ADDRESS(297+3,BC$2+1))),"min", MIN(INDIRECT(ADDRESS(297+3,BC$2+1,,,"Instances") &amp; ":" &amp; ADDRESS(297+3,BC$2+1))),"max", MAX(INDIRECT(ADDRESS(297+3,BC$2+1,,,"Instances") &amp; ":" &amp; ADDRESS(297+3,BC$2+1))),"diff", MAX(INDIRECT(ADDRESS(297+3,BC$2+1,,,"Instances") &amp; ":" &amp; ADDRESS(297+3,BC$2+1)))-MIN(INDIRECT(ADDRESS(297+3,BC$2+1,,,"Instances") &amp; ":" &amp; ADDRESS(297+3,BC$2+1))))</f>
        <v>0</v>
      </c>
      <c r="BD302">
        <f>IFERROR(SMALL(BC5:BC343,ROW()-ROW($BD$5)+1),"")</f>
        <v>0</v>
      </c>
      <c r="BF302">
        <f>IFERROR(SUM(BD5:BD302),"")</f>
        <v>0</v>
      </c>
      <c r="BG302" cm="1">
        <f t="array" ref="BG302">_xlfn.SWITCH(Charts!$B$3,"average", AVERAGE(INDIRECT(ADDRESS(297+3,BG$2+1,,,"Instances") &amp; ":" &amp; ADDRESS(297+3,BG$2+1))),"median", MEDIAN(INDIRECT(ADDRESS(297+3,BG$2+1,,,"Instances") &amp; ":" &amp; ADDRESS(297+3,BG$2+1))),"min", MIN(INDIRECT(ADDRESS(297+3,BG$2+1,,,"Instances") &amp; ":" &amp; ADDRESS(297+3,BG$2+1))),"max", MAX(INDIRECT(ADDRESS(297+3,BG$2+1,,,"Instances") &amp; ":" &amp; ADDRESS(297+3,BG$2+1))),"diff", MAX(INDIRECT(ADDRESS(297+3,BG$2+1,,,"Instances") &amp; ":" &amp; ADDRESS(297+3,BG$2+1)))-MIN(INDIRECT(ADDRESS(297+3,BG$2+1,,,"Instances") &amp; ":" &amp; ADDRESS(297+3,BG$2+1))))</f>
        <v>0</v>
      </c>
      <c r="BH302">
        <f>IFERROR(SMALL(BG5:BG343,ROW()-ROW($BH$5)+1),"")</f>
        <v>0</v>
      </c>
      <c r="BJ302">
        <f>IFERROR(SUM(BH5:BH302),"")</f>
        <v>0</v>
      </c>
      <c r="BK302" cm="1">
        <f t="array" ref="BK302">_xlfn.SWITCH(Charts!$B$3,"average", AVERAGE(INDIRECT(ADDRESS(297+3,BK$2+1,,,"Instances") &amp; ":" &amp; ADDRESS(297+3,BK$2+1))),"median", MEDIAN(INDIRECT(ADDRESS(297+3,BK$2+1,,,"Instances") &amp; ":" &amp; ADDRESS(297+3,BK$2+1))),"min", MIN(INDIRECT(ADDRESS(297+3,BK$2+1,,,"Instances") &amp; ":" &amp; ADDRESS(297+3,BK$2+1))),"max", MAX(INDIRECT(ADDRESS(297+3,BK$2+1,,,"Instances") &amp; ":" &amp; ADDRESS(297+3,BK$2+1))),"diff", MAX(INDIRECT(ADDRESS(297+3,BK$2+1,,,"Instances") &amp; ":" &amp; ADDRESS(297+3,BK$2+1)))-MIN(INDIRECT(ADDRESS(297+3,BK$2+1,,,"Instances") &amp; ":" &amp; ADDRESS(297+3,BK$2+1))))</f>
        <v>0</v>
      </c>
      <c r="BL302">
        <f>IFERROR(SMALL(BK5:BK343,ROW()-ROW($BL$5)+1),"")</f>
        <v>0</v>
      </c>
      <c r="BN302">
        <f>IFERROR(SUM(BL5:BL302),"")</f>
        <v>0</v>
      </c>
      <c r="BO302" cm="1">
        <f t="array" ref="BO302">_xlfn.SWITCH(Charts!$B$3,"average", AVERAGE(INDIRECT(ADDRESS(297+3,BO$2+1,,,"Instances") &amp; ":" &amp; ADDRESS(297+3,BO$2+1))),"median", MEDIAN(INDIRECT(ADDRESS(297+3,BO$2+1,,,"Instances") &amp; ":" &amp; ADDRESS(297+3,BO$2+1))),"min", MIN(INDIRECT(ADDRESS(297+3,BO$2+1,,,"Instances") &amp; ":" &amp; ADDRESS(297+3,BO$2+1))),"max", MAX(INDIRECT(ADDRESS(297+3,BO$2+1,,,"Instances") &amp; ":" &amp; ADDRESS(297+3,BO$2+1))),"diff", MAX(INDIRECT(ADDRESS(297+3,BO$2+1,,,"Instances") &amp; ":" &amp; ADDRESS(297+3,BO$2+1)))-MIN(INDIRECT(ADDRESS(297+3,BO$2+1,,,"Instances") &amp; ":" &amp; ADDRESS(297+3,BO$2+1))))</f>
        <v>0</v>
      </c>
      <c r="BP302">
        <f>IFERROR(SMALL(BO5:BO343,ROW()-ROW($BP$5)+1),"")</f>
        <v>0</v>
      </c>
      <c r="BR302">
        <f>IFERROR(SUM(BP5:BP302),"")</f>
        <v>0</v>
      </c>
      <c r="BU302">
        <f>IF(Charts!$B$3="none",E2004,IF(AM2004="",NA(),AM2004))</f>
        <v>0</v>
      </c>
      <c r="BV302">
        <f>IF(Charts!$B$3="none",F2004,IF(AN2004="",NA(),AN2004))</f>
        <v>0</v>
      </c>
      <c r="BW302">
        <f>IF(Charts!$B$3="none",G2004,IF(AO2004="",NA(),AO2004))</f>
        <v>0</v>
      </c>
      <c r="BX302">
        <f>IF(Charts!$B$3="none",H2004,IF(AP2004="",NA(),AP2004))</f>
        <v>0</v>
      </c>
      <c r="BY302">
        <f>IF(Charts!$B$3="none",I2004,IF(AQ2004="",NA(),AQ2004))</f>
        <v>0</v>
      </c>
      <c r="BZ302">
        <f>IF(Charts!$B$3="none",J2004,IF(AR2004="",NA(),AR2004))</f>
        <v>0</v>
      </c>
      <c r="CA302">
        <f>IF(Charts!$B$3="none",K2004,IF(AS2004="",NA(),AS2004))</f>
        <v>0</v>
      </c>
      <c r="CB302">
        <f>IF(Charts!$B$3="none",L2004,IF(AT2004="",NA(),AT2004))</f>
        <v>0</v>
      </c>
      <c r="CC302">
        <f>IF(Charts!$B$3="none",M2004,IF(AU2004="",NA(),AU2004))</f>
        <v>0</v>
      </c>
      <c r="CD302">
        <f>IF(Charts!$B$3="none",N2004,IF(AV2004="",NA(),AV2004))</f>
        <v>0</v>
      </c>
      <c r="CE302">
        <f>IF(Charts!$B$3="none",O2004,IF(AW2004="",NA(),AW2004))</f>
        <v>0</v>
      </c>
      <c r="CF302">
        <f>IF(Charts!$B$3="none",P2004,IF(AX2004="",NA(),AX2004))</f>
        <v>0</v>
      </c>
      <c r="CG302">
        <f>IF(Charts!$B$3="none",Q2004,IF(AY2004="",NA(),AY2004))</f>
        <v>0</v>
      </c>
      <c r="CH302">
        <f>IF(Charts!$B$3="none",R2004,IF(AZ2004="",NA(),AZ2004))</f>
        <v>0</v>
      </c>
      <c r="CI302">
        <f>IF(Charts!$B$3="none",S2004,IF(BA2004="",NA(),BA2004))</f>
        <v>0</v>
      </c>
      <c r="CJ302">
        <f>IF(Charts!$B$3="none",T2004,IF(BB2004="",NA(),BB2004))</f>
        <v>0</v>
      </c>
      <c r="CK302">
        <f>IF(Charts!$B$3="none",U2004,IF(BC2004="",NA(),BC2004))</f>
        <v>0</v>
      </c>
      <c r="CL302">
        <f>IF(Charts!$B$3="none",V2004,IF(BD2004="",NA(),BD2004))</f>
        <v>0</v>
      </c>
      <c r="CM302">
        <f>IF(Charts!$B$3="none",W2004,IF(BE2004="",NA(),BE2004))</f>
        <v>0</v>
      </c>
      <c r="CN302">
        <f>IF(Charts!$B$3="none",X2004,IF(BF2004="",NA(),BF2004))</f>
        <v>0</v>
      </c>
      <c r="CO302">
        <f>IF(Charts!$B$3="none",Y2004,IF(BG2004="",NA(),BG2004))</f>
        <v>0</v>
      </c>
      <c r="CP302">
        <f>IF(Charts!$B$3="none",Z2004,IF(BH2004="",NA(),BH2004))</f>
        <v>0</v>
      </c>
      <c r="CQ302">
        <f>IF(Charts!$B$3="none",AA2004,IF(BI2004="",NA(),BI2004))</f>
        <v>0</v>
      </c>
      <c r="CR302">
        <f>IF(Charts!$B$3="none",AB2004,IF(BJ2004="",NA(),BJ2004))</f>
        <v>0</v>
      </c>
      <c r="CS302">
        <f>IF(Charts!$B$3="none",AC2004,IF(BK2004="",NA(),BK2004))</f>
        <v>0</v>
      </c>
      <c r="CT302">
        <f>IF(Charts!$B$3="none",AD2004,IF(BL2004="",NA(),BL2004))</f>
        <v>0</v>
      </c>
      <c r="CU302">
        <f>IF(Charts!$B$3="none",AE2004,IF(BM2004="",NA(),BM2004))</f>
        <v>0</v>
      </c>
      <c r="CV302">
        <f>IF(Charts!$B$3="none",AF2004,IF(BN2004="",NA(),BN2004))</f>
        <v>0</v>
      </c>
      <c r="CW302">
        <f>IF(Charts!$B$3="none",AG2004,IF(BO2004="",NA(),BO2004))</f>
        <v>0</v>
      </c>
      <c r="CX302">
        <f>IF(Charts!$B$3="none",AH2004,IF(BP2004="",NA(),BP2004))</f>
        <v>0</v>
      </c>
      <c r="CY302">
        <f>IF(Charts!$B$3="none",AI2004,IF(BQ2004="",NA(),BQ2004))</f>
        <v>0</v>
      </c>
      <c r="CZ302">
        <f>IF(Charts!$B$3="none",AJ2004,IF(BR2004="",NA(),BR2004))</f>
        <v>0</v>
      </c>
    </row>
    <row r="303" spans="4:104">
      <c r="D303">
        <v>299</v>
      </c>
      <c r="E303">
        <f>IF(INDIRECT(ADDRESS($D303+2,E$2+1,,,"Instances"))="","",INDIRECT(ADDRESS($D303+2,E$2+1,,,"Instances")))</f>
        <v>0</v>
      </c>
      <c r="F303">
        <f>IFERROR(SMALL(E5:E343,ROW()-ROW($F$5)+1),"")</f>
        <v>0</v>
      </c>
      <c r="H303">
        <f>IFERROR(SUM(F5:F303),"")</f>
        <v>0</v>
      </c>
      <c r="I303">
        <f>IF(INDIRECT(ADDRESS($D303+2,I$2+1,,,"Instances"))="","",INDIRECT(ADDRESS($D303+2,I$2+1,,,"Instances")))</f>
        <v>0</v>
      </c>
      <c r="J303">
        <f>IFERROR(SMALL(I5:I343,ROW()-ROW($J$5)+1),"")</f>
        <v>0</v>
      </c>
      <c r="L303">
        <f>IFERROR(SUM(J5:J303),"")</f>
        <v>0</v>
      </c>
      <c r="M303">
        <f>IF(INDIRECT(ADDRESS($D303+2,M$2+1,,,"Instances"))="","",INDIRECT(ADDRESS($D303+2,M$2+1,,,"Instances")))</f>
        <v>0</v>
      </c>
      <c r="N303">
        <f>IFERROR(SMALL(M5:M343,ROW()-ROW($N$5)+1),"")</f>
        <v>0</v>
      </c>
      <c r="P303">
        <f>IFERROR(SUM(N5:N303),"")</f>
        <v>0</v>
      </c>
      <c r="Q303">
        <f>IF(INDIRECT(ADDRESS($D303+2,Q$2+1,,,"Instances"))="","",INDIRECT(ADDRESS($D303+2,Q$2+1,,,"Instances")))</f>
        <v>0</v>
      </c>
      <c r="R303">
        <f>IFERROR(SMALL(Q5:Q343,ROW()-ROW($R$5)+1),"")</f>
        <v>0</v>
      </c>
      <c r="T303">
        <f>IFERROR(SUM(R5:R303),"")</f>
        <v>0</v>
      </c>
      <c r="U303">
        <f>IF(INDIRECT(ADDRESS($D303+2,U$2+1,,,"Instances"))="","",INDIRECT(ADDRESS($D303+2,U$2+1,,,"Instances")))</f>
        <v>0</v>
      </c>
      <c r="V303">
        <f>IFERROR(SMALL(U5:U343,ROW()-ROW($V$5)+1),"")</f>
        <v>0</v>
      </c>
      <c r="X303">
        <f>IFERROR(SUM(V5:V303),"")</f>
        <v>0</v>
      </c>
      <c r="Y303">
        <f>IF(INDIRECT(ADDRESS($D303+2,Y$2+1,,,"Instances"))="","",INDIRECT(ADDRESS($D303+2,Y$2+1,,,"Instances")))</f>
        <v>0</v>
      </c>
      <c r="Z303">
        <f>IFERROR(SMALL(Y5:Y343,ROW()-ROW($Z$5)+1),"")</f>
        <v>0</v>
      </c>
      <c r="AB303">
        <f>IFERROR(SUM(Z5:Z303),"")</f>
        <v>0</v>
      </c>
      <c r="AC303">
        <f>IF(INDIRECT(ADDRESS($D303+2,AC$2+1,,,"Instances"))="","",INDIRECT(ADDRESS($D303+2,AC$2+1,,,"Instances")))</f>
        <v>0</v>
      </c>
      <c r="AD303">
        <f>IFERROR(SMALL(AC5:AC343,ROW()-ROW($AD$5)+1),"")</f>
        <v>0</v>
      </c>
      <c r="AF303">
        <f>IFERROR(SUM(AD5:AD303),"")</f>
        <v>0</v>
      </c>
      <c r="AG303">
        <f>IF(INDIRECT(ADDRESS($D303+2,AG$2+1,,,"Instances"))="","",INDIRECT(ADDRESS($D303+2,AG$2+1,,,"Instances")))</f>
        <v>0</v>
      </c>
      <c r="AH303">
        <f>IFERROR(SMALL(AG5:AG343,ROW()-ROW($AH$5)+1),"")</f>
        <v>0</v>
      </c>
      <c r="AJ303">
        <f>IFERROR(SUM(AH5:AH303),"")</f>
        <v>0</v>
      </c>
      <c r="AL303">
        <v>299</v>
      </c>
      <c r="AM303" cm="1">
        <f t="array" ref="AM303">_xlfn.SWITCH(Charts!$B$3,"average", AVERAGE(INDIRECT(ADDRESS(298+3,AM$2+1,,,"Instances") &amp; ":" &amp; ADDRESS(298+3,AM$2+1))),"median", MEDIAN(INDIRECT(ADDRESS(298+3,AM$2+1,,,"Instances") &amp; ":" &amp; ADDRESS(298+3,AM$2+1))),"min", MIN(INDIRECT(ADDRESS(298+3,AM$2+1,,,"Instances") &amp; ":" &amp; ADDRESS(298+3,AM$2+1))),"max", MAX(INDIRECT(ADDRESS(298+3,AM$2+1,,,"Instances") &amp; ":" &amp; ADDRESS(298+3,AM$2+1))),"diff", MAX(INDIRECT(ADDRESS(298+3,AM$2+1,,,"Instances") &amp; ":" &amp; ADDRESS(298+3,AM$2+1)))-MIN(INDIRECT(ADDRESS(298+3,AM$2+1,,,"Instances") &amp; ":" &amp; ADDRESS(298+3,AM$2+1))))</f>
        <v>0</v>
      </c>
      <c r="AN303">
        <f>IFERROR(SMALL(AM5:AM343,ROW()-ROW($AN$5)+1),"")</f>
        <v>0</v>
      </c>
      <c r="AP303">
        <f>IFERROR(SUM(AN5:AN303),"")</f>
        <v>0</v>
      </c>
      <c r="AQ303" cm="1">
        <f t="array" ref="AQ303">_xlfn.SWITCH(Charts!$B$3,"average", AVERAGE(INDIRECT(ADDRESS(298+3,AQ$2+1,,,"Instances") &amp; ":" &amp; ADDRESS(298+3,AQ$2+1))),"median", MEDIAN(INDIRECT(ADDRESS(298+3,AQ$2+1,,,"Instances") &amp; ":" &amp; ADDRESS(298+3,AQ$2+1))),"min", MIN(INDIRECT(ADDRESS(298+3,AQ$2+1,,,"Instances") &amp; ":" &amp; ADDRESS(298+3,AQ$2+1))),"max", MAX(INDIRECT(ADDRESS(298+3,AQ$2+1,,,"Instances") &amp; ":" &amp; ADDRESS(298+3,AQ$2+1))),"diff", MAX(INDIRECT(ADDRESS(298+3,AQ$2+1,,,"Instances") &amp; ":" &amp; ADDRESS(298+3,AQ$2+1)))-MIN(INDIRECT(ADDRESS(298+3,AQ$2+1,,,"Instances") &amp; ":" &amp; ADDRESS(298+3,AQ$2+1))))</f>
        <v>0</v>
      </c>
      <c r="AR303">
        <f>IFERROR(SMALL(AQ5:AQ343,ROW()-ROW($AR$5)+1),"")</f>
        <v>0</v>
      </c>
      <c r="AT303">
        <f>IFERROR(SUM(AR5:AR303),"")</f>
        <v>0</v>
      </c>
      <c r="AU303" cm="1">
        <f t="array" ref="AU303">_xlfn.SWITCH(Charts!$B$3,"average", AVERAGE(INDIRECT(ADDRESS(298+3,AU$2+1,,,"Instances") &amp; ":" &amp; ADDRESS(298+3,AU$2+1))),"median", MEDIAN(INDIRECT(ADDRESS(298+3,AU$2+1,,,"Instances") &amp; ":" &amp; ADDRESS(298+3,AU$2+1))),"min", MIN(INDIRECT(ADDRESS(298+3,AU$2+1,,,"Instances") &amp; ":" &amp; ADDRESS(298+3,AU$2+1))),"max", MAX(INDIRECT(ADDRESS(298+3,AU$2+1,,,"Instances") &amp; ":" &amp; ADDRESS(298+3,AU$2+1))),"diff", MAX(INDIRECT(ADDRESS(298+3,AU$2+1,,,"Instances") &amp; ":" &amp; ADDRESS(298+3,AU$2+1)))-MIN(INDIRECT(ADDRESS(298+3,AU$2+1,,,"Instances") &amp; ":" &amp; ADDRESS(298+3,AU$2+1))))</f>
        <v>0</v>
      </c>
      <c r="AV303">
        <f>IFERROR(SMALL(AU5:AU343,ROW()-ROW($AV$5)+1),"")</f>
        <v>0</v>
      </c>
      <c r="AX303">
        <f>IFERROR(SUM(AV5:AV303),"")</f>
        <v>0</v>
      </c>
      <c r="AY303" cm="1">
        <f t="array" ref="AY303">_xlfn.SWITCH(Charts!$B$3,"average", AVERAGE(INDIRECT(ADDRESS(298+3,AY$2+1,,,"Instances") &amp; ":" &amp; ADDRESS(298+3,AY$2+1))),"median", MEDIAN(INDIRECT(ADDRESS(298+3,AY$2+1,,,"Instances") &amp; ":" &amp; ADDRESS(298+3,AY$2+1))),"min", MIN(INDIRECT(ADDRESS(298+3,AY$2+1,,,"Instances") &amp; ":" &amp; ADDRESS(298+3,AY$2+1))),"max", MAX(INDIRECT(ADDRESS(298+3,AY$2+1,,,"Instances") &amp; ":" &amp; ADDRESS(298+3,AY$2+1))),"diff", MAX(INDIRECT(ADDRESS(298+3,AY$2+1,,,"Instances") &amp; ":" &amp; ADDRESS(298+3,AY$2+1)))-MIN(INDIRECT(ADDRESS(298+3,AY$2+1,,,"Instances") &amp; ":" &amp; ADDRESS(298+3,AY$2+1))))</f>
        <v>0</v>
      </c>
      <c r="AZ303">
        <f>IFERROR(SMALL(AY5:AY343,ROW()-ROW($AZ$5)+1),"")</f>
        <v>0</v>
      </c>
      <c r="BB303">
        <f>IFERROR(SUM(AZ5:AZ303),"")</f>
        <v>0</v>
      </c>
      <c r="BC303" cm="1">
        <f t="array" ref="BC303">_xlfn.SWITCH(Charts!$B$3,"average", AVERAGE(INDIRECT(ADDRESS(298+3,BC$2+1,,,"Instances") &amp; ":" &amp; ADDRESS(298+3,BC$2+1))),"median", MEDIAN(INDIRECT(ADDRESS(298+3,BC$2+1,,,"Instances") &amp; ":" &amp; ADDRESS(298+3,BC$2+1))),"min", MIN(INDIRECT(ADDRESS(298+3,BC$2+1,,,"Instances") &amp; ":" &amp; ADDRESS(298+3,BC$2+1))),"max", MAX(INDIRECT(ADDRESS(298+3,BC$2+1,,,"Instances") &amp; ":" &amp; ADDRESS(298+3,BC$2+1))),"diff", MAX(INDIRECT(ADDRESS(298+3,BC$2+1,,,"Instances") &amp; ":" &amp; ADDRESS(298+3,BC$2+1)))-MIN(INDIRECT(ADDRESS(298+3,BC$2+1,,,"Instances") &amp; ":" &amp; ADDRESS(298+3,BC$2+1))))</f>
        <v>0</v>
      </c>
      <c r="BD303">
        <f>IFERROR(SMALL(BC5:BC343,ROW()-ROW($BD$5)+1),"")</f>
        <v>0</v>
      </c>
      <c r="BF303">
        <f>IFERROR(SUM(BD5:BD303),"")</f>
        <v>0</v>
      </c>
      <c r="BG303" cm="1">
        <f t="array" ref="BG303">_xlfn.SWITCH(Charts!$B$3,"average", AVERAGE(INDIRECT(ADDRESS(298+3,BG$2+1,,,"Instances") &amp; ":" &amp; ADDRESS(298+3,BG$2+1))),"median", MEDIAN(INDIRECT(ADDRESS(298+3,BG$2+1,,,"Instances") &amp; ":" &amp; ADDRESS(298+3,BG$2+1))),"min", MIN(INDIRECT(ADDRESS(298+3,BG$2+1,,,"Instances") &amp; ":" &amp; ADDRESS(298+3,BG$2+1))),"max", MAX(INDIRECT(ADDRESS(298+3,BG$2+1,,,"Instances") &amp; ":" &amp; ADDRESS(298+3,BG$2+1))),"diff", MAX(INDIRECT(ADDRESS(298+3,BG$2+1,,,"Instances") &amp; ":" &amp; ADDRESS(298+3,BG$2+1)))-MIN(INDIRECT(ADDRESS(298+3,BG$2+1,,,"Instances") &amp; ":" &amp; ADDRESS(298+3,BG$2+1))))</f>
        <v>0</v>
      </c>
      <c r="BH303">
        <f>IFERROR(SMALL(BG5:BG343,ROW()-ROW($BH$5)+1),"")</f>
        <v>0</v>
      </c>
      <c r="BJ303">
        <f>IFERROR(SUM(BH5:BH303),"")</f>
        <v>0</v>
      </c>
      <c r="BK303" cm="1">
        <f t="array" ref="BK303">_xlfn.SWITCH(Charts!$B$3,"average", AVERAGE(INDIRECT(ADDRESS(298+3,BK$2+1,,,"Instances") &amp; ":" &amp; ADDRESS(298+3,BK$2+1))),"median", MEDIAN(INDIRECT(ADDRESS(298+3,BK$2+1,,,"Instances") &amp; ":" &amp; ADDRESS(298+3,BK$2+1))),"min", MIN(INDIRECT(ADDRESS(298+3,BK$2+1,,,"Instances") &amp; ":" &amp; ADDRESS(298+3,BK$2+1))),"max", MAX(INDIRECT(ADDRESS(298+3,BK$2+1,,,"Instances") &amp; ":" &amp; ADDRESS(298+3,BK$2+1))),"diff", MAX(INDIRECT(ADDRESS(298+3,BK$2+1,,,"Instances") &amp; ":" &amp; ADDRESS(298+3,BK$2+1)))-MIN(INDIRECT(ADDRESS(298+3,BK$2+1,,,"Instances") &amp; ":" &amp; ADDRESS(298+3,BK$2+1))))</f>
        <v>0</v>
      </c>
      <c r="BL303">
        <f>IFERROR(SMALL(BK5:BK343,ROW()-ROW($BL$5)+1),"")</f>
        <v>0</v>
      </c>
      <c r="BN303">
        <f>IFERROR(SUM(BL5:BL303),"")</f>
        <v>0</v>
      </c>
      <c r="BO303" cm="1">
        <f t="array" ref="BO303">_xlfn.SWITCH(Charts!$B$3,"average", AVERAGE(INDIRECT(ADDRESS(298+3,BO$2+1,,,"Instances") &amp; ":" &amp; ADDRESS(298+3,BO$2+1))),"median", MEDIAN(INDIRECT(ADDRESS(298+3,BO$2+1,,,"Instances") &amp; ":" &amp; ADDRESS(298+3,BO$2+1))),"min", MIN(INDIRECT(ADDRESS(298+3,BO$2+1,,,"Instances") &amp; ":" &amp; ADDRESS(298+3,BO$2+1))),"max", MAX(INDIRECT(ADDRESS(298+3,BO$2+1,,,"Instances") &amp; ":" &amp; ADDRESS(298+3,BO$2+1))),"diff", MAX(INDIRECT(ADDRESS(298+3,BO$2+1,,,"Instances") &amp; ":" &amp; ADDRESS(298+3,BO$2+1)))-MIN(INDIRECT(ADDRESS(298+3,BO$2+1,,,"Instances") &amp; ":" &amp; ADDRESS(298+3,BO$2+1))))</f>
        <v>0</v>
      </c>
      <c r="BP303">
        <f>IFERROR(SMALL(BO5:BO343,ROW()-ROW($BP$5)+1),"")</f>
        <v>0</v>
      </c>
      <c r="BR303">
        <f>IFERROR(SUM(BP5:BP303),"")</f>
        <v>0</v>
      </c>
      <c r="BU303">
        <f>IF(Charts!$B$3="none",E2005,IF(AM2005="",NA(),AM2005))</f>
        <v>0</v>
      </c>
      <c r="BV303">
        <f>IF(Charts!$B$3="none",F2005,IF(AN2005="",NA(),AN2005))</f>
        <v>0</v>
      </c>
      <c r="BW303">
        <f>IF(Charts!$B$3="none",G2005,IF(AO2005="",NA(),AO2005))</f>
        <v>0</v>
      </c>
      <c r="BX303">
        <f>IF(Charts!$B$3="none",H2005,IF(AP2005="",NA(),AP2005))</f>
        <v>0</v>
      </c>
      <c r="BY303">
        <f>IF(Charts!$B$3="none",I2005,IF(AQ2005="",NA(),AQ2005))</f>
        <v>0</v>
      </c>
      <c r="BZ303">
        <f>IF(Charts!$B$3="none",J2005,IF(AR2005="",NA(),AR2005))</f>
        <v>0</v>
      </c>
      <c r="CA303">
        <f>IF(Charts!$B$3="none",K2005,IF(AS2005="",NA(),AS2005))</f>
        <v>0</v>
      </c>
      <c r="CB303">
        <f>IF(Charts!$B$3="none",L2005,IF(AT2005="",NA(),AT2005))</f>
        <v>0</v>
      </c>
      <c r="CC303">
        <f>IF(Charts!$B$3="none",M2005,IF(AU2005="",NA(),AU2005))</f>
        <v>0</v>
      </c>
      <c r="CD303">
        <f>IF(Charts!$B$3="none",N2005,IF(AV2005="",NA(),AV2005))</f>
        <v>0</v>
      </c>
      <c r="CE303">
        <f>IF(Charts!$B$3="none",O2005,IF(AW2005="",NA(),AW2005))</f>
        <v>0</v>
      </c>
      <c r="CF303">
        <f>IF(Charts!$B$3="none",P2005,IF(AX2005="",NA(),AX2005))</f>
        <v>0</v>
      </c>
      <c r="CG303">
        <f>IF(Charts!$B$3="none",Q2005,IF(AY2005="",NA(),AY2005))</f>
        <v>0</v>
      </c>
      <c r="CH303">
        <f>IF(Charts!$B$3="none",R2005,IF(AZ2005="",NA(),AZ2005))</f>
        <v>0</v>
      </c>
      <c r="CI303">
        <f>IF(Charts!$B$3="none",S2005,IF(BA2005="",NA(),BA2005))</f>
        <v>0</v>
      </c>
      <c r="CJ303">
        <f>IF(Charts!$B$3="none",T2005,IF(BB2005="",NA(),BB2005))</f>
        <v>0</v>
      </c>
      <c r="CK303">
        <f>IF(Charts!$B$3="none",U2005,IF(BC2005="",NA(),BC2005))</f>
        <v>0</v>
      </c>
      <c r="CL303">
        <f>IF(Charts!$B$3="none",V2005,IF(BD2005="",NA(),BD2005))</f>
        <v>0</v>
      </c>
      <c r="CM303">
        <f>IF(Charts!$B$3="none",W2005,IF(BE2005="",NA(),BE2005))</f>
        <v>0</v>
      </c>
      <c r="CN303">
        <f>IF(Charts!$B$3="none",X2005,IF(BF2005="",NA(),BF2005))</f>
        <v>0</v>
      </c>
      <c r="CO303">
        <f>IF(Charts!$B$3="none",Y2005,IF(BG2005="",NA(),BG2005))</f>
        <v>0</v>
      </c>
      <c r="CP303">
        <f>IF(Charts!$B$3="none",Z2005,IF(BH2005="",NA(),BH2005))</f>
        <v>0</v>
      </c>
      <c r="CQ303">
        <f>IF(Charts!$B$3="none",AA2005,IF(BI2005="",NA(),BI2005))</f>
        <v>0</v>
      </c>
      <c r="CR303">
        <f>IF(Charts!$B$3="none",AB2005,IF(BJ2005="",NA(),BJ2005))</f>
        <v>0</v>
      </c>
      <c r="CS303">
        <f>IF(Charts!$B$3="none",AC2005,IF(BK2005="",NA(),BK2005))</f>
        <v>0</v>
      </c>
      <c r="CT303">
        <f>IF(Charts!$B$3="none",AD2005,IF(BL2005="",NA(),BL2005))</f>
        <v>0</v>
      </c>
      <c r="CU303">
        <f>IF(Charts!$B$3="none",AE2005,IF(BM2005="",NA(),BM2005))</f>
        <v>0</v>
      </c>
      <c r="CV303">
        <f>IF(Charts!$B$3="none",AF2005,IF(BN2005="",NA(),BN2005))</f>
        <v>0</v>
      </c>
      <c r="CW303">
        <f>IF(Charts!$B$3="none",AG2005,IF(BO2005="",NA(),BO2005))</f>
        <v>0</v>
      </c>
      <c r="CX303">
        <f>IF(Charts!$B$3="none",AH2005,IF(BP2005="",NA(),BP2005))</f>
        <v>0</v>
      </c>
      <c r="CY303">
        <f>IF(Charts!$B$3="none",AI2005,IF(BQ2005="",NA(),BQ2005))</f>
        <v>0</v>
      </c>
      <c r="CZ303">
        <f>IF(Charts!$B$3="none",AJ2005,IF(BR2005="",NA(),BR2005))</f>
        <v>0</v>
      </c>
    </row>
    <row r="304" spans="4:104">
      <c r="D304">
        <v>300</v>
      </c>
      <c r="E304">
        <f>IF(INDIRECT(ADDRESS($D304+2,E$2+1,,,"Instances"))="","",INDIRECT(ADDRESS($D304+2,E$2+1,,,"Instances")))</f>
        <v>0</v>
      </c>
      <c r="F304">
        <f>IFERROR(SMALL(E5:E343,ROW()-ROW($F$5)+1),"")</f>
        <v>0</v>
      </c>
      <c r="H304">
        <f>IFERROR(SUM(F5:F304),"")</f>
        <v>0</v>
      </c>
      <c r="I304">
        <f>IF(INDIRECT(ADDRESS($D304+2,I$2+1,,,"Instances"))="","",INDIRECT(ADDRESS($D304+2,I$2+1,,,"Instances")))</f>
        <v>0</v>
      </c>
      <c r="J304">
        <f>IFERROR(SMALL(I5:I343,ROW()-ROW($J$5)+1),"")</f>
        <v>0</v>
      </c>
      <c r="L304">
        <f>IFERROR(SUM(J5:J304),"")</f>
        <v>0</v>
      </c>
      <c r="M304">
        <f>IF(INDIRECT(ADDRESS($D304+2,M$2+1,,,"Instances"))="","",INDIRECT(ADDRESS($D304+2,M$2+1,,,"Instances")))</f>
        <v>0</v>
      </c>
      <c r="N304">
        <f>IFERROR(SMALL(M5:M343,ROW()-ROW($N$5)+1),"")</f>
        <v>0</v>
      </c>
      <c r="P304">
        <f>IFERROR(SUM(N5:N304),"")</f>
        <v>0</v>
      </c>
      <c r="Q304">
        <f>IF(INDIRECT(ADDRESS($D304+2,Q$2+1,,,"Instances"))="","",INDIRECT(ADDRESS($D304+2,Q$2+1,,,"Instances")))</f>
        <v>0</v>
      </c>
      <c r="R304">
        <f>IFERROR(SMALL(Q5:Q343,ROW()-ROW($R$5)+1),"")</f>
        <v>0</v>
      </c>
      <c r="T304">
        <f>IFERROR(SUM(R5:R304),"")</f>
        <v>0</v>
      </c>
      <c r="U304">
        <f>IF(INDIRECT(ADDRESS($D304+2,U$2+1,,,"Instances"))="","",INDIRECT(ADDRESS($D304+2,U$2+1,,,"Instances")))</f>
        <v>0</v>
      </c>
      <c r="V304">
        <f>IFERROR(SMALL(U5:U343,ROW()-ROW($V$5)+1),"")</f>
        <v>0</v>
      </c>
      <c r="X304">
        <f>IFERROR(SUM(V5:V304),"")</f>
        <v>0</v>
      </c>
      <c r="Y304">
        <f>IF(INDIRECT(ADDRESS($D304+2,Y$2+1,,,"Instances"))="","",INDIRECT(ADDRESS($D304+2,Y$2+1,,,"Instances")))</f>
        <v>0</v>
      </c>
      <c r="Z304">
        <f>IFERROR(SMALL(Y5:Y343,ROW()-ROW($Z$5)+1),"")</f>
        <v>0</v>
      </c>
      <c r="AB304">
        <f>IFERROR(SUM(Z5:Z304),"")</f>
        <v>0</v>
      </c>
      <c r="AC304">
        <f>IF(INDIRECT(ADDRESS($D304+2,AC$2+1,,,"Instances"))="","",INDIRECT(ADDRESS($D304+2,AC$2+1,,,"Instances")))</f>
        <v>0</v>
      </c>
      <c r="AD304">
        <f>IFERROR(SMALL(AC5:AC343,ROW()-ROW($AD$5)+1),"")</f>
        <v>0</v>
      </c>
      <c r="AF304">
        <f>IFERROR(SUM(AD5:AD304),"")</f>
        <v>0</v>
      </c>
      <c r="AG304">
        <f>IF(INDIRECT(ADDRESS($D304+2,AG$2+1,,,"Instances"))="","",INDIRECT(ADDRESS($D304+2,AG$2+1,,,"Instances")))</f>
        <v>0</v>
      </c>
      <c r="AH304">
        <f>IFERROR(SMALL(AG5:AG343,ROW()-ROW($AH$5)+1),"")</f>
        <v>0</v>
      </c>
      <c r="AJ304">
        <f>IFERROR(SUM(AH5:AH304),"")</f>
        <v>0</v>
      </c>
      <c r="AL304">
        <v>300</v>
      </c>
      <c r="AM304" cm="1">
        <f t="array" ref="AM304">_xlfn.SWITCH(Charts!$B$3,"average", AVERAGE(INDIRECT(ADDRESS(299+3,AM$2+1,,,"Instances") &amp; ":" &amp; ADDRESS(299+3,AM$2+1))),"median", MEDIAN(INDIRECT(ADDRESS(299+3,AM$2+1,,,"Instances") &amp; ":" &amp; ADDRESS(299+3,AM$2+1))),"min", MIN(INDIRECT(ADDRESS(299+3,AM$2+1,,,"Instances") &amp; ":" &amp; ADDRESS(299+3,AM$2+1))),"max", MAX(INDIRECT(ADDRESS(299+3,AM$2+1,,,"Instances") &amp; ":" &amp; ADDRESS(299+3,AM$2+1))),"diff", MAX(INDIRECT(ADDRESS(299+3,AM$2+1,,,"Instances") &amp; ":" &amp; ADDRESS(299+3,AM$2+1)))-MIN(INDIRECT(ADDRESS(299+3,AM$2+1,,,"Instances") &amp; ":" &amp; ADDRESS(299+3,AM$2+1))))</f>
        <v>0</v>
      </c>
      <c r="AN304">
        <f>IFERROR(SMALL(AM5:AM343,ROW()-ROW($AN$5)+1),"")</f>
        <v>0</v>
      </c>
      <c r="AP304">
        <f>IFERROR(SUM(AN5:AN304),"")</f>
        <v>0</v>
      </c>
      <c r="AQ304" cm="1">
        <f t="array" ref="AQ304">_xlfn.SWITCH(Charts!$B$3,"average", AVERAGE(INDIRECT(ADDRESS(299+3,AQ$2+1,,,"Instances") &amp; ":" &amp; ADDRESS(299+3,AQ$2+1))),"median", MEDIAN(INDIRECT(ADDRESS(299+3,AQ$2+1,,,"Instances") &amp; ":" &amp; ADDRESS(299+3,AQ$2+1))),"min", MIN(INDIRECT(ADDRESS(299+3,AQ$2+1,,,"Instances") &amp; ":" &amp; ADDRESS(299+3,AQ$2+1))),"max", MAX(INDIRECT(ADDRESS(299+3,AQ$2+1,,,"Instances") &amp; ":" &amp; ADDRESS(299+3,AQ$2+1))),"diff", MAX(INDIRECT(ADDRESS(299+3,AQ$2+1,,,"Instances") &amp; ":" &amp; ADDRESS(299+3,AQ$2+1)))-MIN(INDIRECT(ADDRESS(299+3,AQ$2+1,,,"Instances") &amp; ":" &amp; ADDRESS(299+3,AQ$2+1))))</f>
        <v>0</v>
      </c>
      <c r="AR304">
        <f>IFERROR(SMALL(AQ5:AQ343,ROW()-ROW($AR$5)+1),"")</f>
        <v>0</v>
      </c>
      <c r="AT304">
        <f>IFERROR(SUM(AR5:AR304),"")</f>
        <v>0</v>
      </c>
      <c r="AU304" cm="1">
        <f t="array" ref="AU304">_xlfn.SWITCH(Charts!$B$3,"average", AVERAGE(INDIRECT(ADDRESS(299+3,AU$2+1,,,"Instances") &amp; ":" &amp; ADDRESS(299+3,AU$2+1))),"median", MEDIAN(INDIRECT(ADDRESS(299+3,AU$2+1,,,"Instances") &amp; ":" &amp; ADDRESS(299+3,AU$2+1))),"min", MIN(INDIRECT(ADDRESS(299+3,AU$2+1,,,"Instances") &amp; ":" &amp; ADDRESS(299+3,AU$2+1))),"max", MAX(INDIRECT(ADDRESS(299+3,AU$2+1,,,"Instances") &amp; ":" &amp; ADDRESS(299+3,AU$2+1))),"diff", MAX(INDIRECT(ADDRESS(299+3,AU$2+1,,,"Instances") &amp; ":" &amp; ADDRESS(299+3,AU$2+1)))-MIN(INDIRECT(ADDRESS(299+3,AU$2+1,,,"Instances") &amp; ":" &amp; ADDRESS(299+3,AU$2+1))))</f>
        <v>0</v>
      </c>
      <c r="AV304">
        <f>IFERROR(SMALL(AU5:AU343,ROW()-ROW($AV$5)+1),"")</f>
        <v>0</v>
      </c>
      <c r="AX304">
        <f>IFERROR(SUM(AV5:AV304),"")</f>
        <v>0</v>
      </c>
      <c r="AY304" cm="1">
        <f t="array" ref="AY304">_xlfn.SWITCH(Charts!$B$3,"average", AVERAGE(INDIRECT(ADDRESS(299+3,AY$2+1,,,"Instances") &amp; ":" &amp; ADDRESS(299+3,AY$2+1))),"median", MEDIAN(INDIRECT(ADDRESS(299+3,AY$2+1,,,"Instances") &amp; ":" &amp; ADDRESS(299+3,AY$2+1))),"min", MIN(INDIRECT(ADDRESS(299+3,AY$2+1,,,"Instances") &amp; ":" &amp; ADDRESS(299+3,AY$2+1))),"max", MAX(INDIRECT(ADDRESS(299+3,AY$2+1,,,"Instances") &amp; ":" &amp; ADDRESS(299+3,AY$2+1))),"diff", MAX(INDIRECT(ADDRESS(299+3,AY$2+1,,,"Instances") &amp; ":" &amp; ADDRESS(299+3,AY$2+1)))-MIN(INDIRECT(ADDRESS(299+3,AY$2+1,,,"Instances") &amp; ":" &amp; ADDRESS(299+3,AY$2+1))))</f>
        <v>0</v>
      </c>
      <c r="AZ304">
        <f>IFERROR(SMALL(AY5:AY343,ROW()-ROW($AZ$5)+1),"")</f>
        <v>0</v>
      </c>
      <c r="BB304">
        <f>IFERROR(SUM(AZ5:AZ304),"")</f>
        <v>0</v>
      </c>
      <c r="BC304" cm="1">
        <f t="array" ref="BC304">_xlfn.SWITCH(Charts!$B$3,"average", AVERAGE(INDIRECT(ADDRESS(299+3,BC$2+1,,,"Instances") &amp; ":" &amp; ADDRESS(299+3,BC$2+1))),"median", MEDIAN(INDIRECT(ADDRESS(299+3,BC$2+1,,,"Instances") &amp; ":" &amp; ADDRESS(299+3,BC$2+1))),"min", MIN(INDIRECT(ADDRESS(299+3,BC$2+1,,,"Instances") &amp; ":" &amp; ADDRESS(299+3,BC$2+1))),"max", MAX(INDIRECT(ADDRESS(299+3,BC$2+1,,,"Instances") &amp; ":" &amp; ADDRESS(299+3,BC$2+1))),"diff", MAX(INDIRECT(ADDRESS(299+3,BC$2+1,,,"Instances") &amp; ":" &amp; ADDRESS(299+3,BC$2+1)))-MIN(INDIRECT(ADDRESS(299+3,BC$2+1,,,"Instances") &amp; ":" &amp; ADDRESS(299+3,BC$2+1))))</f>
        <v>0</v>
      </c>
      <c r="BD304">
        <f>IFERROR(SMALL(BC5:BC343,ROW()-ROW($BD$5)+1),"")</f>
        <v>0</v>
      </c>
      <c r="BF304">
        <f>IFERROR(SUM(BD5:BD304),"")</f>
        <v>0</v>
      </c>
      <c r="BG304" cm="1">
        <f t="array" ref="BG304">_xlfn.SWITCH(Charts!$B$3,"average", AVERAGE(INDIRECT(ADDRESS(299+3,BG$2+1,,,"Instances") &amp; ":" &amp; ADDRESS(299+3,BG$2+1))),"median", MEDIAN(INDIRECT(ADDRESS(299+3,BG$2+1,,,"Instances") &amp; ":" &amp; ADDRESS(299+3,BG$2+1))),"min", MIN(INDIRECT(ADDRESS(299+3,BG$2+1,,,"Instances") &amp; ":" &amp; ADDRESS(299+3,BG$2+1))),"max", MAX(INDIRECT(ADDRESS(299+3,BG$2+1,,,"Instances") &amp; ":" &amp; ADDRESS(299+3,BG$2+1))),"diff", MAX(INDIRECT(ADDRESS(299+3,BG$2+1,,,"Instances") &amp; ":" &amp; ADDRESS(299+3,BG$2+1)))-MIN(INDIRECT(ADDRESS(299+3,BG$2+1,,,"Instances") &amp; ":" &amp; ADDRESS(299+3,BG$2+1))))</f>
        <v>0</v>
      </c>
      <c r="BH304">
        <f>IFERROR(SMALL(BG5:BG343,ROW()-ROW($BH$5)+1),"")</f>
        <v>0</v>
      </c>
      <c r="BJ304">
        <f>IFERROR(SUM(BH5:BH304),"")</f>
        <v>0</v>
      </c>
      <c r="BK304" cm="1">
        <f t="array" ref="BK304">_xlfn.SWITCH(Charts!$B$3,"average", AVERAGE(INDIRECT(ADDRESS(299+3,BK$2+1,,,"Instances") &amp; ":" &amp; ADDRESS(299+3,BK$2+1))),"median", MEDIAN(INDIRECT(ADDRESS(299+3,BK$2+1,,,"Instances") &amp; ":" &amp; ADDRESS(299+3,BK$2+1))),"min", MIN(INDIRECT(ADDRESS(299+3,BK$2+1,,,"Instances") &amp; ":" &amp; ADDRESS(299+3,BK$2+1))),"max", MAX(INDIRECT(ADDRESS(299+3,BK$2+1,,,"Instances") &amp; ":" &amp; ADDRESS(299+3,BK$2+1))),"diff", MAX(INDIRECT(ADDRESS(299+3,BK$2+1,,,"Instances") &amp; ":" &amp; ADDRESS(299+3,BK$2+1)))-MIN(INDIRECT(ADDRESS(299+3,BK$2+1,,,"Instances") &amp; ":" &amp; ADDRESS(299+3,BK$2+1))))</f>
        <v>0</v>
      </c>
      <c r="BL304">
        <f>IFERROR(SMALL(BK5:BK343,ROW()-ROW($BL$5)+1),"")</f>
        <v>0</v>
      </c>
      <c r="BN304">
        <f>IFERROR(SUM(BL5:BL304),"")</f>
        <v>0</v>
      </c>
      <c r="BO304" cm="1">
        <f t="array" ref="BO304">_xlfn.SWITCH(Charts!$B$3,"average", AVERAGE(INDIRECT(ADDRESS(299+3,BO$2+1,,,"Instances") &amp; ":" &amp; ADDRESS(299+3,BO$2+1))),"median", MEDIAN(INDIRECT(ADDRESS(299+3,BO$2+1,,,"Instances") &amp; ":" &amp; ADDRESS(299+3,BO$2+1))),"min", MIN(INDIRECT(ADDRESS(299+3,BO$2+1,,,"Instances") &amp; ":" &amp; ADDRESS(299+3,BO$2+1))),"max", MAX(INDIRECT(ADDRESS(299+3,BO$2+1,,,"Instances") &amp; ":" &amp; ADDRESS(299+3,BO$2+1))),"diff", MAX(INDIRECT(ADDRESS(299+3,BO$2+1,,,"Instances") &amp; ":" &amp; ADDRESS(299+3,BO$2+1)))-MIN(INDIRECT(ADDRESS(299+3,BO$2+1,,,"Instances") &amp; ":" &amp; ADDRESS(299+3,BO$2+1))))</f>
        <v>0</v>
      </c>
      <c r="BP304">
        <f>IFERROR(SMALL(BO5:BO343,ROW()-ROW($BP$5)+1),"")</f>
        <v>0</v>
      </c>
      <c r="BR304">
        <f>IFERROR(SUM(BP5:BP304),"")</f>
        <v>0</v>
      </c>
      <c r="BU304">
        <f>IF(Charts!$B$3="none",E2006,IF(AM2006="",NA(),AM2006))</f>
        <v>0</v>
      </c>
      <c r="BV304">
        <f>IF(Charts!$B$3="none",F2006,IF(AN2006="",NA(),AN2006))</f>
        <v>0</v>
      </c>
      <c r="BW304">
        <f>IF(Charts!$B$3="none",G2006,IF(AO2006="",NA(),AO2006))</f>
        <v>0</v>
      </c>
      <c r="BX304">
        <f>IF(Charts!$B$3="none",H2006,IF(AP2006="",NA(),AP2006))</f>
        <v>0</v>
      </c>
      <c r="BY304">
        <f>IF(Charts!$B$3="none",I2006,IF(AQ2006="",NA(),AQ2006))</f>
        <v>0</v>
      </c>
      <c r="BZ304">
        <f>IF(Charts!$B$3="none",J2006,IF(AR2006="",NA(),AR2006))</f>
        <v>0</v>
      </c>
      <c r="CA304">
        <f>IF(Charts!$B$3="none",K2006,IF(AS2006="",NA(),AS2006))</f>
        <v>0</v>
      </c>
      <c r="CB304">
        <f>IF(Charts!$B$3="none",L2006,IF(AT2006="",NA(),AT2006))</f>
        <v>0</v>
      </c>
      <c r="CC304">
        <f>IF(Charts!$B$3="none",M2006,IF(AU2006="",NA(),AU2006))</f>
        <v>0</v>
      </c>
      <c r="CD304">
        <f>IF(Charts!$B$3="none",N2006,IF(AV2006="",NA(),AV2006))</f>
        <v>0</v>
      </c>
      <c r="CE304">
        <f>IF(Charts!$B$3="none",O2006,IF(AW2006="",NA(),AW2006))</f>
        <v>0</v>
      </c>
      <c r="CF304">
        <f>IF(Charts!$B$3="none",P2006,IF(AX2006="",NA(),AX2006))</f>
        <v>0</v>
      </c>
      <c r="CG304">
        <f>IF(Charts!$B$3="none",Q2006,IF(AY2006="",NA(),AY2006))</f>
        <v>0</v>
      </c>
      <c r="CH304">
        <f>IF(Charts!$B$3="none",R2006,IF(AZ2006="",NA(),AZ2006))</f>
        <v>0</v>
      </c>
      <c r="CI304">
        <f>IF(Charts!$B$3="none",S2006,IF(BA2006="",NA(),BA2006))</f>
        <v>0</v>
      </c>
      <c r="CJ304">
        <f>IF(Charts!$B$3="none",T2006,IF(BB2006="",NA(),BB2006))</f>
        <v>0</v>
      </c>
      <c r="CK304">
        <f>IF(Charts!$B$3="none",U2006,IF(BC2006="",NA(),BC2006))</f>
        <v>0</v>
      </c>
      <c r="CL304">
        <f>IF(Charts!$B$3="none",V2006,IF(BD2006="",NA(),BD2006))</f>
        <v>0</v>
      </c>
      <c r="CM304">
        <f>IF(Charts!$B$3="none",W2006,IF(BE2006="",NA(),BE2006))</f>
        <v>0</v>
      </c>
      <c r="CN304">
        <f>IF(Charts!$B$3="none",X2006,IF(BF2006="",NA(),BF2006))</f>
        <v>0</v>
      </c>
      <c r="CO304">
        <f>IF(Charts!$B$3="none",Y2006,IF(BG2006="",NA(),BG2006))</f>
        <v>0</v>
      </c>
      <c r="CP304">
        <f>IF(Charts!$B$3="none",Z2006,IF(BH2006="",NA(),BH2006))</f>
        <v>0</v>
      </c>
      <c r="CQ304">
        <f>IF(Charts!$B$3="none",AA2006,IF(BI2006="",NA(),BI2006))</f>
        <v>0</v>
      </c>
      <c r="CR304">
        <f>IF(Charts!$B$3="none",AB2006,IF(BJ2006="",NA(),BJ2006))</f>
        <v>0</v>
      </c>
      <c r="CS304">
        <f>IF(Charts!$B$3="none",AC2006,IF(BK2006="",NA(),BK2006))</f>
        <v>0</v>
      </c>
      <c r="CT304">
        <f>IF(Charts!$B$3="none",AD2006,IF(BL2006="",NA(),BL2006))</f>
        <v>0</v>
      </c>
      <c r="CU304">
        <f>IF(Charts!$B$3="none",AE2006,IF(BM2006="",NA(),BM2006))</f>
        <v>0</v>
      </c>
      <c r="CV304">
        <f>IF(Charts!$B$3="none",AF2006,IF(BN2006="",NA(),BN2006))</f>
        <v>0</v>
      </c>
      <c r="CW304">
        <f>IF(Charts!$B$3="none",AG2006,IF(BO2006="",NA(),BO2006))</f>
        <v>0</v>
      </c>
      <c r="CX304">
        <f>IF(Charts!$B$3="none",AH2006,IF(BP2006="",NA(),BP2006))</f>
        <v>0</v>
      </c>
      <c r="CY304">
        <f>IF(Charts!$B$3="none",AI2006,IF(BQ2006="",NA(),BQ2006))</f>
        <v>0</v>
      </c>
      <c r="CZ304">
        <f>IF(Charts!$B$3="none",AJ2006,IF(BR2006="",NA(),BR2006))</f>
        <v>0</v>
      </c>
    </row>
    <row r="305" spans="4:104">
      <c r="D305">
        <v>301</v>
      </c>
      <c r="E305">
        <f>IF(INDIRECT(ADDRESS($D305+2,E$2+1,,,"Instances"))="","",INDIRECT(ADDRESS($D305+2,E$2+1,,,"Instances")))</f>
        <v>0</v>
      </c>
      <c r="F305">
        <f>IFERROR(SMALL(E5:E343,ROW()-ROW($F$5)+1),"")</f>
        <v>0</v>
      </c>
      <c r="H305">
        <f>IFERROR(SUM(F5:F305),"")</f>
        <v>0</v>
      </c>
      <c r="I305">
        <f>IF(INDIRECT(ADDRESS($D305+2,I$2+1,,,"Instances"))="","",INDIRECT(ADDRESS($D305+2,I$2+1,,,"Instances")))</f>
        <v>0</v>
      </c>
      <c r="J305">
        <f>IFERROR(SMALL(I5:I343,ROW()-ROW($J$5)+1),"")</f>
        <v>0</v>
      </c>
      <c r="L305">
        <f>IFERROR(SUM(J5:J305),"")</f>
        <v>0</v>
      </c>
      <c r="M305">
        <f>IF(INDIRECT(ADDRESS($D305+2,M$2+1,,,"Instances"))="","",INDIRECT(ADDRESS($D305+2,M$2+1,,,"Instances")))</f>
        <v>0</v>
      </c>
      <c r="N305">
        <f>IFERROR(SMALL(M5:M343,ROW()-ROW($N$5)+1),"")</f>
        <v>0</v>
      </c>
      <c r="P305">
        <f>IFERROR(SUM(N5:N305),"")</f>
        <v>0</v>
      </c>
      <c r="Q305">
        <f>IF(INDIRECT(ADDRESS($D305+2,Q$2+1,,,"Instances"))="","",INDIRECT(ADDRESS($D305+2,Q$2+1,,,"Instances")))</f>
        <v>0</v>
      </c>
      <c r="R305">
        <f>IFERROR(SMALL(Q5:Q343,ROW()-ROW($R$5)+1),"")</f>
        <v>0</v>
      </c>
      <c r="T305">
        <f>IFERROR(SUM(R5:R305),"")</f>
        <v>0</v>
      </c>
      <c r="U305">
        <f>IF(INDIRECT(ADDRESS($D305+2,U$2+1,,,"Instances"))="","",INDIRECT(ADDRESS($D305+2,U$2+1,,,"Instances")))</f>
        <v>0</v>
      </c>
      <c r="V305">
        <f>IFERROR(SMALL(U5:U343,ROW()-ROW($V$5)+1),"")</f>
        <v>0</v>
      </c>
      <c r="X305">
        <f>IFERROR(SUM(V5:V305),"")</f>
        <v>0</v>
      </c>
      <c r="Y305">
        <f>IF(INDIRECT(ADDRESS($D305+2,Y$2+1,,,"Instances"))="","",INDIRECT(ADDRESS($D305+2,Y$2+1,,,"Instances")))</f>
        <v>0</v>
      </c>
      <c r="Z305">
        <f>IFERROR(SMALL(Y5:Y343,ROW()-ROW($Z$5)+1),"")</f>
        <v>0</v>
      </c>
      <c r="AB305">
        <f>IFERROR(SUM(Z5:Z305),"")</f>
        <v>0</v>
      </c>
      <c r="AC305">
        <f>IF(INDIRECT(ADDRESS($D305+2,AC$2+1,,,"Instances"))="","",INDIRECT(ADDRESS($D305+2,AC$2+1,,,"Instances")))</f>
        <v>0</v>
      </c>
      <c r="AD305">
        <f>IFERROR(SMALL(AC5:AC343,ROW()-ROW($AD$5)+1),"")</f>
        <v>0</v>
      </c>
      <c r="AF305">
        <f>IFERROR(SUM(AD5:AD305),"")</f>
        <v>0</v>
      </c>
      <c r="AG305">
        <f>IF(INDIRECT(ADDRESS($D305+2,AG$2+1,,,"Instances"))="","",INDIRECT(ADDRESS($D305+2,AG$2+1,,,"Instances")))</f>
        <v>0</v>
      </c>
      <c r="AH305">
        <f>IFERROR(SMALL(AG5:AG343,ROW()-ROW($AH$5)+1),"")</f>
        <v>0</v>
      </c>
      <c r="AJ305">
        <f>IFERROR(SUM(AH5:AH305),"")</f>
        <v>0</v>
      </c>
      <c r="AL305">
        <v>301</v>
      </c>
      <c r="AM305" cm="1">
        <f t="array" ref="AM305">_xlfn.SWITCH(Charts!$B$3,"average", AVERAGE(INDIRECT(ADDRESS(300+3,AM$2+1,,,"Instances") &amp; ":" &amp; ADDRESS(300+3,AM$2+1))),"median", MEDIAN(INDIRECT(ADDRESS(300+3,AM$2+1,,,"Instances") &amp; ":" &amp; ADDRESS(300+3,AM$2+1))),"min", MIN(INDIRECT(ADDRESS(300+3,AM$2+1,,,"Instances") &amp; ":" &amp; ADDRESS(300+3,AM$2+1))),"max", MAX(INDIRECT(ADDRESS(300+3,AM$2+1,,,"Instances") &amp; ":" &amp; ADDRESS(300+3,AM$2+1))),"diff", MAX(INDIRECT(ADDRESS(300+3,AM$2+1,,,"Instances") &amp; ":" &amp; ADDRESS(300+3,AM$2+1)))-MIN(INDIRECT(ADDRESS(300+3,AM$2+1,,,"Instances") &amp; ":" &amp; ADDRESS(300+3,AM$2+1))))</f>
        <v>0</v>
      </c>
      <c r="AN305">
        <f>IFERROR(SMALL(AM5:AM343,ROW()-ROW($AN$5)+1),"")</f>
        <v>0</v>
      </c>
      <c r="AP305">
        <f>IFERROR(SUM(AN5:AN305),"")</f>
        <v>0</v>
      </c>
      <c r="AQ305" cm="1">
        <f t="array" ref="AQ305">_xlfn.SWITCH(Charts!$B$3,"average", AVERAGE(INDIRECT(ADDRESS(300+3,AQ$2+1,,,"Instances") &amp; ":" &amp; ADDRESS(300+3,AQ$2+1))),"median", MEDIAN(INDIRECT(ADDRESS(300+3,AQ$2+1,,,"Instances") &amp; ":" &amp; ADDRESS(300+3,AQ$2+1))),"min", MIN(INDIRECT(ADDRESS(300+3,AQ$2+1,,,"Instances") &amp; ":" &amp; ADDRESS(300+3,AQ$2+1))),"max", MAX(INDIRECT(ADDRESS(300+3,AQ$2+1,,,"Instances") &amp; ":" &amp; ADDRESS(300+3,AQ$2+1))),"diff", MAX(INDIRECT(ADDRESS(300+3,AQ$2+1,,,"Instances") &amp; ":" &amp; ADDRESS(300+3,AQ$2+1)))-MIN(INDIRECT(ADDRESS(300+3,AQ$2+1,,,"Instances") &amp; ":" &amp; ADDRESS(300+3,AQ$2+1))))</f>
        <v>0</v>
      </c>
      <c r="AR305">
        <f>IFERROR(SMALL(AQ5:AQ343,ROW()-ROW($AR$5)+1),"")</f>
        <v>0</v>
      </c>
      <c r="AT305">
        <f>IFERROR(SUM(AR5:AR305),"")</f>
        <v>0</v>
      </c>
      <c r="AU305" cm="1">
        <f t="array" ref="AU305">_xlfn.SWITCH(Charts!$B$3,"average", AVERAGE(INDIRECT(ADDRESS(300+3,AU$2+1,,,"Instances") &amp; ":" &amp; ADDRESS(300+3,AU$2+1))),"median", MEDIAN(INDIRECT(ADDRESS(300+3,AU$2+1,,,"Instances") &amp; ":" &amp; ADDRESS(300+3,AU$2+1))),"min", MIN(INDIRECT(ADDRESS(300+3,AU$2+1,,,"Instances") &amp; ":" &amp; ADDRESS(300+3,AU$2+1))),"max", MAX(INDIRECT(ADDRESS(300+3,AU$2+1,,,"Instances") &amp; ":" &amp; ADDRESS(300+3,AU$2+1))),"diff", MAX(INDIRECT(ADDRESS(300+3,AU$2+1,,,"Instances") &amp; ":" &amp; ADDRESS(300+3,AU$2+1)))-MIN(INDIRECT(ADDRESS(300+3,AU$2+1,,,"Instances") &amp; ":" &amp; ADDRESS(300+3,AU$2+1))))</f>
        <v>0</v>
      </c>
      <c r="AV305">
        <f>IFERROR(SMALL(AU5:AU343,ROW()-ROW($AV$5)+1),"")</f>
        <v>0</v>
      </c>
      <c r="AX305">
        <f>IFERROR(SUM(AV5:AV305),"")</f>
        <v>0</v>
      </c>
      <c r="AY305" cm="1">
        <f t="array" ref="AY305">_xlfn.SWITCH(Charts!$B$3,"average", AVERAGE(INDIRECT(ADDRESS(300+3,AY$2+1,,,"Instances") &amp; ":" &amp; ADDRESS(300+3,AY$2+1))),"median", MEDIAN(INDIRECT(ADDRESS(300+3,AY$2+1,,,"Instances") &amp; ":" &amp; ADDRESS(300+3,AY$2+1))),"min", MIN(INDIRECT(ADDRESS(300+3,AY$2+1,,,"Instances") &amp; ":" &amp; ADDRESS(300+3,AY$2+1))),"max", MAX(INDIRECT(ADDRESS(300+3,AY$2+1,,,"Instances") &amp; ":" &amp; ADDRESS(300+3,AY$2+1))),"diff", MAX(INDIRECT(ADDRESS(300+3,AY$2+1,,,"Instances") &amp; ":" &amp; ADDRESS(300+3,AY$2+1)))-MIN(INDIRECT(ADDRESS(300+3,AY$2+1,,,"Instances") &amp; ":" &amp; ADDRESS(300+3,AY$2+1))))</f>
        <v>0</v>
      </c>
      <c r="AZ305">
        <f>IFERROR(SMALL(AY5:AY343,ROW()-ROW($AZ$5)+1),"")</f>
        <v>0</v>
      </c>
      <c r="BB305">
        <f>IFERROR(SUM(AZ5:AZ305),"")</f>
        <v>0</v>
      </c>
      <c r="BC305" cm="1">
        <f t="array" ref="BC305">_xlfn.SWITCH(Charts!$B$3,"average", AVERAGE(INDIRECT(ADDRESS(300+3,BC$2+1,,,"Instances") &amp; ":" &amp; ADDRESS(300+3,BC$2+1))),"median", MEDIAN(INDIRECT(ADDRESS(300+3,BC$2+1,,,"Instances") &amp; ":" &amp; ADDRESS(300+3,BC$2+1))),"min", MIN(INDIRECT(ADDRESS(300+3,BC$2+1,,,"Instances") &amp; ":" &amp; ADDRESS(300+3,BC$2+1))),"max", MAX(INDIRECT(ADDRESS(300+3,BC$2+1,,,"Instances") &amp; ":" &amp; ADDRESS(300+3,BC$2+1))),"diff", MAX(INDIRECT(ADDRESS(300+3,BC$2+1,,,"Instances") &amp; ":" &amp; ADDRESS(300+3,BC$2+1)))-MIN(INDIRECT(ADDRESS(300+3,BC$2+1,,,"Instances") &amp; ":" &amp; ADDRESS(300+3,BC$2+1))))</f>
        <v>0</v>
      </c>
      <c r="BD305">
        <f>IFERROR(SMALL(BC5:BC343,ROW()-ROW($BD$5)+1),"")</f>
        <v>0</v>
      </c>
      <c r="BF305">
        <f>IFERROR(SUM(BD5:BD305),"")</f>
        <v>0</v>
      </c>
      <c r="BG305" cm="1">
        <f t="array" ref="BG305">_xlfn.SWITCH(Charts!$B$3,"average", AVERAGE(INDIRECT(ADDRESS(300+3,BG$2+1,,,"Instances") &amp; ":" &amp; ADDRESS(300+3,BG$2+1))),"median", MEDIAN(INDIRECT(ADDRESS(300+3,BG$2+1,,,"Instances") &amp; ":" &amp; ADDRESS(300+3,BG$2+1))),"min", MIN(INDIRECT(ADDRESS(300+3,BG$2+1,,,"Instances") &amp; ":" &amp; ADDRESS(300+3,BG$2+1))),"max", MAX(INDIRECT(ADDRESS(300+3,BG$2+1,,,"Instances") &amp; ":" &amp; ADDRESS(300+3,BG$2+1))),"diff", MAX(INDIRECT(ADDRESS(300+3,BG$2+1,,,"Instances") &amp; ":" &amp; ADDRESS(300+3,BG$2+1)))-MIN(INDIRECT(ADDRESS(300+3,BG$2+1,,,"Instances") &amp; ":" &amp; ADDRESS(300+3,BG$2+1))))</f>
        <v>0</v>
      </c>
      <c r="BH305">
        <f>IFERROR(SMALL(BG5:BG343,ROW()-ROW($BH$5)+1),"")</f>
        <v>0</v>
      </c>
      <c r="BJ305">
        <f>IFERROR(SUM(BH5:BH305),"")</f>
        <v>0</v>
      </c>
      <c r="BK305" cm="1">
        <f t="array" ref="BK305">_xlfn.SWITCH(Charts!$B$3,"average", AVERAGE(INDIRECT(ADDRESS(300+3,BK$2+1,,,"Instances") &amp; ":" &amp; ADDRESS(300+3,BK$2+1))),"median", MEDIAN(INDIRECT(ADDRESS(300+3,BK$2+1,,,"Instances") &amp; ":" &amp; ADDRESS(300+3,BK$2+1))),"min", MIN(INDIRECT(ADDRESS(300+3,BK$2+1,,,"Instances") &amp; ":" &amp; ADDRESS(300+3,BK$2+1))),"max", MAX(INDIRECT(ADDRESS(300+3,BK$2+1,,,"Instances") &amp; ":" &amp; ADDRESS(300+3,BK$2+1))),"diff", MAX(INDIRECT(ADDRESS(300+3,BK$2+1,,,"Instances") &amp; ":" &amp; ADDRESS(300+3,BK$2+1)))-MIN(INDIRECT(ADDRESS(300+3,BK$2+1,,,"Instances") &amp; ":" &amp; ADDRESS(300+3,BK$2+1))))</f>
        <v>0</v>
      </c>
      <c r="BL305">
        <f>IFERROR(SMALL(BK5:BK343,ROW()-ROW($BL$5)+1),"")</f>
        <v>0</v>
      </c>
      <c r="BN305">
        <f>IFERROR(SUM(BL5:BL305),"")</f>
        <v>0</v>
      </c>
      <c r="BO305" cm="1">
        <f t="array" ref="BO305">_xlfn.SWITCH(Charts!$B$3,"average", AVERAGE(INDIRECT(ADDRESS(300+3,BO$2+1,,,"Instances") &amp; ":" &amp; ADDRESS(300+3,BO$2+1))),"median", MEDIAN(INDIRECT(ADDRESS(300+3,BO$2+1,,,"Instances") &amp; ":" &amp; ADDRESS(300+3,BO$2+1))),"min", MIN(INDIRECT(ADDRESS(300+3,BO$2+1,,,"Instances") &amp; ":" &amp; ADDRESS(300+3,BO$2+1))),"max", MAX(INDIRECT(ADDRESS(300+3,BO$2+1,,,"Instances") &amp; ":" &amp; ADDRESS(300+3,BO$2+1))),"diff", MAX(INDIRECT(ADDRESS(300+3,BO$2+1,,,"Instances") &amp; ":" &amp; ADDRESS(300+3,BO$2+1)))-MIN(INDIRECT(ADDRESS(300+3,BO$2+1,,,"Instances") &amp; ":" &amp; ADDRESS(300+3,BO$2+1))))</f>
        <v>0</v>
      </c>
      <c r="BP305">
        <f>IFERROR(SMALL(BO5:BO343,ROW()-ROW($BP$5)+1),"")</f>
        <v>0</v>
      </c>
      <c r="BR305">
        <f>IFERROR(SUM(BP5:BP305),"")</f>
        <v>0</v>
      </c>
      <c r="BU305">
        <f>IF(Charts!$B$3="none",E2007,IF(AM2007="",NA(),AM2007))</f>
        <v>0</v>
      </c>
      <c r="BV305">
        <f>IF(Charts!$B$3="none",F2007,IF(AN2007="",NA(),AN2007))</f>
        <v>0</v>
      </c>
      <c r="BW305">
        <f>IF(Charts!$B$3="none",G2007,IF(AO2007="",NA(),AO2007))</f>
        <v>0</v>
      </c>
      <c r="BX305">
        <f>IF(Charts!$B$3="none",H2007,IF(AP2007="",NA(),AP2007))</f>
        <v>0</v>
      </c>
      <c r="BY305">
        <f>IF(Charts!$B$3="none",I2007,IF(AQ2007="",NA(),AQ2007))</f>
        <v>0</v>
      </c>
      <c r="BZ305">
        <f>IF(Charts!$B$3="none",J2007,IF(AR2007="",NA(),AR2007))</f>
        <v>0</v>
      </c>
      <c r="CA305">
        <f>IF(Charts!$B$3="none",K2007,IF(AS2007="",NA(),AS2007))</f>
        <v>0</v>
      </c>
      <c r="CB305">
        <f>IF(Charts!$B$3="none",L2007,IF(AT2007="",NA(),AT2007))</f>
        <v>0</v>
      </c>
      <c r="CC305">
        <f>IF(Charts!$B$3="none",M2007,IF(AU2007="",NA(),AU2007))</f>
        <v>0</v>
      </c>
      <c r="CD305">
        <f>IF(Charts!$B$3="none",N2007,IF(AV2007="",NA(),AV2007))</f>
        <v>0</v>
      </c>
      <c r="CE305">
        <f>IF(Charts!$B$3="none",O2007,IF(AW2007="",NA(),AW2007))</f>
        <v>0</v>
      </c>
      <c r="CF305">
        <f>IF(Charts!$B$3="none",P2007,IF(AX2007="",NA(),AX2007))</f>
        <v>0</v>
      </c>
      <c r="CG305">
        <f>IF(Charts!$B$3="none",Q2007,IF(AY2007="",NA(),AY2007))</f>
        <v>0</v>
      </c>
      <c r="CH305">
        <f>IF(Charts!$B$3="none",R2007,IF(AZ2007="",NA(),AZ2007))</f>
        <v>0</v>
      </c>
      <c r="CI305">
        <f>IF(Charts!$B$3="none",S2007,IF(BA2007="",NA(),BA2007))</f>
        <v>0</v>
      </c>
      <c r="CJ305">
        <f>IF(Charts!$B$3="none",T2007,IF(BB2007="",NA(),BB2007))</f>
        <v>0</v>
      </c>
      <c r="CK305">
        <f>IF(Charts!$B$3="none",U2007,IF(BC2007="",NA(),BC2007))</f>
        <v>0</v>
      </c>
      <c r="CL305">
        <f>IF(Charts!$B$3="none",V2007,IF(BD2007="",NA(),BD2007))</f>
        <v>0</v>
      </c>
      <c r="CM305">
        <f>IF(Charts!$B$3="none",W2007,IF(BE2007="",NA(),BE2007))</f>
        <v>0</v>
      </c>
      <c r="CN305">
        <f>IF(Charts!$B$3="none",X2007,IF(BF2007="",NA(),BF2007))</f>
        <v>0</v>
      </c>
      <c r="CO305">
        <f>IF(Charts!$B$3="none",Y2007,IF(BG2007="",NA(),BG2007))</f>
        <v>0</v>
      </c>
      <c r="CP305">
        <f>IF(Charts!$B$3="none",Z2007,IF(BH2007="",NA(),BH2007))</f>
        <v>0</v>
      </c>
      <c r="CQ305">
        <f>IF(Charts!$B$3="none",AA2007,IF(BI2007="",NA(),BI2007))</f>
        <v>0</v>
      </c>
      <c r="CR305">
        <f>IF(Charts!$B$3="none",AB2007,IF(BJ2007="",NA(),BJ2007))</f>
        <v>0</v>
      </c>
      <c r="CS305">
        <f>IF(Charts!$B$3="none",AC2007,IF(BK2007="",NA(),BK2007))</f>
        <v>0</v>
      </c>
      <c r="CT305">
        <f>IF(Charts!$B$3="none",AD2007,IF(BL2007="",NA(),BL2007))</f>
        <v>0</v>
      </c>
      <c r="CU305">
        <f>IF(Charts!$B$3="none",AE2007,IF(BM2007="",NA(),BM2007))</f>
        <v>0</v>
      </c>
      <c r="CV305">
        <f>IF(Charts!$B$3="none",AF2007,IF(BN2007="",NA(),BN2007))</f>
        <v>0</v>
      </c>
      <c r="CW305">
        <f>IF(Charts!$B$3="none",AG2007,IF(BO2007="",NA(),BO2007))</f>
        <v>0</v>
      </c>
      <c r="CX305">
        <f>IF(Charts!$B$3="none",AH2007,IF(BP2007="",NA(),BP2007))</f>
        <v>0</v>
      </c>
      <c r="CY305">
        <f>IF(Charts!$B$3="none",AI2007,IF(BQ2007="",NA(),BQ2007))</f>
        <v>0</v>
      </c>
      <c r="CZ305">
        <f>IF(Charts!$B$3="none",AJ2007,IF(BR2007="",NA(),BR2007))</f>
        <v>0</v>
      </c>
    </row>
    <row r="306" spans="4:104">
      <c r="D306">
        <v>302</v>
      </c>
      <c r="E306">
        <f>IF(INDIRECT(ADDRESS($D306+2,E$2+1,,,"Instances"))="","",INDIRECT(ADDRESS($D306+2,E$2+1,,,"Instances")))</f>
        <v>0</v>
      </c>
      <c r="F306">
        <f>IFERROR(SMALL(E5:E343,ROW()-ROW($F$5)+1),"")</f>
        <v>0</v>
      </c>
      <c r="H306">
        <f>IFERROR(SUM(F5:F306),"")</f>
        <v>0</v>
      </c>
      <c r="I306">
        <f>IF(INDIRECT(ADDRESS($D306+2,I$2+1,,,"Instances"))="","",INDIRECT(ADDRESS($D306+2,I$2+1,,,"Instances")))</f>
        <v>0</v>
      </c>
      <c r="J306">
        <f>IFERROR(SMALL(I5:I343,ROW()-ROW($J$5)+1),"")</f>
        <v>0</v>
      </c>
      <c r="L306">
        <f>IFERROR(SUM(J5:J306),"")</f>
        <v>0</v>
      </c>
      <c r="M306">
        <f>IF(INDIRECT(ADDRESS($D306+2,M$2+1,,,"Instances"))="","",INDIRECT(ADDRESS($D306+2,M$2+1,,,"Instances")))</f>
        <v>0</v>
      </c>
      <c r="N306">
        <f>IFERROR(SMALL(M5:M343,ROW()-ROW($N$5)+1),"")</f>
        <v>0</v>
      </c>
      <c r="P306">
        <f>IFERROR(SUM(N5:N306),"")</f>
        <v>0</v>
      </c>
      <c r="Q306">
        <f>IF(INDIRECT(ADDRESS($D306+2,Q$2+1,,,"Instances"))="","",INDIRECT(ADDRESS($D306+2,Q$2+1,,,"Instances")))</f>
        <v>0</v>
      </c>
      <c r="R306">
        <f>IFERROR(SMALL(Q5:Q343,ROW()-ROW($R$5)+1),"")</f>
        <v>0</v>
      </c>
      <c r="T306">
        <f>IFERROR(SUM(R5:R306),"")</f>
        <v>0</v>
      </c>
      <c r="U306">
        <f>IF(INDIRECT(ADDRESS($D306+2,U$2+1,,,"Instances"))="","",INDIRECT(ADDRESS($D306+2,U$2+1,,,"Instances")))</f>
        <v>0</v>
      </c>
      <c r="V306">
        <f>IFERROR(SMALL(U5:U343,ROW()-ROW($V$5)+1),"")</f>
        <v>0</v>
      </c>
      <c r="X306">
        <f>IFERROR(SUM(V5:V306),"")</f>
        <v>0</v>
      </c>
      <c r="Y306">
        <f>IF(INDIRECT(ADDRESS($D306+2,Y$2+1,,,"Instances"))="","",INDIRECT(ADDRESS($D306+2,Y$2+1,,,"Instances")))</f>
        <v>0</v>
      </c>
      <c r="Z306">
        <f>IFERROR(SMALL(Y5:Y343,ROW()-ROW($Z$5)+1),"")</f>
        <v>0</v>
      </c>
      <c r="AB306">
        <f>IFERROR(SUM(Z5:Z306),"")</f>
        <v>0</v>
      </c>
      <c r="AC306">
        <f>IF(INDIRECT(ADDRESS($D306+2,AC$2+1,,,"Instances"))="","",INDIRECT(ADDRESS($D306+2,AC$2+1,,,"Instances")))</f>
        <v>0</v>
      </c>
      <c r="AD306">
        <f>IFERROR(SMALL(AC5:AC343,ROW()-ROW($AD$5)+1),"")</f>
        <v>0</v>
      </c>
      <c r="AF306">
        <f>IFERROR(SUM(AD5:AD306),"")</f>
        <v>0</v>
      </c>
      <c r="AG306">
        <f>IF(INDIRECT(ADDRESS($D306+2,AG$2+1,,,"Instances"))="","",INDIRECT(ADDRESS($D306+2,AG$2+1,,,"Instances")))</f>
        <v>0</v>
      </c>
      <c r="AH306">
        <f>IFERROR(SMALL(AG5:AG343,ROW()-ROW($AH$5)+1),"")</f>
        <v>0</v>
      </c>
      <c r="AJ306">
        <f>IFERROR(SUM(AH5:AH306),"")</f>
        <v>0</v>
      </c>
      <c r="AL306">
        <v>302</v>
      </c>
      <c r="AM306" cm="1">
        <f t="array" ref="AM306">_xlfn.SWITCH(Charts!$B$3,"average", AVERAGE(INDIRECT(ADDRESS(301+3,AM$2+1,,,"Instances") &amp; ":" &amp; ADDRESS(301+3,AM$2+1))),"median", MEDIAN(INDIRECT(ADDRESS(301+3,AM$2+1,,,"Instances") &amp; ":" &amp; ADDRESS(301+3,AM$2+1))),"min", MIN(INDIRECT(ADDRESS(301+3,AM$2+1,,,"Instances") &amp; ":" &amp; ADDRESS(301+3,AM$2+1))),"max", MAX(INDIRECT(ADDRESS(301+3,AM$2+1,,,"Instances") &amp; ":" &amp; ADDRESS(301+3,AM$2+1))),"diff", MAX(INDIRECT(ADDRESS(301+3,AM$2+1,,,"Instances") &amp; ":" &amp; ADDRESS(301+3,AM$2+1)))-MIN(INDIRECT(ADDRESS(301+3,AM$2+1,,,"Instances") &amp; ":" &amp; ADDRESS(301+3,AM$2+1))))</f>
        <v>0</v>
      </c>
      <c r="AN306">
        <f>IFERROR(SMALL(AM5:AM343,ROW()-ROW($AN$5)+1),"")</f>
        <v>0</v>
      </c>
      <c r="AP306">
        <f>IFERROR(SUM(AN5:AN306),"")</f>
        <v>0</v>
      </c>
      <c r="AQ306" cm="1">
        <f t="array" ref="AQ306">_xlfn.SWITCH(Charts!$B$3,"average", AVERAGE(INDIRECT(ADDRESS(301+3,AQ$2+1,,,"Instances") &amp; ":" &amp; ADDRESS(301+3,AQ$2+1))),"median", MEDIAN(INDIRECT(ADDRESS(301+3,AQ$2+1,,,"Instances") &amp; ":" &amp; ADDRESS(301+3,AQ$2+1))),"min", MIN(INDIRECT(ADDRESS(301+3,AQ$2+1,,,"Instances") &amp; ":" &amp; ADDRESS(301+3,AQ$2+1))),"max", MAX(INDIRECT(ADDRESS(301+3,AQ$2+1,,,"Instances") &amp; ":" &amp; ADDRESS(301+3,AQ$2+1))),"diff", MAX(INDIRECT(ADDRESS(301+3,AQ$2+1,,,"Instances") &amp; ":" &amp; ADDRESS(301+3,AQ$2+1)))-MIN(INDIRECT(ADDRESS(301+3,AQ$2+1,,,"Instances") &amp; ":" &amp; ADDRESS(301+3,AQ$2+1))))</f>
        <v>0</v>
      </c>
      <c r="AR306">
        <f>IFERROR(SMALL(AQ5:AQ343,ROW()-ROW($AR$5)+1),"")</f>
        <v>0</v>
      </c>
      <c r="AT306">
        <f>IFERROR(SUM(AR5:AR306),"")</f>
        <v>0</v>
      </c>
      <c r="AU306" cm="1">
        <f t="array" ref="AU306">_xlfn.SWITCH(Charts!$B$3,"average", AVERAGE(INDIRECT(ADDRESS(301+3,AU$2+1,,,"Instances") &amp; ":" &amp; ADDRESS(301+3,AU$2+1))),"median", MEDIAN(INDIRECT(ADDRESS(301+3,AU$2+1,,,"Instances") &amp; ":" &amp; ADDRESS(301+3,AU$2+1))),"min", MIN(INDIRECT(ADDRESS(301+3,AU$2+1,,,"Instances") &amp; ":" &amp; ADDRESS(301+3,AU$2+1))),"max", MAX(INDIRECT(ADDRESS(301+3,AU$2+1,,,"Instances") &amp; ":" &amp; ADDRESS(301+3,AU$2+1))),"diff", MAX(INDIRECT(ADDRESS(301+3,AU$2+1,,,"Instances") &amp; ":" &amp; ADDRESS(301+3,AU$2+1)))-MIN(INDIRECT(ADDRESS(301+3,AU$2+1,,,"Instances") &amp; ":" &amp; ADDRESS(301+3,AU$2+1))))</f>
        <v>0</v>
      </c>
      <c r="AV306">
        <f>IFERROR(SMALL(AU5:AU343,ROW()-ROW($AV$5)+1),"")</f>
        <v>0</v>
      </c>
      <c r="AX306">
        <f>IFERROR(SUM(AV5:AV306),"")</f>
        <v>0</v>
      </c>
      <c r="AY306" cm="1">
        <f t="array" ref="AY306">_xlfn.SWITCH(Charts!$B$3,"average", AVERAGE(INDIRECT(ADDRESS(301+3,AY$2+1,,,"Instances") &amp; ":" &amp; ADDRESS(301+3,AY$2+1))),"median", MEDIAN(INDIRECT(ADDRESS(301+3,AY$2+1,,,"Instances") &amp; ":" &amp; ADDRESS(301+3,AY$2+1))),"min", MIN(INDIRECT(ADDRESS(301+3,AY$2+1,,,"Instances") &amp; ":" &amp; ADDRESS(301+3,AY$2+1))),"max", MAX(INDIRECT(ADDRESS(301+3,AY$2+1,,,"Instances") &amp; ":" &amp; ADDRESS(301+3,AY$2+1))),"diff", MAX(INDIRECT(ADDRESS(301+3,AY$2+1,,,"Instances") &amp; ":" &amp; ADDRESS(301+3,AY$2+1)))-MIN(INDIRECT(ADDRESS(301+3,AY$2+1,,,"Instances") &amp; ":" &amp; ADDRESS(301+3,AY$2+1))))</f>
        <v>0</v>
      </c>
      <c r="AZ306">
        <f>IFERROR(SMALL(AY5:AY343,ROW()-ROW($AZ$5)+1),"")</f>
        <v>0</v>
      </c>
      <c r="BB306">
        <f>IFERROR(SUM(AZ5:AZ306),"")</f>
        <v>0</v>
      </c>
      <c r="BC306" cm="1">
        <f t="array" ref="BC306">_xlfn.SWITCH(Charts!$B$3,"average", AVERAGE(INDIRECT(ADDRESS(301+3,BC$2+1,,,"Instances") &amp; ":" &amp; ADDRESS(301+3,BC$2+1))),"median", MEDIAN(INDIRECT(ADDRESS(301+3,BC$2+1,,,"Instances") &amp; ":" &amp; ADDRESS(301+3,BC$2+1))),"min", MIN(INDIRECT(ADDRESS(301+3,BC$2+1,,,"Instances") &amp; ":" &amp; ADDRESS(301+3,BC$2+1))),"max", MAX(INDIRECT(ADDRESS(301+3,BC$2+1,,,"Instances") &amp; ":" &amp; ADDRESS(301+3,BC$2+1))),"diff", MAX(INDIRECT(ADDRESS(301+3,BC$2+1,,,"Instances") &amp; ":" &amp; ADDRESS(301+3,BC$2+1)))-MIN(INDIRECT(ADDRESS(301+3,BC$2+1,,,"Instances") &amp; ":" &amp; ADDRESS(301+3,BC$2+1))))</f>
        <v>0</v>
      </c>
      <c r="BD306">
        <f>IFERROR(SMALL(BC5:BC343,ROW()-ROW($BD$5)+1),"")</f>
        <v>0</v>
      </c>
      <c r="BF306">
        <f>IFERROR(SUM(BD5:BD306),"")</f>
        <v>0</v>
      </c>
      <c r="BG306" cm="1">
        <f t="array" ref="BG306">_xlfn.SWITCH(Charts!$B$3,"average", AVERAGE(INDIRECT(ADDRESS(301+3,BG$2+1,,,"Instances") &amp; ":" &amp; ADDRESS(301+3,BG$2+1))),"median", MEDIAN(INDIRECT(ADDRESS(301+3,BG$2+1,,,"Instances") &amp; ":" &amp; ADDRESS(301+3,BG$2+1))),"min", MIN(INDIRECT(ADDRESS(301+3,BG$2+1,,,"Instances") &amp; ":" &amp; ADDRESS(301+3,BG$2+1))),"max", MAX(INDIRECT(ADDRESS(301+3,BG$2+1,,,"Instances") &amp; ":" &amp; ADDRESS(301+3,BG$2+1))),"diff", MAX(INDIRECT(ADDRESS(301+3,BG$2+1,,,"Instances") &amp; ":" &amp; ADDRESS(301+3,BG$2+1)))-MIN(INDIRECT(ADDRESS(301+3,BG$2+1,,,"Instances") &amp; ":" &amp; ADDRESS(301+3,BG$2+1))))</f>
        <v>0</v>
      </c>
      <c r="BH306">
        <f>IFERROR(SMALL(BG5:BG343,ROW()-ROW($BH$5)+1),"")</f>
        <v>0</v>
      </c>
      <c r="BJ306">
        <f>IFERROR(SUM(BH5:BH306),"")</f>
        <v>0</v>
      </c>
      <c r="BK306" cm="1">
        <f t="array" ref="BK306">_xlfn.SWITCH(Charts!$B$3,"average", AVERAGE(INDIRECT(ADDRESS(301+3,BK$2+1,,,"Instances") &amp; ":" &amp; ADDRESS(301+3,BK$2+1))),"median", MEDIAN(INDIRECT(ADDRESS(301+3,BK$2+1,,,"Instances") &amp; ":" &amp; ADDRESS(301+3,BK$2+1))),"min", MIN(INDIRECT(ADDRESS(301+3,BK$2+1,,,"Instances") &amp; ":" &amp; ADDRESS(301+3,BK$2+1))),"max", MAX(INDIRECT(ADDRESS(301+3,BK$2+1,,,"Instances") &amp; ":" &amp; ADDRESS(301+3,BK$2+1))),"diff", MAX(INDIRECT(ADDRESS(301+3,BK$2+1,,,"Instances") &amp; ":" &amp; ADDRESS(301+3,BK$2+1)))-MIN(INDIRECT(ADDRESS(301+3,BK$2+1,,,"Instances") &amp; ":" &amp; ADDRESS(301+3,BK$2+1))))</f>
        <v>0</v>
      </c>
      <c r="BL306">
        <f>IFERROR(SMALL(BK5:BK343,ROW()-ROW($BL$5)+1),"")</f>
        <v>0</v>
      </c>
      <c r="BN306">
        <f>IFERROR(SUM(BL5:BL306),"")</f>
        <v>0</v>
      </c>
      <c r="BO306" cm="1">
        <f t="array" ref="BO306">_xlfn.SWITCH(Charts!$B$3,"average", AVERAGE(INDIRECT(ADDRESS(301+3,BO$2+1,,,"Instances") &amp; ":" &amp; ADDRESS(301+3,BO$2+1))),"median", MEDIAN(INDIRECT(ADDRESS(301+3,BO$2+1,,,"Instances") &amp; ":" &amp; ADDRESS(301+3,BO$2+1))),"min", MIN(INDIRECT(ADDRESS(301+3,BO$2+1,,,"Instances") &amp; ":" &amp; ADDRESS(301+3,BO$2+1))),"max", MAX(INDIRECT(ADDRESS(301+3,BO$2+1,,,"Instances") &amp; ":" &amp; ADDRESS(301+3,BO$2+1))),"diff", MAX(INDIRECT(ADDRESS(301+3,BO$2+1,,,"Instances") &amp; ":" &amp; ADDRESS(301+3,BO$2+1)))-MIN(INDIRECT(ADDRESS(301+3,BO$2+1,,,"Instances") &amp; ":" &amp; ADDRESS(301+3,BO$2+1))))</f>
        <v>0</v>
      </c>
      <c r="BP306">
        <f>IFERROR(SMALL(BO5:BO343,ROW()-ROW($BP$5)+1),"")</f>
        <v>0</v>
      </c>
      <c r="BR306">
        <f>IFERROR(SUM(BP5:BP306),"")</f>
        <v>0</v>
      </c>
      <c r="BU306">
        <f>IF(Charts!$B$3="none",E2008,IF(AM2008="",NA(),AM2008))</f>
        <v>0</v>
      </c>
      <c r="BV306">
        <f>IF(Charts!$B$3="none",F2008,IF(AN2008="",NA(),AN2008))</f>
        <v>0</v>
      </c>
      <c r="BW306">
        <f>IF(Charts!$B$3="none",G2008,IF(AO2008="",NA(),AO2008))</f>
        <v>0</v>
      </c>
      <c r="BX306">
        <f>IF(Charts!$B$3="none",H2008,IF(AP2008="",NA(),AP2008))</f>
        <v>0</v>
      </c>
      <c r="BY306">
        <f>IF(Charts!$B$3="none",I2008,IF(AQ2008="",NA(),AQ2008))</f>
        <v>0</v>
      </c>
      <c r="BZ306">
        <f>IF(Charts!$B$3="none",J2008,IF(AR2008="",NA(),AR2008))</f>
        <v>0</v>
      </c>
      <c r="CA306">
        <f>IF(Charts!$B$3="none",K2008,IF(AS2008="",NA(),AS2008))</f>
        <v>0</v>
      </c>
      <c r="CB306">
        <f>IF(Charts!$B$3="none",L2008,IF(AT2008="",NA(),AT2008))</f>
        <v>0</v>
      </c>
      <c r="CC306">
        <f>IF(Charts!$B$3="none",M2008,IF(AU2008="",NA(),AU2008))</f>
        <v>0</v>
      </c>
      <c r="CD306">
        <f>IF(Charts!$B$3="none",N2008,IF(AV2008="",NA(),AV2008))</f>
        <v>0</v>
      </c>
      <c r="CE306">
        <f>IF(Charts!$B$3="none",O2008,IF(AW2008="",NA(),AW2008))</f>
        <v>0</v>
      </c>
      <c r="CF306">
        <f>IF(Charts!$B$3="none",P2008,IF(AX2008="",NA(),AX2008))</f>
        <v>0</v>
      </c>
      <c r="CG306">
        <f>IF(Charts!$B$3="none",Q2008,IF(AY2008="",NA(),AY2008))</f>
        <v>0</v>
      </c>
      <c r="CH306">
        <f>IF(Charts!$B$3="none",R2008,IF(AZ2008="",NA(),AZ2008))</f>
        <v>0</v>
      </c>
      <c r="CI306">
        <f>IF(Charts!$B$3="none",S2008,IF(BA2008="",NA(),BA2008))</f>
        <v>0</v>
      </c>
      <c r="CJ306">
        <f>IF(Charts!$B$3="none",T2008,IF(BB2008="",NA(),BB2008))</f>
        <v>0</v>
      </c>
      <c r="CK306">
        <f>IF(Charts!$B$3="none",U2008,IF(BC2008="",NA(),BC2008))</f>
        <v>0</v>
      </c>
      <c r="CL306">
        <f>IF(Charts!$B$3="none",V2008,IF(BD2008="",NA(),BD2008))</f>
        <v>0</v>
      </c>
      <c r="CM306">
        <f>IF(Charts!$B$3="none",W2008,IF(BE2008="",NA(),BE2008))</f>
        <v>0</v>
      </c>
      <c r="CN306">
        <f>IF(Charts!$B$3="none",X2008,IF(BF2008="",NA(),BF2008))</f>
        <v>0</v>
      </c>
      <c r="CO306">
        <f>IF(Charts!$B$3="none",Y2008,IF(BG2008="",NA(),BG2008))</f>
        <v>0</v>
      </c>
      <c r="CP306">
        <f>IF(Charts!$B$3="none",Z2008,IF(BH2008="",NA(),BH2008))</f>
        <v>0</v>
      </c>
      <c r="CQ306">
        <f>IF(Charts!$B$3="none",AA2008,IF(BI2008="",NA(),BI2008))</f>
        <v>0</v>
      </c>
      <c r="CR306">
        <f>IF(Charts!$B$3="none",AB2008,IF(BJ2008="",NA(),BJ2008))</f>
        <v>0</v>
      </c>
      <c r="CS306">
        <f>IF(Charts!$B$3="none",AC2008,IF(BK2008="",NA(),BK2008))</f>
        <v>0</v>
      </c>
      <c r="CT306">
        <f>IF(Charts!$B$3="none",AD2008,IF(BL2008="",NA(),BL2008))</f>
        <v>0</v>
      </c>
      <c r="CU306">
        <f>IF(Charts!$B$3="none",AE2008,IF(BM2008="",NA(),BM2008))</f>
        <v>0</v>
      </c>
      <c r="CV306">
        <f>IF(Charts!$B$3="none",AF2008,IF(BN2008="",NA(),BN2008))</f>
        <v>0</v>
      </c>
      <c r="CW306">
        <f>IF(Charts!$B$3="none",AG2008,IF(BO2008="",NA(),BO2008))</f>
        <v>0</v>
      </c>
      <c r="CX306">
        <f>IF(Charts!$B$3="none",AH2008,IF(BP2008="",NA(),BP2008))</f>
        <v>0</v>
      </c>
      <c r="CY306">
        <f>IF(Charts!$B$3="none",AI2008,IF(BQ2008="",NA(),BQ2008))</f>
        <v>0</v>
      </c>
      <c r="CZ306">
        <f>IF(Charts!$B$3="none",AJ2008,IF(BR2008="",NA(),BR2008))</f>
        <v>0</v>
      </c>
    </row>
    <row r="307" spans="4:104">
      <c r="D307">
        <v>303</v>
      </c>
      <c r="E307">
        <f>IF(INDIRECT(ADDRESS($D307+2,E$2+1,,,"Instances"))="","",INDIRECT(ADDRESS($D307+2,E$2+1,,,"Instances")))</f>
        <v>0</v>
      </c>
      <c r="F307">
        <f>IFERROR(SMALL(E5:E343,ROW()-ROW($F$5)+1),"")</f>
        <v>0</v>
      </c>
      <c r="H307">
        <f>IFERROR(SUM(F5:F307),"")</f>
        <v>0</v>
      </c>
      <c r="I307">
        <f>IF(INDIRECT(ADDRESS($D307+2,I$2+1,,,"Instances"))="","",INDIRECT(ADDRESS($D307+2,I$2+1,,,"Instances")))</f>
        <v>0</v>
      </c>
      <c r="J307">
        <f>IFERROR(SMALL(I5:I343,ROW()-ROW($J$5)+1),"")</f>
        <v>0</v>
      </c>
      <c r="L307">
        <f>IFERROR(SUM(J5:J307),"")</f>
        <v>0</v>
      </c>
      <c r="M307">
        <f>IF(INDIRECT(ADDRESS($D307+2,M$2+1,,,"Instances"))="","",INDIRECT(ADDRESS($D307+2,M$2+1,,,"Instances")))</f>
        <v>0</v>
      </c>
      <c r="N307">
        <f>IFERROR(SMALL(M5:M343,ROW()-ROW($N$5)+1),"")</f>
        <v>0</v>
      </c>
      <c r="P307">
        <f>IFERROR(SUM(N5:N307),"")</f>
        <v>0</v>
      </c>
      <c r="Q307">
        <f>IF(INDIRECT(ADDRESS($D307+2,Q$2+1,,,"Instances"))="","",INDIRECT(ADDRESS($D307+2,Q$2+1,,,"Instances")))</f>
        <v>0</v>
      </c>
      <c r="R307">
        <f>IFERROR(SMALL(Q5:Q343,ROW()-ROW($R$5)+1),"")</f>
        <v>0</v>
      </c>
      <c r="T307">
        <f>IFERROR(SUM(R5:R307),"")</f>
        <v>0</v>
      </c>
      <c r="U307">
        <f>IF(INDIRECT(ADDRESS($D307+2,U$2+1,,,"Instances"))="","",INDIRECT(ADDRESS($D307+2,U$2+1,,,"Instances")))</f>
        <v>0</v>
      </c>
      <c r="V307">
        <f>IFERROR(SMALL(U5:U343,ROW()-ROW($V$5)+1),"")</f>
        <v>0</v>
      </c>
      <c r="X307">
        <f>IFERROR(SUM(V5:V307),"")</f>
        <v>0</v>
      </c>
      <c r="Y307">
        <f>IF(INDIRECT(ADDRESS($D307+2,Y$2+1,,,"Instances"))="","",INDIRECT(ADDRESS($D307+2,Y$2+1,,,"Instances")))</f>
        <v>0</v>
      </c>
      <c r="Z307">
        <f>IFERROR(SMALL(Y5:Y343,ROW()-ROW($Z$5)+1),"")</f>
        <v>0</v>
      </c>
      <c r="AB307">
        <f>IFERROR(SUM(Z5:Z307),"")</f>
        <v>0</v>
      </c>
      <c r="AC307">
        <f>IF(INDIRECT(ADDRESS($D307+2,AC$2+1,,,"Instances"))="","",INDIRECT(ADDRESS($D307+2,AC$2+1,,,"Instances")))</f>
        <v>0</v>
      </c>
      <c r="AD307">
        <f>IFERROR(SMALL(AC5:AC343,ROW()-ROW($AD$5)+1),"")</f>
        <v>0</v>
      </c>
      <c r="AF307">
        <f>IFERROR(SUM(AD5:AD307),"")</f>
        <v>0</v>
      </c>
      <c r="AG307">
        <f>IF(INDIRECT(ADDRESS($D307+2,AG$2+1,,,"Instances"))="","",INDIRECT(ADDRESS($D307+2,AG$2+1,,,"Instances")))</f>
        <v>0</v>
      </c>
      <c r="AH307">
        <f>IFERROR(SMALL(AG5:AG343,ROW()-ROW($AH$5)+1),"")</f>
        <v>0</v>
      </c>
      <c r="AJ307">
        <f>IFERROR(SUM(AH5:AH307),"")</f>
        <v>0</v>
      </c>
      <c r="AL307">
        <v>303</v>
      </c>
      <c r="AM307" cm="1">
        <f t="array" ref="AM307">_xlfn.SWITCH(Charts!$B$3,"average", AVERAGE(INDIRECT(ADDRESS(302+3,AM$2+1,,,"Instances") &amp; ":" &amp; ADDRESS(302+3,AM$2+1))),"median", MEDIAN(INDIRECT(ADDRESS(302+3,AM$2+1,,,"Instances") &amp; ":" &amp; ADDRESS(302+3,AM$2+1))),"min", MIN(INDIRECT(ADDRESS(302+3,AM$2+1,,,"Instances") &amp; ":" &amp; ADDRESS(302+3,AM$2+1))),"max", MAX(INDIRECT(ADDRESS(302+3,AM$2+1,,,"Instances") &amp; ":" &amp; ADDRESS(302+3,AM$2+1))),"diff", MAX(INDIRECT(ADDRESS(302+3,AM$2+1,,,"Instances") &amp; ":" &amp; ADDRESS(302+3,AM$2+1)))-MIN(INDIRECT(ADDRESS(302+3,AM$2+1,,,"Instances") &amp; ":" &amp; ADDRESS(302+3,AM$2+1))))</f>
        <v>0</v>
      </c>
      <c r="AN307">
        <f>IFERROR(SMALL(AM5:AM343,ROW()-ROW($AN$5)+1),"")</f>
        <v>0</v>
      </c>
      <c r="AP307">
        <f>IFERROR(SUM(AN5:AN307),"")</f>
        <v>0</v>
      </c>
      <c r="AQ307" cm="1">
        <f t="array" ref="AQ307">_xlfn.SWITCH(Charts!$B$3,"average", AVERAGE(INDIRECT(ADDRESS(302+3,AQ$2+1,,,"Instances") &amp; ":" &amp; ADDRESS(302+3,AQ$2+1))),"median", MEDIAN(INDIRECT(ADDRESS(302+3,AQ$2+1,,,"Instances") &amp; ":" &amp; ADDRESS(302+3,AQ$2+1))),"min", MIN(INDIRECT(ADDRESS(302+3,AQ$2+1,,,"Instances") &amp; ":" &amp; ADDRESS(302+3,AQ$2+1))),"max", MAX(INDIRECT(ADDRESS(302+3,AQ$2+1,,,"Instances") &amp; ":" &amp; ADDRESS(302+3,AQ$2+1))),"diff", MAX(INDIRECT(ADDRESS(302+3,AQ$2+1,,,"Instances") &amp; ":" &amp; ADDRESS(302+3,AQ$2+1)))-MIN(INDIRECT(ADDRESS(302+3,AQ$2+1,,,"Instances") &amp; ":" &amp; ADDRESS(302+3,AQ$2+1))))</f>
        <v>0</v>
      </c>
      <c r="AR307">
        <f>IFERROR(SMALL(AQ5:AQ343,ROW()-ROW($AR$5)+1),"")</f>
        <v>0</v>
      </c>
      <c r="AT307">
        <f>IFERROR(SUM(AR5:AR307),"")</f>
        <v>0</v>
      </c>
      <c r="AU307" cm="1">
        <f t="array" ref="AU307">_xlfn.SWITCH(Charts!$B$3,"average", AVERAGE(INDIRECT(ADDRESS(302+3,AU$2+1,,,"Instances") &amp; ":" &amp; ADDRESS(302+3,AU$2+1))),"median", MEDIAN(INDIRECT(ADDRESS(302+3,AU$2+1,,,"Instances") &amp; ":" &amp; ADDRESS(302+3,AU$2+1))),"min", MIN(INDIRECT(ADDRESS(302+3,AU$2+1,,,"Instances") &amp; ":" &amp; ADDRESS(302+3,AU$2+1))),"max", MAX(INDIRECT(ADDRESS(302+3,AU$2+1,,,"Instances") &amp; ":" &amp; ADDRESS(302+3,AU$2+1))),"diff", MAX(INDIRECT(ADDRESS(302+3,AU$2+1,,,"Instances") &amp; ":" &amp; ADDRESS(302+3,AU$2+1)))-MIN(INDIRECT(ADDRESS(302+3,AU$2+1,,,"Instances") &amp; ":" &amp; ADDRESS(302+3,AU$2+1))))</f>
        <v>0</v>
      </c>
      <c r="AV307">
        <f>IFERROR(SMALL(AU5:AU343,ROW()-ROW($AV$5)+1),"")</f>
        <v>0</v>
      </c>
      <c r="AX307">
        <f>IFERROR(SUM(AV5:AV307),"")</f>
        <v>0</v>
      </c>
      <c r="AY307" cm="1">
        <f t="array" ref="AY307">_xlfn.SWITCH(Charts!$B$3,"average", AVERAGE(INDIRECT(ADDRESS(302+3,AY$2+1,,,"Instances") &amp; ":" &amp; ADDRESS(302+3,AY$2+1))),"median", MEDIAN(INDIRECT(ADDRESS(302+3,AY$2+1,,,"Instances") &amp; ":" &amp; ADDRESS(302+3,AY$2+1))),"min", MIN(INDIRECT(ADDRESS(302+3,AY$2+1,,,"Instances") &amp; ":" &amp; ADDRESS(302+3,AY$2+1))),"max", MAX(INDIRECT(ADDRESS(302+3,AY$2+1,,,"Instances") &amp; ":" &amp; ADDRESS(302+3,AY$2+1))),"diff", MAX(INDIRECT(ADDRESS(302+3,AY$2+1,,,"Instances") &amp; ":" &amp; ADDRESS(302+3,AY$2+1)))-MIN(INDIRECT(ADDRESS(302+3,AY$2+1,,,"Instances") &amp; ":" &amp; ADDRESS(302+3,AY$2+1))))</f>
        <v>0</v>
      </c>
      <c r="AZ307">
        <f>IFERROR(SMALL(AY5:AY343,ROW()-ROW($AZ$5)+1),"")</f>
        <v>0</v>
      </c>
      <c r="BB307">
        <f>IFERROR(SUM(AZ5:AZ307),"")</f>
        <v>0</v>
      </c>
      <c r="BC307" cm="1">
        <f t="array" ref="BC307">_xlfn.SWITCH(Charts!$B$3,"average", AVERAGE(INDIRECT(ADDRESS(302+3,BC$2+1,,,"Instances") &amp; ":" &amp; ADDRESS(302+3,BC$2+1))),"median", MEDIAN(INDIRECT(ADDRESS(302+3,BC$2+1,,,"Instances") &amp; ":" &amp; ADDRESS(302+3,BC$2+1))),"min", MIN(INDIRECT(ADDRESS(302+3,BC$2+1,,,"Instances") &amp; ":" &amp; ADDRESS(302+3,BC$2+1))),"max", MAX(INDIRECT(ADDRESS(302+3,BC$2+1,,,"Instances") &amp; ":" &amp; ADDRESS(302+3,BC$2+1))),"diff", MAX(INDIRECT(ADDRESS(302+3,BC$2+1,,,"Instances") &amp; ":" &amp; ADDRESS(302+3,BC$2+1)))-MIN(INDIRECT(ADDRESS(302+3,BC$2+1,,,"Instances") &amp; ":" &amp; ADDRESS(302+3,BC$2+1))))</f>
        <v>0</v>
      </c>
      <c r="BD307">
        <f>IFERROR(SMALL(BC5:BC343,ROW()-ROW($BD$5)+1),"")</f>
        <v>0</v>
      </c>
      <c r="BF307">
        <f>IFERROR(SUM(BD5:BD307),"")</f>
        <v>0</v>
      </c>
      <c r="BG307" cm="1">
        <f t="array" ref="BG307">_xlfn.SWITCH(Charts!$B$3,"average", AVERAGE(INDIRECT(ADDRESS(302+3,BG$2+1,,,"Instances") &amp; ":" &amp; ADDRESS(302+3,BG$2+1))),"median", MEDIAN(INDIRECT(ADDRESS(302+3,BG$2+1,,,"Instances") &amp; ":" &amp; ADDRESS(302+3,BG$2+1))),"min", MIN(INDIRECT(ADDRESS(302+3,BG$2+1,,,"Instances") &amp; ":" &amp; ADDRESS(302+3,BG$2+1))),"max", MAX(INDIRECT(ADDRESS(302+3,BG$2+1,,,"Instances") &amp; ":" &amp; ADDRESS(302+3,BG$2+1))),"diff", MAX(INDIRECT(ADDRESS(302+3,BG$2+1,,,"Instances") &amp; ":" &amp; ADDRESS(302+3,BG$2+1)))-MIN(INDIRECT(ADDRESS(302+3,BG$2+1,,,"Instances") &amp; ":" &amp; ADDRESS(302+3,BG$2+1))))</f>
        <v>0</v>
      </c>
      <c r="BH307">
        <f>IFERROR(SMALL(BG5:BG343,ROW()-ROW($BH$5)+1),"")</f>
        <v>0</v>
      </c>
      <c r="BJ307">
        <f>IFERROR(SUM(BH5:BH307),"")</f>
        <v>0</v>
      </c>
      <c r="BK307" cm="1">
        <f t="array" ref="BK307">_xlfn.SWITCH(Charts!$B$3,"average", AVERAGE(INDIRECT(ADDRESS(302+3,BK$2+1,,,"Instances") &amp; ":" &amp; ADDRESS(302+3,BK$2+1))),"median", MEDIAN(INDIRECT(ADDRESS(302+3,BK$2+1,,,"Instances") &amp; ":" &amp; ADDRESS(302+3,BK$2+1))),"min", MIN(INDIRECT(ADDRESS(302+3,BK$2+1,,,"Instances") &amp; ":" &amp; ADDRESS(302+3,BK$2+1))),"max", MAX(INDIRECT(ADDRESS(302+3,BK$2+1,,,"Instances") &amp; ":" &amp; ADDRESS(302+3,BK$2+1))),"diff", MAX(INDIRECT(ADDRESS(302+3,BK$2+1,,,"Instances") &amp; ":" &amp; ADDRESS(302+3,BK$2+1)))-MIN(INDIRECT(ADDRESS(302+3,BK$2+1,,,"Instances") &amp; ":" &amp; ADDRESS(302+3,BK$2+1))))</f>
        <v>0</v>
      </c>
      <c r="BL307">
        <f>IFERROR(SMALL(BK5:BK343,ROW()-ROW($BL$5)+1),"")</f>
        <v>0</v>
      </c>
      <c r="BN307">
        <f>IFERROR(SUM(BL5:BL307),"")</f>
        <v>0</v>
      </c>
      <c r="BO307" cm="1">
        <f t="array" ref="BO307">_xlfn.SWITCH(Charts!$B$3,"average", AVERAGE(INDIRECT(ADDRESS(302+3,BO$2+1,,,"Instances") &amp; ":" &amp; ADDRESS(302+3,BO$2+1))),"median", MEDIAN(INDIRECT(ADDRESS(302+3,BO$2+1,,,"Instances") &amp; ":" &amp; ADDRESS(302+3,BO$2+1))),"min", MIN(INDIRECT(ADDRESS(302+3,BO$2+1,,,"Instances") &amp; ":" &amp; ADDRESS(302+3,BO$2+1))),"max", MAX(INDIRECT(ADDRESS(302+3,BO$2+1,,,"Instances") &amp; ":" &amp; ADDRESS(302+3,BO$2+1))),"diff", MAX(INDIRECT(ADDRESS(302+3,BO$2+1,,,"Instances") &amp; ":" &amp; ADDRESS(302+3,BO$2+1)))-MIN(INDIRECT(ADDRESS(302+3,BO$2+1,,,"Instances") &amp; ":" &amp; ADDRESS(302+3,BO$2+1))))</f>
        <v>0</v>
      </c>
      <c r="BP307">
        <f>IFERROR(SMALL(BO5:BO343,ROW()-ROW($BP$5)+1),"")</f>
        <v>0</v>
      </c>
      <c r="BR307">
        <f>IFERROR(SUM(BP5:BP307),"")</f>
        <v>0</v>
      </c>
      <c r="BU307">
        <f>IF(Charts!$B$3="none",E2009,IF(AM2009="",NA(),AM2009))</f>
        <v>0</v>
      </c>
      <c r="BV307">
        <f>IF(Charts!$B$3="none",F2009,IF(AN2009="",NA(),AN2009))</f>
        <v>0</v>
      </c>
      <c r="BW307">
        <f>IF(Charts!$B$3="none",G2009,IF(AO2009="",NA(),AO2009))</f>
        <v>0</v>
      </c>
      <c r="BX307">
        <f>IF(Charts!$B$3="none",H2009,IF(AP2009="",NA(),AP2009))</f>
        <v>0</v>
      </c>
      <c r="BY307">
        <f>IF(Charts!$B$3="none",I2009,IF(AQ2009="",NA(),AQ2009))</f>
        <v>0</v>
      </c>
      <c r="BZ307">
        <f>IF(Charts!$B$3="none",J2009,IF(AR2009="",NA(),AR2009))</f>
        <v>0</v>
      </c>
      <c r="CA307">
        <f>IF(Charts!$B$3="none",K2009,IF(AS2009="",NA(),AS2009))</f>
        <v>0</v>
      </c>
      <c r="CB307">
        <f>IF(Charts!$B$3="none",L2009,IF(AT2009="",NA(),AT2009))</f>
        <v>0</v>
      </c>
      <c r="CC307">
        <f>IF(Charts!$B$3="none",M2009,IF(AU2009="",NA(),AU2009))</f>
        <v>0</v>
      </c>
      <c r="CD307">
        <f>IF(Charts!$B$3="none",N2009,IF(AV2009="",NA(),AV2009))</f>
        <v>0</v>
      </c>
      <c r="CE307">
        <f>IF(Charts!$B$3="none",O2009,IF(AW2009="",NA(),AW2009))</f>
        <v>0</v>
      </c>
      <c r="CF307">
        <f>IF(Charts!$B$3="none",P2009,IF(AX2009="",NA(),AX2009))</f>
        <v>0</v>
      </c>
      <c r="CG307">
        <f>IF(Charts!$B$3="none",Q2009,IF(AY2009="",NA(),AY2009))</f>
        <v>0</v>
      </c>
      <c r="CH307">
        <f>IF(Charts!$B$3="none",R2009,IF(AZ2009="",NA(),AZ2009))</f>
        <v>0</v>
      </c>
      <c r="CI307">
        <f>IF(Charts!$B$3="none",S2009,IF(BA2009="",NA(),BA2009))</f>
        <v>0</v>
      </c>
      <c r="CJ307">
        <f>IF(Charts!$B$3="none",T2009,IF(BB2009="",NA(),BB2009))</f>
        <v>0</v>
      </c>
      <c r="CK307">
        <f>IF(Charts!$B$3="none",U2009,IF(BC2009="",NA(),BC2009))</f>
        <v>0</v>
      </c>
      <c r="CL307">
        <f>IF(Charts!$B$3="none",V2009,IF(BD2009="",NA(),BD2009))</f>
        <v>0</v>
      </c>
      <c r="CM307">
        <f>IF(Charts!$B$3="none",W2009,IF(BE2009="",NA(),BE2009))</f>
        <v>0</v>
      </c>
      <c r="CN307">
        <f>IF(Charts!$B$3="none",X2009,IF(BF2009="",NA(),BF2009))</f>
        <v>0</v>
      </c>
      <c r="CO307">
        <f>IF(Charts!$B$3="none",Y2009,IF(BG2009="",NA(),BG2009))</f>
        <v>0</v>
      </c>
      <c r="CP307">
        <f>IF(Charts!$B$3="none",Z2009,IF(BH2009="",NA(),BH2009))</f>
        <v>0</v>
      </c>
      <c r="CQ307">
        <f>IF(Charts!$B$3="none",AA2009,IF(BI2009="",NA(),BI2009))</f>
        <v>0</v>
      </c>
      <c r="CR307">
        <f>IF(Charts!$B$3="none",AB2009,IF(BJ2009="",NA(),BJ2009))</f>
        <v>0</v>
      </c>
      <c r="CS307">
        <f>IF(Charts!$B$3="none",AC2009,IF(BK2009="",NA(),BK2009))</f>
        <v>0</v>
      </c>
      <c r="CT307">
        <f>IF(Charts!$B$3="none",AD2009,IF(BL2009="",NA(),BL2009))</f>
        <v>0</v>
      </c>
      <c r="CU307">
        <f>IF(Charts!$B$3="none",AE2009,IF(BM2009="",NA(),BM2009))</f>
        <v>0</v>
      </c>
      <c r="CV307">
        <f>IF(Charts!$B$3="none",AF2009,IF(BN2009="",NA(),BN2009))</f>
        <v>0</v>
      </c>
      <c r="CW307">
        <f>IF(Charts!$B$3="none",AG2009,IF(BO2009="",NA(),BO2009))</f>
        <v>0</v>
      </c>
      <c r="CX307">
        <f>IF(Charts!$B$3="none",AH2009,IF(BP2009="",NA(),BP2009))</f>
        <v>0</v>
      </c>
      <c r="CY307">
        <f>IF(Charts!$B$3="none",AI2009,IF(BQ2009="",NA(),BQ2009))</f>
        <v>0</v>
      </c>
      <c r="CZ307">
        <f>IF(Charts!$B$3="none",AJ2009,IF(BR2009="",NA(),BR2009))</f>
        <v>0</v>
      </c>
    </row>
    <row r="308" spans="4:104">
      <c r="D308">
        <v>304</v>
      </c>
      <c r="E308">
        <f>IF(INDIRECT(ADDRESS($D308+2,E$2+1,,,"Instances"))="","",INDIRECT(ADDRESS($D308+2,E$2+1,,,"Instances")))</f>
        <v>0</v>
      </c>
      <c r="F308">
        <f>IFERROR(SMALL(E5:E343,ROW()-ROW($F$5)+1),"")</f>
        <v>0</v>
      </c>
      <c r="H308">
        <f>IFERROR(SUM(F5:F308),"")</f>
        <v>0</v>
      </c>
      <c r="I308">
        <f>IF(INDIRECT(ADDRESS($D308+2,I$2+1,,,"Instances"))="","",INDIRECT(ADDRESS($D308+2,I$2+1,,,"Instances")))</f>
        <v>0</v>
      </c>
      <c r="J308">
        <f>IFERROR(SMALL(I5:I343,ROW()-ROW($J$5)+1),"")</f>
        <v>0</v>
      </c>
      <c r="L308">
        <f>IFERROR(SUM(J5:J308),"")</f>
        <v>0</v>
      </c>
      <c r="M308">
        <f>IF(INDIRECT(ADDRESS($D308+2,M$2+1,,,"Instances"))="","",INDIRECT(ADDRESS($D308+2,M$2+1,,,"Instances")))</f>
        <v>0</v>
      </c>
      <c r="N308">
        <f>IFERROR(SMALL(M5:M343,ROW()-ROW($N$5)+1),"")</f>
        <v>0</v>
      </c>
      <c r="P308">
        <f>IFERROR(SUM(N5:N308),"")</f>
        <v>0</v>
      </c>
      <c r="Q308">
        <f>IF(INDIRECT(ADDRESS($D308+2,Q$2+1,,,"Instances"))="","",INDIRECT(ADDRESS($D308+2,Q$2+1,,,"Instances")))</f>
        <v>0</v>
      </c>
      <c r="R308">
        <f>IFERROR(SMALL(Q5:Q343,ROW()-ROW($R$5)+1),"")</f>
        <v>0</v>
      </c>
      <c r="T308">
        <f>IFERROR(SUM(R5:R308),"")</f>
        <v>0</v>
      </c>
      <c r="U308">
        <f>IF(INDIRECT(ADDRESS($D308+2,U$2+1,,,"Instances"))="","",INDIRECT(ADDRESS($D308+2,U$2+1,,,"Instances")))</f>
        <v>0</v>
      </c>
      <c r="V308">
        <f>IFERROR(SMALL(U5:U343,ROW()-ROW($V$5)+1),"")</f>
        <v>0</v>
      </c>
      <c r="X308">
        <f>IFERROR(SUM(V5:V308),"")</f>
        <v>0</v>
      </c>
      <c r="Y308">
        <f>IF(INDIRECT(ADDRESS($D308+2,Y$2+1,,,"Instances"))="","",INDIRECT(ADDRESS($D308+2,Y$2+1,,,"Instances")))</f>
        <v>0</v>
      </c>
      <c r="Z308">
        <f>IFERROR(SMALL(Y5:Y343,ROW()-ROW($Z$5)+1),"")</f>
        <v>0</v>
      </c>
      <c r="AB308">
        <f>IFERROR(SUM(Z5:Z308),"")</f>
        <v>0</v>
      </c>
      <c r="AC308">
        <f>IF(INDIRECT(ADDRESS($D308+2,AC$2+1,,,"Instances"))="","",INDIRECT(ADDRESS($D308+2,AC$2+1,,,"Instances")))</f>
        <v>0</v>
      </c>
      <c r="AD308">
        <f>IFERROR(SMALL(AC5:AC343,ROW()-ROW($AD$5)+1),"")</f>
        <v>0</v>
      </c>
      <c r="AF308">
        <f>IFERROR(SUM(AD5:AD308),"")</f>
        <v>0</v>
      </c>
      <c r="AG308">
        <f>IF(INDIRECT(ADDRESS($D308+2,AG$2+1,,,"Instances"))="","",INDIRECT(ADDRESS($D308+2,AG$2+1,,,"Instances")))</f>
        <v>0</v>
      </c>
      <c r="AH308">
        <f>IFERROR(SMALL(AG5:AG343,ROW()-ROW($AH$5)+1),"")</f>
        <v>0</v>
      </c>
      <c r="AJ308">
        <f>IFERROR(SUM(AH5:AH308),"")</f>
        <v>0</v>
      </c>
      <c r="AL308">
        <v>304</v>
      </c>
      <c r="AM308" cm="1">
        <f t="array" ref="AM308">_xlfn.SWITCH(Charts!$B$3,"average", AVERAGE(INDIRECT(ADDRESS(303+3,AM$2+1,,,"Instances") &amp; ":" &amp; ADDRESS(303+3,AM$2+1))),"median", MEDIAN(INDIRECT(ADDRESS(303+3,AM$2+1,,,"Instances") &amp; ":" &amp; ADDRESS(303+3,AM$2+1))),"min", MIN(INDIRECT(ADDRESS(303+3,AM$2+1,,,"Instances") &amp; ":" &amp; ADDRESS(303+3,AM$2+1))),"max", MAX(INDIRECT(ADDRESS(303+3,AM$2+1,,,"Instances") &amp; ":" &amp; ADDRESS(303+3,AM$2+1))),"diff", MAX(INDIRECT(ADDRESS(303+3,AM$2+1,,,"Instances") &amp; ":" &amp; ADDRESS(303+3,AM$2+1)))-MIN(INDIRECT(ADDRESS(303+3,AM$2+1,,,"Instances") &amp; ":" &amp; ADDRESS(303+3,AM$2+1))))</f>
        <v>0</v>
      </c>
      <c r="AN308">
        <f>IFERROR(SMALL(AM5:AM343,ROW()-ROW($AN$5)+1),"")</f>
        <v>0</v>
      </c>
      <c r="AP308">
        <f>IFERROR(SUM(AN5:AN308),"")</f>
        <v>0</v>
      </c>
      <c r="AQ308" cm="1">
        <f t="array" ref="AQ308">_xlfn.SWITCH(Charts!$B$3,"average", AVERAGE(INDIRECT(ADDRESS(303+3,AQ$2+1,,,"Instances") &amp; ":" &amp; ADDRESS(303+3,AQ$2+1))),"median", MEDIAN(INDIRECT(ADDRESS(303+3,AQ$2+1,,,"Instances") &amp; ":" &amp; ADDRESS(303+3,AQ$2+1))),"min", MIN(INDIRECT(ADDRESS(303+3,AQ$2+1,,,"Instances") &amp; ":" &amp; ADDRESS(303+3,AQ$2+1))),"max", MAX(INDIRECT(ADDRESS(303+3,AQ$2+1,,,"Instances") &amp; ":" &amp; ADDRESS(303+3,AQ$2+1))),"diff", MAX(INDIRECT(ADDRESS(303+3,AQ$2+1,,,"Instances") &amp; ":" &amp; ADDRESS(303+3,AQ$2+1)))-MIN(INDIRECT(ADDRESS(303+3,AQ$2+1,,,"Instances") &amp; ":" &amp; ADDRESS(303+3,AQ$2+1))))</f>
        <v>0</v>
      </c>
      <c r="AR308">
        <f>IFERROR(SMALL(AQ5:AQ343,ROW()-ROW($AR$5)+1),"")</f>
        <v>0</v>
      </c>
      <c r="AT308">
        <f>IFERROR(SUM(AR5:AR308),"")</f>
        <v>0</v>
      </c>
      <c r="AU308" cm="1">
        <f t="array" ref="AU308">_xlfn.SWITCH(Charts!$B$3,"average", AVERAGE(INDIRECT(ADDRESS(303+3,AU$2+1,,,"Instances") &amp; ":" &amp; ADDRESS(303+3,AU$2+1))),"median", MEDIAN(INDIRECT(ADDRESS(303+3,AU$2+1,,,"Instances") &amp; ":" &amp; ADDRESS(303+3,AU$2+1))),"min", MIN(INDIRECT(ADDRESS(303+3,AU$2+1,,,"Instances") &amp; ":" &amp; ADDRESS(303+3,AU$2+1))),"max", MAX(INDIRECT(ADDRESS(303+3,AU$2+1,,,"Instances") &amp; ":" &amp; ADDRESS(303+3,AU$2+1))),"diff", MAX(INDIRECT(ADDRESS(303+3,AU$2+1,,,"Instances") &amp; ":" &amp; ADDRESS(303+3,AU$2+1)))-MIN(INDIRECT(ADDRESS(303+3,AU$2+1,,,"Instances") &amp; ":" &amp; ADDRESS(303+3,AU$2+1))))</f>
        <v>0</v>
      </c>
      <c r="AV308">
        <f>IFERROR(SMALL(AU5:AU343,ROW()-ROW($AV$5)+1),"")</f>
        <v>0</v>
      </c>
      <c r="AX308">
        <f>IFERROR(SUM(AV5:AV308),"")</f>
        <v>0</v>
      </c>
      <c r="AY308" cm="1">
        <f t="array" ref="AY308">_xlfn.SWITCH(Charts!$B$3,"average", AVERAGE(INDIRECT(ADDRESS(303+3,AY$2+1,,,"Instances") &amp; ":" &amp; ADDRESS(303+3,AY$2+1))),"median", MEDIAN(INDIRECT(ADDRESS(303+3,AY$2+1,,,"Instances") &amp; ":" &amp; ADDRESS(303+3,AY$2+1))),"min", MIN(INDIRECT(ADDRESS(303+3,AY$2+1,,,"Instances") &amp; ":" &amp; ADDRESS(303+3,AY$2+1))),"max", MAX(INDIRECT(ADDRESS(303+3,AY$2+1,,,"Instances") &amp; ":" &amp; ADDRESS(303+3,AY$2+1))),"diff", MAX(INDIRECT(ADDRESS(303+3,AY$2+1,,,"Instances") &amp; ":" &amp; ADDRESS(303+3,AY$2+1)))-MIN(INDIRECT(ADDRESS(303+3,AY$2+1,,,"Instances") &amp; ":" &amp; ADDRESS(303+3,AY$2+1))))</f>
        <v>0</v>
      </c>
      <c r="AZ308">
        <f>IFERROR(SMALL(AY5:AY343,ROW()-ROW($AZ$5)+1),"")</f>
        <v>0</v>
      </c>
      <c r="BB308">
        <f>IFERROR(SUM(AZ5:AZ308),"")</f>
        <v>0</v>
      </c>
      <c r="BC308" cm="1">
        <f t="array" ref="BC308">_xlfn.SWITCH(Charts!$B$3,"average", AVERAGE(INDIRECT(ADDRESS(303+3,BC$2+1,,,"Instances") &amp; ":" &amp; ADDRESS(303+3,BC$2+1))),"median", MEDIAN(INDIRECT(ADDRESS(303+3,BC$2+1,,,"Instances") &amp; ":" &amp; ADDRESS(303+3,BC$2+1))),"min", MIN(INDIRECT(ADDRESS(303+3,BC$2+1,,,"Instances") &amp; ":" &amp; ADDRESS(303+3,BC$2+1))),"max", MAX(INDIRECT(ADDRESS(303+3,BC$2+1,,,"Instances") &amp; ":" &amp; ADDRESS(303+3,BC$2+1))),"diff", MAX(INDIRECT(ADDRESS(303+3,BC$2+1,,,"Instances") &amp; ":" &amp; ADDRESS(303+3,BC$2+1)))-MIN(INDIRECT(ADDRESS(303+3,BC$2+1,,,"Instances") &amp; ":" &amp; ADDRESS(303+3,BC$2+1))))</f>
        <v>0</v>
      </c>
      <c r="BD308">
        <f>IFERROR(SMALL(BC5:BC343,ROW()-ROW($BD$5)+1),"")</f>
        <v>0</v>
      </c>
      <c r="BF308">
        <f>IFERROR(SUM(BD5:BD308),"")</f>
        <v>0</v>
      </c>
      <c r="BG308" cm="1">
        <f t="array" ref="BG308">_xlfn.SWITCH(Charts!$B$3,"average", AVERAGE(INDIRECT(ADDRESS(303+3,BG$2+1,,,"Instances") &amp; ":" &amp; ADDRESS(303+3,BG$2+1))),"median", MEDIAN(INDIRECT(ADDRESS(303+3,BG$2+1,,,"Instances") &amp; ":" &amp; ADDRESS(303+3,BG$2+1))),"min", MIN(INDIRECT(ADDRESS(303+3,BG$2+1,,,"Instances") &amp; ":" &amp; ADDRESS(303+3,BG$2+1))),"max", MAX(INDIRECT(ADDRESS(303+3,BG$2+1,,,"Instances") &amp; ":" &amp; ADDRESS(303+3,BG$2+1))),"diff", MAX(INDIRECT(ADDRESS(303+3,BG$2+1,,,"Instances") &amp; ":" &amp; ADDRESS(303+3,BG$2+1)))-MIN(INDIRECT(ADDRESS(303+3,BG$2+1,,,"Instances") &amp; ":" &amp; ADDRESS(303+3,BG$2+1))))</f>
        <v>0</v>
      </c>
      <c r="BH308">
        <f>IFERROR(SMALL(BG5:BG343,ROW()-ROW($BH$5)+1),"")</f>
        <v>0</v>
      </c>
      <c r="BJ308">
        <f>IFERROR(SUM(BH5:BH308),"")</f>
        <v>0</v>
      </c>
      <c r="BK308" cm="1">
        <f t="array" ref="BK308">_xlfn.SWITCH(Charts!$B$3,"average", AVERAGE(INDIRECT(ADDRESS(303+3,BK$2+1,,,"Instances") &amp; ":" &amp; ADDRESS(303+3,BK$2+1))),"median", MEDIAN(INDIRECT(ADDRESS(303+3,BK$2+1,,,"Instances") &amp; ":" &amp; ADDRESS(303+3,BK$2+1))),"min", MIN(INDIRECT(ADDRESS(303+3,BK$2+1,,,"Instances") &amp; ":" &amp; ADDRESS(303+3,BK$2+1))),"max", MAX(INDIRECT(ADDRESS(303+3,BK$2+1,,,"Instances") &amp; ":" &amp; ADDRESS(303+3,BK$2+1))),"diff", MAX(INDIRECT(ADDRESS(303+3,BK$2+1,,,"Instances") &amp; ":" &amp; ADDRESS(303+3,BK$2+1)))-MIN(INDIRECT(ADDRESS(303+3,BK$2+1,,,"Instances") &amp; ":" &amp; ADDRESS(303+3,BK$2+1))))</f>
        <v>0</v>
      </c>
      <c r="BL308">
        <f>IFERROR(SMALL(BK5:BK343,ROW()-ROW($BL$5)+1),"")</f>
        <v>0</v>
      </c>
      <c r="BN308">
        <f>IFERROR(SUM(BL5:BL308),"")</f>
        <v>0</v>
      </c>
      <c r="BO308" cm="1">
        <f t="array" ref="BO308">_xlfn.SWITCH(Charts!$B$3,"average", AVERAGE(INDIRECT(ADDRESS(303+3,BO$2+1,,,"Instances") &amp; ":" &amp; ADDRESS(303+3,BO$2+1))),"median", MEDIAN(INDIRECT(ADDRESS(303+3,BO$2+1,,,"Instances") &amp; ":" &amp; ADDRESS(303+3,BO$2+1))),"min", MIN(INDIRECT(ADDRESS(303+3,BO$2+1,,,"Instances") &amp; ":" &amp; ADDRESS(303+3,BO$2+1))),"max", MAX(INDIRECT(ADDRESS(303+3,BO$2+1,,,"Instances") &amp; ":" &amp; ADDRESS(303+3,BO$2+1))),"diff", MAX(INDIRECT(ADDRESS(303+3,BO$2+1,,,"Instances") &amp; ":" &amp; ADDRESS(303+3,BO$2+1)))-MIN(INDIRECT(ADDRESS(303+3,BO$2+1,,,"Instances") &amp; ":" &amp; ADDRESS(303+3,BO$2+1))))</f>
        <v>0</v>
      </c>
      <c r="BP308">
        <f>IFERROR(SMALL(BO5:BO343,ROW()-ROW($BP$5)+1),"")</f>
        <v>0</v>
      </c>
      <c r="BR308">
        <f>IFERROR(SUM(BP5:BP308),"")</f>
        <v>0</v>
      </c>
      <c r="BU308">
        <f>IF(Charts!$B$3="none",E2010,IF(AM2010="",NA(),AM2010))</f>
        <v>0</v>
      </c>
      <c r="BV308">
        <f>IF(Charts!$B$3="none",F2010,IF(AN2010="",NA(),AN2010))</f>
        <v>0</v>
      </c>
      <c r="BW308">
        <f>IF(Charts!$B$3="none",G2010,IF(AO2010="",NA(),AO2010))</f>
        <v>0</v>
      </c>
      <c r="BX308">
        <f>IF(Charts!$B$3="none",H2010,IF(AP2010="",NA(),AP2010))</f>
        <v>0</v>
      </c>
      <c r="BY308">
        <f>IF(Charts!$B$3="none",I2010,IF(AQ2010="",NA(),AQ2010))</f>
        <v>0</v>
      </c>
      <c r="BZ308">
        <f>IF(Charts!$B$3="none",J2010,IF(AR2010="",NA(),AR2010))</f>
        <v>0</v>
      </c>
      <c r="CA308">
        <f>IF(Charts!$B$3="none",K2010,IF(AS2010="",NA(),AS2010))</f>
        <v>0</v>
      </c>
      <c r="CB308">
        <f>IF(Charts!$B$3="none",L2010,IF(AT2010="",NA(),AT2010))</f>
        <v>0</v>
      </c>
      <c r="CC308">
        <f>IF(Charts!$B$3="none",M2010,IF(AU2010="",NA(),AU2010))</f>
        <v>0</v>
      </c>
      <c r="CD308">
        <f>IF(Charts!$B$3="none",N2010,IF(AV2010="",NA(),AV2010))</f>
        <v>0</v>
      </c>
      <c r="CE308">
        <f>IF(Charts!$B$3="none",O2010,IF(AW2010="",NA(),AW2010))</f>
        <v>0</v>
      </c>
      <c r="CF308">
        <f>IF(Charts!$B$3="none",P2010,IF(AX2010="",NA(),AX2010))</f>
        <v>0</v>
      </c>
      <c r="CG308">
        <f>IF(Charts!$B$3="none",Q2010,IF(AY2010="",NA(),AY2010))</f>
        <v>0</v>
      </c>
      <c r="CH308">
        <f>IF(Charts!$B$3="none",R2010,IF(AZ2010="",NA(),AZ2010))</f>
        <v>0</v>
      </c>
      <c r="CI308">
        <f>IF(Charts!$B$3="none",S2010,IF(BA2010="",NA(),BA2010))</f>
        <v>0</v>
      </c>
      <c r="CJ308">
        <f>IF(Charts!$B$3="none",T2010,IF(BB2010="",NA(),BB2010))</f>
        <v>0</v>
      </c>
      <c r="CK308">
        <f>IF(Charts!$B$3="none",U2010,IF(BC2010="",NA(),BC2010))</f>
        <v>0</v>
      </c>
      <c r="CL308">
        <f>IF(Charts!$B$3="none",V2010,IF(BD2010="",NA(),BD2010))</f>
        <v>0</v>
      </c>
      <c r="CM308">
        <f>IF(Charts!$B$3="none",W2010,IF(BE2010="",NA(),BE2010))</f>
        <v>0</v>
      </c>
      <c r="CN308">
        <f>IF(Charts!$B$3="none",X2010,IF(BF2010="",NA(),BF2010))</f>
        <v>0</v>
      </c>
      <c r="CO308">
        <f>IF(Charts!$B$3="none",Y2010,IF(BG2010="",NA(),BG2010))</f>
        <v>0</v>
      </c>
      <c r="CP308">
        <f>IF(Charts!$B$3="none",Z2010,IF(BH2010="",NA(),BH2010))</f>
        <v>0</v>
      </c>
      <c r="CQ308">
        <f>IF(Charts!$B$3="none",AA2010,IF(BI2010="",NA(),BI2010))</f>
        <v>0</v>
      </c>
      <c r="CR308">
        <f>IF(Charts!$B$3="none",AB2010,IF(BJ2010="",NA(),BJ2010))</f>
        <v>0</v>
      </c>
      <c r="CS308">
        <f>IF(Charts!$B$3="none",AC2010,IF(BK2010="",NA(),BK2010))</f>
        <v>0</v>
      </c>
      <c r="CT308">
        <f>IF(Charts!$B$3="none",AD2010,IF(BL2010="",NA(),BL2010))</f>
        <v>0</v>
      </c>
      <c r="CU308">
        <f>IF(Charts!$B$3="none",AE2010,IF(BM2010="",NA(),BM2010))</f>
        <v>0</v>
      </c>
      <c r="CV308">
        <f>IF(Charts!$B$3="none",AF2010,IF(BN2010="",NA(),BN2010))</f>
        <v>0</v>
      </c>
      <c r="CW308">
        <f>IF(Charts!$B$3="none",AG2010,IF(BO2010="",NA(),BO2010))</f>
        <v>0</v>
      </c>
      <c r="CX308">
        <f>IF(Charts!$B$3="none",AH2010,IF(BP2010="",NA(),BP2010))</f>
        <v>0</v>
      </c>
      <c r="CY308">
        <f>IF(Charts!$B$3="none",AI2010,IF(BQ2010="",NA(),BQ2010))</f>
        <v>0</v>
      </c>
      <c r="CZ308">
        <f>IF(Charts!$B$3="none",AJ2010,IF(BR2010="",NA(),BR2010))</f>
        <v>0</v>
      </c>
    </row>
    <row r="309" spans="4:104">
      <c r="D309">
        <v>305</v>
      </c>
      <c r="E309">
        <f>IF(INDIRECT(ADDRESS($D309+2,E$2+1,,,"Instances"))="","",INDIRECT(ADDRESS($D309+2,E$2+1,,,"Instances")))</f>
        <v>0</v>
      </c>
      <c r="F309">
        <f>IFERROR(SMALL(E5:E343,ROW()-ROW($F$5)+1),"")</f>
        <v>0</v>
      </c>
      <c r="H309">
        <f>IFERROR(SUM(F5:F309),"")</f>
        <v>0</v>
      </c>
      <c r="I309">
        <f>IF(INDIRECT(ADDRESS($D309+2,I$2+1,,,"Instances"))="","",INDIRECT(ADDRESS($D309+2,I$2+1,,,"Instances")))</f>
        <v>0</v>
      </c>
      <c r="J309">
        <f>IFERROR(SMALL(I5:I343,ROW()-ROW($J$5)+1),"")</f>
        <v>0</v>
      </c>
      <c r="L309">
        <f>IFERROR(SUM(J5:J309),"")</f>
        <v>0</v>
      </c>
      <c r="M309">
        <f>IF(INDIRECT(ADDRESS($D309+2,M$2+1,,,"Instances"))="","",INDIRECT(ADDRESS($D309+2,M$2+1,,,"Instances")))</f>
        <v>0</v>
      </c>
      <c r="N309">
        <f>IFERROR(SMALL(M5:M343,ROW()-ROW($N$5)+1),"")</f>
        <v>0</v>
      </c>
      <c r="P309">
        <f>IFERROR(SUM(N5:N309),"")</f>
        <v>0</v>
      </c>
      <c r="Q309">
        <f>IF(INDIRECT(ADDRESS($D309+2,Q$2+1,,,"Instances"))="","",INDIRECT(ADDRESS($D309+2,Q$2+1,,,"Instances")))</f>
        <v>0</v>
      </c>
      <c r="R309">
        <f>IFERROR(SMALL(Q5:Q343,ROW()-ROW($R$5)+1),"")</f>
        <v>0</v>
      </c>
      <c r="T309">
        <f>IFERROR(SUM(R5:R309),"")</f>
        <v>0</v>
      </c>
      <c r="U309">
        <f>IF(INDIRECT(ADDRESS($D309+2,U$2+1,,,"Instances"))="","",INDIRECT(ADDRESS($D309+2,U$2+1,,,"Instances")))</f>
        <v>0</v>
      </c>
      <c r="V309">
        <f>IFERROR(SMALL(U5:U343,ROW()-ROW($V$5)+1),"")</f>
        <v>0</v>
      </c>
      <c r="X309">
        <f>IFERROR(SUM(V5:V309),"")</f>
        <v>0</v>
      </c>
      <c r="Y309">
        <f>IF(INDIRECT(ADDRESS($D309+2,Y$2+1,,,"Instances"))="","",INDIRECT(ADDRESS($D309+2,Y$2+1,,,"Instances")))</f>
        <v>0</v>
      </c>
      <c r="Z309">
        <f>IFERROR(SMALL(Y5:Y343,ROW()-ROW($Z$5)+1),"")</f>
        <v>0</v>
      </c>
      <c r="AB309">
        <f>IFERROR(SUM(Z5:Z309),"")</f>
        <v>0</v>
      </c>
      <c r="AC309">
        <f>IF(INDIRECT(ADDRESS($D309+2,AC$2+1,,,"Instances"))="","",INDIRECT(ADDRESS($D309+2,AC$2+1,,,"Instances")))</f>
        <v>0</v>
      </c>
      <c r="AD309">
        <f>IFERROR(SMALL(AC5:AC343,ROW()-ROW($AD$5)+1),"")</f>
        <v>0</v>
      </c>
      <c r="AF309">
        <f>IFERROR(SUM(AD5:AD309),"")</f>
        <v>0</v>
      </c>
      <c r="AG309">
        <f>IF(INDIRECT(ADDRESS($D309+2,AG$2+1,,,"Instances"))="","",INDIRECT(ADDRESS($D309+2,AG$2+1,,,"Instances")))</f>
        <v>0</v>
      </c>
      <c r="AH309">
        <f>IFERROR(SMALL(AG5:AG343,ROW()-ROW($AH$5)+1),"")</f>
        <v>0</v>
      </c>
      <c r="AJ309">
        <f>IFERROR(SUM(AH5:AH309),"")</f>
        <v>0</v>
      </c>
      <c r="AL309">
        <v>305</v>
      </c>
      <c r="AM309" cm="1">
        <f t="array" ref="AM309">_xlfn.SWITCH(Charts!$B$3,"average", AVERAGE(INDIRECT(ADDRESS(304+3,AM$2+1,,,"Instances") &amp; ":" &amp; ADDRESS(304+3,AM$2+1))),"median", MEDIAN(INDIRECT(ADDRESS(304+3,AM$2+1,,,"Instances") &amp; ":" &amp; ADDRESS(304+3,AM$2+1))),"min", MIN(INDIRECT(ADDRESS(304+3,AM$2+1,,,"Instances") &amp; ":" &amp; ADDRESS(304+3,AM$2+1))),"max", MAX(INDIRECT(ADDRESS(304+3,AM$2+1,,,"Instances") &amp; ":" &amp; ADDRESS(304+3,AM$2+1))),"diff", MAX(INDIRECT(ADDRESS(304+3,AM$2+1,,,"Instances") &amp; ":" &amp; ADDRESS(304+3,AM$2+1)))-MIN(INDIRECT(ADDRESS(304+3,AM$2+1,,,"Instances") &amp; ":" &amp; ADDRESS(304+3,AM$2+1))))</f>
        <v>0</v>
      </c>
      <c r="AN309">
        <f>IFERROR(SMALL(AM5:AM343,ROW()-ROW($AN$5)+1),"")</f>
        <v>0</v>
      </c>
      <c r="AP309">
        <f>IFERROR(SUM(AN5:AN309),"")</f>
        <v>0</v>
      </c>
      <c r="AQ309" cm="1">
        <f t="array" ref="AQ309">_xlfn.SWITCH(Charts!$B$3,"average", AVERAGE(INDIRECT(ADDRESS(304+3,AQ$2+1,,,"Instances") &amp; ":" &amp; ADDRESS(304+3,AQ$2+1))),"median", MEDIAN(INDIRECT(ADDRESS(304+3,AQ$2+1,,,"Instances") &amp; ":" &amp; ADDRESS(304+3,AQ$2+1))),"min", MIN(INDIRECT(ADDRESS(304+3,AQ$2+1,,,"Instances") &amp; ":" &amp; ADDRESS(304+3,AQ$2+1))),"max", MAX(INDIRECT(ADDRESS(304+3,AQ$2+1,,,"Instances") &amp; ":" &amp; ADDRESS(304+3,AQ$2+1))),"diff", MAX(INDIRECT(ADDRESS(304+3,AQ$2+1,,,"Instances") &amp; ":" &amp; ADDRESS(304+3,AQ$2+1)))-MIN(INDIRECT(ADDRESS(304+3,AQ$2+1,,,"Instances") &amp; ":" &amp; ADDRESS(304+3,AQ$2+1))))</f>
        <v>0</v>
      </c>
      <c r="AR309">
        <f>IFERROR(SMALL(AQ5:AQ343,ROW()-ROW($AR$5)+1),"")</f>
        <v>0</v>
      </c>
      <c r="AT309">
        <f>IFERROR(SUM(AR5:AR309),"")</f>
        <v>0</v>
      </c>
      <c r="AU309" cm="1">
        <f t="array" ref="AU309">_xlfn.SWITCH(Charts!$B$3,"average", AVERAGE(INDIRECT(ADDRESS(304+3,AU$2+1,,,"Instances") &amp; ":" &amp; ADDRESS(304+3,AU$2+1))),"median", MEDIAN(INDIRECT(ADDRESS(304+3,AU$2+1,,,"Instances") &amp; ":" &amp; ADDRESS(304+3,AU$2+1))),"min", MIN(INDIRECT(ADDRESS(304+3,AU$2+1,,,"Instances") &amp; ":" &amp; ADDRESS(304+3,AU$2+1))),"max", MAX(INDIRECT(ADDRESS(304+3,AU$2+1,,,"Instances") &amp; ":" &amp; ADDRESS(304+3,AU$2+1))),"diff", MAX(INDIRECT(ADDRESS(304+3,AU$2+1,,,"Instances") &amp; ":" &amp; ADDRESS(304+3,AU$2+1)))-MIN(INDIRECT(ADDRESS(304+3,AU$2+1,,,"Instances") &amp; ":" &amp; ADDRESS(304+3,AU$2+1))))</f>
        <v>0</v>
      </c>
      <c r="AV309">
        <f>IFERROR(SMALL(AU5:AU343,ROW()-ROW($AV$5)+1),"")</f>
        <v>0</v>
      </c>
      <c r="AX309">
        <f>IFERROR(SUM(AV5:AV309),"")</f>
        <v>0</v>
      </c>
      <c r="AY309" cm="1">
        <f t="array" ref="AY309">_xlfn.SWITCH(Charts!$B$3,"average", AVERAGE(INDIRECT(ADDRESS(304+3,AY$2+1,,,"Instances") &amp; ":" &amp; ADDRESS(304+3,AY$2+1))),"median", MEDIAN(INDIRECT(ADDRESS(304+3,AY$2+1,,,"Instances") &amp; ":" &amp; ADDRESS(304+3,AY$2+1))),"min", MIN(INDIRECT(ADDRESS(304+3,AY$2+1,,,"Instances") &amp; ":" &amp; ADDRESS(304+3,AY$2+1))),"max", MAX(INDIRECT(ADDRESS(304+3,AY$2+1,,,"Instances") &amp; ":" &amp; ADDRESS(304+3,AY$2+1))),"diff", MAX(INDIRECT(ADDRESS(304+3,AY$2+1,,,"Instances") &amp; ":" &amp; ADDRESS(304+3,AY$2+1)))-MIN(INDIRECT(ADDRESS(304+3,AY$2+1,,,"Instances") &amp; ":" &amp; ADDRESS(304+3,AY$2+1))))</f>
        <v>0</v>
      </c>
      <c r="AZ309">
        <f>IFERROR(SMALL(AY5:AY343,ROW()-ROW($AZ$5)+1),"")</f>
        <v>0</v>
      </c>
      <c r="BB309">
        <f>IFERROR(SUM(AZ5:AZ309),"")</f>
        <v>0</v>
      </c>
      <c r="BC309" cm="1">
        <f t="array" ref="BC309">_xlfn.SWITCH(Charts!$B$3,"average", AVERAGE(INDIRECT(ADDRESS(304+3,BC$2+1,,,"Instances") &amp; ":" &amp; ADDRESS(304+3,BC$2+1))),"median", MEDIAN(INDIRECT(ADDRESS(304+3,BC$2+1,,,"Instances") &amp; ":" &amp; ADDRESS(304+3,BC$2+1))),"min", MIN(INDIRECT(ADDRESS(304+3,BC$2+1,,,"Instances") &amp; ":" &amp; ADDRESS(304+3,BC$2+1))),"max", MAX(INDIRECT(ADDRESS(304+3,BC$2+1,,,"Instances") &amp; ":" &amp; ADDRESS(304+3,BC$2+1))),"diff", MAX(INDIRECT(ADDRESS(304+3,BC$2+1,,,"Instances") &amp; ":" &amp; ADDRESS(304+3,BC$2+1)))-MIN(INDIRECT(ADDRESS(304+3,BC$2+1,,,"Instances") &amp; ":" &amp; ADDRESS(304+3,BC$2+1))))</f>
        <v>0</v>
      </c>
      <c r="BD309">
        <f>IFERROR(SMALL(BC5:BC343,ROW()-ROW($BD$5)+1),"")</f>
        <v>0</v>
      </c>
      <c r="BF309">
        <f>IFERROR(SUM(BD5:BD309),"")</f>
        <v>0</v>
      </c>
      <c r="BG309" cm="1">
        <f t="array" ref="BG309">_xlfn.SWITCH(Charts!$B$3,"average", AVERAGE(INDIRECT(ADDRESS(304+3,BG$2+1,,,"Instances") &amp; ":" &amp; ADDRESS(304+3,BG$2+1))),"median", MEDIAN(INDIRECT(ADDRESS(304+3,BG$2+1,,,"Instances") &amp; ":" &amp; ADDRESS(304+3,BG$2+1))),"min", MIN(INDIRECT(ADDRESS(304+3,BG$2+1,,,"Instances") &amp; ":" &amp; ADDRESS(304+3,BG$2+1))),"max", MAX(INDIRECT(ADDRESS(304+3,BG$2+1,,,"Instances") &amp; ":" &amp; ADDRESS(304+3,BG$2+1))),"diff", MAX(INDIRECT(ADDRESS(304+3,BG$2+1,,,"Instances") &amp; ":" &amp; ADDRESS(304+3,BG$2+1)))-MIN(INDIRECT(ADDRESS(304+3,BG$2+1,,,"Instances") &amp; ":" &amp; ADDRESS(304+3,BG$2+1))))</f>
        <v>0</v>
      </c>
      <c r="BH309">
        <f>IFERROR(SMALL(BG5:BG343,ROW()-ROW($BH$5)+1),"")</f>
        <v>0</v>
      </c>
      <c r="BJ309">
        <f>IFERROR(SUM(BH5:BH309),"")</f>
        <v>0</v>
      </c>
      <c r="BK309" cm="1">
        <f t="array" ref="BK309">_xlfn.SWITCH(Charts!$B$3,"average", AVERAGE(INDIRECT(ADDRESS(304+3,BK$2+1,,,"Instances") &amp; ":" &amp; ADDRESS(304+3,BK$2+1))),"median", MEDIAN(INDIRECT(ADDRESS(304+3,BK$2+1,,,"Instances") &amp; ":" &amp; ADDRESS(304+3,BK$2+1))),"min", MIN(INDIRECT(ADDRESS(304+3,BK$2+1,,,"Instances") &amp; ":" &amp; ADDRESS(304+3,BK$2+1))),"max", MAX(INDIRECT(ADDRESS(304+3,BK$2+1,,,"Instances") &amp; ":" &amp; ADDRESS(304+3,BK$2+1))),"diff", MAX(INDIRECT(ADDRESS(304+3,BK$2+1,,,"Instances") &amp; ":" &amp; ADDRESS(304+3,BK$2+1)))-MIN(INDIRECT(ADDRESS(304+3,BK$2+1,,,"Instances") &amp; ":" &amp; ADDRESS(304+3,BK$2+1))))</f>
        <v>0</v>
      </c>
      <c r="BL309">
        <f>IFERROR(SMALL(BK5:BK343,ROW()-ROW($BL$5)+1),"")</f>
        <v>0</v>
      </c>
      <c r="BN309">
        <f>IFERROR(SUM(BL5:BL309),"")</f>
        <v>0</v>
      </c>
      <c r="BO309" cm="1">
        <f t="array" ref="BO309">_xlfn.SWITCH(Charts!$B$3,"average", AVERAGE(INDIRECT(ADDRESS(304+3,BO$2+1,,,"Instances") &amp; ":" &amp; ADDRESS(304+3,BO$2+1))),"median", MEDIAN(INDIRECT(ADDRESS(304+3,BO$2+1,,,"Instances") &amp; ":" &amp; ADDRESS(304+3,BO$2+1))),"min", MIN(INDIRECT(ADDRESS(304+3,BO$2+1,,,"Instances") &amp; ":" &amp; ADDRESS(304+3,BO$2+1))),"max", MAX(INDIRECT(ADDRESS(304+3,BO$2+1,,,"Instances") &amp; ":" &amp; ADDRESS(304+3,BO$2+1))),"diff", MAX(INDIRECT(ADDRESS(304+3,BO$2+1,,,"Instances") &amp; ":" &amp; ADDRESS(304+3,BO$2+1)))-MIN(INDIRECT(ADDRESS(304+3,BO$2+1,,,"Instances") &amp; ":" &amp; ADDRESS(304+3,BO$2+1))))</f>
        <v>0</v>
      </c>
      <c r="BP309">
        <f>IFERROR(SMALL(BO5:BO343,ROW()-ROW($BP$5)+1),"")</f>
        <v>0</v>
      </c>
      <c r="BR309">
        <f>IFERROR(SUM(BP5:BP309),"")</f>
        <v>0</v>
      </c>
      <c r="BU309">
        <f>IF(Charts!$B$3="none",E2011,IF(AM2011="",NA(),AM2011))</f>
        <v>0</v>
      </c>
      <c r="BV309">
        <f>IF(Charts!$B$3="none",F2011,IF(AN2011="",NA(),AN2011))</f>
        <v>0</v>
      </c>
      <c r="BW309">
        <f>IF(Charts!$B$3="none",G2011,IF(AO2011="",NA(),AO2011))</f>
        <v>0</v>
      </c>
      <c r="BX309">
        <f>IF(Charts!$B$3="none",H2011,IF(AP2011="",NA(),AP2011))</f>
        <v>0</v>
      </c>
      <c r="BY309">
        <f>IF(Charts!$B$3="none",I2011,IF(AQ2011="",NA(),AQ2011))</f>
        <v>0</v>
      </c>
      <c r="BZ309">
        <f>IF(Charts!$B$3="none",J2011,IF(AR2011="",NA(),AR2011))</f>
        <v>0</v>
      </c>
      <c r="CA309">
        <f>IF(Charts!$B$3="none",K2011,IF(AS2011="",NA(),AS2011))</f>
        <v>0</v>
      </c>
      <c r="CB309">
        <f>IF(Charts!$B$3="none",L2011,IF(AT2011="",NA(),AT2011))</f>
        <v>0</v>
      </c>
      <c r="CC309">
        <f>IF(Charts!$B$3="none",M2011,IF(AU2011="",NA(),AU2011))</f>
        <v>0</v>
      </c>
      <c r="CD309">
        <f>IF(Charts!$B$3="none",N2011,IF(AV2011="",NA(),AV2011))</f>
        <v>0</v>
      </c>
      <c r="CE309">
        <f>IF(Charts!$B$3="none",O2011,IF(AW2011="",NA(),AW2011))</f>
        <v>0</v>
      </c>
      <c r="CF309">
        <f>IF(Charts!$B$3="none",P2011,IF(AX2011="",NA(),AX2011))</f>
        <v>0</v>
      </c>
      <c r="CG309">
        <f>IF(Charts!$B$3="none",Q2011,IF(AY2011="",NA(),AY2011))</f>
        <v>0</v>
      </c>
      <c r="CH309">
        <f>IF(Charts!$B$3="none",R2011,IF(AZ2011="",NA(),AZ2011))</f>
        <v>0</v>
      </c>
      <c r="CI309">
        <f>IF(Charts!$B$3="none",S2011,IF(BA2011="",NA(),BA2011))</f>
        <v>0</v>
      </c>
      <c r="CJ309">
        <f>IF(Charts!$B$3="none",T2011,IF(BB2011="",NA(),BB2011))</f>
        <v>0</v>
      </c>
      <c r="CK309">
        <f>IF(Charts!$B$3="none",U2011,IF(BC2011="",NA(),BC2011))</f>
        <v>0</v>
      </c>
      <c r="CL309">
        <f>IF(Charts!$B$3="none",V2011,IF(BD2011="",NA(),BD2011))</f>
        <v>0</v>
      </c>
      <c r="CM309">
        <f>IF(Charts!$B$3="none",W2011,IF(BE2011="",NA(),BE2011))</f>
        <v>0</v>
      </c>
      <c r="CN309">
        <f>IF(Charts!$B$3="none",X2011,IF(BF2011="",NA(),BF2011))</f>
        <v>0</v>
      </c>
      <c r="CO309">
        <f>IF(Charts!$B$3="none",Y2011,IF(BG2011="",NA(),BG2011))</f>
        <v>0</v>
      </c>
      <c r="CP309">
        <f>IF(Charts!$B$3="none",Z2011,IF(BH2011="",NA(),BH2011))</f>
        <v>0</v>
      </c>
      <c r="CQ309">
        <f>IF(Charts!$B$3="none",AA2011,IF(BI2011="",NA(),BI2011))</f>
        <v>0</v>
      </c>
      <c r="CR309">
        <f>IF(Charts!$B$3="none",AB2011,IF(BJ2011="",NA(),BJ2011))</f>
        <v>0</v>
      </c>
      <c r="CS309">
        <f>IF(Charts!$B$3="none",AC2011,IF(BK2011="",NA(),BK2011))</f>
        <v>0</v>
      </c>
      <c r="CT309">
        <f>IF(Charts!$B$3="none",AD2011,IF(BL2011="",NA(),BL2011))</f>
        <v>0</v>
      </c>
      <c r="CU309">
        <f>IF(Charts!$B$3="none",AE2011,IF(BM2011="",NA(),BM2011))</f>
        <v>0</v>
      </c>
      <c r="CV309">
        <f>IF(Charts!$B$3="none",AF2011,IF(BN2011="",NA(),BN2011))</f>
        <v>0</v>
      </c>
      <c r="CW309">
        <f>IF(Charts!$B$3="none",AG2011,IF(BO2011="",NA(),BO2011))</f>
        <v>0</v>
      </c>
      <c r="CX309">
        <f>IF(Charts!$B$3="none",AH2011,IF(BP2011="",NA(),BP2011))</f>
        <v>0</v>
      </c>
      <c r="CY309">
        <f>IF(Charts!$B$3="none",AI2011,IF(BQ2011="",NA(),BQ2011))</f>
        <v>0</v>
      </c>
      <c r="CZ309">
        <f>IF(Charts!$B$3="none",AJ2011,IF(BR2011="",NA(),BR2011))</f>
        <v>0</v>
      </c>
    </row>
    <row r="310" spans="4:104">
      <c r="D310">
        <v>306</v>
      </c>
      <c r="E310">
        <f>IF(INDIRECT(ADDRESS($D310+2,E$2+1,,,"Instances"))="","",INDIRECT(ADDRESS($D310+2,E$2+1,,,"Instances")))</f>
        <v>0</v>
      </c>
      <c r="F310">
        <f>IFERROR(SMALL(E5:E343,ROW()-ROW($F$5)+1),"")</f>
        <v>0</v>
      </c>
      <c r="H310">
        <f>IFERROR(SUM(F5:F310),"")</f>
        <v>0</v>
      </c>
      <c r="I310">
        <f>IF(INDIRECT(ADDRESS($D310+2,I$2+1,,,"Instances"))="","",INDIRECT(ADDRESS($D310+2,I$2+1,,,"Instances")))</f>
        <v>0</v>
      </c>
      <c r="J310">
        <f>IFERROR(SMALL(I5:I343,ROW()-ROW($J$5)+1),"")</f>
        <v>0</v>
      </c>
      <c r="L310">
        <f>IFERROR(SUM(J5:J310),"")</f>
        <v>0</v>
      </c>
      <c r="M310">
        <f>IF(INDIRECT(ADDRESS($D310+2,M$2+1,,,"Instances"))="","",INDIRECT(ADDRESS($D310+2,M$2+1,,,"Instances")))</f>
        <v>0</v>
      </c>
      <c r="N310">
        <f>IFERROR(SMALL(M5:M343,ROW()-ROW($N$5)+1),"")</f>
        <v>0</v>
      </c>
      <c r="P310">
        <f>IFERROR(SUM(N5:N310),"")</f>
        <v>0</v>
      </c>
      <c r="Q310">
        <f>IF(INDIRECT(ADDRESS($D310+2,Q$2+1,,,"Instances"))="","",INDIRECT(ADDRESS($D310+2,Q$2+1,,,"Instances")))</f>
        <v>0</v>
      </c>
      <c r="R310">
        <f>IFERROR(SMALL(Q5:Q343,ROW()-ROW($R$5)+1),"")</f>
        <v>0</v>
      </c>
      <c r="T310">
        <f>IFERROR(SUM(R5:R310),"")</f>
        <v>0</v>
      </c>
      <c r="U310">
        <f>IF(INDIRECT(ADDRESS($D310+2,U$2+1,,,"Instances"))="","",INDIRECT(ADDRESS($D310+2,U$2+1,,,"Instances")))</f>
        <v>0</v>
      </c>
      <c r="V310">
        <f>IFERROR(SMALL(U5:U343,ROW()-ROW($V$5)+1),"")</f>
        <v>0</v>
      </c>
      <c r="X310">
        <f>IFERROR(SUM(V5:V310),"")</f>
        <v>0</v>
      </c>
      <c r="Y310">
        <f>IF(INDIRECT(ADDRESS($D310+2,Y$2+1,,,"Instances"))="","",INDIRECT(ADDRESS($D310+2,Y$2+1,,,"Instances")))</f>
        <v>0</v>
      </c>
      <c r="Z310">
        <f>IFERROR(SMALL(Y5:Y343,ROW()-ROW($Z$5)+1),"")</f>
        <v>0</v>
      </c>
      <c r="AB310">
        <f>IFERROR(SUM(Z5:Z310),"")</f>
        <v>0</v>
      </c>
      <c r="AC310">
        <f>IF(INDIRECT(ADDRESS($D310+2,AC$2+1,,,"Instances"))="","",INDIRECT(ADDRESS($D310+2,AC$2+1,,,"Instances")))</f>
        <v>0</v>
      </c>
      <c r="AD310">
        <f>IFERROR(SMALL(AC5:AC343,ROW()-ROW($AD$5)+1),"")</f>
        <v>0</v>
      </c>
      <c r="AF310">
        <f>IFERROR(SUM(AD5:AD310),"")</f>
        <v>0</v>
      </c>
      <c r="AG310">
        <f>IF(INDIRECT(ADDRESS($D310+2,AG$2+1,,,"Instances"))="","",INDIRECT(ADDRESS($D310+2,AG$2+1,,,"Instances")))</f>
        <v>0</v>
      </c>
      <c r="AH310">
        <f>IFERROR(SMALL(AG5:AG343,ROW()-ROW($AH$5)+1),"")</f>
        <v>0</v>
      </c>
      <c r="AJ310">
        <f>IFERROR(SUM(AH5:AH310),"")</f>
        <v>0</v>
      </c>
      <c r="AL310">
        <v>306</v>
      </c>
      <c r="AM310" cm="1">
        <f t="array" ref="AM310">_xlfn.SWITCH(Charts!$B$3,"average", AVERAGE(INDIRECT(ADDRESS(305+3,AM$2+1,,,"Instances") &amp; ":" &amp; ADDRESS(305+3,AM$2+1))),"median", MEDIAN(INDIRECT(ADDRESS(305+3,AM$2+1,,,"Instances") &amp; ":" &amp; ADDRESS(305+3,AM$2+1))),"min", MIN(INDIRECT(ADDRESS(305+3,AM$2+1,,,"Instances") &amp; ":" &amp; ADDRESS(305+3,AM$2+1))),"max", MAX(INDIRECT(ADDRESS(305+3,AM$2+1,,,"Instances") &amp; ":" &amp; ADDRESS(305+3,AM$2+1))),"diff", MAX(INDIRECT(ADDRESS(305+3,AM$2+1,,,"Instances") &amp; ":" &amp; ADDRESS(305+3,AM$2+1)))-MIN(INDIRECT(ADDRESS(305+3,AM$2+1,,,"Instances") &amp; ":" &amp; ADDRESS(305+3,AM$2+1))))</f>
        <v>0</v>
      </c>
      <c r="AN310">
        <f>IFERROR(SMALL(AM5:AM343,ROW()-ROW($AN$5)+1),"")</f>
        <v>0</v>
      </c>
      <c r="AP310">
        <f>IFERROR(SUM(AN5:AN310),"")</f>
        <v>0</v>
      </c>
      <c r="AQ310" cm="1">
        <f t="array" ref="AQ310">_xlfn.SWITCH(Charts!$B$3,"average", AVERAGE(INDIRECT(ADDRESS(305+3,AQ$2+1,,,"Instances") &amp; ":" &amp; ADDRESS(305+3,AQ$2+1))),"median", MEDIAN(INDIRECT(ADDRESS(305+3,AQ$2+1,,,"Instances") &amp; ":" &amp; ADDRESS(305+3,AQ$2+1))),"min", MIN(INDIRECT(ADDRESS(305+3,AQ$2+1,,,"Instances") &amp; ":" &amp; ADDRESS(305+3,AQ$2+1))),"max", MAX(INDIRECT(ADDRESS(305+3,AQ$2+1,,,"Instances") &amp; ":" &amp; ADDRESS(305+3,AQ$2+1))),"diff", MAX(INDIRECT(ADDRESS(305+3,AQ$2+1,,,"Instances") &amp; ":" &amp; ADDRESS(305+3,AQ$2+1)))-MIN(INDIRECT(ADDRESS(305+3,AQ$2+1,,,"Instances") &amp; ":" &amp; ADDRESS(305+3,AQ$2+1))))</f>
        <v>0</v>
      </c>
      <c r="AR310">
        <f>IFERROR(SMALL(AQ5:AQ343,ROW()-ROW($AR$5)+1),"")</f>
        <v>0</v>
      </c>
      <c r="AT310">
        <f>IFERROR(SUM(AR5:AR310),"")</f>
        <v>0</v>
      </c>
      <c r="AU310" cm="1">
        <f t="array" ref="AU310">_xlfn.SWITCH(Charts!$B$3,"average", AVERAGE(INDIRECT(ADDRESS(305+3,AU$2+1,,,"Instances") &amp; ":" &amp; ADDRESS(305+3,AU$2+1))),"median", MEDIAN(INDIRECT(ADDRESS(305+3,AU$2+1,,,"Instances") &amp; ":" &amp; ADDRESS(305+3,AU$2+1))),"min", MIN(INDIRECT(ADDRESS(305+3,AU$2+1,,,"Instances") &amp; ":" &amp; ADDRESS(305+3,AU$2+1))),"max", MAX(INDIRECT(ADDRESS(305+3,AU$2+1,,,"Instances") &amp; ":" &amp; ADDRESS(305+3,AU$2+1))),"diff", MAX(INDIRECT(ADDRESS(305+3,AU$2+1,,,"Instances") &amp; ":" &amp; ADDRESS(305+3,AU$2+1)))-MIN(INDIRECT(ADDRESS(305+3,AU$2+1,,,"Instances") &amp; ":" &amp; ADDRESS(305+3,AU$2+1))))</f>
        <v>0</v>
      </c>
      <c r="AV310">
        <f>IFERROR(SMALL(AU5:AU343,ROW()-ROW($AV$5)+1),"")</f>
        <v>0</v>
      </c>
      <c r="AX310">
        <f>IFERROR(SUM(AV5:AV310),"")</f>
        <v>0</v>
      </c>
      <c r="AY310" cm="1">
        <f t="array" ref="AY310">_xlfn.SWITCH(Charts!$B$3,"average", AVERAGE(INDIRECT(ADDRESS(305+3,AY$2+1,,,"Instances") &amp; ":" &amp; ADDRESS(305+3,AY$2+1))),"median", MEDIAN(INDIRECT(ADDRESS(305+3,AY$2+1,,,"Instances") &amp; ":" &amp; ADDRESS(305+3,AY$2+1))),"min", MIN(INDIRECT(ADDRESS(305+3,AY$2+1,,,"Instances") &amp; ":" &amp; ADDRESS(305+3,AY$2+1))),"max", MAX(INDIRECT(ADDRESS(305+3,AY$2+1,,,"Instances") &amp; ":" &amp; ADDRESS(305+3,AY$2+1))),"diff", MAX(INDIRECT(ADDRESS(305+3,AY$2+1,,,"Instances") &amp; ":" &amp; ADDRESS(305+3,AY$2+1)))-MIN(INDIRECT(ADDRESS(305+3,AY$2+1,,,"Instances") &amp; ":" &amp; ADDRESS(305+3,AY$2+1))))</f>
        <v>0</v>
      </c>
      <c r="AZ310">
        <f>IFERROR(SMALL(AY5:AY343,ROW()-ROW($AZ$5)+1),"")</f>
        <v>0</v>
      </c>
      <c r="BB310">
        <f>IFERROR(SUM(AZ5:AZ310),"")</f>
        <v>0</v>
      </c>
      <c r="BC310" cm="1">
        <f t="array" ref="BC310">_xlfn.SWITCH(Charts!$B$3,"average", AVERAGE(INDIRECT(ADDRESS(305+3,BC$2+1,,,"Instances") &amp; ":" &amp; ADDRESS(305+3,BC$2+1))),"median", MEDIAN(INDIRECT(ADDRESS(305+3,BC$2+1,,,"Instances") &amp; ":" &amp; ADDRESS(305+3,BC$2+1))),"min", MIN(INDIRECT(ADDRESS(305+3,BC$2+1,,,"Instances") &amp; ":" &amp; ADDRESS(305+3,BC$2+1))),"max", MAX(INDIRECT(ADDRESS(305+3,BC$2+1,,,"Instances") &amp; ":" &amp; ADDRESS(305+3,BC$2+1))),"diff", MAX(INDIRECT(ADDRESS(305+3,BC$2+1,,,"Instances") &amp; ":" &amp; ADDRESS(305+3,BC$2+1)))-MIN(INDIRECT(ADDRESS(305+3,BC$2+1,,,"Instances") &amp; ":" &amp; ADDRESS(305+3,BC$2+1))))</f>
        <v>0</v>
      </c>
      <c r="BD310">
        <f>IFERROR(SMALL(BC5:BC343,ROW()-ROW($BD$5)+1),"")</f>
        <v>0</v>
      </c>
      <c r="BF310">
        <f>IFERROR(SUM(BD5:BD310),"")</f>
        <v>0</v>
      </c>
      <c r="BG310" cm="1">
        <f t="array" ref="BG310">_xlfn.SWITCH(Charts!$B$3,"average", AVERAGE(INDIRECT(ADDRESS(305+3,BG$2+1,,,"Instances") &amp; ":" &amp; ADDRESS(305+3,BG$2+1))),"median", MEDIAN(INDIRECT(ADDRESS(305+3,BG$2+1,,,"Instances") &amp; ":" &amp; ADDRESS(305+3,BG$2+1))),"min", MIN(INDIRECT(ADDRESS(305+3,BG$2+1,,,"Instances") &amp; ":" &amp; ADDRESS(305+3,BG$2+1))),"max", MAX(INDIRECT(ADDRESS(305+3,BG$2+1,,,"Instances") &amp; ":" &amp; ADDRESS(305+3,BG$2+1))),"diff", MAX(INDIRECT(ADDRESS(305+3,BG$2+1,,,"Instances") &amp; ":" &amp; ADDRESS(305+3,BG$2+1)))-MIN(INDIRECT(ADDRESS(305+3,BG$2+1,,,"Instances") &amp; ":" &amp; ADDRESS(305+3,BG$2+1))))</f>
        <v>0</v>
      </c>
      <c r="BH310">
        <f>IFERROR(SMALL(BG5:BG343,ROW()-ROW($BH$5)+1),"")</f>
        <v>0</v>
      </c>
      <c r="BJ310">
        <f>IFERROR(SUM(BH5:BH310),"")</f>
        <v>0</v>
      </c>
      <c r="BK310" cm="1">
        <f t="array" ref="BK310">_xlfn.SWITCH(Charts!$B$3,"average", AVERAGE(INDIRECT(ADDRESS(305+3,BK$2+1,,,"Instances") &amp; ":" &amp; ADDRESS(305+3,BK$2+1))),"median", MEDIAN(INDIRECT(ADDRESS(305+3,BK$2+1,,,"Instances") &amp; ":" &amp; ADDRESS(305+3,BK$2+1))),"min", MIN(INDIRECT(ADDRESS(305+3,BK$2+1,,,"Instances") &amp; ":" &amp; ADDRESS(305+3,BK$2+1))),"max", MAX(INDIRECT(ADDRESS(305+3,BK$2+1,,,"Instances") &amp; ":" &amp; ADDRESS(305+3,BK$2+1))),"diff", MAX(INDIRECT(ADDRESS(305+3,BK$2+1,,,"Instances") &amp; ":" &amp; ADDRESS(305+3,BK$2+1)))-MIN(INDIRECT(ADDRESS(305+3,BK$2+1,,,"Instances") &amp; ":" &amp; ADDRESS(305+3,BK$2+1))))</f>
        <v>0</v>
      </c>
      <c r="BL310">
        <f>IFERROR(SMALL(BK5:BK343,ROW()-ROW($BL$5)+1),"")</f>
        <v>0</v>
      </c>
      <c r="BN310">
        <f>IFERROR(SUM(BL5:BL310),"")</f>
        <v>0</v>
      </c>
      <c r="BO310" cm="1">
        <f t="array" ref="BO310">_xlfn.SWITCH(Charts!$B$3,"average", AVERAGE(INDIRECT(ADDRESS(305+3,BO$2+1,,,"Instances") &amp; ":" &amp; ADDRESS(305+3,BO$2+1))),"median", MEDIAN(INDIRECT(ADDRESS(305+3,BO$2+1,,,"Instances") &amp; ":" &amp; ADDRESS(305+3,BO$2+1))),"min", MIN(INDIRECT(ADDRESS(305+3,BO$2+1,,,"Instances") &amp; ":" &amp; ADDRESS(305+3,BO$2+1))),"max", MAX(INDIRECT(ADDRESS(305+3,BO$2+1,,,"Instances") &amp; ":" &amp; ADDRESS(305+3,BO$2+1))),"diff", MAX(INDIRECT(ADDRESS(305+3,BO$2+1,,,"Instances") &amp; ":" &amp; ADDRESS(305+3,BO$2+1)))-MIN(INDIRECT(ADDRESS(305+3,BO$2+1,,,"Instances") &amp; ":" &amp; ADDRESS(305+3,BO$2+1))))</f>
        <v>0</v>
      </c>
      <c r="BP310">
        <f>IFERROR(SMALL(BO5:BO343,ROW()-ROW($BP$5)+1),"")</f>
        <v>0</v>
      </c>
      <c r="BR310">
        <f>IFERROR(SUM(BP5:BP310),"")</f>
        <v>0</v>
      </c>
      <c r="BU310">
        <f>IF(Charts!$B$3="none",E2012,IF(AM2012="",NA(),AM2012))</f>
        <v>0</v>
      </c>
      <c r="BV310">
        <f>IF(Charts!$B$3="none",F2012,IF(AN2012="",NA(),AN2012))</f>
        <v>0</v>
      </c>
      <c r="BW310">
        <f>IF(Charts!$B$3="none",G2012,IF(AO2012="",NA(),AO2012))</f>
        <v>0</v>
      </c>
      <c r="BX310">
        <f>IF(Charts!$B$3="none",H2012,IF(AP2012="",NA(),AP2012))</f>
        <v>0</v>
      </c>
      <c r="BY310">
        <f>IF(Charts!$B$3="none",I2012,IF(AQ2012="",NA(),AQ2012))</f>
        <v>0</v>
      </c>
      <c r="BZ310">
        <f>IF(Charts!$B$3="none",J2012,IF(AR2012="",NA(),AR2012))</f>
        <v>0</v>
      </c>
      <c r="CA310">
        <f>IF(Charts!$B$3="none",K2012,IF(AS2012="",NA(),AS2012))</f>
        <v>0</v>
      </c>
      <c r="CB310">
        <f>IF(Charts!$B$3="none",L2012,IF(AT2012="",NA(),AT2012))</f>
        <v>0</v>
      </c>
      <c r="CC310">
        <f>IF(Charts!$B$3="none",M2012,IF(AU2012="",NA(),AU2012))</f>
        <v>0</v>
      </c>
      <c r="CD310">
        <f>IF(Charts!$B$3="none",N2012,IF(AV2012="",NA(),AV2012))</f>
        <v>0</v>
      </c>
      <c r="CE310">
        <f>IF(Charts!$B$3="none",O2012,IF(AW2012="",NA(),AW2012))</f>
        <v>0</v>
      </c>
      <c r="CF310">
        <f>IF(Charts!$B$3="none",P2012,IF(AX2012="",NA(),AX2012))</f>
        <v>0</v>
      </c>
      <c r="CG310">
        <f>IF(Charts!$B$3="none",Q2012,IF(AY2012="",NA(),AY2012))</f>
        <v>0</v>
      </c>
      <c r="CH310">
        <f>IF(Charts!$B$3="none",R2012,IF(AZ2012="",NA(),AZ2012))</f>
        <v>0</v>
      </c>
      <c r="CI310">
        <f>IF(Charts!$B$3="none",S2012,IF(BA2012="",NA(),BA2012))</f>
        <v>0</v>
      </c>
      <c r="CJ310">
        <f>IF(Charts!$B$3="none",T2012,IF(BB2012="",NA(),BB2012))</f>
        <v>0</v>
      </c>
      <c r="CK310">
        <f>IF(Charts!$B$3="none",U2012,IF(BC2012="",NA(),BC2012))</f>
        <v>0</v>
      </c>
      <c r="CL310">
        <f>IF(Charts!$B$3="none",V2012,IF(BD2012="",NA(),BD2012))</f>
        <v>0</v>
      </c>
      <c r="CM310">
        <f>IF(Charts!$B$3="none",W2012,IF(BE2012="",NA(),BE2012))</f>
        <v>0</v>
      </c>
      <c r="CN310">
        <f>IF(Charts!$B$3="none",X2012,IF(BF2012="",NA(),BF2012))</f>
        <v>0</v>
      </c>
      <c r="CO310">
        <f>IF(Charts!$B$3="none",Y2012,IF(BG2012="",NA(),BG2012))</f>
        <v>0</v>
      </c>
      <c r="CP310">
        <f>IF(Charts!$B$3="none",Z2012,IF(BH2012="",NA(),BH2012))</f>
        <v>0</v>
      </c>
      <c r="CQ310">
        <f>IF(Charts!$B$3="none",AA2012,IF(BI2012="",NA(),BI2012))</f>
        <v>0</v>
      </c>
      <c r="CR310">
        <f>IF(Charts!$B$3="none",AB2012,IF(BJ2012="",NA(),BJ2012))</f>
        <v>0</v>
      </c>
      <c r="CS310">
        <f>IF(Charts!$B$3="none",AC2012,IF(BK2012="",NA(),BK2012))</f>
        <v>0</v>
      </c>
      <c r="CT310">
        <f>IF(Charts!$B$3="none",AD2012,IF(BL2012="",NA(),BL2012))</f>
        <v>0</v>
      </c>
      <c r="CU310">
        <f>IF(Charts!$B$3="none",AE2012,IF(BM2012="",NA(),BM2012))</f>
        <v>0</v>
      </c>
      <c r="CV310">
        <f>IF(Charts!$B$3="none",AF2012,IF(BN2012="",NA(),BN2012))</f>
        <v>0</v>
      </c>
      <c r="CW310">
        <f>IF(Charts!$B$3="none",AG2012,IF(BO2012="",NA(),BO2012))</f>
        <v>0</v>
      </c>
      <c r="CX310">
        <f>IF(Charts!$B$3="none",AH2012,IF(BP2012="",NA(),BP2012))</f>
        <v>0</v>
      </c>
      <c r="CY310">
        <f>IF(Charts!$B$3="none",AI2012,IF(BQ2012="",NA(),BQ2012))</f>
        <v>0</v>
      </c>
      <c r="CZ310">
        <f>IF(Charts!$B$3="none",AJ2012,IF(BR2012="",NA(),BR2012))</f>
        <v>0</v>
      </c>
    </row>
    <row r="311" spans="4:104">
      <c r="D311">
        <v>307</v>
      </c>
      <c r="E311">
        <f>IF(INDIRECT(ADDRESS($D311+2,E$2+1,,,"Instances"))="","",INDIRECT(ADDRESS($D311+2,E$2+1,,,"Instances")))</f>
        <v>0</v>
      </c>
      <c r="F311">
        <f>IFERROR(SMALL(E5:E343,ROW()-ROW($F$5)+1),"")</f>
        <v>0</v>
      </c>
      <c r="H311">
        <f>IFERROR(SUM(F5:F311),"")</f>
        <v>0</v>
      </c>
      <c r="I311">
        <f>IF(INDIRECT(ADDRESS($D311+2,I$2+1,,,"Instances"))="","",INDIRECT(ADDRESS($D311+2,I$2+1,,,"Instances")))</f>
        <v>0</v>
      </c>
      <c r="J311">
        <f>IFERROR(SMALL(I5:I343,ROW()-ROW($J$5)+1),"")</f>
        <v>0</v>
      </c>
      <c r="L311">
        <f>IFERROR(SUM(J5:J311),"")</f>
        <v>0</v>
      </c>
      <c r="M311">
        <f>IF(INDIRECT(ADDRESS($D311+2,M$2+1,,,"Instances"))="","",INDIRECT(ADDRESS($D311+2,M$2+1,,,"Instances")))</f>
        <v>0</v>
      </c>
      <c r="N311">
        <f>IFERROR(SMALL(M5:M343,ROW()-ROW($N$5)+1),"")</f>
        <v>0</v>
      </c>
      <c r="P311">
        <f>IFERROR(SUM(N5:N311),"")</f>
        <v>0</v>
      </c>
      <c r="Q311">
        <f>IF(INDIRECT(ADDRESS($D311+2,Q$2+1,,,"Instances"))="","",INDIRECT(ADDRESS($D311+2,Q$2+1,,,"Instances")))</f>
        <v>0</v>
      </c>
      <c r="R311">
        <f>IFERROR(SMALL(Q5:Q343,ROW()-ROW($R$5)+1),"")</f>
        <v>0</v>
      </c>
      <c r="T311">
        <f>IFERROR(SUM(R5:R311),"")</f>
        <v>0</v>
      </c>
      <c r="U311">
        <f>IF(INDIRECT(ADDRESS($D311+2,U$2+1,,,"Instances"))="","",INDIRECT(ADDRESS($D311+2,U$2+1,,,"Instances")))</f>
        <v>0</v>
      </c>
      <c r="V311">
        <f>IFERROR(SMALL(U5:U343,ROW()-ROW($V$5)+1),"")</f>
        <v>0</v>
      </c>
      <c r="X311">
        <f>IFERROR(SUM(V5:V311),"")</f>
        <v>0</v>
      </c>
      <c r="Y311">
        <f>IF(INDIRECT(ADDRESS($D311+2,Y$2+1,,,"Instances"))="","",INDIRECT(ADDRESS($D311+2,Y$2+1,,,"Instances")))</f>
        <v>0</v>
      </c>
      <c r="Z311">
        <f>IFERROR(SMALL(Y5:Y343,ROW()-ROW($Z$5)+1),"")</f>
        <v>0</v>
      </c>
      <c r="AB311">
        <f>IFERROR(SUM(Z5:Z311),"")</f>
        <v>0</v>
      </c>
      <c r="AC311">
        <f>IF(INDIRECT(ADDRESS($D311+2,AC$2+1,,,"Instances"))="","",INDIRECT(ADDRESS($D311+2,AC$2+1,,,"Instances")))</f>
        <v>0</v>
      </c>
      <c r="AD311">
        <f>IFERROR(SMALL(AC5:AC343,ROW()-ROW($AD$5)+1),"")</f>
        <v>0</v>
      </c>
      <c r="AF311">
        <f>IFERROR(SUM(AD5:AD311),"")</f>
        <v>0</v>
      </c>
      <c r="AG311">
        <f>IF(INDIRECT(ADDRESS($D311+2,AG$2+1,,,"Instances"))="","",INDIRECT(ADDRESS($D311+2,AG$2+1,,,"Instances")))</f>
        <v>0</v>
      </c>
      <c r="AH311">
        <f>IFERROR(SMALL(AG5:AG343,ROW()-ROW($AH$5)+1),"")</f>
        <v>0</v>
      </c>
      <c r="AJ311">
        <f>IFERROR(SUM(AH5:AH311),"")</f>
        <v>0</v>
      </c>
      <c r="AL311">
        <v>307</v>
      </c>
      <c r="AM311" cm="1">
        <f t="array" ref="AM311">_xlfn.SWITCH(Charts!$B$3,"average", AVERAGE(INDIRECT(ADDRESS(306+3,AM$2+1,,,"Instances") &amp; ":" &amp; ADDRESS(306+3,AM$2+1))),"median", MEDIAN(INDIRECT(ADDRESS(306+3,AM$2+1,,,"Instances") &amp; ":" &amp; ADDRESS(306+3,AM$2+1))),"min", MIN(INDIRECT(ADDRESS(306+3,AM$2+1,,,"Instances") &amp; ":" &amp; ADDRESS(306+3,AM$2+1))),"max", MAX(INDIRECT(ADDRESS(306+3,AM$2+1,,,"Instances") &amp; ":" &amp; ADDRESS(306+3,AM$2+1))),"diff", MAX(INDIRECT(ADDRESS(306+3,AM$2+1,,,"Instances") &amp; ":" &amp; ADDRESS(306+3,AM$2+1)))-MIN(INDIRECT(ADDRESS(306+3,AM$2+1,,,"Instances") &amp; ":" &amp; ADDRESS(306+3,AM$2+1))))</f>
        <v>0</v>
      </c>
      <c r="AN311">
        <f>IFERROR(SMALL(AM5:AM343,ROW()-ROW($AN$5)+1),"")</f>
        <v>0</v>
      </c>
      <c r="AP311">
        <f>IFERROR(SUM(AN5:AN311),"")</f>
        <v>0</v>
      </c>
      <c r="AQ311" cm="1">
        <f t="array" ref="AQ311">_xlfn.SWITCH(Charts!$B$3,"average", AVERAGE(INDIRECT(ADDRESS(306+3,AQ$2+1,,,"Instances") &amp; ":" &amp; ADDRESS(306+3,AQ$2+1))),"median", MEDIAN(INDIRECT(ADDRESS(306+3,AQ$2+1,,,"Instances") &amp; ":" &amp; ADDRESS(306+3,AQ$2+1))),"min", MIN(INDIRECT(ADDRESS(306+3,AQ$2+1,,,"Instances") &amp; ":" &amp; ADDRESS(306+3,AQ$2+1))),"max", MAX(INDIRECT(ADDRESS(306+3,AQ$2+1,,,"Instances") &amp; ":" &amp; ADDRESS(306+3,AQ$2+1))),"diff", MAX(INDIRECT(ADDRESS(306+3,AQ$2+1,,,"Instances") &amp; ":" &amp; ADDRESS(306+3,AQ$2+1)))-MIN(INDIRECT(ADDRESS(306+3,AQ$2+1,,,"Instances") &amp; ":" &amp; ADDRESS(306+3,AQ$2+1))))</f>
        <v>0</v>
      </c>
      <c r="AR311">
        <f>IFERROR(SMALL(AQ5:AQ343,ROW()-ROW($AR$5)+1),"")</f>
        <v>0</v>
      </c>
      <c r="AT311">
        <f>IFERROR(SUM(AR5:AR311),"")</f>
        <v>0</v>
      </c>
      <c r="AU311" cm="1">
        <f t="array" ref="AU311">_xlfn.SWITCH(Charts!$B$3,"average", AVERAGE(INDIRECT(ADDRESS(306+3,AU$2+1,,,"Instances") &amp; ":" &amp; ADDRESS(306+3,AU$2+1))),"median", MEDIAN(INDIRECT(ADDRESS(306+3,AU$2+1,,,"Instances") &amp; ":" &amp; ADDRESS(306+3,AU$2+1))),"min", MIN(INDIRECT(ADDRESS(306+3,AU$2+1,,,"Instances") &amp; ":" &amp; ADDRESS(306+3,AU$2+1))),"max", MAX(INDIRECT(ADDRESS(306+3,AU$2+1,,,"Instances") &amp; ":" &amp; ADDRESS(306+3,AU$2+1))),"diff", MAX(INDIRECT(ADDRESS(306+3,AU$2+1,,,"Instances") &amp; ":" &amp; ADDRESS(306+3,AU$2+1)))-MIN(INDIRECT(ADDRESS(306+3,AU$2+1,,,"Instances") &amp; ":" &amp; ADDRESS(306+3,AU$2+1))))</f>
        <v>0</v>
      </c>
      <c r="AV311">
        <f>IFERROR(SMALL(AU5:AU343,ROW()-ROW($AV$5)+1),"")</f>
        <v>0</v>
      </c>
      <c r="AX311">
        <f>IFERROR(SUM(AV5:AV311),"")</f>
        <v>0</v>
      </c>
      <c r="AY311" cm="1">
        <f t="array" ref="AY311">_xlfn.SWITCH(Charts!$B$3,"average", AVERAGE(INDIRECT(ADDRESS(306+3,AY$2+1,,,"Instances") &amp; ":" &amp; ADDRESS(306+3,AY$2+1))),"median", MEDIAN(INDIRECT(ADDRESS(306+3,AY$2+1,,,"Instances") &amp; ":" &amp; ADDRESS(306+3,AY$2+1))),"min", MIN(INDIRECT(ADDRESS(306+3,AY$2+1,,,"Instances") &amp; ":" &amp; ADDRESS(306+3,AY$2+1))),"max", MAX(INDIRECT(ADDRESS(306+3,AY$2+1,,,"Instances") &amp; ":" &amp; ADDRESS(306+3,AY$2+1))),"diff", MAX(INDIRECT(ADDRESS(306+3,AY$2+1,,,"Instances") &amp; ":" &amp; ADDRESS(306+3,AY$2+1)))-MIN(INDIRECT(ADDRESS(306+3,AY$2+1,,,"Instances") &amp; ":" &amp; ADDRESS(306+3,AY$2+1))))</f>
        <v>0</v>
      </c>
      <c r="AZ311">
        <f>IFERROR(SMALL(AY5:AY343,ROW()-ROW($AZ$5)+1),"")</f>
        <v>0</v>
      </c>
      <c r="BB311">
        <f>IFERROR(SUM(AZ5:AZ311),"")</f>
        <v>0</v>
      </c>
      <c r="BC311" cm="1">
        <f t="array" ref="BC311">_xlfn.SWITCH(Charts!$B$3,"average", AVERAGE(INDIRECT(ADDRESS(306+3,BC$2+1,,,"Instances") &amp; ":" &amp; ADDRESS(306+3,BC$2+1))),"median", MEDIAN(INDIRECT(ADDRESS(306+3,BC$2+1,,,"Instances") &amp; ":" &amp; ADDRESS(306+3,BC$2+1))),"min", MIN(INDIRECT(ADDRESS(306+3,BC$2+1,,,"Instances") &amp; ":" &amp; ADDRESS(306+3,BC$2+1))),"max", MAX(INDIRECT(ADDRESS(306+3,BC$2+1,,,"Instances") &amp; ":" &amp; ADDRESS(306+3,BC$2+1))),"diff", MAX(INDIRECT(ADDRESS(306+3,BC$2+1,,,"Instances") &amp; ":" &amp; ADDRESS(306+3,BC$2+1)))-MIN(INDIRECT(ADDRESS(306+3,BC$2+1,,,"Instances") &amp; ":" &amp; ADDRESS(306+3,BC$2+1))))</f>
        <v>0</v>
      </c>
      <c r="BD311">
        <f>IFERROR(SMALL(BC5:BC343,ROW()-ROW($BD$5)+1),"")</f>
        <v>0</v>
      </c>
      <c r="BF311">
        <f>IFERROR(SUM(BD5:BD311),"")</f>
        <v>0</v>
      </c>
      <c r="BG311" cm="1">
        <f t="array" ref="BG311">_xlfn.SWITCH(Charts!$B$3,"average", AVERAGE(INDIRECT(ADDRESS(306+3,BG$2+1,,,"Instances") &amp; ":" &amp; ADDRESS(306+3,BG$2+1))),"median", MEDIAN(INDIRECT(ADDRESS(306+3,BG$2+1,,,"Instances") &amp; ":" &amp; ADDRESS(306+3,BG$2+1))),"min", MIN(INDIRECT(ADDRESS(306+3,BG$2+1,,,"Instances") &amp; ":" &amp; ADDRESS(306+3,BG$2+1))),"max", MAX(INDIRECT(ADDRESS(306+3,BG$2+1,,,"Instances") &amp; ":" &amp; ADDRESS(306+3,BG$2+1))),"diff", MAX(INDIRECT(ADDRESS(306+3,BG$2+1,,,"Instances") &amp; ":" &amp; ADDRESS(306+3,BG$2+1)))-MIN(INDIRECT(ADDRESS(306+3,BG$2+1,,,"Instances") &amp; ":" &amp; ADDRESS(306+3,BG$2+1))))</f>
        <v>0</v>
      </c>
      <c r="BH311">
        <f>IFERROR(SMALL(BG5:BG343,ROW()-ROW($BH$5)+1),"")</f>
        <v>0</v>
      </c>
      <c r="BJ311">
        <f>IFERROR(SUM(BH5:BH311),"")</f>
        <v>0</v>
      </c>
      <c r="BK311" cm="1">
        <f t="array" ref="BK311">_xlfn.SWITCH(Charts!$B$3,"average", AVERAGE(INDIRECT(ADDRESS(306+3,BK$2+1,,,"Instances") &amp; ":" &amp; ADDRESS(306+3,BK$2+1))),"median", MEDIAN(INDIRECT(ADDRESS(306+3,BK$2+1,,,"Instances") &amp; ":" &amp; ADDRESS(306+3,BK$2+1))),"min", MIN(INDIRECT(ADDRESS(306+3,BK$2+1,,,"Instances") &amp; ":" &amp; ADDRESS(306+3,BK$2+1))),"max", MAX(INDIRECT(ADDRESS(306+3,BK$2+1,,,"Instances") &amp; ":" &amp; ADDRESS(306+3,BK$2+1))),"diff", MAX(INDIRECT(ADDRESS(306+3,BK$2+1,,,"Instances") &amp; ":" &amp; ADDRESS(306+3,BK$2+1)))-MIN(INDIRECT(ADDRESS(306+3,BK$2+1,,,"Instances") &amp; ":" &amp; ADDRESS(306+3,BK$2+1))))</f>
        <v>0</v>
      </c>
      <c r="BL311">
        <f>IFERROR(SMALL(BK5:BK343,ROW()-ROW($BL$5)+1),"")</f>
        <v>0</v>
      </c>
      <c r="BN311">
        <f>IFERROR(SUM(BL5:BL311),"")</f>
        <v>0</v>
      </c>
      <c r="BO311" cm="1">
        <f t="array" ref="BO311">_xlfn.SWITCH(Charts!$B$3,"average", AVERAGE(INDIRECT(ADDRESS(306+3,BO$2+1,,,"Instances") &amp; ":" &amp; ADDRESS(306+3,BO$2+1))),"median", MEDIAN(INDIRECT(ADDRESS(306+3,BO$2+1,,,"Instances") &amp; ":" &amp; ADDRESS(306+3,BO$2+1))),"min", MIN(INDIRECT(ADDRESS(306+3,BO$2+1,,,"Instances") &amp; ":" &amp; ADDRESS(306+3,BO$2+1))),"max", MAX(INDIRECT(ADDRESS(306+3,BO$2+1,,,"Instances") &amp; ":" &amp; ADDRESS(306+3,BO$2+1))),"diff", MAX(INDIRECT(ADDRESS(306+3,BO$2+1,,,"Instances") &amp; ":" &amp; ADDRESS(306+3,BO$2+1)))-MIN(INDIRECT(ADDRESS(306+3,BO$2+1,,,"Instances") &amp; ":" &amp; ADDRESS(306+3,BO$2+1))))</f>
        <v>0</v>
      </c>
      <c r="BP311">
        <f>IFERROR(SMALL(BO5:BO343,ROW()-ROW($BP$5)+1),"")</f>
        <v>0</v>
      </c>
      <c r="BR311">
        <f>IFERROR(SUM(BP5:BP311),"")</f>
        <v>0</v>
      </c>
      <c r="BU311">
        <f>IF(Charts!$B$3="none",E2013,IF(AM2013="",NA(),AM2013))</f>
        <v>0</v>
      </c>
      <c r="BV311">
        <f>IF(Charts!$B$3="none",F2013,IF(AN2013="",NA(),AN2013))</f>
        <v>0</v>
      </c>
      <c r="BW311">
        <f>IF(Charts!$B$3="none",G2013,IF(AO2013="",NA(),AO2013))</f>
        <v>0</v>
      </c>
      <c r="BX311">
        <f>IF(Charts!$B$3="none",H2013,IF(AP2013="",NA(),AP2013))</f>
        <v>0</v>
      </c>
      <c r="BY311">
        <f>IF(Charts!$B$3="none",I2013,IF(AQ2013="",NA(),AQ2013))</f>
        <v>0</v>
      </c>
      <c r="BZ311">
        <f>IF(Charts!$B$3="none",J2013,IF(AR2013="",NA(),AR2013))</f>
        <v>0</v>
      </c>
      <c r="CA311">
        <f>IF(Charts!$B$3="none",K2013,IF(AS2013="",NA(),AS2013))</f>
        <v>0</v>
      </c>
      <c r="CB311">
        <f>IF(Charts!$B$3="none",L2013,IF(AT2013="",NA(),AT2013))</f>
        <v>0</v>
      </c>
      <c r="CC311">
        <f>IF(Charts!$B$3="none",M2013,IF(AU2013="",NA(),AU2013))</f>
        <v>0</v>
      </c>
      <c r="CD311">
        <f>IF(Charts!$B$3="none",N2013,IF(AV2013="",NA(),AV2013))</f>
        <v>0</v>
      </c>
      <c r="CE311">
        <f>IF(Charts!$B$3="none",O2013,IF(AW2013="",NA(),AW2013))</f>
        <v>0</v>
      </c>
      <c r="CF311">
        <f>IF(Charts!$B$3="none",P2013,IF(AX2013="",NA(),AX2013))</f>
        <v>0</v>
      </c>
      <c r="CG311">
        <f>IF(Charts!$B$3="none",Q2013,IF(AY2013="",NA(),AY2013))</f>
        <v>0</v>
      </c>
      <c r="CH311">
        <f>IF(Charts!$B$3="none",R2013,IF(AZ2013="",NA(),AZ2013))</f>
        <v>0</v>
      </c>
      <c r="CI311">
        <f>IF(Charts!$B$3="none",S2013,IF(BA2013="",NA(),BA2013))</f>
        <v>0</v>
      </c>
      <c r="CJ311">
        <f>IF(Charts!$B$3="none",T2013,IF(BB2013="",NA(),BB2013))</f>
        <v>0</v>
      </c>
      <c r="CK311">
        <f>IF(Charts!$B$3="none",U2013,IF(BC2013="",NA(),BC2013))</f>
        <v>0</v>
      </c>
      <c r="CL311">
        <f>IF(Charts!$B$3="none",V2013,IF(BD2013="",NA(),BD2013))</f>
        <v>0</v>
      </c>
      <c r="CM311">
        <f>IF(Charts!$B$3="none",W2013,IF(BE2013="",NA(),BE2013))</f>
        <v>0</v>
      </c>
      <c r="CN311">
        <f>IF(Charts!$B$3="none",X2013,IF(BF2013="",NA(),BF2013))</f>
        <v>0</v>
      </c>
      <c r="CO311">
        <f>IF(Charts!$B$3="none",Y2013,IF(BG2013="",NA(),BG2013))</f>
        <v>0</v>
      </c>
      <c r="CP311">
        <f>IF(Charts!$B$3="none",Z2013,IF(BH2013="",NA(),BH2013))</f>
        <v>0</v>
      </c>
      <c r="CQ311">
        <f>IF(Charts!$B$3="none",AA2013,IF(BI2013="",NA(),BI2013))</f>
        <v>0</v>
      </c>
      <c r="CR311">
        <f>IF(Charts!$B$3="none",AB2013,IF(BJ2013="",NA(),BJ2013))</f>
        <v>0</v>
      </c>
      <c r="CS311">
        <f>IF(Charts!$B$3="none",AC2013,IF(BK2013="",NA(),BK2013))</f>
        <v>0</v>
      </c>
      <c r="CT311">
        <f>IF(Charts!$B$3="none",AD2013,IF(BL2013="",NA(),BL2013))</f>
        <v>0</v>
      </c>
      <c r="CU311">
        <f>IF(Charts!$B$3="none",AE2013,IF(BM2013="",NA(),BM2013))</f>
        <v>0</v>
      </c>
      <c r="CV311">
        <f>IF(Charts!$B$3="none",AF2013,IF(BN2013="",NA(),BN2013))</f>
        <v>0</v>
      </c>
      <c r="CW311">
        <f>IF(Charts!$B$3="none",AG2013,IF(BO2013="",NA(),BO2013))</f>
        <v>0</v>
      </c>
      <c r="CX311">
        <f>IF(Charts!$B$3="none",AH2013,IF(BP2013="",NA(),BP2013))</f>
        <v>0</v>
      </c>
      <c r="CY311">
        <f>IF(Charts!$B$3="none",AI2013,IF(BQ2013="",NA(),BQ2013))</f>
        <v>0</v>
      </c>
      <c r="CZ311">
        <f>IF(Charts!$B$3="none",AJ2013,IF(BR2013="",NA(),BR2013))</f>
        <v>0</v>
      </c>
    </row>
    <row r="312" spans="4:104">
      <c r="D312">
        <v>308</v>
      </c>
      <c r="E312">
        <f>IF(INDIRECT(ADDRESS($D312+2,E$2+1,,,"Instances"))="","",INDIRECT(ADDRESS($D312+2,E$2+1,,,"Instances")))</f>
        <v>0</v>
      </c>
      <c r="F312">
        <f>IFERROR(SMALL(E5:E343,ROW()-ROW($F$5)+1),"")</f>
        <v>0</v>
      </c>
      <c r="H312">
        <f>IFERROR(SUM(F5:F312),"")</f>
        <v>0</v>
      </c>
      <c r="I312">
        <f>IF(INDIRECT(ADDRESS($D312+2,I$2+1,,,"Instances"))="","",INDIRECT(ADDRESS($D312+2,I$2+1,,,"Instances")))</f>
        <v>0</v>
      </c>
      <c r="J312">
        <f>IFERROR(SMALL(I5:I343,ROW()-ROW($J$5)+1),"")</f>
        <v>0</v>
      </c>
      <c r="L312">
        <f>IFERROR(SUM(J5:J312),"")</f>
        <v>0</v>
      </c>
      <c r="M312">
        <f>IF(INDIRECT(ADDRESS($D312+2,M$2+1,,,"Instances"))="","",INDIRECT(ADDRESS($D312+2,M$2+1,,,"Instances")))</f>
        <v>0</v>
      </c>
      <c r="N312">
        <f>IFERROR(SMALL(M5:M343,ROW()-ROW($N$5)+1),"")</f>
        <v>0</v>
      </c>
      <c r="P312">
        <f>IFERROR(SUM(N5:N312),"")</f>
        <v>0</v>
      </c>
      <c r="Q312">
        <f>IF(INDIRECT(ADDRESS($D312+2,Q$2+1,,,"Instances"))="","",INDIRECT(ADDRESS($D312+2,Q$2+1,,,"Instances")))</f>
        <v>0</v>
      </c>
      <c r="R312">
        <f>IFERROR(SMALL(Q5:Q343,ROW()-ROW($R$5)+1),"")</f>
        <v>0</v>
      </c>
      <c r="T312">
        <f>IFERROR(SUM(R5:R312),"")</f>
        <v>0</v>
      </c>
      <c r="U312">
        <f>IF(INDIRECT(ADDRESS($D312+2,U$2+1,,,"Instances"))="","",INDIRECT(ADDRESS($D312+2,U$2+1,,,"Instances")))</f>
        <v>0</v>
      </c>
      <c r="V312">
        <f>IFERROR(SMALL(U5:U343,ROW()-ROW($V$5)+1),"")</f>
        <v>0</v>
      </c>
      <c r="X312">
        <f>IFERROR(SUM(V5:V312),"")</f>
        <v>0</v>
      </c>
      <c r="Y312">
        <f>IF(INDIRECT(ADDRESS($D312+2,Y$2+1,,,"Instances"))="","",INDIRECT(ADDRESS($D312+2,Y$2+1,,,"Instances")))</f>
        <v>0</v>
      </c>
      <c r="Z312">
        <f>IFERROR(SMALL(Y5:Y343,ROW()-ROW($Z$5)+1),"")</f>
        <v>0</v>
      </c>
      <c r="AB312">
        <f>IFERROR(SUM(Z5:Z312),"")</f>
        <v>0</v>
      </c>
      <c r="AC312">
        <f>IF(INDIRECT(ADDRESS($D312+2,AC$2+1,,,"Instances"))="","",INDIRECT(ADDRESS($D312+2,AC$2+1,,,"Instances")))</f>
        <v>0</v>
      </c>
      <c r="AD312">
        <f>IFERROR(SMALL(AC5:AC343,ROW()-ROW($AD$5)+1),"")</f>
        <v>0</v>
      </c>
      <c r="AF312">
        <f>IFERROR(SUM(AD5:AD312),"")</f>
        <v>0</v>
      </c>
      <c r="AG312">
        <f>IF(INDIRECT(ADDRESS($D312+2,AG$2+1,,,"Instances"))="","",INDIRECT(ADDRESS($D312+2,AG$2+1,,,"Instances")))</f>
        <v>0</v>
      </c>
      <c r="AH312">
        <f>IFERROR(SMALL(AG5:AG343,ROW()-ROW($AH$5)+1),"")</f>
        <v>0</v>
      </c>
      <c r="AJ312">
        <f>IFERROR(SUM(AH5:AH312),"")</f>
        <v>0</v>
      </c>
      <c r="AL312">
        <v>308</v>
      </c>
      <c r="AM312" cm="1">
        <f t="array" ref="AM312">_xlfn.SWITCH(Charts!$B$3,"average", AVERAGE(INDIRECT(ADDRESS(307+3,AM$2+1,,,"Instances") &amp; ":" &amp; ADDRESS(307+3,AM$2+1))),"median", MEDIAN(INDIRECT(ADDRESS(307+3,AM$2+1,,,"Instances") &amp; ":" &amp; ADDRESS(307+3,AM$2+1))),"min", MIN(INDIRECT(ADDRESS(307+3,AM$2+1,,,"Instances") &amp; ":" &amp; ADDRESS(307+3,AM$2+1))),"max", MAX(INDIRECT(ADDRESS(307+3,AM$2+1,,,"Instances") &amp; ":" &amp; ADDRESS(307+3,AM$2+1))),"diff", MAX(INDIRECT(ADDRESS(307+3,AM$2+1,,,"Instances") &amp; ":" &amp; ADDRESS(307+3,AM$2+1)))-MIN(INDIRECT(ADDRESS(307+3,AM$2+1,,,"Instances") &amp; ":" &amp; ADDRESS(307+3,AM$2+1))))</f>
        <v>0</v>
      </c>
      <c r="AN312">
        <f>IFERROR(SMALL(AM5:AM343,ROW()-ROW($AN$5)+1),"")</f>
        <v>0</v>
      </c>
      <c r="AP312">
        <f>IFERROR(SUM(AN5:AN312),"")</f>
        <v>0</v>
      </c>
      <c r="AQ312" cm="1">
        <f t="array" ref="AQ312">_xlfn.SWITCH(Charts!$B$3,"average", AVERAGE(INDIRECT(ADDRESS(307+3,AQ$2+1,,,"Instances") &amp; ":" &amp; ADDRESS(307+3,AQ$2+1))),"median", MEDIAN(INDIRECT(ADDRESS(307+3,AQ$2+1,,,"Instances") &amp; ":" &amp; ADDRESS(307+3,AQ$2+1))),"min", MIN(INDIRECT(ADDRESS(307+3,AQ$2+1,,,"Instances") &amp; ":" &amp; ADDRESS(307+3,AQ$2+1))),"max", MAX(INDIRECT(ADDRESS(307+3,AQ$2+1,,,"Instances") &amp; ":" &amp; ADDRESS(307+3,AQ$2+1))),"diff", MAX(INDIRECT(ADDRESS(307+3,AQ$2+1,,,"Instances") &amp; ":" &amp; ADDRESS(307+3,AQ$2+1)))-MIN(INDIRECT(ADDRESS(307+3,AQ$2+1,,,"Instances") &amp; ":" &amp; ADDRESS(307+3,AQ$2+1))))</f>
        <v>0</v>
      </c>
      <c r="AR312">
        <f>IFERROR(SMALL(AQ5:AQ343,ROW()-ROW($AR$5)+1),"")</f>
        <v>0</v>
      </c>
      <c r="AT312">
        <f>IFERROR(SUM(AR5:AR312),"")</f>
        <v>0</v>
      </c>
      <c r="AU312" cm="1">
        <f t="array" ref="AU312">_xlfn.SWITCH(Charts!$B$3,"average", AVERAGE(INDIRECT(ADDRESS(307+3,AU$2+1,,,"Instances") &amp; ":" &amp; ADDRESS(307+3,AU$2+1))),"median", MEDIAN(INDIRECT(ADDRESS(307+3,AU$2+1,,,"Instances") &amp; ":" &amp; ADDRESS(307+3,AU$2+1))),"min", MIN(INDIRECT(ADDRESS(307+3,AU$2+1,,,"Instances") &amp; ":" &amp; ADDRESS(307+3,AU$2+1))),"max", MAX(INDIRECT(ADDRESS(307+3,AU$2+1,,,"Instances") &amp; ":" &amp; ADDRESS(307+3,AU$2+1))),"diff", MAX(INDIRECT(ADDRESS(307+3,AU$2+1,,,"Instances") &amp; ":" &amp; ADDRESS(307+3,AU$2+1)))-MIN(INDIRECT(ADDRESS(307+3,AU$2+1,,,"Instances") &amp; ":" &amp; ADDRESS(307+3,AU$2+1))))</f>
        <v>0</v>
      </c>
      <c r="AV312">
        <f>IFERROR(SMALL(AU5:AU343,ROW()-ROW($AV$5)+1),"")</f>
        <v>0</v>
      </c>
      <c r="AX312">
        <f>IFERROR(SUM(AV5:AV312),"")</f>
        <v>0</v>
      </c>
      <c r="AY312" cm="1">
        <f t="array" ref="AY312">_xlfn.SWITCH(Charts!$B$3,"average", AVERAGE(INDIRECT(ADDRESS(307+3,AY$2+1,,,"Instances") &amp; ":" &amp; ADDRESS(307+3,AY$2+1))),"median", MEDIAN(INDIRECT(ADDRESS(307+3,AY$2+1,,,"Instances") &amp; ":" &amp; ADDRESS(307+3,AY$2+1))),"min", MIN(INDIRECT(ADDRESS(307+3,AY$2+1,,,"Instances") &amp; ":" &amp; ADDRESS(307+3,AY$2+1))),"max", MAX(INDIRECT(ADDRESS(307+3,AY$2+1,,,"Instances") &amp; ":" &amp; ADDRESS(307+3,AY$2+1))),"diff", MAX(INDIRECT(ADDRESS(307+3,AY$2+1,,,"Instances") &amp; ":" &amp; ADDRESS(307+3,AY$2+1)))-MIN(INDIRECT(ADDRESS(307+3,AY$2+1,,,"Instances") &amp; ":" &amp; ADDRESS(307+3,AY$2+1))))</f>
        <v>0</v>
      </c>
      <c r="AZ312">
        <f>IFERROR(SMALL(AY5:AY343,ROW()-ROW($AZ$5)+1),"")</f>
        <v>0</v>
      </c>
      <c r="BB312">
        <f>IFERROR(SUM(AZ5:AZ312),"")</f>
        <v>0</v>
      </c>
      <c r="BC312" cm="1">
        <f t="array" ref="BC312">_xlfn.SWITCH(Charts!$B$3,"average", AVERAGE(INDIRECT(ADDRESS(307+3,BC$2+1,,,"Instances") &amp; ":" &amp; ADDRESS(307+3,BC$2+1))),"median", MEDIAN(INDIRECT(ADDRESS(307+3,BC$2+1,,,"Instances") &amp; ":" &amp; ADDRESS(307+3,BC$2+1))),"min", MIN(INDIRECT(ADDRESS(307+3,BC$2+1,,,"Instances") &amp; ":" &amp; ADDRESS(307+3,BC$2+1))),"max", MAX(INDIRECT(ADDRESS(307+3,BC$2+1,,,"Instances") &amp; ":" &amp; ADDRESS(307+3,BC$2+1))),"diff", MAX(INDIRECT(ADDRESS(307+3,BC$2+1,,,"Instances") &amp; ":" &amp; ADDRESS(307+3,BC$2+1)))-MIN(INDIRECT(ADDRESS(307+3,BC$2+1,,,"Instances") &amp; ":" &amp; ADDRESS(307+3,BC$2+1))))</f>
        <v>0</v>
      </c>
      <c r="BD312">
        <f>IFERROR(SMALL(BC5:BC343,ROW()-ROW($BD$5)+1),"")</f>
        <v>0</v>
      </c>
      <c r="BF312">
        <f>IFERROR(SUM(BD5:BD312),"")</f>
        <v>0</v>
      </c>
      <c r="BG312" cm="1">
        <f t="array" ref="BG312">_xlfn.SWITCH(Charts!$B$3,"average", AVERAGE(INDIRECT(ADDRESS(307+3,BG$2+1,,,"Instances") &amp; ":" &amp; ADDRESS(307+3,BG$2+1))),"median", MEDIAN(INDIRECT(ADDRESS(307+3,BG$2+1,,,"Instances") &amp; ":" &amp; ADDRESS(307+3,BG$2+1))),"min", MIN(INDIRECT(ADDRESS(307+3,BG$2+1,,,"Instances") &amp; ":" &amp; ADDRESS(307+3,BG$2+1))),"max", MAX(INDIRECT(ADDRESS(307+3,BG$2+1,,,"Instances") &amp; ":" &amp; ADDRESS(307+3,BG$2+1))),"diff", MAX(INDIRECT(ADDRESS(307+3,BG$2+1,,,"Instances") &amp; ":" &amp; ADDRESS(307+3,BG$2+1)))-MIN(INDIRECT(ADDRESS(307+3,BG$2+1,,,"Instances") &amp; ":" &amp; ADDRESS(307+3,BG$2+1))))</f>
        <v>0</v>
      </c>
      <c r="BH312">
        <f>IFERROR(SMALL(BG5:BG343,ROW()-ROW($BH$5)+1),"")</f>
        <v>0</v>
      </c>
      <c r="BJ312">
        <f>IFERROR(SUM(BH5:BH312),"")</f>
        <v>0</v>
      </c>
      <c r="BK312" cm="1">
        <f t="array" ref="BK312">_xlfn.SWITCH(Charts!$B$3,"average", AVERAGE(INDIRECT(ADDRESS(307+3,BK$2+1,,,"Instances") &amp; ":" &amp; ADDRESS(307+3,BK$2+1))),"median", MEDIAN(INDIRECT(ADDRESS(307+3,BK$2+1,,,"Instances") &amp; ":" &amp; ADDRESS(307+3,BK$2+1))),"min", MIN(INDIRECT(ADDRESS(307+3,BK$2+1,,,"Instances") &amp; ":" &amp; ADDRESS(307+3,BK$2+1))),"max", MAX(INDIRECT(ADDRESS(307+3,BK$2+1,,,"Instances") &amp; ":" &amp; ADDRESS(307+3,BK$2+1))),"diff", MAX(INDIRECT(ADDRESS(307+3,BK$2+1,,,"Instances") &amp; ":" &amp; ADDRESS(307+3,BK$2+1)))-MIN(INDIRECT(ADDRESS(307+3,BK$2+1,,,"Instances") &amp; ":" &amp; ADDRESS(307+3,BK$2+1))))</f>
        <v>0</v>
      </c>
      <c r="BL312">
        <f>IFERROR(SMALL(BK5:BK343,ROW()-ROW($BL$5)+1),"")</f>
        <v>0</v>
      </c>
      <c r="BN312">
        <f>IFERROR(SUM(BL5:BL312),"")</f>
        <v>0</v>
      </c>
      <c r="BO312" cm="1">
        <f t="array" ref="BO312">_xlfn.SWITCH(Charts!$B$3,"average", AVERAGE(INDIRECT(ADDRESS(307+3,BO$2+1,,,"Instances") &amp; ":" &amp; ADDRESS(307+3,BO$2+1))),"median", MEDIAN(INDIRECT(ADDRESS(307+3,BO$2+1,,,"Instances") &amp; ":" &amp; ADDRESS(307+3,BO$2+1))),"min", MIN(INDIRECT(ADDRESS(307+3,BO$2+1,,,"Instances") &amp; ":" &amp; ADDRESS(307+3,BO$2+1))),"max", MAX(INDIRECT(ADDRESS(307+3,BO$2+1,,,"Instances") &amp; ":" &amp; ADDRESS(307+3,BO$2+1))),"diff", MAX(INDIRECT(ADDRESS(307+3,BO$2+1,,,"Instances") &amp; ":" &amp; ADDRESS(307+3,BO$2+1)))-MIN(INDIRECT(ADDRESS(307+3,BO$2+1,,,"Instances") &amp; ":" &amp; ADDRESS(307+3,BO$2+1))))</f>
        <v>0</v>
      </c>
      <c r="BP312">
        <f>IFERROR(SMALL(BO5:BO343,ROW()-ROW($BP$5)+1),"")</f>
        <v>0</v>
      </c>
      <c r="BR312">
        <f>IFERROR(SUM(BP5:BP312),"")</f>
        <v>0</v>
      </c>
      <c r="BU312">
        <f>IF(Charts!$B$3="none",E2014,IF(AM2014="",NA(),AM2014))</f>
        <v>0</v>
      </c>
      <c r="BV312">
        <f>IF(Charts!$B$3="none",F2014,IF(AN2014="",NA(),AN2014))</f>
        <v>0</v>
      </c>
      <c r="BW312">
        <f>IF(Charts!$B$3="none",G2014,IF(AO2014="",NA(),AO2014))</f>
        <v>0</v>
      </c>
      <c r="BX312">
        <f>IF(Charts!$B$3="none",H2014,IF(AP2014="",NA(),AP2014))</f>
        <v>0</v>
      </c>
      <c r="BY312">
        <f>IF(Charts!$B$3="none",I2014,IF(AQ2014="",NA(),AQ2014))</f>
        <v>0</v>
      </c>
      <c r="BZ312">
        <f>IF(Charts!$B$3="none",J2014,IF(AR2014="",NA(),AR2014))</f>
        <v>0</v>
      </c>
      <c r="CA312">
        <f>IF(Charts!$B$3="none",K2014,IF(AS2014="",NA(),AS2014))</f>
        <v>0</v>
      </c>
      <c r="CB312">
        <f>IF(Charts!$B$3="none",L2014,IF(AT2014="",NA(),AT2014))</f>
        <v>0</v>
      </c>
      <c r="CC312">
        <f>IF(Charts!$B$3="none",M2014,IF(AU2014="",NA(),AU2014))</f>
        <v>0</v>
      </c>
      <c r="CD312">
        <f>IF(Charts!$B$3="none",N2014,IF(AV2014="",NA(),AV2014))</f>
        <v>0</v>
      </c>
      <c r="CE312">
        <f>IF(Charts!$B$3="none",O2014,IF(AW2014="",NA(),AW2014))</f>
        <v>0</v>
      </c>
      <c r="CF312">
        <f>IF(Charts!$B$3="none",P2014,IF(AX2014="",NA(),AX2014))</f>
        <v>0</v>
      </c>
      <c r="CG312">
        <f>IF(Charts!$B$3="none",Q2014,IF(AY2014="",NA(),AY2014))</f>
        <v>0</v>
      </c>
      <c r="CH312">
        <f>IF(Charts!$B$3="none",R2014,IF(AZ2014="",NA(),AZ2014))</f>
        <v>0</v>
      </c>
      <c r="CI312">
        <f>IF(Charts!$B$3="none",S2014,IF(BA2014="",NA(),BA2014))</f>
        <v>0</v>
      </c>
      <c r="CJ312">
        <f>IF(Charts!$B$3="none",T2014,IF(BB2014="",NA(),BB2014))</f>
        <v>0</v>
      </c>
      <c r="CK312">
        <f>IF(Charts!$B$3="none",U2014,IF(BC2014="",NA(),BC2014))</f>
        <v>0</v>
      </c>
      <c r="CL312">
        <f>IF(Charts!$B$3="none",V2014,IF(BD2014="",NA(),BD2014))</f>
        <v>0</v>
      </c>
      <c r="CM312">
        <f>IF(Charts!$B$3="none",W2014,IF(BE2014="",NA(),BE2014))</f>
        <v>0</v>
      </c>
      <c r="CN312">
        <f>IF(Charts!$B$3="none",X2014,IF(BF2014="",NA(),BF2014))</f>
        <v>0</v>
      </c>
      <c r="CO312">
        <f>IF(Charts!$B$3="none",Y2014,IF(BG2014="",NA(),BG2014))</f>
        <v>0</v>
      </c>
      <c r="CP312">
        <f>IF(Charts!$B$3="none",Z2014,IF(BH2014="",NA(),BH2014))</f>
        <v>0</v>
      </c>
      <c r="CQ312">
        <f>IF(Charts!$B$3="none",AA2014,IF(BI2014="",NA(),BI2014))</f>
        <v>0</v>
      </c>
      <c r="CR312">
        <f>IF(Charts!$B$3="none",AB2014,IF(BJ2014="",NA(),BJ2014))</f>
        <v>0</v>
      </c>
      <c r="CS312">
        <f>IF(Charts!$B$3="none",AC2014,IF(BK2014="",NA(),BK2014))</f>
        <v>0</v>
      </c>
      <c r="CT312">
        <f>IF(Charts!$B$3="none",AD2014,IF(BL2014="",NA(),BL2014))</f>
        <v>0</v>
      </c>
      <c r="CU312">
        <f>IF(Charts!$B$3="none",AE2014,IF(BM2014="",NA(),BM2014))</f>
        <v>0</v>
      </c>
      <c r="CV312">
        <f>IF(Charts!$B$3="none",AF2014,IF(BN2014="",NA(),BN2014))</f>
        <v>0</v>
      </c>
      <c r="CW312">
        <f>IF(Charts!$B$3="none",AG2014,IF(BO2014="",NA(),BO2014))</f>
        <v>0</v>
      </c>
      <c r="CX312">
        <f>IF(Charts!$B$3="none",AH2014,IF(BP2014="",NA(),BP2014))</f>
        <v>0</v>
      </c>
      <c r="CY312">
        <f>IF(Charts!$B$3="none",AI2014,IF(BQ2014="",NA(),BQ2014))</f>
        <v>0</v>
      </c>
      <c r="CZ312">
        <f>IF(Charts!$B$3="none",AJ2014,IF(BR2014="",NA(),BR2014))</f>
        <v>0</v>
      </c>
    </row>
    <row r="313" spans="4:104">
      <c r="D313">
        <v>309</v>
      </c>
      <c r="E313">
        <f>IF(INDIRECT(ADDRESS($D313+2,E$2+1,,,"Instances"))="","",INDIRECT(ADDRESS($D313+2,E$2+1,,,"Instances")))</f>
        <v>0</v>
      </c>
      <c r="F313">
        <f>IFERROR(SMALL(E5:E343,ROW()-ROW($F$5)+1),"")</f>
        <v>0</v>
      </c>
      <c r="H313">
        <f>IFERROR(SUM(F5:F313),"")</f>
        <v>0</v>
      </c>
      <c r="I313">
        <f>IF(INDIRECT(ADDRESS($D313+2,I$2+1,,,"Instances"))="","",INDIRECT(ADDRESS($D313+2,I$2+1,,,"Instances")))</f>
        <v>0</v>
      </c>
      <c r="J313">
        <f>IFERROR(SMALL(I5:I343,ROW()-ROW($J$5)+1),"")</f>
        <v>0</v>
      </c>
      <c r="L313">
        <f>IFERROR(SUM(J5:J313),"")</f>
        <v>0</v>
      </c>
      <c r="M313">
        <f>IF(INDIRECT(ADDRESS($D313+2,M$2+1,,,"Instances"))="","",INDIRECT(ADDRESS($D313+2,M$2+1,,,"Instances")))</f>
        <v>0</v>
      </c>
      <c r="N313">
        <f>IFERROR(SMALL(M5:M343,ROW()-ROW($N$5)+1),"")</f>
        <v>0</v>
      </c>
      <c r="P313">
        <f>IFERROR(SUM(N5:N313),"")</f>
        <v>0</v>
      </c>
      <c r="Q313">
        <f>IF(INDIRECT(ADDRESS($D313+2,Q$2+1,,,"Instances"))="","",INDIRECT(ADDRESS($D313+2,Q$2+1,,,"Instances")))</f>
        <v>0</v>
      </c>
      <c r="R313">
        <f>IFERROR(SMALL(Q5:Q343,ROW()-ROW($R$5)+1),"")</f>
        <v>0</v>
      </c>
      <c r="T313">
        <f>IFERROR(SUM(R5:R313),"")</f>
        <v>0</v>
      </c>
      <c r="U313">
        <f>IF(INDIRECT(ADDRESS($D313+2,U$2+1,,,"Instances"))="","",INDIRECT(ADDRESS($D313+2,U$2+1,,,"Instances")))</f>
        <v>0</v>
      </c>
      <c r="V313">
        <f>IFERROR(SMALL(U5:U343,ROW()-ROW($V$5)+1),"")</f>
        <v>0</v>
      </c>
      <c r="X313">
        <f>IFERROR(SUM(V5:V313),"")</f>
        <v>0</v>
      </c>
      <c r="Y313">
        <f>IF(INDIRECT(ADDRESS($D313+2,Y$2+1,,,"Instances"))="","",INDIRECT(ADDRESS($D313+2,Y$2+1,,,"Instances")))</f>
        <v>0</v>
      </c>
      <c r="Z313">
        <f>IFERROR(SMALL(Y5:Y343,ROW()-ROW($Z$5)+1),"")</f>
        <v>0</v>
      </c>
      <c r="AB313">
        <f>IFERROR(SUM(Z5:Z313),"")</f>
        <v>0</v>
      </c>
      <c r="AC313">
        <f>IF(INDIRECT(ADDRESS($D313+2,AC$2+1,,,"Instances"))="","",INDIRECT(ADDRESS($D313+2,AC$2+1,,,"Instances")))</f>
        <v>0</v>
      </c>
      <c r="AD313">
        <f>IFERROR(SMALL(AC5:AC343,ROW()-ROW($AD$5)+1),"")</f>
        <v>0</v>
      </c>
      <c r="AF313">
        <f>IFERROR(SUM(AD5:AD313),"")</f>
        <v>0</v>
      </c>
      <c r="AG313">
        <f>IF(INDIRECT(ADDRESS($D313+2,AG$2+1,,,"Instances"))="","",INDIRECT(ADDRESS($D313+2,AG$2+1,,,"Instances")))</f>
        <v>0</v>
      </c>
      <c r="AH313">
        <f>IFERROR(SMALL(AG5:AG343,ROW()-ROW($AH$5)+1),"")</f>
        <v>0</v>
      </c>
      <c r="AJ313">
        <f>IFERROR(SUM(AH5:AH313),"")</f>
        <v>0</v>
      </c>
      <c r="AL313">
        <v>309</v>
      </c>
      <c r="AM313" cm="1">
        <f t="array" ref="AM313">_xlfn.SWITCH(Charts!$B$3,"average", AVERAGE(INDIRECT(ADDRESS(308+3,AM$2+1,,,"Instances") &amp; ":" &amp; ADDRESS(308+3,AM$2+1))),"median", MEDIAN(INDIRECT(ADDRESS(308+3,AM$2+1,,,"Instances") &amp; ":" &amp; ADDRESS(308+3,AM$2+1))),"min", MIN(INDIRECT(ADDRESS(308+3,AM$2+1,,,"Instances") &amp; ":" &amp; ADDRESS(308+3,AM$2+1))),"max", MAX(INDIRECT(ADDRESS(308+3,AM$2+1,,,"Instances") &amp; ":" &amp; ADDRESS(308+3,AM$2+1))),"diff", MAX(INDIRECT(ADDRESS(308+3,AM$2+1,,,"Instances") &amp; ":" &amp; ADDRESS(308+3,AM$2+1)))-MIN(INDIRECT(ADDRESS(308+3,AM$2+1,,,"Instances") &amp; ":" &amp; ADDRESS(308+3,AM$2+1))))</f>
        <v>0</v>
      </c>
      <c r="AN313">
        <f>IFERROR(SMALL(AM5:AM343,ROW()-ROW($AN$5)+1),"")</f>
        <v>0</v>
      </c>
      <c r="AP313">
        <f>IFERROR(SUM(AN5:AN313),"")</f>
        <v>0</v>
      </c>
      <c r="AQ313" cm="1">
        <f t="array" ref="AQ313">_xlfn.SWITCH(Charts!$B$3,"average", AVERAGE(INDIRECT(ADDRESS(308+3,AQ$2+1,,,"Instances") &amp; ":" &amp; ADDRESS(308+3,AQ$2+1))),"median", MEDIAN(INDIRECT(ADDRESS(308+3,AQ$2+1,,,"Instances") &amp; ":" &amp; ADDRESS(308+3,AQ$2+1))),"min", MIN(INDIRECT(ADDRESS(308+3,AQ$2+1,,,"Instances") &amp; ":" &amp; ADDRESS(308+3,AQ$2+1))),"max", MAX(INDIRECT(ADDRESS(308+3,AQ$2+1,,,"Instances") &amp; ":" &amp; ADDRESS(308+3,AQ$2+1))),"diff", MAX(INDIRECT(ADDRESS(308+3,AQ$2+1,,,"Instances") &amp; ":" &amp; ADDRESS(308+3,AQ$2+1)))-MIN(INDIRECT(ADDRESS(308+3,AQ$2+1,,,"Instances") &amp; ":" &amp; ADDRESS(308+3,AQ$2+1))))</f>
        <v>0</v>
      </c>
      <c r="AR313">
        <f>IFERROR(SMALL(AQ5:AQ343,ROW()-ROW($AR$5)+1),"")</f>
        <v>0</v>
      </c>
      <c r="AT313">
        <f>IFERROR(SUM(AR5:AR313),"")</f>
        <v>0</v>
      </c>
      <c r="AU313" cm="1">
        <f t="array" ref="AU313">_xlfn.SWITCH(Charts!$B$3,"average", AVERAGE(INDIRECT(ADDRESS(308+3,AU$2+1,,,"Instances") &amp; ":" &amp; ADDRESS(308+3,AU$2+1))),"median", MEDIAN(INDIRECT(ADDRESS(308+3,AU$2+1,,,"Instances") &amp; ":" &amp; ADDRESS(308+3,AU$2+1))),"min", MIN(INDIRECT(ADDRESS(308+3,AU$2+1,,,"Instances") &amp; ":" &amp; ADDRESS(308+3,AU$2+1))),"max", MAX(INDIRECT(ADDRESS(308+3,AU$2+1,,,"Instances") &amp; ":" &amp; ADDRESS(308+3,AU$2+1))),"diff", MAX(INDIRECT(ADDRESS(308+3,AU$2+1,,,"Instances") &amp; ":" &amp; ADDRESS(308+3,AU$2+1)))-MIN(INDIRECT(ADDRESS(308+3,AU$2+1,,,"Instances") &amp; ":" &amp; ADDRESS(308+3,AU$2+1))))</f>
        <v>0</v>
      </c>
      <c r="AV313">
        <f>IFERROR(SMALL(AU5:AU343,ROW()-ROW($AV$5)+1),"")</f>
        <v>0</v>
      </c>
      <c r="AX313">
        <f>IFERROR(SUM(AV5:AV313),"")</f>
        <v>0</v>
      </c>
      <c r="AY313" cm="1">
        <f t="array" ref="AY313">_xlfn.SWITCH(Charts!$B$3,"average", AVERAGE(INDIRECT(ADDRESS(308+3,AY$2+1,,,"Instances") &amp; ":" &amp; ADDRESS(308+3,AY$2+1))),"median", MEDIAN(INDIRECT(ADDRESS(308+3,AY$2+1,,,"Instances") &amp; ":" &amp; ADDRESS(308+3,AY$2+1))),"min", MIN(INDIRECT(ADDRESS(308+3,AY$2+1,,,"Instances") &amp; ":" &amp; ADDRESS(308+3,AY$2+1))),"max", MAX(INDIRECT(ADDRESS(308+3,AY$2+1,,,"Instances") &amp; ":" &amp; ADDRESS(308+3,AY$2+1))),"diff", MAX(INDIRECT(ADDRESS(308+3,AY$2+1,,,"Instances") &amp; ":" &amp; ADDRESS(308+3,AY$2+1)))-MIN(INDIRECT(ADDRESS(308+3,AY$2+1,,,"Instances") &amp; ":" &amp; ADDRESS(308+3,AY$2+1))))</f>
        <v>0</v>
      </c>
      <c r="AZ313">
        <f>IFERROR(SMALL(AY5:AY343,ROW()-ROW($AZ$5)+1),"")</f>
        <v>0</v>
      </c>
      <c r="BB313">
        <f>IFERROR(SUM(AZ5:AZ313),"")</f>
        <v>0</v>
      </c>
      <c r="BC313" cm="1">
        <f t="array" ref="BC313">_xlfn.SWITCH(Charts!$B$3,"average", AVERAGE(INDIRECT(ADDRESS(308+3,BC$2+1,,,"Instances") &amp; ":" &amp; ADDRESS(308+3,BC$2+1))),"median", MEDIAN(INDIRECT(ADDRESS(308+3,BC$2+1,,,"Instances") &amp; ":" &amp; ADDRESS(308+3,BC$2+1))),"min", MIN(INDIRECT(ADDRESS(308+3,BC$2+1,,,"Instances") &amp; ":" &amp; ADDRESS(308+3,BC$2+1))),"max", MAX(INDIRECT(ADDRESS(308+3,BC$2+1,,,"Instances") &amp; ":" &amp; ADDRESS(308+3,BC$2+1))),"diff", MAX(INDIRECT(ADDRESS(308+3,BC$2+1,,,"Instances") &amp; ":" &amp; ADDRESS(308+3,BC$2+1)))-MIN(INDIRECT(ADDRESS(308+3,BC$2+1,,,"Instances") &amp; ":" &amp; ADDRESS(308+3,BC$2+1))))</f>
        <v>0</v>
      </c>
      <c r="BD313">
        <f>IFERROR(SMALL(BC5:BC343,ROW()-ROW($BD$5)+1),"")</f>
        <v>0</v>
      </c>
      <c r="BF313">
        <f>IFERROR(SUM(BD5:BD313),"")</f>
        <v>0</v>
      </c>
      <c r="BG313" cm="1">
        <f t="array" ref="BG313">_xlfn.SWITCH(Charts!$B$3,"average", AVERAGE(INDIRECT(ADDRESS(308+3,BG$2+1,,,"Instances") &amp; ":" &amp; ADDRESS(308+3,BG$2+1))),"median", MEDIAN(INDIRECT(ADDRESS(308+3,BG$2+1,,,"Instances") &amp; ":" &amp; ADDRESS(308+3,BG$2+1))),"min", MIN(INDIRECT(ADDRESS(308+3,BG$2+1,,,"Instances") &amp; ":" &amp; ADDRESS(308+3,BG$2+1))),"max", MAX(INDIRECT(ADDRESS(308+3,BG$2+1,,,"Instances") &amp; ":" &amp; ADDRESS(308+3,BG$2+1))),"diff", MAX(INDIRECT(ADDRESS(308+3,BG$2+1,,,"Instances") &amp; ":" &amp; ADDRESS(308+3,BG$2+1)))-MIN(INDIRECT(ADDRESS(308+3,BG$2+1,,,"Instances") &amp; ":" &amp; ADDRESS(308+3,BG$2+1))))</f>
        <v>0</v>
      </c>
      <c r="BH313">
        <f>IFERROR(SMALL(BG5:BG343,ROW()-ROW($BH$5)+1),"")</f>
        <v>0</v>
      </c>
      <c r="BJ313">
        <f>IFERROR(SUM(BH5:BH313),"")</f>
        <v>0</v>
      </c>
      <c r="BK313" cm="1">
        <f t="array" ref="BK313">_xlfn.SWITCH(Charts!$B$3,"average", AVERAGE(INDIRECT(ADDRESS(308+3,BK$2+1,,,"Instances") &amp; ":" &amp; ADDRESS(308+3,BK$2+1))),"median", MEDIAN(INDIRECT(ADDRESS(308+3,BK$2+1,,,"Instances") &amp; ":" &amp; ADDRESS(308+3,BK$2+1))),"min", MIN(INDIRECT(ADDRESS(308+3,BK$2+1,,,"Instances") &amp; ":" &amp; ADDRESS(308+3,BK$2+1))),"max", MAX(INDIRECT(ADDRESS(308+3,BK$2+1,,,"Instances") &amp; ":" &amp; ADDRESS(308+3,BK$2+1))),"diff", MAX(INDIRECT(ADDRESS(308+3,BK$2+1,,,"Instances") &amp; ":" &amp; ADDRESS(308+3,BK$2+1)))-MIN(INDIRECT(ADDRESS(308+3,BK$2+1,,,"Instances") &amp; ":" &amp; ADDRESS(308+3,BK$2+1))))</f>
        <v>0</v>
      </c>
      <c r="BL313">
        <f>IFERROR(SMALL(BK5:BK343,ROW()-ROW($BL$5)+1),"")</f>
        <v>0</v>
      </c>
      <c r="BN313">
        <f>IFERROR(SUM(BL5:BL313),"")</f>
        <v>0</v>
      </c>
      <c r="BO313" cm="1">
        <f t="array" ref="BO313">_xlfn.SWITCH(Charts!$B$3,"average", AVERAGE(INDIRECT(ADDRESS(308+3,BO$2+1,,,"Instances") &amp; ":" &amp; ADDRESS(308+3,BO$2+1))),"median", MEDIAN(INDIRECT(ADDRESS(308+3,BO$2+1,,,"Instances") &amp; ":" &amp; ADDRESS(308+3,BO$2+1))),"min", MIN(INDIRECT(ADDRESS(308+3,BO$2+1,,,"Instances") &amp; ":" &amp; ADDRESS(308+3,BO$2+1))),"max", MAX(INDIRECT(ADDRESS(308+3,BO$2+1,,,"Instances") &amp; ":" &amp; ADDRESS(308+3,BO$2+1))),"diff", MAX(INDIRECT(ADDRESS(308+3,BO$2+1,,,"Instances") &amp; ":" &amp; ADDRESS(308+3,BO$2+1)))-MIN(INDIRECT(ADDRESS(308+3,BO$2+1,,,"Instances") &amp; ":" &amp; ADDRESS(308+3,BO$2+1))))</f>
        <v>0</v>
      </c>
      <c r="BP313">
        <f>IFERROR(SMALL(BO5:BO343,ROW()-ROW($BP$5)+1),"")</f>
        <v>0</v>
      </c>
      <c r="BR313">
        <f>IFERROR(SUM(BP5:BP313),"")</f>
        <v>0</v>
      </c>
      <c r="BU313">
        <f>IF(Charts!$B$3="none",E2015,IF(AM2015="",NA(),AM2015))</f>
        <v>0</v>
      </c>
      <c r="BV313">
        <f>IF(Charts!$B$3="none",F2015,IF(AN2015="",NA(),AN2015))</f>
        <v>0</v>
      </c>
      <c r="BW313">
        <f>IF(Charts!$B$3="none",G2015,IF(AO2015="",NA(),AO2015))</f>
        <v>0</v>
      </c>
      <c r="BX313">
        <f>IF(Charts!$B$3="none",H2015,IF(AP2015="",NA(),AP2015))</f>
        <v>0</v>
      </c>
      <c r="BY313">
        <f>IF(Charts!$B$3="none",I2015,IF(AQ2015="",NA(),AQ2015))</f>
        <v>0</v>
      </c>
      <c r="BZ313">
        <f>IF(Charts!$B$3="none",J2015,IF(AR2015="",NA(),AR2015))</f>
        <v>0</v>
      </c>
      <c r="CA313">
        <f>IF(Charts!$B$3="none",K2015,IF(AS2015="",NA(),AS2015))</f>
        <v>0</v>
      </c>
      <c r="CB313">
        <f>IF(Charts!$B$3="none",L2015,IF(AT2015="",NA(),AT2015))</f>
        <v>0</v>
      </c>
      <c r="CC313">
        <f>IF(Charts!$B$3="none",M2015,IF(AU2015="",NA(),AU2015))</f>
        <v>0</v>
      </c>
      <c r="CD313">
        <f>IF(Charts!$B$3="none",N2015,IF(AV2015="",NA(),AV2015))</f>
        <v>0</v>
      </c>
      <c r="CE313">
        <f>IF(Charts!$B$3="none",O2015,IF(AW2015="",NA(),AW2015))</f>
        <v>0</v>
      </c>
      <c r="CF313">
        <f>IF(Charts!$B$3="none",P2015,IF(AX2015="",NA(),AX2015))</f>
        <v>0</v>
      </c>
      <c r="CG313">
        <f>IF(Charts!$B$3="none",Q2015,IF(AY2015="",NA(),AY2015))</f>
        <v>0</v>
      </c>
      <c r="CH313">
        <f>IF(Charts!$B$3="none",R2015,IF(AZ2015="",NA(),AZ2015))</f>
        <v>0</v>
      </c>
      <c r="CI313">
        <f>IF(Charts!$B$3="none",S2015,IF(BA2015="",NA(),BA2015))</f>
        <v>0</v>
      </c>
      <c r="CJ313">
        <f>IF(Charts!$B$3="none",T2015,IF(BB2015="",NA(),BB2015))</f>
        <v>0</v>
      </c>
      <c r="CK313">
        <f>IF(Charts!$B$3="none",U2015,IF(BC2015="",NA(),BC2015))</f>
        <v>0</v>
      </c>
      <c r="CL313">
        <f>IF(Charts!$B$3="none",V2015,IF(BD2015="",NA(),BD2015))</f>
        <v>0</v>
      </c>
      <c r="CM313">
        <f>IF(Charts!$B$3="none",W2015,IF(BE2015="",NA(),BE2015))</f>
        <v>0</v>
      </c>
      <c r="CN313">
        <f>IF(Charts!$B$3="none",X2015,IF(BF2015="",NA(),BF2015))</f>
        <v>0</v>
      </c>
      <c r="CO313">
        <f>IF(Charts!$B$3="none",Y2015,IF(BG2015="",NA(),BG2015))</f>
        <v>0</v>
      </c>
      <c r="CP313">
        <f>IF(Charts!$B$3="none",Z2015,IF(BH2015="",NA(),BH2015))</f>
        <v>0</v>
      </c>
      <c r="CQ313">
        <f>IF(Charts!$B$3="none",AA2015,IF(BI2015="",NA(),BI2015))</f>
        <v>0</v>
      </c>
      <c r="CR313">
        <f>IF(Charts!$B$3="none",AB2015,IF(BJ2015="",NA(),BJ2015))</f>
        <v>0</v>
      </c>
      <c r="CS313">
        <f>IF(Charts!$B$3="none",AC2015,IF(BK2015="",NA(),BK2015))</f>
        <v>0</v>
      </c>
      <c r="CT313">
        <f>IF(Charts!$B$3="none",AD2015,IF(BL2015="",NA(),BL2015))</f>
        <v>0</v>
      </c>
      <c r="CU313">
        <f>IF(Charts!$B$3="none",AE2015,IF(BM2015="",NA(),BM2015))</f>
        <v>0</v>
      </c>
      <c r="CV313">
        <f>IF(Charts!$B$3="none",AF2015,IF(BN2015="",NA(),BN2015))</f>
        <v>0</v>
      </c>
      <c r="CW313">
        <f>IF(Charts!$B$3="none",AG2015,IF(BO2015="",NA(),BO2015))</f>
        <v>0</v>
      </c>
      <c r="CX313">
        <f>IF(Charts!$B$3="none",AH2015,IF(BP2015="",NA(),BP2015))</f>
        <v>0</v>
      </c>
      <c r="CY313">
        <f>IF(Charts!$B$3="none",AI2015,IF(BQ2015="",NA(),BQ2015))</f>
        <v>0</v>
      </c>
      <c r="CZ313">
        <f>IF(Charts!$B$3="none",AJ2015,IF(BR2015="",NA(),BR2015))</f>
        <v>0</v>
      </c>
    </row>
    <row r="314" spans="4:104">
      <c r="D314">
        <v>310</v>
      </c>
      <c r="E314">
        <f>IF(INDIRECT(ADDRESS($D314+2,E$2+1,,,"Instances"))="","",INDIRECT(ADDRESS($D314+2,E$2+1,,,"Instances")))</f>
        <v>0</v>
      </c>
      <c r="F314">
        <f>IFERROR(SMALL(E5:E343,ROW()-ROW($F$5)+1),"")</f>
        <v>0</v>
      </c>
      <c r="H314">
        <f>IFERROR(SUM(F5:F314),"")</f>
        <v>0</v>
      </c>
      <c r="I314">
        <f>IF(INDIRECT(ADDRESS($D314+2,I$2+1,,,"Instances"))="","",INDIRECT(ADDRESS($D314+2,I$2+1,,,"Instances")))</f>
        <v>0</v>
      </c>
      <c r="J314">
        <f>IFERROR(SMALL(I5:I343,ROW()-ROW($J$5)+1),"")</f>
        <v>0</v>
      </c>
      <c r="L314">
        <f>IFERROR(SUM(J5:J314),"")</f>
        <v>0</v>
      </c>
      <c r="M314">
        <f>IF(INDIRECT(ADDRESS($D314+2,M$2+1,,,"Instances"))="","",INDIRECT(ADDRESS($D314+2,M$2+1,,,"Instances")))</f>
        <v>0</v>
      </c>
      <c r="N314">
        <f>IFERROR(SMALL(M5:M343,ROW()-ROW($N$5)+1),"")</f>
        <v>0</v>
      </c>
      <c r="P314">
        <f>IFERROR(SUM(N5:N314),"")</f>
        <v>0</v>
      </c>
      <c r="Q314">
        <f>IF(INDIRECT(ADDRESS($D314+2,Q$2+1,,,"Instances"))="","",INDIRECT(ADDRESS($D314+2,Q$2+1,,,"Instances")))</f>
        <v>0</v>
      </c>
      <c r="R314">
        <f>IFERROR(SMALL(Q5:Q343,ROW()-ROW($R$5)+1),"")</f>
        <v>0</v>
      </c>
      <c r="T314">
        <f>IFERROR(SUM(R5:R314),"")</f>
        <v>0</v>
      </c>
      <c r="U314">
        <f>IF(INDIRECT(ADDRESS($D314+2,U$2+1,,,"Instances"))="","",INDIRECT(ADDRESS($D314+2,U$2+1,,,"Instances")))</f>
        <v>0</v>
      </c>
      <c r="V314">
        <f>IFERROR(SMALL(U5:U343,ROW()-ROW($V$5)+1),"")</f>
        <v>0</v>
      </c>
      <c r="X314">
        <f>IFERROR(SUM(V5:V314),"")</f>
        <v>0</v>
      </c>
      <c r="Y314">
        <f>IF(INDIRECT(ADDRESS($D314+2,Y$2+1,,,"Instances"))="","",INDIRECT(ADDRESS($D314+2,Y$2+1,,,"Instances")))</f>
        <v>0</v>
      </c>
      <c r="Z314">
        <f>IFERROR(SMALL(Y5:Y343,ROW()-ROW($Z$5)+1),"")</f>
        <v>0</v>
      </c>
      <c r="AB314">
        <f>IFERROR(SUM(Z5:Z314),"")</f>
        <v>0</v>
      </c>
      <c r="AC314">
        <f>IF(INDIRECT(ADDRESS($D314+2,AC$2+1,,,"Instances"))="","",INDIRECT(ADDRESS($D314+2,AC$2+1,,,"Instances")))</f>
        <v>0</v>
      </c>
      <c r="AD314">
        <f>IFERROR(SMALL(AC5:AC343,ROW()-ROW($AD$5)+1),"")</f>
        <v>0</v>
      </c>
      <c r="AF314">
        <f>IFERROR(SUM(AD5:AD314),"")</f>
        <v>0</v>
      </c>
      <c r="AG314">
        <f>IF(INDIRECT(ADDRESS($D314+2,AG$2+1,,,"Instances"))="","",INDIRECT(ADDRESS($D314+2,AG$2+1,,,"Instances")))</f>
        <v>0</v>
      </c>
      <c r="AH314">
        <f>IFERROR(SMALL(AG5:AG343,ROW()-ROW($AH$5)+1),"")</f>
        <v>0</v>
      </c>
      <c r="AJ314">
        <f>IFERROR(SUM(AH5:AH314),"")</f>
        <v>0</v>
      </c>
      <c r="AL314">
        <v>310</v>
      </c>
      <c r="AM314" cm="1">
        <f t="array" ref="AM314">_xlfn.SWITCH(Charts!$B$3,"average", AVERAGE(INDIRECT(ADDRESS(309+3,AM$2+1,,,"Instances") &amp; ":" &amp; ADDRESS(309+3,AM$2+1))),"median", MEDIAN(INDIRECT(ADDRESS(309+3,AM$2+1,,,"Instances") &amp; ":" &amp; ADDRESS(309+3,AM$2+1))),"min", MIN(INDIRECT(ADDRESS(309+3,AM$2+1,,,"Instances") &amp; ":" &amp; ADDRESS(309+3,AM$2+1))),"max", MAX(INDIRECT(ADDRESS(309+3,AM$2+1,,,"Instances") &amp; ":" &amp; ADDRESS(309+3,AM$2+1))),"diff", MAX(INDIRECT(ADDRESS(309+3,AM$2+1,,,"Instances") &amp; ":" &amp; ADDRESS(309+3,AM$2+1)))-MIN(INDIRECT(ADDRESS(309+3,AM$2+1,,,"Instances") &amp; ":" &amp; ADDRESS(309+3,AM$2+1))))</f>
        <v>0</v>
      </c>
      <c r="AN314">
        <f>IFERROR(SMALL(AM5:AM343,ROW()-ROW($AN$5)+1),"")</f>
        <v>0</v>
      </c>
      <c r="AP314">
        <f>IFERROR(SUM(AN5:AN314),"")</f>
        <v>0</v>
      </c>
      <c r="AQ314" cm="1">
        <f t="array" ref="AQ314">_xlfn.SWITCH(Charts!$B$3,"average", AVERAGE(INDIRECT(ADDRESS(309+3,AQ$2+1,,,"Instances") &amp; ":" &amp; ADDRESS(309+3,AQ$2+1))),"median", MEDIAN(INDIRECT(ADDRESS(309+3,AQ$2+1,,,"Instances") &amp; ":" &amp; ADDRESS(309+3,AQ$2+1))),"min", MIN(INDIRECT(ADDRESS(309+3,AQ$2+1,,,"Instances") &amp; ":" &amp; ADDRESS(309+3,AQ$2+1))),"max", MAX(INDIRECT(ADDRESS(309+3,AQ$2+1,,,"Instances") &amp; ":" &amp; ADDRESS(309+3,AQ$2+1))),"diff", MAX(INDIRECT(ADDRESS(309+3,AQ$2+1,,,"Instances") &amp; ":" &amp; ADDRESS(309+3,AQ$2+1)))-MIN(INDIRECT(ADDRESS(309+3,AQ$2+1,,,"Instances") &amp; ":" &amp; ADDRESS(309+3,AQ$2+1))))</f>
        <v>0</v>
      </c>
      <c r="AR314">
        <f>IFERROR(SMALL(AQ5:AQ343,ROW()-ROW($AR$5)+1),"")</f>
        <v>0</v>
      </c>
      <c r="AT314">
        <f>IFERROR(SUM(AR5:AR314),"")</f>
        <v>0</v>
      </c>
      <c r="AU314" cm="1">
        <f t="array" ref="AU314">_xlfn.SWITCH(Charts!$B$3,"average", AVERAGE(INDIRECT(ADDRESS(309+3,AU$2+1,,,"Instances") &amp; ":" &amp; ADDRESS(309+3,AU$2+1))),"median", MEDIAN(INDIRECT(ADDRESS(309+3,AU$2+1,,,"Instances") &amp; ":" &amp; ADDRESS(309+3,AU$2+1))),"min", MIN(INDIRECT(ADDRESS(309+3,AU$2+1,,,"Instances") &amp; ":" &amp; ADDRESS(309+3,AU$2+1))),"max", MAX(INDIRECT(ADDRESS(309+3,AU$2+1,,,"Instances") &amp; ":" &amp; ADDRESS(309+3,AU$2+1))),"diff", MAX(INDIRECT(ADDRESS(309+3,AU$2+1,,,"Instances") &amp; ":" &amp; ADDRESS(309+3,AU$2+1)))-MIN(INDIRECT(ADDRESS(309+3,AU$2+1,,,"Instances") &amp; ":" &amp; ADDRESS(309+3,AU$2+1))))</f>
        <v>0</v>
      </c>
      <c r="AV314">
        <f>IFERROR(SMALL(AU5:AU343,ROW()-ROW($AV$5)+1),"")</f>
        <v>0</v>
      </c>
      <c r="AX314">
        <f>IFERROR(SUM(AV5:AV314),"")</f>
        <v>0</v>
      </c>
      <c r="AY314" cm="1">
        <f t="array" ref="AY314">_xlfn.SWITCH(Charts!$B$3,"average", AVERAGE(INDIRECT(ADDRESS(309+3,AY$2+1,,,"Instances") &amp; ":" &amp; ADDRESS(309+3,AY$2+1))),"median", MEDIAN(INDIRECT(ADDRESS(309+3,AY$2+1,,,"Instances") &amp; ":" &amp; ADDRESS(309+3,AY$2+1))),"min", MIN(INDIRECT(ADDRESS(309+3,AY$2+1,,,"Instances") &amp; ":" &amp; ADDRESS(309+3,AY$2+1))),"max", MAX(INDIRECT(ADDRESS(309+3,AY$2+1,,,"Instances") &amp; ":" &amp; ADDRESS(309+3,AY$2+1))),"diff", MAX(INDIRECT(ADDRESS(309+3,AY$2+1,,,"Instances") &amp; ":" &amp; ADDRESS(309+3,AY$2+1)))-MIN(INDIRECT(ADDRESS(309+3,AY$2+1,,,"Instances") &amp; ":" &amp; ADDRESS(309+3,AY$2+1))))</f>
        <v>0</v>
      </c>
      <c r="AZ314">
        <f>IFERROR(SMALL(AY5:AY343,ROW()-ROW($AZ$5)+1),"")</f>
        <v>0</v>
      </c>
      <c r="BB314">
        <f>IFERROR(SUM(AZ5:AZ314),"")</f>
        <v>0</v>
      </c>
      <c r="BC314" cm="1">
        <f t="array" ref="BC314">_xlfn.SWITCH(Charts!$B$3,"average", AVERAGE(INDIRECT(ADDRESS(309+3,BC$2+1,,,"Instances") &amp; ":" &amp; ADDRESS(309+3,BC$2+1))),"median", MEDIAN(INDIRECT(ADDRESS(309+3,BC$2+1,,,"Instances") &amp; ":" &amp; ADDRESS(309+3,BC$2+1))),"min", MIN(INDIRECT(ADDRESS(309+3,BC$2+1,,,"Instances") &amp; ":" &amp; ADDRESS(309+3,BC$2+1))),"max", MAX(INDIRECT(ADDRESS(309+3,BC$2+1,,,"Instances") &amp; ":" &amp; ADDRESS(309+3,BC$2+1))),"diff", MAX(INDIRECT(ADDRESS(309+3,BC$2+1,,,"Instances") &amp; ":" &amp; ADDRESS(309+3,BC$2+1)))-MIN(INDIRECT(ADDRESS(309+3,BC$2+1,,,"Instances") &amp; ":" &amp; ADDRESS(309+3,BC$2+1))))</f>
        <v>0</v>
      </c>
      <c r="BD314">
        <f>IFERROR(SMALL(BC5:BC343,ROW()-ROW($BD$5)+1),"")</f>
        <v>0</v>
      </c>
      <c r="BF314">
        <f>IFERROR(SUM(BD5:BD314),"")</f>
        <v>0</v>
      </c>
      <c r="BG314" cm="1">
        <f t="array" ref="BG314">_xlfn.SWITCH(Charts!$B$3,"average", AVERAGE(INDIRECT(ADDRESS(309+3,BG$2+1,,,"Instances") &amp; ":" &amp; ADDRESS(309+3,BG$2+1))),"median", MEDIAN(INDIRECT(ADDRESS(309+3,BG$2+1,,,"Instances") &amp; ":" &amp; ADDRESS(309+3,BG$2+1))),"min", MIN(INDIRECT(ADDRESS(309+3,BG$2+1,,,"Instances") &amp; ":" &amp; ADDRESS(309+3,BG$2+1))),"max", MAX(INDIRECT(ADDRESS(309+3,BG$2+1,,,"Instances") &amp; ":" &amp; ADDRESS(309+3,BG$2+1))),"diff", MAX(INDIRECT(ADDRESS(309+3,BG$2+1,,,"Instances") &amp; ":" &amp; ADDRESS(309+3,BG$2+1)))-MIN(INDIRECT(ADDRESS(309+3,BG$2+1,,,"Instances") &amp; ":" &amp; ADDRESS(309+3,BG$2+1))))</f>
        <v>0</v>
      </c>
      <c r="BH314">
        <f>IFERROR(SMALL(BG5:BG343,ROW()-ROW($BH$5)+1),"")</f>
        <v>0</v>
      </c>
      <c r="BJ314">
        <f>IFERROR(SUM(BH5:BH314),"")</f>
        <v>0</v>
      </c>
      <c r="BK314" cm="1">
        <f t="array" ref="BK314">_xlfn.SWITCH(Charts!$B$3,"average", AVERAGE(INDIRECT(ADDRESS(309+3,BK$2+1,,,"Instances") &amp; ":" &amp; ADDRESS(309+3,BK$2+1))),"median", MEDIAN(INDIRECT(ADDRESS(309+3,BK$2+1,,,"Instances") &amp; ":" &amp; ADDRESS(309+3,BK$2+1))),"min", MIN(INDIRECT(ADDRESS(309+3,BK$2+1,,,"Instances") &amp; ":" &amp; ADDRESS(309+3,BK$2+1))),"max", MAX(INDIRECT(ADDRESS(309+3,BK$2+1,,,"Instances") &amp; ":" &amp; ADDRESS(309+3,BK$2+1))),"diff", MAX(INDIRECT(ADDRESS(309+3,BK$2+1,,,"Instances") &amp; ":" &amp; ADDRESS(309+3,BK$2+1)))-MIN(INDIRECT(ADDRESS(309+3,BK$2+1,,,"Instances") &amp; ":" &amp; ADDRESS(309+3,BK$2+1))))</f>
        <v>0</v>
      </c>
      <c r="BL314">
        <f>IFERROR(SMALL(BK5:BK343,ROW()-ROW($BL$5)+1),"")</f>
        <v>0</v>
      </c>
      <c r="BN314">
        <f>IFERROR(SUM(BL5:BL314),"")</f>
        <v>0</v>
      </c>
      <c r="BO314" cm="1">
        <f t="array" ref="BO314">_xlfn.SWITCH(Charts!$B$3,"average", AVERAGE(INDIRECT(ADDRESS(309+3,BO$2+1,,,"Instances") &amp; ":" &amp; ADDRESS(309+3,BO$2+1))),"median", MEDIAN(INDIRECT(ADDRESS(309+3,BO$2+1,,,"Instances") &amp; ":" &amp; ADDRESS(309+3,BO$2+1))),"min", MIN(INDIRECT(ADDRESS(309+3,BO$2+1,,,"Instances") &amp; ":" &amp; ADDRESS(309+3,BO$2+1))),"max", MAX(INDIRECT(ADDRESS(309+3,BO$2+1,,,"Instances") &amp; ":" &amp; ADDRESS(309+3,BO$2+1))),"diff", MAX(INDIRECT(ADDRESS(309+3,BO$2+1,,,"Instances") &amp; ":" &amp; ADDRESS(309+3,BO$2+1)))-MIN(INDIRECT(ADDRESS(309+3,BO$2+1,,,"Instances") &amp; ":" &amp; ADDRESS(309+3,BO$2+1))))</f>
        <v>0</v>
      </c>
      <c r="BP314">
        <f>IFERROR(SMALL(BO5:BO343,ROW()-ROW($BP$5)+1),"")</f>
        <v>0</v>
      </c>
      <c r="BR314">
        <f>IFERROR(SUM(BP5:BP314),"")</f>
        <v>0</v>
      </c>
      <c r="BU314">
        <f>IF(Charts!$B$3="none",E2016,IF(AM2016="",NA(),AM2016))</f>
        <v>0</v>
      </c>
      <c r="BV314">
        <f>IF(Charts!$B$3="none",F2016,IF(AN2016="",NA(),AN2016))</f>
        <v>0</v>
      </c>
      <c r="BW314">
        <f>IF(Charts!$B$3="none",G2016,IF(AO2016="",NA(),AO2016))</f>
        <v>0</v>
      </c>
      <c r="BX314">
        <f>IF(Charts!$B$3="none",H2016,IF(AP2016="",NA(),AP2016))</f>
        <v>0</v>
      </c>
      <c r="BY314">
        <f>IF(Charts!$B$3="none",I2016,IF(AQ2016="",NA(),AQ2016))</f>
        <v>0</v>
      </c>
      <c r="BZ314">
        <f>IF(Charts!$B$3="none",J2016,IF(AR2016="",NA(),AR2016))</f>
        <v>0</v>
      </c>
      <c r="CA314">
        <f>IF(Charts!$B$3="none",K2016,IF(AS2016="",NA(),AS2016))</f>
        <v>0</v>
      </c>
      <c r="CB314">
        <f>IF(Charts!$B$3="none",L2016,IF(AT2016="",NA(),AT2016))</f>
        <v>0</v>
      </c>
      <c r="CC314">
        <f>IF(Charts!$B$3="none",M2016,IF(AU2016="",NA(),AU2016))</f>
        <v>0</v>
      </c>
      <c r="CD314">
        <f>IF(Charts!$B$3="none",N2016,IF(AV2016="",NA(),AV2016))</f>
        <v>0</v>
      </c>
      <c r="CE314">
        <f>IF(Charts!$B$3="none",O2016,IF(AW2016="",NA(),AW2016))</f>
        <v>0</v>
      </c>
      <c r="CF314">
        <f>IF(Charts!$B$3="none",P2016,IF(AX2016="",NA(),AX2016))</f>
        <v>0</v>
      </c>
      <c r="CG314">
        <f>IF(Charts!$B$3="none",Q2016,IF(AY2016="",NA(),AY2016))</f>
        <v>0</v>
      </c>
      <c r="CH314">
        <f>IF(Charts!$B$3="none",R2016,IF(AZ2016="",NA(),AZ2016))</f>
        <v>0</v>
      </c>
      <c r="CI314">
        <f>IF(Charts!$B$3="none",S2016,IF(BA2016="",NA(),BA2016))</f>
        <v>0</v>
      </c>
      <c r="CJ314">
        <f>IF(Charts!$B$3="none",T2016,IF(BB2016="",NA(),BB2016))</f>
        <v>0</v>
      </c>
      <c r="CK314">
        <f>IF(Charts!$B$3="none",U2016,IF(BC2016="",NA(),BC2016))</f>
        <v>0</v>
      </c>
      <c r="CL314">
        <f>IF(Charts!$B$3="none",V2016,IF(BD2016="",NA(),BD2016))</f>
        <v>0</v>
      </c>
      <c r="CM314">
        <f>IF(Charts!$B$3="none",W2016,IF(BE2016="",NA(),BE2016))</f>
        <v>0</v>
      </c>
      <c r="CN314">
        <f>IF(Charts!$B$3="none",X2016,IF(BF2016="",NA(),BF2016))</f>
        <v>0</v>
      </c>
      <c r="CO314">
        <f>IF(Charts!$B$3="none",Y2016,IF(BG2016="",NA(),BG2016))</f>
        <v>0</v>
      </c>
      <c r="CP314">
        <f>IF(Charts!$B$3="none",Z2016,IF(BH2016="",NA(),BH2016))</f>
        <v>0</v>
      </c>
      <c r="CQ314">
        <f>IF(Charts!$B$3="none",AA2016,IF(BI2016="",NA(),BI2016))</f>
        <v>0</v>
      </c>
      <c r="CR314">
        <f>IF(Charts!$B$3="none",AB2016,IF(BJ2016="",NA(),BJ2016))</f>
        <v>0</v>
      </c>
      <c r="CS314">
        <f>IF(Charts!$B$3="none",AC2016,IF(BK2016="",NA(),BK2016))</f>
        <v>0</v>
      </c>
      <c r="CT314">
        <f>IF(Charts!$B$3="none",AD2016,IF(BL2016="",NA(),BL2016))</f>
        <v>0</v>
      </c>
      <c r="CU314">
        <f>IF(Charts!$B$3="none",AE2016,IF(BM2016="",NA(),BM2016))</f>
        <v>0</v>
      </c>
      <c r="CV314">
        <f>IF(Charts!$B$3="none",AF2016,IF(BN2016="",NA(),BN2016))</f>
        <v>0</v>
      </c>
      <c r="CW314">
        <f>IF(Charts!$B$3="none",AG2016,IF(BO2016="",NA(),BO2016))</f>
        <v>0</v>
      </c>
      <c r="CX314">
        <f>IF(Charts!$B$3="none",AH2016,IF(BP2016="",NA(),BP2016))</f>
        <v>0</v>
      </c>
      <c r="CY314">
        <f>IF(Charts!$B$3="none",AI2016,IF(BQ2016="",NA(),BQ2016))</f>
        <v>0</v>
      </c>
      <c r="CZ314">
        <f>IF(Charts!$B$3="none",AJ2016,IF(BR2016="",NA(),BR2016))</f>
        <v>0</v>
      </c>
    </row>
    <row r="315" spans="4:104">
      <c r="D315">
        <v>311</v>
      </c>
      <c r="E315">
        <f>IF(INDIRECT(ADDRESS($D315+2,E$2+1,,,"Instances"))="","",INDIRECT(ADDRESS($D315+2,E$2+1,,,"Instances")))</f>
        <v>0</v>
      </c>
      <c r="F315">
        <f>IFERROR(SMALL(E5:E343,ROW()-ROW($F$5)+1),"")</f>
        <v>0</v>
      </c>
      <c r="H315">
        <f>IFERROR(SUM(F5:F315),"")</f>
        <v>0</v>
      </c>
      <c r="I315">
        <f>IF(INDIRECT(ADDRESS($D315+2,I$2+1,,,"Instances"))="","",INDIRECT(ADDRESS($D315+2,I$2+1,,,"Instances")))</f>
        <v>0</v>
      </c>
      <c r="J315">
        <f>IFERROR(SMALL(I5:I343,ROW()-ROW($J$5)+1),"")</f>
        <v>0</v>
      </c>
      <c r="L315">
        <f>IFERROR(SUM(J5:J315),"")</f>
        <v>0</v>
      </c>
      <c r="M315">
        <f>IF(INDIRECT(ADDRESS($D315+2,M$2+1,,,"Instances"))="","",INDIRECT(ADDRESS($D315+2,M$2+1,,,"Instances")))</f>
        <v>0</v>
      </c>
      <c r="N315">
        <f>IFERROR(SMALL(M5:M343,ROW()-ROW($N$5)+1),"")</f>
        <v>0</v>
      </c>
      <c r="P315">
        <f>IFERROR(SUM(N5:N315),"")</f>
        <v>0</v>
      </c>
      <c r="Q315">
        <f>IF(INDIRECT(ADDRESS($D315+2,Q$2+1,,,"Instances"))="","",INDIRECT(ADDRESS($D315+2,Q$2+1,,,"Instances")))</f>
        <v>0</v>
      </c>
      <c r="R315">
        <f>IFERROR(SMALL(Q5:Q343,ROW()-ROW($R$5)+1),"")</f>
        <v>0</v>
      </c>
      <c r="T315">
        <f>IFERROR(SUM(R5:R315),"")</f>
        <v>0</v>
      </c>
      <c r="U315">
        <f>IF(INDIRECT(ADDRESS($D315+2,U$2+1,,,"Instances"))="","",INDIRECT(ADDRESS($D315+2,U$2+1,,,"Instances")))</f>
        <v>0</v>
      </c>
      <c r="V315">
        <f>IFERROR(SMALL(U5:U343,ROW()-ROW($V$5)+1),"")</f>
        <v>0</v>
      </c>
      <c r="X315">
        <f>IFERROR(SUM(V5:V315),"")</f>
        <v>0</v>
      </c>
      <c r="Y315">
        <f>IF(INDIRECT(ADDRESS($D315+2,Y$2+1,,,"Instances"))="","",INDIRECT(ADDRESS($D315+2,Y$2+1,,,"Instances")))</f>
        <v>0</v>
      </c>
      <c r="Z315">
        <f>IFERROR(SMALL(Y5:Y343,ROW()-ROW($Z$5)+1),"")</f>
        <v>0</v>
      </c>
      <c r="AB315">
        <f>IFERROR(SUM(Z5:Z315),"")</f>
        <v>0</v>
      </c>
      <c r="AC315">
        <f>IF(INDIRECT(ADDRESS($D315+2,AC$2+1,,,"Instances"))="","",INDIRECT(ADDRESS($D315+2,AC$2+1,,,"Instances")))</f>
        <v>0</v>
      </c>
      <c r="AD315">
        <f>IFERROR(SMALL(AC5:AC343,ROW()-ROW($AD$5)+1),"")</f>
        <v>0</v>
      </c>
      <c r="AF315">
        <f>IFERROR(SUM(AD5:AD315),"")</f>
        <v>0</v>
      </c>
      <c r="AG315">
        <f>IF(INDIRECT(ADDRESS($D315+2,AG$2+1,,,"Instances"))="","",INDIRECT(ADDRESS($D315+2,AG$2+1,,,"Instances")))</f>
        <v>0</v>
      </c>
      <c r="AH315">
        <f>IFERROR(SMALL(AG5:AG343,ROW()-ROW($AH$5)+1),"")</f>
        <v>0</v>
      </c>
      <c r="AJ315">
        <f>IFERROR(SUM(AH5:AH315),"")</f>
        <v>0</v>
      </c>
      <c r="AL315">
        <v>311</v>
      </c>
      <c r="AM315" cm="1">
        <f t="array" ref="AM315">_xlfn.SWITCH(Charts!$B$3,"average", AVERAGE(INDIRECT(ADDRESS(310+3,AM$2+1,,,"Instances") &amp; ":" &amp; ADDRESS(310+3,AM$2+1))),"median", MEDIAN(INDIRECT(ADDRESS(310+3,AM$2+1,,,"Instances") &amp; ":" &amp; ADDRESS(310+3,AM$2+1))),"min", MIN(INDIRECT(ADDRESS(310+3,AM$2+1,,,"Instances") &amp; ":" &amp; ADDRESS(310+3,AM$2+1))),"max", MAX(INDIRECT(ADDRESS(310+3,AM$2+1,,,"Instances") &amp; ":" &amp; ADDRESS(310+3,AM$2+1))),"diff", MAX(INDIRECT(ADDRESS(310+3,AM$2+1,,,"Instances") &amp; ":" &amp; ADDRESS(310+3,AM$2+1)))-MIN(INDIRECT(ADDRESS(310+3,AM$2+1,,,"Instances") &amp; ":" &amp; ADDRESS(310+3,AM$2+1))))</f>
        <v>0</v>
      </c>
      <c r="AN315">
        <f>IFERROR(SMALL(AM5:AM343,ROW()-ROW($AN$5)+1),"")</f>
        <v>0</v>
      </c>
      <c r="AP315">
        <f>IFERROR(SUM(AN5:AN315),"")</f>
        <v>0</v>
      </c>
      <c r="AQ315" cm="1">
        <f t="array" ref="AQ315">_xlfn.SWITCH(Charts!$B$3,"average", AVERAGE(INDIRECT(ADDRESS(310+3,AQ$2+1,,,"Instances") &amp; ":" &amp; ADDRESS(310+3,AQ$2+1))),"median", MEDIAN(INDIRECT(ADDRESS(310+3,AQ$2+1,,,"Instances") &amp; ":" &amp; ADDRESS(310+3,AQ$2+1))),"min", MIN(INDIRECT(ADDRESS(310+3,AQ$2+1,,,"Instances") &amp; ":" &amp; ADDRESS(310+3,AQ$2+1))),"max", MAX(INDIRECT(ADDRESS(310+3,AQ$2+1,,,"Instances") &amp; ":" &amp; ADDRESS(310+3,AQ$2+1))),"diff", MAX(INDIRECT(ADDRESS(310+3,AQ$2+1,,,"Instances") &amp; ":" &amp; ADDRESS(310+3,AQ$2+1)))-MIN(INDIRECT(ADDRESS(310+3,AQ$2+1,,,"Instances") &amp; ":" &amp; ADDRESS(310+3,AQ$2+1))))</f>
        <v>0</v>
      </c>
      <c r="AR315">
        <f>IFERROR(SMALL(AQ5:AQ343,ROW()-ROW($AR$5)+1),"")</f>
        <v>0</v>
      </c>
      <c r="AT315">
        <f>IFERROR(SUM(AR5:AR315),"")</f>
        <v>0</v>
      </c>
      <c r="AU315" cm="1">
        <f t="array" ref="AU315">_xlfn.SWITCH(Charts!$B$3,"average", AVERAGE(INDIRECT(ADDRESS(310+3,AU$2+1,,,"Instances") &amp; ":" &amp; ADDRESS(310+3,AU$2+1))),"median", MEDIAN(INDIRECT(ADDRESS(310+3,AU$2+1,,,"Instances") &amp; ":" &amp; ADDRESS(310+3,AU$2+1))),"min", MIN(INDIRECT(ADDRESS(310+3,AU$2+1,,,"Instances") &amp; ":" &amp; ADDRESS(310+3,AU$2+1))),"max", MAX(INDIRECT(ADDRESS(310+3,AU$2+1,,,"Instances") &amp; ":" &amp; ADDRESS(310+3,AU$2+1))),"diff", MAX(INDIRECT(ADDRESS(310+3,AU$2+1,,,"Instances") &amp; ":" &amp; ADDRESS(310+3,AU$2+1)))-MIN(INDIRECT(ADDRESS(310+3,AU$2+1,,,"Instances") &amp; ":" &amp; ADDRESS(310+3,AU$2+1))))</f>
        <v>0</v>
      </c>
      <c r="AV315">
        <f>IFERROR(SMALL(AU5:AU343,ROW()-ROW($AV$5)+1),"")</f>
        <v>0</v>
      </c>
      <c r="AX315">
        <f>IFERROR(SUM(AV5:AV315),"")</f>
        <v>0</v>
      </c>
      <c r="AY315" cm="1">
        <f t="array" ref="AY315">_xlfn.SWITCH(Charts!$B$3,"average", AVERAGE(INDIRECT(ADDRESS(310+3,AY$2+1,,,"Instances") &amp; ":" &amp; ADDRESS(310+3,AY$2+1))),"median", MEDIAN(INDIRECT(ADDRESS(310+3,AY$2+1,,,"Instances") &amp; ":" &amp; ADDRESS(310+3,AY$2+1))),"min", MIN(INDIRECT(ADDRESS(310+3,AY$2+1,,,"Instances") &amp; ":" &amp; ADDRESS(310+3,AY$2+1))),"max", MAX(INDIRECT(ADDRESS(310+3,AY$2+1,,,"Instances") &amp; ":" &amp; ADDRESS(310+3,AY$2+1))),"diff", MAX(INDIRECT(ADDRESS(310+3,AY$2+1,,,"Instances") &amp; ":" &amp; ADDRESS(310+3,AY$2+1)))-MIN(INDIRECT(ADDRESS(310+3,AY$2+1,,,"Instances") &amp; ":" &amp; ADDRESS(310+3,AY$2+1))))</f>
        <v>0</v>
      </c>
      <c r="AZ315">
        <f>IFERROR(SMALL(AY5:AY343,ROW()-ROW($AZ$5)+1),"")</f>
        <v>0</v>
      </c>
      <c r="BB315">
        <f>IFERROR(SUM(AZ5:AZ315),"")</f>
        <v>0</v>
      </c>
      <c r="BC315" cm="1">
        <f t="array" ref="BC315">_xlfn.SWITCH(Charts!$B$3,"average", AVERAGE(INDIRECT(ADDRESS(310+3,BC$2+1,,,"Instances") &amp; ":" &amp; ADDRESS(310+3,BC$2+1))),"median", MEDIAN(INDIRECT(ADDRESS(310+3,BC$2+1,,,"Instances") &amp; ":" &amp; ADDRESS(310+3,BC$2+1))),"min", MIN(INDIRECT(ADDRESS(310+3,BC$2+1,,,"Instances") &amp; ":" &amp; ADDRESS(310+3,BC$2+1))),"max", MAX(INDIRECT(ADDRESS(310+3,BC$2+1,,,"Instances") &amp; ":" &amp; ADDRESS(310+3,BC$2+1))),"diff", MAX(INDIRECT(ADDRESS(310+3,BC$2+1,,,"Instances") &amp; ":" &amp; ADDRESS(310+3,BC$2+1)))-MIN(INDIRECT(ADDRESS(310+3,BC$2+1,,,"Instances") &amp; ":" &amp; ADDRESS(310+3,BC$2+1))))</f>
        <v>0</v>
      </c>
      <c r="BD315">
        <f>IFERROR(SMALL(BC5:BC343,ROW()-ROW($BD$5)+1),"")</f>
        <v>0</v>
      </c>
      <c r="BF315">
        <f>IFERROR(SUM(BD5:BD315),"")</f>
        <v>0</v>
      </c>
      <c r="BG315" cm="1">
        <f t="array" ref="BG315">_xlfn.SWITCH(Charts!$B$3,"average", AVERAGE(INDIRECT(ADDRESS(310+3,BG$2+1,,,"Instances") &amp; ":" &amp; ADDRESS(310+3,BG$2+1))),"median", MEDIAN(INDIRECT(ADDRESS(310+3,BG$2+1,,,"Instances") &amp; ":" &amp; ADDRESS(310+3,BG$2+1))),"min", MIN(INDIRECT(ADDRESS(310+3,BG$2+1,,,"Instances") &amp; ":" &amp; ADDRESS(310+3,BG$2+1))),"max", MAX(INDIRECT(ADDRESS(310+3,BG$2+1,,,"Instances") &amp; ":" &amp; ADDRESS(310+3,BG$2+1))),"diff", MAX(INDIRECT(ADDRESS(310+3,BG$2+1,,,"Instances") &amp; ":" &amp; ADDRESS(310+3,BG$2+1)))-MIN(INDIRECT(ADDRESS(310+3,BG$2+1,,,"Instances") &amp; ":" &amp; ADDRESS(310+3,BG$2+1))))</f>
        <v>0</v>
      </c>
      <c r="BH315">
        <f>IFERROR(SMALL(BG5:BG343,ROW()-ROW($BH$5)+1),"")</f>
        <v>0</v>
      </c>
      <c r="BJ315">
        <f>IFERROR(SUM(BH5:BH315),"")</f>
        <v>0</v>
      </c>
      <c r="BK315" cm="1">
        <f t="array" ref="BK315">_xlfn.SWITCH(Charts!$B$3,"average", AVERAGE(INDIRECT(ADDRESS(310+3,BK$2+1,,,"Instances") &amp; ":" &amp; ADDRESS(310+3,BK$2+1))),"median", MEDIAN(INDIRECT(ADDRESS(310+3,BK$2+1,,,"Instances") &amp; ":" &amp; ADDRESS(310+3,BK$2+1))),"min", MIN(INDIRECT(ADDRESS(310+3,BK$2+1,,,"Instances") &amp; ":" &amp; ADDRESS(310+3,BK$2+1))),"max", MAX(INDIRECT(ADDRESS(310+3,BK$2+1,,,"Instances") &amp; ":" &amp; ADDRESS(310+3,BK$2+1))),"diff", MAX(INDIRECT(ADDRESS(310+3,BK$2+1,,,"Instances") &amp; ":" &amp; ADDRESS(310+3,BK$2+1)))-MIN(INDIRECT(ADDRESS(310+3,BK$2+1,,,"Instances") &amp; ":" &amp; ADDRESS(310+3,BK$2+1))))</f>
        <v>0</v>
      </c>
      <c r="BL315">
        <f>IFERROR(SMALL(BK5:BK343,ROW()-ROW($BL$5)+1),"")</f>
        <v>0</v>
      </c>
      <c r="BN315">
        <f>IFERROR(SUM(BL5:BL315),"")</f>
        <v>0</v>
      </c>
      <c r="BO315" cm="1">
        <f t="array" ref="BO315">_xlfn.SWITCH(Charts!$B$3,"average", AVERAGE(INDIRECT(ADDRESS(310+3,BO$2+1,,,"Instances") &amp; ":" &amp; ADDRESS(310+3,BO$2+1))),"median", MEDIAN(INDIRECT(ADDRESS(310+3,BO$2+1,,,"Instances") &amp; ":" &amp; ADDRESS(310+3,BO$2+1))),"min", MIN(INDIRECT(ADDRESS(310+3,BO$2+1,,,"Instances") &amp; ":" &amp; ADDRESS(310+3,BO$2+1))),"max", MAX(INDIRECT(ADDRESS(310+3,BO$2+1,,,"Instances") &amp; ":" &amp; ADDRESS(310+3,BO$2+1))),"diff", MAX(INDIRECT(ADDRESS(310+3,BO$2+1,,,"Instances") &amp; ":" &amp; ADDRESS(310+3,BO$2+1)))-MIN(INDIRECT(ADDRESS(310+3,BO$2+1,,,"Instances") &amp; ":" &amp; ADDRESS(310+3,BO$2+1))))</f>
        <v>0</v>
      </c>
      <c r="BP315">
        <f>IFERROR(SMALL(BO5:BO343,ROW()-ROW($BP$5)+1),"")</f>
        <v>0</v>
      </c>
      <c r="BR315">
        <f>IFERROR(SUM(BP5:BP315),"")</f>
        <v>0</v>
      </c>
      <c r="BU315">
        <f>IF(Charts!$B$3="none",E2017,IF(AM2017="",NA(),AM2017))</f>
        <v>0</v>
      </c>
      <c r="BV315">
        <f>IF(Charts!$B$3="none",F2017,IF(AN2017="",NA(),AN2017))</f>
        <v>0</v>
      </c>
      <c r="BW315">
        <f>IF(Charts!$B$3="none",G2017,IF(AO2017="",NA(),AO2017))</f>
        <v>0</v>
      </c>
      <c r="BX315">
        <f>IF(Charts!$B$3="none",H2017,IF(AP2017="",NA(),AP2017))</f>
        <v>0</v>
      </c>
      <c r="BY315">
        <f>IF(Charts!$B$3="none",I2017,IF(AQ2017="",NA(),AQ2017))</f>
        <v>0</v>
      </c>
      <c r="BZ315">
        <f>IF(Charts!$B$3="none",J2017,IF(AR2017="",NA(),AR2017))</f>
        <v>0</v>
      </c>
      <c r="CA315">
        <f>IF(Charts!$B$3="none",K2017,IF(AS2017="",NA(),AS2017))</f>
        <v>0</v>
      </c>
      <c r="CB315">
        <f>IF(Charts!$B$3="none",L2017,IF(AT2017="",NA(),AT2017))</f>
        <v>0</v>
      </c>
      <c r="CC315">
        <f>IF(Charts!$B$3="none",M2017,IF(AU2017="",NA(),AU2017))</f>
        <v>0</v>
      </c>
      <c r="CD315">
        <f>IF(Charts!$B$3="none",N2017,IF(AV2017="",NA(),AV2017))</f>
        <v>0</v>
      </c>
      <c r="CE315">
        <f>IF(Charts!$B$3="none",O2017,IF(AW2017="",NA(),AW2017))</f>
        <v>0</v>
      </c>
      <c r="CF315">
        <f>IF(Charts!$B$3="none",P2017,IF(AX2017="",NA(),AX2017))</f>
        <v>0</v>
      </c>
      <c r="CG315">
        <f>IF(Charts!$B$3="none",Q2017,IF(AY2017="",NA(),AY2017))</f>
        <v>0</v>
      </c>
      <c r="CH315">
        <f>IF(Charts!$B$3="none",R2017,IF(AZ2017="",NA(),AZ2017))</f>
        <v>0</v>
      </c>
      <c r="CI315">
        <f>IF(Charts!$B$3="none",S2017,IF(BA2017="",NA(),BA2017))</f>
        <v>0</v>
      </c>
      <c r="CJ315">
        <f>IF(Charts!$B$3="none",T2017,IF(BB2017="",NA(),BB2017))</f>
        <v>0</v>
      </c>
      <c r="CK315">
        <f>IF(Charts!$B$3="none",U2017,IF(BC2017="",NA(),BC2017))</f>
        <v>0</v>
      </c>
      <c r="CL315">
        <f>IF(Charts!$B$3="none",V2017,IF(BD2017="",NA(),BD2017))</f>
        <v>0</v>
      </c>
      <c r="CM315">
        <f>IF(Charts!$B$3="none",W2017,IF(BE2017="",NA(),BE2017))</f>
        <v>0</v>
      </c>
      <c r="CN315">
        <f>IF(Charts!$B$3="none",X2017,IF(BF2017="",NA(),BF2017))</f>
        <v>0</v>
      </c>
      <c r="CO315">
        <f>IF(Charts!$B$3="none",Y2017,IF(BG2017="",NA(),BG2017))</f>
        <v>0</v>
      </c>
      <c r="CP315">
        <f>IF(Charts!$B$3="none",Z2017,IF(BH2017="",NA(),BH2017))</f>
        <v>0</v>
      </c>
      <c r="CQ315">
        <f>IF(Charts!$B$3="none",AA2017,IF(BI2017="",NA(),BI2017))</f>
        <v>0</v>
      </c>
      <c r="CR315">
        <f>IF(Charts!$B$3="none",AB2017,IF(BJ2017="",NA(),BJ2017))</f>
        <v>0</v>
      </c>
      <c r="CS315">
        <f>IF(Charts!$B$3="none",AC2017,IF(BK2017="",NA(),BK2017))</f>
        <v>0</v>
      </c>
      <c r="CT315">
        <f>IF(Charts!$B$3="none",AD2017,IF(BL2017="",NA(),BL2017))</f>
        <v>0</v>
      </c>
      <c r="CU315">
        <f>IF(Charts!$B$3="none",AE2017,IF(BM2017="",NA(),BM2017))</f>
        <v>0</v>
      </c>
      <c r="CV315">
        <f>IF(Charts!$B$3="none",AF2017,IF(BN2017="",NA(),BN2017))</f>
        <v>0</v>
      </c>
      <c r="CW315">
        <f>IF(Charts!$B$3="none",AG2017,IF(BO2017="",NA(),BO2017))</f>
        <v>0</v>
      </c>
      <c r="CX315">
        <f>IF(Charts!$B$3="none",AH2017,IF(BP2017="",NA(),BP2017))</f>
        <v>0</v>
      </c>
      <c r="CY315">
        <f>IF(Charts!$B$3="none",AI2017,IF(BQ2017="",NA(),BQ2017))</f>
        <v>0</v>
      </c>
      <c r="CZ315">
        <f>IF(Charts!$B$3="none",AJ2017,IF(BR2017="",NA(),BR2017))</f>
        <v>0</v>
      </c>
    </row>
    <row r="316" spans="4:104">
      <c r="D316">
        <v>312</v>
      </c>
      <c r="E316">
        <f>IF(INDIRECT(ADDRESS($D316+2,E$2+1,,,"Instances"))="","",INDIRECT(ADDRESS($D316+2,E$2+1,,,"Instances")))</f>
        <v>0</v>
      </c>
      <c r="F316">
        <f>IFERROR(SMALL(E5:E343,ROW()-ROW($F$5)+1),"")</f>
        <v>0</v>
      </c>
      <c r="H316">
        <f>IFERROR(SUM(F5:F316),"")</f>
        <v>0</v>
      </c>
      <c r="I316">
        <f>IF(INDIRECT(ADDRESS($D316+2,I$2+1,,,"Instances"))="","",INDIRECT(ADDRESS($D316+2,I$2+1,,,"Instances")))</f>
        <v>0</v>
      </c>
      <c r="J316">
        <f>IFERROR(SMALL(I5:I343,ROW()-ROW($J$5)+1),"")</f>
        <v>0</v>
      </c>
      <c r="L316">
        <f>IFERROR(SUM(J5:J316),"")</f>
        <v>0</v>
      </c>
      <c r="M316">
        <f>IF(INDIRECT(ADDRESS($D316+2,M$2+1,,,"Instances"))="","",INDIRECT(ADDRESS($D316+2,M$2+1,,,"Instances")))</f>
        <v>0</v>
      </c>
      <c r="N316">
        <f>IFERROR(SMALL(M5:M343,ROW()-ROW($N$5)+1),"")</f>
        <v>0</v>
      </c>
      <c r="P316">
        <f>IFERROR(SUM(N5:N316),"")</f>
        <v>0</v>
      </c>
      <c r="Q316">
        <f>IF(INDIRECT(ADDRESS($D316+2,Q$2+1,,,"Instances"))="","",INDIRECT(ADDRESS($D316+2,Q$2+1,,,"Instances")))</f>
        <v>0</v>
      </c>
      <c r="R316">
        <f>IFERROR(SMALL(Q5:Q343,ROW()-ROW($R$5)+1),"")</f>
        <v>0</v>
      </c>
      <c r="T316">
        <f>IFERROR(SUM(R5:R316),"")</f>
        <v>0</v>
      </c>
      <c r="U316">
        <f>IF(INDIRECT(ADDRESS($D316+2,U$2+1,,,"Instances"))="","",INDIRECT(ADDRESS($D316+2,U$2+1,,,"Instances")))</f>
        <v>0</v>
      </c>
      <c r="V316">
        <f>IFERROR(SMALL(U5:U343,ROW()-ROW($V$5)+1),"")</f>
        <v>0</v>
      </c>
      <c r="X316">
        <f>IFERROR(SUM(V5:V316),"")</f>
        <v>0</v>
      </c>
      <c r="Y316">
        <f>IF(INDIRECT(ADDRESS($D316+2,Y$2+1,,,"Instances"))="","",INDIRECT(ADDRESS($D316+2,Y$2+1,,,"Instances")))</f>
        <v>0</v>
      </c>
      <c r="Z316">
        <f>IFERROR(SMALL(Y5:Y343,ROW()-ROW($Z$5)+1),"")</f>
        <v>0</v>
      </c>
      <c r="AB316">
        <f>IFERROR(SUM(Z5:Z316),"")</f>
        <v>0</v>
      </c>
      <c r="AC316">
        <f>IF(INDIRECT(ADDRESS($D316+2,AC$2+1,,,"Instances"))="","",INDIRECT(ADDRESS($D316+2,AC$2+1,,,"Instances")))</f>
        <v>0</v>
      </c>
      <c r="AD316">
        <f>IFERROR(SMALL(AC5:AC343,ROW()-ROW($AD$5)+1),"")</f>
        <v>0</v>
      </c>
      <c r="AF316">
        <f>IFERROR(SUM(AD5:AD316),"")</f>
        <v>0</v>
      </c>
      <c r="AG316">
        <f>IF(INDIRECT(ADDRESS($D316+2,AG$2+1,,,"Instances"))="","",INDIRECT(ADDRESS($D316+2,AG$2+1,,,"Instances")))</f>
        <v>0</v>
      </c>
      <c r="AH316">
        <f>IFERROR(SMALL(AG5:AG343,ROW()-ROW($AH$5)+1),"")</f>
        <v>0</v>
      </c>
      <c r="AJ316">
        <f>IFERROR(SUM(AH5:AH316),"")</f>
        <v>0</v>
      </c>
      <c r="AL316">
        <v>312</v>
      </c>
      <c r="AM316" cm="1">
        <f t="array" ref="AM316">_xlfn.SWITCH(Charts!$B$3,"average", AVERAGE(INDIRECT(ADDRESS(311+3,AM$2+1,,,"Instances") &amp; ":" &amp; ADDRESS(311+3,AM$2+1))),"median", MEDIAN(INDIRECT(ADDRESS(311+3,AM$2+1,,,"Instances") &amp; ":" &amp; ADDRESS(311+3,AM$2+1))),"min", MIN(INDIRECT(ADDRESS(311+3,AM$2+1,,,"Instances") &amp; ":" &amp; ADDRESS(311+3,AM$2+1))),"max", MAX(INDIRECT(ADDRESS(311+3,AM$2+1,,,"Instances") &amp; ":" &amp; ADDRESS(311+3,AM$2+1))),"diff", MAX(INDIRECT(ADDRESS(311+3,AM$2+1,,,"Instances") &amp; ":" &amp; ADDRESS(311+3,AM$2+1)))-MIN(INDIRECT(ADDRESS(311+3,AM$2+1,,,"Instances") &amp; ":" &amp; ADDRESS(311+3,AM$2+1))))</f>
        <v>0</v>
      </c>
      <c r="AN316">
        <f>IFERROR(SMALL(AM5:AM343,ROW()-ROW($AN$5)+1),"")</f>
        <v>0</v>
      </c>
      <c r="AP316">
        <f>IFERROR(SUM(AN5:AN316),"")</f>
        <v>0</v>
      </c>
      <c r="AQ316" cm="1">
        <f t="array" ref="AQ316">_xlfn.SWITCH(Charts!$B$3,"average", AVERAGE(INDIRECT(ADDRESS(311+3,AQ$2+1,,,"Instances") &amp; ":" &amp; ADDRESS(311+3,AQ$2+1))),"median", MEDIAN(INDIRECT(ADDRESS(311+3,AQ$2+1,,,"Instances") &amp; ":" &amp; ADDRESS(311+3,AQ$2+1))),"min", MIN(INDIRECT(ADDRESS(311+3,AQ$2+1,,,"Instances") &amp; ":" &amp; ADDRESS(311+3,AQ$2+1))),"max", MAX(INDIRECT(ADDRESS(311+3,AQ$2+1,,,"Instances") &amp; ":" &amp; ADDRESS(311+3,AQ$2+1))),"diff", MAX(INDIRECT(ADDRESS(311+3,AQ$2+1,,,"Instances") &amp; ":" &amp; ADDRESS(311+3,AQ$2+1)))-MIN(INDIRECT(ADDRESS(311+3,AQ$2+1,,,"Instances") &amp; ":" &amp; ADDRESS(311+3,AQ$2+1))))</f>
        <v>0</v>
      </c>
      <c r="AR316">
        <f>IFERROR(SMALL(AQ5:AQ343,ROW()-ROW($AR$5)+1),"")</f>
        <v>0</v>
      </c>
      <c r="AT316">
        <f>IFERROR(SUM(AR5:AR316),"")</f>
        <v>0</v>
      </c>
      <c r="AU316" cm="1">
        <f t="array" ref="AU316">_xlfn.SWITCH(Charts!$B$3,"average", AVERAGE(INDIRECT(ADDRESS(311+3,AU$2+1,,,"Instances") &amp; ":" &amp; ADDRESS(311+3,AU$2+1))),"median", MEDIAN(INDIRECT(ADDRESS(311+3,AU$2+1,,,"Instances") &amp; ":" &amp; ADDRESS(311+3,AU$2+1))),"min", MIN(INDIRECT(ADDRESS(311+3,AU$2+1,,,"Instances") &amp; ":" &amp; ADDRESS(311+3,AU$2+1))),"max", MAX(INDIRECT(ADDRESS(311+3,AU$2+1,,,"Instances") &amp; ":" &amp; ADDRESS(311+3,AU$2+1))),"diff", MAX(INDIRECT(ADDRESS(311+3,AU$2+1,,,"Instances") &amp; ":" &amp; ADDRESS(311+3,AU$2+1)))-MIN(INDIRECT(ADDRESS(311+3,AU$2+1,,,"Instances") &amp; ":" &amp; ADDRESS(311+3,AU$2+1))))</f>
        <v>0</v>
      </c>
      <c r="AV316">
        <f>IFERROR(SMALL(AU5:AU343,ROW()-ROW($AV$5)+1),"")</f>
        <v>0</v>
      </c>
      <c r="AX316">
        <f>IFERROR(SUM(AV5:AV316),"")</f>
        <v>0</v>
      </c>
      <c r="AY316" cm="1">
        <f t="array" ref="AY316">_xlfn.SWITCH(Charts!$B$3,"average", AVERAGE(INDIRECT(ADDRESS(311+3,AY$2+1,,,"Instances") &amp; ":" &amp; ADDRESS(311+3,AY$2+1))),"median", MEDIAN(INDIRECT(ADDRESS(311+3,AY$2+1,,,"Instances") &amp; ":" &amp; ADDRESS(311+3,AY$2+1))),"min", MIN(INDIRECT(ADDRESS(311+3,AY$2+1,,,"Instances") &amp; ":" &amp; ADDRESS(311+3,AY$2+1))),"max", MAX(INDIRECT(ADDRESS(311+3,AY$2+1,,,"Instances") &amp; ":" &amp; ADDRESS(311+3,AY$2+1))),"diff", MAX(INDIRECT(ADDRESS(311+3,AY$2+1,,,"Instances") &amp; ":" &amp; ADDRESS(311+3,AY$2+1)))-MIN(INDIRECT(ADDRESS(311+3,AY$2+1,,,"Instances") &amp; ":" &amp; ADDRESS(311+3,AY$2+1))))</f>
        <v>0</v>
      </c>
      <c r="AZ316">
        <f>IFERROR(SMALL(AY5:AY343,ROW()-ROW($AZ$5)+1),"")</f>
        <v>0</v>
      </c>
      <c r="BB316">
        <f>IFERROR(SUM(AZ5:AZ316),"")</f>
        <v>0</v>
      </c>
      <c r="BC316" cm="1">
        <f t="array" ref="BC316">_xlfn.SWITCH(Charts!$B$3,"average", AVERAGE(INDIRECT(ADDRESS(311+3,BC$2+1,,,"Instances") &amp; ":" &amp; ADDRESS(311+3,BC$2+1))),"median", MEDIAN(INDIRECT(ADDRESS(311+3,BC$2+1,,,"Instances") &amp; ":" &amp; ADDRESS(311+3,BC$2+1))),"min", MIN(INDIRECT(ADDRESS(311+3,BC$2+1,,,"Instances") &amp; ":" &amp; ADDRESS(311+3,BC$2+1))),"max", MAX(INDIRECT(ADDRESS(311+3,BC$2+1,,,"Instances") &amp; ":" &amp; ADDRESS(311+3,BC$2+1))),"diff", MAX(INDIRECT(ADDRESS(311+3,BC$2+1,,,"Instances") &amp; ":" &amp; ADDRESS(311+3,BC$2+1)))-MIN(INDIRECT(ADDRESS(311+3,BC$2+1,,,"Instances") &amp; ":" &amp; ADDRESS(311+3,BC$2+1))))</f>
        <v>0</v>
      </c>
      <c r="BD316">
        <f>IFERROR(SMALL(BC5:BC343,ROW()-ROW($BD$5)+1),"")</f>
        <v>0</v>
      </c>
      <c r="BF316">
        <f>IFERROR(SUM(BD5:BD316),"")</f>
        <v>0</v>
      </c>
      <c r="BG316" cm="1">
        <f t="array" ref="BG316">_xlfn.SWITCH(Charts!$B$3,"average", AVERAGE(INDIRECT(ADDRESS(311+3,BG$2+1,,,"Instances") &amp; ":" &amp; ADDRESS(311+3,BG$2+1))),"median", MEDIAN(INDIRECT(ADDRESS(311+3,BG$2+1,,,"Instances") &amp; ":" &amp; ADDRESS(311+3,BG$2+1))),"min", MIN(INDIRECT(ADDRESS(311+3,BG$2+1,,,"Instances") &amp; ":" &amp; ADDRESS(311+3,BG$2+1))),"max", MAX(INDIRECT(ADDRESS(311+3,BG$2+1,,,"Instances") &amp; ":" &amp; ADDRESS(311+3,BG$2+1))),"diff", MAX(INDIRECT(ADDRESS(311+3,BG$2+1,,,"Instances") &amp; ":" &amp; ADDRESS(311+3,BG$2+1)))-MIN(INDIRECT(ADDRESS(311+3,BG$2+1,,,"Instances") &amp; ":" &amp; ADDRESS(311+3,BG$2+1))))</f>
        <v>0</v>
      </c>
      <c r="BH316">
        <f>IFERROR(SMALL(BG5:BG343,ROW()-ROW($BH$5)+1),"")</f>
        <v>0</v>
      </c>
      <c r="BJ316">
        <f>IFERROR(SUM(BH5:BH316),"")</f>
        <v>0</v>
      </c>
      <c r="BK316" cm="1">
        <f t="array" ref="BK316">_xlfn.SWITCH(Charts!$B$3,"average", AVERAGE(INDIRECT(ADDRESS(311+3,BK$2+1,,,"Instances") &amp; ":" &amp; ADDRESS(311+3,BK$2+1))),"median", MEDIAN(INDIRECT(ADDRESS(311+3,BK$2+1,,,"Instances") &amp; ":" &amp; ADDRESS(311+3,BK$2+1))),"min", MIN(INDIRECT(ADDRESS(311+3,BK$2+1,,,"Instances") &amp; ":" &amp; ADDRESS(311+3,BK$2+1))),"max", MAX(INDIRECT(ADDRESS(311+3,BK$2+1,,,"Instances") &amp; ":" &amp; ADDRESS(311+3,BK$2+1))),"diff", MAX(INDIRECT(ADDRESS(311+3,BK$2+1,,,"Instances") &amp; ":" &amp; ADDRESS(311+3,BK$2+1)))-MIN(INDIRECT(ADDRESS(311+3,BK$2+1,,,"Instances") &amp; ":" &amp; ADDRESS(311+3,BK$2+1))))</f>
        <v>0</v>
      </c>
      <c r="BL316">
        <f>IFERROR(SMALL(BK5:BK343,ROW()-ROW($BL$5)+1),"")</f>
        <v>0</v>
      </c>
      <c r="BN316">
        <f>IFERROR(SUM(BL5:BL316),"")</f>
        <v>0</v>
      </c>
      <c r="BO316" cm="1">
        <f t="array" ref="BO316">_xlfn.SWITCH(Charts!$B$3,"average", AVERAGE(INDIRECT(ADDRESS(311+3,BO$2+1,,,"Instances") &amp; ":" &amp; ADDRESS(311+3,BO$2+1))),"median", MEDIAN(INDIRECT(ADDRESS(311+3,BO$2+1,,,"Instances") &amp; ":" &amp; ADDRESS(311+3,BO$2+1))),"min", MIN(INDIRECT(ADDRESS(311+3,BO$2+1,,,"Instances") &amp; ":" &amp; ADDRESS(311+3,BO$2+1))),"max", MAX(INDIRECT(ADDRESS(311+3,BO$2+1,,,"Instances") &amp; ":" &amp; ADDRESS(311+3,BO$2+1))),"diff", MAX(INDIRECT(ADDRESS(311+3,BO$2+1,,,"Instances") &amp; ":" &amp; ADDRESS(311+3,BO$2+1)))-MIN(INDIRECT(ADDRESS(311+3,BO$2+1,,,"Instances") &amp; ":" &amp; ADDRESS(311+3,BO$2+1))))</f>
        <v>0</v>
      </c>
      <c r="BP316">
        <f>IFERROR(SMALL(BO5:BO343,ROW()-ROW($BP$5)+1),"")</f>
        <v>0</v>
      </c>
      <c r="BR316">
        <f>IFERROR(SUM(BP5:BP316),"")</f>
        <v>0</v>
      </c>
      <c r="BU316">
        <f>IF(Charts!$B$3="none",E2018,IF(AM2018="",NA(),AM2018))</f>
        <v>0</v>
      </c>
      <c r="BV316">
        <f>IF(Charts!$B$3="none",F2018,IF(AN2018="",NA(),AN2018))</f>
        <v>0</v>
      </c>
      <c r="BW316">
        <f>IF(Charts!$B$3="none",G2018,IF(AO2018="",NA(),AO2018))</f>
        <v>0</v>
      </c>
      <c r="BX316">
        <f>IF(Charts!$B$3="none",H2018,IF(AP2018="",NA(),AP2018))</f>
        <v>0</v>
      </c>
      <c r="BY316">
        <f>IF(Charts!$B$3="none",I2018,IF(AQ2018="",NA(),AQ2018))</f>
        <v>0</v>
      </c>
      <c r="BZ316">
        <f>IF(Charts!$B$3="none",J2018,IF(AR2018="",NA(),AR2018))</f>
        <v>0</v>
      </c>
      <c r="CA316">
        <f>IF(Charts!$B$3="none",K2018,IF(AS2018="",NA(),AS2018))</f>
        <v>0</v>
      </c>
      <c r="CB316">
        <f>IF(Charts!$B$3="none",L2018,IF(AT2018="",NA(),AT2018))</f>
        <v>0</v>
      </c>
      <c r="CC316">
        <f>IF(Charts!$B$3="none",M2018,IF(AU2018="",NA(),AU2018))</f>
        <v>0</v>
      </c>
      <c r="CD316">
        <f>IF(Charts!$B$3="none",N2018,IF(AV2018="",NA(),AV2018))</f>
        <v>0</v>
      </c>
      <c r="CE316">
        <f>IF(Charts!$B$3="none",O2018,IF(AW2018="",NA(),AW2018))</f>
        <v>0</v>
      </c>
      <c r="CF316">
        <f>IF(Charts!$B$3="none",P2018,IF(AX2018="",NA(),AX2018))</f>
        <v>0</v>
      </c>
      <c r="CG316">
        <f>IF(Charts!$B$3="none",Q2018,IF(AY2018="",NA(),AY2018))</f>
        <v>0</v>
      </c>
      <c r="CH316">
        <f>IF(Charts!$B$3="none",R2018,IF(AZ2018="",NA(),AZ2018))</f>
        <v>0</v>
      </c>
      <c r="CI316">
        <f>IF(Charts!$B$3="none",S2018,IF(BA2018="",NA(),BA2018))</f>
        <v>0</v>
      </c>
      <c r="CJ316">
        <f>IF(Charts!$B$3="none",T2018,IF(BB2018="",NA(),BB2018))</f>
        <v>0</v>
      </c>
      <c r="CK316">
        <f>IF(Charts!$B$3="none",U2018,IF(BC2018="",NA(),BC2018))</f>
        <v>0</v>
      </c>
      <c r="CL316">
        <f>IF(Charts!$B$3="none",V2018,IF(BD2018="",NA(),BD2018))</f>
        <v>0</v>
      </c>
      <c r="CM316">
        <f>IF(Charts!$B$3="none",W2018,IF(BE2018="",NA(),BE2018))</f>
        <v>0</v>
      </c>
      <c r="CN316">
        <f>IF(Charts!$B$3="none",X2018,IF(BF2018="",NA(),BF2018))</f>
        <v>0</v>
      </c>
      <c r="CO316">
        <f>IF(Charts!$B$3="none",Y2018,IF(BG2018="",NA(),BG2018))</f>
        <v>0</v>
      </c>
      <c r="CP316">
        <f>IF(Charts!$B$3="none",Z2018,IF(BH2018="",NA(),BH2018))</f>
        <v>0</v>
      </c>
      <c r="CQ316">
        <f>IF(Charts!$B$3="none",AA2018,IF(BI2018="",NA(),BI2018))</f>
        <v>0</v>
      </c>
      <c r="CR316">
        <f>IF(Charts!$B$3="none",AB2018,IF(BJ2018="",NA(),BJ2018))</f>
        <v>0</v>
      </c>
      <c r="CS316">
        <f>IF(Charts!$B$3="none",AC2018,IF(BK2018="",NA(),BK2018))</f>
        <v>0</v>
      </c>
      <c r="CT316">
        <f>IF(Charts!$B$3="none",AD2018,IF(BL2018="",NA(),BL2018))</f>
        <v>0</v>
      </c>
      <c r="CU316">
        <f>IF(Charts!$B$3="none",AE2018,IF(BM2018="",NA(),BM2018))</f>
        <v>0</v>
      </c>
      <c r="CV316">
        <f>IF(Charts!$B$3="none",AF2018,IF(BN2018="",NA(),BN2018))</f>
        <v>0</v>
      </c>
      <c r="CW316">
        <f>IF(Charts!$B$3="none",AG2018,IF(BO2018="",NA(),BO2018))</f>
        <v>0</v>
      </c>
      <c r="CX316">
        <f>IF(Charts!$B$3="none",AH2018,IF(BP2018="",NA(),BP2018))</f>
        <v>0</v>
      </c>
      <c r="CY316">
        <f>IF(Charts!$B$3="none",AI2018,IF(BQ2018="",NA(),BQ2018))</f>
        <v>0</v>
      </c>
      <c r="CZ316">
        <f>IF(Charts!$B$3="none",AJ2018,IF(BR2018="",NA(),BR2018))</f>
        <v>0</v>
      </c>
    </row>
    <row r="317" spans="4:104">
      <c r="D317">
        <v>313</v>
      </c>
      <c r="E317">
        <f>IF(INDIRECT(ADDRESS($D317+2,E$2+1,,,"Instances"))="","",INDIRECT(ADDRESS($D317+2,E$2+1,,,"Instances")))</f>
        <v>0</v>
      </c>
      <c r="F317">
        <f>IFERROR(SMALL(E5:E343,ROW()-ROW($F$5)+1),"")</f>
        <v>0</v>
      </c>
      <c r="H317">
        <f>IFERROR(SUM(F5:F317),"")</f>
        <v>0</v>
      </c>
      <c r="I317">
        <f>IF(INDIRECT(ADDRESS($D317+2,I$2+1,,,"Instances"))="","",INDIRECT(ADDRESS($D317+2,I$2+1,,,"Instances")))</f>
        <v>0</v>
      </c>
      <c r="J317">
        <f>IFERROR(SMALL(I5:I343,ROW()-ROW($J$5)+1),"")</f>
        <v>0</v>
      </c>
      <c r="L317">
        <f>IFERROR(SUM(J5:J317),"")</f>
        <v>0</v>
      </c>
      <c r="M317">
        <f>IF(INDIRECT(ADDRESS($D317+2,M$2+1,,,"Instances"))="","",INDIRECT(ADDRESS($D317+2,M$2+1,,,"Instances")))</f>
        <v>0</v>
      </c>
      <c r="N317">
        <f>IFERROR(SMALL(M5:M343,ROW()-ROW($N$5)+1),"")</f>
        <v>0</v>
      </c>
      <c r="P317">
        <f>IFERROR(SUM(N5:N317),"")</f>
        <v>0</v>
      </c>
      <c r="Q317">
        <f>IF(INDIRECT(ADDRESS($D317+2,Q$2+1,,,"Instances"))="","",INDIRECT(ADDRESS($D317+2,Q$2+1,,,"Instances")))</f>
        <v>0</v>
      </c>
      <c r="R317">
        <f>IFERROR(SMALL(Q5:Q343,ROW()-ROW($R$5)+1),"")</f>
        <v>0</v>
      </c>
      <c r="T317">
        <f>IFERROR(SUM(R5:R317),"")</f>
        <v>0</v>
      </c>
      <c r="U317">
        <f>IF(INDIRECT(ADDRESS($D317+2,U$2+1,,,"Instances"))="","",INDIRECT(ADDRESS($D317+2,U$2+1,,,"Instances")))</f>
        <v>0</v>
      </c>
      <c r="V317">
        <f>IFERROR(SMALL(U5:U343,ROW()-ROW($V$5)+1),"")</f>
        <v>0</v>
      </c>
      <c r="X317">
        <f>IFERROR(SUM(V5:V317),"")</f>
        <v>0</v>
      </c>
      <c r="Y317">
        <f>IF(INDIRECT(ADDRESS($D317+2,Y$2+1,,,"Instances"))="","",INDIRECT(ADDRESS($D317+2,Y$2+1,,,"Instances")))</f>
        <v>0</v>
      </c>
      <c r="Z317">
        <f>IFERROR(SMALL(Y5:Y343,ROW()-ROW($Z$5)+1),"")</f>
        <v>0</v>
      </c>
      <c r="AB317">
        <f>IFERROR(SUM(Z5:Z317),"")</f>
        <v>0</v>
      </c>
      <c r="AC317">
        <f>IF(INDIRECT(ADDRESS($D317+2,AC$2+1,,,"Instances"))="","",INDIRECT(ADDRESS($D317+2,AC$2+1,,,"Instances")))</f>
        <v>0</v>
      </c>
      <c r="AD317">
        <f>IFERROR(SMALL(AC5:AC343,ROW()-ROW($AD$5)+1),"")</f>
        <v>0</v>
      </c>
      <c r="AF317">
        <f>IFERROR(SUM(AD5:AD317),"")</f>
        <v>0</v>
      </c>
      <c r="AG317">
        <f>IF(INDIRECT(ADDRESS($D317+2,AG$2+1,,,"Instances"))="","",INDIRECT(ADDRESS($D317+2,AG$2+1,,,"Instances")))</f>
        <v>0</v>
      </c>
      <c r="AH317">
        <f>IFERROR(SMALL(AG5:AG343,ROW()-ROW($AH$5)+1),"")</f>
        <v>0</v>
      </c>
      <c r="AJ317">
        <f>IFERROR(SUM(AH5:AH317),"")</f>
        <v>0</v>
      </c>
      <c r="AL317">
        <v>313</v>
      </c>
      <c r="AM317" cm="1">
        <f t="array" ref="AM317">_xlfn.SWITCH(Charts!$B$3,"average", AVERAGE(INDIRECT(ADDRESS(312+3,AM$2+1,,,"Instances") &amp; ":" &amp; ADDRESS(312+3,AM$2+1))),"median", MEDIAN(INDIRECT(ADDRESS(312+3,AM$2+1,,,"Instances") &amp; ":" &amp; ADDRESS(312+3,AM$2+1))),"min", MIN(INDIRECT(ADDRESS(312+3,AM$2+1,,,"Instances") &amp; ":" &amp; ADDRESS(312+3,AM$2+1))),"max", MAX(INDIRECT(ADDRESS(312+3,AM$2+1,,,"Instances") &amp; ":" &amp; ADDRESS(312+3,AM$2+1))),"diff", MAX(INDIRECT(ADDRESS(312+3,AM$2+1,,,"Instances") &amp; ":" &amp; ADDRESS(312+3,AM$2+1)))-MIN(INDIRECT(ADDRESS(312+3,AM$2+1,,,"Instances") &amp; ":" &amp; ADDRESS(312+3,AM$2+1))))</f>
        <v>0</v>
      </c>
      <c r="AN317">
        <f>IFERROR(SMALL(AM5:AM343,ROW()-ROW($AN$5)+1),"")</f>
        <v>0</v>
      </c>
      <c r="AP317">
        <f>IFERROR(SUM(AN5:AN317),"")</f>
        <v>0</v>
      </c>
      <c r="AQ317" cm="1">
        <f t="array" ref="AQ317">_xlfn.SWITCH(Charts!$B$3,"average", AVERAGE(INDIRECT(ADDRESS(312+3,AQ$2+1,,,"Instances") &amp; ":" &amp; ADDRESS(312+3,AQ$2+1))),"median", MEDIAN(INDIRECT(ADDRESS(312+3,AQ$2+1,,,"Instances") &amp; ":" &amp; ADDRESS(312+3,AQ$2+1))),"min", MIN(INDIRECT(ADDRESS(312+3,AQ$2+1,,,"Instances") &amp; ":" &amp; ADDRESS(312+3,AQ$2+1))),"max", MAX(INDIRECT(ADDRESS(312+3,AQ$2+1,,,"Instances") &amp; ":" &amp; ADDRESS(312+3,AQ$2+1))),"diff", MAX(INDIRECT(ADDRESS(312+3,AQ$2+1,,,"Instances") &amp; ":" &amp; ADDRESS(312+3,AQ$2+1)))-MIN(INDIRECT(ADDRESS(312+3,AQ$2+1,,,"Instances") &amp; ":" &amp; ADDRESS(312+3,AQ$2+1))))</f>
        <v>0</v>
      </c>
      <c r="AR317">
        <f>IFERROR(SMALL(AQ5:AQ343,ROW()-ROW($AR$5)+1),"")</f>
        <v>0</v>
      </c>
      <c r="AT317">
        <f>IFERROR(SUM(AR5:AR317),"")</f>
        <v>0</v>
      </c>
      <c r="AU317" cm="1">
        <f t="array" ref="AU317">_xlfn.SWITCH(Charts!$B$3,"average", AVERAGE(INDIRECT(ADDRESS(312+3,AU$2+1,,,"Instances") &amp; ":" &amp; ADDRESS(312+3,AU$2+1))),"median", MEDIAN(INDIRECT(ADDRESS(312+3,AU$2+1,,,"Instances") &amp; ":" &amp; ADDRESS(312+3,AU$2+1))),"min", MIN(INDIRECT(ADDRESS(312+3,AU$2+1,,,"Instances") &amp; ":" &amp; ADDRESS(312+3,AU$2+1))),"max", MAX(INDIRECT(ADDRESS(312+3,AU$2+1,,,"Instances") &amp; ":" &amp; ADDRESS(312+3,AU$2+1))),"diff", MAX(INDIRECT(ADDRESS(312+3,AU$2+1,,,"Instances") &amp; ":" &amp; ADDRESS(312+3,AU$2+1)))-MIN(INDIRECT(ADDRESS(312+3,AU$2+1,,,"Instances") &amp; ":" &amp; ADDRESS(312+3,AU$2+1))))</f>
        <v>0</v>
      </c>
      <c r="AV317">
        <f>IFERROR(SMALL(AU5:AU343,ROW()-ROW($AV$5)+1),"")</f>
        <v>0</v>
      </c>
      <c r="AX317">
        <f>IFERROR(SUM(AV5:AV317),"")</f>
        <v>0</v>
      </c>
      <c r="AY317" cm="1">
        <f t="array" ref="AY317">_xlfn.SWITCH(Charts!$B$3,"average", AVERAGE(INDIRECT(ADDRESS(312+3,AY$2+1,,,"Instances") &amp; ":" &amp; ADDRESS(312+3,AY$2+1))),"median", MEDIAN(INDIRECT(ADDRESS(312+3,AY$2+1,,,"Instances") &amp; ":" &amp; ADDRESS(312+3,AY$2+1))),"min", MIN(INDIRECT(ADDRESS(312+3,AY$2+1,,,"Instances") &amp; ":" &amp; ADDRESS(312+3,AY$2+1))),"max", MAX(INDIRECT(ADDRESS(312+3,AY$2+1,,,"Instances") &amp; ":" &amp; ADDRESS(312+3,AY$2+1))),"diff", MAX(INDIRECT(ADDRESS(312+3,AY$2+1,,,"Instances") &amp; ":" &amp; ADDRESS(312+3,AY$2+1)))-MIN(INDIRECT(ADDRESS(312+3,AY$2+1,,,"Instances") &amp; ":" &amp; ADDRESS(312+3,AY$2+1))))</f>
        <v>0</v>
      </c>
      <c r="AZ317">
        <f>IFERROR(SMALL(AY5:AY343,ROW()-ROW($AZ$5)+1),"")</f>
        <v>0</v>
      </c>
      <c r="BB317">
        <f>IFERROR(SUM(AZ5:AZ317),"")</f>
        <v>0</v>
      </c>
      <c r="BC317" cm="1">
        <f t="array" ref="BC317">_xlfn.SWITCH(Charts!$B$3,"average", AVERAGE(INDIRECT(ADDRESS(312+3,BC$2+1,,,"Instances") &amp; ":" &amp; ADDRESS(312+3,BC$2+1))),"median", MEDIAN(INDIRECT(ADDRESS(312+3,BC$2+1,,,"Instances") &amp; ":" &amp; ADDRESS(312+3,BC$2+1))),"min", MIN(INDIRECT(ADDRESS(312+3,BC$2+1,,,"Instances") &amp; ":" &amp; ADDRESS(312+3,BC$2+1))),"max", MAX(INDIRECT(ADDRESS(312+3,BC$2+1,,,"Instances") &amp; ":" &amp; ADDRESS(312+3,BC$2+1))),"diff", MAX(INDIRECT(ADDRESS(312+3,BC$2+1,,,"Instances") &amp; ":" &amp; ADDRESS(312+3,BC$2+1)))-MIN(INDIRECT(ADDRESS(312+3,BC$2+1,,,"Instances") &amp; ":" &amp; ADDRESS(312+3,BC$2+1))))</f>
        <v>0</v>
      </c>
      <c r="BD317">
        <f>IFERROR(SMALL(BC5:BC343,ROW()-ROW($BD$5)+1),"")</f>
        <v>0</v>
      </c>
      <c r="BF317">
        <f>IFERROR(SUM(BD5:BD317),"")</f>
        <v>0</v>
      </c>
      <c r="BG317" cm="1">
        <f t="array" ref="BG317">_xlfn.SWITCH(Charts!$B$3,"average", AVERAGE(INDIRECT(ADDRESS(312+3,BG$2+1,,,"Instances") &amp; ":" &amp; ADDRESS(312+3,BG$2+1))),"median", MEDIAN(INDIRECT(ADDRESS(312+3,BG$2+1,,,"Instances") &amp; ":" &amp; ADDRESS(312+3,BG$2+1))),"min", MIN(INDIRECT(ADDRESS(312+3,BG$2+1,,,"Instances") &amp; ":" &amp; ADDRESS(312+3,BG$2+1))),"max", MAX(INDIRECT(ADDRESS(312+3,BG$2+1,,,"Instances") &amp; ":" &amp; ADDRESS(312+3,BG$2+1))),"diff", MAX(INDIRECT(ADDRESS(312+3,BG$2+1,,,"Instances") &amp; ":" &amp; ADDRESS(312+3,BG$2+1)))-MIN(INDIRECT(ADDRESS(312+3,BG$2+1,,,"Instances") &amp; ":" &amp; ADDRESS(312+3,BG$2+1))))</f>
        <v>0</v>
      </c>
      <c r="BH317">
        <f>IFERROR(SMALL(BG5:BG343,ROW()-ROW($BH$5)+1),"")</f>
        <v>0</v>
      </c>
      <c r="BJ317">
        <f>IFERROR(SUM(BH5:BH317),"")</f>
        <v>0</v>
      </c>
      <c r="BK317" cm="1">
        <f t="array" ref="BK317">_xlfn.SWITCH(Charts!$B$3,"average", AVERAGE(INDIRECT(ADDRESS(312+3,BK$2+1,,,"Instances") &amp; ":" &amp; ADDRESS(312+3,BK$2+1))),"median", MEDIAN(INDIRECT(ADDRESS(312+3,BK$2+1,,,"Instances") &amp; ":" &amp; ADDRESS(312+3,BK$2+1))),"min", MIN(INDIRECT(ADDRESS(312+3,BK$2+1,,,"Instances") &amp; ":" &amp; ADDRESS(312+3,BK$2+1))),"max", MAX(INDIRECT(ADDRESS(312+3,BK$2+1,,,"Instances") &amp; ":" &amp; ADDRESS(312+3,BK$2+1))),"diff", MAX(INDIRECT(ADDRESS(312+3,BK$2+1,,,"Instances") &amp; ":" &amp; ADDRESS(312+3,BK$2+1)))-MIN(INDIRECT(ADDRESS(312+3,BK$2+1,,,"Instances") &amp; ":" &amp; ADDRESS(312+3,BK$2+1))))</f>
        <v>0</v>
      </c>
      <c r="BL317">
        <f>IFERROR(SMALL(BK5:BK343,ROW()-ROW($BL$5)+1),"")</f>
        <v>0</v>
      </c>
      <c r="BN317">
        <f>IFERROR(SUM(BL5:BL317),"")</f>
        <v>0</v>
      </c>
      <c r="BO317" cm="1">
        <f t="array" ref="BO317">_xlfn.SWITCH(Charts!$B$3,"average", AVERAGE(INDIRECT(ADDRESS(312+3,BO$2+1,,,"Instances") &amp; ":" &amp; ADDRESS(312+3,BO$2+1))),"median", MEDIAN(INDIRECT(ADDRESS(312+3,BO$2+1,,,"Instances") &amp; ":" &amp; ADDRESS(312+3,BO$2+1))),"min", MIN(INDIRECT(ADDRESS(312+3,BO$2+1,,,"Instances") &amp; ":" &amp; ADDRESS(312+3,BO$2+1))),"max", MAX(INDIRECT(ADDRESS(312+3,BO$2+1,,,"Instances") &amp; ":" &amp; ADDRESS(312+3,BO$2+1))),"diff", MAX(INDIRECT(ADDRESS(312+3,BO$2+1,,,"Instances") &amp; ":" &amp; ADDRESS(312+3,BO$2+1)))-MIN(INDIRECT(ADDRESS(312+3,BO$2+1,,,"Instances") &amp; ":" &amp; ADDRESS(312+3,BO$2+1))))</f>
        <v>0</v>
      </c>
      <c r="BP317">
        <f>IFERROR(SMALL(BO5:BO343,ROW()-ROW($BP$5)+1),"")</f>
        <v>0</v>
      </c>
      <c r="BR317">
        <f>IFERROR(SUM(BP5:BP317),"")</f>
        <v>0</v>
      </c>
      <c r="BU317">
        <f>IF(Charts!$B$3="none",E2019,IF(AM2019="",NA(),AM2019))</f>
        <v>0</v>
      </c>
      <c r="BV317">
        <f>IF(Charts!$B$3="none",F2019,IF(AN2019="",NA(),AN2019))</f>
        <v>0</v>
      </c>
      <c r="BW317">
        <f>IF(Charts!$B$3="none",G2019,IF(AO2019="",NA(),AO2019))</f>
        <v>0</v>
      </c>
      <c r="BX317">
        <f>IF(Charts!$B$3="none",H2019,IF(AP2019="",NA(),AP2019))</f>
        <v>0</v>
      </c>
      <c r="BY317">
        <f>IF(Charts!$B$3="none",I2019,IF(AQ2019="",NA(),AQ2019))</f>
        <v>0</v>
      </c>
      <c r="BZ317">
        <f>IF(Charts!$B$3="none",J2019,IF(AR2019="",NA(),AR2019))</f>
        <v>0</v>
      </c>
      <c r="CA317">
        <f>IF(Charts!$B$3="none",K2019,IF(AS2019="",NA(),AS2019))</f>
        <v>0</v>
      </c>
      <c r="CB317">
        <f>IF(Charts!$B$3="none",L2019,IF(AT2019="",NA(),AT2019))</f>
        <v>0</v>
      </c>
      <c r="CC317">
        <f>IF(Charts!$B$3="none",M2019,IF(AU2019="",NA(),AU2019))</f>
        <v>0</v>
      </c>
      <c r="CD317">
        <f>IF(Charts!$B$3="none",N2019,IF(AV2019="",NA(),AV2019))</f>
        <v>0</v>
      </c>
      <c r="CE317">
        <f>IF(Charts!$B$3="none",O2019,IF(AW2019="",NA(),AW2019))</f>
        <v>0</v>
      </c>
      <c r="CF317">
        <f>IF(Charts!$B$3="none",P2019,IF(AX2019="",NA(),AX2019))</f>
        <v>0</v>
      </c>
      <c r="CG317">
        <f>IF(Charts!$B$3="none",Q2019,IF(AY2019="",NA(),AY2019))</f>
        <v>0</v>
      </c>
      <c r="CH317">
        <f>IF(Charts!$B$3="none",R2019,IF(AZ2019="",NA(),AZ2019))</f>
        <v>0</v>
      </c>
      <c r="CI317">
        <f>IF(Charts!$B$3="none",S2019,IF(BA2019="",NA(),BA2019))</f>
        <v>0</v>
      </c>
      <c r="CJ317">
        <f>IF(Charts!$B$3="none",T2019,IF(BB2019="",NA(),BB2019))</f>
        <v>0</v>
      </c>
      <c r="CK317">
        <f>IF(Charts!$B$3="none",U2019,IF(BC2019="",NA(),BC2019))</f>
        <v>0</v>
      </c>
      <c r="CL317">
        <f>IF(Charts!$B$3="none",V2019,IF(BD2019="",NA(),BD2019))</f>
        <v>0</v>
      </c>
      <c r="CM317">
        <f>IF(Charts!$B$3="none",W2019,IF(BE2019="",NA(),BE2019))</f>
        <v>0</v>
      </c>
      <c r="CN317">
        <f>IF(Charts!$B$3="none",X2019,IF(BF2019="",NA(),BF2019))</f>
        <v>0</v>
      </c>
      <c r="CO317">
        <f>IF(Charts!$B$3="none",Y2019,IF(BG2019="",NA(),BG2019))</f>
        <v>0</v>
      </c>
      <c r="CP317">
        <f>IF(Charts!$B$3="none",Z2019,IF(BH2019="",NA(),BH2019))</f>
        <v>0</v>
      </c>
      <c r="CQ317">
        <f>IF(Charts!$B$3="none",AA2019,IF(BI2019="",NA(),BI2019))</f>
        <v>0</v>
      </c>
      <c r="CR317">
        <f>IF(Charts!$B$3="none",AB2019,IF(BJ2019="",NA(),BJ2019))</f>
        <v>0</v>
      </c>
      <c r="CS317">
        <f>IF(Charts!$B$3="none",AC2019,IF(BK2019="",NA(),BK2019))</f>
        <v>0</v>
      </c>
      <c r="CT317">
        <f>IF(Charts!$B$3="none",AD2019,IF(BL2019="",NA(),BL2019))</f>
        <v>0</v>
      </c>
      <c r="CU317">
        <f>IF(Charts!$B$3="none",AE2019,IF(BM2019="",NA(),BM2019))</f>
        <v>0</v>
      </c>
      <c r="CV317">
        <f>IF(Charts!$B$3="none",AF2019,IF(BN2019="",NA(),BN2019))</f>
        <v>0</v>
      </c>
      <c r="CW317">
        <f>IF(Charts!$B$3="none",AG2019,IF(BO2019="",NA(),BO2019))</f>
        <v>0</v>
      </c>
      <c r="CX317">
        <f>IF(Charts!$B$3="none",AH2019,IF(BP2019="",NA(),BP2019))</f>
        <v>0</v>
      </c>
      <c r="CY317">
        <f>IF(Charts!$B$3="none",AI2019,IF(BQ2019="",NA(),BQ2019))</f>
        <v>0</v>
      </c>
      <c r="CZ317">
        <f>IF(Charts!$B$3="none",AJ2019,IF(BR2019="",NA(),BR2019))</f>
        <v>0</v>
      </c>
    </row>
    <row r="318" spans="4:104">
      <c r="D318">
        <v>314</v>
      </c>
      <c r="E318">
        <f>IF(INDIRECT(ADDRESS($D318+2,E$2+1,,,"Instances"))="","",INDIRECT(ADDRESS($D318+2,E$2+1,,,"Instances")))</f>
        <v>0</v>
      </c>
      <c r="F318">
        <f>IFERROR(SMALL(E5:E343,ROW()-ROW($F$5)+1),"")</f>
        <v>0</v>
      </c>
      <c r="H318">
        <f>IFERROR(SUM(F5:F318),"")</f>
        <v>0</v>
      </c>
      <c r="I318">
        <f>IF(INDIRECT(ADDRESS($D318+2,I$2+1,,,"Instances"))="","",INDIRECT(ADDRESS($D318+2,I$2+1,,,"Instances")))</f>
        <v>0</v>
      </c>
      <c r="J318">
        <f>IFERROR(SMALL(I5:I343,ROW()-ROW($J$5)+1),"")</f>
        <v>0</v>
      </c>
      <c r="L318">
        <f>IFERROR(SUM(J5:J318),"")</f>
        <v>0</v>
      </c>
      <c r="M318">
        <f>IF(INDIRECT(ADDRESS($D318+2,M$2+1,,,"Instances"))="","",INDIRECT(ADDRESS($D318+2,M$2+1,,,"Instances")))</f>
        <v>0</v>
      </c>
      <c r="N318">
        <f>IFERROR(SMALL(M5:M343,ROW()-ROW($N$5)+1),"")</f>
        <v>0</v>
      </c>
      <c r="P318">
        <f>IFERROR(SUM(N5:N318),"")</f>
        <v>0</v>
      </c>
      <c r="Q318">
        <f>IF(INDIRECT(ADDRESS($D318+2,Q$2+1,,,"Instances"))="","",INDIRECT(ADDRESS($D318+2,Q$2+1,,,"Instances")))</f>
        <v>0</v>
      </c>
      <c r="R318">
        <f>IFERROR(SMALL(Q5:Q343,ROW()-ROW($R$5)+1),"")</f>
        <v>0</v>
      </c>
      <c r="T318">
        <f>IFERROR(SUM(R5:R318),"")</f>
        <v>0</v>
      </c>
      <c r="U318">
        <f>IF(INDIRECT(ADDRESS($D318+2,U$2+1,,,"Instances"))="","",INDIRECT(ADDRESS($D318+2,U$2+1,,,"Instances")))</f>
        <v>0</v>
      </c>
      <c r="V318">
        <f>IFERROR(SMALL(U5:U343,ROW()-ROW($V$5)+1),"")</f>
        <v>0</v>
      </c>
      <c r="X318">
        <f>IFERROR(SUM(V5:V318),"")</f>
        <v>0</v>
      </c>
      <c r="Y318">
        <f>IF(INDIRECT(ADDRESS($D318+2,Y$2+1,,,"Instances"))="","",INDIRECT(ADDRESS($D318+2,Y$2+1,,,"Instances")))</f>
        <v>0</v>
      </c>
      <c r="Z318">
        <f>IFERROR(SMALL(Y5:Y343,ROW()-ROW($Z$5)+1),"")</f>
        <v>0</v>
      </c>
      <c r="AB318">
        <f>IFERROR(SUM(Z5:Z318),"")</f>
        <v>0</v>
      </c>
      <c r="AC318">
        <f>IF(INDIRECT(ADDRESS($D318+2,AC$2+1,,,"Instances"))="","",INDIRECT(ADDRESS($D318+2,AC$2+1,,,"Instances")))</f>
        <v>0</v>
      </c>
      <c r="AD318">
        <f>IFERROR(SMALL(AC5:AC343,ROW()-ROW($AD$5)+1),"")</f>
        <v>0</v>
      </c>
      <c r="AF318">
        <f>IFERROR(SUM(AD5:AD318),"")</f>
        <v>0</v>
      </c>
      <c r="AG318">
        <f>IF(INDIRECT(ADDRESS($D318+2,AG$2+1,,,"Instances"))="","",INDIRECT(ADDRESS($D318+2,AG$2+1,,,"Instances")))</f>
        <v>0</v>
      </c>
      <c r="AH318">
        <f>IFERROR(SMALL(AG5:AG343,ROW()-ROW($AH$5)+1),"")</f>
        <v>0</v>
      </c>
      <c r="AJ318">
        <f>IFERROR(SUM(AH5:AH318),"")</f>
        <v>0</v>
      </c>
      <c r="AL318">
        <v>314</v>
      </c>
      <c r="AM318" cm="1">
        <f t="array" ref="AM318">_xlfn.SWITCH(Charts!$B$3,"average", AVERAGE(INDIRECT(ADDRESS(313+3,AM$2+1,,,"Instances") &amp; ":" &amp; ADDRESS(313+3,AM$2+1))),"median", MEDIAN(INDIRECT(ADDRESS(313+3,AM$2+1,,,"Instances") &amp; ":" &amp; ADDRESS(313+3,AM$2+1))),"min", MIN(INDIRECT(ADDRESS(313+3,AM$2+1,,,"Instances") &amp; ":" &amp; ADDRESS(313+3,AM$2+1))),"max", MAX(INDIRECT(ADDRESS(313+3,AM$2+1,,,"Instances") &amp; ":" &amp; ADDRESS(313+3,AM$2+1))),"diff", MAX(INDIRECT(ADDRESS(313+3,AM$2+1,,,"Instances") &amp; ":" &amp; ADDRESS(313+3,AM$2+1)))-MIN(INDIRECT(ADDRESS(313+3,AM$2+1,,,"Instances") &amp; ":" &amp; ADDRESS(313+3,AM$2+1))))</f>
        <v>0</v>
      </c>
      <c r="AN318">
        <f>IFERROR(SMALL(AM5:AM343,ROW()-ROW($AN$5)+1),"")</f>
        <v>0</v>
      </c>
      <c r="AP318">
        <f>IFERROR(SUM(AN5:AN318),"")</f>
        <v>0</v>
      </c>
      <c r="AQ318" cm="1">
        <f t="array" ref="AQ318">_xlfn.SWITCH(Charts!$B$3,"average", AVERAGE(INDIRECT(ADDRESS(313+3,AQ$2+1,,,"Instances") &amp; ":" &amp; ADDRESS(313+3,AQ$2+1))),"median", MEDIAN(INDIRECT(ADDRESS(313+3,AQ$2+1,,,"Instances") &amp; ":" &amp; ADDRESS(313+3,AQ$2+1))),"min", MIN(INDIRECT(ADDRESS(313+3,AQ$2+1,,,"Instances") &amp; ":" &amp; ADDRESS(313+3,AQ$2+1))),"max", MAX(INDIRECT(ADDRESS(313+3,AQ$2+1,,,"Instances") &amp; ":" &amp; ADDRESS(313+3,AQ$2+1))),"diff", MAX(INDIRECT(ADDRESS(313+3,AQ$2+1,,,"Instances") &amp; ":" &amp; ADDRESS(313+3,AQ$2+1)))-MIN(INDIRECT(ADDRESS(313+3,AQ$2+1,,,"Instances") &amp; ":" &amp; ADDRESS(313+3,AQ$2+1))))</f>
        <v>0</v>
      </c>
      <c r="AR318">
        <f>IFERROR(SMALL(AQ5:AQ343,ROW()-ROW($AR$5)+1),"")</f>
        <v>0</v>
      </c>
      <c r="AT318">
        <f>IFERROR(SUM(AR5:AR318),"")</f>
        <v>0</v>
      </c>
      <c r="AU318" cm="1">
        <f t="array" ref="AU318">_xlfn.SWITCH(Charts!$B$3,"average", AVERAGE(INDIRECT(ADDRESS(313+3,AU$2+1,,,"Instances") &amp; ":" &amp; ADDRESS(313+3,AU$2+1))),"median", MEDIAN(INDIRECT(ADDRESS(313+3,AU$2+1,,,"Instances") &amp; ":" &amp; ADDRESS(313+3,AU$2+1))),"min", MIN(INDIRECT(ADDRESS(313+3,AU$2+1,,,"Instances") &amp; ":" &amp; ADDRESS(313+3,AU$2+1))),"max", MAX(INDIRECT(ADDRESS(313+3,AU$2+1,,,"Instances") &amp; ":" &amp; ADDRESS(313+3,AU$2+1))),"diff", MAX(INDIRECT(ADDRESS(313+3,AU$2+1,,,"Instances") &amp; ":" &amp; ADDRESS(313+3,AU$2+1)))-MIN(INDIRECT(ADDRESS(313+3,AU$2+1,,,"Instances") &amp; ":" &amp; ADDRESS(313+3,AU$2+1))))</f>
        <v>0</v>
      </c>
      <c r="AV318">
        <f>IFERROR(SMALL(AU5:AU343,ROW()-ROW($AV$5)+1),"")</f>
        <v>0</v>
      </c>
      <c r="AX318">
        <f>IFERROR(SUM(AV5:AV318),"")</f>
        <v>0</v>
      </c>
      <c r="AY318" cm="1">
        <f t="array" ref="AY318">_xlfn.SWITCH(Charts!$B$3,"average", AVERAGE(INDIRECT(ADDRESS(313+3,AY$2+1,,,"Instances") &amp; ":" &amp; ADDRESS(313+3,AY$2+1))),"median", MEDIAN(INDIRECT(ADDRESS(313+3,AY$2+1,,,"Instances") &amp; ":" &amp; ADDRESS(313+3,AY$2+1))),"min", MIN(INDIRECT(ADDRESS(313+3,AY$2+1,,,"Instances") &amp; ":" &amp; ADDRESS(313+3,AY$2+1))),"max", MAX(INDIRECT(ADDRESS(313+3,AY$2+1,,,"Instances") &amp; ":" &amp; ADDRESS(313+3,AY$2+1))),"diff", MAX(INDIRECT(ADDRESS(313+3,AY$2+1,,,"Instances") &amp; ":" &amp; ADDRESS(313+3,AY$2+1)))-MIN(INDIRECT(ADDRESS(313+3,AY$2+1,,,"Instances") &amp; ":" &amp; ADDRESS(313+3,AY$2+1))))</f>
        <v>0</v>
      </c>
      <c r="AZ318">
        <f>IFERROR(SMALL(AY5:AY343,ROW()-ROW($AZ$5)+1),"")</f>
        <v>0</v>
      </c>
      <c r="BB318">
        <f>IFERROR(SUM(AZ5:AZ318),"")</f>
        <v>0</v>
      </c>
      <c r="BC318" cm="1">
        <f t="array" ref="BC318">_xlfn.SWITCH(Charts!$B$3,"average", AVERAGE(INDIRECT(ADDRESS(313+3,BC$2+1,,,"Instances") &amp; ":" &amp; ADDRESS(313+3,BC$2+1))),"median", MEDIAN(INDIRECT(ADDRESS(313+3,BC$2+1,,,"Instances") &amp; ":" &amp; ADDRESS(313+3,BC$2+1))),"min", MIN(INDIRECT(ADDRESS(313+3,BC$2+1,,,"Instances") &amp; ":" &amp; ADDRESS(313+3,BC$2+1))),"max", MAX(INDIRECT(ADDRESS(313+3,BC$2+1,,,"Instances") &amp; ":" &amp; ADDRESS(313+3,BC$2+1))),"diff", MAX(INDIRECT(ADDRESS(313+3,BC$2+1,,,"Instances") &amp; ":" &amp; ADDRESS(313+3,BC$2+1)))-MIN(INDIRECT(ADDRESS(313+3,BC$2+1,,,"Instances") &amp; ":" &amp; ADDRESS(313+3,BC$2+1))))</f>
        <v>0</v>
      </c>
      <c r="BD318">
        <f>IFERROR(SMALL(BC5:BC343,ROW()-ROW($BD$5)+1),"")</f>
        <v>0</v>
      </c>
      <c r="BF318">
        <f>IFERROR(SUM(BD5:BD318),"")</f>
        <v>0</v>
      </c>
      <c r="BG318" cm="1">
        <f t="array" ref="BG318">_xlfn.SWITCH(Charts!$B$3,"average", AVERAGE(INDIRECT(ADDRESS(313+3,BG$2+1,,,"Instances") &amp; ":" &amp; ADDRESS(313+3,BG$2+1))),"median", MEDIAN(INDIRECT(ADDRESS(313+3,BG$2+1,,,"Instances") &amp; ":" &amp; ADDRESS(313+3,BG$2+1))),"min", MIN(INDIRECT(ADDRESS(313+3,BG$2+1,,,"Instances") &amp; ":" &amp; ADDRESS(313+3,BG$2+1))),"max", MAX(INDIRECT(ADDRESS(313+3,BG$2+1,,,"Instances") &amp; ":" &amp; ADDRESS(313+3,BG$2+1))),"diff", MAX(INDIRECT(ADDRESS(313+3,BG$2+1,,,"Instances") &amp; ":" &amp; ADDRESS(313+3,BG$2+1)))-MIN(INDIRECT(ADDRESS(313+3,BG$2+1,,,"Instances") &amp; ":" &amp; ADDRESS(313+3,BG$2+1))))</f>
        <v>0</v>
      </c>
      <c r="BH318">
        <f>IFERROR(SMALL(BG5:BG343,ROW()-ROW($BH$5)+1),"")</f>
        <v>0</v>
      </c>
      <c r="BJ318">
        <f>IFERROR(SUM(BH5:BH318),"")</f>
        <v>0</v>
      </c>
      <c r="BK318" cm="1">
        <f t="array" ref="BK318">_xlfn.SWITCH(Charts!$B$3,"average", AVERAGE(INDIRECT(ADDRESS(313+3,BK$2+1,,,"Instances") &amp; ":" &amp; ADDRESS(313+3,BK$2+1))),"median", MEDIAN(INDIRECT(ADDRESS(313+3,BK$2+1,,,"Instances") &amp; ":" &amp; ADDRESS(313+3,BK$2+1))),"min", MIN(INDIRECT(ADDRESS(313+3,BK$2+1,,,"Instances") &amp; ":" &amp; ADDRESS(313+3,BK$2+1))),"max", MAX(INDIRECT(ADDRESS(313+3,BK$2+1,,,"Instances") &amp; ":" &amp; ADDRESS(313+3,BK$2+1))),"diff", MAX(INDIRECT(ADDRESS(313+3,BK$2+1,,,"Instances") &amp; ":" &amp; ADDRESS(313+3,BK$2+1)))-MIN(INDIRECT(ADDRESS(313+3,BK$2+1,,,"Instances") &amp; ":" &amp; ADDRESS(313+3,BK$2+1))))</f>
        <v>0</v>
      </c>
      <c r="BL318">
        <f>IFERROR(SMALL(BK5:BK343,ROW()-ROW($BL$5)+1),"")</f>
        <v>0</v>
      </c>
      <c r="BN318">
        <f>IFERROR(SUM(BL5:BL318),"")</f>
        <v>0</v>
      </c>
      <c r="BO318" cm="1">
        <f t="array" ref="BO318">_xlfn.SWITCH(Charts!$B$3,"average", AVERAGE(INDIRECT(ADDRESS(313+3,BO$2+1,,,"Instances") &amp; ":" &amp; ADDRESS(313+3,BO$2+1))),"median", MEDIAN(INDIRECT(ADDRESS(313+3,BO$2+1,,,"Instances") &amp; ":" &amp; ADDRESS(313+3,BO$2+1))),"min", MIN(INDIRECT(ADDRESS(313+3,BO$2+1,,,"Instances") &amp; ":" &amp; ADDRESS(313+3,BO$2+1))),"max", MAX(INDIRECT(ADDRESS(313+3,BO$2+1,,,"Instances") &amp; ":" &amp; ADDRESS(313+3,BO$2+1))),"diff", MAX(INDIRECT(ADDRESS(313+3,BO$2+1,,,"Instances") &amp; ":" &amp; ADDRESS(313+3,BO$2+1)))-MIN(INDIRECT(ADDRESS(313+3,BO$2+1,,,"Instances") &amp; ":" &amp; ADDRESS(313+3,BO$2+1))))</f>
        <v>0</v>
      </c>
      <c r="BP318">
        <f>IFERROR(SMALL(BO5:BO343,ROW()-ROW($BP$5)+1),"")</f>
        <v>0</v>
      </c>
      <c r="BR318">
        <f>IFERROR(SUM(BP5:BP318),"")</f>
        <v>0</v>
      </c>
      <c r="BU318">
        <f>IF(Charts!$B$3="none",E2020,IF(AM2020="",NA(),AM2020))</f>
        <v>0</v>
      </c>
      <c r="BV318">
        <f>IF(Charts!$B$3="none",F2020,IF(AN2020="",NA(),AN2020))</f>
        <v>0</v>
      </c>
      <c r="BW318">
        <f>IF(Charts!$B$3="none",G2020,IF(AO2020="",NA(),AO2020))</f>
        <v>0</v>
      </c>
      <c r="BX318">
        <f>IF(Charts!$B$3="none",H2020,IF(AP2020="",NA(),AP2020))</f>
        <v>0</v>
      </c>
      <c r="BY318">
        <f>IF(Charts!$B$3="none",I2020,IF(AQ2020="",NA(),AQ2020))</f>
        <v>0</v>
      </c>
      <c r="BZ318">
        <f>IF(Charts!$B$3="none",J2020,IF(AR2020="",NA(),AR2020))</f>
        <v>0</v>
      </c>
      <c r="CA318">
        <f>IF(Charts!$B$3="none",K2020,IF(AS2020="",NA(),AS2020))</f>
        <v>0</v>
      </c>
      <c r="CB318">
        <f>IF(Charts!$B$3="none",L2020,IF(AT2020="",NA(),AT2020))</f>
        <v>0</v>
      </c>
      <c r="CC318">
        <f>IF(Charts!$B$3="none",M2020,IF(AU2020="",NA(),AU2020))</f>
        <v>0</v>
      </c>
      <c r="CD318">
        <f>IF(Charts!$B$3="none",N2020,IF(AV2020="",NA(),AV2020))</f>
        <v>0</v>
      </c>
      <c r="CE318">
        <f>IF(Charts!$B$3="none",O2020,IF(AW2020="",NA(),AW2020))</f>
        <v>0</v>
      </c>
      <c r="CF318">
        <f>IF(Charts!$B$3="none",P2020,IF(AX2020="",NA(),AX2020))</f>
        <v>0</v>
      </c>
      <c r="CG318">
        <f>IF(Charts!$B$3="none",Q2020,IF(AY2020="",NA(),AY2020))</f>
        <v>0</v>
      </c>
      <c r="CH318">
        <f>IF(Charts!$B$3="none",R2020,IF(AZ2020="",NA(),AZ2020))</f>
        <v>0</v>
      </c>
      <c r="CI318">
        <f>IF(Charts!$B$3="none",S2020,IF(BA2020="",NA(),BA2020))</f>
        <v>0</v>
      </c>
      <c r="CJ318">
        <f>IF(Charts!$B$3="none",T2020,IF(BB2020="",NA(),BB2020))</f>
        <v>0</v>
      </c>
      <c r="CK318">
        <f>IF(Charts!$B$3="none",U2020,IF(BC2020="",NA(),BC2020))</f>
        <v>0</v>
      </c>
      <c r="CL318">
        <f>IF(Charts!$B$3="none",V2020,IF(BD2020="",NA(),BD2020))</f>
        <v>0</v>
      </c>
      <c r="CM318">
        <f>IF(Charts!$B$3="none",W2020,IF(BE2020="",NA(),BE2020))</f>
        <v>0</v>
      </c>
      <c r="CN318">
        <f>IF(Charts!$B$3="none",X2020,IF(BF2020="",NA(),BF2020))</f>
        <v>0</v>
      </c>
      <c r="CO318">
        <f>IF(Charts!$B$3="none",Y2020,IF(BG2020="",NA(),BG2020))</f>
        <v>0</v>
      </c>
      <c r="CP318">
        <f>IF(Charts!$B$3="none",Z2020,IF(BH2020="",NA(),BH2020))</f>
        <v>0</v>
      </c>
      <c r="CQ318">
        <f>IF(Charts!$B$3="none",AA2020,IF(BI2020="",NA(),BI2020))</f>
        <v>0</v>
      </c>
      <c r="CR318">
        <f>IF(Charts!$B$3="none",AB2020,IF(BJ2020="",NA(),BJ2020))</f>
        <v>0</v>
      </c>
      <c r="CS318">
        <f>IF(Charts!$B$3="none",AC2020,IF(BK2020="",NA(),BK2020))</f>
        <v>0</v>
      </c>
      <c r="CT318">
        <f>IF(Charts!$B$3="none",AD2020,IF(BL2020="",NA(),BL2020))</f>
        <v>0</v>
      </c>
      <c r="CU318">
        <f>IF(Charts!$B$3="none",AE2020,IF(BM2020="",NA(),BM2020))</f>
        <v>0</v>
      </c>
      <c r="CV318">
        <f>IF(Charts!$B$3="none",AF2020,IF(BN2020="",NA(),BN2020))</f>
        <v>0</v>
      </c>
      <c r="CW318">
        <f>IF(Charts!$B$3="none",AG2020,IF(BO2020="",NA(),BO2020))</f>
        <v>0</v>
      </c>
      <c r="CX318">
        <f>IF(Charts!$B$3="none",AH2020,IF(BP2020="",NA(),BP2020))</f>
        <v>0</v>
      </c>
      <c r="CY318">
        <f>IF(Charts!$B$3="none",AI2020,IF(BQ2020="",NA(),BQ2020))</f>
        <v>0</v>
      </c>
      <c r="CZ318">
        <f>IF(Charts!$B$3="none",AJ2020,IF(BR2020="",NA(),BR2020))</f>
        <v>0</v>
      </c>
    </row>
    <row r="319" spans="4:104">
      <c r="D319">
        <v>315</v>
      </c>
      <c r="E319">
        <f>IF(INDIRECT(ADDRESS($D319+2,E$2+1,,,"Instances"))="","",INDIRECT(ADDRESS($D319+2,E$2+1,,,"Instances")))</f>
        <v>0</v>
      </c>
      <c r="F319">
        <f>IFERROR(SMALL(E5:E343,ROW()-ROW($F$5)+1),"")</f>
        <v>0</v>
      </c>
      <c r="H319">
        <f>IFERROR(SUM(F5:F319),"")</f>
        <v>0</v>
      </c>
      <c r="I319">
        <f>IF(INDIRECT(ADDRESS($D319+2,I$2+1,,,"Instances"))="","",INDIRECT(ADDRESS($D319+2,I$2+1,,,"Instances")))</f>
        <v>0</v>
      </c>
      <c r="J319">
        <f>IFERROR(SMALL(I5:I343,ROW()-ROW($J$5)+1),"")</f>
        <v>0</v>
      </c>
      <c r="L319">
        <f>IFERROR(SUM(J5:J319),"")</f>
        <v>0</v>
      </c>
      <c r="M319">
        <f>IF(INDIRECT(ADDRESS($D319+2,M$2+1,,,"Instances"))="","",INDIRECT(ADDRESS($D319+2,M$2+1,,,"Instances")))</f>
        <v>0</v>
      </c>
      <c r="N319">
        <f>IFERROR(SMALL(M5:M343,ROW()-ROW($N$5)+1),"")</f>
        <v>0</v>
      </c>
      <c r="P319">
        <f>IFERROR(SUM(N5:N319),"")</f>
        <v>0</v>
      </c>
      <c r="Q319">
        <f>IF(INDIRECT(ADDRESS($D319+2,Q$2+1,,,"Instances"))="","",INDIRECT(ADDRESS($D319+2,Q$2+1,,,"Instances")))</f>
        <v>0</v>
      </c>
      <c r="R319">
        <f>IFERROR(SMALL(Q5:Q343,ROW()-ROW($R$5)+1),"")</f>
        <v>0</v>
      </c>
      <c r="T319">
        <f>IFERROR(SUM(R5:R319),"")</f>
        <v>0</v>
      </c>
      <c r="U319">
        <f>IF(INDIRECT(ADDRESS($D319+2,U$2+1,,,"Instances"))="","",INDIRECT(ADDRESS($D319+2,U$2+1,,,"Instances")))</f>
        <v>0</v>
      </c>
      <c r="V319">
        <f>IFERROR(SMALL(U5:U343,ROW()-ROW($V$5)+1),"")</f>
        <v>0</v>
      </c>
      <c r="X319">
        <f>IFERROR(SUM(V5:V319),"")</f>
        <v>0</v>
      </c>
      <c r="Y319">
        <f>IF(INDIRECT(ADDRESS($D319+2,Y$2+1,,,"Instances"))="","",INDIRECT(ADDRESS($D319+2,Y$2+1,,,"Instances")))</f>
        <v>0</v>
      </c>
      <c r="Z319">
        <f>IFERROR(SMALL(Y5:Y343,ROW()-ROW($Z$5)+1),"")</f>
        <v>0</v>
      </c>
      <c r="AB319">
        <f>IFERROR(SUM(Z5:Z319),"")</f>
        <v>0</v>
      </c>
      <c r="AC319">
        <f>IF(INDIRECT(ADDRESS($D319+2,AC$2+1,,,"Instances"))="","",INDIRECT(ADDRESS($D319+2,AC$2+1,,,"Instances")))</f>
        <v>0</v>
      </c>
      <c r="AD319">
        <f>IFERROR(SMALL(AC5:AC343,ROW()-ROW($AD$5)+1),"")</f>
        <v>0</v>
      </c>
      <c r="AF319">
        <f>IFERROR(SUM(AD5:AD319),"")</f>
        <v>0</v>
      </c>
      <c r="AG319">
        <f>IF(INDIRECT(ADDRESS($D319+2,AG$2+1,,,"Instances"))="","",INDIRECT(ADDRESS($D319+2,AG$2+1,,,"Instances")))</f>
        <v>0</v>
      </c>
      <c r="AH319">
        <f>IFERROR(SMALL(AG5:AG343,ROW()-ROW($AH$5)+1),"")</f>
        <v>0</v>
      </c>
      <c r="AJ319">
        <f>IFERROR(SUM(AH5:AH319),"")</f>
        <v>0</v>
      </c>
      <c r="AL319">
        <v>315</v>
      </c>
      <c r="AM319" cm="1">
        <f t="array" ref="AM319">_xlfn.SWITCH(Charts!$B$3,"average", AVERAGE(INDIRECT(ADDRESS(314+3,AM$2+1,,,"Instances") &amp; ":" &amp; ADDRESS(314+3,AM$2+1))),"median", MEDIAN(INDIRECT(ADDRESS(314+3,AM$2+1,,,"Instances") &amp; ":" &amp; ADDRESS(314+3,AM$2+1))),"min", MIN(INDIRECT(ADDRESS(314+3,AM$2+1,,,"Instances") &amp; ":" &amp; ADDRESS(314+3,AM$2+1))),"max", MAX(INDIRECT(ADDRESS(314+3,AM$2+1,,,"Instances") &amp; ":" &amp; ADDRESS(314+3,AM$2+1))),"diff", MAX(INDIRECT(ADDRESS(314+3,AM$2+1,,,"Instances") &amp; ":" &amp; ADDRESS(314+3,AM$2+1)))-MIN(INDIRECT(ADDRESS(314+3,AM$2+1,,,"Instances") &amp; ":" &amp; ADDRESS(314+3,AM$2+1))))</f>
        <v>0</v>
      </c>
      <c r="AN319">
        <f>IFERROR(SMALL(AM5:AM343,ROW()-ROW($AN$5)+1),"")</f>
        <v>0</v>
      </c>
      <c r="AP319">
        <f>IFERROR(SUM(AN5:AN319),"")</f>
        <v>0</v>
      </c>
      <c r="AQ319" cm="1">
        <f t="array" ref="AQ319">_xlfn.SWITCH(Charts!$B$3,"average", AVERAGE(INDIRECT(ADDRESS(314+3,AQ$2+1,,,"Instances") &amp; ":" &amp; ADDRESS(314+3,AQ$2+1))),"median", MEDIAN(INDIRECT(ADDRESS(314+3,AQ$2+1,,,"Instances") &amp; ":" &amp; ADDRESS(314+3,AQ$2+1))),"min", MIN(INDIRECT(ADDRESS(314+3,AQ$2+1,,,"Instances") &amp; ":" &amp; ADDRESS(314+3,AQ$2+1))),"max", MAX(INDIRECT(ADDRESS(314+3,AQ$2+1,,,"Instances") &amp; ":" &amp; ADDRESS(314+3,AQ$2+1))),"diff", MAX(INDIRECT(ADDRESS(314+3,AQ$2+1,,,"Instances") &amp; ":" &amp; ADDRESS(314+3,AQ$2+1)))-MIN(INDIRECT(ADDRESS(314+3,AQ$2+1,,,"Instances") &amp; ":" &amp; ADDRESS(314+3,AQ$2+1))))</f>
        <v>0</v>
      </c>
      <c r="AR319">
        <f>IFERROR(SMALL(AQ5:AQ343,ROW()-ROW($AR$5)+1),"")</f>
        <v>0</v>
      </c>
      <c r="AT319">
        <f>IFERROR(SUM(AR5:AR319),"")</f>
        <v>0</v>
      </c>
      <c r="AU319" cm="1">
        <f t="array" ref="AU319">_xlfn.SWITCH(Charts!$B$3,"average", AVERAGE(INDIRECT(ADDRESS(314+3,AU$2+1,,,"Instances") &amp; ":" &amp; ADDRESS(314+3,AU$2+1))),"median", MEDIAN(INDIRECT(ADDRESS(314+3,AU$2+1,,,"Instances") &amp; ":" &amp; ADDRESS(314+3,AU$2+1))),"min", MIN(INDIRECT(ADDRESS(314+3,AU$2+1,,,"Instances") &amp; ":" &amp; ADDRESS(314+3,AU$2+1))),"max", MAX(INDIRECT(ADDRESS(314+3,AU$2+1,,,"Instances") &amp; ":" &amp; ADDRESS(314+3,AU$2+1))),"diff", MAX(INDIRECT(ADDRESS(314+3,AU$2+1,,,"Instances") &amp; ":" &amp; ADDRESS(314+3,AU$2+1)))-MIN(INDIRECT(ADDRESS(314+3,AU$2+1,,,"Instances") &amp; ":" &amp; ADDRESS(314+3,AU$2+1))))</f>
        <v>0</v>
      </c>
      <c r="AV319">
        <f>IFERROR(SMALL(AU5:AU343,ROW()-ROW($AV$5)+1),"")</f>
        <v>0</v>
      </c>
      <c r="AX319">
        <f>IFERROR(SUM(AV5:AV319),"")</f>
        <v>0</v>
      </c>
      <c r="AY319" cm="1">
        <f t="array" ref="AY319">_xlfn.SWITCH(Charts!$B$3,"average", AVERAGE(INDIRECT(ADDRESS(314+3,AY$2+1,,,"Instances") &amp; ":" &amp; ADDRESS(314+3,AY$2+1))),"median", MEDIAN(INDIRECT(ADDRESS(314+3,AY$2+1,,,"Instances") &amp; ":" &amp; ADDRESS(314+3,AY$2+1))),"min", MIN(INDIRECT(ADDRESS(314+3,AY$2+1,,,"Instances") &amp; ":" &amp; ADDRESS(314+3,AY$2+1))),"max", MAX(INDIRECT(ADDRESS(314+3,AY$2+1,,,"Instances") &amp; ":" &amp; ADDRESS(314+3,AY$2+1))),"diff", MAX(INDIRECT(ADDRESS(314+3,AY$2+1,,,"Instances") &amp; ":" &amp; ADDRESS(314+3,AY$2+1)))-MIN(INDIRECT(ADDRESS(314+3,AY$2+1,,,"Instances") &amp; ":" &amp; ADDRESS(314+3,AY$2+1))))</f>
        <v>0</v>
      </c>
      <c r="AZ319">
        <f>IFERROR(SMALL(AY5:AY343,ROW()-ROW($AZ$5)+1),"")</f>
        <v>0</v>
      </c>
      <c r="BB319">
        <f>IFERROR(SUM(AZ5:AZ319),"")</f>
        <v>0</v>
      </c>
      <c r="BC319" cm="1">
        <f t="array" ref="BC319">_xlfn.SWITCH(Charts!$B$3,"average", AVERAGE(INDIRECT(ADDRESS(314+3,BC$2+1,,,"Instances") &amp; ":" &amp; ADDRESS(314+3,BC$2+1))),"median", MEDIAN(INDIRECT(ADDRESS(314+3,BC$2+1,,,"Instances") &amp; ":" &amp; ADDRESS(314+3,BC$2+1))),"min", MIN(INDIRECT(ADDRESS(314+3,BC$2+1,,,"Instances") &amp; ":" &amp; ADDRESS(314+3,BC$2+1))),"max", MAX(INDIRECT(ADDRESS(314+3,BC$2+1,,,"Instances") &amp; ":" &amp; ADDRESS(314+3,BC$2+1))),"diff", MAX(INDIRECT(ADDRESS(314+3,BC$2+1,,,"Instances") &amp; ":" &amp; ADDRESS(314+3,BC$2+1)))-MIN(INDIRECT(ADDRESS(314+3,BC$2+1,,,"Instances") &amp; ":" &amp; ADDRESS(314+3,BC$2+1))))</f>
        <v>0</v>
      </c>
      <c r="BD319">
        <f>IFERROR(SMALL(BC5:BC343,ROW()-ROW($BD$5)+1),"")</f>
        <v>0</v>
      </c>
      <c r="BF319">
        <f>IFERROR(SUM(BD5:BD319),"")</f>
        <v>0</v>
      </c>
      <c r="BG319" cm="1">
        <f t="array" ref="BG319">_xlfn.SWITCH(Charts!$B$3,"average", AVERAGE(INDIRECT(ADDRESS(314+3,BG$2+1,,,"Instances") &amp; ":" &amp; ADDRESS(314+3,BG$2+1))),"median", MEDIAN(INDIRECT(ADDRESS(314+3,BG$2+1,,,"Instances") &amp; ":" &amp; ADDRESS(314+3,BG$2+1))),"min", MIN(INDIRECT(ADDRESS(314+3,BG$2+1,,,"Instances") &amp; ":" &amp; ADDRESS(314+3,BG$2+1))),"max", MAX(INDIRECT(ADDRESS(314+3,BG$2+1,,,"Instances") &amp; ":" &amp; ADDRESS(314+3,BG$2+1))),"diff", MAX(INDIRECT(ADDRESS(314+3,BG$2+1,,,"Instances") &amp; ":" &amp; ADDRESS(314+3,BG$2+1)))-MIN(INDIRECT(ADDRESS(314+3,BG$2+1,,,"Instances") &amp; ":" &amp; ADDRESS(314+3,BG$2+1))))</f>
        <v>0</v>
      </c>
      <c r="BH319">
        <f>IFERROR(SMALL(BG5:BG343,ROW()-ROW($BH$5)+1),"")</f>
        <v>0</v>
      </c>
      <c r="BJ319">
        <f>IFERROR(SUM(BH5:BH319),"")</f>
        <v>0</v>
      </c>
      <c r="BK319" cm="1">
        <f t="array" ref="BK319">_xlfn.SWITCH(Charts!$B$3,"average", AVERAGE(INDIRECT(ADDRESS(314+3,BK$2+1,,,"Instances") &amp; ":" &amp; ADDRESS(314+3,BK$2+1))),"median", MEDIAN(INDIRECT(ADDRESS(314+3,BK$2+1,,,"Instances") &amp; ":" &amp; ADDRESS(314+3,BK$2+1))),"min", MIN(INDIRECT(ADDRESS(314+3,BK$2+1,,,"Instances") &amp; ":" &amp; ADDRESS(314+3,BK$2+1))),"max", MAX(INDIRECT(ADDRESS(314+3,BK$2+1,,,"Instances") &amp; ":" &amp; ADDRESS(314+3,BK$2+1))),"diff", MAX(INDIRECT(ADDRESS(314+3,BK$2+1,,,"Instances") &amp; ":" &amp; ADDRESS(314+3,BK$2+1)))-MIN(INDIRECT(ADDRESS(314+3,BK$2+1,,,"Instances") &amp; ":" &amp; ADDRESS(314+3,BK$2+1))))</f>
        <v>0</v>
      </c>
      <c r="BL319">
        <f>IFERROR(SMALL(BK5:BK343,ROW()-ROW($BL$5)+1),"")</f>
        <v>0</v>
      </c>
      <c r="BN319">
        <f>IFERROR(SUM(BL5:BL319),"")</f>
        <v>0</v>
      </c>
      <c r="BO319" cm="1">
        <f t="array" ref="BO319">_xlfn.SWITCH(Charts!$B$3,"average", AVERAGE(INDIRECT(ADDRESS(314+3,BO$2+1,,,"Instances") &amp; ":" &amp; ADDRESS(314+3,BO$2+1))),"median", MEDIAN(INDIRECT(ADDRESS(314+3,BO$2+1,,,"Instances") &amp; ":" &amp; ADDRESS(314+3,BO$2+1))),"min", MIN(INDIRECT(ADDRESS(314+3,BO$2+1,,,"Instances") &amp; ":" &amp; ADDRESS(314+3,BO$2+1))),"max", MAX(INDIRECT(ADDRESS(314+3,BO$2+1,,,"Instances") &amp; ":" &amp; ADDRESS(314+3,BO$2+1))),"diff", MAX(INDIRECT(ADDRESS(314+3,BO$2+1,,,"Instances") &amp; ":" &amp; ADDRESS(314+3,BO$2+1)))-MIN(INDIRECT(ADDRESS(314+3,BO$2+1,,,"Instances") &amp; ":" &amp; ADDRESS(314+3,BO$2+1))))</f>
        <v>0</v>
      </c>
      <c r="BP319">
        <f>IFERROR(SMALL(BO5:BO343,ROW()-ROW($BP$5)+1),"")</f>
        <v>0</v>
      </c>
      <c r="BR319">
        <f>IFERROR(SUM(BP5:BP319),"")</f>
        <v>0</v>
      </c>
      <c r="BU319">
        <f>IF(Charts!$B$3="none",E2021,IF(AM2021="",NA(),AM2021))</f>
        <v>0</v>
      </c>
      <c r="BV319">
        <f>IF(Charts!$B$3="none",F2021,IF(AN2021="",NA(),AN2021))</f>
        <v>0</v>
      </c>
      <c r="BW319">
        <f>IF(Charts!$B$3="none",G2021,IF(AO2021="",NA(),AO2021))</f>
        <v>0</v>
      </c>
      <c r="BX319">
        <f>IF(Charts!$B$3="none",H2021,IF(AP2021="",NA(),AP2021))</f>
        <v>0</v>
      </c>
      <c r="BY319">
        <f>IF(Charts!$B$3="none",I2021,IF(AQ2021="",NA(),AQ2021))</f>
        <v>0</v>
      </c>
      <c r="BZ319">
        <f>IF(Charts!$B$3="none",J2021,IF(AR2021="",NA(),AR2021))</f>
        <v>0</v>
      </c>
      <c r="CA319">
        <f>IF(Charts!$B$3="none",K2021,IF(AS2021="",NA(),AS2021))</f>
        <v>0</v>
      </c>
      <c r="CB319">
        <f>IF(Charts!$B$3="none",L2021,IF(AT2021="",NA(),AT2021))</f>
        <v>0</v>
      </c>
      <c r="CC319">
        <f>IF(Charts!$B$3="none",M2021,IF(AU2021="",NA(),AU2021))</f>
        <v>0</v>
      </c>
      <c r="CD319">
        <f>IF(Charts!$B$3="none",N2021,IF(AV2021="",NA(),AV2021))</f>
        <v>0</v>
      </c>
      <c r="CE319">
        <f>IF(Charts!$B$3="none",O2021,IF(AW2021="",NA(),AW2021))</f>
        <v>0</v>
      </c>
      <c r="CF319">
        <f>IF(Charts!$B$3="none",P2021,IF(AX2021="",NA(),AX2021))</f>
        <v>0</v>
      </c>
      <c r="CG319">
        <f>IF(Charts!$B$3="none",Q2021,IF(AY2021="",NA(),AY2021))</f>
        <v>0</v>
      </c>
      <c r="CH319">
        <f>IF(Charts!$B$3="none",R2021,IF(AZ2021="",NA(),AZ2021))</f>
        <v>0</v>
      </c>
      <c r="CI319">
        <f>IF(Charts!$B$3="none",S2021,IF(BA2021="",NA(),BA2021))</f>
        <v>0</v>
      </c>
      <c r="CJ319">
        <f>IF(Charts!$B$3="none",T2021,IF(BB2021="",NA(),BB2021))</f>
        <v>0</v>
      </c>
      <c r="CK319">
        <f>IF(Charts!$B$3="none",U2021,IF(BC2021="",NA(),BC2021))</f>
        <v>0</v>
      </c>
      <c r="CL319">
        <f>IF(Charts!$B$3="none",V2021,IF(BD2021="",NA(),BD2021))</f>
        <v>0</v>
      </c>
      <c r="CM319">
        <f>IF(Charts!$B$3="none",W2021,IF(BE2021="",NA(),BE2021))</f>
        <v>0</v>
      </c>
      <c r="CN319">
        <f>IF(Charts!$B$3="none",X2021,IF(BF2021="",NA(),BF2021))</f>
        <v>0</v>
      </c>
      <c r="CO319">
        <f>IF(Charts!$B$3="none",Y2021,IF(BG2021="",NA(),BG2021))</f>
        <v>0</v>
      </c>
      <c r="CP319">
        <f>IF(Charts!$B$3="none",Z2021,IF(BH2021="",NA(),BH2021))</f>
        <v>0</v>
      </c>
      <c r="CQ319">
        <f>IF(Charts!$B$3="none",AA2021,IF(BI2021="",NA(),BI2021))</f>
        <v>0</v>
      </c>
      <c r="CR319">
        <f>IF(Charts!$B$3="none",AB2021,IF(BJ2021="",NA(),BJ2021))</f>
        <v>0</v>
      </c>
      <c r="CS319">
        <f>IF(Charts!$B$3="none",AC2021,IF(BK2021="",NA(),BK2021))</f>
        <v>0</v>
      </c>
      <c r="CT319">
        <f>IF(Charts!$B$3="none",AD2021,IF(BL2021="",NA(),BL2021))</f>
        <v>0</v>
      </c>
      <c r="CU319">
        <f>IF(Charts!$B$3="none",AE2021,IF(BM2021="",NA(),BM2021))</f>
        <v>0</v>
      </c>
      <c r="CV319">
        <f>IF(Charts!$B$3="none",AF2021,IF(BN2021="",NA(),BN2021))</f>
        <v>0</v>
      </c>
      <c r="CW319">
        <f>IF(Charts!$B$3="none",AG2021,IF(BO2021="",NA(),BO2021))</f>
        <v>0</v>
      </c>
      <c r="CX319">
        <f>IF(Charts!$B$3="none",AH2021,IF(BP2021="",NA(),BP2021))</f>
        <v>0</v>
      </c>
      <c r="CY319">
        <f>IF(Charts!$B$3="none",AI2021,IF(BQ2021="",NA(),BQ2021))</f>
        <v>0</v>
      </c>
      <c r="CZ319">
        <f>IF(Charts!$B$3="none",AJ2021,IF(BR2021="",NA(),BR2021))</f>
        <v>0</v>
      </c>
    </row>
    <row r="320" spans="4:104">
      <c r="D320">
        <v>316</v>
      </c>
      <c r="E320">
        <f>IF(INDIRECT(ADDRESS($D320+2,E$2+1,,,"Instances"))="","",INDIRECT(ADDRESS($D320+2,E$2+1,,,"Instances")))</f>
        <v>0</v>
      </c>
      <c r="F320">
        <f>IFERROR(SMALL(E5:E343,ROW()-ROW($F$5)+1),"")</f>
        <v>0</v>
      </c>
      <c r="H320">
        <f>IFERROR(SUM(F5:F320),"")</f>
        <v>0</v>
      </c>
      <c r="I320">
        <f>IF(INDIRECT(ADDRESS($D320+2,I$2+1,,,"Instances"))="","",INDIRECT(ADDRESS($D320+2,I$2+1,,,"Instances")))</f>
        <v>0</v>
      </c>
      <c r="J320">
        <f>IFERROR(SMALL(I5:I343,ROW()-ROW($J$5)+1),"")</f>
        <v>0</v>
      </c>
      <c r="L320">
        <f>IFERROR(SUM(J5:J320),"")</f>
        <v>0</v>
      </c>
      <c r="M320">
        <f>IF(INDIRECT(ADDRESS($D320+2,M$2+1,,,"Instances"))="","",INDIRECT(ADDRESS($D320+2,M$2+1,,,"Instances")))</f>
        <v>0</v>
      </c>
      <c r="N320">
        <f>IFERROR(SMALL(M5:M343,ROW()-ROW($N$5)+1),"")</f>
        <v>0</v>
      </c>
      <c r="P320">
        <f>IFERROR(SUM(N5:N320),"")</f>
        <v>0</v>
      </c>
      <c r="Q320">
        <f>IF(INDIRECT(ADDRESS($D320+2,Q$2+1,,,"Instances"))="","",INDIRECT(ADDRESS($D320+2,Q$2+1,,,"Instances")))</f>
        <v>0</v>
      </c>
      <c r="R320">
        <f>IFERROR(SMALL(Q5:Q343,ROW()-ROW($R$5)+1),"")</f>
        <v>0</v>
      </c>
      <c r="T320">
        <f>IFERROR(SUM(R5:R320),"")</f>
        <v>0</v>
      </c>
      <c r="U320">
        <f>IF(INDIRECT(ADDRESS($D320+2,U$2+1,,,"Instances"))="","",INDIRECT(ADDRESS($D320+2,U$2+1,,,"Instances")))</f>
        <v>0</v>
      </c>
      <c r="V320">
        <f>IFERROR(SMALL(U5:U343,ROW()-ROW($V$5)+1),"")</f>
        <v>0</v>
      </c>
      <c r="X320">
        <f>IFERROR(SUM(V5:V320),"")</f>
        <v>0</v>
      </c>
      <c r="Y320">
        <f>IF(INDIRECT(ADDRESS($D320+2,Y$2+1,,,"Instances"))="","",INDIRECT(ADDRESS($D320+2,Y$2+1,,,"Instances")))</f>
        <v>0</v>
      </c>
      <c r="Z320">
        <f>IFERROR(SMALL(Y5:Y343,ROW()-ROW($Z$5)+1),"")</f>
        <v>0</v>
      </c>
      <c r="AB320">
        <f>IFERROR(SUM(Z5:Z320),"")</f>
        <v>0</v>
      </c>
      <c r="AC320">
        <f>IF(INDIRECT(ADDRESS($D320+2,AC$2+1,,,"Instances"))="","",INDIRECT(ADDRESS($D320+2,AC$2+1,,,"Instances")))</f>
        <v>0</v>
      </c>
      <c r="AD320">
        <f>IFERROR(SMALL(AC5:AC343,ROW()-ROW($AD$5)+1),"")</f>
        <v>0</v>
      </c>
      <c r="AF320">
        <f>IFERROR(SUM(AD5:AD320),"")</f>
        <v>0</v>
      </c>
      <c r="AG320">
        <f>IF(INDIRECT(ADDRESS($D320+2,AG$2+1,,,"Instances"))="","",INDIRECT(ADDRESS($D320+2,AG$2+1,,,"Instances")))</f>
        <v>0</v>
      </c>
      <c r="AH320">
        <f>IFERROR(SMALL(AG5:AG343,ROW()-ROW($AH$5)+1),"")</f>
        <v>0</v>
      </c>
      <c r="AJ320">
        <f>IFERROR(SUM(AH5:AH320),"")</f>
        <v>0</v>
      </c>
      <c r="AL320">
        <v>316</v>
      </c>
      <c r="AM320" cm="1">
        <f t="array" ref="AM320">_xlfn.SWITCH(Charts!$B$3,"average", AVERAGE(INDIRECT(ADDRESS(315+3,AM$2+1,,,"Instances") &amp; ":" &amp; ADDRESS(315+3,AM$2+1))),"median", MEDIAN(INDIRECT(ADDRESS(315+3,AM$2+1,,,"Instances") &amp; ":" &amp; ADDRESS(315+3,AM$2+1))),"min", MIN(INDIRECT(ADDRESS(315+3,AM$2+1,,,"Instances") &amp; ":" &amp; ADDRESS(315+3,AM$2+1))),"max", MAX(INDIRECT(ADDRESS(315+3,AM$2+1,,,"Instances") &amp; ":" &amp; ADDRESS(315+3,AM$2+1))),"diff", MAX(INDIRECT(ADDRESS(315+3,AM$2+1,,,"Instances") &amp; ":" &amp; ADDRESS(315+3,AM$2+1)))-MIN(INDIRECT(ADDRESS(315+3,AM$2+1,,,"Instances") &amp; ":" &amp; ADDRESS(315+3,AM$2+1))))</f>
        <v>0</v>
      </c>
      <c r="AN320">
        <f>IFERROR(SMALL(AM5:AM343,ROW()-ROW($AN$5)+1),"")</f>
        <v>0</v>
      </c>
      <c r="AP320">
        <f>IFERROR(SUM(AN5:AN320),"")</f>
        <v>0</v>
      </c>
      <c r="AQ320" cm="1">
        <f t="array" ref="AQ320">_xlfn.SWITCH(Charts!$B$3,"average", AVERAGE(INDIRECT(ADDRESS(315+3,AQ$2+1,,,"Instances") &amp; ":" &amp; ADDRESS(315+3,AQ$2+1))),"median", MEDIAN(INDIRECT(ADDRESS(315+3,AQ$2+1,,,"Instances") &amp; ":" &amp; ADDRESS(315+3,AQ$2+1))),"min", MIN(INDIRECT(ADDRESS(315+3,AQ$2+1,,,"Instances") &amp; ":" &amp; ADDRESS(315+3,AQ$2+1))),"max", MAX(INDIRECT(ADDRESS(315+3,AQ$2+1,,,"Instances") &amp; ":" &amp; ADDRESS(315+3,AQ$2+1))),"diff", MAX(INDIRECT(ADDRESS(315+3,AQ$2+1,,,"Instances") &amp; ":" &amp; ADDRESS(315+3,AQ$2+1)))-MIN(INDIRECT(ADDRESS(315+3,AQ$2+1,,,"Instances") &amp; ":" &amp; ADDRESS(315+3,AQ$2+1))))</f>
        <v>0</v>
      </c>
      <c r="AR320">
        <f>IFERROR(SMALL(AQ5:AQ343,ROW()-ROW($AR$5)+1),"")</f>
        <v>0</v>
      </c>
      <c r="AT320">
        <f>IFERROR(SUM(AR5:AR320),"")</f>
        <v>0</v>
      </c>
      <c r="AU320" cm="1">
        <f t="array" ref="AU320">_xlfn.SWITCH(Charts!$B$3,"average", AVERAGE(INDIRECT(ADDRESS(315+3,AU$2+1,,,"Instances") &amp; ":" &amp; ADDRESS(315+3,AU$2+1))),"median", MEDIAN(INDIRECT(ADDRESS(315+3,AU$2+1,,,"Instances") &amp; ":" &amp; ADDRESS(315+3,AU$2+1))),"min", MIN(INDIRECT(ADDRESS(315+3,AU$2+1,,,"Instances") &amp; ":" &amp; ADDRESS(315+3,AU$2+1))),"max", MAX(INDIRECT(ADDRESS(315+3,AU$2+1,,,"Instances") &amp; ":" &amp; ADDRESS(315+3,AU$2+1))),"diff", MAX(INDIRECT(ADDRESS(315+3,AU$2+1,,,"Instances") &amp; ":" &amp; ADDRESS(315+3,AU$2+1)))-MIN(INDIRECT(ADDRESS(315+3,AU$2+1,,,"Instances") &amp; ":" &amp; ADDRESS(315+3,AU$2+1))))</f>
        <v>0</v>
      </c>
      <c r="AV320">
        <f>IFERROR(SMALL(AU5:AU343,ROW()-ROW($AV$5)+1),"")</f>
        <v>0</v>
      </c>
      <c r="AX320">
        <f>IFERROR(SUM(AV5:AV320),"")</f>
        <v>0</v>
      </c>
      <c r="AY320" cm="1">
        <f t="array" ref="AY320">_xlfn.SWITCH(Charts!$B$3,"average", AVERAGE(INDIRECT(ADDRESS(315+3,AY$2+1,,,"Instances") &amp; ":" &amp; ADDRESS(315+3,AY$2+1))),"median", MEDIAN(INDIRECT(ADDRESS(315+3,AY$2+1,,,"Instances") &amp; ":" &amp; ADDRESS(315+3,AY$2+1))),"min", MIN(INDIRECT(ADDRESS(315+3,AY$2+1,,,"Instances") &amp; ":" &amp; ADDRESS(315+3,AY$2+1))),"max", MAX(INDIRECT(ADDRESS(315+3,AY$2+1,,,"Instances") &amp; ":" &amp; ADDRESS(315+3,AY$2+1))),"diff", MAX(INDIRECT(ADDRESS(315+3,AY$2+1,,,"Instances") &amp; ":" &amp; ADDRESS(315+3,AY$2+1)))-MIN(INDIRECT(ADDRESS(315+3,AY$2+1,,,"Instances") &amp; ":" &amp; ADDRESS(315+3,AY$2+1))))</f>
        <v>0</v>
      </c>
      <c r="AZ320">
        <f>IFERROR(SMALL(AY5:AY343,ROW()-ROW($AZ$5)+1),"")</f>
        <v>0</v>
      </c>
      <c r="BB320">
        <f>IFERROR(SUM(AZ5:AZ320),"")</f>
        <v>0</v>
      </c>
      <c r="BC320" cm="1">
        <f t="array" ref="BC320">_xlfn.SWITCH(Charts!$B$3,"average", AVERAGE(INDIRECT(ADDRESS(315+3,BC$2+1,,,"Instances") &amp; ":" &amp; ADDRESS(315+3,BC$2+1))),"median", MEDIAN(INDIRECT(ADDRESS(315+3,BC$2+1,,,"Instances") &amp; ":" &amp; ADDRESS(315+3,BC$2+1))),"min", MIN(INDIRECT(ADDRESS(315+3,BC$2+1,,,"Instances") &amp; ":" &amp; ADDRESS(315+3,BC$2+1))),"max", MAX(INDIRECT(ADDRESS(315+3,BC$2+1,,,"Instances") &amp; ":" &amp; ADDRESS(315+3,BC$2+1))),"diff", MAX(INDIRECT(ADDRESS(315+3,BC$2+1,,,"Instances") &amp; ":" &amp; ADDRESS(315+3,BC$2+1)))-MIN(INDIRECT(ADDRESS(315+3,BC$2+1,,,"Instances") &amp; ":" &amp; ADDRESS(315+3,BC$2+1))))</f>
        <v>0</v>
      </c>
      <c r="BD320">
        <f>IFERROR(SMALL(BC5:BC343,ROW()-ROW($BD$5)+1),"")</f>
        <v>0</v>
      </c>
      <c r="BF320">
        <f>IFERROR(SUM(BD5:BD320),"")</f>
        <v>0</v>
      </c>
      <c r="BG320" cm="1">
        <f t="array" ref="BG320">_xlfn.SWITCH(Charts!$B$3,"average", AVERAGE(INDIRECT(ADDRESS(315+3,BG$2+1,,,"Instances") &amp; ":" &amp; ADDRESS(315+3,BG$2+1))),"median", MEDIAN(INDIRECT(ADDRESS(315+3,BG$2+1,,,"Instances") &amp; ":" &amp; ADDRESS(315+3,BG$2+1))),"min", MIN(INDIRECT(ADDRESS(315+3,BG$2+1,,,"Instances") &amp; ":" &amp; ADDRESS(315+3,BG$2+1))),"max", MAX(INDIRECT(ADDRESS(315+3,BG$2+1,,,"Instances") &amp; ":" &amp; ADDRESS(315+3,BG$2+1))),"diff", MAX(INDIRECT(ADDRESS(315+3,BG$2+1,,,"Instances") &amp; ":" &amp; ADDRESS(315+3,BG$2+1)))-MIN(INDIRECT(ADDRESS(315+3,BG$2+1,,,"Instances") &amp; ":" &amp; ADDRESS(315+3,BG$2+1))))</f>
        <v>0</v>
      </c>
      <c r="BH320">
        <f>IFERROR(SMALL(BG5:BG343,ROW()-ROW($BH$5)+1),"")</f>
        <v>0</v>
      </c>
      <c r="BJ320">
        <f>IFERROR(SUM(BH5:BH320),"")</f>
        <v>0</v>
      </c>
      <c r="BK320" cm="1">
        <f t="array" ref="BK320">_xlfn.SWITCH(Charts!$B$3,"average", AVERAGE(INDIRECT(ADDRESS(315+3,BK$2+1,,,"Instances") &amp; ":" &amp; ADDRESS(315+3,BK$2+1))),"median", MEDIAN(INDIRECT(ADDRESS(315+3,BK$2+1,,,"Instances") &amp; ":" &amp; ADDRESS(315+3,BK$2+1))),"min", MIN(INDIRECT(ADDRESS(315+3,BK$2+1,,,"Instances") &amp; ":" &amp; ADDRESS(315+3,BK$2+1))),"max", MAX(INDIRECT(ADDRESS(315+3,BK$2+1,,,"Instances") &amp; ":" &amp; ADDRESS(315+3,BK$2+1))),"diff", MAX(INDIRECT(ADDRESS(315+3,BK$2+1,,,"Instances") &amp; ":" &amp; ADDRESS(315+3,BK$2+1)))-MIN(INDIRECT(ADDRESS(315+3,BK$2+1,,,"Instances") &amp; ":" &amp; ADDRESS(315+3,BK$2+1))))</f>
        <v>0</v>
      </c>
      <c r="BL320">
        <f>IFERROR(SMALL(BK5:BK343,ROW()-ROW($BL$5)+1),"")</f>
        <v>0</v>
      </c>
      <c r="BN320">
        <f>IFERROR(SUM(BL5:BL320),"")</f>
        <v>0</v>
      </c>
      <c r="BO320" cm="1">
        <f t="array" ref="BO320">_xlfn.SWITCH(Charts!$B$3,"average", AVERAGE(INDIRECT(ADDRESS(315+3,BO$2+1,,,"Instances") &amp; ":" &amp; ADDRESS(315+3,BO$2+1))),"median", MEDIAN(INDIRECT(ADDRESS(315+3,BO$2+1,,,"Instances") &amp; ":" &amp; ADDRESS(315+3,BO$2+1))),"min", MIN(INDIRECT(ADDRESS(315+3,BO$2+1,,,"Instances") &amp; ":" &amp; ADDRESS(315+3,BO$2+1))),"max", MAX(INDIRECT(ADDRESS(315+3,BO$2+1,,,"Instances") &amp; ":" &amp; ADDRESS(315+3,BO$2+1))),"diff", MAX(INDIRECT(ADDRESS(315+3,BO$2+1,,,"Instances") &amp; ":" &amp; ADDRESS(315+3,BO$2+1)))-MIN(INDIRECT(ADDRESS(315+3,BO$2+1,,,"Instances") &amp; ":" &amp; ADDRESS(315+3,BO$2+1))))</f>
        <v>0</v>
      </c>
      <c r="BP320">
        <f>IFERROR(SMALL(BO5:BO343,ROW()-ROW($BP$5)+1),"")</f>
        <v>0</v>
      </c>
      <c r="BR320">
        <f>IFERROR(SUM(BP5:BP320),"")</f>
        <v>0</v>
      </c>
      <c r="BU320">
        <f>IF(Charts!$B$3="none",E2022,IF(AM2022="",NA(),AM2022))</f>
        <v>0</v>
      </c>
      <c r="BV320">
        <f>IF(Charts!$B$3="none",F2022,IF(AN2022="",NA(),AN2022))</f>
        <v>0</v>
      </c>
      <c r="BW320">
        <f>IF(Charts!$B$3="none",G2022,IF(AO2022="",NA(),AO2022))</f>
        <v>0</v>
      </c>
      <c r="BX320">
        <f>IF(Charts!$B$3="none",H2022,IF(AP2022="",NA(),AP2022))</f>
        <v>0</v>
      </c>
      <c r="BY320">
        <f>IF(Charts!$B$3="none",I2022,IF(AQ2022="",NA(),AQ2022))</f>
        <v>0</v>
      </c>
      <c r="BZ320">
        <f>IF(Charts!$B$3="none",J2022,IF(AR2022="",NA(),AR2022))</f>
        <v>0</v>
      </c>
      <c r="CA320">
        <f>IF(Charts!$B$3="none",K2022,IF(AS2022="",NA(),AS2022))</f>
        <v>0</v>
      </c>
      <c r="CB320">
        <f>IF(Charts!$B$3="none",L2022,IF(AT2022="",NA(),AT2022))</f>
        <v>0</v>
      </c>
      <c r="CC320">
        <f>IF(Charts!$B$3="none",M2022,IF(AU2022="",NA(),AU2022))</f>
        <v>0</v>
      </c>
      <c r="CD320">
        <f>IF(Charts!$B$3="none",N2022,IF(AV2022="",NA(),AV2022))</f>
        <v>0</v>
      </c>
      <c r="CE320">
        <f>IF(Charts!$B$3="none",O2022,IF(AW2022="",NA(),AW2022))</f>
        <v>0</v>
      </c>
      <c r="CF320">
        <f>IF(Charts!$B$3="none",P2022,IF(AX2022="",NA(),AX2022))</f>
        <v>0</v>
      </c>
      <c r="CG320">
        <f>IF(Charts!$B$3="none",Q2022,IF(AY2022="",NA(),AY2022))</f>
        <v>0</v>
      </c>
      <c r="CH320">
        <f>IF(Charts!$B$3="none",R2022,IF(AZ2022="",NA(),AZ2022))</f>
        <v>0</v>
      </c>
      <c r="CI320">
        <f>IF(Charts!$B$3="none",S2022,IF(BA2022="",NA(),BA2022))</f>
        <v>0</v>
      </c>
      <c r="CJ320">
        <f>IF(Charts!$B$3="none",T2022,IF(BB2022="",NA(),BB2022))</f>
        <v>0</v>
      </c>
      <c r="CK320">
        <f>IF(Charts!$B$3="none",U2022,IF(BC2022="",NA(),BC2022))</f>
        <v>0</v>
      </c>
      <c r="CL320">
        <f>IF(Charts!$B$3="none",V2022,IF(BD2022="",NA(),BD2022))</f>
        <v>0</v>
      </c>
      <c r="CM320">
        <f>IF(Charts!$B$3="none",W2022,IF(BE2022="",NA(),BE2022))</f>
        <v>0</v>
      </c>
      <c r="CN320">
        <f>IF(Charts!$B$3="none",X2022,IF(BF2022="",NA(),BF2022))</f>
        <v>0</v>
      </c>
      <c r="CO320">
        <f>IF(Charts!$B$3="none",Y2022,IF(BG2022="",NA(),BG2022))</f>
        <v>0</v>
      </c>
      <c r="CP320">
        <f>IF(Charts!$B$3="none",Z2022,IF(BH2022="",NA(),BH2022))</f>
        <v>0</v>
      </c>
      <c r="CQ320">
        <f>IF(Charts!$B$3="none",AA2022,IF(BI2022="",NA(),BI2022))</f>
        <v>0</v>
      </c>
      <c r="CR320">
        <f>IF(Charts!$B$3="none",AB2022,IF(BJ2022="",NA(),BJ2022))</f>
        <v>0</v>
      </c>
      <c r="CS320">
        <f>IF(Charts!$B$3="none",AC2022,IF(BK2022="",NA(),BK2022))</f>
        <v>0</v>
      </c>
      <c r="CT320">
        <f>IF(Charts!$B$3="none",AD2022,IF(BL2022="",NA(),BL2022))</f>
        <v>0</v>
      </c>
      <c r="CU320">
        <f>IF(Charts!$B$3="none",AE2022,IF(BM2022="",NA(),BM2022))</f>
        <v>0</v>
      </c>
      <c r="CV320">
        <f>IF(Charts!$B$3="none",AF2022,IF(BN2022="",NA(),BN2022))</f>
        <v>0</v>
      </c>
      <c r="CW320">
        <f>IF(Charts!$B$3="none",AG2022,IF(BO2022="",NA(),BO2022))</f>
        <v>0</v>
      </c>
      <c r="CX320">
        <f>IF(Charts!$B$3="none",AH2022,IF(BP2022="",NA(),BP2022))</f>
        <v>0</v>
      </c>
      <c r="CY320">
        <f>IF(Charts!$B$3="none",AI2022,IF(BQ2022="",NA(),BQ2022))</f>
        <v>0</v>
      </c>
      <c r="CZ320">
        <f>IF(Charts!$B$3="none",AJ2022,IF(BR2022="",NA(),BR2022))</f>
        <v>0</v>
      </c>
    </row>
    <row r="321" spans="4:104">
      <c r="D321">
        <v>317</v>
      </c>
      <c r="E321">
        <f>IF(INDIRECT(ADDRESS($D321+2,E$2+1,,,"Instances"))="","",INDIRECT(ADDRESS($D321+2,E$2+1,,,"Instances")))</f>
        <v>0</v>
      </c>
      <c r="F321">
        <f>IFERROR(SMALL(E5:E343,ROW()-ROW($F$5)+1),"")</f>
        <v>0</v>
      </c>
      <c r="H321">
        <f>IFERROR(SUM(F5:F321),"")</f>
        <v>0</v>
      </c>
      <c r="I321">
        <f>IF(INDIRECT(ADDRESS($D321+2,I$2+1,,,"Instances"))="","",INDIRECT(ADDRESS($D321+2,I$2+1,,,"Instances")))</f>
        <v>0</v>
      </c>
      <c r="J321">
        <f>IFERROR(SMALL(I5:I343,ROW()-ROW($J$5)+1),"")</f>
        <v>0</v>
      </c>
      <c r="L321">
        <f>IFERROR(SUM(J5:J321),"")</f>
        <v>0</v>
      </c>
      <c r="M321">
        <f>IF(INDIRECT(ADDRESS($D321+2,M$2+1,,,"Instances"))="","",INDIRECT(ADDRESS($D321+2,M$2+1,,,"Instances")))</f>
        <v>0</v>
      </c>
      <c r="N321">
        <f>IFERROR(SMALL(M5:M343,ROW()-ROW($N$5)+1),"")</f>
        <v>0</v>
      </c>
      <c r="P321">
        <f>IFERROR(SUM(N5:N321),"")</f>
        <v>0</v>
      </c>
      <c r="Q321">
        <f>IF(INDIRECT(ADDRESS($D321+2,Q$2+1,,,"Instances"))="","",INDIRECT(ADDRESS($D321+2,Q$2+1,,,"Instances")))</f>
        <v>0</v>
      </c>
      <c r="R321">
        <f>IFERROR(SMALL(Q5:Q343,ROW()-ROW($R$5)+1),"")</f>
        <v>0</v>
      </c>
      <c r="T321">
        <f>IFERROR(SUM(R5:R321),"")</f>
        <v>0</v>
      </c>
      <c r="U321">
        <f>IF(INDIRECT(ADDRESS($D321+2,U$2+1,,,"Instances"))="","",INDIRECT(ADDRESS($D321+2,U$2+1,,,"Instances")))</f>
        <v>0</v>
      </c>
      <c r="V321">
        <f>IFERROR(SMALL(U5:U343,ROW()-ROW($V$5)+1),"")</f>
        <v>0</v>
      </c>
      <c r="X321">
        <f>IFERROR(SUM(V5:V321),"")</f>
        <v>0</v>
      </c>
      <c r="Y321">
        <f>IF(INDIRECT(ADDRESS($D321+2,Y$2+1,,,"Instances"))="","",INDIRECT(ADDRESS($D321+2,Y$2+1,,,"Instances")))</f>
        <v>0</v>
      </c>
      <c r="Z321">
        <f>IFERROR(SMALL(Y5:Y343,ROW()-ROW($Z$5)+1),"")</f>
        <v>0</v>
      </c>
      <c r="AB321">
        <f>IFERROR(SUM(Z5:Z321),"")</f>
        <v>0</v>
      </c>
      <c r="AC321">
        <f>IF(INDIRECT(ADDRESS($D321+2,AC$2+1,,,"Instances"))="","",INDIRECT(ADDRESS($D321+2,AC$2+1,,,"Instances")))</f>
        <v>0</v>
      </c>
      <c r="AD321">
        <f>IFERROR(SMALL(AC5:AC343,ROW()-ROW($AD$5)+1),"")</f>
        <v>0</v>
      </c>
      <c r="AF321">
        <f>IFERROR(SUM(AD5:AD321),"")</f>
        <v>0</v>
      </c>
      <c r="AG321">
        <f>IF(INDIRECT(ADDRESS($D321+2,AG$2+1,,,"Instances"))="","",INDIRECT(ADDRESS($D321+2,AG$2+1,,,"Instances")))</f>
        <v>0</v>
      </c>
      <c r="AH321">
        <f>IFERROR(SMALL(AG5:AG343,ROW()-ROW($AH$5)+1),"")</f>
        <v>0</v>
      </c>
      <c r="AJ321">
        <f>IFERROR(SUM(AH5:AH321),"")</f>
        <v>0</v>
      </c>
      <c r="AL321">
        <v>317</v>
      </c>
      <c r="AM321" cm="1">
        <f t="array" ref="AM321">_xlfn.SWITCH(Charts!$B$3,"average", AVERAGE(INDIRECT(ADDRESS(316+3,AM$2+1,,,"Instances") &amp; ":" &amp; ADDRESS(316+3,AM$2+1))),"median", MEDIAN(INDIRECT(ADDRESS(316+3,AM$2+1,,,"Instances") &amp; ":" &amp; ADDRESS(316+3,AM$2+1))),"min", MIN(INDIRECT(ADDRESS(316+3,AM$2+1,,,"Instances") &amp; ":" &amp; ADDRESS(316+3,AM$2+1))),"max", MAX(INDIRECT(ADDRESS(316+3,AM$2+1,,,"Instances") &amp; ":" &amp; ADDRESS(316+3,AM$2+1))),"diff", MAX(INDIRECT(ADDRESS(316+3,AM$2+1,,,"Instances") &amp; ":" &amp; ADDRESS(316+3,AM$2+1)))-MIN(INDIRECT(ADDRESS(316+3,AM$2+1,,,"Instances") &amp; ":" &amp; ADDRESS(316+3,AM$2+1))))</f>
        <v>0</v>
      </c>
      <c r="AN321">
        <f>IFERROR(SMALL(AM5:AM343,ROW()-ROW($AN$5)+1),"")</f>
        <v>0</v>
      </c>
      <c r="AP321">
        <f>IFERROR(SUM(AN5:AN321),"")</f>
        <v>0</v>
      </c>
      <c r="AQ321" cm="1">
        <f t="array" ref="AQ321">_xlfn.SWITCH(Charts!$B$3,"average", AVERAGE(INDIRECT(ADDRESS(316+3,AQ$2+1,,,"Instances") &amp; ":" &amp; ADDRESS(316+3,AQ$2+1))),"median", MEDIAN(INDIRECT(ADDRESS(316+3,AQ$2+1,,,"Instances") &amp; ":" &amp; ADDRESS(316+3,AQ$2+1))),"min", MIN(INDIRECT(ADDRESS(316+3,AQ$2+1,,,"Instances") &amp; ":" &amp; ADDRESS(316+3,AQ$2+1))),"max", MAX(INDIRECT(ADDRESS(316+3,AQ$2+1,,,"Instances") &amp; ":" &amp; ADDRESS(316+3,AQ$2+1))),"diff", MAX(INDIRECT(ADDRESS(316+3,AQ$2+1,,,"Instances") &amp; ":" &amp; ADDRESS(316+3,AQ$2+1)))-MIN(INDIRECT(ADDRESS(316+3,AQ$2+1,,,"Instances") &amp; ":" &amp; ADDRESS(316+3,AQ$2+1))))</f>
        <v>0</v>
      </c>
      <c r="AR321">
        <f>IFERROR(SMALL(AQ5:AQ343,ROW()-ROW($AR$5)+1),"")</f>
        <v>0</v>
      </c>
      <c r="AT321">
        <f>IFERROR(SUM(AR5:AR321),"")</f>
        <v>0</v>
      </c>
      <c r="AU321" cm="1">
        <f t="array" ref="AU321">_xlfn.SWITCH(Charts!$B$3,"average", AVERAGE(INDIRECT(ADDRESS(316+3,AU$2+1,,,"Instances") &amp; ":" &amp; ADDRESS(316+3,AU$2+1))),"median", MEDIAN(INDIRECT(ADDRESS(316+3,AU$2+1,,,"Instances") &amp; ":" &amp; ADDRESS(316+3,AU$2+1))),"min", MIN(INDIRECT(ADDRESS(316+3,AU$2+1,,,"Instances") &amp; ":" &amp; ADDRESS(316+3,AU$2+1))),"max", MAX(INDIRECT(ADDRESS(316+3,AU$2+1,,,"Instances") &amp; ":" &amp; ADDRESS(316+3,AU$2+1))),"diff", MAX(INDIRECT(ADDRESS(316+3,AU$2+1,,,"Instances") &amp; ":" &amp; ADDRESS(316+3,AU$2+1)))-MIN(INDIRECT(ADDRESS(316+3,AU$2+1,,,"Instances") &amp; ":" &amp; ADDRESS(316+3,AU$2+1))))</f>
        <v>0</v>
      </c>
      <c r="AV321">
        <f>IFERROR(SMALL(AU5:AU343,ROW()-ROW($AV$5)+1),"")</f>
        <v>0</v>
      </c>
      <c r="AX321">
        <f>IFERROR(SUM(AV5:AV321),"")</f>
        <v>0</v>
      </c>
      <c r="AY321" cm="1">
        <f t="array" ref="AY321">_xlfn.SWITCH(Charts!$B$3,"average", AVERAGE(INDIRECT(ADDRESS(316+3,AY$2+1,,,"Instances") &amp; ":" &amp; ADDRESS(316+3,AY$2+1))),"median", MEDIAN(INDIRECT(ADDRESS(316+3,AY$2+1,,,"Instances") &amp; ":" &amp; ADDRESS(316+3,AY$2+1))),"min", MIN(INDIRECT(ADDRESS(316+3,AY$2+1,,,"Instances") &amp; ":" &amp; ADDRESS(316+3,AY$2+1))),"max", MAX(INDIRECT(ADDRESS(316+3,AY$2+1,,,"Instances") &amp; ":" &amp; ADDRESS(316+3,AY$2+1))),"diff", MAX(INDIRECT(ADDRESS(316+3,AY$2+1,,,"Instances") &amp; ":" &amp; ADDRESS(316+3,AY$2+1)))-MIN(INDIRECT(ADDRESS(316+3,AY$2+1,,,"Instances") &amp; ":" &amp; ADDRESS(316+3,AY$2+1))))</f>
        <v>0</v>
      </c>
      <c r="AZ321">
        <f>IFERROR(SMALL(AY5:AY343,ROW()-ROW($AZ$5)+1),"")</f>
        <v>0</v>
      </c>
      <c r="BB321">
        <f>IFERROR(SUM(AZ5:AZ321),"")</f>
        <v>0</v>
      </c>
      <c r="BC321" cm="1">
        <f t="array" ref="BC321">_xlfn.SWITCH(Charts!$B$3,"average", AVERAGE(INDIRECT(ADDRESS(316+3,BC$2+1,,,"Instances") &amp; ":" &amp; ADDRESS(316+3,BC$2+1))),"median", MEDIAN(INDIRECT(ADDRESS(316+3,BC$2+1,,,"Instances") &amp; ":" &amp; ADDRESS(316+3,BC$2+1))),"min", MIN(INDIRECT(ADDRESS(316+3,BC$2+1,,,"Instances") &amp; ":" &amp; ADDRESS(316+3,BC$2+1))),"max", MAX(INDIRECT(ADDRESS(316+3,BC$2+1,,,"Instances") &amp; ":" &amp; ADDRESS(316+3,BC$2+1))),"diff", MAX(INDIRECT(ADDRESS(316+3,BC$2+1,,,"Instances") &amp; ":" &amp; ADDRESS(316+3,BC$2+1)))-MIN(INDIRECT(ADDRESS(316+3,BC$2+1,,,"Instances") &amp; ":" &amp; ADDRESS(316+3,BC$2+1))))</f>
        <v>0</v>
      </c>
      <c r="BD321">
        <f>IFERROR(SMALL(BC5:BC343,ROW()-ROW($BD$5)+1),"")</f>
        <v>0</v>
      </c>
      <c r="BF321">
        <f>IFERROR(SUM(BD5:BD321),"")</f>
        <v>0</v>
      </c>
      <c r="BG321" cm="1">
        <f t="array" ref="BG321">_xlfn.SWITCH(Charts!$B$3,"average", AVERAGE(INDIRECT(ADDRESS(316+3,BG$2+1,,,"Instances") &amp; ":" &amp; ADDRESS(316+3,BG$2+1))),"median", MEDIAN(INDIRECT(ADDRESS(316+3,BG$2+1,,,"Instances") &amp; ":" &amp; ADDRESS(316+3,BG$2+1))),"min", MIN(INDIRECT(ADDRESS(316+3,BG$2+1,,,"Instances") &amp; ":" &amp; ADDRESS(316+3,BG$2+1))),"max", MAX(INDIRECT(ADDRESS(316+3,BG$2+1,,,"Instances") &amp; ":" &amp; ADDRESS(316+3,BG$2+1))),"diff", MAX(INDIRECT(ADDRESS(316+3,BG$2+1,,,"Instances") &amp; ":" &amp; ADDRESS(316+3,BG$2+1)))-MIN(INDIRECT(ADDRESS(316+3,BG$2+1,,,"Instances") &amp; ":" &amp; ADDRESS(316+3,BG$2+1))))</f>
        <v>0</v>
      </c>
      <c r="BH321">
        <f>IFERROR(SMALL(BG5:BG343,ROW()-ROW($BH$5)+1),"")</f>
        <v>0</v>
      </c>
      <c r="BJ321">
        <f>IFERROR(SUM(BH5:BH321),"")</f>
        <v>0</v>
      </c>
      <c r="BK321" cm="1">
        <f t="array" ref="BK321">_xlfn.SWITCH(Charts!$B$3,"average", AVERAGE(INDIRECT(ADDRESS(316+3,BK$2+1,,,"Instances") &amp; ":" &amp; ADDRESS(316+3,BK$2+1))),"median", MEDIAN(INDIRECT(ADDRESS(316+3,BK$2+1,,,"Instances") &amp; ":" &amp; ADDRESS(316+3,BK$2+1))),"min", MIN(INDIRECT(ADDRESS(316+3,BK$2+1,,,"Instances") &amp; ":" &amp; ADDRESS(316+3,BK$2+1))),"max", MAX(INDIRECT(ADDRESS(316+3,BK$2+1,,,"Instances") &amp; ":" &amp; ADDRESS(316+3,BK$2+1))),"diff", MAX(INDIRECT(ADDRESS(316+3,BK$2+1,,,"Instances") &amp; ":" &amp; ADDRESS(316+3,BK$2+1)))-MIN(INDIRECT(ADDRESS(316+3,BK$2+1,,,"Instances") &amp; ":" &amp; ADDRESS(316+3,BK$2+1))))</f>
        <v>0</v>
      </c>
      <c r="BL321">
        <f>IFERROR(SMALL(BK5:BK343,ROW()-ROW($BL$5)+1),"")</f>
        <v>0</v>
      </c>
      <c r="BN321">
        <f>IFERROR(SUM(BL5:BL321),"")</f>
        <v>0</v>
      </c>
      <c r="BO321" cm="1">
        <f t="array" ref="BO321">_xlfn.SWITCH(Charts!$B$3,"average", AVERAGE(INDIRECT(ADDRESS(316+3,BO$2+1,,,"Instances") &amp; ":" &amp; ADDRESS(316+3,BO$2+1))),"median", MEDIAN(INDIRECT(ADDRESS(316+3,BO$2+1,,,"Instances") &amp; ":" &amp; ADDRESS(316+3,BO$2+1))),"min", MIN(INDIRECT(ADDRESS(316+3,BO$2+1,,,"Instances") &amp; ":" &amp; ADDRESS(316+3,BO$2+1))),"max", MAX(INDIRECT(ADDRESS(316+3,BO$2+1,,,"Instances") &amp; ":" &amp; ADDRESS(316+3,BO$2+1))),"diff", MAX(INDIRECT(ADDRESS(316+3,BO$2+1,,,"Instances") &amp; ":" &amp; ADDRESS(316+3,BO$2+1)))-MIN(INDIRECT(ADDRESS(316+3,BO$2+1,,,"Instances") &amp; ":" &amp; ADDRESS(316+3,BO$2+1))))</f>
        <v>0</v>
      </c>
      <c r="BP321">
        <f>IFERROR(SMALL(BO5:BO343,ROW()-ROW($BP$5)+1),"")</f>
        <v>0</v>
      </c>
      <c r="BR321">
        <f>IFERROR(SUM(BP5:BP321),"")</f>
        <v>0</v>
      </c>
      <c r="BU321">
        <f>IF(Charts!$B$3="none",E2023,IF(AM2023="",NA(),AM2023))</f>
        <v>0</v>
      </c>
      <c r="BV321">
        <f>IF(Charts!$B$3="none",F2023,IF(AN2023="",NA(),AN2023))</f>
        <v>0</v>
      </c>
      <c r="BW321">
        <f>IF(Charts!$B$3="none",G2023,IF(AO2023="",NA(),AO2023))</f>
        <v>0</v>
      </c>
      <c r="BX321">
        <f>IF(Charts!$B$3="none",H2023,IF(AP2023="",NA(),AP2023))</f>
        <v>0</v>
      </c>
      <c r="BY321">
        <f>IF(Charts!$B$3="none",I2023,IF(AQ2023="",NA(),AQ2023))</f>
        <v>0</v>
      </c>
      <c r="BZ321">
        <f>IF(Charts!$B$3="none",J2023,IF(AR2023="",NA(),AR2023))</f>
        <v>0</v>
      </c>
      <c r="CA321">
        <f>IF(Charts!$B$3="none",K2023,IF(AS2023="",NA(),AS2023))</f>
        <v>0</v>
      </c>
      <c r="CB321">
        <f>IF(Charts!$B$3="none",L2023,IF(AT2023="",NA(),AT2023))</f>
        <v>0</v>
      </c>
      <c r="CC321">
        <f>IF(Charts!$B$3="none",M2023,IF(AU2023="",NA(),AU2023))</f>
        <v>0</v>
      </c>
      <c r="CD321">
        <f>IF(Charts!$B$3="none",N2023,IF(AV2023="",NA(),AV2023))</f>
        <v>0</v>
      </c>
      <c r="CE321">
        <f>IF(Charts!$B$3="none",O2023,IF(AW2023="",NA(),AW2023))</f>
        <v>0</v>
      </c>
      <c r="CF321">
        <f>IF(Charts!$B$3="none",P2023,IF(AX2023="",NA(),AX2023))</f>
        <v>0</v>
      </c>
      <c r="CG321">
        <f>IF(Charts!$B$3="none",Q2023,IF(AY2023="",NA(),AY2023))</f>
        <v>0</v>
      </c>
      <c r="CH321">
        <f>IF(Charts!$B$3="none",R2023,IF(AZ2023="",NA(),AZ2023))</f>
        <v>0</v>
      </c>
      <c r="CI321">
        <f>IF(Charts!$B$3="none",S2023,IF(BA2023="",NA(),BA2023))</f>
        <v>0</v>
      </c>
      <c r="CJ321">
        <f>IF(Charts!$B$3="none",T2023,IF(BB2023="",NA(),BB2023))</f>
        <v>0</v>
      </c>
      <c r="CK321">
        <f>IF(Charts!$B$3="none",U2023,IF(BC2023="",NA(),BC2023))</f>
        <v>0</v>
      </c>
      <c r="CL321">
        <f>IF(Charts!$B$3="none",V2023,IF(BD2023="",NA(),BD2023))</f>
        <v>0</v>
      </c>
      <c r="CM321">
        <f>IF(Charts!$B$3="none",W2023,IF(BE2023="",NA(),BE2023))</f>
        <v>0</v>
      </c>
      <c r="CN321">
        <f>IF(Charts!$B$3="none",X2023,IF(BF2023="",NA(),BF2023))</f>
        <v>0</v>
      </c>
      <c r="CO321">
        <f>IF(Charts!$B$3="none",Y2023,IF(BG2023="",NA(),BG2023))</f>
        <v>0</v>
      </c>
      <c r="CP321">
        <f>IF(Charts!$B$3="none",Z2023,IF(BH2023="",NA(),BH2023))</f>
        <v>0</v>
      </c>
      <c r="CQ321">
        <f>IF(Charts!$B$3="none",AA2023,IF(BI2023="",NA(),BI2023))</f>
        <v>0</v>
      </c>
      <c r="CR321">
        <f>IF(Charts!$B$3="none",AB2023,IF(BJ2023="",NA(),BJ2023))</f>
        <v>0</v>
      </c>
      <c r="CS321">
        <f>IF(Charts!$B$3="none",AC2023,IF(BK2023="",NA(),BK2023))</f>
        <v>0</v>
      </c>
      <c r="CT321">
        <f>IF(Charts!$B$3="none",AD2023,IF(BL2023="",NA(),BL2023))</f>
        <v>0</v>
      </c>
      <c r="CU321">
        <f>IF(Charts!$B$3="none",AE2023,IF(BM2023="",NA(),BM2023))</f>
        <v>0</v>
      </c>
      <c r="CV321">
        <f>IF(Charts!$B$3="none",AF2023,IF(BN2023="",NA(),BN2023))</f>
        <v>0</v>
      </c>
      <c r="CW321">
        <f>IF(Charts!$B$3="none",AG2023,IF(BO2023="",NA(),BO2023))</f>
        <v>0</v>
      </c>
      <c r="CX321">
        <f>IF(Charts!$B$3="none",AH2023,IF(BP2023="",NA(),BP2023))</f>
        <v>0</v>
      </c>
      <c r="CY321">
        <f>IF(Charts!$B$3="none",AI2023,IF(BQ2023="",NA(),BQ2023))</f>
        <v>0</v>
      </c>
      <c r="CZ321">
        <f>IF(Charts!$B$3="none",AJ2023,IF(BR2023="",NA(),BR2023))</f>
        <v>0</v>
      </c>
    </row>
    <row r="322" spans="4:104">
      <c r="D322">
        <v>318</v>
      </c>
      <c r="E322">
        <f>IF(INDIRECT(ADDRESS($D322+2,E$2+1,,,"Instances"))="","",INDIRECT(ADDRESS($D322+2,E$2+1,,,"Instances")))</f>
        <v>0</v>
      </c>
      <c r="F322">
        <f>IFERROR(SMALL(E5:E343,ROW()-ROW($F$5)+1),"")</f>
        <v>0</v>
      </c>
      <c r="H322">
        <f>IFERROR(SUM(F5:F322),"")</f>
        <v>0</v>
      </c>
      <c r="I322">
        <f>IF(INDIRECT(ADDRESS($D322+2,I$2+1,,,"Instances"))="","",INDIRECT(ADDRESS($D322+2,I$2+1,,,"Instances")))</f>
        <v>0</v>
      </c>
      <c r="J322">
        <f>IFERROR(SMALL(I5:I343,ROW()-ROW($J$5)+1),"")</f>
        <v>0</v>
      </c>
      <c r="L322">
        <f>IFERROR(SUM(J5:J322),"")</f>
        <v>0</v>
      </c>
      <c r="M322">
        <f>IF(INDIRECT(ADDRESS($D322+2,M$2+1,,,"Instances"))="","",INDIRECT(ADDRESS($D322+2,M$2+1,,,"Instances")))</f>
        <v>0</v>
      </c>
      <c r="N322">
        <f>IFERROR(SMALL(M5:M343,ROW()-ROW($N$5)+1),"")</f>
        <v>0</v>
      </c>
      <c r="P322">
        <f>IFERROR(SUM(N5:N322),"")</f>
        <v>0</v>
      </c>
      <c r="Q322">
        <f>IF(INDIRECT(ADDRESS($D322+2,Q$2+1,,,"Instances"))="","",INDIRECT(ADDRESS($D322+2,Q$2+1,,,"Instances")))</f>
        <v>0</v>
      </c>
      <c r="R322">
        <f>IFERROR(SMALL(Q5:Q343,ROW()-ROW($R$5)+1),"")</f>
        <v>0</v>
      </c>
      <c r="T322">
        <f>IFERROR(SUM(R5:R322),"")</f>
        <v>0</v>
      </c>
      <c r="U322">
        <f>IF(INDIRECT(ADDRESS($D322+2,U$2+1,,,"Instances"))="","",INDIRECT(ADDRESS($D322+2,U$2+1,,,"Instances")))</f>
        <v>0</v>
      </c>
      <c r="V322">
        <f>IFERROR(SMALL(U5:U343,ROW()-ROW($V$5)+1),"")</f>
        <v>0</v>
      </c>
      <c r="X322">
        <f>IFERROR(SUM(V5:V322),"")</f>
        <v>0</v>
      </c>
      <c r="Y322">
        <f>IF(INDIRECT(ADDRESS($D322+2,Y$2+1,,,"Instances"))="","",INDIRECT(ADDRESS($D322+2,Y$2+1,,,"Instances")))</f>
        <v>0</v>
      </c>
      <c r="Z322">
        <f>IFERROR(SMALL(Y5:Y343,ROW()-ROW($Z$5)+1),"")</f>
        <v>0</v>
      </c>
      <c r="AB322">
        <f>IFERROR(SUM(Z5:Z322),"")</f>
        <v>0</v>
      </c>
      <c r="AC322">
        <f>IF(INDIRECT(ADDRESS($D322+2,AC$2+1,,,"Instances"))="","",INDIRECT(ADDRESS($D322+2,AC$2+1,,,"Instances")))</f>
        <v>0</v>
      </c>
      <c r="AD322">
        <f>IFERROR(SMALL(AC5:AC343,ROW()-ROW($AD$5)+1),"")</f>
        <v>0</v>
      </c>
      <c r="AF322">
        <f>IFERROR(SUM(AD5:AD322),"")</f>
        <v>0</v>
      </c>
      <c r="AG322">
        <f>IF(INDIRECT(ADDRESS($D322+2,AG$2+1,,,"Instances"))="","",INDIRECT(ADDRESS($D322+2,AG$2+1,,,"Instances")))</f>
        <v>0</v>
      </c>
      <c r="AH322">
        <f>IFERROR(SMALL(AG5:AG343,ROW()-ROW($AH$5)+1),"")</f>
        <v>0</v>
      </c>
      <c r="AJ322">
        <f>IFERROR(SUM(AH5:AH322),"")</f>
        <v>0</v>
      </c>
      <c r="AL322">
        <v>318</v>
      </c>
      <c r="AM322" cm="1">
        <f t="array" ref="AM322">_xlfn.SWITCH(Charts!$B$3,"average", AVERAGE(INDIRECT(ADDRESS(317+3,AM$2+1,,,"Instances") &amp; ":" &amp; ADDRESS(317+3,AM$2+1))),"median", MEDIAN(INDIRECT(ADDRESS(317+3,AM$2+1,,,"Instances") &amp; ":" &amp; ADDRESS(317+3,AM$2+1))),"min", MIN(INDIRECT(ADDRESS(317+3,AM$2+1,,,"Instances") &amp; ":" &amp; ADDRESS(317+3,AM$2+1))),"max", MAX(INDIRECT(ADDRESS(317+3,AM$2+1,,,"Instances") &amp; ":" &amp; ADDRESS(317+3,AM$2+1))),"diff", MAX(INDIRECT(ADDRESS(317+3,AM$2+1,,,"Instances") &amp; ":" &amp; ADDRESS(317+3,AM$2+1)))-MIN(INDIRECT(ADDRESS(317+3,AM$2+1,,,"Instances") &amp; ":" &amp; ADDRESS(317+3,AM$2+1))))</f>
        <v>0</v>
      </c>
      <c r="AN322">
        <f>IFERROR(SMALL(AM5:AM343,ROW()-ROW($AN$5)+1),"")</f>
        <v>0</v>
      </c>
      <c r="AP322">
        <f>IFERROR(SUM(AN5:AN322),"")</f>
        <v>0</v>
      </c>
      <c r="AQ322" cm="1">
        <f t="array" ref="AQ322">_xlfn.SWITCH(Charts!$B$3,"average", AVERAGE(INDIRECT(ADDRESS(317+3,AQ$2+1,,,"Instances") &amp; ":" &amp; ADDRESS(317+3,AQ$2+1))),"median", MEDIAN(INDIRECT(ADDRESS(317+3,AQ$2+1,,,"Instances") &amp; ":" &amp; ADDRESS(317+3,AQ$2+1))),"min", MIN(INDIRECT(ADDRESS(317+3,AQ$2+1,,,"Instances") &amp; ":" &amp; ADDRESS(317+3,AQ$2+1))),"max", MAX(INDIRECT(ADDRESS(317+3,AQ$2+1,,,"Instances") &amp; ":" &amp; ADDRESS(317+3,AQ$2+1))),"diff", MAX(INDIRECT(ADDRESS(317+3,AQ$2+1,,,"Instances") &amp; ":" &amp; ADDRESS(317+3,AQ$2+1)))-MIN(INDIRECT(ADDRESS(317+3,AQ$2+1,,,"Instances") &amp; ":" &amp; ADDRESS(317+3,AQ$2+1))))</f>
        <v>0</v>
      </c>
      <c r="AR322">
        <f>IFERROR(SMALL(AQ5:AQ343,ROW()-ROW($AR$5)+1),"")</f>
        <v>0</v>
      </c>
      <c r="AT322">
        <f>IFERROR(SUM(AR5:AR322),"")</f>
        <v>0</v>
      </c>
      <c r="AU322" cm="1">
        <f t="array" ref="AU322">_xlfn.SWITCH(Charts!$B$3,"average", AVERAGE(INDIRECT(ADDRESS(317+3,AU$2+1,,,"Instances") &amp; ":" &amp; ADDRESS(317+3,AU$2+1))),"median", MEDIAN(INDIRECT(ADDRESS(317+3,AU$2+1,,,"Instances") &amp; ":" &amp; ADDRESS(317+3,AU$2+1))),"min", MIN(INDIRECT(ADDRESS(317+3,AU$2+1,,,"Instances") &amp; ":" &amp; ADDRESS(317+3,AU$2+1))),"max", MAX(INDIRECT(ADDRESS(317+3,AU$2+1,,,"Instances") &amp; ":" &amp; ADDRESS(317+3,AU$2+1))),"diff", MAX(INDIRECT(ADDRESS(317+3,AU$2+1,,,"Instances") &amp; ":" &amp; ADDRESS(317+3,AU$2+1)))-MIN(INDIRECT(ADDRESS(317+3,AU$2+1,,,"Instances") &amp; ":" &amp; ADDRESS(317+3,AU$2+1))))</f>
        <v>0</v>
      </c>
      <c r="AV322">
        <f>IFERROR(SMALL(AU5:AU343,ROW()-ROW($AV$5)+1),"")</f>
        <v>0</v>
      </c>
      <c r="AX322">
        <f>IFERROR(SUM(AV5:AV322),"")</f>
        <v>0</v>
      </c>
      <c r="AY322" cm="1">
        <f t="array" ref="AY322">_xlfn.SWITCH(Charts!$B$3,"average", AVERAGE(INDIRECT(ADDRESS(317+3,AY$2+1,,,"Instances") &amp; ":" &amp; ADDRESS(317+3,AY$2+1))),"median", MEDIAN(INDIRECT(ADDRESS(317+3,AY$2+1,,,"Instances") &amp; ":" &amp; ADDRESS(317+3,AY$2+1))),"min", MIN(INDIRECT(ADDRESS(317+3,AY$2+1,,,"Instances") &amp; ":" &amp; ADDRESS(317+3,AY$2+1))),"max", MAX(INDIRECT(ADDRESS(317+3,AY$2+1,,,"Instances") &amp; ":" &amp; ADDRESS(317+3,AY$2+1))),"diff", MAX(INDIRECT(ADDRESS(317+3,AY$2+1,,,"Instances") &amp; ":" &amp; ADDRESS(317+3,AY$2+1)))-MIN(INDIRECT(ADDRESS(317+3,AY$2+1,,,"Instances") &amp; ":" &amp; ADDRESS(317+3,AY$2+1))))</f>
        <v>0</v>
      </c>
      <c r="AZ322">
        <f>IFERROR(SMALL(AY5:AY343,ROW()-ROW($AZ$5)+1),"")</f>
        <v>0</v>
      </c>
      <c r="BB322">
        <f>IFERROR(SUM(AZ5:AZ322),"")</f>
        <v>0</v>
      </c>
      <c r="BC322" cm="1">
        <f t="array" ref="BC322">_xlfn.SWITCH(Charts!$B$3,"average", AVERAGE(INDIRECT(ADDRESS(317+3,BC$2+1,,,"Instances") &amp; ":" &amp; ADDRESS(317+3,BC$2+1))),"median", MEDIAN(INDIRECT(ADDRESS(317+3,BC$2+1,,,"Instances") &amp; ":" &amp; ADDRESS(317+3,BC$2+1))),"min", MIN(INDIRECT(ADDRESS(317+3,BC$2+1,,,"Instances") &amp; ":" &amp; ADDRESS(317+3,BC$2+1))),"max", MAX(INDIRECT(ADDRESS(317+3,BC$2+1,,,"Instances") &amp; ":" &amp; ADDRESS(317+3,BC$2+1))),"diff", MAX(INDIRECT(ADDRESS(317+3,BC$2+1,,,"Instances") &amp; ":" &amp; ADDRESS(317+3,BC$2+1)))-MIN(INDIRECT(ADDRESS(317+3,BC$2+1,,,"Instances") &amp; ":" &amp; ADDRESS(317+3,BC$2+1))))</f>
        <v>0</v>
      </c>
      <c r="BD322">
        <f>IFERROR(SMALL(BC5:BC343,ROW()-ROW($BD$5)+1),"")</f>
        <v>0</v>
      </c>
      <c r="BF322">
        <f>IFERROR(SUM(BD5:BD322),"")</f>
        <v>0</v>
      </c>
      <c r="BG322" cm="1">
        <f t="array" ref="BG322">_xlfn.SWITCH(Charts!$B$3,"average", AVERAGE(INDIRECT(ADDRESS(317+3,BG$2+1,,,"Instances") &amp; ":" &amp; ADDRESS(317+3,BG$2+1))),"median", MEDIAN(INDIRECT(ADDRESS(317+3,BG$2+1,,,"Instances") &amp; ":" &amp; ADDRESS(317+3,BG$2+1))),"min", MIN(INDIRECT(ADDRESS(317+3,BG$2+1,,,"Instances") &amp; ":" &amp; ADDRESS(317+3,BG$2+1))),"max", MAX(INDIRECT(ADDRESS(317+3,BG$2+1,,,"Instances") &amp; ":" &amp; ADDRESS(317+3,BG$2+1))),"diff", MAX(INDIRECT(ADDRESS(317+3,BG$2+1,,,"Instances") &amp; ":" &amp; ADDRESS(317+3,BG$2+1)))-MIN(INDIRECT(ADDRESS(317+3,BG$2+1,,,"Instances") &amp; ":" &amp; ADDRESS(317+3,BG$2+1))))</f>
        <v>0</v>
      </c>
      <c r="BH322">
        <f>IFERROR(SMALL(BG5:BG343,ROW()-ROW($BH$5)+1),"")</f>
        <v>0</v>
      </c>
      <c r="BJ322">
        <f>IFERROR(SUM(BH5:BH322),"")</f>
        <v>0</v>
      </c>
      <c r="BK322" cm="1">
        <f t="array" ref="BK322">_xlfn.SWITCH(Charts!$B$3,"average", AVERAGE(INDIRECT(ADDRESS(317+3,BK$2+1,,,"Instances") &amp; ":" &amp; ADDRESS(317+3,BK$2+1))),"median", MEDIAN(INDIRECT(ADDRESS(317+3,BK$2+1,,,"Instances") &amp; ":" &amp; ADDRESS(317+3,BK$2+1))),"min", MIN(INDIRECT(ADDRESS(317+3,BK$2+1,,,"Instances") &amp; ":" &amp; ADDRESS(317+3,BK$2+1))),"max", MAX(INDIRECT(ADDRESS(317+3,BK$2+1,,,"Instances") &amp; ":" &amp; ADDRESS(317+3,BK$2+1))),"diff", MAX(INDIRECT(ADDRESS(317+3,BK$2+1,,,"Instances") &amp; ":" &amp; ADDRESS(317+3,BK$2+1)))-MIN(INDIRECT(ADDRESS(317+3,BK$2+1,,,"Instances") &amp; ":" &amp; ADDRESS(317+3,BK$2+1))))</f>
        <v>0</v>
      </c>
      <c r="BL322">
        <f>IFERROR(SMALL(BK5:BK343,ROW()-ROW($BL$5)+1),"")</f>
        <v>0</v>
      </c>
      <c r="BN322">
        <f>IFERROR(SUM(BL5:BL322),"")</f>
        <v>0</v>
      </c>
      <c r="BO322" cm="1">
        <f t="array" ref="BO322">_xlfn.SWITCH(Charts!$B$3,"average", AVERAGE(INDIRECT(ADDRESS(317+3,BO$2+1,,,"Instances") &amp; ":" &amp; ADDRESS(317+3,BO$2+1))),"median", MEDIAN(INDIRECT(ADDRESS(317+3,BO$2+1,,,"Instances") &amp; ":" &amp; ADDRESS(317+3,BO$2+1))),"min", MIN(INDIRECT(ADDRESS(317+3,BO$2+1,,,"Instances") &amp; ":" &amp; ADDRESS(317+3,BO$2+1))),"max", MAX(INDIRECT(ADDRESS(317+3,BO$2+1,,,"Instances") &amp; ":" &amp; ADDRESS(317+3,BO$2+1))),"diff", MAX(INDIRECT(ADDRESS(317+3,BO$2+1,,,"Instances") &amp; ":" &amp; ADDRESS(317+3,BO$2+1)))-MIN(INDIRECT(ADDRESS(317+3,BO$2+1,,,"Instances") &amp; ":" &amp; ADDRESS(317+3,BO$2+1))))</f>
        <v>0</v>
      </c>
      <c r="BP322">
        <f>IFERROR(SMALL(BO5:BO343,ROW()-ROW($BP$5)+1),"")</f>
        <v>0</v>
      </c>
      <c r="BR322">
        <f>IFERROR(SUM(BP5:BP322),"")</f>
        <v>0</v>
      </c>
      <c r="BU322">
        <f>IF(Charts!$B$3="none",E2024,IF(AM2024="",NA(),AM2024))</f>
        <v>0</v>
      </c>
      <c r="BV322">
        <f>IF(Charts!$B$3="none",F2024,IF(AN2024="",NA(),AN2024))</f>
        <v>0</v>
      </c>
      <c r="BW322">
        <f>IF(Charts!$B$3="none",G2024,IF(AO2024="",NA(),AO2024))</f>
        <v>0</v>
      </c>
      <c r="BX322">
        <f>IF(Charts!$B$3="none",H2024,IF(AP2024="",NA(),AP2024))</f>
        <v>0</v>
      </c>
      <c r="BY322">
        <f>IF(Charts!$B$3="none",I2024,IF(AQ2024="",NA(),AQ2024))</f>
        <v>0</v>
      </c>
      <c r="BZ322">
        <f>IF(Charts!$B$3="none",J2024,IF(AR2024="",NA(),AR2024))</f>
        <v>0</v>
      </c>
      <c r="CA322">
        <f>IF(Charts!$B$3="none",K2024,IF(AS2024="",NA(),AS2024))</f>
        <v>0</v>
      </c>
      <c r="CB322">
        <f>IF(Charts!$B$3="none",L2024,IF(AT2024="",NA(),AT2024))</f>
        <v>0</v>
      </c>
      <c r="CC322">
        <f>IF(Charts!$B$3="none",M2024,IF(AU2024="",NA(),AU2024))</f>
        <v>0</v>
      </c>
      <c r="CD322">
        <f>IF(Charts!$B$3="none",N2024,IF(AV2024="",NA(),AV2024))</f>
        <v>0</v>
      </c>
      <c r="CE322">
        <f>IF(Charts!$B$3="none",O2024,IF(AW2024="",NA(),AW2024))</f>
        <v>0</v>
      </c>
      <c r="CF322">
        <f>IF(Charts!$B$3="none",P2024,IF(AX2024="",NA(),AX2024))</f>
        <v>0</v>
      </c>
      <c r="CG322">
        <f>IF(Charts!$B$3="none",Q2024,IF(AY2024="",NA(),AY2024))</f>
        <v>0</v>
      </c>
      <c r="CH322">
        <f>IF(Charts!$B$3="none",R2024,IF(AZ2024="",NA(),AZ2024))</f>
        <v>0</v>
      </c>
      <c r="CI322">
        <f>IF(Charts!$B$3="none",S2024,IF(BA2024="",NA(),BA2024))</f>
        <v>0</v>
      </c>
      <c r="CJ322">
        <f>IF(Charts!$B$3="none",T2024,IF(BB2024="",NA(),BB2024))</f>
        <v>0</v>
      </c>
      <c r="CK322">
        <f>IF(Charts!$B$3="none",U2024,IF(BC2024="",NA(),BC2024))</f>
        <v>0</v>
      </c>
      <c r="CL322">
        <f>IF(Charts!$B$3="none",V2024,IF(BD2024="",NA(),BD2024))</f>
        <v>0</v>
      </c>
      <c r="CM322">
        <f>IF(Charts!$B$3="none",W2024,IF(BE2024="",NA(),BE2024))</f>
        <v>0</v>
      </c>
      <c r="CN322">
        <f>IF(Charts!$B$3="none",X2024,IF(BF2024="",NA(),BF2024))</f>
        <v>0</v>
      </c>
      <c r="CO322">
        <f>IF(Charts!$B$3="none",Y2024,IF(BG2024="",NA(),BG2024))</f>
        <v>0</v>
      </c>
      <c r="CP322">
        <f>IF(Charts!$B$3="none",Z2024,IF(BH2024="",NA(),BH2024))</f>
        <v>0</v>
      </c>
      <c r="CQ322">
        <f>IF(Charts!$B$3="none",AA2024,IF(BI2024="",NA(),BI2024))</f>
        <v>0</v>
      </c>
      <c r="CR322">
        <f>IF(Charts!$B$3="none",AB2024,IF(BJ2024="",NA(),BJ2024))</f>
        <v>0</v>
      </c>
      <c r="CS322">
        <f>IF(Charts!$B$3="none",AC2024,IF(BK2024="",NA(),BK2024))</f>
        <v>0</v>
      </c>
      <c r="CT322">
        <f>IF(Charts!$B$3="none",AD2024,IF(BL2024="",NA(),BL2024))</f>
        <v>0</v>
      </c>
      <c r="CU322">
        <f>IF(Charts!$B$3="none",AE2024,IF(BM2024="",NA(),BM2024))</f>
        <v>0</v>
      </c>
      <c r="CV322">
        <f>IF(Charts!$B$3="none",AF2024,IF(BN2024="",NA(),BN2024))</f>
        <v>0</v>
      </c>
      <c r="CW322">
        <f>IF(Charts!$B$3="none",AG2024,IF(BO2024="",NA(),BO2024))</f>
        <v>0</v>
      </c>
      <c r="CX322">
        <f>IF(Charts!$B$3="none",AH2024,IF(BP2024="",NA(),BP2024))</f>
        <v>0</v>
      </c>
      <c r="CY322">
        <f>IF(Charts!$B$3="none",AI2024,IF(BQ2024="",NA(),BQ2024))</f>
        <v>0</v>
      </c>
      <c r="CZ322">
        <f>IF(Charts!$B$3="none",AJ2024,IF(BR2024="",NA(),BR2024))</f>
        <v>0</v>
      </c>
    </row>
    <row r="323" spans="4:104">
      <c r="D323">
        <v>319</v>
      </c>
      <c r="E323">
        <f>IF(INDIRECT(ADDRESS($D323+2,E$2+1,,,"Instances"))="","",INDIRECT(ADDRESS($D323+2,E$2+1,,,"Instances")))</f>
        <v>0</v>
      </c>
      <c r="F323">
        <f>IFERROR(SMALL(E5:E343,ROW()-ROW($F$5)+1),"")</f>
        <v>0</v>
      </c>
      <c r="H323">
        <f>IFERROR(SUM(F5:F323),"")</f>
        <v>0</v>
      </c>
      <c r="I323">
        <f>IF(INDIRECT(ADDRESS($D323+2,I$2+1,,,"Instances"))="","",INDIRECT(ADDRESS($D323+2,I$2+1,,,"Instances")))</f>
        <v>0</v>
      </c>
      <c r="J323">
        <f>IFERROR(SMALL(I5:I343,ROW()-ROW($J$5)+1),"")</f>
        <v>0</v>
      </c>
      <c r="L323">
        <f>IFERROR(SUM(J5:J323),"")</f>
        <v>0</v>
      </c>
      <c r="M323">
        <f>IF(INDIRECT(ADDRESS($D323+2,M$2+1,,,"Instances"))="","",INDIRECT(ADDRESS($D323+2,M$2+1,,,"Instances")))</f>
        <v>0</v>
      </c>
      <c r="N323">
        <f>IFERROR(SMALL(M5:M343,ROW()-ROW($N$5)+1),"")</f>
        <v>0</v>
      </c>
      <c r="P323">
        <f>IFERROR(SUM(N5:N323),"")</f>
        <v>0</v>
      </c>
      <c r="Q323">
        <f>IF(INDIRECT(ADDRESS($D323+2,Q$2+1,,,"Instances"))="","",INDIRECT(ADDRESS($D323+2,Q$2+1,,,"Instances")))</f>
        <v>0</v>
      </c>
      <c r="R323">
        <f>IFERROR(SMALL(Q5:Q343,ROW()-ROW($R$5)+1),"")</f>
        <v>0</v>
      </c>
      <c r="T323">
        <f>IFERROR(SUM(R5:R323),"")</f>
        <v>0</v>
      </c>
      <c r="U323">
        <f>IF(INDIRECT(ADDRESS($D323+2,U$2+1,,,"Instances"))="","",INDIRECT(ADDRESS($D323+2,U$2+1,,,"Instances")))</f>
        <v>0</v>
      </c>
      <c r="V323">
        <f>IFERROR(SMALL(U5:U343,ROW()-ROW($V$5)+1),"")</f>
        <v>0</v>
      </c>
      <c r="X323">
        <f>IFERROR(SUM(V5:V323),"")</f>
        <v>0</v>
      </c>
      <c r="Y323">
        <f>IF(INDIRECT(ADDRESS($D323+2,Y$2+1,,,"Instances"))="","",INDIRECT(ADDRESS($D323+2,Y$2+1,,,"Instances")))</f>
        <v>0</v>
      </c>
      <c r="Z323">
        <f>IFERROR(SMALL(Y5:Y343,ROW()-ROW($Z$5)+1),"")</f>
        <v>0</v>
      </c>
      <c r="AB323">
        <f>IFERROR(SUM(Z5:Z323),"")</f>
        <v>0</v>
      </c>
      <c r="AC323">
        <f>IF(INDIRECT(ADDRESS($D323+2,AC$2+1,,,"Instances"))="","",INDIRECT(ADDRESS($D323+2,AC$2+1,,,"Instances")))</f>
        <v>0</v>
      </c>
      <c r="AD323">
        <f>IFERROR(SMALL(AC5:AC343,ROW()-ROW($AD$5)+1),"")</f>
        <v>0</v>
      </c>
      <c r="AF323">
        <f>IFERROR(SUM(AD5:AD323),"")</f>
        <v>0</v>
      </c>
      <c r="AG323">
        <f>IF(INDIRECT(ADDRESS($D323+2,AG$2+1,,,"Instances"))="","",INDIRECT(ADDRESS($D323+2,AG$2+1,,,"Instances")))</f>
        <v>0</v>
      </c>
      <c r="AH323">
        <f>IFERROR(SMALL(AG5:AG343,ROW()-ROW($AH$5)+1),"")</f>
        <v>0</v>
      </c>
      <c r="AJ323">
        <f>IFERROR(SUM(AH5:AH323),"")</f>
        <v>0</v>
      </c>
      <c r="AL323">
        <v>319</v>
      </c>
      <c r="AM323" cm="1">
        <f t="array" ref="AM323">_xlfn.SWITCH(Charts!$B$3,"average", AVERAGE(INDIRECT(ADDRESS(318+3,AM$2+1,,,"Instances") &amp; ":" &amp; ADDRESS(318+3,AM$2+1))),"median", MEDIAN(INDIRECT(ADDRESS(318+3,AM$2+1,,,"Instances") &amp; ":" &amp; ADDRESS(318+3,AM$2+1))),"min", MIN(INDIRECT(ADDRESS(318+3,AM$2+1,,,"Instances") &amp; ":" &amp; ADDRESS(318+3,AM$2+1))),"max", MAX(INDIRECT(ADDRESS(318+3,AM$2+1,,,"Instances") &amp; ":" &amp; ADDRESS(318+3,AM$2+1))),"diff", MAX(INDIRECT(ADDRESS(318+3,AM$2+1,,,"Instances") &amp; ":" &amp; ADDRESS(318+3,AM$2+1)))-MIN(INDIRECT(ADDRESS(318+3,AM$2+1,,,"Instances") &amp; ":" &amp; ADDRESS(318+3,AM$2+1))))</f>
        <v>0</v>
      </c>
      <c r="AN323">
        <f>IFERROR(SMALL(AM5:AM343,ROW()-ROW($AN$5)+1),"")</f>
        <v>0</v>
      </c>
      <c r="AP323">
        <f>IFERROR(SUM(AN5:AN323),"")</f>
        <v>0</v>
      </c>
      <c r="AQ323" cm="1">
        <f t="array" ref="AQ323">_xlfn.SWITCH(Charts!$B$3,"average", AVERAGE(INDIRECT(ADDRESS(318+3,AQ$2+1,,,"Instances") &amp; ":" &amp; ADDRESS(318+3,AQ$2+1))),"median", MEDIAN(INDIRECT(ADDRESS(318+3,AQ$2+1,,,"Instances") &amp; ":" &amp; ADDRESS(318+3,AQ$2+1))),"min", MIN(INDIRECT(ADDRESS(318+3,AQ$2+1,,,"Instances") &amp; ":" &amp; ADDRESS(318+3,AQ$2+1))),"max", MAX(INDIRECT(ADDRESS(318+3,AQ$2+1,,,"Instances") &amp; ":" &amp; ADDRESS(318+3,AQ$2+1))),"diff", MAX(INDIRECT(ADDRESS(318+3,AQ$2+1,,,"Instances") &amp; ":" &amp; ADDRESS(318+3,AQ$2+1)))-MIN(INDIRECT(ADDRESS(318+3,AQ$2+1,,,"Instances") &amp; ":" &amp; ADDRESS(318+3,AQ$2+1))))</f>
        <v>0</v>
      </c>
      <c r="AR323">
        <f>IFERROR(SMALL(AQ5:AQ343,ROW()-ROW($AR$5)+1),"")</f>
        <v>0</v>
      </c>
      <c r="AT323">
        <f>IFERROR(SUM(AR5:AR323),"")</f>
        <v>0</v>
      </c>
      <c r="AU323" cm="1">
        <f t="array" ref="AU323">_xlfn.SWITCH(Charts!$B$3,"average", AVERAGE(INDIRECT(ADDRESS(318+3,AU$2+1,,,"Instances") &amp; ":" &amp; ADDRESS(318+3,AU$2+1))),"median", MEDIAN(INDIRECT(ADDRESS(318+3,AU$2+1,,,"Instances") &amp; ":" &amp; ADDRESS(318+3,AU$2+1))),"min", MIN(INDIRECT(ADDRESS(318+3,AU$2+1,,,"Instances") &amp; ":" &amp; ADDRESS(318+3,AU$2+1))),"max", MAX(INDIRECT(ADDRESS(318+3,AU$2+1,,,"Instances") &amp; ":" &amp; ADDRESS(318+3,AU$2+1))),"diff", MAX(INDIRECT(ADDRESS(318+3,AU$2+1,,,"Instances") &amp; ":" &amp; ADDRESS(318+3,AU$2+1)))-MIN(INDIRECT(ADDRESS(318+3,AU$2+1,,,"Instances") &amp; ":" &amp; ADDRESS(318+3,AU$2+1))))</f>
        <v>0</v>
      </c>
      <c r="AV323">
        <f>IFERROR(SMALL(AU5:AU343,ROW()-ROW($AV$5)+1),"")</f>
        <v>0</v>
      </c>
      <c r="AX323">
        <f>IFERROR(SUM(AV5:AV323),"")</f>
        <v>0</v>
      </c>
      <c r="AY323" cm="1">
        <f t="array" ref="AY323">_xlfn.SWITCH(Charts!$B$3,"average", AVERAGE(INDIRECT(ADDRESS(318+3,AY$2+1,,,"Instances") &amp; ":" &amp; ADDRESS(318+3,AY$2+1))),"median", MEDIAN(INDIRECT(ADDRESS(318+3,AY$2+1,,,"Instances") &amp; ":" &amp; ADDRESS(318+3,AY$2+1))),"min", MIN(INDIRECT(ADDRESS(318+3,AY$2+1,,,"Instances") &amp; ":" &amp; ADDRESS(318+3,AY$2+1))),"max", MAX(INDIRECT(ADDRESS(318+3,AY$2+1,,,"Instances") &amp; ":" &amp; ADDRESS(318+3,AY$2+1))),"diff", MAX(INDIRECT(ADDRESS(318+3,AY$2+1,,,"Instances") &amp; ":" &amp; ADDRESS(318+3,AY$2+1)))-MIN(INDIRECT(ADDRESS(318+3,AY$2+1,,,"Instances") &amp; ":" &amp; ADDRESS(318+3,AY$2+1))))</f>
        <v>0</v>
      </c>
      <c r="AZ323">
        <f>IFERROR(SMALL(AY5:AY343,ROW()-ROW($AZ$5)+1),"")</f>
        <v>0</v>
      </c>
      <c r="BB323">
        <f>IFERROR(SUM(AZ5:AZ323),"")</f>
        <v>0</v>
      </c>
      <c r="BC323" cm="1">
        <f t="array" ref="BC323">_xlfn.SWITCH(Charts!$B$3,"average", AVERAGE(INDIRECT(ADDRESS(318+3,BC$2+1,,,"Instances") &amp; ":" &amp; ADDRESS(318+3,BC$2+1))),"median", MEDIAN(INDIRECT(ADDRESS(318+3,BC$2+1,,,"Instances") &amp; ":" &amp; ADDRESS(318+3,BC$2+1))),"min", MIN(INDIRECT(ADDRESS(318+3,BC$2+1,,,"Instances") &amp; ":" &amp; ADDRESS(318+3,BC$2+1))),"max", MAX(INDIRECT(ADDRESS(318+3,BC$2+1,,,"Instances") &amp; ":" &amp; ADDRESS(318+3,BC$2+1))),"diff", MAX(INDIRECT(ADDRESS(318+3,BC$2+1,,,"Instances") &amp; ":" &amp; ADDRESS(318+3,BC$2+1)))-MIN(INDIRECT(ADDRESS(318+3,BC$2+1,,,"Instances") &amp; ":" &amp; ADDRESS(318+3,BC$2+1))))</f>
        <v>0</v>
      </c>
      <c r="BD323">
        <f>IFERROR(SMALL(BC5:BC343,ROW()-ROW($BD$5)+1),"")</f>
        <v>0</v>
      </c>
      <c r="BF323">
        <f>IFERROR(SUM(BD5:BD323),"")</f>
        <v>0</v>
      </c>
      <c r="BG323" cm="1">
        <f t="array" ref="BG323">_xlfn.SWITCH(Charts!$B$3,"average", AVERAGE(INDIRECT(ADDRESS(318+3,BG$2+1,,,"Instances") &amp; ":" &amp; ADDRESS(318+3,BG$2+1))),"median", MEDIAN(INDIRECT(ADDRESS(318+3,BG$2+1,,,"Instances") &amp; ":" &amp; ADDRESS(318+3,BG$2+1))),"min", MIN(INDIRECT(ADDRESS(318+3,BG$2+1,,,"Instances") &amp; ":" &amp; ADDRESS(318+3,BG$2+1))),"max", MAX(INDIRECT(ADDRESS(318+3,BG$2+1,,,"Instances") &amp; ":" &amp; ADDRESS(318+3,BG$2+1))),"diff", MAX(INDIRECT(ADDRESS(318+3,BG$2+1,,,"Instances") &amp; ":" &amp; ADDRESS(318+3,BG$2+1)))-MIN(INDIRECT(ADDRESS(318+3,BG$2+1,,,"Instances") &amp; ":" &amp; ADDRESS(318+3,BG$2+1))))</f>
        <v>0</v>
      </c>
      <c r="BH323">
        <f>IFERROR(SMALL(BG5:BG343,ROW()-ROW($BH$5)+1),"")</f>
        <v>0</v>
      </c>
      <c r="BJ323">
        <f>IFERROR(SUM(BH5:BH323),"")</f>
        <v>0</v>
      </c>
      <c r="BK323" cm="1">
        <f t="array" ref="BK323">_xlfn.SWITCH(Charts!$B$3,"average", AVERAGE(INDIRECT(ADDRESS(318+3,BK$2+1,,,"Instances") &amp; ":" &amp; ADDRESS(318+3,BK$2+1))),"median", MEDIAN(INDIRECT(ADDRESS(318+3,BK$2+1,,,"Instances") &amp; ":" &amp; ADDRESS(318+3,BK$2+1))),"min", MIN(INDIRECT(ADDRESS(318+3,BK$2+1,,,"Instances") &amp; ":" &amp; ADDRESS(318+3,BK$2+1))),"max", MAX(INDIRECT(ADDRESS(318+3,BK$2+1,,,"Instances") &amp; ":" &amp; ADDRESS(318+3,BK$2+1))),"diff", MAX(INDIRECT(ADDRESS(318+3,BK$2+1,,,"Instances") &amp; ":" &amp; ADDRESS(318+3,BK$2+1)))-MIN(INDIRECT(ADDRESS(318+3,BK$2+1,,,"Instances") &amp; ":" &amp; ADDRESS(318+3,BK$2+1))))</f>
        <v>0</v>
      </c>
      <c r="BL323">
        <f>IFERROR(SMALL(BK5:BK343,ROW()-ROW($BL$5)+1),"")</f>
        <v>0</v>
      </c>
      <c r="BN323">
        <f>IFERROR(SUM(BL5:BL323),"")</f>
        <v>0</v>
      </c>
      <c r="BO323" cm="1">
        <f t="array" ref="BO323">_xlfn.SWITCH(Charts!$B$3,"average", AVERAGE(INDIRECT(ADDRESS(318+3,BO$2+1,,,"Instances") &amp; ":" &amp; ADDRESS(318+3,BO$2+1))),"median", MEDIAN(INDIRECT(ADDRESS(318+3,BO$2+1,,,"Instances") &amp; ":" &amp; ADDRESS(318+3,BO$2+1))),"min", MIN(INDIRECT(ADDRESS(318+3,BO$2+1,,,"Instances") &amp; ":" &amp; ADDRESS(318+3,BO$2+1))),"max", MAX(INDIRECT(ADDRESS(318+3,BO$2+1,,,"Instances") &amp; ":" &amp; ADDRESS(318+3,BO$2+1))),"diff", MAX(INDIRECT(ADDRESS(318+3,BO$2+1,,,"Instances") &amp; ":" &amp; ADDRESS(318+3,BO$2+1)))-MIN(INDIRECT(ADDRESS(318+3,BO$2+1,,,"Instances") &amp; ":" &amp; ADDRESS(318+3,BO$2+1))))</f>
        <v>0</v>
      </c>
      <c r="BP323">
        <f>IFERROR(SMALL(BO5:BO343,ROW()-ROW($BP$5)+1),"")</f>
        <v>0</v>
      </c>
      <c r="BR323">
        <f>IFERROR(SUM(BP5:BP323),"")</f>
        <v>0</v>
      </c>
      <c r="BU323">
        <f>IF(Charts!$B$3="none",E2025,IF(AM2025="",NA(),AM2025))</f>
        <v>0</v>
      </c>
      <c r="BV323">
        <f>IF(Charts!$B$3="none",F2025,IF(AN2025="",NA(),AN2025))</f>
        <v>0</v>
      </c>
      <c r="BW323">
        <f>IF(Charts!$B$3="none",G2025,IF(AO2025="",NA(),AO2025))</f>
        <v>0</v>
      </c>
      <c r="BX323">
        <f>IF(Charts!$B$3="none",H2025,IF(AP2025="",NA(),AP2025))</f>
        <v>0</v>
      </c>
      <c r="BY323">
        <f>IF(Charts!$B$3="none",I2025,IF(AQ2025="",NA(),AQ2025))</f>
        <v>0</v>
      </c>
      <c r="BZ323">
        <f>IF(Charts!$B$3="none",J2025,IF(AR2025="",NA(),AR2025))</f>
        <v>0</v>
      </c>
      <c r="CA323">
        <f>IF(Charts!$B$3="none",K2025,IF(AS2025="",NA(),AS2025))</f>
        <v>0</v>
      </c>
      <c r="CB323">
        <f>IF(Charts!$B$3="none",L2025,IF(AT2025="",NA(),AT2025))</f>
        <v>0</v>
      </c>
      <c r="CC323">
        <f>IF(Charts!$B$3="none",M2025,IF(AU2025="",NA(),AU2025))</f>
        <v>0</v>
      </c>
      <c r="CD323">
        <f>IF(Charts!$B$3="none",N2025,IF(AV2025="",NA(),AV2025))</f>
        <v>0</v>
      </c>
      <c r="CE323">
        <f>IF(Charts!$B$3="none",O2025,IF(AW2025="",NA(),AW2025))</f>
        <v>0</v>
      </c>
      <c r="CF323">
        <f>IF(Charts!$B$3="none",P2025,IF(AX2025="",NA(),AX2025))</f>
        <v>0</v>
      </c>
      <c r="CG323">
        <f>IF(Charts!$B$3="none",Q2025,IF(AY2025="",NA(),AY2025))</f>
        <v>0</v>
      </c>
      <c r="CH323">
        <f>IF(Charts!$B$3="none",R2025,IF(AZ2025="",NA(),AZ2025))</f>
        <v>0</v>
      </c>
      <c r="CI323">
        <f>IF(Charts!$B$3="none",S2025,IF(BA2025="",NA(),BA2025))</f>
        <v>0</v>
      </c>
      <c r="CJ323">
        <f>IF(Charts!$B$3="none",T2025,IF(BB2025="",NA(),BB2025))</f>
        <v>0</v>
      </c>
      <c r="CK323">
        <f>IF(Charts!$B$3="none",U2025,IF(BC2025="",NA(),BC2025))</f>
        <v>0</v>
      </c>
      <c r="CL323">
        <f>IF(Charts!$B$3="none",V2025,IF(BD2025="",NA(),BD2025))</f>
        <v>0</v>
      </c>
      <c r="CM323">
        <f>IF(Charts!$B$3="none",W2025,IF(BE2025="",NA(),BE2025))</f>
        <v>0</v>
      </c>
      <c r="CN323">
        <f>IF(Charts!$B$3="none",X2025,IF(BF2025="",NA(),BF2025))</f>
        <v>0</v>
      </c>
      <c r="CO323">
        <f>IF(Charts!$B$3="none",Y2025,IF(BG2025="",NA(),BG2025))</f>
        <v>0</v>
      </c>
      <c r="CP323">
        <f>IF(Charts!$B$3="none",Z2025,IF(BH2025="",NA(),BH2025))</f>
        <v>0</v>
      </c>
      <c r="CQ323">
        <f>IF(Charts!$B$3="none",AA2025,IF(BI2025="",NA(),BI2025))</f>
        <v>0</v>
      </c>
      <c r="CR323">
        <f>IF(Charts!$B$3="none",AB2025,IF(BJ2025="",NA(),BJ2025))</f>
        <v>0</v>
      </c>
      <c r="CS323">
        <f>IF(Charts!$B$3="none",AC2025,IF(BK2025="",NA(),BK2025))</f>
        <v>0</v>
      </c>
      <c r="CT323">
        <f>IF(Charts!$B$3="none",AD2025,IF(BL2025="",NA(),BL2025))</f>
        <v>0</v>
      </c>
      <c r="CU323">
        <f>IF(Charts!$B$3="none",AE2025,IF(BM2025="",NA(),BM2025))</f>
        <v>0</v>
      </c>
      <c r="CV323">
        <f>IF(Charts!$B$3="none",AF2025,IF(BN2025="",NA(),BN2025))</f>
        <v>0</v>
      </c>
      <c r="CW323">
        <f>IF(Charts!$B$3="none",AG2025,IF(BO2025="",NA(),BO2025))</f>
        <v>0</v>
      </c>
      <c r="CX323">
        <f>IF(Charts!$B$3="none",AH2025,IF(BP2025="",NA(),BP2025))</f>
        <v>0</v>
      </c>
      <c r="CY323">
        <f>IF(Charts!$B$3="none",AI2025,IF(BQ2025="",NA(),BQ2025))</f>
        <v>0</v>
      </c>
      <c r="CZ323">
        <f>IF(Charts!$B$3="none",AJ2025,IF(BR2025="",NA(),BR2025))</f>
        <v>0</v>
      </c>
    </row>
    <row r="324" spans="4:104">
      <c r="D324">
        <v>320</v>
      </c>
      <c r="E324">
        <f>IF(INDIRECT(ADDRESS($D324+2,E$2+1,,,"Instances"))="","",INDIRECT(ADDRESS($D324+2,E$2+1,,,"Instances")))</f>
        <v>0</v>
      </c>
      <c r="F324">
        <f>IFERROR(SMALL(E5:E343,ROW()-ROW($F$5)+1),"")</f>
        <v>0</v>
      </c>
      <c r="H324">
        <f>IFERROR(SUM(F5:F324),"")</f>
        <v>0</v>
      </c>
      <c r="I324">
        <f>IF(INDIRECT(ADDRESS($D324+2,I$2+1,,,"Instances"))="","",INDIRECT(ADDRESS($D324+2,I$2+1,,,"Instances")))</f>
        <v>0</v>
      </c>
      <c r="J324">
        <f>IFERROR(SMALL(I5:I343,ROW()-ROW($J$5)+1),"")</f>
        <v>0</v>
      </c>
      <c r="L324">
        <f>IFERROR(SUM(J5:J324),"")</f>
        <v>0</v>
      </c>
      <c r="M324">
        <f>IF(INDIRECT(ADDRESS($D324+2,M$2+1,,,"Instances"))="","",INDIRECT(ADDRESS($D324+2,M$2+1,,,"Instances")))</f>
        <v>0</v>
      </c>
      <c r="N324">
        <f>IFERROR(SMALL(M5:M343,ROW()-ROW($N$5)+1),"")</f>
        <v>0</v>
      </c>
      <c r="P324">
        <f>IFERROR(SUM(N5:N324),"")</f>
        <v>0</v>
      </c>
      <c r="Q324">
        <f>IF(INDIRECT(ADDRESS($D324+2,Q$2+1,,,"Instances"))="","",INDIRECT(ADDRESS($D324+2,Q$2+1,,,"Instances")))</f>
        <v>0</v>
      </c>
      <c r="R324">
        <f>IFERROR(SMALL(Q5:Q343,ROW()-ROW($R$5)+1),"")</f>
        <v>0</v>
      </c>
      <c r="T324">
        <f>IFERROR(SUM(R5:R324),"")</f>
        <v>0</v>
      </c>
      <c r="U324">
        <f>IF(INDIRECT(ADDRESS($D324+2,U$2+1,,,"Instances"))="","",INDIRECT(ADDRESS($D324+2,U$2+1,,,"Instances")))</f>
        <v>0</v>
      </c>
      <c r="V324">
        <f>IFERROR(SMALL(U5:U343,ROW()-ROW($V$5)+1),"")</f>
        <v>0</v>
      </c>
      <c r="X324">
        <f>IFERROR(SUM(V5:V324),"")</f>
        <v>0</v>
      </c>
      <c r="Y324">
        <f>IF(INDIRECT(ADDRESS($D324+2,Y$2+1,,,"Instances"))="","",INDIRECT(ADDRESS($D324+2,Y$2+1,,,"Instances")))</f>
        <v>0</v>
      </c>
      <c r="Z324">
        <f>IFERROR(SMALL(Y5:Y343,ROW()-ROW($Z$5)+1),"")</f>
        <v>0</v>
      </c>
      <c r="AB324">
        <f>IFERROR(SUM(Z5:Z324),"")</f>
        <v>0</v>
      </c>
      <c r="AC324">
        <f>IF(INDIRECT(ADDRESS($D324+2,AC$2+1,,,"Instances"))="","",INDIRECT(ADDRESS($D324+2,AC$2+1,,,"Instances")))</f>
        <v>0</v>
      </c>
      <c r="AD324">
        <f>IFERROR(SMALL(AC5:AC343,ROW()-ROW($AD$5)+1),"")</f>
        <v>0</v>
      </c>
      <c r="AF324">
        <f>IFERROR(SUM(AD5:AD324),"")</f>
        <v>0</v>
      </c>
      <c r="AG324">
        <f>IF(INDIRECT(ADDRESS($D324+2,AG$2+1,,,"Instances"))="","",INDIRECT(ADDRESS($D324+2,AG$2+1,,,"Instances")))</f>
        <v>0</v>
      </c>
      <c r="AH324">
        <f>IFERROR(SMALL(AG5:AG343,ROW()-ROW($AH$5)+1),"")</f>
        <v>0</v>
      </c>
      <c r="AJ324">
        <f>IFERROR(SUM(AH5:AH324),"")</f>
        <v>0</v>
      </c>
      <c r="AL324">
        <v>320</v>
      </c>
      <c r="AM324" cm="1">
        <f t="array" ref="AM324">_xlfn.SWITCH(Charts!$B$3,"average", AVERAGE(INDIRECT(ADDRESS(319+3,AM$2+1,,,"Instances") &amp; ":" &amp; ADDRESS(319+3,AM$2+1))),"median", MEDIAN(INDIRECT(ADDRESS(319+3,AM$2+1,,,"Instances") &amp; ":" &amp; ADDRESS(319+3,AM$2+1))),"min", MIN(INDIRECT(ADDRESS(319+3,AM$2+1,,,"Instances") &amp; ":" &amp; ADDRESS(319+3,AM$2+1))),"max", MAX(INDIRECT(ADDRESS(319+3,AM$2+1,,,"Instances") &amp; ":" &amp; ADDRESS(319+3,AM$2+1))),"diff", MAX(INDIRECT(ADDRESS(319+3,AM$2+1,,,"Instances") &amp; ":" &amp; ADDRESS(319+3,AM$2+1)))-MIN(INDIRECT(ADDRESS(319+3,AM$2+1,,,"Instances") &amp; ":" &amp; ADDRESS(319+3,AM$2+1))))</f>
        <v>0</v>
      </c>
      <c r="AN324">
        <f>IFERROR(SMALL(AM5:AM343,ROW()-ROW($AN$5)+1),"")</f>
        <v>0</v>
      </c>
      <c r="AP324">
        <f>IFERROR(SUM(AN5:AN324),"")</f>
        <v>0</v>
      </c>
      <c r="AQ324" cm="1">
        <f t="array" ref="AQ324">_xlfn.SWITCH(Charts!$B$3,"average", AVERAGE(INDIRECT(ADDRESS(319+3,AQ$2+1,,,"Instances") &amp; ":" &amp; ADDRESS(319+3,AQ$2+1))),"median", MEDIAN(INDIRECT(ADDRESS(319+3,AQ$2+1,,,"Instances") &amp; ":" &amp; ADDRESS(319+3,AQ$2+1))),"min", MIN(INDIRECT(ADDRESS(319+3,AQ$2+1,,,"Instances") &amp; ":" &amp; ADDRESS(319+3,AQ$2+1))),"max", MAX(INDIRECT(ADDRESS(319+3,AQ$2+1,,,"Instances") &amp; ":" &amp; ADDRESS(319+3,AQ$2+1))),"diff", MAX(INDIRECT(ADDRESS(319+3,AQ$2+1,,,"Instances") &amp; ":" &amp; ADDRESS(319+3,AQ$2+1)))-MIN(INDIRECT(ADDRESS(319+3,AQ$2+1,,,"Instances") &amp; ":" &amp; ADDRESS(319+3,AQ$2+1))))</f>
        <v>0</v>
      </c>
      <c r="AR324">
        <f>IFERROR(SMALL(AQ5:AQ343,ROW()-ROW($AR$5)+1),"")</f>
        <v>0</v>
      </c>
      <c r="AT324">
        <f>IFERROR(SUM(AR5:AR324),"")</f>
        <v>0</v>
      </c>
      <c r="AU324" cm="1">
        <f t="array" ref="AU324">_xlfn.SWITCH(Charts!$B$3,"average", AVERAGE(INDIRECT(ADDRESS(319+3,AU$2+1,,,"Instances") &amp; ":" &amp; ADDRESS(319+3,AU$2+1))),"median", MEDIAN(INDIRECT(ADDRESS(319+3,AU$2+1,,,"Instances") &amp; ":" &amp; ADDRESS(319+3,AU$2+1))),"min", MIN(INDIRECT(ADDRESS(319+3,AU$2+1,,,"Instances") &amp; ":" &amp; ADDRESS(319+3,AU$2+1))),"max", MAX(INDIRECT(ADDRESS(319+3,AU$2+1,,,"Instances") &amp; ":" &amp; ADDRESS(319+3,AU$2+1))),"diff", MAX(INDIRECT(ADDRESS(319+3,AU$2+1,,,"Instances") &amp; ":" &amp; ADDRESS(319+3,AU$2+1)))-MIN(INDIRECT(ADDRESS(319+3,AU$2+1,,,"Instances") &amp; ":" &amp; ADDRESS(319+3,AU$2+1))))</f>
        <v>0</v>
      </c>
      <c r="AV324">
        <f>IFERROR(SMALL(AU5:AU343,ROW()-ROW($AV$5)+1),"")</f>
        <v>0</v>
      </c>
      <c r="AX324">
        <f>IFERROR(SUM(AV5:AV324),"")</f>
        <v>0</v>
      </c>
      <c r="AY324" cm="1">
        <f t="array" ref="AY324">_xlfn.SWITCH(Charts!$B$3,"average", AVERAGE(INDIRECT(ADDRESS(319+3,AY$2+1,,,"Instances") &amp; ":" &amp; ADDRESS(319+3,AY$2+1))),"median", MEDIAN(INDIRECT(ADDRESS(319+3,AY$2+1,,,"Instances") &amp; ":" &amp; ADDRESS(319+3,AY$2+1))),"min", MIN(INDIRECT(ADDRESS(319+3,AY$2+1,,,"Instances") &amp; ":" &amp; ADDRESS(319+3,AY$2+1))),"max", MAX(INDIRECT(ADDRESS(319+3,AY$2+1,,,"Instances") &amp; ":" &amp; ADDRESS(319+3,AY$2+1))),"diff", MAX(INDIRECT(ADDRESS(319+3,AY$2+1,,,"Instances") &amp; ":" &amp; ADDRESS(319+3,AY$2+1)))-MIN(INDIRECT(ADDRESS(319+3,AY$2+1,,,"Instances") &amp; ":" &amp; ADDRESS(319+3,AY$2+1))))</f>
        <v>0</v>
      </c>
      <c r="AZ324">
        <f>IFERROR(SMALL(AY5:AY343,ROW()-ROW($AZ$5)+1),"")</f>
        <v>0</v>
      </c>
      <c r="BB324">
        <f>IFERROR(SUM(AZ5:AZ324),"")</f>
        <v>0</v>
      </c>
      <c r="BC324" cm="1">
        <f t="array" ref="BC324">_xlfn.SWITCH(Charts!$B$3,"average", AVERAGE(INDIRECT(ADDRESS(319+3,BC$2+1,,,"Instances") &amp; ":" &amp; ADDRESS(319+3,BC$2+1))),"median", MEDIAN(INDIRECT(ADDRESS(319+3,BC$2+1,,,"Instances") &amp; ":" &amp; ADDRESS(319+3,BC$2+1))),"min", MIN(INDIRECT(ADDRESS(319+3,BC$2+1,,,"Instances") &amp; ":" &amp; ADDRESS(319+3,BC$2+1))),"max", MAX(INDIRECT(ADDRESS(319+3,BC$2+1,,,"Instances") &amp; ":" &amp; ADDRESS(319+3,BC$2+1))),"diff", MAX(INDIRECT(ADDRESS(319+3,BC$2+1,,,"Instances") &amp; ":" &amp; ADDRESS(319+3,BC$2+1)))-MIN(INDIRECT(ADDRESS(319+3,BC$2+1,,,"Instances") &amp; ":" &amp; ADDRESS(319+3,BC$2+1))))</f>
        <v>0</v>
      </c>
      <c r="BD324">
        <f>IFERROR(SMALL(BC5:BC343,ROW()-ROW($BD$5)+1),"")</f>
        <v>0</v>
      </c>
      <c r="BF324">
        <f>IFERROR(SUM(BD5:BD324),"")</f>
        <v>0</v>
      </c>
      <c r="BG324" cm="1">
        <f t="array" ref="BG324">_xlfn.SWITCH(Charts!$B$3,"average", AVERAGE(INDIRECT(ADDRESS(319+3,BG$2+1,,,"Instances") &amp; ":" &amp; ADDRESS(319+3,BG$2+1))),"median", MEDIAN(INDIRECT(ADDRESS(319+3,BG$2+1,,,"Instances") &amp; ":" &amp; ADDRESS(319+3,BG$2+1))),"min", MIN(INDIRECT(ADDRESS(319+3,BG$2+1,,,"Instances") &amp; ":" &amp; ADDRESS(319+3,BG$2+1))),"max", MAX(INDIRECT(ADDRESS(319+3,BG$2+1,,,"Instances") &amp; ":" &amp; ADDRESS(319+3,BG$2+1))),"diff", MAX(INDIRECT(ADDRESS(319+3,BG$2+1,,,"Instances") &amp; ":" &amp; ADDRESS(319+3,BG$2+1)))-MIN(INDIRECT(ADDRESS(319+3,BG$2+1,,,"Instances") &amp; ":" &amp; ADDRESS(319+3,BG$2+1))))</f>
        <v>0</v>
      </c>
      <c r="BH324">
        <f>IFERROR(SMALL(BG5:BG343,ROW()-ROW($BH$5)+1),"")</f>
        <v>0</v>
      </c>
      <c r="BJ324">
        <f>IFERROR(SUM(BH5:BH324),"")</f>
        <v>0</v>
      </c>
      <c r="BK324" cm="1">
        <f t="array" ref="BK324">_xlfn.SWITCH(Charts!$B$3,"average", AVERAGE(INDIRECT(ADDRESS(319+3,BK$2+1,,,"Instances") &amp; ":" &amp; ADDRESS(319+3,BK$2+1))),"median", MEDIAN(INDIRECT(ADDRESS(319+3,BK$2+1,,,"Instances") &amp; ":" &amp; ADDRESS(319+3,BK$2+1))),"min", MIN(INDIRECT(ADDRESS(319+3,BK$2+1,,,"Instances") &amp; ":" &amp; ADDRESS(319+3,BK$2+1))),"max", MAX(INDIRECT(ADDRESS(319+3,BK$2+1,,,"Instances") &amp; ":" &amp; ADDRESS(319+3,BK$2+1))),"diff", MAX(INDIRECT(ADDRESS(319+3,BK$2+1,,,"Instances") &amp; ":" &amp; ADDRESS(319+3,BK$2+1)))-MIN(INDIRECT(ADDRESS(319+3,BK$2+1,,,"Instances") &amp; ":" &amp; ADDRESS(319+3,BK$2+1))))</f>
        <v>0</v>
      </c>
      <c r="BL324">
        <f>IFERROR(SMALL(BK5:BK343,ROW()-ROW($BL$5)+1),"")</f>
        <v>0</v>
      </c>
      <c r="BN324">
        <f>IFERROR(SUM(BL5:BL324),"")</f>
        <v>0</v>
      </c>
      <c r="BO324" cm="1">
        <f t="array" ref="BO324">_xlfn.SWITCH(Charts!$B$3,"average", AVERAGE(INDIRECT(ADDRESS(319+3,BO$2+1,,,"Instances") &amp; ":" &amp; ADDRESS(319+3,BO$2+1))),"median", MEDIAN(INDIRECT(ADDRESS(319+3,BO$2+1,,,"Instances") &amp; ":" &amp; ADDRESS(319+3,BO$2+1))),"min", MIN(INDIRECT(ADDRESS(319+3,BO$2+1,,,"Instances") &amp; ":" &amp; ADDRESS(319+3,BO$2+1))),"max", MAX(INDIRECT(ADDRESS(319+3,BO$2+1,,,"Instances") &amp; ":" &amp; ADDRESS(319+3,BO$2+1))),"diff", MAX(INDIRECT(ADDRESS(319+3,BO$2+1,,,"Instances") &amp; ":" &amp; ADDRESS(319+3,BO$2+1)))-MIN(INDIRECT(ADDRESS(319+3,BO$2+1,,,"Instances") &amp; ":" &amp; ADDRESS(319+3,BO$2+1))))</f>
        <v>0</v>
      </c>
      <c r="BP324">
        <f>IFERROR(SMALL(BO5:BO343,ROW()-ROW($BP$5)+1),"")</f>
        <v>0</v>
      </c>
      <c r="BR324">
        <f>IFERROR(SUM(BP5:BP324),"")</f>
        <v>0</v>
      </c>
      <c r="BU324">
        <f>IF(Charts!$B$3="none",E2026,IF(AM2026="",NA(),AM2026))</f>
        <v>0</v>
      </c>
      <c r="BV324">
        <f>IF(Charts!$B$3="none",F2026,IF(AN2026="",NA(),AN2026))</f>
        <v>0</v>
      </c>
      <c r="BW324">
        <f>IF(Charts!$B$3="none",G2026,IF(AO2026="",NA(),AO2026))</f>
        <v>0</v>
      </c>
      <c r="BX324">
        <f>IF(Charts!$B$3="none",H2026,IF(AP2026="",NA(),AP2026))</f>
        <v>0</v>
      </c>
      <c r="BY324">
        <f>IF(Charts!$B$3="none",I2026,IF(AQ2026="",NA(),AQ2026))</f>
        <v>0</v>
      </c>
      <c r="BZ324">
        <f>IF(Charts!$B$3="none",J2026,IF(AR2026="",NA(),AR2026))</f>
        <v>0</v>
      </c>
      <c r="CA324">
        <f>IF(Charts!$B$3="none",K2026,IF(AS2026="",NA(),AS2026))</f>
        <v>0</v>
      </c>
      <c r="CB324">
        <f>IF(Charts!$B$3="none",L2026,IF(AT2026="",NA(),AT2026))</f>
        <v>0</v>
      </c>
      <c r="CC324">
        <f>IF(Charts!$B$3="none",M2026,IF(AU2026="",NA(),AU2026))</f>
        <v>0</v>
      </c>
      <c r="CD324">
        <f>IF(Charts!$B$3="none",N2026,IF(AV2026="",NA(),AV2026))</f>
        <v>0</v>
      </c>
      <c r="CE324">
        <f>IF(Charts!$B$3="none",O2026,IF(AW2026="",NA(),AW2026))</f>
        <v>0</v>
      </c>
      <c r="CF324">
        <f>IF(Charts!$B$3="none",P2026,IF(AX2026="",NA(),AX2026))</f>
        <v>0</v>
      </c>
      <c r="CG324">
        <f>IF(Charts!$B$3="none",Q2026,IF(AY2026="",NA(),AY2026))</f>
        <v>0</v>
      </c>
      <c r="CH324">
        <f>IF(Charts!$B$3="none",R2026,IF(AZ2026="",NA(),AZ2026))</f>
        <v>0</v>
      </c>
      <c r="CI324">
        <f>IF(Charts!$B$3="none",S2026,IF(BA2026="",NA(),BA2026))</f>
        <v>0</v>
      </c>
      <c r="CJ324">
        <f>IF(Charts!$B$3="none",T2026,IF(BB2026="",NA(),BB2026))</f>
        <v>0</v>
      </c>
      <c r="CK324">
        <f>IF(Charts!$B$3="none",U2026,IF(BC2026="",NA(),BC2026))</f>
        <v>0</v>
      </c>
      <c r="CL324">
        <f>IF(Charts!$B$3="none",V2026,IF(BD2026="",NA(),BD2026))</f>
        <v>0</v>
      </c>
      <c r="CM324">
        <f>IF(Charts!$B$3="none",W2026,IF(BE2026="",NA(),BE2026))</f>
        <v>0</v>
      </c>
      <c r="CN324">
        <f>IF(Charts!$B$3="none",X2026,IF(BF2026="",NA(),BF2026))</f>
        <v>0</v>
      </c>
      <c r="CO324">
        <f>IF(Charts!$B$3="none",Y2026,IF(BG2026="",NA(),BG2026))</f>
        <v>0</v>
      </c>
      <c r="CP324">
        <f>IF(Charts!$B$3="none",Z2026,IF(BH2026="",NA(),BH2026))</f>
        <v>0</v>
      </c>
      <c r="CQ324">
        <f>IF(Charts!$B$3="none",AA2026,IF(BI2026="",NA(),BI2026))</f>
        <v>0</v>
      </c>
      <c r="CR324">
        <f>IF(Charts!$B$3="none",AB2026,IF(BJ2026="",NA(),BJ2026))</f>
        <v>0</v>
      </c>
      <c r="CS324">
        <f>IF(Charts!$B$3="none",AC2026,IF(BK2026="",NA(),BK2026))</f>
        <v>0</v>
      </c>
      <c r="CT324">
        <f>IF(Charts!$B$3="none",AD2026,IF(BL2026="",NA(),BL2026))</f>
        <v>0</v>
      </c>
      <c r="CU324">
        <f>IF(Charts!$B$3="none",AE2026,IF(BM2026="",NA(),BM2026))</f>
        <v>0</v>
      </c>
      <c r="CV324">
        <f>IF(Charts!$B$3="none",AF2026,IF(BN2026="",NA(),BN2026))</f>
        <v>0</v>
      </c>
      <c r="CW324">
        <f>IF(Charts!$B$3="none",AG2026,IF(BO2026="",NA(),BO2026))</f>
        <v>0</v>
      </c>
      <c r="CX324">
        <f>IF(Charts!$B$3="none",AH2026,IF(BP2026="",NA(),BP2026))</f>
        <v>0</v>
      </c>
      <c r="CY324">
        <f>IF(Charts!$B$3="none",AI2026,IF(BQ2026="",NA(),BQ2026))</f>
        <v>0</v>
      </c>
      <c r="CZ324">
        <f>IF(Charts!$B$3="none",AJ2026,IF(BR2026="",NA(),BR2026))</f>
        <v>0</v>
      </c>
    </row>
    <row r="325" spans="4:104">
      <c r="D325">
        <v>321</v>
      </c>
      <c r="E325">
        <f>IF(INDIRECT(ADDRESS($D325+2,E$2+1,,,"Instances"))="","",INDIRECT(ADDRESS($D325+2,E$2+1,,,"Instances")))</f>
        <v>0</v>
      </c>
      <c r="F325">
        <f>IFERROR(SMALL(E5:E343,ROW()-ROW($F$5)+1),"")</f>
        <v>0</v>
      </c>
      <c r="H325">
        <f>IFERROR(SUM(F5:F325),"")</f>
        <v>0</v>
      </c>
      <c r="I325">
        <f>IF(INDIRECT(ADDRESS($D325+2,I$2+1,,,"Instances"))="","",INDIRECT(ADDRESS($D325+2,I$2+1,,,"Instances")))</f>
        <v>0</v>
      </c>
      <c r="J325">
        <f>IFERROR(SMALL(I5:I343,ROW()-ROW($J$5)+1),"")</f>
        <v>0</v>
      </c>
      <c r="L325">
        <f>IFERROR(SUM(J5:J325),"")</f>
        <v>0</v>
      </c>
      <c r="M325">
        <f>IF(INDIRECT(ADDRESS($D325+2,M$2+1,,,"Instances"))="","",INDIRECT(ADDRESS($D325+2,M$2+1,,,"Instances")))</f>
        <v>0</v>
      </c>
      <c r="N325">
        <f>IFERROR(SMALL(M5:M343,ROW()-ROW($N$5)+1),"")</f>
        <v>0</v>
      </c>
      <c r="P325">
        <f>IFERROR(SUM(N5:N325),"")</f>
        <v>0</v>
      </c>
      <c r="Q325">
        <f>IF(INDIRECT(ADDRESS($D325+2,Q$2+1,,,"Instances"))="","",INDIRECT(ADDRESS($D325+2,Q$2+1,,,"Instances")))</f>
        <v>0</v>
      </c>
      <c r="R325">
        <f>IFERROR(SMALL(Q5:Q343,ROW()-ROW($R$5)+1),"")</f>
        <v>0</v>
      </c>
      <c r="T325">
        <f>IFERROR(SUM(R5:R325),"")</f>
        <v>0</v>
      </c>
      <c r="U325">
        <f>IF(INDIRECT(ADDRESS($D325+2,U$2+1,,,"Instances"))="","",INDIRECT(ADDRESS($D325+2,U$2+1,,,"Instances")))</f>
        <v>0</v>
      </c>
      <c r="V325">
        <f>IFERROR(SMALL(U5:U343,ROW()-ROW($V$5)+1),"")</f>
        <v>0</v>
      </c>
      <c r="X325">
        <f>IFERROR(SUM(V5:V325),"")</f>
        <v>0</v>
      </c>
      <c r="Y325">
        <f>IF(INDIRECT(ADDRESS($D325+2,Y$2+1,,,"Instances"))="","",INDIRECT(ADDRESS($D325+2,Y$2+1,,,"Instances")))</f>
        <v>0</v>
      </c>
      <c r="Z325">
        <f>IFERROR(SMALL(Y5:Y343,ROW()-ROW($Z$5)+1),"")</f>
        <v>0</v>
      </c>
      <c r="AB325">
        <f>IFERROR(SUM(Z5:Z325),"")</f>
        <v>0</v>
      </c>
      <c r="AC325">
        <f>IF(INDIRECT(ADDRESS($D325+2,AC$2+1,,,"Instances"))="","",INDIRECT(ADDRESS($D325+2,AC$2+1,,,"Instances")))</f>
        <v>0</v>
      </c>
      <c r="AD325">
        <f>IFERROR(SMALL(AC5:AC343,ROW()-ROW($AD$5)+1),"")</f>
        <v>0</v>
      </c>
      <c r="AF325">
        <f>IFERROR(SUM(AD5:AD325),"")</f>
        <v>0</v>
      </c>
      <c r="AG325">
        <f>IF(INDIRECT(ADDRESS($D325+2,AG$2+1,,,"Instances"))="","",INDIRECT(ADDRESS($D325+2,AG$2+1,,,"Instances")))</f>
        <v>0</v>
      </c>
      <c r="AH325">
        <f>IFERROR(SMALL(AG5:AG343,ROW()-ROW($AH$5)+1),"")</f>
        <v>0</v>
      </c>
      <c r="AJ325">
        <f>IFERROR(SUM(AH5:AH325),"")</f>
        <v>0</v>
      </c>
      <c r="AL325">
        <v>321</v>
      </c>
      <c r="AM325" cm="1">
        <f t="array" ref="AM325">_xlfn.SWITCH(Charts!$B$3,"average", AVERAGE(INDIRECT(ADDRESS(320+3,AM$2+1,,,"Instances") &amp; ":" &amp; ADDRESS(320+3,AM$2+1))),"median", MEDIAN(INDIRECT(ADDRESS(320+3,AM$2+1,,,"Instances") &amp; ":" &amp; ADDRESS(320+3,AM$2+1))),"min", MIN(INDIRECT(ADDRESS(320+3,AM$2+1,,,"Instances") &amp; ":" &amp; ADDRESS(320+3,AM$2+1))),"max", MAX(INDIRECT(ADDRESS(320+3,AM$2+1,,,"Instances") &amp; ":" &amp; ADDRESS(320+3,AM$2+1))),"diff", MAX(INDIRECT(ADDRESS(320+3,AM$2+1,,,"Instances") &amp; ":" &amp; ADDRESS(320+3,AM$2+1)))-MIN(INDIRECT(ADDRESS(320+3,AM$2+1,,,"Instances") &amp; ":" &amp; ADDRESS(320+3,AM$2+1))))</f>
        <v>0</v>
      </c>
      <c r="AN325">
        <f>IFERROR(SMALL(AM5:AM343,ROW()-ROW($AN$5)+1),"")</f>
        <v>0</v>
      </c>
      <c r="AP325">
        <f>IFERROR(SUM(AN5:AN325),"")</f>
        <v>0</v>
      </c>
      <c r="AQ325" cm="1">
        <f t="array" ref="AQ325">_xlfn.SWITCH(Charts!$B$3,"average", AVERAGE(INDIRECT(ADDRESS(320+3,AQ$2+1,,,"Instances") &amp; ":" &amp; ADDRESS(320+3,AQ$2+1))),"median", MEDIAN(INDIRECT(ADDRESS(320+3,AQ$2+1,,,"Instances") &amp; ":" &amp; ADDRESS(320+3,AQ$2+1))),"min", MIN(INDIRECT(ADDRESS(320+3,AQ$2+1,,,"Instances") &amp; ":" &amp; ADDRESS(320+3,AQ$2+1))),"max", MAX(INDIRECT(ADDRESS(320+3,AQ$2+1,,,"Instances") &amp; ":" &amp; ADDRESS(320+3,AQ$2+1))),"diff", MAX(INDIRECT(ADDRESS(320+3,AQ$2+1,,,"Instances") &amp; ":" &amp; ADDRESS(320+3,AQ$2+1)))-MIN(INDIRECT(ADDRESS(320+3,AQ$2+1,,,"Instances") &amp; ":" &amp; ADDRESS(320+3,AQ$2+1))))</f>
        <v>0</v>
      </c>
      <c r="AR325">
        <f>IFERROR(SMALL(AQ5:AQ343,ROW()-ROW($AR$5)+1),"")</f>
        <v>0</v>
      </c>
      <c r="AT325">
        <f>IFERROR(SUM(AR5:AR325),"")</f>
        <v>0</v>
      </c>
      <c r="AU325" cm="1">
        <f t="array" ref="AU325">_xlfn.SWITCH(Charts!$B$3,"average", AVERAGE(INDIRECT(ADDRESS(320+3,AU$2+1,,,"Instances") &amp; ":" &amp; ADDRESS(320+3,AU$2+1))),"median", MEDIAN(INDIRECT(ADDRESS(320+3,AU$2+1,,,"Instances") &amp; ":" &amp; ADDRESS(320+3,AU$2+1))),"min", MIN(INDIRECT(ADDRESS(320+3,AU$2+1,,,"Instances") &amp; ":" &amp; ADDRESS(320+3,AU$2+1))),"max", MAX(INDIRECT(ADDRESS(320+3,AU$2+1,,,"Instances") &amp; ":" &amp; ADDRESS(320+3,AU$2+1))),"diff", MAX(INDIRECT(ADDRESS(320+3,AU$2+1,,,"Instances") &amp; ":" &amp; ADDRESS(320+3,AU$2+1)))-MIN(INDIRECT(ADDRESS(320+3,AU$2+1,,,"Instances") &amp; ":" &amp; ADDRESS(320+3,AU$2+1))))</f>
        <v>0</v>
      </c>
      <c r="AV325">
        <f>IFERROR(SMALL(AU5:AU343,ROW()-ROW($AV$5)+1),"")</f>
        <v>0</v>
      </c>
      <c r="AX325">
        <f>IFERROR(SUM(AV5:AV325),"")</f>
        <v>0</v>
      </c>
      <c r="AY325" cm="1">
        <f t="array" ref="AY325">_xlfn.SWITCH(Charts!$B$3,"average", AVERAGE(INDIRECT(ADDRESS(320+3,AY$2+1,,,"Instances") &amp; ":" &amp; ADDRESS(320+3,AY$2+1))),"median", MEDIAN(INDIRECT(ADDRESS(320+3,AY$2+1,,,"Instances") &amp; ":" &amp; ADDRESS(320+3,AY$2+1))),"min", MIN(INDIRECT(ADDRESS(320+3,AY$2+1,,,"Instances") &amp; ":" &amp; ADDRESS(320+3,AY$2+1))),"max", MAX(INDIRECT(ADDRESS(320+3,AY$2+1,,,"Instances") &amp; ":" &amp; ADDRESS(320+3,AY$2+1))),"diff", MAX(INDIRECT(ADDRESS(320+3,AY$2+1,,,"Instances") &amp; ":" &amp; ADDRESS(320+3,AY$2+1)))-MIN(INDIRECT(ADDRESS(320+3,AY$2+1,,,"Instances") &amp; ":" &amp; ADDRESS(320+3,AY$2+1))))</f>
        <v>0</v>
      </c>
      <c r="AZ325">
        <f>IFERROR(SMALL(AY5:AY343,ROW()-ROW($AZ$5)+1),"")</f>
        <v>0</v>
      </c>
      <c r="BB325">
        <f>IFERROR(SUM(AZ5:AZ325),"")</f>
        <v>0</v>
      </c>
      <c r="BC325" cm="1">
        <f t="array" ref="BC325">_xlfn.SWITCH(Charts!$B$3,"average", AVERAGE(INDIRECT(ADDRESS(320+3,BC$2+1,,,"Instances") &amp; ":" &amp; ADDRESS(320+3,BC$2+1))),"median", MEDIAN(INDIRECT(ADDRESS(320+3,BC$2+1,,,"Instances") &amp; ":" &amp; ADDRESS(320+3,BC$2+1))),"min", MIN(INDIRECT(ADDRESS(320+3,BC$2+1,,,"Instances") &amp; ":" &amp; ADDRESS(320+3,BC$2+1))),"max", MAX(INDIRECT(ADDRESS(320+3,BC$2+1,,,"Instances") &amp; ":" &amp; ADDRESS(320+3,BC$2+1))),"diff", MAX(INDIRECT(ADDRESS(320+3,BC$2+1,,,"Instances") &amp; ":" &amp; ADDRESS(320+3,BC$2+1)))-MIN(INDIRECT(ADDRESS(320+3,BC$2+1,,,"Instances") &amp; ":" &amp; ADDRESS(320+3,BC$2+1))))</f>
        <v>0</v>
      </c>
      <c r="BD325">
        <f>IFERROR(SMALL(BC5:BC343,ROW()-ROW($BD$5)+1),"")</f>
        <v>0</v>
      </c>
      <c r="BF325">
        <f>IFERROR(SUM(BD5:BD325),"")</f>
        <v>0</v>
      </c>
      <c r="BG325" cm="1">
        <f t="array" ref="BG325">_xlfn.SWITCH(Charts!$B$3,"average", AVERAGE(INDIRECT(ADDRESS(320+3,BG$2+1,,,"Instances") &amp; ":" &amp; ADDRESS(320+3,BG$2+1))),"median", MEDIAN(INDIRECT(ADDRESS(320+3,BG$2+1,,,"Instances") &amp; ":" &amp; ADDRESS(320+3,BG$2+1))),"min", MIN(INDIRECT(ADDRESS(320+3,BG$2+1,,,"Instances") &amp; ":" &amp; ADDRESS(320+3,BG$2+1))),"max", MAX(INDIRECT(ADDRESS(320+3,BG$2+1,,,"Instances") &amp; ":" &amp; ADDRESS(320+3,BG$2+1))),"diff", MAX(INDIRECT(ADDRESS(320+3,BG$2+1,,,"Instances") &amp; ":" &amp; ADDRESS(320+3,BG$2+1)))-MIN(INDIRECT(ADDRESS(320+3,BG$2+1,,,"Instances") &amp; ":" &amp; ADDRESS(320+3,BG$2+1))))</f>
        <v>0</v>
      </c>
      <c r="BH325">
        <f>IFERROR(SMALL(BG5:BG343,ROW()-ROW($BH$5)+1),"")</f>
        <v>0</v>
      </c>
      <c r="BJ325">
        <f>IFERROR(SUM(BH5:BH325),"")</f>
        <v>0</v>
      </c>
      <c r="BK325" cm="1">
        <f t="array" ref="BK325">_xlfn.SWITCH(Charts!$B$3,"average", AVERAGE(INDIRECT(ADDRESS(320+3,BK$2+1,,,"Instances") &amp; ":" &amp; ADDRESS(320+3,BK$2+1))),"median", MEDIAN(INDIRECT(ADDRESS(320+3,BK$2+1,,,"Instances") &amp; ":" &amp; ADDRESS(320+3,BK$2+1))),"min", MIN(INDIRECT(ADDRESS(320+3,BK$2+1,,,"Instances") &amp; ":" &amp; ADDRESS(320+3,BK$2+1))),"max", MAX(INDIRECT(ADDRESS(320+3,BK$2+1,,,"Instances") &amp; ":" &amp; ADDRESS(320+3,BK$2+1))),"diff", MAX(INDIRECT(ADDRESS(320+3,BK$2+1,,,"Instances") &amp; ":" &amp; ADDRESS(320+3,BK$2+1)))-MIN(INDIRECT(ADDRESS(320+3,BK$2+1,,,"Instances") &amp; ":" &amp; ADDRESS(320+3,BK$2+1))))</f>
        <v>0</v>
      </c>
      <c r="BL325">
        <f>IFERROR(SMALL(BK5:BK343,ROW()-ROW($BL$5)+1),"")</f>
        <v>0</v>
      </c>
      <c r="BN325">
        <f>IFERROR(SUM(BL5:BL325),"")</f>
        <v>0</v>
      </c>
      <c r="BO325" cm="1">
        <f t="array" ref="BO325">_xlfn.SWITCH(Charts!$B$3,"average", AVERAGE(INDIRECT(ADDRESS(320+3,BO$2+1,,,"Instances") &amp; ":" &amp; ADDRESS(320+3,BO$2+1))),"median", MEDIAN(INDIRECT(ADDRESS(320+3,BO$2+1,,,"Instances") &amp; ":" &amp; ADDRESS(320+3,BO$2+1))),"min", MIN(INDIRECT(ADDRESS(320+3,BO$2+1,,,"Instances") &amp; ":" &amp; ADDRESS(320+3,BO$2+1))),"max", MAX(INDIRECT(ADDRESS(320+3,BO$2+1,,,"Instances") &amp; ":" &amp; ADDRESS(320+3,BO$2+1))),"diff", MAX(INDIRECT(ADDRESS(320+3,BO$2+1,,,"Instances") &amp; ":" &amp; ADDRESS(320+3,BO$2+1)))-MIN(INDIRECT(ADDRESS(320+3,BO$2+1,,,"Instances") &amp; ":" &amp; ADDRESS(320+3,BO$2+1))))</f>
        <v>0</v>
      </c>
      <c r="BP325">
        <f>IFERROR(SMALL(BO5:BO343,ROW()-ROW($BP$5)+1),"")</f>
        <v>0</v>
      </c>
      <c r="BR325">
        <f>IFERROR(SUM(BP5:BP325),"")</f>
        <v>0</v>
      </c>
      <c r="BU325">
        <f>IF(Charts!$B$3="none",E2027,IF(AM2027="",NA(),AM2027))</f>
        <v>0</v>
      </c>
      <c r="BV325">
        <f>IF(Charts!$B$3="none",F2027,IF(AN2027="",NA(),AN2027))</f>
        <v>0</v>
      </c>
      <c r="BW325">
        <f>IF(Charts!$B$3="none",G2027,IF(AO2027="",NA(),AO2027))</f>
        <v>0</v>
      </c>
      <c r="BX325">
        <f>IF(Charts!$B$3="none",H2027,IF(AP2027="",NA(),AP2027))</f>
        <v>0</v>
      </c>
      <c r="BY325">
        <f>IF(Charts!$B$3="none",I2027,IF(AQ2027="",NA(),AQ2027))</f>
        <v>0</v>
      </c>
      <c r="BZ325">
        <f>IF(Charts!$B$3="none",J2027,IF(AR2027="",NA(),AR2027))</f>
        <v>0</v>
      </c>
      <c r="CA325">
        <f>IF(Charts!$B$3="none",K2027,IF(AS2027="",NA(),AS2027))</f>
        <v>0</v>
      </c>
      <c r="CB325">
        <f>IF(Charts!$B$3="none",L2027,IF(AT2027="",NA(),AT2027))</f>
        <v>0</v>
      </c>
      <c r="CC325">
        <f>IF(Charts!$B$3="none",M2027,IF(AU2027="",NA(),AU2027))</f>
        <v>0</v>
      </c>
      <c r="CD325">
        <f>IF(Charts!$B$3="none",N2027,IF(AV2027="",NA(),AV2027))</f>
        <v>0</v>
      </c>
      <c r="CE325">
        <f>IF(Charts!$B$3="none",O2027,IF(AW2027="",NA(),AW2027))</f>
        <v>0</v>
      </c>
      <c r="CF325">
        <f>IF(Charts!$B$3="none",P2027,IF(AX2027="",NA(),AX2027))</f>
        <v>0</v>
      </c>
      <c r="CG325">
        <f>IF(Charts!$B$3="none",Q2027,IF(AY2027="",NA(),AY2027))</f>
        <v>0</v>
      </c>
      <c r="CH325">
        <f>IF(Charts!$B$3="none",R2027,IF(AZ2027="",NA(),AZ2027))</f>
        <v>0</v>
      </c>
      <c r="CI325">
        <f>IF(Charts!$B$3="none",S2027,IF(BA2027="",NA(),BA2027))</f>
        <v>0</v>
      </c>
      <c r="CJ325">
        <f>IF(Charts!$B$3="none",T2027,IF(BB2027="",NA(),BB2027))</f>
        <v>0</v>
      </c>
      <c r="CK325">
        <f>IF(Charts!$B$3="none",U2027,IF(BC2027="",NA(),BC2027))</f>
        <v>0</v>
      </c>
      <c r="CL325">
        <f>IF(Charts!$B$3="none",V2027,IF(BD2027="",NA(),BD2027))</f>
        <v>0</v>
      </c>
      <c r="CM325">
        <f>IF(Charts!$B$3="none",W2027,IF(BE2027="",NA(),BE2027))</f>
        <v>0</v>
      </c>
      <c r="CN325">
        <f>IF(Charts!$B$3="none",X2027,IF(BF2027="",NA(),BF2027))</f>
        <v>0</v>
      </c>
      <c r="CO325">
        <f>IF(Charts!$B$3="none",Y2027,IF(BG2027="",NA(),BG2027))</f>
        <v>0</v>
      </c>
      <c r="CP325">
        <f>IF(Charts!$B$3="none",Z2027,IF(BH2027="",NA(),BH2027))</f>
        <v>0</v>
      </c>
      <c r="CQ325">
        <f>IF(Charts!$B$3="none",AA2027,IF(BI2027="",NA(),BI2027))</f>
        <v>0</v>
      </c>
      <c r="CR325">
        <f>IF(Charts!$B$3="none",AB2027,IF(BJ2027="",NA(),BJ2027))</f>
        <v>0</v>
      </c>
      <c r="CS325">
        <f>IF(Charts!$B$3="none",AC2027,IF(BK2027="",NA(),BK2027))</f>
        <v>0</v>
      </c>
      <c r="CT325">
        <f>IF(Charts!$B$3="none",AD2027,IF(BL2027="",NA(),BL2027))</f>
        <v>0</v>
      </c>
      <c r="CU325">
        <f>IF(Charts!$B$3="none",AE2027,IF(BM2027="",NA(),BM2027))</f>
        <v>0</v>
      </c>
      <c r="CV325">
        <f>IF(Charts!$B$3="none",AF2027,IF(BN2027="",NA(),BN2027))</f>
        <v>0</v>
      </c>
      <c r="CW325">
        <f>IF(Charts!$B$3="none",AG2027,IF(BO2027="",NA(),BO2027))</f>
        <v>0</v>
      </c>
      <c r="CX325">
        <f>IF(Charts!$B$3="none",AH2027,IF(BP2027="",NA(),BP2027))</f>
        <v>0</v>
      </c>
      <c r="CY325">
        <f>IF(Charts!$B$3="none",AI2027,IF(BQ2027="",NA(),BQ2027))</f>
        <v>0</v>
      </c>
      <c r="CZ325">
        <f>IF(Charts!$B$3="none",AJ2027,IF(BR2027="",NA(),BR2027))</f>
        <v>0</v>
      </c>
    </row>
    <row r="326" spans="4:104">
      <c r="D326">
        <v>322</v>
      </c>
      <c r="E326">
        <f>IF(INDIRECT(ADDRESS($D326+2,E$2+1,,,"Instances"))="","",INDIRECT(ADDRESS($D326+2,E$2+1,,,"Instances")))</f>
        <v>0</v>
      </c>
      <c r="F326">
        <f>IFERROR(SMALL(E5:E343,ROW()-ROW($F$5)+1),"")</f>
        <v>0</v>
      </c>
      <c r="H326">
        <f>IFERROR(SUM(F5:F326),"")</f>
        <v>0</v>
      </c>
      <c r="I326">
        <f>IF(INDIRECT(ADDRESS($D326+2,I$2+1,,,"Instances"))="","",INDIRECT(ADDRESS($D326+2,I$2+1,,,"Instances")))</f>
        <v>0</v>
      </c>
      <c r="J326">
        <f>IFERROR(SMALL(I5:I343,ROW()-ROW($J$5)+1),"")</f>
        <v>0</v>
      </c>
      <c r="L326">
        <f>IFERROR(SUM(J5:J326),"")</f>
        <v>0</v>
      </c>
      <c r="M326">
        <f>IF(INDIRECT(ADDRESS($D326+2,M$2+1,,,"Instances"))="","",INDIRECT(ADDRESS($D326+2,M$2+1,,,"Instances")))</f>
        <v>0</v>
      </c>
      <c r="N326">
        <f>IFERROR(SMALL(M5:M343,ROW()-ROW($N$5)+1),"")</f>
        <v>0</v>
      </c>
      <c r="P326">
        <f>IFERROR(SUM(N5:N326),"")</f>
        <v>0</v>
      </c>
      <c r="Q326">
        <f>IF(INDIRECT(ADDRESS($D326+2,Q$2+1,,,"Instances"))="","",INDIRECT(ADDRESS($D326+2,Q$2+1,,,"Instances")))</f>
        <v>0</v>
      </c>
      <c r="R326">
        <f>IFERROR(SMALL(Q5:Q343,ROW()-ROW($R$5)+1),"")</f>
        <v>0</v>
      </c>
      <c r="T326">
        <f>IFERROR(SUM(R5:R326),"")</f>
        <v>0</v>
      </c>
      <c r="U326">
        <f>IF(INDIRECT(ADDRESS($D326+2,U$2+1,,,"Instances"))="","",INDIRECT(ADDRESS($D326+2,U$2+1,,,"Instances")))</f>
        <v>0</v>
      </c>
      <c r="V326">
        <f>IFERROR(SMALL(U5:U343,ROW()-ROW($V$5)+1),"")</f>
        <v>0</v>
      </c>
      <c r="X326">
        <f>IFERROR(SUM(V5:V326),"")</f>
        <v>0</v>
      </c>
      <c r="Y326">
        <f>IF(INDIRECT(ADDRESS($D326+2,Y$2+1,,,"Instances"))="","",INDIRECT(ADDRESS($D326+2,Y$2+1,,,"Instances")))</f>
        <v>0</v>
      </c>
      <c r="Z326">
        <f>IFERROR(SMALL(Y5:Y343,ROW()-ROW($Z$5)+1),"")</f>
        <v>0</v>
      </c>
      <c r="AB326">
        <f>IFERROR(SUM(Z5:Z326),"")</f>
        <v>0</v>
      </c>
      <c r="AC326">
        <f>IF(INDIRECT(ADDRESS($D326+2,AC$2+1,,,"Instances"))="","",INDIRECT(ADDRESS($D326+2,AC$2+1,,,"Instances")))</f>
        <v>0</v>
      </c>
      <c r="AD326">
        <f>IFERROR(SMALL(AC5:AC343,ROW()-ROW($AD$5)+1),"")</f>
        <v>0</v>
      </c>
      <c r="AF326">
        <f>IFERROR(SUM(AD5:AD326),"")</f>
        <v>0</v>
      </c>
      <c r="AG326">
        <f>IF(INDIRECT(ADDRESS($D326+2,AG$2+1,,,"Instances"))="","",INDIRECT(ADDRESS($D326+2,AG$2+1,,,"Instances")))</f>
        <v>0</v>
      </c>
      <c r="AH326">
        <f>IFERROR(SMALL(AG5:AG343,ROW()-ROW($AH$5)+1),"")</f>
        <v>0</v>
      </c>
      <c r="AJ326">
        <f>IFERROR(SUM(AH5:AH326),"")</f>
        <v>0</v>
      </c>
      <c r="AL326">
        <v>322</v>
      </c>
      <c r="AM326" cm="1">
        <f t="array" ref="AM326">_xlfn.SWITCH(Charts!$B$3,"average", AVERAGE(INDIRECT(ADDRESS(321+3,AM$2+1,,,"Instances") &amp; ":" &amp; ADDRESS(321+3,AM$2+1))),"median", MEDIAN(INDIRECT(ADDRESS(321+3,AM$2+1,,,"Instances") &amp; ":" &amp; ADDRESS(321+3,AM$2+1))),"min", MIN(INDIRECT(ADDRESS(321+3,AM$2+1,,,"Instances") &amp; ":" &amp; ADDRESS(321+3,AM$2+1))),"max", MAX(INDIRECT(ADDRESS(321+3,AM$2+1,,,"Instances") &amp; ":" &amp; ADDRESS(321+3,AM$2+1))),"diff", MAX(INDIRECT(ADDRESS(321+3,AM$2+1,,,"Instances") &amp; ":" &amp; ADDRESS(321+3,AM$2+1)))-MIN(INDIRECT(ADDRESS(321+3,AM$2+1,,,"Instances") &amp; ":" &amp; ADDRESS(321+3,AM$2+1))))</f>
        <v>0</v>
      </c>
      <c r="AN326">
        <f>IFERROR(SMALL(AM5:AM343,ROW()-ROW($AN$5)+1),"")</f>
        <v>0</v>
      </c>
      <c r="AP326">
        <f>IFERROR(SUM(AN5:AN326),"")</f>
        <v>0</v>
      </c>
      <c r="AQ326" cm="1">
        <f t="array" ref="AQ326">_xlfn.SWITCH(Charts!$B$3,"average", AVERAGE(INDIRECT(ADDRESS(321+3,AQ$2+1,,,"Instances") &amp; ":" &amp; ADDRESS(321+3,AQ$2+1))),"median", MEDIAN(INDIRECT(ADDRESS(321+3,AQ$2+1,,,"Instances") &amp; ":" &amp; ADDRESS(321+3,AQ$2+1))),"min", MIN(INDIRECT(ADDRESS(321+3,AQ$2+1,,,"Instances") &amp; ":" &amp; ADDRESS(321+3,AQ$2+1))),"max", MAX(INDIRECT(ADDRESS(321+3,AQ$2+1,,,"Instances") &amp; ":" &amp; ADDRESS(321+3,AQ$2+1))),"diff", MAX(INDIRECT(ADDRESS(321+3,AQ$2+1,,,"Instances") &amp; ":" &amp; ADDRESS(321+3,AQ$2+1)))-MIN(INDIRECT(ADDRESS(321+3,AQ$2+1,,,"Instances") &amp; ":" &amp; ADDRESS(321+3,AQ$2+1))))</f>
        <v>0</v>
      </c>
      <c r="AR326">
        <f>IFERROR(SMALL(AQ5:AQ343,ROW()-ROW($AR$5)+1),"")</f>
        <v>0</v>
      </c>
      <c r="AT326">
        <f>IFERROR(SUM(AR5:AR326),"")</f>
        <v>0</v>
      </c>
      <c r="AU326" cm="1">
        <f t="array" ref="AU326">_xlfn.SWITCH(Charts!$B$3,"average", AVERAGE(INDIRECT(ADDRESS(321+3,AU$2+1,,,"Instances") &amp; ":" &amp; ADDRESS(321+3,AU$2+1))),"median", MEDIAN(INDIRECT(ADDRESS(321+3,AU$2+1,,,"Instances") &amp; ":" &amp; ADDRESS(321+3,AU$2+1))),"min", MIN(INDIRECT(ADDRESS(321+3,AU$2+1,,,"Instances") &amp; ":" &amp; ADDRESS(321+3,AU$2+1))),"max", MAX(INDIRECT(ADDRESS(321+3,AU$2+1,,,"Instances") &amp; ":" &amp; ADDRESS(321+3,AU$2+1))),"diff", MAX(INDIRECT(ADDRESS(321+3,AU$2+1,,,"Instances") &amp; ":" &amp; ADDRESS(321+3,AU$2+1)))-MIN(INDIRECT(ADDRESS(321+3,AU$2+1,,,"Instances") &amp; ":" &amp; ADDRESS(321+3,AU$2+1))))</f>
        <v>0</v>
      </c>
      <c r="AV326">
        <f>IFERROR(SMALL(AU5:AU343,ROW()-ROW($AV$5)+1),"")</f>
        <v>0</v>
      </c>
      <c r="AX326">
        <f>IFERROR(SUM(AV5:AV326),"")</f>
        <v>0</v>
      </c>
      <c r="AY326" cm="1">
        <f t="array" ref="AY326">_xlfn.SWITCH(Charts!$B$3,"average", AVERAGE(INDIRECT(ADDRESS(321+3,AY$2+1,,,"Instances") &amp; ":" &amp; ADDRESS(321+3,AY$2+1))),"median", MEDIAN(INDIRECT(ADDRESS(321+3,AY$2+1,,,"Instances") &amp; ":" &amp; ADDRESS(321+3,AY$2+1))),"min", MIN(INDIRECT(ADDRESS(321+3,AY$2+1,,,"Instances") &amp; ":" &amp; ADDRESS(321+3,AY$2+1))),"max", MAX(INDIRECT(ADDRESS(321+3,AY$2+1,,,"Instances") &amp; ":" &amp; ADDRESS(321+3,AY$2+1))),"diff", MAX(INDIRECT(ADDRESS(321+3,AY$2+1,,,"Instances") &amp; ":" &amp; ADDRESS(321+3,AY$2+1)))-MIN(INDIRECT(ADDRESS(321+3,AY$2+1,,,"Instances") &amp; ":" &amp; ADDRESS(321+3,AY$2+1))))</f>
        <v>0</v>
      </c>
      <c r="AZ326">
        <f>IFERROR(SMALL(AY5:AY343,ROW()-ROW($AZ$5)+1),"")</f>
        <v>0</v>
      </c>
      <c r="BB326">
        <f>IFERROR(SUM(AZ5:AZ326),"")</f>
        <v>0</v>
      </c>
      <c r="BC326" cm="1">
        <f t="array" ref="BC326">_xlfn.SWITCH(Charts!$B$3,"average", AVERAGE(INDIRECT(ADDRESS(321+3,BC$2+1,,,"Instances") &amp; ":" &amp; ADDRESS(321+3,BC$2+1))),"median", MEDIAN(INDIRECT(ADDRESS(321+3,BC$2+1,,,"Instances") &amp; ":" &amp; ADDRESS(321+3,BC$2+1))),"min", MIN(INDIRECT(ADDRESS(321+3,BC$2+1,,,"Instances") &amp; ":" &amp; ADDRESS(321+3,BC$2+1))),"max", MAX(INDIRECT(ADDRESS(321+3,BC$2+1,,,"Instances") &amp; ":" &amp; ADDRESS(321+3,BC$2+1))),"diff", MAX(INDIRECT(ADDRESS(321+3,BC$2+1,,,"Instances") &amp; ":" &amp; ADDRESS(321+3,BC$2+1)))-MIN(INDIRECT(ADDRESS(321+3,BC$2+1,,,"Instances") &amp; ":" &amp; ADDRESS(321+3,BC$2+1))))</f>
        <v>0</v>
      </c>
      <c r="BD326">
        <f>IFERROR(SMALL(BC5:BC343,ROW()-ROW($BD$5)+1),"")</f>
        <v>0</v>
      </c>
      <c r="BF326">
        <f>IFERROR(SUM(BD5:BD326),"")</f>
        <v>0</v>
      </c>
      <c r="BG326" cm="1">
        <f t="array" ref="BG326">_xlfn.SWITCH(Charts!$B$3,"average", AVERAGE(INDIRECT(ADDRESS(321+3,BG$2+1,,,"Instances") &amp; ":" &amp; ADDRESS(321+3,BG$2+1))),"median", MEDIAN(INDIRECT(ADDRESS(321+3,BG$2+1,,,"Instances") &amp; ":" &amp; ADDRESS(321+3,BG$2+1))),"min", MIN(INDIRECT(ADDRESS(321+3,BG$2+1,,,"Instances") &amp; ":" &amp; ADDRESS(321+3,BG$2+1))),"max", MAX(INDIRECT(ADDRESS(321+3,BG$2+1,,,"Instances") &amp; ":" &amp; ADDRESS(321+3,BG$2+1))),"diff", MAX(INDIRECT(ADDRESS(321+3,BG$2+1,,,"Instances") &amp; ":" &amp; ADDRESS(321+3,BG$2+1)))-MIN(INDIRECT(ADDRESS(321+3,BG$2+1,,,"Instances") &amp; ":" &amp; ADDRESS(321+3,BG$2+1))))</f>
        <v>0</v>
      </c>
      <c r="BH326">
        <f>IFERROR(SMALL(BG5:BG343,ROW()-ROW($BH$5)+1),"")</f>
        <v>0</v>
      </c>
      <c r="BJ326">
        <f>IFERROR(SUM(BH5:BH326),"")</f>
        <v>0</v>
      </c>
      <c r="BK326" cm="1">
        <f t="array" ref="BK326">_xlfn.SWITCH(Charts!$B$3,"average", AVERAGE(INDIRECT(ADDRESS(321+3,BK$2+1,,,"Instances") &amp; ":" &amp; ADDRESS(321+3,BK$2+1))),"median", MEDIAN(INDIRECT(ADDRESS(321+3,BK$2+1,,,"Instances") &amp; ":" &amp; ADDRESS(321+3,BK$2+1))),"min", MIN(INDIRECT(ADDRESS(321+3,BK$2+1,,,"Instances") &amp; ":" &amp; ADDRESS(321+3,BK$2+1))),"max", MAX(INDIRECT(ADDRESS(321+3,BK$2+1,,,"Instances") &amp; ":" &amp; ADDRESS(321+3,BK$2+1))),"diff", MAX(INDIRECT(ADDRESS(321+3,BK$2+1,,,"Instances") &amp; ":" &amp; ADDRESS(321+3,BK$2+1)))-MIN(INDIRECT(ADDRESS(321+3,BK$2+1,,,"Instances") &amp; ":" &amp; ADDRESS(321+3,BK$2+1))))</f>
        <v>0</v>
      </c>
      <c r="BL326">
        <f>IFERROR(SMALL(BK5:BK343,ROW()-ROW($BL$5)+1),"")</f>
        <v>0</v>
      </c>
      <c r="BN326">
        <f>IFERROR(SUM(BL5:BL326),"")</f>
        <v>0</v>
      </c>
      <c r="BO326" cm="1">
        <f t="array" ref="BO326">_xlfn.SWITCH(Charts!$B$3,"average", AVERAGE(INDIRECT(ADDRESS(321+3,BO$2+1,,,"Instances") &amp; ":" &amp; ADDRESS(321+3,BO$2+1))),"median", MEDIAN(INDIRECT(ADDRESS(321+3,BO$2+1,,,"Instances") &amp; ":" &amp; ADDRESS(321+3,BO$2+1))),"min", MIN(INDIRECT(ADDRESS(321+3,BO$2+1,,,"Instances") &amp; ":" &amp; ADDRESS(321+3,BO$2+1))),"max", MAX(INDIRECT(ADDRESS(321+3,BO$2+1,,,"Instances") &amp; ":" &amp; ADDRESS(321+3,BO$2+1))),"diff", MAX(INDIRECT(ADDRESS(321+3,BO$2+1,,,"Instances") &amp; ":" &amp; ADDRESS(321+3,BO$2+1)))-MIN(INDIRECT(ADDRESS(321+3,BO$2+1,,,"Instances") &amp; ":" &amp; ADDRESS(321+3,BO$2+1))))</f>
        <v>0</v>
      </c>
      <c r="BP326">
        <f>IFERROR(SMALL(BO5:BO343,ROW()-ROW($BP$5)+1),"")</f>
        <v>0</v>
      </c>
      <c r="BR326">
        <f>IFERROR(SUM(BP5:BP326),"")</f>
        <v>0</v>
      </c>
      <c r="BU326">
        <f>IF(Charts!$B$3="none",E2028,IF(AM2028="",NA(),AM2028))</f>
        <v>0</v>
      </c>
      <c r="BV326">
        <f>IF(Charts!$B$3="none",F2028,IF(AN2028="",NA(),AN2028))</f>
        <v>0</v>
      </c>
      <c r="BW326">
        <f>IF(Charts!$B$3="none",G2028,IF(AO2028="",NA(),AO2028))</f>
        <v>0</v>
      </c>
      <c r="BX326">
        <f>IF(Charts!$B$3="none",H2028,IF(AP2028="",NA(),AP2028))</f>
        <v>0</v>
      </c>
      <c r="BY326">
        <f>IF(Charts!$B$3="none",I2028,IF(AQ2028="",NA(),AQ2028))</f>
        <v>0</v>
      </c>
      <c r="BZ326">
        <f>IF(Charts!$B$3="none",J2028,IF(AR2028="",NA(),AR2028))</f>
        <v>0</v>
      </c>
      <c r="CA326">
        <f>IF(Charts!$B$3="none",K2028,IF(AS2028="",NA(),AS2028))</f>
        <v>0</v>
      </c>
      <c r="CB326">
        <f>IF(Charts!$B$3="none",L2028,IF(AT2028="",NA(),AT2028))</f>
        <v>0</v>
      </c>
      <c r="CC326">
        <f>IF(Charts!$B$3="none",M2028,IF(AU2028="",NA(),AU2028))</f>
        <v>0</v>
      </c>
      <c r="CD326">
        <f>IF(Charts!$B$3="none",N2028,IF(AV2028="",NA(),AV2028))</f>
        <v>0</v>
      </c>
      <c r="CE326">
        <f>IF(Charts!$B$3="none",O2028,IF(AW2028="",NA(),AW2028))</f>
        <v>0</v>
      </c>
      <c r="CF326">
        <f>IF(Charts!$B$3="none",P2028,IF(AX2028="",NA(),AX2028))</f>
        <v>0</v>
      </c>
      <c r="CG326">
        <f>IF(Charts!$B$3="none",Q2028,IF(AY2028="",NA(),AY2028))</f>
        <v>0</v>
      </c>
      <c r="CH326">
        <f>IF(Charts!$B$3="none",R2028,IF(AZ2028="",NA(),AZ2028))</f>
        <v>0</v>
      </c>
      <c r="CI326">
        <f>IF(Charts!$B$3="none",S2028,IF(BA2028="",NA(),BA2028))</f>
        <v>0</v>
      </c>
      <c r="CJ326">
        <f>IF(Charts!$B$3="none",T2028,IF(BB2028="",NA(),BB2028))</f>
        <v>0</v>
      </c>
      <c r="CK326">
        <f>IF(Charts!$B$3="none",U2028,IF(BC2028="",NA(),BC2028))</f>
        <v>0</v>
      </c>
      <c r="CL326">
        <f>IF(Charts!$B$3="none",V2028,IF(BD2028="",NA(),BD2028))</f>
        <v>0</v>
      </c>
      <c r="CM326">
        <f>IF(Charts!$B$3="none",W2028,IF(BE2028="",NA(),BE2028))</f>
        <v>0</v>
      </c>
      <c r="CN326">
        <f>IF(Charts!$B$3="none",X2028,IF(BF2028="",NA(),BF2028))</f>
        <v>0</v>
      </c>
      <c r="CO326">
        <f>IF(Charts!$B$3="none",Y2028,IF(BG2028="",NA(),BG2028))</f>
        <v>0</v>
      </c>
      <c r="CP326">
        <f>IF(Charts!$B$3="none",Z2028,IF(BH2028="",NA(),BH2028))</f>
        <v>0</v>
      </c>
      <c r="CQ326">
        <f>IF(Charts!$B$3="none",AA2028,IF(BI2028="",NA(),BI2028))</f>
        <v>0</v>
      </c>
      <c r="CR326">
        <f>IF(Charts!$B$3="none",AB2028,IF(BJ2028="",NA(),BJ2028))</f>
        <v>0</v>
      </c>
      <c r="CS326">
        <f>IF(Charts!$B$3="none",AC2028,IF(BK2028="",NA(),BK2028))</f>
        <v>0</v>
      </c>
      <c r="CT326">
        <f>IF(Charts!$B$3="none",AD2028,IF(BL2028="",NA(),BL2028))</f>
        <v>0</v>
      </c>
      <c r="CU326">
        <f>IF(Charts!$B$3="none",AE2028,IF(BM2028="",NA(),BM2028))</f>
        <v>0</v>
      </c>
      <c r="CV326">
        <f>IF(Charts!$B$3="none",AF2028,IF(BN2028="",NA(),BN2028))</f>
        <v>0</v>
      </c>
      <c r="CW326">
        <f>IF(Charts!$B$3="none",AG2028,IF(BO2028="",NA(),BO2028))</f>
        <v>0</v>
      </c>
      <c r="CX326">
        <f>IF(Charts!$B$3="none",AH2028,IF(BP2028="",NA(),BP2028))</f>
        <v>0</v>
      </c>
      <c r="CY326">
        <f>IF(Charts!$B$3="none",AI2028,IF(BQ2028="",NA(),BQ2028))</f>
        <v>0</v>
      </c>
      <c r="CZ326">
        <f>IF(Charts!$B$3="none",AJ2028,IF(BR2028="",NA(),BR2028))</f>
        <v>0</v>
      </c>
    </row>
    <row r="327" spans="4:104">
      <c r="D327">
        <v>323</v>
      </c>
      <c r="E327">
        <f>IF(INDIRECT(ADDRESS($D327+2,E$2+1,,,"Instances"))="","",INDIRECT(ADDRESS($D327+2,E$2+1,,,"Instances")))</f>
        <v>0</v>
      </c>
      <c r="F327">
        <f>IFERROR(SMALL(E5:E343,ROW()-ROW($F$5)+1),"")</f>
        <v>0</v>
      </c>
      <c r="H327">
        <f>IFERROR(SUM(F5:F327),"")</f>
        <v>0</v>
      </c>
      <c r="I327">
        <f>IF(INDIRECT(ADDRESS($D327+2,I$2+1,,,"Instances"))="","",INDIRECT(ADDRESS($D327+2,I$2+1,,,"Instances")))</f>
        <v>0</v>
      </c>
      <c r="J327">
        <f>IFERROR(SMALL(I5:I343,ROW()-ROW($J$5)+1),"")</f>
        <v>0</v>
      </c>
      <c r="L327">
        <f>IFERROR(SUM(J5:J327),"")</f>
        <v>0</v>
      </c>
      <c r="M327">
        <f>IF(INDIRECT(ADDRESS($D327+2,M$2+1,,,"Instances"))="","",INDIRECT(ADDRESS($D327+2,M$2+1,,,"Instances")))</f>
        <v>0</v>
      </c>
      <c r="N327">
        <f>IFERROR(SMALL(M5:M343,ROW()-ROW($N$5)+1),"")</f>
        <v>0</v>
      </c>
      <c r="P327">
        <f>IFERROR(SUM(N5:N327),"")</f>
        <v>0</v>
      </c>
      <c r="Q327">
        <f>IF(INDIRECT(ADDRESS($D327+2,Q$2+1,,,"Instances"))="","",INDIRECT(ADDRESS($D327+2,Q$2+1,,,"Instances")))</f>
        <v>0</v>
      </c>
      <c r="R327">
        <f>IFERROR(SMALL(Q5:Q343,ROW()-ROW($R$5)+1),"")</f>
        <v>0</v>
      </c>
      <c r="T327">
        <f>IFERROR(SUM(R5:R327),"")</f>
        <v>0</v>
      </c>
      <c r="U327">
        <f>IF(INDIRECT(ADDRESS($D327+2,U$2+1,,,"Instances"))="","",INDIRECT(ADDRESS($D327+2,U$2+1,,,"Instances")))</f>
        <v>0</v>
      </c>
      <c r="V327">
        <f>IFERROR(SMALL(U5:U343,ROW()-ROW($V$5)+1),"")</f>
        <v>0</v>
      </c>
      <c r="X327">
        <f>IFERROR(SUM(V5:V327),"")</f>
        <v>0</v>
      </c>
      <c r="Y327">
        <f>IF(INDIRECT(ADDRESS($D327+2,Y$2+1,,,"Instances"))="","",INDIRECT(ADDRESS($D327+2,Y$2+1,,,"Instances")))</f>
        <v>0</v>
      </c>
      <c r="Z327">
        <f>IFERROR(SMALL(Y5:Y343,ROW()-ROW($Z$5)+1),"")</f>
        <v>0</v>
      </c>
      <c r="AB327">
        <f>IFERROR(SUM(Z5:Z327),"")</f>
        <v>0</v>
      </c>
      <c r="AC327">
        <f>IF(INDIRECT(ADDRESS($D327+2,AC$2+1,,,"Instances"))="","",INDIRECT(ADDRESS($D327+2,AC$2+1,,,"Instances")))</f>
        <v>0</v>
      </c>
      <c r="AD327">
        <f>IFERROR(SMALL(AC5:AC343,ROW()-ROW($AD$5)+1),"")</f>
        <v>0</v>
      </c>
      <c r="AF327">
        <f>IFERROR(SUM(AD5:AD327),"")</f>
        <v>0</v>
      </c>
      <c r="AG327">
        <f>IF(INDIRECT(ADDRESS($D327+2,AG$2+1,,,"Instances"))="","",INDIRECT(ADDRESS($D327+2,AG$2+1,,,"Instances")))</f>
        <v>0</v>
      </c>
      <c r="AH327">
        <f>IFERROR(SMALL(AG5:AG343,ROW()-ROW($AH$5)+1),"")</f>
        <v>0</v>
      </c>
      <c r="AJ327">
        <f>IFERROR(SUM(AH5:AH327),"")</f>
        <v>0</v>
      </c>
      <c r="AL327">
        <v>323</v>
      </c>
      <c r="AM327" cm="1">
        <f t="array" ref="AM327">_xlfn.SWITCH(Charts!$B$3,"average", AVERAGE(INDIRECT(ADDRESS(322+3,AM$2+1,,,"Instances") &amp; ":" &amp; ADDRESS(322+3,AM$2+1))),"median", MEDIAN(INDIRECT(ADDRESS(322+3,AM$2+1,,,"Instances") &amp; ":" &amp; ADDRESS(322+3,AM$2+1))),"min", MIN(INDIRECT(ADDRESS(322+3,AM$2+1,,,"Instances") &amp; ":" &amp; ADDRESS(322+3,AM$2+1))),"max", MAX(INDIRECT(ADDRESS(322+3,AM$2+1,,,"Instances") &amp; ":" &amp; ADDRESS(322+3,AM$2+1))),"diff", MAX(INDIRECT(ADDRESS(322+3,AM$2+1,,,"Instances") &amp; ":" &amp; ADDRESS(322+3,AM$2+1)))-MIN(INDIRECT(ADDRESS(322+3,AM$2+1,,,"Instances") &amp; ":" &amp; ADDRESS(322+3,AM$2+1))))</f>
        <v>0</v>
      </c>
      <c r="AN327">
        <f>IFERROR(SMALL(AM5:AM343,ROW()-ROW($AN$5)+1),"")</f>
        <v>0</v>
      </c>
      <c r="AP327">
        <f>IFERROR(SUM(AN5:AN327),"")</f>
        <v>0</v>
      </c>
      <c r="AQ327" cm="1">
        <f t="array" ref="AQ327">_xlfn.SWITCH(Charts!$B$3,"average", AVERAGE(INDIRECT(ADDRESS(322+3,AQ$2+1,,,"Instances") &amp; ":" &amp; ADDRESS(322+3,AQ$2+1))),"median", MEDIAN(INDIRECT(ADDRESS(322+3,AQ$2+1,,,"Instances") &amp; ":" &amp; ADDRESS(322+3,AQ$2+1))),"min", MIN(INDIRECT(ADDRESS(322+3,AQ$2+1,,,"Instances") &amp; ":" &amp; ADDRESS(322+3,AQ$2+1))),"max", MAX(INDIRECT(ADDRESS(322+3,AQ$2+1,,,"Instances") &amp; ":" &amp; ADDRESS(322+3,AQ$2+1))),"diff", MAX(INDIRECT(ADDRESS(322+3,AQ$2+1,,,"Instances") &amp; ":" &amp; ADDRESS(322+3,AQ$2+1)))-MIN(INDIRECT(ADDRESS(322+3,AQ$2+1,,,"Instances") &amp; ":" &amp; ADDRESS(322+3,AQ$2+1))))</f>
        <v>0</v>
      </c>
      <c r="AR327">
        <f>IFERROR(SMALL(AQ5:AQ343,ROW()-ROW($AR$5)+1),"")</f>
        <v>0</v>
      </c>
      <c r="AT327">
        <f>IFERROR(SUM(AR5:AR327),"")</f>
        <v>0</v>
      </c>
      <c r="AU327" cm="1">
        <f t="array" ref="AU327">_xlfn.SWITCH(Charts!$B$3,"average", AVERAGE(INDIRECT(ADDRESS(322+3,AU$2+1,,,"Instances") &amp; ":" &amp; ADDRESS(322+3,AU$2+1))),"median", MEDIAN(INDIRECT(ADDRESS(322+3,AU$2+1,,,"Instances") &amp; ":" &amp; ADDRESS(322+3,AU$2+1))),"min", MIN(INDIRECT(ADDRESS(322+3,AU$2+1,,,"Instances") &amp; ":" &amp; ADDRESS(322+3,AU$2+1))),"max", MAX(INDIRECT(ADDRESS(322+3,AU$2+1,,,"Instances") &amp; ":" &amp; ADDRESS(322+3,AU$2+1))),"diff", MAX(INDIRECT(ADDRESS(322+3,AU$2+1,,,"Instances") &amp; ":" &amp; ADDRESS(322+3,AU$2+1)))-MIN(INDIRECT(ADDRESS(322+3,AU$2+1,,,"Instances") &amp; ":" &amp; ADDRESS(322+3,AU$2+1))))</f>
        <v>0</v>
      </c>
      <c r="AV327">
        <f>IFERROR(SMALL(AU5:AU343,ROW()-ROW($AV$5)+1),"")</f>
        <v>0</v>
      </c>
      <c r="AX327">
        <f>IFERROR(SUM(AV5:AV327),"")</f>
        <v>0</v>
      </c>
      <c r="AY327" cm="1">
        <f t="array" ref="AY327">_xlfn.SWITCH(Charts!$B$3,"average", AVERAGE(INDIRECT(ADDRESS(322+3,AY$2+1,,,"Instances") &amp; ":" &amp; ADDRESS(322+3,AY$2+1))),"median", MEDIAN(INDIRECT(ADDRESS(322+3,AY$2+1,,,"Instances") &amp; ":" &amp; ADDRESS(322+3,AY$2+1))),"min", MIN(INDIRECT(ADDRESS(322+3,AY$2+1,,,"Instances") &amp; ":" &amp; ADDRESS(322+3,AY$2+1))),"max", MAX(INDIRECT(ADDRESS(322+3,AY$2+1,,,"Instances") &amp; ":" &amp; ADDRESS(322+3,AY$2+1))),"diff", MAX(INDIRECT(ADDRESS(322+3,AY$2+1,,,"Instances") &amp; ":" &amp; ADDRESS(322+3,AY$2+1)))-MIN(INDIRECT(ADDRESS(322+3,AY$2+1,,,"Instances") &amp; ":" &amp; ADDRESS(322+3,AY$2+1))))</f>
        <v>0</v>
      </c>
      <c r="AZ327">
        <f>IFERROR(SMALL(AY5:AY343,ROW()-ROW($AZ$5)+1),"")</f>
        <v>0</v>
      </c>
      <c r="BB327">
        <f>IFERROR(SUM(AZ5:AZ327),"")</f>
        <v>0</v>
      </c>
      <c r="BC327" cm="1">
        <f t="array" ref="BC327">_xlfn.SWITCH(Charts!$B$3,"average", AVERAGE(INDIRECT(ADDRESS(322+3,BC$2+1,,,"Instances") &amp; ":" &amp; ADDRESS(322+3,BC$2+1))),"median", MEDIAN(INDIRECT(ADDRESS(322+3,BC$2+1,,,"Instances") &amp; ":" &amp; ADDRESS(322+3,BC$2+1))),"min", MIN(INDIRECT(ADDRESS(322+3,BC$2+1,,,"Instances") &amp; ":" &amp; ADDRESS(322+3,BC$2+1))),"max", MAX(INDIRECT(ADDRESS(322+3,BC$2+1,,,"Instances") &amp; ":" &amp; ADDRESS(322+3,BC$2+1))),"diff", MAX(INDIRECT(ADDRESS(322+3,BC$2+1,,,"Instances") &amp; ":" &amp; ADDRESS(322+3,BC$2+1)))-MIN(INDIRECT(ADDRESS(322+3,BC$2+1,,,"Instances") &amp; ":" &amp; ADDRESS(322+3,BC$2+1))))</f>
        <v>0</v>
      </c>
      <c r="BD327">
        <f>IFERROR(SMALL(BC5:BC343,ROW()-ROW($BD$5)+1),"")</f>
        <v>0</v>
      </c>
      <c r="BF327">
        <f>IFERROR(SUM(BD5:BD327),"")</f>
        <v>0</v>
      </c>
      <c r="BG327" cm="1">
        <f t="array" ref="BG327">_xlfn.SWITCH(Charts!$B$3,"average", AVERAGE(INDIRECT(ADDRESS(322+3,BG$2+1,,,"Instances") &amp; ":" &amp; ADDRESS(322+3,BG$2+1))),"median", MEDIAN(INDIRECT(ADDRESS(322+3,BG$2+1,,,"Instances") &amp; ":" &amp; ADDRESS(322+3,BG$2+1))),"min", MIN(INDIRECT(ADDRESS(322+3,BG$2+1,,,"Instances") &amp; ":" &amp; ADDRESS(322+3,BG$2+1))),"max", MAX(INDIRECT(ADDRESS(322+3,BG$2+1,,,"Instances") &amp; ":" &amp; ADDRESS(322+3,BG$2+1))),"diff", MAX(INDIRECT(ADDRESS(322+3,BG$2+1,,,"Instances") &amp; ":" &amp; ADDRESS(322+3,BG$2+1)))-MIN(INDIRECT(ADDRESS(322+3,BG$2+1,,,"Instances") &amp; ":" &amp; ADDRESS(322+3,BG$2+1))))</f>
        <v>0</v>
      </c>
      <c r="BH327">
        <f>IFERROR(SMALL(BG5:BG343,ROW()-ROW($BH$5)+1),"")</f>
        <v>0</v>
      </c>
      <c r="BJ327">
        <f>IFERROR(SUM(BH5:BH327),"")</f>
        <v>0</v>
      </c>
      <c r="BK327" cm="1">
        <f t="array" ref="BK327">_xlfn.SWITCH(Charts!$B$3,"average", AVERAGE(INDIRECT(ADDRESS(322+3,BK$2+1,,,"Instances") &amp; ":" &amp; ADDRESS(322+3,BK$2+1))),"median", MEDIAN(INDIRECT(ADDRESS(322+3,BK$2+1,,,"Instances") &amp; ":" &amp; ADDRESS(322+3,BK$2+1))),"min", MIN(INDIRECT(ADDRESS(322+3,BK$2+1,,,"Instances") &amp; ":" &amp; ADDRESS(322+3,BK$2+1))),"max", MAX(INDIRECT(ADDRESS(322+3,BK$2+1,,,"Instances") &amp; ":" &amp; ADDRESS(322+3,BK$2+1))),"diff", MAX(INDIRECT(ADDRESS(322+3,BK$2+1,,,"Instances") &amp; ":" &amp; ADDRESS(322+3,BK$2+1)))-MIN(INDIRECT(ADDRESS(322+3,BK$2+1,,,"Instances") &amp; ":" &amp; ADDRESS(322+3,BK$2+1))))</f>
        <v>0</v>
      </c>
      <c r="BL327">
        <f>IFERROR(SMALL(BK5:BK343,ROW()-ROW($BL$5)+1),"")</f>
        <v>0</v>
      </c>
      <c r="BN327">
        <f>IFERROR(SUM(BL5:BL327),"")</f>
        <v>0</v>
      </c>
      <c r="BO327" cm="1">
        <f t="array" ref="BO327">_xlfn.SWITCH(Charts!$B$3,"average", AVERAGE(INDIRECT(ADDRESS(322+3,BO$2+1,,,"Instances") &amp; ":" &amp; ADDRESS(322+3,BO$2+1))),"median", MEDIAN(INDIRECT(ADDRESS(322+3,BO$2+1,,,"Instances") &amp; ":" &amp; ADDRESS(322+3,BO$2+1))),"min", MIN(INDIRECT(ADDRESS(322+3,BO$2+1,,,"Instances") &amp; ":" &amp; ADDRESS(322+3,BO$2+1))),"max", MAX(INDIRECT(ADDRESS(322+3,BO$2+1,,,"Instances") &amp; ":" &amp; ADDRESS(322+3,BO$2+1))),"diff", MAX(INDIRECT(ADDRESS(322+3,BO$2+1,,,"Instances") &amp; ":" &amp; ADDRESS(322+3,BO$2+1)))-MIN(INDIRECT(ADDRESS(322+3,BO$2+1,,,"Instances") &amp; ":" &amp; ADDRESS(322+3,BO$2+1))))</f>
        <v>0</v>
      </c>
      <c r="BP327">
        <f>IFERROR(SMALL(BO5:BO343,ROW()-ROW($BP$5)+1),"")</f>
        <v>0</v>
      </c>
      <c r="BR327">
        <f>IFERROR(SUM(BP5:BP327),"")</f>
        <v>0</v>
      </c>
      <c r="BU327">
        <f>IF(Charts!$B$3="none",E2029,IF(AM2029="",NA(),AM2029))</f>
        <v>0</v>
      </c>
      <c r="BV327">
        <f>IF(Charts!$B$3="none",F2029,IF(AN2029="",NA(),AN2029))</f>
        <v>0</v>
      </c>
      <c r="BW327">
        <f>IF(Charts!$B$3="none",G2029,IF(AO2029="",NA(),AO2029))</f>
        <v>0</v>
      </c>
      <c r="BX327">
        <f>IF(Charts!$B$3="none",H2029,IF(AP2029="",NA(),AP2029))</f>
        <v>0</v>
      </c>
      <c r="BY327">
        <f>IF(Charts!$B$3="none",I2029,IF(AQ2029="",NA(),AQ2029))</f>
        <v>0</v>
      </c>
      <c r="BZ327">
        <f>IF(Charts!$B$3="none",J2029,IF(AR2029="",NA(),AR2029))</f>
        <v>0</v>
      </c>
      <c r="CA327">
        <f>IF(Charts!$B$3="none",K2029,IF(AS2029="",NA(),AS2029))</f>
        <v>0</v>
      </c>
      <c r="CB327">
        <f>IF(Charts!$B$3="none",L2029,IF(AT2029="",NA(),AT2029))</f>
        <v>0</v>
      </c>
      <c r="CC327">
        <f>IF(Charts!$B$3="none",M2029,IF(AU2029="",NA(),AU2029))</f>
        <v>0</v>
      </c>
      <c r="CD327">
        <f>IF(Charts!$B$3="none",N2029,IF(AV2029="",NA(),AV2029))</f>
        <v>0</v>
      </c>
      <c r="CE327">
        <f>IF(Charts!$B$3="none",O2029,IF(AW2029="",NA(),AW2029))</f>
        <v>0</v>
      </c>
      <c r="CF327">
        <f>IF(Charts!$B$3="none",P2029,IF(AX2029="",NA(),AX2029))</f>
        <v>0</v>
      </c>
      <c r="CG327">
        <f>IF(Charts!$B$3="none",Q2029,IF(AY2029="",NA(),AY2029))</f>
        <v>0</v>
      </c>
      <c r="CH327">
        <f>IF(Charts!$B$3="none",R2029,IF(AZ2029="",NA(),AZ2029))</f>
        <v>0</v>
      </c>
      <c r="CI327">
        <f>IF(Charts!$B$3="none",S2029,IF(BA2029="",NA(),BA2029))</f>
        <v>0</v>
      </c>
      <c r="CJ327">
        <f>IF(Charts!$B$3="none",T2029,IF(BB2029="",NA(),BB2029))</f>
        <v>0</v>
      </c>
      <c r="CK327">
        <f>IF(Charts!$B$3="none",U2029,IF(BC2029="",NA(),BC2029))</f>
        <v>0</v>
      </c>
      <c r="CL327">
        <f>IF(Charts!$B$3="none",V2029,IF(BD2029="",NA(),BD2029))</f>
        <v>0</v>
      </c>
      <c r="CM327">
        <f>IF(Charts!$B$3="none",W2029,IF(BE2029="",NA(),BE2029))</f>
        <v>0</v>
      </c>
      <c r="CN327">
        <f>IF(Charts!$B$3="none",X2029,IF(BF2029="",NA(),BF2029))</f>
        <v>0</v>
      </c>
      <c r="CO327">
        <f>IF(Charts!$B$3="none",Y2029,IF(BG2029="",NA(),BG2029))</f>
        <v>0</v>
      </c>
      <c r="CP327">
        <f>IF(Charts!$B$3="none",Z2029,IF(BH2029="",NA(),BH2029))</f>
        <v>0</v>
      </c>
      <c r="CQ327">
        <f>IF(Charts!$B$3="none",AA2029,IF(BI2029="",NA(),BI2029))</f>
        <v>0</v>
      </c>
      <c r="CR327">
        <f>IF(Charts!$B$3="none",AB2029,IF(BJ2029="",NA(),BJ2029))</f>
        <v>0</v>
      </c>
      <c r="CS327">
        <f>IF(Charts!$B$3="none",AC2029,IF(BK2029="",NA(),BK2029))</f>
        <v>0</v>
      </c>
      <c r="CT327">
        <f>IF(Charts!$B$3="none",AD2029,IF(BL2029="",NA(),BL2029))</f>
        <v>0</v>
      </c>
      <c r="CU327">
        <f>IF(Charts!$B$3="none",AE2029,IF(BM2029="",NA(),BM2029))</f>
        <v>0</v>
      </c>
      <c r="CV327">
        <f>IF(Charts!$B$3="none",AF2029,IF(BN2029="",NA(),BN2029))</f>
        <v>0</v>
      </c>
      <c r="CW327">
        <f>IF(Charts!$B$3="none",AG2029,IF(BO2029="",NA(),BO2029))</f>
        <v>0</v>
      </c>
      <c r="CX327">
        <f>IF(Charts!$B$3="none",AH2029,IF(BP2029="",NA(),BP2029))</f>
        <v>0</v>
      </c>
      <c r="CY327">
        <f>IF(Charts!$B$3="none",AI2029,IF(BQ2029="",NA(),BQ2029))</f>
        <v>0</v>
      </c>
      <c r="CZ327">
        <f>IF(Charts!$B$3="none",AJ2029,IF(BR2029="",NA(),BR2029))</f>
        <v>0</v>
      </c>
    </row>
    <row r="328" spans="4:104">
      <c r="D328">
        <v>324</v>
      </c>
      <c r="E328">
        <f>IF(INDIRECT(ADDRESS($D328+2,E$2+1,,,"Instances"))="","",INDIRECT(ADDRESS($D328+2,E$2+1,,,"Instances")))</f>
        <v>0</v>
      </c>
      <c r="F328">
        <f>IFERROR(SMALL(E5:E343,ROW()-ROW($F$5)+1),"")</f>
        <v>0</v>
      </c>
      <c r="H328">
        <f>IFERROR(SUM(F5:F328),"")</f>
        <v>0</v>
      </c>
      <c r="I328">
        <f>IF(INDIRECT(ADDRESS($D328+2,I$2+1,,,"Instances"))="","",INDIRECT(ADDRESS($D328+2,I$2+1,,,"Instances")))</f>
        <v>0</v>
      </c>
      <c r="J328">
        <f>IFERROR(SMALL(I5:I343,ROW()-ROW($J$5)+1),"")</f>
        <v>0</v>
      </c>
      <c r="L328">
        <f>IFERROR(SUM(J5:J328),"")</f>
        <v>0</v>
      </c>
      <c r="M328">
        <f>IF(INDIRECT(ADDRESS($D328+2,M$2+1,,,"Instances"))="","",INDIRECT(ADDRESS($D328+2,M$2+1,,,"Instances")))</f>
        <v>0</v>
      </c>
      <c r="N328">
        <f>IFERROR(SMALL(M5:M343,ROW()-ROW($N$5)+1),"")</f>
        <v>0</v>
      </c>
      <c r="P328">
        <f>IFERROR(SUM(N5:N328),"")</f>
        <v>0</v>
      </c>
      <c r="Q328">
        <f>IF(INDIRECT(ADDRESS($D328+2,Q$2+1,,,"Instances"))="","",INDIRECT(ADDRESS($D328+2,Q$2+1,,,"Instances")))</f>
        <v>0</v>
      </c>
      <c r="R328">
        <f>IFERROR(SMALL(Q5:Q343,ROW()-ROW($R$5)+1),"")</f>
        <v>0</v>
      </c>
      <c r="T328">
        <f>IFERROR(SUM(R5:R328),"")</f>
        <v>0</v>
      </c>
      <c r="U328">
        <f>IF(INDIRECT(ADDRESS($D328+2,U$2+1,,,"Instances"))="","",INDIRECT(ADDRESS($D328+2,U$2+1,,,"Instances")))</f>
        <v>0</v>
      </c>
      <c r="V328">
        <f>IFERROR(SMALL(U5:U343,ROW()-ROW($V$5)+1),"")</f>
        <v>0</v>
      </c>
      <c r="X328">
        <f>IFERROR(SUM(V5:V328),"")</f>
        <v>0</v>
      </c>
      <c r="Y328">
        <f>IF(INDIRECT(ADDRESS($D328+2,Y$2+1,,,"Instances"))="","",INDIRECT(ADDRESS($D328+2,Y$2+1,,,"Instances")))</f>
        <v>0</v>
      </c>
      <c r="Z328">
        <f>IFERROR(SMALL(Y5:Y343,ROW()-ROW($Z$5)+1),"")</f>
        <v>0</v>
      </c>
      <c r="AB328">
        <f>IFERROR(SUM(Z5:Z328),"")</f>
        <v>0</v>
      </c>
      <c r="AC328">
        <f>IF(INDIRECT(ADDRESS($D328+2,AC$2+1,,,"Instances"))="","",INDIRECT(ADDRESS($D328+2,AC$2+1,,,"Instances")))</f>
        <v>0</v>
      </c>
      <c r="AD328">
        <f>IFERROR(SMALL(AC5:AC343,ROW()-ROW($AD$5)+1),"")</f>
        <v>0</v>
      </c>
      <c r="AF328">
        <f>IFERROR(SUM(AD5:AD328),"")</f>
        <v>0</v>
      </c>
      <c r="AG328">
        <f>IF(INDIRECT(ADDRESS($D328+2,AG$2+1,,,"Instances"))="","",INDIRECT(ADDRESS($D328+2,AG$2+1,,,"Instances")))</f>
        <v>0</v>
      </c>
      <c r="AH328">
        <f>IFERROR(SMALL(AG5:AG343,ROW()-ROW($AH$5)+1),"")</f>
        <v>0</v>
      </c>
      <c r="AJ328">
        <f>IFERROR(SUM(AH5:AH328),"")</f>
        <v>0</v>
      </c>
      <c r="AL328">
        <v>324</v>
      </c>
      <c r="AM328" cm="1">
        <f t="array" ref="AM328">_xlfn.SWITCH(Charts!$B$3,"average", AVERAGE(INDIRECT(ADDRESS(323+3,AM$2+1,,,"Instances") &amp; ":" &amp; ADDRESS(323+3,AM$2+1))),"median", MEDIAN(INDIRECT(ADDRESS(323+3,AM$2+1,,,"Instances") &amp; ":" &amp; ADDRESS(323+3,AM$2+1))),"min", MIN(INDIRECT(ADDRESS(323+3,AM$2+1,,,"Instances") &amp; ":" &amp; ADDRESS(323+3,AM$2+1))),"max", MAX(INDIRECT(ADDRESS(323+3,AM$2+1,,,"Instances") &amp; ":" &amp; ADDRESS(323+3,AM$2+1))),"diff", MAX(INDIRECT(ADDRESS(323+3,AM$2+1,,,"Instances") &amp; ":" &amp; ADDRESS(323+3,AM$2+1)))-MIN(INDIRECT(ADDRESS(323+3,AM$2+1,,,"Instances") &amp; ":" &amp; ADDRESS(323+3,AM$2+1))))</f>
        <v>0</v>
      </c>
      <c r="AN328">
        <f>IFERROR(SMALL(AM5:AM343,ROW()-ROW($AN$5)+1),"")</f>
        <v>0</v>
      </c>
      <c r="AP328">
        <f>IFERROR(SUM(AN5:AN328),"")</f>
        <v>0</v>
      </c>
      <c r="AQ328" cm="1">
        <f t="array" ref="AQ328">_xlfn.SWITCH(Charts!$B$3,"average", AVERAGE(INDIRECT(ADDRESS(323+3,AQ$2+1,,,"Instances") &amp; ":" &amp; ADDRESS(323+3,AQ$2+1))),"median", MEDIAN(INDIRECT(ADDRESS(323+3,AQ$2+1,,,"Instances") &amp; ":" &amp; ADDRESS(323+3,AQ$2+1))),"min", MIN(INDIRECT(ADDRESS(323+3,AQ$2+1,,,"Instances") &amp; ":" &amp; ADDRESS(323+3,AQ$2+1))),"max", MAX(INDIRECT(ADDRESS(323+3,AQ$2+1,,,"Instances") &amp; ":" &amp; ADDRESS(323+3,AQ$2+1))),"diff", MAX(INDIRECT(ADDRESS(323+3,AQ$2+1,,,"Instances") &amp; ":" &amp; ADDRESS(323+3,AQ$2+1)))-MIN(INDIRECT(ADDRESS(323+3,AQ$2+1,,,"Instances") &amp; ":" &amp; ADDRESS(323+3,AQ$2+1))))</f>
        <v>0</v>
      </c>
      <c r="AR328">
        <f>IFERROR(SMALL(AQ5:AQ343,ROW()-ROW($AR$5)+1),"")</f>
        <v>0</v>
      </c>
      <c r="AT328">
        <f>IFERROR(SUM(AR5:AR328),"")</f>
        <v>0</v>
      </c>
      <c r="AU328" cm="1">
        <f t="array" ref="AU328">_xlfn.SWITCH(Charts!$B$3,"average", AVERAGE(INDIRECT(ADDRESS(323+3,AU$2+1,,,"Instances") &amp; ":" &amp; ADDRESS(323+3,AU$2+1))),"median", MEDIAN(INDIRECT(ADDRESS(323+3,AU$2+1,,,"Instances") &amp; ":" &amp; ADDRESS(323+3,AU$2+1))),"min", MIN(INDIRECT(ADDRESS(323+3,AU$2+1,,,"Instances") &amp; ":" &amp; ADDRESS(323+3,AU$2+1))),"max", MAX(INDIRECT(ADDRESS(323+3,AU$2+1,,,"Instances") &amp; ":" &amp; ADDRESS(323+3,AU$2+1))),"diff", MAX(INDIRECT(ADDRESS(323+3,AU$2+1,,,"Instances") &amp; ":" &amp; ADDRESS(323+3,AU$2+1)))-MIN(INDIRECT(ADDRESS(323+3,AU$2+1,,,"Instances") &amp; ":" &amp; ADDRESS(323+3,AU$2+1))))</f>
        <v>0</v>
      </c>
      <c r="AV328">
        <f>IFERROR(SMALL(AU5:AU343,ROW()-ROW($AV$5)+1),"")</f>
        <v>0</v>
      </c>
      <c r="AX328">
        <f>IFERROR(SUM(AV5:AV328),"")</f>
        <v>0</v>
      </c>
      <c r="AY328" cm="1">
        <f t="array" ref="AY328">_xlfn.SWITCH(Charts!$B$3,"average", AVERAGE(INDIRECT(ADDRESS(323+3,AY$2+1,,,"Instances") &amp; ":" &amp; ADDRESS(323+3,AY$2+1))),"median", MEDIAN(INDIRECT(ADDRESS(323+3,AY$2+1,,,"Instances") &amp; ":" &amp; ADDRESS(323+3,AY$2+1))),"min", MIN(INDIRECT(ADDRESS(323+3,AY$2+1,,,"Instances") &amp; ":" &amp; ADDRESS(323+3,AY$2+1))),"max", MAX(INDIRECT(ADDRESS(323+3,AY$2+1,,,"Instances") &amp; ":" &amp; ADDRESS(323+3,AY$2+1))),"diff", MAX(INDIRECT(ADDRESS(323+3,AY$2+1,,,"Instances") &amp; ":" &amp; ADDRESS(323+3,AY$2+1)))-MIN(INDIRECT(ADDRESS(323+3,AY$2+1,,,"Instances") &amp; ":" &amp; ADDRESS(323+3,AY$2+1))))</f>
        <v>0</v>
      </c>
      <c r="AZ328">
        <f>IFERROR(SMALL(AY5:AY343,ROW()-ROW($AZ$5)+1),"")</f>
        <v>0</v>
      </c>
      <c r="BB328">
        <f>IFERROR(SUM(AZ5:AZ328),"")</f>
        <v>0</v>
      </c>
      <c r="BC328" cm="1">
        <f t="array" ref="BC328">_xlfn.SWITCH(Charts!$B$3,"average", AVERAGE(INDIRECT(ADDRESS(323+3,BC$2+1,,,"Instances") &amp; ":" &amp; ADDRESS(323+3,BC$2+1))),"median", MEDIAN(INDIRECT(ADDRESS(323+3,BC$2+1,,,"Instances") &amp; ":" &amp; ADDRESS(323+3,BC$2+1))),"min", MIN(INDIRECT(ADDRESS(323+3,BC$2+1,,,"Instances") &amp; ":" &amp; ADDRESS(323+3,BC$2+1))),"max", MAX(INDIRECT(ADDRESS(323+3,BC$2+1,,,"Instances") &amp; ":" &amp; ADDRESS(323+3,BC$2+1))),"diff", MAX(INDIRECT(ADDRESS(323+3,BC$2+1,,,"Instances") &amp; ":" &amp; ADDRESS(323+3,BC$2+1)))-MIN(INDIRECT(ADDRESS(323+3,BC$2+1,,,"Instances") &amp; ":" &amp; ADDRESS(323+3,BC$2+1))))</f>
        <v>0</v>
      </c>
      <c r="BD328">
        <f>IFERROR(SMALL(BC5:BC343,ROW()-ROW($BD$5)+1),"")</f>
        <v>0</v>
      </c>
      <c r="BF328">
        <f>IFERROR(SUM(BD5:BD328),"")</f>
        <v>0</v>
      </c>
      <c r="BG328" cm="1">
        <f t="array" ref="BG328">_xlfn.SWITCH(Charts!$B$3,"average", AVERAGE(INDIRECT(ADDRESS(323+3,BG$2+1,,,"Instances") &amp; ":" &amp; ADDRESS(323+3,BG$2+1))),"median", MEDIAN(INDIRECT(ADDRESS(323+3,BG$2+1,,,"Instances") &amp; ":" &amp; ADDRESS(323+3,BG$2+1))),"min", MIN(INDIRECT(ADDRESS(323+3,BG$2+1,,,"Instances") &amp; ":" &amp; ADDRESS(323+3,BG$2+1))),"max", MAX(INDIRECT(ADDRESS(323+3,BG$2+1,,,"Instances") &amp; ":" &amp; ADDRESS(323+3,BG$2+1))),"diff", MAX(INDIRECT(ADDRESS(323+3,BG$2+1,,,"Instances") &amp; ":" &amp; ADDRESS(323+3,BG$2+1)))-MIN(INDIRECT(ADDRESS(323+3,BG$2+1,,,"Instances") &amp; ":" &amp; ADDRESS(323+3,BG$2+1))))</f>
        <v>0</v>
      </c>
      <c r="BH328">
        <f>IFERROR(SMALL(BG5:BG343,ROW()-ROW($BH$5)+1),"")</f>
        <v>0</v>
      </c>
      <c r="BJ328">
        <f>IFERROR(SUM(BH5:BH328),"")</f>
        <v>0</v>
      </c>
      <c r="BK328" cm="1">
        <f t="array" ref="BK328">_xlfn.SWITCH(Charts!$B$3,"average", AVERAGE(INDIRECT(ADDRESS(323+3,BK$2+1,,,"Instances") &amp; ":" &amp; ADDRESS(323+3,BK$2+1))),"median", MEDIAN(INDIRECT(ADDRESS(323+3,BK$2+1,,,"Instances") &amp; ":" &amp; ADDRESS(323+3,BK$2+1))),"min", MIN(INDIRECT(ADDRESS(323+3,BK$2+1,,,"Instances") &amp; ":" &amp; ADDRESS(323+3,BK$2+1))),"max", MAX(INDIRECT(ADDRESS(323+3,BK$2+1,,,"Instances") &amp; ":" &amp; ADDRESS(323+3,BK$2+1))),"diff", MAX(INDIRECT(ADDRESS(323+3,BK$2+1,,,"Instances") &amp; ":" &amp; ADDRESS(323+3,BK$2+1)))-MIN(INDIRECT(ADDRESS(323+3,BK$2+1,,,"Instances") &amp; ":" &amp; ADDRESS(323+3,BK$2+1))))</f>
        <v>0</v>
      </c>
      <c r="BL328">
        <f>IFERROR(SMALL(BK5:BK343,ROW()-ROW($BL$5)+1),"")</f>
        <v>0</v>
      </c>
      <c r="BN328">
        <f>IFERROR(SUM(BL5:BL328),"")</f>
        <v>0</v>
      </c>
      <c r="BO328" cm="1">
        <f t="array" ref="BO328">_xlfn.SWITCH(Charts!$B$3,"average", AVERAGE(INDIRECT(ADDRESS(323+3,BO$2+1,,,"Instances") &amp; ":" &amp; ADDRESS(323+3,BO$2+1))),"median", MEDIAN(INDIRECT(ADDRESS(323+3,BO$2+1,,,"Instances") &amp; ":" &amp; ADDRESS(323+3,BO$2+1))),"min", MIN(INDIRECT(ADDRESS(323+3,BO$2+1,,,"Instances") &amp; ":" &amp; ADDRESS(323+3,BO$2+1))),"max", MAX(INDIRECT(ADDRESS(323+3,BO$2+1,,,"Instances") &amp; ":" &amp; ADDRESS(323+3,BO$2+1))),"diff", MAX(INDIRECT(ADDRESS(323+3,BO$2+1,,,"Instances") &amp; ":" &amp; ADDRESS(323+3,BO$2+1)))-MIN(INDIRECT(ADDRESS(323+3,BO$2+1,,,"Instances") &amp; ":" &amp; ADDRESS(323+3,BO$2+1))))</f>
        <v>0</v>
      </c>
      <c r="BP328">
        <f>IFERROR(SMALL(BO5:BO343,ROW()-ROW($BP$5)+1),"")</f>
        <v>0</v>
      </c>
      <c r="BR328">
        <f>IFERROR(SUM(BP5:BP328),"")</f>
        <v>0</v>
      </c>
      <c r="BU328">
        <f>IF(Charts!$B$3="none",E2030,IF(AM2030="",NA(),AM2030))</f>
        <v>0</v>
      </c>
      <c r="BV328">
        <f>IF(Charts!$B$3="none",F2030,IF(AN2030="",NA(),AN2030))</f>
        <v>0</v>
      </c>
      <c r="BW328">
        <f>IF(Charts!$B$3="none",G2030,IF(AO2030="",NA(),AO2030))</f>
        <v>0</v>
      </c>
      <c r="BX328">
        <f>IF(Charts!$B$3="none",H2030,IF(AP2030="",NA(),AP2030))</f>
        <v>0</v>
      </c>
      <c r="BY328">
        <f>IF(Charts!$B$3="none",I2030,IF(AQ2030="",NA(),AQ2030))</f>
        <v>0</v>
      </c>
      <c r="BZ328">
        <f>IF(Charts!$B$3="none",J2030,IF(AR2030="",NA(),AR2030))</f>
        <v>0</v>
      </c>
      <c r="CA328">
        <f>IF(Charts!$B$3="none",K2030,IF(AS2030="",NA(),AS2030))</f>
        <v>0</v>
      </c>
      <c r="CB328">
        <f>IF(Charts!$B$3="none",L2030,IF(AT2030="",NA(),AT2030))</f>
        <v>0</v>
      </c>
      <c r="CC328">
        <f>IF(Charts!$B$3="none",M2030,IF(AU2030="",NA(),AU2030))</f>
        <v>0</v>
      </c>
      <c r="CD328">
        <f>IF(Charts!$B$3="none",N2030,IF(AV2030="",NA(),AV2030))</f>
        <v>0</v>
      </c>
      <c r="CE328">
        <f>IF(Charts!$B$3="none",O2030,IF(AW2030="",NA(),AW2030))</f>
        <v>0</v>
      </c>
      <c r="CF328">
        <f>IF(Charts!$B$3="none",P2030,IF(AX2030="",NA(),AX2030))</f>
        <v>0</v>
      </c>
      <c r="CG328">
        <f>IF(Charts!$B$3="none",Q2030,IF(AY2030="",NA(),AY2030))</f>
        <v>0</v>
      </c>
      <c r="CH328">
        <f>IF(Charts!$B$3="none",R2030,IF(AZ2030="",NA(),AZ2030))</f>
        <v>0</v>
      </c>
      <c r="CI328">
        <f>IF(Charts!$B$3="none",S2030,IF(BA2030="",NA(),BA2030))</f>
        <v>0</v>
      </c>
      <c r="CJ328">
        <f>IF(Charts!$B$3="none",T2030,IF(BB2030="",NA(),BB2030))</f>
        <v>0</v>
      </c>
      <c r="CK328">
        <f>IF(Charts!$B$3="none",U2030,IF(BC2030="",NA(),BC2030))</f>
        <v>0</v>
      </c>
      <c r="CL328">
        <f>IF(Charts!$B$3="none",V2030,IF(BD2030="",NA(),BD2030))</f>
        <v>0</v>
      </c>
      <c r="CM328">
        <f>IF(Charts!$B$3="none",W2030,IF(BE2030="",NA(),BE2030))</f>
        <v>0</v>
      </c>
      <c r="CN328">
        <f>IF(Charts!$B$3="none",X2030,IF(BF2030="",NA(),BF2030))</f>
        <v>0</v>
      </c>
      <c r="CO328">
        <f>IF(Charts!$B$3="none",Y2030,IF(BG2030="",NA(),BG2030))</f>
        <v>0</v>
      </c>
      <c r="CP328">
        <f>IF(Charts!$B$3="none",Z2030,IF(BH2030="",NA(),BH2030))</f>
        <v>0</v>
      </c>
      <c r="CQ328">
        <f>IF(Charts!$B$3="none",AA2030,IF(BI2030="",NA(),BI2030))</f>
        <v>0</v>
      </c>
      <c r="CR328">
        <f>IF(Charts!$B$3="none",AB2030,IF(BJ2030="",NA(),BJ2030))</f>
        <v>0</v>
      </c>
      <c r="CS328">
        <f>IF(Charts!$B$3="none",AC2030,IF(BK2030="",NA(),BK2030))</f>
        <v>0</v>
      </c>
      <c r="CT328">
        <f>IF(Charts!$B$3="none",AD2030,IF(BL2030="",NA(),BL2030))</f>
        <v>0</v>
      </c>
      <c r="CU328">
        <f>IF(Charts!$B$3="none",AE2030,IF(BM2030="",NA(),BM2030))</f>
        <v>0</v>
      </c>
      <c r="CV328">
        <f>IF(Charts!$B$3="none",AF2030,IF(BN2030="",NA(),BN2030))</f>
        <v>0</v>
      </c>
      <c r="CW328">
        <f>IF(Charts!$B$3="none",AG2030,IF(BO2030="",NA(),BO2030))</f>
        <v>0</v>
      </c>
      <c r="CX328">
        <f>IF(Charts!$B$3="none",AH2030,IF(BP2030="",NA(),BP2030))</f>
        <v>0</v>
      </c>
      <c r="CY328">
        <f>IF(Charts!$B$3="none",AI2030,IF(BQ2030="",NA(),BQ2030))</f>
        <v>0</v>
      </c>
      <c r="CZ328">
        <f>IF(Charts!$B$3="none",AJ2030,IF(BR2030="",NA(),BR2030))</f>
        <v>0</v>
      </c>
    </row>
    <row r="329" spans="4:104">
      <c r="D329">
        <v>325</v>
      </c>
      <c r="E329">
        <f>IF(INDIRECT(ADDRESS($D329+2,E$2+1,,,"Instances"))="","",INDIRECT(ADDRESS($D329+2,E$2+1,,,"Instances")))</f>
        <v>0</v>
      </c>
      <c r="F329">
        <f>IFERROR(SMALL(E5:E343,ROW()-ROW($F$5)+1),"")</f>
        <v>0</v>
      </c>
      <c r="H329">
        <f>IFERROR(SUM(F5:F329),"")</f>
        <v>0</v>
      </c>
      <c r="I329">
        <f>IF(INDIRECT(ADDRESS($D329+2,I$2+1,,,"Instances"))="","",INDIRECT(ADDRESS($D329+2,I$2+1,,,"Instances")))</f>
        <v>0</v>
      </c>
      <c r="J329">
        <f>IFERROR(SMALL(I5:I343,ROW()-ROW($J$5)+1),"")</f>
        <v>0</v>
      </c>
      <c r="L329">
        <f>IFERROR(SUM(J5:J329),"")</f>
        <v>0</v>
      </c>
      <c r="M329">
        <f>IF(INDIRECT(ADDRESS($D329+2,M$2+1,,,"Instances"))="","",INDIRECT(ADDRESS($D329+2,M$2+1,,,"Instances")))</f>
        <v>0</v>
      </c>
      <c r="N329">
        <f>IFERROR(SMALL(M5:M343,ROW()-ROW($N$5)+1),"")</f>
        <v>0</v>
      </c>
      <c r="P329">
        <f>IFERROR(SUM(N5:N329),"")</f>
        <v>0</v>
      </c>
      <c r="Q329">
        <f>IF(INDIRECT(ADDRESS($D329+2,Q$2+1,,,"Instances"))="","",INDIRECT(ADDRESS($D329+2,Q$2+1,,,"Instances")))</f>
        <v>0</v>
      </c>
      <c r="R329">
        <f>IFERROR(SMALL(Q5:Q343,ROW()-ROW($R$5)+1),"")</f>
        <v>0</v>
      </c>
      <c r="T329">
        <f>IFERROR(SUM(R5:R329),"")</f>
        <v>0</v>
      </c>
      <c r="U329">
        <f>IF(INDIRECT(ADDRESS($D329+2,U$2+1,,,"Instances"))="","",INDIRECT(ADDRESS($D329+2,U$2+1,,,"Instances")))</f>
        <v>0</v>
      </c>
      <c r="V329">
        <f>IFERROR(SMALL(U5:U343,ROW()-ROW($V$5)+1),"")</f>
        <v>0</v>
      </c>
      <c r="X329">
        <f>IFERROR(SUM(V5:V329),"")</f>
        <v>0</v>
      </c>
      <c r="Y329">
        <f>IF(INDIRECT(ADDRESS($D329+2,Y$2+1,,,"Instances"))="","",INDIRECT(ADDRESS($D329+2,Y$2+1,,,"Instances")))</f>
        <v>0</v>
      </c>
      <c r="Z329">
        <f>IFERROR(SMALL(Y5:Y343,ROW()-ROW($Z$5)+1),"")</f>
        <v>0</v>
      </c>
      <c r="AB329">
        <f>IFERROR(SUM(Z5:Z329),"")</f>
        <v>0</v>
      </c>
      <c r="AC329">
        <f>IF(INDIRECT(ADDRESS($D329+2,AC$2+1,,,"Instances"))="","",INDIRECT(ADDRESS($D329+2,AC$2+1,,,"Instances")))</f>
        <v>0</v>
      </c>
      <c r="AD329">
        <f>IFERROR(SMALL(AC5:AC343,ROW()-ROW($AD$5)+1),"")</f>
        <v>0</v>
      </c>
      <c r="AF329">
        <f>IFERROR(SUM(AD5:AD329),"")</f>
        <v>0</v>
      </c>
      <c r="AG329">
        <f>IF(INDIRECT(ADDRESS($D329+2,AG$2+1,,,"Instances"))="","",INDIRECT(ADDRESS($D329+2,AG$2+1,,,"Instances")))</f>
        <v>0</v>
      </c>
      <c r="AH329">
        <f>IFERROR(SMALL(AG5:AG343,ROW()-ROW($AH$5)+1),"")</f>
        <v>0</v>
      </c>
      <c r="AJ329">
        <f>IFERROR(SUM(AH5:AH329),"")</f>
        <v>0</v>
      </c>
      <c r="AL329">
        <v>325</v>
      </c>
      <c r="AM329" cm="1">
        <f t="array" ref="AM329">_xlfn.SWITCH(Charts!$B$3,"average", AVERAGE(INDIRECT(ADDRESS(324+3,AM$2+1,,,"Instances") &amp; ":" &amp; ADDRESS(324+3,AM$2+1))),"median", MEDIAN(INDIRECT(ADDRESS(324+3,AM$2+1,,,"Instances") &amp; ":" &amp; ADDRESS(324+3,AM$2+1))),"min", MIN(INDIRECT(ADDRESS(324+3,AM$2+1,,,"Instances") &amp; ":" &amp; ADDRESS(324+3,AM$2+1))),"max", MAX(INDIRECT(ADDRESS(324+3,AM$2+1,,,"Instances") &amp; ":" &amp; ADDRESS(324+3,AM$2+1))),"diff", MAX(INDIRECT(ADDRESS(324+3,AM$2+1,,,"Instances") &amp; ":" &amp; ADDRESS(324+3,AM$2+1)))-MIN(INDIRECT(ADDRESS(324+3,AM$2+1,,,"Instances") &amp; ":" &amp; ADDRESS(324+3,AM$2+1))))</f>
        <v>0</v>
      </c>
      <c r="AN329">
        <f>IFERROR(SMALL(AM5:AM343,ROW()-ROW($AN$5)+1),"")</f>
        <v>0</v>
      </c>
      <c r="AP329">
        <f>IFERROR(SUM(AN5:AN329),"")</f>
        <v>0</v>
      </c>
      <c r="AQ329" cm="1">
        <f t="array" ref="AQ329">_xlfn.SWITCH(Charts!$B$3,"average", AVERAGE(INDIRECT(ADDRESS(324+3,AQ$2+1,,,"Instances") &amp; ":" &amp; ADDRESS(324+3,AQ$2+1))),"median", MEDIAN(INDIRECT(ADDRESS(324+3,AQ$2+1,,,"Instances") &amp; ":" &amp; ADDRESS(324+3,AQ$2+1))),"min", MIN(INDIRECT(ADDRESS(324+3,AQ$2+1,,,"Instances") &amp; ":" &amp; ADDRESS(324+3,AQ$2+1))),"max", MAX(INDIRECT(ADDRESS(324+3,AQ$2+1,,,"Instances") &amp; ":" &amp; ADDRESS(324+3,AQ$2+1))),"diff", MAX(INDIRECT(ADDRESS(324+3,AQ$2+1,,,"Instances") &amp; ":" &amp; ADDRESS(324+3,AQ$2+1)))-MIN(INDIRECT(ADDRESS(324+3,AQ$2+1,,,"Instances") &amp; ":" &amp; ADDRESS(324+3,AQ$2+1))))</f>
        <v>0</v>
      </c>
      <c r="AR329">
        <f>IFERROR(SMALL(AQ5:AQ343,ROW()-ROW($AR$5)+1),"")</f>
        <v>0</v>
      </c>
      <c r="AT329">
        <f>IFERROR(SUM(AR5:AR329),"")</f>
        <v>0</v>
      </c>
      <c r="AU329" cm="1">
        <f t="array" ref="AU329">_xlfn.SWITCH(Charts!$B$3,"average", AVERAGE(INDIRECT(ADDRESS(324+3,AU$2+1,,,"Instances") &amp; ":" &amp; ADDRESS(324+3,AU$2+1))),"median", MEDIAN(INDIRECT(ADDRESS(324+3,AU$2+1,,,"Instances") &amp; ":" &amp; ADDRESS(324+3,AU$2+1))),"min", MIN(INDIRECT(ADDRESS(324+3,AU$2+1,,,"Instances") &amp; ":" &amp; ADDRESS(324+3,AU$2+1))),"max", MAX(INDIRECT(ADDRESS(324+3,AU$2+1,,,"Instances") &amp; ":" &amp; ADDRESS(324+3,AU$2+1))),"diff", MAX(INDIRECT(ADDRESS(324+3,AU$2+1,,,"Instances") &amp; ":" &amp; ADDRESS(324+3,AU$2+1)))-MIN(INDIRECT(ADDRESS(324+3,AU$2+1,,,"Instances") &amp; ":" &amp; ADDRESS(324+3,AU$2+1))))</f>
        <v>0</v>
      </c>
      <c r="AV329">
        <f>IFERROR(SMALL(AU5:AU343,ROW()-ROW($AV$5)+1),"")</f>
        <v>0</v>
      </c>
      <c r="AX329">
        <f>IFERROR(SUM(AV5:AV329),"")</f>
        <v>0</v>
      </c>
      <c r="AY329" cm="1">
        <f t="array" ref="AY329">_xlfn.SWITCH(Charts!$B$3,"average", AVERAGE(INDIRECT(ADDRESS(324+3,AY$2+1,,,"Instances") &amp; ":" &amp; ADDRESS(324+3,AY$2+1))),"median", MEDIAN(INDIRECT(ADDRESS(324+3,AY$2+1,,,"Instances") &amp; ":" &amp; ADDRESS(324+3,AY$2+1))),"min", MIN(INDIRECT(ADDRESS(324+3,AY$2+1,,,"Instances") &amp; ":" &amp; ADDRESS(324+3,AY$2+1))),"max", MAX(INDIRECT(ADDRESS(324+3,AY$2+1,,,"Instances") &amp; ":" &amp; ADDRESS(324+3,AY$2+1))),"diff", MAX(INDIRECT(ADDRESS(324+3,AY$2+1,,,"Instances") &amp; ":" &amp; ADDRESS(324+3,AY$2+1)))-MIN(INDIRECT(ADDRESS(324+3,AY$2+1,,,"Instances") &amp; ":" &amp; ADDRESS(324+3,AY$2+1))))</f>
        <v>0</v>
      </c>
      <c r="AZ329">
        <f>IFERROR(SMALL(AY5:AY343,ROW()-ROW($AZ$5)+1),"")</f>
        <v>0</v>
      </c>
      <c r="BB329">
        <f>IFERROR(SUM(AZ5:AZ329),"")</f>
        <v>0</v>
      </c>
      <c r="BC329" cm="1">
        <f t="array" ref="BC329">_xlfn.SWITCH(Charts!$B$3,"average", AVERAGE(INDIRECT(ADDRESS(324+3,BC$2+1,,,"Instances") &amp; ":" &amp; ADDRESS(324+3,BC$2+1))),"median", MEDIAN(INDIRECT(ADDRESS(324+3,BC$2+1,,,"Instances") &amp; ":" &amp; ADDRESS(324+3,BC$2+1))),"min", MIN(INDIRECT(ADDRESS(324+3,BC$2+1,,,"Instances") &amp; ":" &amp; ADDRESS(324+3,BC$2+1))),"max", MAX(INDIRECT(ADDRESS(324+3,BC$2+1,,,"Instances") &amp; ":" &amp; ADDRESS(324+3,BC$2+1))),"diff", MAX(INDIRECT(ADDRESS(324+3,BC$2+1,,,"Instances") &amp; ":" &amp; ADDRESS(324+3,BC$2+1)))-MIN(INDIRECT(ADDRESS(324+3,BC$2+1,,,"Instances") &amp; ":" &amp; ADDRESS(324+3,BC$2+1))))</f>
        <v>0</v>
      </c>
      <c r="BD329">
        <f>IFERROR(SMALL(BC5:BC343,ROW()-ROW($BD$5)+1),"")</f>
        <v>0</v>
      </c>
      <c r="BF329">
        <f>IFERROR(SUM(BD5:BD329),"")</f>
        <v>0</v>
      </c>
      <c r="BG329" cm="1">
        <f t="array" ref="BG329">_xlfn.SWITCH(Charts!$B$3,"average", AVERAGE(INDIRECT(ADDRESS(324+3,BG$2+1,,,"Instances") &amp; ":" &amp; ADDRESS(324+3,BG$2+1))),"median", MEDIAN(INDIRECT(ADDRESS(324+3,BG$2+1,,,"Instances") &amp; ":" &amp; ADDRESS(324+3,BG$2+1))),"min", MIN(INDIRECT(ADDRESS(324+3,BG$2+1,,,"Instances") &amp; ":" &amp; ADDRESS(324+3,BG$2+1))),"max", MAX(INDIRECT(ADDRESS(324+3,BG$2+1,,,"Instances") &amp; ":" &amp; ADDRESS(324+3,BG$2+1))),"diff", MAX(INDIRECT(ADDRESS(324+3,BG$2+1,,,"Instances") &amp; ":" &amp; ADDRESS(324+3,BG$2+1)))-MIN(INDIRECT(ADDRESS(324+3,BG$2+1,,,"Instances") &amp; ":" &amp; ADDRESS(324+3,BG$2+1))))</f>
        <v>0</v>
      </c>
      <c r="BH329">
        <f>IFERROR(SMALL(BG5:BG343,ROW()-ROW($BH$5)+1),"")</f>
        <v>0</v>
      </c>
      <c r="BJ329">
        <f>IFERROR(SUM(BH5:BH329),"")</f>
        <v>0</v>
      </c>
      <c r="BK329" cm="1">
        <f t="array" ref="BK329">_xlfn.SWITCH(Charts!$B$3,"average", AVERAGE(INDIRECT(ADDRESS(324+3,BK$2+1,,,"Instances") &amp; ":" &amp; ADDRESS(324+3,BK$2+1))),"median", MEDIAN(INDIRECT(ADDRESS(324+3,BK$2+1,,,"Instances") &amp; ":" &amp; ADDRESS(324+3,BK$2+1))),"min", MIN(INDIRECT(ADDRESS(324+3,BK$2+1,,,"Instances") &amp; ":" &amp; ADDRESS(324+3,BK$2+1))),"max", MAX(INDIRECT(ADDRESS(324+3,BK$2+1,,,"Instances") &amp; ":" &amp; ADDRESS(324+3,BK$2+1))),"diff", MAX(INDIRECT(ADDRESS(324+3,BK$2+1,,,"Instances") &amp; ":" &amp; ADDRESS(324+3,BK$2+1)))-MIN(INDIRECT(ADDRESS(324+3,BK$2+1,,,"Instances") &amp; ":" &amp; ADDRESS(324+3,BK$2+1))))</f>
        <v>0</v>
      </c>
      <c r="BL329">
        <f>IFERROR(SMALL(BK5:BK343,ROW()-ROW($BL$5)+1),"")</f>
        <v>0</v>
      </c>
      <c r="BN329">
        <f>IFERROR(SUM(BL5:BL329),"")</f>
        <v>0</v>
      </c>
      <c r="BO329" cm="1">
        <f t="array" ref="BO329">_xlfn.SWITCH(Charts!$B$3,"average", AVERAGE(INDIRECT(ADDRESS(324+3,BO$2+1,,,"Instances") &amp; ":" &amp; ADDRESS(324+3,BO$2+1))),"median", MEDIAN(INDIRECT(ADDRESS(324+3,BO$2+1,,,"Instances") &amp; ":" &amp; ADDRESS(324+3,BO$2+1))),"min", MIN(INDIRECT(ADDRESS(324+3,BO$2+1,,,"Instances") &amp; ":" &amp; ADDRESS(324+3,BO$2+1))),"max", MAX(INDIRECT(ADDRESS(324+3,BO$2+1,,,"Instances") &amp; ":" &amp; ADDRESS(324+3,BO$2+1))),"diff", MAX(INDIRECT(ADDRESS(324+3,BO$2+1,,,"Instances") &amp; ":" &amp; ADDRESS(324+3,BO$2+1)))-MIN(INDIRECT(ADDRESS(324+3,BO$2+1,,,"Instances") &amp; ":" &amp; ADDRESS(324+3,BO$2+1))))</f>
        <v>0</v>
      </c>
      <c r="BP329">
        <f>IFERROR(SMALL(BO5:BO343,ROW()-ROW($BP$5)+1),"")</f>
        <v>0</v>
      </c>
      <c r="BR329">
        <f>IFERROR(SUM(BP5:BP329),"")</f>
        <v>0</v>
      </c>
      <c r="BU329">
        <f>IF(Charts!$B$3="none",E2031,IF(AM2031="",NA(),AM2031))</f>
        <v>0</v>
      </c>
      <c r="BV329">
        <f>IF(Charts!$B$3="none",F2031,IF(AN2031="",NA(),AN2031))</f>
        <v>0</v>
      </c>
      <c r="BW329">
        <f>IF(Charts!$B$3="none",G2031,IF(AO2031="",NA(),AO2031))</f>
        <v>0</v>
      </c>
      <c r="BX329">
        <f>IF(Charts!$B$3="none",H2031,IF(AP2031="",NA(),AP2031))</f>
        <v>0</v>
      </c>
      <c r="BY329">
        <f>IF(Charts!$B$3="none",I2031,IF(AQ2031="",NA(),AQ2031))</f>
        <v>0</v>
      </c>
      <c r="BZ329">
        <f>IF(Charts!$B$3="none",J2031,IF(AR2031="",NA(),AR2031))</f>
        <v>0</v>
      </c>
      <c r="CA329">
        <f>IF(Charts!$B$3="none",K2031,IF(AS2031="",NA(),AS2031))</f>
        <v>0</v>
      </c>
      <c r="CB329">
        <f>IF(Charts!$B$3="none",L2031,IF(AT2031="",NA(),AT2031))</f>
        <v>0</v>
      </c>
      <c r="CC329">
        <f>IF(Charts!$B$3="none",M2031,IF(AU2031="",NA(),AU2031))</f>
        <v>0</v>
      </c>
      <c r="CD329">
        <f>IF(Charts!$B$3="none",N2031,IF(AV2031="",NA(),AV2031))</f>
        <v>0</v>
      </c>
      <c r="CE329">
        <f>IF(Charts!$B$3="none",O2031,IF(AW2031="",NA(),AW2031))</f>
        <v>0</v>
      </c>
      <c r="CF329">
        <f>IF(Charts!$B$3="none",P2031,IF(AX2031="",NA(),AX2031))</f>
        <v>0</v>
      </c>
      <c r="CG329">
        <f>IF(Charts!$B$3="none",Q2031,IF(AY2031="",NA(),AY2031))</f>
        <v>0</v>
      </c>
      <c r="CH329">
        <f>IF(Charts!$B$3="none",R2031,IF(AZ2031="",NA(),AZ2031))</f>
        <v>0</v>
      </c>
      <c r="CI329">
        <f>IF(Charts!$B$3="none",S2031,IF(BA2031="",NA(),BA2031))</f>
        <v>0</v>
      </c>
      <c r="CJ329">
        <f>IF(Charts!$B$3="none",T2031,IF(BB2031="",NA(),BB2031))</f>
        <v>0</v>
      </c>
      <c r="CK329">
        <f>IF(Charts!$B$3="none",U2031,IF(BC2031="",NA(),BC2031))</f>
        <v>0</v>
      </c>
      <c r="CL329">
        <f>IF(Charts!$B$3="none",V2031,IF(BD2031="",NA(),BD2031))</f>
        <v>0</v>
      </c>
      <c r="CM329">
        <f>IF(Charts!$B$3="none",W2031,IF(BE2031="",NA(),BE2031))</f>
        <v>0</v>
      </c>
      <c r="CN329">
        <f>IF(Charts!$B$3="none",X2031,IF(BF2031="",NA(),BF2031))</f>
        <v>0</v>
      </c>
      <c r="CO329">
        <f>IF(Charts!$B$3="none",Y2031,IF(BG2031="",NA(),BG2031))</f>
        <v>0</v>
      </c>
      <c r="CP329">
        <f>IF(Charts!$B$3="none",Z2031,IF(BH2031="",NA(),BH2031))</f>
        <v>0</v>
      </c>
      <c r="CQ329">
        <f>IF(Charts!$B$3="none",AA2031,IF(BI2031="",NA(),BI2031))</f>
        <v>0</v>
      </c>
      <c r="CR329">
        <f>IF(Charts!$B$3="none",AB2031,IF(BJ2031="",NA(),BJ2031))</f>
        <v>0</v>
      </c>
      <c r="CS329">
        <f>IF(Charts!$B$3="none",AC2031,IF(BK2031="",NA(),BK2031))</f>
        <v>0</v>
      </c>
      <c r="CT329">
        <f>IF(Charts!$B$3="none",AD2031,IF(BL2031="",NA(),BL2031))</f>
        <v>0</v>
      </c>
      <c r="CU329">
        <f>IF(Charts!$B$3="none",AE2031,IF(BM2031="",NA(),BM2031))</f>
        <v>0</v>
      </c>
      <c r="CV329">
        <f>IF(Charts!$B$3="none",AF2031,IF(BN2031="",NA(),BN2031))</f>
        <v>0</v>
      </c>
      <c r="CW329">
        <f>IF(Charts!$B$3="none",AG2031,IF(BO2031="",NA(),BO2031))</f>
        <v>0</v>
      </c>
      <c r="CX329">
        <f>IF(Charts!$B$3="none",AH2031,IF(BP2031="",NA(),BP2031))</f>
        <v>0</v>
      </c>
      <c r="CY329">
        <f>IF(Charts!$B$3="none",AI2031,IF(BQ2031="",NA(),BQ2031))</f>
        <v>0</v>
      </c>
      <c r="CZ329">
        <f>IF(Charts!$B$3="none",AJ2031,IF(BR2031="",NA(),BR2031))</f>
        <v>0</v>
      </c>
    </row>
    <row r="330" spans="4:104">
      <c r="D330">
        <v>326</v>
      </c>
      <c r="E330">
        <f>IF(INDIRECT(ADDRESS($D330+2,E$2+1,,,"Instances"))="","",INDIRECT(ADDRESS($D330+2,E$2+1,,,"Instances")))</f>
        <v>0</v>
      </c>
      <c r="F330">
        <f>IFERROR(SMALL(E5:E343,ROW()-ROW($F$5)+1),"")</f>
        <v>0</v>
      </c>
      <c r="H330">
        <f>IFERROR(SUM(F5:F330),"")</f>
        <v>0</v>
      </c>
      <c r="I330">
        <f>IF(INDIRECT(ADDRESS($D330+2,I$2+1,,,"Instances"))="","",INDIRECT(ADDRESS($D330+2,I$2+1,,,"Instances")))</f>
        <v>0</v>
      </c>
      <c r="J330">
        <f>IFERROR(SMALL(I5:I343,ROW()-ROW($J$5)+1),"")</f>
        <v>0</v>
      </c>
      <c r="L330">
        <f>IFERROR(SUM(J5:J330),"")</f>
        <v>0</v>
      </c>
      <c r="M330">
        <f>IF(INDIRECT(ADDRESS($D330+2,M$2+1,,,"Instances"))="","",INDIRECT(ADDRESS($D330+2,M$2+1,,,"Instances")))</f>
        <v>0</v>
      </c>
      <c r="N330">
        <f>IFERROR(SMALL(M5:M343,ROW()-ROW($N$5)+1),"")</f>
        <v>0</v>
      </c>
      <c r="P330">
        <f>IFERROR(SUM(N5:N330),"")</f>
        <v>0</v>
      </c>
      <c r="Q330">
        <f>IF(INDIRECT(ADDRESS($D330+2,Q$2+1,,,"Instances"))="","",INDIRECT(ADDRESS($D330+2,Q$2+1,,,"Instances")))</f>
        <v>0</v>
      </c>
      <c r="R330">
        <f>IFERROR(SMALL(Q5:Q343,ROW()-ROW($R$5)+1),"")</f>
        <v>0</v>
      </c>
      <c r="T330">
        <f>IFERROR(SUM(R5:R330),"")</f>
        <v>0</v>
      </c>
      <c r="U330">
        <f>IF(INDIRECT(ADDRESS($D330+2,U$2+1,,,"Instances"))="","",INDIRECT(ADDRESS($D330+2,U$2+1,,,"Instances")))</f>
        <v>0</v>
      </c>
      <c r="V330">
        <f>IFERROR(SMALL(U5:U343,ROW()-ROW($V$5)+1),"")</f>
        <v>0</v>
      </c>
      <c r="X330">
        <f>IFERROR(SUM(V5:V330),"")</f>
        <v>0</v>
      </c>
      <c r="Y330">
        <f>IF(INDIRECT(ADDRESS($D330+2,Y$2+1,,,"Instances"))="","",INDIRECT(ADDRESS($D330+2,Y$2+1,,,"Instances")))</f>
        <v>0</v>
      </c>
      <c r="Z330">
        <f>IFERROR(SMALL(Y5:Y343,ROW()-ROW($Z$5)+1),"")</f>
        <v>0</v>
      </c>
      <c r="AB330">
        <f>IFERROR(SUM(Z5:Z330),"")</f>
        <v>0</v>
      </c>
      <c r="AC330">
        <f>IF(INDIRECT(ADDRESS($D330+2,AC$2+1,,,"Instances"))="","",INDIRECT(ADDRESS($D330+2,AC$2+1,,,"Instances")))</f>
        <v>0</v>
      </c>
      <c r="AD330">
        <f>IFERROR(SMALL(AC5:AC343,ROW()-ROW($AD$5)+1),"")</f>
        <v>0</v>
      </c>
      <c r="AF330">
        <f>IFERROR(SUM(AD5:AD330),"")</f>
        <v>0</v>
      </c>
      <c r="AG330">
        <f>IF(INDIRECT(ADDRESS($D330+2,AG$2+1,,,"Instances"))="","",INDIRECT(ADDRESS($D330+2,AG$2+1,,,"Instances")))</f>
        <v>0</v>
      </c>
      <c r="AH330">
        <f>IFERROR(SMALL(AG5:AG343,ROW()-ROW($AH$5)+1),"")</f>
        <v>0</v>
      </c>
      <c r="AJ330">
        <f>IFERROR(SUM(AH5:AH330),"")</f>
        <v>0</v>
      </c>
      <c r="AL330">
        <v>326</v>
      </c>
      <c r="AM330" cm="1">
        <f t="array" ref="AM330">_xlfn.SWITCH(Charts!$B$3,"average", AVERAGE(INDIRECT(ADDRESS(325+3,AM$2+1,,,"Instances") &amp; ":" &amp; ADDRESS(325+3,AM$2+1))),"median", MEDIAN(INDIRECT(ADDRESS(325+3,AM$2+1,,,"Instances") &amp; ":" &amp; ADDRESS(325+3,AM$2+1))),"min", MIN(INDIRECT(ADDRESS(325+3,AM$2+1,,,"Instances") &amp; ":" &amp; ADDRESS(325+3,AM$2+1))),"max", MAX(INDIRECT(ADDRESS(325+3,AM$2+1,,,"Instances") &amp; ":" &amp; ADDRESS(325+3,AM$2+1))),"diff", MAX(INDIRECT(ADDRESS(325+3,AM$2+1,,,"Instances") &amp; ":" &amp; ADDRESS(325+3,AM$2+1)))-MIN(INDIRECT(ADDRESS(325+3,AM$2+1,,,"Instances") &amp; ":" &amp; ADDRESS(325+3,AM$2+1))))</f>
        <v>0</v>
      </c>
      <c r="AN330">
        <f>IFERROR(SMALL(AM5:AM343,ROW()-ROW($AN$5)+1),"")</f>
        <v>0</v>
      </c>
      <c r="AP330">
        <f>IFERROR(SUM(AN5:AN330),"")</f>
        <v>0</v>
      </c>
      <c r="AQ330" cm="1">
        <f t="array" ref="AQ330">_xlfn.SWITCH(Charts!$B$3,"average", AVERAGE(INDIRECT(ADDRESS(325+3,AQ$2+1,,,"Instances") &amp; ":" &amp; ADDRESS(325+3,AQ$2+1))),"median", MEDIAN(INDIRECT(ADDRESS(325+3,AQ$2+1,,,"Instances") &amp; ":" &amp; ADDRESS(325+3,AQ$2+1))),"min", MIN(INDIRECT(ADDRESS(325+3,AQ$2+1,,,"Instances") &amp; ":" &amp; ADDRESS(325+3,AQ$2+1))),"max", MAX(INDIRECT(ADDRESS(325+3,AQ$2+1,,,"Instances") &amp; ":" &amp; ADDRESS(325+3,AQ$2+1))),"diff", MAX(INDIRECT(ADDRESS(325+3,AQ$2+1,,,"Instances") &amp; ":" &amp; ADDRESS(325+3,AQ$2+1)))-MIN(INDIRECT(ADDRESS(325+3,AQ$2+1,,,"Instances") &amp; ":" &amp; ADDRESS(325+3,AQ$2+1))))</f>
        <v>0</v>
      </c>
      <c r="AR330">
        <f>IFERROR(SMALL(AQ5:AQ343,ROW()-ROW($AR$5)+1),"")</f>
        <v>0</v>
      </c>
      <c r="AT330">
        <f>IFERROR(SUM(AR5:AR330),"")</f>
        <v>0</v>
      </c>
      <c r="AU330" cm="1">
        <f t="array" ref="AU330">_xlfn.SWITCH(Charts!$B$3,"average", AVERAGE(INDIRECT(ADDRESS(325+3,AU$2+1,,,"Instances") &amp; ":" &amp; ADDRESS(325+3,AU$2+1))),"median", MEDIAN(INDIRECT(ADDRESS(325+3,AU$2+1,,,"Instances") &amp; ":" &amp; ADDRESS(325+3,AU$2+1))),"min", MIN(INDIRECT(ADDRESS(325+3,AU$2+1,,,"Instances") &amp; ":" &amp; ADDRESS(325+3,AU$2+1))),"max", MAX(INDIRECT(ADDRESS(325+3,AU$2+1,,,"Instances") &amp; ":" &amp; ADDRESS(325+3,AU$2+1))),"diff", MAX(INDIRECT(ADDRESS(325+3,AU$2+1,,,"Instances") &amp; ":" &amp; ADDRESS(325+3,AU$2+1)))-MIN(INDIRECT(ADDRESS(325+3,AU$2+1,,,"Instances") &amp; ":" &amp; ADDRESS(325+3,AU$2+1))))</f>
        <v>0</v>
      </c>
      <c r="AV330">
        <f>IFERROR(SMALL(AU5:AU343,ROW()-ROW($AV$5)+1),"")</f>
        <v>0</v>
      </c>
      <c r="AX330">
        <f>IFERROR(SUM(AV5:AV330),"")</f>
        <v>0</v>
      </c>
      <c r="AY330" cm="1">
        <f t="array" ref="AY330">_xlfn.SWITCH(Charts!$B$3,"average", AVERAGE(INDIRECT(ADDRESS(325+3,AY$2+1,,,"Instances") &amp; ":" &amp; ADDRESS(325+3,AY$2+1))),"median", MEDIAN(INDIRECT(ADDRESS(325+3,AY$2+1,,,"Instances") &amp; ":" &amp; ADDRESS(325+3,AY$2+1))),"min", MIN(INDIRECT(ADDRESS(325+3,AY$2+1,,,"Instances") &amp; ":" &amp; ADDRESS(325+3,AY$2+1))),"max", MAX(INDIRECT(ADDRESS(325+3,AY$2+1,,,"Instances") &amp; ":" &amp; ADDRESS(325+3,AY$2+1))),"diff", MAX(INDIRECT(ADDRESS(325+3,AY$2+1,,,"Instances") &amp; ":" &amp; ADDRESS(325+3,AY$2+1)))-MIN(INDIRECT(ADDRESS(325+3,AY$2+1,,,"Instances") &amp; ":" &amp; ADDRESS(325+3,AY$2+1))))</f>
        <v>0</v>
      </c>
      <c r="AZ330">
        <f>IFERROR(SMALL(AY5:AY343,ROW()-ROW($AZ$5)+1),"")</f>
        <v>0</v>
      </c>
      <c r="BB330">
        <f>IFERROR(SUM(AZ5:AZ330),"")</f>
        <v>0</v>
      </c>
      <c r="BC330" cm="1">
        <f t="array" ref="BC330">_xlfn.SWITCH(Charts!$B$3,"average", AVERAGE(INDIRECT(ADDRESS(325+3,BC$2+1,,,"Instances") &amp; ":" &amp; ADDRESS(325+3,BC$2+1))),"median", MEDIAN(INDIRECT(ADDRESS(325+3,BC$2+1,,,"Instances") &amp; ":" &amp; ADDRESS(325+3,BC$2+1))),"min", MIN(INDIRECT(ADDRESS(325+3,BC$2+1,,,"Instances") &amp; ":" &amp; ADDRESS(325+3,BC$2+1))),"max", MAX(INDIRECT(ADDRESS(325+3,BC$2+1,,,"Instances") &amp; ":" &amp; ADDRESS(325+3,BC$2+1))),"diff", MAX(INDIRECT(ADDRESS(325+3,BC$2+1,,,"Instances") &amp; ":" &amp; ADDRESS(325+3,BC$2+1)))-MIN(INDIRECT(ADDRESS(325+3,BC$2+1,,,"Instances") &amp; ":" &amp; ADDRESS(325+3,BC$2+1))))</f>
        <v>0</v>
      </c>
      <c r="BD330">
        <f>IFERROR(SMALL(BC5:BC343,ROW()-ROW($BD$5)+1),"")</f>
        <v>0</v>
      </c>
      <c r="BF330">
        <f>IFERROR(SUM(BD5:BD330),"")</f>
        <v>0</v>
      </c>
      <c r="BG330" cm="1">
        <f t="array" ref="BG330">_xlfn.SWITCH(Charts!$B$3,"average", AVERAGE(INDIRECT(ADDRESS(325+3,BG$2+1,,,"Instances") &amp; ":" &amp; ADDRESS(325+3,BG$2+1))),"median", MEDIAN(INDIRECT(ADDRESS(325+3,BG$2+1,,,"Instances") &amp; ":" &amp; ADDRESS(325+3,BG$2+1))),"min", MIN(INDIRECT(ADDRESS(325+3,BG$2+1,,,"Instances") &amp; ":" &amp; ADDRESS(325+3,BG$2+1))),"max", MAX(INDIRECT(ADDRESS(325+3,BG$2+1,,,"Instances") &amp; ":" &amp; ADDRESS(325+3,BG$2+1))),"diff", MAX(INDIRECT(ADDRESS(325+3,BG$2+1,,,"Instances") &amp; ":" &amp; ADDRESS(325+3,BG$2+1)))-MIN(INDIRECT(ADDRESS(325+3,BG$2+1,,,"Instances") &amp; ":" &amp; ADDRESS(325+3,BG$2+1))))</f>
        <v>0</v>
      </c>
      <c r="BH330">
        <f>IFERROR(SMALL(BG5:BG343,ROW()-ROW($BH$5)+1),"")</f>
        <v>0</v>
      </c>
      <c r="BJ330">
        <f>IFERROR(SUM(BH5:BH330),"")</f>
        <v>0</v>
      </c>
      <c r="BK330" cm="1">
        <f t="array" ref="BK330">_xlfn.SWITCH(Charts!$B$3,"average", AVERAGE(INDIRECT(ADDRESS(325+3,BK$2+1,,,"Instances") &amp; ":" &amp; ADDRESS(325+3,BK$2+1))),"median", MEDIAN(INDIRECT(ADDRESS(325+3,BK$2+1,,,"Instances") &amp; ":" &amp; ADDRESS(325+3,BK$2+1))),"min", MIN(INDIRECT(ADDRESS(325+3,BK$2+1,,,"Instances") &amp; ":" &amp; ADDRESS(325+3,BK$2+1))),"max", MAX(INDIRECT(ADDRESS(325+3,BK$2+1,,,"Instances") &amp; ":" &amp; ADDRESS(325+3,BK$2+1))),"diff", MAX(INDIRECT(ADDRESS(325+3,BK$2+1,,,"Instances") &amp; ":" &amp; ADDRESS(325+3,BK$2+1)))-MIN(INDIRECT(ADDRESS(325+3,BK$2+1,,,"Instances") &amp; ":" &amp; ADDRESS(325+3,BK$2+1))))</f>
        <v>0</v>
      </c>
      <c r="BL330">
        <f>IFERROR(SMALL(BK5:BK343,ROW()-ROW($BL$5)+1),"")</f>
        <v>0</v>
      </c>
      <c r="BN330">
        <f>IFERROR(SUM(BL5:BL330),"")</f>
        <v>0</v>
      </c>
      <c r="BO330" cm="1">
        <f t="array" ref="BO330">_xlfn.SWITCH(Charts!$B$3,"average", AVERAGE(INDIRECT(ADDRESS(325+3,BO$2+1,,,"Instances") &amp; ":" &amp; ADDRESS(325+3,BO$2+1))),"median", MEDIAN(INDIRECT(ADDRESS(325+3,BO$2+1,,,"Instances") &amp; ":" &amp; ADDRESS(325+3,BO$2+1))),"min", MIN(INDIRECT(ADDRESS(325+3,BO$2+1,,,"Instances") &amp; ":" &amp; ADDRESS(325+3,BO$2+1))),"max", MAX(INDIRECT(ADDRESS(325+3,BO$2+1,,,"Instances") &amp; ":" &amp; ADDRESS(325+3,BO$2+1))),"diff", MAX(INDIRECT(ADDRESS(325+3,BO$2+1,,,"Instances") &amp; ":" &amp; ADDRESS(325+3,BO$2+1)))-MIN(INDIRECT(ADDRESS(325+3,BO$2+1,,,"Instances") &amp; ":" &amp; ADDRESS(325+3,BO$2+1))))</f>
        <v>0</v>
      </c>
      <c r="BP330">
        <f>IFERROR(SMALL(BO5:BO343,ROW()-ROW($BP$5)+1),"")</f>
        <v>0</v>
      </c>
      <c r="BR330">
        <f>IFERROR(SUM(BP5:BP330),"")</f>
        <v>0</v>
      </c>
      <c r="BU330">
        <f>IF(Charts!$B$3="none",E2032,IF(AM2032="",NA(),AM2032))</f>
        <v>0</v>
      </c>
      <c r="BV330">
        <f>IF(Charts!$B$3="none",F2032,IF(AN2032="",NA(),AN2032))</f>
        <v>0</v>
      </c>
      <c r="BW330">
        <f>IF(Charts!$B$3="none",G2032,IF(AO2032="",NA(),AO2032))</f>
        <v>0</v>
      </c>
      <c r="BX330">
        <f>IF(Charts!$B$3="none",H2032,IF(AP2032="",NA(),AP2032))</f>
        <v>0</v>
      </c>
      <c r="BY330">
        <f>IF(Charts!$B$3="none",I2032,IF(AQ2032="",NA(),AQ2032))</f>
        <v>0</v>
      </c>
      <c r="BZ330">
        <f>IF(Charts!$B$3="none",J2032,IF(AR2032="",NA(),AR2032))</f>
        <v>0</v>
      </c>
      <c r="CA330">
        <f>IF(Charts!$B$3="none",K2032,IF(AS2032="",NA(),AS2032))</f>
        <v>0</v>
      </c>
      <c r="CB330">
        <f>IF(Charts!$B$3="none",L2032,IF(AT2032="",NA(),AT2032))</f>
        <v>0</v>
      </c>
      <c r="CC330">
        <f>IF(Charts!$B$3="none",M2032,IF(AU2032="",NA(),AU2032))</f>
        <v>0</v>
      </c>
      <c r="CD330">
        <f>IF(Charts!$B$3="none",N2032,IF(AV2032="",NA(),AV2032))</f>
        <v>0</v>
      </c>
      <c r="CE330">
        <f>IF(Charts!$B$3="none",O2032,IF(AW2032="",NA(),AW2032))</f>
        <v>0</v>
      </c>
      <c r="CF330">
        <f>IF(Charts!$B$3="none",P2032,IF(AX2032="",NA(),AX2032))</f>
        <v>0</v>
      </c>
      <c r="CG330">
        <f>IF(Charts!$B$3="none",Q2032,IF(AY2032="",NA(),AY2032))</f>
        <v>0</v>
      </c>
      <c r="CH330">
        <f>IF(Charts!$B$3="none",R2032,IF(AZ2032="",NA(),AZ2032))</f>
        <v>0</v>
      </c>
      <c r="CI330">
        <f>IF(Charts!$B$3="none",S2032,IF(BA2032="",NA(),BA2032))</f>
        <v>0</v>
      </c>
      <c r="CJ330">
        <f>IF(Charts!$B$3="none",T2032,IF(BB2032="",NA(),BB2032))</f>
        <v>0</v>
      </c>
      <c r="CK330">
        <f>IF(Charts!$B$3="none",U2032,IF(BC2032="",NA(),BC2032))</f>
        <v>0</v>
      </c>
      <c r="CL330">
        <f>IF(Charts!$B$3="none",V2032,IF(BD2032="",NA(),BD2032))</f>
        <v>0</v>
      </c>
      <c r="CM330">
        <f>IF(Charts!$B$3="none",W2032,IF(BE2032="",NA(),BE2032))</f>
        <v>0</v>
      </c>
      <c r="CN330">
        <f>IF(Charts!$B$3="none",X2032,IF(BF2032="",NA(),BF2032))</f>
        <v>0</v>
      </c>
      <c r="CO330">
        <f>IF(Charts!$B$3="none",Y2032,IF(BG2032="",NA(),BG2032))</f>
        <v>0</v>
      </c>
      <c r="CP330">
        <f>IF(Charts!$B$3="none",Z2032,IF(BH2032="",NA(),BH2032))</f>
        <v>0</v>
      </c>
      <c r="CQ330">
        <f>IF(Charts!$B$3="none",AA2032,IF(BI2032="",NA(),BI2032))</f>
        <v>0</v>
      </c>
      <c r="CR330">
        <f>IF(Charts!$B$3="none",AB2032,IF(BJ2032="",NA(),BJ2032))</f>
        <v>0</v>
      </c>
      <c r="CS330">
        <f>IF(Charts!$B$3="none",AC2032,IF(BK2032="",NA(),BK2032))</f>
        <v>0</v>
      </c>
      <c r="CT330">
        <f>IF(Charts!$B$3="none",AD2032,IF(BL2032="",NA(),BL2032))</f>
        <v>0</v>
      </c>
      <c r="CU330">
        <f>IF(Charts!$B$3="none",AE2032,IF(BM2032="",NA(),BM2032))</f>
        <v>0</v>
      </c>
      <c r="CV330">
        <f>IF(Charts!$B$3="none",AF2032,IF(BN2032="",NA(),BN2032))</f>
        <v>0</v>
      </c>
      <c r="CW330">
        <f>IF(Charts!$B$3="none",AG2032,IF(BO2032="",NA(),BO2032))</f>
        <v>0</v>
      </c>
      <c r="CX330">
        <f>IF(Charts!$B$3="none",AH2032,IF(BP2032="",NA(),BP2032))</f>
        <v>0</v>
      </c>
      <c r="CY330">
        <f>IF(Charts!$B$3="none",AI2032,IF(BQ2032="",NA(),BQ2032))</f>
        <v>0</v>
      </c>
      <c r="CZ330">
        <f>IF(Charts!$B$3="none",AJ2032,IF(BR2032="",NA(),BR2032))</f>
        <v>0</v>
      </c>
    </row>
    <row r="331" spans="4:104">
      <c r="D331">
        <v>327</v>
      </c>
      <c r="E331">
        <f>IF(INDIRECT(ADDRESS($D331+2,E$2+1,,,"Instances"))="","",INDIRECT(ADDRESS($D331+2,E$2+1,,,"Instances")))</f>
        <v>0</v>
      </c>
      <c r="F331">
        <f>IFERROR(SMALL(E5:E343,ROW()-ROW($F$5)+1),"")</f>
        <v>0</v>
      </c>
      <c r="H331">
        <f>IFERROR(SUM(F5:F331),"")</f>
        <v>0</v>
      </c>
      <c r="I331">
        <f>IF(INDIRECT(ADDRESS($D331+2,I$2+1,,,"Instances"))="","",INDIRECT(ADDRESS($D331+2,I$2+1,,,"Instances")))</f>
        <v>0</v>
      </c>
      <c r="J331">
        <f>IFERROR(SMALL(I5:I343,ROW()-ROW($J$5)+1),"")</f>
        <v>0</v>
      </c>
      <c r="L331">
        <f>IFERROR(SUM(J5:J331),"")</f>
        <v>0</v>
      </c>
      <c r="M331">
        <f>IF(INDIRECT(ADDRESS($D331+2,M$2+1,,,"Instances"))="","",INDIRECT(ADDRESS($D331+2,M$2+1,,,"Instances")))</f>
        <v>0</v>
      </c>
      <c r="N331">
        <f>IFERROR(SMALL(M5:M343,ROW()-ROW($N$5)+1),"")</f>
        <v>0</v>
      </c>
      <c r="P331">
        <f>IFERROR(SUM(N5:N331),"")</f>
        <v>0</v>
      </c>
      <c r="Q331">
        <f>IF(INDIRECT(ADDRESS($D331+2,Q$2+1,,,"Instances"))="","",INDIRECT(ADDRESS($D331+2,Q$2+1,,,"Instances")))</f>
        <v>0</v>
      </c>
      <c r="R331">
        <f>IFERROR(SMALL(Q5:Q343,ROW()-ROW($R$5)+1),"")</f>
        <v>0</v>
      </c>
      <c r="T331">
        <f>IFERROR(SUM(R5:R331),"")</f>
        <v>0</v>
      </c>
      <c r="U331">
        <f>IF(INDIRECT(ADDRESS($D331+2,U$2+1,,,"Instances"))="","",INDIRECT(ADDRESS($D331+2,U$2+1,,,"Instances")))</f>
        <v>0</v>
      </c>
      <c r="V331">
        <f>IFERROR(SMALL(U5:U343,ROW()-ROW($V$5)+1),"")</f>
        <v>0</v>
      </c>
      <c r="X331">
        <f>IFERROR(SUM(V5:V331),"")</f>
        <v>0</v>
      </c>
      <c r="Y331">
        <f>IF(INDIRECT(ADDRESS($D331+2,Y$2+1,,,"Instances"))="","",INDIRECT(ADDRESS($D331+2,Y$2+1,,,"Instances")))</f>
        <v>0</v>
      </c>
      <c r="Z331">
        <f>IFERROR(SMALL(Y5:Y343,ROW()-ROW($Z$5)+1),"")</f>
        <v>0</v>
      </c>
      <c r="AB331">
        <f>IFERROR(SUM(Z5:Z331),"")</f>
        <v>0</v>
      </c>
      <c r="AC331">
        <f>IF(INDIRECT(ADDRESS($D331+2,AC$2+1,,,"Instances"))="","",INDIRECT(ADDRESS($D331+2,AC$2+1,,,"Instances")))</f>
        <v>0</v>
      </c>
      <c r="AD331">
        <f>IFERROR(SMALL(AC5:AC343,ROW()-ROW($AD$5)+1),"")</f>
        <v>0</v>
      </c>
      <c r="AF331">
        <f>IFERROR(SUM(AD5:AD331),"")</f>
        <v>0</v>
      </c>
      <c r="AG331">
        <f>IF(INDIRECT(ADDRESS($D331+2,AG$2+1,,,"Instances"))="","",INDIRECT(ADDRESS($D331+2,AG$2+1,,,"Instances")))</f>
        <v>0</v>
      </c>
      <c r="AH331">
        <f>IFERROR(SMALL(AG5:AG343,ROW()-ROW($AH$5)+1),"")</f>
        <v>0</v>
      </c>
      <c r="AJ331">
        <f>IFERROR(SUM(AH5:AH331),"")</f>
        <v>0</v>
      </c>
      <c r="AL331">
        <v>327</v>
      </c>
      <c r="AM331" cm="1">
        <f t="array" ref="AM331">_xlfn.SWITCH(Charts!$B$3,"average", AVERAGE(INDIRECT(ADDRESS(326+3,AM$2+1,,,"Instances") &amp; ":" &amp; ADDRESS(326+3,AM$2+1))),"median", MEDIAN(INDIRECT(ADDRESS(326+3,AM$2+1,,,"Instances") &amp; ":" &amp; ADDRESS(326+3,AM$2+1))),"min", MIN(INDIRECT(ADDRESS(326+3,AM$2+1,,,"Instances") &amp; ":" &amp; ADDRESS(326+3,AM$2+1))),"max", MAX(INDIRECT(ADDRESS(326+3,AM$2+1,,,"Instances") &amp; ":" &amp; ADDRESS(326+3,AM$2+1))),"diff", MAX(INDIRECT(ADDRESS(326+3,AM$2+1,,,"Instances") &amp; ":" &amp; ADDRESS(326+3,AM$2+1)))-MIN(INDIRECT(ADDRESS(326+3,AM$2+1,,,"Instances") &amp; ":" &amp; ADDRESS(326+3,AM$2+1))))</f>
        <v>0</v>
      </c>
      <c r="AN331">
        <f>IFERROR(SMALL(AM5:AM343,ROW()-ROW($AN$5)+1),"")</f>
        <v>0</v>
      </c>
      <c r="AP331">
        <f>IFERROR(SUM(AN5:AN331),"")</f>
        <v>0</v>
      </c>
      <c r="AQ331" cm="1">
        <f t="array" ref="AQ331">_xlfn.SWITCH(Charts!$B$3,"average", AVERAGE(INDIRECT(ADDRESS(326+3,AQ$2+1,,,"Instances") &amp; ":" &amp; ADDRESS(326+3,AQ$2+1))),"median", MEDIAN(INDIRECT(ADDRESS(326+3,AQ$2+1,,,"Instances") &amp; ":" &amp; ADDRESS(326+3,AQ$2+1))),"min", MIN(INDIRECT(ADDRESS(326+3,AQ$2+1,,,"Instances") &amp; ":" &amp; ADDRESS(326+3,AQ$2+1))),"max", MAX(INDIRECT(ADDRESS(326+3,AQ$2+1,,,"Instances") &amp; ":" &amp; ADDRESS(326+3,AQ$2+1))),"diff", MAX(INDIRECT(ADDRESS(326+3,AQ$2+1,,,"Instances") &amp; ":" &amp; ADDRESS(326+3,AQ$2+1)))-MIN(INDIRECT(ADDRESS(326+3,AQ$2+1,,,"Instances") &amp; ":" &amp; ADDRESS(326+3,AQ$2+1))))</f>
        <v>0</v>
      </c>
      <c r="AR331">
        <f>IFERROR(SMALL(AQ5:AQ343,ROW()-ROW($AR$5)+1),"")</f>
        <v>0</v>
      </c>
      <c r="AT331">
        <f>IFERROR(SUM(AR5:AR331),"")</f>
        <v>0</v>
      </c>
      <c r="AU331" cm="1">
        <f t="array" ref="AU331">_xlfn.SWITCH(Charts!$B$3,"average", AVERAGE(INDIRECT(ADDRESS(326+3,AU$2+1,,,"Instances") &amp; ":" &amp; ADDRESS(326+3,AU$2+1))),"median", MEDIAN(INDIRECT(ADDRESS(326+3,AU$2+1,,,"Instances") &amp; ":" &amp; ADDRESS(326+3,AU$2+1))),"min", MIN(INDIRECT(ADDRESS(326+3,AU$2+1,,,"Instances") &amp; ":" &amp; ADDRESS(326+3,AU$2+1))),"max", MAX(INDIRECT(ADDRESS(326+3,AU$2+1,,,"Instances") &amp; ":" &amp; ADDRESS(326+3,AU$2+1))),"diff", MAX(INDIRECT(ADDRESS(326+3,AU$2+1,,,"Instances") &amp; ":" &amp; ADDRESS(326+3,AU$2+1)))-MIN(INDIRECT(ADDRESS(326+3,AU$2+1,,,"Instances") &amp; ":" &amp; ADDRESS(326+3,AU$2+1))))</f>
        <v>0</v>
      </c>
      <c r="AV331">
        <f>IFERROR(SMALL(AU5:AU343,ROW()-ROW($AV$5)+1),"")</f>
        <v>0</v>
      </c>
      <c r="AX331">
        <f>IFERROR(SUM(AV5:AV331),"")</f>
        <v>0</v>
      </c>
      <c r="AY331" cm="1">
        <f t="array" ref="AY331">_xlfn.SWITCH(Charts!$B$3,"average", AVERAGE(INDIRECT(ADDRESS(326+3,AY$2+1,,,"Instances") &amp; ":" &amp; ADDRESS(326+3,AY$2+1))),"median", MEDIAN(INDIRECT(ADDRESS(326+3,AY$2+1,,,"Instances") &amp; ":" &amp; ADDRESS(326+3,AY$2+1))),"min", MIN(INDIRECT(ADDRESS(326+3,AY$2+1,,,"Instances") &amp; ":" &amp; ADDRESS(326+3,AY$2+1))),"max", MAX(INDIRECT(ADDRESS(326+3,AY$2+1,,,"Instances") &amp; ":" &amp; ADDRESS(326+3,AY$2+1))),"diff", MAX(INDIRECT(ADDRESS(326+3,AY$2+1,,,"Instances") &amp; ":" &amp; ADDRESS(326+3,AY$2+1)))-MIN(INDIRECT(ADDRESS(326+3,AY$2+1,,,"Instances") &amp; ":" &amp; ADDRESS(326+3,AY$2+1))))</f>
        <v>0</v>
      </c>
      <c r="AZ331">
        <f>IFERROR(SMALL(AY5:AY343,ROW()-ROW($AZ$5)+1),"")</f>
        <v>0</v>
      </c>
      <c r="BB331">
        <f>IFERROR(SUM(AZ5:AZ331),"")</f>
        <v>0</v>
      </c>
      <c r="BC331" cm="1">
        <f t="array" ref="BC331">_xlfn.SWITCH(Charts!$B$3,"average", AVERAGE(INDIRECT(ADDRESS(326+3,BC$2+1,,,"Instances") &amp; ":" &amp; ADDRESS(326+3,BC$2+1))),"median", MEDIAN(INDIRECT(ADDRESS(326+3,BC$2+1,,,"Instances") &amp; ":" &amp; ADDRESS(326+3,BC$2+1))),"min", MIN(INDIRECT(ADDRESS(326+3,BC$2+1,,,"Instances") &amp; ":" &amp; ADDRESS(326+3,BC$2+1))),"max", MAX(INDIRECT(ADDRESS(326+3,BC$2+1,,,"Instances") &amp; ":" &amp; ADDRESS(326+3,BC$2+1))),"diff", MAX(INDIRECT(ADDRESS(326+3,BC$2+1,,,"Instances") &amp; ":" &amp; ADDRESS(326+3,BC$2+1)))-MIN(INDIRECT(ADDRESS(326+3,BC$2+1,,,"Instances") &amp; ":" &amp; ADDRESS(326+3,BC$2+1))))</f>
        <v>0</v>
      </c>
      <c r="BD331">
        <f>IFERROR(SMALL(BC5:BC343,ROW()-ROW($BD$5)+1),"")</f>
        <v>0</v>
      </c>
      <c r="BF331">
        <f>IFERROR(SUM(BD5:BD331),"")</f>
        <v>0</v>
      </c>
      <c r="BG331" cm="1">
        <f t="array" ref="BG331">_xlfn.SWITCH(Charts!$B$3,"average", AVERAGE(INDIRECT(ADDRESS(326+3,BG$2+1,,,"Instances") &amp; ":" &amp; ADDRESS(326+3,BG$2+1))),"median", MEDIAN(INDIRECT(ADDRESS(326+3,BG$2+1,,,"Instances") &amp; ":" &amp; ADDRESS(326+3,BG$2+1))),"min", MIN(INDIRECT(ADDRESS(326+3,BG$2+1,,,"Instances") &amp; ":" &amp; ADDRESS(326+3,BG$2+1))),"max", MAX(INDIRECT(ADDRESS(326+3,BG$2+1,,,"Instances") &amp; ":" &amp; ADDRESS(326+3,BG$2+1))),"diff", MAX(INDIRECT(ADDRESS(326+3,BG$2+1,,,"Instances") &amp; ":" &amp; ADDRESS(326+3,BG$2+1)))-MIN(INDIRECT(ADDRESS(326+3,BG$2+1,,,"Instances") &amp; ":" &amp; ADDRESS(326+3,BG$2+1))))</f>
        <v>0</v>
      </c>
      <c r="BH331">
        <f>IFERROR(SMALL(BG5:BG343,ROW()-ROW($BH$5)+1),"")</f>
        <v>0</v>
      </c>
      <c r="BJ331">
        <f>IFERROR(SUM(BH5:BH331),"")</f>
        <v>0</v>
      </c>
      <c r="BK331" cm="1">
        <f t="array" ref="BK331">_xlfn.SWITCH(Charts!$B$3,"average", AVERAGE(INDIRECT(ADDRESS(326+3,BK$2+1,,,"Instances") &amp; ":" &amp; ADDRESS(326+3,BK$2+1))),"median", MEDIAN(INDIRECT(ADDRESS(326+3,BK$2+1,,,"Instances") &amp; ":" &amp; ADDRESS(326+3,BK$2+1))),"min", MIN(INDIRECT(ADDRESS(326+3,BK$2+1,,,"Instances") &amp; ":" &amp; ADDRESS(326+3,BK$2+1))),"max", MAX(INDIRECT(ADDRESS(326+3,BK$2+1,,,"Instances") &amp; ":" &amp; ADDRESS(326+3,BK$2+1))),"diff", MAX(INDIRECT(ADDRESS(326+3,BK$2+1,,,"Instances") &amp; ":" &amp; ADDRESS(326+3,BK$2+1)))-MIN(INDIRECT(ADDRESS(326+3,BK$2+1,,,"Instances") &amp; ":" &amp; ADDRESS(326+3,BK$2+1))))</f>
        <v>0</v>
      </c>
      <c r="BL331">
        <f>IFERROR(SMALL(BK5:BK343,ROW()-ROW($BL$5)+1),"")</f>
        <v>0</v>
      </c>
      <c r="BN331">
        <f>IFERROR(SUM(BL5:BL331),"")</f>
        <v>0</v>
      </c>
      <c r="BO331" cm="1">
        <f t="array" ref="BO331">_xlfn.SWITCH(Charts!$B$3,"average", AVERAGE(INDIRECT(ADDRESS(326+3,BO$2+1,,,"Instances") &amp; ":" &amp; ADDRESS(326+3,BO$2+1))),"median", MEDIAN(INDIRECT(ADDRESS(326+3,BO$2+1,,,"Instances") &amp; ":" &amp; ADDRESS(326+3,BO$2+1))),"min", MIN(INDIRECT(ADDRESS(326+3,BO$2+1,,,"Instances") &amp; ":" &amp; ADDRESS(326+3,BO$2+1))),"max", MAX(INDIRECT(ADDRESS(326+3,BO$2+1,,,"Instances") &amp; ":" &amp; ADDRESS(326+3,BO$2+1))),"diff", MAX(INDIRECT(ADDRESS(326+3,BO$2+1,,,"Instances") &amp; ":" &amp; ADDRESS(326+3,BO$2+1)))-MIN(INDIRECT(ADDRESS(326+3,BO$2+1,,,"Instances") &amp; ":" &amp; ADDRESS(326+3,BO$2+1))))</f>
        <v>0</v>
      </c>
      <c r="BP331">
        <f>IFERROR(SMALL(BO5:BO343,ROW()-ROW($BP$5)+1),"")</f>
        <v>0</v>
      </c>
      <c r="BR331">
        <f>IFERROR(SUM(BP5:BP331),"")</f>
        <v>0</v>
      </c>
      <c r="BU331">
        <f>IF(Charts!$B$3="none",E2033,IF(AM2033="",NA(),AM2033))</f>
        <v>0</v>
      </c>
      <c r="BV331">
        <f>IF(Charts!$B$3="none",F2033,IF(AN2033="",NA(),AN2033))</f>
        <v>0</v>
      </c>
      <c r="BW331">
        <f>IF(Charts!$B$3="none",G2033,IF(AO2033="",NA(),AO2033))</f>
        <v>0</v>
      </c>
      <c r="BX331">
        <f>IF(Charts!$B$3="none",H2033,IF(AP2033="",NA(),AP2033))</f>
        <v>0</v>
      </c>
      <c r="BY331">
        <f>IF(Charts!$B$3="none",I2033,IF(AQ2033="",NA(),AQ2033))</f>
        <v>0</v>
      </c>
      <c r="BZ331">
        <f>IF(Charts!$B$3="none",J2033,IF(AR2033="",NA(),AR2033))</f>
        <v>0</v>
      </c>
      <c r="CA331">
        <f>IF(Charts!$B$3="none",K2033,IF(AS2033="",NA(),AS2033))</f>
        <v>0</v>
      </c>
      <c r="CB331">
        <f>IF(Charts!$B$3="none",L2033,IF(AT2033="",NA(),AT2033))</f>
        <v>0</v>
      </c>
      <c r="CC331">
        <f>IF(Charts!$B$3="none",M2033,IF(AU2033="",NA(),AU2033))</f>
        <v>0</v>
      </c>
      <c r="CD331">
        <f>IF(Charts!$B$3="none",N2033,IF(AV2033="",NA(),AV2033))</f>
        <v>0</v>
      </c>
      <c r="CE331">
        <f>IF(Charts!$B$3="none",O2033,IF(AW2033="",NA(),AW2033))</f>
        <v>0</v>
      </c>
      <c r="CF331">
        <f>IF(Charts!$B$3="none",P2033,IF(AX2033="",NA(),AX2033))</f>
        <v>0</v>
      </c>
      <c r="CG331">
        <f>IF(Charts!$B$3="none",Q2033,IF(AY2033="",NA(),AY2033))</f>
        <v>0</v>
      </c>
      <c r="CH331">
        <f>IF(Charts!$B$3="none",R2033,IF(AZ2033="",NA(),AZ2033))</f>
        <v>0</v>
      </c>
      <c r="CI331">
        <f>IF(Charts!$B$3="none",S2033,IF(BA2033="",NA(),BA2033))</f>
        <v>0</v>
      </c>
      <c r="CJ331">
        <f>IF(Charts!$B$3="none",T2033,IF(BB2033="",NA(),BB2033))</f>
        <v>0</v>
      </c>
      <c r="CK331">
        <f>IF(Charts!$B$3="none",U2033,IF(BC2033="",NA(),BC2033))</f>
        <v>0</v>
      </c>
      <c r="CL331">
        <f>IF(Charts!$B$3="none",V2033,IF(BD2033="",NA(),BD2033))</f>
        <v>0</v>
      </c>
      <c r="CM331">
        <f>IF(Charts!$B$3="none",W2033,IF(BE2033="",NA(),BE2033))</f>
        <v>0</v>
      </c>
      <c r="CN331">
        <f>IF(Charts!$B$3="none",X2033,IF(BF2033="",NA(),BF2033))</f>
        <v>0</v>
      </c>
      <c r="CO331">
        <f>IF(Charts!$B$3="none",Y2033,IF(BG2033="",NA(),BG2033))</f>
        <v>0</v>
      </c>
      <c r="CP331">
        <f>IF(Charts!$B$3="none",Z2033,IF(BH2033="",NA(),BH2033))</f>
        <v>0</v>
      </c>
      <c r="CQ331">
        <f>IF(Charts!$B$3="none",AA2033,IF(BI2033="",NA(),BI2033))</f>
        <v>0</v>
      </c>
      <c r="CR331">
        <f>IF(Charts!$B$3="none",AB2033,IF(BJ2033="",NA(),BJ2033))</f>
        <v>0</v>
      </c>
      <c r="CS331">
        <f>IF(Charts!$B$3="none",AC2033,IF(BK2033="",NA(),BK2033))</f>
        <v>0</v>
      </c>
      <c r="CT331">
        <f>IF(Charts!$B$3="none",AD2033,IF(BL2033="",NA(),BL2033))</f>
        <v>0</v>
      </c>
      <c r="CU331">
        <f>IF(Charts!$B$3="none",AE2033,IF(BM2033="",NA(),BM2033))</f>
        <v>0</v>
      </c>
      <c r="CV331">
        <f>IF(Charts!$B$3="none",AF2033,IF(BN2033="",NA(),BN2033))</f>
        <v>0</v>
      </c>
      <c r="CW331">
        <f>IF(Charts!$B$3="none",AG2033,IF(BO2033="",NA(),BO2033))</f>
        <v>0</v>
      </c>
      <c r="CX331">
        <f>IF(Charts!$B$3="none",AH2033,IF(BP2033="",NA(),BP2033))</f>
        <v>0</v>
      </c>
      <c r="CY331">
        <f>IF(Charts!$B$3="none",AI2033,IF(BQ2033="",NA(),BQ2033))</f>
        <v>0</v>
      </c>
      <c r="CZ331">
        <f>IF(Charts!$B$3="none",AJ2033,IF(BR2033="",NA(),BR2033))</f>
        <v>0</v>
      </c>
    </row>
    <row r="332" spans="4:104">
      <c r="D332">
        <v>328</v>
      </c>
      <c r="E332">
        <f>IF(INDIRECT(ADDRESS($D332+2,E$2+1,,,"Instances"))="","",INDIRECT(ADDRESS($D332+2,E$2+1,,,"Instances")))</f>
        <v>0</v>
      </c>
      <c r="F332">
        <f>IFERROR(SMALL(E5:E343,ROW()-ROW($F$5)+1),"")</f>
        <v>0</v>
      </c>
      <c r="H332">
        <f>IFERROR(SUM(F5:F332),"")</f>
        <v>0</v>
      </c>
      <c r="I332">
        <f>IF(INDIRECT(ADDRESS($D332+2,I$2+1,,,"Instances"))="","",INDIRECT(ADDRESS($D332+2,I$2+1,,,"Instances")))</f>
        <v>0</v>
      </c>
      <c r="J332">
        <f>IFERROR(SMALL(I5:I343,ROW()-ROW($J$5)+1),"")</f>
        <v>0</v>
      </c>
      <c r="L332">
        <f>IFERROR(SUM(J5:J332),"")</f>
        <v>0</v>
      </c>
      <c r="M332">
        <f>IF(INDIRECT(ADDRESS($D332+2,M$2+1,,,"Instances"))="","",INDIRECT(ADDRESS($D332+2,M$2+1,,,"Instances")))</f>
        <v>0</v>
      </c>
      <c r="N332">
        <f>IFERROR(SMALL(M5:M343,ROW()-ROW($N$5)+1),"")</f>
        <v>0</v>
      </c>
      <c r="P332">
        <f>IFERROR(SUM(N5:N332),"")</f>
        <v>0</v>
      </c>
      <c r="Q332">
        <f>IF(INDIRECT(ADDRESS($D332+2,Q$2+1,,,"Instances"))="","",INDIRECT(ADDRESS($D332+2,Q$2+1,,,"Instances")))</f>
        <v>0</v>
      </c>
      <c r="R332">
        <f>IFERROR(SMALL(Q5:Q343,ROW()-ROW($R$5)+1),"")</f>
        <v>0</v>
      </c>
      <c r="T332">
        <f>IFERROR(SUM(R5:R332),"")</f>
        <v>0</v>
      </c>
      <c r="U332">
        <f>IF(INDIRECT(ADDRESS($D332+2,U$2+1,,,"Instances"))="","",INDIRECT(ADDRESS($D332+2,U$2+1,,,"Instances")))</f>
        <v>0</v>
      </c>
      <c r="V332">
        <f>IFERROR(SMALL(U5:U343,ROW()-ROW($V$5)+1),"")</f>
        <v>0</v>
      </c>
      <c r="X332">
        <f>IFERROR(SUM(V5:V332),"")</f>
        <v>0</v>
      </c>
      <c r="Y332">
        <f>IF(INDIRECT(ADDRESS($D332+2,Y$2+1,,,"Instances"))="","",INDIRECT(ADDRESS($D332+2,Y$2+1,,,"Instances")))</f>
        <v>0</v>
      </c>
      <c r="Z332">
        <f>IFERROR(SMALL(Y5:Y343,ROW()-ROW($Z$5)+1),"")</f>
        <v>0</v>
      </c>
      <c r="AB332">
        <f>IFERROR(SUM(Z5:Z332),"")</f>
        <v>0</v>
      </c>
      <c r="AC332">
        <f>IF(INDIRECT(ADDRESS($D332+2,AC$2+1,,,"Instances"))="","",INDIRECT(ADDRESS($D332+2,AC$2+1,,,"Instances")))</f>
        <v>0</v>
      </c>
      <c r="AD332">
        <f>IFERROR(SMALL(AC5:AC343,ROW()-ROW($AD$5)+1),"")</f>
        <v>0</v>
      </c>
      <c r="AF332">
        <f>IFERROR(SUM(AD5:AD332),"")</f>
        <v>0</v>
      </c>
      <c r="AG332">
        <f>IF(INDIRECT(ADDRESS($D332+2,AG$2+1,,,"Instances"))="","",INDIRECT(ADDRESS($D332+2,AG$2+1,,,"Instances")))</f>
        <v>0</v>
      </c>
      <c r="AH332">
        <f>IFERROR(SMALL(AG5:AG343,ROW()-ROW($AH$5)+1),"")</f>
        <v>0</v>
      </c>
      <c r="AJ332">
        <f>IFERROR(SUM(AH5:AH332),"")</f>
        <v>0</v>
      </c>
      <c r="AL332">
        <v>328</v>
      </c>
      <c r="AM332" cm="1">
        <f t="array" ref="AM332">_xlfn.SWITCH(Charts!$B$3,"average", AVERAGE(INDIRECT(ADDRESS(327+3,AM$2+1,,,"Instances") &amp; ":" &amp; ADDRESS(327+3,AM$2+1))),"median", MEDIAN(INDIRECT(ADDRESS(327+3,AM$2+1,,,"Instances") &amp; ":" &amp; ADDRESS(327+3,AM$2+1))),"min", MIN(INDIRECT(ADDRESS(327+3,AM$2+1,,,"Instances") &amp; ":" &amp; ADDRESS(327+3,AM$2+1))),"max", MAX(INDIRECT(ADDRESS(327+3,AM$2+1,,,"Instances") &amp; ":" &amp; ADDRESS(327+3,AM$2+1))),"diff", MAX(INDIRECT(ADDRESS(327+3,AM$2+1,,,"Instances") &amp; ":" &amp; ADDRESS(327+3,AM$2+1)))-MIN(INDIRECT(ADDRESS(327+3,AM$2+1,,,"Instances") &amp; ":" &amp; ADDRESS(327+3,AM$2+1))))</f>
        <v>0</v>
      </c>
      <c r="AN332">
        <f>IFERROR(SMALL(AM5:AM343,ROW()-ROW($AN$5)+1),"")</f>
        <v>0</v>
      </c>
      <c r="AP332">
        <f>IFERROR(SUM(AN5:AN332),"")</f>
        <v>0</v>
      </c>
      <c r="AQ332" cm="1">
        <f t="array" ref="AQ332">_xlfn.SWITCH(Charts!$B$3,"average", AVERAGE(INDIRECT(ADDRESS(327+3,AQ$2+1,,,"Instances") &amp; ":" &amp; ADDRESS(327+3,AQ$2+1))),"median", MEDIAN(INDIRECT(ADDRESS(327+3,AQ$2+1,,,"Instances") &amp; ":" &amp; ADDRESS(327+3,AQ$2+1))),"min", MIN(INDIRECT(ADDRESS(327+3,AQ$2+1,,,"Instances") &amp; ":" &amp; ADDRESS(327+3,AQ$2+1))),"max", MAX(INDIRECT(ADDRESS(327+3,AQ$2+1,,,"Instances") &amp; ":" &amp; ADDRESS(327+3,AQ$2+1))),"diff", MAX(INDIRECT(ADDRESS(327+3,AQ$2+1,,,"Instances") &amp; ":" &amp; ADDRESS(327+3,AQ$2+1)))-MIN(INDIRECT(ADDRESS(327+3,AQ$2+1,,,"Instances") &amp; ":" &amp; ADDRESS(327+3,AQ$2+1))))</f>
        <v>0</v>
      </c>
      <c r="AR332">
        <f>IFERROR(SMALL(AQ5:AQ343,ROW()-ROW($AR$5)+1),"")</f>
        <v>0</v>
      </c>
      <c r="AT332">
        <f>IFERROR(SUM(AR5:AR332),"")</f>
        <v>0</v>
      </c>
      <c r="AU332" cm="1">
        <f t="array" ref="AU332">_xlfn.SWITCH(Charts!$B$3,"average", AVERAGE(INDIRECT(ADDRESS(327+3,AU$2+1,,,"Instances") &amp; ":" &amp; ADDRESS(327+3,AU$2+1))),"median", MEDIAN(INDIRECT(ADDRESS(327+3,AU$2+1,,,"Instances") &amp; ":" &amp; ADDRESS(327+3,AU$2+1))),"min", MIN(INDIRECT(ADDRESS(327+3,AU$2+1,,,"Instances") &amp; ":" &amp; ADDRESS(327+3,AU$2+1))),"max", MAX(INDIRECT(ADDRESS(327+3,AU$2+1,,,"Instances") &amp; ":" &amp; ADDRESS(327+3,AU$2+1))),"diff", MAX(INDIRECT(ADDRESS(327+3,AU$2+1,,,"Instances") &amp; ":" &amp; ADDRESS(327+3,AU$2+1)))-MIN(INDIRECT(ADDRESS(327+3,AU$2+1,,,"Instances") &amp; ":" &amp; ADDRESS(327+3,AU$2+1))))</f>
        <v>0</v>
      </c>
      <c r="AV332">
        <f>IFERROR(SMALL(AU5:AU343,ROW()-ROW($AV$5)+1),"")</f>
        <v>0</v>
      </c>
      <c r="AX332">
        <f>IFERROR(SUM(AV5:AV332),"")</f>
        <v>0</v>
      </c>
      <c r="AY332" cm="1">
        <f t="array" ref="AY332">_xlfn.SWITCH(Charts!$B$3,"average", AVERAGE(INDIRECT(ADDRESS(327+3,AY$2+1,,,"Instances") &amp; ":" &amp; ADDRESS(327+3,AY$2+1))),"median", MEDIAN(INDIRECT(ADDRESS(327+3,AY$2+1,,,"Instances") &amp; ":" &amp; ADDRESS(327+3,AY$2+1))),"min", MIN(INDIRECT(ADDRESS(327+3,AY$2+1,,,"Instances") &amp; ":" &amp; ADDRESS(327+3,AY$2+1))),"max", MAX(INDIRECT(ADDRESS(327+3,AY$2+1,,,"Instances") &amp; ":" &amp; ADDRESS(327+3,AY$2+1))),"diff", MAX(INDIRECT(ADDRESS(327+3,AY$2+1,,,"Instances") &amp; ":" &amp; ADDRESS(327+3,AY$2+1)))-MIN(INDIRECT(ADDRESS(327+3,AY$2+1,,,"Instances") &amp; ":" &amp; ADDRESS(327+3,AY$2+1))))</f>
        <v>0</v>
      </c>
      <c r="AZ332">
        <f>IFERROR(SMALL(AY5:AY343,ROW()-ROW($AZ$5)+1),"")</f>
        <v>0</v>
      </c>
      <c r="BB332">
        <f>IFERROR(SUM(AZ5:AZ332),"")</f>
        <v>0</v>
      </c>
      <c r="BC332" cm="1">
        <f t="array" ref="BC332">_xlfn.SWITCH(Charts!$B$3,"average", AVERAGE(INDIRECT(ADDRESS(327+3,BC$2+1,,,"Instances") &amp; ":" &amp; ADDRESS(327+3,BC$2+1))),"median", MEDIAN(INDIRECT(ADDRESS(327+3,BC$2+1,,,"Instances") &amp; ":" &amp; ADDRESS(327+3,BC$2+1))),"min", MIN(INDIRECT(ADDRESS(327+3,BC$2+1,,,"Instances") &amp; ":" &amp; ADDRESS(327+3,BC$2+1))),"max", MAX(INDIRECT(ADDRESS(327+3,BC$2+1,,,"Instances") &amp; ":" &amp; ADDRESS(327+3,BC$2+1))),"diff", MAX(INDIRECT(ADDRESS(327+3,BC$2+1,,,"Instances") &amp; ":" &amp; ADDRESS(327+3,BC$2+1)))-MIN(INDIRECT(ADDRESS(327+3,BC$2+1,,,"Instances") &amp; ":" &amp; ADDRESS(327+3,BC$2+1))))</f>
        <v>0</v>
      </c>
      <c r="BD332">
        <f>IFERROR(SMALL(BC5:BC343,ROW()-ROW($BD$5)+1),"")</f>
        <v>0</v>
      </c>
      <c r="BF332">
        <f>IFERROR(SUM(BD5:BD332),"")</f>
        <v>0</v>
      </c>
      <c r="BG332" cm="1">
        <f t="array" ref="BG332">_xlfn.SWITCH(Charts!$B$3,"average", AVERAGE(INDIRECT(ADDRESS(327+3,BG$2+1,,,"Instances") &amp; ":" &amp; ADDRESS(327+3,BG$2+1))),"median", MEDIAN(INDIRECT(ADDRESS(327+3,BG$2+1,,,"Instances") &amp; ":" &amp; ADDRESS(327+3,BG$2+1))),"min", MIN(INDIRECT(ADDRESS(327+3,BG$2+1,,,"Instances") &amp; ":" &amp; ADDRESS(327+3,BG$2+1))),"max", MAX(INDIRECT(ADDRESS(327+3,BG$2+1,,,"Instances") &amp; ":" &amp; ADDRESS(327+3,BG$2+1))),"diff", MAX(INDIRECT(ADDRESS(327+3,BG$2+1,,,"Instances") &amp; ":" &amp; ADDRESS(327+3,BG$2+1)))-MIN(INDIRECT(ADDRESS(327+3,BG$2+1,,,"Instances") &amp; ":" &amp; ADDRESS(327+3,BG$2+1))))</f>
        <v>0</v>
      </c>
      <c r="BH332">
        <f>IFERROR(SMALL(BG5:BG343,ROW()-ROW($BH$5)+1),"")</f>
        <v>0</v>
      </c>
      <c r="BJ332">
        <f>IFERROR(SUM(BH5:BH332),"")</f>
        <v>0</v>
      </c>
      <c r="BK332" cm="1">
        <f t="array" ref="BK332">_xlfn.SWITCH(Charts!$B$3,"average", AVERAGE(INDIRECT(ADDRESS(327+3,BK$2+1,,,"Instances") &amp; ":" &amp; ADDRESS(327+3,BK$2+1))),"median", MEDIAN(INDIRECT(ADDRESS(327+3,BK$2+1,,,"Instances") &amp; ":" &amp; ADDRESS(327+3,BK$2+1))),"min", MIN(INDIRECT(ADDRESS(327+3,BK$2+1,,,"Instances") &amp; ":" &amp; ADDRESS(327+3,BK$2+1))),"max", MAX(INDIRECT(ADDRESS(327+3,BK$2+1,,,"Instances") &amp; ":" &amp; ADDRESS(327+3,BK$2+1))),"diff", MAX(INDIRECT(ADDRESS(327+3,BK$2+1,,,"Instances") &amp; ":" &amp; ADDRESS(327+3,BK$2+1)))-MIN(INDIRECT(ADDRESS(327+3,BK$2+1,,,"Instances") &amp; ":" &amp; ADDRESS(327+3,BK$2+1))))</f>
        <v>0</v>
      </c>
      <c r="BL332">
        <f>IFERROR(SMALL(BK5:BK343,ROW()-ROW($BL$5)+1),"")</f>
        <v>0</v>
      </c>
      <c r="BN332">
        <f>IFERROR(SUM(BL5:BL332),"")</f>
        <v>0</v>
      </c>
      <c r="BO332" cm="1">
        <f t="array" ref="BO332">_xlfn.SWITCH(Charts!$B$3,"average", AVERAGE(INDIRECT(ADDRESS(327+3,BO$2+1,,,"Instances") &amp; ":" &amp; ADDRESS(327+3,BO$2+1))),"median", MEDIAN(INDIRECT(ADDRESS(327+3,BO$2+1,,,"Instances") &amp; ":" &amp; ADDRESS(327+3,BO$2+1))),"min", MIN(INDIRECT(ADDRESS(327+3,BO$2+1,,,"Instances") &amp; ":" &amp; ADDRESS(327+3,BO$2+1))),"max", MAX(INDIRECT(ADDRESS(327+3,BO$2+1,,,"Instances") &amp; ":" &amp; ADDRESS(327+3,BO$2+1))),"diff", MAX(INDIRECT(ADDRESS(327+3,BO$2+1,,,"Instances") &amp; ":" &amp; ADDRESS(327+3,BO$2+1)))-MIN(INDIRECT(ADDRESS(327+3,BO$2+1,,,"Instances") &amp; ":" &amp; ADDRESS(327+3,BO$2+1))))</f>
        <v>0</v>
      </c>
      <c r="BP332">
        <f>IFERROR(SMALL(BO5:BO343,ROW()-ROW($BP$5)+1),"")</f>
        <v>0</v>
      </c>
      <c r="BR332">
        <f>IFERROR(SUM(BP5:BP332),"")</f>
        <v>0</v>
      </c>
      <c r="BU332">
        <f>IF(Charts!$B$3="none",E2034,IF(AM2034="",NA(),AM2034))</f>
        <v>0</v>
      </c>
      <c r="BV332">
        <f>IF(Charts!$B$3="none",F2034,IF(AN2034="",NA(),AN2034))</f>
        <v>0</v>
      </c>
      <c r="BW332">
        <f>IF(Charts!$B$3="none",G2034,IF(AO2034="",NA(),AO2034))</f>
        <v>0</v>
      </c>
      <c r="BX332">
        <f>IF(Charts!$B$3="none",H2034,IF(AP2034="",NA(),AP2034))</f>
        <v>0</v>
      </c>
      <c r="BY332">
        <f>IF(Charts!$B$3="none",I2034,IF(AQ2034="",NA(),AQ2034))</f>
        <v>0</v>
      </c>
      <c r="BZ332">
        <f>IF(Charts!$B$3="none",J2034,IF(AR2034="",NA(),AR2034))</f>
        <v>0</v>
      </c>
      <c r="CA332">
        <f>IF(Charts!$B$3="none",K2034,IF(AS2034="",NA(),AS2034))</f>
        <v>0</v>
      </c>
      <c r="CB332">
        <f>IF(Charts!$B$3="none",L2034,IF(AT2034="",NA(),AT2034))</f>
        <v>0</v>
      </c>
      <c r="CC332">
        <f>IF(Charts!$B$3="none",M2034,IF(AU2034="",NA(),AU2034))</f>
        <v>0</v>
      </c>
      <c r="CD332">
        <f>IF(Charts!$B$3="none",N2034,IF(AV2034="",NA(),AV2034))</f>
        <v>0</v>
      </c>
      <c r="CE332">
        <f>IF(Charts!$B$3="none",O2034,IF(AW2034="",NA(),AW2034))</f>
        <v>0</v>
      </c>
      <c r="CF332">
        <f>IF(Charts!$B$3="none",P2034,IF(AX2034="",NA(),AX2034))</f>
        <v>0</v>
      </c>
      <c r="CG332">
        <f>IF(Charts!$B$3="none",Q2034,IF(AY2034="",NA(),AY2034))</f>
        <v>0</v>
      </c>
      <c r="CH332">
        <f>IF(Charts!$B$3="none",R2034,IF(AZ2034="",NA(),AZ2034))</f>
        <v>0</v>
      </c>
      <c r="CI332">
        <f>IF(Charts!$B$3="none",S2034,IF(BA2034="",NA(),BA2034))</f>
        <v>0</v>
      </c>
      <c r="CJ332">
        <f>IF(Charts!$B$3="none",T2034,IF(BB2034="",NA(),BB2034))</f>
        <v>0</v>
      </c>
      <c r="CK332">
        <f>IF(Charts!$B$3="none",U2034,IF(BC2034="",NA(),BC2034))</f>
        <v>0</v>
      </c>
      <c r="CL332">
        <f>IF(Charts!$B$3="none",V2034,IF(BD2034="",NA(),BD2034))</f>
        <v>0</v>
      </c>
      <c r="CM332">
        <f>IF(Charts!$B$3="none",W2034,IF(BE2034="",NA(),BE2034))</f>
        <v>0</v>
      </c>
      <c r="CN332">
        <f>IF(Charts!$B$3="none",X2034,IF(BF2034="",NA(),BF2034))</f>
        <v>0</v>
      </c>
      <c r="CO332">
        <f>IF(Charts!$B$3="none",Y2034,IF(BG2034="",NA(),BG2034))</f>
        <v>0</v>
      </c>
      <c r="CP332">
        <f>IF(Charts!$B$3="none",Z2034,IF(BH2034="",NA(),BH2034))</f>
        <v>0</v>
      </c>
      <c r="CQ332">
        <f>IF(Charts!$B$3="none",AA2034,IF(BI2034="",NA(),BI2034))</f>
        <v>0</v>
      </c>
      <c r="CR332">
        <f>IF(Charts!$B$3="none",AB2034,IF(BJ2034="",NA(),BJ2034))</f>
        <v>0</v>
      </c>
      <c r="CS332">
        <f>IF(Charts!$B$3="none",AC2034,IF(BK2034="",NA(),BK2034))</f>
        <v>0</v>
      </c>
      <c r="CT332">
        <f>IF(Charts!$B$3="none",AD2034,IF(BL2034="",NA(),BL2034))</f>
        <v>0</v>
      </c>
      <c r="CU332">
        <f>IF(Charts!$B$3="none",AE2034,IF(BM2034="",NA(),BM2034))</f>
        <v>0</v>
      </c>
      <c r="CV332">
        <f>IF(Charts!$B$3="none",AF2034,IF(BN2034="",NA(),BN2034))</f>
        <v>0</v>
      </c>
      <c r="CW332">
        <f>IF(Charts!$B$3="none",AG2034,IF(BO2034="",NA(),BO2034))</f>
        <v>0</v>
      </c>
      <c r="CX332">
        <f>IF(Charts!$B$3="none",AH2034,IF(BP2034="",NA(),BP2034))</f>
        <v>0</v>
      </c>
      <c r="CY332">
        <f>IF(Charts!$B$3="none",AI2034,IF(BQ2034="",NA(),BQ2034))</f>
        <v>0</v>
      </c>
      <c r="CZ332">
        <f>IF(Charts!$B$3="none",AJ2034,IF(BR2034="",NA(),BR2034))</f>
        <v>0</v>
      </c>
    </row>
    <row r="333" spans="4:104">
      <c r="D333">
        <v>329</v>
      </c>
      <c r="E333">
        <f>IF(INDIRECT(ADDRESS($D333+2,E$2+1,,,"Instances"))="","",INDIRECT(ADDRESS($D333+2,E$2+1,,,"Instances")))</f>
        <v>0</v>
      </c>
      <c r="F333">
        <f>IFERROR(SMALL(E5:E343,ROW()-ROW($F$5)+1),"")</f>
        <v>0</v>
      </c>
      <c r="H333">
        <f>IFERROR(SUM(F5:F333),"")</f>
        <v>0</v>
      </c>
      <c r="I333">
        <f>IF(INDIRECT(ADDRESS($D333+2,I$2+1,,,"Instances"))="","",INDIRECT(ADDRESS($D333+2,I$2+1,,,"Instances")))</f>
        <v>0</v>
      </c>
      <c r="J333">
        <f>IFERROR(SMALL(I5:I343,ROW()-ROW($J$5)+1),"")</f>
        <v>0</v>
      </c>
      <c r="L333">
        <f>IFERROR(SUM(J5:J333),"")</f>
        <v>0</v>
      </c>
      <c r="M333">
        <f>IF(INDIRECT(ADDRESS($D333+2,M$2+1,,,"Instances"))="","",INDIRECT(ADDRESS($D333+2,M$2+1,,,"Instances")))</f>
        <v>0</v>
      </c>
      <c r="N333">
        <f>IFERROR(SMALL(M5:M343,ROW()-ROW($N$5)+1),"")</f>
        <v>0</v>
      </c>
      <c r="P333">
        <f>IFERROR(SUM(N5:N333),"")</f>
        <v>0</v>
      </c>
      <c r="Q333">
        <f>IF(INDIRECT(ADDRESS($D333+2,Q$2+1,,,"Instances"))="","",INDIRECT(ADDRESS($D333+2,Q$2+1,,,"Instances")))</f>
        <v>0</v>
      </c>
      <c r="R333">
        <f>IFERROR(SMALL(Q5:Q343,ROW()-ROW($R$5)+1),"")</f>
        <v>0</v>
      </c>
      <c r="T333">
        <f>IFERROR(SUM(R5:R333),"")</f>
        <v>0</v>
      </c>
      <c r="U333">
        <f>IF(INDIRECT(ADDRESS($D333+2,U$2+1,,,"Instances"))="","",INDIRECT(ADDRESS($D333+2,U$2+1,,,"Instances")))</f>
        <v>0</v>
      </c>
      <c r="V333">
        <f>IFERROR(SMALL(U5:U343,ROW()-ROW($V$5)+1),"")</f>
        <v>0</v>
      </c>
      <c r="X333">
        <f>IFERROR(SUM(V5:V333),"")</f>
        <v>0</v>
      </c>
      <c r="Y333">
        <f>IF(INDIRECT(ADDRESS($D333+2,Y$2+1,,,"Instances"))="","",INDIRECT(ADDRESS($D333+2,Y$2+1,,,"Instances")))</f>
        <v>0</v>
      </c>
      <c r="Z333">
        <f>IFERROR(SMALL(Y5:Y343,ROW()-ROW($Z$5)+1),"")</f>
        <v>0</v>
      </c>
      <c r="AB333">
        <f>IFERROR(SUM(Z5:Z333),"")</f>
        <v>0</v>
      </c>
      <c r="AC333">
        <f>IF(INDIRECT(ADDRESS($D333+2,AC$2+1,,,"Instances"))="","",INDIRECT(ADDRESS($D333+2,AC$2+1,,,"Instances")))</f>
        <v>0</v>
      </c>
      <c r="AD333">
        <f>IFERROR(SMALL(AC5:AC343,ROW()-ROW($AD$5)+1),"")</f>
        <v>0</v>
      </c>
      <c r="AF333">
        <f>IFERROR(SUM(AD5:AD333),"")</f>
        <v>0</v>
      </c>
      <c r="AG333">
        <f>IF(INDIRECT(ADDRESS($D333+2,AG$2+1,,,"Instances"))="","",INDIRECT(ADDRESS($D333+2,AG$2+1,,,"Instances")))</f>
        <v>0</v>
      </c>
      <c r="AH333">
        <f>IFERROR(SMALL(AG5:AG343,ROW()-ROW($AH$5)+1),"")</f>
        <v>0</v>
      </c>
      <c r="AJ333">
        <f>IFERROR(SUM(AH5:AH333),"")</f>
        <v>0</v>
      </c>
      <c r="AL333">
        <v>329</v>
      </c>
      <c r="AM333" cm="1">
        <f t="array" ref="AM333">_xlfn.SWITCH(Charts!$B$3,"average", AVERAGE(INDIRECT(ADDRESS(328+3,AM$2+1,,,"Instances") &amp; ":" &amp; ADDRESS(328+3,AM$2+1))),"median", MEDIAN(INDIRECT(ADDRESS(328+3,AM$2+1,,,"Instances") &amp; ":" &amp; ADDRESS(328+3,AM$2+1))),"min", MIN(INDIRECT(ADDRESS(328+3,AM$2+1,,,"Instances") &amp; ":" &amp; ADDRESS(328+3,AM$2+1))),"max", MAX(INDIRECT(ADDRESS(328+3,AM$2+1,,,"Instances") &amp; ":" &amp; ADDRESS(328+3,AM$2+1))),"diff", MAX(INDIRECT(ADDRESS(328+3,AM$2+1,,,"Instances") &amp; ":" &amp; ADDRESS(328+3,AM$2+1)))-MIN(INDIRECT(ADDRESS(328+3,AM$2+1,,,"Instances") &amp; ":" &amp; ADDRESS(328+3,AM$2+1))))</f>
        <v>0</v>
      </c>
      <c r="AN333">
        <f>IFERROR(SMALL(AM5:AM343,ROW()-ROW($AN$5)+1),"")</f>
        <v>0</v>
      </c>
      <c r="AP333">
        <f>IFERROR(SUM(AN5:AN333),"")</f>
        <v>0</v>
      </c>
      <c r="AQ333" cm="1">
        <f t="array" ref="AQ333">_xlfn.SWITCH(Charts!$B$3,"average", AVERAGE(INDIRECT(ADDRESS(328+3,AQ$2+1,,,"Instances") &amp; ":" &amp; ADDRESS(328+3,AQ$2+1))),"median", MEDIAN(INDIRECT(ADDRESS(328+3,AQ$2+1,,,"Instances") &amp; ":" &amp; ADDRESS(328+3,AQ$2+1))),"min", MIN(INDIRECT(ADDRESS(328+3,AQ$2+1,,,"Instances") &amp; ":" &amp; ADDRESS(328+3,AQ$2+1))),"max", MAX(INDIRECT(ADDRESS(328+3,AQ$2+1,,,"Instances") &amp; ":" &amp; ADDRESS(328+3,AQ$2+1))),"diff", MAX(INDIRECT(ADDRESS(328+3,AQ$2+1,,,"Instances") &amp; ":" &amp; ADDRESS(328+3,AQ$2+1)))-MIN(INDIRECT(ADDRESS(328+3,AQ$2+1,,,"Instances") &amp; ":" &amp; ADDRESS(328+3,AQ$2+1))))</f>
        <v>0</v>
      </c>
      <c r="AR333">
        <f>IFERROR(SMALL(AQ5:AQ343,ROW()-ROW($AR$5)+1),"")</f>
        <v>0</v>
      </c>
      <c r="AT333">
        <f>IFERROR(SUM(AR5:AR333),"")</f>
        <v>0</v>
      </c>
      <c r="AU333" cm="1">
        <f t="array" ref="AU333">_xlfn.SWITCH(Charts!$B$3,"average", AVERAGE(INDIRECT(ADDRESS(328+3,AU$2+1,,,"Instances") &amp; ":" &amp; ADDRESS(328+3,AU$2+1))),"median", MEDIAN(INDIRECT(ADDRESS(328+3,AU$2+1,,,"Instances") &amp; ":" &amp; ADDRESS(328+3,AU$2+1))),"min", MIN(INDIRECT(ADDRESS(328+3,AU$2+1,,,"Instances") &amp; ":" &amp; ADDRESS(328+3,AU$2+1))),"max", MAX(INDIRECT(ADDRESS(328+3,AU$2+1,,,"Instances") &amp; ":" &amp; ADDRESS(328+3,AU$2+1))),"diff", MAX(INDIRECT(ADDRESS(328+3,AU$2+1,,,"Instances") &amp; ":" &amp; ADDRESS(328+3,AU$2+1)))-MIN(INDIRECT(ADDRESS(328+3,AU$2+1,,,"Instances") &amp; ":" &amp; ADDRESS(328+3,AU$2+1))))</f>
        <v>0</v>
      </c>
      <c r="AV333">
        <f>IFERROR(SMALL(AU5:AU343,ROW()-ROW($AV$5)+1),"")</f>
        <v>0</v>
      </c>
      <c r="AX333">
        <f>IFERROR(SUM(AV5:AV333),"")</f>
        <v>0</v>
      </c>
      <c r="AY333" cm="1">
        <f t="array" ref="AY333">_xlfn.SWITCH(Charts!$B$3,"average", AVERAGE(INDIRECT(ADDRESS(328+3,AY$2+1,,,"Instances") &amp; ":" &amp; ADDRESS(328+3,AY$2+1))),"median", MEDIAN(INDIRECT(ADDRESS(328+3,AY$2+1,,,"Instances") &amp; ":" &amp; ADDRESS(328+3,AY$2+1))),"min", MIN(INDIRECT(ADDRESS(328+3,AY$2+1,,,"Instances") &amp; ":" &amp; ADDRESS(328+3,AY$2+1))),"max", MAX(INDIRECT(ADDRESS(328+3,AY$2+1,,,"Instances") &amp; ":" &amp; ADDRESS(328+3,AY$2+1))),"diff", MAX(INDIRECT(ADDRESS(328+3,AY$2+1,,,"Instances") &amp; ":" &amp; ADDRESS(328+3,AY$2+1)))-MIN(INDIRECT(ADDRESS(328+3,AY$2+1,,,"Instances") &amp; ":" &amp; ADDRESS(328+3,AY$2+1))))</f>
        <v>0</v>
      </c>
      <c r="AZ333">
        <f>IFERROR(SMALL(AY5:AY343,ROW()-ROW($AZ$5)+1),"")</f>
        <v>0</v>
      </c>
      <c r="BB333">
        <f>IFERROR(SUM(AZ5:AZ333),"")</f>
        <v>0</v>
      </c>
      <c r="BC333" cm="1">
        <f t="array" ref="BC333">_xlfn.SWITCH(Charts!$B$3,"average", AVERAGE(INDIRECT(ADDRESS(328+3,BC$2+1,,,"Instances") &amp; ":" &amp; ADDRESS(328+3,BC$2+1))),"median", MEDIAN(INDIRECT(ADDRESS(328+3,BC$2+1,,,"Instances") &amp; ":" &amp; ADDRESS(328+3,BC$2+1))),"min", MIN(INDIRECT(ADDRESS(328+3,BC$2+1,,,"Instances") &amp; ":" &amp; ADDRESS(328+3,BC$2+1))),"max", MAX(INDIRECT(ADDRESS(328+3,BC$2+1,,,"Instances") &amp; ":" &amp; ADDRESS(328+3,BC$2+1))),"diff", MAX(INDIRECT(ADDRESS(328+3,BC$2+1,,,"Instances") &amp; ":" &amp; ADDRESS(328+3,BC$2+1)))-MIN(INDIRECT(ADDRESS(328+3,BC$2+1,,,"Instances") &amp; ":" &amp; ADDRESS(328+3,BC$2+1))))</f>
        <v>0</v>
      </c>
      <c r="BD333">
        <f>IFERROR(SMALL(BC5:BC343,ROW()-ROW($BD$5)+1),"")</f>
        <v>0</v>
      </c>
      <c r="BF333">
        <f>IFERROR(SUM(BD5:BD333),"")</f>
        <v>0</v>
      </c>
      <c r="BG333" cm="1">
        <f t="array" ref="BG333">_xlfn.SWITCH(Charts!$B$3,"average", AVERAGE(INDIRECT(ADDRESS(328+3,BG$2+1,,,"Instances") &amp; ":" &amp; ADDRESS(328+3,BG$2+1))),"median", MEDIAN(INDIRECT(ADDRESS(328+3,BG$2+1,,,"Instances") &amp; ":" &amp; ADDRESS(328+3,BG$2+1))),"min", MIN(INDIRECT(ADDRESS(328+3,BG$2+1,,,"Instances") &amp; ":" &amp; ADDRESS(328+3,BG$2+1))),"max", MAX(INDIRECT(ADDRESS(328+3,BG$2+1,,,"Instances") &amp; ":" &amp; ADDRESS(328+3,BG$2+1))),"diff", MAX(INDIRECT(ADDRESS(328+3,BG$2+1,,,"Instances") &amp; ":" &amp; ADDRESS(328+3,BG$2+1)))-MIN(INDIRECT(ADDRESS(328+3,BG$2+1,,,"Instances") &amp; ":" &amp; ADDRESS(328+3,BG$2+1))))</f>
        <v>0</v>
      </c>
      <c r="BH333">
        <f>IFERROR(SMALL(BG5:BG343,ROW()-ROW($BH$5)+1),"")</f>
        <v>0</v>
      </c>
      <c r="BJ333">
        <f>IFERROR(SUM(BH5:BH333),"")</f>
        <v>0</v>
      </c>
      <c r="BK333" cm="1">
        <f t="array" ref="BK333">_xlfn.SWITCH(Charts!$B$3,"average", AVERAGE(INDIRECT(ADDRESS(328+3,BK$2+1,,,"Instances") &amp; ":" &amp; ADDRESS(328+3,BK$2+1))),"median", MEDIAN(INDIRECT(ADDRESS(328+3,BK$2+1,,,"Instances") &amp; ":" &amp; ADDRESS(328+3,BK$2+1))),"min", MIN(INDIRECT(ADDRESS(328+3,BK$2+1,,,"Instances") &amp; ":" &amp; ADDRESS(328+3,BK$2+1))),"max", MAX(INDIRECT(ADDRESS(328+3,BK$2+1,,,"Instances") &amp; ":" &amp; ADDRESS(328+3,BK$2+1))),"diff", MAX(INDIRECT(ADDRESS(328+3,BK$2+1,,,"Instances") &amp; ":" &amp; ADDRESS(328+3,BK$2+1)))-MIN(INDIRECT(ADDRESS(328+3,BK$2+1,,,"Instances") &amp; ":" &amp; ADDRESS(328+3,BK$2+1))))</f>
        <v>0</v>
      </c>
      <c r="BL333">
        <f>IFERROR(SMALL(BK5:BK343,ROW()-ROW($BL$5)+1),"")</f>
        <v>0</v>
      </c>
      <c r="BN333">
        <f>IFERROR(SUM(BL5:BL333),"")</f>
        <v>0</v>
      </c>
      <c r="BO333" cm="1">
        <f t="array" ref="BO333">_xlfn.SWITCH(Charts!$B$3,"average", AVERAGE(INDIRECT(ADDRESS(328+3,BO$2+1,,,"Instances") &amp; ":" &amp; ADDRESS(328+3,BO$2+1))),"median", MEDIAN(INDIRECT(ADDRESS(328+3,BO$2+1,,,"Instances") &amp; ":" &amp; ADDRESS(328+3,BO$2+1))),"min", MIN(INDIRECT(ADDRESS(328+3,BO$2+1,,,"Instances") &amp; ":" &amp; ADDRESS(328+3,BO$2+1))),"max", MAX(INDIRECT(ADDRESS(328+3,BO$2+1,,,"Instances") &amp; ":" &amp; ADDRESS(328+3,BO$2+1))),"diff", MAX(INDIRECT(ADDRESS(328+3,BO$2+1,,,"Instances") &amp; ":" &amp; ADDRESS(328+3,BO$2+1)))-MIN(INDIRECT(ADDRESS(328+3,BO$2+1,,,"Instances") &amp; ":" &amp; ADDRESS(328+3,BO$2+1))))</f>
        <v>0</v>
      </c>
      <c r="BP333">
        <f>IFERROR(SMALL(BO5:BO343,ROW()-ROW($BP$5)+1),"")</f>
        <v>0</v>
      </c>
      <c r="BR333">
        <f>IFERROR(SUM(BP5:BP333),"")</f>
        <v>0</v>
      </c>
      <c r="BU333">
        <f>IF(Charts!$B$3="none",E2035,IF(AM2035="",NA(),AM2035))</f>
        <v>0</v>
      </c>
      <c r="BV333">
        <f>IF(Charts!$B$3="none",F2035,IF(AN2035="",NA(),AN2035))</f>
        <v>0</v>
      </c>
      <c r="BW333">
        <f>IF(Charts!$B$3="none",G2035,IF(AO2035="",NA(),AO2035))</f>
        <v>0</v>
      </c>
      <c r="BX333">
        <f>IF(Charts!$B$3="none",H2035,IF(AP2035="",NA(),AP2035))</f>
        <v>0</v>
      </c>
      <c r="BY333">
        <f>IF(Charts!$B$3="none",I2035,IF(AQ2035="",NA(),AQ2035))</f>
        <v>0</v>
      </c>
      <c r="BZ333">
        <f>IF(Charts!$B$3="none",J2035,IF(AR2035="",NA(),AR2035))</f>
        <v>0</v>
      </c>
      <c r="CA333">
        <f>IF(Charts!$B$3="none",K2035,IF(AS2035="",NA(),AS2035))</f>
        <v>0</v>
      </c>
      <c r="CB333">
        <f>IF(Charts!$B$3="none",L2035,IF(AT2035="",NA(),AT2035))</f>
        <v>0</v>
      </c>
      <c r="CC333">
        <f>IF(Charts!$B$3="none",M2035,IF(AU2035="",NA(),AU2035))</f>
        <v>0</v>
      </c>
      <c r="CD333">
        <f>IF(Charts!$B$3="none",N2035,IF(AV2035="",NA(),AV2035))</f>
        <v>0</v>
      </c>
      <c r="CE333">
        <f>IF(Charts!$B$3="none",O2035,IF(AW2035="",NA(),AW2035))</f>
        <v>0</v>
      </c>
      <c r="CF333">
        <f>IF(Charts!$B$3="none",P2035,IF(AX2035="",NA(),AX2035))</f>
        <v>0</v>
      </c>
      <c r="CG333">
        <f>IF(Charts!$B$3="none",Q2035,IF(AY2035="",NA(),AY2035))</f>
        <v>0</v>
      </c>
      <c r="CH333">
        <f>IF(Charts!$B$3="none",R2035,IF(AZ2035="",NA(),AZ2035))</f>
        <v>0</v>
      </c>
      <c r="CI333">
        <f>IF(Charts!$B$3="none",S2035,IF(BA2035="",NA(),BA2035))</f>
        <v>0</v>
      </c>
      <c r="CJ333">
        <f>IF(Charts!$B$3="none",T2035,IF(BB2035="",NA(),BB2035))</f>
        <v>0</v>
      </c>
      <c r="CK333">
        <f>IF(Charts!$B$3="none",U2035,IF(BC2035="",NA(),BC2035))</f>
        <v>0</v>
      </c>
      <c r="CL333">
        <f>IF(Charts!$B$3="none",V2035,IF(BD2035="",NA(),BD2035))</f>
        <v>0</v>
      </c>
      <c r="CM333">
        <f>IF(Charts!$B$3="none",W2035,IF(BE2035="",NA(),BE2035))</f>
        <v>0</v>
      </c>
      <c r="CN333">
        <f>IF(Charts!$B$3="none",X2035,IF(BF2035="",NA(),BF2035))</f>
        <v>0</v>
      </c>
      <c r="CO333">
        <f>IF(Charts!$B$3="none",Y2035,IF(BG2035="",NA(),BG2035))</f>
        <v>0</v>
      </c>
      <c r="CP333">
        <f>IF(Charts!$B$3="none",Z2035,IF(BH2035="",NA(),BH2035))</f>
        <v>0</v>
      </c>
      <c r="CQ333">
        <f>IF(Charts!$B$3="none",AA2035,IF(BI2035="",NA(),BI2035))</f>
        <v>0</v>
      </c>
      <c r="CR333">
        <f>IF(Charts!$B$3="none",AB2035,IF(BJ2035="",NA(),BJ2035))</f>
        <v>0</v>
      </c>
      <c r="CS333">
        <f>IF(Charts!$B$3="none",AC2035,IF(BK2035="",NA(),BK2035))</f>
        <v>0</v>
      </c>
      <c r="CT333">
        <f>IF(Charts!$B$3="none",AD2035,IF(BL2035="",NA(),BL2035))</f>
        <v>0</v>
      </c>
      <c r="CU333">
        <f>IF(Charts!$B$3="none",AE2035,IF(BM2035="",NA(),BM2035))</f>
        <v>0</v>
      </c>
      <c r="CV333">
        <f>IF(Charts!$B$3="none",AF2035,IF(BN2035="",NA(),BN2035))</f>
        <v>0</v>
      </c>
      <c r="CW333">
        <f>IF(Charts!$B$3="none",AG2035,IF(BO2035="",NA(),BO2035))</f>
        <v>0</v>
      </c>
      <c r="CX333">
        <f>IF(Charts!$B$3="none",AH2035,IF(BP2035="",NA(),BP2035))</f>
        <v>0</v>
      </c>
      <c r="CY333">
        <f>IF(Charts!$B$3="none",AI2035,IF(BQ2035="",NA(),BQ2035))</f>
        <v>0</v>
      </c>
      <c r="CZ333">
        <f>IF(Charts!$B$3="none",AJ2035,IF(BR2035="",NA(),BR2035))</f>
        <v>0</v>
      </c>
    </row>
    <row r="334" spans="4:104">
      <c r="D334">
        <v>330</v>
      </c>
      <c r="E334">
        <f>IF(INDIRECT(ADDRESS($D334+2,E$2+1,,,"Instances"))="","",INDIRECT(ADDRESS($D334+2,E$2+1,,,"Instances")))</f>
        <v>0</v>
      </c>
      <c r="F334">
        <f>IFERROR(SMALL(E5:E343,ROW()-ROW($F$5)+1),"")</f>
        <v>0</v>
      </c>
      <c r="H334">
        <f>IFERROR(SUM(F5:F334),"")</f>
        <v>0</v>
      </c>
      <c r="I334">
        <f>IF(INDIRECT(ADDRESS($D334+2,I$2+1,,,"Instances"))="","",INDIRECT(ADDRESS($D334+2,I$2+1,,,"Instances")))</f>
        <v>0</v>
      </c>
      <c r="J334">
        <f>IFERROR(SMALL(I5:I343,ROW()-ROW($J$5)+1),"")</f>
        <v>0</v>
      </c>
      <c r="L334">
        <f>IFERROR(SUM(J5:J334),"")</f>
        <v>0</v>
      </c>
      <c r="M334">
        <f>IF(INDIRECT(ADDRESS($D334+2,M$2+1,,,"Instances"))="","",INDIRECT(ADDRESS($D334+2,M$2+1,,,"Instances")))</f>
        <v>0</v>
      </c>
      <c r="N334">
        <f>IFERROR(SMALL(M5:M343,ROW()-ROW($N$5)+1),"")</f>
        <v>0</v>
      </c>
      <c r="P334">
        <f>IFERROR(SUM(N5:N334),"")</f>
        <v>0</v>
      </c>
      <c r="Q334">
        <f>IF(INDIRECT(ADDRESS($D334+2,Q$2+1,,,"Instances"))="","",INDIRECT(ADDRESS($D334+2,Q$2+1,,,"Instances")))</f>
        <v>0</v>
      </c>
      <c r="R334">
        <f>IFERROR(SMALL(Q5:Q343,ROW()-ROW($R$5)+1),"")</f>
        <v>0</v>
      </c>
      <c r="T334">
        <f>IFERROR(SUM(R5:R334),"")</f>
        <v>0</v>
      </c>
      <c r="U334">
        <f>IF(INDIRECT(ADDRESS($D334+2,U$2+1,,,"Instances"))="","",INDIRECT(ADDRESS($D334+2,U$2+1,,,"Instances")))</f>
        <v>0</v>
      </c>
      <c r="V334">
        <f>IFERROR(SMALL(U5:U343,ROW()-ROW($V$5)+1),"")</f>
        <v>0</v>
      </c>
      <c r="X334">
        <f>IFERROR(SUM(V5:V334),"")</f>
        <v>0</v>
      </c>
      <c r="Y334">
        <f>IF(INDIRECT(ADDRESS($D334+2,Y$2+1,,,"Instances"))="","",INDIRECT(ADDRESS($D334+2,Y$2+1,,,"Instances")))</f>
        <v>0</v>
      </c>
      <c r="Z334">
        <f>IFERROR(SMALL(Y5:Y343,ROW()-ROW($Z$5)+1),"")</f>
        <v>0</v>
      </c>
      <c r="AB334">
        <f>IFERROR(SUM(Z5:Z334),"")</f>
        <v>0</v>
      </c>
      <c r="AC334">
        <f>IF(INDIRECT(ADDRESS($D334+2,AC$2+1,,,"Instances"))="","",INDIRECT(ADDRESS($D334+2,AC$2+1,,,"Instances")))</f>
        <v>0</v>
      </c>
      <c r="AD334">
        <f>IFERROR(SMALL(AC5:AC343,ROW()-ROW($AD$5)+1),"")</f>
        <v>0</v>
      </c>
      <c r="AF334">
        <f>IFERROR(SUM(AD5:AD334),"")</f>
        <v>0</v>
      </c>
      <c r="AG334">
        <f>IF(INDIRECT(ADDRESS($D334+2,AG$2+1,,,"Instances"))="","",INDIRECT(ADDRESS($D334+2,AG$2+1,,,"Instances")))</f>
        <v>0</v>
      </c>
      <c r="AH334">
        <f>IFERROR(SMALL(AG5:AG343,ROW()-ROW($AH$5)+1),"")</f>
        <v>0</v>
      </c>
      <c r="AJ334">
        <f>IFERROR(SUM(AH5:AH334),"")</f>
        <v>0</v>
      </c>
      <c r="AL334">
        <v>330</v>
      </c>
      <c r="AM334" cm="1">
        <f t="array" ref="AM334">_xlfn.SWITCH(Charts!$B$3,"average", AVERAGE(INDIRECT(ADDRESS(329+3,AM$2+1,,,"Instances") &amp; ":" &amp; ADDRESS(329+3,AM$2+1))),"median", MEDIAN(INDIRECT(ADDRESS(329+3,AM$2+1,,,"Instances") &amp; ":" &amp; ADDRESS(329+3,AM$2+1))),"min", MIN(INDIRECT(ADDRESS(329+3,AM$2+1,,,"Instances") &amp; ":" &amp; ADDRESS(329+3,AM$2+1))),"max", MAX(INDIRECT(ADDRESS(329+3,AM$2+1,,,"Instances") &amp; ":" &amp; ADDRESS(329+3,AM$2+1))),"diff", MAX(INDIRECT(ADDRESS(329+3,AM$2+1,,,"Instances") &amp; ":" &amp; ADDRESS(329+3,AM$2+1)))-MIN(INDIRECT(ADDRESS(329+3,AM$2+1,,,"Instances") &amp; ":" &amp; ADDRESS(329+3,AM$2+1))))</f>
        <v>0</v>
      </c>
      <c r="AN334">
        <f>IFERROR(SMALL(AM5:AM343,ROW()-ROW($AN$5)+1),"")</f>
        <v>0</v>
      </c>
      <c r="AP334">
        <f>IFERROR(SUM(AN5:AN334),"")</f>
        <v>0</v>
      </c>
      <c r="AQ334" cm="1">
        <f t="array" ref="AQ334">_xlfn.SWITCH(Charts!$B$3,"average", AVERAGE(INDIRECT(ADDRESS(329+3,AQ$2+1,,,"Instances") &amp; ":" &amp; ADDRESS(329+3,AQ$2+1))),"median", MEDIAN(INDIRECT(ADDRESS(329+3,AQ$2+1,,,"Instances") &amp; ":" &amp; ADDRESS(329+3,AQ$2+1))),"min", MIN(INDIRECT(ADDRESS(329+3,AQ$2+1,,,"Instances") &amp; ":" &amp; ADDRESS(329+3,AQ$2+1))),"max", MAX(INDIRECT(ADDRESS(329+3,AQ$2+1,,,"Instances") &amp; ":" &amp; ADDRESS(329+3,AQ$2+1))),"diff", MAX(INDIRECT(ADDRESS(329+3,AQ$2+1,,,"Instances") &amp; ":" &amp; ADDRESS(329+3,AQ$2+1)))-MIN(INDIRECT(ADDRESS(329+3,AQ$2+1,,,"Instances") &amp; ":" &amp; ADDRESS(329+3,AQ$2+1))))</f>
        <v>0</v>
      </c>
      <c r="AR334">
        <f>IFERROR(SMALL(AQ5:AQ343,ROW()-ROW($AR$5)+1),"")</f>
        <v>0</v>
      </c>
      <c r="AT334">
        <f>IFERROR(SUM(AR5:AR334),"")</f>
        <v>0</v>
      </c>
      <c r="AU334" cm="1">
        <f t="array" ref="AU334">_xlfn.SWITCH(Charts!$B$3,"average", AVERAGE(INDIRECT(ADDRESS(329+3,AU$2+1,,,"Instances") &amp; ":" &amp; ADDRESS(329+3,AU$2+1))),"median", MEDIAN(INDIRECT(ADDRESS(329+3,AU$2+1,,,"Instances") &amp; ":" &amp; ADDRESS(329+3,AU$2+1))),"min", MIN(INDIRECT(ADDRESS(329+3,AU$2+1,,,"Instances") &amp; ":" &amp; ADDRESS(329+3,AU$2+1))),"max", MAX(INDIRECT(ADDRESS(329+3,AU$2+1,,,"Instances") &amp; ":" &amp; ADDRESS(329+3,AU$2+1))),"diff", MAX(INDIRECT(ADDRESS(329+3,AU$2+1,,,"Instances") &amp; ":" &amp; ADDRESS(329+3,AU$2+1)))-MIN(INDIRECT(ADDRESS(329+3,AU$2+1,,,"Instances") &amp; ":" &amp; ADDRESS(329+3,AU$2+1))))</f>
        <v>0</v>
      </c>
      <c r="AV334">
        <f>IFERROR(SMALL(AU5:AU343,ROW()-ROW($AV$5)+1),"")</f>
        <v>0</v>
      </c>
      <c r="AX334">
        <f>IFERROR(SUM(AV5:AV334),"")</f>
        <v>0</v>
      </c>
      <c r="AY334" cm="1">
        <f t="array" ref="AY334">_xlfn.SWITCH(Charts!$B$3,"average", AVERAGE(INDIRECT(ADDRESS(329+3,AY$2+1,,,"Instances") &amp; ":" &amp; ADDRESS(329+3,AY$2+1))),"median", MEDIAN(INDIRECT(ADDRESS(329+3,AY$2+1,,,"Instances") &amp; ":" &amp; ADDRESS(329+3,AY$2+1))),"min", MIN(INDIRECT(ADDRESS(329+3,AY$2+1,,,"Instances") &amp; ":" &amp; ADDRESS(329+3,AY$2+1))),"max", MAX(INDIRECT(ADDRESS(329+3,AY$2+1,,,"Instances") &amp; ":" &amp; ADDRESS(329+3,AY$2+1))),"diff", MAX(INDIRECT(ADDRESS(329+3,AY$2+1,,,"Instances") &amp; ":" &amp; ADDRESS(329+3,AY$2+1)))-MIN(INDIRECT(ADDRESS(329+3,AY$2+1,,,"Instances") &amp; ":" &amp; ADDRESS(329+3,AY$2+1))))</f>
        <v>0</v>
      </c>
      <c r="AZ334">
        <f>IFERROR(SMALL(AY5:AY343,ROW()-ROW($AZ$5)+1),"")</f>
        <v>0</v>
      </c>
      <c r="BB334">
        <f>IFERROR(SUM(AZ5:AZ334),"")</f>
        <v>0</v>
      </c>
      <c r="BC334" cm="1">
        <f t="array" ref="BC334">_xlfn.SWITCH(Charts!$B$3,"average", AVERAGE(INDIRECT(ADDRESS(329+3,BC$2+1,,,"Instances") &amp; ":" &amp; ADDRESS(329+3,BC$2+1))),"median", MEDIAN(INDIRECT(ADDRESS(329+3,BC$2+1,,,"Instances") &amp; ":" &amp; ADDRESS(329+3,BC$2+1))),"min", MIN(INDIRECT(ADDRESS(329+3,BC$2+1,,,"Instances") &amp; ":" &amp; ADDRESS(329+3,BC$2+1))),"max", MAX(INDIRECT(ADDRESS(329+3,BC$2+1,,,"Instances") &amp; ":" &amp; ADDRESS(329+3,BC$2+1))),"diff", MAX(INDIRECT(ADDRESS(329+3,BC$2+1,,,"Instances") &amp; ":" &amp; ADDRESS(329+3,BC$2+1)))-MIN(INDIRECT(ADDRESS(329+3,BC$2+1,,,"Instances") &amp; ":" &amp; ADDRESS(329+3,BC$2+1))))</f>
        <v>0</v>
      </c>
      <c r="BD334">
        <f>IFERROR(SMALL(BC5:BC343,ROW()-ROW($BD$5)+1),"")</f>
        <v>0</v>
      </c>
      <c r="BF334">
        <f>IFERROR(SUM(BD5:BD334),"")</f>
        <v>0</v>
      </c>
      <c r="BG334" cm="1">
        <f t="array" ref="BG334">_xlfn.SWITCH(Charts!$B$3,"average", AVERAGE(INDIRECT(ADDRESS(329+3,BG$2+1,,,"Instances") &amp; ":" &amp; ADDRESS(329+3,BG$2+1))),"median", MEDIAN(INDIRECT(ADDRESS(329+3,BG$2+1,,,"Instances") &amp; ":" &amp; ADDRESS(329+3,BG$2+1))),"min", MIN(INDIRECT(ADDRESS(329+3,BG$2+1,,,"Instances") &amp; ":" &amp; ADDRESS(329+3,BG$2+1))),"max", MAX(INDIRECT(ADDRESS(329+3,BG$2+1,,,"Instances") &amp; ":" &amp; ADDRESS(329+3,BG$2+1))),"diff", MAX(INDIRECT(ADDRESS(329+3,BG$2+1,,,"Instances") &amp; ":" &amp; ADDRESS(329+3,BG$2+1)))-MIN(INDIRECT(ADDRESS(329+3,BG$2+1,,,"Instances") &amp; ":" &amp; ADDRESS(329+3,BG$2+1))))</f>
        <v>0</v>
      </c>
      <c r="BH334">
        <f>IFERROR(SMALL(BG5:BG343,ROW()-ROW($BH$5)+1),"")</f>
        <v>0</v>
      </c>
      <c r="BJ334">
        <f>IFERROR(SUM(BH5:BH334),"")</f>
        <v>0</v>
      </c>
      <c r="BK334" cm="1">
        <f t="array" ref="BK334">_xlfn.SWITCH(Charts!$B$3,"average", AVERAGE(INDIRECT(ADDRESS(329+3,BK$2+1,,,"Instances") &amp; ":" &amp; ADDRESS(329+3,BK$2+1))),"median", MEDIAN(INDIRECT(ADDRESS(329+3,BK$2+1,,,"Instances") &amp; ":" &amp; ADDRESS(329+3,BK$2+1))),"min", MIN(INDIRECT(ADDRESS(329+3,BK$2+1,,,"Instances") &amp; ":" &amp; ADDRESS(329+3,BK$2+1))),"max", MAX(INDIRECT(ADDRESS(329+3,BK$2+1,,,"Instances") &amp; ":" &amp; ADDRESS(329+3,BK$2+1))),"diff", MAX(INDIRECT(ADDRESS(329+3,BK$2+1,,,"Instances") &amp; ":" &amp; ADDRESS(329+3,BK$2+1)))-MIN(INDIRECT(ADDRESS(329+3,BK$2+1,,,"Instances") &amp; ":" &amp; ADDRESS(329+3,BK$2+1))))</f>
        <v>0</v>
      </c>
      <c r="BL334">
        <f>IFERROR(SMALL(BK5:BK343,ROW()-ROW($BL$5)+1),"")</f>
        <v>0</v>
      </c>
      <c r="BN334">
        <f>IFERROR(SUM(BL5:BL334),"")</f>
        <v>0</v>
      </c>
      <c r="BO334" cm="1">
        <f t="array" ref="BO334">_xlfn.SWITCH(Charts!$B$3,"average", AVERAGE(INDIRECT(ADDRESS(329+3,BO$2+1,,,"Instances") &amp; ":" &amp; ADDRESS(329+3,BO$2+1))),"median", MEDIAN(INDIRECT(ADDRESS(329+3,BO$2+1,,,"Instances") &amp; ":" &amp; ADDRESS(329+3,BO$2+1))),"min", MIN(INDIRECT(ADDRESS(329+3,BO$2+1,,,"Instances") &amp; ":" &amp; ADDRESS(329+3,BO$2+1))),"max", MAX(INDIRECT(ADDRESS(329+3,BO$2+1,,,"Instances") &amp; ":" &amp; ADDRESS(329+3,BO$2+1))),"diff", MAX(INDIRECT(ADDRESS(329+3,BO$2+1,,,"Instances") &amp; ":" &amp; ADDRESS(329+3,BO$2+1)))-MIN(INDIRECT(ADDRESS(329+3,BO$2+1,,,"Instances") &amp; ":" &amp; ADDRESS(329+3,BO$2+1))))</f>
        <v>0</v>
      </c>
      <c r="BP334">
        <f>IFERROR(SMALL(BO5:BO343,ROW()-ROW($BP$5)+1),"")</f>
        <v>0</v>
      </c>
      <c r="BR334">
        <f>IFERROR(SUM(BP5:BP334),"")</f>
        <v>0</v>
      </c>
      <c r="BU334">
        <f>IF(Charts!$B$3="none",E2036,IF(AM2036="",NA(),AM2036))</f>
        <v>0</v>
      </c>
      <c r="BV334">
        <f>IF(Charts!$B$3="none",F2036,IF(AN2036="",NA(),AN2036))</f>
        <v>0</v>
      </c>
      <c r="BW334">
        <f>IF(Charts!$B$3="none",G2036,IF(AO2036="",NA(),AO2036))</f>
        <v>0</v>
      </c>
      <c r="BX334">
        <f>IF(Charts!$B$3="none",H2036,IF(AP2036="",NA(),AP2036))</f>
        <v>0</v>
      </c>
      <c r="BY334">
        <f>IF(Charts!$B$3="none",I2036,IF(AQ2036="",NA(),AQ2036))</f>
        <v>0</v>
      </c>
      <c r="BZ334">
        <f>IF(Charts!$B$3="none",J2036,IF(AR2036="",NA(),AR2036))</f>
        <v>0</v>
      </c>
      <c r="CA334">
        <f>IF(Charts!$B$3="none",K2036,IF(AS2036="",NA(),AS2036))</f>
        <v>0</v>
      </c>
      <c r="CB334">
        <f>IF(Charts!$B$3="none",L2036,IF(AT2036="",NA(),AT2036))</f>
        <v>0</v>
      </c>
      <c r="CC334">
        <f>IF(Charts!$B$3="none",M2036,IF(AU2036="",NA(),AU2036))</f>
        <v>0</v>
      </c>
      <c r="CD334">
        <f>IF(Charts!$B$3="none",N2036,IF(AV2036="",NA(),AV2036))</f>
        <v>0</v>
      </c>
      <c r="CE334">
        <f>IF(Charts!$B$3="none",O2036,IF(AW2036="",NA(),AW2036))</f>
        <v>0</v>
      </c>
      <c r="CF334">
        <f>IF(Charts!$B$3="none",P2036,IF(AX2036="",NA(),AX2036))</f>
        <v>0</v>
      </c>
      <c r="CG334">
        <f>IF(Charts!$B$3="none",Q2036,IF(AY2036="",NA(),AY2036))</f>
        <v>0</v>
      </c>
      <c r="CH334">
        <f>IF(Charts!$B$3="none",R2036,IF(AZ2036="",NA(),AZ2036))</f>
        <v>0</v>
      </c>
      <c r="CI334">
        <f>IF(Charts!$B$3="none",S2036,IF(BA2036="",NA(),BA2036))</f>
        <v>0</v>
      </c>
      <c r="CJ334">
        <f>IF(Charts!$B$3="none",T2036,IF(BB2036="",NA(),BB2036))</f>
        <v>0</v>
      </c>
      <c r="CK334">
        <f>IF(Charts!$B$3="none",U2036,IF(BC2036="",NA(),BC2036))</f>
        <v>0</v>
      </c>
      <c r="CL334">
        <f>IF(Charts!$B$3="none",V2036,IF(BD2036="",NA(),BD2036))</f>
        <v>0</v>
      </c>
      <c r="CM334">
        <f>IF(Charts!$B$3="none",W2036,IF(BE2036="",NA(),BE2036))</f>
        <v>0</v>
      </c>
      <c r="CN334">
        <f>IF(Charts!$B$3="none",X2036,IF(BF2036="",NA(),BF2036))</f>
        <v>0</v>
      </c>
      <c r="CO334">
        <f>IF(Charts!$B$3="none",Y2036,IF(BG2036="",NA(),BG2036))</f>
        <v>0</v>
      </c>
      <c r="CP334">
        <f>IF(Charts!$B$3="none",Z2036,IF(BH2036="",NA(),BH2036))</f>
        <v>0</v>
      </c>
      <c r="CQ334">
        <f>IF(Charts!$B$3="none",AA2036,IF(BI2036="",NA(),BI2036))</f>
        <v>0</v>
      </c>
      <c r="CR334">
        <f>IF(Charts!$B$3="none",AB2036,IF(BJ2036="",NA(),BJ2036))</f>
        <v>0</v>
      </c>
      <c r="CS334">
        <f>IF(Charts!$B$3="none",AC2036,IF(BK2036="",NA(),BK2036))</f>
        <v>0</v>
      </c>
      <c r="CT334">
        <f>IF(Charts!$B$3="none",AD2036,IF(BL2036="",NA(),BL2036))</f>
        <v>0</v>
      </c>
      <c r="CU334">
        <f>IF(Charts!$B$3="none",AE2036,IF(BM2036="",NA(),BM2036))</f>
        <v>0</v>
      </c>
      <c r="CV334">
        <f>IF(Charts!$B$3="none",AF2036,IF(BN2036="",NA(),BN2036))</f>
        <v>0</v>
      </c>
      <c r="CW334">
        <f>IF(Charts!$B$3="none",AG2036,IF(BO2036="",NA(),BO2036))</f>
        <v>0</v>
      </c>
      <c r="CX334">
        <f>IF(Charts!$B$3="none",AH2036,IF(BP2036="",NA(),BP2036))</f>
        <v>0</v>
      </c>
      <c r="CY334">
        <f>IF(Charts!$B$3="none",AI2036,IF(BQ2036="",NA(),BQ2036))</f>
        <v>0</v>
      </c>
      <c r="CZ334">
        <f>IF(Charts!$B$3="none",AJ2036,IF(BR2036="",NA(),BR2036))</f>
        <v>0</v>
      </c>
    </row>
    <row r="335" spans="4:104">
      <c r="D335">
        <v>331</v>
      </c>
      <c r="E335">
        <f>IF(INDIRECT(ADDRESS($D335+2,E$2+1,,,"Instances"))="","",INDIRECT(ADDRESS($D335+2,E$2+1,,,"Instances")))</f>
        <v>0</v>
      </c>
      <c r="F335">
        <f>IFERROR(SMALL(E5:E343,ROW()-ROW($F$5)+1),"")</f>
        <v>0</v>
      </c>
      <c r="H335">
        <f>IFERROR(SUM(F5:F335),"")</f>
        <v>0</v>
      </c>
      <c r="I335">
        <f>IF(INDIRECT(ADDRESS($D335+2,I$2+1,,,"Instances"))="","",INDIRECT(ADDRESS($D335+2,I$2+1,,,"Instances")))</f>
        <v>0</v>
      </c>
      <c r="J335">
        <f>IFERROR(SMALL(I5:I343,ROW()-ROW($J$5)+1),"")</f>
        <v>0</v>
      </c>
      <c r="L335">
        <f>IFERROR(SUM(J5:J335),"")</f>
        <v>0</v>
      </c>
      <c r="M335">
        <f>IF(INDIRECT(ADDRESS($D335+2,M$2+1,,,"Instances"))="","",INDIRECT(ADDRESS($D335+2,M$2+1,,,"Instances")))</f>
        <v>0</v>
      </c>
      <c r="N335">
        <f>IFERROR(SMALL(M5:M343,ROW()-ROW($N$5)+1),"")</f>
        <v>0</v>
      </c>
      <c r="P335">
        <f>IFERROR(SUM(N5:N335),"")</f>
        <v>0</v>
      </c>
      <c r="Q335">
        <f>IF(INDIRECT(ADDRESS($D335+2,Q$2+1,,,"Instances"))="","",INDIRECT(ADDRESS($D335+2,Q$2+1,,,"Instances")))</f>
        <v>0</v>
      </c>
      <c r="R335">
        <f>IFERROR(SMALL(Q5:Q343,ROW()-ROW($R$5)+1),"")</f>
        <v>0</v>
      </c>
      <c r="T335">
        <f>IFERROR(SUM(R5:R335),"")</f>
        <v>0</v>
      </c>
      <c r="U335">
        <f>IF(INDIRECT(ADDRESS($D335+2,U$2+1,,,"Instances"))="","",INDIRECT(ADDRESS($D335+2,U$2+1,,,"Instances")))</f>
        <v>0</v>
      </c>
      <c r="V335">
        <f>IFERROR(SMALL(U5:U343,ROW()-ROW($V$5)+1),"")</f>
        <v>0</v>
      </c>
      <c r="X335">
        <f>IFERROR(SUM(V5:V335),"")</f>
        <v>0</v>
      </c>
      <c r="Y335">
        <f>IF(INDIRECT(ADDRESS($D335+2,Y$2+1,,,"Instances"))="","",INDIRECT(ADDRESS($D335+2,Y$2+1,,,"Instances")))</f>
        <v>0</v>
      </c>
      <c r="Z335">
        <f>IFERROR(SMALL(Y5:Y343,ROW()-ROW($Z$5)+1),"")</f>
        <v>0</v>
      </c>
      <c r="AB335">
        <f>IFERROR(SUM(Z5:Z335),"")</f>
        <v>0</v>
      </c>
      <c r="AC335">
        <f>IF(INDIRECT(ADDRESS($D335+2,AC$2+1,,,"Instances"))="","",INDIRECT(ADDRESS($D335+2,AC$2+1,,,"Instances")))</f>
        <v>0</v>
      </c>
      <c r="AD335">
        <f>IFERROR(SMALL(AC5:AC343,ROW()-ROW($AD$5)+1),"")</f>
        <v>0</v>
      </c>
      <c r="AF335">
        <f>IFERROR(SUM(AD5:AD335),"")</f>
        <v>0</v>
      </c>
      <c r="AG335">
        <f>IF(INDIRECT(ADDRESS($D335+2,AG$2+1,,,"Instances"))="","",INDIRECT(ADDRESS($D335+2,AG$2+1,,,"Instances")))</f>
        <v>0</v>
      </c>
      <c r="AH335">
        <f>IFERROR(SMALL(AG5:AG343,ROW()-ROW($AH$5)+1),"")</f>
        <v>0</v>
      </c>
      <c r="AJ335">
        <f>IFERROR(SUM(AH5:AH335),"")</f>
        <v>0</v>
      </c>
      <c r="AL335">
        <v>331</v>
      </c>
      <c r="AM335" cm="1">
        <f t="array" ref="AM335">_xlfn.SWITCH(Charts!$B$3,"average", AVERAGE(INDIRECT(ADDRESS(330+3,AM$2+1,,,"Instances") &amp; ":" &amp; ADDRESS(330+3,AM$2+1))),"median", MEDIAN(INDIRECT(ADDRESS(330+3,AM$2+1,,,"Instances") &amp; ":" &amp; ADDRESS(330+3,AM$2+1))),"min", MIN(INDIRECT(ADDRESS(330+3,AM$2+1,,,"Instances") &amp; ":" &amp; ADDRESS(330+3,AM$2+1))),"max", MAX(INDIRECT(ADDRESS(330+3,AM$2+1,,,"Instances") &amp; ":" &amp; ADDRESS(330+3,AM$2+1))),"diff", MAX(INDIRECT(ADDRESS(330+3,AM$2+1,,,"Instances") &amp; ":" &amp; ADDRESS(330+3,AM$2+1)))-MIN(INDIRECT(ADDRESS(330+3,AM$2+1,,,"Instances") &amp; ":" &amp; ADDRESS(330+3,AM$2+1))))</f>
        <v>0</v>
      </c>
      <c r="AN335">
        <f>IFERROR(SMALL(AM5:AM343,ROW()-ROW($AN$5)+1),"")</f>
        <v>0</v>
      </c>
      <c r="AP335">
        <f>IFERROR(SUM(AN5:AN335),"")</f>
        <v>0</v>
      </c>
      <c r="AQ335" cm="1">
        <f t="array" ref="AQ335">_xlfn.SWITCH(Charts!$B$3,"average", AVERAGE(INDIRECT(ADDRESS(330+3,AQ$2+1,,,"Instances") &amp; ":" &amp; ADDRESS(330+3,AQ$2+1))),"median", MEDIAN(INDIRECT(ADDRESS(330+3,AQ$2+1,,,"Instances") &amp; ":" &amp; ADDRESS(330+3,AQ$2+1))),"min", MIN(INDIRECT(ADDRESS(330+3,AQ$2+1,,,"Instances") &amp; ":" &amp; ADDRESS(330+3,AQ$2+1))),"max", MAX(INDIRECT(ADDRESS(330+3,AQ$2+1,,,"Instances") &amp; ":" &amp; ADDRESS(330+3,AQ$2+1))),"diff", MAX(INDIRECT(ADDRESS(330+3,AQ$2+1,,,"Instances") &amp; ":" &amp; ADDRESS(330+3,AQ$2+1)))-MIN(INDIRECT(ADDRESS(330+3,AQ$2+1,,,"Instances") &amp; ":" &amp; ADDRESS(330+3,AQ$2+1))))</f>
        <v>0</v>
      </c>
      <c r="AR335">
        <f>IFERROR(SMALL(AQ5:AQ343,ROW()-ROW($AR$5)+1),"")</f>
        <v>0</v>
      </c>
      <c r="AT335">
        <f>IFERROR(SUM(AR5:AR335),"")</f>
        <v>0</v>
      </c>
      <c r="AU335" cm="1">
        <f t="array" ref="AU335">_xlfn.SWITCH(Charts!$B$3,"average", AVERAGE(INDIRECT(ADDRESS(330+3,AU$2+1,,,"Instances") &amp; ":" &amp; ADDRESS(330+3,AU$2+1))),"median", MEDIAN(INDIRECT(ADDRESS(330+3,AU$2+1,,,"Instances") &amp; ":" &amp; ADDRESS(330+3,AU$2+1))),"min", MIN(INDIRECT(ADDRESS(330+3,AU$2+1,,,"Instances") &amp; ":" &amp; ADDRESS(330+3,AU$2+1))),"max", MAX(INDIRECT(ADDRESS(330+3,AU$2+1,,,"Instances") &amp; ":" &amp; ADDRESS(330+3,AU$2+1))),"diff", MAX(INDIRECT(ADDRESS(330+3,AU$2+1,,,"Instances") &amp; ":" &amp; ADDRESS(330+3,AU$2+1)))-MIN(INDIRECT(ADDRESS(330+3,AU$2+1,,,"Instances") &amp; ":" &amp; ADDRESS(330+3,AU$2+1))))</f>
        <v>0</v>
      </c>
      <c r="AV335">
        <f>IFERROR(SMALL(AU5:AU343,ROW()-ROW($AV$5)+1),"")</f>
        <v>0</v>
      </c>
      <c r="AX335">
        <f>IFERROR(SUM(AV5:AV335),"")</f>
        <v>0</v>
      </c>
      <c r="AY335" cm="1">
        <f t="array" ref="AY335">_xlfn.SWITCH(Charts!$B$3,"average", AVERAGE(INDIRECT(ADDRESS(330+3,AY$2+1,,,"Instances") &amp; ":" &amp; ADDRESS(330+3,AY$2+1))),"median", MEDIAN(INDIRECT(ADDRESS(330+3,AY$2+1,,,"Instances") &amp; ":" &amp; ADDRESS(330+3,AY$2+1))),"min", MIN(INDIRECT(ADDRESS(330+3,AY$2+1,,,"Instances") &amp; ":" &amp; ADDRESS(330+3,AY$2+1))),"max", MAX(INDIRECT(ADDRESS(330+3,AY$2+1,,,"Instances") &amp; ":" &amp; ADDRESS(330+3,AY$2+1))),"diff", MAX(INDIRECT(ADDRESS(330+3,AY$2+1,,,"Instances") &amp; ":" &amp; ADDRESS(330+3,AY$2+1)))-MIN(INDIRECT(ADDRESS(330+3,AY$2+1,,,"Instances") &amp; ":" &amp; ADDRESS(330+3,AY$2+1))))</f>
        <v>0</v>
      </c>
      <c r="AZ335">
        <f>IFERROR(SMALL(AY5:AY343,ROW()-ROW($AZ$5)+1),"")</f>
        <v>0</v>
      </c>
      <c r="BB335">
        <f>IFERROR(SUM(AZ5:AZ335),"")</f>
        <v>0</v>
      </c>
      <c r="BC335" cm="1">
        <f t="array" ref="BC335">_xlfn.SWITCH(Charts!$B$3,"average", AVERAGE(INDIRECT(ADDRESS(330+3,BC$2+1,,,"Instances") &amp; ":" &amp; ADDRESS(330+3,BC$2+1))),"median", MEDIAN(INDIRECT(ADDRESS(330+3,BC$2+1,,,"Instances") &amp; ":" &amp; ADDRESS(330+3,BC$2+1))),"min", MIN(INDIRECT(ADDRESS(330+3,BC$2+1,,,"Instances") &amp; ":" &amp; ADDRESS(330+3,BC$2+1))),"max", MAX(INDIRECT(ADDRESS(330+3,BC$2+1,,,"Instances") &amp; ":" &amp; ADDRESS(330+3,BC$2+1))),"diff", MAX(INDIRECT(ADDRESS(330+3,BC$2+1,,,"Instances") &amp; ":" &amp; ADDRESS(330+3,BC$2+1)))-MIN(INDIRECT(ADDRESS(330+3,BC$2+1,,,"Instances") &amp; ":" &amp; ADDRESS(330+3,BC$2+1))))</f>
        <v>0</v>
      </c>
      <c r="BD335">
        <f>IFERROR(SMALL(BC5:BC343,ROW()-ROW($BD$5)+1),"")</f>
        <v>0</v>
      </c>
      <c r="BF335">
        <f>IFERROR(SUM(BD5:BD335),"")</f>
        <v>0</v>
      </c>
      <c r="BG335" cm="1">
        <f t="array" ref="BG335">_xlfn.SWITCH(Charts!$B$3,"average", AVERAGE(INDIRECT(ADDRESS(330+3,BG$2+1,,,"Instances") &amp; ":" &amp; ADDRESS(330+3,BG$2+1))),"median", MEDIAN(INDIRECT(ADDRESS(330+3,BG$2+1,,,"Instances") &amp; ":" &amp; ADDRESS(330+3,BG$2+1))),"min", MIN(INDIRECT(ADDRESS(330+3,BG$2+1,,,"Instances") &amp; ":" &amp; ADDRESS(330+3,BG$2+1))),"max", MAX(INDIRECT(ADDRESS(330+3,BG$2+1,,,"Instances") &amp; ":" &amp; ADDRESS(330+3,BG$2+1))),"diff", MAX(INDIRECT(ADDRESS(330+3,BG$2+1,,,"Instances") &amp; ":" &amp; ADDRESS(330+3,BG$2+1)))-MIN(INDIRECT(ADDRESS(330+3,BG$2+1,,,"Instances") &amp; ":" &amp; ADDRESS(330+3,BG$2+1))))</f>
        <v>0</v>
      </c>
      <c r="BH335">
        <f>IFERROR(SMALL(BG5:BG343,ROW()-ROW($BH$5)+1),"")</f>
        <v>0</v>
      </c>
      <c r="BJ335">
        <f>IFERROR(SUM(BH5:BH335),"")</f>
        <v>0</v>
      </c>
      <c r="BK335" cm="1">
        <f t="array" ref="BK335">_xlfn.SWITCH(Charts!$B$3,"average", AVERAGE(INDIRECT(ADDRESS(330+3,BK$2+1,,,"Instances") &amp; ":" &amp; ADDRESS(330+3,BK$2+1))),"median", MEDIAN(INDIRECT(ADDRESS(330+3,BK$2+1,,,"Instances") &amp; ":" &amp; ADDRESS(330+3,BK$2+1))),"min", MIN(INDIRECT(ADDRESS(330+3,BK$2+1,,,"Instances") &amp; ":" &amp; ADDRESS(330+3,BK$2+1))),"max", MAX(INDIRECT(ADDRESS(330+3,BK$2+1,,,"Instances") &amp; ":" &amp; ADDRESS(330+3,BK$2+1))),"diff", MAX(INDIRECT(ADDRESS(330+3,BK$2+1,,,"Instances") &amp; ":" &amp; ADDRESS(330+3,BK$2+1)))-MIN(INDIRECT(ADDRESS(330+3,BK$2+1,,,"Instances") &amp; ":" &amp; ADDRESS(330+3,BK$2+1))))</f>
        <v>0</v>
      </c>
      <c r="BL335">
        <f>IFERROR(SMALL(BK5:BK343,ROW()-ROW($BL$5)+1),"")</f>
        <v>0</v>
      </c>
      <c r="BN335">
        <f>IFERROR(SUM(BL5:BL335),"")</f>
        <v>0</v>
      </c>
      <c r="BO335" cm="1">
        <f t="array" ref="BO335">_xlfn.SWITCH(Charts!$B$3,"average", AVERAGE(INDIRECT(ADDRESS(330+3,BO$2+1,,,"Instances") &amp; ":" &amp; ADDRESS(330+3,BO$2+1))),"median", MEDIAN(INDIRECT(ADDRESS(330+3,BO$2+1,,,"Instances") &amp; ":" &amp; ADDRESS(330+3,BO$2+1))),"min", MIN(INDIRECT(ADDRESS(330+3,BO$2+1,,,"Instances") &amp; ":" &amp; ADDRESS(330+3,BO$2+1))),"max", MAX(INDIRECT(ADDRESS(330+3,BO$2+1,,,"Instances") &amp; ":" &amp; ADDRESS(330+3,BO$2+1))),"diff", MAX(INDIRECT(ADDRESS(330+3,BO$2+1,,,"Instances") &amp; ":" &amp; ADDRESS(330+3,BO$2+1)))-MIN(INDIRECT(ADDRESS(330+3,BO$2+1,,,"Instances") &amp; ":" &amp; ADDRESS(330+3,BO$2+1))))</f>
        <v>0</v>
      </c>
      <c r="BP335">
        <f>IFERROR(SMALL(BO5:BO343,ROW()-ROW($BP$5)+1),"")</f>
        <v>0</v>
      </c>
      <c r="BR335">
        <f>IFERROR(SUM(BP5:BP335),"")</f>
        <v>0</v>
      </c>
      <c r="BU335">
        <f>IF(Charts!$B$3="none",E2037,IF(AM2037="",NA(),AM2037))</f>
        <v>0</v>
      </c>
      <c r="BV335">
        <f>IF(Charts!$B$3="none",F2037,IF(AN2037="",NA(),AN2037))</f>
        <v>0</v>
      </c>
      <c r="BW335">
        <f>IF(Charts!$B$3="none",G2037,IF(AO2037="",NA(),AO2037))</f>
        <v>0</v>
      </c>
      <c r="BX335">
        <f>IF(Charts!$B$3="none",H2037,IF(AP2037="",NA(),AP2037))</f>
        <v>0</v>
      </c>
      <c r="BY335">
        <f>IF(Charts!$B$3="none",I2037,IF(AQ2037="",NA(),AQ2037))</f>
        <v>0</v>
      </c>
      <c r="BZ335">
        <f>IF(Charts!$B$3="none",J2037,IF(AR2037="",NA(),AR2037))</f>
        <v>0</v>
      </c>
      <c r="CA335">
        <f>IF(Charts!$B$3="none",K2037,IF(AS2037="",NA(),AS2037))</f>
        <v>0</v>
      </c>
      <c r="CB335">
        <f>IF(Charts!$B$3="none",L2037,IF(AT2037="",NA(),AT2037))</f>
        <v>0</v>
      </c>
      <c r="CC335">
        <f>IF(Charts!$B$3="none",M2037,IF(AU2037="",NA(),AU2037))</f>
        <v>0</v>
      </c>
      <c r="CD335">
        <f>IF(Charts!$B$3="none",N2037,IF(AV2037="",NA(),AV2037))</f>
        <v>0</v>
      </c>
      <c r="CE335">
        <f>IF(Charts!$B$3="none",O2037,IF(AW2037="",NA(),AW2037))</f>
        <v>0</v>
      </c>
      <c r="CF335">
        <f>IF(Charts!$B$3="none",P2037,IF(AX2037="",NA(),AX2037))</f>
        <v>0</v>
      </c>
      <c r="CG335">
        <f>IF(Charts!$B$3="none",Q2037,IF(AY2037="",NA(),AY2037))</f>
        <v>0</v>
      </c>
      <c r="CH335">
        <f>IF(Charts!$B$3="none",R2037,IF(AZ2037="",NA(),AZ2037))</f>
        <v>0</v>
      </c>
      <c r="CI335">
        <f>IF(Charts!$B$3="none",S2037,IF(BA2037="",NA(),BA2037))</f>
        <v>0</v>
      </c>
      <c r="CJ335">
        <f>IF(Charts!$B$3="none",T2037,IF(BB2037="",NA(),BB2037))</f>
        <v>0</v>
      </c>
      <c r="CK335">
        <f>IF(Charts!$B$3="none",U2037,IF(BC2037="",NA(),BC2037))</f>
        <v>0</v>
      </c>
      <c r="CL335">
        <f>IF(Charts!$B$3="none",V2037,IF(BD2037="",NA(),BD2037))</f>
        <v>0</v>
      </c>
      <c r="CM335">
        <f>IF(Charts!$B$3="none",W2037,IF(BE2037="",NA(),BE2037))</f>
        <v>0</v>
      </c>
      <c r="CN335">
        <f>IF(Charts!$B$3="none",X2037,IF(BF2037="",NA(),BF2037))</f>
        <v>0</v>
      </c>
      <c r="CO335">
        <f>IF(Charts!$B$3="none",Y2037,IF(BG2037="",NA(),BG2037))</f>
        <v>0</v>
      </c>
      <c r="CP335">
        <f>IF(Charts!$B$3="none",Z2037,IF(BH2037="",NA(),BH2037))</f>
        <v>0</v>
      </c>
      <c r="CQ335">
        <f>IF(Charts!$B$3="none",AA2037,IF(BI2037="",NA(),BI2037))</f>
        <v>0</v>
      </c>
      <c r="CR335">
        <f>IF(Charts!$B$3="none",AB2037,IF(BJ2037="",NA(),BJ2037))</f>
        <v>0</v>
      </c>
      <c r="CS335">
        <f>IF(Charts!$B$3="none",AC2037,IF(BK2037="",NA(),BK2037))</f>
        <v>0</v>
      </c>
      <c r="CT335">
        <f>IF(Charts!$B$3="none",AD2037,IF(BL2037="",NA(),BL2037))</f>
        <v>0</v>
      </c>
      <c r="CU335">
        <f>IF(Charts!$B$3="none",AE2037,IF(BM2037="",NA(),BM2037))</f>
        <v>0</v>
      </c>
      <c r="CV335">
        <f>IF(Charts!$B$3="none",AF2037,IF(BN2037="",NA(),BN2037))</f>
        <v>0</v>
      </c>
      <c r="CW335">
        <f>IF(Charts!$B$3="none",AG2037,IF(BO2037="",NA(),BO2037))</f>
        <v>0</v>
      </c>
      <c r="CX335">
        <f>IF(Charts!$B$3="none",AH2037,IF(BP2037="",NA(),BP2037))</f>
        <v>0</v>
      </c>
      <c r="CY335">
        <f>IF(Charts!$B$3="none",AI2037,IF(BQ2037="",NA(),BQ2037))</f>
        <v>0</v>
      </c>
      <c r="CZ335">
        <f>IF(Charts!$B$3="none",AJ2037,IF(BR2037="",NA(),BR2037))</f>
        <v>0</v>
      </c>
    </row>
    <row r="336" spans="4:104">
      <c r="D336">
        <v>332</v>
      </c>
      <c r="E336">
        <f>IF(INDIRECT(ADDRESS($D336+2,E$2+1,,,"Instances"))="","",INDIRECT(ADDRESS($D336+2,E$2+1,,,"Instances")))</f>
        <v>0</v>
      </c>
      <c r="F336">
        <f>IFERROR(SMALL(E5:E343,ROW()-ROW($F$5)+1),"")</f>
        <v>0</v>
      </c>
      <c r="H336">
        <f>IFERROR(SUM(F5:F336),"")</f>
        <v>0</v>
      </c>
      <c r="I336">
        <f>IF(INDIRECT(ADDRESS($D336+2,I$2+1,,,"Instances"))="","",INDIRECT(ADDRESS($D336+2,I$2+1,,,"Instances")))</f>
        <v>0</v>
      </c>
      <c r="J336">
        <f>IFERROR(SMALL(I5:I343,ROW()-ROW($J$5)+1),"")</f>
        <v>0</v>
      </c>
      <c r="L336">
        <f>IFERROR(SUM(J5:J336),"")</f>
        <v>0</v>
      </c>
      <c r="M336">
        <f>IF(INDIRECT(ADDRESS($D336+2,M$2+1,,,"Instances"))="","",INDIRECT(ADDRESS($D336+2,M$2+1,,,"Instances")))</f>
        <v>0</v>
      </c>
      <c r="N336">
        <f>IFERROR(SMALL(M5:M343,ROW()-ROW($N$5)+1),"")</f>
        <v>0</v>
      </c>
      <c r="P336">
        <f>IFERROR(SUM(N5:N336),"")</f>
        <v>0</v>
      </c>
      <c r="Q336">
        <f>IF(INDIRECT(ADDRESS($D336+2,Q$2+1,,,"Instances"))="","",INDIRECT(ADDRESS($D336+2,Q$2+1,,,"Instances")))</f>
        <v>0</v>
      </c>
      <c r="R336">
        <f>IFERROR(SMALL(Q5:Q343,ROW()-ROW($R$5)+1),"")</f>
        <v>0</v>
      </c>
      <c r="T336">
        <f>IFERROR(SUM(R5:R336),"")</f>
        <v>0</v>
      </c>
      <c r="U336">
        <f>IF(INDIRECT(ADDRESS($D336+2,U$2+1,,,"Instances"))="","",INDIRECT(ADDRESS($D336+2,U$2+1,,,"Instances")))</f>
        <v>0</v>
      </c>
      <c r="V336">
        <f>IFERROR(SMALL(U5:U343,ROW()-ROW($V$5)+1),"")</f>
        <v>0</v>
      </c>
      <c r="X336">
        <f>IFERROR(SUM(V5:V336),"")</f>
        <v>0</v>
      </c>
      <c r="Y336">
        <f>IF(INDIRECT(ADDRESS($D336+2,Y$2+1,,,"Instances"))="","",INDIRECT(ADDRESS($D336+2,Y$2+1,,,"Instances")))</f>
        <v>0</v>
      </c>
      <c r="Z336">
        <f>IFERROR(SMALL(Y5:Y343,ROW()-ROW($Z$5)+1),"")</f>
        <v>0</v>
      </c>
      <c r="AB336">
        <f>IFERROR(SUM(Z5:Z336),"")</f>
        <v>0</v>
      </c>
      <c r="AC336">
        <f>IF(INDIRECT(ADDRESS($D336+2,AC$2+1,,,"Instances"))="","",INDIRECT(ADDRESS($D336+2,AC$2+1,,,"Instances")))</f>
        <v>0</v>
      </c>
      <c r="AD336">
        <f>IFERROR(SMALL(AC5:AC343,ROW()-ROW($AD$5)+1),"")</f>
        <v>0</v>
      </c>
      <c r="AF336">
        <f>IFERROR(SUM(AD5:AD336),"")</f>
        <v>0</v>
      </c>
      <c r="AG336">
        <f>IF(INDIRECT(ADDRESS($D336+2,AG$2+1,,,"Instances"))="","",INDIRECT(ADDRESS($D336+2,AG$2+1,,,"Instances")))</f>
        <v>0</v>
      </c>
      <c r="AH336">
        <f>IFERROR(SMALL(AG5:AG343,ROW()-ROW($AH$5)+1),"")</f>
        <v>0</v>
      </c>
      <c r="AJ336">
        <f>IFERROR(SUM(AH5:AH336),"")</f>
        <v>0</v>
      </c>
      <c r="AL336">
        <v>332</v>
      </c>
      <c r="AM336" cm="1">
        <f t="array" ref="AM336">_xlfn.SWITCH(Charts!$B$3,"average", AVERAGE(INDIRECT(ADDRESS(331+3,AM$2+1,,,"Instances") &amp; ":" &amp; ADDRESS(331+3,AM$2+1))),"median", MEDIAN(INDIRECT(ADDRESS(331+3,AM$2+1,,,"Instances") &amp; ":" &amp; ADDRESS(331+3,AM$2+1))),"min", MIN(INDIRECT(ADDRESS(331+3,AM$2+1,,,"Instances") &amp; ":" &amp; ADDRESS(331+3,AM$2+1))),"max", MAX(INDIRECT(ADDRESS(331+3,AM$2+1,,,"Instances") &amp; ":" &amp; ADDRESS(331+3,AM$2+1))),"diff", MAX(INDIRECT(ADDRESS(331+3,AM$2+1,,,"Instances") &amp; ":" &amp; ADDRESS(331+3,AM$2+1)))-MIN(INDIRECT(ADDRESS(331+3,AM$2+1,,,"Instances") &amp; ":" &amp; ADDRESS(331+3,AM$2+1))))</f>
        <v>0</v>
      </c>
      <c r="AN336">
        <f>IFERROR(SMALL(AM5:AM343,ROW()-ROW($AN$5)+1),"")</f>
        <v>0</v>
      </c>
      <c r="AP336">
        <f>IFERROR(SUM(AN5:AN336),"")</f>
        <v>0</v>
      </c>
      <c r="AQ336" cm="1">
        <f t="array" ref="AQ336">_xlfn.SWITCH(Charts!$B$3,"average", AVERAGE(INDIRECT(ADDRESS(331+3,AQ$2+1,,,"Instances") &amp; ":" &amp; ADDRESS(331+3,AQ$2+1))),"median", MEDIAN(INDIRECT(ADDRESS(331+3,AQ$2+1,,,"Instances") &amp; ":" &amp; ADDRESS(331+3,AQ$2+1))),"min", MIN(INDIRECT(ADDRESS(331+3,AQ$2+1,,,"Instances") &amp; ":" &amp; ADDRESS(331+3,AQ$2+1))),"max", MAX(INDIRECT(ADDRESS(331+3,AQ$2+1,,,"Instances") &amp; ":" &amp; ADDRESS(331+3,AQ$2+1))),"diff", MAX(INDIRECT(ADDRESS(331+3,AQ$2+1,,,"Instances") &amp; ":" &amp; ADDRESS(331+3,AQ$2+1)))-MIN(INDIRECT(ADDRESS(331+3,AQ$2+1,,,"Instances") &amp; ":" &amp; ADDRESS(331+3,AQ$2+1))))</f>
        <v>0</v>
      </c>
      <c r="AR336">
        <f>IFERROR(SMALL(AQ5:AQ343,ROW()-ROW($AR$5)+1),"")</f>
        <v>0</v>
      </c>
      <c r="AT336">
        <f>IFERROR(SUM(AR5:AR336),"")</f>
        <v>0</v>
      </c>
      <c r="AU336" cm="1">
        <f t="array" ref="AU336">_xlfn.SWITCH(Charts!$B$3,"average", AVERAGE(INDIRECT(ADDRESS(331+3,AU$2+1,,,"Instances") &amp; ":" &amp; ADDRESS(331+3,AU$2+1))),"median", MEDIAN(INDIRECT(ADDRESS(331+3,AU$2+1,,,"Instances") &amp; ":" &amp; ADDRESS(331+3,AU$2+1))),"min", MIN(INDIRECT(ADDRESS(331+3,AU$2+1,,,"Instances") &amp; ":" &amp; ADDRESS(331+3,AU$2+1))),"max", MAX(INDIRECT(ADDRESS(331+3,AU$2+1,,,"Instances") &amp; ":" &amp; ADDRESS(331+3,AU$2+1))),"diff", MAX(INDIRECT(ADDRESS(331+3,AU$2+1,,,"Instances") &amp; ":" &amp; ADDRESS(331+3,AU$2+1)))-MIN(INDIRECT(ADDRESS(331+3,AU$2+1,,,"Instances") &amp; ":" &amp; ADDRESS(331+3,AU$2+1))))</f>
        <v>0</v>
      </c>
      <c r="AV336">
        <f>IFERROR(SMALL(AU5:AU343,ROW()-ROW($AV$5)+1),"")</f>
        <v>0</v>
      </c>
      <c r="AX336">
        <f>IFERROR(SUM(AV5:AV336),"")</f>
        <v>0</v>
      </c>
      <c r="AY336" cm="1">
        <f t="array" ref="AY336">_xlfn.SWITCH(Charts!$B$3,"average", AVERAGE(INDIRECT(ADDRESS(331+3,AY$2+1,,,"Instances") &amp; ":" &amp; ADDRESS(331+3,AY$2+1))),"median", MEDIAN(INDIRECT(ADDRESS(331+3,AY$2+1,,,"Instances") &amp; ":" &amp; ADDRESS(331+3,AY$2+1))),"min", MIN(INDIRECT(ADDRESS(331+3,AY$2+1,,,"Instances") &amp; ":" &amp; ADDRESS(331+3,AY$2+1))),"max", MAX(INDIRECT(ADDRESS(331+3,AY$2+1,,,"Instances") &amp; ":" &amp; ADDRESS(331+3,AY$2+1))),"diff", MAX(INDIRECT(ADDRESS(331+3,AY$2+1,,,"Instances") &amp; ":" &amp; ADDRESS(331+3,AY$2+1)))-MIN(INDIRECT(ADDRESS(331+3,AY$2+1,,,"Instances") &amp; ":" &amp; ADDRESS(331+3,AY$2+1))))</f>
        <v>0</v>
      </c>
      <c r="AZ336">
        <f>IFERROR(SMALL(AY5:AY343,ROW()-ROW($AZ$5)+1),"")</f>
        <v>0</v>
      </c>
      <c r="BB336">
        <f>IFERROR(SUM(AZ5:AZ336),"")</f>
        <v>0</v>
      </c>
      <c r="BC336" cm="1">
        <f t="array" ref="BC336">_xlfn.SWITCH(Charts!$B$3,"average", AVERAGE(INDIRECT(ADDRESS(331+3,BC$2+1,,,"Instances") &amp; ":" &amp; ADDRESS(331+3,BC$2+1))),"median", MEDIAN(INDIRECT(ADDRESS(331+3,BC$2+1,,,"Instances") &amp; ":" &amp; ADDRESS(331+3,BC$2+1))),"min", MIN(INDIRECT(ADDRESS(331+3,BC$2+1,,,"Instances") &amp; ":" &amp; ADDRESS(331+3,BC$2+1))),"max", MAX(INDIRECT(ADDRESS(331+3,BC$2+1,,,"Instances") &amp; ":" &amp; ADDRESS(331+3,BC$2+1))),"diff", MAX(INDIRECT(ADDRESS(331+3,BC$2+1,,,"Instances") &amp; ":" &amp; ADDRESS(331+3,BC$2+1)))-MIN(INDIRECT(ADDRESS(331+3,BC$2+1,,,"Instances") &amp; ":" &amp; ADDRESS(331+3,BC$2+1))))</f>
        <v>0</v>
      </c>
      <c r="BD336">
        <f>IFERROR(SMALL(BC5:BC343,ROW()-ROW($BD$5)+1),"")</f>
        <v>0</v>
      </c>
      <c r="BF336">
        <f>IFERROR(SUM(BD5:BD336),"")</f>
        <v>0</v>
      </c>
      <c r="BG336" cm="1">
        <f t="array" ref="BG336">_xlfn.SWITCH(Charts!$B$3,"average", AVERAGE(INDIRECT(ADDRESS(331+3,BG$2+1,,,"Instances") &amp; ":" &amp; ADDRESS(331+3,BG$2+1))),"median", MEDIAN(INDIRECT(ADDRESS(331+3,BG$2+1,,,"Instances") &amp; ":" &amp; ADDRESS(331+3,BG$2+1))),"min", MIN(INDIRECT(ADDRESS(331+3,BG$2+1,,,"Instances") &amp; ":" &amp; ADDRESS(331+3,BG$2+1))),"max", MAX(INDIRECT(ADDRESS(331+3,BG$2+1,,,"Instances") &amp; ":" &amp; ADDRESS(331+3,BG$2+1))),"diff", MAX(INDIRECT(ADDRESS(331+3,BG$2+1,,,"Instances") &amp; ":" &amp; ADDRESS(331+3,BG$2+1)))-MIN(INDIRECT(ADDRESS(331+3,BG$2+1,,,"Instances") &amp; ":" &amp; ADDRESS(331+3,BG$2+1))))</f>
        <v>0</v>
      </c>
      <c r="BH336">
        <f>IFERROR(SMALL(BG5:BG343,ROW()-ROW($BH$5)+1),"")</f>
        <v>0</v>
      </c>
      <c r="BJ336">
        <f>IFERROR(SUM(BH5:BH336),"")</f>
        <v>0</v>
      </c>
      <c r="BK336" cm="1">
        <f t="array" ref="BK336">_xlfn.SWITCH(Charts!$B$3,"average", AVERAGE(INDIRECT(ADDRESS(331+3,BK$2+1,,,"Instances") &amp; ":" &amp; ADDRESS(331+3,BK$2+1))),"median", MEDIAN(INDIRECT(ADDRESS(331+3,BK$2+1,,,"Instances") &amp; ":" &amp; ADDRESS(331+3,BK$2+1))),"min", MIN(INDIRECT(ADDRESS(331+3,BK$2+1,,,"Instances") &amp; ":" &amp; ADDRESS(331+3,BK$2+1))),"max", MAX(INDIRECT(ADDRESS(331+3,BK$2+1,,,"Instances") &amp; ":" &amp; ADDRESS(331+3,BK$2+1))),"diff", MAX(INDIRECT(ADDRESS(331+3,BK$2+1,,,"Instances") &amp; ":" &amp; ADDRESS(331+3,BK$2+1)))-MIN(INDIRECT(ADDRESS(331+3,BK$2+1,,,"Instances") &amp; ":" &amp; ADDRESS(331+3,BK$2+1))))</f>
        <v>0</v>
      </c>
      <c r="BL336">
        <f>IFERROR(SMALL(BK5:BK343,ROW()-ROW($BL$5)+1),"")</f>
        <v>0</v>
      </c>
      <c r="BN336">
        <f>IFERROR(SUM(BL5:BL336),"")</f>
        <v>0</v>
      </c>
      <c r="BO336" cm="1">
        <f t="array" ref="BO336">_xlfn.SWITCH(Charts!$B$3,"average", AVERAGE(INDIRECT(ADDRESS(331+3,BO$2+1,,,"Instances") &amp; ":" &amp; ADDRESS(331+3,BO$2+1))),"median", MEDIAN(INDIRECT(ADDRESS(331+3,BO$2+1,,,"Instances") &amp; ":" &amp; ADDRESS(331+3,BO$2+1))),"min", MIN(INDIRECT(ADDRESS(331+3,BO$2+1,,,"Instances") &amp; ":" &amp; ADDRESS(331+3,BO$2+1))),"max", MAX(INDIRECT(ADDRESS(331+3,BO$2+1,,,"Instances") &amp; ":" &amp; ADDRESS(331+3,BO$2+1))),"diff", MAX(INDIRECT(ADDRESS(331+3,BO$2+1,,,"Instances") &amp; ":" &amp; ADDRESS(331+3,BO$2+1)))-MIN(INDIRECT(ADDRESS(331+3,BO$2+1,,,"Instances") &amp; ":" &amp; ADDRESS(331+3,BO$2+1))))</f>
        <v>0</v>
      </c>
      <c r="BP336">
        <f>IFERROR(SMALL(BO5:BO343,ROW()-ROW($BP$5)+1),"")</f>
        <v>0</v>
      </c>
      <c r="BR336">
        <f>IFERROR(SUM(BP5:BP336),"")</f>
        <v>0</v>
      </c>
      <c r="BU336">
        <f>IF(Charts!$B$3="none",E2038,IF(AM2038="",NA(),AM2038))</f>
        <v>0</v>
      </c>
      <c r="BV336">
        <f>IF(Charts!$B$3="none",F2038,IF(AN2038="",NA(),AN2038))</f>
        <v>0</v>
      </c>
      <c r="BW336">
        <f>IF(Charts!$B$3="none",G2038,IF(AO2038="",NA(),AO2038))</f>
        <v>0</v>
      </c>
      <c r="BX336">
        <f>IF(Charts!$B$3="none",H2038,IF(AP2038="",NA(),AP2038))</f>
        <v>0</v>
      </c>
      <c r="BY336">
        <f>IF(Charts!$B$3="none",I2038,IF(AQ2038="",NA(),AQ2038))</f>
        <v>0</v>
      </c>
      <c r="BZ336">
        <f>IF(Charts!$B$3="none",J2038,IF(AR2038="",NA(),AR2038))</f>
        <v>0</v>
      </c>
      <c r="CA336">
        <f>IF(Charts!$B$3="none",K2038,IF(AS2038="",NA(),AS2038))</f>
        <v>0</v>
      </c>
      <c r="CB336">
        <f>IF(Charts!$B$3="none",L2038,IF(AT2038="",NA(),AT2038))</f>
        <v>0</v>
      </c>
      <c r="CC336">
        <f>IF(Charts!$B$3="none",M2038,IF(AU2038="",NA(),AU2038))</f>
        <v>0</v>
      </c>
      <c r="CD336">
        <f>IF(Charts!$B$3="none",N2038,IF(AV2038="",NA(),AV2038))</f>
        <v>0</v>
      </c>
      <c r="CE336">
        <f>IF(Charts!$B$3="none",O2038,IF(AW2038="",NA(),AW2038))</f>
        <v>0</v>
      </c>
      <c r="CF336">
        <f>IF(Charts!$B$3="none",P2038,IF(AX2038="",NA(),AX2038))</f>
        <v>0</v>
      </c>
      <c r="CG336">
        <f>IF(Charts!$B$3="none",Q2038,IF(AY2038="",NA(),AY2038))</f>
        <v>0</v>
      </c>
      <c r="CH336">
        <f>IF(Charts!$B$3="none",R2038,IF(AZ2038="",NA(),AZ2038))</f>
        <v>0</v>
      </c>
      <c r="CI336">
        <f>IF(Charts!$B$3="none",S2038,IF(BA2038="",NA(),BA2038))</f>
        <v>0</v>
      </c>
      <c r="CJ336">
        <f>IF(Charts!$B$3="none",T2038,IF(BB2038="",NA(),BB2038))</f>
        <v>0</v>
      </c>
      <c r="CK336">
        <f>IF(Charts!$B$3="none",U2038,IF(BC2038="",NA(),BC2038))</f>
        <v>0</v>
      </c>
      <c r="CL336">
        <f>IF(Charts!$B$3="none",V2038,IF(BD2038="",NA(),BD2038))</f>
        <v>0</v>
      </c>
      <c r="CM336">
        <f>IF(Charts!$B$3="none",W2038,IF(BE2038="",NA(),BE2038))</f>
        <v>0</v>
      </c>
      <c r="CN336">
        <f>IF(Charts!$B$3="none",X2038,IF(BF2038="",NA(),BF2038))</f>
        <v>0</v>
      </c>
      <c r="CO336">
        <f>IF(Charts!$B$3="none",Y2038,IF(BG2038="",NA(),BG2038))</f>
        <v>0</v>
      </c>
      <c r="CP336">
        <f>IF(Charts!$B$3="none",Z2038,IF(BH2038="",NA(),BH2038))</f>
        <v>0</v>
      </c>
      <c r="CQ336">
        <f>IF(Charts!$B$3="none",AA2038,IF(BI2038="",NA(),BI2038))</f>
        <v>0</v>
      </c>
      <c r="CR336">
        <f>IF(Charts!$B$3="none",AB2038,IF(BJ2038="",NA(),BJ2038))</f>
        <v>0</v>
      </c>
      <c r="CS336">
        <f>IF(Charts!$B$3="none",AC2038,IF(BK2038="",NA(),BK2038))</f>
        <v>0</v>
      </c>
      <c r="CT336">
        <f>IF(Charts!$B$3="none",AD2038,IF(BL2038="",NA(),BL2038))</f>
        <v>0</v>
      </c>
      <c r="CU336">
        <f>IF(Charts!$B$3="none",AE2038,IF(BM2038="",NA(),BM2038))</f>
        <v>0</v>
      </c>
      <c r="CV336">
        <f>IF(Charts!$B$3="none",AF2038,IF(BN2038="",NA(),BN2038))</f>
        <v>0</v>
      </c>
      <c r="CW336">
        <f>IF(Charts!$B$3="none",AG2038,IF(BO2038="",NA(),BO2038))</f>
        <v>0</v>
      </c>
      <c r="CX336">
        <f>IF(Charts!$B$3="none",AH2038,IF(BP2038="",NA(),BP2038))</f>
        <v>0</v>
      </c>
      <c r="CY336">
        <f>IF(Charts!$B$3="none",AI2038,IF(BQ2038="",NA(),BQ2038))</f>
        <v>0</v>
      </c>
      <c r="CZ336">
        <f>IF(Charts!$B$3="none",AJ2038,IF(BR2038="",NA(),BR2038))</f>
        <v>0</v>
      </c>
    </row>
    <row r="337" spans="4:104">
      <c r="D337">
        <v>333</v>
      </c>
      <c r="E337">
        <f>IF(INDIRECT(ADDRESS($D337+2,E$2+1,,,"Instances"))="","",INDIRECT(ADDRESS($D337+2,E$2+1,,,"Instances")))</f>
        <v>0</v>
      </c>
      <c r="F337">
        <f>IFERROR(SMALL(E5:E343,ROW()-ROW($F$5)+1),"")</f>
        <v>0</v>
      </c>
      <c r="H337">
        <f>IFERROR(SUM(F5:F337),"")</f>
        <v>0</v>
      </c>
      <c r="I337">
        <f>IF(INDIRECT(ADDRESS($D337+2,I$2+1,,,"Instances"))="","",INDIRECT(ADDRESS($D337+2,I$2+1,,,"Instances")))</f>
        <v>0</v>
      </c>
      <c r="J337">
        <f>IFERROR(SMALL(I5:I343,ROW()-ROW($J$5)+1),"")</f>
        <v>0</v>
      </c>
      <c r="L337">
        <f>IFERROR(SUM(J5:J337),"")</f>
        <v>0</v>
      </c>
      <c r="M337">
        <f>IF(INDIRECT(ADDRESS($D337+2,M$2+1,,,"Instances"))="","",INDIRECT(ADDRESS($D337+2,M$2+1,,,"Instances")))</f>
        <v>0</v>
      </c>
      <c r="N337">
        <f>IFERROR(SMALL(M5:M343,ROW()-ROW($N$5)+1),"")</f>
        <v>0</v>
      </c>
      <c r="P337">
        <f>IFERROR(SUM(N5:N337),"")</f>
        <v>0</v>
      </c>
      <c r="Q337">
        <f>IF(INDIRECT(ADDRESS($D337+2,Q$2+1,,,"Instances"))="","",INDIRECT(ADDRESS($D337+2,Q$2+1,,,"Instances")))</f>
        <v>0</v>
      </c>
      <c r="R337">
        <f>IFERROR(SMALL(Q5:Q343,ROW()-ROW($R$5)+1),"")</f>
        <v>0</v>
      </c>
      <c r="T337">
        <f>IFERROR(SUM(R5:R337),"")</f>
        <v>0</v>
      </c>
      <c r="U337">
        <f>IF(INDIRECT(ADDRESS($D337+2,U$2+1,,,"Instances"))="","",INDIRECT(ADDRESS($D337+2,U$2+1,,,"Instances")))</f>
        <v>0</v>
      </c>
      <c r="V337">
        <f>IFERROR(SMALL(U5:U343,ROW()-ROW($V$5)+1),"")</f>
        <v>0</v>
      </c>
      <c r="X337">
        <f>IFERROR(SUM(V5:V337),"")</f>
        <v>0</v>
      </c>
      <c r="Y337">
        <f>IF(INDIRECT(ADDRESS($D337+2,Y$2+1,,,"Instances"))="","",INDIRECT(ADDRESS($D337+2,Y$2+1,,,"Instances")))</f>
        <v>0</v>
      </c>
      <c r="Z337">
        <f>IFERROR(SMALL(Y5:Y343,ROW()-ROW($Z$5)+1),"")</f>
        <v>0</v>
      </c>
      <c r="AB337">
        <f>IFERROR(SUM(Z5:Z337),"")</f>
        <v>0</v>
      </c>
      <c r="AC337">
        <f>IF(INDIRECT(ADDRESS($D337+2,AC$2+1,,,"Instances"))="","",INDIRECT(ADDRESS($D337+2,AC$2+1,,,"Instances")))</f>
        <v>0</v>
      </c>
      <c r="AD337">
        <f>IFERROR(SMALL(AC5:AC343,ROW()-ROW($AD$5)+1),"")</f>
        <v>0</v>
      </c>
      <c r="AF337">
        <f>IFERROR(SUM(AD5:AD337),"")</f>
        <v>0</v>
      </c>
      <c r="AG337">
        <f>IF(INDIRECT(ADDRESS($D337+2,AG$2+1,,,"Instances"))="","",INDIRECT(ADDRESS($D337+2,AG$2+1,,,"Instances")))</f>
        <v>0</v>
      </c>
      <c r="AH337">
        <f>IFERROR(SMALL(AG5:AG343,ROW()-ROW($AH$5)+1),"")</f>
        <v>0</v>
      </c>
      <c r="AJ337">
        <f>IFERROR(SUM(AH5:AH337),"")</f>
        <v>0</v>
      </c>
      <c r="AL337">
        <v>333</v>
      </c>
      <c r="AM337" cm="1">
        <f t="array" ref="AM337">_xlfn.SWITCH(Charts!$B$3,"average", AVERAGE(INDIRECT(ADDRESS(332+3,AM$2+1,,,"Instances") &amp; ":" &amp; ADDRESS(332+3,AM$2+1))),"median", MEDIAN(INDIRECT(ADDRESS(332+3,AM$2+1,,,"Instances") &amp; ":" &amp; ADDRESS(332+3,AM$2+1))),"min", MIN(INDIRECT(ADDRESS(332+3,AM$2+1,,,"Instances") &amp; ":" &amp; ADDRESS(332+3,AM$2+1))),"max", MAX(INDIRECT(ADDRESS(332+3,AM$2+1,,,"Instances") &amp; ":" &amp; ADDRESS(332+3,AM$2+1))),"diff", MAX(INDIRECT(ADDRESS(332+3,AM$2+1,,,"Instances") &amp; ":" &amp; ADDRESS(332+3,AM$2+1)))-MIN(INDIRECT(ADDRESS(332+3,AM$2+1,,,"Instances") &amp; ":" &amp; ADDRESS(332+3,AM$2+1))))</f>
        <v>0</v>
      </c>
      <c r="AN337">
        <f>IFERROR(SMALL(AM5:AM343,ROW()-ROW($AN$5)+1),"")</f>
        <v>0</v>
      </c>
      <c r="AP337">
        <f>IFERROR(SUM(AN5:AN337),"")</f>
        <v>0</v>
      </c>
      <c r="AQ337" cm="1">
        <f t="array" ref="AQ337">_xlfn.SWITCH(Charts!$B$3,"average", AVERAGE(INDIRECT(ADDRESS(332+3,AQ$2+1,,,"Instances") &amp; ":" &amp; ADDRESS(332+3,AQ$2+1))),"median", MEDIAN(INDIRECT(ADDRESS(332+3,AQ$2+1,,,"Instances") &amp; ":" &amp; ADDRESS(332+3,AQ$2+1))),"min", MIN(INDIRECT(ADDRESS(332+3,AQ$2+1,,,"Instances") &amp; ":" &amp; ADDRESS(332+3,AQ$2+1))),"max", MAX(INDIRECT(ADDRESS(332+3,AQ$2+1,,,"Instances") &amp; ":" &amp; ADDRESS(332+3,AQ$2+1))),"diff", MAX(INDIRECT(ADDRESS(332+3,AQ$2+1,,,"Instances") &amp; ":" &amp; ADDRESS(332+3,AQ$2+1)))-MIN(INDIRECT(ADDRESS(332+3,AQ$2+1,,,"Instances") &amp; ":" &amp; ADDRESS(332+3,AQ$2+1))))</f>
        <v>0</v>
      </c>
      <c r="AR337">
        <f>IFERROR(SMALL(AQ5:AQ343,ROW()-ROW($AR$5)+1),"")</f>
        <v>0</v>
      </c>
      <c r="AT337">
        <f>IFERROR(SUM(AR5:AR337),"")</f>
        <v>0</v>
      </c>
      <c r="AU337" cm="1">
        <f t="array" ref="AU337">_xlfn.SWITCH(Charts!$B$3,"average", AVERAGE(INDIRECT(ADDRESS(332+3,AU$2+1,,,"Instances") &amp; ":" &amp; ADDRESS(332+3,AU$2+1))),"median", MEDIAN(INDIRECT(ADDRESS(332+3,AU$2+1,,,"Instances") &amp; ":" &amp; ADDRESS(332+3,AU$2+1))),"min", MIN(INDIRECT(ADDRESS(332+3,AU$2+1,,,"Instances") &amp; ":" &amp; ADDRESS(332+3,AU$2+1))),"max", MAX(INDIRECT(ADDRESS(332+3,AU$2+1,,,"Instances") &amp; ":" &amp; ADDRESS(332+3,AU$2+1))),"diff", MAX(INDIRECT(ADDRESS(332+3,AU$2+1,,,"Instances") &amp; ":" &amp; ADDRESS(332+3,AU$2+1)))-MIN(INDIRECT(ADDRESS(332+3,AU$2+1,,,"Instances") &amp; ":" &amp; ADDRESS(332+3,AU$2+1))))</f>
        <v>0</v>
      </c>
      <c r="AV337">
        <f>IFERROR(SMALL(AU5:AU343,ROW()-ROW($AV$5)+1),"")</f>
        <v>0</v>
      </c>
      <c r="AX337">
        <f>IFERROR(SUM(AV5:AV337),"")</f>
        <v>0</v>
      </c>
      <c r="AY337" cm="1">
        <f t="array" ref="AY337">_xlfn.SWITCH(Charts!$B$3,"average", AVERAGE(INDIRECT(ADDRESS(332+3,AY$2+1,,,"Instances") &amp; ":" &amp; ADDRESS(332+3,AY$2+1))),"median", MEDIAN(INDIRECT(ADDRESS(332+3,AY$2+1,,,"Instances") &amp; ":" &amp; ADDRESS(332+3,AY$2+1))),"min", MIN(INDIRECT(ADDRESS(332+3,AY$2+1,,,"Instances") &amp; ":" &amp; ADDRESS(332+3,AY$2+1))),"max", MAX(INDIRECT(ADDRESS(332+3,AY$2+1,,,"Instances") &amp; ":" &amp; ADDRESS(332+3,AY$2+1))),"diff", MAX(INDIRECT(ADDRESS(332+3,AY$2+1,,,"Instances") &amp; ":" &amp; ADDRESS(332+3,AY$2+1)))-MIN(INDIRECT(ADDRESS(332+3,AY$2+1,,,"Instances") &amp; ":" &amp; ADDRESS(332+3,AY$2+1))))</f>
        <v>0</v>
      </c>
      <c r="AZ337">
        <f>IFERROR(SMALL(AY5:AY343,ROW()-ROW($AZ$5)+1),"")</f>
        <v>0</v>
      </c>
      <c r="BB337">
        <f>IFERROR(SUM(AZ5:AZ337),"")</f>
        <v>0</v>
      </c>
      <c r="BC337" cm="1">
        <f t="array" ref="BC337">_xlfn.SWITCH(Charts!$B$3,"average", AVERAGE(INDIRECT(ADDRESS(332+3,BC$2+1,,,"Instances") &amp; ":" &amp; ADDRESS(332+3,BC$2+1))),"median", MEDIAN(INDIRECT(ADDRESS(332+3,BC$2+1,,,"Instances") &amp; ":" &amp; ADDRESS(332+3,BC$2+1))),"min", MIN(INDIRECT(ADDRESS(332+3,BC$2+1,,,"Instances") &amp; ":" &amp; ADDRESS(332+3,BC$2+1))),"max", MAX(INDIRECT(ADDRESS(332+3,BC$2+1,,,"Instances") &amp; ":" &amp; ADDRESS(332+3,BC$2+1))),"diff", MAX(INDIRECT(ADDRESS(332+3,BC$2+1,,,"Instances") &amp; ":" &amp; ADDRESS(332+3,BC$2+1)))-MIN(INDIRECT(ADDRESS(332+3,BC$2+1,,,"Instances") &amp; ":" &amp; ADDRESS(332+3,BC$2+1))))</f>
        <v>0</v>
      </c>
      <c r="BD337">
        <f>IFERROR(SMALL(BC5:BC343,ROW()-ROW($BD$5)+1),"")</f>
        <v>0</v>
      </c>
      <c r="BF337">
        <f>IFERROR(SUM(BD5:BD337),"")</f>
        <v>0</v>
      </c>
      <c r="BG337" cm="1">
        <f t="array" ref="BG337">_xlfn.SWITCH(Charts!$B$3,"average", AVERAGE(INDIRECT(ADDRESS(332+3,BG$2+1,,,"Instances") &amp; ":" &amp; ADDRESS(332+3,BG$2+1))),"median", MEDIAN(INDIRECT(ADDRESS(332+3,BG$2+1,,,"Instances") &amp; ":" &amp; ADDRESS(332+3,BG$2+1))),"min", MIN(INDIRECT(ADDRESS(332+3,BG$2+1,,,"Instances") &amp; ":" &amp; ADDRESS(332+3,BG$2+1))),"max", MAX(INDIRECT(ADDRESS(332+3,BG$2+1,,,"Instances") &amp; ":" &amp; ADDRESS(332+3,BG$2+1))),"diff", MAX(INDIRECT(ADDRESS(332+3,BG$2+1,,,"Instances") &amp; ":" &amp; ADDRESS(332+3,BG$2+1)))-MIN(INDIRECT(ADDRESS(332+3,BG$2+1,,,"Instances") &amp; ":" &amp; ADDRESS(332+3,BG$2+1))))</f>
        <v>0</v>
      </c>
      <c r="BH337">
        <f>IFERROR(SMALL(BG5:BG343,ROW()-ROW($BH$5)+1),"")</f>
        <v>0</v>
      </c>
      <c r="BJ337">
        <f>IFERROR(SUM(BH5:BH337),"")</f>
        <v>0</v>
      </c>
      <c r="BK337" cm="1">
        <f t="array" ref="BK337">_xlfn.SWITCH(Charts!$B$3,"average", AVERAGE(INDIRECT(ADDRESS(332+3,BK$2+1,,,"Instances") &amp; ":" &amp; ADDRESS(332+3,BK$2+1))),"median", MEDIAN(INDIRECT(ADDRESS(332+3,BK$2+1,,,"Instances") &amp; ":" &amp; ADDRESS(332+3,BK$2+1))),"min", MIN(INDIRECT(ADDRESS(332+3,BK$2+1,,,"Instances") &amp; ":" &amp; ADDRESS(332+3,BK$2+1))),"max", MAX(INDIRECT(ADDRESS(332+3,BK$2+1,,,"Instances") &amp; ":" &amp; ADDRESS(332+3,BK$2+1))),"diff", MAX(INDIRECT(ADDRESS(332+3,BK$2+1,,,"Instances") &amp; ":" &amp; ADDRESS(332+3,BK$2+1)))-MIN(INDIRECT(ADDRESS(332+3,BK$2+1,,,"Instances") &amp; ":" &amp; ADDRESS(332+3,BK$2+1))))</f>
        <v>0</v>
      </c>
      <c r="BL337">
        <f>IFERROR(SMALL(BK5:BK343,ROW()-ROW($BL$5)+1),"")</f>
        <v>0</v>
      </c>
      <c r="BN337">
        <f>IFERROR(SUM(BL5:BL337),"")</f>
        <v>0</v>
      </c>
      <c r="BO337" cm="1">
        <f t="array" ref="BO337">_xlfn.SWITCH(Charts!$B$3,"average", AVERAGE(INDIRECT(ADDRESS(332+3,BO$2+1,,,"Instances") &amp; ":" &amp; ADDRESS(332+3,BO$2+1))),"median", MEDIAN(INDIRECT(ADDRESS(332+3,BO$2+1,,,"Instances") &amp; ":" &amp; ADDRESS(332+3,BO$2+1))),"min", MIN(INDIRECT(ADDRESS(332+3,BO$2+1,,,"Instances") &amp; ":" &amp; ADDRESS(332+3,BO$2+1))),"max", MAX(INDIRECT(ADDRESS(332+3,BO$2+1,,,"Instances") &amp; ":" &amp; ADDRESS(332+3,BO$2+1))),"diff", MAX(INDIRECT(ADDRESS(332+3,BO$2+1,,,"Instances") &amp; ":" &amp; ADDRESS(332+3,BO$2+1)))-MIN(INDIRECT(ADDRESS(332+3,BO$2+1,,,"Instances") &amp; ":" &amp; ADDRESS(332+3,BO$2+1))))</f>
        <v>0</v>
      </c>
      <c r="BP337">
        <f>IFERROR(SMALL(BO5:BO343,ROW()-ROW($BP$5)+1),"")</f>
        <v>0</v>
      </c>
      <c r="BR337">
        <f>IFERROR(SUM(BP5:BP337),"")</f>
        <v>0</v>
      </c>
      <c r="BU337">
        <f>IF(Charts!$B$3="none",E2039,IF(AM2039="",NA(),AM2039))</f>
        <v>0</v>
      </c>
      <c r="BV337">
        <f>IF(Charts!$B$3="none",F2039,IF(AN2039="",NA(),AN2039))</f>
        <v>0</v>
      </c>
      <c r="BW337">
        <f>IF(Charts!$B$3="none",G2039,IF(AO2039="",NA(),AO2039))</f>
        <v>0</v>
      </c>
      <c r="BX337">
        <f>IF(Charts!$B$3="none",H2039,IF(AP2039="",NA(),AP2039))</f>
        <v>0</v>
      </c>
      <c r="BY337">
        <f>IF(Charts!$B$3="none",I2039,IF(AQ2039="",NA(),AQ2039))</f>
        <v>0</v>
      </c>
      <c r="BZ337">
        <f>IF(Charts!$B$3="none",J2039,IF(AR2039="",NA(),AR2039))</f>
        <v>0</v>
      </c>
      <c r="CA337">
        <f>IF(Charts!$B$3="none",K2039,IF(AS2039="",NA(),AS2039))</f>
        <v>0</v>
      </c>
      <c r="CB337">
        <f>IF(Charts!$B$3="none",L2039,IF(AT2039="",NA(),AT2039))</f>
        <v>0</v>
      </c>
      <c r="CC337">
        <f>IF(Charts!$B$3="none",M2039,IF(AU2039="",NA(),AU2039))</f>
        <v>0</v>
      </c>
      <c r="CD337">
        <f>IF(Charts!$B$3="none",N2039,IF(AV2039="",NA(),AV2039))</f>
        <v>0</v>
      </c>
      <c r="CE337">
        <f>IF(Charts!$B$3="none",O2039,IF(AW2039="",NA(),AW2039))</f>
        <v>0</v>
      </c>
      <c r="CF337">
        <f>IF(Charts!$B$3="none",P2039,IF(AX2039="",NA(),AX2039))</f>
        <v>0</v>
      </c>
      <c r="CG337">
        <f>IF(Charts!$B$3="none",Q2039,IF(AY2039="",NA(),AY2039))</f>
        <v>0</v>
      </c>
      <c r="CH337">
        <f>IF(Charts!$B$3="none",R2039,IF(AZ2039="",NA(),AZ2039))</f>
        <v>0</v>
      </c>
      <c r="CI337">
        <f>IF(Charts!$B$3="none",S2039,IF(BA2039="",NA(),BA2039))</f>
        <v>0</v>
      </c>
      <c r="CJ337">
        <f>IF(Charts!$B$3="none",T2039,IF(BB2039="",NA(),BB2039))</f>
        <v>0</v>
      </c>
      <c r="CK337">
        <f>IF(Charts!$B$3="none",U2039,IF(BC2039="",NA(),BC2039))</f>
        <v>0</v>
      </c>
      <c r="CL337">
        <f>IF(Charts!$B$3="none",V2039,IF(BD2039="",NA(),BD2039))</f>
        <v>0</v>
      </c>
      <c r="CM337">
        <f>IF(Charts!$B$3="none",W2039,IF(BE2039="",NA(),BE2039))</f>
        <v>0</v>
      </c>
      <c r="CN337">
        <f>IF(Charts!$B$3="none",X2039,IF(BF2039="",NA(),BF2039))</f>
        <v>0</v>
      </c>
      <c r="CO337">
        <f>IF(Charts!$B$3="none",Y2039,IF(BG2039="",NA(),BG2039))</f>
        <v>0</v>
      </c>
      <c r="CP337">
        <f>IF(Charts!$B$3="none",Z2039,IF(BH2039="",NA(),BH2039))</f>
        <v>0</v>
      </c>
      <c r="CQ337">
        <f>IF(Charts!$B$3="none",AA2039,IF(BI2039="",NA(),BI2039))</f>
        <v>0</v>
      </c>
      <c r="CR337">
        <f>IF(Charts!$B$3="none",AB2039,IF(BJ2039="",NA(),BJ2039))</f>
        <v>0</v>
      </c>
      <c r="CS337">
        <f>IF(Charts!$B$3="none",AC2039,IF(BK2039="",NA(),BK2039))</f>
        <v>0</v>
      </c>
      <c r="CT337">
        <f>IF(Charts!$B$3="none",AD2039,IF(BL2039="",NA(),BL2039))</f>
        <v>0</v>
      </c>
      <c r="CU337">
        <f>IF(Charts!$B$3="none",AE2039,IF(BM2039="",NA(),BM2039))</f>
        <v>0</v>
      </c>
      <c r="CV337">
        <f>IF(Charts!$B$3="none",AF2039,IF(BN2039="",NA(),BN2039))</f>
        <v>0</v>
      </c>
      <c r="CW337">
        <f>IF(Charts!$B$3="none",AG2039,IF(BO2039="",NA(),BO2039))</f>
        <v>0</v>
      </c>
      <c r="CX337">
        <f>IF(Charts!$B$3="none",AH2039,IF(BP2039="",NA(),BP2039))</f>
        <v>0</v>
      </c>
      <c r="CY337">
        <f>IF(Charts!$B$3="none",AI2039,IF(BQ2039="",NA(),BQ2039))</f>
        <v>0</v>
      </c>
      <c r="CZ337">
        <f>IF(Charts!$B$3="none",AJ2039,IF(BR2039="",NA(),BR2039))</f>
        <v>0</v>
      </c>
    </row>
    <row r="338" spans="4:104">
      <c r="D338">
        <v>334</v>
      </c>
      <c r="E338">
        <f>IF(INDIRECT(ADDRESS($D338+2,E$2+1,,,"Instances"))="","",INDIRECT(ADDRESS($D338+2,E$2+1,,,"Instances")))</f>
        <v>0</v>
      </c>
      <c r="F338">
        <f>IFERROR(SMALL(E5:E343,ROW()-ROW($F$5)+1),"")</f>
        <v>0</v>
      </c>
      <c r="H338">
        <f>IFERROR(SUM(F5:F338),"")</f>
        <v>0</v>
      </c>
      <c r="I338">
        <f>IF(INDIRECT(ADDRESS($D338+2,I$2+1,,,"Instances"))="","",INDIRECT(ADDRESS($D338+2,I$2+1,,,"Instances")))</f>
        <v>0</v>
      </c>
      <c r="J338">
        <f>IFERROR(SMALL(I5:I343,ROW()-ROW($J$5)+1),"")</f>
        <v>0</v>
      </c>
      <c r="L338">
        <f>IFERROR(SUM(J5:J338),"")</f>
        <v>0</v>
      </c>
      <c r="M338">
        <f>IF(INDIRECT(ADDRESS($D338+2,M$2+1,,,"Instances"))="","",INDIRECT(ADDRESS($D338+2,M$2+1,,,"Instances")))</f>
        <v>0</v>
      </c>
      <c r="N338">
        <f>IFERROR(SMALL(M5:M343,ROW()-ROW($N$5)+1),"")</f>
        <v>0</v>
      </c>
      <c r="P338">
        <f>IFERROR(SUM(N5:N338),"")</f>
        <v>0</v>
      </c>
      <c r="Q338">
        <f>IF(INDIRECT(ADDRESS($D338+2,Q$2+1,,,"Instances"))="","",INDIRECT(ADDRESS($D338+2,Q$2+1,,,"Instances")))</f>
        <v>0</v>
      </c>
      <c r="R338">
        <f>IFERROR(SMALL(Q5:Q343,ROW()-ROW($R$5)+1),"")</f>
        <v>0</v>
      </c>
      <c r="T338">
        <f>IFERROR(SUM(R5:R338),"")</f>
        <v>0</v>
      </c>
      <c r="U338">
        <f>IF(INDIRECT(ADDRESS($D338+2,U$2+1,,,"Instances"))="","",INDIRECT(ADDRESS($D338+2,U$2+1,,,"Instances")))</f>
        <v>0</v>
      </c>
      <c r="V338">
        <f>IFERROR(SMALL(U5:U343,ROW()-ROW($V$5)+1),"")</f>
        <v>0</v>
      </c>
      <c r="X338">
        <f>IFERROR(SUM(V5:V338),"")</f>
        <v>0</v>
      </c>
      <c r="Y338">
        <f>IF(INDIRECT(ADDRESS($D338+2,Y$2+1,,,"Instances"))="","",INDIRECT(ADDRESS($D338+2,Y$2+1,,,"Instances")))</f>
        <v>0</v>
      </c>
      <c r="Z338">
        <f>IFERROR(SMALL(Y5:Y343,ROW()-ROW($Z$5)+1),"")</f>
        <v>0</v>
      </c>
      <c r="AB338">
        <f>IFERROR(SUM(Z5:Z338),"")</f>
        <v>0</v>
      </c>
      <c r="AC338">
        <f>IF(INDIRECT(ADDRESS($D338+2,AC$2+1,,,"Instances"))="","",INDIRECT(ADDRESS($D338+2,AC$2+1,,,"Instances")))</f>
        <v>0</v>
      </c>
      <c r="AD338">
        <f>IFERROR(SMALL(AC5:AC343,ROW()-ROW($AD$5)+1),"")</f>
        <v>0</v>
      </c>
      <c r="AF338">
        <f>IFERROR(SUM(AD5:AD338),"")</f>
        <v>0</v>
      </c>
      <c r="AG338">
        <f>IF(INDIRECT(ADDRESS($D338+2,AG$2+1,,,"Instances"))="","",INDIRECT(ADDRESS($D338+2,AG$2+1,,,"Instances")))</f>
        <v>0</v>
      </c>
      <c r="AH338">
        <f>IFERROR(SMALL(AG5:AG343,ROW()-ROW($AH$5)+1),"")</f>
        <v>0</v>
      </c>
      <c r="AJ338">
        <f>IFERROR(SUM(AH5:AH338),"")</f>
        <v>0</v>
      </c>
      <c r="AL338">
        <v>334</v>
      </c>
      <c r="AM338" cm="1">
        <f t="array" ref="AM338">_xlfn.SWITCH(Charts!$B$3,"average", AVERAGE(INDIRECT(ADDRESS(333+3,AM$2+1,,,"Instances") &amp; ":" &amp; ADDRESS(333+3,AM$2+1))),"median", MEDIAN(INDIRECT(ADDRESS(333+3,AM$2+1,,,"Instances") &amp; ":" &amp; ADDRESS(333+3,AM$2+1))),"min", MIN(INDIRECT(ADDRESS(333+3,AM$2+1,,,"Instances") &amp; ":" &amp; ADDRESS(333+3,AM$2+1))),"max", MAX(INDIRECT(ADDRESS(333+3,AM$2+1,,,"Instances") &amp; ":" &amp; ADDRESS(333+3,AM$2+1))),"diff", MAX(INDIRECT(ADDRESS(333+3,AM$2+1,,,"Instances") &amp; ":" &amp; ADDRESS(333+3,AM$2+1)))-MIN(INDIRECT(ADDRESS(333+3,AM$2+1,,,"Instances") &amp; ":" &amp; ADDRESS(333+3,AM$2+1))))</f>
        <v>0</v>
      </c>
      <c r="AN338">
        <f>IFERROR(SMALL(AM5:AM343,ROW()-ROW($AN$5)+1),"")</f>
        <v>0</v>
      </c>
      <c r="AP338">
        <f>IFERROR(SUM(AN5:AN338),"")</f>
        <v>0</v>
      </c>
      <c r="AQ338" cm="1">
        <f t="array" ref="AQ338">_xlfn.SWITCH(Charts!$B$3,"average", AVERAGE(INDIRECT(ADDRESS(333+3,AQ$2+1,,,"Instances") &amp; ":" &amp; ADDRESS(333+3,AQ$2+1))),"median", MEDIAN(INDIRECT(ADDRESS(333+3,AQ$2+1,,,"Instances") &amp; ":" &amp; ADDRESS(333+3,AQ$2+1))),"min", MIN(INDIRECT(ADDRESS(333+3,AQ$2+1,,,"Instances") &amp; ":" &amp; ADDRESS(333+3,AQ$2+1))),"max", MAX(INDIRECT(ADDRESS(333+3,AQ$2+1,,,"Instances") &amp; ":" &amp; ADDRESS(333+3,AQ$2+1))),"diff", MAX(INDIRECT(ADDRESS(333+3,AQ$2+1,,,"Instances") &amp; ":" &amp; ADDRESS(333+3,AQ$2+1)))-MIN(INDIRECT(ADDRESS(333+3,AQ$2+1,,,"Instances") &amp; ":" &amp; ADDRESS(333+3,AQ$2+1))))</f>
        <v>0</v>
      </c>
      <c r="AR338">
        <f>IFERROR(SMALL(AQ5:AQ343,ROW()-ROW($AR$5)+1),"")</f>
        <v>0</v>
      </c>
      <c r="AT338">
        <f>IFERROR(SUM(AR5:AR338),"")</f>
        <v>0</v>
      </c>
      <c r="AU338" cm="1">
        <f t="array" ref="AU338">_xlfn.SWITCH(Charts!$B$3,"average", AVERAGE(INDIRECT(ADDRESS(333+3,AU$2+1,,,"Instances") &amp; ":" &amp; ADDRESS(333+3,AU$2+1))),"median", MEDIAN(INDIRECT(ADDRESS(333+3,AU$2+1,,,"Instances") &amp; ":" &amp; ADDRESS(333+3,AU$2+1))),"min", MIN(INDIRECT(ADDRESS(333+3,AU$2+1,,,"Instances") &amp; ":" &amp; ADDRESS(333+3,AU$2+1))),"max", MAX(INDIRECT(ADDRESS(333+3,AU$2+1,,,"Instances") &amp; ":" &amp; ADDRESS(333+3,AU$2+1))),"diff", MAX(INDIRECT(ADDRESS(333+3,AU$2+1,,,"Instances") &amp; ":" &amp; ADDRESS(333+3,AU$2+1)))-MIN(INDIRECT(ADDRESS(333+3,AU$2+1,,,"Instances") &amp; ":" &amp; ADDRESS(333+3,AU$2+1))))</f>
        <v>0</v>
      </c>
      <c r="AV338">
        <f>IFERROR(SMALL(AU5:AU343,ROW()-ROW($AV$5)+1),"")</f>
        <v>0</v>
      </c>
      <c r="AX338">
        <f>IFERROR(SUM(AV5:AV338),"")</f>
        <v>0</v>
      </c>
      <c r="AY338" cm="1">
        <f t="array" ref="AY338">_xlfn.SWITCH(Charts!$B$3,"average", AVERAGE(INDIRECT(ADDRESS(333+3,AY$2+1,,,"Instances") &amp; ":" &amp; ADDRESS(333+3,AY$2+1))),"median", MEDIAN(INDIRECT(ADDRESS(333+3,AY$2+1,,,"Instances") &amp; ":" &amp; ADDRESS(333+3,AY$2+1))),"min", MIN(INDIRECT(ADDRESS(333+3,AY$2+1,,,"Instances") &amp; ":" &amp; ADDRESS(333+3,AY$2+1))),"max", MAX(INDIRECT(ADDRESS(333+3,AY$2+1,,,"Instances") &amp; ":" &amp; ADDRESS(333+3,AY$2+1))),"diff", MAX(INDIRECT(ADDRESS(333+3,AY$2+1,,,"Instances") &amp; ":" &amp; ADDRESS(333+3,AY$2+1)))-MIN(INDIRECT(ADDRESS(333+3,AY$2+1,,,"Instances") &amp; ":" &amp; ADDRESS(333+3,AY$2+1))))</f>
        <v>0</v>
      </c>
      <c r="AZ338">
        <f>IFERROR(SMALL(AY5:AY343,ROW()-ROW($AZ$5)+1),"")</f>
        <v>0</v>
      </c>
      <c r="BB338">
        <f>IFERROR(SUM(AZ5:AZ338),"")</f>
        <v>0</v>
      </c>
      <c r="BC338" cm="1">
        <f t="array" ref="BC338">_xlfn.SWITCH(Charts!$B$3,"average", AVERAGE(INDIRECT(ADDRESS(333+3,BC$2+1,,,"Instances") &amp; ":" &amp; ADDRESS(333+3,BC$2+1))),"median", MEDIAN(INDIRECT(ADDRESS(333+3,BC$2+1,,,"Instances") &amp; ":" &amp; ADDRESS(333+3,BC$2+1))),"min", MIN(INDIRECT(ADDRESS(333+3,BC$2+1,,,"Instances") &amp; ":" &amp; ADDRESS(333+3,BC$2+1))),"max", MAX(INDIRECT(ADDRESS(333+3,BC$2+1,,,"Instances") &amp; ":" &amp; ADDRESS(333+3,BC$2+1))),"diff", MAX(INDIRECT(ADDRESS(333+3,BC$2+1,,,"Instances") &amp; ":" &amp; ADDRESS(333+3,BC$2+1)))-MIN(INDIRECT(ADDRESS(333+3,BC$2+1,,,"Instances") &amp; ":" &amp; ADDRESS(333+3,BC$2+1))))</f>
        <v>0</v>
      </c>
      <c r="BD338">
        <f>IFERROR(SMALL(BC5:BC343,ROW()-ROW($BD$5)+1),"")</f>
        <v>0</v>
      </c>
      <c r="BF338">
        <f>IFERROR(SUM(BD5:BD338),"")</f>
        <v>0</v>
      </c>
      <c r="BG338" cm="1">
        <f t="array" ref="BG338">_xlfn.SWITCH(Charts!$B$3,"average", AVERAGE(INDIRECT(ADDRESS(333+3,BG$2+1,,,"Instances") &amp; ":" &amp; ADDRESS(333+3,BG$2+1))),"median", MEDIAN(INDIRECT(ADDRESS(333+3,BG$2+1,,,"Instances") &amp; ":" &amp; ADDRESS(333+3,BG$2+1))),"min", MIN(INDIRECT(ADDRESS(333+3,BG$2+1,,,"Instances") &amp; ":" &amp; ADDRESS(333+3,BG$2+1))),"max", MAX(INDIRECT(ADDRESS(333+3,BG$2+1,,,"Instances") &amp; ":" &amp; ADDRESS(333+3,BG$2+1))),"diff", MAX(INDIRECT(ADDRESS(333+3,BG$2+1,,,"Instances") &amp; ":" &amp; ADDRESS(333+3,BG$2+1)))-MIN(INDIRECT(ADDRESS(333+3,BG$2+1,,,"Instances") &amp; ":" &amp; ADDRESS(333+3,BG$2+1))))</f>
        <v>0</v>
      </c>
      <c r="BH338">
        <f>IFERROR(SMALL(BG5:BG343,ROW()-ROW($BH$5)+1),"")</f>
        <v>0</v>
      </c>
      <c r="BJ338">
        <f>IFERROR(SUM(BH5:BH338),"")</f>
        <v>0</v>
      </c>
      <c r="BK338" cm="1">
        <f t="array" ref="BK338">_xlfn.SWITCH(Charts!$B$3,"average", AVERAGE(INDIRECT(ADDRESS(333+3,BK$2+1,,,"Instances") &amp; ":" &amp; ADDRESS(333+3,BK$2+1))),"median", MEDIAN(INDIRECT(ADDRESS(333+3,BK$2+1,,,"Instances") &amp; ":" &amp; ADDRESS(333+3,BK$2+1))),"min", MIN(INDIRECT(ADDRESS(333+3,BK$2+1,,,"Instances") &amp; ":" &amp; ADDRESS(333+3,BK$2+1))),"max", MAX(INDIRECT(ADDRESS(333+3,BK$2+1,,,"Instances") &amp; ":" &amp; ADDRESS(333+3,BK$2+1))),"diff", MAX(INDIRECT(ADDRESS(333+3,BK$2+1,,,"Instances") &amp; ":" &amp; ADDRESS(333+3,BK$2+1)))-MIN(INDIRECT(ADDRESS(333+3,BK$2+1,,,"Instances") &amp; ":" &amp; ADDRESS(333+3,BK$2+1))))</f>
        <v>0</v>
      </c>
      <c r="BL338">
        <f>IFERROR(SMALL(BK5:BK343,ROW()-ROW($BL$5)+1),"")</f>
        <v>0</v>
      </c>
      <c r="BN338">
        <f>IFERROR(SUM(BL5:BL338),"")</f>
        <v>0</v>
      </c>
      <c r="BO338" cm="1">
        <f t="array" ref="BO338">_xlfn.SWITCH(Charts!$B$3,"average", AVERAGE(INDIRECT(ADDRESS(333+3,BO$2+1,,,"Instances") &amp; ":" &amp; ADDRESS(333+3,BO$2+1))),"median", MEDIAN(INDIRECT(ADDRESS(333+3,BO$2+1,,,"Instances") &amp; ":" &amp; ADDRESS(333+3,BO$2+1))),"min", MIN(INDIRECT(ADDRESS(333+3,BO$2+1,,,"Instances") &amp; ":" &amp; ADDRESS(333+3,BO$2+1))),"max", MAX(INDIRECT(ADDRESS(333+3,BO$2+1,,,"Instances") &amp; ":" &amp; ADDRESS(333+3,BO$2+1))),"diff", MAX(INDIRECT(ADDRESS(333+3,BO$2+1,,,"Instances") &amp; ":" &amp; ADDRESS(333+3,BO$2+1)))-MIN(INDIRECT(ADDRESS(333+3,BO$2+1,,,"Instances") &amp; ":" &amp; ADDRESS(333+3,BO$2+1))))</f>
        <v>0</v>
      </c>
      <c r="BP338">
        <f>IFERROR(SMALL(BO5:BO343,ROW()-ROW($BP$5)+1),"")</f>
        <v>0</v>
      </c>
      <c r="BR338">
        <f>IFERROR(SUM(BP5:BP338),"")</f>
        <v>0</v>
      </c>
      <c r="BU338">
        <f>IF(Charts!$B$3="none",E2040,IF(AM2040="",NA(),AM2040))</f>
        <v>0</v>
      </c>
      <c r="BV338">
        <f>IF(Charts!$B$3="none",F2040,IF(AN2040="",NA(),AN2040))</f>
        <v>0</v>
      </c>
      <c r="BW338">
        <f>IF(Charts!$B$3="none",G2040,IF(AO2040="",NA(),AO2040))</f>
        <v>0</v>
      </c>
      <c r="BX338">
        <f>IF(Charts!$B$3="none",H2040,IF(AP2040="",NA(),AP2040))</f>
        <v>0</v>
      </c>
      <c r="BY338">
        <f>IF(Charts!$B$3="none",I2040,IF(AQ2040="",NA(),AQ2040))</f>
        <v>0</v>
      </c>
      <c r="BZ338">
        <f>IF(Charts!$B$3="none",J2040,IF(AR2040="",NA(),AR2040))</f>
        <v>0</v>
      </c>
      <c r="CA338">
        <f>IF(Charts!$B$3="none",K2040,IF(AS2040="",NA(),AS2040))</f>
        <v>0</v>
      </c>
      <c r="CB338">
        <f>IF(Charts!$B$3="none",L2040,IF(AT2040="",NA(),AT2040))</f>
        <v>0</v>
      </c>
      <c r="CC338">
        <f>IF(Charts!$B$3="none",M2040,IF(AU2040="",NA(),AU2040))</f>
        <v>0</v>
      </c>
      <c r="CD338">
        <f>IF(Charts!$B$3="none",N2040,IF(AV2040="",NA(),AV2040))</f>
        <v>0</v>
      </c>
      <c r="CE338">
        <f>IF(Charts!$B$3="none",O2040,IF(AW2040="",NA(),AW2040))</f>
        <v>0</v>
      </c>
      <c r="CF338">
        <f>IF(Charts!$B$3="none",P2040,IF(AX2040="",NA(),AX2040))</f>
        <v>0</v>
      </c>
      <c r="CG338">
        <f>IF(Charts!$B$3="none",Q2040,IF(AY2040="",NA(),AY2040))</f>
        <v>0</v>
      </c>
      <c r="CH338">
        <f>IF(Charts!$B$3="none",R2040,IF(AZ2040="",NA(),AZ2040))</f>
        <v>0</v>
      </c>
      <c r="CI338">
        <f>IF(Charts!$B$3="none",S2040,IF(BA2040="",NA(),BA2040))</f>
        <v>0</v>
      </c>
      <c r="CJ338">
        <f>IF(Charts!$B$3="none",T2040,IF(BB2040="",NA(),BB2040))</f>
        <v>0</v>
      </c>
      <c r="CK338">
        <f>IF(Charts!$B$3="none",U2040,IF(BC2040="",NA(),BC2040))</f>
        <v>0</v>
      </c>
      <c r="CL338">
        <f>IF(Charts!$B$3="none",V2040,IF(BD2040="",NA(),BD2040))</f>
        <v>0</v>
      </c>
      <c r="CM338">
        <f>IF(Charts!$B$3="none",W2040,IF(BE2040="",NA(),BE2040))</f>
        <v>0</v>
      </c>
      <c r="CN338">
        <f>IF(Charts!$B$3="none",X2040,IF(BF2040="",NA(),BF2040))</f>
        <v>0</v>
      </c>
      <c r="CO338">
        <f>IF(Charts!$B$3="none",Y2040,IF(BG2040="",NA(),BG2040))</f>
        <v>0</v>
      </c>
      <c r="CP338">
        <f>IF(Charts!$B$3="none",Z2040,IF(BH2040="",NA(),BH2040))</f>
        <v>0</v>
      </c>
      <c r="CQ338">
        <f>IF(Charts!$B$3="none",AA2040,IF(BI2040="",NA(),BI2040))</f>
        <v>0</v>
      </c>
      <c r="CR338">
        <f>IF(Charts!$B$3="none",AB2040,IF(BJ2040="",NA(),BJ2040))</f>
        <v>0</v>
      </c>
      <c r="CS338">
        <f>IF(Charts!$B$3="none",AC2040,IF(BK2040="",NA(),BK2040))</f>
        <v>0</v>
      </c>
      <c r="CT338">
        <f>IF(Charts!$B$3="none",AD2040,IF(BL2040="",NA(),BL2040))</f>
        <v>0</v>
      </c>
      <c r="CU338">
        <f>IF(Charts!$B$3="none",AE2040,IF(BM2040="",NA(),BM2040))</f>
        <v>0</v>
      </c>
      <c r="CV338">
        <f>IF(Charts!$B$3="none",AF2040,IF(BN2040="",NA(),BN2040))</f>
        <v>0</v>
      </c>
      <c r="CW338">
        <f>IF(Charts!$B$3="none",AG2040,IF(BO2040="",NA(),BO2040))</f>
        <v>0</v>
      </c>
      <c r="CX338">
        <f>IF(Charts!$B$3="none",AH2040,IF(BP2040="",NA(),BP2040))</f>
        <v>0</v>
      </c>
      <c r="CY338">
        <f>IF(Charts!$B$3="none",AI2040,IF(BQ2040="",NA(),BQ2040))</f>
        <v>0</v>
      </c>
      <c r="CZ338">
        <f>IF(Charts!$B$3="none",AJ2040,IF(BR2040="",NA(),BR2040))</f>
        <v>0</v>
      </c>
    </row>
    <row r="339" spans="4:104">
      <c r="D339">
        <v>335</v>
      </c>
      <c r="E339">
        <f>IF(INDIRECT(ADDRESS($D339+2,E$2+1,,,"Instances"))="","",INDIRECT(ADDRESS($D339+2,E$2+1,,,"Instances")))</f>
        <v>0</v>
      </c>
      <c r="F339">
        <f>IFERROR(SMALL(E5:E343,ROW()-ROW($F$5)+1),"")</f>
        <v>0</v>
      </c>
      <c r="H339">
        <f>IFERROR(SUM(F5:F339),"")</f>
        <v>0</v>
      </c>
      <c r="I339">
        <f>IF(INDIRECT(ADDRESS($D339+2,I$2+1,,,"Instances"))="","",INDIRECT(ADDRESS($D339+2,I$2+1,,,"Instances")))</f>
        <v>0</v>
      </c>
      <c r="J339">
        <f>IFERROR(SMALL(I5:I343,ROW()-ROW($J$5)+1),"")</f>
        <v>0</v>
      </c>
      <c r="L339">
        <f>IFERROR(SUM(J5:J339),"")</f>
        <v>0</v>
      </c>
      <c r="M339">
        <f>IF(INDIRECT(ADDRESS($D339+2,M$2+1,,,"Instances"))="","",INDIRECT(ADDRESS($D339+2,M$2+1,,,"Instances")))</f>
        <v>0</v>
      </c>
      <c r="N339">
        <f>IFERROR(SMALL(M5:M343,ROW()-ROW($N$5)+1),"")</f>
        <v>0</v>
      </c>
      <c r="P339">
        <f>IFERROR(SUM(N5:N339),"")</f>
        <v>0</v>
      </c>
      <c r="Q339">
        <f>IF(INDIRECT(ADDRESS($D339+2,Q$2+1,,,"Instances"))="","",INDIRECT(ADDRESS($D339+2,Q$2+1,,,"Instances")))</f>
        <v>0</v>
      </c>
      <c r="R339">
        <f>IFERROR(SMALL(Q5:Q343,ROW()-ROW($R$5)+1),"")</f>
        <v>0</v>
      </c>
      <c r="T339">
        <f>IFERROR(SUM(R5:R339),"")</f>
        <v>0</v>
      </c>
      <c r="U339">
        <f>IF(INDIRECT(ADDRESS($D339+2,U$2+1,,,"Instances"))="","",INDIRECT(ADDRESS($D339+2,U$2+1,,,"Instances")))</f>
        <v>0</v>
      </c>
      <c r="V339">
        <f>IFERROR(SMALL(U5:U343,ROW()-ROW($V$5)+1),"")</f>
        <v>0</v>
      </c>
      <c r="X339">
        <f>IFERROR(SUM(V5:V339),"")</f>
        <v>0</v>
      </c>
      <c r="Y339">
        <f>IF(INDIRECT(ADDRESS($D339+2,Y$2+1,,,"Instances"))="","",INDIRECT(ADDRESS($D339+2,Y$2+1,,,"Instances")))</f>
        <v>0</v>
      </c>
      <c r="Z339">
        <f>IFERROR(SMALL(Y5:Y343,ROW()-ROW($Z$5)+1),"")</f>
        <v>0</v>
      </c>
      <c r="AB339">
        <f>IFERROR(SUM(Z5:Z339),"")</f>
        <v>0</v>
      </c>
      <c r="AC339">
        <f>IF(INDIRECT(ADDRESS($D339+2,AC$2+1,,,"Instances"))="","",INDIRECT(ADDRESS($D339+2,AC$2+1,,,"Instances")))</f>
        <v>0</v>
      </c>
      <c r="AD339">
        <f>IFERROR(SMALL(AC5:AC343,ROW()-ROW($AD$5)+1),"")</f>
        <v>0</v>
      </c>
      <c r="AF339">
        <f>IFERROR(SUM(AD5:AD339),"")</f>
        <v>0</v>
      </c>
      <c r="AG339">
        <f>IF(INDIRECT(ADDRESS($D339+2,AG$2+1,,,"Instances"))="","",INDIRECT(ADDRESS($D339+2,AG$2+1,,,"Instances")))</f>
        <v>0</v>
      </c>
      <c r="AH339">
        <f>IFERROR(SMALL(AG5:AG343,ROW()-ROW($AH$5)+1),"")</f>
        <v>0</v>
      </c>
      <c r="AJ339">
        <f>IFERROR(SUM(AH5:AH339),"")</f>
        <v>0</v>
      </c>
      <c r="AL339">
        <v>335</v>
      </c>
      <c r="AM339" cm="1">
        <f t="array" ref="AM339">_xlfn.SWITCH(Charts!$B$3,"average", AVERAGE(INDIRECT(ADDRESS(334+3,AM$2+1,,,"Instances") &amp; ":" &amp; ADDRESS(334+3,AM$2+1))),"median", MEDIAN(INDIRECT(ADDRESS(334+3,AM$2+1,,,"Instances") &amp; ":" &amp; ADDRESS(334+3,AM$2+1))),"min", MIN(INDIRECT(ADDRESS(334+3,AM$2+1,,,"Instances") &amp; ":" &amp; ADDRESS(334+3,AM$2+1))),"max", MAX(INDIRECT(ADDRESS(334+3,AM$2+1,,,"Instances") &amp; ":" &amp; ADDRESS(334+3,AM$2+1))),"diff", MAX(INDIRECT(ADDRESS(334+3,AM$2+1,,,"Instances") &amp; ":" &amp; ADDRESS(334+3,AM$2+1)))-MIN(INDIRECT(ADDRESS(334+3,AM$2+1,,,"Instances") &amp; ":" &amp; ADDRESS(334+3,AM$2+1))))</f>
        <v>0</v>
      </c>
      <c r="AN339">
        <f>IFERROR(SMALL(AM5:AM343,ROW()-ROW($AN$5)+1),"")</f>
        <v>0</v>
      </c>
      <c r="AP339">
        <f>IFERROR(SUM(AN5:AN339),"")</f>
        <v>0</v>
      </c>
      <c r="AQ339" cm="1">
        <f t="array" ref="AQ339">_xlfn.SWITCH(Charts!$B$3,"average", AVERAGE(INDIRECT(ADDRESS(334+3,AQ$2+1,,,"Instances") &amp; ":" &amp; ADDRESS(334+3,AQ$2+1))),"median", MEDIAN(INDIRECT(ADDRESS(334+3,AQ$2+1,,,"Instances") &amp; ":" &amp; ADDRESS(334+3,AQ$2+1))),"min", MIN(INDIRECT(ADDRESS(334+3,AQ$2+1,,,"Instances") &amp; ":" &amp; ADDRESS(334+3,AQ$2+1))),"max", MAX(INDIRECT(ADDRESS(334+3,AQ$2+1,,,"Instances") &amp; ":" &amp; ADDRESS(334+3,AQ$2+1))),"diff", MAX(INDIRECT(ADDRESS(334+3,AQ$2+1,,,"Instances") &amp; ":" &amp; ADDRESS(334+3,AQ$2+1)))-MIN(INDIRECT(ADDRESS(334+3,AQ$2+1,,,"Instances") &amp; ":" &amp; ADDRESS(334+3,AQ$2+1))))</f>
        <v>0</v>
      </c>
      <c r="AR339">
        <f>IFERROR(SMALL(AQ5:AQ343,ROW()-ROW($AR$5)+1),"")</f>
        <v>0</v>
      </c>
      <c r="AT339">
        <f>IFERROR(SUM(AR5:AR339),"")</f>
        <v>0</v>
      </c>
      <c r="AU339" cm="1">
        <f t="array" ref="AU339">_xlfn.SWITCH(Charts!$B$3,"average", AVERAGE(INDIRECT(ADDRESS(334+3,AU$2+1,,,"Instances") &amp; ":" &amp; ADDRESS(334+3,AU$2+1))),"median", MEDIAN(INDIRECT(ADDRESS(334+3,AU$2+1,,,"Instances") &amp; ":" &amp; ADDRESS(334+3,AU$2+1))),"min", MIN(INDIRECT(ADDRESS(334+3,AU$2+1,,,"Instances") &amp; ":" &amp; ADDRESS(334+3,AU$2+1))),"max", MAX(INDIRECT(ADDRESS(334+3,AU$2+1,,,"Instances") &amp; ":" &amp; ADDRESS(334+3,AU$2+1))),"diff", MAX(INDIRECT(ADDRESS(334+3,AU$2+1,,,"Instances") &amp; ":" &amp; ADDRESS(334+3,AU$2+1)))-MIN(INDIRECT(ADDRESS(334+3,AU$2+1,,,"Instances") &amp; ":" &amp; ADDRESS(334+3,AU$2+1))))</f>
        <v>0</v>
      </c>
      <c r="AV339">
        <f>IFERROR(SMALL(AU5:AU343,ROW()-ROW($AV$5)+1),"")</f>
        <v>0</v>
      </c>
      <c r="AX339">
        <f>IFERROR(SUM(AV5:AV339),"")</f>
        <v>0</v>
      </c>
      <c r="AY339" cm="1">
        <f t="array" ref="AY339">_xlfn.SWITCH(Charts!$B$3,"average", AVERAGE(INDIRECT(ADDRESS(334+3,AY$2+1,,,"Instances") &amp; ":" &amp; ADDRESS(334+3,AY$2+1))),"median", MEDIAN(INDIRECT(ADDRESS(334+3,AY$2+1,,,"Instances") &amp; ":" &amp; ADDRESS(334+3,AY$2+1))),"min", MIN(INDIRECT(ADDRESS(334+3,AY$2+1,,,"Instances") &amp; ":" &amp; ADDRESS(334+3,AY$2+1))),"max", MAX(INDIRECT(ADDRESS(334+3,AY$2+1,,,"Instances") &amp; ":" &amp; ADDRESS(334+3,AY$2+1))),"diff", MAX(INDIRECT(ADDRESS(334+3,AY$2+1,,,"Instances") &amp; ":" &amp; ADDRESS(334+3,AY$2+1)))-MIN(INDIRECT(ADDRESS(334+3,AY$2+1,,,"Instances") &amp; ":" &amp; ADDRESS(334+3,AY$2+1))))</f>
        <v>0</v>
      </c>
      <c r="AZ339">
        <f>IFERROR(SMALL(AY5:AY343,ROW()-ROW($AZ$5)+1),"")</f>
        <v>0</v>
      </c>
      <c r="BB339">
        <f>IFERROR(SUM(AZ5:AZ339),"")</f>
        <v>0</v>
      </c>
      <c r="BC339" cm="1">
        <f t="array" ref="BC339">_xlfn.SWITCH(Charts!$B$3,"average", AVERAGE(INDIRECT(ADDRESS(334+3,BC$2+1,,,"Instances") &amp; ":" &amp; ADDRESS(334+3,BC$2+1))),"median", MEDIAN(INDIRECT(ADDRESS(334+3,BC$2+1,,,"Instances") &amp; ":" &amp; ADDRESS(334+3,BC$2+1))),"min", MIN(INDIRECT(ADDRESS(334+3,BC$2+1,,,"Instances") &amp; ":" &amp; ADDRESS(334+3,BC$2+1))),"max", MAX(INDIRECT(ADDRESS(334+3,BC$2+1,,,"Instances") &amp; ":" &amp; ADDRESS(334+3,BC$2+1))),"diff", MAX(INDIRECT(ADDRESS(334+3,BC$2+1,,,"Instances") &amp; ":" &amp; ADDRESS(334+3,BC$2+1)))-MIN(INDIRECT(ADDRESS(334+3,BC$2+1,,,"Instances") &amp; ":" &amp; ADDRESS(334+3,BC$2+1))))</f>
        <v>0</v>
      </c>
      <c r="BD339">
        <f>IFERROR(SMALL(BC5:BC343,ROW()-ROW($BD$5)+1),"")</f>
        <v>0</v>
      </c>
      <c r="BF339">
        <f>IFERROR(SUM(BD5:BD339),"")</f>
        <v>0</v>
      </c>
      <c r="BG339" cm="1">
        <f t="array" ref="BG339">_xlfn.SWITCH(Charts!$B$3,"average", AVERAGE(INDIRECT(ADDRESS(334+3,BG$2+1,,,"Instances") &amp; ":" &amp; ADDRESS(334+3,BG$2+1))),"median", MEDIAN(INDIRECT(ADDRESS(334+3,BG$2+1,,,"Instances") &amp; ":" &amp; ADDRESS(334+3,BG$2+1))),"min", MIN(INDIRECT(ADDRESS(334+3,BG$2+1,,,"Instances") &amp; ":" &amp; ADDRESS(334+3,BG$2+1))),"max", MAX(INDIRECT(ADDRESS(334+3,BG$2+1,,,"Instances") &amp; ":" &amp; ADDRESS(334+3,BG$2+1))),"diff", MAX(INDIRECT(ADDRESS(334+3,BG$2+1,,,"Instances") &amp; ":" &amp; ADDRESS(334+3,BG$2+1)))-MIN(INDIRECT(ADDRESS(334+3,BG$2+1,,,"Instances") &amp; ":" &amp; ADDRESS(334+3,BG$2+1))))</f>
        <v>0</v>
      </c>
      <c r="BH339">
        <f>IFERROR(SMALL(BG5:BG343,ROW()-ROW($BH$5)+1),"")</f>
        <v>0</v>
      </c>
      <c r="BJ339">
        <f>IFERROR(SUM(BH5:BH339),"")</f>
        <v>0</v>
      </c>
      <c r="BK339" cm="1">
        <f t="array" ref="BK339">_xlfn.SWITCH(Charts!$B$3,"average", AVERAGE(INDIRECT(ADDRESS(334+3,BK$2+1,,,"Instances") &amp; ":" &amp; ADDRESS(334+3,BK$2+1))),"median", MEDIAN(INDIRECT(ADDRESS(334+3,BK$2+1,,,"Instances") &amp; ":" &amp; ADDRESS(334+3,BK$2+1))),"min", MIN(INDIRECT(ADDRESS(334+3,BK$2+1,,,"Instances") &amp; ":" &amp; ADDRESS(334+3,BK$2+1))),"max", MAX(INDIRECT(ADDRESS(334+3,BK$2+1,,,"Instances") &amp; ":" &amp; ADDRESS(334+3,BK$2+1))),"diff", MAX(INDIRECT(ADDRESS(334+3,BK$2+1,,,"Instances") &amp; ":" &amp; ADDRESS(334+3,BK$2+1)))-MIN(INDIRECT(ADDRESS(334+3,BK$2+1,,,"Instances") &amp; ":" &amp; ADDRESS(334+3,BK$2+1))))</f>
        <v>0</v>
      </c>
      <c r="BL339">
        <f>IFERROR(SMALL(BK5:BK343,ROW()-ROW($BL$5)+1),"")</f>
        <v>0</v>
      </c>
      <c r="BN339">
        <f>IFERROR(SUM(BL5:BL339),"")</f>
        <v>0</v>
      </c>
      <c r="BO339" cm="1">
        <f t="array" ref="BO339">_xlfn.SWITCH(Charts!$B$3,"average", AVERAGE(INDIRECT(ADDRESS(334+3,BO$2+1,,,"Instances") &amp; ":" &amp; ADDRESS(334+3,BO$2+1))),"median", MEDIAN(INDIRECT(ADDRESS(334+3,BO$2+1,,,"Instances") &amp; ":" &amp; ADDRESS(334+3,BO$2+1))),"min", MIN(INDIRECT(ADDRESS(334+3,BO$2+1,,,"Instances") &amp; ":" &amp; ADDRESS(334+3,BO$2+1))),"max", MAX(INDIRECT(ADDRESS(334+3,BO$2+1,,,"Instances") &amp; ":" &amp; ADDRESS(334+3,BO$2+1))),"diff", MAX(INDIRECT(ADDRESS(334+3,BO$2+1,,,"Instances") &amp; ":" &amp; ADDRESS(334+3,BO$2+1)))-MIN(INDIRECT(ADDRESS(334+3,BO$2+1,,,"Instances") &amp; ":" &amp; ADDRESS(334+3,BO$2+1))))</f>
        <v>0</v>
      </c>
      <c r="BP339">
        <f>IFERROR(SMALL(BO5:BO343,ROW()-ROW($BP$5)+1),"")</f>
        <v>0</v>
      </c>
      <c r="BR339">
        <f>IFERROR(SUM(BP5:BP339),"")</f>
        <v>0</v>
      </c>
      <c r="BU339">
        <f>IF(Charts!$B$3="none",E2041,IF(AM2041="",NA(),AM2041))</f>
        <v>0</v>
      </c>
      <c r="BV339">
        <f>IF(Charts!$B$3="none",F2041,IF(AN2041="",NA(),AN2041))</f>
        <v>0</v>
      </c>
      <c r="BW339">
        <f>IF(Charts!$B$3="none",G2041,IF(AO2041="",NA(),AO2041))</f>
        <v>0</v>
      </c>
      <c r="BX339">
        <f>IF(Charts!$B$3="none",H2041,IF(AP2041="",NA(),AP2041))</f>
        <v>0</v>
      </c>
      <c r="BY339">
        <f>IF(Charts!$B$3="none",I2041,IF(AQ2041="",NA(),AQ2041))</f>
        <v>0</v>
      </c>
      <c r="BZ339">
        <f>IF(Charts!$B$3="none",J2041,IF(AR2041="",NA(),AR2041))</f>
        <v>0</v>
      </c>
      <c r="CA339">
        <f>IF(Charts!$B$3="none",K2041,IF(AS2041="",NA(),AS2041))</f>
        <v>0</v>
      </c>
      <c r="CB339">
        <f>IF(Charts!$B$3="none",L2041,IF(AT2041="",NA(),AT2041))</f>
        <v>0</v>
      </c>
      <c r="CC339">
        <f>IF(Charts!$B$3="none",M2041,IF(AU2041="",NA(),AU2041))</f>
        <v>0</v>
      </c>
      <c r="CD339">
        <f>IF(Charts!$B$3="none",N2041,IF(AV2041="",NA(),AV2041))</f>
        <v>0</v>
      </c>
      <c r="CE339">
        <f>IF(Charts!$B$3="none",O2041,IF(AW2041="",NA(),AW2041))</f>
        <v>0</v>
      </c>
      <c r="CF339">
        <f>IF(Charts!$B$3="none",P2041,IF(AX2041="",NA(),AX2041))</f>
        <v>0</v>
      </c>
      <c r="CG339">
        <f>IF(Charts!$B$3="none",Q2041,IF(AY2041="",NA(),AY2041))</f>
        <v>0</v>
      </c>
      <c r="CH339">
        <f>IF(Charts!$B$3="none",R2041,IF(AZ2041="",NA(),AZ2041))</f>
        <v>0</v>
      </c>
      <c r="CI339">
        <f>IF(Charts!$B$3="none",S2041,IF(BA2041="",NA(),BA2041))</f>
        <v>0</v>
      </c>
      <c r="CJ339">
        <f>IF(Charts!$B$3="none",T2041,IF(BB2041="",NA(),BB2041))</f>
        <v>0</v>
      </c>
      <c r="CK339">
        <f>IF(Charts!$B$3="none",U2041,IF(BC2041="",NA(),BC2041))</f>
        <v>0</v>
      </c>
      <c r="CL339">
        <f>IF(Charts!$B$3="none",V2041,IF(BD2041="",NA(),BD2041))</f>
        <v>0</v>
      </c>
      <c r="CM339">
        <f>IF(Charts!$B$3="none",W2041,IF(BE2041="",NA(),BE2041))</f>
        <v>0</v>
      </c>
      <c r="CN339">
        <f>IF(Charts!$B$3="none",X2041,IF(BF2041="",NA(),BF2041))</f>
        <v>0</v>
      </c>
      <c r="CO339">
        <f>IF(Charts!$B$3="none",Y2041,IF(BG2041="",NA(),BG2041))</f>
        <v>0</v>
      </c>
      <c r="CP339">
        <f>IF(Charts!$B$3="none",Z2041,IF(BH2041="",NA(),BH2041))</f>
        <v>0</v>
      </c>
      <c r="CQ339">
        <f>IF(Charts!$B$3="none",AA2041,IF(BI2041="",NA(),BI2041))</f>
        <v>0</v>
      </c>
      <c r="CR339">
        <f>IF(Charts!$B$3="none",AB2041,IF(BJ2041="",NA(),BJ2041))</f>
        <v>0</v>
      </c>
      <c r="CS339">
        <f>IF(Charts!$B$3="none",AC2041,IF(BK2041="",NA(),BK2041))</f>
        <v>0</v>
      </c>
      <c r="CT339">
        <f>IF(Charts!$B$3="none",AD2041,IF(BL2041="",NA(),BL2041))</f>
        <v>0</v>
      </c>
      <c r="CU339">
        <f>IF(Charts!$B$3="none",AE2041,IF(BM2041="",NA(),BM2041))</f>
        <v>0</v>
      </c>
      <c r="CV339">
        <f>IF(Charts!$B$3="none",AF2041,IF(BN2041="",NA(),BN2041))</f>
        <v>0</v>
      </c>
      <c r="CW339">
        <f>IF(Charts!$B$3="none",AG2041,IF(BO2041="",NA(),BO2041))</f>
        <v>0</v>
      </c>
      <c r="CX339">
        <f>IF(Charts!$B$3="none",AH2041,IF(BP2041="",NA(),BP2041))</f>
        <v>0</v>
      </c>
      <c r="CY339">
        <f>IF(Charts!$B$3="none",AI2041,IF(BQ2041="",NA(),BQ2041))</f>
        <v>0</v>
      </c>
      <c r="CZ339">
        <f>IF(Charts!$B$3="none",AJ2041,IF(BR2041="",NA(),BR2041))</f>
        <v>0</v>
      </c>
    </row>
    <row r="340" spans="4:104">
      <c r="D340">
        <v>336</v>
      </c>
      <c r="E340">
        <f>IF(INDIRECT(ADDRESS($D340+2,E$2+1,,,"Instances"))="","",INDIRECT(ADDRESS($D340+2,E$2+1,,,"Instances")))</f>
        <v>0</v>
      </c>
      <c r="F340">
        <f>IFERROR(SMALL(E5:E343,ROW()-ROW($F$5)+1),"")</f>
        <v>0</v>
      </c>
      <c r="H340">
        <f>IFERROR(SUM(F5:F340),"")</f>
        <v>0</v>
      </c>
      <c r="I340">
        <f>IF(INDIRECT(ADDRESS($D340+2,I$2+1,,,"Instances"))="","",INDIRECT(ADDRESS($D340+2,I$2+1,,,"Instances")))</f>
        <v>0</v>
      </c>
      <c r="J340">
        <f>IFERROR(SMALL(I5:I343,ROW()-ROW($J$5)+1),"")</f>
        <v>0</v>
      </c>
      <c r="L340">
        <f>IFERROR(SUM(J5:J340),"")</f>
        <v>0</v>
      </c>
      <c r="M340">
        <f>IF(INDIRECT(ADDRESS($D340+2,M$2+1,,,"Instances"))="","",INDIRECT(ADDRESS($D340+2,M$2+1,,,"Instances")))</f>
        <v>0</v>
      </c>
      <c r="N340">
        <f>IFERROR(SMALL(M5:M343,ROW()-ROW($N$5)+1),"")</f>
        <v>0</v>
      </c>
      <c r="P340">
        <f>IFERROR(SUM(N5:N340),"")</f>
        <v>0</v>
      </c>
      <c r="Q340">
        <f>IF(INDIRECT(ADDRESS($D340+2,Q$2+1,,,"Instances"))="","",INDIRECT(ADDRESS($D340+2,Q$2+1,,,"Instances")))</f>
        <v>0</v>
      </c>
      <c r="R340">
        <f>IFERROR(SMALL(Q5:Q343,ROW()-ROW($R$5)+1),"")</f>
        <v>0</v>
      </c>
      <c r="T340">
        <f>IFERROR(SUM(R5:R340),"")</f>
        <v>0</v>
      </c>
      <c r="U340">
        <f>IF(INDIRECT(ADDRESS($D340+2,U$2+1,,,"Instances"))="","",INDIRECT(ADDRESS($D340+2,U$2+1,,,"Instances")))</f>
        <v>0</v>
      </c>
      <c r="V340">
        <f>IFERROR(SMALL(U5:U343,ROW()-ROW($V$5)+1),"")</f>
        <v>0</v>
      </c>
      <c r="X340">
        <f>IFERROR(SUM(V5:V340),"")</f>
        <v>0</v>
      </c>
      <c r="Y340">
        <f>IF(INDIRECT(ADDRESS($D340+2,Y$2+1,,,"Instances"))="","",INDIRECT(ADDRESS($D340+2,Y$2+1,,,"Instances")))</f>
        <v>0</v>
      </c>
      <c r="Z340">
        <f>IFERROR(SMALL(Y5:Y343,ROW()-ROW($Z$5)+1),"")</f>
        <v>0</v>
      </c>
      <c r="AB340">
        <f>IFERROR(SUM(Z5:Z340),"")</f>
        <v>0</v>
      </c>
      <c r="AC340">
        <f>IF(INDIRECT(ADDRESS($D340+2,AC$2+1,,,"Instances"))="","",INDIRECT(ADDRESS($D340+2,AC$2+1,,,"Instances")))</f>
        <v>0</v>
      </c>
      <c r="AD340">
        <f>IFERROR(SMALL(AC5:AC343,ROW()-ROW($AD$5)+1),"")</f>
        <v>0</v>
      </c>
      <c r="AF340">
        <f>IFERROR(SUM(AD5:AD340),"")</f>
        <v>0</v>
      </c>
      <c r="AG340">
        <f>IF(INDIRECT(ADDRESS($D340+2,AG$2+1,,,"Instances"))="","",INDIRECT(ADDRESS($D340+2,AG$2+1,,,"Instances")))</f>
        <v>0</v>
      </c>
      <c r="AH340">
        <f>IFERROR(SMALL(AG5:AG343,ROW()-ROW($AH$5)+1),"")</f>
        <v>0</v>
      </c>
      <c r="AJ340">
        <f>IFERROR(SUM(AH5:AH340),"")</f>
        <v>0</v>
      </c>
      <c r="AL340">
        <v>336</v>
      </c>
      <c r="AM340" cm="1">
        <f t="array" ref="AM340">_xlfn.SWITCH(Charts!$B$3,"average", AVERAGE(INDIRECT(ADDRESS(335+3,AM$2+1,,,"Instances") &amp; ":" &amp; ADDRESS(335+3,AM$2+1))),"median", MEDIAN(INDIRECT(ADDRESS(335+3,AM$2+1,,,"Instances") &amp; ":" &amp; ADDRESS(335+3,AM$2+1))),"min", MIN(INDIRECT(ADDRESS(335+3,AM$2+1,,,"Instances") &amp; ":" &amp; ADDRESS(335+3,AM$2+1))),"max", MAX(INDIRECT(ADDRESS(335+3,AM$2+1,,,"Instances") &amp; ":" &amp; ADDRESS(335+3,AM$2+1))),"diff", MAX(INDIRECT(ADDRESS(335+3,AM$2+1,,,"Instances") &amp; ":" &amp; ADDRESS(335+3,AM$2+1)))-MIN(INDIRECT(ADDRESS(335+3,AM$2+1,,,"Instances") &amp; ":" &amp; ADDRESS(335+3,AM$2+1))))</f>
        <v>0</v>
      </c>
      <c r="AN340">
        <f>IFERROR(SMALL(AM5:AM343,ROW()-ROW($AN$5)+1),"")</f>
        <v>0</v>
      </c>
      <c r="AP340">
        <f>IFERROR(SUM(AN5:AN340),"")</f>
        <v>0</v>
      </c>
      <c r="AQ340" cm="1">
        <f t="array" ref="AQ340">_xlfn.SWITCH(Charts!$B$3,"average", AVERAGE(INDIRECT(ADDRESS(335+3,AQ$2+1,,,"Instances") &amp; ":" &amp; ADDRESS(335+3,AQ$2+1))),"median", MEDIAN(INDIRECT(ADDRESS(335+3,AQ$2+1,,,"Instances") &amp; ":" &amp; ADDRESS(335+3,AQ$2+1))),"min", MIN(INDIRECT(ADDRESS(335+3,AQ$2+1,,,"Instances") &amp; ":" &amp; ADDRESS(335+3,AQ$2+1))),"max", MAX(INDIRECT(ADDRESS(335+3,AQ$2+1,,,"Instances") &amp; ":" &amp; ADDRESS(335+3,AQ$2+1))),"diff", MAX(INDIRECT(ADDRESS(335+3,AQ$2+1,,,"Instances") &amp; ":" &amp; ADDRESS(335+3,AQ$2+1)))-MIN(INDIRECT(ADDRESS(335+3,AQ$2+1,,,"Instances") &amp; ":" &amp; ADDRESS(335+3,AQ$2+1))))</f>
        <v>0</v>
      </c>
      <c r="AR340">
        <f>IFERROR(SMALL(AQ5:AQ343,ROW()-ROW($AR$5)+1),"")</f>
        <v>0</v>
      </c>
      <c r="AT340">
        <f>IFERROR(SUM(AR5:AR340),"")</f>
        <v>0</v>
      </c>
      <c r="AU340" cm="1">
        <f t="array" ref="AU340">_xlfn.SWITCH(Charts!$B$3,"average", AVERAGE(INDIRECT(ADDRESS(335+3,AU$2+1,,,"Instances") &amp; ":" &amp; ADDRESS(335+3,AU$2+1))),"median", MEDIAN(INDIRECT(ADDRESS(335+3,AU$2+1,,,"Instances") &amp; ":" &amp; ADDRESS(335+3,AU$2+1))),"min", MIN(INDIRECT(ADDRESS(335+3,AU$2+1,,,"Instances") &amp; ":" &amp; ADDRESS(335+3,AU$2+1))),"max", MAX(INDIRECT(ADDRESS(335+3,AU$2+1,,,"Instances") &amp; ":" &amp; ADDRESS(335+3,AU$2+1))),"diff", MAX(INDIRECT(ADDRESS(335+3,AU$2+1,,,"Instances") &amp; ":" &amp; ADDRESS(335+3,AU$2+1)))-MIN(INDIRECT(ADDRESS(335+3,AU$2+1,,,"Instances") &amp; ":" &amp; ADDRESS(335+3,AU$2+1))))</f>
        <v>0</v>
      </c>
      <c r="AV340">
        <f>IFERROR(SMALL(AU5:AU343,ROW()-ROW($AV$5)+1),"")</f>
        <v>0</v>
      </c>
      <c r="AX340">
        <f>IFERROR(SUM(AV5:AV340),"")</f>
        <v>0</v>
      </c>
      <c r="AY340" cm="1">
        <f t="array" ref="AY340">_xlfn.SWITCH(Charts!$B$3,"average", AVERAGE(INDIRECT(ADDRESS(335+3,AY$2+1,,,"Instances") &amp; ":" &amp; ADDRESS(335+3,AY$2+1))),"median", MEDIAN(INDIRECT(ADDRESS(335+3,AY$2+1,,,"Instances") &amp; ":" &amp; ADDRESS(335+3,AY$2+1))),"min", MIN(INDIRECT(ADDRESS(335+3,AY$2+1,,,"Instances") &amp; ":" &amp; ADDRESS(335+3,AY$2+1))),"max", MAX(INDIRECT(ADDRESS(335+3,AY$2+1,,,"Instances") &amp; ":" &amp; ADDRESS(335+3,AY$2+1))),"diff", MAX(INDIRECT(ADDRESS(335+3,AY$2+1,,,"Instances") &amp; ":" &amp; ADDRESS(335+3,AY$2+1)))-MIN(INDIRECT(ADDRESS(335+3,AY$2+1,,,"Instances") &amp; ":" &amp; ADDRESS(335+3,AY$2+1))))</f>
        <v>0</v>
      </c>
      <c r="AZ340">
        <f>IFERROR(SMALL(AY5:AY343,ROW()-ROW($AZ$5)+1),"")</f>
        <v>0</v>
      </c>
      <c r="BB340">
        <f>IFERROR(SUM(AZ5:AZ340),"")</f>
        <v>0</v>
      </c>
      <c r="BC340" cm="1">
        <f t="array" ref="BC340">_xlfn.SWITCH(Charts!$B$3,"average", AVERAGE(INDIRECT(ADDRESS(335+3,BC$2+1,,,"Instances") &amp; ":" &amp; ADDRESS(335+3,BC$2+1))),"median", MEDIAN(INDIRECT(ADDRESS(335+3,BC$2+1,,,"Instances") &amp; ":" &amp; ADDRESS(335+3,BC$2+1))),"min", MIN(INDIRECT(ADDRESS(335+3,BC$2+1,,,"Instances") &amp; ":" &amp; ADDRESS(335+3,BC$2+1))),"max", MAX(INDIRECT(ADDRESS(335+3,BC$2+1,,,"Instances") &amp; ":" &amp; ADDRESS(335+3,BC$2+1))),"diff", MAX(INDIRECT(ADDRESS(335+3,BC$2+1,,,"Instances") &amp; ":" &amp; ADDRESS(335+3,BC$2+1)))-MIN(INDIRECT(ADDRESS(335+3,BC$2+1,,,"Instances") &amp; ":" &amp; ADDRESS(335+3,BC$2+1))))</f>
        <v>0</v>
      </c>
      <c r="BD340">
        <f>IFERROR(SMALL(BC5:BC343,ROW()-ROW($BD$5)+1),"")</f>
        <v>0</v>
      </c>
      <c r="BF340">
        <f>IFERROR(SUM(BD5:BD340),"")</f>
        <v>0</v>
      </c>
      <c r="BG340" cm="1">
        <f t="array" ref="BG340">_xlfn.SWITCH(Charts!$B$3,"average", AVERAGE(INDIRECT(ADDRESS(335+3,BG$2+1,,,"Instances") &amp; ":" &amp; ADDRESS(335+3,BG$2+1))),"median", MEDIAN(INDIRECT(ADDRESS(335+3,BG$2+1,,,"Instances") &amp; ":" &amp; ADDRESS(335+3,BG$2+1))),"min", MIN(INDIRECT(ADDRESS(335+3,BG$2+1,,,"Instances") &amp; ":" &amp; ADDRESS(335+3,BG$2+1))),"max", MAX(INDIRECT(ADDRESS(335+3,BG$2+1,,,"Instances") &amp; ":" &amp; ADDRESS(335+3,BG$2+1))),"diff", MAX(INDIRECT(ADDRESS(335+3,BG$2+1,,,"Instances") &amp; ":" &amp; ADDRESS(335+3,BG$2+1)))-MIN(INDIRECT(ADDRESS(335+3,BG$2+1,,,"Instances") &amp; ":" &amp; ADDRESS(335+3,BG$2+1))))</f>
        <v>0</v>
      </c>
      <c r="BH340">
        <f>IFERROR(SMALL(BG5:BG343,ROW()-ROW($BH$5)+1),"")</f>
        <v>0</v>
      </c>
      <c r="BJ340">
        <f>IFERROR(SUM(BH5:BH340),"")</f>
        <v>0</v>
      </c>
      <c r="BK340" cm="1">
        <f t="array" ref="BK340">_xlfn.SWITCH(Charts!$B$3,"average", AVERAGE(INDIRECT(ADDRESS(335+3,BK$2+1,,,"Instances") &amp; ":" &amp; ADDRESS(335+3,BK$2+1))),"median", MEDIAN(INDIRECT(ADDRESS(335+3,BK$2+1,,,"Instances") &amp; ":" &amp; ADDRESS(335+3,BK$2+1))),"min", MIN(INDIRECT(ADDRESS(335+3,BK$2+1,,,"Instances") &amp; ":" &amp; ADDRESS(335+3,BK$2+1))),"max", MAX(INDIRECT(ADDRESS(335+3,BK$2+1,,,"Instances") &amp; ":" &amp; ADDRESS(335+3,BK$2+1))),"diff", MAX(INDIRECT(ADDRESS(335+3,BK$2+1,,,"Instances") &amp; ":" &amp; ADDRESS(335+3,BK$2+1)))-MIN(INDIRECT(ADDRESS(335+3,BK$2+1,,,"Instances") &amp; ":" &amp; ADDRESS(335+3,BK$2+1))))</f>
        <v>0</v>
      </c>
      <c r="BL340">
        <f>IFERROR(SMALL(BK5:BK343,ROW()-ROW($BL$5)+1),"")</f>
        <v>0</v>
      </c>
      <c r="BN340">
        <f>IFERROR(SUM(BL5:BL340),"")</f>
        <v>0</v>
      </c>
      <c r="BO340" cm="1">
        <f t="array" ref="BO340">_xlfn.SWITCH(Charts!$B$3,"average", AVERAGE(INDIRECT(ADDRESS(335+3,BO$2+1,,,"Instances") &amp; ":" &amp; ADDRESS(335+3,BO$2+1))),"median", MEDIAN(INDIRECT(ADDRESS(335+3,BO$2+1,,,"Instances") &amp; ":" &amp; ADDRESS(335+3,BO$2+1))),"min", MIN(INDIRECT(ADDRESS(335+3,BO$2+1,,,"Instances") &amp; ":" &amp; ADDRESS(335+3,BO$2+1))),"max", MAX(INDIRECT(ADDRESS(335+3,BO$2+1,,,"Instances") &amp; ":" &amp; ADDRESS(335+3,BO$2+1))),"diff", MAX(INDIRECT(ADDRESS(335+3,BO$2+1,,,"Instances") &amp; ":" &amp; ADDRESS(335+3,BO$2+1)))-MIN(INDIRECT(ADDRESS(335+3,BO$2+1,,,"Instances") &amp; ":" &amp; ADDRESS(335+3,BO$2+1))))</f>
        <v>0</v>
      </c>
      <c r="BP340">
        <f>IFERROR(SMALL(BO5:BO343,ROW()-ROW($BP$5)+1),"")</f>
        <v>0</v>
      </c>
      <c r="BR340">
        <f>IFERROR(SUM(BP5:BP340),"")</f>
        <v>0</v>
      </c>
      <c r="BU340">
        <f>IF(Charts!$B$3="none",E2042,IF(AM2042="",NA(),AM2042))</f>
        <v>0</v>
      </c>
      <c r="BV340">
        <f>IF(Charts!$B$3="none",F2042,IF(AN2042="",NA(),AN2042))</f>
        <v>0</v>
      </c>
      <c r="BW340">
        <f>IF(Charts!$B$3="none",G2042,IF(AO2042="",NA(),AO2042))</f>
        <v>0</v>
      </c>
      <c r="BX340">
        <f>IF(Charts!$B$3="none",H2042,IF(AP2042="",NA(),AP2042))</f>
        <v>0</v>
      </c>
      <c r="BY340">
        <f>IF(Charts!$B$3="none",I2042,IF(AQ2042="",NA(),AQ2042))</f>
        <v>0</v>
      </c>
      <c r="BZ340">
        <f>IF(Charts!$B$3="none",J2042,IF(AR2042="",NA(),AR2042))</f>
        <v>0</v>
      </c>
      <c r="CA340">
        <f>IF(Charts!$B$3="none",K2042,IF(AS2042="",NA(),AS2042))</f>
        <v>0</v>
      </c>
      <c r="CB340">
        <f>IF(Charts!$B$3="none",L2042,IF(AT2042="",NA(),AT2042))</f>
        <v>0</v>
      </c>
      <c r="CC340">
        <f>IF(Charts!$B$3="none",M2042,IF(AU2042="",NA(),AU2042))</f>
        <v>0</v>
      </c>
      <c r="CD340">
        <f>IF(Charts!$B$3="none",N2042,IF(AV2042="",NA(),AV2042))</f>
        <v>0</v>
      </c>
      <c r="CE340">
        <f>IF(Charts!$B$3="none",O2042,IF(AW2042="",NA(),AW2042))</f>
        <v>0</v>
      </c>
      <c r="CF340">
        <f>IF(Charts!$B$3="none",P2042,IF(AX2042="",NA(),AX2042))</f>
        <v>0</v>
      </c>
      <c r="CG340">
        <f>IF(Charts!$B$3="none",Q2042,IF(AY2042="",NA(),AY2042))</f>
        <v>0</v>
      </c>
      <c r="CH340">
        <f>IF(Charts!$B$3="none",R2042,IF(AZ2042="",NA(),AZ2042))</f>
        <v>0</v>
      </c>
      <c r="CI340">
        <f>IF(Charts!$B$3="none",S2042,IF(BA2042="",NA(),BA2042))</f>
        <v>0</v>
      </c>
      <c r="CJ340">
        <f>IF(Charts!$B$3="none",T2042,IF(BB2042="",NA(),BB2042))</f>
        <v>0</v>
      </c>
      <c r="CK340">
        <f>IF(Charts!$B$3="none",U2042,IF(BC2042="",NA(),BC2042))</f>
        <v>0</v>
      </c>
      <c r="CL340">
        <f>IF(Charts!$B$3="none",V2042,IF(BD2042="",NA(),BD2042))</f>
        <v>0</v>
      </c>
      <c r="CM340">
        <f>IF(Charts!$B$3="none",W2042,IF(BE2042="",NA(),BE2042))</f>
        <v>0</v>
      </c>
      <c r="CN340">
        <f>IF(Charts!$B$3="none",X2042,IF(BF2042="",NA(),BF2042))</f>
        <v>0</v>
      </c>
      <c r="CO340">
        <f>IF(Charts!$B$3="none",Y2042,IF(BG2042="",NA(),BG2042))</f>
        <v>0</v>
      </c>
      <c r="CP340">
        <f>IF(Charts!$B$3="none",Z2042,IF(BH2042="",NA(),BH2042))</f>
        <v>0</v>
      </c>
      <c r="CQ340">
        <f>IF(Charts!$B$3="none",AA2042,IF(BI2042="",NA(),BI2042))</f>
        <v>0</v>
      </c>
      <c r="CR340">
        <f>IF(Charts!$B$3="none",AB2042,IF(BJ2042="",NA(),BJ2042))</f>
        <v>0</v>
      </c>
      <c r="CS340">
        <f>IF(Charts!$B$3="none",AC2042,IF(BK2042="",NA(),BK2042))</f>
        <v>0</v>
      </c>
      <c r="CT340">
        <f>IF(Charts!$B$3="none",AD2042,IF(BL2042="",NA(),BL2042))</f>
        <v>0</v>
      </c>
      <c r="CU340">
        <f>IF(Charts!$B$3="none",AE2042,IF(BM2042="",NA(),BM2042))</f>
        <v>0</v>
      </c>
      <c r="CV340">
        <f>IF(Charts!$B$3="none",AF2042,IF(BN2042="",NA(),BN2042))</f>
        <v>0</v>
      </c>
      <c r="CW340">
        <f>IF(Charts!$B$3="none",AG2042,IF(BO2042="",NA(),BO2042))</f>
        <v>0</v>
      </c>
      <c r="CX340">
        <f>IF(Charts!$B$3="none",AH2042,IF(BP2042="",NA(),BP2042))</f>
        <v>0</v>
      </c>
      <c r="CY340">
        <f>IF(Charts!$B$3="none",AI2042,IF(BQ2042="",NA(),BQ2042))</f>
        <v>0</v>
      </c>
      <c r="CZ340">
        <f>IF(Charts!$B$3="none",AJ2042,IF(BR2042="",NA(),BR2042))</f>
        <v>0</v>
      </c>
    </row>
    <row r="341" spans="4:104">
      <c r="D341">
        <v>337</v>
      </c>
      <c r="E341">
        <f>IF(INDIRECT(ADDRESS($D341+2,E$2+1,,,"Instances"))="","",INDIRECT(ADDRESS($D341+2,E$2+1,,,"Instances")))</f>
        <v>0</v>
      </c>
      <c r="F341">
        <f>IFERROR(SMALL(E5:E343,ROW()-ROW($F$5)+1),"")</f>
        <v>0</v>
      </c>
      <c r="H341">
        <f>IFERROR(SUM(F5:F341),"")</f>
        <v>0</v>
      </c>
      <c r="I341">
        <f>IF(INDIRECT(ADDRESS($D341+2,I$2+1,,,"Instances"))="","",INDIRECT(ADDRESS($D341+2,I$2+1,,,"Instances")))</f>
        <v>0</v>
      </c>
      <c r="J341">
        <f>IFERROR(SMALL(I5:I343,ROW()-ROW($J$5)+1),"")</f>
        <v>0</v>
      </c>
      <c r="L341">
        <f>IFERROR(SUM(J5:J341),"")</f>
        <v>0</v>
      </c>
      <c r="M341">
        <f>IF(INDIRECT(ADDRESS($D341+2,M$2+1,,,"Instances"))="","",INDIRECT(ADDRESS($D341+2,M$2+1,,,"Instances")))</f>
        <v>0</v>
      </c>
      <c r="N341">
        <f>IFERROR(SMALL(M5:M343,ROW()-ROW($N$5)+1),"")</f>
        <v>0</v>
      </c>
      <c r="P341">
        <f>IFERROR(SUM(N5:N341),"")</f>
        <v>0</v>
      </c>
      <c r="Q341">
        <f>IF(INDIRECT(ADDRESS($D341+2,Q$2+1,,,"Instances"))="","",INDIRECT(ADDRESS($D341+2,Q$2+1,,,"Instances")))</f>
        <v>0</v>
      </c>
      <c r="R341">
        <f>IFERROR(SMALL(Q5:Q343,ROW()-ROW($R$5)+1),"")</f>
        <v>0</v>
      </c>
      <c r="T341">
        <f>IFERROR(SUM(R5:R341),"")</f>
        <v>0</v>
      </c>
      <c r="U341">
        <f>IF(INDIRECT(ADDRESS($D341+2,U$2+1,,,"Instances"))="","",INDIRECT(ADDRESS($D341+2,U$2+1,,,"Instances")))</f>
        <v>0</v>
      </c>
      <c r="V341">
        <f>IFERROR(SMALL(U5:U343,ROW()-ROW($V$5)+1),"")</f>
        <v>0</v>
      </c>
      <c r="X341">
        <f>IFERROR(SUM(V5:V341),"")</f>
        <v>0</v>
      </c>
      <c r="Y341">
        <f>IF(INDIRECT(ADDRESS($D341+2,Y$2+1,,,"Instances"))="","",INDIRECT(ADDRESS($D341+2,Y$2+1,,,"Instances")))</f>
        <v>0</v>
      </c>
      <c r="Z341">
        <f>IFERROR(SMALL(Y5:Y343,ROW()-ROW($Z$5)+1),"")</f>
        <v>0</v>
      </c>
      <c r="AB341">
        <f>IFERROR(SUM(Z5:Z341),"")</f>
        <v>0</v>
      </c>
      <c r="AC341">
        <f>IF(INDIRECT(ADDRESS($D341+2,AC$2+1,,,"Instances"))="","",INDIRECT(ADDRESS($D341+2,AC$2+1,,,"Instances")))</f>
        <v>0</v>
      </c>
      <c r="AD341">
        <f>IFERROR(SMALL(AC5:AC343,ROW()-ROW($AD$5)+1),"")</f>
        <v>0</v>
      </c>
      <c r="AF341">
        <f>IFERROR(SUM(AD5:AD341),"")</f>
        <v>0</v>
      </c>
      <c r="AG341">
        <f>IF(INDIRECT(ADDRESS($D341+2,AG$2+1,,,"Instances"))="","",INDIRECT(ADDRESS($D341+2,AG$2+1,,,"Instances")))</f>
        <v>0</v>
      </c>
      <c r="AH341">
        <f>IFERROR(SMALL(AG5:AG343,ROW()-ROW($AH$5)+1),"")</f>
        <v>0</v>
      </c>
      <c r="AJ341">
        <f>IFERROR(SUM(AH5:AH341),"")</f>
        <v>0</v>
      </c>
      <c r="AL341">
        <v>337</v>
      </c>
      <c r="AM341" cm="1">
        <f t="array" ref="AM341">_xlfn.SWITCH(Charts!$B$3,"average", AVERAGE(INDIRECT(ADDRESS(336+3,AM$2+1,,,"Instances") &amp; ":" &amp; ADDRESS(336+3,AM$2+1))),"median", MEDIAN(INDIRECT(ADDRESS(336+3,AM$2+1,,,"Instances") &amp; ":" &amp; ADDRESS(336+3,AM$2+1))),"min", MIN(INDIRECT(ADDRESS(336+3,AM$2+1,,,"Instances") &amp; ":" &amp; ADDRESS(336+3,AM$2+1))),"max", MAX(INDIRECT(ADDRESS(336+3,AM$2+1,,,"Instances") &amp; ":" &amp; ADDRESS(336+3,AM$2+1))),"diff", MAX(INDIRECT(ADDRESS(336+3,AM$2+1,,,"Instances") &amp; ":" &amp; ADDRESS(336+3,AM$2+1)))-MIN(INDIRECT(ADDRESS(336+3,AM$2+1,,,"Instances") &amp; ":" &amp; ADDRESS(336+3,AM$2+1))))</f>
        <v>0</v>
      </c>
      <c r="AN341">
        <f>IFERROR(SMALL(AM5:AM343,ROW()-ROW($AN$5)+1),"")</f>
        <v>0</v>
      </c>
      <c r="AP341">
        <f>IFERROR(SUM(AN5:AN341),"")</f>
        <v>0</v>
      </c>
      <c r="AQ341" cm="1">
        <f t="array" ref="AQ341">_xlfn.SWITCH(Charts!$B$3,"average", AVERAGE(INDIRECT(ADDRESS(336+3,AQ$2+1,,,"Instances") &amp; ":" &amp; ADDRESS(336+3,AQ$2+1))),"median", MEDIAN(INDIRECT(ADDRESS(336+3,AQ$2+1,,,"Instances") &amp; ":" &amp; ADDRESS(336+3,AQ$2+1))),"min", MIN(INDIRECT(ADDRESS(336+3,AQ$2+1,,,"Instances") &amp; ":" &amp; ADDRESS(336+3,AQ$2+1))),"max", MAX(INDIRECT(ADDRESS(336+3,AQ$2+1,,,"Instances") &amp; ":" &amp; ADDRESS(336+3,AQ$2+1))),"diff", MAX(INDIRECT(ADDRESS(336+3,AQ$2+1,,,"Instances") &amp; ":" &amp; ADDRESS(336+3,AQ$2+1)))-MIN(INDIRECT(ADDRESS(336+3,AQ$2+1,,,"Instances") &amp; ":" &amp; ADDRESS(336+3,AQ$2+1))))</f>
        <v>0</v>
      </c>
      <c r="AR341">
        <f>IFERROR(SMALL(AQ5:AQ343,ROW()-ROW($AR$5)+1),"")</f>
        <v>0</v>
      </c>
      <c r="AT341">
        <f>IFERROR(SUM(AR5:AR341),"")</f>
        <v>0</v>
      </c>
      <c r="AU341" cm="1">
        <f t="array" ref="AU341">_xlfn.SWITCH(Charts!$B$3,"average", AVERAGE(INDIRECT(ADDRESS(336+3,AU$2+1,,,"Instances") &amp; ":" &amp; ADDRESS(336+3,AU$2+1))),"median", MEDIAN(INDIRECT(ADDRESS(336+3,AU$2+1,,,"Instances") &amp; ":" &amp; ADDRESS(336+3,AU$2+1))),"min", MIN(INDIRECT(ADDRESS(336+3,AU$2+1,,,"Instances") &amp; ":" &amp; ADDRESS(336+3,AU$2+1))),"max", MAX(INDIRECT(ADDRESS(336+3,AU$2+1,,,"Instances") &amp; ":" &amp; ADDRESS(336+3,AU$2+1))),"diff", MAX(INDIRECT(ADDRESS(336+3,AU$2+1,,,"Instances") &amp; ":" &amp; ADDRESS(336+3,AU$2+1)))-MIN(INDIRECT(ADDRESS(336+3,AU$2+1,,,"Instances") &amp; ":" &amp; ADDRESS(336+3,AU$2+1))))</f>
        <v>0</v>
      </c>
      <c r="AV341">
        <f>IFERROR(SMALL(AU5:AU343,ROW()-ROW($AV$5)+1),"")</f>
        <v>0</v>
      </c>
      <c r="AX341">
        <f>IFERROR(SUM(AV5:AV341),"")</f>
        <v>0</v>
      </c>
      <c r="AY341" cm="1">
        <f t="array" ref="AY341">_xlfn.SWITCH(Charts!$B$3,"average", AVERAGE(INDIRECT(ADDRESS(336+3,AY$2+1,,,"Instances") &amp; ":" &amp; ADDRESS(336+3,AY$2+1))),"median", MEDIAN(INDIRECT(ADDRESS(336+3,AY$2+1,,,"Instances") &amp; ":" &amp; ADDRESS(336+3,AY$2+1))),"min", MIN(INDIRECT(ADDRESS(336+3,AY$2+1,,,"Instances") &amp; ":" &amp; ADDRESS(336+3,AY$2+1))),"max", MAX(INDIRECT(ADDRESS(336+3,AY$2+1,,,"Instances") &amp; ":" &amp; ADDRESS(336+3,AY$2+1))),"diff", MAX(INDIRECT(ADDRESS(336+3,AY$2+1,,,"Instances") &amp; ":" &amp; ADDRESS(336+3,AY$2+1)))-MIN(INDIRECT(ADDRESS(336+3,AY$2+1,,,"Instances") &amp; ":" &amp; ADDRESS(336+3,AY$2+1))))</f>
        <v>0</v>
      </c>
      <c r="AZ341">
        <f>IFERROR(SMALL(AY5:AY343,ROW()-ROW($AZ$5)+1),"")</f>
        <v>0</v>
      </c>
      <c r="BB341">
        <f>IFERROR(SUM(AZ5:AZ341),"")</f>
        <v>0</v>
      </c>
      <c r="BC341" cm="1">
        <f t="array" ref="BC341">_xlfn.SWITCH(Charts!$B$3,"average", AVERAGE(INDIRECT(ADDRESS(336+3,BC$2+1,,,"Instances") &amp; ":" &amp; ADDRESS(336+3,BC$2+1))),"median", MEDIAN(INDIRECT(ADDRESS(336+3,BC$2+1,,,"Instances") &amp; ":" &amp; ADDRESS(336+3,BC$2+1))),"min", MIN(INDIRECT(ADDRESS(336+3,BC$2+1,,,"Instances") &amp; ":" &amp; ADDRESS(336+3,BC$2+1))),"max", MAX(INDIRECT(ADDRESS(336+3,BC$2+1,,,"Instances") &amp; ":" &amp; ADDRESS(336+3,BC$2+1))),"diff", MAX(INDIRECT(ADDRESS(336+3,BC$2+1,,,"Instances") &amp; ":" &amp; ADDRESS(336+3,BC$2+1)))-MIN(INDIRECT(ADDRESS(336+3,BC$2+1,,,"Instances") &amp; ":" &amp; ADDRESS(336+3,BC$2+1))))</f>
        <v>0</v>
      </c>
      <c r="BD341">
        <f>IFERROR(SMALL(BC5:BC343,ROW()-ROW($BD$5)+1),"")</f>
        <v>0</v>
      </c>
      <c r="BF341">
        <f>IFERROR(SUM(BD5:BD341),"")</f>
        <v>0</v>
      </c>
      <c r="BG341" cm="1">
        <f t="array" ref="BG341">_xlfn.SWITCH(Charts!$B$3,"average", AVERAGE(INDIRECT(ADDRESS(336+3,BG$2+1,,,"Instances") &amp; ":" &amp; ADDRESS(336+3,BG$2+1))),"median", MEDIAN(INDIRECT(ADDRESS(336+3,BG$2+1,,,"Instances") &amp; ":" &amp; ADDRESS(336+3,BG$2+1))),"min", MIN(INDIRECT(ADDRESS(336+3,BG$2+1,,,"Instances") &amp; ":" &amp; ADDRESS(336+3,BG$2+1))),"max", MAX(INDIRECT(ADDRESS(336+3,BG$2+1,,,"Instances") &amp; ":" &amp; ADDRESS(336+3,BG$2+1))),"diff", MAX(INDIRECT(ADDRESS(336+3,BG$2+1,,,"Instances") &amp; ":" &amp; ADDRESS(336+3,BG$2+1)))-MIN(INDIRECT(ADDRESS(336+3,BG$2+1,,,"Instances") &amp; ":" &amp; ADDRESS(336+3,BG$2+1))))</f>
        <v>0</v>
      </c>
      <c r="BH341">
        <f>IFERROR(SMALL(BG5:BG343,ROW()-ROW($BH$5)+1),"")</f>
        <v>0</v>
      </c>
      <c r="BJ341">
        <f>IFERROR(SUM(BH5:BH341),"")</f>
        <v>0</v>
      </c>
      <c r="BK341" cm="1">
        <f t="array" ref="BK341">_xlfn.SWITCH(Charts!$B$3,"average", AVERAGE(INDIRECT(ADDRESS(336+3,BK$2+1,,,"Instances") &amp; ":" &amp; ADDRESS(336+3,BK$2+1))),"median", MEDIAN(INDIRECT(ADDRESS(336+3,BK$2+1,,,"Instances") &amp; ":" &amp; ADDRESS(336+3,BK$2+1))),"min", MIN(INDIRECT(ADDRESS(336+3,BK$2+1,,,"Instances") &amp; ":" &amp; ADDRESS(336+3,BK$2+1))),"max", MAX(INDIRECT(ADDRESS(336+3,BK$2+1,,,"Instances") &amp; ":" &amp; ADDRESS(336+3,BK$2+1))),"diff", MAX(INDIRECT(ADDRESS(336+3,BK$2+1,,,"Instances") &amp; ":" &amp; ADDRESS(336+3,BK$2+1)))-MIN(INDIRECT(ADDRESS(336+3,BK$2+1,,,"Instances") &amp; ":" &amp; ADDRESS(336+3,BK$2+1))))</f>
        <v>0</v>
      </c>
      <c r="BL341">
        <f>IFERROR(SMALL(BK5:BK343,ROW()-ROW($BL$5)+1),"")</f>
        <v>0</v>
      </c>
      <c r="BN341">
        <f>IFERROR(SUM(BL5:BL341),"")</f>
        <v>0</v>
      </c>
      <c r="BO341" cm="1">
        <f t="array" ref="BO341">_xlfn.SWITCH(Charts!$B$3,"average", AVERAGE(INDIRECT(ADDRESS(336+3,BO$2+1,,,"Instances") &amp; ":" &amp; ADDRESS(336+3,BO$2+1))),"median", MEDIAN(INDIRECT(ADDRESS(336+3,BO$2+1,,,"Instances") &amp; ":" &amp; ADDRESS(336+3,BO$2+1))),"min", MIN(INDIRECT(ADDRESS(336+3,BO$2+1,,,"Instances") &amp; ":" &amp; ADDRESS(336+3,BO$2+1))),"max", MAX(INDIRECT(ADDRESS(336+3,BO$2+1,,,"Instances") &amp; ":" &amp; ADDRESS(336+3,BO$2+1))),"diff", MAX(INDIRECT(ADDRESS(336+3,BO$2+1,,,"Instances") &amp; ":" &amp; ADDRESS(336+3,BO$2+1)))-MIN(INDIRECT(ADDRESS(336+3,BO$2+1,,,"Instances") &amp; ":" &amp; ADDRESS(336+3,BO$2+1))))</f>
        <v>0</v>
      </c>
      <c r="BP341">
        <f>IFERROR(SMALL(BO5:BO343,ROW()-ROW($BP$5)+1),"")</f>
        <v>0</v>
      </c>
      <c r="BR341">
        <f>IFERROR(SUM(BP5:BP341),"")</f>
        <v>0</v>
      </c>
      <c r="BU341">
        <f>IF(Charts!$B$3="none",E2043,IF(AM2043="",NA(),AM2043))</f>
        <v>0</v>
      </c>
      <c r="BV341">
        <f>IF(Charts!$B$3="none",F2043,IF(AN2043="",NA(),AN2043))</f>
        <v>0</v>
      </c>
      <c r="BW341">
        <f>IF(Charts!$B$3="none",G2043,IF(AO2043="",NA(),AO2043))</f>
        <v>0</v>
      </c>
      <c r="BX341">
        <f>IF(Charts!$B$3="none",H2043,IF(AP2043="",NA(),AP2043))</f>
        <v>0</v>
      </c>
      <c r="BY341">
        <f>IF(Charts!$B$3="none",I2043,IF(AQ2043="",NA(),AQ2043))</f>
        <v>0</v>
      </c>
      <c r="BZ341">
        <f>IF(Charts!$B$3="none",J2043,IF(AR2043="",NA(),AR2043))</f>
        <v>0</v>
      </c>
      <c r="CA341">
        <f>IF(Charts!$B$3="none",K2043,IF(AS2043="",NA(),AS2043))</f>
        <v>0</v>
      </c>
      <c r="CB341">
        <f>IF(Charts!$B$3="none",L2043,IF(AT2043="",NA(),AT2043))</f>
        <v>0</v>
      </c>
      <c r="CC341">
        <f>IF(Charts!$B$3="none",M2043,IF(AU2043="",NA(),AU2043))</f>
        <v>0</v>
      </c>
      <c r="CD341">
        <f>IF(Charts!$B$3="none",N2043,IF(AV2043="",NA(),AV2043))</f>
        <v>0</v>
      </c>
      <c r="CE341">
        <f>IF(Charts!$B$3="none",O2043,IF(AW2043="",NA(),AW2043))</f>
        <v>0</v>
      </c>
      <c r="CF341">
        <f>IF(Charts!$B$3="none",P2043,IF(AX2043="",NA(),AX2043))</f>
        <v>0</v>
      </c>
      <c r="CG341">
        <f>IF(Charts!$B$3="none",Q2043,IF(AY2043="",NA(),AY2043))</f>
        <v>0</v>
      </c>
      <c r="CH341">
        <f>IF(Charts!$B$3="none",R2043,IF(AZ2043="",NA(),AZ2043))</f>
        <v>0</v>
      </c>
      <c r="CI341">
        <f>IF(Charts!$B$3="none",S2043,IF(BA2043="",NA(),BA2043))</f>
        <v>0</v>
      </c>
      <c r="CJ341">
        <f>IF(Charts!$B$3="none",T2043,IF(BB2043="",NA(),BB2043))</f>
        <v>0</v>
      </c>
      <c r="CK341">
        <f>IF(Charts!$B$3="none",U2043,IF(BC2043="",NA(),BC2043))</f>
        <v>0</v>
      </c>
      <c r="CL341">
        <f>IF(Charts!$B$3="none",V2043,IF(BD2043="",NA(),BD2043))</f>
        <v>0</v>
      </c>
      <c r="CM341">
        <f>IF(Charts!$B$3="none",W2043,IF(BE2043="",NA(),BE2043))</f>
        <v>0</v>
      </c>
      <c r="CN341">
        <f>IF(Charts!$B$3="none",X2043,IF(BF2043="",NA(),BF2043))</f>
        <v>0</v>
      </c>
      <c r="CO341">
        <f>IF(Charts!$B$3="none",Y2043,IF(BG2043="",NA(),BG2043))</f>
        <v>0</v>
      </c>
      <c r="CP341">
        <f>IF(Charts!$B$3="none",Z2043,IF(BH2043="",NA(),BH2043))</f>
        <v>0</v>
      </c>
      <c r="CQ341">
        <f>IF(Charts!$B$3="none",AA2043,IF(BI2043="",NA(),BI2043))</f>
        <v>0</v>
      </c>
      <c r="CR341">
        <f>IF(Charts!$B$3="none",AB2043,IF(BJ2043="",NA(),BJ2043))</f>
        <v>0</v>
      </c>
      <c r="CS341">
        <f>IF(Charts!$B$3="none",AC2043,IF(BK2043="",NA(),BK2043))</f>
        <v>0</v>
      </c>
      <c r="CT341">
        <f>IF(Charts!$B$3="none",AD2043,IF(BL2043="",NA(),BL2043))</f>
        <v>0</v>
      </c>
      <c r="CU341">
        <f>IF(Charts!$B$3="none",AE2043,IF(BM2043="",NA(),BM2043))</f>
        <v>0</v>
      </c>
      <c r="CV341">
        <f>IF(Charts!$B$3="none",AF2043,IF(BN2043="",NA(),BN2043))</f>
        <v>0</v>
      </c>
      <c r="CW341">
        <f>IF(Charts!$B$3="none",AG2043,IF(BO2043="",NA(),BO2043))</f>
        <v>0</v>
      </c>
      <c r="CX341">
        <f>IF(Charts!$B$3="none",AH2043,IF(BP2043="",NA(),BP2043))</f>
        <v>0</v>
      </c>
      <c r="CY341">
        <f>IF(Charts!$B$3="none",AI2043,IF(BQ2043="",NA(),BQ2043))</f>
        <v>0</v>
      </c>
      <c r="CZ341">
        <f>IF(Charts!$B$3="none",AJ2043,IF(BR2043="",NA(),BR2043))</f>
        <v>0</v>
      </c>
    </row>
    <row r="342" spans="4:104">
      <c r="D342">
        <v>338</v>
      </c>
      <c r="E342">
        <f>IF(INDIRECT(ADDRESS($D342+2,E$2+1,,,"Instances"))="","",INDIRECT(ADDRESS($D342+2,E$2+1,,,"Instances")))</f>
        <v>0</v>
      </c>
      <c r="F342">
        <f>IFERROR(SMALL(E5:E343,ROW()-ROW($F$5)+1),"")</f>
        <v>0</v>
      </c>
      <c r="H342">
        <f>IFERROR(SUM(F5:F342),"")</f>
        <v>0</v>
      </c>
      <c r="I342">
        <f>IF(INDIRECT(ADDRESS($D342+2,I$2+1,,,"Instances"))="","",INDIRECT(ADDRESS($D342+2,I$2+1,,,"Instances")))</f>
        <v>0</v>
      </c>
      <c r="J342">
        <f>IFERROR(SMALL(I5:I343,ROW()-ROW($J$5)+1),"")</f>
        <v>0</v>
      </c>
      <c r="L342">
        <f>IFERROR(SUM(J5:J342),"")</f>
        <v>0</v>
      </c>
      <c r="M342">
        <f>IF(INDIRECT(ADDRESS($D342+2,M$2+1,,,"Instances"))="","",INDIRECT(ADDRESS($D342+2,M$2+1,,,"Instances")))</f>
        <v>0</v>
      </c>
      <c r="N342">
        <f>IFERROR(SMALL(M5:M343,ROW()-ROW($N$5)+1),"")</f>
        <v>0</v>
      </c>
      <c r="P342">
        <f>IFERROR(SUM(N5:N342),"")</f>
        <v>0</v>
      </c>
      <c r="Q342">
        <f>IF(INDIRECT(ADDRESS($D342+2,Q$2+1,,,"Instances"))="","",INDIRECT(ADDRESS($D342+2,Q$2+1,,,"Instances")))</f>
        <v>0</v>
      </c>
      <c r="R342">
        <f>IFERROR(SMALL(Q5:Q343,ROW()-ROW($R$5)+1),"")</f>
        <v>0</v>
      </c>
      <c r="T342">
        <f>IFERROR(SUM(R5:R342),"")</f>
        <v>0</v>
      </c>
      <c r="U342">
        <f>IF(INDIRECT(ADDRESS($D342+2,U$2+1,,,"Instances"))="","",INDIRECT(ADDRESS($D342+2,U$2+1,,,"Instances")))</f>
        <v>0</v>
      </c>
      <c r="V342">
        <f>IFERROR(SMALL(U5:U343,ROW()-ROW($V$5)+1),"")</f>
        <v>0</v>
      </c>
      <c r="X342">
        <f>IFERROR(SUM(V5:V342),"")</f>
        <v>0</v>
      </c>
      <c r="Y342">
        <f>IF(INDIRECT(ADDRESS($D342+2,Y$2+1,,,"Instances"))="","",INDIRECT(ADDRESS($D342+2,Y$2+1,,,"Instances")))</f>
        <v>0</v>
      </c>
      <c r="Z342">
        <f>IFERROR(SMALL(Y5:Y343,ROW()-ROW($Z$5)+1),"")</f>
        <v>0</v>
      </c>
      <c r="AB342">
        <f>IFERROR(SUM(Z5:Z342),"")</f>
        <v>0</v>
      </c>
      <c r="AC342">
        <f>IF(INDIRECT(ADDRESS($D342+2,AC$2+1,,,"Instances"))="","",INDIRECT(ADDRESS($D342+2,AC$2+1,,,"Instances")))</f>
        <v>0</v>
      </c>
      <c r="AD342">
        <f>IFERROR(SMALL(AC5:AC343,ROW()-ROW($AD$5)+1),"")</f>
        <v>0</v>
      </c>
      <c r="AF342">
        <f>IFERROR(SUM(AD5:AD342),"")</f>
        <v>0</v>
      </c>
      <c r="AG342">
        <f>IF(INDIRECT(ADDRESS($D342+2,AG$2+1,,,"Instances"))="","",INDIRECT(ADDRESS($D342+2,AG$2+1,,,"Instances")))</f>
        <v>0</v>
      </c>
      <c r="AH342">
        <f>IFERROR(SMALL(AG5:AG343,ROW()-ROW($AH$5)+1),"")</f>
        <v>0</v>
      </c>
      <c r="AJ342">
        <f>IFERROR(SUM(AH5:AH342),"")</f>
        <v>0</v>
      </c>
      <c r="AL342">
        <v>338</v>
      </c>
      <c r="AM342" cm="1">
        <f t="array" ref="AM342">_xlfn.SWITCH(Charts!$B$3,"average", AVERAGE(INDIRECT(ADDRESS(337+3,AM$2+1,,,"Instances") &amp; ":" &amp; ADDRESS(337+3,AM$2+1))),"median", MEDIAN(INDIRECT(ADDRESS(337+3,AM$2+1,,,"Instances") &amp; ":" &amp; ADDRESS(337+3,AM$2+1))),"min", MIN(INDIRECT(ADDRESS(337+3,AM$2+1,,,"Instances") &amp; ":" &amp; ADDRESS(337+3,AM$2+1))),"max", MAX(INDIRECT(ADDRESS(337+3,AM$2+1,,,"Instances") &amp; ":" &amp; ADDRESS(337+3,AM$2+1))),"diff", MAX(INDIRECT(ADDRESS(337+3,AM$2+1,,,"Instances") &amp; ":" &amp; ADDRESS(337+3,AM$2+1)))-MIN(INDIRECT(ADDRESS(337+3,AM$2+1,,,"Instances") &amp; ":" &amp; ADDRESS(337+3,AM$2+1))))</f>
        <v>0</v>
      </c>
      <c r="AN342">
        <f>IFERROR(SMALL(AM5:AM343,ROW()-ROW($AN$5)+1),"")</f>
        <v>0</v>
      </c>
      <c r="AP342">
        <f>IFERROR(SUM(AN5:AN342),"")</f>
        <v>0</v>
      </c>
      <c r="AQ342" cm="1">
        <f t="array" ref="AQ342">_xlfn.SWITCH(Charts!$B$3,"average", AVERAGE(INDIRECT(ADDRESS(337+3,AQ$2+1,,,"Instances") &amp; ":" &amp; ADDRESS(337+3,AQ$2+1))),"median", MEDIAN(INDIRECT(ADDRESS(337+3,AQ$2+1,,,"Instances") &amp; ":" &amp; ADDRESS(337+3,AQ$2+1))),"min", MIN(INDIRECT(ADDRESS(337+3,AQ$2+1,,,"Instances") &amp; ":" &amp; ADDRESS(337+3,AQ$2+1))),"max", MAX(INDIRECT(ADDRESS(337+3,AQ$2+1,,,"Instances") &amp; ":" &amp; ADDRESS(337+3,AQ$2+1))),"diff", MAX(INDIRECT(ADDRESS(337+3,AQ$2+1,,,"Instances") &amp; ":" &amp; ADDRESS(337+3,AQ$2+1)))-MIN(INDIRECT(ADDRESS(337+3,AQ$2+1,,,"Instances") &amp; ":" &amp; ADDRESS(337+3,AQ$2+1))))</f>
        <v>0</v>
      </c>
      <c r="AR342">
        <f>IFERROR(SMALL(AQ5:AQ343,ROW()-ROW($AR$5)+1),"")</f>
        <v>0</v>
      </c>
      <c r="AT342">
        <f>IFERROR(SUM(AR5:AR342),"")</f>
        <v>0</v>
      </c>
      <c r="AU342" cm="1">
        <f t="array" ref="AU342">_xlfn.SWITCH(Charts!$B$3,"average", AVERAGE(INDIRECT(ADDRESS(337+3,AU$2+1,,,"Instances") &amp; ":" &amp; ADDRESS(337+3,AU$2+1))),"median", MEDIAN(INDIRECT(ADDRESS(337+3,AU$2+1,,,"Instances") &amp; ":" &amp; ADDRESS(337+3,AU$2+1))),"min", MIN(INDIRECT(ADDRESS(337+3,AU$2+1,,,"Instances") &amp; ":" &amp; ADDRESS(337+3,AU$2+1))),"max", MAX(INDIRECT(ADDRESS(337+3,AU$2+1,,,"Instances") &amp; ":" &amp; ADDRESS(337+3,AU$2+1))),"diff", MAX(INDIRECT(ADDRESS(337+3,AU$2+1,,,"Instances") &amp; ":" &amp; ADDRESS(337+3,AU$2+1)))-MIN(INDIRECT(ADDRESS(337+3,AU$2+1,,,"Instances") &amp; ":" &amp; ADDRESS(337+3,AU$2+1))))</f>
        <v>0</v>
      </c>
      <c r="AV342">
        <f>IFERROR(SMALL(AU5:AU343,ROW()-ROW($AV$5)+1),"")</f>
        <v>0</v>
      </c>
      <c r="AX342">
        <f>IFERROR(SUM(AV5:AV342),"")</f>
        <v>0</v>
      </c>
      <c r="AY342" cm="1">
        <f t="array" ref="AY342">_xlfn.SWITCH(Charts!$B$3,"average", AVERAGE(INDIRECT(ADDRESS(337+3,AY$2+1,,,"Instances") &amp; ":" &amp; ADDRESS(337+3,AY$2+1))),"median", MEDIAN(INDIRECT(ADDRESS(337+3,AY$2+1,,,"Instances") &amp; ":" &amp; ADDRESS(337+3,AY$2+1))),"min", MIN(INDIRECT(ADDRESS(337+3,AY$2+1,,,"Instances") &amp; ":" &amp; ADDRESS(337+3,AY$2+1))),"max", MAX(INDIRECT(ADDRESS(337+3,AY$2+1,,,"Instances") &amp; ":" &amp; ADDRESS(337+3,AY$2+1))),"diff", MAX(INDIRECT(ADDRESS(337+3,AY$2+1,,,"Instances") &amp; ":" &amp; ADDRESS(337+3,AY$2+1)))-MIN(INDIRECT(ADDRESS(337+3,AY$2+1,,,"Instances") &amp; ":" &amp; ADDRESS(337+3,AY$2+1))))</f>
        <v>0</v>
      </c>
      <c r="AZ342">
        <f>IFERROR(SMALL(AY5:AY343,ROW()-ROW($AZ$5)+1),"")</f>
        <v>0</v>
      </c>
      <c r="BB342">
        <f>IFERROR(SUM(AZ5:AZ342),"")</f>
        <v>0</v>
      </c>
      <c r="BC342" cm="1">
        <f t="array" ref="BC342">_xlfn.SWITCH(Charts!$B$3,"average", AVERAGE(INDIRECT(ADDRESS(337+3,BC$2+1,,,"Instances") &amp; ":" &amp; ADDRESS(337+3,BC$2+1))),"median", MEDIAN(INDIRECT(ADDRESS(337+3,BC$2+1,,,"Instances") &amp; ":" &amp; ADDRESS(337+3,BC$2+1))),"min", MIN(INDIRECT(ADDRESS(337+3,BC$2+1,,,"Instances") &amp; ":" &amp; ADDRESS(337+3,BC$2+1))),"max", MAX(INDIRECT(ADDRESS(337+3,BC$2+1,,,"Instances") &amp; ":" &amp; ADDRESS(337+3,BC$2+1))),"diff", MAX(INDIRECT(ADDRESS(337+3,BC$2+1,,,"Instances") &amp; ":" &amp; ADDRESS(337+3,BC$2+1)))-MIN(INDIRECT(ADDRESS(337+3,BC$2+1,,,"Instances") &amp; ":" &amp; ADDRESS(337+3,BC$2+1))))</f>
        <v>0</v>
      </c>
      <c r="BD342">
        <f>IFERROR(SMALL(BC5:BC343,ROW()-ROW($BD$5)+1),"")</f>
        <v>0</v>
      </c>
      <c r="BF342">
        <f>IFERROR(SUM(BD5:BD342),"")</f>
        <v>0</v>
      </c>
      <c r="BG342" cm="1">
        <f t="array" ref="BG342">_xlfn.SWITCH(Charts!$B$3,"average", AVERAGE(INDIRECT(ADDRESS(337+3,BG$2+1,,,"Instances") &amp; ":" &amp; ADDRESS(337+3,BG$2+1))),"median", MEDIAN(INDIRECT(ADDRESS(337+3,BG$2+1,,,"Instances") &amp; ":" &amp; ADDRESS(337+3,BG$2+1))),"min", MIN(INDIRECT(ADDRESS(337+3,BG$2+1,,,"Instances") &amp; ":" &amp; ADDRESS(337+3,BG$2+1))),"max", MAX(INDIRECT(ADDRESS(337+3,BG$2+1,,,"Instances") &amp; ":" &amp; ADDRESS(337+3,BG$2+1))),"diff", MAX(INDIRECT(ADDRESS(337+3,BG$2+1,,,"Instances") &amp; ":" &amp; ADDRESS(337+3,BG$2+1)))-MIN(INDIRECT(ADDRESS(337+3,BG$2+1,,,"Instances") &amp; ":" &amp; ADDRESS(337+3,BG$2+1))))</f>
        <v>0</v>
      </c>
      <c r="BH342">
        <f>IFERROR(SMALL(BG5:BG343,ROW()-ROW($BH$5)+1),"")</f>
        <v>0</v>
      </c>
      <c r="BJ342">
        <f>IFERROR(SUM(BH5:BH342),"")</f>
        <v>0</v>
      </c>
      <c r="BK342" cm="1">
        <f t="array" ref="BK342">_xlfn.SWITCH(Charts!$B$3,"average", AVERAGE(INDIRECT(ADDRESS(337+3,BK$2+1,,,"Instances") &amp; ":" &amp; ADDRESS(337+3,BK$2+1))),"median", MEDIAN(INDIRECT(ADDRESS(337+3,BK$2+1,,,"Instances") &amp; ":" &amp; ADDRESS(337+3,BK$2+1))),"min", MIN(INDIRECT(ADDRESS(337+3,BK$2+1,,,"Instances") &amp; ":" &amp; ADDRESS(337+3,BK$2+1))),"max", MAX(INDIRECT(ADDRESS(337+3,BK$2+1,,,"Instances") &amp; ":" &amp; ADDRESS(337+3,BK$2+1))),"diff", MAX(INDIRECT(ADDRESS(337+3,BK$2+1,,,"Instances") &amp; ":" &amp; ADDRESS(337+3,BK$2+1)))-MIN(INDIRECT(ADDRESS(337+3,BK$2+1,,,"Instances") &amp; ":" &amp; ADDRESS(337+3,BK$2+1))))</f>
        <v>0</v>
      </c>
      <c r="BL342">
        <f>IFERROR(SMALL(BK5:BK343,ROW()-ROW($BL$5)+1),"")</f>
        <v>0</v>
      </c>
      <c r="BN342">
        <f>IFERROR(SUM(BL5:BL342),"")</f>
        <v>0</v>
      </c>
      <c r="BO342" cm="1">
        <f t="array" ref="BO342">_xlfn.SWITCH(Charts!$B$3,"average", AVERAGE(INDIRECT(ADDRESS(337+3,BO$2+1,,,"Instances") &amp; ":" &amp; ADDRESS(337+3,BO$2+1))),"median", MEDIAN(INDIRECT(ADDRESS(337+3,BO$2+1,,,"Instances") &amp; ":" &amp; ADDRESS(337+3,BO$2+1))),"min", MIN(INDIRECT(ADDRESS(337+3,BO$2+1,,,"Instances") &amp; ":" &amp; ADDRESS(337+3,BO$2+1))),"max", MAX(INDIRECT(ADDRESS(337+3,BO$2+1,,,"Instances") &amp; ":" &amp; ADDRESS(337+3,BO$2+1))),"diff", MAX(INDIRECT(ADDRESS(337+3,BO$2+1,,,"Instances") &amp; ":" &amp; ADDRESS(337+3,BO$2+1)))-MIN(INDIRECT(ADDRESS(337+3,BO$2+1,,,"Instances") &amp; ":" &amp; ADDRESS(337+3,BO$2+1))))</f>
        <v>0</v>
      </c>
      <c r="BP342">
        <f>IFERROR(SMALL(BO5:BO343,ROW()-ROW($BP$5)+1),"")</f>
        <v>0</v>
      </c>
      <c r="BR342">
        <f>IFERROR(SUM(BP5:BP342),"")</f>
        <v>0</v>
      </c>
      <c r="BU342">
        <f>IF(Charts!$B$3="none",E2044,IF(AM2044="",NA(),AM2044))</f>
        <v>0</v>
      </c>
      <c r="BV342">
        <f>IF(Charts!$B$3="none",F2044,IF(AN2044="",NA(),AN2044))</f>
        <v>0</v>
      </c>
      <c r="BW342">
        <f>IF(Charts!$B$3="none",G2044,IF(AO2044="",NA(),AO2044))</f>
        <v>0</v>
      </c>
      <c r="BX342">
        <f>IF(Charts!$B$3="none",H2044,IF(AP2044="",NA(),AP2044))</f>
        <v>0</v>
      </c>
      <c r="BY342">
        <f>IF(Charts!$B$3="none",I2044,IF(AQ2044="",NA(),AQ2044))</f>
        <v>0</v>
      </c>
      <c r="BZ342">
        <f>IF(Charts!$B$3="none",J2044,IF(AR2044="",NA(),AR2044))</f>
        <v>0</v>
      </c>
      <c r="CA342">
        <f>IF(Charts!$B$3="none",K2044,IF(AS2044="",NA(),AS2044))</f>
        <v>0</v>
      </c>
      <c r="CB342">
        <f>IF(Charts!$B$3="none",L2044,IF(AT2044="",NA(),AT2044))</f>
        <v>0</v>
      </c>
      <c r="CC342">
        <f>IF(Charts!$B$3="none",M2044,IF(AU2044="",NA(),AU2044))</f>
        <v>0</v>
      </c>
      <c r="CD342">
        <f>IF(Charts!$B$3="none",N2044,IF(AV2044="",NA(),AV2044))</f>
        <v>0</v>
      </c>
      <c r="CE342">
        <f>IF(Charts!$B$3="none",O2044,IF(AW2044="",NA(),AW2044))</f>
        <v>0</v>
      </c>
      <c r="CF342">
        <f>IF(Charts!$B$3="none",P2044,IF(AX2044="",NA(),AX2044))</f>
        <v>0</v>
      </c>
      <c r="CG342">
        <f>IF(Charts!$B$3="none",Q2044,IF(AY2044="",NA(),AY2044))</f>
        <v>0</v>
      </c>
      <c r="CH342">
        <f>IF(Charts!$B$3="none",R2044,IF(AZ2044="",NA(),AZ2044))</f>
        <v>0</v>
      </c>
      <c r="CI342">
        <f>IF(Charts!$B$3="none",S2044,IF(BA2044="",NA(),BA2044))</f>
        <v>0</v>
      </c>
      <c r="CJ342">
        <f>IF(Charts!$B$3="none",T2044,IF(BB2044="",NA(),BB2044))</f>
        <v>0</v>
      </c>
      <c r="CK342">
        <f>IF(Charts!$B$3="none",U2044,IF(BC2044="",NA(),BC2044))</f>
        <v>0</v>
      </c>
      <c r="CL342">
        <f>IF(Charts!$B$3="none",V2044,IF(BD2044="",NA(),BD2044))</f>
        <v>0</v>
      </c>
      <c r="CM342">
        <f>IF(Charts!$B$3="none",W2044,IF(BE2044="",NA(),BE2044))</f>
        <v>0</v>
      </c>
      <c r="CN342">
        <f>IF(Charts!$B$3="none",X2044,IF(BF2044="",NA(),BF2044))</f>
        <v>0</v>
      </c>
      <c r="CO342">
        <f>IF(Charts!$B$3="none",Y2044,IF(BG2044="",NA(),BG2044))</f>
        <v>0</v>
      </c>
      <c r="CP342">
        <f>IF(Charts!$B$3="none",Z2044,IF(BH2044="",NA(),BH2044))</f>
        <v>0</v>
      </c>
      <c r="CQ342">
        <f>IF(Charts!$B$3="none",AA2044,IF(BI2044="",NA(),BI2044))</f>
        <v>0</v>
      </c>
      <c r="CR342">
        <f>IF(Charts!$B$3="none",AB2044,IF(BJ2044="",NA(),BJ2044))</f>
        <v>0</v>
      </c>
      <c r="CS342">
        <f>IF(Charts!$B$3="none",AC2044,IF(BK2044="",NA(),BK2044))</f>
        <v>0</v>
      </c>
      <c r="CT342">
        <f>IF(Charts!$B$3="none",AD2044,IF(BL2044="",NA(),BL2044))</f>
        <v>0</v>
      </c>
      <c r="CU342">
        <f>IF(Charts!$B$3="none",AE2044,IF(BM2044="",NA(),BM2044))</f>
        <v>0</v>
      </c>
      <c r="CV342">
        <f>IF(Charts!$B$3="none",AF2044,IF(BN2044="",NA(),BN2044))</f>
        <v>0</v>
      </c>
      <c r="CW342">
        <f>IF(Charts!$B$3="none",AG2044,IF(BO2044="",NA(),BO2044))</f>
        <v>0</v>
      </c>
      <c r="CX342">
        <f>IF(Charts!$B$3="none",AH2044,IF(BP2044="",NA(),BP2044))</f>
        <v>0</v>
      </c>
      <c r="CY342">
        <f>IF(Charts!$B$3="none",AI2044,IF(BQ2044="",NA(),BQ2044))</f>
        <v>0</v>
      </c>
      <c r="CZ342">
        <f>IF(Charts!$B$3="none",AJ2044,IF(BR2044="",NA(),BR2044))</f>
        <v>0</v>
      </c>
    </row>
    <row r="343" spans="4:104">
      <c r="D343">
        <v>339</v>
      </c>
      <c r="E343">
        <f>IF(INDIRECT(ADDRESS($D343+2,E$2+1,,,"Instances"))="","",INDIRECT(ADDRESS($D343+2,E$2+1,,,"Instances")))</f>
        <v>0</v>
      </c>
      <c r="F343">
        <f>IFERROR(SMALL(E5:E343,ROW()-ROW($F$5)+1),"")</f>
        <v>0</v>
      </c>
      <c r="H343">
        <f>IFERROR(SUM(F5:F343),"")</f>
        <v>0</v>
      </c>
      <c r="I343">
        <f>IF(INDIRECT(ADDRESS($D343+2,I$2+1,,,"Instances"))="","",INDIRECT(ADDRESS($D343+2,I$2+1,,,"Instances")))</f>
        <v>0</v>
      </c>
      <c r="J343">
        <f>IFERROR(SMALL(I5:I343,ROW()-ROW($J$5)+1),"")</f>
        <v>0</v>
      </c>
      <c r="L343">
        <f>IFERROR(SUM(J5:J343),"")</f>
        <v>0</v>
      </c>
      <c r="M343">
        <f>IF(INDIRECT(ADDRESS($D343+2,M$2+1,,,"Instances"))="","",INDIRECT(ADDRESS($D343+2,M$2+1,,,"Instances")))</f>
        <v>0</v>
      </c>
      <c r="N343">
        <f>IFERROR(SMALL(M5:M343,ROW()-ROW($N$5)+1),"")</f>
        <v>0</v>
      </c>
      <c r="P343">
        <f>IFERROR(SUM(N5:N343),"")</f>
        <v>0</v>
      </c>
      <c r="Q343">
        <f>IF(INDIRECT(ADDRESS($D343+2,Q$2+1,,,"Instances"))="","",INDIRECT(ADDRESS($D343+2,Q$2+1,,,"Instances")))</f>
        <v>0</v>
      </c>
      <c r="R343">
        <f>IFERROR(SMALL(Q5:Q343,ROW()-ROW($R$5)+1),"")</f>
        <v>0</v>
      </c>
      <c r="T343">
        <f>IFERROR(SUM(R5:R343),"")</f>
        <v>0</v>
      </c>
      <c r="U343">
        <f>IF(INDIRECT(ADDRESS($D343+2,U$2+1,,,"Instances"))="","",INDIRECT(ADDRESS($D343+2,U$2+1,,,"Instances")))</f>
        <v>0</v>
      </c>
      <c r="V343">
        <f>IFERROR(SMALL(U5:U343,ROW()-ROW($V$5)+1),"")</f>
        <v>0</v>
      </c>
      <c r="X343">
        <f>IFERROR(SUM(V5:V343),"")</f>
        <v>0</v>
      </c>
      <c r="Y343">
        <f>IF(INDIRECT(ADDRESS($D343+2,Y$2+1,,,"Instances"))="","",INDIRECT(ADDRESS($D343+2,Y$2+1,,,"Instances")))</f>
        <v>0</v>
      </c>
      <c r="Z343">
        <f>IFERROR(SMALL(Y5:Y343,ROW()-ROW($Z$5)+1),"")</f>
        <v>0</v>
      </c>
      <c r="AB343">
        <f>IFERROR(SUM(Z5:Z343),"")</f>
        <v>0</v>
      </c>
      <c r="AC343">
        <f>IF(INDIRECT(ADDRESS($D343+2,AC$2+1,,,"Instances"))="","",INDIRECT(ADDRESS($D343+2,AC$2+1,,,"Instances")))</f>
        <v>0</v>
      </c>
      <c r="AD343">
        <f>IFERROR(SMALL(AC5:AC343,ROW()-ROW($AD$5)+1),"")</f>
        <v>0</v>
      </c>
      <c r="AF343">
        <f>IFERROR(SUM(AD5:AD343),"")</f>
        <v>0</v>
      </c>
      <c r="AG343">
        <f>IF(INDIRECT(ADDRESS($D343+2,AG$2+1,,,"Instances"))="","",INDIRECT(ADDRESS($D343+2,AG$2+1,,,"Instances")))</f>
        <v>0</v>
      </c>
      <c r="AH343">
        <f>IFERROR(SMALL(AG5:AG343,ROW()-ROW($AH$5)+1),"")</f>
        <v>0</v>
      </c>
      <c r="AJ343">
        <f>IFERROR(SUM(AH5:AH343),"")</f>
        <v>0</v>
      </c>
      <c r="AL343">
        <v>339</v>
      </c>
      <c r="AM343" cm="1">
        <f t="array" ref="AM343">_xlfn.SWITCH(Charts!$B$3,"average", AVERAGE(INDIRECT(ADDRESS(338+3,AM$2+1,,,"Instances") &amp; ":" &amp; ADDRESS(338+3,AM$2+1))),"median", MEDIAN(INDIRECT(ADDRESS(338+3,AM$2+1,,,"Instances") &amp; ":" &amp; ADDRESS(338+3,AM$2+1))),"min", MIN(INDIRECT(ADDRESS(338+3,AM$2+1,,,"Instances") &amp; ":" &amp; ADDRESS(338+3,AM$2+1))),"max", MAX(INDIRECT(ADDRESS(338+3,AM$2+1,,,"Instances") &amp; ":" &amp; ADDRESS(338+3,AM$2+1))),"diff", MAX(INDIRECT(ADDRESS(338+3,AM$2+1,,,"Instances") &amp; ":" &amp; ADDRESS(338+3,AM$2+1)))-MIN(INDIRECT(ADDRESS(338+3,AM$2+1,,,"Instances") &amp; ":" &amp; ADDRESS(338+3,AM$2+1))))</f>
        <v>0</v>
      </c>
      <c r="AN343">
        <f>IFERROR(SMALL(AM5:AM343,ROW()-ROW($AN$5)+1),"")</f>
        <v>0</v>
      </c>
      <c r="AP343">
        <f>IFERROR(SUM(AN5:AN343),"")</f>
        <v>0</v>
      </c>
      <c r="AQ343" cm="1">
        <f t="array" ref="AQ343">_xlfn.SWITCH(Charts!$B$3,"average", AVERAGE(INDIRECT(ADDRESS(338+3,AQ$2+1,,,"Instances") &amp; ":" &amp; ADDRESS(338+3,AQ$2+1))),"median", MEDIAN(INDIRECT(ADDRESS(338+3,AQ$2+1,,,"Instances") &amp; ":" &amp; ADDRESS(338+3,AQ$2+1))),"min", MIN(INDIRECT(ADDRESS(338+3,AQ$2+1,,,"Instances") &amp; ":" &amp; ADDRESS(338+3,AQ$2+1))),"max", MAX(INDIRECT(ADDRESS(338+3,AQ$2+1,,,"Instances") &amp; ":" &amp; ADDRESS(338+3,AQ$2+1))),"diff", MAX(INDIRECT(ADDRESS(338+3,AQ$2+1,,,"Instances") &amp; ":" &amp; ADDRESS(338+3,AQ$2+1)))-MIN(INDIRECT(ADDRESS(338+3,AQ$2+1,,,"Instances") &amp; ":" &amp; ADDRESS(338+3,AQ$2+1))))</f>
        <v>0</v>
      </c>
      <c r="AR343">
        <f>IFERROR(SMALL(AQ5:AQ343,ROW()-ROW($AR$5)+1),"")</f>
        <v>0</v>
      </c>
      <c r="AT343">
        <f>IFERROR(SUM(AR5:AR343),"")</f>
        <v>0</v>
      </c>
      <c r="AU343" cm="1">
        <f t="array" ref="AU343">_xlfn.SWITCH(Charts!$B$3,"average", AVERAGE(INDIRECT(ADDRESS(338+3,AU$2+1,,,"Instances") &amp; ":" &amp; ADDRESS(338+3,AU$2+1))),"median", MEDIAN(INDIRECT(ADDRESS(338+3,AU$2+1,,,"Instances") &amp; ":" &amp; ADDRESS(338+3,AU$2+1))),"min", MIN(INDIRECT(ADDRESS(338+3,AU$2+1,,,"Instances") &amp; ":" &amp; ADDRESS(338+3,AU$2+1))),"max", MAX(INDIRECT(ADDRESS(338+3,AU$2+1,,,"Instances") &amp; ":" &amp; ADDRESS(338+3,AU$2+1))),"diff", MAX(INDIRECT(ADDRESS(338+3,AU$2+1,,,"Instances") &amp; ":" &amp; ADDRESS(338+3,AU$2+1)))-MIN(INDIRECT(ADDRESS(338+3,AU$2+1,,,"Instances") &amp; ":" &amp; ADDRESS(338+3,AU$2+1))))</f>
        <v>0</v>
      </c>
      <c r="AV343">
        <f>IFERROR(SMALL(AU5:AU343,ROW()-ROW($AV$5)+1),"")</f>
        <v>0</v>
      </c>
      <c r="AX343">
        <f>IFERROR(SUM(AV5:AV343),"")</f>
        <v>0</v>
      </c>
      <c r="AY343" cm="1">
        <f t="array" ref="AY343">_xlfn.SWITCH(Charts!$B$3,"average", AVERAGE(INDIRECT(ADDRESS(338+3,AY$2+1,,,"Instances") &amp; ":" &amp; ADDRESS(338+3,AY$2+1))),"median", MEDIAN(INDIRECT(ADDRESS(338+3,AY$2+1,,,"Instances") &amp; ":" &amp; ADDRESS(338+3,AY$2+1))),"min", MIN(INDIRECT(ADDRESS(338+3,AY$2+1,,,"Instances") &amp; ":" &amp; ADDRESS(338+3,AY$2+1))),"max", MAX(INDIRECT(ADDRESS(338+3,AY$2+1,,,"Instances") &amp; ":" &amp; ADDRESS(338+3,AY$2+1))),"diff", MAX(INDIRECT(ADDRESS(338+3,AY$2+1,,,"Instances") &amp; ":" &amp; ADDRESS(338+3,AY$2+1)))-MIN(INDIRECT(ADDRESS(338+3,AY$2+1,,,"Instances") &amp; ":" &amp; ADDRESS(338+3,AY$2+1))))</f>
        <v>0</v>
      </c>
      <c r="AZ343">
        <f>IFERROR(SMALL(AY5:AY343,ROW()-ROW($AZ$5)+1),"")</f>
        <v>0</v>
      </c>
      <c r="BB343">
        <f>IFERROR(SUM(AZ5:AZ343),"")</f>
        <v>0</v>
      </c>
      <c r="BC343" cm="1">
        <f t="array" ref="BC343">_xlfn.SWITCH(Charts!$B$3,"average", AVERAGE(INDIRECT(ADDRESS(338+3,BC$2+1,,,"Instances") &amp; ":" &amp; ADDRESS(338+3,BC$2+1))),"median", MEDIAN(INDIRECT(ADDRESS(338+3,BC$2+1,,,"Instances") &amp; ":" &amp; ADDRESS(338+3,BC$2+1))),"min", MIN(INDIRECT(ADDRESS(338+3,BC$2+1,,,"Instances") &amp; ":" &amp; ADDRESS(338+3,BC$2+1))),"max", MAX(INDIRECT(ADDRESS(338+3,BC$2+1,,,"Instances") &amp; ":" &amp; ADDRESS(338+3,BC$2+1))),"diff", MAX(INDIRECT(ADDRESS(338+3,BC$2+1,,,"Instances") &amp; ":" &amp; ADDRESS(338+3,BC$2+1)))-MIN(INDIRECT(ADDRESS(338+3,BC$2+1,,,"Instances") &amp; ":" &amp; ADDRESS(338+3,BC$2+1))))</f>
        <v>0</v>
      </c>
      <c r="BD343">
        <f>IFERROR(SMALL(BC5:BC343,ROW()-ROW($BD$5)+1),"")</f>
        <v>0</v>
      </c>
      <c r="BF343">
        <f>IFERROR(SUM(BD5:BD343),"")</f>
        <v>0</v>
      </c>
      <c r="BG343" cm="1">
        <f t="array" ref="BG343">_xlfn.SWITCH(Charts!$B$3,"average", AVERAGE(INDIRECT(ADDRESS(338+3,BG$2+1,,,"Instances") &amp; ":" &amp; ADDRESS(338+3,BG$2+1))),"median", MEDIAN(INDIRECT(ADDRESS(338+3,BG$2+1,,,"Instances") &amp; ":" &amp; ADDRESS(338+3,BG$2+1))),"min", MIN(INDIRECT(ADDRESS(338+3,BG$2+1,,,"Instances") &amp; ":" &amp; ADDRESS(338+3,BG$2+1))),"max", MAX(INDIRECT(ADDRESS(338+3,BG$2+1,,,"Instances") &amp; ":" &amp; ADDRESS(338+3,BG$2+1))),"diff", MAX(INDIRECT(ADDRESS(338+3,BG$2+1,,,"Instances") &amp; ":" &amp; ADDRESS(338+3,BG$2+1)))-MIN(INDIRECT(ADDRESS(338+3,BG$2+1,,,"Instances") &amp; ":" &amp; ADDRESS(338+3,BG$2+1))))</f>
        <v>0</v>
      </c>
      <c r="BH343">
        <f>IFERROR(SMALL(BG5:BG343,ROW()-ROW($BH$5)+1),"")</f>
        <v>0</v>
      </c>
      <c r="BJ343">
        <f>IFERROR(SUM(BH5:BH343),"")</f>
        <v>0</v>
      </c>
      <c r="BK343" cm="1">
        <f t="array" ref="BK343">_xlfn.SWITCH(Charts!$B$3,"average", AVERAGE(INDIRECT(ADDRESS(338+3,BK$2+1,,,"Instances") &amp; ":" &amp; ADDRESS(338+3,BK$2+1))),"median", MEDIAN(INDIRECT(ADDRESS(338+3,BK$2+1,,,"Instances") &amp; ":" &amp; ADDRESS(338+3,BK$2+1))),"min", MIN(INDIRECT(ADDRESS(338+3,BK$2+1,,,"Instances") &amp; ":" &amp; ADDRESS(338+3,BK$2+1))),"max", MAX(INDIRECT(ADDRESS(338+3,BK$2+1,,,"Instances") &amp; ":" &amp; ADDRESS(338+3,BK$2+1))),"diff", MAX(INDIRECT(ADDRESS(338+3,BK$2+1,,,"Instances") &amp; ":" &amp; ADDRESS(338+3,BK$2+1)))-MIN(INDIRECT(ADDRESS(338+3,BK$2+1,,,"Instances") &amp; ":" &amp; ADDRESS(338+3,BK$2+1))))</f>
        <v>0</v>
      </c>
      <c r="BL343">
        <f>IFERROR(SMALL(BK5:BK343,ROW()-ROW($BL$5)+1),"")</f>
        <v>0</v>
      </c>
      <c r="BN343">
        <f>IFERROR(SUM(BL5:BL343),"")</f>
        <v>0</v>
      </c>
      <c r="BO343" cm="1">
        <f t="array" ref="BO343">_xlfn.SWITCH(Charts!$B$3,"average", AVERAGE(INDIRECT(ADDRESS(338+3,BO$2+1,,,"Instances") &amp; ":" &amp; ADDRESS(338+3,BO$2+1))),"median", MEDIAN(INDIRECT(ADDRESS(338+3,BO$2+1,,,"Instances") &amp; ":" &amp; ADDRESS(338+3,BO$2+1))),"min", MIN(INDIRECT(ADDRESS(338+3,BO$2+1,,,"Instances") &amp; ":" &amp; ADDRESS(338+3,BO$2+1))),"max", MAX(INDIRECT(ADDRESS(338+3,BO$2+1,,,"Instances") &amp; ":" &amp; ADDRESS(338+3,BO$2+1))),"diff", MAX(INDIRECT(ADDRESS(338+3,BO$2+1,,,"Instances") &amp; ":" &amp; ADDRESS(338+3,BO$2+1)))-MIN(INDIRECT(ADDRESS(338+3,BO$2+1,,,"Instances") &amp; ":" &amp; ADDRESS(338+3,BO$2+1))))</f>
        <v>0</v>
      </c>
      <c r="BP343">
        <f>IFERROR(SMALL(BO5:BO343,ROW()-ROW($BP$5)+1),"")</f>
        <v>0</v>
      </c>
      <c r="BR343">
        <f>IFERROR(SUM(BP5:BP343),"")</f>
        <v>0</v>
      </c>
      <c r="BU343">
        <f>IF(Charts!$B$3="none",E2045,IF(AM2045="",NA(),AM2045))</f>
        <v>0</v>
      </c>
      <c r="BV343">
        <f>IF(Charts!$B$3="none",F2045,IF(AN2045="",NA(),AN2045))</f>
        <v>0</v>
      </c>
      <c r="BW343">
        <f>IF(Charts!$B$3="none",G2045,IF(AO2045="",NA(),AO2045))</f>
        <v>0</v>
      </c>
      <c r="BX343">
        <f>IF(Charts!$B$3="none",H2045,IF(AP2045="",NA(),AP2045))</f>
        <v>0</v>
      </c>
      <c r="BY343">
        <f>IF(Charts!$B$3="none",I2045,IF(AQ2045="",NA(),AQ2045))</f>
        <v>0</v>
      </c>
      <c r="BZ343">
        <f>IF(Charts!$B$3="none",J2045,IF(AR2045="",NA(),AR2045))</f>
        <v>0</v>
      </c>
      <c r="CA343">
        <f>IF(Charts!$B$3="none",K2045,IF(AS2045="",NA(),AS2045))</f>
        <v>0</v>
      </c>
      <c r="CB343">
        <f>IF(Charts!$B$3="none",L2045,IF(AT2045="",NA(),AT2045))</f>
        <v>0</v>
      </c>
      <c r="CC343">
        <f>IF(Charts!$B$3="none",M2045,IF(AU2045="",NA(),AU2045))</f>
        <v>0</v>
      </c>
      <c r="CD343">
        <f>IF(Charts!$B$3="none",N2045,IF(AV2045="",NA(),AV2045))</f>
        <v>0</v>
      </c>
      <c r="CE343">
        <f>IF(Charts!$B$3="none",O2045,IF(AW2045="",NA(),AW2045))</f>
        <v>0</v>
      </c>
      <c r="CF343">
        <f>IF(Charts!$B$3="none",P2045,IF(AX2045="",NA(),AX2045))</f>
        <v>0</v>
      </c>
      <c r="CG343">
        <f>IF(Charts!$B$3="none",Q2045,IF(AY2045="",NA(),AY2045))</f>
        <v>0</v>
      </c>
      <c r="CH343">
        <f>IF(Charts!$B$3="none",R2045,IF(AZ2045="",NA(),AZ2045))</f>
        <v>0</v>
      </c>
      <c r="CI343">
        <f>IF(Charts!$B$3="none",S2045,IF(BA2045="",NA(),BA2045))</f>
        <v>0</v>
      </c>
      <c r="CJ343">
        <f>IF(Charts!$B$3="none",T2045,IF(BB2045="",NA(),BB2045))</f>
        <v>0</v>
      </c>
      <c r="CK343">
        <f>IF(Charts!$B$3="none",U2045,IF(BC2045="",NA(),BC2045))</f>
        <v>0</v>
      </c>
      <c r="CL343">
        <f>IF(Charts!$B$3="none",V2045,IF(BD2045="",NA(),BD2045))</f>
        <v>0</v>
      </c>
      <c r="CM343">
        <f>IF(Charts!$B$3="none",W2045,IF(BE2045="",NA(),BE2045))</f>
        <v>0</v>
      </c>
      <c r="CN343">
        <f>IF(Charts!$B$3="none",X2045,IF(BF2045="",NA(),BF2045))</f>
        <v>0</v>
      </c>
      <c r="CO343">
        <f>IF(Charts!$B$3="none",Y2045,IF(BG2045="",NA(),BG2045))</f>
        <v>0</v>
      </c>
      <c r="CP343">
        <f>IF(Charts!$B$3="none",Z2045,IF(BH2045="",NA(),BH2045))</f>
        <v>0</v>
      </c>
      <c r="CQ343">
        <f>IF(Charts!$B$3="none",AA2045,IF(BI2045="",NA(),BI2045))</f>
        <v>0</v>
      </c>
      <c r="CR343">
        <f>IF(Charts!$B$3="none",AB2045,IF(BJ2045="",NA(),BJ2045))</f>
        <v>0</v>
      </c>
      <c r="CS343">
        <f>IF(Charts!$B$3="none",AC2045,IF(BK2045="",NA(),BK2045))</f>
        <v>0</v>
      </c>
      <c r="CT343">
        <f>IF(Charts!$B$3="none",AD2045,IF(BL2045="",NA(),BL2045))</f>
        <v>0</v>
      </c>
      <c r="CU343">
        <f>IF(Charts!$B$3="none",AE2045,IF(BM2045="",NA(),BM2045))</f>
        <v>0</v>
      </c>
      <c r="CV343">
        <f>IF(Charts!$B$3="none",AF2045,IF(BN2045="",NA(),BN2045))</f>
        <v>0</v>
      </c>
      <c r="CW343">
        <f>IF(Charts!$B$3="none",AG2045,IF(BO2045="",NA(),BO2045))</f>
        <v>0</v>
      </c>
      <c r="CX343">
        <f>IF(Charts!$B$3="none",AH2045,IF(BP2045="",NA(),BP2045))</f>
        <v>0</v>
      </c>
      <c r="CY343">
        <f>IF(Charts!$B$3="none",AI2045,IF(BQ2045="",NA(),BQ2045))</f>
        <v>0</v>
      </c>
      <c r="CZ343">
        <f>IF(Charts!$B$3="none",AJ2045,IF(BR2045="",NA(),BR2045))</f>
        <v>0</v>
      </c>
    </row>
    <row r="344" spans="4:104">
      <c r="BU344">
        <f>IF(Charts!$B$3="none",E2046,IF(AM2046="",NA(),AM2046))</f>
        <v>0</v>
      </c>
      <c r="BV344">
        <f>IF(Charts!$B$3="none",F2046,IF(AN2046="",NA(),AN2046))</f>
        <v>0</v>
      </c>
      <c r="BW344">
        <f>IF(Charts!$B$3="none",G2046,IF(AO2046="",NA(),AO2046))</f>
        <v>0</v>
      </c>
      <c r="BX344">
        <f>IF(Charts!$B$3="none",H2046,IF(AP2046="",NA(),AP2046))</f>
        <v>0</v>
      </c>
      <c r="BY344">
        <f>IF(Charts!$B$3="none",I2046,IF(AQ2046="",NA(),AQ2046))</f>
        <v>0</v>
      </c>
      <c r="BZ344">
        <f>IF(Charts!$B$3="none",J2046,IF(AR2046="",NA(),AR2046))</f>
        <v>0</v>
      </c>
      <c r="CA344">
        <f>IF(Charts!$B$3="none",K2046,IF(AS2046="",NA(),AS2046))</f>
        <v>0</v>
      </c>
      <c r="CB344">
        <f>IF(Charts!$B$3="none",L2046,IF(AT2046="",NA(),AT2046))</f>
        <v>0</v>
      </c>
      <c r="CC344">
        <f>IF(Charts!$B$3="none",M2046,IF(AU2046="",NA(),AU2046))</f>
        <v>0</v>
      </c>
      <c r="CD344">
        <f>IF(Charts!$B$3="none",N2046,IF(AV2046="",NA(),AV2046))</f>
        <v>0</v>
      </c>
      <c r="CE344">
        <f>IF(Charts!$B$3="none",O2046,IF(AW2046="",NA(),AW2046))</f>
        <v>0</v>
      </c>
      <c r="CF344">
        <f>IF(Charts!$B$3="none",P2046,IF(AX2046="",NA(),AX2046))</f>
        <v>0</v>
      </c>
      <c r="CG344">
        <f>IF(Charts!$B$3="none",Q2046,IF(AY2046="",NA(),AY2046))</f>
        <v>0</v>
      </c>
      <c r="CH344">
        <f>IF(Charts!$B$3="none",R2046,IF(AZ2046="",NA(),AZ2046))</f>
        <v>0</v>
      </c>
      <c r="CI344">
        <f>IF(Charts!$B$3="none",S2046,IF(BA2046="",NA(),BA2046))</f>
        <v>0</v>
      </c>
      <c r="CJ344">
        <f>IF(Charts!$B$3="none",T2046,IF(BB2046="",NA(),BB2046))</f>
        <v>0</v>
      </c>
      <c r="CK344">
        <f>IF(Charts!$B$3="none",U2046,IF(BC2046="",NA(),BC2046))</f>
        <v>0</v>
      </c>
      <c r="CL344">
        <f>IF(Charts!$B$3="none",V2046,IF(BD2046="",NA(),BD2046))</f>
        <v>0</v>
      </c>
      <c r="CM344">
        <f>IF(Charts!$B$3="none",W2046,IF(BE2046="",NA(),BE2046))</f>
        <v>0</v>
      </c>
      <c r="CN344">
        <f>IF(Charts!$B$3="none",X2046,IF(BF2046="",NA(),BF2046))</f>
        <v>0</v>
      </c>
      <c r="CO344">
        <f>IF(Charts!$B$3="none",Y2046,IF(BG2046="",NA(),BG2046))</f>
        <v>0</v>
      </c>
      <c r="CP344">
        <f>IF(Charts!$B$3="none",Z2046,IF(BH2046="",NA(),BH2046))</f>
        <v>0</v>
      </c>
      <c r="CQ344">
        <f>IF(Charts!$B$3="none",AA2046,IF(BI2046="",NA(),BI2046))</f>
        <v>0</v>
      </c>
      <c r="CR344">
        <f>IF(Charts!$B$3="none",AB2046,IF(BJ2046="",NA(),BJ2046))</f>
        <v>0</v>
      </c>
      <c r="CS344">
        <f>IF(Charts!$B$3="none",AC2046,IF(BK2046="",NA(),BK2046))</f>
        <v>0</v>
      </c>
      <c r="CT344">
        <f>IF(Charts!$B$3="none",AD2046,IF(BL2046="",NA(),BL2046))</f>
        <v>0</v>
      </c>
      <c r="CU344">
        <f>IF(Charts!$B$3="none",AE2046,IF(BM2046="",NA(),BM2046))</f>
        <v>0</v>
      </c>
      <c r="CV344">
        <f>IF(Charts!$B$3="none",AF2046,IF(BN2046="",NA(),BN2046))</f>
        <v>0</v>
      </c>
      <c r="CW344">
        <f>IF(Charts!$B$3="none",AG2046,IF(BO2046="",NA(),BO2046))</f>
        <v>0</v>
      </c>
      <c r="CX344">
        <f>IF(Charts!$B$3="none",AH2046,IF(BP2046="",NA(),BP2046))</f>
        <v>0</v>
      </c>
      <c r="CY344">
        <f>IF(Charts!$B$3="none",AI2046,IF(BQ2046="",NA(),BQ2046))</f>
        <v>0</v>
      </c>
      <c r="CZ344">
        <f>IF(Charts!$B$3="none",AJ2046,IF(BR2046="",NA(),BR2046))</f>
        <v>0</v>
      </c>
    </row>
    <row r="345" spans="4:104">
      <c r="D345" t="s">
        <v>309</v>
      </c>
      <c r="E345" t="s">
        <v>308</v>
      </c>
      <c r="F345" t="s">
        <v>313</v>
      </c>
      <c r="G345" t="s">
        <v>308</v>
      </c>
      <c r="H345" t="s">
        <v>314</v>
      </c>
      <c r="I345" t="s">
        <v>308</v>
      </c>
      <c r="J345" t="s">
        <v>313</v>
      </c>
      <c r="K345" t="s">
        <v>308</v>
      </c>
      <c r="L345" t="s">
        <v>314</v>
      </c>
      <c r="M345" t="s">
        <v>308</v>
      </c>
      <c r="N345" t="s">
        <v>313</v>
      </c>
      <c r="O345" t="s">
        <v>308</v>
      </c>
      <c r="P345" t="s">
        <v>314</v>
      </c>
      <c r="Q345" t="s">
        <v>308</v>
      </c>
      <c r="R345" t="s">
        <v>313</v>
      </c>
      <c r="S345" t="s">
        <v>308</v>
      </c>
      <c r="T345" t="s">
        <v>314</v>
      </c>
      <c r="U345" t="s">
        <v>308</v>
      </c>
      <c r="V345" t="s">
        <v>313</v>
      </c>
      <c r="W345" t="s">
        <v>308</v>
      </c>
      <c r="X345" t="s">
        <v>314</v>
      </c>
      <c r="Y345" t="s">
        <v>308</v>
      </c>
      <c r="Z345" t="s">
        <v>313</v>
      </c>
      <c r="AA345" t="s">
        <v>308</v>
      </c>
      <c r="AB345" t="s">
        <v>314</v>
      </c>
      <c r="AC345" t="s">
        <v>308</v>
      </c>
      <c r="AD345" t="s">
        <v>313</v>
      </c>
      <c r="AE345" t="s">
        <v>308</v>
      </c>
      <c r="AF345" t="s">
        <v>314</v>
      </c>
      <c r="AG345" t="s">
        <v>308</v>
      </c>
      <c r="AH345" t="s">
        <v>313</v>
      </c>
      <c r="AI345" t="s">
        <v>308</v>
      </c>
      <c r="AJ345" t="s">
        <v>314</v>
      </c>
      <c r="AL345" t="s">
        <v>309</v>
      </c>
      <c r="AM345" t="s">
        <v>308</v>
      </c>
      <c r="AN345" t="s">
        <v>313</v>
      </c>
      <c r="AO345" t="s">
        <v>308</v>
      </c>
      <c r="AP345" t="s">
        <v>314</v>
      </c>
      <c r="AQ345" t="s">
        <v>308</v>
      </c>
      <c r="AR345" t="s">
        <v>313</v>
      </c>
      <c r="AS345" t="s">
        <v>308</v>
      </c>
      <c r="AT345" t="s">
        <v>314</v>
      </c>
      <c r="AU345" t="s">
        <v>308</v>
      </c>
      <c r="AV345" t="s">
        <v>313</v>
      </c>
      <c r="AW345" t="s">
        <v>308</v>
      </c>
      <c r="AX345" t="s">
        <v>314</v>
      </c>
      <c r="AY345" t="s">
        <v>308</v>
      </c>
      <c r="AZ345" t="s">
        <v>313</v>
      </c>
      <c r="BA345" t="s">
        <v>308</v>
      </c>
      <c r="BB345" t="s">
        <v>314</v>
      </c>
      <c r="BC345" t="s">
        <v>308</v>
      </c>
      <c r="BD345" t="s">
        <v>313</v>
      </c>
      <c r="BE345" t="s">
        <v>308</v>
      </c>
      <c r="BF345" t="s">
        <v>314</v>
      </c>
      <c r="BG345" t="s">
        <v>308</v>
      </c>
      <c r="BH345" t="s">
        <v>313</v>
      </c>
      <c r="BI345" t="s">
        <v>308</v>
      </c>
      <c r="BJ345" t="s">
        <v>314</v>
      </c>
      <c r="BK345" t="s">
        <v>308</v>
      </c>
      <c r="BL345" t="s">
        <v>313</v>
      </c>
      <c r="BM345" t="s">
        <v>308</v>
      </c>
      <c r="BN345" t="s">
        <v>314</v>
      </c>
      <c r="BO345" t="s">
        <v>308</v>
      </c>
      <c r="BP345" t="s">
        <v>313</v>
      </c>
      <c r="BQ345" t="s">
        <v>308</v>
      </c>
      <c r="BR345" t="s">
        <v>314</v>
      </c>
      <c r="BU345">
        <f>IF(Charts!$B$3="none",E2047,IF(AM2047="",NA(),AM2047))</f>
        <v>0</v>
      </c>
      <c r="BV345">
        <f>IF(Charts!$B$3="none",F2047,IF(AN2047="",NA(),AN2047))</f>
        <v>0</v>
      </c>
      <c r="BW345">
        <f>IF(Charts!$B$3="none",G2047,IF(AO2047="",NA(),AO2047))</f>
        <v>0</v>
      </c>
      <c r="BX345">
        <f>IF(Charts!$B$3="none",H2047,IF(AP2047="",NA(),AP2047))</f>
        <v>0</v>
      </c>
      <c r="BY345">
        <f>IF(Charts!$B$3="none",I2047,IF(AQ2047="",NA(),AQ2047))</f>
        <v>0</v>
      </c>
      <c r="BZ345">
        <f>IF(Charts!$B$3="none",J2047,IF(AR2047="",NA(),AR2047))</f>
        <v>0</v>
      </c>
      <c r="CA345">
        <f>IF(Charts!$B$3="none",K2047,IF(AS2047="",NA(),AS2047))</f>
        <v>0</v>
      </c>
      <c r="CB345">
        <f>IF(Charts!$B$3="none",L2047,IF(AT2047="",NA(),AT2047))</f>
        <v>0</v>
      </c>
      <c r="CC345">
        <f>IF(Charts!$B$3="none",M2047,IF(AU2047="",NA(),AU2047))</f>
        <v>0</v>
      </c>
      <c r="CD345">
        <f>IF(Charts!$B$3="none",N2047,IF(AV2047="",NA(),AV2047))</f>
        <v>0</v>
      </c>
      <c r="CE345">
        <f>IF(Charts!$B$3="none",O2047,IF(AW2047="",NA(),AW2047))</f>
        <v>0</v>
      </c>
      <c r="CF345">
        <f>IF(Charts!$B$3="none",P2047,IF(AX2047="",NA(),AX2047))</f>
        <v>0</v>
      </c>
      <c r="CG345">
        <f>IF(Charts!$B$3="none",Q2047,IF(AY2047="",NA(),AY2047))</f>
        <v>0</v>
      </c>
      <c r="CH345">
        <f>IF(Charts!$B$3="none",R2047,IF(AZ2047="",NA(),AZ2047))</f>
        <v>0</v>
      </c>
      <c r="CI345">
        <f>IF(Charts!$B$3="none",S2047,IF(BA2047="",NA(),BA2047))</f>
        <v>0</v>
      </c>
      <c r="CJ345">
        <f>IF(Charts!$B$3="none",T2047,IF(BB2047="",NA(),BB2047))</f>
        <v>0</v>
      </c>
      <c r="CK345">
        <f>IF(Charts!$B$3="none",U2047,IF(BC2047="",NA(),BC2047))</f>
        <v>0</v>
      </c>
      <c r="CL345">
        <f>IF(Charts!$B$3="none",V2047,IF(BD2047="",NA(),BD2047))</f>
        <v>0</v>
      </c>
      <c r="CM345">
        <f>IF(Charts!$B$3="none",W2047,IF(BE2047="",NA(),BE2047))</f>
        <v>0</v>
      </c>
      <c r="CN345">
        <f>IF(Charts!$B$3="none",X2047,IF(BF2047="",NA(),BF2047))</f>
        <v>0</v>
      </c>
      <c r="CO345">
        <f>IF(Charts!$B$3="none",Y2047,IF(BG2047="",NA(),BG2047))</f>
        <v>0</v>
      </c>
      <c r="CP345">
        <f>IF(Charts!$B$3="none",Z2047,IF(BH2047="",NA(),BH2047))</f>
        <v>0</v>
      </c>
      <c r="CQ345">
        <f>IF(Charts!$B$3="none",AA2047,IF(BI2047="",NA(),BI2047))</f>
        <v>0</v>
      </c>
      <c r="CR345">
        <f>IF(Charts!$B$3="none",AB2047,IF(BJ2047="",NA(),BJ2047))</f>
        <v>0</v>
      </c>
      <c r="CS345">
        <f>IF(Charts!$B$3="none",AC2047,IF(BK2047="",NA(),BK2047))</f>
        <v>0</v>
      </c>
      <c r="CT345">
        <f>IF(Charts!$B$3="none",AD2047,IF(BL2047="",NA(),BL2047))</f>
        <v>0</v>
      </c>
      <c r="CU345">
        <f>IF(Charts!$B$3="none",AE2047,IF(BM2047="",NA(),BM2047))</f>
        <v>0</v>
      </c>
      <c r="CV345">
        <f>IF(Charts!$B$3="none",AF2047,IF(BN2047="",NA(),BN2047))</f>
        <v>0</v>
      </c>
      <c r="CW345">
        <f>IF(Charts!$B$3="none",AG2047,IF(BO2047="",NA(),BO2047))</f>
        <v>0</v>
      </c>
      <c r="CX345">
        <f>IF(Charts!$B$3="none",AH2047,IF(BP2047="",NA(),BP2047))</f>
        <v>0</v>
      </c>
      <c r="CY345">
        <f>IF(Charts!$B$3="none",AI2047,IF(BQ2047="",NA(),BQ2047))</f>
        <v>0</v>
      </c>
      <c r="CZ345">
        <f>IF(Charts!$B$3="none",AJ2047,IF(BR2047="",NA(),BR2047))</f>
        <v>0</v>
      </c>
    </row>
    <row r="346" spans="4:104">
      <c r="E346">
        <v>1</v>
      </c>
      <c r="F346">
        <f>F5</f>
        <v>0</v>
      </c>
      <c r="G346">
        <v>1</v>
      </c>
      <c r="H346">
        <f>H5</f>
        <v>0</v>
      </c>
      <c r="I346">
        <v>1</v>
      </c>
      <c r="J346">
        <f>J5</f>
        <v>0</v>
      </c>
      <c r="K346">
        <v>1</v>
      </c>
      <c r="L346">
        <f>L5</f>
        <v>0</v>
      </c>
      <c r="M346">
        <v>1</v>
      </c>
      <c r="N346">
        <f>N5</f>
        <v>0</v>
      </c>
      <c r="O346">
        <v>1</v>
      </c>
      <c r="P346">
        <f>P5</f>
        <v>0</v>
      </c>
      <c r="Q346">
        <v>1</v>
      </c>
      <c r="R346">
        <f>R5</f>
        <v>0</v>
      </c>
      <c r="S346">
        <v>1</v>
      </c>
      <c r="T346">
        <f>T5</f>
        <v>0</v>
      </c>
      <c r="U346">
        <v>1</v>
      </c>
      <c r="V346">
        <f>V5</f>
        <v>0</v>
      </c>
      <c r="W346">
        <v>1</v>
      </c>
      <c r="X346">
        <f>X5</f>
        <v>0</v>
      </c>
      <c r="Y346">
        <v>1</v>
      </c>
      <c r="Z346">
        <f>Z5</f>
        <v>0</v>
      </c>
      <c r="AA346">
        <v>1</v>
      </c>
      <c r="AB346">
        <f>AB5</f>
        <v>0</v>
      </c>
      <c r="AC346">
        <v>1</v>
      </c>
      <c r="AD346">
        <f>AD5</f>
        <v>0</v>
      </c>
      <c r="AE346">
        <v>1</v>
      </c>
      <c r="AF346">
        <f>AF5</f>
        <v>0</v>
      </c>
      <c r="AG346">
        <v>1</v>
      </c>
      <c r="AH346">
        <f>AH5</f>
        <v>0</v>
      </c>
      <c r="AI346">
        <v>1</v>
      </c>
      <c r="AJ346">
        <f>AJ5</f>
        <v>0</v>
      </c>
      <c r="AM346">
        <v>1</v>
      </c>
      <c r="AN346">
        <f>AN5</f>
        <v>0</v>
      </c>
      <c r="AO346">
        <v>1</v>
      </c>
      <c r="AP346">
        <f>AP5</f>
        <v>0</v>
      </c>
      <c r="AQ346">
        <v>1</v>
      </c>
      <c r="AR346">
        <f>AR5</f>
        <v>0</v>
      </c>
      <c r="AS346">
        <v>1</v>
      </c>
      <c r="AT346">
        <f>AT5</f>
        <v>0</v>
      </c>
      <c r="AU346">
        <v>1</v>
      </c>
      <c r="AV346">
        <f>AV5</f>
        <v>0</v>
      </c>
      <c r="AW346">
        <v>1</v>
      </c>
      <c r="AX346">
        <f>AX5</f>
        <v>0</v>
      </c>
      <c r="AY346">
        <v>1</v>
      </c>
      <c r="AZ346">
        <f>AZ5</f>
        <v>0</v>
      </c>
      <c r="BA346">
        <v>1</v>
      </c>
      <c r="BB346">
        <f>BB5</f>
        <v>0</v>
      </c>
      <c r="BC346">
        <v>1</v>
      </c>
      <c r="BD346">
        <f>BD5</f>
        <v>0</v>
      </c>
      <c r="BE346">
        <v>1</v>
      </c>
      <c r="BF346">
        <f>BF5</f>
        <v>0</v>
      </c>
      <c r="BG346">
        <v>1</v>
      </c>
      <c r="BH346">
        <f>BH5</f>
        <v>0</v>
      </c>
      <c r="BI346">
        <v>1</v>
      </c>
      <c r="BJ346">
        <f>BJ5</f>
        <v>0</v>
      </c>
      <c r="BK346">
        <v>1</v>
      </c>
      <c r="BL346">
        <f>BL5</f>
        <v>0</v>
      </c>
      <c r="BM346">
        <v>1</v>
      </c>
      <c r="BN346">
        <f>BN5</f>
        <v>0</v>
      </c>
      <c r="BO346">
        <v>1</v>
      </c>
      <c r="BP346">
        <f>BP5</f>
        <v>0</v>
      </c>
      <c r="BQ346">
        <v>1</v>
      </c>
      <c r="BR346">
        <f>BR5</f>
        <v>0</v>
      </c>
      <c r="BU346">
        <f>IF(Charts!$B$3="none",E2048,IF(AM2048="",NA(),AM2048))</f>
        <v>0</v>
      </c>
      <c r="BV346">
        <f>IF(Charts!$B$3="none",F2048,IF(AN2048="",NA(),AN2048))</f>
        <v>0</v>
      </c>
      <c r="BW346">
        <f>IF(Charts!$B$3="none",G2048,IF(AO2048="",NA(),AO2048))</f>
        <v>0</v>
      </c>
      <c r="BX346">
        <f>IF(Charts!$B$3="none",H2048,IF(AP2048="",NA(),AP2048))</f>
        <v>0</v>
      </c>
      <c r="BY346">
        <f>IF(Charts!$B$3="none",I2048,IF(AQ2048="",NA(),AQ2048))</f>
        <v>0</v>
      </c>
      <c r="BZ346">
        <f>IF(Charts!$B$3="none",J2048,IF(AR2048="",NA(),AR2048))</f>
        <v>0</v>
      </c>
      <c r="CA346">
        <f>IF(Charts!$B$3="none",K2048,IF(AS2048="",NA(),AS2048))</f>
        <v>0</v>
      </c>
      <c r="CB346">
        <f>IF(Charts!$B$3="none",L2048,IF(AT2048="",NA(),AT2048))</f>
        <v>0</v>
      </c>
      <c r="CC346">
        <f>IF(Charts!$B$3="none",M2048,IF(AU2048="",NA(),AU2048))</f>
        <v>0</v>
      </c>
      <c r="CD346">
        <f>IF(Charts!$B$3="none",N2048,IF(AV2048="",NA(),AV2048))</f>
        <v>0</v>
      </c>
      <c r="CE346">
        <f>IF(Charts!$B$3="none",O2048,IF(AW2048="",NA(),AW2048))</f>
        <v>0</v>
      </c>
      <c r="CF346">
        <f>IF(Charts!$B$3="none",P2048,IF(AX2048="",NA(),AX2048))</f>
        <v>0</v>
      </c>
      <c r="CG346">
        <f>IF(Charts!$B$3="none",Q2048,IF(AY2048="",NA(),AY2048))</f>
        <v>0</v>
      </c>
      <c r="CH346">
        <f>IF(Charts!$B$3="none",R2048,IF(AZ2048="",NA(),AZ2048))</f>
        <v>0</v>
      </c>
      <c r="CI346">
        <f>IF(Charts!$B$3="none",S2048,IF(BA2048="",NA(),BA2048))</f>
        <v>0</v>
      </c>
      <c r="CJ346">
        <f>IF(Charts!$B$3="none",T2048,IF(BB2048="",NA(),BB2048))</f>
        <v>0</v>
      </c>
      <c r="CK346">
        <f>IF(Charts!$B$3="none",U2048,IF(BC2048="",NA(),BC2048))</f>
        <v>0</v>
      </c>
      <c r="CL346">
        <f>IF(Charts!$B$3="none",V2048,IF(BD2048="",NA(),BD2048))</f>
        <v>0</v>
      </c>
      <c r="CM346">
        <f>IF(Charts!$B$3="none",W2048,IF(BE2048="",NA(),BE2048))</f>
        <v>0</v>
      </c>
      <c r="CN346">
        <f>IF(Charts!$B$3="none",X2048,IF(BF2048="",NA(),BF2048))</f>
        <v>0</v>
      </c>
      <c r="CO346">
        <f>IF(Charts!$B$3="none",Y2048,IF(BG2048="",NA(),BG2048))</f>
        <v>0</v>
      </c>
      <c r="CP346">
        <f>IF(Charts!$B$3="none",Z2048,IF(BH2048="",NA(),BH2048))</f>
        <v>0</v>
      </c>
      <c r="CQ346">
        <f>IF(Charts!$B$3="none",AA2048,IF(BI2048="",NA(),BI2048))</f>
        <v>0</v>
      </c>
      <c r="CR346">
        <f>IF(Charts!$B$3="none",AB2048,IF(BJ2048="",NA(),BJ2048))</f>
        <v>0</v>
      </c>
      <c r="CS346">
        <f>IF(Charts!$B$3="none",AC2048,IF(BK2048="",NA(),BK2048))</f>
        <v>0</v>
      </c>
      <c r="CT346">
        <f>IF(Charts!$B$3="none",AD2048,IF(BL2048="",NA(),BL2048))</f>
        <v>0</v>
      </c>
      <c r="CU346">
        <f>IF(Charts!$B$3="none",AE2048,IF(BM2048="",NA(),BM2048))</f>
        <v>0</v>
      </c>
      <c r="CV346">
        <f>IF(Charts!$B$3="none",AF2048,IF(BN2048="",NA(),BN2048))</f>
        <v>0</v>
      </c>
      <c r="CW346">
        <f>IF(Charts!$B$3="none",AG2048,IF(BO2048="",NA(),BO2048))</f>
        <v>0</v>
      </c>
      <c r="CX346">
        <f>IF(Charts!$B$3="none",AH2048,IF(BP2048="",NA(),BP2048))</f>
        <v>0</v>
      </c>
      <c r="CY346">
        <f>IF(Charts!$B$3="none",AI2048,IF(BQ2048="",NA(),BQ2048))</f>
        <v>0</v>
      </c>
      <c r="CZ346">
        <f>IF(Charts!$B$3="none",AJ2048,IF(BR2048="",NA(),BR2048))</f>
        <v>0</v>
      </c>
    </row>
    <row r="347" spans="4:104">
      <c r="E347">
        <v>2</v>
      </c>
      <c r="F347">
        <f>F6</f>
        <v>0</v>
      </c>
      <c r="G347">
        <v>2</v>
      </c>
      <c r="H347">
        <f>H6</f>
        <v>0</v>
      </c>
      <c r="I347">
        <v>2</v>
      </c>
      <c r="J347">
        <f>J6</f>
        <v>0</v>
      </c>
      <c r="K347">
        <v>2</v>
      </c>
      <c r="L347">
        <f>L6</f>
        <v>0</v>
      </c>
      <c r="M347">
        <v>2</v>
      </c>
      <c r="N347">
        <f>N6</f>
        <v>0</v>
      </c>
      <c r="O347">
        <v>2</v>
      </c>
      <c r="P347">
        <f>P6</f>
        <v>0</v>
      </c>
      <c r="Q347">
        <v>2</v>
      </c>
      <c r="R347">
        <f>R6</f>
        <v>0</v>
      </c>
      <c r="S347">
        <v>2</v>
      </c>
      <c r="T347">
        <f>T6</f>
        <v>0</v>
      </c>
      <c r="U347">
        <v>2</v>
      </c>
      <c r="V347">
        <f>V6</f>
        <v>0</v>
      </c>
      <c r="W347">
        <v>2</v>
      </c>
      <c r="X347">
        <f>X6</f>
        <v>0</v>
      </c>
      <c r="Y347">
        <v>2</v>
      </c>
      <c r="Z347">
        <f>Z6</f>
        <v>0</v>
      </c>
      <c r="AA347">
        <v>2</v>
      </c>
      <c r="AB347">
        <f>AB6</f>
        <v>0</v>
      </c>
      <c r="AC347">
        <v>2</v>
      </c>
      <c r="AD347">
        <f>AD6</f>
        <v>0</v>
      </c>
      <c r="AE347">
        <v>2</v>
      </c>
      <c r="AF347">
        <f>AF6</f>
        <v>0</v>
      </c>
      <c r="AG347">
        <v>2</v>
      </c>
      <c r="AH347">
        <f>AH6</f>
        <v>0</v>
      </c>
      <c r="AI347">
        <v>2</v>
      </c>
      <c r="AJ347">
        <f>AJ6</f>
        <v>0</v>
      </c>
      <c r="AM347">
        <v>2</v>
      </c>
      <c r="AN347">
        <f>AN6</f>
        <v>0</v>
      </c>
      <c r="AO347">
        <v>2</v>
      </c>
      <c r="AP347">
        <f>AP6</f>
        <v>0</v>
      </c>
      <c r="AQ347">
        <v>2</v>
      </c>
      <c r="AR347">
        <f>AR6</f>
        <v>0</v>
      </c>
      <c r="AS347">
        <v>2</v>
      </c>
      <c r="AT347">
        <f>AT6</f>
        <v>0</v>
      </c>
      <c r="AU347">
        <v>2</v>
      </c>
      <c r="AV347">
        <f>AV6</f>
        <v>0</v>
      </c>
      <c r="AW347">
        <v>2</v>
      </c>
      <c r="AX347">
        <f>AX6</f>
        <v>0</v>
      </c>
      <c r="AY347">
        <v>2</v>
      </c>
      <c r="AZ347">
        <f>AZ6</f>
        <v>0</v>
      </c>
      <c r="BA347">
        <v>2</v>
      </c>
      <c r="BB347">
        <f>BB6</f>
        <v>0</v>
      </c>
      <c r="BC347">
        <v>2</v>
      </c>
      <c r="BD347">
        <f>BD6</f>
        <v>0</v>
      </c>
      <c r="BE347">
        <v>2</v>
      </c>
      <c r="BF347">
        <f>BF6</f>
        <v>0</v>
      </c>
      <c r="BG347">
        <v>2</v>
      </c>
      <c r="BH347">
        <f>BH6</f>
        <v>0</v>
      </c>
      <c r="BI347">
        <v>2</v>
      </c>
      <c r="BJ347">
        <f>BJ6</f>
        <v>0</v>
      </c>
      <c r="BK347">
        <v>2</v>
      </c>
      <c r="BL347">
        <f>BL6</f>
        <v>0</v>
      </c>
      <c r="BM347">
        <v>2</v>
      </c>
      <c r="BN347">
        <f>BN6</f>
        <v>0</v>
      </c>
      <c r="BO347">
        <v>2</v>
      </c>
      <c r="BP347">
        <f>BP6</f>
        <v>0</v>
      </c>
      <c r="BQ347">
        <v>2</v>
      </c>
      <c r="BR347">
        <f>BR6</f>
        <v>0</v>
      </c>
      <c r="BU347">
        <f>IF(Charts!$B$3="none",E2049,IF(AM2049="",NA(),AM2049))</f>
        <v>0</v>
      </c>
      <c r="BV347">
        <f>IF(Charts!$B$3="none",F2049,IF(AN2049="",NA(),AN2049))</f>
        <v>0</v>
      </c>
      <c r="BW347">
        <f>IF(Charts!$B$3="none",G2049,IF(AO2049="",NA(),AO2049))</f>
        <v>0</v>
      </c>
      <c r="BX347">
        <f>IF(Charts!$B$3="none",H2049,IF(AP2049="",NA(),AP2049))</f>
        <v>0</v>
      </c>
      <c r="BY347">
        <f>IF(Charts!$B$3="none",I2049,IF(AQ2049="",NA(),AQ2049))</f>
        <v>0</v>
      </c>
      <c r="BZ347">
        <f>IF(Charts!$B$3="none",J2049,IF(AR2049="",NA(),AR2049))</f>
        <v>0</v>
      </c>
      <c r="CA347">
        <f>IF(Charts!$B$3="none",K2049,IF(AS2049="",NA(),AS2049))</f>
        <v>0</v>
      </c>
      <c r="CB347">
        <f>IF(Charts!$B$3="none",L2049,IF(AT2049="",NA(),AT2049))</f>
        <v>0</v>
      </c>
      <c r="CC347">
        <f>IF(Charts!$B$3="none",M2049,IF(AU2049="",NA(),AU2049))</f>
        <v>0</v>
      </c>
      <c r="CD347">
        <f>IF(Charts!$B$3="none",N2049,IF(AV2049="",NA(),AV2049))</f>
        <v>0</v>
      </c>
      <c r="CE347">
        <f>IF(Charts!$B$3="none",O2049,IF(AW2049="",NA(),AW2049))</f>
        <v>0</v>
      </c>
      <c r="CF347">
        <f>IF(Charts!$B$3="none",P2049,IF(AX2049="",NA(),AX2049))</f>
        <v>0</v>
      </c>
      <c r="CG347">
        <f>IF(Charts!$B$3="none",Q2049,IF(AY2049="",NA(),AY2049))</f>
        <v>0</v>
      </c>
      <c r="CH347">
        <f>IF(Charts!$B$3="none",R2049,IF(AZ2049="",NA(),AZ2049))</f>
        <v>0</v>
      </c>
      <c r="CI347">
        <f>IF(Charts!$B$3="none",S2049,IF(BA2049="",NA(),BA2049))</f>
        <v>0</v>
      </c>
      <c r="CJ347">
        <f>IF(Charts!$B$3="none",T2049,IF(BB2049="",NA(),BB2049))</f>
        <v>0</v>
      </c>
      <c r="CK347">
        <f>IF(Charts!$B$3="none",U2049,IF(BC2049="",NA(),BC2049))</f>
        <v>0</v>
      </c>
      <c r="CL347">
        <f>IF(Charts!$B$3="none",V2049,IF(BD2049="",NA(),BD2049))</f>
        <v>0</v>
      </c>
      <c r="CM347">
        <f>IF(Charts!$B$3="none",W2049,IF(BE2049="",NA(),BE2049))</f>
        <v>0</v>
      </c>
      <c r="CN347">
        <f>IF(Charts!$B$3="none",X2049,IF(BF2049="",NA(),BF2049))</f>
        <v>0</v>
      </c>
      <c r="CO347">
        <f>IF(Charts!$B$3="none",Y2049,IF(BG2049="",NA(),BG2049))</f>
        <v>0</v>
      </c>
      <c r="CP347">
        <f>IF(Charts!$B$3="none",Z2049,IF(BH2049="",NA(),BH2049))</f>
        <v>0</v>
      </c>
      <c r="CQ347">
        <f>IF(Charts!$B$3="none",AA2049,IF(BI2049="",NA(),BI2049))</f>
        <v>0</v>
      </c>
      <c r="CR347">
        <f>IF(Charts!$B$3="none",AB2049,IF(BJ2049="",NA(),BJ2049))</f>
        <v>0</v>
      </c>
      <c r="CS347">
        <f>IF(Charts!$B$3="none",AC2049,IF(BK2049="",NA(),BK2049))</f>
        <v>0</v>
      </c>
      <c r="CT347">
        <f>IF(Charts!$B$3="none",AD2049,IF(BL2049="",NA(),BL2049))</f>
        <v>0</v>
      </c>
      <c r="CU347">
        <f>IF(Charts!$B$3="none",AE2049,IF(BM2049="",NA(),BM2049))</f>
        <v>0</v>
      </c>
      <c r="CV347">
        <f>IF(Charts!$B$3="none",AF2049,IF(BN2049="",NA(),BN2049))</f>
        <v>0</v>
      </c>
      <c r="CW347">
        <f>IF(Charts!$B$3="none",AG2049,IF(BO2049="",NA(),BO2049))</f>
        <v>0</v>
      </c>
      <c r="CX347">
        <f>IF(Charts!$B$3="none",AH2049,IF(BP2049="",NA(),BP2049))</f>
        <v>0</v>
      </c>
      <c r="CY347">
        <f>IF(Charts!$B$3="none",AI2049,IF(BQ2049="",NA(),BQ2049))</f>
        <v>0</v>
      </c>
      <c r="CZ347">
        <f>IF(Charts!$B$3="none",AJ2049,IF(BR2049="",NA(),BR2049))</f>
        <v>0</v>
      </c>
    </row>
    <row r="348" spans="4:104">
      <c r="E348">
        <v>3</v>
      </c>
      <c r="F348">
        <f>F7</f>
        <v>0</v>
      </c>
      <c r="G348">
        <v>3</v>
      </c>
      <c r="H348">
        <f>H7</f>
        <v>0</v>
      </c>
      <c r="I348">
        <v>3</v>
      </c>
      <c r="J348">
        <f>J7</f>
        <v>0</v>
      </c>
      <c r="K348">
        <v>3</v>
      </c>
      <c r="L348">
        <f>L7</f>
        <v>0</v>
      </c>
      <c r="M348">
        <v>3</v>
      </c>
      <c r="N348">
        <f>N7</f>
        <v>0</v>
      </c>
      <c r="O348">
        <v>3</v>
      </c>
      <c r="P348">
        <f>P7</f>
        <v>0</v>
      </c>
      <c r="Q348">
        <v>3</v>
      </c>
      <c r="R348">
        <f>R7</f>
        <v>0</v>
      </c>
      <c r="S348">
        <v>3</v>
      </c>
      <c r="T348">
        <f>T7</f>
        <v>0</v>
      </c>
      <c r="U348">
        <v>3</v>
      </c>
      <c r="V348">
        <f>V7</f>
        <v>0</v>
      </c>
      <c r="W348">
        <v>3</v>
      </c>
      <c r="X348">
        <f>X7</f>
        <v>0</v>
      </c>
      <c r="Y348">
        <v>3</v>
      </c>
      <c r="Z348">
        <f>Z7</f>
        <v>0</v>
      </c>
      <c r="AA348">
        <v>3</v>
      </c>
      <c r="AB348">
        <f>AB7</f>
        <v>0</v>
      </c>
      <c r="AC348">
        <v>3</v>
      </c>
      <c r="AD348">
        <f>AD7</f>
        <v>0</v>
      </c>
      <c r="AE348">
        <v>3</v>
      </c>
      <c r="AF348">
        <f>AF7</f>
        <v>0</v>
      </c>
      <c r="AG348">
        <v>3</v>
      </c>
      <c r="AH348">
        <f>AH7</f>
        <v>0</v>
      </c>
      <c r="AI348">
        <v>3</v>
      </c>
      <c r="AJ348">
        <f>AJ7</f>
        <v>0</v>
      </c>
      <c r="AM348">
        <v>3</v>
      </c>
      <c r="AN348">
        <f>AN7</f>
        <v>0</v>
      </c>
      <c r="AO348">
        <v>3</v>
      </c>
      <c r="AP348">
        <f>AP7</f>
        <v>0</v>
      </c>
      <c r="AQ348">
        <v>3</v>
      </c>
      <c r="AR348">
        <f>AR7</f>
        <v>0</v>
      </c>
      <c r="AS348">
        <v>3</v>
      </c>
      <c r="AT348">
        <f>AT7</f>
        <v>0</v>
      </c>
      <c r="AU348">
        <v>3</v>
      </c>
      <c r="AV348">
        <f>AV7</f>
        <v>0</v>
      </c>
      <c r="AW348">
        <v>3</v>
      </c>
      <c r="AX348">
        <f>AX7</f>
        <v>0</v>
      </c>
      <c r="AY348">
        <v>3</v>
      </c>
      <c r="AZ348">
        <f>AZ7</f>
        <v>0</v>
      </c>
      <c r="BA348">
        <v>3</v>
      </c>
      <c r="BB348">
        <f>BB7</f>
        <v>0</v>
      </c>
      <c r="BC348">
        <v>3</v>
      </c>
      <c r="BD348">
        <f>BD7</f>
        <v>0</v>
      </c>
      <c r="BE348">
        <v>3</v>
      </c>
      <c r="BF348">
        <f>BF7</f>
        <v>0</v>
      </c>
      <c r="BG348">
        <v>3</v>
      </c>
      <c r="BH348">
        <f>BH7</f>
        <v>0</v>
      </c>
      <c r="BI348">
        <v>3</v>
      </c>
      <c r="BJ348">
        <f>BJ7</f>
        <v>0</v>
      </c>
      <c r="BK348">
        <v>3</v>
      </c>
      <c r="BL348">
        <f>BL7</f>
        <v>0</v>
      </c>
      <c r="BM348">
        <v>3</v>
      </c>
      <c r="BN348">
        <f>BN7</f>
        <v>0</v>
      </c>
      <c r="BO348">
        <v>3</v>
      </c>
      <c r="BP348">
        <f>BP7</f>
        <v>0</v>
      </c>
      <c r="BQ348">
        <v>3</v>
      </c>
      <c r="BR348">
        <f>BR7</f>
        <v>0</v>
      </c>
      <c r="BU348">
        <f>IF(Charts!$B$3="none",E2050,IF(AM2050="",NA(),AM2050))</f>
        <v>0</v>
      </c>
      <c r="BV348">
        <f>IF(Charts!$B$3="none",F2050,IF(AN2050="",NA(),AN2050))</f>
        <v>0</v>
      </c>
      <c r="BW348">
        <f>IF(Charts!$B$3="none",G2050,IF(AO2050="",NA(),AO2050))</f>
        <v>0</v>
      </c>
      <c r="BX348">
        <f>IF(Charts!$B$3="none",H2050,IF(AP2050="",NA(),AP2050))</f>
        <v>0</v>
      </c>
      <c r="BY348">
        <f>IF(Charts!$B$3="none",I2050,IF(AQ2050="",NA(),AQ2050))</f>
        <v>0</v>
      </c>
      <c r="BZ348">
        <f>IF(Charts!$B$3="none",J2050,IF(AR2050="",NA(),AR2050))</f>
        <v>0</v>
      </c>
      <c r="CA348">
        <f>IF(Charts!$B$3="none",K2050,IF(AS2050="",NA(),AS2050))</f>
        <v>0</v>
      </c>
      <c r="CB348">
        <f>IF(Charts!$B$3="none",L2050,IF(AT2050="",NA(),AT2050))</f>
        <v>0</v>
      </c>
      <c r="CC348">
        <f>IF(Charts!$B$3="none",M2050,IF(AU2050="",NA(),AU2050))</f>
        <v>0</v>
      </c>
      <c r="CD348">
        <f>IF(Charts!$B$3="none",N2050,IF(AV2050="",NA(),AV2050))</f>
        <v>0</v>
      </c>
      <c r="CE348">
        <f>IF(Charts!$B$3="none",O2050,IF(AW2050="",NA(),AW2050))</f>
        <v>0</v>
      </c>
      <c r="CF348">
        <f>IF(Charts!$B$3="none",P2050,IF(AX2050="",NA(),AX2050))</f>
        <v>0</v>
      </c>
      <c r="CG348">
        <f>IF(Charts!$B$3="none",Q2050,IF(AY2050="",NA(),AY2050))</f>
        <v>0</v>
      </c>
      <c r="CH348">
        <f>IF(Charts!$B$3="none",R2050,IF(AZ2050="",NA(),AZ2050))</f>
        <v>0</v>
      </c>
      <c r="CI348">
        <f>IF(Charts!$B$3="none",S2050,IF(BA2050="",NA(),BA2050))</f>
        <v>0</v>
      </c>
      <c r="CJ348">
        <f>IF(Charts!$B$3="none",T2050,IF(BB2050="",NA(),BB2050))</f>
        <v>0</v>
      </c>
      <c r="CK348">
        <f>IF(Charts!$B$3="none",U2050,IF(BC2050="",NA(),BC2050))</f>
        <v>0</v>
      </c>
      <c r="CL348">
        <f>IF(Charts!$B$3="none",V2050,IF(BD2050="",NA(),BD2050))</f>
        <v>0</v>
      </c>
      <c r="CM348">
        <f>IF(Charts!$B$3="none",W2050,IF(BE2050="",NA(),BE2050))</f>
        <v>0</v>
      </c>
      <c r="CN348">
        <f>IF(Charts!$B$3="none",X2050,IF(BF2050="",NA(),BF2050))</f>
        <v>0</v>
      </c>
      <c r="CO348">
        <f>IF(Charts!$B$3="none",Y2050,IF(BG2050="",NA(),BG2050))</f>
        <v>0</v>
      </c>
      <c r="CP348">
        <f>IF(Charts!$B$3="none",Z2050,IF(BH2050="",NA(),BH2050))</f>
        <v>0</v>
      </c>
      <c r="CQ348">
        <f>IF(Charts!$B$3="none",AA2050,IF(BI2050="",NA(),BI2050))</f>
        <v>0</v>
      </c>
      <c r="CR348">
        <f>IF(Charts!$B$3="none",AB2050,IF(BJ2050="",NA(),BJ2050))</f>
        <v>0</v>
      </c>
      <c r="CS348">
        <f>IF(Charts!$B$3="none",AC2050,IF(BK2050="",NA(),BK2050))</f>
        <v>0</v>
      </c>
      <c r="CT348">
        <f>IF(Charts!$B$3="none",AD2050,IF(BL2050="",NA(),BL2050))</f>
        <v>0</v>
      </c>
      <c r="CU348">
        <f>IF(Charts!$B$3="none",AE2050,IF(BM2050="",NA(),BM2050))</f>
        <v>0</v>
      </c>
      <c r="CV348">
        <f>IF(Charts!$B$3="none",AF2050,IF(BN2050="",NA(),BN2050))</f>
        <v>0</v>
      </c>
      <c r="CW348">
        <f>IF(Charts!$B$3="none",AG2050,IF(BO2050="",NA(),BO2050))</f>
        <v>0</v>
      </c>
      <c r="CX348">
        <f>IF(Charts!$B$3="none",AH2050,IF(BP2050="",NA(),BP2050))</f>
        <v>0</v>
      </c>
      <c r="CY348">
        <f>IF(Charts!$B$3="none",AI2050,IF(BQ2050="",NA(),BQ2050))</f>
        <v>0</v>
      </c>
      <c r="CZ348">
        <f>IF(Charts!$B$3="none",AJ2050,IF(BR2050="",NA(),BR2050))</f>
        <v>0</v>
      </c>
    </row>
    <row r="349" spans="4:104">
      <c r="E349">
        <v>4</v>
      </c>
      <c r="F349">
        <f>F8</f>
        <v>0</v>
      </c>
      <c r="G349">
        <v>4</v>
      </c>
      <c r="H349">
        <f>H8</f>
        <v>0</v>
      </c>
      <c r="I349">
        <v>4</v>
      </c>
      <c r="J349">
        <f>J8</f>
        <v>0</v>
      </c>
      <c r="K349">
        <v>4</v>
      </c>
      <c r="L349">
        <f>L8</f>
        <v>0</v>
      </c>
      <c r="M349">
        <v>4</v>
      </c>
      <c r="N349">
        <f>N8</f>
        <v>0</v>
      </c>
      <c r="O349">
        <v>4</v>
      </c>
      <c r="P349">
        <f>P8</f>
        <v>0</v>
      </c>
      <c r="Q349">
        <v>4</v>
      </c>
      <c r="R349">
        <f>R8</f>
        <v>0</v>
      </c>
      <c r="S349">
        <v>4</v>
      </c>
      <c r="T349">
        <f>T8</f>
        <v>0</v>
      </c>
      <c r="U349">
        <v>4</v>
      </c>
      <c r="V349">
        <f>V8</f>
        <v>0</v>
      </c>
      <c r="W349">
        <v>4</v>
      </c>
      <c r="X349">
        <f>X8</f>
        <v>0</v>
      </c>
      <c r="Y349">
        <v>4</v>
      </c>
      <c r="Z349">
        <f>Z8</f>
        <v>0</v>
      </c>
      <c r="AA349">
        <v>4</v>
      </c>
      <c r="AB349">
        <f>AB8</f>
        <v>0</v>
      </c>
      <c r="AC349">
        <v>4</v>
      </c>
      <c r="AD349">
        <f>AD8</f>
        <v>0</v>
      </c>
      <c r="AE349">
        <v>4</v>
      </c>
      <c r="AF349">
        <f>AF8</f>
        <v>0</v>
      </c>
      <c r="AG349">
        <v>4</v>
      </c>
      <c r="AH349">
        <f>AH8</f>
        <v>0</v>
      </c>
      <c r="AI349">
        <v>4</v>
      </c>
      <c r="AJ349">
        <f>AJ8</f>
        <v>0</v>
      </c>
      <c r="AM349">
        <v>4</v>
      </c>
      <c r="AN349">
        <f>AN8</f>
        <v>0</v>
      </c>
      <c r="AO349">
        <v>4</v>
      </c>
      <c r="AP349">
        <f>AP8</f>
        <v>0</v>
      </c>
      <c r="AQ349">
        <v>4</v>
      </c>
      <c r="AR349">
        <f>AR8</f>
        <v>0</v>
      </c>
      <c r="AS349">
        <v>4</v>
      </c>
      <c r="AT349">
        <f>AT8</f>
        <v>0</v>
      </c>
      <c r="AU349">
        <v>4</v>
      </c>
      <c r="AV349">
        <f>AV8</f>
        <v>0</v>
      </c>
      <c r="AW349">
        <v>4</v>
      </c>
      <c r="AX349">
        <f>AX8</f>
        <v>0</v>
      </c>
      <c r="AY349">
        <v>4</v>
      </c>
      <c r="AZ349">
        <f>AZ8</f>
        <v>0</v>
      </c>
      <c r="BA349">
        <v>4</v>
      </c>
      <c r="BB349">
        <f>BB8</f>
        <v>0</v>
      </c>
      <c r="BC349">
        <v>4</v>
      </c>
      <c r="BD349">
        <f>BD8</f>
        <v>0</v>
      </c>
      <c r="BE349">
        <v>4</v>
      </c>
      <c r="BF349">
        <f>BF8</f>
        <v>0</v>
      </c>
      <c r="BG349">
        <v>4</v>
      </c>
      <c r="BH349">
        <f>BH8</f>
        <v>0</v>
      </c>
      <c r="BI349">
        <v>4</v>
      </c>
      <c r="BJ349">
        <f>BJ8</f>
        <v>0</v>
      </c>
      <c r="BK349">
        <v>4</v>
      </c>
      <c r="BL349">
        <f>BL8</f>
        <v>0</v>
      </c>
      <c r="BM349">
        <v>4</v>
      </c>
      <c r="BN349">
        <f>BN8</f>
        <v>0</v>
      </c>
      <c r="BO349">
        <v>4</v>
      </c>
      <c r="BP349">
        <f>BP8</f>
        <v>0</v>
      </c>
      <c r="BQ349">
        <v>4</v>
      </c>
      <c r="BR349">
        <f>BR8</f>
        <v>0</v>
      </c>
      <c r="BU349">
        <f>IF(Charts!$B$3="none",E2051,IF(AM2051="",NA(),AM2051))</f>
        <v>0</v>
      </c>
      <c r="BV349">
        <f>IF(Charts!$B$3="none",F2051,IF(AN2051="",NA(),AN2051))</f>
        <v>0</v>
      </c>
      <c r="BW349">
        <f>IF(Charts!$B$3="none",G2051,IF(AO2051="",NA(),AO2051))</f>
        <v>0</v>
      </c>
      <c r="BX349">
        <f>IF(Charts!$B$3="none",H2051,IF(AP2051="",NA(),AP2051))</f>
        <v>0</v>
      </c>
      <c r="BY349">
        <f>IF(Charts!$B$3="none",I2051,IF(AQ2051="",NA(),AQ2051))</f>
        <v>0</v>
      </c>
      <c r="BZ349">
        <f>IF(Charts!$B$3="none",J2051,IF(AR2051="",NA(),AR2051))</f>
        <v>0</v>
      </c>
      <c r="CA349">
        <f>IF(Charts!$B$3="none",K2051,IF(AS2051="",NA(),AS2051))</f>
        <v>0</v>
      </c>
      <c r="CB349">
        <f>IF(Charts!$B$3="none",L2051,IF(AT2051="",NA(),AT2051))</f>
        <v>0</v>
      </c>
      <c r="CC349">
        <f>IF(Charts!$B$3="none",M2051,IF(AU2051="",NA(),AU2051))</f>
        <v>0</v>
      </c>
      <c r="CD349">
        <f>IF(Charts!$B$3="none",N2051,IF(AV2051="",NA(),AV2051))</f>
        <v>0</v>
      </c>
      <c r="CE349">
        <f>IF(Charts!$B$3="none",O2051,IF(AW2051="",NA(),AW2051))</f>
        <v>0</v>
      </c>
      <c r="CF349">
        <f>IF(Charts!$B$3="none",P2051,IF(AX2051="",NA(),AX2051))</f>
        <v>0</v>
      </c>
      <c r="CG349">
        <f>IF(Charts!$B$3="none",Q2051,IF(AY2051="",NA(),AY2051))</f>
        <v>0</v>
      </c>
      <c r="CH349">
        <f>IF(Charts!$B$3="none",R2051,IF(AZ2051="",NA(),AZ2051))</f>
        <v>0</v>
      </c>
      <c r="CI349">
        <f>IF(Charts!$B$3="none",S2051,IF(BA2051="",NA(),BA2051))</f>
        <v>0</v>
      </c>
      <c r="CJ349">
        <f>IF(Charts!$B$3="none",T2051,IF(BB2051="",NA(),BB2051))</f>
        <v>0</v>
      </c>
      <c r="CK349">
        <f>IF(Charts!$B$3="none",U2051,IF(BC2051="",NA(),BC2051))</f>
        <v>0</v>
      </c>
      <c r="CL349">
        <f>IF(Charts!$B$3="none",V2051,IF(BD2051="",NA(),BD2051))</f>
        <v>0</v>
      </c>
      <c r="CM349">
        <f>IF(Charts!$B$3="none",W2051,IF(BE2051="",NA(),BE2051))</f>
        <v>0</v>
      </c>
      <c r="CN349">
        <f>IF(Charts!$B$3="none",X2051,IF(BF2051="",NA(),BF2051))</f>
        <v>0</v>
      </c>
      <c r="CO349">
        <f>IF(Charts!$B$3="none",Y2051,IF(BG2051="",NA(),BG2051))</f>
        <v>0</v>
      </c>
      <c r="CP349">
        <f>IF(Charts!$B$3="none",Z2051,IF(BH2051="",NA(),BH2051))</f>
        <v>0</v>
      </c>
      <c r="CQ349">
        <f>IF(Charts!$B$3="none",AA2051,IF(BI2051="",NA(),BI2051))</f>
        <v>0</v>
      </c>
      <c r="CR349">
        <f>IF(Charts!$B$3="none",AB2051,IF(BJ2051="",NA(),BJ2051))</f>
        <v>0</v>
      </c>
      <c r="CS349">
        <f>IF(Charts!$B$3="none",AC2051,IF(BK2051="",NA(),BK2051))</f>
        <v>0</v>
      </c>
      <c r="CT349">
        <f>IF(Charts!$B$3="none",AD2051,IF(BL2051="",NA(),BL2051))</f>
        <v>0</v>
      </c>
      <c r="CU349">
        <f>IF(Charts!$B$3="none",AE2051,IF(BM2051="",NA(),BM2051))</f>
        <v>0</v>
      </c>
      <c r="CV349">
        <f>IF(Charts!$B$3="none",AF2051,IF(BN2051="",NA(),BN2051))</f>
        <v>0</v>
      </c>
      <c r="CW349">
        <f>IF(Charts!$B$3="none",AG2051,IF(BO2051="",NA(),BO2051))</f>
        <v>0</v>
      </c>
      <c r="CX349">
        <f>IF(Charts!$B$3="none",AH2051,IF(BP2051="",NA(),BP2051))</f>
        <v>0</v>
      </c>
      <c r="CY349">
        <f>IF(Charts!$B$3="none",AI2051,IF(BQ2051="",NA(),BQ2051))</f>
        <v>0</v>
      </c>
      <c r="CZ349">
        <f>IF(Charts!$B$3="none",AJ2051,IF(BR2051="",NA(),BR2051))</f>
        <v>0</v>
      </c>
    </row>
    <row r="350" spans="4:104">
      <c r="E350">
        <v>5</v>
      </c>
      <c r="F350">
        <f>F9</f>
        <v>0</v>
      </c>
      <c r="G350">
        <v>5</v>
      </c>
      <c r="H350">
        <f>H9</f>
        <v>0</v>
      </c>
      <c r="I350">
        <v>5</v>
      </c>
      <c r="J350">
        <f>J9</f>
        <v>0</v>
      </c>
      <c r="K350">
        <v>5</v>
      </c>
      <c r="L350">
        <f>L9</f>
        <v>0</v>
      </c>
      <c r="M350">
        <v>5</v>
      </c>
      <c r="N350">
        <f>N9</f>
        <v>0</v>
      </c>
      <c r="O350">
        <v>5</v>
      </c>
      <c r="P350">
        <f>P9</f>
        <v>0</v>
      </c>
      <c r="Q350">
        <v>5</v>
      </c>
      <c r="R350">
        <f>R9</f>
        <v>0</v>
      </c>
      <c r="S350">
        <v>5</v>
      </c>
      <c r="T350">
        <f>T9</f>
        <v>0</v>
      </c>
      <c r="U350">
        <v>5</v>
      </c>
      <c r="V350">
        <f>V9</f>
        <v>0</v>
      </c>
      <c r="W350">
        <v>5</v>
      </c>
      <c r="X350">
        <f>X9</f>
        <v>0</v>
      </c>
      <c r="Y350">
        <v>5</v>
      </c>
      <c r="Z350">
        <f>Z9</f>
        <v>0</v>
      </c>
      <c r="AA350">
        <v>5</v>
      </c>
      <c r="AB350">
        <f>AB9</f>
        <v>0</v>
      </c>
      <c r="AC350">
        <v>5</v>
      </c>
      <c r="AD350">
        <f>AD9</f>
        <v>0</v>
      </c>
      <c r="AE350">
        <v>5</v>
      </c>
      <c r="AF350">
        <f>AF9</f>
        <v>0</v>
      </c>
      <c r="AG350">
        <v>5</v>
      </c>
      <c r="AH350">
        <f>AH9</f>
        <v>0</v>
      </c>
      <c r="AI350">
        <v>5</v>
      </c>
      <c r="AJ350">
        <f>AJ9</f>
        <v>0</v>
      </c>
      <c r="AM350">
        <v>5</v>
      </c>
      <c r="AN350">
        <f>AN9</f>
        <v>0</v>
      </c>
      <c r="AO350">
        <v>5</v>
      </c>
      <c r="AP350">
        <f>AP9</f>
        <v>0</v>
      </c>
      <c r="AQ350">
        <v>5</v>
      </c>
      <c r="AR350">
        <f>AR9</f>
        <v>0</v>
      </c>
      <c r="AS350">
        <v>5</v>
      </c>
      <c r="AT350">
        <f>AT9</f>
        <v>0</v>
      </c>
      <c r="AU350">
        <v>5</v>
      </c>
      <c r="AV350">
        <f>AV9</f>
        <v>0</v>
      </c>
      <c r="AW350">
        <v>5</v>
      </c>
      <c r="AX350">
        <f>AX9</f>
        <v>0</v>
      </c>
      <c r="AY350">
        <v>5</v>
      </c>
      <c r="AZ350">
        <f>AZ9</f>
        <v>0</v>
      </c>
      <c r="BA350">
        <v>5</v>
      </c>
      <c r="BB350">
        <f>BB9</f>
        <v>0</v>
      </c>
      <c r="BC350">
        <v>5</v>
      </c>
      <c r="BD350">
        <f>BD9</f>
        <v>0</v>
      </c>
      <c r="BE350">
        <v>5</v>
      </c>
      <c r="BF350">
        <f>BF9</f>
        <v>0</v>
      </c>
      <c r="BG350">
        <v>5</v>
      </c>
      <c r="BH350">
        <f>BH9</f>
        <v>0</v>
      </c>
      <c r="BI350">
        <v>5</v>
      </c>
      <c r="BJ350">
        <f>BJ9</f>
        <v>0</v>
      </c>
      <c r="BK350">
        <v>5</v>
      </c>
      <c r="BL350">
        <f>BL9</f>
        <v>0</v>
      </c>
      <c r="BM350">
        <v>5</v>
      </c>
      <c r="BN350">
        <f>BN9</f>
        <v>0</v>
      </c>
      <c r="BO350">
        <v>5</v>
      </c>
      <c r="BP350">
        <f>BP9</f>
        <v>0</v>
      </c>
      <c r="BQ350">
        <v>5</v>
      </c>
      <c r="BR350">
        <f>BR9</f>
        <v>0</v>
      </c>
      <c r="BU350">
        <f>IF(Charts!$B$3="none",E2052,IF(AM2052="",NA(),AM2052))</f>
        <v>0</v>
      </c>
      <c r="BV350">
        <f>IF(Charts!$B$3="none",F2052,IF(AN2052="",NA(),AN2052))</f>
        <v>0</v>
      </c>
      <c r="BW350">
        <f>IF(Charts!$B$3="none",G2052,IF(AO2052="",NA(),AO2052))</f>
        <v>0</v>
      </c>
      <c r="BX350">
        <f>IF(Charts!$B$3="none",H2052,IF(AP2052="",NA(),AP2052))</f>
        <v>0</v>
      </c>
      <c r="BY350">
        <f>IF(Charts!$B$3="none",I2052,IF(AQ2052="",NA(),AQ2052))</f>
        <v>0</v>
      </c>
      <c r="BZ350">
        <f>IF(Charts!$B$3="none",J2052,IF(AR2052="",NA(),AR2052))</f>
        <v>0</v>
      </c>
      <c r="CA350">
        <f>IF(Charts!$B$3="none",K2052,IF(AS2052="",NA(),AS2052))</f>
        <v>0</v>
      </c>
      <c r="CB350">
        <f>IF(Charts!$B$3="none",L2052,IF(AT2052="",NA(),AT2052))</f>
        <v>0</v>
      </c>
      <c r="CC350">
        <f>IF(Charts!$B$3="none",M2052,IF(AU2052="",NA(),AU2052))</f>
        <v>0</v>
      </c>
      <c r="CD350">
        <f>IF(Charts!$B$3="none",N2052,IF(AV2052="",NA(),AV2052))</f>
        <v>0</v>
      </c>
      <c r="CE350">
        <f>IF(Charts!$B$3="none",O2052,IF(AW2052="",NA(),AW2052))</f>
        <v>0</v>
      </c>
      <c r="CF350">
        <f>IF(Charts!$B$3="none",P2052,IF(AX2052="",NA(),AX2052))</f>
        <v>0</v>
      </c>
      <c r="CG350">
        <f>IF(Charts!$B$3="none",Q2052,IF(AY2052="",NA(),AY2052))</f>
        <v>0</v>
      </c>
      <c r="CH350">
        <f>IF(Charts!$B$3="none",R2052,IF(AZ2052="",NA(),AZ2052))</f>
        <v>0</v>
      </c>
      <c r="CI350">
        <f>IF(Charts!$B$3="none",S2052,IF(BA2052="",NA(),BA2052))</f>
        <v>0</v>
      </c>
      <c r="CJ350">
        <f>IF(Charts!$B$3="none",T2052,IF(BB2052="",NA(),BB2052))</f>
        <v>0</v>
      </c>
      <c r="CK350">
        <f>IF(Charts!$B$3="none",U2052,IF(BC2052="",NA(),BC2052))</f>
        <v>0</v>
      </c>
      <c r="CL350">
        <f>IF(Charts!$B$3="none",V2052,IF(BD2052="",NA(),BD2052))</f>
        <v>0</v>
      </c>
      <c r="CM350">
        <f>IF(Charts!$B$3="none",W2052,IF(BE2052="",NA(),BE2052))</f>
        <v>0</v>
      </c>
      <c r="CN350">
        <f>IF(Charts!$B$3="none",X2052,IF(BF2052="",NA(),BF2052))</f>
        <v>0</v>
      </c>
      <c r="CO350">
        <f>IF(Charts!$B$3="none",Y2052,IF(BG2052="",NA(),BG2052))</f>
        <v>0</v>
      </c>
      <c r="CP350">
        <f>IF(Charts!$B$3="none",Z2052,IF(BH2052="",NA(),BH2052))</f>
        <v>0</v>
      </c>
      <c r="CQ350">
        <f>IF(Charts!$B$3="none",AA2052,IF(BI2052="",NA(),BI2052))</f>
        <v>0</v>
      </c>
      <c r="CR350">
        <f>IF(Charts!$B$3="none",AB2052,IF(BJ2052="",NA(),BJ2052))</f>
        <v>0</v>
      </c>
      <c r="CS350">
        <f>IF(Charts!$B$3="none",AC2052,IF(BK2052="",NA(),BK2052))</f>
        <v>0</v>
      </c>
      <c r="CT350">
        <f>IF(Charts!$B$3="none",AD2052,IF(BL2052="",NA(),BL2052))</f>
        <v>0</v>
      </c>
      <c r="CU350">
        <f>IF(Charts!$B$3="none",AE2052,IF(BM2052="",NA(),BM2052))</f>
        <v>0</v>
      </c>
      <c r="CV350">
        <f>IF(Charts!$B$3="none",AF2052,IF(BN2052="",NA(),BN2052))</f>
        <v>0</v>
      </c>
      <c r="CW350">
        <f>IF(Charts!$B$3="none",AG2052,IF(BO2052="",NA(),BO2052))</f>
        <v>0</v>
      </c>
      <c r="CX350">
        <f>IF(Charts!$B$3="none",AH2052,IF(BP2052="",NA(),BP2052))</f>
        <v>0</v>
      </c>
      <c r="CY350">
        <f>IF(Charts!$B$3="none",AI2052,IF(BQ2052="",NA(),BQ2052))</f>
        <v>0</v>
      </c>
      <c r="CZ350">
        <f>IF(Charts!$B$3="none",AJ2052,IF(BR2052="",NA(),BR2052))</f>
        <v>0</v>
      </c>
    </row>
    <row r="351" spans="4:104">
      <c r="E351">
        <v>6</v>
      </c>
      <c r="F351">
        <f>F10</f>
        <v>0</v>
      </c>
      <c r="G351">
        <v>6</v>
      </c>
      <c r="H351">
        <f>H10</f>
        <v>0</v>
      </c>
      <c r="I351">
        <v>6</v>
      </c>
      <c r="J351">
        <f>J10</f>
        <v>0</v>
      </c>
      <c r="K351">
        <v>6</v>
      </c>
      <c r="L351">
        <f>L10</f>
        <v>0</v>
      </c>
      <c r="M351">
        <v>6</v>
      </c>
      <c r="N351">
        <f>N10</f>
        <v>0</v>
      </c>
      <c r="O351">
        <v>6</v>
      </c>
      <c r="P351">
        <f>P10</f>
        <v>0</v>
      </c>
      <c r="Q351">
        <v>6</v>
      </c>
      <c r="R351">
        <f>R10</f>
        <v>0</v>
      </c>
      <c r="S351">
        <v>6</v>
      </c>
      <c r="T351">
        <f>T10</f>
        <v>0</v>
      </c>
      <c r="U351">
        <v>6</v>
      </c>
      <c r="V351">
        <f>V10</f>
        <v>0</v>
      </c>
      <c r="W351">
        <v>6</v>
      </c>
      <c r="X351">
        <f>X10</f>
        <v>0</v>
      </c>
      <c r="Y351">
        <v>6</v>
      </c>
      <c r="Z351">
        <f>Z10</f>
        <v>0</v>
      </c>
      <c r="AA351">
        <v>6</v>
      </c>
      <c r="AB351">
        <f>AB10</f>
        <v>0</v>
      </c>
      <c r="AC351">
        <v>6</v>
      </c>
      <c r="AD351">
        <f>AD10</f>
        <v>0</v>
      </c>
      <c r="AE351">
        <v>6</v>
      </c>
      <c r="AF351">
        <f>AF10</f>
        <v>0</v>
      </c>
      <c r="AG351">
        <v>6</v>
      </c>
      <c r="AH351">
        <f>AH10</f>
        <v>0</v>
      </c>
      <c r="AI351">
        <v>6</v>
      </c>
      <c r="AJ351">
        <f>AJ10</f>
        <v>0</v>
      </c>
      <c r="AM351">
        <v>6</v>
      </c>
      <c r="AN351">
        <f>AN10</f>
        <v>0</v>
      </c>
      <c r="AO351">
        <v>6</v>
      </c>
      <c r="AP351">
        <f>AP10</f>
        <v>0</v>
      </c>
      <c r="AQ351">
        <v>6</v>
      </c>
      <c r="AR351">
        <f>AR10</f>
        <v>0</v>
      </c>
      <c r="AS351">
        <v>6</v>
      </c>
      <c r="AT351">
        <f>AT10</f>
        <v>0</v>
      </c>
      <c r="AU351">
        <v>6</v>
      </c>
      <c r="AV351">
        <f>AV10</f>
        <v>0</v>
      </c>
      <c r="AW351">
        <v>6</v>
      </c>
      <c r="AX351">
        <f>AX10</f>
        <v>0</v>
      </c>
      <c r="AY351">
        <v>6</v>
      </c>
      <c r="AZ351">
        <f>AZ10</f>
        <v>0</v>
      </c>
      <c r="BA351">
        <v>6</v>
      </c>
      <c r="BB351">
        <f>BB10</f>
        <v>0</v>
      </c>
      <c r="BC351">
        <v>6</v>
      </c>
      <c r="BD351">
        <f>BD10</f>
        <v>0</v>
      </c>
      <c r="BE351">
        <v>6</v>
      </c>
      <c r="BF351">
        <f>BF10</f>
        <v>0</v>
      </c>
      <c r="BG351">
        <v>6</v>
      </c>
      <c r="BH351">
        <f>BH10</f>
        <v>0</v>
      </c>
      <c r="BI351">
        <v>6</v>
      </c>
      <c r="BJ351">
        <f>BJ10</f>
        <v>0</v>
      </c>
      <c r="BK351">
        <v>6</v>
      </c>
      <c r="BL351">
        <f>BL10</f>
        <v>0</v>
      </c>
      <c r="BM351">
        <v>6</v>
      </c>
      <c r="BN351">
        <f>BN10</f>
        <v>0</v>
      </c>
      <c r="BO351">
        <v>6</v>
      </c>
      <c r="BP351">
        <f>BP10</f>
        <v>0</v>
      </c>
      <c r="BQ351">
        <v>6</v>
      </c>
      <c r="BR351">
        <f>BR10</f>
        <v>0</v>
      </c>
      <c r="BU351">
        <f>IF(Charts!$B$3="none",E2053,IF(AM2053="",NA(),AM2053))</f>
        <v>0</v>
      </c>
      <c r="BV351">
        <f>IF(Charts!$B$3="none",F2053,IF(AN2053="",NA(),AN2053))</f>
        <v>0</v>
      </c>
      <c r="BW351">
        <f>IF(Charts!$B$3="none",G2053,IF(AO2053="",NA(),AO2053))</f>
        <v>0</v>
      </c>
      <c r="BX351">
        <f>IF(Charts!$B$3="none",H2053,IF(AP2053="",NA(),AP2053))</f>
        <v>0</v>
      </c>
      <c r="BY351">
        <f>IF(Charts!$B$3="none",I2053,IF(AQ2053="",NA(),AQ2053))</f>
        <v>0</v>
      </c>
      <c r="BZ351">
        <f>IF(Charts!$B$3="none",J2053,IF(AR2053="",NA(),AR2053))</f>
        <v>0</v>
      </c>
      <c r="CA351">
        <f>IF(Charts!$B$3="none",K2053,IF(AS2053="",NA(),AS2053))</f>
        <v>0</v>
      </c>
      <c r="CB351">
        <f>IF(Charts!$B$3="none",L2053,IF(AT2053="",NA(),AT2053))</f>
        <v>0</v>
      </c>
      <c r="CC351">
        <f>IF(Charts!$B$3="none",M2053,IF(AU2053="",NA(),AU2053))</f>
        <v>0</v>
      </c>
      <c r="CD351">
        <f>IF(Charts!$B$3="none",N2053,IF(AV2053="",NA(),AV2053))</f>
        <v>0</v>
      </c>
      <c r="CE351">
        <f>IF(Charts!$B$3="none",O2053,IF(AW2053="",NA(),AW2053))</f>
        <v>0</v>
      </c>
      <c r="CF351">
        <f>IF(Charts!$B$3="none",P2053,IF(AX2053="",NA(),AX2053))</f>
        <v>0</v>
      </c>
      <c r="CG351">
        <f>IF(Charts!$B$3="none",Q2053,IF(AY2053="",NA(),AY2053))</f>
        <v>0</v>
      </c>
      <c r="CH351">
        <f>IF(Charts!$B$3="none",R2053,IF(AZ2053="",NA(),AZ2053))</f>
        <v>0</v>
      </c>
      <c r="CI351">
        <f>IF(Charts!$B$3="none",S2053,IF(BA2053="",NA(),BA2053))</f>
        <v>0</v>
      </c>
      <c r="CJ351">
        <f>IF(Charts!$B$3="none",T2053,IF(BB2053="",NA(),BB2053))</f>
        <v>0</v>
      </c>
      <c r="CK351">
        <f>IF(Charts!$B$3="none",U2053,IF(BC2053="",NA(),BC2053))</f>
        <v>0</v>
      </c>
      <c r="CL351">
        <f>IF(Charts!$B$3="none",V2053,IF(BD2053="",NA(),BD2053))</f>
        <v>0</v>
      </c>
      <c r="CM351">
        <f>IF(Charts!$B$3="none",W2053,IF(BE2053="",NA(),BE2053))</f>
        <v>0</v>
      </c>
      <c r="CN351">
        <f>IF(Charts!$B$3="none",X2053,IF(BF2053="",NA(),BF2053))</f>
        <v>0</v>
      </c>
      <c r="CO351">
        <f>IF(Charts!$B$3="none",Y2053,IF(BG2053="",NA(),BG2053))</f>
        <v>0</v>
      </c>
      <c r="CP351">
        <f>IF(Charts!$B$3="none",Z2053,IF(BH2053="",NA(),BH2053))</f>
        <v>0</v>
      </c>
      <c r="CQ351">
        <f>IF(Charts!$B$3="none",AA2053,IF(BI2053="",NA(),BI2053))</f>
        <v>0</v>
      </c>
      <c r="CR351">
        <f>IF(Charts!$B$3="none",AB2053,IF(BJ2053="",NA(),BJ2053))</f>
        <v>0</v>
      </c>
      <c r="CS351">
        <f>IF(Charts!$B$3="none",AC2053,IF(BK2053="",NA(),BK2053))</f>
        <v>0</v>
      </c>
      <c r="CT351">
        <f>IF(Charts!$B$3="none",AD2053,IF(BL2053="",NA(),BL2053))</f>
        <v>0</v>
      </c>
      <c r="CU351">
        <f>IF(Charts!$B$3="none",AE2053,IF(BM2053="",NA(),BM2053))</f>
        <v>0</v>
      </c>
      <c r="CV351">
        <f>IF(Charts!$B$3="none",AF2053,IF(BN2053="",NA(),BN2053))</f>
        <v>0</v>
      </c>
      <c r="CW351">
        <f>IF(Charts!$B$3="none",AG2053,IF(BO2053="",NA(),BO2053))</f>
        <v>0</v>
      </c>
      <c r="CX351">
        <f>IF(Charts!$B$3="none",AH2053,IF(BP2053="",NA(),BP2053))</f>
        <v>0</v>
      </c>
      <c r="CY351">
        <f>IF(Charts!$B$3="none",AI2053,IF(BQ2053="",NA(),BQ2053))</f>
        <v>0</v>
      </c>
      <c r="CZ351">
        <f>IF(Charts!$B$3="none",AJ2053,IF(BR2053="",NA(),BR2053))</f>
        <v>0</v>
      </c>
    </row>
    <row r="352" spans="4:104">
      <c r="E352">
        <v>7</v>
      </c>
      <c r="F352">
        <f>F11</f>
        <v>0</v>
      </c>
      <c r="G352">
        <v>7</v>
      </c>
      <c r="H352">
        <f>H11</f>
        <v>0</v>
      </c>
      <c r="I352">
        <v>7</v>
      </c>
      <c r="J352">
        <f>J11</f>
        <v>0</v>
      </c>
      <c r="K352">
        <v>7</v>
      </c>
      <c r="L352">
        <f>L11</f>
        <v>0</v>
      </c>
      <c r="M352">
        <v>7</v>
      </c>
      <c r="N352">
        <f>N11</f>
        <v>0</v>
      </c>
      <c r="O352">
        <v>7</v>
      </c>
      <c r="P352">
        <f>P11</f>
        <v>0</v>
      </c>
      <c r="Q352">
        <v>7</v>
      </c>
      <c r="R352">
        <f>R11</f>
        <v>0</v>
      </c>
      <c r="S352">
        <v>7</v>
      </c>
      <c r="T352">
        <f>T11</f>
        <v>0</v>
      </c>
      <c r="U352">
        <v>7</v>
      </c>
      <c r="V352">
        <f>V11</f>
        <v>0</v>
      </c>
      <c r="W352">
        <v>7</v>
      </c>
      <c r="X352">
        <f>X11</f>
        <v>0</v>
      </c>
      <c r="Y352">
        <v>7</v>
      </c>
      <c r="Z352">
        <f>Z11</f>
        <v>0</v>
      </c>
      <c r="AA352">
        <v>7</v>
      </c>
      <c r="AB352">
        <f>AB11</f>
        <v>0</v>
      </c>
      <c r="AC352">
        <v>7</v>
      </c>
      <c r="AD352">
        <f>AD11</f>
        <v>0</v>
      </c>
      <c r="AE352">
        <v>7</v>
      </c>
      <c r="AF352">
        <f>AF11</f>
        <v>0</v>
      </c>
      <c r="AG352">
        <v>7</v>
      </c>
      <c r="AH352">
        <f>AH11</f>
        <v>0</v>
      </c>
      <c r="AI352">
        <v>7</v>
      </c>
      <c r="AJ352">
        <f>AJ11</f>
        <v>0</v>
      </c>
      <c r="AM352">
        <v>7</v>
      </c>
      <c r="AN352">
        <f>AN11</f>
        <v>0</v>
      </c>
      <c r="AO352">
        <v>7</v>
      </c>
      <c r="AP352">
        <f>AP11</f>
        <v>0</v>
      </c>
      <c r="AQ352">
        <v>7</v>
      </c>
      <c r="AR352">
        <f>AR11</f>
        <v>0</v>
      </c>
      <c r="AS352">
        <v>7</v>
      </c>
      <c r="AT352">
        <f>AT11</f>
        <v>0</v>
      </c>
      <c r="AU352">
        <v>7</v>
      </c>
      <c r="AV352">
        <f>AV11</f>
        <v>0</v>
      </c>
      <c r="AW352">
        <v>7</v>
      </c>
      <c r="AX352">
        <f>AX11</f>
        <v>0</v>
      </c>
      <c r="AY352">
        <v>7</v>
      </c>
      <c r="AZ352">
        <f>AZ11</f>
        <v>0</v>
      </c>
      <c r="BA352">
        <v>7</v>
      </c>
      <c r="BB352">
        <f>BB11</f>
        <v>0</v>
      </c>
      <c r="BC352">
        <v>7</v>
      </c>
      <c r="BD352">
        <f>BD11</f>
        <v>0</v>
      </c>
      <c r="BE352">
        <v>7</v>
      </c>
      <c r="BF352">
        <f>BF11</f>
        <v>0</v>
      </c>
      <c r="BG352">
        <v>7</v>
      </c>
      <c r="BH352">
        <f>BH11</f>
        <v>0</v>
      </c>
      <c r="BI352">
        <v>7</v>
      </c>
      <c r="BJ352">
        <f>BJ11</f>
        <v>0</v>
      </c>
      <c r="BK352">
        <v>7</v>
      </c>
      <c r="BL352">
        <f>BL11</f>
        <v>0</v>
      </c>
      <c r="BM352">
        <v>7</v>
      </c>
      <c r="BN352">
        <f>BN11</f>
        <v>0</v>
      </c>
      <c r="BO352">
        <v>7</v>
      </c>
      <c r="BP352">
        <f>BP11</f>
        <v>0</v>
      </c>
      <c r="BQ352">
        <v>7</v>
      </c>
      <c r="BR352">
        <f>BR11</f>
        <v>0</v>
      </c>
      <c r="BU352">
        <f>IF(Charts!$B$3="none",E2054,IF(AM2054="",NA(),AM2054))</f>
        <v>0</v>
      </c>
      <c r="BV352">
        <f>IF(Charts!$B$3="none",F2054,IF(AN2054="",NA(),AN2054))</f>
        <v>0</v>
      </c>
      <c r="BW352">
        <f>IF(Charts!$B$3="none",G2054,IF(AO2054="",NA(),AO2054))</f>
        <v>0</v>
      </c>
      <c r="BX352">
        <f>IF(Charts!$B$3="none",H2054,IF(AP2054="",NA(),AP2054))</f>
        <v>0</v>
      </c>
      <c r="BY352">
        <f>IF(Charts!$B$3="none",I2054,IF(AQ2054="",NA(),AQ2054))</f>
        <v>0</v>
      </c>
      <c r="BZ352">
        <f>IF(Charts!$B$3="none",J2054,IF(AR2054="",NA(),AR2054))</f>
        <v>0</v>
      </c>
      <c r="CA352">
        <f>IF(Charts!$B$3="none",K2054,IF(AS2054="",NA(),AS2054))</f>
        <v>0</v>
      </c>
      <c r="CB352">
        <f>IF(Charts!$B$3="none",L2054,IF(AT2054="",NA(),AT2054))</f>
        <v>0</v>
      </c>
      <c r="CC352">
        <f>IF(Charts!$B$3="none",M2054,IF(AU2054="",NA(),AU2054))</f>
        <v>0</v>
      </c>
      <c r="CD352">
        <f>IF(Charts!$B$3="none",N2054,IF(AV2054="",NA(),AV2054))</f>
        <v>0</v>
      </c>
      <c r="CE352">
        <f>IF(Charts!$B$3="none",O2054,IF(AW2054="",NA(),AW2054))</f>
        <v>0</v>
      </c>
      <c r="CF352">
        <f>IF(Charts!$B$3="none",P2054,IF(AX2054="",NA(),AX2054))</f>
        <v>0</v>
      </c>
      <c r="CG352">
        <f>IF(Charts!$B$3="none",Q2054,IF(AY2054="",NA(),AY2054))</f>
        <v>0</v>
      </c>
      <c r="CH352">
        <f>IF(Charts!$B$3="none",R2054,IF(AZ2054="",NA(),AZ2054))</f>
        <v>0</v>
      </c>
      <c r="CI352">
        <f>IF(Charts!$B$3="none",S2054,IF(BA2054="",NA(),BA2054))</f>
        <v>0</v>
      </c>
      <c r="CJ352">
        <f>IF(Charts!$B$3="none",T2054,IF(BB2054="",NA(),BB2054))</f>
        <v>0</v>
      </c>
      <c r="CK352">
        <f>IF(Charts!$B$3="none",U2054,IF(BC2054="",NA(),BC2054))</f>
        <v>0</v>
      </c>
      <c r="CL352">
        <f>IF(Charts!$B$3="none",V2054,IF(BD2054="",NA(),BD2054))</f>
        <v>0</v>
      </c>
      <c r="CM352">
        <f>IF(Charts!$B$3="none",W2054,IF(BE2054="",NA(),BE2054))</f>
        <v>0</v>
      </c>
      <c r="CN352">
        <f>IF(Charts!$B$3="none",X2054,IF(BF2054="",NA(),BF2054))</f>
        <v>0</v>
      </c>
      <c r="CO352">
        <f>IF(Charts!$B$3="none",Y2054,IF(BG2054="",NA(),BG2054))</f>
        <v>0</v>
      </c>
      <c r="CP352">
        <f>IF(Charts!$B$3="none",Z2054,IF(BH2054="",NA(),BH2054))</f>
        <v>0</v>
      </c>
      <c r="CQ352">
        <f>IF(Charts!$B$3="none",AA2054,IF(BI2054="",NA(),BI2054))</f>
        <v>0</v>
      </c>
      <c r="CR352">
        <f>IF(Charts!$B$3="none",AB2054,IF(BJ2054="",NA(),BJ2054))</f>
        <v>0</v>
      </c>
      <c r="CS352">
        <f>IF(Charts!$B$3="none",AC2054,IF(BK2054="",NA(),BK2054))</f>
        <v>0</v>
      </c>
      <c r="CT352">
        <f>IF(Charts!$B$3="none",AD2054,IF(BL2054="",NA(),BL2054))</f>
        <v>0</v>
      </c>
      <c r="CU352">
        <f>IF(Charts!$B$3="none",AE2054,IF(BM2054="",NA(),BM2054))</f>
        <v>0</v>
      </c>
      <c r="CV352">
        <f>IF(Charts!$B$3="none",AF2054,IF(BN2054="",NA(),BN2054))</f>
        <v>0</v>
      </c>
      <c r="CW352">
        <f>IF(Charts!$B$3="none",AG2054,IF(BO2054="",NA(),BO2054))</f>
        <v>0</v>
      </c>
      <c r="CX352">
        <f>IF(Charts!$B$3="none",AH2054,IF(BP2054="",NA(),BP2054))</f>
        <v>0</v>
      </c>
      <c r="CY352">
        <f>IF(Charts!$B$3="none",AI2054,IF(BQ2054="",NA(),BQ2054))</f>
        <v>0</v>
      </c>
      <c r="CZ352">
        <f>IF(Charts!$B$3="none",AJ2054,IF(BR2054="",NA(),BR2054))</f>
        <v>0</v>
      </c>
    </row>
    <row r="353" spans="5:104">
      <c r="E353">
        <v>8</v>
      </c>
      <c r="F353">
        <f>F12</f>
        <v>0</v>
      </c>
      <c r="G353">
        <v>8</v>
      </c>
      <c r="H353">
        <f>H12</f>
        <v>0</v>
      </c>
      <c r="I353">
        <v>8</v>
      </c>
      <c r="J353">
        <f>J12</f>
        <v>0</v>
      </c>
      <c r="K353">
        <v>8</v>
      </c>
      <c r="L353">
        <f>L12</f>
        <v>0</v>
      </c>
      <c r="M353">
        <v>8</v>
      </c>
      <c r="N353">
        <f>N12</f>
        <v>0</v>
      </c>
      <c r="O353">
        <v>8</v>
      </c>
      <c r="P353">
        <f>P12</f>
        <v>0</v>
      </c>
      <c r="Q353">
        <v>8</v>
      </c>
      <c r="R353">
        <f>R12</f>
        <v>0</v>
      </c>
      <c r="S353">
        <v>8</v>
      </c>
      <c r="T353">
        <f>T12</f>
        <v>0</v>
      </c>
      <c r="U353">
        <v>8</v>
      </c>
      <c r="V353">
        <f>V12</f>
        <v>0</v>
      </c>
      <c r="W353">
        <v>8</v>
      </c>
      <c r="X353">
        <f>X12</f>
        <v>0</v>
      </c>
      <c r="Y353">
        <v>8</v>
      </c>
      <c r="Z353">
        <f>Z12</f>
        <v>0</v>
      </c>
      <c r="AA353">
        <v>8</v>
      </c>
      <c r="AB353">
        <f>AB12</f>
        <v>0</v>
      </c>
      <c r="AC353">
        <v>8</v>
      </c>
      <c r="AD353">
        <f>AD12</f>
        <v>0</v>
      </c>
      <c r="AE353">
        <v>8</v>
      </c>
      <c r="AF353">
        <f>AF12</f>
        <v>0</v>
      </c>
      <c r="AG353">
        <v>8</v>
      </c>
      <c r="AH353">
        <f>AH12</f>
        <v>0</v>
      </c>
      <c r="AI353">
        <v>8</v>
      </c>
      <c r="AJ353">
        <f>AJ12</f>
        <v>0</v>
      </c>
      <c r="AM353">
        <v>8</v>
      </c>
      <c r="AN353">
        <f>AN12</f>
        <v>0</v>
      </c>
      <c r="AO353">
        <v>8</v>
      </c>
      <c r="AP353">
        <f>AP12</f>
        <v>0</v>
      </c>
      <c r="AQ353">
        <v>8</v>
      </c>
      <c r="AR353">
        <f>AR12</f>
        <v>0</v>
      </c>
      <c r="AS353">
        <v>8</v>
      </c>
      <c r="AT353">
        <f>AT12</f>
        <v>0</v>
      </c>
      <c r="AU353">
        <v>8</v>
      </c>
      <c r="AV353">
        <f>AV12</f>
        <v>0</v>
      </c>
      <c r="AW353">
        <v>8</v>
      </c>
      <c r="AX353">
        <f>AX12</f>
        <v>0</v>
      </c>
      <c r="AY353">
        <v>8</v>
      </c>
      <c r="AZ353">
        <f>AZ12</f>
        <v>0</v>
      </c>
      <c r="BA353">
        <v>8</v>
      </c>
      <c r="BB353">
        <f>BB12</f>
        <v>0</v>
      </c>
      <c r="BC353">
        <v>8</v>
      </c>
      <c r="BD353">
        <f>BD12</f>
        <v>0</v>
      </c>
      <c r="BE353">
        <v>8</v>
      </c>
      <c r="BF353">
        <f>BF12</f>
        <v>0</v>
      </c>
      <c r="BG353">
        <v>8</v>
      </c>
      <c r="BH353">
        <f>BH12</f>
        <v>0</v>
      </c>
      <c r="BI353">
        <v>8</v>
      </c>
      <c r="BJ353">
        <f>BJ12</f>
        <v>0</v>
      </c>
      <c r="BK353">
        <v>8</v>
      </c>
      <c r="BL353">
        <f>BL12</f>
        <v>0</v>
      </c>
      <c r="BM353">
        <v>8</v>
      </c>
      <c r="BN353">
        <f>BN12</f>
        <v>0</v>
      </c>
      <c r="BO353">
        <v>8</v>
      </c>
      <c r="BP353">
        <f>BP12</f>
        <v>0</v>
      </c>
      <c r="BQ353">
        <v>8</v>
      </c>
      <c r="BR353">
        <f>BR12</f>
        <v>0</v>
      </c>
      <c r="BU353">
        <f>IF(Charts!$B$3="none",E2055,IF(AM2055="",NA(),AM2055))</f>
        <v>0</v>
      </c>
      <c r="BV353">
        <f>IF(Charts!$B$3="none",F2055,IF(AN2055="",NA(),AN2055))</f>
        <v>0</v>
      </c>
      <c r="BW353">
        <f>IF(Charts!$B$3="none",G2055,IF(AO2055="",NA(),AO2055))</f>
        <v>0</v>
      </c>
      <c r="BX353">
        <f>IF(Charts!$B$3="none",H2055,IF(AP2055="",NA(),AP2055))</f>
        <v>0</v>
      </c>
      <c r="BY353">
        <f>IF(Charts!$B$3="none",I2055,IF(AQ2055="",NA(),AQ2055))</f>
        <v>0</v>
      </c>
      <c r="BZ353">
        <f>IF(Charts!$B$3="none",J2055,IF(AR2055="",NA(),AR2055))</f>
        <v>0</v>
      </c>
      <c r="CA353">
        <f>IF(Charts!$B$3="none",K2055,IF(AS2055="",NA(),AS2055))</f>
        <v>0</v>
      </c>
      <c r="CB353">
        <f>IF(Charts!$B$3="none",L2055,IF(AT2055="",NA(),AT2055))</f>
        <v>0</v>
      </c>
      <c r="CC353">
        <f>IF(Charts!$B$3="none",M2055,IF(AU2055="",NA(),AU2055))</f>
        <v>0</v>
      </c>
      <c r="CD353">
        <f>IF(Charts!$B$3="none",N2055,IF(AV2055="",NA(),AV2055))</f>
        <v>0</v>
      </c>
      <c r="CE353">
        <f>IF(Charts!$B$3="none",O2055,IF(AW2055="",NA(),AW2055))</f>
        <v>0</v>
      </c>
      <c r="CF353">
        <f>IF(Charts!$B$3="none",P2055,IF(AX2055="",NA(),AX2055))</f>
        <v>0</v>
      </c>
      <c r="CG353">
        <f>IF(Charts!$B$3="none",Q2055,IF(AY2055="",NA(),AY2055))</f>
        <v>0</v>
      </c>
      <c r="CH353">
        <f>IF(Charts!$B$3="none",R2055,IF(AZ2055="",NA(),AZ2055))</f>
        <v>0</v>
      </c>
      <c r="CI353">
        <f>IF(Charts!$B$3="none",S2055,IF(BA2055="",NA(),BA2055))</f>
        <v>0</v>
      </c>
      <c r="CJ353">
        <f>IF(Charts!$B$3="none",T2055,IF(BB2055="",NA(),BB2055))</f>
        <v>0</v>
      </c>
      <c r="CK353">
        <f>IF(Charts!$B$3="none",U2055,IF(BC2055="",NA(),BC2055))</f>
        <v>0</v>
      </c>
      <c r="CL353">
        <f>IF(Charts!$B$3="none",V2055,IF(BD2055="",NA(),BD2055))</f>
        <v>0</v>
      </c>
      <c r="CM353">
        <f>IF(Charts!$B$3="none",W2055,IF(BE2055="",NA(),BE2055))</f>
        <v>0</v>
      </c>
      <c r="CN353">
        <f>IF(Charts!$B$3="none",X2055,IF(BF2055="",NA(),BF2055))</f>
        <v>0</v>
      </c>
      <c r="CO353">
        <f>IF(Charts!$B$3="none",Y2055,IF(BG2055="",NA(),BG2055))</f>
        <v>0</v>
      </c>
      <c r="CP353">
        <f>IF(Charts!$B$3="none",Z2055,IF(BH2055="",NA(),BH2055))</f>
        <v>0</v>
      </c>
      <c r="CQ353">
        <f>IF(Charts!$B$3="none",AA2055,IF(BI2055="",NA(),BI2055))</f>
        <v>0</v>
      </c>
      <c r="CR353">
        <f>IF(Charts!$B$3="none",AB2055,IF(BJ2055="",NA(),BJ2055))</f>
        <v>0</v>
      </c>
      <c r="CS353">
        <f>IF(Charts!$B$3="none",AC2055,IF(BK2055="",NA(),BK2055))</f>
        <v>0</v>
      </c>
      <c r="CT353">
        <f>IF(Charts!$B$3="none",AD2055,IF(BL2055="",NA(),BL2055))</f>
        <v>0</v>
      </c>
      <c r="CU353">
        <f>IF(Charts!$B$3="none",AE2055,IF(BM2055="",NA(),BM2055))</f>
        <v>0</v>
      </c>
      <c r="CV353">
        <f>IF(Charts!$B$3="none",AF2055,IF(BN2055="",NA(),BN2055))</f>
        <v>0</v>
      </c>
      <c r="CW353">
        <f>IF(Charts!$B$3="none",AG2055,IF(BO2055="",NA(),BO2055))</f>
        <v>0</v>
      </c>
      <c r="CX353">
        <f>IF(Charts!$B$3="none",AH2055,IF(BP2055="",NA(),BP2055))</f>
        <v>0</v>
      </c>
      <c r="CY353">
        <f>IF(Charts!$B$3="none",AI2055,IF(BQ2055="",NA(),BQ2055))</f>
        <v>0</v>
      </c>
      <c r="CZ353">
        <f>IF(Charts!$B$3="none",AJ2055,IF(BR2055="",NA(),BR2055))</f>
        <v>0</v>
      </c>
    </row>
    <row r="354" spans="5:104">
      <c r="E354">
        <v>9</v>
      </c>
      <c r="F354">
        <f>F13</f>
        <v>0</v>
      </c>
      <c r="G354">
        <v>9</v>
      </c>
      <c r="H354">
        <f>H13</f>
        <v>0</v>
      </c>
      <c r="I354">
        <v>9</v>
      </c>
      <c r="J354">
        <f>J13</f>
        <v>0</v>
      </c>
      <c r="K354">
        <v>9</v>
      </c>
      <c r="L354">
        <f>L13</f>
        <v>0</v>
      </c>
      <c r="M354">
        <v>9</v>
      </c>
      <c r="N354">
        <f>N13</f>
        <v>0</v>
      </c>
      <c r="O354">
        <v>9</v>
      </c>
      <c r="P354">
        <f>P13</f>
        <v>0</v>
      </c>
      <c r="Q354">
        <v>9</v>
      </c>
      <c r="R354">
        <f>R13</f>
        <v>0</v>
      </c>
      <c r="S354">
        <v>9</v>
      </c>
      <c r="T354">
        <f>T13</f>
        <v>0</v>
      </c>
      <c r="U354">
        <v>9</v>
      </c>
      <c r="V354">
        <f>V13</f>
        <v>0</v>
      </c>
      <c r="W354">
        <v>9</v>
      </c>
      <c r="X354">
        <f>X13</f>
        <v>0</v>
      </c>
      <c r="Y354">
        <v>9</v>
      </c>
      <c r="Z354">
        <f>Z13</f>
        <v>0</v>
      </c>
      <c r="AA354">
        <v>9</v>
      </c>
      <c r="AB354">
        <f>AB13</f>
        <v>0</v>
      </c>
      <c r="AC354">
        <v>9</v>
      </c>
      <c r="AD354">
        <f>AD13</f>
        <v>0</v>
      </c>
      <c r="AE354">
        <v>9</v>
      </c>
      <c r="AF354">
        <f>AF13</f>
        <v>0</v>
      </c>
      <c r="AG354">
        <v>9</v>
      </c>
      <c r="AH354">
        <f>AH13</f>
        <v>0</v>
      </c>
      <c r="AI354">
        <v>9</v>
      </c>
      <c r="AJ354">
        <f>AJ13</f>
        <v>0</v>
      </c>
      <c r="AM354">
        <v>9</v>
      </c>
      <c r="AN354">
        <f>AN13</f>
        <v>0</v>
      </c>
      <c r="AO354">
        <v>9</v>
      </c>
      <c r="AP354">
        <f>AP13</f>
        <v>0</v>
      </c>
      <c r="AQ354">
        <v>9</v>
      </c>
      <c r="AR354">
        <f>AR13</f>
        <v>0</v>
      </c>
      <c r="AS354">
        <v>9</v>
      </c>
      <c r="AT354">
        <f>AT13</f>
        <v>0</v>
      </c>
      <c r="AU354">
        <v>9</v>
      </c>
      <c r="AV354">
        <f>AV13</f>
        <v>0</v>
      </c>
      <c r="AW354">
        <v>9</v>
      </c>
      <c r="AX354">
        <f>AX13</f>
        <v>0</v>
      </c>
      <c r="AY354">
        <v>9</v>
      </c>
      <c r="AZ354">
        <f>AZ13</f>
        <v>0</v>
      </c>
      <c r="BA354">
        <v>9</v>
      </c>
      <c r="BB354">
        <f>BB13</f>
        <v>0</v>
      </c>
      <c r="BC354">
        <v>9</v>
      </c>
      <c r="BD354">
        <f>BD13</f>
        <v>0</v>
      </c>
      <c r="BE354">
        <v>9</v>
      </c>
      <c r="BF354">
        <f>BF13</f>
        <v>0</v>
      </c>
      <c r="BG354">
        <v>9</v>
      </c>
      <c r="BH354">
        <f>BH13</f>
        <v>0</v>
      </c>
      <c r="BI354">
        <v>9</v>
      </c>
      <c r="BJ354">
        <f>BJ13</f>
        <v>0</v>
      </c>
      <c r="BK354">
        <v>9</v>
      </c>
      <c r="BL354">
        <f>BL13</f>
        <v>0</v>
      </c>
      <c r="BM354">
        <v>9</v>
      </c>
      <c r="BN354">
        <f>BN13</f>
        <v>0</v>
      </c>
      <c r="BO354">
        <v>9</v>
      </c>
      <c r="BP354">
        <f>BP13</f>
        <v>0</v>
      </c>
      <c r="BQ354">
        <v>9</v>
      </c>
      <c r="BR354">
        <f>BR13</f>
        <v>0</v>
      </c>
      <c r="BU354">
        <f>IF(Charts!$B$3="none",E2056,IF(AM2056="",NA(),AM2056))</f>
        <v>0</v>
      </c>
      <c r="BV354">
        <f>IF(Charts!$B$3="none",F2056,IF(AN2056="",NA(),AN2056))</f>
        <v>0</v>
      </c>
      <c r="BW354">
        <f>IF(Charts!$B$3="none",G2056,IF(AO2056="",NA(),AO2056))</f>
        <v>0</v>
      </c>
      <c r="BX354">
        <f>IF(Charts!$B$3="none",H2056,IF(AP2056="",NA(),AP2056))</f>
        <v>0</v>
      </c>
      <c r="BY354">
        <f>IF(Charts!$B$3="none",I2056,IF(AQ2056="",NA(),AQ2056))</f>
        <v>0</v>
      </c>
      <c r="BZ354">
        <f>IF(Charts!$B$3="none",J2056,IF(AR2056="",NA(),AR2056))</f>
        <v>0</v>
      </c>
      <c r="CA354">
        <f>IF(Charts!$B$3="none",K2056,IF(AS2056="",NA(),AS2056))</f>
        <v>0</v>
      </c>
      <c r="CB354">
        <f>IF(Charts!$B$3="none",L2056,IF(AT2056="",NA(),AT2056))</f>
        <v>0</v>
      </c>
      <c r="CC354">
        <f>IF(Charts!$B$3="none",M2056,IF(AU2056="",NA(),AU2056))</f>
        <v>0</v>
      </c>
      <c r="CD354">
        <f>IF(Charts!$B$3="none",N2056,IF(AV2056="",NA(),AV2056))</f>
        <v>0</v>
      </c>
      <c r="CE354">
        <f>IF(Charts!$B$3="none",O2056,IF(AW2056="",NA(),AW2056))</f>
        <v>0</v>
      </c>
      <c r="CF354">
        <f>IF(Charts!$B$3="none",P2056,IF(AX2056="",NA(),AX2056))</f>
        <v>0</v>
      </c>
      <c r="CG354">
        <f>IF(Charts!$B$3="none",Q2056,IF(AY2056="",NA(),AY2056))</f>
        <v>0</v>
      </c>
      <c r="CH354">
        <f>IF(Charts!$B$3="none",R2056,IF(AZ2056="",NA(),AZ2056))</f>
        <v>0</v>
      </c>
      <c r="CI354">
        <f>IF(Charts!$B$3="none",S2056,IF(BA2056="",NA(),BA2056))</f>
        <v>0</v>
      </c>
      <c r="CJ354">
        <f>IF(Charts!$B$3="none",T2056,IF(BB2056="",NA(),BB2056))</f>
        <v>0</v>
      </c>
      <c r="CK354">
        <f>IF(Charts!$B$3="none",U2056,IF(BC2056="",NA(),BC2056))</f>
        <v>0</v>
      </c>
      <c r="CL354">
        <f>IF(Charts!$B$3="none",V2056,IF(BD2056="",NA(),BD2056))</f>
        <v>0</v>
      </c>
      <c r="CM354">
        <f>IF(Charts!$B$3="none",W2056,IF(BE2056="",NA(),BE2056))</f>
        <v>0</v>
      </c>
      <c r="CN354">
        <f>IF(Charts!$B$3="none",X2056,IF(BF2056="",NA(),BF2056))</f>
        <v>0</v>
      </c>
      <c r="CO354">
        <f>IF(Charts!$B$3="none",Y2056,IF(BG2056="",NA(),BG2056))</f>
        <v>0</v>
      </c>
      <c r="CP354">
        <f>IF(Charts!$B$3="none",Z2056,IF(BH2056="",NA(),BH2056))</f>
        <v>0</v>
      </c>
      <c r="CQ354">
        <f>IF(Charts!$B$3="none",AA2056,IF(BI2056="",NA(),BI2056))</f>
        <v>0</v>
      </c>
      <c r="CR354">
        <f>IF(Charts!$B$3="none",AB2056,IF(BJ2056="",NA(),BJ2056))</f>
        <v>0</v>
      </c>
      <c r="CS354">
        <f>IF(Charts!$B$3="none",AC2056,IF(BK2056="",NA(),BK2056))</f>
        <v>0</v>
      </c>
      <c r="CT354">
        <f>IF(Charts!$B$3="none",AD2056,IF(BL2056="",NA(),BL2056))</f>
        <v>0</v>
      </c>
      <c r="CU354">
        <f>IF(Charts!$B$3="none",AE2056,IF(BM2056="",NA(),BM2056))</f>
        <v>0</v>
      </c>
      <c r="CV354">
        <f>IF(Charts!$B$3="none",AF2056,IF(BN2056="",NA(),BN2056))</f>
        <v>0</v>
      </c>
      <c r="CW354">
        <f>IF(Charts!$B$3="none",AG2056,IF(BO2056="",NA(),BO2056))</f>
        <v>0</v>
      </c>
      <c r="CX354">
        <f>IF(Charts!$B$3="none",AH2056,IF(BP2056="",NA(),BP2056))</f>
        <v>0</v>
      </c>
      <c r="CY354">
        <f>IF(Charts!$B$3="none",AI2056,IF(BQ2056="",NA(),BQ2056))</f>
        <v>0</v>
      </c>
      <c r="CZ354">
        <f>IF(Charts!$B$3="none",AJ2056,IF(BR2056="",NA(),BR2056))</f>
        <v>0</v>
      </c>
    </row>
    <row r="355" spans="5:104">
      <c r="E355">
        <v>10</v>
      </c>
      <c r="F355">
        <f>F14</f>
        <v>0</v>
      </c>
      <c r="G355">
        <v>10</v>
      </c>
      <c r="H355">
        <f>H14</f>
        <v>0</v>
      </c>
      <c r="I355">
        <v>10</v>
      </c>
      <c r="J355">
        <f>J14</f>
        <v>0</v>
      </c>
      <c r="K355">
        <v>10</v>
      </c>
      <c r="L355">
        <f>L14</f>
        <v>0</v>
      </c>
      <c r="M355">
        <v>10</v>
      </c>
      <c r="N355">
        <f>N14</f>
        <v>0</v>
      </c>
      <c r="O355">
        <v>10</v>
      </c>
      <c r="P355">
        <f>P14</f>
        <v>0</v>
      </c>
      <c r="Q355">
        <v>10</v>
      </c>
      <c r="R355">
        <f>R14</f>
        <v>0</v>
      </c>
      <c r="S355">
        <v>10</v>
      </c>
      <c r="T355">
        <f>T14</f>
        <v>0</v>
      </c>
      <c r="U355">
        <v>10</v>
      </c>
      <c r="V355">
        <f>V14</f>
        <v>0</v>
      </c>
      <c r="W355">
        <v>10</v>
      </c>
      <c r="X355">
        <f>X14</f>
        <v>0</v>
      </c>
      <c r="Y355">
        <v>10</v>
      </c>
      <c r="Z355">
        <f>Z14</f>
        <v>0</v>
      </c>
      <c r="AA355">
        <v>10</v>
      </c>
      <c r="AB355">
        <f>AB14</f>
        <v>0</v>
      </c>
      <c r="AC355">
        <v>10</v>
      </c>
      <c r="AD355">
        <f>AD14</f>
        <v>0</v>
      </c>
      <c r="AE355">
        <v>10</v>
      </c>
      <c r="AF355">
        <f>AF14</f>
        <v>0</v>
      </c>
      <c r="AG355">
        <v>10</v>
      </c>
      <c r="AH355">
        <f>AH14</f>
        <v>0</v>
      </c>
      <c r="AI355">
        <v>10</v>
      </c>
      <c r="AJ355">
        <f>AJ14</f>
        <v>0</v>
      </c>
      <c r="AM355">
        <v>10</v>
      </c>
      <c r="AN355">
        <f>AN14</f>
        <v>0</v>
      </c>
      <c r="AO355">
        <v>10</v>
      </c>
      <c r="AP355">
        <f>AP14</f>
        <v>0</v>
      </c>
      <c r="AQ355">
        <v>10</v>
      </c>
      <c r="AR355">
        <f>AR14</f>
        <v>0</v>
      </c>
      <c r="AS355">
        <v>10</v>
      </c>
      <c r="AT355">
        <f>AT14</f>
        <v>0</v>
      </c>
      <c r="AU355">
        <v>10</v>
      </c>
      <c r="AV355">
        <f>AV14</f>
        <v>0</v>
      </c>
      <c r="AW355">
        <v>10</v>
      </c>
      <c r="AX355">
        <f>AX14</f>
        <v>0</v>
      </c>
      <c r="AY355">
        <v>10</v>
      </c>
      <c r="AZ355">
        <f>AZ14</f>
        <v>0</v>
      </c>
      <c r="BA355">
        <v>10</v>
      </c>
      <c r="BB355">
        <f>BB14</f>
        <v>0</v>
      </c>
      <c r="BC355">
        <v>10</v>
      </c>
      <c r="BD355">
        <f>BD14</f>
        <v>0</v>
      </c>
      <c r="BE355">
        <v>10</v>
      </c>
      <c r="BF355">
        <f>BF14</f>
        <v>0</v>
      </c>
      <c r="BG355">
        <v>10</v>
      </c>
      <c r="BH355">
        <f>BH14</f>
        <v>0</v>
      </c>
      <c r="BI355">
        <v>10</v>
      </c>
      <c r="BJ355">
        <f>BJ14</f>
        <v>0</v>
      </c>
      <c r="BK355">
        <v>10</v>
      </c>
      <c r="BL355">
        <f>BL14</f>
        <v>0</v>
      </c>
      <c r="BM355">
        <v>10</v>
      </c>
      <c r="BN355">
        <f>BN14</f>
        <v>0</v>
      </c>
      <c r="BO355">
        <v>10</v>
      </c>
      <c r="BP355">
        <f>BP14</f>
        <v>0</v>
      </c>
      <c r="BQ355">
        <v>10</v>
      </c>
      <c r="BR355">
        <f>BR14</f>
        <v>0</v>
      </c>
      <c r="BU355">
        <f>IF(Charts!$B$3="none",E2057,IF(AM2057="",NA(),AM2057))</f>
        <v>0</v>
      </c>
      <c r="BV355">
        <f>IF(Charts!$B$3="none",F2057,IF(AN2057="",NA(),AN2057))</f>
        <v>0</v>
      </c>
      <c r="BW355">
        <f>IF(Charts!$B$3="none",G2057,IF(AO2057="",NA(),AO2057))</f>
        <v>0</v>
      </c>
      <c r="BX355">
        <f>IF(Charts!$B$3="none",H2057,IF(AP2057="",NA(),AP2057))</f>
        <v>0</v>
      </c>
      <c r="BY355">
        <f>IF(Charts!$B$3="none",I2057,IF(AQ2057="",NA(),AQ2057))</f>
        <v>0</v>
      </c>
      <c r="BZ355">
        <f>IF(Charts!$B$3="none",J2057,IF(AR2057="",NA(),AR2057))</f>
        <v>0</v>
      </c>
      <c r="CA355">
        <f>IF(Charts!$B$3="none",K2057,IF(AS2057="",NA(),AS2057))</f>
        <v>0</v>
      </c>
      <c r="CB355">
        <f>IF(Charts!$B$3="none",L2057,IF(AT2057="",NA(),AT2057))</f>
        <v>0</v>
      </c>
      <c r="CC355">
        <f>IF(Charts!$B$3="none",M2057,IF(AU2057="",NA(),AU2057))</f>
        <v>0</v>
      </c>
      <c r="CD355">
        <f>IF(Charts!$B$3="none",N2057,IF(AV2057="",NA(),AV2057))</f>
        <v>0</v>
      </c>
      <c r="CE355">
        <f>IF(Charts!$B$3="none",O2057,IF(AW2057="",NA(),AW2057))</f>
        <v>0</v>
      </c>
      <c r="CF355">
        <f>IF(Charts!$B$3="none",P2057,IF(AX2057="",NA(),AX2057))</f>
        <v>0</v>
      </c>
      <c r="CG355">
        <f>IF(Charts!$B$3="none",Q2057,IF(AY2057="",NA(),AY2057))</f>
        <v>0</v>
      </c>
      <c r="CH355">
        <f>IF(Charts!$B$3="none",R2057,IF(AZ2057="",NA(),AZ2057))</f>
        <v>0</v>
      </c>
      <c r="CI355">
        <f>IF(Charts!$B$3="none",S2057,IF(BA2057="",NA(),BA2057))</f>
        <v>0</v>
      </c>
      <c r="CJ355">
        <f>IF(Charts!$B$3="none",T2057,IF(BB2057="",NA(),BB2057))</f>
        <v>0</v>
      </c>
      <c r="CK355">
        <f>IF(Charts!$B$3="none",U2057,IF(BC2057="",NA(),BC2057))</f>
        <v>0</v>
      </c>
      <c r="CL355">
        <f>IF(Charts!$B$3="none",V2057,IF(BD2057="",NA(),BD2057))</f>
        <v>0</v>
      </c>
      <c r="CM355">
        <f>IF(Charts!$B$3="none",W2057,IF(BE2057="",NA(),BE2057))</f>
        <v>0</v>
      </c>
      <c r="CN355">
        <f>IF(Charts!$B$3="none",X2057,IF(BF2057="",NA(),BF2057))</f>
        <v>0</v>
      </c>
      <c r="CO355">
        <f>IF(Charts!$B$3="none",Y2057,IF(BG2057="",NA(),BG2057))</f>
        <v>0</v>
      </c>
      <c r="CP355">
        <f>IF(Charts!$B$3="none",Z2057,IF(BH2057="",NA(),BH2057))</f>
        <v>0</v>
      </c>
      <c r="CQ355">
        <f>IF(Charts!$B$3="none",AA2057,IF(BI2057="",NA(),BI2057))</f>
        <v>0</v>
      </c>
      <c r="CR355">
        <f>IF(Charts!$B$3="none",AB2057,IF(BJ2057="",NA(),BJ2057))</f>
        <v>0</v>
      </c>
      <c r="CS355">
        <f>IF(Charts!$B$3="none",AC2057,IF(BK2057="",NA(),BK2057))</f>
        <v>0</v>
      </c>
      <c r="CT355">
        <f>IF(Charts!$B$3="none",AD2057,IF(BL2057="",NA(),BL2057))</f>
        <v>0</v>
      </c>
      <c r="CU355">
        <f>IF(Charts!$B$3="none",AE2057,IF(BM2057="",NA(),BM2057))</f>
        <v>0</v>
      </c>
      <c r="CV355">
        <f>IF(Charts!$B$3="none",AF2057,IF(BN2057="",NA(),BN2057))</f>
        <v>0</v>
      </c>
      <c r="CW355">
        <f>IF(Charts!$B$3="none",AG2057,IF(BO2057="",NA(),BO2057))</f>
        <v>0</v>
      </c>
      <c r="CX355">
        <f>IF(Charts!$B$3="none",AH2057,IF(BP2057="",NA(),BP2057))</f>
        <v>0</v>
      </c>
      <c r="CY355">
        <f>IF(Charts!$B$3="none",AI2057,IF(BQ2057="",NA(),BQ2057))</f>
        <v>0</v>
      </c>
      <c r="CZ355">
        <f>IF(Charts!$B$3="none",AJ2057,IF(BR2057="",NA(),BR2057))</f>
        <v>0</v>
      </c>
    </row>
    <row r="356" spans="5:104">
      <c r="E356">
        <v>11</v>
      </c>
      <c r="F356">
        <f>F15</f>
        <v>0</v>
      </c>
      <c r="G356">
        <v>11</v>
      </c>
      <c r="H356">
        <f>H15</f>
        <v>0</v>
      </c>
      <c r="I356">
        <v>11</v>
      </c>
      <c r="J356">
        <f>J15</f>
        <v>0</v>
      </c>
      <c r="K356">
        <v>11</v>
      </c>
      <c r="L356">
        <f>L15</f>
        <v>0</v>
      </c>
      <c r="M356">
        <v>11</v>
      </c>
      <c r="N356">
        <f>N15</f>
        <v>0</v>
      </c>
      <c r="O356">
        <v>11</v>
      </c>
      <c r="P356">
        <f>P15</f>
        <v>0</v>
      </c>
      <c r="Q356">
        <v>11</v>
      </c>
      <c r="R356">
        <f>R15</f>
        <v>0</v>
      </c>
      <c r="S356">
        <v>11</v>
      </c>
      <c r="T356">
        <f>T15</f>
        <v>0</v>
      </c>
      <c r="U356">
        <v>11</v>
      </c>
      <c r="V356">
        <f>V15</f>
        <v>0</v>
      </c>
      <c r="W356">
        <v>11</v>
      </c>
      <c r="X356">
        <f>X15</f>
        <v>0</v>
      </c>
      <c r="Y356">
        <v>11</v>
      </c>
      <c r="Z356">
        <f>Z15</f>
        <v>0</v>
      </c>
      <c r="AA356">
        <v>11</v>
      </c>
      <c r="AB356">
        <f>AB15</f>
        <v>0</v>
      </c>
      <c r="AC356">
        <v>11</v>
      </c>
      <c r="AD356">
        <f>AD15</f>
        <v>0</v>
      </c>
      <c r="AE356">
        <v>11</v>
      </c>
      <c r="AF356">
        <f>AF15</f>
        <v>0</v>
      </c>
      <c r="AG356">
        <v>11</v>
      </c>
      <c r="AH356">
        <f>AH15</f>
        <v>0</v>
      </c>
      <c r="AI356">
        <v>11</v>
      </c>
      <c r="AJ356">
        <f>AJ15</f>
        <v>0</v>
      </c>
      <c r="AM356">
        <v>11</v>
      </c>
      <c r="AN356">
        <f>AN15</f>
        <v>0</v>
      </c>
      <c r="AO356">
        <v>11</v>
      </c>
      <c r="AP356">
        <f>AP15</f>
        <v>0</v>
      </c>
      <c r="AQ356">
        <v>11</v>
      </c>
      <c r="AR356">
        <f>AR15</f>
        <v>0</v>
      </c>
      <c r="AS356">
        <v>11</v>
      </c>
      <c r="AT356">
        <f>AT15</f>
        <v>0</v>
      </c>
      <c r="AU356">
        <v>11</v>
      </c>
      <c r="AV356">
        <f>AV15</f>
        <v>0</v>
      </c>
      <c r="AW356">
        <v>11</v>
      </c>
      <c r="AX356">
        <f>AX15</f>
        <v>0</v>
      </c>
      <c r="AY356">
        <v>11</v>
      </c>
      <c r="AZ356">
        <f>AZ15</f>
        <v>0</v>
      </c>
      <c r="BA356">
        <v>11</v>
      </c>
      <c r="BB356">
        <f>BB15</f>
        <v>0</v>
      </c>
      <c r="BC356">
        <v>11</v>
      </c>
      <c r="BD356">
        <f>BD15</f>
        <v>0</v>
      </c>
      <c r="BE356">
        <v>11</v>
      </c>
      <c r="BF356">
        <f>BF15</f>
        <v>0</v>
      </c>
      <c r="BG356">
        <v>11</v>
      </c>
      <c r="BH356">
        <f>BH15</f>
        <v>0</v>
      </c>
      <c r="BI356">
        <v>11</v>
      </c>
      <c r="BJ356">
        <f>BJ15</f>
        <v>0</v>
      </c>
      <c r="BK356">
        <v>11</v>
      </c>
      <c r="BL356">
        <f>BL15</f>
        <v>0</v>
      </c>
      <c r="BM356">
        <v>11</v>
      </c>
      <c r="BN356">
        <f>BN15</f>
        <v>0</v>
      </c>
      <c r="BO356">
        <v>11</v>
      </c>
      <c r="BP356">
        <f>BP15</f>
        <v>0</v>
      </c>
      <c r="BQ356">
        <v>11</v>
      </c>
      <c r="BR356">
        <f>BR15</f>
        <v>0</v>
      </c>
      <c r="BU356">
        <f>IF(Charts!$B$3="none",E2058,IF(AM2058="",NA(),AM2058))</f>
        <v>0</v>
      </c>
      <c r="BV356">
        <f>IF(Charts!$B$3="none",F2058,IF(AN2058="",NA(),AN2058))</f>
        <v>0</v>
      </c>
      <c r="BW356">
        <f>IF(Charts!$B$3="none",G2058,IF(AO2058="",NA(),AO2058))</f>
        <v>0</v>
      </c>
      <c r="BX356">
        <f>IF(Charts!$B$3="none",H2058,IF(AP2058="",NA(),AP2058))</f>
        <v>0</v>
      </c>
      <c r="BY356">
        <f>IF(Charts!$B$3="none",I2058,IF(AQ2058="",NA(),AQ2058))</f>
        <v>0</v>
      </c>
      <c r="BZ356">
        <f>IF(Charts!$B$3="none",J2058,IF(AR2058="",NA(),AR2058))</f>
        <v>0</v>
      </c>
      <c r="CA356">
        <f>IF(Charts!$B$3="none",K2058,IF(AS2058="",NA(),AS2058))</f>
        <v>0</v>
      </c>
      <c r="CB356">
        <f>IF(Charts!$B$3="none",L2058,IF(AT2058="",NA(),AT2058))</f>
        <v>0</v>
      </c>
      <c r="CC356">
        <f>IF(Charts!$B$3="none",M2058,IF(AU2058="",NA(),AU2058))</f>
        <v>0</v>
      </c>
      <c r="CD356">
        <f>IF(Charts!$B$3="none",N2058,IF(AV2058="",NA(),AV2058))</f>
        <v>0</v>
      </c>
      <c r="CE356">
        <f>IF(Charts!$B$3="none",O2058,IF(AW2058="",NA(),AW2058))</f>
        <v>0</v>
      </c>
      <c r="CF356">
        <f>IF(Charts!$B$3="none",P2058,IF(AX2058="",NA(),AX2058))</f>
        <v>0</v>
      </c>
      <c r="CG356">
        <f>IF(Charts!$B$3="none",Q2058,IF(AY2058="",NA(),AY2058))</f>
        <v>0</v>
      </c>
      <c r="CH356">
        <f>IF(Charts!$B$3="none",R2058,IF(AZ2058="",NA(),AZ2058))</f>
        <v>0</v>
      </c>
      <c r="CI356">
        <f>IF(Charts!$B$3="none",S2058,IF(BA2058="",NA(),BA2058))</f>
        <v>0</v>
      </c>
      <c r="CJ356">
        <f>IF(Charts!$B$3="none",T2058,IF(BB2058="",NA(),BB2058))</f>
        <v>0</v>
      </c>
      <c r="CK356">
        <f>IF(Charts!$B$3="none",U2058,IF(BC2058="",NA(),BC2058))</f>
        <v>0</v>
      </c>
      <c r="CL356">
        <f>IF(Charts!$B$3="none",V2058,IF(BD2058="",NA(),BD2058))</f>
        <v>0</v>
      </c>
      <c r="CM356">
        <f>IF(Charts!$B$3="none",W2058,IF(BE2058="",NA(),BE2058))</f>
        <v>0</v>
      </c>
      <c r="CN356">
        <f>IF(Charts!$B$3="none",X2058,IF(BF2058="",NA(),BF2058))</f>
        <v>0</v>
      </c>
      <c r="CO356">
        <f>IF(Charts!$B$3="none",Y2058,IF(BG2058="",NA(),BG2058))</f>
        <v>0</v>
      </c>
      <c r="CP356">
        <f>IF(Charts!$B$3="none",Z2058,IF(BH2058="",NA(),BH2058))</f>
        <v>0</v>
      </c>
      <c r="CQ356">
        <f>IF(Charts!$B$3="none",AA2058,IF(BI2058="",NA(),BI2058))</f>
        <v>0</v>
      </c>
      <c r="CR356">
        <f>IF(Charts!$B$3="none",AB2058,IF(BJ2058="",NA(),BJ2058))</f>
        <v>0</v>
      </c>
      <c r="CS356">
        <f>IF(Charts!$B$3="none",AC2058,IF(BK2058="",NA(),BK2058))</f>
        <v>0</v>
      </c>
      <c r="CT356">
        <f>IF(Charts!$B$3="none",AD2058,IF(BL2058="",NA(),BL2058))</f>
        <v>0</v>
      </c>
      <c r="CU356">
        <f>IF(Charts!$B$3="none",AE2058,IF(BM2058="",NA(),BM2058))</f>
        <v>0</v>
      </c>
      <c r="CV356">
        <f>IF(Charts!$B$3="none",AF2058,IF(BN2058="",NA(),BN2058))</f>
        <v>0</v>
      </c>
      <c r="CW356">
        <f>IF(Charts!$B$3="none",AG2058,IF(BO2058="",NA(),BO2058))</f>
        <v>0</v>
      </c>
      <c r="CX356">
        <f>IF(Charts!$B$3="none",AH2058,IF(BP2058="",NA(),BP2058))</f>
        <v>0</v>
      </c>
      <c r="CY356">
        <f>IF(Charts!$B$3="none",AI2058,IF(BQ2058="",NA(),BQ2058))</f>
        <v>0</v>
      </c>
      <c r="CZ356">
        <f>IF(Charts!$B$3="none",AJ2058,IF(BR2058="",NA(),BR2058))</f>
        <v>0</v>
      </c>
    </row>
    <row r="357" spans="5:104">
      <c r="E357">
        <v>12</v>
      </c>
      <c r="F357">
        <f>F16</f>
        <v>0</v>
      </c>
      <c r="G357">
        <v>12</v>
      </c>
      <c r="H357">
        <f>H16</f>
        <v>0</v>
      </c>
      <c r="I357">
        <v>12</v>
      </c>
      <c r="J357">
        <f>J16</f>
        <v>0</v>
      </c>
      <c r="K357">
        <v>12</v>
      </c>
      <c r="L357">
        <f>L16</f>
        <v>0</v>
      </c>
      <c r="M357">
        <v>12</v>
      </c>
      <c r="N357">
        <f>N16</f>
        <v>0</v>
      </c>
      <c r="O357">
        <v>12</v>
      </c>
      <c r="P357">
        <f>P16</f>
        <v>0</v>
      </c>
      <c r="Q357">
        <v>12</v>
      </c>
      <c r="R357">
        <f>R16</f>
        <v>0</v>
      </c>
      <c r="S357">
        <v>12</v>
      </c>
      <c r="T357">
        <f>T16</f>
        <v>0</v>
      </c>
      <c r="U357">
        <v>12</v>
      </c>
      <c r="V357">
        <f>V16</f>
        <v>0</v>
      </c>
      <c r="W357">
        <v>12</v>
      </c>
      <c r="X357">
        <f>X16</f>
        <v>0</v>
      </c>
      <c r="Y357">
        <v>12</v>
      </c>
      <c r="Z357">
        <f>Z16</f>
        <v>0</v>
      </c>
      <c r="AA357">
        <v>12</v>
      </c>
      <c r="AB357">
        <f>AB16</f>
        <v>0</v>
      </c>
      <c r="AC357">
        <v>12</v>
      </c>
      <c r="AD357">
        <f>AD16</f>
        <v>0</v>
      </c>
      <c r="AE357">
        <v>12</v>
      </c>
      <c r="AF357">
        <f>AF16</f>
        <v>0</v>
      </c>
      <c r="AG357">
        <v>12</v>
      </c>
      <c r="AH357">
        <f>AH16</f>
        <v>0</v>
      </c>
      <c r="AI357">
        <v>12</v>
      </c>
      <c r="AJ357">
        <f>AJ16</f>
        <v>0</v>
      </c>
      <c r="AM357">
        <v>12</v>
      </c>
      <c r="AN357">
        <f>AN16</f>
        <v>0</v>
      </c>
      <c r="AO357">
        <v>12</v>
      </c>
      <c r="AP357">
        <f>AP16</f>
        <v>0</v>
      </c>
      <c r="AQ357">
        <v>12</v>
      </c>
      <c r="AR357">
        <f>AR16</f>
        <v>0</v>
      </c>
      <c r="AS357">
        <v>12</v>
      </c>
      <c r="AT357">
        <f>AT16</f>
        <v>0</v>
      </c>
      <c r="AU357">
        <v>12</v>
      </c>
      <c r="AV357">
        <f>AV16</f>
        <v>0</v>
      </c>
      <c r="AW357">
        <v>12</v>
      </c>
      <c r="AX357">
        <f>AX16</f>
        <v>0</v>
      </c>
      <c r="AY357">
        <v>12</v>
      </c>
      <c r="AZ357">
        <f>AZ16</f>
        <v>0</v>
      </c>
      <c r="BA357">
        <v>12</v>
      </c>
      <c r="BB357">
        <f>BB16</f>
        <v>0</v>
      </c>
      <c r="BC357">
        <v>12</v>
      </c>
      <c r="BD357">
        <f>BD16</f>
        <v>0</v>
      </c>
      <c r="BE357">
        <v>12</v>
      </c>
      <c r="BF357">
        <f>BF16</f>
        <v>0</v>
      </c>
      <c r="BG357">
        <v>12</v>
      </c>
      <c r="BH357">
        <f>BH16</f>
        <v>0</v>
      </c>
      <c r="BI357">
        <v>12</v>
      </c>
      <c r="BJ357">
        <f>BJ16</f>
        <v>0</v>
      </c>
      <c r="BK357">
        <v>12</v>
      </c>
      <c r="BL357">
        <f>BL16</f>
        <v>0</v>
      </c>
      <c r="BM357">
        <v>12</v>
      </c>
      <c r="BN357">
        <f>BN16</f>
        <v>0</v>
      </c>
      <c r="BO357">
        <v>12</v>
      </c>
      <c r="BP357">
        <f>BP16</f>
        <v>0</v>
      </c>
      <c r="BQ357">
        <v>12</v>
      </c>
      <c r="BR357">
        <f>BR16</f>
        <v>0</v>
      </c>
      <c r="BU357">
        <f>IF(Charts!$B$3="none",E2059,IF(AM2059="",NA(),AM2059))</f>
        <v>0</v>
      </c>
      <c r="BV357">
        <f>IF(Charts!$B$3="none",F2059,IF(AN2059="",NA(),AN2059))</f>
        <v>0</v>
      </c>
      <c r="BW357">
        <f>IF(Charts!$B$3="none",G2059,IF(AO2059="",NA(),AO2059))</f>
        <v>0</v>
      </c>
      <c r="BX357">
        <f>IF(Charts!$B$3="none",H2059,IF(AP2059="",NA(),AP2059))</f>
        <v>0</v>
      </c>
      <c r="BY357">
        <f>IF(Charts!$B$3="none",I2059,IF(AQ2059="",NA(),AQ2059))</f>
        <v>0</v>
      </c>
      <c r="BZ357">
        <f>IF(Charts!$B$3="none",J2059,IF(AR2059="",NA(),AR2059))</f>
        <v>0</v>
      </c>
      <c r="CA357">
        <f>IF(Charts!$B$3="none",K2059,IF(AS2059="",NA(),AS2059))</f>
        <v>0</v>
      </c>
      <c r="CB357">
        <f>IF(Charts!$B$3="none",L2059,IF(AT2059="",NA(),AT2059))</f>
        <v>0</v>
      </c>
      <c r="CC357">
        <f>IF(Charts!$B$3="none",M2059,IF(AU2059="",NA(),AU2059))</f>
        <v>0</v>
      </c>
      <c r="CD357">
        <f>IF(Charts!$B$3="none",N2059,IF(AV2059="",NA(),AV2059))</f>
        <v>0</v>
      </c>
      <c r="CE357">
        <f>IF(Charts!$B$3="none",O2059,IF(AW2059="",NA(),AW2059))</f>
        <v>0</v>
      </c>
      <c r="CF357">
        <f>IF(Charts!$B$3="none",P2059,IF(AX2059="",NA(),AX2059))</f>
        <v>0</v>
      </c>
      <c r="CG357">
        <f>IF(Charts!$B$3="none",Q2059,IF(AY2059="",NA(),AY2059))</f>
        <v>0</v>
      </c>
      <c r="CH357">
        <f>IF(Charts!$B$3="none",R2059,IF(AZ2059="",NA(),AZ2059))</f>
        <v>0</v>
      </c>
      <c r="CI357">
        <f>IF(Charts!$B$3="none",S2059,IF(BA2059="",NA(),BA2059))</f>
        <v>0</v>
      </c>
      <c r="CJ357">
        <f>IF(Charts!$B$3="none",T2059,IF(BB2059="",NA(),BB2059))</f>
        <v>0</v>
      </c>
      <c r="CK357">
        <f>IF(Charts!$B$3="none",U2059,IF(BC2059="",NA(),BC2059))</f>
        <v>0</v>
      </c>
      <c r="CL357">
        <f>IF(Charts!$B$3="none",V2059,IF(BD2059="",NA(),BD2059))</f>
        <v>0</v>
      </c>
      <c r="CM357">
        <f>IF(Charts!$B$3="none",W2059,IF(BE2059="",NA(),BE2059))</f>
        <v>0</v>
      </c>
      <c r="CN357">
        <f>IF(Charts!$B$3="none",X2059,IF(BF2059="",NA(),BF2059))</f>
        <v>0</v>
      </c>
      <c r="CO357">
        <f>IF(Charts!$B$3="none",Y2059,IF(BG2059="",NA(),BG2059))</f>
        <v>0</v>
      </c>
      <c r="CP357">
        <f>IF(Charts!$B$3="none",Z2059,IF(BH2059="",NA(),BH2059))</f>
        <v>0</v>
      </c>
      <c r="CQ357">
        <f>IF(Charts!$B$3="none",AA2059,IF(BI2059="",NA(),BI2059))</f>
        <v>0</v>
      </c>
      <c r="CR357">
        <f>IF(Charts!$B$3="none",AB2059,IF(BJ2059="",NA(),BJ2059))</f>
        <v>0</v>
      </c>
      <c r="CS357">
        <f>IF(Charts!$B$3="none",AC2059,IF(BK2059="",NA(),BK2059))</f>
        <v>0</v>
      </c>
      <c r="CT357">
        <f>IF(Charts!$B$3="none",AD2059,IF(BL2059="",NA(),BL2059))</f>
        <v>0</v>
      </c>
      <c r="CU357">
        <f>IF(Charts!$B$3="none",AE2059,IF(BM2059="",NA(),BM2059))</f>
        <v>0</v>
      </c>
      <c r="CV357">
        <f>IF(Charts!$B$3="none",AF2059,IF(BN2059="",NA(),BN2059))</f>
        <v>0</v>
      </c>
      <c r="CW357">
        <f>IF(Charts!$B$3="none",AG2059,IF(BO2059="",NA(),BO2059))</f>
        <v>0</v>
      </c>
      <c r="CX357">
        <f>IF(Charts!$B$3="none",AH2059,IF(BP2059="",NA(),BP2059))</f>
        <v>0</v>
      </c>
      <c r="CY357">
        <f>IF(Charts!$B$3="none",AI2059,IF(BQ2059="",NA(),BQ2059))</f>
        <v>0</v>
      </c>
      <c r="CZ357">
        <f>IF(Charts!$B$3="none",AJ2059,IF(BR2059="",NA(),BR2059))</f>
        <v>0</v>
      </c>
    </row>
    <row r="358" spans="5:104">
      <c r="E358">
        <v>13</v>
      </c>
      <c r="F358">
        <f>F17</f>
        <v>0</v>
      </c>
      <c r="G358">
        <v>13</v>
      </c>
      <c r="H358">
        <f>H17</f>
        <v>0</v>
      </c>
      <c r="I358">
        <v>13</v>
      </c>
      <c r="J358">
        <f>J17</f>
        <v>0</v>
      </c>
      <c r="K358">
        <v>13</v>
      </c>
      <c r="L358">
        <f>L17</f>
        <v>0</v>
      </c>
      <c r="M358">
        <v>13</v>
      </c>
      <c r="N358">
        <f>N17</f>
        <v>0</v>
      </c>
      <c r="O358">
        <v>13</v>
      </c>
      <c r="P358">
        <f>P17</f>
        <v>0</v>
      </c>
      <c r="Q358">
        <v>13</v>
      </c>
      <c r="R358">
        <f>R17</f>
        <v>0</v>
      </c>
      <c r="S358">
        <v>13</v>
      </c>
      <c r="T358">
        <f>T17</f>
        <v>0</v>
      </c>
      <c r="U358">
        <v>13</v>
      </c>
      <c r="V358">
        <f>V17</f>
        <v>0</v>
      </c>
      <c r="W358">
        <v>13</v>
      </c>
      <c r="X358">
        <f>X17</f>
        <v>0</v>
      </c>
      <c r="Y358">
        <v>13</v>
      </c>
      <c r="Z358">
        <f>Z17</f>
        <v>0</v>
      </c>
      <c r="AA358">
        <v>13</v>
      </c>
      <c r="AB358">
        <f>AB17</f>
        <v>0</v>
      </c>
      <c r="AC358">
        <v>13</v>
      </c>
      <c r="AD358">
        <f>AD17</f>
        <v>0</v>
      </c>
      <c r="AE358">
        <v>13</v>
      </c>
      <c r="AF358">
        <f>AF17</f>
        <v>0</v>
      </c>
      <c r="AG358">
        <v>13</v>
      </c>
      <c r="AH358">
        <f>AH17</f>
        <v>0</v>
      </c>
      <c r="AI358">
        <v>13</v>
      </c>
      <c r="AJ358">
        <f>AJ17</f>
        <v>0</v>
      </c>
      <c r="AM358">
        <v>13</v>
      </c>
      <c r="AN358">
        <f>AN17</f>
        <v>0</v>
      </c>
      <c r="AO358">
        <v>13</v>
      </c>
      <c r="AP358">
        <f>AP17</f>
        <v>0</v>
      </c>
      <c r="AQ358">
        <v>13</v>
      </c>
      <c r="AR358">
        <f>AR17</f>
        <v>0</v>
      </c>
      <c r="AS358">
        <v>13</v>
      </c>
      <c r="AT358">
        <f>AT17</f>
        <v>0</v>
      </c>
      <c r="AU358">
        <v>13</v>
      </c>
      <c r="AV358">
        <f>AV17</f>
        <v>0</v>
      </c>
      <c r="AW358">
        <v>13</v>
      </c>
      <c r="AX358">
        <f>AX17</f>
        <v>0</v>
      </c>
      <c r="AY358">
        <v>13</v>
      </c>
      <c r="AZ358">
        <f>AZ17</f>
        <v>0</v>
      </c>
      <c r="BA358">
        <v>13</v>
      </c>
      <c r="BB358">
        <f>BB17</f>
        <v>0</v>
      </c>
      <c r="BC358">
        <v>13</v>
      </c>
      <c r="BD358">
        <f>BD17</f>
        <v>0</v>
      </c>
      <c r="BE358">
        <v>13</v>
      </c>
      <c r="BF358">
        <f>BF17</f>
        <v>0</v>
      </c>
      <c r="BG358">
        <v>13</v>
      </c>
      <c r="BH358">
        <f>BH17</f>
        <v>0</v>
      </c>
      <c r="BI358">
        <v>13</v>
      </c>
      <c r="BJ358">
        <f>BJ17</f>
        <v>0</v>
      </c>
      <c r="BK358">
        <v>13</v>
      </c>
      <c r="BL358">
        <f>BL17</f>
        <v>0</v>
      </c>
      <c r="BM358">
        <v>13</v>
      </c>
      <c r="BN358">
        <f>BN17</f>
        <v>0</v>
      </c>
      <c r="BO358">
        <v>13</v>
      </c>
      <c r="BP358">
        <f>BP17</f>
        <v>0</v>
      </c>
      <c r="BQ358">
        <v>13</v>
      </c>
      <c r="BR358">
        <f>BR17</f>
        <v>0</v>
      </c>
      <c r="BU358">
        <f>IF(Charts!$B$3="none",E2060,IF(AM2060="",NA(),AM2060))</f>
        <v>0</v>
      </c>
      <c r="BV358">
        <f>IF(Charts!$B$3="none",F2060,IF(AN2060="",NA(),AN2060))</f>
        <v>0</v>
      </c>
      <c r="BW358">
        <f>IF(Charts!$B$3="none",G2060,IF(AO2060="",NA(),AO2060))</f>
        <v>0</v>
      </c>
      <c r="BX358">
        <f>IF(Charts!$B$3="none",H2060,IF(AP2060="",NA(),AP2060))</f>
        <v>0</v>
      </c>
      <c r="BY358">
        <f>IF(Charts!$B$3="none",I2060,IF(AQ2060="",NA(),AQ2060))</f>
        <v>0</v>
      </c>
      <c r="BZ358">
        <f>IF(Charts!$B$3="none",J2060,IF(AR2060="",NA(),AR2060))</f>
        <v>0</v>
      </c>
      <c r="CA358">
        <f>IF(Charts!$B$3="none",K2060,IF(AS2060="",NA(),AS2060))</f>
        <v>0</v>
      </c>
      <c r="CB358">
        <f>IF(Charts!$B$3="none",L2060,IF(AT2060="",NA(),AT2060))</f>
        <v>0</v>
      </c>
      <c r="CC358">
        <f>IF(Charts!$B$3="none",M2060,IF(AU2060="",NA(),AU2060))</f>
        <v>0</v>
      </c>
      <c r="CD358">
        <f>IF(Charts!$B$3="none",N2060,IF(AV2060="",NA(),AV2060))</f>
        <v>0</v>
      </c>
      <c r="CE358">
        <f>IF(Charts!$B$3="none",O2060,IF(AW2060="",NA(),AW2060))</f>
        <v>0</v>
      </c>
      <c r="CF358">
        <f>IF(Charts!$B$3="none",P2060,IF(AX2060="",NA(),AX2060))</f>
        <v>0</v>
      </c>
      <c r="CG358">
        <f>IF(Charts!$B$3="none",Q2060,IF(AY2060="",NA(),AY2060))</f>
        <v>0</v>
      </c>
      <c r="CH358">
        <f>IF(Charts!$B$3="none",R2060,IF(AZ2060="",NA(),AZ2060))</f>
        <v>0</v>
      </c>
      <c r="CI358">
        <f>IF(Charts!$B$3="none",S2060,IF(BA2060="",NA(),BA2060))</f>
        <v>0</v>
      </c>
      <c r="CJ358">
        <f>IF(Charts!$B$3="none",T2060,IF(BB2060="",NA(),BB2060))</f>
        <v>0</v>
      </c>
      <c r="CK358">
        <f>IF(Charts!$B$3="none",U2060,IF(BC2060="",NA(),BC2060))</f>
        <v>0</v>
      </c>
      <c r="CL358">
        <f>IF(Charts!$B$3="none",V2060,IF(BD2060="",NA(),BD2060))</f>
        <v>0</v>
      </c>
      <c r="CM358">
        <f>IF(Charts!$B$3="none",W2060,IF(BE2060="",NA(),BE2060))</f>
        <v>0</v>
      </c>
      <c r="CN358">
        <f>IF(Charts!$B$3="none",X2060,IF(BF2060="",NA(),BF2060))</f>
        <v>0</v>
      </c>
      <c r="CO358">
        <f>IF(Charts!$B$3="none",Y2060,IF(BG2060="",NA(),BG2060))</f>
        <v>0</v>
      </c>
      <c r="CP358">
        <f>IF(Charts!$B$3="none",Z2060,IF(BH2060="",NA(),BH2060))</f>
        <v>0</v>
      </c>
      <c r="CQ358">
        <f>IF(Charts!$B$3="none",AA2060,IF(BI2060="",NA(),BI2060))</f>
        <v>0</v>
      </c>
      <c r="CR358">
        <f>IF(Charts!$B$3="none",AB2060,IF(BJ2060="",NA(),BJ2060))</f>
        <v>0</v>
      </c>
      <c r="CS358">
        <f>IF(Charts!$B$3="none",AC2060,IF(BK2060="",NA(),BK2060))</f>
        <v>0</v>
      </c>
      <c r="CT358">
        <f>IF(Charts!$B$3="none",AD2060,IF(BL2060="",NA(),BL2060))</f>
        <v>0</v>
      </c>
      <c r="CU358">
        <f>IF(Charts!$B$3="none",AE2060,IF(BM2060="",NA(),BM2060))</f>
        <v>0</v>
      </c>
      <c r="CV358">
        <f>IF(Charts!$B$3="none",AF2060,IF(BN2060="",NA(),BN2060))</f>
        <v>0</v>
      </c>
      <c r="CW358">
        <f>IF(Charts!$B$3="none",AG2060,IF(BO2060="",NA(),BO2060))</f>
        <v>0</v>
      </c>
      <c r="CX358">
        <f>IF(Charts!$B$3="none",AH2060,IF(BP2060="",NA(),BP2060))</f>
        <v>0</v>
      </c>
      <c r="CY358">
        <f>IF(Charts!$B$3="none",AI2060,IF(BQ2060="",NA(),BQ2060))</f>
        <v>0</v>
      </c>
      <c r="CZ358">
        <f>IF(Charts!$B$3="none",AJ2060,IF(BR2060="",NA(),BR2060))</f>
        <v>0</v>
      </c>
    </row>
    <row r="359" spans="5:104">
      <c r="E359">
        <v>14</v>
      </c>
      <c r="F359">
        <f>F18</f>
        <v>0</v>
      </c>
      <c r="G359">
        <v>14</v>
      </c>
      <c r="H359">
        <f>H18</f>
        <v>0</v>
      </c>
      <c r="I359">
        <v>14</v>
      </c>
      <c r="J359">
        <f>J18</f>
        <v>0</v>
      </c>
      <c r="K359">
        <v>14</v>
      </c>
      <c r="L359">
        <f>L18</f>
        <v>0</v>
      </c>
      <c r="M359">
        <v>14</v>
      </c>
      <c r="N359">
        <f>N18</f>
        <v>0</v>
      </c>
      <c r="O359">
        <v>14</v>
      </c>
      <c r="P359">
        <f>P18</f>
        <v>0</v>
      </c>
      <c r="Q359">
        <v>14</v>
      </c>
      <c r="R359">
        <f>R18</f>
        <v>0</v>
      </c>
      <c r="S359">
        <v>14</v>
      </c>
      <c r="T359">
        <f>T18</f>
        <v>0</v>
      </c>
      <c r="U359">
        <v>14</v>
      </c>
      <c r="V359">
        <f>V18</f>
        <v>0</v>
      </c>
      <c r="W359">
        <v>14</v>
      </c>
      <c r="X359">
        <f>X18</f>
        <v>0</v>
      </c>
      <c r="Y359">
        <v>14</v>
      </c>
      <c r="Z359">
        <f>Z18</f>
        <v>0</v>
      </c>
      <c r="AA359">
        <v>14</v>
      </c>
      <c r="AB359">
        <f>AB18</f>
        <v>0</v>
      </c>
      <c r="AC359">
        <v>14</v>
      </c>
      <c r="AD359">
        <f>AD18</f>
        <v>0</v>
      </c>
      <c r="AE359">
        <v>14</v>
      </c>
      <c r="AF359">
        <f>AF18</f>
        <v>0</v>
      </c>
      <c r="AG359">
        <v>14</v>
      </c>
      <c r="AH359">
        <f>AH18</f>
        <v>0</v>
      </c>
      <c r="AI359">
        <v>14</v>
      </c>
      <c r="AJ359">
        <f>AJ18</f>
        <v>0</v>
      </c>
      <c r="AM359">
        <v>14</v>
      </c>
      <c r="AN359">
        <f>AN18</f>
        <v>0</v>
      </c>
      <c r="AO359">
        <v>14</v>
      </c>
      <c r="AP359">
        <f>AP18</f>
        <v>0</v>
      </c>
      <c r="AQ359">
        <v>14</v>
      </c>
      <c r="AR359">
        <f>AR18</f>
        <v>0</v>
      </c>
      <c r="AS359">
        <v>14</v>
      </c>
      <c r="AT359">
        <f>AT18</f>
        <v>0</v>
      </c>
      <c r="AU359">
        <v>14</v>
      </c>
      <c r="AV359">
        <f>AV18</f>
        <v>0</v>
      </c>
      <c r="AW359">
        <v>14</v>
      </c>
      <c r="AX359">
        <f>AX18</f>
        <v>0</v>
      </c>
      <c r="AY359">
        <v>14</v>
      </c>
      <c r="AZ359">
        <f>AZ18</f>
        <v>0</v>
      </c>
      <c r="BA359">
        <v>14</v>
      </c>
      <c r="BB359">
        <f>BB18</f>
        <v>0</v>
      </c>
      <c r="BC359">
        <v>14</v>
      </c>
      <c r="BD359">
        <f>BD18</f>
        <v>0</v>
      </c>
      <c r="BE359">
        <v>14</v>
      </c>
      <c r="BF359">
        <f>BF18</f>
        <v>0</v>
      </c>
      <c r="BG359">
        <v>14</v>
      </c>
      <c r="BH359">
        <f>BH18</f>
        <v>0</v>
      </c>
      <c r="BI359">
        <v>14</v>
      </c>
      <c r="BJ359">
        <f>BJ18</f>
        <v>0</v>
      </c>
      <c r="BK359">
        <v>14</v>
      </c>
      <c r="BL359">
        <f>BL18</f>
        <v>0</v>
      </c>
      <c r="BM359">
        <v>14</v>
      </c>
      <c r="BN359">
        <f>BN18</f>
        <v>0</v>
      </c>
      <c r="BO359">
        <v>14</v>
      </c>
      <c r="BP359">
        <f>BP18</f>
        <v>0</v>
      </c>
      <c r="BQ359">
        <v>14</v>
      </c>
      <c r="BR359">
        <f>BR18</f>
        <v>0</v>
      </c>
      <c r="BU359">
        <f>IF(Charts!$B$3="none",E2061,IF(AM2061="",NA(),AM2061))</f>
        <v>0</v>
      </c>
      <c r="BV359">
        <f>IF(Charts!$B$3="none",F2061,IF(AN2061="",NA(),AN2061))</f>
        <v>0</v>
      </c>
      <c r="BW359">
        <f>IF(Charts!$B$3="none",G2061,IF(AO2061="",NA(),AO2061))</f>
        <v>0</v>
      </c>
      <c r="BX359">
        <f>IF(Charts!$B$3="none",H2061,IF(AP2061="",NA(),AP2061))</f>
        <v>0</v>
      </c>
      <c r="BY359">
        <f>IF(Charts!$B$3="none",I2061,IF(AQ2061="",NA(),AQ2061))</f>
        <v>0</v>
      </c>
      <c r="BZ359">
        <f>IF(Charts!$B$3="none",J2061,IF(AR2061="",NA(),AR2061))</f>
        <v>0</v>
      </c>
      <c r="CA359">
        <f>IF(Charts!$B$3="none",K2061,IF(AS2061="",NA(),AS2061))</f>
        <v>0</v>
      </c>
      <c r="CB359">
        <f>IF(Charts!$B$3="none",L2061,IF(AT2061="",NA(),AT2061))</f>
        <v>0</v>
      </c>
      <c r="CC359">
        <f>IF(Charts!$B$3="none",M2061,IF(AU2061="",NA(),AU2061))</f>
        <v>0</v>
      </c>
      <c r="CD359">
        <f>IF(Charts!$B$3="none",N2061,IF(AV2061="",NA(),AV2061))</f>
        <v>0</v>
      </c>
      <c r="CE359">
        <f>IF(Charts!$B$3="none",O2061,IF(AW2061="",NA(),AW2061))</f>
        <v>0</v>
      </c>
      <c r="CF359">
        <f>IF(Charts!$B$3="none",P2061,IF(AX2061="",NA(),AX2061))</f>
        <v>0</v>
      </c>
      <c r="CG359">
        <f>IF(Charts!$B$3="none",Q2061,IF(AY2061="",NA(),AY2061))</f>
        <v>0</v>
      </c>
      <c r="CH359">
        <f>IF(Charts!$B$3="none",R2061,IF(AZ2061="",NA(),AZ2061))</f>
        <v>0</v>
      </c>
      <c r="CI359">
        <f>IF(Charts!$B$3="none",S2061,IF(BA2061="",NA(),BA2061))</f>
        <v>0</v>
      </c>
      <c r="CJ359">
        <f>IF(Charts!$B$3="none",T2061,IF(BB2061="",NA(),BB2061))</f>
        <v>0</v>
      </c>
      <c r="CK359">
        <f>IF(Charts!$B$3="none",U2061,IF(BC2061="",NA(),BC2061))</f>
        <v>0</v>
      </c>
      <c r="CL359">
        <f>IF(Charts!$B$3="none",V2061,IF(BD2061="",NA(),BD2061))</f>
        <v>0</v>
      </c>
      <c r="CM359">
        <f>IF(Charts!$B$3="none",W2061,IF(BE2061="",NA(),BE2061))</f>
        <v>0</v>
      </c>
      <c r="CN359">
        <f>IF(Charts!$B$3="none",X2061,IF(BF2061="",NA(),BF2061))</f>
        <v>0</v>
      </c>
      <c r="CO359">
        <f>IF(Charts!$B$3="none",Y2061,IF(BG2061="",NA(),BG2061))</f>
        <v>0</v>
      </c>
      <c r="CP359">
        <f>IF(Charts!$B$3="none",Z2061,IF(BH2061="",NA(),BH2061))</f>
        <v>0</v>
      </c>
      <c r="CQ359">
        <f>IF(Charts!$B$3="none",AA2061,IF(BI2061="",NA(),BI2061))</f>
        <v>0</v>
      </c>
      <c r="CR359">
        <f>IF(Charts!$B$3="none",AB2061,IF(BJ2061="",NA(),BJ2061))</f>
        <v>0</v>
      </c>
      <c r="CS359">
        <f>IF(Charts!$B$3="none",AC2061,IF(BK2061="",NA(),BK2061))</f>
        <v>0</v>
      </c>
      <c r="CT359">
        <f>IF(Charts!$B$3="none",AD2061,IF(BL2061="",NA(),BL2061))</f>
        <v>0</v>
      </c>
      <c r="CU359">
        <f>IF(Charts!$B$3="none",AE2061,IF(BM2061="",NA(),BM2061))</f>
        <v>0</v>
      </c>
      <c r="CV359">
        <f>IF(Charts!$B$3="none",AF2061,IF(BN2061="",NA(),BN2061))</f>
        <v>0</v>
      </c>
      <c r="CW359">
        <f>IF(Charts!$B$3="none",AG2061,IF(BO2061="",NA(),BO2061))</f>
        <v>0</v>
      </c>
      <c r="CX359">
        <f>IF(Charts!$B$3="none",AH2061,IF(BP2061="",NA(),BP2061))</f>
        <v>0</v>
      </c>
      <c r="CY359">
        <f>IF(Charts!$B$3="none",AI2061,IF(BQ2061="",NA(),BQ2061))</f>
        <v>0</v>
      </c>
      <c r="CZ359">
        <f>IF(Charts!$B$3="none",AJ2061,IF(BR2061="",NA(),BR2061))</f>
        <v>0</v>
      </c>
    </row>
    <row r="360" spans="5:104">
      <c r="E360">
        <v>15</v>
      </c>
      <c r="F360">
        <f>F19</f>
        <v>0</v>
      </c>
      <c r="G360">
        <v>15</v>
      </c>
      <c r="H360">
        <f>H19</f>
        <v>0</v>
      </c>
      <c r="I360">
        <v>15</v>
      </c>
      <c r="J360">
        <f>J19</f>
        <v>0</v>
      </c>
      <c r="K360">
        <v>15</v>
      </c>
      <c r="L360">
        <f>L19</f>
        <v>0</v>
      </c>
      <c r="M360">
        <v>15</v>
      </c>
      <c r="N360">
        <f>N19</f>
        <v>0</v>
      </c>
      <c r="O360">
        <v>15</v>
      </c>
      <c r="P360">
        <f>P19</f>
        <v>0</v>
      </c>
      <c r="Q360">
        <v>15</v>
      </c>
      <c r="R360">
        <f>R19</f>
        <v>0</v>
      </c>
      <c r="S360">
        <v>15</v>
      </c>
      <c r="T360">
        <f>T19</f>
        <v>0</v>
      </c>
      <c r="U360">
        <v>15</v>
      </c>
      <c r="V360">
        <f>V19</f>
        <v>0</v>
      </c>
      <c r="W360">
        <v>15</v>
      </c>
      <c r="X360">
        <f>X19</f>
        <v>0</v>
      </c>
      <c r="Y360">
        <v>15</v>
      </c>
      <c r="Z360">
        <f>Z19</f>
        <v>0</v>
      </c>
      <c r="AA360">
        <v>15</v>
      </c>
      <c r="AB360">
        <f>AB19</f>
        <v>0</v>
      </c>
      <c r="AC360">
        <v>15</v>
      </c>
      <c r="AD360">
        <f>AD19</f>
        <v>0</v>
      </c>
      <c r="AE360">
        <v>15</v>
      </c>
      <c r="AF360">
        <f>AF19</f>
        <v>0</v>
      </c>
      <c r="AG360">
        <v>15</v>
      </c>
      <c r="AH360">
        <f>AH19</f>
        <v>0</v>
      </c>
      <c r="AI360">
        <v>15</v>
      </c>
      <c r="AJ360">
        <f>AJ19</f>
        <v>0</v>
      </c>
      <c r="AM360">
        <v>15</v>
      </c>
      <c r="AN360">
        <f>AN19</f>
        <v>0</v>
      </c>
      <c r="AO360">
        <v>15</v>
      </c>
      <c r="AP360">
        <f>AP19</f>
        <v>0</v>
      </c>
      <c r="AQ360">
        <v>15</v>
      </c>
      <c r="AR360">
        <f>AR19</f>
        <v>0</v>
      </c>
      <c r="AS360">
        <v>15</v>
      </c>
      <c r="AT360">
        <f>AT19</f>
        <v>0</v>
      </c>
      <c r="AU360">
        <v>15</v>
      </c>
      <c r="AV360">
        <f>AV19</f>
        <v>0</v>
      </c>
      <c r="AW360">
        <v>15</v>
      </c>
      <c r="AX360">
        <f>AX19</f>
        <v>0</v>
      </c>
      <c r="AY360">
        <v>15</v>
      </c>
      <c r="AZ360">
        <f>AZ19</f>
        <v>0</v>
      </c>
      <c r="BA360">
        <v>15</v>
      </c>
      <c r="BB360">
        <f>BB19</f>
        <v>0</v>
      </c>
      <c r="BC360">
        <v>15</v>
      </c>
      <c r="BD360">
        <f>BD19</f>
        <v>0</v>
      </c>
      <c r="BE360">
        <v>15</v>
      </c>
      <c r="BF360">
        <f>BF19</f>
        <v>0</v>
      </c>
      <c r="BG360">
        <v>15</v>
      </c>
      <c r="BH360">
        <f>BH19</f>
        <v>0</v>
      </c>
      <c r="BI360">
        <v>15</v>
      </c>
      <c r="BJ360">
        <f>BJ19</f>
        <v>0</v>
      </c>
      <c r="BK360">
        <v>15</v>
      </c>
      <c r="BL360">
        <f>BL19</f>
        <v>0</v>
      </c>
      <c r="BM360">
        <v>15</v>
      </c>
      <c r="BN360">
        <f>BN19</f>
        <v>0</v>
      </c>
      <c r="BO360">
        <v>15</v>
      </c>
      <c r="BP360">
        <f>BP19</f>
        <v>0</v>
      </c>
      <c r="BQ360">
        <v>15</v>
      </c>
      <c r="BR360">
        <f>BR19</f>
        <v>0</v>
      </c>
      <c r="BU360">
        <f>IF(Charts!$B$3="none",E2062,IF(AM2062="",NA(),AM2062))</f>
        <v>0</v>
      </c>
      <c r="BV360">
        <f>IF(Charts!$B$3="none",F2062,IF(AN2062="",NA(),AN2062))</f>
        <v>0</v>
      </c>
      <c r="BW360">
        <f>IF(Charts!$B$3="none",G2062,IF(AO2062="",NA(),AO2062))</f>
        <v>0</v>
      </c>
      <c r="BX360">
        <f>IF(Charts!$B$3="none",H2062,IF(AP2062="",NA(),AP2062))</f>
        <v>0</v>
      </c>
      <c r="BY360">
        <f>IF(Charts!$B$3="none",I2062,IF(AQ2062="",NA(),AQ2062))</f>
        <v>0</v>
      </c>
      <c r="BZ360">
        <f>IF(Charts!$B$3="none",J2062,IF(AR2062="",NA(),AR2062))</f>
        <v>0</v>
      </c>
      <c r="CA360">
        <f>IF(Charts!$B$3="none",K2062,IF(AS2062="",NA(),AS2062))</f>
        <v>0</v>
      </c>
      <c r="CB360">
        <f>IF(Charts!$B$3="none",L2062,IF(AT2062="",NA(),AT2062))</f>
        <v>0</v>
      </c>
      <c r="CC360">
        <f>IF(Charts!$B$3="none",M2062,IF(AU2062="",NA(),AU2062))</f>
        <v>0</v>
      </c>
      <c r="CD360">
        <f>IF(Charts!$B$3="none",N2062,IF(AV2062="",NA(),AV2062))</f>
        <v>0</v>
      </c>
      <c r="CE360">
        <f>IF(Charts!$B$3="none",O2062,IF(AW2062="",NA(),AW2062))</f>
        <v>0</v>
      </c>
      <c r="CF360">
        <f>IF(Charts!$B$3="none",P2062,IF(AX2062="",NA(),AX2062))</f>
        <v>0</v>
      </c>
      <c r="CG360">
        <f>IF(Charts!$B$3="none",Q2062,IF(AY2062="",NA(),AY2062))</f>
        <v>0</v>
      </c>
      <c r="CH360">
        <f>IF(Charts!$B$3="none",R2062,IF(AZ2062="",NA(),AZ2062))</f>
        <v>0</v>
      </c>
      <c r="CI360">
        <f>IF(Charts!$B$3="none",S2062,IF(BA2062="",NA(),BA2062))</f>
        <v>0</v>
      </c>
      <c r="CJ360">
        <f>IF(Charts!$B$3="none",T2062,IF(BB2062="",NA(),BB2062))</f>
        <v>0</v>
      </c>
      <c r="CK360">
        <f>IF(Charts!$B$3="none",U2062,IF(BC2062="",NA(),BC2062))</f>
        <v>0</v>
      </c>
      <c r="CL360">
        <f>IF(Charts!$B$3="none",V2062,IF(BD2062="",NA(),BD2062))</f>
        <v>0</v>
      </c>
      <c r="CM360">
        <f>IF(Charts!$B$3="none",W2062,IF(BE2062="",NA(),BE2062))</f>
        <v>0</v>
      </c>
      <c r="CN360">
        <f>IF(Charts!$B$3="none",X2062,IF(BF2062="",NA(),BF2062))</f>
        <v>0</v>
      </c>
      <c r="CO360">
        <f>IF(Charts!$B$3="none",Y2062,IF(BG2062="",NA(),BG2062))</f>
        <v>0</v>
      </c>
      <c r="CP360">
        <f>IF(Charts!$B$3="none",Z2062,IF(BH2062="",NA(),BH2062))</f>
        <v>0</v>
      </c>
      <c r="CQ360">
        <f>IF(Charts!$B$3="none",AA2062,IF(BI2062="",NA(),BI2062))</f>
        <v>0</v>
      </c>
      <c r="CR360">
        <f>IF(Charts!$B$3="none",AB2062,IF(BJ2062="",NA(),BJ2062))</f>
        <v>0</v>
      </c>
      <c r="CS360">
        <f>IF(Charts!$B$3="none",AC2062,IF(BK2062="",NA(),BK2062))</f>
        <v>0</v>
      </c>
      <c r="CT360">
        <f>IF(Charts!$B$3="none",AD2062,IF(BL2062="",NA(),BL2062))</f>
        <v>0</v>
      </c>
      <c r="CU360">
        <f>IF(Charts!$B$3="none",AE2062,IF(BM2062="",NA(),BM2062))</f>
        <v>0</v>
      </c>
      <c r="CV360">
        <f>IF(Charts!$B$3="none",AF2062,IF(BN2062="",NA(),BN2062))</f>
        <v>0</v>
      </c>
      <c r="CW360">
        <f>IF(Charts!$B$3="none",AG2062,IF(BO2062="",NA(),BO2062))</f>
        <v>0</v>
      </c>
      <c r="CX360">
        <f>IF(Charts!$B$3="none",AH2062,IF(BP2062="",NA(),BP2062))</f>
        <v>0</v>
      </c>
      <c r="CY360">
        <f>IF(Charts!$B$3="none",AI2062,IF(BQ2062="",NA(),BQ2062))</f>
        <v>0</v>
      </c>
      <c r="CZ360">
        <f>IF(Charts!$B$3="none",AJ2062,IF(BR2062="",NA(),BR2062))</f>
        <v>0</v>
      </c>
    </row>
    <row r="361" spans="5:104">
      <c r="E361">
        <v>16</v>
      </c>
      <c r="F361">
        <f>F20</f>
        <v>0</v>
      </c>
      <c r="G361">
        <v>16</v>
      </c>
      <c r="H361">
        <f>H20</f>
        <v>0</v>
      </c>
      <c r="I361">
        <v>16</v>
      </c>
      <c r="J361">
        <f>J20</f>
        <v>0</v>
      </c>
      <c r="K361">
        <v>16</v>
      </c>
      <c r="L361">
        <f>L20</f>
        <v>0</v>
      </c>
      <c r="M361">
        <v>16</v>
      </c>
      <c r="N361">
        <f>N20</f>
        <v>0</v>
      </c>
      <c r="O361">
        <v>16</v>
      </c>
      <c r="P361">
        <f>P20</f>
        <v>0</v>
      </c>
      <c r="Q361">
        <v>16</v>
      </c>
      <c r="R361">
        <f>R20</f>
        <v>0</v>
      </c>
      <c r="S361">
        <v>16</v>
      </c>
      <c r="T361">
        <f>T20</f>
        <v>0</v>
      </c>
      <c r="U361">
        <v>16</v>
      </c>
      <c r="V361">
        <f>V20</f>
        <v>0</v>
      </c>
      <c r="W361">
        <v>16</v>
      </c>
      <c r="X361">
        <f>X20</f>
        <v>0</v>
      </c>
      <c r="Y361">
        <v>16</v>
      </c>
      <c r="Z361">
        <f>Z20</f>
        <v>0</v>
      </c>
      <c r="AA361">
        <v>16</v>
      </c>
      <c r="AB361">
        <f>AB20</f>
        <v>0</v>
      </c>
      <c r="AC361">
        <v>16</v>
      </c>
      <c r="AD361">
        <f>AD20</f>
        <v>0</v>
      </c>
      <c r="AE361">
        <v>16</v>
      </c>
      <c r="AF361">
        <f>AF20</f>
        <v>0</v>
      </c>
      <c r="AG361">
        <v>16</v>
      </c>
      <c r="AH361">
        <f>AH20</f>
        <v>0</v>
      </c>
      <c r="AI361">
        <v>16</v>
      </c>
      <c r="AJ361">
        <f>AJ20</f>
        <v>0</v>
      </c>
      <c r="AM361">
        <v>16</v>
      </c>
      <c r="AN361">
        <f>AN20</f>
        <v>0</v>
      </c>
      <c r="AO361">
        <v>16</v>
      </c>
      <c r="AP361">
        <f>AP20</f>
        <v>0</v>
      </c>
      <c r="AQ361">
        <v>16</v>
      </c>
      <c r="AR361">
        <f>AR20</f>
        <v>0</v>
      </c>
      <c r="AS361">
        <v>16</v>
      </c>
      <c r="AT361">
        <f>AT20</f>
        <v>0</v>
      </c>
      <c r="AU361">
        <v>16</v>
      </c>
      <c r="AV361">
        <f>AV20</f>
        <v>0</v>
      </c>
      <c r="AW361">
        <v>16</v>
      </c>
      <c r="AX361">
        <f>AX20</f>
        <v>0</v>
      </c>
      <c r="AY361">
        <v>16</v>
      </c>
      <c r="AZ361">
        <f>AZ20</f>
        <v>0</v>
      </c>
      <c r="BA361">
        <v>16</v>
      </c>
      <c r="BB361">
        <f>BB20</f>
        <v>0</v>
      </c>
      <c r="BC361">
        <v>16</v>
      </c>
      <c r="BD361">
        <f>BD20</f>
        <v>0</v>
      </c>
      <c r="BE361">
        <v>16</v>
      </c>
      <c r="BF361">
        <f>BF20</f>
        <v>0</v>
      </c>
      <c r="BG361">
        <v>16</v>
      </c>
      <c r="BH361">
        <f>BH20</f>
        <v>0</v>
      </c>
      <c r="BI361">
        <v>16</v>
      </c>
      <c r="BJ361">
        <f>BJ20</f>
        <v>0</v>
      </c>
      <c r="BK361">
        <v>16</v>
      </c>
      <c r="BL361">
        <f>BL20</f>
        <v>0</v>
      </c>
      <c r="BM361">
        <v>16</v>
      </c>
      <c r="BN361">
        <f>BN20</f>
        <v>0</v>
      </c>
      <c r="BO361">
        <v>16</v>
      </c>
      <c r="BP361">
        <f>BP20</f>
        <v>0</v>
      </c>
      <c r="BQ361">
        <v>16</v>
      </c>
      <c r="BR361">
        <f>BR20</f>
        <v>0</v>
      </c>
      <c r="BU361">
        <f>IF(Charts!$B$3="none",E2063,IF(AM2063="",NA(),AM2063))</f>
        <v>0</v>
      </c>
      <c r="BV361">
        <f>IF(Charts!$B$3="none",F2063,IF(AN2063="",NA(),AN2063))</f>
        <v>0</v>
      </c>
      <c r="BW361">
        <f>IF(Charts!$B$3="none",G2063,IF(AO2063="",NA(),AO2063))</f>
        <v>0</v>
      </c>
      <c r="BX361">
        <f>IF(Charts!$B$3="none",H2063,IF(AP2063="",NA(),AP2063))</f>
        <v>0</v>
      </c>
      <c r="BY361">
        <f>IF(Charts!$B$3="none",I2063,IF(AQ2063="",NA(),AQ2063))</f>
        <v>0</v>
      </c>
      <c r="BZ361">
        <f>IF(Charts!$B$3="none",J2063,IF(AR2063="",NA(),AR2063))</f>
        <v>0</v>
      </c>
      <c r="CA361">
        <f>IF(Charts!$B$3="none",K2063,IF(AS2063="",NA(),AS2063))</f>
        <v>0</v>
      </c>
      <c r="CB361">
        <f>IF(Charts!$B$3="none",L2063,IF(AT2063="",NA(),AT2063))</f>
        <v>0</v>
      </c>
      <c r="CC361">
        <f>IF(Charts!$B$3="none",M2063,IF(AU2063="",NA(),AU2063))</f>
        <v>0</v>
      </c>
      <c r="CD361">
        <f>IF(Charts!$B$3="none",N2063,IF(AV2063="",NA(),AV2063))</f>
        <v>0</v>
      </c>
      <c r="CE361">
        <f>IF(Charts!$B$3="none",O2063,IF(AW2063="",NA(),AW2063))</f>
        <v>0</v>
      </c>
      <c r="CF361">
        <f>IF(Charts!$B$3="none",P2063,IF(AX2063="",NA(),AX2063))</f>
        <v>0</v>
      </c>
      <c r="CG361">
        <f>IF(Charts!$B$3="none",Q2063,IF(AY2063="",NA(),AY2063))</f>
        <v>0</v>
      </c>
      <c r="CH361">
        <f>IF(Charts!$B$3="none",R2063,IF(AZ2063="",NA(),AZ2063))</f>
        <v>0</v>
      </c>
      <c r="CI361">
        <f>IF(Charts!$B$3="none",S2063,IF(BA2063="",NA(),BA2063))</f>
        <v>0</v>
      </c>
      <c r="CJ361">
        <f>IF(Charts!$B$3="none",T2063,IF(BB2063="",NA(),BB2063))</f>
        <v>0</v>
      </c>
      <c r="CK361">
        <f>IF(Charts!$B$3="none",U2063,IF(BC2063="",NA(),BC2063))</f>
        <v>0</v>
      </c>
      <c r="CL361">
        <f>IF(Charts!$B$3="none",V2063,IF(BD2063="",NA(),BD2063))</f>
        <v>0</v>
      </c>
      <c r="CM361">
        <f>IF(Charts!$B$3="none",W2063,IF(BE2063="",NA(),BE2063))</f>
        <v>0</v>
      </c>
      <c r="CN361">
        <f>IF(Charts!$B$3="none",X2063,IF(BF2063="",NA(),BF2063))</f>
        <v>0</v>
      </c>
      <c r="CO361">
        <f>IF(Charts!$B$3="none",Y2063,IF(BG2063="",NA(),BG2063))</f>
        <v>0</v>
      </c>
      <c r="CP361">
        <f>IF(Charts!$B$3="none",Z2063,IF(BH2063="",NA(),BH2063))</f>
        <v>0</v>
      </c>
      <c r="CQ361">
        <f>IF(Charts!$B$3="none",AA2063,IF(BI2063="",NA(),BI2063))</f>
        <v>0</v>
      </c>
      <c r="CR361">
        <f>IF(Charts!$B$3="none",AB2063,IF(BJ2063="",NA(),BJ2063))</f>
        <v>0</v>
      </c>
      <c r="CS361">
        <f>IF(Charts!$B$3="none",AC2063,IF(BK2063="",NA(),BK2063))</f>
        <v>0</v>
      </c>
      <c r="CT361">
        <f>IF(Charts!$B$3="none",AD2063,IF(BL2063="",NA(),BL2063))</f>
        <v>0</v>
      </c>
      <c r="CU361">
        <f>IF(Charts!$B$3="none",AE2063,IF(BM2063="",NA(),BM2063))</f>
        <v>0</v>
      </c>
      <c r="CV361">
        <f>IF(Charts!$B$3="none",AF2063,IF(BN2063="",NA(),BN2063))</f>
        <v>0</v>
      </c>
      <c r="CW361">
        <f>IF(Charts!$B$3="none",AG2063,IF(BO2063="",NA(),BO2063))</f>
        <v>0</v>
      </c>
      <c r="CX361">
        <f>IF(Charts!$B$3="none",AH2063,IF(BP2063="",NA(),BP2063))</f>
        <v>0</v>
      </c>
      <c r="CY361">
        <f>IF(Charts!$B$3="none",AI2063,IF(BQ2063="",NA(),BQ2063))</f>
        <v>0</v>
      </c>
      <c r="CZ361">
        <f>IF(Charts!$B$3="none",AJ2063,IF(BR2063="",NA(),BR2063))</f>
        <v>0</v>
      </c>
    </row>
    <row r="362" spans="5:104">
      <c r="E362">
        <v>17</v>
      </c>
      <c r="F362">
        <f>F21</f>
        <v>0</v>
      </c>
      <c r="G362">
        <v>17</v>
      </c>
      <c r="H362">
        <f>H21</f>
        <v>0</v>
      </c>
      <c r="I362">
        <v>17</v>
      </c>
      <c r="J362">
        <f>J21</f>
        <v>0</v>
      </c>
      <c r="K362">
        <v>17</v>
      </c>
      <c r="L362">
        <f>L21</f>
        <v>0</v>
      </c>
      <c r="M362">
        <v>17</v>
      </c>
      <c r="N362">
        <f>N21</f>
        <v>0</v>
      </c>
      <c r="O362">
        <v>17</v>
      </c>
      <c r="P362">
        <f>P21</f>
        <v>0</v>
      </c>
      <c r="Q362">
        <v>17</v>
      </c>
      <c r="R362">
        <f>R21</f>
        <v>0</v>
      </c>
      <c r="S362">
        <v>17</v>
      </c>
      <c r="T362">
        <f>T21</f>
        <v>0</v>
      </c>
      <c r="U362">
        <v>17</v>
      </c>
      <c r="V362">
        <f>V21</f>
        <v>0</v>
      </c>
      <c r="W362">
        <v>17</v>
      </c>
      <c r="X362">
        <f>X21</f>
        <v>0</v>
      </c>
      <c r="Y362">
        <v>17</v>
      </c>
      <c r="Z362">
        <f>Z21</f>
        <v>0</v>
      </c>
      <c r="AA362">
        <v>17</v>
      </c>
      <c r="AB362">
        <f>AB21</f>
        <v>0</v>
      </c>
      <c r="AC362">
        <v>17</v>
      </c>
      <c r="AD362">
        <f>AD21</f>
        <v>0</v>
      </c>
      <c r="AE362">
        <v>17</v>
      </c>
      <c r="AF362">
        <f>AF21</f>
        <v>0</v>
      </c>
      <c r="AG362">
        <v>17</v>
      </c>
      <c r="AH362">
        <f>AH21</f>
        <v>0</v>
      </c>
      <c r="AI362">
        <v>17</v>
      </c>
      <c r="AJ362">
        <f>AJ21</f>
        <v>0</v>
      </c>
      <c r="AM362">
        <v>17</v>
      </c>
      <c r="AN362">
        <f>AN21</f>
        <v>0</v>
      </c>
      <c r="AO362">
        <v>17</v>
      </c>
      <c r="AP362">
        <f>AP21</f>
        <v>0</v>
      </c>
      <c r="AQ362">
        <v>17</v>
      </c>
      <c r="AR362">
        <f>AR21</f>
        <v>0</v>
      </c>
      <c r="AS362">
        <v>17</v>
      </c>
      <c r="AT362">
        <f>AT21</f>
        <v>0</v>
      </c>
      <c r="AU362">
        <v>17</v>
      </c>
      <c r="AV362">
        <f>AV21</f>
        <v>0</v>
      </c>
      <c r="AW362">
        <v>17</v>
      </c>
      <c r="AX362">
        <f>AX21</f>
        <v>0</v>
      </c>
      <c r="AY362">
        <v>17</v>
      </c>
      <c r="AZ362">
        <f>AZ21</f>
        <v>0</v>
      </c>
      <c r="BA362">
        <v>17</v>
      </c>
      <c r="BB362">
        <f>BB21</f>
        <v>0</v>
      </c>
      <c r="BC362">
        <v>17</v>
      </c>
      <c r="BD362">
        <f>BD21</f>
        <v>0</v>
      </c>
      <c r="BE362">
        <v>17</v>
      </c>
      <c r="BF362">
        <f>BF21</f>
        <v>0</v>
      </c>
      <c r="BG362">
        <v>17</v>
      </c>
      <c r="BH362">
        <f>BH21</f>
        <v>0</v>
      </c>
      <c r="BI362">
        <v>17</v>
      </c>
      <c r="BJ362">
        <f>BJ21</f>
        <v>0</v>
      </c>
      <c r="BK362">
        <v>17</v>
      </c>
      <c r="BL362">
        <f>BL21</f>
        <v>0</v>
      </c>
      <c r="BM362">
        <v>17</v>
      </c>
      <c r="BN362">
        <f>BN21</f>
        <v>0</v>
      </c>
      <c r="BO362">
        <v>17</v>
      </c>
      <c r="BP362">
        <f>BP21</f>
        <v>0</v>
      </c>
      <c r="BQ362">
        <v>17</v>
      </c>
      <c r="BR362">
        <f>BR21</f>
        <v>0</v>
      </c>
      <c r="BU362">
        <f>IF(Charts!$B$3="none",E2064,IF(AM2064="",NA(),AM2064))</f>
        <v>0</v>
      </c>
      <c r="BV362">
        <f>IF(Charts!$B$3="none",F2064,IF(AN2064="",NA(),AN2064))</f>
        <v>0</v>
      </c>
      <c r="BW362">
        <f>IF(Charts!$B$3="none",G2064,IF(AO2064="",NA(),AO2064))</f>
        <v>0</v>
      </c>
      <c r="BX362">
        <f>IF(Charts!$B$3="none",H2064,IF(AP2064="",NA(),AP2064))</f>
        <v>0</v>
      </c>
      <c r="BY362">
        <f>IF(Charts!$B$3="none",I2064,IF(AQ2064="",NA(),AQ2064))</f>
        <v>0</v>
      </c>
      <c r="BZ362">
        <f>IF(Charts!$B$3="none",J2064,IF(AR2064="",NA(),AR2064))</f>
        <v>0</v>
      </c>
      <c r="CA362">
        <f>IF(Charts!$B$3="none",K2064,IF(AS2064="",NA(),AS2064))</f>
        <v>0</v>
      </c>
      <c r="CB362">
        <f>IF(Charts!$B$3="none",L2064,IF(AT2064="",NA(),AT2064))</f>
        <v>0</v>
      </c>
      <c r="CC362">
        <f>IF(Charts!$B$3="none",M2064,IF(AU2064="",NA(),AU2064))</f>
        <v>0</v>
      </c>
      <c r="CD362">
        <f>IF(Charts!$B$3="none",N2064,IF(AV2064="",NA(),AV2064))</f>
        <v>0</v>
      </c>
      <c r="CE362">
        <f>IF(Charts!$B$3="none",O2064,IF(AW2064="",NA(),AW2064))</f>
        <v>0</v>
      </c>
      <c r="CF362">
        <f>IF(Charts!$B$3="none",P2064,IF(AX2064="",NA(),AX2064))</f>
        <v>0</v>
      </c>
      <c r="CG362">
        <f>IF(Charts!$B$3="none",Q2064,IF(AY2064="",NA(),AY2064))</f>
        <v>0</v>
      </c>
      <c r="CH362">
        <f>IF(Charts!$B$3="none",R2064,IF(AZ2064="",NA(),AZ2064))</f>
        <v>0</v>
      </c>
      <c r="CI362">
        <f>IF(Charts!$B$3="none",S2064,IF(BA2064="",NA(),BA2064))</f>
        <v>0</v>
      </c>
      <c r="CJ362">
        <f>IF(Charts!$B$3="none",T2064,IF(BB2064="",NA(),BB2064))</f>
        <v>0</v>
      </c>
      <c r="CK362">
        <f>IF(Charts!$B$3="none",U2064,IF(BC2064="",NA(),BC2064))</f>
        <v>0</v>
      </c>
      <c r="CL362">
        <f>IF(Charts!$B$3="none",V2064,IF(BD2064="",NA(),BD2064))</f>
        <v>0</v>
      </c>
      <c r="CM362">
        <f>IF(Charts!$B$3="none",W2064,IF(BE2064="",NA(),BE2064))</f>
        <v>0</v>
      </c>
      <c r="CN362">
        <f>IF(Charts!$B$3="none",X2064,IF(BF2064="",NA(),BF2064))</f>
        <v>0</v>
      </c>
      <c r="CO362">
        <f>IF(Charts!$B$3="none",Y2064,IF(BG2064="",NA(),BG2064))</f>
        <v>0</v>
      </c>
      <c r="CP362">
        <f>IF(Charts!$B$3="none",Z2064,IF(BH2064="",NA(),BH2064))</f>
        <v>0</v>
      </c>
      <c r="CQ362">
        <f>IF(Charts!$B$3="none",AA2064,IF(BI2064="",NA(),BI2064))</f>
        <v>0</v>
      </c>
      <c r="CR362">
        <f>IF(Charts!$B$3="none",AB2064,IF(BJ2064="",NA(),BJ2064))</f>
        <v>0</v>
      </c>
      <c r="CS362">
        <f>IF(Charts!$B$3="none",AC2064,IF(BK2064="",NA(),BK2064))</f>
        <v>0</v>
      </c>
      <c r="CT362">
        <f>IF(Charts!$B$3="none",AD2064,IF(BL2064="",NA(),BL2064))</f>
        <v>0</v>
      </c>
      <c r="CU362">
        <f>IF(Charts!$B$3="none",AE2064,IF(BM2064="",NA(),BM2064))</f>
        <v>0</v>
      </c>
      <c r="CV362">
        <f>IF(Charts!$B$3="none",AF2064,IF(BN2064="",NA(),BN2064))</f>
        <v>0</v>
      </c>
      <c r="CW362">
        <f>IF(Charts!$B$3="none",AG2064,IF(BO2064="",NA(),BO2064))</f>
        <v>0</v>
      </c>
      <c r="CX362">
        <f>IF(Charts!$B$3="none",AH2064,IF(BP2064="",NA(),BP2064))</f>
        <v>0</v>
      </c>
      <c r="CY362">
        <f>IF(Charts!$B$3="none",AI2064,IF(BQ2064="",NA(),BQ2064))</f>
        <v>0</v>
      </c>
      <c r="CZ362">
        <f>IF(Charts!$B$3="none",AJ2064,IF(BR2064="",NA(),BR2064))</f>
        <v>0</v>
      </c>
    </row>
    <row r="363" spans="5:104">
      <c r="E363">
        <v>18</v>
      </c>
      <c r="F363">
        <f>F22</f>
        <v>0</v>
      </c>
      <c r="G363">
        <v>18</v>
      </c>
      <c r="H363">
        <f>H22</f>
        <v>0</v>
      </c>
      <c r="I363">
        <v>18</v>
      </c>
      <c r="J363">
        <f>J22</f>
        <v>0</v>
      </c>
      <c r="K363">
        <v>18</v>
      </c>
      <c r="L363">
        <f>L22</f>
        <v>0</v>
      </c>
      <c r="M363">
        <v>18</v>
      </c>
      <c r="N363">
        <f>N22</f>
        <v>0</v>
      </c>
      <c r="O363">
        <v>18</v>
      </c>
      <c r="P363">
        <f>P22</f>
        <v>0</v>
      </c>
      <c r="Q363">
        <v>18</v>
      </c>
      <c r="R363">
        <f>R22</f>
        <v>0</v>
      </c>
      <c r="S363">
        <v>18</v>
      </c>
      <c r="T363">
        <f>T22</f>
        <v>0</v>
      </c>
      <c r="U363">
        <v>18</v>
      </c>
      <c r="V363">
        <f>V22</f>
        <v>0</v>
      </c>
      <c r="W363">
        <v>18</v>
      </c>
      <c r="X363">
        <f>X22</f>
        <v>0</v>
      </c>
      <c r="Y363">
        <v>18</v>
      </c>
      <c r="Z363">
        <f>Z22</f>
        <v>0</v>
      </c>
      <c r="AA363">
        <v>18</v>
      </c>
      <c r="AB363">
        <f>AB22</f>
        <v>0</v>
      </c>
      <c r="AC363">
        <v>18</v>
      </c>
      <c r="AD363">
        <f>AD22</f>
        <v>0</v>
      </c>
      <c r="AE363">
        <v>18</v>
      </c>
      <c r="AF363">
        <f>AF22</f>
        <v>0</v>
      </c>
      <c r="AG363">
        <v>18</v>
      </c>
      <c r="AH363">
        <f>AH22</f>
        <v>0</v>
      </c>
      <c r="AI363">
        <v>18</v>
      </c>
      <c r="AJ363">
        <f>AJ22</f>
        <v>0</v>
      </c>
      <c r="AM363">
        <v>18</v>
      </c>
      <c r="AN363">
        <f>AN22</f>
        <v>0</v>
      </c>
      <c r="AO363">
        <v>18</v>
      </c>
      <c r="AP363">
        <f>AP22</f>
        <v>0</v>
      </c>
      <c r="AQ363">
        <v>18</v>
      </c>
      <c r="AR363">
        <f>AR22</f>
        <v>0</v>
      </c>
      <c r="AS363">
        <v>18</v>
      </c>
      <c r="AT363">
        <f>AT22</f>
        <v>0</v>
      </c>
      <c r="AU363">
        <v>18</v>
      </c>
      <c r="AV363">
        <f>AV22</f>
        <v>0</v>
      </c>
      <c r="AW363">
        <v>18</v>
      </c>
      <c r="AX363">
        <f>AX22</f>
        <v>0</v>
      </c>
      <c r="AY363">
        <v>18</v>
      </c>
      <c r="AZ363">
        <f>AZ22</f>
        <v>0</v>
      </c>
      <c r="BA363">
        <v>18</v>
      </c>
      <c r="BB363">
        <f>BB22</f>
        <v>0</v>
      </c>
      <c r="BC363">
        <v>18</v>
      </c>
      <c r="BD363">
        <f>BD22</f>
        <v>0</v>
      </c>
      <c r="BE363">
        <v>18</v>
      </c>
      <c r="BF363">
        <f>BF22</f>
        <v>0</v>
      </c>
      <c r="BG363">
        <v>18</v>
      </c>
      <c r="BH363">
        <f>BH22</f>
        <v>0</v>
      </c>
      <c r="BI363">
        <v>18</v>
      </c>
      <c r="BJ363">
        <f>BJ22</f>
        <v>0</v>
      </c>
      <c r="BK363">
        <v>18</v>
      </c>
      <c r="BL363">
        <f>BL22</f>
        <v>0</v>
      </c>
      <c r="BM363">
        <v>18</v>
      </c>
      <c r="BN363">
        <f>BN22</f>
        <v>0</v>
      </c>
      <c r="BO363">
        <v>18</v>
      </c>
      <c r="BP363">
        <f>BP22</f>
        <v>0</v>
      </c>
      <c r="BQ363">
        <v>18</v>
      </c>
      <c r="BR363">
        <f>BR22</f>
        <v>0</v>
      </c>
      <c r="BU363">
        <f>IF(Charts!$B$3="none",E2065,IF(AM2065="",NA(),AM2065))</f>
        <v>0</v>
      </c>
      <c r="BV363">
        <f>IF(Charts!$B$3="none",F2065,IF(AN2065="",NA(),AN2065))</f>
        <v>0</v>
      </c>
      <c r="BW363">
        <f>IF(Charts!$B$3="none",G2065,IF(AO2065="",NA(),AO2065))</f>
        <v>0</v>
      </c>
      <c r="BX363">
        <f>IF(Charts!$B$3="none",H2065,IF(AP2065="",NA(),AP2065))</f>
        <v>0</v>
      </c>
      <c r="BY363">
        <f>IF(Charts!$B$3="none",I2065,IF(AQ2065="",NA(),AQ2065))</f>
        <v>0</v>
      </c>
      <c r="BZ363">
        <f>IF(Charts!$B$3="none",J2065,IF(AR2065="",NA(),AR2065))</f>
        <v>0</v>
      </c>
      <c r="CA363">
        <f>IF(Charts!$B$3="none",K2065,IF(AS2065="",NA(),AS2065))</f>
        <v>0</v>
      </c>
      <c r="CB363">
        <f>IF(Charts!$B$3="none",L2065,IF(AT2065="",NA(),AT2065))</f>
        <v>0</v>
      </c>
      <c r="CC363">
        <f>IF(Charts!$B$3="none",M2065,IF(AU2065="",NA(),AU2065))</f>
        <v>0</v>
      </c>
      <c r="CD363">
        <f>IF(Charts!$B$3="none",N2065,IF(AV2065="",NA(),AV2065))</f>
        <v>0</v>
      </c>
      <c r="CE363">
        <f>IF(Charts!$B$3="none",O2065,IF(AW2065="",NA(),AW2065))</f>
        <v>0</v>
      </c>
      <c r="CF363">
        <f>IF(Charts!$B$3="none",P2065,IF(AX2065="",NA(),AX2065))</f>
        <v>0</v>
      </c>
      <c r="CG363">
        <f>IF(Charts!$B$3="none",Q2065,IF(AY2065="",NA(),AY2065))</f>
        <v>0</v>
      </c>
      <c r="CH363">
        <f>IF(Charts!$B$3="none",R2065,IF(AZ2065="",NA(),AZ2065))</f>
        <v>0</v>
      </c>
      <c r="CI363">
        <f>IF(Charts!$B$3="none",S2065,IF(BA2065="",NA(),BA2065))</f>
        <v>0</v>
      </c>
      <c r="CJ363">
        <f>IF(Charts!$B$3="none",T2065,IF(BB2065="",NA(),BB2065))</f>
        <v>0</v>
      </c>
      <c r="CK363">
        <f>IF(Charts!$B$3="none",U2065,IF(BC2065="",NA(),BC2065))</f>
        <v>0</v>
      </c>
      <c r="CL363">
        <f>IF(Charts!$B$3="none",V2065,IF(BD2065="",NA(),BD2065))</f>
        <v>0</v>
      </c>
      <c r="CM363">
        <f>IF(Charts!$B$3="none",W2065,IF(BE2065="",NA(),BE2065))</f>
        <v>0</v>
      </c>
      <c r="CN363">
        <f>IF(Charts!$B$3="none",X2065,IF(BF2065="",NA(),BF2065))</f>
        <v>0</v>
      </c>
      <c r="CO363">
        <f>IF(Charts!$B$3="none",Y2065,IF(BG2065="",NA(),BG2065))</f>
        <v>0</v>
      </c>
      <c r="CP363">
        <f>IF(Charts!$B$3="none",Z2065,IF(BH2065="",NA(),BH2065))</f>
        <v>0</v>
      </c>
      <c r="CQ363">
        <f>IF(Charts!$B$3="none",AA2065,IF(BI2065="",NA(),BI2065))</f>
        <v>0</v>
      </c>
      <c r="CR363">
        <f>IF(Charts!$B$3="none",AB2065,IF(BJ2065="",NA(),BJ2065))</f>
        <v>0</v>
      </c>
      <c r="CS363">
        <f>IF(Charts!$B$3="none",AC2065,IF(BK2065="",NA(),BK2065))</f>
        <v>0</v>
      </c>
      <c r="CT363">
        <f>IF(Charts!$B$3="none",AD2065,IF(BL2065="",NA(),BL2065))</f>
        <v>0</v>
      </c>
      <c r="CU363">
        <f>IF(Charts!$B$3="none",AE2065,IF(BM2065="",NA(),BM2065))</f>
        <v>0</v>
      </c>
      <c r="CV363">
        <f>IF(Charts!$B$3="none",AF2065,IF(BN2065="",NA(),BN2065))</f>
        <v>0</v>
      </c>
      <c r="CW363">
        <f>IF(Charts!$B$3="none",AG2065,IF(BO2065="",NA(),BO2065))</f>
        <v>0</v>
      </c>
      <c r="CX363">
        <f>IF(Charts!$B$3="none",AH2065,IF(BP2065="",NA(),BP2065))</f>
        <v>0</v>
      </c>
      <c r="CY363">
        <f>IF(Charts!$B$3="none",AI2065,IF(BQ2065="",NA(),BQ2065))</f>
        <v>0</v>
      </c>
      <c r="CZ363">
        <f>IF(Charts!$B$3="none",AJ2065,IF(BR2065="",NA(),BR2065))</f>
        <v>0</v>
      </c>
    </row>
    <row r="364" spans="5:104">
      <c r="E364">
        <v>19</v>
      </c>
      <c r="F364">
        <f>F23</f>
        <v>0</v>
      </c>
      <c r="G364">
        <v>19</v>
      </c>
      <c r="H364">
        <f>H23</f>
        <v>0</v>
      </c>
      <c r="I364">
        <v>19</v>
      </c>
      <c r="J364">
        <f>J23</f>
        <v>0</v>
      </c>
      <c r="K364">
        <v>19</v>
      </c>
      <c r="L364">
        <f>L23</f>
        <v>0</v>
      </c>
      <c r="M364">
        <v>19</v>
      </c>
      <c r="N364">
        <f>N23</f>
        <v>0</v>
      </c>
      <c r="O364">
        <v>19</v>
      </c>
      <c r="P364">
        <f>P23</f>
        <v>0</v>
      </c>
      <c r="Q364">
        <v>19</v>
      </c>
      <c r="R364">
        <f>R23</f>
        <v>0</v>
      </c>
      <c r="S364">
        <v>19</v>
      </c>
      <c r="T364">
        <f>T23</f>
        <v>0</v>
      </c>
      <c r="U364">
        <v>19</v>
      </c>
      <c r="V364">
        <f>V23</f>
        <v>0</v>
      </c>
      <c r="W364">
        <v>19</v>
      </c>
      <c r="X364">
        <f>X23</f>
        <v>0</v>
      </c>
      <c r="Y364">
        <v>19</v>
      </c>
      <c r="Z364">
        <f>Z23</f>
        <v>0</v>
      </c>
      <c r="AA364">
        <v>19</v>
      </c>
      <c r="AB364">
        <f>AB23</f>
        <v>0</v>
      </c>
      <c r="AC364">
        <v>19</v>
      </c>
      <c r="AD364">
        <f>AD23</f>
        <v>0</v>
      </c>
      <c r="AE364">
        <v>19</v>
      </c>
      <c r="AF364">
        <f>AF23</f>
        <v>0</v>
      </c>
      <c r="AG364">
        <v>19</v>
      </c>
      <c r="AH364">
        <f>AH23</f>
        <v>0</v>
      </c>
      <c r="AI364">
        <v>19</v>
      </c>
      <c r="AJ364">
        <f>AJ23</f>
        <v>0</v>
      </c>
      <c r="AM364">
        <v>19</v>
      </c>
      <c r="AN364">
        <f>AN23</f>
        <v>0</v>
      </c>
      <c r="AO364">
        <v>19</v>
      </c>
      <c r="AP364">
        <f>AP23</f>
        <v>0</v>
      </c>
      <c r="AQ364">
        <v>19</v>
      </c>
      <c r="AR364">
        <f>AR23</f>
        <v>0</v>
      </c>
      <c r="AS364">
        <v>19</v>
      </c>
      <c r="AT364">
        <f>AT23</f>
        <v>0</v>
      </c>
      <c r="AU364">
        <v>19</v>
      </c>
      <c r="AV364">
        <f>AV23</f>
        <v>0</v>
      </c>
      <c r="AW364">
        <v>19</v>
      </c>
      <c r="AX364">
        <f>AX23</f>
        <v>0</v>
      </c>
      <c r="AY364">
        <v>19</v>
      </c>
      <c r="AZ364">
        <f>AZ23</f>
        <v>0</v>
      </c>
      <c r="BA364">
        <v>19</v>
      </c>
      <c r="BB364">
        <f>BB23</f>
        <v>0</v>
      </c>
      <c r="BC364">
        <v>19</v>
      </c>
      <c r="BD364">
        <f>BD23</f>
        <v>0</v>
      </c>
      <c r="BE364">
        <v>19</v>
      </c>
      <c r="BF364">
        <f>BF23</f>
        <v>0</v>
      </c>
      <c r="BG364">
        <v>19</v>
      </c>
      <c r="BH364">
        <f>BH23</f>
        <v>0</v>
      </c>
      <c r="BI364">
        <v>19</v>
      </c>
      <c r="BJ364">
        <f>BJ23</f>
        <v>0</v>
      </c>
      <c r="BK364">
        <v>19</v>
      </c>
      <c r="BL364">
        <f>BL23</f>
        <v>0</v>
      </c>
      <c r="BM364">
        <v>19</v>
      </c>
      <c r="BN364">
        <f>BN23</f>
        <v>0</v>
      </c>
      <c r="BO364">
        <v>19</v>
      </c>
      <c r="BP364">
        <f>BP23</f>
        <v>0</v>
      </c>
      <c r="BQ364">
        <v>19</v>
      </c>
      <c r="BR364">
        <f>BR23</f>
        <v>0</v>
      </c>
      <c r="BU364">
        <f>IF(Charts!$B$3="none",E2066,IF(AM2066="",NA(),AM2066))</f>
        <v>0</v>
      </c>
      <c r="BV364">
        <f>IF(Charts!$B$3="none",F2066,IF(AN2066="",NA(),AN2066))</f>
        <v>0</v>
      </c>
      <c r="BW364">
        <f>IF(Charts!$B$3="none",G2066,IF(AO2066="",NA(),AO2066))</f>
        <v>0</v>
      </c>
      <c r="BX364">
        <f>IF(Charts!$B$3="none",H2066,IF(AP2066="",NA(),AP2066))</f>
        <v>0</v>
      </c>
      <c r="BY364">
        <f>IF(Charts!$B$3="none",I2066,IF(AQ2066="",NA(),AQ2066))</f>
        <v>0</v>
      </c>
      <c r="BZ364">
        <f>IF(Charts!$B$3="none",J2066,IF(AR2066="",NA(),AR2066))</f>
        <v>0</v>
      </c>
      <c r="CA364">
        <f>IF(Charts!$B$3="none",K2066,IF(AS2066="",NA(),AS2066))</f>
        <v>0</v>
      </c>
      <c r="CB364">
        <f>IF(Charts!$B$3="none",L2066,IF(AT2066="",NA(),AT2066))</f>
        <v>0</v>
      </c>
      <c r="CC364">
        <f>IF(Charts!$B$3="none",M2066,IF(AU2066="",NA(),AU2066))</f>
        <v>0</v>
      </c>
      <c r="CD364">
        <f>IF(Charts!$B$3="none",N2066,IF(AV2066="",NA(),AV2066))</f>
        <v>0</v>
      </c>
      <c r="CE364">
        <f>IF(Charts!$B$3="none",O2066,IF(AW2066="",NA(),AW2066))</f>
        <v>0</v>
      </c>
      <c r="CF364">
        <f>IF(Charts!$B$3="none",P2066,IF(AX2066="",NA(),AX2066))</f>
        <v>0</v>
      </c>
      <c r="CG364">
        <f>IF(Charts!$B$3="none",Q2066,IF(AY2066="",NA(),AY2066))</f>
        <v>0</v>
      </c>
      <c r="CH364">
        <f>IF(Charts!$B$3="none",R2066,IF(AZ2066="",NA(),AZ2066))</f>
        <v>0</v>
      </c>
      <c r="CI364">
        <f>IF(Charts!$B$3="none",S2066,IF(BA2066="",NA(),BA2066))</f>
        <v>0</v>
      </c>
      <c r="CJ364">
        <f>IF(Charts!$B$3="none",T2066,IF(BB2066="",NA(),BB2066))</f>
        <v>0</v>
      </c>
      <c r="CK364">
        <f>IF(Charts!$B$3="none",U2066,IF(BC2066="",NA(),BC2066))</f>
        <v>0</v>
      </c>
      <c r="CL364">
        <f>IF(Charts!$B$3="none",V2066,IF(BD2066="",NA(),BD2066))</f>
        <v>0</v>
      </c>
      <c r="CM364">
        <f>IF(Charts!$B$3="none",W2066,IF(BE2066="",NA(),BE2066))</f>
        <v>0</v>
      </c>
      <c r="CN364">
        <f>IF(Charts!$B$3="none",X2066,IF(BF2066="",NA(),BF2066))</f>
        <v>0</v>
      </c>
      <c r="CO364">
        <f>IF(Charts!$B$3="none",Y2066,IF(BG2066="",NA(),BG2066))</f>
        <v>0</v>
      </c>
      <c r="CP364">
        <f>IF(Charts!$B$3="none",Z2066,IF(BH2066="",NA(),BH2066))</f>
        <v>0</v>
      </c>
      <c r="CQ364">
        <f>IF(Charts!$B$3="none",AA2066,IF(BI2066="",NA(),BI2066))</f>
        <v>0</v>
      </c>
      <c r="CR364">
        <f>IF(Charts!$B$3="none",AB2066,IF(BJ2066="",NA(),BJ2066))</f>
        <v>0</v>
      </c>
      <c r="CS364">
        <f>IF(Charts!$B$3="none",AC2066,IF(BK2066="",NA(),BK2066))</f>
        <v>0</v>
      </c>
      <c r="CT364">
        <f>IF(Charts!$B$3="none",AD2066,IF(BL2066="",NA(),BL2066))</f>
        <v>0</v>
      </c>
      <c r="CU364">
        <f>IF(Charts!$B$3="none",AE2066,IF(BM2066="",NA(),BM2066))</f>
        <v>0</v>
      </c>
      <c r="CV364">
        <f>IF(Charts!$B$3="none",AF2066,IF(BN2066="",NA(),BN2066))</f>
        <v>0</v>
      </c>
      <c r="CW364">
        <f>IF(Charts!$B$3="none",AG2066,IF(BO2066="",NA(),BO2066))</f>
        <v>0</v>
      </c>
      <c r="CX364">
        <f>IF(Charts!$B$3="none",AH2066,IF(BP2066="",NA(),BP2066))</f>
        <v>0</v>
      </c>
      <c r="CY364">
        <f>IF(Charts!$B$3="none",AI2066,IF(BQ2066="",NA(),BQ2066))</f>
        <v>0</v>
      </c>
      <c r="CZ364">
        <f>IF(Charts!$B$3="none",AJ2066,IF(BR2066="",NA(),BR2066))</f>
        <v>0</v>
      </c>
    </row>
    <row r="365" spans="5:104">
      <c r="E365">
        <v>20</v>
      </c>
      <c r="F365">
        <f>F24</f>
        <v>0</v>
      </c>
      <c r="G365">
        <v>20</v>
      </c>
      <c r="H365">
        <f>H24</f>
        <v>0</v>
      </c>
      <c r="I365">
        <v>20</v>
      </c>
      <c r="J365">
        <f>J24</f>
        <v>0</v>
      </c>
      <c r="K365">
        <v>20</v>
      </c>
      <c r="L365">
        <f>L24</f>
        <v>0</v>
      </c>
      <c r="M365">
        <v>20</v>
      </c>
      <c r="N365">
        <f>N24</f>
        <v>0</v>
      </c>
      <c r="O365">
        <v>20</v>
      </c>
      <c r="P365">
        <f>P24</f>
        <v>0</v>
      </c>
      <c r="Q365">
        <v>20</v>
      </c>
      <c r="R365">
        <f>R24</f>
        <v>0</v>
      </c>
      <c r="S365">
        <v>20</v>
      </c>
      <c r="T365">
        <f>T24</f>
        <v>0</v>
      </c>
      <c r="U365">
        <v>20</v>
      </c>
      <c r="V365">
        <f>V24</f>
        <v>0</v>
      </c>
      <c r="W365">
        <v>20</v>
      </c>
      <c r="X365">
        <f>X24</f>
        <v>0</v>
      </c>
      <c r="Y365">
        <v>20</v>
      </c>
      <c r="Z365">
        <f>Z24</f>
        <v>0</v>
      </c>
      <c r="AA365">
        <v>20</v>
      </c>
      <c r="AB365">
        <f>AB24</f>
        <v>0</v>
      </c>
      <c r="AC365">
        <v>20</v>
      </c>
      <c r="AD365">
        <f>AD24</f>
        <v>0</v>
      </c>
      <c r="AE365">
        <v>20</v>
      </c>
      <c r="AF365">
        <f>AF24</f>
        <v>0</v>
      </c>
      <c r="AG365">
        <v>20</v>
      </c>
      <c r="AH365">
        <f>AH24</f>
        <v>0</v>
      </c>
      <c r="AI365">
        <v>20</v>
      </c>
      <c r="AJ365">
        <f>AJ24</f>
        <v>0</v>
      </c>
      <c r="AM365">
        <v>20</v>
      </c>
      <c r="AN365">
        <f>AN24</f>
        <v>0</v>
      </c>
      <c r="AO365">
        <v>20</v>
      </c>
      <c r="AP365">
        <f>AP24</f>
        <v>0</v>
      </c>
      <c r="AQ365">
        <v>20</v>
      </c>
      <c r="AR365">
        <f>AR24</f>
        <v>0</v>
      </c>
      <c r="AS365">
        <v>20</v>
      </c>
      <c r="AT365">
        <f>AT24</f>
        <v>0</v>
      </c>
      <c r="AU365">
        <v>20</v>
      </c>
      <c r="AV365">
        <f>AV24</f>
        <v>0</v>
      </c>
      <c r="AW365">
        <v>20</v>
      </c>
      <c r="AX365">
        <f>AX24</f>
        <v>0</v>
      </c>
      <c r="AY365">
        <v>20</v>
      </c>
      <c r="AZ365">
        <f>AZ24</f>
        <v>0</v>
      </c>
      <c r="BA365">
        <v>20</v>
      </c>
      <c r="BB365">
        <f>BB24</f>
        <v>0</v>
      </c>
      <c r="BC365">
        <v>20</v>
      </c>
      <c r="BD365">
        <f>BD24</f>
        <v>0</v>
      </c>
      <c r="BE365">
        <v>20</v>
      </c>
      <c r="BF365">
        <f>BF24</f>
        <v>0</v>
      </c>
      <c r="BG365">
        <v>20</v>
      </c>
      <c r="BH365">
        <f>BH24</f>
        <v>0</v>
      </c>
      <c r="BI365">
        <v>20</v>
      </c>
      <c r="BJ365">
        <f>BJ24</f>
        <v>0</v>
      </c>
      <c r="BK365">
        <v>20</v>
      </c>
      <c r="BL365">
        <f>BL24</f>
        <v>0</v>
      </c>
      <c r="BM365">
        <v>20</v>
      </c>
      <c r="BN365">
        <f>BN24</f>
        <v>0</v>
      </c>
      <c r="BO365">
        <v>20</v>
      </c>
      <c r="BP365">
        <f>BP24</f>
        <v>0</v>
      </c>
      <c r="BQ365">
        <v>20</v>
      </c>
      <c r="BR365">
        <f>BR24</f>
        <v>0</v>
      </c>
      <c r="BU365">
        <f>IF(Charts!$B$3="none",E2067,IF(AM2067="",NA(),AM2067))</f>
        <v>0</v>
      </c>
      <c r="BV365">
        <f>IF(Charts!$B$3="none",F2067,IF(AN2067="",NA(),AN2067))</f>
        <v>0</v>
      </c>
      <c r="BW365">
        <f>IF(Charts!$B$3="none",G2067,IF(AO2067="",NA(),AO2067))</f>
        <v>0</v>
      </c>
      <c r="BX365">
        <f>IF(Charts!$B$3="none",H2067,IF(AP2067="",NA(),AP2067))</f>
        <v>0</v>
      </c>
      <c r="BY365">
        <f>IF(Charts!$B$3="none",I2067,IF(AQ2067="",NA(),AQ2067))</f>
        <v>0</v>
      </c>
      <c r="BZ365">
        <f>IF(Charts!$B$3="none",J2067,IF(AR2067="",NA(),AR2067))</f>
        <v>0</v>
      </c>
      <c r="CA365">
        <f>IF(Charts!$B$3="none",K2067,IF(AS2067="",NA(),AS2067))</f>
        <v>0</v>
      </c>
      <c r="CB365">
        <f>IF(Charts!$B$3="none",L2067,IF(AT2067="",NA(),AT2067))</f>
        <v>0</v>
      </c>
      <c r="CC365">
        <f>IF(Charts!$B$3="none",M2067,IF(AU2067="",NA(),AU2067))</f>
        <v>0</v>
      </c>
      <c r="CD365">
        <f>IF(Charts!$B$3="none",N2067,IF(AV2067="",NA(),AV2067))</f>
        <v>0</v>
      </c>
      <c r="CE365">
        <f>IF(Charts!$B$3="none",O2067,IF(AW2067="",NA(),AW2067))</f>
        <v>0</v>
      </c>
      <c r="CF365">
        <f>IF(Charts!$B$3="none",P2067,IF(AX2067="",NA(),AX2067))</f>
        <v>0</v>
      </c>
      <c r="CG365">
        <f>IF(Charts!$B$3="none",Q2067,IF(AY2067="",NA(),AY2067))</f>
        <v>0</v>
      </c>
      <c r="CH365">
        <f>IF(Charts!$B$3="none",R2067,IF(AZ2067="",NA(),AZ2067))</f>
        <v>0</v>
      </c>
      <c r="CI365">
        <f>IF(Charts!$B$3="none",S2067,IF(BA2067="",NA(),BA2067))</f>
        <v>0</v>
      </c>
      <c r="CJ365">
        <f>IF(Charts!$B$3="none",T2067,IF(BB2067="",NA(),BB2067))</f>
        <v>0</v>
      </c>
      <c r="CK365">
        <f>IF(Charts!$B$3="none",U2067,IF(BC2067="",NA(),BC2067))</f>
        <v>0</v>
      </c>
      <c r="CL365">
        <f>IF(Charts!$B$3="none",V2067,IF(BD2067="",NA(),BD2067))</f>
        <v>0</v>
      </c>
      <c r="CM365">
        <f>IF(Charts!$B$3="none",W2067,IF(BE2067="",NA(),BE2067))</f>
        <v>0</v>
      </c>
      <c r="CN365">
        <f>IF(Charts!$B$3="none",X2067,IF(BF2067="",NA(),BF2067))</f>
        <v>0</v>
      </c>
      <c r="CO365">
        <f>IF(Charts!$B$3="none",Y2067,IF(BG2067="",NA(),BG2067))</f>
        <v>0</v>
      </c>
      <c r="CP365">
        <f>IF(Charts!$B$3="none",Z2067,IF(BH2067="",NA(),BH2067))</f>
        <v>0</v>
      </c>
      <c r="CQ365">
        <f>IF(Charts!$B$3="none",AA2067,IF(BI2067="",NA(),BI2067))</f>
        <v>0</v>
      </c>
      <c r="CR365">
        <f>IF(Charts!$B$3="none",AB2067,IF(BJ2067="",NA(),BJ2067))</f>
        <v>0</v>
      </c>
      <c r="CS365">
        <f>IF(Charts!$B$3="none",AC2067,IF(BK2067="",NA(),BK2067))</f>
        <v>0</v>
      </c>
      <c r="CT365">
        <f>IF(Charts!$B$3="none",AD2067,IF(BL2067="",NA(),BL2067))</f>
        <v>0</v>
      </c>
      <c r="CU365">
        <f>IF(Charts!$B$3="none",AE2067,IF(BM2067="",NA(),BM2067))</f>
        <v>0</v>
      </c>
      <c r="CV365">
        <f>IF(Charts!$B$3="none",AF2067,IF(BN2067="",NA(),BN2067))</f>
        <v>0</v>
      </c>
      <c r="CW365">
        <f>IF(Charts!$B$3="none",AG2067,IF(BO2067="",NA(),BO2067))</f>
        <v>0</v>
      </c>
      <c r="CX365">
        <f>IF(Charts!$B$3="none",AH2067,IF(BP2067="",NA(),BP2067))</f>
        <v>0</v>
      </c>
      <c r="CY365">
        <f>IF(Charts!$B$3="none",AI2067,IF(BQ2067="",NA(),BQ2067))</f>
        <v>0</v>
      </c>
      <c r="CZ365">
        <f>IF(Charts!$B$3="none",AJ2067,IF(BR2067="",NA(),BR2067))</f>
        <v>0</v>
      </c>
    </row>
    <row r="366" spans="5:104">
      <c r="E366">
        <v>21</v>
      </c>
      <c r="F366">
        <f>F25</f>
        <v>0</v>
      </c>
      <c r="G366">
        <v>21</v>
      </c>
      <c r="H366">
        <f>H25</f>
        <v>0</v>
      </c>
      <c r="I366">
        <v>21</v>
      </c>
      <c r="J366">
        <f>J25</f>
        <v>0</v>
      </c>
      <c r="K366">
        <v>21</v>
      </c>
      <c r="L366">
        <f>L25</f>
        <v>0</v>
      </c>
      <c r="M366">
        <v>21</v>
      </c>
      <c r="N366">
        <f>N25</f>
        <v>0</v>
      </c>
      <c r="O366">
        <v>21</v>
      </c>
      <c r="P366">
        <f>P25</f>
        <v>0</v>
      </c>
      <c r="Q366">
        <v>21</v>
      </c>
      <c r="R366">
        <f>R25</f>
        <v>0</v>
      </c>
      <c r="S366">
        <v>21</v>
      </c>
      <c r="T366">
        <f>T25</f>
        <v>0</v>
      </c>
      <c r="U366">
        <v>21</v>
      </c>
      <c r="V366">
        <f>V25</f>
        <v>0</v>
      </c>
      <c r="W366">
        <v>21</v>
      </c>
      <c r="X366">
        <f>X25</f>
        <v>0</v>
      </c>
      <c r="Y366">
        <v>21</v>
      </c>
      <c r="Z366">
        <f>Z25</f>
        <v>0</v>
      </c>
      <c r="AA366">
        <v>21</v>
      </c>
      <c r="AB366">
        <f>AB25</f>
        <v>0</v>
      </c>
      <c r="AC366">
        <v>21</v>
      </c>
      <c r="AD366">
        <f>AD25</f>
        <v>0</v>
      </c>
      <c r="AE366">
        <v>21</v>
      </c>
      <c r="AF366">
        <f>AF25</f>
        <v>0</v>
      </c>
      <c r="AG366">
        <v>21</v>
      </c>
      <c r="AH366">
        <f>AH25</f>
        <v>0</v>
      </c>
      <c r="AI366">
        <v>21</v>
      </c>
      <c r="AJ366">
        <f>AJ25</f>
        <v>0</v>
      </c>
      <c r="AM366">
        <v>21</v>
      </c>
      <c r="AN366">
        <f>AN25</f>
        <v>0</v>
      </c>
      <c r="AO366">
        <v>21</v>
      </c>
      <c r="AP366">
        <f>AP25</f>
        <v>0</v>
      </c>
      <c r="AQ366">
        <v>21</v>
      </c>
      <c r="AR366">
        <f>AR25</f>
        <v>0</v>
      </c>
      <c r="AS366">
        <v>21</v>
      </c>
      <c r="AT366">
        <f>AT25</f>
        <v>0</v>
      </c>
      <c r="AU366">
        <v>21</v>
      </c>
      <c r="AV366">
        <f>AV25</f>
        <v>0</v>
      </c>
      <c r="AW366">
        <v>21</v>
      </c>
      <c r="AX366">
        <f>AX25</f>
        <v>0</v>
      </c>
      <c r="AY366">
        <v>21</v>
      </c>
      <c r="AZ366">
        <f>AZ25</f>
        <v>0</v>
      </c>
      <c r="BA366">
        <v>21</v>
      </c>
      <c r="BB366">
        <f>BB25</f>
        <v>0</v>
      </c>
      <c r="BC366">
        <v>21</v>
      </c>
      <c r="BD366">
        <f>BD25</f>
        <v>0</v>
      </c>
      <c r="BE366">
        <v>21</v>
      </c>
      <c r="BF366">
        <f>BF25</f>
        <v>0</v>
      </c>
      <c r="BG366">
        <v>21</v>
      </c>
      <c r="BH366">
        <f>BH25</f>
        <v>0</v>
      </c>
      <c r="BI366">
        <v>21</v>
      </c>
      <c r="BJ366">
        <f>BJ25</f>
        <v>0</v>
      </c>
      <c r="BK366">
        <v>21</v>
      </c>
      <c r="BL366">
        <f>BL25</f>
        <v>0</v>
      </c>
      <c r="BM366">
        <v>21</v>
      </c>
      <c r="BN366">
        <f>BN25</f>
        <v>0</v>
      </c>
      <c r="BO366">
        <v>21</v>
      </c>
      <c r="BP366">
        <f>BP25</f>
        <v>0</v>
      </c>
      <c r="BQ366">
        <v>21</v>
      </c>
      <c r="BR366">
        <f>BR25</f>
        <v>0</v>
      </c>
      <c r="BU366">
        <f>IF(Charts!$B$3="none",E2068,IF(AM2068="",NA(),AM2068))</f>
        <v>0</v>
      </c>
      <c r="BV366">
        <f>IF(Charts!$B$3="none",F2068,IF(AN2068="",NA(),AN2068))</f>
        <v>0</v>
      </c>
      <c r="BW366">
        <f>IF(Charts!$B$3="none",G2068,IF(AO2068="",NA(),AO2068))</f>
        <v>0</v>
      </c>
      <c r="BX366">
        <f>IF(Charts!$B$3="none",H2068,IF(AP2068="",NA(),AP2068))</f>
        <v>0</v>
      </c>
      <c r="BY366">
        <f>IF(Charts!$B$3="none",I2068,IF(AQ2068="",NA(),AQ2068))</f>
        <v>0</v>
      </c>
      <c r="BZ366">
        <f>IF(Charts!$B$3="none",J2068,IF(AR2068="",NA(),AR2068))</f>
        <v>0</v>
      </c>
      <c r="CA366">
        <f>IF(Charts!$B$3="none",K2068,IF(AS2068="",NA(),AS2068))</f>
        <v>0</v>
      </c>
      <c r="CB366">
        <f>IF(Charts!$B$3="none",L2068,IF(AT2068="",NA(),AT2068))</f>
        <v>0</v>
      </c>
      <c r="CC366">
        <f>IF(Charts!$B$3="none",M2068,IF(AU2068="",NA(),AU2068))</f>
        <v>0</v>
      </c>
      <c r="CD366">
        <f>IF(Charts!$B$3="none",N2068,IF(AV2068="",NA(),AV2068))</f>
        <v>0</v>
      </c>
      <c r="CE366">
        <f>IF(Charts!$B$3="none",O2068,IF(AW2068="",NA(),AW2068))</f>
        <v>0</v>
      </c>
      <c r="CF366">
        <f>IF(Charts!$B$3="none",P2068,IF(AX2068="",NA(),AX2068))</f>
        <v>0</v>
      </c>
      <c r="CG366">
        <f>IF(Charts!$B$3="none",Q2068,IF(AY2068="",NA(),AY2068))</f>
        <v>0</v>
      </c>
      <c r="CH366">
        <f>IF(Charts!$B$3="none",R2068,IF(AZ2068="",NA(),AZ2068))</f>
        <v>0</v>
      </c>
      <c r="CI366">
        <f>IF(Charts!$B$3="none",S2068,IF(BA2068="",NA(),BA2068))</f>
        <v>0</v>
      </c>
      <c r="CJ366">
        <f>IF(Charts!$B$3="none",T2068,IF(BB2068="",NA(),BB2068))</f>
        <v>0</v>
      </c>
      <c r="CK366">
        <f>IF(Charts!$B$3="none",U2068,IF(BC2068="",NA(),BC2068))</f>
        <v>0</v>
      </c>
      <c r="CL366">
        <f>IF(Charts!$B$3="none",V2068,IF(BD2068="",NA(),BD2068))</f>
        <v>0</v>
      </c>
      <c r="CM366">
        <f>IF(Charts!$B$3="none",W2068,IF(BE2068="",NA(),BE2068))</f>
        <v>0</v>
      </c>
      <c r="CN366">
        <f>IF(Charts!$B$3="none",X2068,IF(BF2068="",NA(),BF2068))</f>
        <v>0</v>
      </c>
      <c r="CO366">
        <f>IF(Charts!$B$3="none",Y2068,IF(BG2068="",NA(),BG2068))</f>
        <v>0</v>
      </c>
      <c r="CP366">
        <f>IF(Charts!$B$3="none",Z2068,IF(BH2068="",NA(),BH2068))</f>
        <v>0</v>
      </c>
      <c r="CQ366">
        <f>IF(Charts!$B$3="none",AA2068,IF(BI2068="",NA(),BI2068))</f>
        <v>0</v>
      </c>
      <c r="CR366">
        <f>IF(Charts!$B$3="none",AB2068,IF(BJ2068="",NA(),BJ2068))</f>
        <v>0</v>
      </c>
      <c r="CS366">
        <f>IF(Charts!$B$3="none",AC2068,IF(BK2068="",NA(),BK2068))</f>
        <v>0</v>
      </c>
      <c r="CT366">
        <f>IF(Charts!$B$3="none",AD2068,IF(BL2068="",NA(),BL2068))</f>
        <v>0</v>
      </c>
      <c r="CU366">
        <f>IF(Charts!$B$3="none",AE2068,IF(BM2068="",NA(),BM2068))</f>
        <v>0</v>
      </c>
      <c r="CV366">
        <f>IF(Charts!$B$3="none",AF2068,IF(BN2068="",NA(),BN2068))</f>
        <v>0</v>
      </c>
      <c r="CW366">
        <f>IF(Charts!$B$3="none",AG2068,IF(BO2068="",NA(),BO2068))</f>
        <v>0</v>
      </c>
      <c r="CX366">
        <f>IF(Charts!$B$3="none",AH2068,IF(BP2068="",NA(),BP2068))</f>
        <v>0</v>
      </c>
      <c r="CY366">
        <f>IF(Charts!$B$3="none",AI2068,IF(BQ2068="",NA(),BQ2068))</f>
        <v>0</v>
      </c>
      <c r="CZ366">
        <f>IF(Charts!$B$3="none",AJ2068,IF(BR2068="",NA(),BR2068))</f>
        <v>0</v>
      </c>
    </row>
    <row r="367" spans="5:104">
      <c r="E367">
        <v>22</v>
      </c>
      <c r="F367">
        <f>F26</f>
        <v>0</v>
      </c>
      <c r="G367">
        <v>22</v>
      </c>
      <c r="H367">
        <f>H26</f>
        <v>0</v>
      </c>
      <c r="I367">
        <v>22</v>
      </c>
      <c r="J367">
        <f>J26</f>
        <v>0</v>
      </c>
      <c r="K367">
        <v>22</v>
      </c>
      <c r="L367">
        <f>L26</f>
        <v>0</v>
      </c>
      <c r="M367">
        <v>22</v>
      </c>
      <c r="N367">
        <f>N26</f>
        <v>0</v>
      </c>
      <c r="O367">
        <v>22</v>
      </c>
      <c r="P367">
        <f>P26</f>
        <v>0</v>
      </c>
      <c r="Q367">
        <v>22</v>
      </c>
      <c r="R367">
        <f>R26</f>
        <v>0</v>
      </c>
      <c r="S367">
        <v>22</v>
      </c>
      <c r="T367">
        <f>T26</f>
        <v>0</v>
      </c>
      <c r="U367">
        <v>22</v>
      </c>
      <c r="V367">
        <f>V26</f>
        <v>0</v>
      </c>
      <c r="W367">
        <v>22</v>
      </c>
      <c r="X367">
        <f>X26</f>
        <v>0</v>
      </c>
      <c r="Y367">
        <v>22</v>
      </c>
      <c r="Z367">
        <f>Z26</f>
        <v>0</v>
      </c>
      <c r="AA367">
        <v>22</v>
      </c>
      <c r="AB367">
        <f>AB26</f>
        <v>0</v>
      </c>
      <c r="AC367">
        <v>22</v>
      </c>
      <c r="AD367">
        <f>AD26</f>
        <v>0</v>
      </c>
      <c r="AE367">
        <v>22</v>
      </c>
      <c r="AF367">
        <f>AF26</f>
        <v>0</v>
      </c>
      <c r="AG367">
        <v>22</v>
      </c>
      <c r="AH367">
        <f>AH26</f>
        <v>0</v>
      </c>
      <c r="AI367">
        <v>22</v>
      </c>
      <c r="AJ367">
        <f>AJ26</f>
        <v>0</v>
      </c>
      <c r="AM367">
        <v>22</v>
      </c>
      <c r="AN367">
        <f>AN26</f>
        <v>0</v>
      </c>
      <c r="AO367">
        <v>22</v>
      </c>
      <c r="AP367">
        <f>AP26</f>
        <v>0</v>
      </c>
      <c r="AQ367">
        <v>22</v>
      </c>
      <c r="AR367">
        <f>AR26</f>
        <v>0</v>
      </c>
      <c r="AS367">
        <v>22</v>
      </c>
      <c r="AT367">
        <f>AT26</f>
        <v>0</v>
      </c>
      <c r="AU367">
        <v>22</v>
      </c>
      <c r="AV367">
        <f>AV26</f>
        <v>0</v>
      </c>
      <c r="AW367">
        <v>22</v>
      </c>
      <c r="AX367">
        <f>AX26</f>
        <v>0</v>
      </c>
      <c r="AY367">
        <v>22</v>
      </c>
      <c r="AZ367">
        <f>AZ26</f>
        <v>0</v>
      </c>
      <c r="BA367">
        <v>22</v>
      </c>
      <c r="BB367">
        <f>BB26</f>
        <v>0</v>
      </c>
      <c r="BC367">
        <v>22</v>
      </c>
      <c r="BD367">
        <f>BD26</f>
        <v>0</v>
      </c>
      <c r="BE367">
        <v>22</v>
      </c>
      <c r="BF367">
        <f>BF26</f>
        <v>0</v>
      </c>
      <c r="BG367">
        <v>22</v>
      </c>
      <c r="BH367">
        <f>BH26</f>
        <v>0</v>
      </c>
      <c r="BI367">
        <v>22</v>
      </c>
      <c r="BJ367">
        <f>BJ26</f>
        <v>0</v>
      </c>
      <c r="BK367">
        <v>22</v>
      </c>
      <c r="BL367">
        <f>BL26</f>
        <v>0</v>
      </c>
      <c r="BM367">
        <v>22</v>
      </c>
      <c r="BN367">
        <f>BN26</f>
        <v>0</v>
      </c>
      <c r="BO367">
        <v>22</v>
      </c>
      <c r="BP367">
        <f>BP26</f>
        <v>0</v>
      </c>
      <c r="BQ367">
        <v>22</v>
      </c>
      <c r="BR367">
        <f>BR26</f>
        <v>0</v>
      </c>
      <c r="BU367">
        <f>IF(Charts!$B$3="none",E2069,IF(AM2069="",NA(),AM2069))</f>
        <v>0</v>
      </c>
      <c r="BV367">
        <f>IF(Charts!$B$3="none",F2069,IF(AN2069="",NA(),AN2069))</f>
        <v>0</v>
      </c>
      <c r="BW367">
        <f>IF(Charts!$B$3="none",G2069,IF(AO2069="",NA(),AO2069))</f>
        <v>0</v>
      </c>
      <c r="BX367">
        <f>IF(Charts!$B$3="none",H2069,IF(AP2069="",NA(),AP2069))</f>
        <v>0</v>
      </c>
      <c r="BY367">
        <f>IF(Charts!$B$3="none",I2069,IF(AQ2069="",NA(),AQ2069))</f>
        <v>0</v>
      </c>
      <c r="BZ367">
        <f>IF(Charts!$B$3="none",J2069,IF(AR2069="",NA(),AR2069))</f>
        <v>0</v>
      </c>
      <c r="CA367">
        <f>IF(Charts!$B$3="none",K2069,IF(AS2069="",NA(),AS2069))</f>
        <v>0</v>
      </c>
      <c r="CB367">
        <f>IF(Charts!$B$3="none",L2069,IF(AT2069="",NA(),AT2069))</f>
        <v>0</v>
      </c>
      <c r="CC367">
        <f>IF(Charts!$B$3="none",M2069,IF(AU2069="",NA(),AU2069))</f>
        <v>0</v>
      </c>
      <c r="CD367">
        <f>IF(Charts!$B$3="none",N2069,IF(AV2069="",NA(),AV2069))</f>
        <v>0</v>
      </c>
      <c r="CE367">
        <f>IF(Charts!$B$3="none",O2069,IF(AW2069="",NA(),AW2069))</f>
        <v>0</v>
      </c>
      <c r="CF367">
        <f>IF(Charts!$B$3="none",P2069,IF(AX2069="",NA(),AX2069))</f>
        <v>0</v>
      </c>
      <c r="CG367">
        <f>IF(Charts!$B$3="none",Q2069,IF(AY2069="",NA(),AY2069))</f>
        <v>0</v>
      </c>
      <c r="CH367">
        <f>IF(Charts!$B$3="none",R2069,IF(AZ2069="",NA(),AZ2069))</f>
        <v>0</v>
      </c>
      <c r="CI367">
        <f>IF(Charts!$B$3="none",S2069,IF(BA2069="",NA(),BA2069))</f>
        <v>0</v>
      </c>
      <c r="CJ367">
        <f>IF(Charts!$B$3="none",T2069,IF(BB2069="",NA(),BB2069))</f>
        <v>0</v>
      </c>
      <c r="CK367">
        <f>IF(Charts!$B$3="none",U2069,IF(BC2069="",NA(),BC2069))</f>
        <v>0</v>
      </c>
      <c r="CL367">
        <f>IF(Charts!$B$3="none",V2069,IF(BD2069="",NA(),BD2069))</f>
        <v>0</v>
      </c>
      <c r="CM367">
        <f>IF(Charts!$B$3="none",W2069,IF(BE2069="",NA(),BE2069))</f>
        <v>0</v>
      </c>
      <c r="CN367">
        <f>IF(Charts!$B$3="none",X2069,IF(BF2069="",NA(),BF2069))</f>
        <v>0</v>
      </c>
      <c r="CO367">
        <f>IF(Charts!$B$3="none",Y2069,IF(BG2069="",NA(),BG2069))</f>
        <v>0</v>
      </c>
      <c r="CP367">
        <f>IF(Charts!$B$3="none",Z2069,IF(BH2069="",NA(),BH2069))</f>
        <v>0</v>
      </c>
      <c r="CQ367">
        <f>IF(Charts!$B$3="none",AA2069,IF(BI2069="",NA(),BI2069))</f>
        <v>0</v>
      </c>
      <c r="CR367">
        <f>IF(Charts!$B$3="none",AB2069,IF(BJ2069="",NA(),BJ2069))</f>
        <v>0</v>
      </c>
      <c r="CS367">
        <f>IF(Charts!$B$3="none",AC2069,IF(BK2069="",NA(),BK2069))</f>
        <v>0</v>
      </c>
      <c r="CT367">
        <f>IF(Charts!$B$3="none",AD2069,IF(BL2069="",NA(),BL2069))</f>
        <v>0</v>
      </c>
      <c r="CU367">
        <f>IF(Charts!$B$3="none",AE2069,IF(BM2069="",NA(),BM2069))</f>
        <v>0</v>
      </c>
      <c r="CV367">
        <f>IF(Charts!$B$3="none",AF2069,IF(BN2069="",NA(),BN2069))</f>
        <v>0</v>
      </c>
      <c r="CW367">
        <f>IF(Charts!$B$3="none",AG2069,IF(BO2069="",NA(),BO2069))</f>
        <v>0</v>
      </c>
      <c r="CX367">
        <f>IF(Charts!$B$3="none",AH2069,IF(BP2069="",NA(),BP2069))</f>
        <v>0</v>
      </c>
      <c r="CY367">
        <f>IF(Charts!$B$3="none",AI2069,IF(BQ2069="",NA(),BQ2069))</f>
        <v>0</v>
      </c>
      <c r="CZ367">
        <f>IF(Charts!$B$3="none",AJ2069,IF(BR2069="",NA(),BR2069))</f>
        <v>0</v>
      </c>
    </row>
    <row r="368" spans="5:104">
      <c r="E368">
        <v>23</v>
      </c>
      <c r="F368">
        <f>F27</f>
        <v>0</v>
      </c>
      <c r="G368">
        <v>23</v>
      </c>
      <c r="H368">
        <f>H27</f>
        <v>0</v>
      </c>
      <c r="I368">
        <v>23</v>
      </c>
      <c r="J368">
        <f>J27</f>
        <v>0</v>
      </c>
      <c r="K368">
        <v>23</v>
      </c>
      <c r="L368">
        <f>L27</f>
        <v>0</v>
      </c>
      <c r="M368">
        <v>23</v>
      </c>
      <c r="N368">
        <f>N27</f>
        <v>0</v>
      </c>
      <c r="O368">
        <v>23</v>
      </c>
      <c r="P368">
        <f>P27</f>
        <v>0</v>
      </c>
      <c r="Q368">
        <v>23</v>
      </c>
      <c r="R368">
        <f>R27</f>
        <v>0</v>
      </c>
      <c r="S368">
        <v>23</v>
      </c>
      <c r="T368">
        <f>T27</f>
        <v>0</v>
      </c>
      <c r="U368">
        <v>23</v>
      </c>
      <c r="V368">
        <f>V27</f>
        <v>0</v>
      </c>
      <c r="W368">
        <v>23</v>
      </c>
      <c r="X368">
        <f>X27</f>
        <v>0</v>
      </c>
      <c r="Y368">
        <v>23</v>
      </c>
      <c r="Z368">
        <f>Z27</f>
        <v>0</v>
      </c>
      <c r="AA368">
        <v>23</v>
      </c>
      <c r="AB368">
        <f>AB27</f>
        <v>0</v>
      </c>
      <c r="AC368">
        <v>23</v>
      </c>
      <c r="AD368">
        <f>AD27</f>
        <v>0</v>
      </c>
      <c r="AE368">
        <v>23</v>
      </c>
      <c r="AF368">
        <f>AF27</f>
        <v>0</v>
      </c>
      <c r="AG368">
        <v>23</v>
      </c>
      <c r="AH368">
        <f>AH27</f>
        <v>0</v>
      </c>
      <c r="AI368">
        <v>23</v>
      </c>
      <c r="AJ368">
        <f>AJ27</f>
        <v>0</v>
      </c>
      <c r="AM368">
        <v>23</v>
      </c>
      <c r="AN368">
        <f>AN27</f>
        <v>0</v>
      </c>
      <c r="AO368">
        <v>23</v>
      </c>
      <c r="AP368">
        <f>AP27</f>
        <v>0</v>
      </c>
      <c r="AQ368">
        <v>23</v>
      </c>
      <c r="AR368">
        <f>AR27</f>
        <v>0</v>
      </c>
      <c r="AS368">
        <v>23</v>
      </c>
      <c r="AT368">
        <f>AT27</f>
        <v>0</v>
      </c>
      <c r="AU368">
        <v>23</v>
      </c>
      <c r="AV368">
        <f>AV27</f>
        <v>0</v>
      </c>
      <c r="AW368">
        <v>23</v>
      </c>
      <c r="AX368">
        <f>AX27</f>
        <v>0</v>
      </c>
      <c r="AY368">
        <v>23</v>
      </c>
      <c r="AZ368">
        <f>AZ27</f>
        <v>0</v>
      </c>
      <c r="BA368">
        <v>23</v>
      </c>
      <c r="BB368">
        <f>BB27</f>
        <v>0</v>
      </c>
      <c r="BC368">
        <v>23</v>
      </c>
      <c r="BD368">
        <f>BD27</f>
        <v>0</v>
      </c>
      <c r="BE368">
        <v>23</v>
      </c>
      <c r="BF368">
        <f>BF27</f>
        <v>0</v>
      </c>
      <c r="BG368">
        <v>23</v>
      </c>
      <c r="BH368">
        <f>BH27</f>
        <v>0</v>
      </c>
      <c r="BI368">
        <v>23</v>
      </c>
      <c r="BJ368">
        <f>BJ27</f>
        <v>0</v>
      </c>
      <c r="BK368">
        <v>23</v>
      </c>
      <c r="BL368">
        <f>BL27</f>
        <v>0</v>
      </c>
      <c r="BM368">
        <v>23</v>
      </c>
      <c r="BN368">
        <f>BN27</f>
        <v>0</v>
      </c>
      <c r="BO368">
        <v>23</v>
      </c>
      <c r="BP368">
        <f>BP27</f>
        <v>0</v>
      </c>
      <c r="BQ368">
        <v>23</v>
      </c>
      <c r="BR368">
        <f>BR27</f>
        <v>0</v>
      </c>
      <c r="BU368">
        <f>IF(Charts!$B$3="none",E2070,IF(AM2070="",NA(),AM2070))</f>
        <v>0</v>
      </c>
      <c r="BV368">
        <f>IF(Charts!$B$3="none",F2070,IF(AN2070="",NA(),AN2070))</f>
        <v>0</v>
      </c>
      <c r="BW368">
        <f>IF(Charts!$B$3="none",G2070,IF(AO2070="",NA(),AO2070))</f>
        <v>0</v>
      </c>
      <c r="BX368">
        <f>IF(Charts!$B$3="none",H2070,IF(AP2070="",NA(),AP2070))</f>
        <v>0</v>
      </c>
      <c r="BY368">
        <f>IF(Charts!$B$3="none",I2070,IF(AQ2070="",NA(),AQ2070))</f>
        <v>0</v>
      </c>
      <c r="BZ368">
        <f>IF(Charts!$B$3="none",J2070,IF(AR2070="",NA(),AR2070))</f>
        <v>0</v>
      </c>
      <c r="CA368">
        <f>IF(Charts!$B$3="none",K2070,IF(AS2070="",NA(),AS2070))</f>
        <v>0</v>
      </c>
      <c r="CB368">
        <f>IF(Charts!$B$3="none",L2070,IF(AT2070="",NA(),AT2070))</f>
        <v>0</v>
      </c>
      <c r="CC368">
        <f>IF(Charts!$B$3="none",M2070,IF(AU2070="",NA(),AU2070))</f>
        <v>0</v>
      </c>
      <c r="CD368">
        <f>IF(Charts!$B$3="none",N2070,IF(AV2070="",NA(),AV2070))</f>
        <v>0</v>
      </c>
      <c r="CE368">
        <f>IF(Charts!$B$3="none",O2070,IF(AW2070="",NA(),AW2070))</f>
        <v>0</v>
      </c>
      <c r="CF368">
        <f>IF(Charts!$B$3="none",P2070,IF(AX2070="",NA(),AX2070))</f>
        <v>0</v>
      </c>
      <c r="CG368">
        <f>IF(Charts!$B$3="none",Q2070,IF(AY2070="",NA(),AY2070))</f>
        <v>0</v>
      </c>
      <c r="CH368">
        <f>IF(Charts!$B$3="none",R2070,IF(AZ2070="",NA(),AZ2070))</f>
        <v>0</v>
      </c>
      <c r="CI368">
        <f>IF(Charts!$B$3="none",S2070,IF(BA2070="",NA(),BA2070))</f>
        <v>0</v>
      </c>
      <c r="CJ368">
        <f>IF(Charts!$B$3="none",T2070,IF(BB2070="",NA(),BB2070))</f>
        <v>0</v>
      </c>
      <c r="CK368">
        <f>IF(Charts!$B$3="none",U2070,IF(BC2070="",NA(),BC2070))</f>
        <v>0</v>
      </c>
      <c r="CL368">
        <f>IF(Charts!$B$3="none",V2070,IF(BD2070="",NA(),BD2070))</f>
        <v>0</v>
      </c>
      <c r="CM368">
        <f>IF(Charts!$B$3="none",W2070,IF(BE2070="",NA(),BE2070))</f>
        <v>0</v>
      </c>
      <c r="CN368">
        <f>IF(Charts!$B$3="none",X2070,IF(BF2070="",NA(),BF2070))</f>
        <v>0</v>
      </c>
      <c r="CO368">
        <f>IF(Charts!$B$3="none",Y2070,IF(BG2070="",NA(),BG2070))</f>
        <v>0</v>
      </c>
      <c r="CP368">
        <f>IF(Charts!$B$3="none",Z2070,IF(BH2070="",NA(),BH2070))</f>
        <v>0</v>
      </c>
      <c r="CQ368">
        <f>IF(Charts!$B$3="none",AA2070,IF(BI2070="",NA(),BI2070))</f>
        <v>0</v>
      </c>
      <c r="CR368">
        <f>IF(Charts!$B$3="none",AB2070,IF(BJ2070="",NA(),BJ2070))</f>
        <v>0</v>
      </c>
      <c r="CS368">
        <f>IF(Charts!$B$3="none",AC2070,IF(BK2070="",NA(),BK2070))</f>
        <v>0</v>
      </c>
      <c r="CT368">
        <f>IF(Charts!$B$3="none",AD2070,IF(BL2070="",NA(),BL2070))</f>
        <v>0</v>
      </c>
      <c r="CU368">
        <f>IF(Charts!$B$3="none",AE2070,IF(BM2070="",NA(),BM2070))</f>
        <v>0</v>
      </c>
      <c r="CV368">
        <f>IF(Charts!$B$3="none",AF2070,IF(BN2070="",NA(),BN2070))</f>
        <v>0</v>
      </c>
      <c r="CW368">
        <f>IF(Charts!$B$3="none",AG2070,IF(BO2070="",NA(),BO2070))</f>
        <v>0</v>
      </c>
      <c r="CX368">
        <f>IF(Charts!$B$3="none",AH2070,IF(BP2070="",NA(),BP2070))</f>
        <v>0</v>
      </c>
      <c r="CY368">
        <f>IF(Charts!$B$3="none",AI2070,IF(BQ2070="",NA(),BQ2070))</f>
        <v>0</v>
      </c>
      <c r="CZ368">
        <f>IF(Charts!$B$3="none",AJ2070,IF(BR2070="",NA(),BR2070))</f>
        <v>0</v>
      </c>
    </row>
    <row r="369" spans="5:104">
      <c r="E369">
        <v>24</v>
      </c>
      <c r="F369">
        <f>F28</f>
        <v>0</v>
      </c>
      <c r="G369">
        <v>24</v>
      </c>
      <c r="H369">
        <f>H28</f>
        <v>0</v>
      </c>
      <c r="I369">
        <v>24</v>
      </c>
      <c r="J369">
        <f>J28</f>
        <v>0</v>
      </c>
      <c r="K369">
        <v>24</v>
      </c>
      <c r="L369">
        <f>L28</f>
        <v>0</v>
      </c>
      <c r="M369">
        <v>24</v>
      </c>
      <c r="N369">
        <f>N28</f>
        <v>0</v>
      </c>
      <c r="O369">
        <v>24</v>
      </c>
      <c r="P369">
        <f>P28</f>
        <v>0</v>
      </c>
      <c r="Q369">
        <v>24</v>
      </c>
      <c r="R369">
        <f>R28</f>
        <v>0</v>
      </c>
      <c r="S369">
        <v>24</v>
      </c>
      <c r="T369">
        <f>T28</f>
        <v>0</v>
      </c>
      <c r="U369">
        <v>24</v>
      </c>
      <c r="V369">
        <f>V28</f>
        <v>0</v>
      </c>
      <c r="W369">
        <v>24</v>
      </c>
      <c r="X369">
        <f>X28</f>
        <v>0</v>
      </c>
      <c r="Y369">
        <v>24</v>
      </c>
      <c r="Z369">
        <f>Z28</f>
        <v>0</v>
      </c>
      <c r="AA369">
        <v>24</v>
      </c>
      <c r="AB369">
        <f>AB28</f>
        <v>0</v>
      </c>
      <c r="AC369">
        <v>24</v>
      </c>
      <c r="AD369">
        <f>AD28</f>
        <v>0</v>
      </c>
      <c r="AE369">
        <v>24</v>
      </c>
      <c r="AF369">
        <f>AF28</f>
        <v>0</v>
      </c>
      <c r="AG369">
        <v>24</v>
      </c>
      <c r="AH369">
        <f>AH28</f>
        <v>0</v>
      </c>
      <c r="AI369">
        <v>24</v>
      </c>
      <c r="AJ369">
        <f>AJ28</f>
        <v>0</v>
      </c>
      <c r="AM369">
        <v>24</v>
      </c>
      <c r="AN369">
        <f>AN28</f>
        <v>0</v>
      </c>
      <c r="AO369">
        <v>24</v>
      </c>
      <c r="AP369">
        <f>AP28</f>
        <v>0</v>
      </c>
      <c r="AQ369">
        <v>24</v>
      </c>
      <c r="AR369">
        <f>AR28</f>
        <v>0</v>
      </c>
      <c r="AS369">
        <v>24</v>
      </c>
      <c r="AT369">
        <f>AT28</f>
        <v>0</v>
      </c>
      <c r="AU369">
        <v>24</v>
      </c>
      <c r="AV369">
        <f>AV28</f>
        <v>0</v>
      </c>
      <c r="AW369">
        <v>24</v>
      </c>
      <c r="AX369">
        <f>AX28</f>
        <v>0</v>
      </c>
      <c r="AY369">
        <v>24</v>
      </c>
      <c r="AZ369">
        <f>AZ28</f>
        <v>0</v>
      </c>
      <c r="BA369">
        <v>24</v>
      </c>
      <c r="BB369">
        <f>BB28</f>
        <v>0</v>
      </c>
      <c r="BC369">
        <v>24</v>
      </c>
      <c r="BD369">
        <f>BD28</f>
        <v>0</v>
      </c>
      <c r="BE369">
        <v>24</v>
      </c>
      <c r="BF369">
        <f>BF28</f>
        <v>0</v>
      </c>
      <c r="BG369">
        <v>24</v>
      </c>
      <c r="BH369">
        <f>BH28</f>
        <v>0</v>
      </c>
      <c r="BI369">
        <v>24</v>
      </c>
      <c r="BJ369">
        <f>BJ28</f>
        <v>0</v>
      </c>
      <c r="BK369">
        <v>24</v>
      </c>
      <c r="BL369">
        <f>BL28</f>
        <v>0</v>
      </c>
      <c r="BM369">
        <v>24</v>
      </c>
      <c r="BN369">
        <f>BN28</f>
        <v>0</v>
      </c>
      <c r="BO369">
        <v>24</v>
      </c>
      <c r="BP369">
        <f>BP28</f>
        <v>0</v>
      </c>
      <c r="BQ369">
        <v>24</v>
      </c>
      <c r="BR369">
        <f>BR28</f>
        <v>0</v>
      </c>
      <c r="BU369">
        <f>IF(Charts!$B$3="none",E2071,IF(AM2071="",NA(),AM2071))</f>
        <v>0</v>
      </c>
      <c r="BV369">
        <f>IF(Charts!$B$3="none",F2071,IF(AN2071="",NA(),AN2071))</f>
        <v>0</v>
      </c>
      <c r="BW369">
        <f>IF(Charts!$B$3="none",G2071,IF(AO2071="",NA(),AO2071))</f>
        <v>0</v>
      </c>
      <c r="BX369">
        <f>IF(Charts!$B$3="none",H2071,IF(AP2071="",NA(),AP2071))</f>
        <v>0</v>
      </c>
      <c r="BY369">
        <f>IF(Charts!$B$3="none",I2071,IF(AQ2071="",NA(),AQ2071))</f>
        <v>0</v>
      </c>
      <c r="BZ369">
        <f>IF(Charts!$B$3="none",J2071,IF(AR2071="",NA(),AR2071))</f>
        <v>0</v>
      </c>
      <c r="CA369">
        <f>IF(Charts!$B$3="none",K2071,IF(AS2071="",NA(),AS2071))</f>
        <v>0</v>
      </c>
      <c r="CB369">
        <f>IF(Charts!$B$3="none",L2071,IF(AT2071="",NA(),AT2071))</f>
        <v>0</v>
      </c>
      <c r="CC369">
        <f>IF(Charts!$B$3="none",M2071,IF(AU2071="",NA(),AU2071))</f>
        <v>0</v>
      </c>
      <c r="CD369">
        <f>IF(Charts!$B$3="none",N2071,IF(AV2071="",NA(),AV2071))</f>
        <v>0</v>
      </c>
      <c r="CE369">
        <f>IF(Charts!$B$3="none",O2071,IF(AW2071="",NA(),AW2071))</f>
        <v>0</v>
      </c>
      <c r="CF369">
        <f>IF(Charts!$B$3="none",P2071,IF(AX2071="",NA(),AX2071))</f>
        <v>0</v>
      </c>
      <c r="CG369">
        <f>IF(Charts!$B$3="none",Q2071,IF(AY2071="",NA(),AY2071))</f>
        <v>0</v>
      </c>
      <c r="CH369">
        <f>IF(Charts!$B$3="none",R2071,IF(AZ2071="",NA(),AZ2071))</f>
        <v>0</v>
      </c>
      <c r="CI369">
        <f>IF(Charts!$B$3="none",S2071,IF(BA2071="",NA(),BA2071))</f>
        <v>0</v>
      </c>
      <c r="CJ369">
        <f>IF(Charts!$B$3="none",T2071,IF(BB2071="",NA(),BB2071))</f>
        <v>0</v>
      </c>
      <c r="CK369">
        <f>IF(Charts!$B$3="none",U2071,IF(BC2071="",NA(),BC2071))</f>
        <v>0</v>
      </c>
      <c r="CL369">
        <f>IF(Charts!$B$3="none",V2071,IF(BD2071="",NA(),BD2071))</f>
        <v>0</v>
      </c>
      <c r="CM369">
        <f>IF(Charts!$B$3="none",W2071,IF(BE2071="",NA(),BE2071))</f>
        <v>0</v>
      </c>
      <c r="CN369">
        <f>IF(Charts!$B$3="none",X2071,IF(BF2071="",NA(),BF2071))</f>
        <v>0</v>
      </c>
      <c r="CO369">
        <f>IF(Charts!$B$3="none",Y2071,IF(BG2071="",NA(),BG2071))</f>
        <v>0</v>
      </c>
      <c r="CP369">
        <f>IF(Charts!$B$3="none",Z2071,IF(BH2071="",NA(),BH2071))</f>
        <v>0</v>
      </c>
      <c r="CQ369">
        <f>IF(Charts!$B$3="none",AA2071,IF(BI2071="",NA(),BI2071))</f>
        <v>0</v>
      </c>
      <c r="CR369">
        <f>IF(Charts!$B$3="none",AB2071,IF(BJ2071="",NA(),BJ2071))</f>
        <v>0</v>
      </c>
      <c r="CS369">
        <f>IF(Charts!$B$3="none",AC2071,IF(BK2071="",NA(),BK2071))</f>
        <v>0</v>
      </c>
      <c r="CT369">
        <f>IF(Charts!$B$3="none",AD2071,IF(BL2071="",NA(),BL2071))</f>
        <v>0</v>
      </c>
      <c r="CU369">
        <f>IF(Charts!$B$3="none",AE2071,IF(BM2071="",NA(),BM2071))</f>
        <v>0</v>
      </c>
      <c r="CV369">
        <f>IF(Charts!$B$3="none",AF2071,IF(BN2071="",NA(),BN2071))</f>
        <v>0</v>
      </c>
      <c r="CW369">
        <f>IF(Charts!$B$3="none",AG2071,IF(BO2071="",NA(),BO2071))</f>
        <v>0</v>
      </c>
      <c r="CX369">
        <f>IF(Charts!$B$3="none",AH2071,IF(BP2071="",NA(),BP2071))</f>
        <v>0</v>
      </c>
      <c r="CY369">
        <f>IF(Charts!$B$3="none",AI2071,IF(BQ2071="",NA(),BQ2071))</f>
        <v>0</v>
      </c>
      <c r="CZ369">
        <f>IF(Charts!$B$3="none",AJ2071,IF(BR2071="",NA(),BR2071))</f>
        <v>0</v>
      </c>
    </row>
    <row r="370" spans="5:104">
      <c r="E370">
        <v>25</v>
      </c>
      <c r="F370">
        <f>F29</f>
        <v>0</v>
      </c>
      <c r="G370">
        <v>25</v>
      </c>
      <c r="H370">
        <f>H29</f>
        <v>0</v>
      </c>
      <c r="I370">
        <v>25</v>
      </c>
      <c r="J370">
        <f>J29</f>
        <v>0</v>
      </c>
      <c r="K370">
        <v>25</v>
      </c>
      <c r="L370">
        <f>L29</f>
        <v>0</v>
      </c>
      <c r="M370">
        <v>25</v>
      </c>
      <c r="N370">
        <f>N29</f>
        <v>0</v>
      </c>
      <c r="O370">
        <v>25</v>
      </c>
      <c r="P370">
        <f>P29</f>
        <v>0</v>
      </c>
      <c r="Q370">
        <v>25</v>
      </c>
      <c r="R370">
        <f>R29</f>
        <v>0</v>
      </c>
      <c r="S370">
        <v>25</v>
      </c>
      <c r="T370">
        <f>T29</f>
        <v>0</v>
      </c>
      <c r="U370">
        <v>25</v>
      </c>
      <c r="V370">
        <f>V29</f>
        <v>0</v>
      </c>
      <c r="W370">
        <v>25</v>
      </c>
      <c r="X370">
        <f>X29</f>
        <v>0</v>
      </c>
      <c r="Y370">
        <v>25</v>
      </c>
      <c r="Z370">
        <f>Z29</f>
        <v>0</v>
      </c>
      <c r="AA370">
        <v>25</v>
      </c>
      <c r="AB370">
        <f>AB29</f>
        <v>0</v>
      </c>
      <c r="AC370">
        <v>25</v>
      </c>
      <c r="AD370">
        <f>AD29</f>
        <v>0</v>
      </c>
      <c r="AE370">
        <v>25</v>
      </c>
      <c r="AF370">
        <f>AF29</f>
        <v>0</v>
      </c>
      <c r="AG370">
        <v>25</v>
      </c>
      <c r="AH370">
        <f>AH29</f>
        <v>0</v>
      </c>
      <c r="AI370">
        <v>25</v>
      </c>
      <c r="AJ370">
        <f>AJ29</f>
        <v>0</v>
      </c>
      <c r="AM370">
        <v>25</v>
      </c>
      <c r="AN370">
        <f>AN29</f>
        <v>0</v>
      </c>
      <c r="AO370">
        <v>25</v>
      </c>
      <c r="AP370">
        <f>AP29</f>
        <v>0</v>
      </c>
      <c r="AQ370">
        <v>25</v>
      </c>
      <c r="AR370">
        <f>AR29</f>
        <v>0</v>
      </c>
      <c r="AS370">
        <v>25</v>
      </c>
      <c r="AT370">
        <f>AT29</f>
        <v>0</v>
      </c>
      <c r="AU370">
        <v>25</v>
      </c>
      <c r="AV370">
        <f>AV29</f>
        <v>0</v>
      </c>
      <c r="AW370">
        <v>25</v>
      </c>
      <c r="AX370">
        <f>AX29</f>
        <v>0</v>
      </c>
      <c r="AY370">
        <v>25</v>
      </c>
      <c r="AZ370">
        <f>AZ29</f>
        <v>0</v>
      </c>
      <c r="BA370">
        <v>25</v>
      </c>
      <c r="BB370">
        <f>BB29</f>
        <v>0</v>
      </c>
      <c r="BC370">
        <v>25</v>
      </c>
      <c r="BD370">
        <f>BD29</f>
        <v>0</v>
      </c>
      <c r="BE370">
        <v>25</v>
      </c>
      <c r="BF370">
        <f>BF29</f>
        <v>0</v>
      </c>
      <c r="BG370">
        <v>25</v>
      </c>
      <c r="BH370">
        <f>BH29</f>
        <v>0</v>
      </c>
      <c r="BI370">
        <v>25</v>
      </c>
      <c r="BJ370">
        <f>BJ29</f>
        <v>0</v>
      </c>
      <c r="BK370">
        <v>25</v>
      </c>
      <c r="BL370">
        <f>BL29</f>
        <v>0</v>
      </c>
      <c r="BM370">
        <v>25</v>
      </c>
      <c r="BN370">
        <f>BN29</f>
        <v>0</v>
      </c>
      <c r="BO370">
        <v>25</v>
      </c>
      <c r="BP370">
        <f>BP29</f>
        <v>0</v>
      </c>
      <c r="BQ370">
        <v>25</v>
      </c>
      <c r="BR370">
        <f>BR29</f>
        <v>0</v>
      </c>
      <c r="BU370">
        <f>IF(Charts!$B$3="none",E2072,IF(AM2072="",NA(),AM2072))</f>
        <v>0</v>
      </c>
      <c r="BV370">
        <f>IF(Charts!$B$3="none",F2072,IF(AN2072="",NA(),AN2072))</f>
        <v>0</v>
      </c>
      <c r="BW370">
        <f>IF(Charts!$B$3="none",G2072,IF(AO2072="",NA(),AO2072))</f>
        <v>0</v>
      </c>
      <c r="BX370">
        <f>IF(Charts!$B$3="none",H2072,IF(AP2072="",NA(),AP2072))</f>
        <v>0</v>
      </c>
      <c r="BY370">
        <f>IF(Charts!$B$3="none",I2072,IF(AQ2072="",NA(),AQ2072))</f>
        <v>0</v>
      </c>
      <c r="BZ370">
        <f>IF(Charts!$B$3="none",J2072,IF(AR2072="",NA(),AR2072))</f>
        <v>0</v>
      </c>
      <c r="CA370">
        <f>IF(Charts!$B$3="none",K2072,IF(AS2072="",NA(),AS2072))</f>
        <v>0</v>
      </c>
      <c r="CB370">
        <f>IF(Charts!$B$3="none",L2072,IF(AT2072="",NA(),AT2072))</f>
        <v>0</v>
      </c>
      <c r="CC370">
        <f>IF(Charts!$B$3="none",M2072,IF(AU2072="",NA(),AU2072))</f>
        <v>0</v>
      </c>
      <c r="CD370">
        <f>IF(Charts!$B$3="none",N2072,IF(AV2072="",NA(),AV2072))</f>
        <v>0</v>
      </c>
      <c r="CE370">
        <f>IF(Charts!$B$3="none",O2072,IF(AW2072="",NA(),AW2072))</f>
        <v>0</v>
      </c>
      <c r="CF370">
        <f>IF(Charts!$B$3="none",P2072,IF(AX2072="",NA(),AX2072))</f>
        <v>0</v>
      </c>
      <c r="CG370">
        <f>IF(Charts!$B$3="none",Q2072,IF(AY2072="",NA(),AY2072))</f>
        <v>0</v>
      </c>
      <c r="CH370">
        <f>IF(Charts!$B$3="none",R2072,IF(AZ2072="",NA(),AZ2072))</f>
        <v>0</v>
      </c>
      <c r="CI370">
        <f>IF(Charts!$B$3="none",S2072,IF(BA2072="",NA(),BA2072))</f>
        <v>0</v>
      </c>
      <c r="CJ370">
        <f>IF(Charts!$B$3="none",T2072,IF(BB2072="",NA(),BB2072))</f>
        <v>0</v>
      </c>
      <c r="CK370">
        <f>IF(Charts!$B$3="none",U2072,IF(BC2072="",NA(),BC2072))</f>
        <v>0</v>
      </c>
      <c r="CL370">
        <f>IF(Charts!$B$3="none",V2072,IF(BD2072="",NA(),BD2072))</f>
        <v>0</v>
      </c>
      <c r="CM370">
        <f>IF(Charts!$B$3="none",W2072,IF(BE2072="",NA(),BE2072))</f>
        <v>0</v>
      </c>
      <c r="CN370">
        <f>IF(Charts!$B$3="none",X2072,IF(BF2072="",NA(),BF2072))</f>
        <v>0</v>
      </c>
      <c r="CO370">
        <f>IF(Charts!$B$3="none",Y2072,IF(BG2072="",NA(),BG2072))</f>
        <v>0</v>
      </c>
      <c r="CP370">
        <f>IF(Charts!$B$3="none",Z2072,IF(BH2072="",NA(),BH2072))</f>
        <v>0</v>
      </c>
      <c r="CQ370">
        <f>IF(Charts!$B$3="none",AA2072,IF(BI2072="",NA(),BI2072))</f>
        <v>0</v>
      </c>
      <c r="CR370">
        <f>IF(Charts!$B$3="none",AB2072,IF(BJ2072="",NA(),BJ2072))</f>
        <v>0</v>
      </c>
      <c r="CS370">
        <f>IF(Charts!$B$3="none",AC2072,IF(BK2072="",NA(),BK2072))</f>
        <v>0</v>
      </c>
      <c r="CT370">
        <f>IF(Charts!$B$3="none",AD2072,IF(BL2072="",NA(),BL2072))</f>
        <v>0</v>
      </c>
      <c r="CU370">
        <f>IF(Charts!$B$3="none",AE2072,IF(BM2072="",NA(),BM2072))</f>
        <v>0</v>
      </c>
      <c r="CV370">
        <f>IF(Charts!$B$3="none",AF2072,IF(BN2072="",NA(),BN2072))</f>
        <v>0</v>
      </c>
      <c r="CW370">
        <f>IF(Charts!$B$3="none",AG2072,IF(BO2072="",NA(),BO2072))</f>
        <v>0</v>
      </c>
      <c r="CX370">
        <f>IF(Charts!$B$3="none",AH2072,IF(BP2072="",NA(),BP2072))</f>
        <v>0</v>
      </c>
      <c r="CY370">
        <f>IF(Charts!$B$3="none",AI2072,IF(BQ2072="",NA(),BQ2072))</f>
        <v>0</v>
      </c>
      <c r="CZ370">
        <f>IF(Charts!$B$3="none",AJ2072,IF(BR2072="",NA(),BR2072))</f>
        <v>0</v>
      </c>
    </row>
    <row r="371" spans="5:104">
      <c r="E371">
        <v>26</v>
      </c>
      <c r="F371">
        <f>F30</f>
        <v>0</v>
      </c>
      <c r="G371">
        <v>26</v>
      </c>
      <c r="H371">
        <f>H30</f>
        <v>0</v>
      </c>
      <c r="I371">
        <v>26</v>
      </c>
      <c r="J371">
        <f>J30</f>
        <v>0</v>
      </c>
      <c r="K371">
        <v>26</v>
      </c>
      <c r="L371">
        <f>L30</f>
        <v>0</v>
      </c>
      <c r="M371">
        <v>26</v>
      </c>
      <c r="N371">
        <f>N30</f>
        <v>0</v>
      </c>
      <c r="O371">
        <v>26</v>
      </c>
      <c r="P371">
        <f>P30</f>
        <v>0</v>
      </c>
      <c r="Q371">
        <v>26</v>
      </c>
      <c r="R371">
        <f>R30</f>
        <v>0</v>
      </c>
      <c r="S371">
        <v>26</v>
      </c>
      <c r="T371">
        <f>T30</f>
        <v>0</v>
      </c>
      <c r="U371">
        <v>26</v>
      </c>
      <c r="V371">
        <f>V30</f>
        <v>0</v>
      </c>
      <c r="W371">
        <v>26</v>
      </c>
      <c r="X371">
        <f>X30</f>
        <v>0</v>
      </c>
      <c r="Y371">
        <v>26</v>
      </c>
      <c r="Z371">
        <f>Z30</f>
        <v>0</v>
      </c>
      <c r="AA371">
        <v>26</v>
      </c>
      <c r="AB371">
        <f>AB30</f>
        <v>0</v>
      </c>
      <c r="AC371">
        <v>26</v>
      </c>
      <c r="AD371">
        <f>AD30</f>
        <v>0</v>
      </c>
      <c r="AE371">
        <v>26</v>
      </c>
      <c r="AF371">
        <f>AF30</f>
        <v>0</v>
      </c>
      <c r="AG371">
        <v>26</v>
      </c>
      <c r="AH371">
        <f>AH30</f>
        <v>0</v>
      </c>
      <c r="AI371">
        <v>26</v>
      </c>
      <c r="AJ371">
        <f>AJ30</f>
        <v>0</v>
      </c>
      <c r="AM371">
        <v>26</v>
      </c>
      <c r="AN371">
        <f>AN30</f>
        <v>0</v>
      </c>
      <c r="AO371">
        <v>26</v>
      </c>
      <c r="AP371">
        <f>AP30</f>
        <v>0</v>
      </c>
      <c r="AQ371">
        <v>26</v>
      </c>
      <c r="AR371">
        <f>AR30</f>
        <v>0</v>
      </c>
      <c r="AS371">
        <v>26</v>
      </c>
      <c r="AT371">
        <f>AT30</f>
        <v>0</v>
      </c>
      <c r="AU371">
        <v>26</v>
      </c>
      <c r="AV371">
        <f>AV30</f>
        <v>0</v>
      </c>
      <c r="AW371">
        <v>26</v>
      </c>
      <c r="AX371">
        <f>AX30</f>
        <v>0</v>
      </c>
      <c r="AY371">
        <v>26</v>
      </c>
      <c r="AZ371">
        <f>AZ30</f>
        <v>0</v>
      </c>
      <c r="BA371">
        <v>26</v>
      </c>
      <c r="BB371">
        <f>BB30</f>
        <v>0</v>
      </c>
      <c r="BC371">
        <v>26</v>
      </c>
      <c r="BD371">
        <f>BD30</f>
        <v>0</v>
      </c>
      <c r="BE371">
        <v>26</v>
      </c>
      <c r="BF371">
        <f>BF30</f>
        <v>0</v>
      </c>
      <c r="BG371">
        <v>26</v>
      </c>
      <c r="BH371">
        <f>BH30</f>
        <v>0</v>
      </c>
      <c r="BI371">
        <v>26</v>
      </c>
      <c r="BJ371">
        <f>BJ30</f>
        <v>0</v>
      </c>
      <c r="BK371">
        <v>26</v>
      </c>
      <c r="BL371">
        <f>BL30</f>
        <v>0</v>
      </c>
      <c r="BM371">
        <v>26</v>
      </c>
      <c r="BN371">
        <f>BN30</f>
        <v>0</v>
      </c>
      <c r="BO371">
        <v>26</v>
      </c>
      <c r="BP371">
        <f>BP30</f>
        <v>0</v>
      </c>
      <c r="BQ371">
        <v>26</v>
      </c>
      <c r="BR371">
        <f>BR30</f>
        <v>0</v>
      </c>
      <c r="BU371">
        <f>IF(Charts!$B$3="none",E2073,IF(AM2073="",NA(),AM2073))</f>
        <v>0</v>
      </c>
      <c r="BV371">
        <f>IF(Charts!$B$3="none",F2073,IF(AN2073="",NA(),AN2073))</f>
        <v>0</v>
      </c>
      <c r="BW371">
        <f>IF(Charts!$B$3="none",G2073,IF(AO2073="",NA(),AO2073))</f>
        <v>0</v>
      </c>
      <c r="BX371">
        <f>IF(Charts!$B$3="none",H2073,IF(AP2073="",NA(),AP2073))</f>
        <v>0</v>
      </c>
      <c r="BY371">
        <f>IF(Charts!$B$3="none",I2073,IF(AQ2073="",NA(),AQ2073))</f>
        <v>0</v>
      </c>
      <c r="BZ371">
        <f>IF(Charts!$B$3="none",J2073,IF(AR2073="",NA(),AR2073))</f>
        <v>0</v>
      </c>
      <c r="CA371">
        <f>IF(Charts!$B$3="none",K2073,IF(AS2073="",NA(),AS2073))</f>
        <v>0</v>
      </c>
      <c r="CB371">
        <f>IF(Charts!$B$3="none",L2073,IF(AT2073="",NA(),AT2073))</f>
        <v>0</v>
      </c>
      <c r="CC371">
        <f>IF(Charts!$B$3="none",M2073,IF(AU2073="",NA(),AU2073))</f>
        <v>0</v>
      </c>
      <c r="CD371">
        <f>IF(Charts!$B$3="none",N2073,IF(AV2073="",NA(),AV2073))</f>
        <v>0</v>
      </c>
      <c r="CE371">
        <f>IF(Charts!$B$3="none",O2073,IF(AW2073="",NA(),AW2073))</f>
        <v>0</v>
      </c>
      <c r="CF371">
        <f>IF(Charts!$B$3="none",P2073,IF(AX2073="",NA(),AX2073))</f>
        <v>0</v>
      </c>
      <c r="CG371">
        <f>IF(Charts!$B$3="none",Q2073,IF(AY2073="",NA(),AY2073))</f>
        <v>0</v>
      </c>
      <c r="CH371">
        <f>IF(Charts!$B$3="none",R2073,IF(AZ2073="",NA(),AZ2073))</f>
        <v>0</v>
      </c>
      <c r="CI371">
        <f>IF(Charts!$B$3="none",S2073,IF(BA2073="",NA(),BA2073))</f>
        <v>0</v>
      </c>
      <c r="CJ371">
        <f>IF(Charts!$B$3="none",T2073,IF(BB2073="",NA(),BB2073))</f>
        <v>0</v>
      </c>
      <c r="CK371">
        <f>IF(Charts!$B$3="none",U2073,IF(BC2073="",NA(),BC2073))</f>
        <v>0</v>
      </c>
      <c r="CL371">
        <f>IF(Charts!$B$3="none",V2073,IF(BD2073="",NA(),BD2073))</f>
        <v>0</v>
      </c>
      <c r="CM371">
        <f>IF(Charts!$B$3="none",W2073,IF(BE2073="",NA(),BE2073))</f>
        <v>0</v>
      </c>
      <c r="CN371">
        <f>IF(Charts!$B$3="none",X2073,IF(BF2073="",NA(),BF2073))</f>
        <v>0</v>
      </c>
      <c r="CO371">
        <f>IF(Charts!$B$3="none",Y2073,IF(BG2073="",NA(),BG2073))</f>
        <v>0</v>
      </c>
      <c r="CP371">
        <f>IF(Charts!$B$3="none",Z2073,IF(BH2073="",NA(),BH2073))</f>
        <v>0</v>
      </c>
      <c r="CQ371">
        <f>IF(Charts!$B$3="none",AA2073,IF(BI2073="",NA(),BI2073))</f>
        <v>0</v>
      </c>
      <c r="CR371">
        <f>IF(Charts!$B$3="none",AB2073,IF(BJ2073="",NA(),BJ2073))</f>
        <v>0</v>
      </c>
      <c r="CS371">
        <f>IF(Charts!$B$3="none",AC2073,IF(BK2073="",NA(),BK2073))</f>
        <v>0</v>
      </c>
      <c r="CT371">
        <f>IF(Charts!$B$3="none",AD2073,IF(BL2073="",NA(),BL2073))</f>
        <v>0</v>
      </c>
      <c r="CU371">
        <f>IF(Charts!$B$3="none",AE2073,IF(BM2073="",NA(),BM2073))</f>
        <v>0</v>
      </c>
      <c r="CV371">
        <f>IF(Charts!$B$3="none",AF2073,IF(BN2073="",NA(),BN2073))</f>
        <v>0</v>
      </c>
      <c r="CW371">
        <f>IF(Charts!$B$3="none",AG2073,IF(BO2073="",NA(),BO2073))</f>
        <v>0</v>
      </c>
      <c r="CX371">
        <f>IF(Charts!$B$3="none",AH2073,IF(BP2073="",NA(),BP2073))</f>
        <v>0</v>
      </c>
      <c r="CY371">
        <f>IF(Charts!$B$3="none",AI2073,IF(BQ2073="",NA(),BQ2073))</f>
        <v>0</v>
      </c>
      <c r="CZ371">
        <f>IF(Charts!$B$3="none",AJ2073,IF(BR2073="",NA(),BR2073))</f>
        <v>0</v>
      </c>
    </row>
    <row r="372" spans="5:104">
      <c r="E372">
        <v>27</v>
      </c>
      <c r="F372">
        <f>F31</f>
        <v>0</v>
      </c>
      <c r="G372">
        <v>27</v>
      </c>
      <c r="H372">
        <f>H31</f>
        <v>0</v>
      </c>
      <c r="I372">
        <v>27</v>
      </c>
      <c r="J372">
        <f>J31</f>
        <v>0</v>
      </c>
      <c r="K372">
        <v>27</v>
      </c>
      <c r="L372">
        <f>L31</f>
        <v>0</v>
      </c>
      <c r="M372">
        <v>27</v>
      </c>
      <c r="N372">
        <f>N31</f>
        <v>0</v>
      </c>
      <c r="O372">
        <v>27</v>
      </c>
      <c r="P372">
        <f>P31</f>
        <v>0</v>
      </c>
      <c r="Q372">
        <v>27</v>
      </c>
      <c r="R372">
        <f>R31</f>
        <v>0</v>
      </c>
      <c r="S372">
        <v>27</v>
      </c>
      <c r="T372">
        <f>T31</f>
        <v>0</v>
      </c>
      <c r="U372">
        <v>27</v>
      </c>
      <c r="V372">
        <f>V31</f>
        <v>0</v>
      </c>
      <c r="W372">
        <v>27</v>
      </c>
      <c r="X372">
        <f>X31</f>
        <v>0</v>
      </c>
      <c r="Y372">
        <v>27</v>
      </c>
      <c r="Z372">
        <f>Z31</f>
        <v>0</v>
      </c>
      <c r="AA372">
        <v>27</v>
      </c>
      <c r="AB372">
        <f>AB31</f>
        <v>0</v>
      </c>
      <c r="AC372">
        <v>27</v>
      </c>
      <c r="AD372">
        <f>AD31</f>
        <v>0</v>
      </c>
      <c r="AE372">
        <v>27</v>
      </c>
      <c r="AF372">
        <f>AF31</f>
        <v>0</v>
      </c>
      <c r="AG372">
        <v>27</v>
      </c>
      <c r="AH372">
        <f>AH31</f>
        <v>0</v>
      </c>
      <c r="AI372">
        <v>27</v>
      </c>
      <c r="AJ372">
        <f>AJ31</f>
        <v>0</v>
      </c>
      <c r="AM372">
        <v>27</v>
      </c>
      <c r="AN372">
        <f>AN31</f>
        <v>0</v>
      </c>
      <c r="AO372">
        <v>27</v>
      </c>
      <c r="AP372">
        <f>AP31</f>
        <v>0</v>
      </c>
      <c r="AQ372">
        <v>27</v>
      </c>
      <c r="AR372">
        <f>AR31</f>
        <v>0</v>
      </c>
      <c r="AS372">
        <v>27</v>
      </c>
      <c r="AT372">
        <f>AT31</f>
        <v>0</v>
      </c>
      <c r="AU372">
        <v>27</v>
      </c>
      <c r="AV372">
        <f>AV31</f>
        <v>0</v>
      </c>
      <c r="AW372">
        <v>27</v>
      </c>
      <c r="AX372">
        <f>AX31</f>
        <v>0</v>
      </c>
      <c r="AY372">
        <v>27</v>
      </c>
      <c r="AZ372">
        <f>AZ31</f>
        <v>0</v>
      </c>
      <c r="BA372">
        <v>27</v>
      </c>
      <c r="BB372">
        <f>BB31</f>
        <v>0</v>
      </c>
      <c r="BC372">
        <v>27</v>
      </c>
      <c r="BD372">
        <f>BD31</f>
        <v>0</v>
      </c>
      <c r="BE372">
        <v>27</v>
      </c>
      <c r="BF372">
        <f>BF31</f>
        <v>0</v>
      </c>
      <c r="BG372">
        <v>27</v>
      </c>
      <c r="BH372">
        <f>BH31</f>
        <v>0</v>
      </c>
      <c r="BI372">
        <v>27</v>
      </c>
      <c r="BJ372">
        <f>BJ31</f>
        <v>0</v>
      </c>
      <c r="BK372">
        <v>27</v>
      </c>
      <c r="BL372">
        <f>BL31</f>
        <v>0</v>
      </c>
      <c r="BM372">
        <v>27</v>
      </c>
      <c r="BN372">
        <f>BN31</f>
        <v>0</v>
      </c>
      <c r="BO372">
        <v>27</v>
      </c>
      <c r="BP372">
        <f>BP31</f>
        <v>0</v>
      </c>
      <c r="BQ372">
        <v>27</v>
      </c>
      <c r="BR372">
        <f>BR31</f>
        <v>0</v>
      </c>
      <c r="BU372">
        <f>IF(Charts!$B$3="none",E2074,IF(AM2074="",NA(),AM2074))</f>
        <v>0</v>
      </c>
      <c r="BV372">
        <f>IF(Charts!$B$3="none",F2074,IF(AN2074="",NA(),AN2074))</f>
        <v>0</v>
      </c>
      <c r="BW372">
        <f>IF(Charts!$B$3="none",G2074,IF(AO2074="",NA(),AO2074))</f>
        <v>0</v>
      </c>
      <c r="BX372">
        <f>IF(Charts!$B$3="none",H2074,IF(AP2074="",NA(),AP2074))</f>
        <v>0</v>
      </c>
      <c r="BY372">
        <f>IF(Charts!$B$3="none",I2074,IF(AQ2074="",NA(),AQ2074))</f>
        <v>0</v>
      </c>
      <c r="BZ372">
        <f>IF(Charts!$B$3="none",J2074,IF(AR2074="",NA(),AR2074))</f>
        <v>0</v>
      </c>
      <c r="CA372">
        <f>IF(Charts!$B$3="none",K2074,IF(AS2074="",NA(),AS2074))</f>
        <v>0</v>
      </c>
      <c r="CB372">
        <f>IF(Charts!$B$3="none",L2074,IF(AT2074="",NA(),AT2074))</f>
        <v>0</v>
      </c>
      <c r="CC372">
        <f>IF(Charts!$B$3="none",M2074,IF(AU2074="",NA(),AU2074))</f>
        <v>0</v>
      </c>
      <c r="CD372">
        <f>IF(Charts!$B$3="none",N2074,IF(AV2074="",NA(),AV2074))</f>
        <v>0</v>
      </c>
      <c r="CE372">
        <f>IF(Charts!$B$3="none",O2074,IF(AW2074="",NA(),AW2074))</f>
        <v>0</v>
      </c>
      <c r="CF372">
        <f>IF(Charts!$B$3="none",P2074,IF(AX2074="",NA(),AX2074))</f>
        <v>0</v>
      </c>
      <c r="CG372">
        <f>IF(Charts!$B$3="none",Q2074,IF(AY2074="",NA(),AY2074))</f>
        <v>0</v>
      </c>
      <c r="CH372">
        <f>IF(Charts!$B$3="none",R2074,IF(AZ2074="",NA(),AZ2074))</f>
        <v>0</v>
      </c>
      <c r="CI372">
        <f>IF(Charts!$B$3="none",S2074,IF(BA2074="",NA(),BA2074))</f>
        <v>0</v>
      </c>
      <c r="CJ372">
        <f>IF(Charts!$B$3="none",T2074,IF(BB2074="",NA(),BB2074))</f>
        <v>0</v>
      </c>
      <c r="CK372">
        <f>IF(Charts!$B$3="none",U2074,IF(BC2074="",NA(),BC2074))</f>
        <v>0</v>
      </c>
      <c r="CL372">
        <f>IF(Charts!$B$3="none",V2074,IF(BD2074="",NA(),BD2074))</f>
        <v>0</v>
      </c>
      <c r="CM372">
        <f>IF(Charts!$B$3="none",W2074,IF(BE2074="",NA(),BE2074))</f>
        <v>0</v>
      </c>
      <c r="CN372">
        <f>IF(Charts!$B$3="none",X2074,IF(BF2074="",NA(),BF2074))</f>
        <v>0</v>
      </c>
      <c r="CO372">
        <f>IF(Charts!$B$3="none",Y2074,IF(BG2074="",NA(),BG2074))</f>
        <v>0</v>
      </c>
      <c r="CP372">
        <f>IF(Charts!$B$3="none",Z2074,IF(BH2074="",NA(),BH2074))</f>
        <v>0</v>
      </c>
      <c r="CQ372">
        <f>IF(Charts!$B$3="none",AA2074,IF(BI2074="",NA(),BI2074))</f>
        <v>0</v>
      </c>
      <c r="CR372">
        <f>IF(Charts!$B$3="none",AB2074,IF(BJ2074="",NA(),BJ2074))</f>
        <v>0</v>
      </c>
      <c r="CS372">
        <f>IF(Charts!$B$3="none",AC2074,IF(BK2074="",NA(),BK2074))</f>
        <v>0</v>
      </c>
      <c r="CT372">
        <f>IF(Charts!$B$3="none",AD2074,IF(BL2074="",NA(),BL2074))</f>
        <v>0</v>
      </c>
      <c r="CU372">
        <f>IF(Charts!$B$3="none",AE2074,IF(BM2074="",NA(),BM2074))</f>
        <v>0</v>
      </c>
      <c r="CV372">
        <f>IF(Charts!$B$3="none",AF2074,IF(BN2074="",NA(),BN2074))</f>
        <v>0</v>
      </c>
      <c r="CW372">
        <f>IF(Charts!$B$3="none",AG2074,IF(BO2074="",NA(),BO2074))</f>
        <v>0</v>
      </c>
      <c r="CX372">
        <f>IF(Charts!$B$3="none",AH2074,IF(BP2074="",NA(),BP2074))</f>
        <v>0</v>
      </c>
      <c r="CY372">
        <f>IF(Charts!$B$3="none",AI2074,IF(BQ2074="",NA(),BQ2074))</f>
        <v>0</v>
      </c>
      <c r="CZ372">
        <f>IF(Charts!$B$3="none",AJ2074,IF(BR2074="",NA(),BR2074))</f>
        <v>0</v>
      </c>
    </row>
    <row r="373" spans="5:104">
      <c r="E373">
        <v>28</v>
      </c>
      <c r="F373">
        <f>F32</f>
        <v>0</v>
      </c>
      <c r="G373">
        <v>28</v>
      </c>
      <c r="H373">
        <f>H32</f>
        <v>0</v>
      </c>
      <c r="I373">
        <v>28</v>
      </c>
      <c r="J373">
        <f>J32</f>
        <v>0</v>
      </c>
      <c r="K373">
        <v>28</v>
      </c>
      <c r="L373">
        <f>L32</f>
        <v>0</v>
      </c>
      <c r="M373">
        <v>28</v>
      </c>
      <c r="N373">
        <f>N32</f>
        <v>0</v>
      </c>
      <c r="O373">
        <v>28</v>
      </c>
      <c r="P373">
        <f>P32</f>
        <v>0</v>
      </c>
      <c r="Q373">
        <v>28</v>
      </c>
      <c r="R373">
        <f>R32</f>
        <v>0</v>
      </c>
      <c r="S373">
        <v>28</v>
      </c>
      <c r="T373">
        <f>T32</f>
        <v>0</v>
      </c>
      <c r="U373">
        <v>28</v>
      </c>
      <c r="V373">
        <f>V32</f>
        <v>0</v>
      </c>
      <c r="W373">
        <v>28</v>
      </c>
      <c r="X373">
        <f>X32</f>
        <v>0</v>
      </c>
      <c r="Y373">
        <v>28</v>
      </c>
      <c r="Z373">
        <f>Z32</f>
        <v>0</v>
      </c>
      <c r="AA373">
        <v>28</v>
      </c>
      <c r="AB373">
        <f>AB32</f>
        <v>0</v>
      </c>
      <c r="AC373">
        <v>28</v>
      </c>
      <c r="AD373">
        <f>AD32</f>
        <v>0</v>
      </c>
      <c r="AE373">
        <v>28</v>
      </c>
      <c r="AF373">
        <f>AF32</f>
        <v>0</v>
      </c>
      <c r="AG373">
        <v>28</v>
      </c>
      <c r="AH373">
        <f>AH32</f>
        <v>0</v>
      </c>
      <c r="AI373">
        <v>28</v>
      </c>
      <c r="AJ373">
        <f>AJ32</f>
        <v>0</v>
      </c>
      <c r="AM373">
        <v>28</v>
      </c>
      <c r="AN373">
        <f>AN32</f>
        <v>0</v>
      </c>
      <c r="AO373">
        <v>28</v>
      </c>
      <c r="AP373">
        <f>AP32</f>
        <v>0</v>
      </c>
      <c r="AQ373">
        <v>28</v>
      </c>
      <c r="AR373">
        <f>AR32</f>
        <v>0</v>
      </c>
      <c r="AS373">
        <v>28</v>
      </c>
      <c r="AT373">
        <f>AT32</f>
        <v>0</v>
      </c>
      <c r="AU373">
        <v>28</v>
      </c>
      <c r="AV373">
        <f>AV32</f>
        <v>0</v>
      </c>
      <c r="AW373">
        <v>28</v>
      </c>
      <c r="AX373">
        <f>AX32</f>
        <v>0</v>
      </c>
      <c r="AY373">
        <v>28</v>
      </c>
      <c r="AZ373">
        <f>AZ32</f>
        <v>0</v>
      </c>
      <c r="BA373">
        <v>28</v>
      </c>
      <c r="BB373">
        <f>BB32</f>
        <v>0</v>
      </c>
      <c r="BC373">
        <v>28</v>
      </c>
      <c r="BD373">
        <f>BD32</f>
        <v>0</v>
      </c>
      <c r="BE373">
        <v>28</v>
      </c>
      <c r="BF373">
        <f>BF32</f>
        <v>0</v>
      </c>
      <c r="BG373">
        <v>28</v>
      </c>
      <c r="BH373">
        <f>BH32</f>
        <v>0</v>
      </c>
      <c r="BI373">
        <v>28</v>
      </c>
      <c r="BJ373">
        <f>BJ32</f>
        <v>0</v>
      </c>
      <c r="BK373">
        <v>28</v>
      </c>
      <c r="BL373">
        <f>BL32</f>
        <v>0</v>
      </c>
      <c r="BM373">
        <v>28</v>
      </c>
      <c r="BN373">
        <f>BN32</f>
        <v>0</v>
      </c>
      <c r="BO373">
        <v>28</v>
      </c>
      <c r="BP373">
        <f>BP32</f>
        <v>0</v>
      </c>
      <c r="BQ373">
        <v>28</v>
      </c>
      <c r="BR373">
        <f>BR32</f>
        <v>0</v>
      </c>
      <c r="BU373">
        <f>IF(Charts!$B$3="none",E2075,IF(AM2075="",NA(),AM2075))</f>
        <v>0</v>
      </c>
      <c r="BV373">
        <f>IF(Charts!$B$3="none",F2075,IF(AN2075="",NA(),AN2075))</f>
        <v>0</v>
      </c>
      <c r="BW373">
        <f>IF(Charts!$B$3="none",G2075,IF(AO2075="",NA(),AO2075))</f>
        <v>0</v>
      </c>
      <c r="BX373">
        <f>IF(Charts!$B$3="none",H2075,IF(AP2075="",NA(),AP2075))</f>
        <v>0</v>
      </c>
      <c r="BY373">
        <f>IF(Charts!$B$3="none",I2075,IF(AQ2075="",NA(),AQ2075))</f>
        <v>0</v>
      </c>
      <c r="BZ373">
        <f>IF(Charts!$B$3="none",J2075,IF(AR2075="",NA(),AR2075))</f>
        <v>0</v>
      </c>
      <c r="CA373">
        <f>IF(Charts!$B$3="none",K2075,IF(AS2075="",NA(),AS2075))</f>
        <v>0</v>
      </c>
      <c r="CB373">
        <f>IF(Charts!$B$3="none",L2075,IF(AT2075="",NA(),AT2075))</f>
        <v>0</v>
      </c>
      <c r="CC373">
        <f>IF(Charts!$B$3="none",M2075,IF(AU2075="",NA(),AU2075))</f>
        <v>0</v>
      </c>
      <c r="CD373">
        <f>IF(Charts!$B$3="none",N2075,IF(AV2075="",NA(),AV2075))</f>
        <v>0</v>
      </c>
      <c r="CE373">
        <f>IF(Charts!$B$3="none",O2075,IF(AW2075="",NA(),AW2075))</f>
        <v>0</v>
      </c>
      <c r="CF373">
        <f>IF(Charts!$B$3="none",P2075,IF(AX2075="",NA(),AX2075))</f>
        <v>0</v>
      </c>
      <c r="CG373">
        <f>IF(Charts!$B$3="none",Q2075,IF(AY2075="",NA(),AY2075))</f>
        <v>0</v>
      </c>
      <c r="CH373">
        <f>IF(Charts!$B$3="none",R2075,IF(AZ2075="",NA(),AZ2075))</f>
        <v>0</v>
      </c>
      <c r="CI373">
        <f>IF(Charts!$B$3="none",S2075,IF(BA2075="",NA(),BA2075))</f>
        <v>0</v>
      </c>
      <c r="CJ373">
        <f>IF(Charts!$B$3="none",T2075,IF(BB2075="",NA(),BB2075))</f>
        <v>0</v>
      </c>
      <c r="CK373">
        <f>IF(Charts!$B$3="none",U2075,IF(BC2075="",NA(),BC2075))</f>
        <v>0</v>
      </c>
      <c r="CL373">
        <f>IF(Charts!$B$3="none",V2075,IF(BD2075="",NA(),BD2075))</f>
        <v>0</v>
      </c>
      <c r="CM373">
        <f>IF(Charts!$B$3="none",W2075,IF(BE2075="",NA(),BE2075))</f>
        <v>0</v>
      </c>
      <c r="CN373">
        <f>IF(Charts!$B$3="none",X2075,IF(BF2075="",NA(),BF2075))</f>
        <v>0</v>
      </c>
      <c r="CO373">
        <f>IF(Charts!$B$3="none",Y2075,IF(BG2075="",NA(),BG2075))</f>
        <v>0</v>
      </c>
      <c r="CP373">
        <f>IF(Charts!$B$3="none",Z2075,IF(BH2075="",NA(),BH2075))</f>
        <v>0</v>
      </c>
      <c r="CQ373">
        <f>IF(Charts!$B$3="none",AA2075,IF(BI2075="",NA(),BI2075))</f>
        <v>0</v>
      </c>
      <c r="CR373">
        <f>IF(Charts!$B$3="none",AB2075,IF(BJ2075="",NA(),BJ2075))</f>
        <v>0</v>
      </c>
      <c r="CS373">
        <f>IF(Charts!$B$3="none",AC2075,IF(BK2075="",NA(),BK2075))</f>
        <v>0</v>
      </c>
      <c r="CT373">
        <f>IF(Charts!$B$3="none",AD2075,IF(BL2075="",NA(),BL2075))</f>
        <v>0</v>
      </c>
      <c r="CU373">
        <f>IF(Charts!$B$3="none",AE2075,IF(BM2075="",NA(),BM2075))</f>
        <v>0</v>
      </c>
      <c r="CV373">
        <f>IF(Charts!$B$3="none",AF2075,IF(BN2075="",NA(),BN2075))</f>
        <v>0</v>
      </c>
      <c r="CW373">
        <f>IF(Charts!$B$3="none",AG2075,IF(BO2075="",NA(),BO2075))</f>
        <v>0</v>
      </c>
      <c r="CX373">
        <f>IF(Charts!$B$3="none",AH2075,IF(BP2075="",NA(),BP2075))</f>
        <v>0</v>
      </c>
      <c r="CY373">
        <f>IF(Charts!$B$3="none",AI2075,IF(BQ2075="",NA(),BQ2075))</f>
        <v>0</v>
      </c>
      <c r="CZ373">
        <f>IF(Charts!$B$3="none",AJ2075,IF(BR2075="",NA(),BR2075))</f>
        <v>0</v>
      </c>
    </row>
    <row r="374" spans="5:104">
      <c r="E374">
        <v>29</v>
      </c>
      <c r="F374">
        <f>F33</f>
        <v>0</v>
      </c>
      <c r="G374">
        <v>29</v>
      </c>
      <c r="H374">
        <f>H33</f>
        <v>0</v>
      </c>
      <c r="I374">
        <v>29</v>
      </c>
      <c r="J374">
        <f>J33</f>
        <v>0</v>
      </c>
      <c r="K374">
        <v>29</v>
      </c>
      <c r="L374">
        <f>L33</f>
        <v>0</v>
      </c>
      <c r="M374">
        <v>29</v>
      </c>
      <c r="N374">
        <f>N33</f>
        <v>0</v>
      </c>
      <c r="O374">
        <v>29</v>
      </c>
      <c r="P374">
        <f>P33</f>
        <v>0</v>
      </c>
      <c r="Q374">
        <v>29</v>
      </c>
      <c r="R374">
        <f>R33</f>
        <v>0</v>
      </c>
      <c r="S374">
        <v>29</v>
      </c>
      <c r="T374">
        <f>T33</f>
        <v>0</v>
      </c>
      <c r="U374">
        <v>29</v>
      </c>
      <c r="V374">
        <f>V33</f>
        <v>0</v>
      </c>
      <c r="W374">
        <v>29</v>
      </c>
      <c r="X374">
        <f>X33</f>
        <v>0</v>
      </c>
      <c r="Y374">
        <v>29</v>
      </c>
      <c r="Z374">
        <f>Z33</f>
        <v>0</v>
      </c>
      <c r="AA374">
        <v>29</v>
      </c>
      <c r="AB374">
        <f>AB33</f>
        <v>0</v>
      </c>
      <c r="AC374">
        <v>29</v>
      </c>
      <c r="AD374">
        <f>AD33</f>
        <v>0</v>
      </c>
      <c r="AE374">
        <v>29</v>
      </c>
      <c r="AF374">
        <f>AF33</f>
        <v>0</v>
      </c>
      <c r="AG374">
        <v>29</v>
      </c>
      <c r="AH374">
        <f>AH33</f>
        <v>0</v>
      </c>
      <c r="AI374">
        <v>29</v>
      </c>
      <c r="AJ374">
        <f>AJ33</f>
        <v>0</v>
      </c>
      <c r="AM374">
        <v>29</v>
      </c>
      <c r="AN374">
        <f>AN33</f>
        <v>0</v>
      </c>
      <c r="AO374">
        <v>29</v>
      </c>
      <c r="AP374">
        <f>AP33</f>
        <v>0</v>
      </c>
      <c r="AQ374">
        <v>29</v>
      </c>
      <c r="AR374">
        <f>AR33</f>
        <v>0</v>
      </c>
      <c r="AS374">
        <v>29</v>
      </c>
      <c r="AT374">
        <f>AT33</f>
        <v>0</v>
      </c>
      <c r="AU374">
        <v>29</v>
      </c>
      <c r="AV374">
        <f>AV33</f>
        <v>0</v>
      </c>
      <c r="AW374">
        <v>29</v>
      </c>
      <c r="AX374">
        <f>AX33</f>
        <v>0</v>
      </c>
      <c r="AY374">
        <v>29</v>
      </c>
      <c r="AZ374">
        <f>AZ33</f>
        <v>0</v>
      </c>
      <c r="BA374">
        <v>29</v>
      </c>
      <c r="BB374">
        <f>BB33</f>
        <v>0</v>
      </c>
      <c r="BC374">
        <v>29</v>
      </c>
      <c r="BD374">
        <f>BD33</f>
        <v>0</v>
      </c>
      <c r="BE374">
        <v>29</v>
      </c>
      <c r="BF374">
        <f>BF33</f>
        <v>0</v>
      </c>
      <c r="BG374">
        <v>29</v>
      </c>
      <c r="BH374">
        <f>BH33</f>
        <v>0</v>
      </c>
      <c r="BI374">
        <v>29</v>
      </c>
      <c r="BJ374">
        <f>BJ33</f>
        <v>0</v>
      </c>
      <c r="BK374">
        <v>29</v>
      </c>
      <c r="BL374">
        <f>BL33</f>
        <v>0</v>
      </c>
      <c r="BM374">
        <v>29</v>
      </c>
      <c r="BN374">
        <f>BN33</f>
        <v>0</v>
      </c>
      <c r="BO374">
        <v>29</v>
      </c>
      <c r="BP374">
        <f>BP33</f>
        <v>0</v>
      </c>
      <c r="BQ374">
        <v>29</v>
      </c>
      <c r="BR374">
        <f>BR33</f>
        <v>0</v>
      </c>
      <c r="BU374">
        <f>IF(Charts!$B$3="none",E2076,IF(AM2076="",NA(),AM2076))</f>
        <v>0</v>
      </c>
      <c r="BV374">
        <f>IF(Charts!$B$3="none",F2076,IF(AN2076="",NA(),AN2076))</f>
        <v>0</v>
      </c>
      <c r="BW374">
        <f>IF(Charts!$B$3="none",G2076,IF(AO2076="",NA(),AO2076))</f>
        <v>0</v>
      </c>
      <c r="BX374">
        <f>IF(Charts!$B$3="none",H2076,IF(AP2076="",NA(),AP2076))</f>
        <v>0</v>
      </c>
      <c r="BY374">
        <f>IF(Charts!$B$3="none",I2076,IF(AQ2076="",NA(),AQ2076))</f>
        <v>0</v>
      </c>
      <c r="BZ374">
        <f>IF(Charts!$B$3="none",J2076,IF(AR2076="",NA(),AR2076))</f>
        <v>0</v>
      </c>
      <c r="CA374">
        <f>IF(Charts!$B$3="none",K2076,IF(AS2076="",NA(),AS2076))</f>
        <v>0</v>
      </c>
      <c r="CB374">
        <f>IF(Charts!$B$3="none",L2076,IF(AT2076="",NA(),AT2076))</f>
        <v>0</v>
      </c>
      <c r="CC374">
        <f>IF(Charts!$B$3="none",M2076,IF(AU2076="",NA(),AU2076))</f>
        <v>0</v>
      </c>
      <c r="CD374">
        <f>IF(Charts!$B$3="none",N2076,IF(AV2076="",NA(),AV2076))</f>
        <v>0</v>
      </c>
      <c r="CE374">
        <f>IF(Charts!$B$3="none",O2076,IF(AW2076="",NA(),AW2076))</f>
        <v>0</v>
      </c>
      <c r="CF374">
        <f>IF(Charts!$B$3="none",P2076,IF(AX2076="",NA(),AX2076))</f>
        <v>0</v>
      </c>
      <c r="CG374">
        <f>IF(Charts!$B$3="none",Q2076,IF(AY2076="",NA(),AY2076))</f>
        <v>0</v>
      </c>
      <c r="CH374">
        <f>IF(Charts!$B$3="none",R2076,IF(AZ2076="",NA(),AZ2076))</f>
        <v>0</v>
      </c>
      <c r="CI374">
        <f>IF(Charts!$B$3="none",S2076,IF(BA2076="",NA(),BA2076))</f>
        <v>0</v>
      </c>
      <c r="CJ374">
        <f>IF(Charts!$B$3="none",T2076,IF(BB2076="",NA(),BB2076))</f>
        <v>0</v>
      </c>
      <c r="CK374">
        <f>IF(Charts!$B$3="none",U2076,IF(BC2076="",NA(),BC2076))</f>
        <v>0</v>
      </c>
      <c r="CL374">
        <f>IF(Charts!$B$3="none",V2076,IF(BD2076="",NA(),BD2076))</f>
        <v>0</v>
      </c>
      <c r="CM374">
        <f>IF(Charts!$B$3="none",W2076,IF(BE2076="",NA(),BE2076))</f>
        <v>0</v>
      </c>
      <c r="CN374">
        <f>IF(Charts!$B$3="none",X2076,IF(BF2076="",NA(),BF2076))</f>
        <v>0</v>
      </c>
      <c r="CO374">
        <f>IF(Charts!$B$3="none",Y2076,IF(BG2076="",NA(),BG2076))</f>
        <v>0</v>
      </c>
      <c r="CP374">
        <f>IF(Charts!$B$3="none",Z2076,IF(BH2076="",NA(),BH2076))</f>
        <v>0</v>
      </c>
      <c r="CQ374">
        <f>IF(Charts!$B$3="none",AA2076,IF(BI2076="",NA(),BI2076))</f>
        <v>0</v>
      </c>
      <c r="CR374">
        <f>IF(Charts!$B$3="none",AB2076,IF(BJ2076="",NA(),BJ2076))</f>
        <v>0</v>
      </c>
      <c r="CS374">
        <f>IF(Charts!$B$3="none",AC2076,IF(BK2076="",NA(),BK2076))</f>
        <v>0</v>
      </c>
      <c r="CT374">
        <f>IF(Charts!$B$3="none",AD2076,IF(BL2076="",NA(),BL2076))</f>
        <v>0</v>
      </c>
      <c r="CU374">
        <f>IF(Charts!$B$3="none",AE2076,IF(BM2076="",NA(),BM2076))</f>
        <v>0</v>
      </c>
      <c r="CV374">
        <f>IF(Charts!$B$3="none",AF2076,IF(BN2076="",NA(),BN2076))</f>
        <v>0</v>
      </c>
      <c r="CW374">
        <f>IF(Charts!$B$3="none",AG2076,IF(BO2076="",NA(),BO2076))</f>
        <v>0</v>
      </c>
      <c r="CX374">
        <f>IF(Charts!$B$3="none",AH2076,IF(BP2076="",NA(),BP2076))</f>
        <v>0</v>
      </c>
      <c r="CY374">
        <f>IF(Charts!$B$3="none",AI2076,IF(BQ2076="",NA(),BQ2076))</f>
        <v>0</v>
      </c>
      <c r="CZ374">
        <f>IF(Charts!$B$3="none",AJ2076,IF(BR2076="",NA(),BR2076))</f>
        <v>0</v>
      </c>
    </row>
    <row r="375" spans="5:104">
      <c r="E375">
        <v>30</v>
      </c>
      <c r="F375">
        <f>F34</f>
        <v>0</v>
      </c>
      <c r="G375">
        <v>30</v>
      </c>
      <c r="H375">
        <f>H34</f>
        <v>0</v>
      </c>
      <c r="I375">
        <v>30</v>
      </c>
      <c r="J375">
        <f>J34</f>
        <v>0</v>
      </c>
      <c r="K375">
        <v>30</v>
      </c>
      <c r="L375">
        <f>L34</f>
        <v>0</v>
      </c>
      <c r="M375">
        <v>30</v>
      </c>
      <c r="N375">
        <f>N34</f>
        <v>0</v>
      </c>
      <c r="O375">
        <v>30</v>
      </c>
      <c r="P375">
        <f>P34</f>
        <v>0</v>
      </c>
      <c r="Q375">
        <v>30</v>
      </c>
      <c r="R375">
        <f>R34</f>
        <v>0</v>
      </c>
      <c r="S375">
        <v>30</v>
      </c>
      <c r="T375">
        <f>T34</f>
        <v>0</v>
      </c>
      <c r="U375">
        <v>30</v>
      </c>
      <c r="V375">
        <f>V34</f>
        <v>0</v>
      </c>
      <c r="W375">
        <v>30</v>
      </c>
      <c r="X375">
        <f>X34</f>
        <v>0</v>
      </c>
      <c r="Y375">
        <v>30</v>
      </c>
      <c r="Z375">
        <f>Z34</f>
        <v>0</v>
      </c>
      <c r="AA375">
        <v>30</v>
      </c>
      <c r="AB375">
        <f>AB34</f>
        <v>0</v>
      </c>
      <c r="AC375">
        <v>30</v>
      </c>
      <c r="AD375">
        <f>AD34</f>
        <v>0</v>
      </c>
      <c r="AE375">
        <v>30</v>
      </c>
      <c r="AF375">
        <f>AF34</f>
        <v>0</v>
      </c>
      <c r="AG375">
        <v>30</v>
      </c>
      <c r="AH375">
        <f>AH34</f>
        <v>0</v>
      </c>
      <c r="AI375">
        <v>30</v>
      </c>
      <c r="AJ375">
        <f>AJ34</f>
        <v>0</v>
      </c>
      <c r="AM375">
        <v>30</v>
      </c>
      <c r="AN375">
        <f>AN34</f>
        <v>0</v>
      </c>
      <c r="AO375">
        <v>30</v>
      </c>
      <c r="AP375">
        <f>AP34</f>
        <v>0</v>
      </c>
      <c r="AQ375">
        <v>30</v>
      </c>
      <c r="AR375">
        <f>AR34</f>
        <v>0</v>
      </c>
      <c r="AS375">
        <v>30</v>
      </c>
      <c r="AT375">
        <f>AT34</f>
        <v>0</v>
      </c>
      <c r="AU375">
        <v>30</v>
      </c>
      <c r="AV375">
        <f>AV34</f>
        <v>0</v>
      </c>
      <c r="AW375">
        <v>30</v>
      </c>
      <c r="AX375">
        <f>AX34</f>
        <v>0</v>
      </c>
      <c r="AY375">
        <v>30</v>
      </c>
      <c r="AZ375">
        <f>AZ34</f>
        <v>0</v>
      </c>
      <c r="BA375">
        <v>30</v>
      </c>
      <c r="BB375">
        <f>BB34</f>
        <v>0</v>
      </c>
      <c r="BC375">
        <v>30</v>
      </c>
      <c r="BD375">
        <f>BD34</f>
        <v>0</v>
      </c>
      <c r="BE375">
        <v>30</v>
      </c>
      <c r="BF375">
        <f>BF34</f>
        <v>0</v>
      </c>
      <c r="BG375">
        <v>30</v>
      </c>
      <c r="BH375">
        <f>BH34</f>
        <v>0</v>
      </c>
      <c r="BI375">
        <v>30</v>
      </c>
      <c r="BJ375">
        <f>BJ34</f>
        <v>0</v>
      </c>
      <c r="BK375">
        <v>30</v>
      </c>
      <c r="BL375">
        <f>BL34</f>
        <v>0</v>
      </c>
      <c r="BM375">
        <v>30</v>
      </c>
      <c r="BN375">
        <f>BN34</f>
        <v>0</v>
      </c>
      <c r="BO375">
        <v>30</v>
      </c>
      <c r="BP375">
        <f>BP34</f>
        <v>0</v>
      </c>
      <c r="BQ375">
        <v>30</v>
      </c>
      <c r="BR375">
        <f>BR34</f>
        <v>0</v>
      </c>
      <c r="BU375">
        <f>IF(Charts!$B$3="none",E2077,IF(AM2077="",NA(),AM2077))</f>
        <v>0</v>
      </c>
      <c r="BV375">
        <f>IF(Charts!$B$3="none",F2077,IF(AN2077="",NA(),AN2077))</f>
        <v>0</v>
      </c>
      <c r="BW375">
        <f>IF(Charts!$B$3="none",G2077,IF(AO2077="",NA(),AO2077))</f>
        <v>0</v>
      </c>
      <c r="BX375">
        <f>IF(Charts!$B$3="none",H2077,IF(AP2077="",NA(),AP2077))</f>
        <v>0</v>
      </c>
      <c r="BY375">
        <f>IF(Charts!$B$3="none",I2077,IF(AQ2077="",NA(),AQ2077))</f>
        <v>0</v>
      </c>
      <c r="BZ375">
        <f>IF(Charts!$B$3="none",J2077,IF(AR2077="",NA(),AR2077))</f>
        <v>0</v>
      </c>
      <c r="CA375">
        <f>IF(Charts!$B$3="none",K2077,IF(AS2077="",NA(),AS2077))</f>
        <v>0</v>
      </c>
      <c r="CB375">
        <f>IF(Charts!$B$3="none",L2077,IF(AT2077="",NA(),AT2077))</f>
        <v>0</v>
      </c>
      <c r="CC375">
        <f>IF(Charts!$B$3="none",M2077,IF(AU2077="",NA(),AU2077))</f>
        <v>0</v>
      </c>
      <c r="CD375">
        <f>IF(Charts!$B$3="none",N2077,IF(AV2077="",NA(),AV2077))</f>
        <v>0</v>
      </c>
      <c r="CE375">
        <f>IF(Charts!$B$3="none",O2077,IF(AW2077="",NA(),AW2077))</f>
        <v>0</v>
      </c>
      <c r="CF375">
        <f>IF(Charts!$B$3="none",P2077,IF(AX2077="",NA(),AX2077))</f>
        <v>0</v>
      </c>
      <c r="CG375">
        <f>IF(Charts!$B$3="none",Q2077,IF(AY2077="",NA(),AY2077))</f>
        <v>0</v>
      </c>
      <c r="CH375">
        <f>IF(Charts!$B$3="none",R2077,IF(AZ2077="",NA(),AZ2077))</f>
        <v>0</v>
      </c>
      <c r="CI375">
        <f>IF(Charts!$B$3="none",S2077,IF(BA2077="",NA(),BA2077))</f>
        <v>0</v>
      </c>
      <c r="CJ375">
        <f>IF(Charts!$B$3="none",T2077,IF(BB2077="",NA(),BB2077))</f>
        <v>0</v>
      </c>
      <c r="CK375">
        <f>IF(Charts!$B$3="none",U2077,IF(BC2077="",NA(),BC2077))</f>
        <v>0</v>
      </c>
      <c r="CL375">
        <f>IF(Charts!$B$3="none",V2077,IF(BD2077="",NA(),BD2077))</f>
        <v>0</v>
      </c>
      <c r="CM375">
        <f>IF(Charts!$B$3="none",W2077,IF(BE2077="",NA(),BE2077))</f>
        <v>0</v>
      </c>
      <c r="CN375">
        <f>IF(Charts!$B$3="none",X2077,IF(BF2077="",NA(),BF2077))</f>
        <v>0</v>
      </c>
      <c r="CO375">
        <f>IF(Charts!$B$3="none",Y2077,IF(BG2077="",NA(),BG2077))</f>
        <v>0</v>
      </c>
      <c r="CP375">
        <f>IF(Charts!$B$3="none",Z2077,IF(BH2077="",NA(),BH2077))</f>
        <v>0</v>
      </c>
      <c r="CQ375">
        <f>IF(Charts!$B$3="none",AA2077,IF(BI2077="",NA(),BI2077))</f>
        <v>0</v>
      </c>
      <c r="CR375">
        <f>IF(Charts!$B$3="none",AB2077,IF(BJ2077="",NA(),BJ2077))</f>
        <v>0</v>
      </c>
      <c r="CS375">
        <f>IF(Charts!$B$3="none",AC2077,IF(BK2077="",NA(),BK2077))</f>
        <v>0</v>
      </c>
      <c r="CT375">
        <f>IF(Charts!$B$3="none",AD2077,IF(BL2077="",NA(),BL2077))</f>
        <v>0</v>
      </c>
      <c r="CU375">
        <f>IF(Charts!$B$3="none",AE2077,IF(BM2077="",NA(),BM2077))</f>
        <v>0</v>
      </c>
      <c r="CV375">
        <f>IF(Charts!$B$3="none",AF2077,IF(BN2077="",NA(),BN2077))</f>
        <v>0</v>
      </c>
      <c r="CW375">
        <f>IF(Charts!$B$3="none",AG2077,IF(BO2077="",NA(),BO2077))</f>
        <v>0</v>
      </c>
      <c r="CX375">
        <f>IF(Charts!$B$3="none",AH2077,IF(BP2077="",NA(),BP2077))</f>
        <v>0</v>
      </c>
      <c r="CY375">
        <f>IF(Charts!$B$3="none",AI2077,IF(BQ2077="",NA(),BQ2077))</f>
        <v>0</v>
      </c>
      <c r="CZ375">
        <f>IF(Charts!$B$3="none",AJ2077,IF(BR2077="",NA(),BR2077))</f>
        <v>0</v>
      </c>
    </row>
    <row r="376" spans="5:104">
      <c r="E376">
        <v>31</v>
      </c>
      <c r="F376">
        <f>F35</f>
        <v>0</v>
      </c>
      <c r="G376">
        <v>31</v>
      </c>
      <c r="H376">
        <f>H35</f>
        <v>0</v>
      </c>
      <c r="I376">
        <v>31</v>
      </c>
      <c r="J376">
        <f>J35</f>
        <v>0</v>
      </c>
      <c r="K376">
        <v>31</v>
      </c>
      <c r="L376">
        <f>L35</f>
        <v>0</v>
      </c>
      <c r="M376">
        <v>31</v>
      </c>
      <c r="N376">
        <f>N35</f>
        <v>0</v>
      </c>
      <c r="O376">
        <v>31</v>
      </c>
      <c r="P376">
        <f>P35</f>
        <v>0</v>
      </c>
      <c r="Q376">
        <v>31</v>
      </c>
      <c r="R376">
        <f>R35</f>
        <v>0</v>
      </c>
      <c r="S376">
        <v>31</v>
      </c>
      <c r="T376">
        <f>T35</f>
        <v>0</v>
      </c>
      <c r="U376">
        <v>31</v>
      </c>
      <c r="V376">
        <f>V35</f>
        <v>0</v>
      </c>
      <c r="W376">
        <v>31</v>
      </c>
      <c r="X376">
        <f>X35</f>
        <v>0</v>
      </c>
      <c r="Y376">
        <v>31</v>
      </c>
      <c r="Z376">
        <f>Z35</f>
        <v>0</v>
      </c>
      <c r="AA376">
        <v>31</v>
      </c>
      <c r="AB376">
        <f>AB35</f>
        <v>0</v>
      </c>
      <c r="AC376">
        <v>31</v>
      </c>
      <c r="AD376">
        <f>AD35</f>
        <v>0</v>
      </c>
      <c r="AE376">
        <v>31</v>
      </c>
      <c r="AF376">
        <f>AF35</f>
        <v>0</v>
      </c>
      <c r="AG376">
        <v>31</v>
      </c>
      <c r="AH376">
        <f>AH35</f>
        <v>0</v>
      </c>
      <c r="AI376">
        <v>31</v>
      </c>
      <c r="AJ376">
        <f>AJ35</f>
        <v>0</v>
      </c>
      <c r="AM376">
        <v>31</v>
      </c>
      <c r="AN376">
        <f>AN35</f>
        <v>0</v>
      </c>
      <c r="AO376">
        <v>31</v>
      </c>
      <c r="AP376">
        <f>AP35</f>
        <v>0</v>
      </c>
      <c r="AQ376">
        <v>31</v>
      </c>
      <c r="AR376">
        <f>AR35</f>
        <v>0</v>
      </c>
      <c r="AS376">
        <v>31</v>
      </c>
      <c r="AT376">
        <f>AT35</f>
        <v>0</v>
      </c>
      <c r="AU376">
        <v>31</v>
      </c>
      <c r="AV376">
        <f>AV35</f>
        <v>0</v>
      </c>
      <c r="AW376">
        <v>31</v>
      </c>
      <c r="AX376">
        <f>AX35</f>
        <v>0</v>
      </c>
      <c r="AY376">
        <v>31</v>
      </c>
      <c r="AZ376">
        <f>AZ35</f>
        <v>0</v>
      </c>
      <c r="BA376">
        <v>31</v>
      </c>
      <c r="BB376">
        <f>BB35</f>
        <v>0</v>
      </c>
      <c r="BC376">
        <v>31</v>
      </c>
      <c r="BD376">
        <f>BD35</f>
        <v>0</v>
      </c>
      <c r="BE376">
        <v>31</v>
      </c>
      <c r="BF376">
        <f>BF35</f>
        <v>0</v>
      </c>
      <c r="BG376">
        <v>31</v>
      </c>
      <c r="BH376">
        <f>BH35</f>
        <v>0</v>
      </c>
      <c r="BI376">
        <v>31</v>
      </c>
      <c r="BJ376">
        <f>BJ35</f>
        <v>0</v>
      </c>
      <c r="BK376">
        <v>31</v>
      </c>
      <c r="BL376">
        <f>BL35</f>
        <v>0</v>
      </c>
      <c r="BM376">
        <v>31</v>
      </c>
      <c r="BN376">
        <f>BN35</f>
        <v>0</v>
      </c>
      <c r="BO376">
        <v>31</v>
      </c>
      <c r="BP376">
        <f>BP35</f>
        <v>0</v>
      </c>
      <c r="BQ376">
        <v>31</v>
      </c>
      <c r="BR376">
        <f>BR35</f>
        <v>0</v>
      </c>
      <c r="BU376">
        <f>IF(Charts!$B$3="none",E2078,IF(AM2078="",NA(),AM2078))</f>
        <v>0</v>
      </c>
      <c r="BV376">
        <f>IF(Charts!$B$3="none",F2078,IF(AN2078="",NA(),AN2078))</f>
        <v>0</v>
      </c>
      <c r="BW376">
        <f>IF(Charts!$B$3="none",G2078,IF(AO2078="",NA(),AO2078))</f>
        <v>0</v>
      </c>
      <c r="BX376">
        <f>IF(Charts!$B$3="none",H2078,IF(AP2078="",NA(),AP2078))</f>
        <v>0</v>
      </c>
      <c r="BY376">
        <f>IF(Charts!$B$3="none",I2078,IF(AQ2078="",NA(),AQ2078))</f>
        <v>0</v>
      </c>
      <c r="BZ376">
        <f>IF(Charts!$B$3="none",J2078,IF(AR2078="",NA(),AR2078))</f>
        <v>0</v>
      </c>
      <c r="CA376">
        <f>IF(Charts!$B$3="none",K2078,IF(AS2078="",NA(),AS2078))</f>
        <v>0</v>
      </c>
      <c r="CB376">
        <f>IF(Charts!$B$3="none",L2078,IF(AT2078="",NA(),AT2078))</f>
        <v>0</v>
      </c>
      <c r="CC376">
        <f>IF(Charts!$B$3="none",M2078,IF(AU2078="",NA(),AU2078))</f>
        <v>0</v>
      </c>
      <c r="CD376">
        <f>IF(Charts!$B$3="none",N2078,IF(AV2078="",NA(),AV2078))</f>
        <v>0</v>
      </c>
      <c r="CE376">
        <f>IF(Charts!$B$3="none",O2078,IF(AW2078="",NA(),AW2078))</f>
        <v>0</v>
      </c>
      <c r="CF376">
        <f>IF(Charts!$B$3="none",P2078,IF(AX2078="",NA(),AX2078))</f>
        <v>0</v>
      </c>
      <c r="CG376">
        <f>IF(Charts!$B$3="none",Q2078,IF(AY2078="",NA(),AY2078))</f>
        <v>0</v>
      </c>
      <c r="CH376">
        <f>IF(Charts!$B$3="none",R2078,IF(AZ2078="",NA(),AZ2078))</f>
        <v>0</v>
      </c>
      <c r="CI376">
        <f>IF(Charts!$B$3="none",S2078,IF(BA2078="",NA(),BA2078))</f>
        <v>0</v>
      </c>
      <c r="CJ376">
        <f>IF(Charts!$B$3="none",T2078,IF(BB2078="",NA(),BB2078))</f>
        <v>0</v>
      </c>
      <c r="CK376">
        <f>IF(Charts!$B$3="none",U2078,IF(BC2078="",NA(),BC2078))</f>
        <v>0</v>
      </c>
      <c r="CL376">
        <f>IF(Charts!$B$3="none",V2078,IF(BD2078="",NA(),BD2078))</f>
        <v>0</v>
      </c>
      <c r="CM376">
        <f>IF(Charts!$B$3="none",W2078,IF(BE2078="",NA(),BE2078))</f>
        <v>0</v>
      </c>
      <c r="CN376">
        <f>IF(Charts!$B$3="none",X2078,IF(BF2078="",NA(),BF2078))</f>
        <v>0</v>
      </c>
      <c r="CO376">
        <f>IF(Charts!$B$3="none",Y2078,IF(BG2078="",NA(),BG2078))</f>
        <v>0</v>
      </c>
      <c r="CP376">
        <f>IF(Charts!$B$3="none",Z2078,IF(BH2078="",NA(),BH2078))</f>
        <v>0</v>
      </c>
      <c r="CQ376">
        <f>IF(Charts!$B$3="none",AA2078,IF(BI2078="",NA(),BI2078))</f>
        <v>0</v>
      </c>
      <c r="CR376">
        <f>IF(Charts!$B$3="none",AB2078,IF(BJ2078="",NA(),BJ2078))</f>
        <v>0</v>
      </c>
      <c r="CS376">
        <f>IF(Charts!$B$3="none",AC2078,IF(BK2078="",NA(),BK2078))</f>
        <v>0</v>
      </c>
      <c r="CT376">
        <f>IF(Charts!$B$3="none",AD2078,IF(BL2078="",NA(),BL2078))</f>
        <v>0</v>
      </c>
      <c r="CU376">
        <f>IF(Charts!$B$3="none",AE2078,IF(BM2078="",NA(),BM2078))</f>
        <v>0</v>
      </c>
      <c r="CV376">
        <f>IF(Charts!$B$3="none",AF2078,IF(BN2078="",NA(),BN2078))</f>
        <v>0</v>
      </c>
      <c r="CW376">
        <f>IF(Charts!$B$3="none",AG2078,IF(BO2078="",NA(),BO2078))</f>
        <v>0</v>
      </c>
      <c r="CX376">
        <f>IF(Charts!$B$3="none",AH2078,IF(BP2078="",NA(),BP2078))</f>
        <v>0</v>
      </c>
      <c r="CY376">
        <f>IF(Charts!$B$3="none",AI2078,IF(BQ2078="",NA(),BQ2078))</f>
        <v>0</v>
      </c>
      <c r="CZ376">
        <f>IF(Charts!$B$3="none",AJ2078,IF(BR2078="",NA(),BR2078))</f>
        <v>0</v>
      </c>
    </row>
    <row r="377" spans="5:104">
      <c r="E377">
        <v>32</v>
      </c>
      <c r="F377">
        <f>F36</f>
        <v>0</v>
      </c>
      <c r="G377">
        <v>32</v>
      </c>
      <c r="H377">
        <f>H36</f>
        <v>0</v>
      </c>
      <c r="I377">
        <v>32</v>
      </c>
      <c r="J377">
        <f>J36</f>
        <v>0</v>
      </c>
      <c r="K377">
        <v>32</v>
      </c>
      <c r="L377">
        <f>L36</f>
        <v>0</v>
      </c>
      <c r="M377">
        <v>32</v>
      </c>
      <c r="N377">
        <f>N36</f>
        <v>0</v>
      </c>
      <c r="O377">
        <v>32</v>
      </c>
      <c r="P377">
        <f>P36</f>
        <v>0</v>
      </c>
      <c r="Q377">
        <v>32</v>
      </c>
      <c r="R377">
        <f>R36</f>
        <v>0</v>
      </c>
      <c r="S377">
        <v>32</v>
      </c>
      <c r="T377">
        <f>T36</f>
        <v>0</v>
      </c>
      <c r="U377">
        <v>32</v>
      </c>
      <c r="V377">
        <f>V36</f>
        <v>0</v>
      </c>
      <c r="W377">
        <v>32</v>
      </c>
      <c r="X377">
        <f>X36</f>
        <v>0</v>
      </c>
      <c r="Y377">
        <v>32</v>
      </c>
      <c r="Z377">
        <f>Z36</f>
        <v>0</v>
      </c>
      <c r="AA377">
        <v>32</v>
      </c>
      <c r="AB377">
        <f>AB36</f>
        <v>0</v>
      </c>
      <c r="AC377">
        <v>32</v>
      </c>
      <c r="AD377">
        <f>AD36</f>
        <v>0</v>
      </c>
      <c r="AE377">
        <v>32</v>
      </c>
      <c r="AF377">
        <f>AF36</f>
        <v>0</v>
      </c>
      <c r="AG377">
        <v>32</v>
      </c>
      <c r="AH377">
        <f>AH36</f>
        <v>0</v>
      </c>
      <c r="AI377">
        <v>32</v>
      </c>
      <c r="AJ377">
        <f>AJ36</f>
        <v>0</v>
      </c>
      <c r="AM377">
        <v>32</v>
      </c>
      <c r="AN377">
        <f>AN36</f>
        <v>0</v>
      </c>
      <c r="AO377">
        <v>32</v>
      </c>
      <c r="AP377">
        <f>AP36</f>
        <v>0</v>
      </c>
      <c r="AQ377">
        <v>32</v>
      </c>
      <c r="AR377">
        <f>AR36</f>
        <v>0</v>
      </c>
      <c r="AS377">
        <v>32</v>
      </c>
      <c r="AT377">
        <f>AT36</f>
        <v>0</v>
      </c>
      <c r="AU377">
        <v>32</v>
      </c>
      <c r="AV377">
        <f>AV36</f>
        <v>0</v>
      </c>
      <c r="AW377">
        <v>32</v>
      </c>
      <c r="AX377">
        <f>AX36</f>
        <v>0</v>
      </c>
      <c r="AY377">
        <v>32</v>
      </c>
      <c r="AZ377">
        <f>AZ36</f>
        <v>0</v>
      </c>
      <c r="BA377">
        <v>32</v>
      </c>
      <c r="BB377">
        <f>BB36</f>
        <v>0</v>
      </c>
      <c r="BC377">
        <v>32</v>
      </c>
      <c r="BD377">
        <f>BD36</f>
        <v>0</v>
      </c>
      <c r="BE377">
        <v>32</v>
      </c>
      <c r="BF377">
        <f>BF36</f>
        <v>0</v>
      </c>
      <c r="BG377">
        <v>32</v>
      </c>
      <c r="BH377">
        <f>BH36</f>
        <v>0</v>
      </c>
      <c r="BI377">
        <v>32</v>
      </c>
      <c r="BJ377">
        <f>BJ36</f>
        <v>0</v>
      </c>
      <c r="BK377">
        <v>32</v>
      </c>
      <c r="BL377">
        <f>BL36</f>
        <v>0</v>
      </c>
      <c r="BM377">
        <v>32</v>
      </c>
      <c r="BN377">
        <f>BN36</f>
        <v>0</v>
      </c>
      <c r="BO377">
        <v>32</v>
      </c>
      <c r="BP377">
        <f>BP36</f>
        <v>0</v>
      </c>
      <c r="BQ377">
        <v>32</v>
      </c>
      <c r="BR377">
        <f>BR36</f>
        <v>0</v>
      </c>
      <c r="BU377">
        <f>IF(Charts!$B$3="none",E2079,IF(AM2079="",NA(),AM2079))</f>
        <v>0</v>
      </c>
      <c r="BV377">
        <f>IF(Charts!$B$3="none",F2079,IF(AN2079="",NA(),AN2079))</f>
        <v>0</v>
      </c>
      <c r="BW377">
        <f>IF(Charts!$B$3="none",G2079,IF(AO2079="",NA(),AO2079))</f>
        <v>0</v>
      </c>
      <c r="BX377">
        <f>IF(Charts!$B$3="none",H2079,IF(AP2079="",NA(),AP2079))</f>
        <v>0</v>
      </c>
      <c r="BY377">
        <f>IF(Charts!$B$3="none",I2079,IF(AQ2079="",NA(),AQ2079))</f>
        <v>0</v>
      </c>
      <c r="BZ377">
        <f>IF(Charts!$B$3="none",J2079,IF(AR2079="",NA(),AR2079))</f>
        <v>0</v>
      </c>
      <c r="CA377">
        <f>IF(Charts!$B$3="none",K2079,IF(AS2079="",NA(),AS2079))</f>
        <v>0</v>
      </c>
      <c r="CB377">
        <f>IF(Charts!$B$3="none",L2079,IF(AT2079="",NA(),AT2079))</f>
        <v>0</v>
      </c>
      <c r="CC377">
        <f>IF(Charts!$B$3="none",M2079,IF(AU2079="",NA(),AU2079))</f>
        <v>0</v>
      </c>
      <c r="CD377">
        <f>IF(Charts!$B$3="none",N2079,IF(AV2079="",NA(),AV2079))</f>
        <v>0</v>
      </c>
      <c r="CE377">
        <f>IF(Charts!$B$3="none",O2079,IF(AW2079="",NA(),AW2079))</f>
        <v>0</v>
      </c>
      <c r="CF377">
        <f>IF(Charts!$B$3="none",P2079,IF(AX2079="",NA(),AX2079))</f>
        <v>0</v>
      </c>
      <c r="CG377">
        <f>IF(Charts!$B$3="none",Q2079,IF(AY2079="",NA(),AY2079))</f>
        <v>0</v>
      </c>
      <c r="CH377">
        <f>IF(Charts!$B$3="none",R2079,IF(AZ2079="",NA(),AZ2079))</f>
        <v>0</v>
      </c>
      <c r="CI377">
        <f>IF(Charts!$B$3="none",S2079,IF(BA2079="",NA(),BA2079))</f>
        <v>0</v>
      </c>
      <c r="CJ377">
        <f>IF(Charts!$B$3="none",T2079,IF(BB2079="",NA(),BB2079))</f>
        <v>0</v>
      </c>
      <c r="CK377">
        <f>IF(Charts!$B$3="none",U2079,IF(BC2079="",NA(),BC2079))</f>
        <v>0</v>
      </c>
      <c r="CL377">
        <f>IF(Charts!$B$3="none",V2079,IF(BD2079="",NA(),BD2079))</f>
        <v>0</v>
      </c>
      <c r="CM377">
        <f>IF(Charts!$B$3="none",W2079,IF(BE2079="",NA(),BE2079))</f>
        <v>0</v>
      </c>
      <c r="CN377">
        <f>IF(Charts!$B$3="none",X2079,IF(BF2079="",NA(),BF2079))</f>
        <v>0</v>
      </c>
      <c r="CO377">
        <f>IF(Charts!$B$3="none",Y2079,IF(BG2079="",NA(),BG2079))</f>
        <v>0</v>
      </c>
      <c r="CP377">
        <f>IF(Charts!$B$3="none",Z2079,IF(BH2079="",NA(),BH2079))</f>
        <v>0</v>
      </c>
      <c r="CQ377">
        <f>IF(Charts!$B$3="none",AA2079,IF(BI2079="",NA(),BI2079))</f>
        <v>0</v>
      </c>
      <c r="CR377">
        <f>IF(Charts!$B$3="none",AB2079,IF(BJ2079="",NA(),BJ2079))</f>
        <v>0</v>
      </c>
      <c r="CS377">
        <f>IF(Charts!$B$3="none",AC2079,IF(BK2079="",NA(),BK2079))</f>
        <v>0</v>
      </c>
      <c r="CT377">
        <f>IF(Charts!$B$3="none",AD2079,IF(BL2079="",NA(),BL2079))</f>
        <v>0</v>
      </c>
      <c r="CU377">
        <f>IF(Charts!$B$3="none",AE2079,IF(BM2079="",NA(),BM2079))</f>
        <v>0</v>
      </c>
      <c r="CV377">
        <f>IF(Charts!$B$3="none",AF2079,IF(BN2079="",NA(),BN2079))</f>
        <v>0</v>
      </c>
      <c r="CW377">
        <f>IF(Charts!$B$3="none",AG2079,IF(BO2079="",NA(),BO2079))</f>
        <v>0</v>
      </c>
      <c r="CX377">
        <f>IF(Charts!$B$3="none",AH2079,IF(BP2079="",NA(),BP2079))</f>
        <v>0</v>
      </c>
      <c r="CY377">
        <f>IF(Charts!$B$3="none",AI2079,IF(BQ2079="",NA(),BQ2079))</f>
        <v>0</v>
      </c>
      <c r="CZ377">
        <f>IF(Charts!$B$3="none",AJ2079,IF(BR2079="",NA(),BR2079))</f>
        <v>0</v>
      </c>
    </row>
    <row r="378" spans="5:104">
      <c r="E378">
        <v>33</v>
      </c>
      <c r="F378">
        <f>F37</f>
        <v>0</v>
      </c>
      <c r="G378">
        <v>33</v>
      </c>
      <c r="H378">
        <f>H37</f>
        <v>0</v>
      </c>
      <c r="I378">
        <v>33</v>
      </c>
      <c r="J378">
        <f>J37</f>
        <v>0</v>
      </c>
      <c r="K378">
        <v>33</v>
      </c>
      <c r="L378">
        <f>L37</f>
        <v>0</v>
      </c>
      <c r="M378">
        <v>33</v>
      </c>
      <c r="N378">
        <f>N37</f>
        <v>0</v>
      </c>
      <c r="O378">
        <v>33</v>
      </c>
      <c r="P378">
        <f>P37</f>
        <v>0</v>
      </c>
      <c r="Q378">
        <v>33</v>
      </c>
      <c r="R378">
        <f>R37</f>
        <v>0</v>
      </c>
      <c r="S378">
        <v>33</v>
      </c>
      <c r="T378">
        <f>T37</f>
        <v>0</v>
      </c>
      <c r="U378">
        <v>33</v>
      </c>
      <c r="V378">
        <f>V37</f>
        <v>0</v>
      </c>
      <c r="W378">
        <v>33</v>
      </c>
      <c r="X378">
        <f>X37</f>
        <v>0</v>
      </c>
      <c r="Y378">
        <v>33</v>
      </c>
      <c r="Z378">
        <f>Z37</f>
        <v>0</v>
      </c>
      <c r="AA378">
        <v>33</v>
      </c>
      <c r="AB378">
        <f>AB37</f>
        <v>0</v>
      </c>
      <c r="AC378">
        <v>33</v>
      </c>
      <c r="AD378">
        <f>AD37</f>
        <v>0</v>
      </c>
      <c r="AE378">
        <v>33</v>
      </c>
      <c r="AF378">
        <f>AF37</f>
        <v>0</v>
      </c>
      <c r="AG378">
        <v>33</v>
      </c>
      <c r="AH378">
        <f>AH37</f>
        <v>0</v>
      </c>
      <c r="AI378">
        <v>33</v>
      </c>
      <c r="AJ378">
        <f>AJ37</f>
        <v>0</v>
      </c>
      <c r="AM378">
        <v>33</v>
      </c>
      <c r="AN378">
        <f>AN37</f>
        <v>0</v>
      </c>
      <c r="AO378">
        <v>33</v>
      </c>
      <c r="AP378">
        <f>AP37</f>
        <v>0</v>
      </c>
      <c r="AQ378">
        <v>33</v>
      </c>
      <c r="AR378">
        <f>AR37</f>
        <v>0</v>
      </c>
      <c r="AS378">
        <v>33</v>
      </c>
      <c r="AT378">
        <f>AT37</f>
        <v>0</v>
      </c>
      <c r="AU378">
        <v>33</v>
      </c>
      <c r="AV378">
        <f>AV37</f>
        <v>0</v>
      </c>
      <c r="AW378">
        <v>33</v>
      </c>
      <c r="AX378">
        <f>AX37</f>
        <v>0</v>
      </c>
      <c r="AY378">
        <v>33</v>
      </c>
      <c r="AZ378">
        <f>AZ37</f>
        <v>0</v>
      </c>
      <c r="BA378">
        <v>33</v>
      </c>
      <c r="BB378">
        <f>BB37</f>
        <v>0</v>
      </c>
      <c r="BC378">
        <v>33</v>
      </c>
      <c r="BD378">
        <f>BD37</f>
        <v>0</v>
      </c>
      <c r="BE378">
        <v>33</v>
      </c>
      <c r="BF378">
        <f>BF37</f>
        <v>0</v>
      </c>
      <c r="BG378">
        <v>33</v>
      </c>
      <c r="BH378">
        <f>BH37</f>
        <v>0</v>
      </c>
      <c r="BI378">
        <v>33</v>
      </c>
      <c r="BJ378">
        <f>BJ37</f>
        <v>0</v>
      </c>
      <c r="BK378">
        <v>33</v>
      </c>
      <c r="BL378">
        <f>BL37</f>
        <v>0</v>
      </c>
      <c r="BM378">
        <v>33</v>
      </c>
      <c r="BN378">
        <f>BN37</f>
        <v>0</v>
      </c>
      <c r="BO378">
        <v>33</v>
      </c>
      <c r="BP378">
        <f>BP37</f>
        <v>0</v>
      </c>
      <c r="BQ378">
        <v>33</v>
      </c>
      <c r="BR378">
        <f>BR37</f>
        <v>0</v>
      </c>
      <c r="BU378">
        <f>IF(Charts!$B$3="none",E2080,IF(AM2080="",NA(),AM2080))</f>
        <v>0</v>
      </c>
      <c r="BV378">
        <f>IF(Charts!$B$3="none",F2080,IF(AN2080="",NA(),AN2080))</f>
        <v>0</v>
      </c>
      <c r="BW378">
        <f>IF(Charts!$B$3="none",G2080,IF(AO2080="",NA(),AO2080))</f>
        <v>0</v>
      </c>
      <c r="BX378">
        <f>IF(Charts!$B$3="none",H2080,IF(AP2080="",NA(),AP2080))</f>
        <v>0</v>
      </c>
      <c r="BY378">
        <f>IF(Charts!$B$3="none",I2080,IF(AQ2080="",NA(),AQ2080))</f>
        <v>0</v>
      </c>
      <c r="BZ378">
        <f>IF(Charts!$B$3="none",J2080,IF(AR2080="",NA(),AR2080))</f>
        <v>0</v>
      </c>
      <c r="CA378">
        <f>IF(Charts!$B$3="none",K2080,IF(AS2080="",NA(),AS2080))</f>
        <v>0</v>
      </c>
      <c r="CB378">
        <f>IF(Charts!$B$3="none",L2080,IF(AT2080="",NA(),AT2080))</f>
        <v>0</v>
      </c>
      <c r="CC378">
        <f>IF(Charts!$B$3="none",M2080,IF(AU2080="",NA(),AU2080))</f>
        <v>0</v>
      </c>
      <c r="CD378">
        <f>IF(Charts!$B$3="none",N2080,IF(AV2080="",NA(),AV2080))</f>
        <v>0</v>
      </c>
      <c r="CE378">
        <f>IF(Charts!$B$3="none",O2080,IF(AW2080="",NA(),AW2080))</f>
        <v>0</v>
      </c>
      <c r="CF378">
        <f>IF(Charts!$B$3="none",P2080,IF(AX2080="",NA(),AX2080))</f>
        <v>0</v>
      </c>
      <c r="CG378">
        <f>IF(Charts!$B$3="none",Q2080,IF(AY2080="",NA(),AY2080))</f>
        <v>0</v>
      </c>
      <c r="CH378">
        <f>IF(Charts!$B$3="none",R2080,IF(AZ2080="",NA(),AZ2080))</f>
        <v>0</v>
      </c>
      <c r="CI378">
        <f>IF(Charts!$B$3="none",S2080,IF(BA2080="",NA(),BA2080))</f>
        <v>0</v>
      </c>
      <c r="CJ378">
        <f>IF(Charts!$B$3="none",T2080,IF(BB2080="",NA(),BB2080))</f>
        <v>0</v>
      </c>
      <c r="CK378">
        <f>IF(Charts!$B$3="none",U2080,IF(BC2080="",NA(),BC2080))</f>
        <v>0</v>
      </c>
      <c r="CL378">
        <f>IF(Charts!$B$3="none",V2080,IF(BD2080="",NA(),BD2080))</f>
        <v>0</v>
      </c>
      <c r="CM378">
        <f>IF(Charts!$B$3="none",W2080,IF(BE2080="",NA(),BE2080))</f>
        <v>0</v>
      </c>
      <c r="CN378">
        <f>IF(Charts!$B$3="none",X2080,IF(BF2080="",NA(),BF2080))</f>
        <v>0</v>
      </c>
      <c r="CO378">
        <f>IF(Charts!$B$3="none",Y2080,IF(BG2080="",NA(),BG2080))</f>
        <v>0</v>
      </c>
      <c r="CP378">
        <f>IF(Charts!$B$3="none",Z2080,IF(BH2080="",NA(),BH2080))</f>
        <v>0</v>
      </c>
      <c r="CQ378">
        <f>IF(Charts!$B$3="none",AA2080,IF(BI2080="",NA(),BI2080))</f>
        <v>0</v>
      </c>
      <c r="CR378">
        <f>IF(Charts!$B$3="none",AB2080,IF(BJ2080="",NA(),BJ2080))</f>
        <v>0</v>
      </c>
      <c r="CS378">
        <f>IF(Charts!$B$3="none",AC2080,IF(BK2080="",NA(),BK2080))</f>
        <v>0</v>
      </c>
      <c r="CT378">
        <f>IF(Charts!$B$3="none",AD2080,IF(BL2080="",NA(),BL2080))</f>
        <v>0</v>
      </c>
      <c r="CU378">
        <f>IF(Charts!$B$3="none",AE2080,IF(BM2080="",NA(),BM2080))</f>
        <v>0</v>
      </c>
      <c r="CV378">
        <f>IF(Charts!$B$3="none",AF2080,IF(BN2080="",NA(),BN2080))</f>
        <v>0</v>
      </c>
      <c r="CW378">
        <f>IF(Charts!$B$3="none",AG2080,IF(BO2080="",NA(),BO2080))</f>
        <v>0</v>
      </c>
      <c r="CX378">
        <f>IF(Charts!$B$3="none",AH2080,IF(BP2080="",NA(),BP2080))</f>
        <v>0</v>
      </c>
      <c r="CY378">
        <f>IF(Charts!$B$3="none",AI2080,IF(BQ2080="",NA(),BQ2080))</f>
        <v>0</v>
      </c>
      <c r="CZ378">
        <f>IF(Charts!$B$3="none",AJ2080,IF(BR2080="",NA(),BR2080))</f>
        <v>0</v>
      </c>
    </row>
    <row r="379" spans="5:104">
      <c r="E379">
        <v>34</v>
      </c>
      <c r="F379">
        <f>F38</f>
        <v>0</v>
      </c>
      <c r="G379">
        <v>34</v>
      </c>
      <c r="H379">
        <f>H38</f>
        <v>0</v>
      </c>
      <c r="I379">
        <v>34</v>
      </c>
      <c r="J379">
        <f>J38</f>
        <v>0</v>
      </c>
      <c r="K379">
        <v>34</v>
      </c>
      <c r="L379">
        <f>L38</f>
        <v>0</v>
      </c>
      <c r="M379">
        <v>34</v>
      </c>
      <c r="N379">
        <f>N38</f>
        <v>0</v>
      </c>
      <c r="O379">
        <v>34</v>
      </c>
      <c r="P379">
        <f>P38</f>
        <v>0</v>
      </c>
      <c r="Q379">
        <v>34</v>
      </c>
      <c r="R379">
        <f>R38</f>
        <v>0</v>
      </c>
      <c r="S379">
        <v>34</v>
      </c>
      <c r="T379">
        <f>T38</f>
        <v>0</v>
      </c>
      <c r="U379">
        <v>34</v>
      </c>
      <c r="V379">
        <f>V38</f>
        <v>0</v>
      </c>
      <c r="W379">
        <v>34</v>
      </c>
      <c r="X379">
        <f>X38</f>
        <v>0</v>
      </c>
      <c r="Y379">
        <v>34</v>
      </c>
      <c r="Z379">
        <f>Z38</f>
        <v>0</v>
      </c>
      <c r="AA379">
        <v>34</v>
      </c>
      <c r="AB379">
        <f>AB38</f>
        <v>0</v>
      </c>
      <c r="AC379">
        <v>34</v>
      </c>
      <c r="AD379">
        <f>AD38</f>
        <v>0</v>
      </c>
      <c r="AE379">
        <v>34</v>
      </c>
      <c r="AF379">
        <f>AF38</f>
        <v>0</v>
      </c>
      <c r="AG379">
        <v>34</v>
      </c>
      <c r="AH379">
        <f>AH38</f>
        <v>0</v>
      </c>
      <c r="AI379">
        <v>34</v>
      </c>
      <c r="AJ379">
        <f>AJ38</f>
        <v>0</v>
      </c>
      <c r="AM379">
        <v>34</v>
      </c>
      <c r="AN379">
        <f>AN38</f>
        <v>0</v>
      </c>
      <c r="AO379">
        <v>34</v>
      </c>
      <c r="AP379">
        <f>AP38</f>
        <v>0</v>
      </c>
      <c r="AQ379">
        <v>34</v>
      </c>
      <c r="AR379">
        <f>AR38</f>
        <v>0</v>
      </c>
      <c r="AS379">
        <v>34</v>
      </c>
      <c r="AT379">
        <f>AT38</f>
        <v>0</v>
      </c>
      <c r="AU379">
        <v>34</v>
      </c>
      <c r="AV379">
        <f>AV38</f>
        <v>0</v>
      </c>
      <c r="AW379">
        <v>34</v>
      </c>
      <c r="AX379">
        <f>AX38</f>
        <v>0</v>
      </c>
      <c r="AY379">
        <v>34</v>
      </c>
      <c r="AZ379">
        <f>AZ38</f>
        <v>0</v>
      </c>
      <c r="BA379">
        <v>34</v>
      </c>
      <c r="BB379">
        <f>BB38</f>
        <v>0</v>
      </c>
      <c r="BC379">
        <v>34</v>
      </c>
      <c r="BD379">
        <f>BD38</f>
        <v>0</v>
      </c>
      <c r="BE379">
        <v>34</v>
      </c>
      <c r="BF379">
        <f>BF38</f>
        <v>0</v>
      </c>
      <c r="BG379">
        <v>34</v>
      </c>
      <c r="BH379">
        <f>BH38</f>
        <v>0</v>
      </c>
      <c r="BI379">
        <v>34</v>
      </c>
      <c r="BJ379">
        <f>BJ38</f>
        <v>0</v>
      </c>
      <c r="BK379">
        <v>34</v>
      </c>
      <c r="BL379">
        <f>BL38</f>
        <v>0</v>
      </c>
      <c r="BM379">
        <v>34</v>
      </c>
      <c r="BN379">
        <f>BN38</f>
        <v>0</v>
      </c>
      <c r="BO379">
        <v>34</v>
      </c>
      <c r="BP379">
        <f>BP38</f>
        <v>0</v>
      </c>
      <c r="BQ379">
        <v>34</v>
      </c>
      <c r="BR379">
        <f>BR38</f>
        <v>0</v>
      </c>
      <c r="BU379">
        <f>IF(Charts!$B$3="none",E2081,IF(AM2081="",NA(),AM2081))</f>
        <v>0</v>
      </c>
      <c r="BV379">
        <f>IF(Charts!$B$3="none",F2081,IF(AN2081="",NA(),AN2081))</f>
        <v>0</v>
      </c>
      <c r="BW379">
        <f>IF(Charts!$B$3="none",G2081,IF(AO2081="",NA(),AO2081))</f>
        <v>0</v>
      </c>
      <c r="BX379">
        <f>IF(Charts!$B$3="none",H2081,IF(AP2081="",NA(),AP2081))</f>
        <v>0</v>
      </c>
      <c r="BY379">
        <f>IF(Charts!$B$3="none",I2081,IF(AQ2081="",NA(),AQ2081))</f>
        <v>0</v>
      </c>
      <c r="BZ379">
        <f>IF(Charts!$B$3="none",J2081,IF(AR2081="",NA(),AR2081))</f>
        <v>0</v>
      </c>
      <c r="CA379">
        <f>IF(Charts!$B$3="none",K2081,IF(AS2081="",NA(),AS2081))</f>
        <v>0</v>
      </c>
      <c r="CB379">
        <f>IF(Charts!$B$3="none",L2081,IF(AT2081="",NA(),AT2081))</f>
        <v>0</v>
      </c>
      <c r="CC379">
        <f>IF(Charts!$B$3="none",M2081,IF(AU2081="",NA(),AU2081))</f>
        <v>0</v>
      </c>
      <c r="CD379">
        <f>IF(Charts!$B$3="none",N2081,IF(AV2081="",NA(),AV2081))</f>
        <v>0</v>
      </c>
      <c r="CE379">
        <f>IF(Charts!$B$3="none",O2081,IF(AW2081="",NA(),AW2081))</f>
        <v>0</v>
      </c>
      <c r="CF379">
        <f>IF(Charts!$B$3="none",P2081,IF(AX2081="",NA(),AX2081))</f>
        <v>0</v>
      </c>
      <c r="CG379">
        <f>IF(Charts!$B$3="none",Q2081,IF(AY2081="",NA(),AY2081))</f>
        <v>0</v>
      </c>
      <c r="CH379">
        <f>IF(Charts!$B$3="none",R2081,IF(AZ2081="",NA(),AZ2081))</f>
        <v>0</v>
      </c>
      <c r="CI379">
        <f>IF(Charts!$B$3="none",S2081,IF(BA2081="",NA(),BA2081))</f>
        <v>0</v>
      </c>
      <c r="CJ379">
        <f>IF(Charts!$B$3="none",T2081,IF(BB2081="",NA(),BB2081))</f>
        <v>0</v>
      </c>
      <c r="CK379">
        <f>IF(Charts!$B$3="none",U2081,IF(BC2081="",NA(),BC2081))</f>
        <v>0</v>
      </c>
      <c r="CL379">
        <f>IF(Charts!$B$3="none",V2081,IF(BD2081="",NA(),BD2081))</f>
        <v>0</v>
      </c>
      <c r="CM379">
        <f>IF(Charts!$B$3="none",W2081,IF(BE2081="",NA(),BE2081))</f>
        <v>0</v>
      </c>
      <c r="CN379">
        <f>IF(Charts!$B$3="none",X2081,IF(BF2081="",NA(),BF2081))</f>
        <v>0</v>
      </c>
      <c r="CO379">
        <f>IF(Charts!$B$3="none",Y2081,IF(BG2081="",NA(),BG2081))</f>
        <v>0</v>
      </c>
      <c r="CP379">
        <f>IF(Charts!$B$3="none",Z2081,IF(BH2081="",NA(),BH2081))</f>
        <v>0</v>
      </c>
      <c r="CQ379">
        <f>IF(Charts!$B$3="none",AA2081,IF(BI2081="",NA(),BI2081))</f>
        <v>0</v>
      </c>
      <c r="CR379">
        <f>IF(Charts!$B$3="none",AB2081,IF(BJ2081="",NA(),BJ2081))</f>
        <v>0</v>
      </c>
      <c r="CS379">
        <f>IF(Charts!$B$3="none",AC2081,IF(BK2081="",NA(),BK2081))</f>
        <v>0</v>
      </c>
      <c r="CT379">
        <f>IF(Charts!$B$3="none",AD2081,IF(BL2081="",NA(),BL2081))</f>
        <v>0</v>
      </c>
      <c r="CU379">
        <f>IF(Charts!$B$3="none",AE2081,IF(BM2081="",NA(),BM2081))</f>
        <v>0</v>
      </c>
      <c r="CV379">
        <f>IF(Charts!$B$3="none",AF2081,IF(BN2081="",NA(),BN2081))</f>
        <v>0</v>
      </c>
      <c r="CW379">
        <f>IF(Charts!$B$3="none",AG2081,IF(BO2081="",NA(),BO2081))</f>
        <v>0</v>
      </c>
      <c r="CX379">
        <f>IF(Charts!$B$3="none",AH2081,IF(BP2081="",NA(),BP2081))</f>
        <v>0</v>
      </c>
      <c r="CY379">
        <f>IF(Charts!$B$3="none",AI2081,IF(BQ2081="",NA(),BQ2081))</f>
        <v>0</v>
      </c>
      <c r="CZ379">
        <f>IF(Charts!$B$3="none",AJ2081,IF(BR2081="",NA(),BR2081))</f>
        <v>0</v>
      </c>
    </row>
    <row r="380" spans="5:104">
      <c r="E380">
        <v>35</v>
      </c>
      <c r="F380">
        <f>F39</f>
        <v>0</v>
      </c>
      <c r="G380">
        <v>35</v>
      </c>
      <c r="H380">
        <f>H39</f>
        <v>0</v>
      </c>
      <c r="I380">
        <v>35</v>
      </c>
      <c r="J380">
        <f>J39</f>
        <v>0</v>
      </c>
      <c r="K380">
        <v>35</v>
      </c>
      <c r="L380">
        <f>L39</f>
        <v>0</v>
      </c>
      <c r="M380">
        <v>35</v>
      </c>
      <c r="N380">
        <f>N39</f>
        <v>0</v>
      </c>
      <c r="O380">
        <v>35</v>
      </c>
      <c r="P380">
        <f>P39</f>
        <v>0</v>
      </c>
      <c r="Q380">
        <v>35</v>
      </c>
      <c r="R380">
        <f>R39</f>
        <v>0</v>
      </c>
      <c r="S380">
        <v>35</v>
      </c>
      <c r="T380">
        <f>T39</f>
        <v>0</v>
      </c>
      <c r="U380">
        <v>35</v>
      </c>
      <c r="V380">
        <f>V39</f>
        <v>0</v>
      </c>
      <c r="W380">
        <v>35</v>
      </c>
      <c r="X380">
        <f>X39</f>
        <v>0</v>
      </c>
      <c r="Y380">
        <v>35</v>
      </c>
      <c r="Z380">
        <f>Z39</f>
        <v>0</v>
      </c>
      <c r="AA380">
        <v>35</v>
      </c>
      <c r="AB380">
        <f>AB39</f>
        <v>0</v>
      </c>
      <c r="AC380">
        <v>35</v>
      </c>
      <c r="AD380">
        <f>AD39</f>
        <v>0</v>
      </c>
      <c r="AE380">
        <v>35</v>
      </c>
      <c r="AF380">
        <f>AF39</f>
        <v>0</v>
      </c>
      <c r="AG380">
        <v>35</v>
      </c>
      <c r="AH380">
        <f>AH39</f>
        <v>0</v>
      </c>
      <c r="AI380">
        <v>35</v>
      </c>
      <c r="AJ380">
        <f>AJ39</f>
        <v>0</v>
      </c>
      <c r="AM380">
        <v>35</v>
      </c>
      <c r="AN380">
        <f>AN39</f>
        <v>0</v>
      </c>
      <c r="AO380">
        <v>35</v>
      </c>
      <c r="AP380">
        <f>AP39</f>
        <v>0</v>
      </c>
      <c r="AQ380">
        <v>35</v>
      </c>
      <c r="AR380">
        <f>AR39</f>
        <v>0</v>
      </c>
      <c r="AS380">
        <v>35</v>
      </c>
      <c r="AT380">
        <f>AT39</f>
        <v>0</v>
      </c>
      <c r="AU380">
        <v>35</v>
      </c>
      <c r="AV380">
        <f>AV39</f>
        <v>0</v>
      </c>
      <c r="AW380">
        <v>35</v>
      </c>
      <c r="AX380">
        <f>AX39</f>
        <v>0</v>
      </c>
      <c r="AY380">
        <v>35</v>
      </c>
      <c r="AZ380">
        <f>AZ39</f>
        <v>0</v>
      </c>
      <c r="BA380">
        <v>35</v>
      </c>
      <c r="BB380">
        <f>BB39</f>
        <v>0</v>
      </c>
      <c r="BC380">
        <v>35</v>
      </c>
      <c r="BD380">
        <f>BD39</f>
        <v>0</v>
      </c>
      <c r="BE380">
        <v>35</v>
      </c>
      <c r="BF380">
        <f>BF39</f>
        <v>0</v>
      </c>
      <c r="BG380">
        <v>35</v>
      </c>
      <c r="BH380">
        <f>BH39</f>
        <v>0</v>
      </c>
      <c r="BI380">
        <v>35</v>
      </c>
      <c r="BJ380">
        <f>BJ39</f>
        <v>0</v>
      </c>
      <c r="BK380">
        <v>35</v>
      </c>
      <c r="BL380">
        <f>BL39</f>
        <v>0</v>
      </c>
      <c r="BM380">
        <v>35</v>
      </c>
      <c r="BN380">
        <f>BN39</f>
        <v>0</v>
      </c>
      <c r="BO380">
        <v>35</v>
      </c>
      <c r="BP380">
        <f>BP39</f>
        <v>0</v>
      </c>
      <c r="BQ380">
        <v>35</v>
      </c>
      <c r="BR380">
        <f>BR39</f>
        <v>0</v>
      </c>
      <c r="BU380">
        <f>IF(Charts!$B$3="none",E2082,IF(AM2082="",NA(),AM2082))</f>
        <v>0</v>
      </c>
      <c r="BV380">
        <f>IF(Charts!$B$3="none",F2082,IF(AN2082="",NA(),AN2082))</f>
        <v>0</v>
      </c>
      <c r="BW380">
        <f>IF(Charts!$B$3="none",G2082,IF(AO2082="",NA(),AO2082))</f>
        <v>0</v>
      </c>
      <c r="BX380">
        <f>IF(Charts!$B$3="none",H2082,IF(AP2082="",NA(),AP2082))</f>
        <v>0</v>
      </c>
      <c r="BY380">
        <f>IF(Charts!$B$3="none",I2082,IF(AQ2082="",NA(),AQ2082))</f>
        <v>0</v>
      </c>
      <c r="BZ380">
        <f>IF(Charts!$B$3="none",J2082,IF(AR2082="",NA(),AR2082))</f>
        <v>0</v>
      </c>
      <c r="CA380">
        <f>IF(Charts!$B$3="none",K2082,IF(AS2082="",NA(),AS2082))</f>
        <v>0</v>
      </c>
      <c r="CB380">
        <f>IF(Charts!$B$3="none",L2082,IF(AT2082="",NA(),AT2082))</f>
        <v>0</v>
      </c>
      <c r="CC380">
        <f>IF(Charts!$B$3="none",M2082,IF(AU2082="",NA(),AU2082))</f>
        <v>0</v>
      </c>
      <c r="CD380">
        <f>IF(Charts!$B$3="none",N2082,IF(AV2082="",NA(),AV2082))</f>
        <v>0</v>
      </c>
      <c r="CE380">
        <f>IF(Charts!$B$3="none",O2082,IF(AW2082="",NA(),AW2082))</f>
        <v>0</v>
      </c>
      <c r="CF380">
        <f>IF(Charts!$B$3="none",P2082,IF(AX2082="",NA(),AX2082))</f>
        <v>0</v>
      </c>
      <c r="CG380">
        <f>IF(Charts!$B$3="none",Q2082,IF(AY2082="",NA(),AY2082))</f>
        <v>0</v>
      </c>
      <c r="CH380">
        <f>IF(Charts!$B$3="none",R2082,IF(AZ2082="",NA(),AZ2082))</f>
        <v>0</v>
      </c>
      <c r="CI380">
        <f>IF(Charts!$B$3="none",S2082,IF(BA2082="",NA(),BA2082))</f>
        <v>0</v>
      </c>
      <c r="CJ380">
        <f>IF(Charts!$B$3="none",T2082,IF(BB2082="",NA(),BB2082))</f>
        <v>0</v>
      </c>
      <c r="CK380">
        <f>IF(Charts!$B$3="none",U2082,IF(BC2082="",NA(),BC2082))</f>
        <v>0</v>
      </c>
      <c r="CL380">
        <f>IF(Charts!$B$3="none",V2082,IF(BD2082="",NA(),BD2082))</f>
        <v>0</v>
      </c>
      <c r="CM380">
        <f>IF(Charts!$B$3="none",W2082,IF(BE2082="",NA(),BE2082))</f>
        <v>0</v>
      </c>
      <c r="CN380">
        <f>IF(Charts!$B$3="none",X2082,IF(BF2082="",NA(),BF2082))</f>
        <v>0</v>
      </c>
      <c r="CO380">
        <f>IF(Charts!$B$3="none",Y2082,IF(BG2082="",NA(),BG2082))</f>
        <v>0</v>
      </c>
      <c r="CP380">
        <f>IF(Charts!$B$3="none",Z2082,IF(BH2082="",NA(),BH2082))</f>
        <v>0</v>
      </c>
      <c r="CQ380">
        <f>IF(Charts!$B$3="none",AA2082,IF(BI2082="",NA(),BI2082))</f>
        <v>0</v>
      </c>
      <c r="CR380">
        <f>IF(Charts!$B$3="none",AB2082,IF(BJ2082="",NA(),BJ2082))</f>
        <v>0</v>
      </c>
      <c r="CS380">
        <f>IF(Charts!$B$3="none",AC2082,IF(BK2082="",NA(),BK2082))</f>
        <v>0</v>
      </c>
      <c r="CT380">
        <f>IF(Charts!$B$3="none",AD2082,IF(BL2082="",NA(),BL2082))</f>
        <v>0</v>
      </c>
      <c r="CU380">
        <f>IF(Charts!$B$3="none",AE2082,IF(BM2082="",NA(),BM2082))</f>
        <v>0</v>
      </c>
      <c r="CV380">
        <f>IF(Charts!$B$3="none",AF2082,IF(BN2082="",NA(),BN2082))</f>
        <v>0</v>
      </c>
      <c r="CW380">
        <f>IF(Charts!$B$3="none",AG2082,IF(BO2082="",NA(),BO2082))</f>
        <v>0</v>
      </c>
      <c r="CX380">
        <f>IF(Charts!$B$3="none",AH2082,IF(BP2082="",NA(),BP2082))</f>
        <v>0</v>
      </c>
      <c r="CY380">
        <f>IF(Charts!$B$3="none",AI2082,IF(BQ2082="",NA(),BQ2082))</f>
        <v>0</v>
      </c>
      <c r="CZ380">
        <f>IF(Charts!$B$3="none",AJ2082,IF(BR2082="",NA(),BR2082))</f>
        <v>0</v>
      </c>
    </row>
    <row r="381" spans="5:104">
      <c r="E381">
        <v>36</v>
      </c>
      <c r="F381">
        <f>F40</f>
        <v>0</v>
      </c>
      <c r="G381">
        <v>36</v>
      </c>
      <c r="H381">
        <f>H40</f>
        <v>0</v>
      </c>
      <c r="I381">
        <v>36</v>
      </c>
      <c r="J381">
        <f>J40</f>
        <v>0</v>
      </c>
      <c r="K381">
        <v>36</v>
      </c>
      <c r="L381">
        <f>L40</f>
        <v>0</v>
      </c>
      <c r="M381">
        <v>36</v>
      </c>
      <c r="N381">
        <f>N40</f>
        <v>0</v>
      </c>
      <c r="O381">
        <v>36</v>
      </c>
      <c r="P381">
        <f>P40</f>
        <v>0</v>
      </c>
      <c r="Q381">
        <v>36</v>
      </c>
      <c r="R381">
        <f>R40</f>
        <v>0</v>
      </c>
      <c r="S381">
        <v>36</v>
      </c>
      <c r="T381">
        <f>T40</f>
        <v>0</v>
      </c>
      <c r="U381">
        <v>36</v>
      </c>
      <c r="V381">
        <f>V40</f>
        <v>0</v>
      </c>
      <c r="W381">
        <v>36</v>
      </c>
      <c r="X381">
        <f>X40</f>
        <v>0</v>
      </c>
      <c r="Y381">
        <v>36</v>
      </c>
      <c r="Z381">
        <f>Z40</f>
        <v>0</v>
      </c>
      <c r="AA381">
        <v>36</v>
      </c>
      <c r="AB381">
        <f>AB40</f>
        <v>0</v>
      </c>
      <c r="AC381">
        <v>36</v>
      </c>
      <c r="AD381">
        <f>AD40</f>
        <v>0</v>
      </c>
      <c r="AE381">
        <v>36</v>
      </c>
      <c r="AF381">
        <f>AF40</f>
        <v>0</v>
      </c>
      <c r="AG381">
        <v>36</v>
      </c>
      <c r="AH381">
        <f>AH40</f>
        <v>0</v>
      </c>
      <c r="AI381">
        <v>36</v>
      </c>
      <c r="AJ381">
        <f>AJ40</f>
        <v>0</v>
      </c>
      <c r="AM381">
        <v>36</v>
      </c>
      <c r="AN381">
        <f>AN40</f>
        <v>0</v>
      </c>
      <c r="AO381">
        <v>36</v>
      </c>
      <c r="AP381">
        <f>AP40</f>
        <v>0</v>
      </c>
      <c r="AQ381">
        <v>36</v>
      </c>
      <c r="AR381">
        <f>AR40</f>
        <v>0</v>
      </c>
      <c r="AS381">
        <v>36</v>
      </c>
      <c r="AT381">
        <f>AT40</f>
        <v>0</v>
      </c>
      <c r="AU381">
        <v>36</v>
      </c>
      <c r="AV381">
        <f>AV40</f>
        <v>0</v>
      </c>
      <c r="AW381">
        <v>36</v>
      </c>
      <c r="AX381">
        <f>AX40</f>
        <v>0</v>
      </c>
      <c r="AY381">
        <v>36</v>
      </c>
      <c r="AZ381">
        <f>AZ40</f>
        <v>0</v>
      </c>
      <c r="BA381">
        <v>36</v>
      </c>
      <c r="BB381">
        <f>BB40</f>
        <v>0</v>
      </c>
      <c r="BC381">
        <v>36</v>
      </c>
      <c r="BD381">
        <f>BD40</f>
        <v>0</v>
      </c>
      <c r="BE381">
        <v>36</v>
      </c>
      <c r="BF381">
        <f>BF40</f>
        <v>0</v>
      </c>
      <c r="BG381">
        <v>36</v>
      </c>
      <c r="BH381">
        <f>BH40</f>
        <v>0</v>
      </c>
      <c r="BI381">
        <v>36</v>
      </c>
      <c r="BJ381">
        <f>BJ40</f>
        <v>0</v>
      </c>
      <c r="BK381">
        <v>36</v>
      </c>
      <c r="BL381">
        <f>BL40</f>
        <v>0</v>
      </c>
      <c r="BM381">
        <v>36</v>
      </c>
      <c r="BN381">
        <f>BN40</f>
        <v>0</v>
      </c>
      <c r="BO381">
        <v>36</v>
      </c>
      <c r="BP381">
        <f>BP40</f>
        <v>0</v>
      </c>
      <c r="BQ381">
        <v>36</v>
      </c>
      <c r="BR381">
        <f>BR40</f>
        <v>0</v>
      </c>
      <c r="BU381">
        <f>IF(Charts!$B$3="none",E2083,IF(AM2083="",NA(),AM2083))</f>
        <v>0</v>
      </c>
      <c r="BV381">
        <f>IF(Charts!$B$3="none",F2083,IF(AN2083="",NA(),AN2083))</f>
        <v>0</v>
      </c>
      <c r="BW381">
        <f>IF(Charts!$B$3="none",G2083,IF(AO2083="",NA(),AO2083))</f>
        <v>0</v>
      </c>
      <c r="BX381">
        <f>IF(Charts!$B$3="none",H2083,IF(AP2083="",NA(),AP2083))</f>
        <v>0</v>
      </c>
      <c r="BY381">
        <f>IF(Charts!$B$3="none",I2083,IF(AQ2083="",NA(),AQ2083))</f>
        <v>0</v>
      </c>
      <c r="BZ381">
        <f>IF(Charts!$B$3="none",J2083,IF(AR2083="",NA(),AR2083))</f>
        <v>0</v>
      </c>
      <c r="CA381">
        <f>IF(Charts!$B$3="none",K2083,IF(AS2083="",NA(),AS2083))</f>
        <v>0</v>
      </c>
      <c r="CB381">
        <f>IF(Charts!$B$3="none",L2083,IF(AT2083="",NA(),AT2083))</f>
        <v>0</v>
      </c>
      <c r="CC381">
        <f>IF(Charts!$B$3="none",M2083,IF(AU2083="",NA(),AU2083))</f>
        <v>0</v>
      </c>
      <c r="CD381">
        <f>IF(Charts!$B$3="none",N2083,IF(AV2083="",NA(),AV2083))</f>
        <v>0</v>
      </c>
      <c r="CE381">
        <f>IF(Charts!$B$3="none",O2083,IF(AW2083="",NA(),AW2083))</f>
        <v>0</v>
      </c>
      <c r="CF381">
        <f>IF(Charts!$B$3="none",P2083,IF(AX2083="",NA(),AX2083))</f>
        <v>0</v>
      </c>
      <c r="CG381">
        <f>IF(Charts!$B$3="none",Q2083,IF(AY2083="",NA(),AY2083))</f>
        <v>0</v>
      </c>
      <c r="CH381">
        <f>IF(Charts!$B$3="none",R2083,IF(AZ2083="",NA(),AZ2083))</f>
        <v>0</v>
      </c>
      <c r="CI381">
        <f>IF(Charts!$B$3="none",S2083,IF(BA2083="",NA(),BA2083))</f>
        <v>0</v>
      </c>
      <c r="CJ381">
        <f>IF(Charts!$B$3="none",T2083,IF(BB2083="",NA(),BB2083))</f>
        <v>0</v>
      </c>
      <c r="CK381">
        <f>IF(Charts!$B$3="none",U2083,IF(BC2083="",NA(),BC2083))</f>
        <v>0</v>
      </c>
      <c r="CL381">
        <f>IF(Charts!$B$3="none",V2083,IF(BD2083="",NA(),BD2083))</f>
        <v>0</v>
      </c>
      <c r="CM381">
        <f>IF(Charts!$B$3="none",W2083,IF(BE2083="",NA(),BE2083))</f>
        <v>0</v>
      </c>
      <c r="CN381">
        <f>IF(Charts!$B$3="none",X2083,IF(BF2083="",NA(),BF2083))</f>
        <v>0</v>
      </c>
      <c r="CO381">
        <f>IF(Charts!$B$3="none",Y2083,IF(BG2083="",NA(),BG2083))</f>
        <v>0</v>
      </c>
      <c r="CP381">
        <f>IF(Charts!$B$3="none",Z2083,IF(BH2083="",NA(),BH2083))</f>
        <v>0</v>
      </c>
      <c r="CQ381">
        <f>IF(Charts!$B$3="none",AA2083,IF(BI2083="",NA(),BI2083))</f>
        <v>0</v>
      </c>
      <c r="CR381">
        <f>IF(Charts!$B$3="none",AB2083,IF(BJ2083="",NA(),BJ2083))</f>
        <v>0</v>
      </c>
      <c r="CS381">
        <f>IF(Charts!$B$3="none",AC2083,IF(BK2083="",NA(),BK2083))</f>
        <v>0</v>
      </c>
      <c r="CT381">
        <f>IF(Charts!$B$3="none",AD2083,IF(BL2083="",NA(),BL2083))</f>
        <v>0</v>
      </c>
      <c r="CU381">
        <f>IF(Charts!$B$3="none",AE2083,IF(BM2083="",NA(),BM2083))</f>
        <v>0</v>
      </c>
      <c r="CV381">
        <f>IF(Charts!$B$3="none",AF2083,IF(BN2083="",NA(),BN2083))</f>
        <v>0</v>
      </c>
      <c r="CW381">
        <f>IF(Charts!$B$3="none",AG2083,IF(BO2083="",NA(),BO2083))</f>
        <v>0</v>
      </c>
      <c r="CX381">
        <f>IF(Charts!$B$3="none",AH2083,IF(BP2083="",NA(),BP2083))</f>
        <v>0</v>
      </c>
      <c r="CY381">
        <f>IF(Charts!$B$3="none",AI2083,IF(BQ2083="",NA(),BQ2083))</f>
        <v>0</v>
      </c>
      <c r="CZ381">
        <f>IF(Charts!$B$3="none",AJ2083,IF(BR2083="",NA(),BR2083))</f>
        <v>0</v>
      </c>
    </row>
    <row r="382" spans="5:104">
      <c r="E382">
        <v>37</v>
      </c>
      <c r="F382">
        <f>F41</f>
        <v>0</v>
      </c>
      <c r="G382">
        <v>37</v>
      </c>
      <c r="H382">
        <f>H41</f>
        <v>0</v>
      </c>
      <c r="I382">
        <v>37</v>
      </c>
      <c r="J382">
        <f>J41</f>
        <v>0</v>
      </c>
      <c r="K382">
        <v>37</v>
      </c>
      <c r="L382">
        <f>L41</f>
        <v>0</v>
      </c>
      <c r="M382">
        <v>37</v>
      </c>
      <c r="N382">
        <f>N41</f>
        <v>0</v>
      </c>
      <c r="O382">
        <v>37</v>
      </c>
      <c r="P382">
        <f>P41</f>
        <v>0</v>
      </c>
      <c r="Q382">
        <v>37</v>
      </c>
      <c r="R382">
        <f>R41</f>
        <v>0</v>
      </c>
      <c r="S382">
        <v>37</v>
      </c>
      <c r="T382">
        <f>T41</f>
        <v>0</v>
      </c>
      <c r="U382">
        <v>37</v>
      </c>
      <c r="V382">
        <f>V41</f>
        <v>0</v>
      </c>
      <c r="W382">
        <v>37</v>
      </c>
      <c r="X382">
        <f>X41</f>
        <v>0</v>
      </c>
      <c r="Y382">
        <v>37</v>
      </c>
      <c r="Z382">
        <f>Z41</f>
        <v>0</v>
      </c>
      <c r="AA382">
        <v>37</v>
      </c>
      <c r="AB382">
        <f>AB41</f>
        <v>0</v>
      </c>
      <c r="AC382">
        <v>37</v>
      </c>
      <c r="AD382">
        <f>AD41</f>
        <v>0</v>
      </c>
      <c r="AE382">
        <v>37</v>
      </c>
      <c r="AF382">
        <f>AF41</f>
        <v>0</v>
      </c>
      <c r="AG382">
        <v>37</v>
      </c>
      <c r="AH382">
        <f>AH41</f>
        <v>0</v>
      </c>
      <c r="AI382">
        <v>37</v>
      </c>
      <c r="AJ382">
        <f>AJ41</f>
        <v>0</v>
      </c>
      <c r="AM382">
        <v>37</v>
      </c>
      <c r="AN382">
        <f>AN41</f>
        <v>0</v>
      </c>
      <c r="AO382">
        <v>37</v>
      </c>
      <c r="AP382">
        <f>AP41</f>
        <v>0</v>
      </c>
      <c r="AQ382">
        <v>37</v>
      </c>
      <c r="AR382">
        <f>AR41</f>
        <v>0</v>
      </c>
      <c r="AS382">
        <v>37</v>
      </c>
      <c r="AT382">
        <f>AT41</f>
        <v>0</v>
      </c>
      <c r="AU382">
        <v>37</v>
      </c>
      <c r="AV382">
        <f>AV41</f>
        <v>0</v>
      </c>
      <c r="AW382">
        <v>37</v>
      </c>
      <c r="AX382">
        <f>AX41</f>
        <v>0</v>
      </c>
      <c r="AY382">
        <v>37</v>
      </c>
      <c r="AZ382">
        <f>AZ41</f>
        <v>0</v>
      </c>
      <c r="BA382">
        <v>37</v>
      </c>
      <c r="BB382">
        <f>BB41</f>
        <v>0</v>
      </c>
      <c r="BC382">
        <v>37</v>
      </c>
      <c r="BD382">
        <f>BD41</f>
        <v>0</v>
      </c>
      <c r="BE382">
        <v>37</v>
      </c>
      <c r="BF382">
        <f>BF41</f>
        <v>0</v>
      </c>
      <c r="BG382">
        <v>37</v>
      </c>
      <c r="BH382">
        <f>BH41</f>
        <v>0</v>
      </c>
      <c r="BI382">
        <v>37</v>
      </c>
      <c r="BJ382">
        <f>BJ41</f>
        <v>0</v>
      </c>
      <c r="BK382">
        <v>37</v>
      </c>
      <c r="BL382">
        <f>BL41</f>
        <v>0</v>
      </c>
      <c r="BM382">
        <v>37</v>
      </c>
      <c r="BN382">
        <f>BN41</f>
        <v>0</v>
      </c>
      <c r="BO382">
        <v>37</v>
      </c>
      <c r="BP382">
        <f>BP41</f>
        <v>0</v>
      </c>
      <c r="BQ382">
        <v>37</v>
      </c>
      <c r="BR382">
        <f>BR41</f>
        <v>0</v>
      </c>
      <c r="BU382">
        <f>IF(Charts!$B$3="none",E2084,IF(AM2084="",NA(),AM2084))</f>
        <v>0</v>
      </c>
      <c r="BV382">
        <f>IF(Charts!$B$3="none",F2084,IF(AN2084="",NA(),AN2084))</f>
        <v>0</v>
      </c>
      <c r="BW382">
        <f>IF(Charts!$B$3="none",G2084,IF(AO2084="",NA(),AO2084))</f>
        <v>0</v>
      </c>
      <c r="BX382">
        <f>IF(Charts!$B$3="none",H2084,IF(AP2084="",NA(),AP2084))</f>
        <v>0</v>
      </c>
      <c r="BY382">
        <f>IF(Charts!$B$3="none",I2084,IF(AQ2084="",NA(),AQ2084))</f>
        <v>0</v>
      </c>
      <c r="BZ382">
        <f>IF(Charts!$B$3="none",J2084,IF(AR2084="",NA(),AR2084))</f>
        <v>0</v>
      </c>
      <c r="CA382">
        <f>IF(Charts!$B$3="none",K2084,IF(AS2084="",NA(),AS2084))</f>
        <v>0</v>
      </c>
      <c r="CB382">
        <f>IF(Charts!$B$3="none",L2084,IF(AT2084="",NA(),AT2084))</f>
        <v>0</v>
      </c>
      <c r="CC382">
        <f>IF(Charts!$B$3="none",M2084,IF(AU2084="",NA(),AU2084))</f>
        <v>0</v>
      </c>
      <c r="CD382">
        <f>IF(Charts!$B$3="none",N2084,IF(AV2084="",NA(),AV2084))</f>
        <v>0</v>
      </c>
      <c r="CE382">
        <f>IF(Charts!$B$3="none",O2084,IF(AW2084="",NA(),AW2084))</f>
        <v>0</v>
      </c>
      <c r="CF382">
        <f>IF(Charts!$B$3="none",P2084,IF(AX2084="",NA(),AX2084))</f>
        <v>0</v>
      </c>
      <c r="CG382">
        <f>IF(Charts!$B$3="none",Q2084,IF(AY2084="",NA(),AY2084))</f>
        <v>0</v>
      </c>
      <c r="CH382">
        <f>IF(Charts!$B$3="none",R2084,IF(AZ2084="",NA(),AZ2084))</f>
        <v>0</v>
      </c>
      <c r="CI382">
        <f>IF(Charts!$B$3="none",S2084,IF(BA2084="",NA(),BA2084))</f>
        <v>0</v>
      </c>
      <c r="CJ382">
        <f>IF(Charts!$B$3="none",T2084,IF(BB2084="",NA(),BB2084))</f>
        <v>0</v>
      </c>
      <c r="CK382">
        <f>IF(Charts!$B$3="none",U2084,IF(BC2084="",NA(),BC2084))</f>
        <v>0</v>
      </c>
      <c r="CL382">
        <f>IF(Charts!$B$3="none",V2084,IF(BD2084="",NA(),BD2084))</f>
        <v>0</v>
      </c>
      <c r="CM382">
        <f>IF(Charts!$B$3="none",W2084,IF(BE2084="",NA(),BE2084))</f>
        <v>0</v>
      </c>
      <c r="CN382">
        <f>IF(Charts!$B$3="none",X2084,IF(BF2084="",NA(),BF2084))</f>
        <v>0</v>
      </c>
      <c r="CO382">
        <f>IF(Charts!$B$3="none",Y2084,IF(BG2084="",NA(),BG2084))</f>
        <v>0</v>
      </c>
      <c r="CP382">
        <f>IF(Charts!$B$3="none",Z2084,IF(BH2084="",NA(),BH2084))</f>
        <v>0</v>
      </c>
      <c r="CQ382">
        <f>IF(Charts!$B$3="none",AA2084,IF(BI2084="",NA(),BI2084))</f>
        <v>0</v>
      </c>
      <c r="CR382">
        <f>IF(Charts!$B$3="none",AB2084,IF(BJ2084="",NA(),BJ2084))</f>
        <v>0</v>
      </c>
      <c r="CS382">
        <f>IF(Charts!$B$3="none",AC2084,IF(BK2084="",NA(),BK2084))</f>
        <v>0</v>
      </c>
      <c r="CT382">
        <f>IF(Charts!$B$3="none",AD2084,IF(BL2084="",NA(),BL2084))</f>
        <v>0</v>
      </c>
      <c r="CU382">
        <f>IF(Charts!$B$3="none",AE2084,IF(BM2084="",NA(),BM2084))</f>
        <v>0</v>
      </c>
      <c r="CV382">
        <f>IF(Charts!$B$3="none",AF2084,IF(BN2084="",NA(),BN2084))</f>
        <v>0</v>
      </c>
      <c r="CW382">
        <f>IF(Charts!$B$3="none",AG2084,IF(BO2084="",NA(),BO2084))</f>
        <v>0</v>
      </c>
      <c r="CX382">
        <f>IF(Charts!$B$3="none",AH2084,IF(BP2084="",NA(),BP2084))</f>
        <v>0</v>
      </c>
      <c r="CY382">
        <f>IF(Charts!$B$3="none",AI2084,IF(BQ2084="",NA(),BQ2084))</f>
        <v>0</v>
      </c>
      <c r="CZ382">
        <f>IF(Charts!$B$3="none",AJ2084,IF(BR2084="",NA(),BR2084))</f>
        <v>0</v>
      </c>
    </row>
    <row r="383" spans="5:104">
      <c r="E383">
        <v>38</v>
      </c>
      <c r="F383">
        <f>F42</f>
        <v>0</v>
      </c>
      <c r="G383">
        <v>38</v>
      </c>
      <c r="H383">
        <f>H42</f>
        <v>0</v>
      </c>
      <c r="I383">
        <v>38</v>
      </c>
      <c r="J383">
        <f>J42</f>
        <v>0</v>
      </c>
      <c r="K383">
        <v>38</v>
      </c>
      <c r="L383">
        <f>L42</f>
        <v>0</v>
      </c>
      <c r="M383">
        <v>38</v>
      </c>
      <c r="N383">
        <f>N42</f>
        <v>0</v>
      </c>
      <c r="O383">
        <v>38</v>
      </c>
      <c r="P383">
        <f>P42</f>
        <v>0</v>
      </c>
      <c r="Q383">
        <v>38</v>
      </c>
      <c r="R383">
        <f>R42</f>
        <v>0</v>
      </c>
      <c r="S383">
        <v>38</v>
      </c>
      <c r="T383">
        <f>T42</f>
        <v>0</v>
      </c>
      <c r="U383">
        <v>38</v>
      </c>
      <c r="V383">
        <f>V42</f>
        <v>0</v>
      </c>
      <c r="W383">
        <v>38</v>
      </c>
      <c r="X383">
        <f>X42</f>
        <v>0</v>
      </c>
      <c r="Y383">
        <v>38</v>
      </c>
      <c r="Z383">
        <f>Z42</f>
        <v>0</v>
      </c>
      <c r="AA383">
        <v>38</v>
      </c>
      <c r="AB383">
        <f>AB42</f>
        <v>0</v>
      </c>
      <c r="AC383">
        <v>38</v>
      </c>
      <c r="AD383">
        <f>AD42</f>
        <v>0</v>
      </c>
      <c r="AE383">
        <v>38</v>
      </c>
      <c r="AF383">
        <f>AF42</f>
        <v>0</v>
      </c>
      <c r="AG383">
        <v>38</v>
      </c>
      <c r="AH383">
        <f>AH42</f>
        <v>0</v>
      </c>
      <c r="AI383">
        <v>38</v>
      </c>
      <c r="AJ383">
        <f>AJ42</f>
        <v>0</v>
      </c>
      <c r="AM383">
        <v>38</v>
      </c>
      <c r="AN383">
        <f>AN42</f>
        <v>0</v>
      </c>
      <c r="AO383">
        <v>38</v>
      </c>
      <c r="AP383">
        <f>AP42</f>
        <v>0</v>
      </c>
      <c r="AQ383">
        <v>38</v>
      </c>
      <c r="AR383">
        <f>AR42</f>
        <v>0</v>
      </c>
      <c r="AS383">
        <v>38</v>
      </c>
      <c r="AT383">
        <f>AT42</f>
        <v>0</v>
      </c>
      <c r="AU383">
        <v>38</v>
      </c>
      <c r="AV383">
        <f>AV42</f>
        <v>0</v>
      </c>
      <c r="AW383">
        <v>38</v>
      </c>
      <c r="AX383">
        <f>AX42</f>
        <v>0</v>
      </c>
      <c r="AY383">
        <v>38</v>
      </c>
      <c r="AZ383">
        <f>AZ42</f>
        <v>0</v>
      </c>
      <c r="BA383">
        <v>38</v>
      </c>
      <c r="BB383">
        <f>BB42</f>
        <v>0</v>
      </c>
      <c r="BC383">
        <v>38</v>
      </c>
      <c r="BD383">
        <f>BD42</f>
        <v>0</v>
      </c>
      <c r="BE383">
        <v>38</v>
      </c>
      <c r="BF383">
        <f>BF42</f>
        <v>0</v>
      </c>
      <c r="BG383">
        <v>38</v>
      </c>
      <c r="BH383">
        <f>BH42</f>
        <v>0</v>
      </c>
      <c r="BI383">
        <v>38</v>
      </c>
      <c r="BJ383">
        <f>BJ42</f>
        <v>0</v>
      </c>
      <c r="BK383">
        <v>38</v>
      </c>
      <c r="BL383">
        <f>BL42</f>
        <v>0</v>
      </c>
      <c r="BM383">
        <v>38</v>
      </c>
      <c r="BN383">
        <f>BN42</f>
        <v>0</v>
      </c>
      <c r="BO383">
        <v>38</v>
      </c>
      <c r="BP383">
        <f>BP42</f>
        <v>0</v>
      </c>
      <c r="BQ383">
        <v>38</v>
      </c>
      <c r="BR383">
        <f>BR42</f>
        <v>0</v>
      </c>
      <c r="BU383">
        <f>IF(Charts!$B$3="none",E2085,IF(AM2085="",NA(),AM2085))</f>
        <v>0</v>
      </c>
      <c r="BV383">
        <f>IF(Charts!$B$3="none",F2085,IF(AN2085="",NA(),AN2085))</f>
        <v>0</v>
      </c>
      <c r="BW383">
        <f>IF(Charts!$B$3="none",G2085,IF(AO2085="",NA(),AO2085))</f>
        <v>0</v>
      </c>
      <c r="BX383">
        <f>IF(Charts!$B$3="none",H2085,IF(AP2085="",NA(),AP2085))</f>
        <v>0</v>
      </c>
      <c r="BY383">
        <f>IF(Charts!$B$3="none",I2085,IF(AQ2085="",NA(),AQ2085))</f>
        <v>0</v>
      </c>
      <c r="BZ383">
        <f>IF(Charts!$B$3="none",J2085,IF(AR2085="",NA(),AR2085))</f>
        <v>0</v>
      </c>
      <c r="CA383">
        <f>IF(Charts!$B$3="none",K2085,IF(AS2085="",NA(),AS2085))</f>
        <v>0</v>
      </c>
      <c r="CB383">
        <f>IF(Charts!$B$3="none",L2085,IF(AT2085="",NA(),AT2085))</f>
        <v>0</v>
      </c>
      <c r="CC383">
        <f>IF(Charts!$B$3="none",M2085,IF(AU2085="",NA(),AU2085))</f>
        <v>0</v>
      </c>
      <c r="CD383">
        <f>IF(Charts!$B$3="none",N2085,IF(AV2085="",NA(),AV2085))</f>
        <v>0</v>
      </c>
      <c r="CE383">
        <f>IF(Charts!$B$3="none",O2085,IF(AW2085="",NA(),AW2085))</f>
        <v>0</v>
      </c>
      <c r="CF383">
        <f>IF(Charts!$B$3="none",P2085,IF(AX2085="",NA(),AX2085))</f>
        <v>0</v>
      </c>
      <c r="CG383">
        <f>IF(Charts!$B$3="none",Q2085,IF(AY2085="",NA(),AY2085))</f>
        <v>0</v>
      </c>
      <c r="CH383">
        <f>IF(Charts!$B$3="none",R2085,IF(AZ2085="",NA(),AZ2085))</f>
        <v>0</v>
      </c>
      <c r="CI383">
        <f>IF(Charts!$B$3="none",S2085,IF(BA2085="",NA(),BA2085))</f>
        <v>0</v>
      </c>
      <c r="CJ383">
        <f>IF(Charts!$B$3="none",T2085,IF(BB2085="",NA(),BB2085))</f>
        <v>0</v>
      </c>
      <c r="CK383">
        <f>IF(Charts!$B$3="none",U2085,IF(BC2085="",NA(),BC2085))</f>
        <v>0</v>
      </c>
      <c r="CL383">
        <f>IF(Charts!$B$3="none",V2085,IF(BD2085="",NA(),BD2085))</f>
        <v>0</v>
      </c>
      <c r="CM383">
        <f>IF(Charts!$B$3="none",W2085,IF(BE2085="",NA(),BE2085))</f>
        <v>0</v>
      </c>
      <c r="CN383">
        <f>IF(Charts!$B$3="none",X2085,IF(BF2085="",NA(),BF2085))</f>
        <v>0</v>
      </c>
      <c r="CO383">
        <f>IF(Charts!$B$3="none",Y2085,IF(BG2085="",NA(),BG2085))</f>
        <v>0</v>
      </c>
      <c r="CP383">
        <f>IF(Charts!$B$3="none",Z2085,IF(BH2085="",NA(),BH2085))</f>
        <v>0</v>
      </c>
      <c r="CQ383">
        <f>IF(Charts!$B$3="none",AA2085,IF(BI2085="",NA(),BI2085))</f>
        <v>0</v>
      </c>
      <c r="CR383">
        <f>IF(Charts!$B$3="none",AB2085,IF(BJ2085="",NA(),BJ2085))</f>
        <v>0</v>
      </c>
      <c r="CS383">
        <f>IF(Charts!$B$3="none",AC2085,IF(BK2085="",NA(),BK2085))</f>
        <v>0</v>
      </c>
      <c r="CT383">
        <f>IF(Charts!$B$3="none",AD2085,IF(BL2085="",NA(),BL2085))</f>
        <v>0</v>
      </c>
      <c r="CU383">
        <f>IF(Charts!$B$3="none",AE2085,IF(BM2085="",NA(),BM2085))</f>
        <v>0</v>
      </c>
      <c r="CV383">
        <f>IF(Charts!$B$3="none",AF2085,IF(BN2085="",NA(),BN2085))</f>
        <v>0</v>
      </c>
      <c r="CW383">
        <f>IF(Charts!$B$3="none",AG2085,IF(BO2085="",NA(),BO2085))</f>
        <v>0</v>
      </c>
      <c r="CX383">
        <f>IF(Charts!$B$3="none",AH2085,IF(BP2085="",NA(),BP2085))</f>
        <v>0</v>
      </c>
      <c r="CY383">
        <f>IF(Charts!$B$3="none",AI2085,IF(BQ2085="",NA(),BQ2085))</f>
        <v>0</v>
      </c>
      <c r="CZ383">
        <f>IF(Charts!$B$3="none",AJ2085,IF(BR2085="",NA(),BR2085))</f>
        <v>0</v>
      </c>
    </row>
    <row r="384" spans="5:104">
      <c r="E384">
        <v>39</v>
      </c>
      <c r="F384">
        <f>F43</f>
        <v>0</v>
      </c>
      <c r="G384">
        <v>39</v>
      </c>
      <c r="H384">
        <f>H43</f>
        <v>0</v>
      </c>
      <c r="I384">
        <v>39</v>
      </c>
      <c r="J384">
        <f>J43</f>
        <v>0</v>
      </c>
      <c r="K384">
        <v>39</v>
      </c>
      <c r="L384">
        <f>L43</f>
        <v>0</v>
      </c>
      <c r="M384">
        <v>39</v>
      </c>
      <c r="N384">
        <f>N43</f>
        <v>0</v>
      </c>
      <c r="O384">
        <v>39</v>
      </c>
      <c r="P384">
        <f>P43</f>
        <v>0</v>
      </c>
      <c r="Q384">
        <v>39</v>
      </c>
      <c r="R384">
        <f>R43</f>
        <v>0</v>
      </c>
      <c r="S384">
        <v>39</v>
      </c>
      <c r="T384">
        <f>T43</f>
        <v>0</v>
      </c>
      <c r="U384">
        <v>39</v>
      </c>
      <c r="V384">
        <f>V43</f>
        <v>0</v>
      </c>
      <c r="W384">
        <v>39</v>
      </c>
      <c r="X384">
        <f>X43</f>
        <v>0</v>
      </c>
      <c r="Y384">
        <v>39</v>
      </c>
      <c r="Z384">
        <f>Z43</f>
        <v>0</v>
      </c>
      <c r="AA384">
        <v>39</v>
      </c>
      <c r="AB384">
        <f>AB43</f>
        <v>0</v>
      </c>
      <c r="AC384">
        <v>39</v>
      </c>
      <c r="AD384">
        <f>AD43</f>
        <v>0</v>
      </c>
      <c r="AE384">
        <v>39</v>
      </c>
      <c r="AF384">
        <f>AF43</f>
        <v>0</v>
      </c>
      <c r="AG384">
        <v>39</v>
      </c>
      <c r="AH384">
        <f>AH43</f>
        <v>0</v>
      </c>
      <c r="AI384">
        <v>39</v>
      </c>
      <c r="AJ384">
        <f>AJ43</f>
        <v>0</v>
      </c>
      <c r="AM384">
        <v>39</v>
      </c>
      <c r="AN384">
        <f>AN43</f>
        <v>0</v>
      </c>
      <c r="AO384">
        <v>39</v>
      </c>
      <c r="AP384">
        <f>AP43</f>
        <v>0</v>
      </c>
      <c r="AQ384">
        <v>39</v>
      </c>
      <c r="AR384">
        <f>AR43</f>
        <v>0</v>
      </c>
      <c r="AS384">
        <v>39</v>
      </c>
      <c r="AT384">
        <f>AT43</f>
        <v>0</v>
      </c>
      <c r="AU384">
        <v>39</v>
      </c>
      <c r="AV384">
        <f>AV43</f>
        <v>0</v>
      </c>
      <c r="AW384">
        <v>39</v>
      </c>
      <c r="AX384">
        <f>AX43</f>
        <v>0</v>
      </c>
      <c r="AY384">
        <v>39</v>
      </c>
      <c r="AZ384">
        <f>AZ43</f>
        <v>0</v>
      </c>
      <c r="BA384">
        <v>39</v>
      </c>
      <c r="BB384">
        <f>BB43</f>
        <v>0</v>
      </c>
      <c r="BC384">
        <v>39</v>
      </c>
      <c r="BD384">
        <f>BD43</f>
        <v>0</v>
      </c>
      <c r="BE384">
        <v>39</v>
      </c>
      <c r="BF384">
        <f>BF43</f>
        <v>0</v>
      </c>
      <c r="BG384">
        <v>39</v>
      </c>
      <c r="BH384">
        <f>BH43</f>
        <v>0</v>
      </c>
      <c r="BI384">
        <v>39</v>
      </c>
      <c r="BJ384">
        <f>BJ43</f>
        <v>0</v>
      </c>
      <c r="BK384">
        <v>39</v>
      </c>
      <c r="BL384">
        <f>BL43</f>
        <v>0</v>
      </c>
      <c r="BM384">
        <v>39</v>
      </c>
      <c r="BN384">
        <f>BN43</f>
        <v>0</v>
      </c>
      <c r="BO384">
        <v>39</v>
      </c>
      <c r="BP384">
        <f>BP43</f>
        <v>0</v>
      </c>
      <c r="BQ384">
        <v>39</v>
      </c>
      <c r="BR384">
        <f>BR43</f>
        <v>0</v>
      </c>
      <c r="BU384">
        <f>IF(Charts!$B$3="none",E2086,IF(AM2086="",NA(),AM2086))</f>
        <v>0</v>
      </c>
      <c r="BV384">
        <f>IF(Charts!$B$3="none",F2086,IF(AN2086="",NA(),AN2086))</f>
        <v>0</v>
      </c>
      <c r="BW384">
        <f>IF(Charts!$B$3="none",G2086,IF(AO2086="",NA(),AO2086))</f>
        <v>0</v>
      </c>
      <c r="BX384">
        <f>IF(Charts!$B$3="none",H2086,IF(AP2086="",NA(),AP2086))</f>
        <v>0</v>
      </c>
      <c r="BY384">
        <f>IF(Charts!$B$3="none",I2086,IF(AQ2086="",NA(),AQ2086))</f>
        <v>0</v>
      </c>
      <c r="BZ384">
        <f>IF(Charts!$B$3="none",J2086,IF(AR2086="",NA(),AR2086))</f>
        <v>0</v>
      </c>
      <c r="CA384">
        <f>IF(Charts!$B$3="none",K2086,IF(AS2086="",NA(),AS2086))</f>
        <v>0</v>
      </c>
      <c r="CB384">
        <f>IF(Charts!$B$3="none",L2086,IF(AT2086="",NA(),AT2086))</f>
        <v>0</v>
      </c>
      <c r="CC384">
        <f>IF(Charts!$B$3="none",M2086,IF(AU2086="",NA(),AU2086))</f>
        <v>0</v>
      </c>
      <c r="CD384">
        <f>IF(Charts!$B$3="none",N2086,IF(AV2086="",NA(),AV2086))</f>
        <v>0</v>
      </c>
      <c r="CE384">
        <f>IF(Charts!$B$3="none",O2086,IF(AW2086="",NA(),AW2086))</f>
        <v>0</v>
      </c>
      <c r="CF384">
        <f>IF(Charts!$B$3="none",P2086,IF(AX2086="",NA(),AX2086))</f>
        <v>0</v>
      </c>
      <c r="CG384">
        <f>IF(Charts!$B$3="none",Q2086,IF(AY2086="",NA(),AY2086))</f>
        <v>0</v>
      </c>
      <c r="CH384">
        <f>IF(Charts!$B$3="none",R2086,IF(AZ2086="",NA(),AZ2086))</f>
        <v>0</v>
      </c>
      <c r="CI384">
        <f>IF(Charts!$B$3="none",S2086,IF(BA2086="",NA(),BA2086))</f>
        <v>0</v>
      </c>
      <c r="CJ384">
        <f>IF(Charts!$B$3="none",T2086,IF(BB2086="",NA(),BB2086))</f>
        <v>0</v>
      </c>
      <c r="CK384">
        <f>IF(Charts!$B$3="none",U2086,IF(BC2086="",NA(),BC2086))</f>
        <v>0</v>
      </c>
      <c r="CL384">
        <f>IF(Charts!$B$3="none",V2086,IF(BD2086="",NA(),BD2086))</f>
        <v>0</v>
      </c>
      <c r="CM384">
        <f>IF(Charts!$B$3="none",W2086,IF(BE2086="",NA(),BE2086))</f>
        <v>0</v>
      </c>
      <c r="CN384">
        <f>IF(Charts!$B$3="none",X2086,IF(BF2086="",NA(),BF2086))</f>
        <v>0</v>
      </c>
      <c r="CO384">
        <f>IF(Charts!$B$3="none",Y2086,IF(BG2086="",NA(),BG2086))</f>
        <v>0</v>
      </c>
      <c r="CP384">
        <f>IF(Charts!$B$3="none",Z2086,IF(BH2086="",NA(),BH2086))</f>
        <v>0</v>
      </c>
      <c r="CQ384">
        <f>IF(Charts!$B$3="none",AA2086,IF(BI2086="",NA(),BI2086))</f>
        <v>0</v>
      </c>
      <c r="CR384">
        <f>IF(Charts!$B$3="none",AB2086,IF(BJ2086="",NA(),BJ2086))</f>
        <v>0</v>
      </c>
      <c r="CS384">
        <f>IF(Charts!$B$3="none",AC2086,IF(BK2086="",NA(),BK2086))</f>
        <v>0</v>
      </c>
      <c r="CT384">
        <f>IF(Charts!$B$3="none",AD2086,IF(BL2086="",NA(),BL2086))</f>
        <v>0</v>
      </c>
      <c r="CU384">
        <f>IF(Charts!$B$3="none",AE2086,IF(BM2086="",NA(),BM2086))</f>
        <v>0</v>
      </c>
      <c r="CV384">
        <f>IF(Charts!$B$3="none",AF2086,IF(BN2086="",NA(),BN2086))</f>
        <v>0</v>
      </c>
      <c r="CW384">
        <f>IF(Charts!$B$3="none",AG2086,IF(BO2086="",NA(),BO2086))</f>
        <v>0</v>
      </c>
      <c r="CX384">
        <f>IF(Charts!$B$3="none",AH2086,IF(BP2086="",NA(),BP2086))</f>
        <v>0</v>
      </c>
      <c r="CY384">
        <f>IF(Charts!$B$3="none",AI2086,IF(BQ2086="",NA(),BQ2086))</f>
        <v>0</v>
      </c>
      <c r="CZ384">
        <f>IF(Charts!$B$3="none",AJ2086,IF(BR2086="",NA(),BR2086))</f>
        <v>0</v>
      </c>
    </row>
    <row r="385" spans="5:104">
      <c r="E385">
        <v>40</v>
      </c>
      <c r="F385">
        <f>F44</f>
        <v>0</v>
      </c>
      <c r="G385">
        <v>40</v>
      </c>
      <c r="H385">
        <f>H44</f>
        <v>0</v>
      </c>
      <c r="I385">
        <v>40</v>
      </c>
      <c r="J385">
        <f>J44</f>
        <v>0</v>
      </c>
      <c r="K385">
        <v>40</v>
      </c>
      <c r="L385">
        <f>L44</f>
        <v>0</v>
      </c>
      <c r="M385">
        <v>40</v>
      </c>
      <c r="N385">
        <f>N44</f>
        <v>0</v>
      </c>
      <c r="O385">
        <v>40</v>
      </c>
      <c r="P385">
        <f>P44</f>
        <v>0</v>
      </c>
      <c r="Q385">
        <v>40</v>
      </c>
      <c r="R385">
        <f>R44</f>
        <v>0</v>
      </c>
      <c r="S385">
        <v>40</v>
      </c>
      <c r="T385">
        <f>T44</f>
        <v>0</v>
      </c>
      <c r="U385">
        <v>40</v>
      </c>
      <c r="V385">
        <f>V44</f>
        <v>0</v>
      </c>
      <c r="W385">
        <v>40</v>
      </c>
      <c r="X385">
        <f>X44</f>
        <v>0</v>
      </c>
      <c r="Y385">
        <v>40</v>
      </c>
      <c r="Z385">
        <f>Z44</f>
        <v>0</v>
      </c>
      <c r="AA385">
        <v>40</v>
      </c>
      <c r="AB385">
        <f>AB44</f>
        <v>0</v>
      </c>
      <c r="AC385">
        <v>40</v>
      </c>
      <c r="AD385">
        <f>AD44</f>
        <v>0</v>
      </c>
      <c r="AE385">
        <v>40</v>
      </c>
      <c r="AF385">
        <f>AF44</f>
        <v>0</v>
      </c>
      <c r="AG385">
        <v>40</v>
      </c>
      <c r="AH385">
        <f>AH44</f>
        <v>0</v>
      </c>
      <c r="AI385">
        <v>40</v>
      </c>
      <c r="AJ385">
        <f>AJ44</f>
        <v>0</v>
      </c>
      <c r="AM385">
        <v>40</v>
      </c>
      <c r="AN385">
        <f>AN44</f>
        <v>0</v>
      </c>
      <c r="AO385">
        <v>40</v>
      </c>
      <c r="AP385">
        <f>AP44</f>
        <v>0</v>
      </c>
      <c r="AQ385">
        <v>40</v>
      </c>
      <c r="AR385">
        <f>AR44</f>
        <v>0</v>
      </c>
      <c r="AS385">
        <v>40</v>
      </c>
      <c r="AT385">
        <f>AT44</f>
        <v>0</v>
      </c>
      <c r="AU385">
        <v>40</v>
      </c>
      <c r="AV385">
        <f>AV44</f>
        <v>0</v>
      </c>
      <c r="AW385">
        <v>40</v>
      </c>
      <c r="AX385">
        <f>AX44</f>
        <v>0</v>
      </c>
      <c r="AY385">
        <v>40</v>
      </c>
      <c r="AZ385">
        <f>AZ44</f>
        <v>0</v>
      </c>
      <c r="BA385">
        <v>40</v>
      </c>
      <c r="BB385">
        <f>BB44</f>
        <v>0</v>
      </c>
      <c r="BC385">
        <v>40</v>
      </c>
      <c r="BD385">
        <f>BD44</f>
        <v>0</v>
      </c>
      <c r="BE385">
        <v>40</v>
      </c>
      <c r="BF385">
        <f>BF44</f>
        <v>0</v>
      </c>
      <c r="BG385">
        <v>40</v>
      </c>
      <c r="BH385">
        <f>BH44</f>
        <v>0</v>
      </c>
      <c r="BI385">
        <v>40</v>
      </c>
      <c r="BJ385">
        <f>BJ44</f>
        <v>0</v>
      </c>
      <c r="BK385">
        <v>40</v>
      </c>
      <c r="BL385">
        <f>BL44</f>
        <v>0</v>
      </c>
      <c r="BM385">
        <v>40</v>
      </c>
      <c r="BN385">
        <f>BN44</f>
        <v>0</v>
      </c>
      <c r="BO385">
        <v>40</v>
      </c>
      <c r="BP385">
        <f>BP44</f>
        <v>0</v>
      </c>
      <c r="BQ385">
        <v>40</v>
      </c>
      <c r="BR385">
        <f>BR44</f>
        <v>0</v>
      </c>
      <c r="BU385">
        <f>IF(Charts!$B$3="none",E2087,IF(AM2087="",NA(),AM2087))</f>
        <v>0</v>
      </c>
      <c r="BV385">
        <f>IF(Charts!$B$3="none",F2087,IF(AN2087="",NA(),AN2087))</f>
        <v>0</v>
      </c>
      <c r="BW385">
        <f>IF(Charts!$B$3="none",G2087,IF(AO2087="",NA(),AO2087))</f>
        <v>0</v>
      </c>
      <c r="BX385">
        <f>IF(Charts!$B$3="none",H2087,IF(AP2087="",NA(),AP2087))</f>
        <v>0</v>
      </c>
      <c r="BY385">
        <f>IF(Charts!$B$3="none",I2087,IF(AQ2087="",NA(),AQ2087))</f>
        <v>0</v>
      </c>
      <c r="BZ385">
        <f>IF(Charts!$B$3="none",J2087,IF(AR2087="",NA(),AR2087))</f>
        <v>0</v>
      </c>
      <c r="CA385">
        <f>IF(Charts!$B$3="none",K2087,IF(AS2087="",NA(),AS2087))</f>
        <v>0</v>
      </c>
      <c r="CB385">
        <f>IF(Charts!$B$3="none",L2087,IF(AT2087="",NA(),AT2087))</f>
        <v>0</v>
      </c>
      <c r="CC385">
        <f>IF(Charts!$B$3="none",M2087,IF(AU2087="",NA(),AU2087))</f>
        <v>0</v>
      </c>
      <c r="CD385">
        <f>IF(Charts!$B$3="none",N2087,IF(AV2087="",NA(),AV2087))</f>
        <v>0</v>
      </c>
      <c r="CE385">
        <f>IF(Charts!$B$3="none",O2087,IF(AW2087="",NA(),AW2087))</f>
        <v>0</v>
      </c>
      <c r="CF385">
        <f>IF(Charts!$B$3="none",P2087,IF(AX2087="",NA(),AX2087))</f>
        <v>0</v>
      </c>
      <c r="CG385">
        <f>IF(Charts!$B$3="none",Q2087,IF(AY2087="",NA(),AY2087))</f>
        <v>0</v>
      </c>
      <c r="CH385">
        <f>IF(Charts!$B$3="none",R2087,IF(AZ2087="",NA(),AZ2087))</f>
        <v>0</v>
      </c>
      <c r="CI385">
        <f>IF(Charts!$B$3="none",S2087,IF(BA2087="",NA(),BA2087))</f>
        <v>0</v>
      </c>
      <c r="CJ385">
        <f>IF(Charts!$B$3="none",T2087,IF(BB2087="",NA(),BB2087))</f>
        <v>0</v>
      </c>
      <c r="CK385">
        <f>IF(Charts!$B$3="none",U2087,IF(BC2087="",NA(),BC2087))</f>
        <v>0</v>
      </c>
      <c r="CL385">
        <f>IF(Charts!$B$3="none",V2087,IF(BD2087="",NA(),BD2087))</f>
        <v>0</v>
      </c>
      <c r="CM385">
        <f>IF(Charts!$B$3="none",W2087,IF(BE2087="",NA(),BE2087))</f>
        <v>0</v>
      </c>
      <c r="CN385">
        <f>IF(Charts!$B$3="none",X2087,IF(BF2087="",NA(),BF2087))</f>
        <v>0</v>
      </c>
      <c r="CO385">
        <f>IF(Charts!$B$3="none",Y2087,IF(BG2087="",NA(),BG2087))</f>
        <v>0</v>
      </c>
      <c r="CP385">
        <f>IF(Charts!$B$3="none",Z2087,IF(BH2087="",NA(),BH2087))</f>
        <v>0</v>
      </c>
      <c r="CQ385">
        <f>IF(Charts!$B$3="none",AA2087,IF(BI2087="",NA(),BI2087))</f>
        <v>0</v>
      </c>
      <c r="CR385">
        <f>IF(Charts!$B$3="none",AB2087,IF(BJ2087="",NA(),BJ2087))</f>
        <v>0</v>
      </c>
      <c r="CS385">
        <f>IF(Charts!$B$3="none",AC2087,IF(BK2087="",NA(),BK2087))</f>
        <v>0</v>
      </c>
      <c r="CT385">
        <f>IF(Charts!$B$3="none",AD2087,IF(BL2087="",NA(),BL2087))</f>
        <v>0</v>
      </c>
      <c r="CU385">
        <f>IF(Charts!$B$3="none",AE2087,IF(BM2087="",NA(),BM2087))</f>
        <v>0</v>
      </c>
      <c r="CV385">
        <f>IF(Charts!$B$3="none",AF2087,IF(BN2087="",NA(),BN2087))</f>
        <v>0</v>
      </c>
      <c r="CW385">
        <f>IF(Charts!$B$3="none",AG2087,IF(BO2087="",NA(),BO2087))</f>
        <v>0</v>
      </c>
      <c r="CX385">
        <f>IF(Charts!$B$3="none",AH2087,IF(BP2087="",NA(),BP2087))</f>
        <v>0</v>
      </c>
      <c r="CY385">
        <f>IF(Charts!$B$3="none",AI2087,IF(BQ2087="",NA(),BQ2087))</f>
        <v>0</v>
      </c>
      <c r="CZ385">
        <f>IF(Charts!$B$3="none",AJ2087,IF(BR2087="",NA(),BR2087))</f>
        <v>0</v>
      </c>
    </row>
    <row r="386" spans="5:104">
      <c r="E386">
        <v>41</v>
      </c>
      <c r="F386">
        <f>F45</f>
        <v>0</v>
      </c>
      <c r="G386">
        <v>41</v>
      </c>
      <c r="H386">
        <f>H45</f>
        <v>0</v>
      </c>
      <c r="I386">
        <v>41</v>
      </c>
      <c r="J386">
        <f>J45</f>
        <v>0</v>
      </c>
      <c r="K386">
        <v>41</v>
      </c>
      <c r="L386">
        <f>L45</f>
        <v>0</v>
      </c>
      <c r="M386">
        <v>41</v>
      </c>
      <c r="N386">
        <f>N45</f>
        <v>0</v>
      </c>
      <c r="O386">
        <v>41</v>
      </c>
      <c r="P386">
        <f>P45</f>
        <v>0</v>
      </c>
      <c r="Q386">
        <v>41</v>
      </c>
      <c r="R386">
        <f>R45</f>
        <v>0</v>
      </c>
      <c r="S386">
        <v>41</v>
      </c>
      <c r="T386">
        <f>T45</f>
        <v>0</v>
      </c>
      <c r="U386">
        <v>41</v>
      </c>
      <c r="V386">
        <f>V45</f>
        <v>0</v>
      </c>
      <c r="W386">
        <v>41</v>
      </c>
      <c r="X386">
        <f>X45</f>
        <v>0</v>
      </c>
      <c r="Y386">
        <v>41</v>
      </c>
      <c r="Z386">
        <f>Z45</f>
        <v>0</v>
      </c>
      <c r="AA386">
        <v>41</v>
      </c>
      <c r="AB386">
        <f>AB45</f>
        <v>0</v>
      </c>
      <c r="AC386">
        <v>41</v>
      </c>
      <c r="AD386">
        <f>AD45</f>
        <v>0</v>
      </c>
      <c r="AE386">
        <v>41</v>
      </c>
      <c r="AF386">
        <f>AF45</f>
        <v>0</v>
      </c>
      <c r="AG386">
        <v>41</v>
      </c>
      <c r="AH386">
        <f>AH45</f>
        <v>0</v>
      </c>
      <c r="AI386">
        <v>41</v>
      </c>
      <c r="AJ386">
        <f>AJ45</f>
        <v>0</v>
      </c>
      <c r="AM386">
        <v>41</v>
      </c>
      <c r="AN386">
        <f>AN45</f>
        <v>0</v>
      </c>
      <c r="AO386">
        <v>41</v>
      </c>
      <c r="AP386">
        <f>AP45</f>
        <v>0</v>
      </c>
      <c r="AQ386">
        <v>41</v>
      </c>
      <c r="AR386">
        <f>AR45</f>
        <v>0</v>
      </c>
      <c r="AS386">
        <v>41</v>
      </c>
      <c r="AT386">
        <f>AT45</f>
        <v>0</v>
      </c>
      <c r="AU386">
        <v>41</v>
      </c>
      <c r="AV386">
        <f>AV45</f>
        <v>0</v>
      </c>
      <c r="AW386">
        <v>41</v>
      </c>
      <c r="AX386">
        <f>AX45</f>
        <v>0</v>
      </c>
      <c r="AY386">
        <v>41</v>
      </c>
      <c r="AZ386">
        <f>AZ45</f>
        <v>0</v>
      </c>
      <c r="BA386">
        <v>41</v>
      </c>
      <c r="BB386">
        <f>BB45</f>
        <v>0</v>
      </c>
      <c r="BC386">
        <v>41</v>
      </c>
      <c r="BD386">
        <f>BD45</f>
        <v>0</v>
      </c>
      <c r="BE386">
        <v>41</v>
      </c>
      <c r="BF386">
        <f>BF45</f>
        <v>0</v>
      </c>
      <c r="BG386">
        <v>41</v>
      </c>
      <c r="BH386">
        <f>BH45</f>
        <v>0</v>
      </c>
      <c r="BI386">
        <v>41</v>
      </c>
      <c r="BJ386">
        <f>BJ45</f>
        <v>0</v>
      </c>
      <c r="BK386">
        <v>41</v>
      </c>
      <c r="BL386">
        <f>BL45</f>
        <v>0</v>
      </c>
      <c r="BM386">
        <v>41</v>
      </c>
      <c r="BN386">
        <f>BN45</f>
        <v>0</v>
      </c>
      <c r="BO386">
        <v>41</v>
      </c>
      <c r="BP386">
        <f>BP45</f>
        <v>0</v>
      </c>
      <c r="BQ386">
        <v>41</v>
      </c>
      <c r="BR386">
        <f>BR45</f>
        <v>0</v>
      </c>
      <c r="BU386">
        <f>IF(Charts!$B$3="none",E2088,IF(AM2088="",NA(),AM2088))</f>
        <v>0</v>
      </c>
      <c r="BV386">
        <f>IF(Charts!$B$3="none",F2088,IF(AN2088="",NA(),AN2088))</f>
        <v>0</v>
      </c>
      <c r="BW386">
        <f>IF(Charts!$B$3="none",G2088,IF(AO2088="",NA(),AO2088))</f>
        <v>0</v>
      </c>
      <c r="BX386">
        <f>IF(Charts!$B$3="none",H2088,IF(AP2088="",NA(),AP2088))</f>
        <v>0</v>
      </c>
      <c r="BY386">
        <f>IF(Charts!$B$3="none",I2088,IF(AQ2088="",NA(),AQ2088))</f>
        <v>0</v>
      </c>
      <c r="BZ386">
        <f>IF(Charts!$B$3="none",J2088,IF(AR2088="",NA(),AR2088))</f>
        <v>0</v>
      </c>
      <c r="CA386">
        <f>IF(Charts!$B$3="none",K2088,IF(AS2088="",NA(),AS2088))</f>
        <v>0</v>
      </c>
      <c r="CB386">
        <f>IF(Charts!$B$3="none",L2088,IF(AT2088="",NA(),AT2088))</f>
        <v>0</v>
      </c>
      <c r="CC386">
        <f>IF(Charts!$B$3="none",M2088,IF(AU2088="",NA(),AU2088))</f>
        <v>0</v>
      </c>
      <c r="CD386">
        <f>IF(Charts!$B$3="none",N2088,IF(AV2088="",NA(),AV2088))</f>
        <v>0</v>
      </c>
      <c r="CE386">
        <f>IF(Charts!$B$3="none",O2088,IF(AW2088="",NA(),AW2088))</f>
        <v>0</v>
      </c>
      <c r="CF386">
        <f>IF(Charts!$B$3="none",P2088,IF(AX2088="",NA(),AX2088))</f>
        <v>0</v>
      </c>
      <c r="CG386">
        <f>IF(Charts!$B$3="none",Q2088,IF(AY2088="",NA(),AY2088))</f>
        <v>0</v>
      </c>
      <c r="CH386">
        <f>IF(Charts!$B$3="none",R2088,IF(AZ2088="",NA(),AZ2088))</f>
        <v>0</v>
      </c>
      <c r="CI386">
        <f>IF(Charts!$B$3="none",S2088,IF(BA2088="",NA(),BA2088))</f>
        <v>0</v>
      </c>
      <c r="CJ386">
        <f>IF(Charts!$B$3="none",T2088,IF(BB2088="",NA(),BB2088))</f>
        <v>0</v>
      </c>
      <c r="CK386">
        <f>IF(Charts!$B$3="none",U2088,IF(BC2088="",NA(),BC2088))</f>
        <v>0</v>
      </c>
      <c r="CL386">
        <f>IF(Charts!$B$3="none",V2088,IF(BD2088="",NA(),BD2088))</f>
        <v>0</v>
      </c>
      <c r="CM386">
        <f>IF(Charts!$B$3="none",W2088,IF(BE2088="",NA(),BE2088))</f>
        <v>0</v>
      </c>
      <c r="CN386">
        <f>IF(Charts!$B$3="none",X2088,IF(BF2088="",NA(),BF2088))</f>
        <v>0</v>
      </c>
      <c r="CO386">
        <f>IF(Charts!$B$3="none",Y2088,IF(BG2088="",NA(),BG2088))</f>
        <v>0</v>
      </c>
      <c r="CP386">
        <f>IF(Charts!$B$3="none",Z2088,IF(BH2088="",NA(),BH2088))</f>
        <v>0</v>
      </c>
      <c r="CQ386">
        <f>IF(Charts!$B$3="none",AA2088,IF(BI2088="",NA(),BI2088))</f>
        <v>0</v>
      </c>
      <c r="CR386">
        <f>IF(Charts!$B$3="none",AB2088,IF(BJ2088="",NA(),BJ2088))</f>
        <v>0</v>
      </c>
      <c r="CS386">
        <f>IF(Charts!$B$3="none",AC2088,IF(BK2088="",NA(),BK2088))</f>
        <v>0</v>
      </c>
      <c r="CT386">
        <f>IF(Charts!$B$3="none",AD2088,IF(BL2088="",NA(),BL2088))</f>
        <v>0</v>
      </c>
      <c r="CU386">
        <f>IF(Charts!$B$3="none",AE2088,IF(BM2088="",NA(),BM2088))</f>
        <v>0</v>
      </c>
      <c r="CV386">
        <f>IF(Charts!$B$3="none",AF2088,IF(BN2088="",NA(),BN2088))</f>
        <v>0</v>
      </c>
      <c r="CW386">
        <f>IF(Charts!$B$3="none",AG2088,IF(BO2088="",NA(),BO2088))</f>
        <v>0</v>
      </c>
      <c r="CX386">
        <f>IF(Charts!$B$3="none",AH2088,IF(BP2088="",NA(),BP2088))</f>
        <v>0</v>
      </c>
      <c r="CY386">
        <f>IF(Charts!$B$3="none",AI2088,IF(BQ2088="",NA(),BQ2088))</f>
        <v>0</v>
      </c>
      <c r="CZ386">
        <f>IF(Charts!$B$3="none",AJ2088,IF(BR2088="",NA(),BR2088))</f>
        <v>0</v>
      </c>
    </row>
    <row r="387" spans="5:104">
      <c r="E387">
        <v>42</v>
      </c>
      <c r="F387">
        <f>F46</f>
        <v>0</v>
      </c>
      <c r="G387">
        <v>42</v>
      </c>
      <c r="H387">
        <f>H46</f>
        <v>0</v>
      </c>
      <c r="I387">
        <v>42</v>
      </c>
      <c r="J387">
        <f>J46</f>
        <v>0</v>
      </c>
      <c r="K387">
        <v>42</v>
      </c>
      <c r="L387">
        <f>L46</f>
        <v>0</v>
      </c>
      <c r="M387">
        <v>42</v>
      </c>
      <c r="N387">
        <f>N46</f>
        <v>0</v>
      </c>
      <c r="O387">
        <v>42</v>
      </c>
      <c r="P387">
        <f>P46</f>
        <v>0</v>
      </c>
      <c r="Q387">
        <v>42</v>
      </c>
      <c r="R387">
        <f>R46</f>
        <v>0</v>
      </c>
      <c r="S387">
        <v>42</v>
      </c>
      <c r="T387">
        <f>T46</f>
        <v>0</v>
      </c>
      <c r="U387">
        <v>42</v>
      </c>
      <c r="V387">
        <f>V46</f>
        <v>0</v>
      </c>
      <c r="W387">
        <v>42</v>
      </c>
      <c r="X387">
        <f>X46</f>
        <v>0</v>
      </c>
      <c r="Y387">
        <v>42</v>
      </c>
      <c r="Z387">
        <f>Z46</f>
        <v>0</v>
      </c>
      <c r="AA387">
        <v>42</v>
      </c>
      <c r="AB387">
        <f>AB46</f>
        <v>0</v>
      </c>
      <c r="AC387">
        <v>42</v>
      </c>
      <c r="AD387">
        <f>AD46</f>
        <v>0</v>
      </c>
      <c r="AE387">
        <v>42</v>
      </c>
      <c r="AF387">
        <f>AF46</f>
        <v>0</v>
      </c>
      <c r="AG387">
        <v>42</v>
      </c>
      <c r="AH387">
        <f>AH46</f>
        <v>0</v>
      </c>
      <c r="AI387">
        <v>42</v>
      </c>
      <c r="AJ387">
        <f>AJ46</f>
        <v>0</v>
      </c>
      <c r="AM387">
        <v>42</v>
      </c>
      <c r="AN387">
        <f>AN46</f>
        <v>0</v>
      </c>
      <c r="AO387">
        <v>42</v>
      </c>
      <c r="AP387">
        <f>AP46</f>
        <v>0</v>
      </c>
      <c r="AQ387">
        <v>42</v>
      </c>
      <c r="AR387">
        <f>AR46</f>
        <v>0</v>
      </c>
      <c r="AS387">
        <v>42</v>
      </c>
      <c r="AT387">
        <f>AT46</f>
        <v>0</v>
      </c>
      <c r="AU387">
        <v>42</v>
      </c>
      <c r="AV387">
        <f>AV46</f>
        <v>0</v>
      </c>
      <c r="AW387">
        <v>42</v>
      </c>
      <c r="AX387">
        <f>AX46</f>
        <v>0</v>
      </c>
      <c r="AY387">
        <v>42</v>
      </c>
      <c r="AZ387">
        <f>AZ46</f>
        <v>0</v>
      </c>
      <c r="BA387">
        <v>42</v>
      </c>
      <c r="BB387">
        <f>BB46</f>
        <v>0</v>
      </c>
      <c r="BC387">
        <v>42</v>
      </c>
      <c r="BD387">
        <f>BD46</f>
        <v>0</v>
      </c>
      <c r="BE387">
        <v>42</v>
      </c>
      <c r="BF387">
        <f>BF46</f>
        <v>0</v>
      </c>
      <c r="BG387">
        <v>42</v>
      </c>
      <c r="BH387">
        <f>BH46</f>
        <v>0</v>
      </c>
      <c r="BI387">
        <v>42</v>
      </c>
      <c r="BJ387">
        <f>BJ46</f>
        <v>0</v>
      </c>
      <c r="BK387">
        <v>42</v>
      </c>
      <c r="BL387">
        <f>BL46</f>
        <v>0</v>
      </c>
      <c r="BM387">
        <v>42</v>
      </c>
      <c r="BN387">
        <f>BN46</f>
        <v>0</v>
      </c>
      <c r="BO387">
        <v>42</v>
      </c>
      <c r="BP387">
        <f>BP46</f>
        <v>0</v>
      </c>
      <c r="BQ387">
        <v>42</v>
      </c>
      <c r="BR387">
        <f>BR46</f>
        <v>0</v>
      </c>
      <c r="BU387">
        <f>IF(Charts!$B$3="none",E2089,IF(AM2089="",NA(),AM2089))</f>
        <v>0</v>
      </c>
      <c r="BV387">
        <f>IF(Charts!$B$3="none",F2089,IF(AN2089="",NA(),AN2089))</f>
        <v>0</v>
      </c>
      <c r="BW387">
        <f>IF(Charts!$B$3="none",G2089,IF(AO2089="",NA(),AO2089))</f>
        <v>0</v>
      </c>
      <c r="BX387">
        <f>IF(Charts!$B$3="none",H2089,IF(AP2089="",NA(),AP2089))</f>
        <v>0</v>
      </c>
      <c r="BY387">
        <f>IF(Charts!$B$3="none",I2089,IF(AQ2089="",NA(),AQ2089))</f>
        <v>0</v>
      </c>
      <c r="BZ387">
        <f>IF(Charts!$B$3="none",J2089,IF(AR2089="",NA(),AR2089))</f>
        <v>0</v>
      </c>
      <c r="CA387">
        <f>IF(Charts!$B$3="none",K2089,IF(AS2089="",NA(),AS2089))</f>
        <v>0</v>
      </c>
      <c r="CB387">
        <f>IF(Charts!$B$3="none",L2089,IF(AT2089="",NA(),AT2089))</f>
        <v>0</v>
      </c>
      <c r="CC387">
        <f>IF(Charts!$B$3="none",M2089,IF(AU2089="",NA(),AU2089))</f>
        <v>0</v>
      </c>
      <c r="CD387">
        <f>IF(Charts!$B$3="none",N2089,IF(AV2089="",NA(),AV2089))</f>
        <v>0</v>
      </c>
      <c r="CE387">
        <f>IF(Charts!$B$3="none",O2089,IF(AW2089="",NA(),AW2089))</f>
        <v>0</v>
      </c>
      <c r="CF387">
        <f>IF(Charts!$B$3="none",P2089,IF(AX2089="",NA(),AX2089))</f>
        <v>0</v>
      </c>
      <c r="CG387">
        <f>IF(Charts!$B$3="none",Q2089,IF(AY2089="",NA(),AY2089))</f>
        <v>0</v>
      </c>
      <c r="CH387">
        <f>IF(Charts!$B$3="none",R2089,IF(AZ2089="",NA(),AZ2089))</f>
        <v>0</v>
      </c>
      <c r="CI387">
        <f>IF(Charts!$B$3="none",S2089,IF(BA2089="",NA(),BA2089))</f>
        <v>0</v>
      </c>
      <c r="CJ387">
        <f>IF(Charts!$B$3="none",T2089,IF(BB2089="",NA(),BB2089))</f>
        <v>0</v>
      </c>
      <c r="CK387">
        <f>IF(Charts!$B$3="none",U2089,IF(BC2089="",NA(),BC2089))</f>
        <v>0</v>
      </c>
      <c r="CL387">
        <f>IF(Charts!$B$3="none",V2089,IF(BD2089="",NA(),BD2089))</f>
        <v>0</v>
      </c>
      <c r="CM387">
        <f>IF(Charts!$B$3="none",W2089,IF(BE2089="",NA(),BE2089))</f>
        <v>0</v>
      </c>
      <c r="CN387">
        <f>IF(Charts!$B$3="none",X2089,IF(BF2089="",NA(),BF2089))</f>
        <v>0</v>
      </c>
      <c r="CO387">
        <f>IF(Charts!$B$3="none",Y2089,IF(BG2089="",NA(),BG2089))</f>
        <v>0</v>
      </c>
      <c r="CP387">
        <f>IF(Charts!$B$3="none",Z2089,IF(BH2089="",NA(),BH2089))</f>
        <v>0</v>
      </c>
      <c r="CQ387">
        <f>IF(Charts!$B$3="none",AA2089,IF(BI2089="",NA(),BI2089))</f>
        <v>0</v>
      </c>
      <c r="CR387">
        <f>IF(Charts!$B$3="none",AB2089,IF(BJ2089="",NA(),BJ2089))</f>
        <v>0</v>
      </c>
      <c r="CS387">
        <f>IF(Charts!$B$3="none",AC2089,IF(BK2089="",NA(),BK2089))</f>
        <v>0</v>
      </c>
      <c r="CT387">
        <f>IF(Charts!$B$3="none",AD2089,IF(BL2089="",NA(),BL2089))</f>
        <v>0</v>
      </c>
      <c r="CU387">
        <f>IF(Charts!$B$3="none",AE2089,IF(BM2089="",NA(),BM2089))</f>
        <v>0</v>
      </c>
      <c r="CV387">
        <f>IF(Charts!$B$3="none",AF2089,IF(BN2089="",NA(),BN2089))</f>
        <v>0</v>
      </c>
      <c r="CW387">
        <f>IF(Charts!$B$3="none",AG2089,IF(BO2089="",NA(),BO2089))</f>
        <v>0</v>
      </c>
      <c r="CX387">
        <f>IF(Charts!$B$3="none",AH2089,IF(BP2089="",NA(),BP2089))</f>
        <v>0</v>
      </c>
      <c r="CY387">
        <f>IF(Charts!$B$3="none",AI2089,IF(BQ2089="",NA(),BQ2089))</f>
        <v>0</v>
      </c>
      <c r="CZ387">
        <f>IF(Charts!$B$3="none",AJ2089,IF(BR2089="",NA(),BR2089))</f>
        <v>0</v>
      </c>
    </row>
    <row r="388" spans="5:104">
      <c r="E388">
        <v>43</v>
      </c>
      <c r="F388">
        <f>F47</f>
        <v>0</v>
      </c>
      <c r="G388">
        <v>43</v>
      </c>
      <c r="H388">
        <f>H47</f>
        <v>0</v>
      </c>
      <c r="I388">
        <v>43</v>
      </c>
      <c r="J388">
        <f>J47</f>
        <v>0</v>
      </c>
      <c r="K388">
        <v>43</v>
      </c>
      <c r="L388">
        <f>L47</f>
        <v>0</v>
      </c>
      <c r="M388">
        <v>43</v>
      </c>
      <c r="N388">
        <f>N47</f>
        <v>0</v>
      </c>
      <c r="O388">
        <v>43</v>
      </c>
      <c r="P388">
        <f>P47</f>
        <v>0</v>
      </c>
      <c r="Q388">
        <v>43</v>
      </c>
      <c r="R388">
        <f>R47</f>
        <v>0</v>
      </c>
      <c r="S388">
        <v>43</v>
      </c>
      <c r="T388">
        <f>T47</f>
        <v>0</v>
      </c>
      <c r="U388">
        <v>43</v>
      </c>
      <c r="V388">
        <f>V47</f>
        <v>0</v>
      </c>
      <c r="W388">
        <v>43</v>
      </c>
      <c r="X388">
        <f>X47</f>
        <v>0</v>
      </c>
      <c r="Y388">
        <v>43</v>
      </c>
      <c r="Z388">
        <f>Z47</f>
        <v>0</v>
      </c>
      <c r="AA388">
        <v>43</v>
      </c>
      <c r="AB388">
        <f>AB47</f>
        <v>0</v>
      </c>
      <c r="AC388">
        <v>43</v>
      </c>
      <c r="AD388">
        <f>AD47</f>
        <v>0</v>
      </c>
      <c r="AE388">
        <v>43</v>
      </c>
      <c r="AF388">
        <f>AF47</f>
        <v>0</v>
      </c>
      <c r="AG388">
        <v>43</v>
      </c>
      <c r="AH388">
        <f>AH47</f>
        <v>0</v>
      </c>
      <c r="AI388">
        <v>43</v>
      </c>
      <c r="AJ388">
        <f>AJ47</f>
        <v>0</v>
      </c>
      <c r="AM388">
        <v>43</v>
      </c>
      <c r="AN388">
        <f>AN47</f>
        <v>0</v>
      </c>
      <c r="AO388">
        <v>43</v>
      </c>
      <c r="AP388">
        <f>AP47</f>
        <v>0</v>
      </c>
      <c r="AQ388">
        <v>43</v>
      </c>
      <c r="AR388">
        <f>AR47</f>
        <v>0</v>
      </c>
      <c r="AS388">
        <v>43</v>
      </c>
      <c r="AT388">
        <f>AT47</f>
        <v>0</v>
      </c>
      <c r="AU388">
        <v>43</v>
      </c>
      <c r="AV388">
        <f>AV47</f>
        <v>0</v>
      </c>
      <c r="AW388">
        <v>43</v>
      </c>
      <c r="AX388">
        <f>AX47</f>
        <v>0</v>
      </c>
      <c r="AY388">
        <v>43</v>
      </c>
      <c r="AZ388">
        <f>AZ47</f>
        <v>0</v>
      </c>
      <c r="BA388">
        <v>43</v>
      </c>
      <c r="BB388">
        <f>BB47</f>
        <v>0</v>
      </c>
      <c r="BC388">
        <v>43</v>
      </c>
      <c r="BD388">
        <f>BD47</f>
        <v>0</v>
      </c>
      <c r="BE388">
        <v>43</v>
      </c>
      <c r="BF388">
        <f>BF47</f>
        <v>0</v>
      </c>
      <c r="BG388">
        <v>43</v>
      </c>
      <c r="BH388">
        <f>BH47</f>
        <v>0</v>
      </c>
      <c r="BI388">
        <v>43</v>
      </c>
      <c r="BJ388">
        <f>BJ47</f>
        <v>0</v>
      </c>
      <c r="BK388">
        <v>43</v>
      </c>
      <c r="BL388">
        <f>BL47</f>
        <v>0</v>
      </c>
      <c r="BM388">
        <v>43</v>
      </c>
      <c r="BN388">
        <f>BN47</f>
        <v>0</v>
      </c>
      <c r="BO388">
        <v>43</v>
      </c>
      <c r="BP388">
        <f>BP47</f>
        <v>0</v>
      </c>
      <c r="BQ388">
        <v>43</v>
      </c>
      <c r="BR388">
        <f>BR47</f>
        <v>0</v>
      </c>
      <c r="BU388">
        <f>IF(Charts!$B$3="none",E2090,IF(AM2090="",NA(),AM2090))</f>
        <v>0</v>
      </c>
      <c r="BV388">
        <f>IF(Charts!$B$3="none",F2090,IF(AN2090="",NA(),AN2090))</f>
        <v>0</v>
      </c>
      <c r="BW388">
        <f>IF(Charts!$B$3="none",G2090,IF(AO2090="",NA(),AO2090))</f>
        <v>0</v>
      </c>
      <c r="BX388">
        <f>IF(Charts!$B$3="none",H2090,IF(AP2090="",NA(),AP2090))</f>
        <v>0</v>
      </c>
      <c r="BY388">
        <f>IF(Charts!$B$3="none",I2090,IF(AQ2090="",NA(),AQ2090))</f>
        <v>0</v>
      </c>
      <c r="BZ388">
        <f>IF(Charts!$B$3="none",J2090,IF(AR2090="",NA(),AR2090))</f>
        <v>0</v>
      </c>
      <c r="CA388">
        <f>IF(Charts!$B$3="none",K2090,IF(AS2090="",NA(),AS2090))</f>
        <v>0</v>
      </c>
      <c r="CB388">
        <f>IF(Charts!$B$3="none",L2090,IF(AT2090="",NA(),AT2090))</f>
        <v>0</v>
      </c>
      <c r="CC388">
        <f>IF(Charts!$B$3="none",M2090,IF(AU2090="",NA(),AU2090))</f>
        <v>0</v>
      </c>
      <c r="CD388">
        <f>IF(Charts!$B$3="none",N2090,IF(AV2090="",NA(),AV2090))</f>
        <v>0</v>
      </c>
      <c r="CE388">
        <f>IF(Charts!$B$3="none",O2090,IF(AW2090="",NA(),AW2090))</f>
        <v>0</v>
      </c>
      <c r="CF388">
        <f>IF(Charts!$B$3="none",P2090,IF(AX2090="",NA(),AX2090))</f>
        <v>0</v>
      </c>
      <c r="CG388">
        <f>IF(Charts!$B$3="none",Q2090,IF(AY2090="",NA(),AY2090))</f>
        <v>0</v>
      </c>
      <c r="CH388">
        <f>IF(Charts!$B$3="none",R2090,IF(AZ2090="",NA(),AZ2090))</f>
        <v>0</v>
      </c>
      <c r="CI388">
        <f>IF(Charts!$B$3="none",S2090,IF(BA2090="",NA(),BA2090))</f>
        <v>0</v>
      </c>
      <c r="CJ388">
        <f>IF(Charts!$B$3="none",T2090,IF(BB2090="",NA(),BB2090))</f>
        <v>0</v>
      </c>
      <c r="CK388">
        <f>IF(Charts!$B$3="none",U2090,IF(BC2090="",NA(),BC2090))</f>
        <v>0</v>
      </c>
      <c r="CL388">
        <f>IF(Charts!$B$3="none",V2090,IF(BD2090="",NA(),BD2090))</f>
        <v>0</v>
      </c>
      <c r="CM388">
        <f>IF(Charts!$B$3="none",W2090,IF(BE2090="",NA(),BE2090))</f>
        <v>0</v>
      </c>
      <c r="CN388">
        <f>IF(Charts!$B$3="none",X2090,IF(BF2090="",NA(),BF2090))</f>
        <v>0</v>
      </c>
      <c r="CO388">
        <f>IF(Charts!$B$3="none",Y2090,IF(BG2090="",NA(),BG2090))</f>
        <v>0</v>
      </c>
      <c r="CP388">
        <f>IF(Charts!$B$3="none",Z2090,IF(BH2090="",NA(),BH2090))</f>
        <v>0</v>
      </c>
      <c r="CQ388">
        <f>IF(Charts!$B$3="none",AA2090,IF(BI2090="",NA(),BI2090))</f>
        <v>0</v>
      </c>
      <c r="CR388">
        <f>IF(Charts!$B$3="none",AB2090,IF(BJ2090="",NA(),BJ2090))</f>
        <v>0</v>
      </c>
      <c r="CS388">
        <f>IF(Charts!$B$3="none",AC2090,IF(BK2090="",NA(),BK2090))</f>
        <v>0</v>
      </c>
      <c r="CT388">
        <f>IF(Charts!$B$3="none",AD2090,IF(BL2090="",NA(),BL2090))</f>
        <v>0</v>
      </c>
      <c r="CU388">
        <f>IF(Charts!$B$3="none",AE2090,IF(BM2090="",NA(),BM2090))</f>
        <v>0</v>
      </c>
      <c r="CV388">
        <f>IF(Charts!$B$3="none",AF2090,IF(BN2090="",NA(),BN2090))</f>
        <v>0</v>
      </c>
      <c r="CW388">
        <f>IF(Charts!$B$3="none",AG2090,IF(BO2090="",NA(),BO2090))</f>
        <v>0</v>
      </c>
      <c r="CX388">
        <f>IF(Charts!$B$3="none",AH2090,IF(BP2090="",NA(),BP2090))</f>
        <v>0</v>
      </c>
      <c r="CY388">
        <f>IF(Charts!$B$3="none",AI2090,IF(BQ2090="",NA(),BQ2090))</f>
        <v>0</v>
      </c>
      <c r="CZ388">
        <f>IF(Charts!$B$3="none",AJ2090,IF(BR2090="",NA(),BR2090))</f>
        <v>0</v>
      </c>
    </row>
    <row r="389" spans="5:104">
      <c r="E389">
        <v>44</v>
      </c>
      <c r="F389">
        <f>F48</f>
        <v>0</v>
      </c>
      <c r="G389">
        <v>44</v>
      </c>
      <c r="H389">
        <f>H48</f>
        <v>0</v>
      </c>
      <c r="I389">
        <v>44</v>
      </c>
      <c r="J389">
        <f>J48</f>
        <v>0</v>
      </c>
      <c r="K389">
        <v>44</v>
      </c>
      <c r="L389">
        <f>L48</f>
        <v>0</v>
      </c>
      <c r="M389">
        <v>44</v>
      </c>
      <c r="N389">
        <f>N48</f>
        <v>0</v>
      </c>
      <c r="O389">
        <v>44</v>
      </c>
      <c r="P389">
        <f>P48</f>
        <v>0</v>
      </c>
      <c r="Q389">
        <v>44</v>
      </c>
      <c r="R389">
        <f>R48</f>
        <v>0</v>
      </c>
      <c r="S389">
        <v>44</v>
      </c>
      <c r="T389">
        <f>T48</f>
        <v>0</v>
      </c>
      <c r="U389">
        <v>44</v>
      </c>
      <c r="V389">
        <f>V48</f>
        <v>0</v>
      </c>
      <c r="W389">
        <v>44</v>
      </c>
      <c r="X389">
        <f>X48</f>
        <v>0</v>
      </c>
      <c r="Y389">
        <v>44</v>
      </c>
      <c r="Z389">
        <f>Z48</f>
        <v>0</v>
      </c>
      <c r="AA389">
        <v>44</v>
      </c>
      <c r="AB389">
        <f>AB48</f>
        <v>0</v>
      </c>
      <c r="AC389">
        <v>44</v>
      </c>
      <c r="AD389">
        <f>AD48</f>
        <v>0</v>
      </c>
      <c r="AE389">
        <v>44</v>
      </c>
      <c r="AF389">
        <f>AF48</f>
        <v>0</v>
      </c>
      <c r="AG389">
        <v>44</v>
      </c>
      <c r="AH389">
        <f>AH48</f>
        <v>0</v>
      </c>
      <c r="AI389">
        <v>44</v>
      </c>
      <c r="AJ389">
        <f>AJ48</f>
        <v>0</v>
      </c>
      <c r="AM389">
        <v>44</v>
      </c>
      <c r="AN389">
        <f>AN48</f>
        <v>0</v>
      </c>
      <c r="AO389">
        <v>44</v>
      </c>
      <c r="AP389">
        <f>AP48</f>
        <v>0</v>
      </c>
      <c r="AQ389">
        <v>44</v>
      </c>
      <c r="AR389">
        <f>AR48</f>
        <v>0</v>
      </c>
      <c r="AS389">
        <v>44</v>
      </c>
      <c r="AT389">
        <f>AT48</f>
        <v>0</v>
      </c>
      <c r="AU389">
        <v>44</v>
      </c>
      <c r="AV389">
        <f>AV48</f>
        <v>0</v>
      </c>
      <c r="AW389">
        <v>44</v>
      </c>
      <c r="AX389">
        <f>AX48</f>
        <v>0</v>
      </c>
      <c r="AY389">
        <v>44</v>
      </c>
      <c r="AZ389">
        <f>AZ48</f>
        <v>0</v>
      </c>
      <c r="BA389">
        <v>44</v>
      </c>
      <c r="BB389">
        <f>BB48</f>
        <v>0</v>
      </c>
      <c r="BC389">
        <v>44</v>
      </c>
      <c r="BD389">
        <f>BD48</f>
        <v>0</v>
      </c>
      <c r="BE389">
        <v>44</v>
      </c>
      <c r="BF389">
        <f>BF48</f>
        <v>0</v>
      </c>
      <c r="BG389">
        <v>44</v>
      </c>
      <c r="BH389">
        <f>BH48</f>
        <v>0</v>
      </c>
      <c r="BI389">
        <v>44</v>
      </c>
      <c r="BJ389">
        <f>BJ48</f>
        <v>0</v>
      </c>
      <c r="BK389">
        <v>44</v>
      </c>
      <c r="BL389">
        <f>BL48</f>
        <v>0</v>
      </c>
      <c r="BM389">
        <v>44</v>
      </c>
      <c r="BN389">
        <f>BN48</f>
        <v>0</v>
      </c>
      <c r="BO389">
        <v>44</v>
      </c>
      <c r="BP389">
        <f>BP48</f>
        <v>0</v>
      </c>
      <c r="BQ389">
        <v>44</v>
      </c>
      <c r="BR389">
        <f>BR48</f>
        <v>0</v>
      </c>
      <c r="BU389">
        <f>IF(Charts!$B$3="none",E2091,IF(AM2091="",NA(),AM2091))</f>
        <v>0</v>
      </c>
      <c r="BV389">
        <f>IF(Charts!$B$3="none",F2091,IF(AN2091="",NA(),AN2091))</f>
        <v>0</v>
      </c>
      <c r="BW389">
        <f>IF(Charts!$B$3="none",G2091,IF(AO2091="",NA(),AO2091))</f>
        <v>0</v>
      </c>
      <c r="BX389">
        <f>IF(Charts!$B$3="none",H2091,IF(AP2091="",NA(),AP2091))</f>
        <v>0</v>
      </c>
      <c r="BY389">
        <f>IF(Charts!$B$3="none",I2091,IF(AQ2091="",NA(),AQ2091))</f>
        <v>0</v>
      </c>
      <c r="BZ389">
        <f>IF(Charts!$B$3="none",J2091,IF(AR2091="",NA(),AR2091))</f>
        <v>0</v>
      </c>
      <c r="CA389">
        <f>IF(Charts!$B$3="none",K2091,IF(AS2091="",NA(),AS2091))</f>
        <v>0</v>
      </c>
      <c r="CB389">
        <f>IF(Charts!$B$3="none",L2091,IF(AT2091="",NA(),AT2091))</f>
        <v>0</v>
      </c>
      <c r="CC389">
        <f>IF(Charts!$B$3="none",M2091,IF(AU2091="",NA(),AU2091))</f>
        <v>0</v>
      </c>
      <c r="CD389">
        <f>IF(Charts!$B$3="none",N2091,IF(AV2091="",NA(),AV2091))</f>
        <v>0</v>
      </c>
      <c r="CE389">
        <f>IF(Charts!$B$3="none",O2091,IF(AW2091="",NA(),AW2091))</f>
        <v>0</v>
      </c>
      <c r="CF389">
        <f>IF(Charts!$B$3="none",P2091,IF(AX2091="",NA(),AX2091))</f>
        <v>0</v>
      </c>
      <c r="CG389">
        <f>IF(Charts!$B$3="none",Q2091,IF(AY2091="",NA(),AY2091))</f>
        <v>0</v>
      </c>
      <c r="CH389">
        <f>IF(Charts!$B$3="none",R2091,IF(AZ2091="",NA(),AZ2091))</f>
        <v>0</v>
      </c>
      <c r="CI389">
        <f>IF(Charts!$B$3="none",S2091,IF(BA2091="",NA(),BA2091))</f>
        <v>0</v>
      </c>
      <c r="CJ389">
        <f>IF(Charts!$B$3="none",T2091,IF(BB2091="",NA(),BB2091))</f>
        <v>0</v>
      </c>
      <c r="CK389">
        <f>IF(Charts!$B$3="none",U2091,IF(BC2091="",NA(),BC2091))</f>
        <v>0</v>
      </c>
      <c r="CL389">
        <f>IF(Charts!$B$3="none",V2091,IF(BD2091="",NA(),BD2091))</f>
        <v>0</v>
      </c>
      <c r="CM389">
        <f>IF(Charts!$B$3="none",W2091,IF(BE2091="",NA(),BE2091))</f>
        <v>0</v>
      </c>
      <c r="CN389">
        <f>IF(Charts!$B$3="none",X2091,IF(BF2091="",NA(),BF2091))</f>
        <v>0</v>
      </c>
      <c r="CO389">
        <f>IF(Charts!$B$3="none",Y2091,IF(BG2091="",NA(),BG2091))</f>
        <v>0</v>
      </c>
      <c r="CP389">
        <f>IF(Charts!$B$3="none",Z2091,IF(BH2091="",NA(),BH2091))</f>
        <v>0</v>
      </c>
      <c r="CQ389">
        <f>IF(Charts!$B$3="none",AA2091,IF(BI2091="",NA(),BI2091))</f>
        <v>0</v>
      </c>
      <c r="CR389">
        <f>IF(Charts!$B$3="none",AB2091,IF(BJ2091="",NA(),BJ2091))</f>
        <v>0</v>
      </c>
      <c r="CS389">
        <f>IF(Charts!$B$3="none",AC2091,IF(BK2091="",NA(),BK2091))</f>
        <v>0</v>
      </c>
      <c r="CT389">
        <f>IF(Charts!$B$3="none",AD2091,IF(BL2091="",NA(),BL2091))</f>
        <v>0</v>
      </c>
      <c r="CU389">
        <f>IF(Charts!$B$3="none",AE2091,IF(BM2091="",NA(),BM2091))</f>
        <v>0</v>
      </c>
      <c r="CV389">
        <f>IF(Charts!$B$3="none",AF2091,IF(BN2091="",NA(),BN2091))</f>
        <v>0</v>
      </c>
      <c r="CW389">
        <f>IF(Charts!$B$3="none",AG2091,IF(BO2091="",NA(),BO2091))</f>
        <v>0</v>
      </c>
      <c r="CX389">
        <f>IF(Charts!$B$3="none",AH2091,IF(BP2091="",NA(),BP2091))</f>
        <v>0</v>
      </c>
      <c r="CY389">
        <f>IF(Charts!$B$3="none",AI2091,IF(BQ2091="",NA(),BQ2091))</f>
        <v>0</v>
      </c>
      <c r="CZ389">
        <f>IF(Charts!$B$3="none",AJ2091,IF(BR2091="",NA(),BR2091))</f>
        <v>0</v>
      </c>
    </row>
    <row r="390" spans="5:104">
      <c r="E390">
        <v>45</v>
      </c>
      <c r="F390">
        <f>F49</f>
        <v>0</v>
      </c>
      <c r="G390">
        <v>45</v>
      </c>
      <c r="H390">
        <f>H49</f>
        <v>0</v>
      </c>
      <c r="I390">
        <v>45</v>
      </c>
      <c r="J390">
        <f>J49</f>
        <v>0</v>
      </c>
      <c r="K390">
        <v>45</v>
      </c>
      <c r="L390">
        <f>L49</f>
        <v>0</v>
      </c>
      <c r="M390">
        <v>45</v>
      </c>
      <c r="N390">
        <f>N49</f>
        <v>0</v>
      </c>
      <c r="O390">
        <v>45</v>
      </c>
      <c r="P390">
        <f>P49</f>
        <v>0</v>
      </c>
      <c r="Q390">
        <v>45</v>
      </c>
      <c r="R390">
        <f>R49</f>
        <v>0</v>
      </c>
      <c r="S390">
        <v>45</v>
      </c>
      <c r="T390">
        <f>T49</f>
        <v>0</v>
      </c>
      <c r="U390">
        <v>45</v>
      </c>
      <c r="V390">
        <f>V49</f>
        <v>0</v>
      </c>
      <c r="W390">
        <v>45</v>
      </c>
      <c r="X390">
        <f>X49</f>
        <v>0</v>
      </c>
      <c r="Y390">
        <v>45</v>
      </c>
      <c r="Z390">
        <f>Z49</f>
        <v>0</v>
      </c>
      <c r="AA390">
        <v>45</v>
      </c>
      <c r="AB390">
        <f>AB49</f>
        <v>0</v>
      </c>
      <c r="AC390">
        <v>45</v>
      </c>
      <c r="AD390">
        <f>AD49</f>
        <v>0</v>
      </c>
      <c r="AE390">
        <v>45</v>
      </c>
      <c r="AF390">
        <f>AF49</f>
        <v>0</v>
      </c>
      <c r="AG390">
        <v>45</v>
      </c>
      <c r="AH390">
        <f>AH49</f>
        <v>0</v>
      </c>
      <c r="AI390">
        <v>45</v>
      </c>
      <c r="AJ390">
        <f>AJ49</f>
        <v>0</v>
      </c>
      <c r="AM390">
        <v>45</v>
      </c>
      <c r="AN390">
        <f>AN49</f>
        <v>0</v>
      </c>
      <c r="AO390">
        <v>45</v>
      </c>
      <c r="AP390">
        <f>AP49</f>
        <v>0</v>
      </c>
      <c r="AQ390">
        <v>45</v>
      </c>
      <c r="AR390">
        <f>AR49</f>
        <v>0</v>
      </c>
      <c r="AS390">
        <v>45</v>
      </c>
      <c r="AT390">
        <f>AT49</f>
        <v>0</v>
      </c>
      <c r="AU390">
        <v>45</v>
      </c>
      <c r="AV390">
        <f>AV49</f>
        <v>0</v>
      </c>
      <c r="AW390">
        <v>45</v>
      </c>
      <c r="AX390">
        <f>AX49</f>
        <v>0</v>
      </c>
      <c r="AY390">
        <v>45</v>
      </c>
      <c r="AZ390">
        <f>AZ49</f>
        <v>0</v>
      </c>
      <c r="BA390">
        <v>45</v>
      </c>
      <c r="BB390">
        <f>BB49</f>
        <v>0</v>
      </c>
      <c r="BC390">
        <v>45</v>
      </c>
      <c r="BD390">
        <f>BD49</f>
        <v>0</v>
      </c>
      <c r="BE390">
        <v>45</v>
      </c>
      <c r="BF390">
        <f>BF49</f>
        <v>0</v>
      </c>
      <c r="BG390">
        <v>45</v>
      </c>
      <c r="BH390">
        <f>BH49</f>
        <v>0</v>
      </c>
      <c r="BI390">
        <v>45</v>
      </c>
      <c r="BJ390">
        <f>BJ49</f>
        <v>0</v>
      </c>
      <c r="BK390">
        <v>45</v>
      </c>
      <c r="BL390">
        <f>BL49</f>
        <v>0</v>
      </c>
      <c r="BM390">
        <v>45</v>
      </c>
      <c r="BN390">
        <f>BN49</f>
        <v>0</v>
      </c>
      <c r="BO390">
        <v>45</v>
      </c>
      <c r="BP390">
        <f>BP49</f>
        <v>0</v>
      </c>
      <c r="BQ390">
        <v>45</v>
      </c>
      <c r="BR390">
        <f>BR49</f>
        <v>0</v>
      </c>
      <c r="BU390">
        <f>IF(Charts!$B$3="none",E2092,IF(AM2092="",NA(),AM2092))</f>
        <v>0</v>
      </c>
      <c r="BV390">
        <f>IF(Charts!$B$3="none",F2092,IF(AN2092="",NA(),AN2092))</f>
        <v>0</v>
      </c>
      <c r="BW390">
        <f>IF(Charts!$B$3="none",G2092,IF(AO2092="",NA(),AO2092))</f>
        <v>0</v>
      </c>
      <c r="BX390">
        <f>IF(Charts!$B$3="none",H2092,IF(AP2092="",NA(),AP2092))</f>
        <v>0</v>
      </c>
      <c r="BY390">
        <f>IF(Charts!$B$3="none",I2092,IF(AQ2092="",NA(),AQ2092))</f>
        <v>0</v>
      </c>
      <c r="BZ390">
        <f>IF(Charts!$B$3="none",J2092,IF(AR2092="",NA(),AR2092))</f>
        <v>0</v>
      </c>
      <c r="CA390">
        <f>IF(Charts!$B$3="none",K2092,IF(AS2092="",NA(),AS2092))</f>
        <v>0</v>
      </c>
      <c r="CB390">
        <f>IF(Charts!$B$3="none",L2092,IF(AT2092="",NA(),AT2092))</f>
        <v>0</v>
      </c>
      <c r="CC390">
        <f>IF(Charts!$B$3="none",M2092,IF(AU2092="",NA(),AU2092))</f>
        <v>0</v>
      </c>
      <c r="CD390">
        <f>IF(Charts!$B$3="none",N2092,IF(AV2092="",NA(),AV2092))</f>
        <v>0</v>
      </c>
      <c r="CE390">
        <f>IF(Charts!$B$3="none",O2092,IF(AW2092="",NA(),AW2092))</f>
        <v>0</v>
      </c>
      <c r="CF390">
        <f>IF(Charts!$B$3="none",P2092,IF(AX2092="",NA(),AX2092))</f>
        <v>0</v>
      </c>
      <c r="CG390">
        <f>IF(Charts!$B$3="none",Q2092,IF(AY2092="",NA(),AY2092))</f>
        <v>0</v>
      </c>
      <c r="CH390">
        <f>IF(Charts!$B$3="none",R2092,IF(AZ2092="",NA(),AZ2092))</f>
        <v>0</v>
      </c>
      <c r="CI390">
        <f>IF(Charts!$B$3="none",S2092,IF(BA2092="",NA(),BA2092))</f>
        <v>0</v>
      </c>
      <c r="CJ390">
        <f>IF(Charts!$B$3="none",T2092,IF(BB2092="",NA(),BB2092))</f>
        <v>0</v>
      </c>
      <c r="CK390">
        <f>IF(Charts!$B$3="none",U2092,IF(BC2092="",NA(),BC2092))</f>
        <v>0</v>
      </c>
      <c r="CL390">
        <f>IF(Charts!$B$3="none",V2092,IF(BD2092="",NA(),BD2092))</f>
        <v>0</v>
      </c>
      <c r="CM390">
        <f>IF(Charts!$B$3="none",W2092,IF(BE2092="",NA(),BE2092))</f>
        <v>0</v>
      </c>
      <c r="CN390">
        <f>IF(Charts!$B$3="none",X2092,IF(BF2092="",NA(),BF2092))</f>
        <v>0</v>
      </c>
      <c r="CO390">
        <f>IF(Charts!$B$3="none",Y2092,IF(BG2092="",NA(),BG2092))</f>
        <v>0</v>
      </c>
      <c r="CP390">
        <f>IF(Charts!$B$3="none",Z2092,IF(BH2092="",NA(),BH2092))</f>
        <v>0</v>
      </c>
      <c r="CQ390">
        <f>IF(Charts!$B$3="none",AA2092,IF(BI2092="",NA(),BI2092))</f>
        <v>0</v>
      </c>
      <c r="CR390">
        <f>IF(Charts!$B$3="none",AB2092,IF(BJ2092="",NA(),BJ2092))</f>
        <v>0</v>
      </c>
      <c r="CS390">
        <f>IF(Charts!$B$3="none",AC2092,IF(BK2092="",NA(),BK2092))</f>
        <v>0</v>
      </c>
      <c r="CT390">
        <f>IF(Charts!$B$3="none",AD2092,IF(BL2092="",NA(),BL2092))</f>
        <v>0</v>
      </c>
      <c r="CU390">
        <f>IF(Charts!$B$3="none",AE2092,IF(BM2092="",NA(),BM2092))</f>
        <v>0</v>
      </c>
      <c r="CV390">
        <f>IF(Charts!$B$3="none",AF2092,IF(BN2092="",NA(),BN2092))</f>
        <v>0</v>
      </c>
      <c r="CW390">
        <f>IF(Charts!$B$3="none",AG2092,IF(BO2092="",NA(),BO2092))</f>
        <v>0</v>
      </c>
      <c r="CX390">
        <f>IF(Charts!$B$3="none",AH2092,IF(BP2092="",NA(),BP2092))</f>
        <v>0</v>
      </c>
      <c r="CY390">
        <f>IF(Charts!$B$3="none",AI2092,IF(BQ2092="",NA(),BQ2092))</f>
        <v>0</v>
      </c>
      <c r="CZ390">
        <f>IF(Charts!$B$3="none",AJ2092,IF(BR2092="",NA(),BR2092))</f>
        <v>0</v>
      </c>
    </row>
    <row r="391" spans="5:104">
      <c r="E391">
        <v>46</v>
      </c>
      <c r="F391">
        <f>F50</f>
        <v>0</v>
      </c>
      <c r="G391">
        <v>46</v>
      </c>
      <c r="H391">
        <f>H50</f>
        <v>0</v>
      </c>
      <c r="I391">
        <v>46</v>
      </c>
      <c r="J391">
        <f>J50</f>
        <v>0</v>
      </c>
      <c r="K391">
        <v>46</v>
      </c>
      <c r="L391">
        <f>L50</f>
        <v>0</v>
      </c>
      <c r="M391">
        <v>46</v>
      </c>
      <c r="N391">
        <f>N50</f>
        <v>0</v>
      </c>
      <c r="O391">
        <v>46</v>
      </c>
      <c r="P391">
        <f>P50</f>
        <v>0</v>
      </c>
      <c r="Q391">
        <v>46</v>
      </c>
      <c r="R391">
        <f>R50</f>
        <v>0</v>
      </c>
      <c r="S391">
        <v>46</v>
      </c>
      <c r="T391">
        <f>T50</f>
        <v>0</v>
      </c>
      <c r="U391">
        <v>46</v>
      </c>
      <c r="V391">
        <f>V50</f>
        <v>0</v>
      </c>
      <c r="W391">
        <v>46</v>
      </c>
      <c r="X391">
        <f>X50</f>
        <v>0</v>
      </c>
      <c r="Y391">
        <v>46</v>
      </c>
      <c r="Z391">
        <f>Z50</f>
        <v>0</v>
      </c>
      <c r="AA391">
        <v>46</v>
      </c>
      <c r="AB391">
        <f>AB50</f>
        <v>0</v>
      </c>
      <c r="AC391">
        <v>46</v>
      </c>
      <c r="AD391">
        <f>AD50</f>
        <v>0</v>
      </c>
      <c r="AE391">
        <v>46</v>
      </c>
      <c r="AF391">
        <f>AF50</f>
        <v>0</v>
      </c>
      <c r="AG391">
        <v>46</v>
      </c>
      <c r="AH391">
        <f>AH50</f>
        <v>0</v>
      </c>
      <c r="AI391">
        <v>46</v>
      </c>
      <c r="AJ391">
        <f>AJ50</f>
        <v>0</v>
      </c>
      <c r="AM391">
        <v>46</v>
      </c>
      <c r="AN391">
        <f>AN50</f>
        <v>0</v>
      </c>
      <c r="AO391">
        <v>46</v>
      </c>
      <c r="AP391">
        <f>AP50</f>
        <v>0</v>
      </c>
      <c r="AQ391">
        <v>46</v>
      </c>
      <c r="AR391">
        <f>AR50</f>
        <v>0</v>
      </c>
      <c r="AS391">
        <v>46</v>
      </c>
      <c r="AT391">
        <f>AT50</f>
        <v>0</v>
      </c>
      <c r="AU391">
        <v>46</v>
      </c>
      <c r="AV391">
        <f>AV50</f>
        <v>0</v>
      </c>
      <c r="AW391">
        <v>46</v>
      </c>
      <c r="AX391">
        <f>AX50</f>
        <v>0</v>
      </c>
      <c r="AY391">
        <v>46</v>
      </c>
      <c r="AZ391">
        <f>AZ50</f>
        <v>0</v>
      </c>
      <c r="BA391">
        <v>46</v>
      </c>
      <c r="BB391">
        <f>BB50</f>
        <v>0</v>
      </c>
      <c r="BC391">
        <v>46</v>
      </c>
      <c r="BD391">
        <f>BD50</f>
        <v>0</v>
      </c>
      <c r="BE391">
        <v>46</v>
      </c>
      <c r="BF391">
        <f>BF50</f>
        <v>0</v>
      </c>
      <c r="BG391">
        <v>46</v>
      </c>
      <c r="BH391">
        <f>BH50</f>
        <v>0</v>
      </c>
      <c r="BI391">
        <v>46</v>
      </c>
      <c r="BJ391">
        <f>BJ50</f>
        <v>0</v>
      </c>
      <c r="BK391">
        <v>46</v>
      </c>
      <c r="BL391">
        <f>BL50</f>
        <v>0</v>
      </c>
      <c r="BM391">
        <v>46</v>
      </c>
      <c r="BN391">
        <f>BN50</f>
        <v>0</v>
      </c>
      <c r="BO391">
        <v>46</v>
      </c>
      <c r="BP391">
        <f>BP50</f>
        <v>0</v>
      </c>
      <c r="BQ391">
        <v>46</v>
      </c>
      <c r="BR391">
        <f>BR50</f>
        <v>0</v>
      </c>
      <c r="BU391">
        <f>IF(Charts!$B$3="none",E2093,IF(AM2093="",NA(),AM2093))</f>
        <v>0</v>
      </c>
      <c r="BV391">
        <f>IF(Charts!$B$3="none",F2093,IF(AN2093="",NA(),AN2093))</f>
        <v>0</v>
      </c>
      <c r="BW391">
        <f>IF(Charts!$B$3="none",G2093,IF(AO2093="",NA(),AO2093))</f>
        <v>0</v>
      </c>
      <c r="BX391">
        <f>IF(Charts!$B$3="none",H2093,IF(AP2093="",NA(),AP2093))</f>
        <v>0</v>
      </c>
      <c r="BY391">
        <f>IF(Charts!$B$3="none",I2093,IF(AQ2093="",NA(),AQ2093))</f>
        <v>0</v>
      </c>
      <c r="BZ391">
        <f>IF(Charts!$B$3="none",J2093,IF(AR2093="",NA(),AR2093))</f>
        <v>0</v>
      </c>
      <c r="CA391">
        <f>IF(Charts!$B$3="none",K2093,IF(AS2093="",NA(),AS2093))</f>
        <v>0</v>
      </c>
      <c r="CB391">
        <f>IF(Charts!$B$3="none",L2093,IF(AT2093="",NA(),AT2093))</f>
        <v>0</v>
      </c>
      <c r="CC391">
        <f>IF(Charts!$B$3="none",M2093,IF(AU2093="",NA(),AU2093))</f>
        <v>0</v>
      </c>
      <c r="CD391">
        <f>IF(Charts!$B$3="none",N2093,IF(AV2093="",NA(),AV2093))</f>
        <v>0</v>
      </c>
      <c r="CE391">
        <f>IF(Charts!$B$3="none",O2093,IF(AW2093="",NA(),AW2093))</f>
        <v>0</v>
      </c>
      <c r="CF391">
        <f>IF(Charts!$B$3="none",P2093,IF(AX2093="",NA(),AX2093))</f>
        <v>0</v>
      </c>
      <c r="CG391">
        <f>IF(Charts!$B$3="none",Q2093,IF(AY2093="",NA(),AY2093))</f>
        <v>0</v>
      </c>
      <c r="CH391">
        <f>IF(Charts!$B$3="none",R2093,IF(AZ2093="",NA(),AZ2093))</f>
        <v>0</v>
      </c>
      <c r="CI391">
        <f>IF(Charts!$B$3="none",S2093,IF(BA2093="",NA(),BA2093))</f>
        <v>0</v>
      </c>
      <c r="CJ391">
        <f>IF(Charts!$B$3="none",T2093,IF(BB2093="",NA(),BB2093))</f>
        <v>0</v>
      </c>
      <c r="CK391">
        <f>IF(Charts!$B$3="none",U2093,IF(BC2093="",NA(),BC2093))</f>
        <v>0</v>
      </c>
      <c r="CL391">
        <f>IF(Charts!$B$3="none",V2093,IF(BD2093="",NA(),BD2093))</f>
        <v>0</v>
      </c>
      <c r="CM391">
        <f>IF(Charts!$B$3="none",W2093,IF(BE2093="",NA(),BE2093))</f>
        <v>0</v>
      </c>
      <c r="CN391">
        <f>IF(Charts!$B$3="none",X2093,IF(BF2093="",NA(),BF2093))</f>
        <v>0</v>
      </c>
      <c r="CO391">
        <f>IF(Charts!$B$3="none",Y2093,IF(BG2093="",NA(),BG2093))</f>
        <v>0</v>
      </c>
      <c r="CP391">
        <f>IF(Charts!$B$3="none",Z2093,IF(BH2093="",NA(),BH2093))</f>
        <v>0</v>
      </c>
      <c r="CQ391">
        <f>IF(Charts!$B$3="none",AA2093,IF(BI2093="",NA(),BI2093))</f>
        <v>0</v>
      </c>
      <c r="CR391">
        <f>IF(Charts!$B$3="none",AB2093,IF(BJ2093="",NA(),BJ2093))</f>
        <v>0</v>
      </c>
      <c r="CS391">
        <f>IF(Charts!$B$3="none",AC2093,IF(BK2093="",NA(),BK2093))</f>
        <v>0</v>
      </c>
      <c r="CT391">
        <f>IF(Charts!$B$3="none",AD2093,IF(BL2093="",NA(),BL2093))</f>
        <v>0</v>
      </c>
      <c r="CU391">
        <f>IF(Charts!$B$3="none",AE2093,IF(BM2093="",NA(),BM2093))</f>
        <v>0</v>
      </c>
      <c r="CV391">
        <f>IF(Charts!$B$3="none",AF2093,IF(BN2093="",NA(),BN2093))</f>
        <v>0</v>
      </c>
      <c r="CW391">
        <f>IF(Charts!$B$3="none",AG2093,IF(BO2093="",NA(),BO2093))</f>
        <v>0</v>
      </c>
      <c r="CX391">
        <f>IF(Charts!$B$3="none",AH2093,IF(BP2093="",NA(),BP2093))</f>
        <v>0</v>
      </c>
      <c r="CY391">
        <f>IF(Charts!$B$3="none",AI2093,IF(BQ2093="",NA(),BQ2093))</f>
        <v>0</v>
      </c>
      <c r="CZ391">
        <f>IF(Charts!$B$3="none",AJ2093,IF(BR2093="",NA(),BR2093))</f>
        <v>0</v>
      </c>
    </row>
    <row r="392" spans="5:104">
      <c r="E392">
        <v>47</v>
      </c>
      <c r="F392">
        <f>F51</f>
        <v>0</v>
      </c>
      <c r="G392">
        <v>47</v>
      </c>
      <c r="H392">
        <f>H51</f>
        <v>0</v>
      </c>
      <c r="I392">
        <v>47</v>
      </c>
      <c r="J392">
        <f>J51</f>
        <v>0</v>
      </c>
      <c r="K392">
        <v>47</v>
      </c>
      <c r="L392">
        <f>L51</f>
        <v>0</v>
      </c>
      <c r="M392">
        <v>47</v>
      </c>
      <c r="N392">
        <f>N51</f>
        <v>0</v>
      </c>
      <c r="O392">
        <v>47</v>
      </c>
      <c r="P392">
        <f>P51</f>
        <v>0</v>
      </c>
      <c r="Q392">
        <v>47</v>
      </c>
      <c r="R392">
        <f>R51</f>
        <v>0</v>
      </c>
      <c r="S392">
        <v>47</v>
      </c>
      <c r="T392">
        <f>T51</f>
        <v>0</v>
      </c>
      <c r="U392">
        <v>47</v>
      </c>
      <c r="V392">
        <f>V51</f>
        <v>0</v>
      </c>
      <c r="W392">
        <v>47</v>
      </c>
      <c r="X392">
        <f>X51</f>
        <v>0</v>
      </c>
      <c r="Y392">
        <v>47</v>
      </c>
      <c r="Z392">
        <f>Z51</f>
        <v>0</v>
      </c>
      <c r="AA392">
        <v>47</v>
      </c>
      <c r="AB392">
        <f>AB51</f>
        <v>0</v>
      </c>
      <c r="AC392">
        <v>47</v>
      </c>
      <c r="AD392">
        <f>AD51</f>
        <v>0</v>
      </c>
      <c r="AE392">
        <v>47</v>
      </c>
      <c r="AF392">
        <f>AF51</f>
        <v>0</v>
      </c>
      <c r="AG392">
        <v>47</v>
      </c>
      <c r="AH392">
        <f>AH51</f>
        <v>0</v>
      </c>
      <c r="AI392">
        <v>47</v>
      </c>
      <c r="AJ392">
        <f>AJ51</f>
        <v>0</v>
      </c>
      <c r="AM392">
        <v>47</v>
      </c>
      <c r="AN392">
        <f>AN51</f>
        <v>0</v>
      </c>
      <c r="AO392">
        <v>47</v>
      </c>
      <c r="AP392">
        <f>AP51</f>
        <v>0</v>
      </c>
      <c r="AQ392">
        <v>47</v>
      </c>
      <c r="AR392">
        <f>AR51</f>
        <v>0</v>
      </c>
      <c r="AS392">
        <v>47</v>
      </c>
      <c r="AT392">
        <f>AT51</f>
        <v>0</v>
      </c>
      <c r="AU392">
        <v>47</v>
      </c>
      <c r="AV392">
        <f>AV51</f>
        <v>0</v>
      </c>
      <c r="AW392">
        <v>47</v>
      </c>
      <c r="AX392">
        <f>AX51</f>
        <v>0</v>
      </c>
      <c r="AY392">
        <v>47</v>
      </c>
      <c r="AZ392">
        <f>AZ51</f>
        <v>0</v>
      </c>
      <c r="BA392">
        <v>47</v>
      </c>
      <c r="BB392">
        <f>BB51</f>
        <v>0</v>
      </c>
      <c r="BC392">
        <v>47</v>
      </c>
      <c r="BD392">
        <f>BD51</f>
        <v>0</v>
      </c>
      <c r="BE392">
        <v>47</v>
      </c>
      <c r="BF392">
        <f>BF51</f>
        <v>0</v>
      </c>
      <c r="BG392">
        <v>47</v>
      </c>
      <c r="BH392">
        <f>BH51</f>
        <v>0</v>
      </c>
      <c r="BI392">
        <v>47</v>
      </c>
      <c r="BJ392">
        <f>BJ51</f>
        <v>0</v>
      </c>
      <c r="BK392">
        <v>47</v>
      </c>
      <c r="BL392">
        <f>BL51</f>
        <v>0</v>
      </c>
      <c r="BM392">
        <v>47</v>
      </c>
      <c r="BN392">
        <f>BN51</f>
        <v>0</v>
      </c>
      <c r="BO392">
        <v>47</v>
      </c>
      <c r="BP392">
        <f>BP51</f>
        <v>0</v>
      </c>
      <c r="BQ392">
        <v>47</v>
      </c>
      <c r="BR392">
        <f>BR51</f>
        <v>0</v>
      </c>
      <c r="BU392">
        <f>IF(Charts!$B$3="none",E2094,IF(AM2094="",NA(),AM2094))</f>
        <v>0</v>
      </c>
      <c r="BV392">
        <f>IF(Charts!$B$3="none",F2094,IF(AN2094="",NA(),AN2094))</f>
        <v>0</v>
      </c>
      <c r="BW392">
        <f>IF(Charts!$B$3="none",G2094,IF(AO2094="",NA(),AO2094))</f>
        <v>0</v>
      </c>
      <c r="BX392">
        <f>IF(Charts!$B$3="none",H2094,IF(AP2094="",NA(),AP2094))</f>
        <v>0</v>
      </c>
      <c r="BY392">
        <f>IF(Charts!$B$3="none",I2094,IF(AQ2094="",NA(),AQ2094))</f>
        <v>0</v>
      </c>
      <c r="BZ392">
        <f>IF(Charts!$B$3="none",J2094,IF(AR2094="",NA(),AR2094))</f>
        <v>0</v>
      </c>
      <c r="CA392">
        <f>IF(Charts!$B$3="none",K2094,IF(AS2094="",NA(),AS2094))</f>
        <v>0</v>
      </c>
      <c r="CB392">
        <f>IF(Charts!$B$3="none",L2094,IF(AT2094="",NA(),AT2094))</f>
        <v>0</v>
      </c>
      <c r="CC392">
        <f>IF(Charts!$B$3="none",M2094,IF(AU2094="",NA(),AU2094))</f>
        <v>0</v>
      </c>
      <c r="CD392">
        <f>IF(Charts!$B$3="none",N2094,IF(AV2094="",NA(),AV2094))</f>
        <v>0</v>
      </c>
      <c r="CE392">
        <f>IF(Charts!$B$3="none",O2094,IF(AW2094="",NA(),AW2094))</f>
        <v>0</v>
      </c>
      <c r="CF392">
        <f>IF(Charts!$B$3="none",P2094,IF(AX2094="",NA(),AX2094))</f>
        <v>0</v>
      </c>
      <c r="CG392">
        <f>IF(Charts!$B$3="none",Q2094,IF(AY2094="",NA(),AY2094))</f>
        <v>0</v>
      </c>
      <c r="CH392">
        <f>IF(Charts!$B$3="none",R2094,IF(AZ2094="",NA(),AZ2094))</f>
        <v>0</v>
      </c>
      <c r="CI392">
        <f>IF(Charts!$B$3="none",S2094,IF(BA2094="",NA(),BA2094))</f>
        <v>0</v>
      </c>
      <c r="CJ392">
        <f>IF(Charts!$B$3="none",T2094,IF(BB2094="",NA(),BB2094))</f>
        <v>0</v>
      </c>
      <c r="CK392">
        <f>IF(Charts!$B$3="none",U2094,IF(BC2094="",NA(),BC2094))</f>
        <v>0</v>
      </c>
      <c r="CL392">
        <f>IF(Charts!$B$3="none",V2094,IF(BD2094="",NA(),BD2094))</f>
        <v>0</v>
      </c>
      <c r="CM392">
        <f>IF(Charts!$B$3="none",W2094,IF(BE2094="",NA(),BE2094))</f>
        <v>0</v>
      </c>
      <c r="CN392">
        <f>IF(Charts!$B$3="none",X2094,IF(BF2094="",NA(),BF2094))</f>
        <v>0</v>
      </c>
      <c r="CO392">
        <f>IF(Charts!$B$3="none",Y2094,IF(BG2094="",NA(),BG2094))</f>
        <v>0</v>
      </c>
      <c r="CP392">
        <f>IF(Charts!$B$3="none",Z2094,IF(BH2094="",NA(),BH2094))</f>
        <v>0</v>
      </c>
      <c r="CQ392">
        <f>IF(Charts!$B$3="none",AA2094,IF(BI2094="",NA(),BI2094))</f>
        <v>0</v>
      </c>
      <c r="CR392">
        <f>IF(Charts!$B$3="none",AB2094,IF(BJ2094="",NA(),BJ2094))</f>
        <v>0</v>
      </c>
      <c r="CS392">
        <f>IF(Charts!$B$3="none",AC2094,IF(BK2094="",NA(),BK2094))</f>
        <v>0</v>
      </c>
      <c r="CT392">
        <f>IF(Charts!$B$3="none",AD2094,IF(BL2094="",NA(),BL2094))</f>
        <v>0</v>
      </c>
      <c r="CU392">
        <f>IF(Charts!$B$3="none",AE2094,IF(BM2094="",NA(),BM2094))</f>
        <v>0</v>
      </c>
      <c r="CV392">
        <f>IF(Charts!$B$3="none",AF2094,IF(BN2094="",NA(),BN2094))</f>
        <v>0</v>
      </c>
      <c r="CW392">
        <f>IF(Charts!$B$3="none",AG2094,IF(BO2094="",NA(),BO2094))</f>
        <v>0</v>
      </c>
      <c r="CX392">
        <f>IF(Charts!$B$3="none",AH2094,IF(BP2094="",NA(),BP2094))</f>
        <v>0</v>
      </c>
      <c r="CY392">
        <f>IF(Charts!$B$3="none",AI2094,IF(BQ2094="",NA(),BQ2094))</f>
        <v>0</v>
      </c>
      <c r="CZ392">
        <f>IF(Charts!$B$3="none",AJ2094,IF(BR2094="",NA(),BR2094))</f>
        <v>0</v>
      </c>
    </row>
    <row r="393" spans="5:104">
      <c r="E393">
        <v>48</v>
      </c>
      <c r="F393">
        <f>F52</f>
        <v>0</v>
      </c>
      <c r="G393">
        <v>48</v>
      </c>
      <c r="H393">
        <f>H52</f>
        <v>0</v>
      </c>
      <c r="I393">
        <v>48</v>
      </c>
      <c r="J393">
        <f>J52</f>
        <v>0</v>
      </c>
      <c r="K393">
        <v>48</v>
      </c>
      <c r="L393">
        <f>L52</f>
        <v>0</v>
      </c>
      <c r="M393">
        <v>48</v>
      </c>
      <c r="N393">
        <f>N52</f>
        <v>0</v>
      </c>
      <c r="O393">
        <v>48</v>
      </c>
      <c r="P393">
        <f>P52</f>
        <v>0</v>
      </c>
      <c r="Q393">
        <v>48</v>
      </c>
      <c r="R393">
        <f>R52</f>
        <v>0</v>
      </c>
      <c r="S393">
        <v>48</v>
      </c>
      <c r="T393">
        <f>T52</f>
        <v>0</v>
      </c>
      <c r="U393">
        <v>48</v>
      </c>
      <c r="V393">
        <f>V52</f>
        <v>0</v>
      </c>
      <c r="W393">
        <v>48</v>
      </c>
      <c r="X393">
        <f>X52</f>
        <v>0</v>
      </c>
      <c r="Y393">
        <v>48</v>
      </c>
      <c r="Z393">
        <f>Z52</f>
        <v>0</v>
      </c>
      <c r="AA393">
        <v>48</v>
      </c>
      <c r="AB393">
        <f>AB52</f>
        <v>0</v>
      </c>
      <c r="AC393">
        <v>48</v>
      </c>
      <c r="AD393">
        <f>AD52</f>
        <v>0</v>
      </c>
      <c r="AE393">
        <v>48</v>
      </c>
      <c r="AF393">
        <f>AF52</f>
        <v>0</v>
      </c>
      <c r="AG393">
        <v>48</v>
      </c>
      <c r="AH393">
        <f>AH52</f>
        <v>0</v>
      </c>
      <c r="AI393">
        <v>48</v>
      </c>
      <c r="AJ393">
        <f>AJ52</f>
        <v>0</v>
      </c>
      <c r="AM393">
        <v>48</v>
      </c>
      <c r="AN393">
        <f>AN52</f>
        <v>0</v>
      </c>
      <c r="AO393">
        <v>48</v>
      </c>
      <c r="AP393">
        <f>AP52</f>
        <v>0</v>
      </c>
      <c r="AQ393">
        <v>48</v>
      </c>
      <c r="AR393">
        <f>AR52</f>
        <v>0</v>
      </c>
      <c r="AS393">
        <v>48</v>
      </c>
      <c r="AT393">
        <f>AT52</f>
        <v>0</v>
      </c>
      <c r="AU393">
        <v>48</v>
      </c>
      <c r="AV393">
        <f>AV52</f>
        <v>0</v>
      </c>
      <c r="AW393">
        <v>48</v>
      </c>
      <c r="AX393">
        <f>AX52</f>
        <v>0</v>
      </c>
      <c r="AY393">
        <v>48</v>
      </c>
      <c r="AZ393">
        <f>AZ52</f>
        <v>0</v>
      </c>
      <c r="BA393">
        <v>48</v>
      </c>
      <c r="BB393">
        <f>BB52</f>
        <v>0</v>
      </c>
      <c r="BC393">
        <v>48</v>
      </c>
      <c r="BD393">
        <f>BD52</f>
        <v>0</v>
      </c>
      <c r="BE393">
        <v>48</v>
      </c>
      <c r="BF393">
        <f>BF52</f>
        <v>0</v>
      </c>
      <c r="BG393">
        <v>48</v>
      </c>
      <c r="BH393">
        <f>BH52</f>
        <v>0</v>
      </c>
      <c r="BI393">
        <v>48</v>
      </c>
      <c r="BJ393">
        <f>BJ52</f>
        <v>0</v>
      </c>
      <c r="BK393">
        <v>48</v>
      </c>
      <c r="BL393">
        <f>BL52</f>
        <v>0</v>
      </c>
      <c r="BM393">
        <v>48</v>
      </c>
      <c r="BN393">
        <f>BN52</f>
        <v>0</v>
      </c>
      <c r="BO393">
        <v>48</v>
      </c>
      <c r="BP393">
        <f>BP52</f>
        <v>0</v>
      </c>
      <c r="BQ393">
        <v>48</v>
      </c>
      <c r="BR393">
        <f>BR52</f>
        <v>0</v>
      </c>
      <c r="BU393">
        <f>IF(Charts!$B$3="none",E2095,IF(AM2095="",NA(),AM2095))</f>
        <v>0</v>
      </c>
      <c r="BV393">
        <f>IF(Charts!$B$3="none",F2095,IF(AN2095="",NA(),AN2095))</f>
        <v>0</v>
      </c>
      <c r="BW393">
        <f>IF(Charts!$B$3="none",G2095,IF(AO2095="",NA(),AO2095))</f>
        <v>0</v>
      </c>
      <c r="BX393">
        <f>IF(Charts!$B$3="none",H2095,IF(AP2095="",NA(),AP2095))</f>
        <v>0</v>
      </c>
      <c r="BY393">
        <f>IF(Charts!$B$3="none",I2095,IF(AQ2095="",NA(),AQ2095))</f>
        <v>0</v>
      </c>
      <c r="BZ393">
        <f>IF(Charts!$B$3="none",J2095,IF(AR2095="",NA(),AR2095))</f>
        <v>0</v>
      </c>
      <c r="CA393">
        <f>IF(Charts!$B$3="none",K2095,IF(AS2095="",NA(),AS2095))</f>
        <v>0</v>
      </c>
      <c r="CB393">
        <f>IF(Charts!$B$3="none",L2095,IF(AT2095="",NA(),AT2095))</f>
        <v>0</v>
      </c>
      <c r="CC393">
        <f>IF(Charts!$B$3="none",M2095,IF(AU2095="",NA(),AU2095))</f>
        <v>0</v>
      </c>
      <c r="CD393">
        <f>IF(Charts!$B$3="none",N2095,IF(AV2095="",NA(),AV2095))</f>
        <v>0</v>
      </c>
      <c r="CE393">
        <f>IF(Charts!$B$3="none",O2095,IF(AW2095="",NA(),AW2095))</f>
        <v>0</v>
      </c>
      <c r="CF393">
        <f>IF(Charts!$B$3="none",P2095,IF(AX2095="",NA(),AX2095))</f>
        <v>0</v>
      </c>
      <c r="CG393">
        <f>IF(Charts!$B$3="none",Q2095,IF(AY2095="",NA(),AY2095))</f>
        <v>0</v>
      </c>
      <c r="CH393">
        <f>IF(Charts!$B$3="none",R2095,IF(AZ2095="",NA(),AZ2095))</f>
        <v>0</v>
      </c>
      <c r="CI393">
        <f>IF(Charts!$B$3="none",S2095,IF(BA2095="",NA(),BA2095))</f>
        <v>0</v>
      </c>
      <c r="CJ393">
        <f>IF(Charts!$B$3="none",T2095,IF(BB2095="",NA(),BB2095))</f>
        <v>0</v>
      </c>
      <c r="CK393">
        <f>IF(Charts!$B$3="none",U2095,IF(BC2095="",NA(),BC2095))</f>
        <v>0</v>
      </c>
      <c r="CL393">
        <f>IF(Charts!$B$3="none",V2095,IF(BD2095="",NA(),BD2095))</f>
        <v>0</v>
      </c>
      <c r="CM393">
        <f>IF(Charts!$B$3="none",W2095,IF(BE2095="",NA(),BE2095))</f>
        <v>0</v>
      </c>
      <c r="CN393">
        <f>IF(Charts!$B$3="none",X2095,IF(BF2095="",NA(),BF2095))</f>
        <v>0</v>
      </c>
      <c r="CO393">
        <f>IF(Charts!$B$3="none",Y2095,IF(BG2095="",NA(),BG2095))</f>
        <v>0</v>
      </c>
      <c r="CP393">
        <f>IF(Charts!$B$3="none",Z2095,IF(BH2095="",NA(),BH2095))</f>
        <v>0</v>
      </c>
      <c r="CQ393">
        <f>IF(Charts!$B$3="none",AA2095,IF(BI2095="",NA(),BI2095))</f>
        <v>0</v>
      </c>
      <c r="CR393">
        <f>IF(Charts!$B$3="none",AB2095,IF(BJ2095="",NA(),BJ2095))</f>
        <v>0</v>
      </c>
      <c r="CS393">
        <f>IF(Charts!$B$3="none",AC2095,IF(BK2095="",NA(),BK2095))</f>
        <v>0</v>
      </c>
      <c r="CT393">
        <f>IF(Charts!$B$3="none",AD2095,IF(BL2095="",NA(),BL2095))</f>
        <v>0</v>
      </c>
      <c r="CU393">
        <f>IF(Charts!$B$3="none",AE2095,IF(BM2095="",NA(),BM2095))</f>
        <v>0</v>
      </c>
      <c r="CV393">
        <f>IF(Charts!$B$3="none",AF2095,IF(BN2095="",NA(),BN2095))</f>
        <v>0</v>
      </c>
      <c r="CW393">
        <f>IF(Charts!$B$3="none",AG2095,IF(BO2095="",NA(),BO2095))</f>
        <v>0</v>
      </c>
      <c r="CX393">
        <f>IF(Charts!$B$3="none",AH2095,IF(BP2095="",NA(),BP2095))</f>
        <v>0</v>
      </c>
      <c r="CY393">
        <f>IF(Charts!$B$3="none",AI2095,IF(BQ2095="",NA(),BQ2095))</f>
        <v>0</v>
      </c>
      <c r="CZ393">
        <f>IF(Charts!$B$3="none",AJ2095,IF(BR2095="",NA(),BR2095))</f>
        <v>0</v>
      </c>
    </row>
    <row r="394" spans="5:104">
      <c r="E394">
        <v>49</v>
      </c>
      <c r="F394">
        <f>F53</f>
        <v>0</v>
      </c>
      <c r="G394">
        <v>49</v>
      </c>
      <c r="H394">
        <f>H53</f>
        <v>0</v>
      </c>
      <c r="I394">
        <v>49</v>
      </c>
      <c r="J394">
        <f>J53</f>
        <v>0</v>
      </c>
      <c r="K394">
        <v>49</v>
      </c>
      <c r="L394">
        <f>L53</f>
        <v>0</v>
      </c>
      <c r="M394">
        <v>49</v>
      </c>
      <c r="N394">
        <f>N53</f>
        <v>0</v>
      </c>
      <c r="O394">
        <v>49</v>
      </c>
      <c r="P394">
        <f>P53</f>
        <v>0</v>
      </c>
      <c r="Q394">
        <v>49</v>
      </c>
      <c r="R394">
        <f>R53</f>
        <v>0</v>
      </c>
      <c r="S394">
        <v>49</v>
      </c>
      <c r="T394">
        <f>T53</f>
        <v>0</v>
      </c>
      <c r="U394">
        <v>49</v>
      </c>
      <c r="V394">
        <f>V53</f>
        <v>0</v>
      </c>
      <c r="W394">
        <v>49</v>
      </c>
      <c r="X394">
        <f>X53</f>
        <v>0</v>
      </c>
      <c r="Y394">
        <v>49</v>
      </c>
      <c r="Z394">
        <f>Z53</f>
        <v>0</v>
      </c>
      <c r="AA394">
        <v>49</v>
      </c>
      <c r="AB394">
        <f>AB53</f>
        <v>0</v>
      </c>
      <c r="AC394">
        <v>49</v>
      </c>
      <c r="AD394">
        <f>AD53</f>
        <v>0</v>
      </c>
      <c r="AE394">
        <v>49</v>
      </c>
      <c r="AF394">
        <f>AF53</f>
        <v>0</v>
      </c>
      <c r="AG394">
        <v>49</v>
      </c>
      <c r="AH394">
        <f>AH53</f>
        <v>0</v>
      </c>
      <c r="AI394">
        <v>49</v>
      </c>
      <c r="AJ394">
        <f>AJ53</f>
        <v>0</v>
      </c>
      <c r="AM394">
        <v>49</v>
      </c>
      <c r="AN394">
        <f>AN53</f>
        <v>0</v>
      </c>
      <c r="AO394">
        <v>49</v>
      </c>
      <c r="AP394">
        <f>AP53</f>
        <v>0</v>
      </c>
      <c r="AQ394">
        <v>49</v>
      </c>
      <c r="AR394">
        <f>AR53</f>
        <v>0</v>
      </c>
      <c r="AS394">
        <v>49</v>
      </c>
      <c r="AT394">
        <f>AT53</f>
        <v>0</v>
      </c>
      <c r="AU394">
        <v>49</v>
      </c>
      <c r="AV394">
        <f>AV53</f>
        <v>0</v>
      </c>
      <c r="AW394">
        <v>49</v>
      </c>
      <c r="AX394">
        <f>AX53</f>
        <v>0</v>
      </c>
      <c r="AY394">
        <v>49</v>
      </c>
      <c r="AZ394">
        <f>AZ53</f>
        <v>0</v>
      </c>
      <c r="BA394">
        <v>49</v>
      </c>
      <c r="BB394">
        <f>BB53</f>
        <v>0</v>
      </c>
      <c r="BC394">
        <v>49</v>
      </c>
      <c r="BD394">
        <f>BD53</f>
        <v>0</v>
      </c>
      <c r="BE394">
        <v>49</v>
      </c>
      <c r="BF394">
        <f>BF53</f>
        <v>0</v>
      </c>
      <c r="BG394">
        <v>49</v>
      </c>
      <c r="BH394">
        <f>BH53</f>
        <v>0</v>
      </c>
      <c r="BI394">
        <v>49</v>
      </c>
      <c r="BJ394">
        <f>BJ53</f>
        <v>0</v>
      </c>
      <c r="BK394">
        <v>49</v>
      </c>
      <c r="BL394">
        <f>BL53</f>
        <v>0</v>
      </c>
      <c r="BM394">
        <v>49</v>
      </c>
      <c r="BN394">
        <f>BN53</f>
        <v>0</v>
      </c>
      <c r="BO394">
        <v>49</v>
      </c>
      <c r="BP394">
        <f>BP53</f>
        <v>0</v>
      </c>
      <c r="BQ394">
        <v>49</v>
      </c>
      <c r="BR394">
        <f>BR53</f>
        <v>0</v>
      </c>
      <c r="BU394">
        <f>IF(Charts!$B$3="none",E2096,IF(AM2096="",NA(),AM2096))</f>
        <v>0</v>
      </c>
      <c r="BV394">
        <f>IF(Charts!$B$3="none",F2096,IF(AN2096="",NA(),AN2096))</f>
        <v>0</v>
      </c>
      <c r="BW394">
        <f>IF(Charts!$B$3="none",G2096,IF(AO2096="",NA(),AO2096))</f>
        <v>0</v>
      </c>
      <c r="BX394">
        <f>IF(Charts!$B$3="none",H2096,IF(AP2096="",NA(),AP2096))</f>
        <v>0</v>
      </c>
      <c r="BY394">
        <f>IF(Charts!$B$3="none",I2096,IF(AQ2096="",NA(),AQ2096))</f>
        <v>0</v>
      </c>
      <c r="BZ394">
        <f>IF(Charts!$B$3="none",J2096,IF(AR2096="",NA(),AR2096))</f>
        <v>0</v>
      </c>
      <c r="CA394">
        <f>IF(Charts!$B$3="none",K2096,IF(AS2096="",NA(),AS2096))</f>
        <v>0</v>
      </c>
      <c r="CB394">
        <f>IF(Charts!$B$3="none",L2096,IF(AT2096="",NA(),AT2096))</f>
        <v>0</v>
      </c>
      <c r="CC394">
        <f>IF(Charts!$B$3="none",M2096,IF(AU2096="",NA(),AU2096))</f>
        <v>0</v>
      </c>
      <c r="CD394">
        <f>IF(Charts!$B$3="none",N2096,IF(AV2096="",NA(),AV2096))</f>
        <v>0</v>
      </c>
      <c r="CE394">
        <f>IF(Charts!$B$3="none",O2096,IF(AW2096="",NA(),AW2096))</f>
        <v>0</v>
      </c>
      <c r="CF394">
        <f>IF(Charts!$B$3="none",P2096,IF(AX2096="",NA(),AX2096))</f>
        <v>0</v>
      </c>
      <c r="CG394">
        <f>IF(Charts!$B$3="none",Q2096,IF(AY2096="",NA(),AY2096))</f>
        <v>0</v>
      </c>
      <c r="CH394">
        <f>IF(Charts!$B$3="none",R2096,IF(AZ2096="",NA(),AZ2096))</f>
        <v>0</v>
      </c>
      <c r="CI394">
        <f>IF(Charts!$B$3="none",S2096,IF(BA2096="",NA(),BA2096))</f>
        <v>0</v>
      </c>
      <c r="CJ394">
        <f>IF(Charts!$B$3="none",T2096,IF(BB2096="",NA(),BB2096))</f>
        <v>0</v>
      </c>
      <c r="CK394">
        <f>IF(Charts!$B$3="none",U2096,IF(BC2096="",NA(),BC2096))</f>
        <v>0</v>
      </c>
      <c r="CL394">
        <f>IF(Charts!$B$3="none",V2096,IF(BD2096="",NA(),BD2096))</f>
        <v>0</v>
      </c>
      <c r="CM394">
        <f>IF(Charts!$B$3="none",W2096,IF(BE2096="",NA(),BE2096))</f>
        <v>0</v>
      </c>
      <c r="CN394">
        <f>IF(Charts!$B$3="none",X2096,IF(BF2096="",NA(),BF2096))</f>
        <v>0</v>
      </c>
      <c r="CO394">
        <f>IF(Charts!$B$3="none",Y2096,IF(BG2096="",NA(),BG2096))</f>
        <v>0</v>
      </c>
      <c r="CP394">
        <f>IF(Charts!$B$3="none",Z2096,IF(BH2096="",NA(),BH2096))</f>
        <v>0</v>
      </c>
      <c r="CQ394">
        <f>IF(Charts!$B$3="none",AA2096,IF(BI2096="",NA(),BI2096))</f>
        <v>0</v>
      </c>
      <c r="CR394">
        <f>IF(Charts!$B$3="none",AB2096,IF(BJ2096="",NA(),BJ2096))</f>
        <v>0</v>
      </c>
      <c r="CS394">
        <f>IF(Charts!$B$3="none",AC2096,IF(BK2096="",NA(),BK2096))</f>
        <v>0</v>
      </c>
      <c r="CT394">
        <f>IF(Charts!$B$3="none",AD2096,IF(BL2096="",NA(),BL2096))</f>
        <v>0</v>
      </c>
      <c r="CU394">
        <f>IF(Charts!$B$3="none",AE2096,IF(BM2096="",NA(),BM2096))</f>
        <v>0</v>
      </c>
      <c r="CV394">
        <f>IF(Charts!$B$3="none",AF2096,IF(BN2096="",NA(),BN2096))</f>
        <v>0</v>
      </c>
      <c r="CW394">
        <f>IF(Charts!$B$3="none",AG2096,IF(BO2096="",NA(),BO2096))</f>
        <v>0</v>
      </c>
      <c r="CX394">
        <f>IF(Charts!$B$3="none",AH2096,IF(BP2096="",NA(),BP2096))</f>
        <v>0</v>
      </c>
      <c r="CY394">
        <f>IF(Charts!$B$3="none",AI2096,IF(BQ2096="",NA(),BQ2096))</f>
        <v>0</v>
      </c>
      <c r="CZ394">
        <f>IF(Charts!$B$3="none",AJ2096,IF(BR2096="",NA(),BR2096))</f>
        <v>0</v>
      </c>
    </row>
    <row r="395" spans="5:104">
      <c r="E395">
        <v>50</v>
      </c>
      <c r="F395">
        <f>F54</f>
        <v>0</v>
      </c>
      <c r="G395">
        <v>50</v>
      </c>
      <c r="H395">
        <f>H54</f>
        <v>0</v>
      </c>
      <c r="I395">
        <v>50</v>
      </c>
      <c r="J395">
        <f>J54</f>
        <v>0</v>
      </c>
      <c r="K395">
        <v>50</v>
      </c>
      <c r="L395">
        <f>L54</f>
        <v>0</v>
      </c>
      <c r="M395">
        <v>50</v>
      </c>
      <c r="N395">
        <f>N54</f>
        <v>0</v>
      </c>
      <c r="O395">
        <v>50</v>
      </c>
      <c r="P395">
        <f>P54</f>
        <v>0</v>
      </c>
      <c r="Q395">
        <v>50</v>
      </c>
      <c r="R395">
        <f>R54</f>
        <v>0</v>
      </c>
      <c r="S395">
        <v>50</v>
      </c>
      <c r="T395">
        <f>T54</f>
        <v>0</v>
      </c>
      <c r="U395">
        <v>50</v>
      </c>
      <c r="V395">
        <f>V54</f>
        <v>0</v>
      </c>
      <c r="W395">
        <v>50</v>
      </c>
      <c r="X395">
        <f>X54</f>
        <v>0</v>
      </c>
      <c r="Y395">
        <v>50</v>
      </c>
      <c r="Z395">
        <f>Z54</f>
        <v>0</v>
      </c>
      <c r="AA395">
        <v>50</v>
      </c>
      <c r="AB395">
        <f>AB54</f>
        <v>0</v>
      </c>
      <c r="AC395">
        <v>50</v>
      </c>
      <c r="AD395">
        <f>AD54</f>
        <v>0</v>
      </c>
      <c r="AE395">
        <v>50</v>
      </c>
      <c r="AF395">
        <f>AF54</f>
        <v>0</v>
      </c>
      <c r="AG395">
        <v>50</v>
      </c>
      <c r="AH395">
        <f>AH54</f>
        <v>0</v>
      </c>
      <c r="AI395">
        <v>50</v>
      </c>
      <c r="AJ395">
        <f>AJ54</f>
        <v>0</v>
      </c>
      <c r="AM395">
        <v>50</v>
      </c>
      <c r="AN395">
        <f>AN54</f>
        <v>0</v>
      </c>
      <c r="AO395">
        <v>50</v>
      </c>
      <c r="AP395">
        <f>AP54</f>
        <v>0</v>
      </c>
      <c r="AQ395">
        <v>50</v>
      </c>
      <c r="AR395">
        <f>AR54</f>
        <v>0</v>
      </c>
      <c r="AS395">
        <v>50</v>
      </c>
      <c r="AT395">
        <f>AT54</f>
        <v>0</v>
      </c>
      <c r="AU395">
        <v>50</v>
      </c>
      <c r="AV395">
        <f>AV54</f>
        <v>0</v>
      </c>
      <c r="AW395">
        <v>50</v>
      </c>
      <c r="AX395">
        <f>AX54</f>
        <v>0</v>
      </c>
      <c r="AY395">
        <v>50</v>
      </c>
      <c r="AZ395">
        <f>AZ54</f>
        <v>0</v>
      </c>
      <c r="BA395">
        <v>50</v>
      </c>
      <c r="BB395">
        <f>BB54</f>
        <v>0</v>
      </c>
      <c r="BC395">
        <v>50</v>
      </c>
      <c r="BD395">
        <f>BD54</f>
        <v>0</v>
      </c>
      <c r="BE395">
        <v>50</v>
      </c>
      <c r="BF395">
        <f>BF54</f>
        <v>0</v>
      </c>
      <c r="BG395">
        <v>50</v>
      </c>
      <c r="BH395">
        <f>BH54</f>
        <v>0</v>
      </c>
      <c r="BI395">
        <v>50</v>
      </c>
      <c r="BJ395">
        <f>BJ54</f>
        <v>0</v>
      </c>
      <c r="BK395">
        <v>50</v>
      </c>
      <c r="BL395">
        <f>BL54</f>
        <v>0</v>
      </c>
      <c r="BM395">
        <v>50</v>
      </c>
      <c r="BN395">
        <f>BN54</f>
        <v>0</v>
      </c>
      <c r="BO395">
        <v>50</v>
      </c>
      <c r="BP395">
        <f>BP54</f>
        <v>0</v>
      </c>
      <c r="BQ395">
        <v>50</v>
      </c>
      <c r="BR395">
        <f>BR54</f>
        <v>0</v>
      </c>
      <c r="BU395">
        <f>IF(Charts!$B$3="none",E2097,IF(AM2097="",NA(),AM2097))</f>
        <v>0</v>
      </c>
      <c r="BV395">
        <f>IF(Charts!$B$3="none",F2097,IF(AN2097="",NA(),AN2097))</f>
        <v>0</v>
      </c>
      <c r="BW395">
        <f>IF(Charts!$B$3="none",G2097,IF(AO2097="",NA(),AO2097))</f>
        <v>0</v>
      </c>
      <c r="BX395">
        <f>IF(Charts!$B$3="none",H2097,IF(AP2097="",NA(),AP2097))</f>
        <v>0</v>
      </c>
      <c r="BY395">
        <f>IF(Charts!$B$3="none",I2097,IF(AQ2097="",NA(),AQ2097))</f>
        <v>0</v>
      </c>
      <c r="BZ395">
        <f>IF(Charts!$B$3="none",J2097,IF(AR2097="",NA(),AR2097))</f>
        <v>0</v>
      </c>
      <c r="CA395">
        <f>IF(Charts!$B$3="none",K2097,IF(AS2097="",NA(),AS2097))</f>
        <v>0</v>
      </c>
      <c r="CB395">
        <f>IF(Charts!$B$3="none",L2097,IF(AT2097="",NA(),AT2097))</f>
        <v>0</v>
      </c>
      <c r="CC395">
        <f>IF(Charts!$B$3="none",M2097,IF(AU2097="",NA(),AU2097))</f>
        <v>0</v>
      </c>
      <c r="CD395">
        <f>IF(Charts!$B$3="none",N2097,IF(AV2097="",NA(),AV2097))</f>
        <v>0</v>
      </c>
      <c r="CE395">
        <f>IF(Charts!$B$3="none",O2097,IF(AW2097="",NA(),AW2097))</f>
        <v>0</v>
      </c>
      <c r="CF395">
        <f>IF(Charts!$B$3="none",P2097,IF(AX2097="",NA(),AX2097))</f>
        <v>0</v>
      </c>
      <c r="CG395">
        <f>IF(Charts!$B$3="none",Q2097,IF(AY2097="",NA(),AY2097))</f>
        <v>0</v>
      </c>
      <c r="CH395">
        <f>IF(Charts!$B$3="none",R2097,IF(AZ2097="",NA(),AZ2097))</f>
        <v>0</v>
      </c>
      <c r="CI395">
        <f>IF(Charts!$B$3="none",S2097,IF(BA2097="",NA(),BA2097))</f>
        <v>0</v>
      </c>
      <c r="CJ395">
        <f>IF(Charts!$B$3="none",T2097,IF(BB2097="",NA(),BB2097))</f>
        <v>0</v>
      </c>
      <c r="CK395">
        <f>IF(Charts!$B$3="none",U2097,IF(BC2097="",NA(),BC2097))</f>
        <v>0</v>
      </c>
      <c r="CL395">
        <f>IF(Charts!$B$3="none",V2097,IF(BD2097="",NA(),BD2097))</f>
        <v>0</v>
      </c>
      <c r="CM395">
        <f>IF(Charts!$B$3="none",W2097,IF(BE2097="",NA(),BE2097))</f>
        <v>0</v>
      </c>
      <c r="CN395">
        <f>IF(Charts!$B$3="none",X2097,IF(BF2097="",NA(),BF2097))</f>
        <v>0</v>
      </c>
      <c r="CO395">
        <f>IF(Charts!$B$3="none",Y2097,IF(BG2097="",NA(),BG2097))</f>
        <v>0</v>
      </c>
      <c r="CP395">
        <f>IF(Charts!$B$3="none",Z2097,IF(BH2097="",NA(),BH2097))</f>
        <v>0</v>
      </c>
      <c r="CQ395">
        <f>IF(Charts!$B$3="none",AA2097,IF(BI2097="",NA(),BI2097))</f>
        <v>0</v>
      </c>
      <c r="CR395">
        <f>IF(Charts!$B$3="none",AB2097,IF(BJ2097="",NA(),BJ2097))</f>
        <v>0</v>
      </c>
      <c r="CS395">
        <f>IF(Charts!$B$3="none",AC2097,IF(BK2097="",NA(),BK2097))</f>
        <v>0</v>
      </c>
      <c r="CT395">
        <f>IF(Charts!$B$3="none",AD2097,IF(BL2097="",NA(),BL2097))</f>
        <v>0</v>
      </c>
      <c r="CU395">
        <f>IF(Charts!$B$3="none",AE2097,IF(BM2097="",NA(),BM2097))</f>
        <v>0</v>
      </c>
      <c r="CV395">
        <f>IF(Charts!$B$3="none",AF2097,IF(BN2097="",NA(),BN2097))</f>
        <v>0</v>
      </c>
      <c r="CW395">
        <f>IF(Charts!$B$3="none",AG2097,IF(BO2097="",NA(),BO2097))</f>
        <v>0</v>
      </c>
      <c r="CX395">
        <f>IF(Charts!$B$3="none",AH2097,IF(BP2097="",NA(),BP2097))</f>
        <v>0</v>
      </c>
      <c r="CY395">
        <f>IF(Charts!$B$3="none",AI2097,IF(BQ2097="",NA(),BQ2097))</f>
        <v>0</v>
      </c>
      <c r="CZ395">
        <f>IF(Charts!$B$3="none",AJ2097,IF(BR2097="",NA(),BR2097))</f>
        <v>0</v>
      </c>
    </row>
    <row r="396" spans="5:104">
      <c r="E396">
        <v>51</v>
      </c>
      <c r="F396">
        <f>F55</f>
        <v>0</v>
      </c>
      <c r="G396">
        <v>51</v>
      </c>
      <c r="H396">
        <f>H55</f>
        <v>0</v>
      </c>
      <c r="I396">
        <v>51</v>
      </c>
      <c r="J396">
        <f>J55</f>
        <v>0</v>
      </c>
      <c r="K396">
        <v>51</v>
      </c>
      <c r="L396">
        <f>L55</f>
        <v>0</v>
      </c>
      <c r="M396">
        <v>51</v>
      </c>
      <c r="N396">
        <f>N55</f>
        <v>0</v>
      </c>
      <c r="O396">
        <v>51</v>
      </c>
      <c r="P396">
        <f>P55</f>
        <v>0</v>
      </c>
      <c r="Q396">
        <v>51</v>
      </c>
      <c r="R396">
        <f>R55</f>
        <v>0</v>
      </c>
      <c r="S396">
        <v>51</v>
      </c>
      <c r="T396">
        <f>T55</f>
        <v>0</v>
      </c>
      <c r="U396">
        <v>51</v>
      </c>
      <c r="V396">
        <f>V55</f>
        <v>0</v>
      </c>
      <c r="W396">
        <v>51</v>
      </c>
      <c r="X396">
        <f>X55</f>
        <v>0</v>
      </c>
      <c r="Y396">
        <v>51</v>
      </c>
      <c r="Z396">
        <f>Z55</f>
        <v>0</v>
      </c>
      <c r="AA396">
        <v>51</v>
      </c>
      <c r="AB396">
        <f>AB55</f>
        <v>0</v>
      </c>
      <c r="AC396">
        <v>51</v>
      </c>
      <c r="AD396">
        <f>AD55</f>
        <v>0</v>
      </c>
      <c r="AE396">
        <v>51</v>
      </c>
      <c r="AF396">
        <f>AF55</f>
        <v>0</v>
      </c>
      <c r="AG396">
        <v>51</v>
      </c>
      <c r="AH396">
        <f>AH55</f>
        <v>0</v>
      </c>
      <c r="AI396">
        <v>51</v>
      </c>
      <c r="AJ396">
        <f>AJ55</f>
        <v>0</v>
      </c>
      <c r="AM396">
        <v>51</v>
      </c>
      <c r="AN396">
        <f>AN55</f>
        <v>0</v>
      </c>
      <c r="AO396">
        <v>51</v>
      </c>
      <c r="AP396">
        <f>AP55</f>
        <v>0</v>
      </c>
      <c r="AQ396">
        <v>51</v>
      </c>
      <c r="AR396">
        <f>AR55</f>
        <v>0</v>
      </c>
      <c r="AS396">
        <v>51</v>
      </c>
      <c r="AT396">
        <f>AT55</f>
        <v>0</v>
      </c>
      <c r="AU396">
        <v>51</v>
      </c>
      <c r="AV396">
        <f>AV55</f>
        <v>0</v>
      </c>
      <c r="AW396">
        <v>51</v>
      </c>
      <c r="AX396">
        <f>AX55</f>
        <v>0</v>
      </c>
      <c r="AY396">
        <v>51</v>
      </c>
      <c r="AZ396">
        <f>AZ55</f>
        <v>0</v>
      </c>
      <c r="BA396">
        <v>51</v>
      </c>
      <c r="BB396">
        <f>BB55</f>
        <v>0</v>
      </c>
      <c r="BC396">
        <v>51</v>
      </c>
      <c r="BD396">
        <f>BD55</f>
        <v>0</v>
      </c>
      <c r="BE396">
        <v>51</v>
      </c>
      <c r="BF396">
        <f>BF55</f>
        <v>0</v>
      </c>
      <c r="BG396">
        <v>51</v>
      </c>
      <c r="BH396">
        <f>BH55</f>
        <v>0</v>
      </c>
      <c r="BI396">
        <v>51</v>
      </c>
      <c r="BJ396">
        <f>BJ55</f>
        <v>0</v>
      </c>
      <c r="BK396">
        <v>51</v>
      </c>
      <c r="BL396">
        <f>BL55</f>
        <v>0</v>
      </c>
      <c r="BM396">
        <v>51</v>
      </c>
      <c r="BN396">
        <f>BN55</f>
        <v>0</v>
      </c>
      <c r="BO396">
        <v>51</v>
      </c>
      <c r="BP396">
        <f>BP55</f>
        <v>0</v>
      </c>
      <c r="BQ396">
        <v>51</v>
      </c>
      <c r="BR396">
        <f>BR55</f>
        <v>0</v>
      </c>
      <c r="BU396">
        <f>IF(Charts!$B$3="none",E2098,IF(AM2098="",NA(),AM2098))</f>
        <v>0</v>
      </c>
      <c r="BV396">
        <f>IF(Charts!$B$3="none",F2098,IF(AN2098="",NA(),AN2098))</f>
        <v>0</v>
      </c>
      <c r="BW396">
        <f>IF(Charts!$B$3="none",G2098,IF(AO2098="",NA(),AO2098))</f>
        <v>0</v>
      </c>
      <c r="BX396">
        <f>IF(Charts!$B$3="none",H2098,IF(AP2098="",NA(),AP2098))</f>
        <v>0</v>
      </c>
      <c r="BY396">
        <f>IF(Charts!$B$3="none",I2098,IF(AQ2098="",NA(),AQ2098))</f>
        <v>0</v>
      </c>
      <c r="BZ396">
        <f>IF(Charts!$B$3="none",J2098,IF(AR2098="",NA(),AR2098))</f>
        <v>0</v>
      </c>
      <c r="CA396">
        <f>IF(Charts!$B$3="none",K2098,IF(AS2098="",NA(),AS2098))</f>
        <v>0</v>
      </c>
      <c r="CB396">
        <f>IF(Charts!$B$3="none",L2098,IF(AT2098="",NA(),AT2098))</f>
        <v>0</v>
      </c>
      <c r="CC396">
        <f>IF(Charts!$B$3="none",M2098,IF(AU2098="",NA(),AU2098))</f>
        <v>0</v>
      </c>
      <c r="CD396">
        <f>IF(Charts!$B$3="none",N2098,IF(AV2098="",NA(),AV2098))</f>
        <v>0</v>
      </c>
      <c r="CE396">
        <f>IF(Charts!$B$3="none",O2098,IF(AW2098="",NA(),AW2098))</f>
        <v>0</v>
      </c>
      <c r="CF396">
        <f>IF(Charts!$B$3="none",P2098,IF(AX2098="",NA(),AX2098))</f>
        <v>0</v>
      </c>
      <c r="CG396">
        <f>IF(Charts!$B$3="none",Q2098,IF(AY2098="",NA(),AY2098))</f>
        <v>0</v>
      </c>
      <c r="CH396">
        <f>IF(Charts!$B$3="none",R2098,IF(AZ2098="",NA(),AZ2098))</f>
        <v>0</v>
      </c>
      <c r="CI396">
        <f>IF(Charts!$B$3="none",S2098,IF(BA2098="",NA(),BA2098))</f>
        <v>0</v>
      </c>
      <c r="CJ396">
        <f>IF(Charts!$B$3="none",T2098,IF(BB2098="",NA(),BB2098))</f>
        <v>0</v>
      </c>
      <c r="CK396">
        <f>IF(Charts!$B$3="none",U2098,IF(BC2098="",NA(),BC2098))</f>
        <v>0</v>
      </c>
      <c r="CL396">
        <f>IF(Charts!$B$3="none",V2098,IF(BD2098="",NA(),BD2098))</f>
        <v>0</v>
      </c>
      <c r="CM396">
        <f>IF(Charts!$B$3="none",W2098,IF(BE2098="",NA(),BE2098))</f>
        <v>0</v>
      </c>
      <c r="CN396">
        <f>IF(Charts!$B$3="none",X2098,IF(BF2098="",NA(),BF2098))</f>
        <v>0</v>
      </c>
      <c r="CO396">
        <f>IF(Charts!$B$3="none",Y2098,IF(BG2098="",NA(),BG2098))</f>
        <v>0</v>
      </c>
      <c r="CP396">
        <f>IF(Charts!$B$3="none",Z2098,IF(BH2098="",NA(),BH2098))</f>
        <v>0</v>
      </c>
      <c r="CQ396">
        <f>IF(Charts!$B$3="none",AA2098,IF(BI2098="",NA(),BI2098))</f>
        <v>0</v>
      </c>
      <c r="CR396">
        <f>IF(Charts!$B$3="none",AB2098,IF(BJ2098="",NA(),BJ2098))</f>
        <v>0</v>
      </c>
      <c r="CS396">
        <f>IF(Charts!$B$3="none",AC2098,IF(BK2098="",NA(),BK2098))</f>
        <v>0</v>
      </c>
      <c r="CT396">
        <f>IF(Charts!$B$3="none",AD2098,IF(BL2098="",NA(),BL2098))</f>
        <v>0</v>
      </c>
      <c r="CU396">
        <f>IF(Charts!$B$3="none",AE2098,IF(BM2098="",NA(),BM2098))</f>
        <v>0</v>
      </c>
      <c r="CV396">
        <f>IF(Charts!$B$3="none",AF2098,IF(BN2098="",NA(),BN2098))</f>
        <v>0</v>
      </c>
      <c r="CW396">
        <f>IF(Charts!$B$3="none",AG2098,IF(BO2098="",NA(),BO2098))</f>
        <v>0</v>
      </c>
      <c r="CX396">
        <f>IF(Charts!$B$3="none",AH2098,IF(BP2098="",NA(),BP2098))</f>
        <v>0</v>
      </c>
      <c r="CY396">
        <f>IF(Charts!$B$3="none",AI2098,IF(BQ2098="",NA(),BQ2098))</f>
        <v>0</v>
      </c>
      <c r="CZ396">
        <f>IF(Charts!$B$3="none",AJ2098,IF(BR2098="",NA(),BR2098))</f>
        <v>0</v>
      </c>
    </row>
    <row r="397" spans="5:104">
      <c r="E397">
        <v>52</v>
      </c>
      <c r="F397">
        <f>F56</f>
        <v>0</v>
      </c>
      <c r="G397">
        <v>52</v>
      </c>
      <c r="H397">
        <f>H56</f>
        <v>0</v>
      </c>
      <c r="I397">
        <v>52</v>
      </c>
      <c r="J397">
        <f>J56</f>
        <v>0</v>
      </c>
      <c r="K397">
        <v>52</v>
      </c>
      <c r="L397">
        <f>L56</f>
        <v>0</v>
      </c>
      <c r="M397">
        <v>52</v>
      </c>
      <c r="N397">
        <f>N56</f>
        <v>0</v>
      </c>
      <c r="O397">
        <v>52</v>
      </c>
      <c r="P397">
        <f>P56</f>
        <v>0</v>
      </c>
      <c r="Q397">
        <v>52</v>
      </c>
      <c r="R397">
        <f>R56</f>
        <v>0</v>
      </c>
      <c r="S397">
        <v>52</v>
      </c>
      <c r="T397">
        <f>T56</f>
        <v>0</v>
      </c>
      <c r="U397">
        <v>52</v>
      </c>
      <c r="V397">
        <f>V56</f>
        <v>0</v>
      </c>
      <c r="W397">
        <v>52</v>
      </c>
      <c r="X397">
        <f>X56</f>
        <v>0</v>
      </c>
      <c r="Y397">
        <v>52</v>
      </c>
      <c r="Z397">
        <f>Z56</f>
        <v>0</v>
      </c>
      <c r="AA397">
        <v>52</v>
      </c>
      <c r="AB397">
        <f>AB56</f>
        <v>0</v>
      </c>
      <c r="AC397">
        <v>52</v>
      </c>
      <c r="AD397">
        <f>AD56</f>
        <v>0</v>
      </c>
      <c r="AE397">
        <v>52</v>
      </c>
      <c r="AF397">
        <f>AF56</f>
        <v>0</v>
      </c>
      <c r="AG397">
        <v>52</v>
      </c>
      <c r="AH397">
        <f>AH56</f>
        <v>0</v>
      </c>
      <c r="AI397">
        <v>52</v>
      </c>
      <c r="AJ397">
        <f>AJ56</f>
        <v>0</v>
      </c>
      <c r="AM397">
        <v>52</v>
      </c>
      <c r="AN397">
        <f>AN56</f>
        <v>0</v>
      </c>
      <c r="AO397">
        <v>52</v>
      </c>
      <c r="AP397">
        <f>AP56</f>
        <v>0</v>
      </c>
      <c r="AQ397">
        <v>52</v>
      </c>
      <c r="AR397">
        <f>AR56</f>
        <v>0</v>
      </c>
      <c r="AS397">
        <v>52</v>
      </c>
      <c r="AT397">
        <f>AT56</f>
        <v>0</v>
      </c>
      <c r="AU397">
        <v>52</v>
      </c>
      <c r="AV397">
        <f>AV56</f>
        <v>0</v>
      </c>
      <c r="AW397">
        <v>52</v>
      </c>
      <c r="AX397">
        <f>AX56</f>
        <v>0</v>
      </c>
      <c r="AY397">
        <v>52</v>
      </c>
      <c r="AZ397">
        <f>AZ56</f>
        <v>0</v>
      </c>
      <c r="BA397">
        <v>52</v>
      </c>
      <c r="BB397">
        <f>BB56</f>
        <v>0</v>
      </c>
      <c r="BC397">
        <v>52</v>
      </c>
      <c r="BD397">
        <f>BD56</f>
        <v>0</v>
      </c>
      <c r="BE397">
        <v>52</v>
      </c>
      <c r="BF397">
        <f>BF56</f>
        <v>0</v>
      </c>
      <c r="BG397">
        <v>52</v>
      </c>
      <c r="BH397">
        <f>BH56</f>
        <v>0</v>
      </c>
      <c r="BI397">
        <v>52</v>
      </c>
      <c r="BJ397">
        <f>BJ56</f>
        <v>0</v>
      </c>
      <c r="BK397">
        <v>52</v>
      </c>
      <c r="BL397">
        <f>BL56</f>
        <v>0</v>
      </c>
      <c r="BM397">
        <v>52</v>
      </c>
      <c r="BN397">
        <f>BN56</f>
        <v>0</v>
      </c>
      <c r="BO397">
        <v>52</v>
      </c>
      <c r="BP397">
        <f>BP56</f>
        <v>0</v>
      </c>
      <c r="BQ397">
        <v>52</v>
      </c>
      <c r="BR397">
        <f>BR56</f>
        <v>0</v>
      </c>
      <c r="BU397">
        <f>IF(Charts!$B$3="none",E2099,IF(AM2099="",NA(),AM2099))</f>
        <v>0</v>
      </c>
      <c r="BV397">
        <f>IF(Charts!$B$3="none",F2099,IF(AN2099="",NA(),AN2099))</f>
        <v>0</v>
      </c>
      <c r="BW397">
        <f>IF(Charts!$B$3="none",G2099,IF(AO2099="",NA(),AO2099))</f>
        <v>0</v>
      </c>
      <c r="BX397">
        <f>IF(Charts!$B$3="none",H2099,IF(AP2099="",NA(),AP2099))</f>
        <v>0</v>
      </c>
      <c r="BY397">
        <f>IF(Charts!$B$3="none",I2099,IF(AQ2099="",NA(),AQ2099))</f>
        <v>0</v>
      </c>
      <c r="BZ397">
        <f>IF(Charts!$B$3="none",J2099,IF(AR2099="",NA(),AR2099))</f>
        <v>0</v>
      </c>
      <c r="CA397">
        <f>IF(Charts!$B$3="none",K2099,IF(AS2099="",NA(),AS2099))</f>
        <v>0</v>
      </c>
      <c r="CB397">
        <f>IF(Charts!$B$3="none",L2099,IF(AT2099="",NA(),AT2099))</f>
        <v>0</v>
      </c>
      <c r="CC397">
        <f>IF(Charts!$B$3="none",M2099,IF(AU2099="",NA(),AU2099))</f>
        <v>0</v>
      </c>
      <c r="CD397">
        <f>IF(Charts!$B$3="none",N2099,IF(AV2099="",NA(),AV2099))</f>
        <v>0</v>
      </c>
      <c r="CE397">
        <f>IF(Charts!$B$3="none",O2099,IF(AW2099="",NA(),AW2099))</f>
        <v>0</v>
      </c>
      <c r="CF397">
        <f>IF(Charts!$B$3="none",P2099,IF(AX2099="",NA(),AX2099))</f>
        <v>0</v>
      </c>
      <c r="CG397">
        <f>IF(Charts!$B$3="none",Q2099,IF(AY2099="",NA(),AY2099))</f>
        <v>0</v>
      </c>
      <c r="CH397">
        <f>IF(Charts!$B$3="none",R2099,IF(AZ2099="",NA(),AZ2099))</f>
        <v>0</v>
      </c>
      <c r="CI397">
        <f>IF(Charts!$B$3="none",S2099,IF(BA2099="",NA(),BA2099))</f>
        <v>0</v>
      </c>
      <c r="CJ397">
        <f>IF(Charts!$B$3="none",T2099,IF(BB2099="",NA(),BB2099))</f>
        <v>0</v>
      </c>
      <c r="CK397">
        <f>IF(Charts!$B$3="none",U2099,IF(BC2099="",NA(),BC2099))</f>
        <v>0</v>
      </c>
      <c r="CL397">
        <f>IF(Charts!$B$3="none",V2099,IF(BD2099="",NA(),BD2099))</f>
        <v>0</v>
      </c>
      <c r="CM397">
        <f>IF(Charts!$B$3="none",W2099,IF(BE2099="",NA(),BE2099))</f>
        <v>0</v>
      </c>
      <c r="CN397">
        <f>IF(Charts!$B$3="none",X2099,IF(BF2099="",NA(),BF2099))</f>
        <v>0</v>
      </c>
      <c r="CO397">
        <f>IF(Charts!$B$3="none",Y2099,IF(BG2099="",NA(),BG2099))</f>
        <v>0</v>
      </c>
      <c r="CP397">
        <f>IF(Charts!$B$3="none",Z2099,IF(BH2099="",NA(),BH2099))</f>
        <v>0</v>
      </c>
      <c r="CQ397">
        <f>IF(Charts!$B$3="none",AA2099,IF(BI2099="",NA(),BI2099))</f>
        <v>0</v>
      </c>
      <c r="CR397">
        <f>IF(Charts!$B$3="none",AB2099,IF(BJ2099="",NA(),BJ2099))</f>
        <v>0</v>
      </c>
      <c r="CS397">
        <f>IF(Charts!$B$3="none",AC2099,IF(BK2099="",NA(),BK2099))</f>
        <v>0</v>
      </c>
      <c r="CT397">
        <f>IF(Charts!$B$3="none",AD2099,IF(BL2099="",NA(),BL2099))</f>
        <v>0</v>
      </c>
      <c r="CU397">
        <f>IF(Charts!$B$3="none",AE2099,IF(BM2099="",NA(),BM2099))</f>
        <v>0</v>
      </c>
      <c r="CV397">
        <f>IF(Charts!$B$3="none",AF2099,IF(BN2099="",NA(),BN2099))</f>
        <v>0</v>
      </c>
      <c r="CW397">
        <f>IF(Charts!$B$3="none",AG2099,IF(BO2099="",NA(),BO2099))</f>
        <v>0</v>
      </c>
      <c r="CX397">
        <f>IF(Charts!$B$3="none",AH2099,IF(BP2099="",NA(),BP2099))</f>
        <v>0</v>
      </c>
      <c r="CY397">
        <f>IF(Charts!$B$3="none",AI2099,IF(BQ2099="",NA(),BQ2099))</f>
        <v>0</v>
      </c>
      <c r="CZ397">
        <f>IF(Charts!$B$3="none",AJ2099,IF(BR2099="",NA(),BR2099))</f>
        <v>0</v>
      </c>
    </row>
    <row r="398" spans="5:104">
      <c r="E398">
        <v>53</v>
      </c>
      <c r="F398">
        <f>F57</f>
        <v>0</v>
      </c>
      <c r="G398">
        <v>53</v>
      </c>
      <c r="H398">
        <f>H57</f>
        <v>0</v>
      </c>
      <c r="I398">
        <v>53</v>
      </c>
      <c r="J398">
        <f>J57</f>
        <v>0</v>
      </c>
      <c r="K398">
        <v>53</v>
      </c>
      <c r="L398">
        <f>L57</f>
        <v>0</v>
      </c>
      <c r="M398">
        <v>53</v>
      </c>
      <c r="N398">
        <f>N57</f>
        <v>0</v>
      </c>
      <c r="O398">
        <v>53</v>
      </c>
      <c r="P398">
        <f>P57</f>
        <v>0</v>
      </c>
      <c r="Q398">
        <v>53</v>
      </c>
      <c r="R398">
        <f>R57</f>
        <v>0</v>
      </c>
      <c r="S398">
        <v>53</v>
      </c>
      <c r="T398">
        <f>T57</f>
        <v>0</v>
      </c>
      <c r="U398">
        <v>53</v>
      </c>
      <c r="V398">
        <f>V57</f>
        <v>0</v>
      </c>
      <c r="W398">
        <v>53</v>
      </c>
      <c r="X398">
        <f>X57</f>
        <v>0</v>
      </c>
      <c r="Y398">
        <v>53</v>
      </c>
      <c r="Z398">
        <f>Z57</f>
        <v>0</v>
      </c>
      <c r="AA398">
        <v>53</v>
      </c>
      <c r="AB398">
        <f>AB57</f>
        <v>0</v>
      </c>
      <c r="AC398">
        <v>53</v>
      </c>
      <c r="AD398">
        <f>AD57</f>
        <v>0</v>
      </c>
      <c r="AE398">
        <v>53</v>
      </c>
      <c r="AF398">
        <f>AF57</f>
        <v>0</v>
      </c>
      <c r="AG398">
        <v>53</v>
      </c>
      <c r="AH398">
        <f>AH57</f>
        <v>0</v>
      </c>
      <c r="AI398">
        <v>53</v>
      </c>
      <c r="AJ398">
        <f>AJ57</f>
        <v>0</v>
      </c>
      <c r="AM398">
        <v>53</v>
      </c>
      <c r="AN398">
        <f>AN57</f>
        <v>0</v>
      </c>
      <c r="AO398">
        <v>53</v>
      </c>
      <c r="AP398">
        <f>AP57</f>
        <v>0</v>
      </c>
      <c r="AQ398">
        <v>53</v>
      </c>
      <c r="AR398">
        <f>AR57</f>
        <v>0</v>
      </c>
      <c r="AS398">
        <v>53</v>
      </c>
      <c r="AT398">
        <f>AT57</f>
        <v>0</v>
      </c>
      <c r="AU398">
        <v>53</v>
      </c>
      <c r="AV398">
        <f>AV57</f>
        <v>0</v>
      </c>
      <c r="AW398">
        <v>53</v>
      </c>
      <c r="AX398">
        <f>AX57</f>
        <v>0</v>
      </c>
      <c r="AY398">
        <v>53</v>
      </c>
      <c r="AZ398">
        <f>AZ57</f>
        <v>0</v>
      </c>
      <c r="BA398">
        <v>53</v>
      </c>
      <c r="BB398">
        <f>BB57</f>
        <v>0</v>
      </c>
      <c r="BC398">
        <v>53</v>
      </c>
      <c r="BD398">
        <f>BD57</f>
        <v>0</v>
      </c>
      <c r="BE398">
        <v>53</v>
      </c>
      <c r="BF398">
        <f>BF57</f>
        <v>0</v>
      </c>
      <c r="BG398">
        <v>53</v>
      </c>
      <c r="BH398">
        <f>BH57</f>
        <v>0</v>
      </c>
      <c r="BI398">
        <v>53</v>
      </c>
      <c r="BJ398">
        <f>BJ57</f>
        <v>0</v>
      </c>
      <c r="BK398">
        <v>53</v>
      </c>
      <c r="BL398">
        <f>BL57</f>
        <v>0</v>
      </c>
      <c r="BM398">
        <v>53</v>
      </c>
      <c r="BN398">
        <f>BN57</f>
        <v>0</v>
      </c>
      <c r="BO398">
        <v>53</v>
      </c>
      <c r="BP398">
        <f>BP57</f>
        <v>0</v>
      </c>
      <c r="BQ398">
        <v>53</v>
      </c>
      <c r="BR398">
        <f>BR57</f>
        <v>0</v>
      </c>
      <c r="BU398">
        <f>IF(Charts!$B$3="none",E2100,IF(AM2100="",NA(),AM2100))</f>
        <v>0</v>
      </c>
      <c r="BV398">
        <f>IF(Charts!$B$3="none",F2100,IF(AN2100="",NA(),AN2100))</f>
        <v>0</v>
      </c>
      <c r="BW398">
        <f>IF(Charts!$B$3="none",G2100,IF(AO2100="",NA(),AO2100))</f>
        <v>0</v>
      </c>
      <c r="BX398">
        <f>IF(Charts!$B$3="none",H2100,IF(AP2100="",NA(),AP2100))</f>
        <v>0</v>
      </c>
      <c r="BY398">
        <f>IF(Charts!$B$3="none",I2100,IF(AQ2100="",NA(),AQ2100))</f>
        <v>0</v>
      </c>
      <c r="BZ398">
        <f>IF(Charts!$B$3="none",J2100,IF(AR2100="",NA(),AR2100))</f>
        <v>0</v>
      </c>
      <c r="CA398">
        <f>IF(Charts!$B$3="none",K2100,IF(AS2100="",NA(),AS2100))</f>
        <v>0</v>
      </c>
      <c r="CB398">
        <f>IF(Charts!$B$3="none",L2100,IF(AT2100="",NA(),AT2100))</f>
        <v>0</v>
      </c>
      <c r="CC398">
        <f>IF(Charts!$B$3="none",M2100,IF(AU2100="",NA(),AU2100))</f>
        <v>0</v>
      </c>
      <c r="CD398">
        <f>IF(Charts!$B$3="none",N2100,IF(AV2100="",NA(),AV2100))</f>
        <v>0</v>
      </c>
      <c r="CE398">
        <f>IF(Charts!$B$3="none",O2100,IF(AW2100="",NA(),AW2100))</f>
        <v>0</v>
      </c>
      <c r="CF398">
        <f>IF(Charts!$B$3="none",P2100,IF(AX2100="",NA(),AX2100))</f>
        <v>0</v>
      </c>
      <c r="CG398">
        <f>IF(Charts!$B$3="none",Q2100,IF(AY2100="",NA(),AY2100))</f>
        <v>0</v>
      </c>
      <c r="CH398">
        <f>IF(Charts!$B$3="none",R2100,IF(AZ2100="",NA(),AZ2100))</f>
        <v>0</v>
      </c>
      <c r="CI398">
        <f>IF(Charts!$B$3="none",S2100,IF(BA2100="",NA(),BA2100))</f>
        <v>0</v>
      </c>
      <c r="CJ398">
        <f>IF(Charts!$B$3="none",T2100,IF(BB2100="",NA(),BB2100))</f>
        <v>0</v>
      </c>
      <c r="CK398">
        <f>IF(Charts!$B$3="none",U2100,IF(BC2100="",NA(),BC2100))</f>
        <v>0</v>
      </c>
      <c r="CL398">
        <f>IF(Charts!$B$3="none",V2100,IF(BD2100="",NA(),BD2100))</f>
        <v>0</v>
      </c>
      <c r="CM398">
        <f>IF(Charts!$B$3="none",W2100,IF(BE2100="",NA(),BE2100))</f>
        <v>0</v>
      </c>
      <c r="CN398">
        <f>IF(Charts!$B$3="none",X2100,IF(BF2100="",NA(),BF2100))</f>
        <v>0</v>
      </c>
      <c r="CO398">
        <f>IF(Charts!$B$3="none",Y2100,IF(BG2100="",NA(),BG2100))</f>
        <v>0</v>
      </c>
      <c r="CP398">
        <f>IF(Charts!$B$3="none",Z2100,IF(BH2100="",NA(),BH2100))</f>
        <v>0</v>
      </c>
      <c r="CQ398">
        <f>IF(Charts!$B$3="none",AA2100,IF(BI2100="",NA(),BI2100))</f>
        <v>0</v>
      </c>
      <c r="CR398">
        <f>IF(Charts!$B$3="none",AB2100,IF(BJ2100="",NA(),BJ2100))</f>
        <v>0</v>
      </c>
      <c r="CS398">
        <f>IF(Charts!$B$3="none",AC2100,IF(BK2100="",NA(),BK2100))</f>
        <v>0</v>
      </c>
      <c r="CT398">
        <f>IF(Charts!$B$3="none",AD2100,IF(BL2100="",NA(),BL2100))</f>
        <v>0</v>
      </c>
      <c r="CU398">
        <f>IF(Charts!$B$3="none",AE2100,IF(BM2100="",NA(),BM2100))</f>
        <v>0</v>
      </c>
      <c r="CV398">
        <f>IF(Charts!$B$3="none",AF2100,IF(BN2100="",NA(),BN2100))</f>
        <v>0</v>
      </c>
      <c r="CW398">
        <f>IF(Charts!$B$3="none",AG2100,IF(BO2100="",NA(),BO2100))</f>
        <v>0</v>
      </c>
      <c r="CX398">
        <f>IF(Charts!$B$3="none",AH2100,IF(BP2100="",NA(),BP2100))</f>
        <v>0</v>
      </c>
      <c r="CY398">
        <f>IF(Charts!$B$3="none",AI2100,IF(BQ2100="",NA(),BQ2100))</f>
        <v>0</v>
      </c>
      <c r="CZ398">
        <f>IF(Charts!$B$3="none",AJ2100,IF(BR2100="",NA(),BR2100))</f>
        <v>0</v>
      </c>
    </row>
    <row r="399" spans="5:104">
      <c r="E399">
        <v>54</v>
      </c>
      <c r="F399">
        <f>F58</f>
        <v>0</v>
      </c>
      <c r="G399">
        <v>54</v>
      </c>
      <c r="H399">
        <f>H58</f>
        <v>0</v>
      </c>
      <c r="I399">
        <v>54</v>
      </c>
      <c r="J399">
        <f>J58</f>
        <v>0</v>
      </c>
      <c r="K399">
        <v>54</v>
      </c>
      <c r="L399">
        <f>L58</f>
        <v>0</v>
      </c>
      <c r="M399">
        <v>54</v>
      </c>
      <c r="N399">
        <f>N58</f>
        <v>0</v>
      </c>
      <c r="O399">
        <v>54</v>
      </c>
      <c r="P399">
        <f>P58</f>
        <v>0</v>
      </c>
      <c r="Q399">
        <v>54</v>
      </c>
      <c r="R399">
        <f>R58</f>
        <v>0</v>
      </c>
      <c r="S399">
        <v>54</v>
      </c>
      <c r="T399">
        <f>T58</f>
        <v>0</v>
      </c>
      <c r="U399">
        <v>54</v>
      </c>
      <c r="V399">
        <f>V58</f>
        <v>0</v>
      </c>
      <c r="W399">
        <v>54</v>
      </c>
      <c r="X399">
        <f>X58</f>
        <v>0</v>
      </c>
      <c r="Y399">
        <v>54</v>
      </c>
      <c r="Z399">
        <f>Z58</f>
        <v>0</v>
      </c>
      <c r="AA399">
        <v>54</v>
      </c>
      <c r="AB399">
        <f>AB58</f>
        <v>0</v>
      </c>
      <c r="AC399">
        <v>54</v>
      </c>
      <c r="AD399">
        <f>AD58</f>
        <v>0</v>
      </c>
      <c r="AE399">
        <v>54</v>
      </c>
      <c r="AF399">
        <f>AF58</f>
        <v>0</v>
      </c>
      <c r="AG399">
        <v>54</v>
      </c>
      <c r="AH399">
        <f>AH58</f>
        <v>0</v>
      </c>
      <c r="AI399">
        <v>54</v>
      </c>
      <c r="AJ399">
        <f>AJ58</f>
        <v>0</v>
      </c>
      <c r="AM399">
        <v>54</v>
      </c>
      <c r="AN399">
        <f>AN58</f>
        <v>0</v>
      </c>
      <c r="AO399">
        <v>54</v>
      </c>
      <c r="AP399">
        <f>AP58</f>
        <v>0</v>
      </c>
      <c r="AQ399">
        <v>54</v>
      </c>
      <c r="AR399">
        <f>AR58</f>
        <v>0</v>
      </c>
      <c r="AS399">
        <v>54</v>
      </c>
      <c r="AT399">
        <f>AT58</f>
        <v>0</v>
      </c>
      <c r="AU399">
        <v>54</v>
      </c>
      <c r="AV399">
        <f>AV58</f>
        <v>0</v>
      </c>
      <c r="AW399">
        <v>54</v>
      </c>
      <c r="AX399">
        <f>AX58</f>
        <v>0</v>
      </c>
      <c r="AY399">
        <v>54</v>
      </c>
      <c r="AZ399">
        <f>AZ58</f>
        <v>0</v>
      </c>
      <c r="BA399">
        <v>54</v>
      </c>
      <c r="BB399">
        <f>BB58</f>
        <v>0</v>
      </c>
      <c r="BC399">
        <v>54</v>
      </c>
      <c r="BD399">
        <f>BD58</f>
        <v>0</v>
      </c>
      <c r="BE399">
        <v>54</v>
      </c>
      <c r="BF399">
        <f>BF58</f>
        <v>0</v>
      </c>
      <c r="BG399">
        <v>54</v>
      </c>
      <c r="BH399">
        <f>BH58</f>
        <v>0</v>
      </c>
      <c r="BI399">
        <v>54</v>
      </c>
      <c r="BJ399">
        <f>BJ58</f>
        <v>0</v>
      </c>
      <c r="BK399">
        <v>54</v>
      </c>
      <c r="BL399">
        <f>BL58</f>
        <v>0</v>
      </c>
      <c r="BM399">
        <v>54</v>
      </c>
      <c r="BN399">
        <f>BN58</f>
        <v>0</v>
      </c>
      <c r="BO399">
        <v>54</v>
      </c>
      <c r="BP399">
        <f>BP58</f>
        <v>0</v>
      </c>
      <c r="BQ399">
        <v>54</v>
      </c>
      <c r="BR399">
        <f>BR58</f>
        <v>0</v>
      </c>
      <c r="BU399">
        <f>IF(Charts!$B$3="none",E2101,IF(AM2101="",NA(),AM2101))</f>
        <v>0</v>
      </c>
      <c r="BV399">
        <f>IF(Charts!$B$3="none",F2101,IF(AN2101="",NA(),AN2101))</f>
        <v>0</v>
      </c>
      <c r="BW399">
        <f>IF(Charts!$B$3="none",G2101,IF(AO2101="",NA(),AO2101))</f>
        <v>0</v>
      </c>
      <c r="BX399">
        <f>IF(Charts!$B$3="none",H2101,IF(AP2101="",NA(),AP2101))</f>
        <v>0</v>
      </c>
      <c r="BY399">
        <f>IF(Charts!$B$3="none",I2101,IF(AQ2101="",NA(),AQ2101))</f>
        <v>0</v>
      </c>
      <c r="BZ399">
        <f>IF(Charts!$B$3="none",J2101,IF(AR2101="",NA(),AR2101))</f>
        <v>0</v>
      </c>
      <c r="CA399">
        <f>IF(Charts!$B$3="none",K2101,IF(AS2101="",NA(),AS2101))</f>
        <v>0</v>
      </c>
      <c r="CB399">
        <f>IF(Charts!$B$3="none",L2101,IF(AT2101="",NA(),AT2101))</f>
        <v>0</v>
      </c>
      <c r="CC399">
        <f>IF(Charts!$B$3="none",M2101,IF(AU2101="",NA(),AU2101))</f>
        <v>0</v>
      </c>
      <c r="CD399">
        <f>IF(Charts!$B$3="none",N2101,IF(AV2101="",NA(),AV2101))</f>
        <v>0</v>
      </c>
      <c r="CE399">
        <f>IF(Charts!$B$3="none",O2101,IF(AW2101="",NA(),AW2101))</f>
        <v>0</v>
      </c>
      <c r="CF399">
        <f>IF(Charts!$B$3="none",P2101,IF(AX2101="",NA(),AX2101))</f>
        <v>0</v>
      </c>
      <c r="CG399">
        <f>IF(Charts!$B$3="none",Q2101,IF(AY2101="",NA(),AY2101))</f>
        <v>0</v>
      </c>
      <c r="CH399">
        <f>IF(Charts!$B$3="none",R2101,IF(AZ2101="",NA(),AZ2101))</f>
        <v>0</v>
      </c>
      <c r="CI399">
        <f>IF(Charts!$B$3="none",S2101,IF(BA2101="",NA(),BA2101))</f>
        <v>0</v>
      </c>
      <c r="CJ399">
        <f>IF(Charts!$B$3="none",T2101,IF(BB2101="",NA(),BB2101))</f>
        <v>0</v>
      </c>
      <c r="CK399">
        <f>IF(Charts!$B$3="none",U2101,IF(BC2101="",NA(),BC2101))</f>
        <v>0</v>
      </c>
      <c r="CL399">
        <f>IF(Charts!$B$3="none",V2101,IF(BD2101="",NA(),BD2101))</f>
        <v>0</v>
      </c>
      <c r="CM399">
        <f>IF(Charts!$B$3="none",W2101,IF(BE2101="",NA(),BE2101))</f>
        <v>0</v>
      </c>
      <c r="CN399">
        <f>IF(Charts!$B$3="none",X2101,IF(BF2101="",NA(),BF2101))</f>
        <v>0</v>
      </c>
      <c r="CO399">
        <f>IF(Charts!$B$3="none",Y2101,IF(BG2101="",NA(),BG2101))</f>
        <v>0</v>
      </c>
      <c r="CP399">
        <f>IF(Charts!$B$3="none",Z2101,IF(BH2101="",NA(),BH2101))</f>
        <v>0</v>
      </c>
      <c r="CQ399">
        <f>IF(Charts!$B$3="none",AA2101,IF(BI2101="",NA(),BI2101))</f>
        <v>0</v>
      </c>
      <c r="CR399">
        <f>IF(Charts!$B$3="none",AB2101,IF(BJ2101="",NA(),BJ2101))</f>
        <v>0</v>
      </c>
      <c r="CS399">
        <f>IF(Charts!$B$3="none",AC2101,IF(BK2101="",NA(),BK2101))</f>
        <v>0</v>
      </c>
      <c r="CT399">
        <f>IF(Charts!$B$3="none",AD2101,IF(BL2101="",NA(),BL2101))</f>
        <v>0</v>
      </c>
      <c r="CU399">
        <f>IF(Charts!$B$3="none",AE2101,IF(BM2101="",NA(),BM2101))</f>
        <v>0</v>
      </c>
      <c r="CV399">
        <f>IF(Charts!$B$3="none",AF2101,IF(BN2101="",NA(),BN2101))</f>
        <v>0</v>
      </c>
      <c r="CW399">
        <f>IF(Charts!$B$3="none",AG2101,IF(BO2101="",NA(),BO2101))</f>
        <v>0</v>
      </c>
      <c r="CX399">
        <f>IF(Charts!$B$3="none",AH2101,IF(BP2101="",NA(),BP2101))</f>
        <v>0</v>
      </c>
      <c r="CY399">
        <f>IF(Charts!$B$3="none",AI2101,IF(BQ2101="",NA(),BQ2101))</f>
        <v>0</v>
      </c>
      <c r="CZ399">
        <f>IF(Charts!$B$3="none",AJ2101,IF(BR2101="",NA(),BR2101))</f>
        <v>0</v>
      </c>
    </row>
    <row r="400" spans="5:104">
      <c r="E400">
        <v>55</v>
      </c>
      <c r="F400">
        <f>F59</f>
        <v>0</v>
      </c>
      <c r="G400">
        <v>55</v>
      </c>
      <c r="H400">
        <f>H59</f>
        <v>0</v>
      </c>
      <c r="I400">
        <v>55</v>
      </c>
      <c r="J400">
        <f>J59</f>
        <v>0</v>
      </c>
      <c r="K400">
        <v>55</v>
      </c>
      <c r="L400">
        <f>L59</f>
        <v>0</v>
      </c>
      <c r="M400">
        <v>55</v>
      </c>
      <c r="N400">
        <f>N59</f>
        <v>0</v>
      </c>
      <c r="O400">
        <v>55</v>
      </c>
      <c r="P400">
        <f>P59</f>
        <v>0</v>
      </c>
      <c r="Q400">
        <v>55</v>
      </c>
      <c r="R400">
        <f>R59</f>
        <v>0</v>
      </c>
      <c r="S400">
        <v>55</v>
      </c>
      <c r="T400">
        <f>T59</f>
        <v>0</v>
      </c>
      <c r="U400">
        <v>55</v>
      </c>
      <c r="V400">
        <f>V59</f>
        <v>0</v>
      </c>
      <c r="W400">
        <v>55</v>
      </c>
      <c r="X400">
        <f>X59</f>
        <v>0</v>
      </c>
      <c r="Y400">
        <v>55</v>
      </c>
      <c r="Z400">
        <f>Z59</f>
        <v>0</v>
      </c>
      <c r="AA400">
        <v>55</v>
      </c>
      <c r="AB400">
        <f>AB59</f>
        <v>0</v>
      </c>
      <c r="AC400">
        <v>55</v>
      </c>
      <c r="AD400">
        <f>AD59</f>
        <v>0</v>
      </c>
      <c r="AE400">
        <v>55</v>
      </c>
      <c r="AF400">
        <f>AF59</f>
        <v>0</v>
      </c>
      <c r="AG400">
        <v>55</v>
      </c>
      <c r="AH400">
        <f>AH59</f>
        <v>0</v>
      </c>
      <c r="AI400">
        <v>55</v>
      </c>
      <c r="AJ400">
        <f>AJ59</f>
        <v>0</v>
      </c>
      <c r="AM400">
        <v>55</v>
      </c>
      <c r="AN400">
        <f>AN59</f>
        <v>0</v>
      </c>
      <c r="AO400">
        <v>55</v>
      </c>
      <c r="AP400">
        <f>AP59</f>
        <v>0</v>
      </c>
      <c r="AQ400">
        <v>55</v>
      </c>
      <c r="AR400">
        <f>AR59</f>
        <v>0</v>
      </c>
      <c r="AS400">
        <v>55</v>
      </c>
      <c r="AT400">
        <f>AT59</f>
        <v>0</v>
      </c>
      <c r="AU400">
        <v>55</v>
      </c>
      <c r="AV400">
        <f>AV59</f>
        <v>0</v>
      </c>
      <c r="AW400">
        <v>55</v>
      </c>
      <c r="AX400">
        <f>AX59</f>
        <v>0</v>
      </c>
      <c r="AY400">
        <v>55</v>
      </c>
      <c r="AZ400">
        <f>AZ59</f>
        <v>0</v>
      </c>
      <c r="BA400">
        <v>55</v>
      </c>
      <c r="BB400">
        <f>BB59</f>
        <v>0</v>
      </c>
      <c r="BC400">
        <v>55</v>
      </c>
      <c r="BD400">
        <f>BD59</f>
        <v>0</v>
      </c>
      <c r="BE400">
        <v>55</v>
      </c>
      <c r="BF400">
        <f>BF59</f>
        <v>0</v>
      </c>
      <c r="BG400">
        <v>55</v>
      </c>
      <c r="BH400">
        <f>BH59</f>
        <v>0</v>
      </c>
      <c r="BI400">
        <v>55</v>
      </c>
      <c r="BJ400">
        <f>BJ59</f>
        <v>0</v>
      </c>
      <c r="BK400">
        <v>55</v>
      </c>
      <c r="BL400">
        <f>BL59</f>
        <v>0</v>
      </c>
      <c r="BM400">
        <v>55</v>
      </c>
      <c r="BN400">
        <f>BN59</f>
        <v>0</v>
      </c>
      <c r="BO400">
        <v>55</v>
      </c>
      <c r="BP400">
        <f>BP59</f>
        <v>0</v>
      </c>
      <c r="BQ400">
        <v>55</v>
      </c>
      <c r="BR400">
        <f>BR59</f>
        <v>0</v>
      </c>
      <c r="BU400">
        <f>IF(Charts!$B$3="none",E2102,IF(AM2102="",NA(),AM2102))</f>
        <v>0</v>
      </c>
      <c r="BV400">
        <f>IF(Charts!$B$3="none",F2102,IF(AN2102="",NA(),AN2102))</f>
        <v>0</v>
      </c>
      <c r="BW400">
        <f>IF(Charts!$B$3="none",G2102,IF(AO2102="",NA(),AO2102))</f>
        <v>0</v>
      </c>
      <c r="BX400">
        <f>IF(Charts!$B$3="none",H2102,IF(AP2102="",NA(),AP2102))</f>
        <v>0</v>
      </c>
      <c r="BY400">
        <f>IF(Charts!$B$3="none",I2102,IF(AQ2102="",NA(),AQ2102))</f>
        <v>0</v>
      </c>
      <c r="BZ400">
        <f>IF(Charts!$B$3="none",J2102,IF(AR2102="",NA(),AR2102))</f>
        <v>0</v>
      </c>
      <c r="CA400">
        <f>IF(Charts!$B$3="none",K2102,IF(AS2102="",NA(),AS2102))</f>
        <v>0</v>
      </c>
      <c r="CB400">
        <f>IF(Charts!$B$3="none",L2102,IF(AT2102="",NA(),AT2102))</f>
        <v>0</v>
      </c>
      <c r="CC400">
        <f>IF(Charts!$B$3="none",M2102,IF(AU2102="",NA(),AU2102))</f>
        <v>0</v>
      </c>
      <c r="CD400">
        <f>IF(Charts!$B$3="none",N2102,IF(AV2102="",NA(),AV2102))</f>
        <v>0</v>
      </c>
      <c r="CE400">
        <f>IF(Charts!$B$3="none",O2102,IF(AW2102="",NA(),AW2102))</f>
        <v>0</v>
      </c>
      <c r="CF400">
        <f>IF(Charts!$B$3="none",P2102,IF(AX2102="",NA(),AX2102))</f>
        <v>0</v>
      </c>
      <c r="CG400">
        <f>IF(Charts!$B$3="none",Q2102,IF(AY2102="",NA(),AY2102))</f>
        <v>0</v>
      </c>
      <c r="CH400">
        <f>IF(Charts!$B$3="none",R2102,IF(AZ2102="",NA(),AZ2102))</f>
        <v>0</v>
      </c>
      <c r="CI400">
        <f>IF(Charts!$B$3="none",S2102,IF(BA2102="",NA(),BA2102))</f>
        <v>0</v>
      </c>
      <c r="CJ400">
        <f>IF(Charts!$B$3="none",T2102,IF(BB2102="",NA(),BB2102))</f>
        <v>0</v>
      </c>
      <c r="CK400">
        <f>IF(Charts!$B$3="none",U2102,IF(BC2102="",NA(),BC2102))</f>
        <v>0</v>
      </c>
      <c r="CL400">
        <f>IF(Charts!$B$3="none",V2102,IF(BD2102="",NA(),BD2102))</f>
        <v>0</v>
      </c>
      <c r="CM400">
        <f>IF(Charts!$B$3="none",W2102,IF(BE2102="",NA(),BE2102))</f>
        <v>0</v>
      </c>
      <c r="CN400">
        <f>IF(Charts!$B$3="none",X2102,IF(BF2102="",NA(),BF2102))</f>
        <v>0</v>
      </c>
      <c r="CO400">
        <f>IF(Charts!$B$3="none",Y2102,IF(BG2102="",NA(),BG2102))</f>
        <v>0</v>
      </c>
      <c r="CP400">
        <f>IF(Charts!$B$3="none",Z2102,IF(BH2102="",NA(),BH2102))</f>
        <v>0</v>
      </c>
      <c r="CQ400">
        <f>IF(Charts!$B$3="none",AA2102,IF(BI2102="",NA(),BI2102))</f>
        <v>0</v>
      </c>
      <c r="CR400">
        <f>IF(Charts!$B$3="none",AB2102,IF(BJ2102="",NA(),BJ2102))</f>
        <v>0</v>
      </c>
      <c r="CS400">
        <f>IF(Charts!$B$3="none",AC2102,IF(BK2102="",NA(),BK2102))</f>
        <v>0</v>
      </c>
      <c r="CT400">
        <f>IF(Charts!$B$3="none",AD2102,IF(BL2102="",NA(),BL2102))</f>
        <v>0</v>
      </c>
      <c r="CU400">
        <f>IF(Charts!$B$3="none",AE2102,IF(BM2102="",NA(),BM2102))</f>
        <v>0</v>
      </c>
      <c r="CV400">
        <f>IF(Charts!$B$3="none",AF2102,IF(BN2102="",NA(),BN2102))</f>
        <v>0</v>
      </c>
      <c r="CW400">
        <f>IF(Charts!$B$3="none",AG2102,IF(BO2102="",NA(),BO2102))</f>
        <v>0</v>
      </c>
      <c r="CX400">
        <f>IF(Charts!$B$3="none",AH2102,IF(BP2102="",NA(),BP2102))</f>
        <v>0</v>
      </c>
      <c r="CY400">
        <f>IF(Charts!$B$3="none",AI2102,IF(BQ2102="",NA(),BQ2102))</f>
        <v>0</v>
      </c>
      <c r="CZ400">
        <f>IF(Charts!$B$3="none",AJ2102,IF(BR2102="",NA(),BR2102))</f>
        <v>0</v>
      </c>
    </row>
    <row r="401" spans="5:104">
      <c r="E401">
        <v>56</v>
      </c>
      <c r="F401">
        <f>F60</f>
        <v>0</v>
      </c>
      <c r="G401">
        <v>56</v>
      </c>
      <c r="H401">
        <f>H60</f>
        <v>0</v>
      </c>
      <c r="I401">
        <v>56</v>
      </c>
      <c r="J401">
        <f>J60</f>
        <v>0</v>
      </c>
      <c r="K401">
        <v>56</v>
      </c>
      <c r="L401">
        <f>L60</f>
        <v>0</v>
      </c>
      <c r="M401">
        <v>56</v>
      </c>
      <c r="N401">
        <f>N60</f>
        <v>0</v>
      </c>
      <c r="O401">
        <v>56</v>
      </c>
      <c r="P401">
        <f>P60</f>
        <v>0</v>
      </c>
      <c r="Q401">
        <v>56</v>
      </c>
      <c r="R401">
        <f>R60</f>
        <v>0</v>
      </c>
      <c r="S401">
        <v>56</v>
      </c>
      <c r="T401">
        <f>T60</f>
        <v>0</v>
      </c>
      <c r="U401">
        <v>56</v>
      </c>
      <c r="V401">
        <f>V60</f>
        <v>0</v>
      </c>
      <c r="W401">
        <v>56</v>
      </c>
      <c r="X401">
        <f>X60</f>
        <v>0</v>
      </c>
      <c r="Y401">
        <v>56</v>
      </c>
      <c r="Z401">
        <f>Z60</f>
        <v>0</v>
      </c>
      <c r="AA401">
        <v>56</v>
      </c>
      <c r="AB401">
        <f>AB60</f>
        <v>0</v>
      </c>
      <c r="AC401">
        <v>56</v>
      </c>
      <c r="AD401">
        <f>AD60</f>
        <v>0</v>
      </c>
      <c r="AE401">
        <v>56</v>
      </c>
      <c r="AF401">
        <f>AF60</f>
        <v>0</v>
      </c>
      <c r="AG401">
        <v>56</v>
      </c>
      <c r="AH401">
        <f>AH60</f>
        <v>0</v>
      </c>
      <c r="AI401">
        <v>56</v>
      </c>
      <c r="AJ401">
        <f>AJ60</f>
        <v>0</v>
      </c>
      <c r="AM401">
        <v>56</v>
      </c>
      <c r="AN401">
        <f>AN60</f>
        <v>0</v>
      </c>
      <c r="AO401">
        <v>56</v>
      </c>
      <c r="AP401">
        <f>AP60</f>
        <v>0</v>
      </c>
      <c r="AQ401">
        <v>56</v>
      </c>
      <c r="AR401">
        <f>AR60</f>
        <v>0</v>
      </c>
      <c r="AS401">
        <v>56</v>
      </c>
      <c r="AT401">
        <f>AT60</f>
        <v>0</v>
      </c>
      <c r="AU401">
        <v>56</v>
      </c>
      <c r="AV401">
        <f>AV60</f>
        <v>0</v>
      </c>
      <c r="AW401">
        <v>56</v>
      </c>
      <c r="AX401">
        <f>AX60</f>
        <v>0</v>
      </c>
      <c r="AY401">
        <v>56</v>
      </c>
      <c r="AZ401">
        <f>AZ60</f>
        <v>0</v>
      </c>
      <c r="BA401">
        <v>56</v>
      </c>
      <c r="BB401">
        <f>BB60</f>
        <v>0</v>
      </c>
      <c r="BC401">
        <v>56</v>
      </c>
      <c r="BD401">
        <f>BD60</f>
        <v>0</v>
      </c>
      <c r="BE401">
        <v>56</v>
      </c>
      <c r="BF401">
        <f>BF60</f>
        <v>0</v>
      </c>
      <c r="BG401">
        <v>56</v>
      </c>
      <c r="BH401">
        <f>BH60</f>
        <v>0</v>
      </c>
      <c r="BI401">
        <v>56</v>
      </c>
      <c r="BJ401">
        <f>BJ60</f>
        <v>0</v>
      </c>
      <c r="BK401">
        <v>56</v>
      </c>
      <c r="BL401">
        <f>BL60</f>
        <v>0</v>
      </c>
      <c r="BM401">
        <v>56</v>
      </c>
      <c r="BN401">
        <f>BN60</f>
        <v>0</v>
      </c>
      <c r="BO401">
        <v>56</v>
      </c>
      <c r="BP401">
        <f>BP60</f>
        <v>0</v>
      </c>
      <c r="BQ401">
        <v>56</v>
      </c>
      <c r="BR401">
        <f>BR60</f>
        <v>0</v>
      </c>
      <c r="BU401">
        <f>IF(Charts!$B$3="none",E2103,IF(AM2103="",NA(),AM2103))</f>
        <v>0</v>
      </c>
      <c r="BV401">
        <f>IF(Charts!$B$3="none",F2103,IF(AN2103="",NA(),AN2103))</f>
        <v>0</v>
      </c>
      <c r="BW401">
        <f>IF(Charts!$B$3="none",G2103,IF(AO2103="",NA(),AO2103))</f>
        <v>0</v>
      </c>
      <c r="BX401">
        <f>IF(Charts!$B$3="none",H2103,IF(AP2103="",NA(),AP2103))</f>
        <v>0</v>
      </c>
      <c r="BY401">
        <f>IF(Charts!$B$3="none",I2103,IF(AQ2103="",NA(),AQ2103))</f>
        <v>0</v>
      </c>
      <c r="BZ401">
        <f>IF(Charts!$B$3="none",J2103,IF(AR2103="",NA(),AR2103))</f>
        <v>0</v>
      </c>
      <c r="CA401">
        <f>IF(Charts!$B$3="none",K2103,IF(AS2103="",NA(),AS2103))</f>
        <v>0</v>
      </c>
      <c r="CB401">
        <f>IF(Charts!$B$3="none",L2103,IF(AT2103="",NA(),AT2103))</f>
        <v>0</v>
      </c>
      <c r="CC401">
        <f>IF(Charts!$B$3="none",M2103,IF(AU2103="",NA(),AU2103))</f>
        <v>0</v>
      </c>
      <c r="CD401">
        <f>IF(Charts!$B$3="none",N2103,IF(AV2103="",NA(),AV2103))</f>
        <v>0</v>
      </c>
      <c r="CE401">
        <f>IF(Charts!$B$3="none",O2103,IF(AW2103="",NA(),AW2103))</f>
        <v>0</v>
      </c>
      <c r="CF401">
        <f>IF(Charts!$B$3="none",P2103,IF(AX2103="",NA(),AX2103))</f>
        <v>0</v>
      </c>
      <c r="CG401">
        <f>IF(Charts!$B$3="none",Q2103,IF(AY2103="",NA(),AY2103))</f>
        <v>0</v>
      </c>
      <c r="CH401">
        <f>IF(Charts!$B$3="none",R2103,IF(AZ2103="",NA(),AZ2103))</f>
        <v>0</v>
      </c>
      <c r="CI401">
        <f>IF(Charts!$B$3="none",S2103,IF(BA2103="",NA(),BA2103))</f>
        <v>0</v>
      </c>
      <c r="CJ401">
        <f>IF(Charts!$B$3="none",T2103,IF(BB2103="",NA(),BB2103))</f>
        <v>0</v>
      </c>
      <c r="CK401">
        <f>IF(Charts!$B$3="none",U2103,IF(BC2103="",NA(),BC2103))</f>
        <v>0</v>
      </c>
      <c r="CL401">
        <f>IF(Charts!$B$3="none",V2103,IF(BD2103="",NA(),BD2103))</f>
        <v>0</v>
      </c>
      <c r="CM401">
        <f>IF(Charts!$B$3="none",W2103,IF(BE2103="",NA(),BE2103))</f>
        <v>0</v>
      </c>
      <c r="CN401">
        <f>IF(Charts!$B$3="none",X2103,IF(BF2103="",NA(),BF2103))</f>
        <v>0</v>
      </c>
      <c r="CO401">
        <f>IF(Charts!$B$3="none",Y2103,IF(BG2103="",NA(),BG2103))</f>
        <v>0</v>
      </c>
      <c r="CP401">
        <f>IF(Charts!$B$3="none",Z2103,IF(BH2103="",NA(),BH2103))</f>
        <v>0</v>
      </c>
      <c r="CQ401">
        <f>IF(Charts!$B$3="none",AA2103,IF(BI2103="",NA(),BI2103))</f>
        <v>0</v>
      </c>
      <c r="CR401">
        <f>IF(Charts!$B$3="none",AB2103,IF(BJ2103="",NA(),BJ2103))</f>
        <v>0</v>
      </c>
      <c r="CS401">
        <f>IF(Charts!$B$3="none",AC2103,IF(BK2103="",NA(),BK2103))</f>
        <v>0</v>
      </c>
      <c r="CT401">
        <f>IF(Charts!$B$3="none",AD2103,IF(BL2103="",NA(),BL2103))</f>
        <v>0</v>
      </c>
      <c r="CU401">
        <f>IF(Charts!$B$3="none",AE2103,IF(BM2103="",NA(),BM2103))</f>
        <v>0</v>
      </c>
      <c r="CV401">
        <f>IF(Charts!$B$3="none",AF2103,IF(BN2103="",NA(),BN2103))</f>
        <v>0</v>
      </c>
      <c r="CW401">
        <f>IF(Charts!$B$3="none",AG2103,IF(BO2103="",NA(),BO2103))</f>
        <v>0</v>
      </c>
      <c r="CX401">
        <f>IF(Charts!$B$3="none",AH2103,IF(BP2103="",NA(),BP2103))</f>
        <v>0</v>
      </c>
      <c r="CY401">
        <f>IF(Charts!$B$3="none",AI2103,IF(BQ2103="",NA(),BQ2103))</f>
        <v>0</v>
      </c>
      <c r="CZ401">
        <f>IF(Charts!$B$3="none",AJ2103,IF(BR2103="",NA(),BR2103))</f>
        <v>0</v>
      </c>
    </row>
    <row r="402" spans="5:104">
      <c r="E402">
        <v>57</v>
      </c>
      <c r="F402">
        <f>F61</f>
        <v>0</v>
      </c>
      <c r="G402">
        <v>57</v>
      </c>
      <c r="H402">
        <f>H61</f>
        <v>0</v>
      </c>
      <c r="I402">
        <v>57</v>
      </c>
      <c r="J402">
        <f>J61</f>
        <v>0</v>
      </c>
      <c r="K402">
        <v>57</v>
      </c>
      <c r="L402">
        <f>L61</f>
        <v>0</v>
      </c>
      <c r="M402">
        <v>57</v>
      </c>
      <c r="N402">
        <f>N61</f>
        <v>0</v>
      </c>
      <c r="O402">
        <v>57</v>
      </c>
      <c r="P402">
        <f>P61</f>
        <v>0</v>
      </c>
      <c r="Q402">
        <v>57</v>
      </c>
      <c r="R402">
        <f>R61</f>
        <v>0</v>
      </c>
      <c r="S402">
        <v>57</v>
      </c>
      <c r="T402">
        <f>T61</f>
        <v>0</v>
      </c>
      <c r="U402">
        <v>57</v>
      </c>
      <c r="V402">
        <f>V61</f>
        <v>0</v>
      </c>
      <c r="W402">
        <v>57</v>
      </c>
      <c r="X402">
        <f>X61</f>
        <v>0</v>
      </c>
      <c r="Y402">
        <v>57</v>
      </c>
      <c r="Z402">
        <f>Z61</f>
        <v>0</v>
      </c>
      <c r="AA402">
        <v>57</v>
      </c>
      <c r="AB402">
        <f>AB61</f>
        <v>0</v>
      </c>
      <c r="AC402">
        <v>57</v>
      </c>
      <c r="AD402">
        <f>AD61</f>
        <v>0</v>
      </c>
      <c r="AE402">
        <v>57</v>
      </c>
      <c r="AF402">
        <f>AF61</f>
        <v>0</v>
      </c>
      <c r="AG402">
        <v>57</v>
      </c>
      <c r="AH402">
        <f>AH61</f>
        <v>0</v>
      </c>
      <c r="AI402">
        <v>57</v>
      </c>
      <c r="AJ402">
        <f>AJ61</f>
        <v>0</v>
      </c>
      <c r="AM402">
        <v>57</v>
      </c>
      <c r="AN402">
        <f>AN61</f>
        <v>0</v>
      </c>
      <c r="AO402">
        <v>57</v>
      </c>
      <c r="AP402">
        <f>AP61</f>
        <v>0</v>
      </c>
      <c r="AQ402">
        <v>57</v>
      </c>
      <c r="AR402">
        <f>AR61</f>
        <v>0</v>
      </c>
      <c r="AS402">
        <v>57</v>
      </c>
      <c r="AT402">
        <f>AT61</f>
        <v>0</v>
      </c>
      <c r="AU402">
        <v>57</v>
      </c>
      <c r="AV402">
        <f>AV61</f>
        <v>0</v>
      </c>
      <c r="AW402">
        <v>57</v>
      </c>
      <c r="AX402">
        <f>AX61</f>
        <v>0</v>
      </c>
      <c r="AY402">
        <v>57</v>
      </c>
      <c r="AZ402">
        <f>AZ61</f>
        <v>0</v>
      </c>
      <c r="BA402">
        <v>57</v>
      </c>
      <c r="BB402">
        <f>BB61</f>
        <v>0</v>
      </c>
      <c r="BC402">
        <v>57</v>
      </c>
      <c r="BD402">
        <f>BD61</f>
        <v>0</v>
      </c>
      <c r="BE402">
        <v>57</v>
      </c>
      <c r="BF402">
        <f>BF61</f>
        <v>0</v>
      </c>
      <c r="BG402">
        <v>57</v>
      </c>
      <c r="BH402">
        <f>BH61</f>
        <v>0</v>
      </c>
      <c r="BI402">
        <v>57</v>
      </c>
      <c r="BJ402">
        <f>BJ61</f>
        <v>0</v>
      </c>
      <c r="BK402">
        <v>57</v>
      </c>
      <c r="BL402">
        <f>BL61</f>
        <v>0</v>
      </c>
      <c r="BM402">
        <v>57</v>
      </c>
      <c r="BN402">
        <f>BN61</f>
        <v>0</v>
      </c>
      <c r="BO402">
        <v>57</v>
      </c>
      <c r="BP402">
        <f>BP61</f>
        <v>0</v>
      </c>
      <c r="BQ402">
        <v>57</v>
      </c>
      <c r="BR402">
        <f>BR61</f>
        <v>0</v>
      </c>
      <c r="BU402">
        <f>IF(Charts!$B$3="none",E2104,IF(AM2104="",NA(),AM2104))</f>
        <v>0</v>
      </c>
      <c r="BV402">
        <f>IF(Charts!$B$3="none",F2104,IF(AN2104="",NA(),AN2104))</f>
        <v>0</v>
      </c>
      <c r="BW402">
        <f>IF(Charts!$B$3="none",G2104,IF(AO2104="",NA(),AO2104))</f>
        <v>0</v>
      </c>
      <c r="BX402">
        <f>IF(Charts!$B$3="none",H2104,IF(AP2104="",NA(),AP2104))</f>
        <v>0</v>
      </c>
      <c r="BY402">
        <f>IF(Charts!$B$3="none",I2104,IF(AQ2104="",NA(),AQ2104))</f>
        <v>0</v>
      </c>
      <c r="BZ402">
        <f>IF(Charts!$B$3="none",J2104,IF(AR2104="",NA(),AR2104))</f>
        <v>0</v>
      </c>
      <c r="CA402">
        <f>IF(Charts!$B$3="none",K2104,IF(AS2104="",NA(),AS2104))</f>
        <v>0</v>
      </c>
      <c r="CB402">
        <f>IF(Charts!$B$3="none",L2104,IF(AT2104="",NA(),AT2104))</f>
        <v>0</v>
      </c>
      <c r="CC402">
        <f>IF(Charts!$B$3="none",M2104,IF(AU2104="",NA(),AU2104))</f>
        <v>0</v>
      </c>
      <c r="CD402">
        <f>IF(Charts!$B$3="none",N2104,IF(AV2104="",NA(),AV2104))</f>
        <v>0</v>
      </c>
      <c r="CE402">
        <f>IF(Charts!$B$3="none",O2104,IF(AW2104="",NA(),AW2104))</f>
        <v>0</v>
      </c>
      <c r="CF402">
        <f>IF(Charts!$B$3="none",P2104,IF(AX2104="",NA(),AX2104))</f>
        <v>0</v>
      </c>
      <c r="CG402">
        <f>IF(Charts!$B$3="none",Q2104,IF(AY2104="",NA(),AY2104))</f>
        <v>0</v>
      </c>
      <c r="CH402">
        <f>IF(Charts!$B$3="none",R2104,IF(AZ2104="",NA(),AZ2104))</f>
        <v>0</v>
      </c>
      <c r="CI402">
        <f>IF(Charts!$B$3="none",S2104,IF(BA2104="",NA(),BA2104))</f>
        <v>0</v>
      </c>
      <c r="CJ402">
        <f>IF(Charts!$B$3="none",T2104,IF(BB2104="",NA(),BB2104))</f>
        <v>0</v>
      </c>
      <c r="CK402">
        <f>IF(Charts!$B$3="none",U2104,IF(BC2104="",NA(),BC2104))</f>
        <v>0</v>
      </c>
      <c r="CL402">
        <f>IF(Charts!$B$3="none",V2104,IF(BD2104="",NA(),BD2104))</f>
        <v>0</v>
      </c>
      <c r="CM402">
        <f>IF(Charts!$B$3="none",W2104,IF(BE2104="",NA(),BE2104))</f>
        <v>0</v>
      </c>
      <c r="CN402">
        <f>IF(Charts!$B$3="none",X2104,IF(BF2104="",NA(),BF2104))</f>
        <v>0</v>
      </c>
      <c r="CO402">
        <f>IF(Charts!$B$3="none",Y2104,IF(BG2104="",NA(),BG2104))</f>
        <v>0</v>
      </c>
      <c r="CP402">
        <f>IF(Charts!$B$3="none",Z2104,IF(BH2104="",NA(),BH2104))</f>
        <v>0</v>
      </c>
      <c r="CQ402">
        <f>IF(Charts!$B$3="none",AA2104,IF(BI2104="",NA(),BI2104))</f>
        <v>0</v>
      </c>
      <c r="CR402">
        <f>IF(Charts!$B$3="none",AB2104,IF(BJ2104="",NA(),BJ2104))</f>
        <v>0</v>
      </c>
      <c r="CS402">
        <f>IF(Charts!$B$3="none",AC2104,IF(BK2104="",NA(),BK2104))</f>
        <v>0</v>
      </c>
      <c r="CT402">
        <f>IF(Charts!$B$3="none",AD2104,IF(BL2104="",NA(),BL2104))</f>
        <v>0</v>
      </c>
      <c r="CU402">
        <f>IF(Charts!$B$3="none",AE2104,IF(BM2104="",NA(),BM2104))</f>
        <v>0</v>
      </c>
      <c r="CV402">
        <f>IF(Charts!$B$3="none",AF2104,IF(BN2104="",NA(),BN2104))</f>
        <v>0</v>
      </c>
      <c r="CW402">
        <f>IF(Charts!$B$3="none",AG2104,IF(BO2104="",NA(),BO2104))</f>
        <v>0</v>
      </c>
      <c r="CX402">
        <f>IF(Charts!$B$3="none",AH2104,IF(BP2104="",NA(),BP2104))</f>
        <v>0</v>
      </c>
      <c r="CY402">
        <f>IF(Charts!$B$3="none",AI2104,IF(BQ2104="",NA(),BQ2104))</f>
        <v>0</v>
      </c>
      <c r="CZ402">
        <f>IF(Charts!$B$3="none",AJ2104,IF(BR2104="",NA(),BR2104))</f>
        <v>0</v>
      </c>
    </row>
    <row r="403" spans="5:104">
      <c r="E403">
        <v>58</v>
      </c>
      <c r="F403">
        <f>F62</f>
        <v>0</v>
      </c>
      <c r="G403">
        <v>58</v>
      </c>
      <c r="H403">
        <f>H62</f>
        <v>0</v>
      </c>
      <c r="I403">
        <v>58</v>
      </c>
      <c r="J403">
        <f>J62</f>
        <v>0</v>
      </c>
      <c r="K403">
        <v>58</v>
      </c>
      <c r="L403">
        <f>L62</f>
        <v>0</v>
      </c>
      <c r="M403">
        <v>58</v>
      </c>
      <c r="N403">
        <f>N62</f>
        <v>0</v>
      </c>
      <c r="O403">
        <v>58</v>
      </c>
      <c r="P403">
        <f>P62</f>
        <v>0</v>
      </c>
      <c r="Q403">
        <v>58</v>
      </c>
      <c r="R403">
        <f>R62</f>
        <v>0</v>
      </c>
      <c r="S403">
        <v>58</v>
      </c>
      <c r="T403">
        <f>T62</f>
        <v>0</v>
      </c>
      <c r="U403">
        <v>58</v>
      </c>
      <c r="V403">
        <f>V62</f>
        <v>0</v>
      </c>
      <c r="W403">
        <v>58</v>
      </c>
      <c r="X403">
        <f>X62</f>
        <v>0</v>
      </c>
      <c r="Y403">
        <v>58</v>
      </c>
      <c r="Z403">
        <f>Z62</f>
        <v>0</v>
      </c>
      <c r="AA403">
        <v>58</v>
      </c>
      <c r="AB403">
        <f>AB62</f>
        <v>0</v>
      </c>
      <c r="AC403">
        <v>58</v>
      </c>
      <c r="AD403">
        <f>AD62</f>
        <v>0</v>
      </c>
      <c r="AE403">
        <v>58</v>
      </c>
      <c r="AF403">
        <f>AF62</f>
        <v>0</v>
      </c>
      <c r="AG403">
        <v>58</v>
      </c>
      <c r="AH403">
        <f>AH62</f>
        <v>0</v>
      </c>
      <c r="AI403">
        <v>58</v>
      </c>
      <c r="AJ403">
        <f>AJ62</f>
        <v>0</v>
      </c>
      <c r="AM403">
        <v>58</v>
      </c>
      <c r="AN403">
        <f>AN62</f>
        <v>0</v>
      </c>
      <c r="AO403">
        <v>58</v>
      </c>
      <c r="AP403">
        <f>AP62</f>
        <v>0</v>
      </c>
      <c r="AQ403">
        <v>58</v>
      </c>
      <c r="AR403">
        <f>AR62</f>
        <v>0</v>
      </c>
      <c r="AS403">
        <v>58</v>
      </c>
      <c r="AT403">
        <f>AT62</f>
        <v>0</v>
      </c>
      <c r="AU403">
        <v>58</v>
      </c>
      <c r="AV403">
        <f>AV62</f>
        <v>0</v>
      </c>
      <c r="AW403">
        <v>58</v>
      </c>
      <c r="AX403">
        <f>AX62</f>
        <v>0</v>
      </c>
      <c r="AY403">
        <v>58</v>
      </c>
      <c r="AZ403">
        <f>AZ62</f>
        <v>0</v>
      </c>
      <c r="BA403">
        <v>58</v>
      </c>
      <c r="BB403">
        <f>BB62</f>
        <v>0</v>
      </c>
      <c r="BC403">
        <v>58</v>
      </c>
      <c r="BD403">
        <f>BD62</f>
        <v>0</v>
      </c>
      <c r="BE403">
        <v>58</v>
      </c>
      <c r="BF403">
        <f>BF62</f>
        <v>0</v>
      </c>
      <c r="BG403">
        <v>58</v>
      </c>
      <c r="BH403">
        <f>BH62</f>
        <v>0</v>
      </c>
      <c r="BI403">
        <v>58</v>
      </c>
      <c r="BJ403">
        <f>BJ62</f>
        <v>0</v>
      </c>
      <c r="BK403">
        <v>58</v>
      </c>
      <c r="BL403">
        <f>BL62</f>
        <v>0</v>
      </c>
      <c r="BM403">
        <v>58</v>
      </c>
      <c r="BN403">
        <f>BN62</f>
        <v>0</v>
      </c>
      <c r="BO403">
        <v>58</v>
      </c>
      <c r="BP403">
        <f>BP62</f>
        <v>0</v>
      </c>
      <c r="BQ403">
        <v>58</v>
      </c>
      <c r="BR403">
        <f>BR62</f>
        <v>0</v>
      </c>
      <c r="BU403">
        <f>IF(Charts!$B$3="none",E2105,IF(AM2105="",NA(),AM2105))</f>
        <v>0</v>
      </c>
      <c r="BV403">
        <f>IF(Charts!$B$3="none",F2105,IF(AN2105="",NA(),AN2105))</f>
        <v>0</v>
      </c>
      <c r="BW403">
        <f>IF(Charts!$B$3="none",G2105,IF(AO2105="",NA(),AO2105))</f>
        <v>0</v>
      </c>
      <c r="BX403">
        <f>IF(Charts!$B$3="none",H2105,IF(AP2105="",NA(),AP2105))</f>
        <v>0</v>
      </c>
      <c r="BY403">
        <f>IF(Charts!$B$3="none",I2105,IF(AQ2105="",NA(),AQ2105))</f>
        <v>0</v>
      </c>
      <c r="BZ403">
        <f>IF(Charts!$B$3="none",J2105,IF(AR2105="",NA(),AR2105))</f>
        <v>0</v>
      </c>
      <c r="CA403">
        <f>IF(Charts!$B$3="none",K2105,IF(AS2105="",NA(),AS2105))</f>
        <v>0</v>
      </c>
      <c r="CB403">
        <f>IF(Charts!$B$3="none",L2105,IF(AT2105="",NA(),AT2105))</f>
        <v>0</v>
      </c>
      <c r="CC403">
        <f>IF(Charts!$B$3="none",M2105,IF(AU2105="",NA(),AU2105))</f>
        <v>0</v>
      </c>
      <c r="CD403">
        <f>IF(Charts!$B$3="none",N2105,IF(AV2105="",NA(),AV2105))</f>
        <v>0</v>
      </c>
      <c r="CE403">
        <f>IF(Charts!$B$3="none",O2105,IF(AW2105="",NA(),AW2105))</f>
        <v>0</v>
      </c>
      <c r="CF403">
        <f>IF(Charts!$B$3="none",P2105,IF(AX2105="",NA(),AX2105))</f>
        <v>0</v>
      </c>
      <c r="CG403">
        <f>IF(Charts!$B$3="none",Q2105,IF(AY2105="",NA(),AY2105))</f>
        <v>0</v>
      </c>
      <c r="CH403">
        <f>IF(Charts!$B$3="none",R2105,IF(AZ2105="",NA(),AZ2105))</f>
        <v>0</v>
      </c>
      <c r="CI403">
        <f>IF(Charts!$B$3="none",S2105,IF(BA2105="",NA(),BA2105))</f>
        <v>0</v>
      </c>
      <c r="CJ403">
        <f>IF(Charts!$B$3="none",T2105,IF(BB2105="",NA(),BB2105))</f>
        <v>0</v>
      </c>
      <c r="CK403">
        <f>IF(Charts!$B$3="none",U2105,IF(BC2105="",NA(),BC2105))</f>
        <v>0</v>
      </c>
      <c r="CL403">
        <f>IF(Charts!$B$3="none",V2105,IF(BD2105="",NA(),BD2105))</f>
        <v>0</v>
      </c>
      <c r="CM403">
        <f>IF(Charts!$B$3="none",W2105,IF(BE2105="",NA(),BE2105))</f>
        <v>0</v>
      </c>
      <c r="CN403">
        <f>IF(Charts!$B$3="none",X2105,IF(BF2105="",NA(),BF2105))</f>
        <v>0</v>
      </c>
      <c r="CO403">
        <f>IF(Charts!$B$3="none",Y2105,IF(BG2105="",NA(),BG2105))</f>
        <v>0</v>
      </c>
      <c r="CP403">
        <f>IF(Charts!$B$3="none",Z2105,IF(BH2105="",NA(),BH2105))</f>
        <v>0</v>
      </c>
      <c r="CQ403">
        <f>IF(Charts!$B$3="none",AA2105,IF(BI2105="",NA(),BI2105))</f>
        <v>0</v>
      </c>
      <c r="CR403">
        <f>IF(Charts!$B$3="none",AB2105,IF(BJ2105="",NA(),BJ2105))</f>
        <v>0</v>
      </c>
      <c r="CS403">
        <f>IF(Charts!$B$3="none",AC2105,IF(BK2105="",NA(),BK2105))</f>
        <v>0</v>
      </c>
      <c r="CT403">
        <f>IF(Charts!$B$3="none",AD2105,IF(BL2105="",NA(),BL2105))</f>
        <v>0</v>
      </c>
      <c r="CU403">
        <f>IF(Charts!$B$3="none",AE2105,IF(BM2105="",NA(),BM2105))</f>
        <v>0</v>
      </c>
      <c r="CV403">
        <f>IF(Charts!$B$3="none",AF2105,IF(BN2105="",NA(),BN2105))</f>
        <v>0</v>
      </c>
      <c r="CW403">
        <f>IF(Charts!$B$3="none",AG2105,IF(BO2105="",NA(),BO2105))</f>
        <v>0</v>
      </c>
      <c r="CX403">
        <f>IF(Charts!$B$3="none",AH2105,IF(BP2105="",NA(),BP2105))</f>
        <v>0</v>
      </c>
      <c r="CY403">
        <f>IF(Charts!$B$3="none",AI2105,IF(BQ2105="",NA(),BQ2105))</f>
        <v>0</v>
      </c>
      <c r="CZ403">
        <f>IF(Charts!$B$3="none",AJ2105,IF(BR2105="",NA(),BR2105))</f>
        <v>0</v>
      </c>
    </row>
    <row r="404" spans="5:104">
      <c r="E404">
        <v>59</v>
      </c>
      <c r="F404">
        <f>F63</f>
        <v>0</v>
      </c>
      <c r="G404">
        <v>59</v>
      </c>
      <c r="H404">
        <f>H63</f>
        <v>0</v>
      </c>
      <c r="I404">
        <v>59</v>
      </c>
      <c r="J404">
        <f>J63</f>
        <v>0</v>
      </c>
      <c r="K404">
        <v>59</v>
      </c>
      <c r="L404">
        <f>L63</f>
        <v>0</v>
      </c>
      <c r="M404">
        <v>59</v>
      </c>
      <c r="N404">
        <f>N63</f>
        <v>0</v>
      </c>
      <c r="O404">
        <v>59</v>
      </c>
      <c r="P404">
        <f>P63</f>
        <v>0</v>
      </c>
      <c r="Q404">
        <v>59</v>
      </c>
      <c r="R404">
        <f>R63</f>
        <v>0</v>
      </c>
      <c r="S404">
        <v>59</v>
      </c>
      <c r="T404">
        <f>T63</f>
        <v>0</v>
      </c>
      <c r="U404">
        <v>59</v>
      </c>
      <c r="V404">
        <f>V63</f>
        <v>0</v>
      </c>
      <c r="W404">
        <v>59</v>
      </c>
      <c r="X404">
        <f>X63</f>
        <v>0</v>
      </c>
      <c r="Y404">
        <v>59</v>
      </c>
      <c r="Z404">
        <f>Z63</f>
        <v>0</v>
      </c>
      <c r="AA404">
        <v>59</v>
      </c>
      <c r="AB404">
        <f>AB63</f>
        <v>0</v>
      </c>
      <c r="AC404">
        <v>59</v>
      </c>
      <c r="AD404">
        <f>AD63</f>
        <v>0</v>
      </c>
      <c r="AE404">
        <v>59</v>
      </c>
      <c r="AF404">
        <f>AF63</f>
        <v>0</v>
      </c>
      <c r="AG404">
        <v>59</v>
      </c>
      <c r="AH404">
        <f>AH63</f>
        <v>0</v>
      </c>
      <c r="AI404">
        <v>59</v>
      </c>
      <c r="AJ404">
        <f>AJ63</f>
        <v>0</v>
      </c>
      <c r="AM404">
        <v>59</v>
      </c>
      <c r="AN404">
        <f>AN63</f>
        <v>0</v>
      </c>
      <c r="AO404">
        <v>59</v>
      </c>
      <c r="AP404">
        <f>AP63</f>
        <v>0</v>
      </c>
      <c r="AQ404">
        <v>59</v>
      </c>
      <c r="AR404">
        <f>AR63</f>
        <v>0</v>
      </c>
      <c r="AS404">
        <v>59</v>
      </c>
      <c r="AT404">
        <f>AT63</f>
        <v>0</v>
      </c>
      <c r="AU404">
        <v>59</v>
      </c>
      <c r="AV404">
        <f>AV63</f>
        <v>0</v>
      </c>
      <c r="AW404">
        <v>59</v>
      </c>
      <c r="AX404">
        <f>AX63</f>
        <v>0</v>
      </c>
      <c r="AY404">
        <v>59</v>
      </c>
      <c r="AZ404">
        <f>AZ63</f>
        <v>0</v>
      </c>
      <c r="BA404">
        <v>59</v>
      </c>
      <c r="BB404">
        <f>BB63</f>
        <v>0</v>
      </c>
      <c r="BC404">
        <v>59</v>
      </c>
      <c r="BD404">
        <f>BD63</f>
        <v>0</v>
      </c>
      <c r="BE404">
        <v>59</v>
      </c>
      <c r="BF404">
        <f>BF63</f>
        <v>0</v>
      </c>
      <c r="BG404">
        <v>59</v>
      </c>
      <c r="BH404">
        <f>BH63</f>
        <v>0</v>
      </c>
      <c r="BI404">
        <v>59</v>
      </c>
      <c r="BJ404">
        <f>BJ63</f>
        <v>0</v>
      </c>
      <c r="BK404">
        <v>59</v>
      </c>
      <c r="BL404">
        <f>BL63</f>
        <v>0</v>
      </c>
      <c r="BM404">
        <v>59</v>
      </c>
      <c r="BN404">
        <f>BN63</f>
        <v>0</v>
      </c>
      <c r="BO404">
        <v>59</v>
      </c>
      <c r="BP404">
        <f>BP63</f>
        <v>0</v>
      </c>
      <c r="BQ404">
        <v>59</v>
      </c>
      <c r="BR404">
        <f>BR63</f>
        <v>0</v>
      </c>
      <c r="BU404">
        <f>IF(Charts!$B$3="none",E2106,IF(AM2106="",NA(),AM2106))</f>
        <v>0</v>
      </c>
      <c r="BV404">
        <f>IF(Charts!$B$3="none",F2106,IF(AN2106="",NA(),AN2106))</f>
        <v>0</v>
      </c>
      <c r="BW404">
        <f>IF(Charts!$B$3="none",G2106,IF(AO2106="",NA(),AO2106))</f>
        <v>0</v>
      </c>
      <c r="BX404">
        <f>IF(Charts!$B$3="none",H2106,IF(AP2106="",NA(),AP2106))</f>
        <v>0</v>
      </c>
      <c r="BY404">
        <f>IF(Charts!$B$3="none",I2106,IF(AQ2106="",NA(),AQ2106))</f>
        <v>0</v>
      </c>
      <c r="BZ404">
        <f>IF(Charts!$B$3="none",J2106,IF(AR2106="",NA(),AR2106))</f>
        <v>0</v>
      </c>
      <c r="CA404">
        <f>IF(Charts!$B$3="none",K2106,IF(AS2106="",NA(),AS2106))</f>
        <v>0</v>
      </c>
      <c r="CB404">
        <f>IF(Charts!$B$3="none",L2106,IF(AT2106="",NA(),AT2106))</f>
        <v>0</v>
      </c>
      <c r="CC404">
        <f>IF(Charts!$B$3="none",M2106,IF(AU2106="",NA(),AU2106))</f>
        <v>0</v>
      </c>
      <c r="CD404">
        <f>IF(Charts!$B$3="none",N2106,IF(AV2106="",NA(),AV2106))</f>
        <v>0</v>
      </c>
      <c r="CE404">
        <f>IF(Charts!$B$3="none",O2106,IF(AW2106="",NA(),AW2106))</f>
        <v>0</v>
      </c>
      <c r="CF404">
        <f>IF(Charts!$B$3="none",P2106,IF(AX2106="",NA(),AX2106))</f>
        <v>0</v>
      </c>
      <c r="CG404">
        <f>IF(Charts!$B$3="none",Q2106,IF(AY2106="",NA(),AY2106))</f>
        <v>0</v>
      </c>
      <c r="CH404">
        <f>IF(Charts!$B$3="none",R2106,IF(AZ2106="",NA(),AZ2106))</f>
        <v>0</v>
      </c>
      <c r="CI404">
        <f>IF(Charts!$B$3="none",S2106,IF(BA2106="",NA(),BA2106))</f>
        <v>0</v>
      </c>
      <c r="CJ404">
        <f>IF(Charts!$B$3="none",T2106,IF(BB2106="",NA(),BB2106))</f>
        <v>0</v>
      </c>
      <c r="CK404">
        <f>IF(Charts!$B$3="none",U2106,IF(BC2106="",NA(),BC2106))</f>
        <v>0</v>
      </c>
      <c r="CL404">
        <f>IF(Charts!$B$3="none",V2106,IF(BD2106="",NA(),BD2106))</f>
        <v>0</v>
      </c>
      <c r="CM404">
        <f>IF(Charts!$B$3="none",W2106,IF(BE2106="",NA(),BE2106))</f>
        <v>0</v>
      </c>
      <c r="CN404">
        <f>IF(Charts!$B$3="none",X2106,IF(BF2106="",NA(),BF2106))</f>
        <v>0</v>
      </c>
      <c r="CO404">
        <f>IF(Charts!$B$3="none",Y2106,IF(BG2106="",NA(),BG2106))</f>
        <v>0</v>
      </c>
      <c r="CP404">
        <f>IF(Charts!$B$3="none",Z2106,IF(BH2106="",NA(),BH2106))</f>
        <v>0</v>
      </c>
      <c r="CQ404">
        <f>IF(Charts!$B$3="none",AA2106,IF(BI2106="",NA(),BI2106))</f>
        <v>0</v>
      </c>
      <c r="CR404">
        <f>IF(Charts!$B$3="none",AB2106,IF(BJ2106="",NA(),BJ2106))</f>
        <v>0</v>
      </c>
      <c r="CS404">
        <f>IF(Charts!$B$3="none",AC2106,IF(BK2106="",NA(),BK2106))</f>
        <v>0</v>
      </c>
      <c r="CT404">
        <f>IF(Charts!$B$3="none",AD2106,IF(BL2106="",NA(),BL2106))</f>
        <v>0</v>
      </c>
      <c r="CU404">
        <f>IF(Charts!$B$3="none",AE2106,IF(BM2106="",NA(),BM2106))</f>
        <v>0</v>
      </c>
      <c r="CV404">
        <f>IF(Charts!$B$3="none",AF2106,IF(BN2106="",NA(),BN2106))</f>
        <v>0</v>
      </c>
      <c r="CW404">
        <f>IF(Charts!$B$3="none",AG2106,IF(BO2106="",NA(),BO2106))</f>
        <v>0</v>
      </c>
      <c r="CX404">
        <f>IF(Charts!$B$3="none",AH2106,IF(BP2106="",NA(),BP2106))</f>
        <v>0</v>
      </c>
      <c r="CY404">
        <f>IF(Charts!$B$3="none",AI2106,IF(BQ2106="",NA(),BQ2106))</f>
        <v>0</v>
      </c>
      <c r="CZ404">
        <f>IF(Charts!$B$3="none",AJ2106,IF(BR2106="",NA(),BR2106))</f>
        <v>0</v>
      </c>
    </row>
    <row r="405" spans="5:104">
      <c r="E405">
        <v>60</v>
      </c>
      <c r="F405">
        <f>F64</f>
        <v>0</v>
      </c>
      <c r="G405">
        <v>60</v>
      </c>
      <c r="H405">
        <f>H64</f>
        <v>0</v>
      </c>
      <c r="I405">
        <v>60</v>
      </c>
      <c r="J405">
        <f>J64</f>
        <v>0</v>
      </c>
      <c r="K405">
        <v>60</v>
      </c>
      <c r="L405">
        <f>L64</f>
        <v>0</v>
      </c>
      <c r="M405">
        <v>60</v>
      </c>
      <c r="N405">
        <f>N64</f>
        <v>0</v>
      </c>
      <c r="O405">
        <v>60</v>
      </c>
      <c r="P405">
        <f>P64</f>
        <v>0</v>
      </c>
      <c r="Q405">
        <v>60</v>
      </c>
      <c r="R405">
        <f>R64</f>
        <v>0</v>
      </c>
      <c r="S405">
        <v>60</v>
      </c>
      <c r="T405">
        <f>T64</f>
        <v>0</v>
      </c>
      <c r="U405">
        <v>60</v>
      </c>
      <c r="V405">
        <f>V64</f>
        <v>0</v>
      </c>
      <c r="W405">
        <v>60</v>
      </c>
      <c r="X405">
        <f>X64</f>
        <v>0</v>
      </c>
      <c r="Y405">
        <v>60</v>
      </c>
      <c r="Z405">
        <f>Z64</f>
        <v>0</v>
      </c>
      <c r="AA405">
        <v>60</v>
      </c>
      <c r="AB405">
        <f>AB64</f>
        <v>0</v>
      </c>
      <c r="AC405">
        <v>60</v>
      </c>
      <c r="AD405">
        <f>AD64</f>
        <v>0</v>
      </c>
      <c r="AE405">
        <v>60</v>
      </c>
      <c r="AF405">
        <f>AF64</f>
        <v>0</v>
      </c>
      <c r="AG405">
        <v>60</v>
      </c>
      <c r="AH405">
        <f>AH64</f>
        <v>0</v>
      </c>
      <c r="AI405">
        <v>60</v>
      </c>
      <c r="AJ405">
        <f>AJ64</f>
        <v>0</v>
      </c>
      <c r="AM405">
        <v>60</v>
      </c>
      <c r="AN405">
        <f>AN64</f>
        <v>0</v>
      </c>
      <c r="AO405">
        <v>60</v>
      </c>
      <c r="AP405">
        <f>AP64</f>
        <v>0</v>
      </c>
      <c r="AQ405">
        <v>60</v>
      </c>
      <c r="AR405">
        <f>AR64</f>
        <v>0</v>
      </c>
      <c r="AS405">
        <v>60</v>
      </c>
      <c r="AT405">
        <f>AT64</f>
        <v>0</v>
      </c>
      <c r="AU405">
        <v>60</v>
      </c>
      <c r="AV405">
        <f>AV64</f>
        <v>0</v>
      </c>
      <c r="AW405">
        <v>60</v>
      </c>
      <c r="AX405">
        <f>AX64</f>
        <v>0</v>
      </c>
      <c r="AY405">
        <v>60</v>
      </c>
      <c r="AZ405">
        <f>AZ64</f>
        <v>0</v>
      </c>
      <c r="BA405">
        <v>60</v>
      </c>
      <c r="BB405">
        <f>BB64</f>
        <v>0</v>
      </c>
      <c r="BC405">
        <v>60</v>
      </c>
      <c r="BD405">
        <f>BD64</f>
        <v>0</v>
      </c>
      <c r="BE405">
        <v>60</v>
      </c>
      <c r="BF405">
        <f>BF64</f>
        <v>0</v>
      </c>
      <c r="BG405">
        <v>60</v>
      </c>
      <c r="BH405">
        <f>BH64</f>
        <v>0</v>
      </c>
      <c r="BI405">
        <v>60</v>
      </c>
      <c r="BJ405">
        <f>BJ64</f>
        <v>0</v>
      </c>
      <c r="BK405">
        <v>60</v>
      </c>
      <c r="BL405">
        <f>BL64</f>
        <v>0</v>
      </c>
      <c r="BM405">
        <v>60</v>
      </c>
      <c r="BN405">
        <f>BN64</f>
        <v>0</v>
      </c>
      <c r="BO405">
        <v>60</v>
      </c>
      <c r="BP405">
        <f>BP64</f>
        <v>0</v>
      </c>
      <c r="BQ405">
        <v>60</v>
      </c>
      <c r="BR405">
        <f>BR64</f>
        <v>0</v>
      </c>
      <c r="BU405">
        <f>IF(Charts!$B$3="none",E2107,IF(AM2107="",NA(),AM2107))</f>
        <v>0</v>
      </c>
      <c r="BV405">
        <f>IF(Charts!$B$3="none",F2107,IF(AN2107="",NA(),AN2107))</f>
        <v>0</v>
      </c>
      <c r="BW405">
        <f>IF(Charts!$B$3="none",G2107,IF(AO2107="",NA(),AO2107))</f>
        <v>0</v>
      </c>
      <c r="BX405">
        <f>IF(Charts!$B$3="none",H2107,IF(AP2107="",NA(),AP2107))</f>
        <v>0</v>
      </c>
      <c r="BY405">
        <f>IF(Charts!$B$3="none",I2107,IF(AQ2107="",NA(),AQ2107))</f>
        <v>0</v>
      </c>
      <c r="BZ405">
        <f>IF(Charts!$B$3="none",J2107,IF(AR2107="",NA(),AR2107))</f>
        <v>0</v>
      </c>
      <c r="CA405">
        <f>IF(Charts!$B$3="none",K2107,IF(AS2107="",NA(),AS2107))</f>
        <v>0</v>
      </c>
      <c r="CB405">
        <f>IF(Charts!$B$3="none",L2107,IF(AT2107="",NA(),AT2107))</f>
        <v>0</v>
      </c>
      <c r="CC405">
        <f>IF(Charts!$B$3="none",M2107,IF(AU2107="",NA(),AU2107))</f>
        <v>0</v>
      </c>
      <c r="CD405">
        <f>IF(Charts!$B$3="none",N2107,IF(AV2107="",NA(),AV2107))</f>
        <v>0</v>
      </c>
      <c r="CE405">
        <f>IF(Charts!$B$3="none",O2107,IF(AW2107="",NA(),AW2107))</f>
        <v>0</v>
      </c>
      <c r="CF405">
        <f>IF(Charts!$B$3="none",P2107,IF(AX2107="",NA(),AX2107))</f>
        <v>0</v>
      </c>
      <c r="CG405">
        <f>IF(Charts!$B$3="none",Q2107,IF(AY2107="",NA(),AY2107))</f>
        <v>0</v>
      </c>
      <c r="CH405">
        <f>IF(Charts!$B$3="none",R2107,IF(AZ2107="",NA(),AZ2107))</f>
        <v>0</v>
      </c>
      <c r="CI405">
        <f>IF(Charts!$B$3="none",S2107,IF(BA2107="",NA(),BA2107))</f>
        <v>0</v>
      </c>
      <c r="CJ405">
        <f>IF(Charts!$B$3="none",T2107,IF(BB2107="",NA(),BB2107))</f>
        <v>0</v>
      </c>
      <c r="CK405">
        <f>IF(Charts!$B$3="none",U2107,IF(BC2107="",NA(),BC2107))</f>
        <v>0</v>
      </c>
      <c r="CL405">
        <f>IF(Charts!$B$3="none",V2107,IF(BD2107="",NA(),BD2107))</f>
        <v>0</v>
      </c>
      <c r="CM405">
        <f>IF(Charts!$B$3="none",W2107,IF(BE2107="",NA(),BE2107))</f>
        <v>0</v>
      </c>
      <c r="CN405">
        <f>IF(Charts!$B$3="none",X2107,IF(BF2107="",NA(),BF2107))</f>
        <v>0</v>
      </c>
      <c r="CO405">
        <f>IF(Charts!$B$3="none",Y2107,IF(BG2107="",NA(),BG2107))</f>
        <v>0</v>
      </c>
      <c r="CP405">
        <f>IF(Charts!$B$3="none",Z2107,IF(BH2107="",NA(),BH2107))</f>
        <v>0</v>
      </c>
      <c r="CQ405">
        <f>IF(Charts!$B$3="none",AA2107,IF(BI2107="",NA(),BI2107))</f>
        <v>0</v>
      </c>
      <c r="CR405">
        <f>IF(Charts!$B$3="none",AB2107,IF(BJ2107="",NA(),BJ2107))</f>
        <v>0</v>
      </c>
      <c r="CS405">
        <f>IF(Charts!$B$3="none",AC2107,IF(BK2107="",NA(),BK2107))</f>
        <v>0</v>
      </c>
      <c r="CT405">
        <f>IF(Charts!$B$3="none",AD2107,IF(BL2107="",NA(),BL2107))</f>
        <v>0</v>
      </c>
      <c r="CU405">
        <f>IF(Charts!$B$3="none",AE2107,IF(BM2107="",NA(),BM2107))</f>
        <v>0</v>
      </c>
      <c r="CV405">
        <f>IF(Charts!$B$3="none",AF2107,IF(BN2107="",NA(),BN2107))</f>
        <v>0</v>
      </c>
      <c r="CW405">
        <f>IF(Charts!$B$3="none",AG2107,IF(BO2107="",NA(),BO2107))</f>
        <v>0</v>
      </c>
      <c r="CX405">
        <f>IF(Charts!$B$3="none",AH2107,IF(BP2107="",NA(),BP2107))</f>
        <v>0</v>
      </c>
      <c r="CY405">
        <f>IF(Charts!$B$3="none",AI2107,IF(BQ2107="",NA(),BQ2107))</f>
        <v>0</v>
      </c>
      <c r="CZ405">
        <f>IF(Charts!$B$3="none",AJ2107,IF(BR2107="",NA(),BR2107))</f>
        <v>0</v>
      </c>
    </row>
    <row r="406" spans="5:104">
      <c r="E406">
        <v>61</v>
      </c>
      <c r="F406">
        <f>F65</f>
        <v>0</v>
      </c>
      <c r="G406">
        <v>61</v>
      </c>
      <c r="H406">
        <f>H65</f>
        <v>0</v>
      </c>
      <c r="I406">
        <v>61</v>
      </c>
      <c r="J406">
        <f>J65</f>
        <v>0</v>
      </c>
      <c r="K406">
        <v>61</v>
      </c>
      <c r="L406">
        <f>L65</f>
        <v>0</v>
      </c>
      <c r="M406">
        <v>61</v>
      </c>
      <c r="N406">
        <f>N65</f>
        <v>0</v>
      </c>
      <c r="O406">
        <v>61</v>
      </c>
      <c r="P406">
        <f>P65</f>
        <v>0</v>
      </c>
      <c r="Q406">
        <v>61</v>
      </c>
      <c r="R406">
        <f>R65</f>
        <v>0</v>
      </c>
      <c r="S406">
        <v>61</v>
      </c>
      <c r="T406">
        <f>T65</f>
        <v>0</v>
      </c>
      <c r="U406">
        <v>61</v>
      </c>
      <c r="V406">
        <f>V65</f>
        <v>0</v>
      </c>
      <c r="W406">
        <v>61</v>
      </c>
      <c r="X406">
        <f>X65</f>
        <v>0</v>
      </c>
      <c r="Y406">
        <v>61</v>
      </c>
      <c r="Z406">
        <f>Z65</f>
        <v>0</v>
      </c>
      <c r="AA406">
        <v>61</v>
      </c>
      <c r="AB406">
        <f>AB65</f>
        <v>0</v>
      </c>
      <c r="AC406">
        <v>61</v>
      </c>
      <c r="AD406">
        <f>AD65</f>
        <v>0</v>
      </c>
      <c r="AE406">
        <v>61</v>
      </c>
      <c r="AF406">
        <f>AF65</f>
        <v>0</v>
      </c>
      <c r="AG406">
        <v>61</v>
      </c>
      <c r="AH406">
        <f>AH65</f>
        <v>0</v>
      </c>
      <c r="AI406">
        <v>61</v>
      </c>
      <c r="AJ406">
        <f>AJ65</f>
        <v>0</v>
      </c>
      <c r="AM406">
        <v>61</v>
      </c>
      <c r="AN406">
        <f>AN65</f>
        <v>0</v>
      </c>
      <c r="AO406">
        <v>61</v>
      </c>
      <c r="AP406">
        <f>AP65</f>
        <v>0</v>
      </c>
      <c r="AQ406">
        <v>61</v>
      </c>
      <c r="AR406">
        <f>AR65</f>
        <v>0</v>
      </c>
      <c r="AS406">
        <v>61</v>
      </c>
      <c r="AT406">
        <f>AT65</f>
        <v>0</v>
      </c>
      <c r="AU406">
        <v>61</v>
      </c>
      <c r="AV406">
        <f>AV65</f>
        <v>0</v>
      </c>
      <c r="AW406">
        <v>61</v>
      </c>
      <c r="AX406">
        <f>AX65</f>
        <v>0</v>
      </c>
      <c r="AY406">
        <v>61</v>
      </c>
      <c r="AZ406">
        <f>AZ65</f>
        <v>0</v>
      </c>
      <c r="BA406">
        <v>61</v>
      </c>
      <c r="BB406">
        <f>BB65</f>
        <v>0</v>
      </c>
      <c r="BC406">
        <v>61</v>
      </c>
      <c r="BD406">
        <f>BD65</f>
        <v>0</v>
      </c>
      <c r="BE406">
        <v>61</v>
      </c>
      <c r="BF406">
        <f>BF65</f>
        <v>0</v>
      </c>
      <c r="BG406">
        <v>61</v>
      </c>
      <c r="BH406">
        <f>BH65</f>
        <v>0</v>
      </c>
      <c r="BI406">
        <v>61</v>
      </c>
      <c r="BJ406">
        <f>BJ65</f>
        <v>0</v>
      </c>
      <c r="BK406">
        <v>61</v>
      </c>
      <c r="BL406">
        <f>BL65</f>
        <v>0</v>
      </c>
      <c r="BM406">
        <v>61</v>
      </c>
      <c r="BN406">
        <f>BN65</f>
        <v>0</v>
      </c>
      <c r="BO406">
        <v>61</v>
      </c>
      <c r="BP406">
        <f>BP65</f>
        <v>0</v>
      </c>
      <c r="BQ406">
        <v>61</v>
      </c>
      <c r="BR406">
        <f>BR65</f>
        <v>0</v>
      </c>
      <c r="BU406">
        <f>IF(Charts!$B$3="none",E2108,IF(AM2108="",NA(),AM2108))</f>
        <v>0</v>
      </c>
      <c r="BV406">
        <f>IF(Charts!$B$3="none",F2108,IF(AN2108="",NA(),AN2108))</f>
        <v>0</v>
      </c>
      <c r="BW406">
        <f>IF(Charts!$B$3="none",G2108,IF(AO2108="",NA(),AO2108))</f>
        <v>0</v>
      </c>
      <c r="BX406">
        <f>IF(Charts!$B$3="none",H2108,IF(AP2108="",NA(),AP2108))</f>
        <v>0</v>
      </c>
      <c r="BY406">
        <f>IF(Charts!$B$3="none",I2108,IF(AQ2108="",NA(),AQ2108))</f>
        <v>0</v>
      </c>
      <c r="BZ406">
        <f>IF(Charts!$B$3="none",J2108,IF(AR2108="",NA(),AR2108))</f>
        <v>0</v>
      </c>
      <c r="CA406">
        <f>IF(Charts!$B$3="none",K2108,IF(AS2108="",NA(),AS2108))</f>
        <v>0</v>
      </c>
      <c r="CB406">
        <f>IF(Charts!$B$3="none",L2108,IF(AT2108="",NA(),AT2108))</f>
        <v>0</v>
      </c>
      <c r="CC406">
        <f>IF(Charts!$B$3="none",M2108,IF(AU2108="",NA(),AU2108))</f>
        <v>0</v>
      </c>
      <c r="CD406">
        <f>IF(Charts!$B$3="none",N2108,IF(AV2108="",NA(),AV2108))</f>
        <v>0</v>
      </c>
      <c r="CE406">
        <f>IF(Charts!$B$3="none",O2108,IF(AW2108="",NA(),AW2108))</f>
        <v>0</v>
      </c>
      <c r="CF406">
        <f>IF(Charts!$B$3="none",P2108,IF(AX2108="",NA(),AX2108))</f>
        <v>0</v>
      </c>
      <c r="CG406">
        <f>IF(Charts!$B$3="none",Q2108,IF(AY2108="",NA(),AY2108))</f>
        <v>0</v>
      </c>
      <c r="CH406">
        <f>IF(Charts!$B$3="none",R2108,IF(AZ2108="",NA(),AZ2108))</f>
        <v>0</v>
      </c>
      <c r="CI406">
        <f>IF(Charts!$B$3="none",S2108,IF(BA2108="",NA(),BA2108))</f>
        <v>0</v>
      </c>
      <c r="CJ406">
        <f>IF(Charts!$B$3="none",T2108,IF(BB2108="",NA(),BB2108))</f>
        <v>0</v>
      </c>
      <c r="CK406">
        <f>IF(Charts!$B$3="none",U2108,IF(BC2108="",NA(),BC2108))</f>
        <v>0</v>
      </c>
      <c r="CL406">
        <f>IF(Charts!$B$3="none",V2108,IF(BD2108="",NA(),BD2108))</f>
        <v>0</v>
      </c>
      <c r="CM406">
        <f>IF(Charts!$B$3="none",W2108,IF(BE2108="",NA(),BE2108))</f>
        <v>0</v>
      </c>
      <c r="CN406">
        <f>IF(Charts!$B$3="none",X2108,IF(BF2108="",NA(),BF2108))</f>
        <v>0</v>
      </c>
      <c r="CO406">
        <f>IF(Charts!$B$3="none",Y2108,IF(BG2108="",NA(),BG2108))</f>
        <v>0</v>
      </c>
      <c r="CP406">
        <f>IF(Charts!$B$3="none",Z2108,IF(BH2108="",NA(),BH2108))</f>
        <v>0</v>
      </c>
      <c r="CQ406">
        <f>IF(Charts!$B$3="none",AA2108,IF(BI2108="",NA(),BI2108))</f>
        <v>0</v>
      </c>
      <c r="CR406">
        <f>IF(Charts!$B$3="none",AB2108,IF(BJ2108="",NA(),BJ2108))</f>
        <v>0</v>
      </c>
      <c r="CS406">
        <f>IF(Charts!$B$3="none",AC2108,IF(BK2108="",NA(),BK2108))</f>
        <v>0</v>
      </c>
      <c r="CT406">
        <f>IF(Charts!$B$3="none",AD2108,IF(BL2108="",NA(),BL2108))</f>
        <v>0</v>
      </c>
      <c r="CU406">
        <f>IF(Charts!$B$3="none",AE2108,IF(BM2108="",NA(),BM2108))</f>
        <v>0</v>
      </c>
      <c r="CV406">
        <f>IF(Charts!$B$3="none",AF2108,IF(BN2108="",NA(),BN2108))</f>
        <v>0</v>
      </c>
      <c r="CW406">
        <f>IF(Charts!$B$3="none",AG2108,IF(BO2108="",NA(),BO2108))</f>
        <v>0</v>
      </c>
      <c r="CX406">
        <f>IF(Charts!$B$3="none",AH2108,IF(BP2108="",NA(),BP2108))</f>
        <v>0</v>
      </c>
      <c r="CY406">
        <f>IF(Charts!$B$3="none",AI2108,IF(BQ2108="",NA(),BQ2108))</f>
        <v>0</v>
      </c>
      <c r="CZ406">
        <f>IF(Charts!$B$3="none",AJ2108,IF(BR2108="",NA(),BR2108))</f>
        <v>0</v>
      </c>
    </row>
    <row r="407" spans="5:104">
      <c r="E407">
        <v>62</v>
      </c>
      <c r="F407">
        <f>F66</f>
        <v>0</v>
      </c>
      <c r="G407">
        <v>62</v>
      </c>
      <c r="H407">
        <f>H66</f>
        <v>0</v>
      </c>
      <c r="I407">
        <v>62</v>
      </c>
      <c r="J407">
        <f>J66</f>
        <v>0</v>
      </c>
      <c r="K407">
        <v>62</v>
      </c>
      <c r="L407">
        <f>L66</f>
        <v>0</v>
      </c>
      <c r="M407">
        <v>62</v>
      </c>
      <c r="N407">
        <f>N66</f>
        <v>0</v>
      </c>
      <c r="O407">
        <v>62</v>
      </c>
      <c r="P407">
        <f>P66</f>
        <v>0</v>
      </c>
      <c r="Q407">
        <v>62</v>
      </c>
      <c r="R407">
        <f>R66</f>
        <v>0</v>
      </c>
      <c r="S407">
        <v>62</v>
      </c>
      <c r="T407">
        <f>T66</f>
        <v>0</v>
      </c>
      <c r="U407">
        <v>62</v>
      </c>
      <c r="V407">
        <f>V66</f>
        <v>0</v>
      </c>
      <c r="W407">
        <v>62</v>
      </c>
      <c r="X407">
        <f>X66</f>
        <v>0</v>
      </c>
      <c r="Y407">
        <v>62</v>
      </c>
      <c r="Z407">
        <f>Z66</f>
        <v>0</v>
      </c>
      <c r="AA407">
        <v>62</v>
      </c>
      <c r="AB407">
        <f>AB66</f>
        <v>0</v>
      </c>
      <c r="AC407">
        <v>62</v>
      </c>
      <c r="AD407">
        <f>AD66</f>
        <v>0</v>
      </c>
      <c r="AE407">
        <v>62</v>
      </c>
      <c r="AF407">
        <f>AF66</f>
        <v>0</v>
      </c>
      <c r="AG407">
        <v>62</v>
      </c>
      <c r="AH407">
        <f>AH66</f>
        <v>0</v>
      </c>
      <c r="AI407">
        <v>62</v>
      </c>
      <c r="AJ407">
        <f>AJ66</f>
        <v>0</v>
      </c>
      <c r="AM407">
        <v>62</v>
      </c>
      <c r="AN407">
        <f>AN66</f>
        <v>0</v>
      </c>
      <c r="AO407">
        <v>62</v>
      </c>
      <c r="AP407">
        <f>AP66</f>
        <v>0</v>
      </c>
      <c r="AQ407">
        <v>62</v>
      </c>
      <c r="AR407">
        <f>AR66</f>
        <v>0</v>
      </c>
      <c r="AS407">
        <v>62</v>
      </c>
      <c r="AT407">
        <f>AT66</f>
        <v>0</v>
      </c>
      <c r="AU407">
        <v>62</v>
      </c>
      <c r="AV407">
        <f>AV66</f>
        <v>0</v>
      </c>
      <c r="AW407">
        <v>62</v>
      </c>
      <c r="AX407">
        <f>AX66</f>
        <v>0</v>
      </c>
      <c r="AY407">
        <v>62</v>
      </c>
      <c r="AZ407">
        <f>AZ66</f>
        <v>0</v>
      </c>
      <c r="BA407">
        <v>62</v>
      </c>
      <c r="BB407">
        <f>BB66</f>
        <v>0</v>
      </c>
      <c r="BC407">
        <v>62</v>
      </c>
      <c r="BD407">
        <f>BD66</f>
        <v>0</v>
      </c>
      <c r="BE407">
        <v>62</v>
      </c>
      <c r="BF407">
        <f>BF66</f>
        <v>0</v>
      </c>
      <c r="BG407">
        <v>62</v>
      </c>
      <c r="BH407">
        <f>BH66</f>
        <v>0</v>
      </c>
      <c r="BI407">
        <v>62</v>
      </c>
      <c r="BJ407">
        <f>BJ66</f>
        <v>0</v>
      </c>
      <c r="BK407">
        <v>62</v>
      </c>
      <c r="BL407">
        <f>BL66</f>
        <v>0</v>
      </c>
      <c r="BM407">
        <v>62</v>
      </c>
      <c r="BN407">
        <f>BN66</f>
        <v>0</v>
      </c>
      <c r="BO407">
        <v>62</v>
      </c>
      <c r="BP407">
        <f>BP66</f>
        <v>0</v>
      </c>
      <c r="BQ407">
        <v>62</v>
      </c>
      <c r="BR407">
        <f>BR66</f>
        <v>0</v>
      </c>
      <c r="BU407">
        <f>IF(Charts!$B$3="none",E2109,IF(AM2109="",NA(),AM2109))</f>
        <v>0</v>
      </c>
      <c r="BV407">
        <f>IF(Charts!$B$3="none",F2109,IF(AN2109="",NA(),AN2109))</f>
        <v>0</v>
      </c>
      <c r="BW407">
        <f>IF(Charts!$B$3="none",G2109,IF(AO2109="",NA(),AO2109))</f>
        <v>0</v>
      </c>
      <c r="BX407">
        <f>IF(Charts!$B$3="none",H2109,IF(AP2109="",NA(),AP2109))</f>
        <v>0</v>
      </c>
      <c r="BY407">
        <f>IF(Charts!$B$3="none",I2109,IF(AQ2109="",NA(),AQ2109))</f>
        <v>0</v>
      </c>
      <c r="BZ407">
        <f>IF(Charts!$B$3="none",J2109,IF(AR2109="",NA(),AR2109))</f>
        <v>0</v>
      </c>
      <c r="CA407">
        <f>IF(Charts!$B$3="none",K2109,IF(AS2109="",NA(),AS2109))</f>
        <v>0</v>
      </c>
      <c r="CB407">
        <f>IF(Charts!$B$3="none",L2109,IF(AT2109="",NA(),AT2109))</f>
        <v>0</v>
      </c>
      <c r="CC407">
        <f>IF(Charts!$B$3="none",M2109,IF(AU2109="",NA(),AU2109))</f>
        <v>0</v>
      </c>
      <c r="CD407">
        <f>IF(Charts!$B$3="none",N2109,IF(AV2109="",NA(),AV2109))</f>
        <v>0</v>
      </c>
      <c r="CE407">
        <f>IF(Charts!$B$3="none",O2109,IF(AW2109="",NA(),AW2109))</f>
        <v>0</v>
      </c>
      <c r="CF407">
        <f>IF(Charts!$B$3="none",P2109,IF(AX2109="",NA(),AX2109))</f>
        <v>0</v>
      </c>
      <c r="CG407">
        <f>IF(Charts!$B$3="none",Q2109,IF(AY2109="",NA(),AY2109))</f>
        <v>0</v>
      </c>
      <c r="CH407">
        <f>IF(Charts!$B$3="none",R2109,IF(AZ2109="",NA(),AZ2109))</f>
        <v>0</v>
      </c>
      <c r="CI407">
        <f>IF(Charts!$B$3="none",S2109,IF(BA2109="",NA(),BA2109))</f>
        <v>0</v>
      </c>
      <c r="CJ407">
        <f>IF(Charts!$B$3="none",T2109,IF(BB2109="",NA(),BB2109))</f>
        <v>0</v>
      </c>
      <c r="CK407">
        <f>IF(Charts!$B$3="none",U2109,IF(BC2109="",NA(),BC2109))</f>
        <v>0</v>
      </c>
      <c r="CL407">
        <f>IF(Charts!$B$3="none",V2109,IF(BD2109="",NA(),BD2109))</f>
        <v>0</v>
      </c>
      <c r="CM407">
        <f>IF(Charts!$B$3="none",W2109,IF(BE2109="",NA(),BE2109))</f>
        <v>0</v>
      </c>
      <c r="CN407">
        <f>IF(Charts!$B$3="none",X2109,IF(BF2109="",NA(),BF2109))</f>
        <v>0</v>
      </c>
      <c r="CO407">
        <f>IF(Charts!$B$3="none",Y2109,IF(BG2109="",NA(),BG2109))</f>
        <v>0</v>
      </c>
      <c r="CP407">
        <f>IF(Charts!$B$3="none",Z2109,IF(BH2109="",NA(),BH2109))</f>
        <v>0</v>
      </c>
      <c r="CQ407">
        <f>IF(Charts!$B$3="none",AA2109,IF(BI2109="",NA(),BI2109))</f>
        <v>0</v>
      </c>
      <c r="CR407">
        <f>IF(Charts!$B$3="none",AB2109,IF(BJ2109="",NA(),BJ2109))</f>
        <v>0</v>
      </c>
      <c r="CS407">
        <f>IF(Charts!$B$3="none",AC2109,IF(BK2109="",NA(),BK2109))</f>
        <v>0</v>
      </c>
      <c r="CT407">
        <f>IF(Charts!$B$3="none",AD2109,IF(BL2109="",NA(),BL2109))</f>
        <v>0</v>
      </c>
      <c r="CU407">
        <f>IF(Charts!$B$3="none",AE2109,IF(BM2109="",NA(),BM2109))</f>
        <v>0</v>
      </c>
      <c r="CV407">
        <f>IF(Charts!$B$3="none",AF2109,IF(BN2109="",NA(),BN2109))</f>
        <v>0</v>
      </c>
      <c r="CW407">
        <f>IF(Charts!$B$3="none",AG2109,IF(BO2109="",NA(),BO2109))</f>
        <v>0</v>
      </c>
      <c r="CX407">
        <f>IF(Charts!$B$3="none",AH2109,IF(BP2109="",NA(),BP2109))</f>
        <v>0</v>
      </c>
      <c r="CY407">
        <f>IF(Charts!$B$3="none",AI2109,IF(BQ2109="",NA(),BQ2109))</f>
        <v>0</v>
      </c>
      <c r="CZ407">
        <f>IF(Charts!$B$3="none",AJ2109,IF(BR2109="",NA(),BR2109))</f>
        <v>0</v>
      </c>
    </row>
    <row r="408" spans="5:104">
      <c r="E408">
        <v>63</v>
      </c>
      <c r="F408">
        <f>F67</f>
        <v>0</v>
      </c>
      <c r="G408">
        <v>63</v>
      </c>
      <c r="H408">
        <f>H67</f>
        <v>0</v>
      </c>
      <c r="I408">
        <v>63</v>
      </c>
      <c r="J408">
        <f>J67</f>
        <v>0</v>
      </c>
      <c r="K408">
        <v>63</v>
      </c>
      <c r="L408">
        <f>L67</f>
        <v>0</v>
      </c>
      <c r="M408">
        <v>63</v>
      </c>
      <c r="N408">
        <f>N67</f>
        <v>0</v>
      </c>
      <c r="O408">
        <v>63</v>
      </c>
      <c r="P408">
        <f>P67</f>
        <v>0</v>
      </c>
      <c r="Q408">
        <v>63</v>
      </c>
      <c r="R408">
        <f>R67</f>
        <v>0</v>
      </c>
      <c r="S408">
        <v>63</v>
      </c>
      <c r="T408">
        <f>T67</f>
        <v>0</v>
      </c>
      <c r="U408">
        <v>63</v>
      </c>
      <c r="V408">
        <f>V67</f>
        <v>0</v>
      </c>
      <c r="W408">
        <v>63</v>
      </c>
      <c r="X408">
        <f>X67</f>
        <v>0</v>
      </c>
      <c r="Y408">
        <v>63</v>
      </c>
      <c r="Z408">
        <f>Z67</f>
        <v>0</v>
      </c>
      <c r="AA408">
        <v>63</v>
      </c>
      <c r="AB408">
        <f>AB67</f>
        <v>0</v>
      </c>
      <c r="AC408">
        <v>63</v>
      </c>
      <c r="AD408">
        <f>AD67</f>
        <v>0</v>
      </c>
      <c r="AE408">
        <v>63</v>
      </c>
      <c r="AF408">
        <f>AF67</f>
        <v>0</v>
      </c>
      <c r="AG408">
        <v>63</v>
      </c>
      <c r="AH408">
        <f>AH67</f>
        <v>0</v>
      </c>
      <c r="AI408">
        <v>63</v>
      </c>
      <c r="AJ408">
        <f>AJ67</f>
        <v>0</v>
      </c>
      <c r="AM408">
        <v>63</v>
      </c>
      <c r="AN408">
        <f>AN67</f>
        <v>0</v>
      </c>
      <c r="AO408">
        <v>63</v>
      </c>
      <c r="AP408">
        <f>AP67</f>
        <v>0</v>
      </c>
      <c r="AQ408">
        <v>63</v>
      </c>
      <c r="AR408">
        <f>AR67</f>
        <v>0</v>
      </c>
      <c r="AS408">
        <v>63</v>
      </c>
      <c r="AT408">
        <f>AT67</f>
        <v>0</v>
      </c>
      <c r="AU408">
        <v>63</v>
      </c>
      <c r="AV408">
        <f>AV67</f>
        <v>0</v>
      </c>
      <c r="AW408">
        <v>63</v>
      </c>
      <c r="AX408">
        <f>AX67</f>
        <v>0</v>
      </c>
      <c r="AY408">
        <v>63</v>
      </c>
      <c r="AZ408">
        <f>AZ67</f>
        <v>0</v>
      </c>
      <c r="BA408">
        <v>63</v>
      </c>
      <c r="BB408">
        <f>BB67</f>
        <v>0</v>
      </c>
      <c r="BC408">
        <v>63</v>
      </c>
      <c r="BD408">
        <f>BD67</f>
        <v>0</v>
      </c>
      <c r="BE408">
        <v>63</v>
      </c>
      <c r="BF408">
        <f>BF67</f>
        <v>0</v>
      </c>
      <c r="BG408">
        <v>63</v>
      </c>
      <c r="BH408">
        <f>BH67</f>
        <v>0</v>
      </c>
      <c r="BI408">
        <v>63</v>
      </c>
      <c r="BJ408">
        <f>BJ67</f>
        <v>0</v>
      </c>
      <c r="BK408">
        <v>63</v>
      </c>
      <c r="BL408">
        <f>BL67</f>
        <v>0</v>
      </c>
      <c r="BM408">
        <v>63</v>
      </c>
      <c r="BN408">
        <f>BN67</f>
        <v>0</v>
      </c>
      <c r="BO408">
        <v>63</v>
      </c>
      <c r="BP408">
        <f>BP67</f>
        <v>0</v>
      </c>
      <c r="BQ408">
        <v>63</v>
      </c>
      <c r="BR408">
        <f>BR67</f>
        <v>0</v>
      </c>
      <c r="BU408">
        <f>IF(Charts!$B$3="none",E2110,IF(AM2110="",NA(),AM2110))</f>
        <v>0</v>
      </c>
      <c r="BV408">
        <f>IF(Charts!$B$3="none",F2110,IF(AN2110="",NA(),AN2110))</f>
        <v>0</v>
      </c>
      <c r="BW408">
        <f>IF(Charts!$B$3="none",G2110,IF(AO2110="",NA(),AO2110))</f>
        <v>0</v>
      </c>
      <c r="BX408">
        <f>IF(Charts!$B$3="none",H2110,IF(AP2110="",NA(),AP2110))</f>
        <v>0</v>
      </c>
      <c r="BY408">
        <f>IF(Charts!$B$3="none",I2110,IF(AQ2110="",NA(),AQ2110))</f>
        <v>0</v>
      </c>
      <c r="BZ408">
        <f>IF(Charts!$B$3="none",J2110,IF(AR2110="",NA(),AR2110))</f>
        <v>0</v>
      </c>
      <c r="CA408">
        <f>IF(Charts!$B$3="none",K2110,IF(AS2110="",NA(),AS2110))</f>
        <v>0</v>
      </c>
      <c r="CB408">
        <f>IF(Charts!$B$3="none",L2110,IF(AT2110="",NA(),AT2110))</f>
        <v>0</v>
      </c>
      <c r="CC408">
        <f>IF(Charts!$B$3="none",M2110,IF(AU2110="",NA(),AU2110))</f>
        <v>0</v>
      </c>
      <c r="CD408">
        <f>IF(Charts!$B$3="none",N2110,IF(AV2110="",NA(),AV2110))</f>
        <v>0</v>
      </c>
      <c r="CE408">
        <f>IF(Charts!$B$3="none",O2110,IF(AW2110="",NA(),AW2110))</f>
        <v>0</v>
      </c>
      <c r="CF408">
        <f>IF(Charts!$B$3="none",P2110,IF(AX2110="",NA(),AX2110))</f>
        <v>0</v>
      </c>
      <c r="CG408">
        <f>IF(Charts!$B$3="none",Q2110,IF(AY2110="",NA(),AY2110))</f>
        <v>0</v>
      </c>
      <c r="CH408">
        <f>IF(Charts!$B$3="none",R2110,IF(AZ2110="",NA(),AZ2110))</f>
        <v>0</v>
      </c>
      <c r="CI408">
        <f>IF(Charts!$B$3="none",S2110,IF(BA2110="",NA(),BA2110))</f>
        <v>0</v>
      </c>
      <c r="CJ408">
        <f>IF(Charts!$B$3="none",T2110,IF(BB2110="",NA(),BB2110))</f>
        <v>0</v>
      </c>
      <c r="CK408">
        <f>IF(Charts!$B$3="none",U2110,IF(BC2110="",NA(),BC2110))</f>
        <v>0</v>
      </c>
      <c r="CL408">
        <f>IF(Charts!$B$3="none",V2110,IF(BD2110="",NA(),BD2110))</f>
        <v>0</v>
      </c>
      <c r="CM408">
        <f>IF(Charts!$B$3="none",W2110,IF(BE2110="",NA(),BE2110))</f>
        <v>0</v>
      </c>
      <c r="CN408">
        <f>IF(Charts!$B$3="none",X2110,IF(BF2110="",NA(),BF2110))</f>
        <v>0</v>
      </c>
      <c r="CO408">
        <f>IF(Charts!$B$3="none",Y2110,IF(BG2110="",NA(),BG2110))</f>
        <v>0</v>
      </c>
      <c r="CP408">
        <f>IF(Charts!$B$3="none",Z2110,IF(BH2110="",NA(),BH2110))</f>
        <v>0</v>
      </c>
      <c r="CQ408">
        <f>IF(Charts!$B$3="none",AA2110,IF(BI2110="",NA(),BI2110))</f>
        <v>0</v>
      </c>
      <c r="CR408">
        <f>IF(Charts!$B$3="none",AB2110,IF(BJ2110="",NA(),BJ2110))</f>
        <v>0</v>
      </c>
      <c r="CS408">
        <f>IF(Charts!$B$3="none",AC2110,IF(BK2110="",NA(),BK2110))</f>
        <v>0</v>
      </c>
      <c r="CT408">
        <f>IF(Charts!$B$3="none",AD2110,IF(BL2110="",NA(),BL2110))</f>
        <v>0</v>
      </c>
      <c r="CU408">
        <f>IF(Charts!$B$3="none",AE2110,IF(BM2110="",NA(),BM2110))</f>
        <v>0</v>
      </c>
      <c r="CV408">
        <f>IF(Charts!$B$3="none",AF2110,IF(BN2110="",NA(),BN2110))</f>
        <v>0</v>
      </c>
      <c r="CW408">
        <f>IF(Charts!$B$3="none",AG2110,IF(BO2110="",NA(),BO2110))</f>
        <v>0</v>
      </c>
      <c r="CX408">
        <f>IF(Charts!$B$3="none",AH2110,IF(BP2110="",NA(),BP2110))</f>
        <v>0</v>
      </c>
      <c r="CY408">
        <f>IF(Charts!$B$3="none",AI2110,IF(BQ2110="",NA(),BQ2110))</f>
        <v>0</v>
      </c>
      <c r="CZ408">
        <f>IF(Charts!$B$3="none",AJ2110,IF(BR2110="",NA(),BR2110))</f>
        <v>0</v>
      </c>
    </row>
    <row r="409" spans="5:104">
      <c r="E409">
        <v>64</v>
      </c>
      <c r="F409">
        <f>F68</f>
        <v>0</v>
      </c>
      <c r="G409">
        <v>64</v>
      </c>
      <c r="H409">
        <f>H68</f>
        <v>0</v>
      </c>
      <c r="I409">
        <v>64</v>
      </c>
      <c r="J409">
        <f>J68</f>
        <v>0</v>
      </c>
      <c r="K409">
        <v>64</v>
      </c>
      <c r="L409">
        <f>L68</f>
        <v>0</v>
      </c>
      <c r="M409">
        <v>64</v>
      </c>
      <c r="N409">
        <f>N68</f>
        <v>0</v>
      </c>
      <c r="O409">
        <v>64</v>
      </c>
      <c r="P409">
        <f>P68</f>
        <v>0</v>
      </c>
      <c r="Q409">
        <v>64</v>
      </c>
      <c r="R409">
        <f>R68</f>
        <v>0</v>
      </c>
      <c r="S409">
        <v>64</v>
      </c>
      <c r="T409">
        <f>T68</f>
        <v>0</v>
      </c>
      <c r="U409">
        <v>64</v>
      </c>
      <c r="V409">
        <f>V68</f>
        <v>0</v>
      </c>
      <c r="W409">
        <v>64</v>
      </c>
      <c r="X409">
        <f>X68</f>
        <v>0</v>
      </c>
      <c r="Y409">
        <v>64</v>
      </c>
      <c r="Z409">
        <f>Z68</f>
        <v>0</v>
      </c>
      <c r="AA409">
        <v>64</v>
      </c>
      <c r="AB409">
        <f>AB68</f>
        <v>0</v>
      </c>
      <c r="AC409">
        <v>64</v>
      </c>
      <c r="AD409">
        <f>AD68</f>
        <v>0</v>
      </c>
      <c r="AE409">
        <v>64</v>
      </c>
      <c r="AF409">
        <f>AF68</f>
        <v>0</v>
      </c>
      <c r="AG409">
        <v>64</v>
      </c>
      <c r="AH409">
        <f>AH68</f>
        <v>0</v>
      </c>
      <c r="AI409">
        <v>64</v>
      </c>
      <c r="AJ409">
        <f>AJ68</f>
        <v>0</v>
      </c>
      <c r="AM409">
        <v>64</v>
      </c>
      <c r="AN409">
        <f>AN68</f>
        <v>0</v>
      </c>
      <c r="AO409">
        <v>64</v>
      </c>
      <c r="AP409">
        <f>AP68</f>
        <v>0</v>
      </c>
      <c r="AQ409">
        <v>64</v>
      </c>
      <c r="AR409">
        <f>AR68</f>
        <v>0</v>
      </c>
      <c r="AS409">
        <v>64</v>
      </c>
      <c r="AT409">
        <f>AT68</f>
        <v>0</v>
      </c>
      <c r="AU409">
        <v>64</v>
      </c>
      <c r="AV409">
        <f>AV68</f>
        <v>0</v>
      </c>
      <c r="AW409">
        <v>64</v>
      </c>
      <c r="AX409">
        <f>AX68</f>
        <v>0</v>
      </c>
      <c r="AY409">
        <v>64</v>
      </c>
      <c r="AZ409">
        <f>AZ68</f>
        <v>0</v>
      </c>
      <c r="BA409">
        <v>64</v>
      </c>
      <c r="BB409">
        <f>BB68</f>
        <v>0</v>
      </c>
      <c r="BC409">
        <v>64</v>
      </c>
      <c r="BD409">
        <f>BD68</f>
        <v>0</v>
      </c>
      <c r="BE409">
        <v>64</v>
      </c>
      <c r="BF409">
        <f>BF68</f>
        <v>0</v>
      </c>
      <c r="BG409">
        <v>64</v>
      </c>
      <c r="BH409">
        <f>BH68</f>
        <v>0</v>
      </c>
      <c r="BI409">
        <v>64</v>
      </c>
      <c r="BJ409">
        <f>BJ68</f>
        <v>0</v>
      </c>
      <c r="BK409">
        <v>64</v>
      </c>
      <c r="BL409">
        <f>BL68</f>
        <v>0</v>
      </c>
      <c r="BM409">
        <v>64</v>
      </c>
      <c r="BN409">
        <f>BN68</f>
        <v>0</v>
      </c>
      <c r="BO409">
        <v>64</v>
      </c>
      <c r="BP409">
        <f>BP68</f>
        <v>0</v>
      </c>
      <c r="BQ409">
        <v>64</v>
      </c>
      <c r="BR409">
        <f>BR68</f>
        <v>0</v>
      </c>
      <c r="BU409">
        <f>IF(Charts!$B$3="none",E2111,IF(AM2111="",NA(),AM2111))</f>
        <v>0</v>
      </c>
      <c r="BV409">
        <f>IF(Charts!$B$3="none",F2111,IF(AN2111="",NA(),AN2111))</f>
        <v>0</v>
      </c>
      <c r="BW409">
        <f>IF(Charts!$B$3="none",G2111,IF(AO2111="",NA(),AO2111))</f>
        <v>0</v>
      </c>
      <c r="BX409">
        <f>IF(Charts!$B$3="none",H2111,IF(AP2111="",NA(),AP2111))</f>
        <v>0</v>
      </c>
      <c r="BY409">
        <f>IF(Charts!$B$3="none",I2111,IF(AQ2111="",NA(),AQ2111))</f>
        <v>0</v>
      </c>
      <c r="BZ409">
        <f>IF(Charts!$B$3="none",J2111,IF(AR2111="",NA(),AR2111))</f>
        <v>0</v>
      </c>
      <c r="CA409">
        <f>IF(Charts!$B$3="none",K2111,IF(AS2111="",NA(),AS2111))</f>
        <v>0</v>
      </c>
      <c r="CB409">
        <f>IF(Charts!$B$3="none",L2111,IF(AT2111="",NA(),AT2111))</f>
        <v>0</v>
      </c>
      <c r="CC409">
        <f>IF(Charts!$B$3="none",M2111,IF(AU2111="",NA(),AU2111))</f>
        <v>0</v>
      </c>
      <c r="CD409">
        <f>IF(Charts!$B$3="none",N2111,IF(AV2111="",NA(),AV2111))</f>
        <v>0</v>
      </c>
      <c r="CE409">
        <f>IF(Charts!$B$3="none",O2111,IF(AW2111="",NA(),AW2111))</f>
        <v>0</v>
      </c>
      <c r="CF409">
        <f>IF(Charts!$B$3="none",P2111,IF(AX2111="",NA(),AX2111))</f>
        <v>0</v>
      </c>
      <c r="CG409">
        <f>IF(Charts!$B$3="none",Q2111,IF(AY2111="",NA(),AY2111))</f>
        <v>0</v>
      </c>
      <c r="CH409">
        <f>IF(Charts!$B$3="none",R2111,IF(AZ2111="",NA(),AZ2111))</f>
        <v>0</v>
      </c>
      <c r="CI409">
        <f>IF(Charts!$B$3="none",S2111,IF(BA2111="",NA(),BA2111))</f>
        <v>0</v>
      </c>
      <c r="CJ409">
        <f>IF(Charts!$B$3="none",T2111,IF(BB2111="",NA(),BB2111))</f>
        <v>0</v>
      </c>
      <c r="CK409">
        <f>IF(Charts!$B$3="none",U2111,IF(BC2111="",NA(),BC2111))</f>
        <v>0</v>
      </c>
      <c r="CL409">
        <f>IF(Charts!$B$3="none",V2111,IF(BD2111="",NA(),BD2111))</f>
        <v>0</v>
      </c>
      <c r="CM409">
        <f>IF(Charts!$B$3="none",W2111,IF(BE2111="",NA(),BE2111))</f>
        <v>0</v>
      </c>
      <c r="CN409">
        <f>IF(Charts!$B$3="none",X2111,IF(BF2111="",NA(),BF2111))</f>
        <v>0</v>
      </c>
      <c r="CO409">
        <f>IF(Charts!$B$3="none",Y2111,IF(BG2111="",NA(),BG2111))</f>
        <v>0</v>
      </c>
      <c r="CP409">
        <f>IF(Charts!$B$3="none",Z2111,IF(BH2111="",NA(),BH2111))</f>
        <v>0</v>
      </c>
      <c r="CQ409">
        <f>IF(Charts!$B$3="none",AA2111,IF(BI2111="",NA(),BI2111))</f>
        <v>0</v>
      </c>
      <c r="CR409">
        <f>IF(Charts!$B$3="none",AB2111,IF(BJ2111="",NA(),BJ2111))</f>
        <v>0</v>
      </c>
      <c r="CS409">
        <f>IF(Charts!$B$3="none",AC2111,IF(BK2111="",NA(),BK2111))</f>
        <v>0</v>
      </c>
      <c r="CT409">
        <f>IF(Charts!$B$3="none",AD2111,IF(BL2111="",NA(),BL2111))</f>
        <v>0</v>
      </c>
      <c r="CU409">
        <f>IF(Charts!$B$3="none",AE2111,IF(BM2111="",NA(),BM2111))</f>
        <v>0</v>
      </c>
      <c r="CV409">
        <f>IF(Charts!$B$3="none",AF2111,IF(BN2111="",NA(),BN2111))</f>
        <v>0</v>
      </c>
      <c r="CW409">
        <f>IF(Charts!$B$3="none",AG2111,IF(BO2111="",NA(),BO2111))</f>
        <v>0</v>
      </c>
      <c r="CX409">
        <f>IF(Charts!$B$3="none",AH2111,IF(BP2111="",NA(),BP2111))</f>
        <v>0</v>
      </c>
      <c r="CY409">
        <f>IF(Charts!$B$3="none",AI2111,IF(BQ2111="",NA(),BQ2111))</f>
        <v>0</v>
      </c>
      <c r="CZ409">
        <f>IF(Charts!$B$3="none",AJ2111,IF(BR2111="",NA(),BR2111))</f>
        <v>0</v>
      </c>
    </row>
    <row r="410" spans="5:104">
      <c r="E410">
        <v>65</v>
      </c>
      <c r="F410">
        <f>F69</f>
        <v>0</v>
      </c>
      <c r="G410">
        <v>65</v>
      </c>
      <c r="H410">
        <f>H69</f>
        <v>0</v>
      </c>
      <c r="I410">
        <v>65</v>
      </c>
      <c r="J410">
        <f>J69</f>
        <v>0</v>
      </c>
      <c r="K410">
        <v>65</v>
      </c>
      <c r="L410">
        <f>L69</f>
        <v>0</v>
      </c>
      <c r="M410">
        <v>65</v>
      </c>
      <c r="N410">
        <f>N69</f>
        <v>0</v>
      </c>
      <c r="O410">
        <v>65</v>
      </c>
      <c r="P410">
        <f>P69</f>
        <v>0</v>
      </c>
      <c r="Q410">
        <v>65</v>
      </c>
      <c r="R410">
        <f>R69</f>
        <v>0</v>
      </c>
      <c r="S410">
        <v>65</v>
      </c>
      <c r="T410">
        <f>T69</f>
        <v>0</v>
      </c>
      <c r="U410">
        <v>65</v>
      </c>
      <c r="V410">
        <f>V69</f>
        <v>0</v>
      </c>
      <c r="W410">
        <v>65</v>
      </c>
      <c r="X410">
        <f>X69</f>
        <v>0</v>
      </c>
      <c r="Y410">
        <v>65</v>
      </c>
      <c r="Z410">
        <f>Z69</f>
        <v>0</v>
      </c>
      <c r="AA410">
        <v>65</v>
      </c>
      <c r="AB410">
        <f>AB69</f>
        <v>0</v>
      </c>
      <c r="AC410">
        <v>65</v>
      </c>
      <c r="AD410">
        <f>AD69</f>
        <v>0</v>
      </c>
      <c r="AE410">
        <v>65</v>
      </c>
      <c r="AF410">
        <f>AF69</f>
        <v>0</v>
      </c>
      <c r="AG410">
        <v>65</v>
      </c>
      <c r="AH410">
        <f>AH69</f>
        <v>0</v>
      </c>
      <c r="AI410">
        <v>65</v>
      </c>
      <c r="AJ410">
        <f>AJ69</f>
        <v>0</v>
      </c>
      <c r="AM410">
        <v>65</v>
      </c>
      <c r="AN410">
        <f>AN69</f>
        <v>0</v>
      </c>
      <c r="AO410">
        <v>65</v>
      </c>
      <c r="AP410">
        <f>AP69</f>
        <v>0</v>
      </c>
      <c r="AQ410">
        <v>65</v>
      </c>
      <c r="AR410">
        <f>AR69</f>
        <v>0</v>
      </c>
      <c r="AS410">
        <v>65</v>
      </c>
      <c r="AT410">
        <f>AT69</f>
        <v>0</v>
      </c>
      <c r="AU410">
        <v>65</v>
      </c>
      <c r="AV410">
        <f>AV69</f>
        <v>0</v>
      </c>
      <c r="AW410">
        <v>65</v>
      </c>
      <c r="AX410">
        <f>AX69</f>
        <v>0</v>
      </c>
      <c r="AY410">
        <v>65</v>
      </c>
      <c r="AZ410">
        <f>AZ69</f>
        <v>0</v>
      </c>
      <c r="BA410">
        <v>65</v>
      </c>
      <c r="BB410">
        <f>BB69</f>
        <v>0</v>
      </c>
      <c r="BC410">
        <v>65</v>
      </c>
      <c r="BD410">
        <f>BD69</f>
        <v>0</v>
      </c>
      <c r="BE410">
        <v>65</v>
      </c>
      <c r="BF410">
        <f>BF69</f>
        <v>0</v>
      </c>
      <c r="BG410">
        <v>65</v>
      </c>
      <c r="BH410">
        <f>BH69</f>
        <v>0</v>
      </c>
      <c r="BI410">
        <v>65</v>
      </c>
      <c r="BJ410">
        <f>BJ69</f>
        <v>0</v>
      </c>
      <c r="BK410">
        <v>65</v>
      </c>
      <c r="BL410">
        <f>BL69</f>
        <v>0</v>
      </c>
      <c r="BM410">
        <v>65</v>
      </c>
      <c r="BN410">
        <f>BN69</f>
        <v>0</v>
      </c>
      <c r="BO410">
        <v>65</v>
      </c>
      <c r="BP410">
        <f>BP69</f>
        <v>0</v>
      </c>
      <c r="BQ410">
        <v>65</v>
      </c>
      <c r="BR410">
        <f>BR69</f>
        <v>0</v>
      </c>
      <c r="BU410">
        <f>IF(Charts!$B$3="none",E2112,IF(AM2112="",NA(),AM2112))</f>
        <v>0</v>
      </c>
      <c r="BV410">
        <f>IF(Charts!$B$3="none",F2112,IF(AN2112="",NA(),AN2112))</f>
        <v>0</v>
      </c>
      <c r="BW410">
        <f>IF(Charts!$B$3="none",G2112,IF(AO2112="",NA(),AO2112))</f>
        <v>0</v>
      </c>
      <c r="BX410">
        <f>IF(Charts!$B$3="none",H2112,IF(AP2112="",NA(),AP2112))</f>
        <v>0</v>
      </c>
      <c r="BY410">
        <f>IF(Charts!$B$3="none",I2112,IF(AQ2112="",NA(),AQ2112))</f>
        <v>0</v>
      </c>
      <c r="BZ410">
        <f>IF(Charts!$B$3="none",J2112,IF(AR2112="",NA(),AR2112))</f>
        <v>0</v>
      </c>
      <c r="CA410">
        <f>IF(Charts!$B$3="none",K2112,IF(AS2112="",NA(),AS2112))</f>
        <v>0</v>
      </c>
      <c r="CB410">
        <f>IF(Charts!$B$3="none",L2112,IF(AT2112="",NA(),AT2112))</f>
        <v>0</v>
      </c>
      <c r="CC410">
        <f>IF(Charts!$B$3="none",M2112,IF(AU2112="",NA(),AU2112))</f>
        <v>0</v>
      </c>
      <c r="CD410">
        <f>IF(Charts!$B$3="none",N2112,IF(AV2112="",NA(),AV2112))</f>
        <v>0</v>
      </c>
      <c r="CE410">
        <f>IF(Charts!$B$3="none",O2112,IF(AW2112="",NA(),AW2112))</f>
        <v>0</v>
      </c>
      <c r="CF410">
        <f>IF(Charts!$B$3="none",P2112,IF(AX2112="",NA(),AX2112))</f>
        <v>0</v>
      </c>
      <c r="CG410">
        <f>IF(Charts!$B$3="none",Q2112,IF(AY2112="",NA(),AY2112))</f>
        <v>0</v>
      </c>
      <c r="CH410">
        <f>IF(Charts!$B$3="none",R2112,IF(AZ2112="",NA(),AZ2112))</f>
        <v>0</v>
      </c>
      <c r="CI410">
        <f>IF(Charts!$B$3="none",S2112,IF(BA2112="",NA(),BA2112))</f>
        <v>0</v>
      </c>
      <c r="CJ410">
        <f>IF(Charts!$B$3="none",T2112,IF(BB2112="",NA(),BB2112))</f>
        <v>0</v>
      </c>
      <c r="CK410">
        <f>IF(Charts!$B$3="none",U2112,IF(BC2112="",NA(),BC2112))</f>
        <v>0</v>
      </c>
      <c r="CL410">
        <f>IF(Charts!$B$3="none",V2112,IF(BD2112="",NA(),BD2112))</f>
        <v>0</v>
      </c>
      <c r="CM410">
        <f>IF(Charts!$B$3="none",W2112,IF(BE2112="",NA(),BE2112))</f>
        <v>0</v>
      </c>
      <c r="CN410">
        <f>IF(Charts!$B$3="none",X2112,IF(BF2112="",NA(),BF2112))</f>
        <v>0</v>
      </c>
      <c r="CO410">
        <f>IF(Charts!$B$3="none",Y2112,IF(BG2112="",NA(),BG2112))</f>
        <v>0</v>
      </c>
      <c r="CP410">
        <f>IF(Charts!$B$3="none",Z2112,IF(BH2112="",NA(),BH2112))</f>
        <v>0</v>
      </c>
      <c r="CQ410">
        <f>IF(Charts!$B$3="none",AA2112,IF(BI2112="",NA(),BI2112))</f>
        <v>0</v>
      </c>
      <c r="CR410">
        <f>IF(Charts!$B$3="none",AB2112,IF(BJ2112="",NA(),BJ2112))</f>
        <v>0</v>
      </c>
      <c r="CS410">
        <f>IF(Charts!$B$3="none",AC2112,IF(BK2112="",NA(),BK2112))</f>
        <v>0</v>
      </c>
      <c r="CT410">
        <f>IF(Charts!$B$3="none",AD2112,IF(BL2112="",NA(),BL2112))</f>
        <v>0</v>
      </c>
      <c r="CU410">
        <f>IF(Charts!$B$3="none",AE2112,IF(BM2112="",NA(),BM2112))</f>
        <v>0</v>
      </c>
      <c r="CV410">
        <f>IF(Charts!$B$3="none",AF2112,IF(BN2112="",NA(),BN2112))</f>
        <v>0</v>
      </c>
      <c r="CW410">
        <f>IF(Charts!$B$3="none",AG2112,IF(BO2112="",NA(),BO2112))</f>
        <v>0</v>
      </c>
      <c r="CX410">
        <f>IF(Charts!$B$3="none",AH2112,IF(BP2112="",NA(),BP2112))</f>
        <v>0</v>
      </c>
      <c r="CY410">
        <f>IF(Charts!$B$3="none",AI2112,IF(BQ2112="",NA(),BQ2112))</f>
        <v>0</v>
      </c>
      <c r="CZ410">
        <f>IF(Charts!$B$3="none",AJ2112,IF(BR2112="",NA(),BR2112))</f>
        <v>0</v>
      </c>
    </row>
    <row r="411" spans="5:104">
      <c r="E411">
        <v>66</v>
      </c>
      <c r="F411">
        <f>F70</f>
        <v>0</v>
      </c>
      <c r="G411">
        <v>66</v>
      </c>
      <c r="H411">
        <f>H70</f>
        <v>0</v>
      </c>
      <c r="I411">
        <v>66</v>
      </c>
      <c r="J411">
        <f>J70</f>
        <v>0</v>
      </c>
      <c r="K411">
        <v>66</v>
      </c>
      <c r="L411">
        <f>L70</f>
        <v>0</v>
      </c>
      <c r="M411">
        <v>66</v>
      </c>
      <c r="N411">
        <f>N70</f>
        <v>0</v>
      </c>
      <c r="O411">
        <v>66</v>
      </c>
      <c r="P411">
        <f>P70</f>
        <v>0</v>
      </c>
      <c r="Q411">
        <v>66</v>
      </c>
      <c r="R411">
        <f>R70</f>
        <v>0</v>
      </c>
      <c r="S411">
        <v>66</v>
      </c>
      <c r="T411">
        <f>T70</f>
        <v>0</v>
      </c>
      <c r="U411">
        <v>66</v>
      </c>
      <c r="V411">
        <f>V70</f>
        <v>0</v>
      </c>
      <c r="W411">
        <v>66</v>
      </c>
      <c r="X411">
        <f>X70</f>
        <v>0</v>
      </c>
      <c r="Y411">
        <v>66</v>
      </c>
      <c r="Z411">
        <f>Z70</f>
        <v>0</v>
      </c>
      <c r="AA411">
        <v>66</v>
      </c>
      <c r="AB411">
        <f>AB70</f>
        <v>0</v>
      </c>
      <c r="AC411">
        <v>66</v>
      </c>
      <c r="AD411">
        <f>AD70</f>
        <v>0</v>
      </c>
      <c r="AE411">
        <v>66</v>
      </c>
      <c r="AF411">
        <f>AF70</f>
        <v>0</v>
      </c>
      <c r="AG411">
        <v>66</v>
      </c>
      <c r="AH411">
        <f>AH70</f>
        <v>0</v>
      </c>
      <c r="AI411">
        <v>66</v>
      </c>
      <c r="AJ411">
        <f>AJ70</f>
        <v>0</v>
      </c>
      <c r="AM411">
        <v>66</v>
      </c>
      <c r="AN411">
        <f>AN70</f>
        <v>0</v>
      </c>
      <c r="AO411">
        <v>66</v>
      </c>
      <c r="AP411">
        <f>AP70</f>
        <v>0</v>
      </c>
      <c r="AQ411">
        <v>66</v>
      </c>
      <c r="AR411">
        <f>AR70</f>
        <v>0</v>
      </c>
      <c r="AS411">
        <v>66</v>
      </c>
      <c r="AT411">
        <f>AT70</f>
        <v>0</v>
      </c>
      <c r="AU411">
        <v>66</v>
      </c>
      <c r="AV411">
        <f>AV70</f>
        <v>0</v>
      </c>
      <c r="AW411">
        <v>66</v>
      </c>
      <c r="AX411">
        <f>AX70</f>
        <v>0</v>
      </c>
      <c r="AY411">
        <v>66</v>
      </c>
      <c r="AZ411">
        <f>AZ70</f>
        <v>0</v>
      </c>
      <c r="BA411">
        <v>66</v>
      </c>
      <c r="BB411">
        <f>BB70</f>
        <v>0</v>
      </c>
      <c r="BC411">
        <v>66</v>
      </c>
      <c r="BD411">
        <f>BD70</f>
        <v>0</v>
      </c>
      <c r="BE411">
        <v>66</v>
      </c>
      <c r="BF411">
        <f>BF70</f>
        <v>0</v>
      </c>
      <c r="BG411">
        <v>66</v>
      </c>
      <c r="BH411">
        <f>BH70</f>
        <v>0</v>
      </c>
      <c r="BI411">
        <v>66</v>
      </c>
      <c r="BJ411">
        <f>BJ70</f>
        <v>0</v>
      </c>
      <c r="BK411">
        <v>66</v>
      </c>
      <c r="BL411">
        <f>BL70</f>
        <v>0</v>
      </c>
      <c r="BM411">
        <v>66</v>
      </c>
      <c r="BN411">
        <f>BN70</f>
        <v>0</v>
      </c>
      <c r="BO411">
        <v>66</v>
      </c>
      <c r="BP411">
        <f>BP70</f>
        <v>0</v>
      </c>
      <c r="BQ411">
        <v>66</v>
      </c>
      <c r="BR411">
        <f>BR70</f>
        <v>0</v>
      </c>
      <c r="BU411">
        <f>IF(Charts!$B$3="none",E2113,IF(AM2113="",NA(),AM2113))</f>
        <v>0</v>
      </c>
      <c r="BV411">
        <f>IF(Charts!$B$3="none",F2113,IF(AN2113="",NA(),AN2113))</f>
        <v>0</v>
      </c>
      <c r="BW411">
        <f>IF(Charts!$B$3="none",G2113,IF(AO2113="",NA(),AO2113))</f>
        <v>0</v>
      </c>
      <c r="BX411">
        <f>IF(Charts!$B$3="none",H2113,IF(AP2113="",NA(),AP2113))</f>
        <v>0</v>
      </c>
      <c r="BY411">
        <f>IF(Charts!$B$3="none",I2113,IF(AQ2113="",NA(),AQ2113))</f>
        <v>0</v>
      </c>
      <c r="BZ411">
        <f>IF(Charts!$B$3="none",J2113,IF(AR2113="",NA(),AR2113))</f>
        <v>0</v>
      </c>
      <c r="CA411">
        <f>IF(Charts!$B$3="none",K2113,IF(AS2113="",NA(),AS2113))</f>
        <v>0</v>
      </c>
      <c r="CB411">
        <f>IF(Charts!$B$3="none",L2113,IF(AT2113="",NA(),AT2113))</f>
        <v>0</v>
      </c>
      <c r="CC411">
        <f>IF(Charts!$B$3="none",M2113,IF(AU2113="",NA(),AU2113))</f>
        <v>0</v>
      </c>
      <c r="CD411">
        <f>IF(Charts!$B$3="none",N2113,IF(AV2113="",NA(),AV2113))</f>
        <v>0</v>
      </c>
      <c r="CE411">
        <f>IF(Charts!$B$3="none",O2113,IF(AW2113="",NA(),AW2113))</f>
        <v>0</v>
      </c>
      <c r="CF411">
        <f>IF(Charts!$B$3="none",P2113,IF(AX2113="",NA(),AX2113))</f>
        <v>0</v>
      </c>
      <c r="CG411">
        <f>IF(Charts!$B$3="none",Q2113,IF(AY2113="",NA(),AY2113))</f>
        <v>0</v>
      </c>
      <c r="CH411">
        <f>IF(Charts!$B$3="none",R2113,IF(AZ2113="",NA(),AZ2113))</f>
        <v>0</v>
      </c>
      <c r="CI411">
        <f>IF(Charts!$B$3="none",S2113,IF(BA2113="",NA(),BA2113))</f>
        <v>0</v>
      </c>
      <c r="CJ411">
        <f>IF(Charts!$B$3="none",T2113,IF(BB2113="",NA(),BB2113))</f>
        <v>0</v>
      </c>
      <c r="CK411">
        <f>IF(Charts!$B$3="none",U2113,IF(BC2113="",NA(),BC2113))</f>
        <v>0</v>
      </c>
      <c r="CL411">
        <f>IF(Charts!$B$3="none",V2113,IF(BD2113="",NA(),BD2113))</f>
        <v>0</v>
      </c>
      <c r="CM411">
        <f>IF(Charts!$B$3="none",W2113,IF(BE2113="",NA(),BE2113))</f>
        <v>0</v>
      </c>
      <c r="CN411">
        <f>IF(Charts!$B$3="none",X2113,IF(BF2113="",NA(),BF2113))</f>
        <v>0</v>
      </c>
      <c r="CO411">
        <f>IF(Charts!$B$3="none",Y2113,IF(BG2113="",NA(),BG2113))</f>
        <v>0</v>
      </c>
      <c r="CP411">
        <f>IF(Charts!$B$3="none",Z2113,IF(BH2113="",NA(),BH2113))</f>
        <v>0</v>
      </c>
      <c r="CQ411">
        <f>IF(Charts!$B$3="none",AA2113,IF(BI2113="",NA(),BI2113))</f>
        <v>0</v>
      </c>
      <c r="CR411">
        <f>IF(Charts!$B$3="none",AB2113,IF(BJ2113="",NA(),BJ2113))</f>
        <v>0</v>
      </c>
      <c r="CS411">
        <f>IF(Charts!$B$3="none",AC2113,IF(BK2113="",NA(),BK2113))</f>
        <v>0</v>
      </c>
      <c r="CT411">
        <f>IF(Charts!$B$3="none",AD2113,IF(BL2113="",NA(),BL2113))</f>
        <v>0</v>
      </c>
      <c r="CU411">
        <f>IF(Charts!$B$3="none",AE2113,IF(BM2113="",NA(),BM2113))</f>
        <v>0</v>
      </c>
      <c r="CV411">
        <f>IF(Charts!$B$3="none",AF2113,IF(BN2113="",NA(),BN2113))</f>
        <v>0</v>
      </c>
      <c r="CW411">
        <f>IF(Charts!$B$3="none",AG2113,IF(BO2113="",NA(),BO2113))</f>
        <v>0</v>
      </c>
      <c r="CX411">
        <f>IF(Charts!$B$3="none",AH2113,IF(BP2113="",NA(),BP2113))</f>
        <v>0</v>
      </c>
      <c r="CY411">
        <f>IF(Charts!$B$3="none",AI2113,IF(BQ2113="",NA(),BQ2113))</f>
        <v>0</v>
      </c>
      <c r="CZ411">
        <f>IF(Charts!$B$3="none",AJ2113,IF(BR2113="",NA(),BR2113))</f>
        <v>0</v>
      </c>
    </row>
    <row r="412" spans="5:104">
      <c r="E412">
        <v>67</v>
      </c>
      <c r="F412">
        <f>F71</f>
        <v>0</v>
      </c>
      <c r="G412">
        <v>67</v>
      </c>
      <c r="H412">
        <f>H71</f>
        <v>0</v>
      </c>
      <c r="I412">
        <v>67</v>
      </c>
      <c r="J412">
        <f>J71</f>
        <v>0</v>
      </c>
      <c r="K412">
        <v>67</v>
      </c>
      <c r="L412">
        <f>L71</f>
        <v>0</v>
      </c>
      <c r="M412">
        <v>67</v>
      </c>
      <c r="N412">
        <f>N71</f>
        <v>0</v>
      </c>
      <c r="O412">
        <v>67</v>
      </c>
      <c r="P412">
        <f>P71</f>
        <v>0</v>
      </c>
      <c r="Q412">
        <v>67</v>
      </c>
      <c r="R412">
        <f>R71</f>
        <v>0</v>
      </c>
      <c r="S412">
        <v>67</v>
      </c>
      <c r="T412">
        <f>T71</f>
        <v>0</v>
      </c>
      <c r="U412">
        <v>67</v>
      </c>
      <c r="V412">
        <f>V71</f>
        <v>0</v>
      </c>
      <c r="W412">
        <v>67</v>
      </c>
      <c r="X412">
        <f>X71</f>
        <v>0</v>
      </c>
      <c r="Y412">
        <v>67</v>
      </c>
      <c r="Z412">
        <f>Z71</f>
        <v>0</v>
      </c>
      <c r="AA412">
        <v>67</v>
      </c>
      <c r="AB412">
        <f>AB71</f>
        <v>0</v>
      </c>
      <c r="AC412">
        <v>67</v>
      </c>
      <c r="AD412">
        <f>AD71</f>
        <v>0</v>
      </c>
      <c r="AE412">
        <v>67</v>
      </c>
      <c r="AF412">
        <f>AF71</f>
        <v>0</v>
      </c>
      <c r="AG412">
        <v>67</v>
      </c>
      <c r="AH412">
        <f>AH71</f>
        <v>0</v>
      </c>
      <c r="AI412">
        <v>67</v>
      </c>
      <c r="AJ412">
        <f>AJ71</f>
        <v>0</v>
      </c>
      <c r="AM412">
        <v>67</v>
      </c>
      <c r="AN412">
        <f>AN71</f>
        <v>0</v>
      </c>
      <c r="AO412">
        <v>67</v>
      </c>
      <c r="AP412">
        <f>AP71</f>
        <v>0</v>
      </c>
      <c r="AQ412">
        <v>67</v>
      </c>
      <c r="AR412">
        <f>AR71</f>
        <v>0</v>
      </c>
      <c r="AS412">
        <v>67</v>
      </c>
      <c r="AT412">
        <f>AT71</f>
        <v>0</v>
      </c>
      <c r="AU412">
        <v>67</v>
      </c>
      <c r="AV412">
        <f>AV71</f>
        <v>0</v>
      </c>
      <c r="AW412">
        <v>67</v>
      </c>
      <c r="AX412">
        <f>AX71</f>
        <v>0</v>
      </c>
      <c r="AY412">
        <v>67</v>
      </c>
      <c r="AZ412">
        <f>AZ71</f>
        <v>0</v>
      </c>
      <c r="BA412">
        <v>67</v>
      </c>
      <c r="BB412">
        <f>BB71</f>
        <v>0</v>
      </c>
      <c r="BC412">
        <v>67</v>
      </c>
      <c r="BD412">
        <f>BD71</f>
        <v>0</v>
      </c>
      <c r="BE412">
        <v>67</v>
      </c>
      <c r="BF412">
        <f>BF71</f>
        <v>0</v>
      </c>
      <c r="BG412">
        <v>67</v>
      </c>
      <c r="BH412">
        <f>BH71</f>
        <v>0</v>
      </c>
      <c r="BI412">
        <v>67</v>
      </c>
      <c r="BJ412">
        <f>BJ71</f>
        <v>0</v>
      </c>
      <c r="BK412">
        <v>67</v>
      </c>
      <c r="BL412">
        <f>BL71</f>
        <v>0</v>
      </c>
      <c r="BM412">
        <v>67</v>
      </c>
      <c r="BN412">
        <f>BN71</f>
        <v>0</v>
      </c>
      <c r="BO412">
        <v>67</v>
      </c>
      <c r="BP412">
        <f>BP71</f>
        <v>0</v>
      </c>
      <c r="BQ412">
        <v>67</v>
      </c>
      <c r="BR412">
        <f>BR71</f>
        <v>0</v>
      </c>
      <c r="BU412">
        <f>IF(Charts!$B$3="none",E2114,IF(AM2114="",NA(),AM2114))</f>
        <v>0</v>
      </c>
      <c r="BV412">
        <f>IF(Charts!$B$3="none",F2114,IF(AN2114="",NA(),AN2114))</f>
        <v>0</v>
      </c>
      <c r="BW412">
        <f>IF(Charts!$B$3="none",G2114,IF(AO2114="",NA(),AO2114))</f>
        <v>0</v>
      </c>
      <c r="BX412">
        <f>IF(Charts!$B$3="none",H2114,IF(AP2114="",NA(),AP2114))</f>
        <v>0</v>
      </c>
      <c r="BY412">
        <f>IF(Charts!$B$3="none",I2114,IF(AQ2114="",NA(),AQ2114))</f>
        <v>0</v>
      </c>
      <c r="BZ412">
        <f>IF(Charts!$B$3="none",J2114,IF(AR2114="",NA(),AR2114))</f>
        <v>0</v>
      </c>
      <c r="CA412">
        <f>IF(Charts!$B$3="none",K2114,IF(AS2114="",NA(),AS2114))</f>
        <v>0</v>
      </c>
      <c r="CB412">
        <f>IF(Charts!$B$3="none",L2114,IF(AT2114="",NA(),AT2114))</f>
        <v>0</v>
      </c>
      <c r="CC412">
        <f>IF(Charts!$B$3="none",M2114,IF(AU2114="",NA(),AU2114))</f>
        <v>0</v>
      </c>
      <c r="CD412">
        <f>IF(Charts!$B$3="none",N2114,IF(AV2114="",NA(),AV2114))</f>
        <v>0</v>
      </c>
      <c r="CE412">
        <f>IF(Charts!$B$3="none",O2114,IF(AW2114="",NA(),AW2114))</f>
        <v>0</v>
      </c>
      <c r="CF412">
        <f>IF(Charts!$B$3="none",P2114,IF(AX2114="",NA(),AX2114))</f>
        <v>0</v>
      </c>
      <c r="CG412">
        <f>IF(Charts!$B$3="none",Q2114,IF(AY2114="",NA(),AY2114))</f>
        <v>0</v>
      </c>
      <c r="CH412">
        <f>IF(Charts!$B$3="none",R2114,IF(AZ2114="",NA(),AZ2114))</f>
        <v>0</v>
      </c>
      <c r="CI412">
        <f>IF(Charts!$B$3="none",S2114,IF(BA2114="",NA(),BA2114))</f>
        <v>0</v>
      </c>
      <c r="CJ412">
        <f>IF(Charts!$B$3="none",T2114,IF(BB2114="",NA(),BB2114))</f>
        <v>0</v>
      </c>
      <c r="CK412">
        <f>IF(Charts!$B$3="none",U2114,IF(BC2114="",NA(),BC2114))</f>
        <v>0</v>
      </c>
      <c r="CL412">
        <f>IF(Charts!$B$3="none",V2114,IF(BD2114="",NA(),BD2114))</f>
        <v>0</v>
      </c>
      <c r="CM412">
        <f>IF(Charts!$B$3="none",W2114,IF(BE2114="",NA(),BE2114))</f>
        <v>0</v>
      </c>
      <c r="CN412">
        <f>IF(Charts!$B$3="none",X2114,IF(BF2114="",NA(),BF2114))</f>
        <v>0</v>
      </c>
      <c r="CO412">
        <f>IF(Charts!$B$3="none",Y2114,IF(BG2114="",NA(),BG2114))</f>
        <v>0</v>
      </c>
      <c r="CP412">
        <f>IF(Charts!$B$3="none",Z2114,IF(BH2114="",NA(),BH2114))</f>
        <v>0</v>
      </c>
      <c r="CQ412">
        <f>IF(Charts!$B$3="none",AA2114,IF(BI2114="",NA(),BI2114))</f>
        <v>0</v>
      </c>
      <c r="CR412">
        <f>IF(Charts!$B$3="none",AB2114,IF(BJ2114="",NA(),BJ2114))</f>
        <v>0</v>
      </c>
      <c r="CS412">
        <f>IF(Charts!$B$3="none",AC2114,IF(BK2114="",NA(),BK2114))</f>
        <v>0</v>
      </c>
      <c r="CT412">
        <f>IF(Charts!$B$3="none",AD2114,IF(BL2114="",NA(),BL2114))</f>
        <v>0</v>
      </c>
      <c r="CU412">
        <f>IF(Charts!$B$3="none",AE2114,IF(BM2114="",NA(),BM2114))</f>
        <v>0</v>
      </c>
      <c r="CV412">
        <f>IF(Charts!$B$3="none",AF2114,IF(BN2114="",NA(),BN2114))</f>
        <v>0</v>
      </c>
      <c r="CW412">
        <f>IF(Charts!$B$3="none",AG2114,IF(BO2114="",NA(),BO2114))</f>
        <v>0</v>
      </c>
      <c r="CX412">
        <f>IF(Charts!$B$3="none",AH2114,IF(BP2114="",NA(),BP2114))</f>
        <v>0</v>
      </c>
      <c r="CY412">
        <f>IF(Charts!$B$3="none",AI2114,IF(BQ2114="",NA(),BQ2114))</f>
        <v>0</v>
      </c>
      <c r="CZ412">
        <f>IF(Charts!$B$3="none",AJ2114,IF(BR2114="",NA(),BR2114))</f>
        <v>0</v>
      </c>
    </row>
    <row r="413" spans="5:104">
      <c r="E413">
        <v>68</v>
      </c>
      <c r="F413">
        <f>F72</f>
        <v>0</v>
      </c>
      <c r="G413">
        <v>68</v>
      </c>
      <c r="H413">
        <f>H72</f>
        <v>0</v>
      </c>
      <c r="I413">
        <v>68</v>
      </c>
      <c r="J413">
        <f>J72</f>
        <v>0</v>
      </c>
      <c r="K413">
        <v>68</v>
      </c>
      <c r="L413">
        <f>L72</f>
        <v>0</v>
      </c>
      <c r="M413">
        <v>68</v>
      </c>
      <c r="N413">
        <f>N72</f>
        <v>0</v>
      </c>
      <c r="O413">
        <v>68</v>
      </c>
      <c r="P413">
        <f>P72</f>
        <v>0</v>
      </c>
      <c r="Q413">
        <v>68</v>
      </c>
      <c r="R413">
        <f>R72</f>
        <v>0</v>
      </c>
      <c r="S413">
        <v>68</v>
      </c>
      <c r="T413">
        <f>T72</f>
        <v>0</v>
      </c>
      <c r="U413">
        <v>68</v>
      </c>
      <c r="V413">
        <f>V72</f>
        <v>0</v>
      </c>
      <c r="W413">
        <v>68</v>
      </c>
      <c r="X413">
        <f>X72</f>
        <v>0</v>
      </c>
      <c r="Y413">
        <v>68</v>
      </c>
      <c r="Z413">
        <f>Z72</f>
        <v>0</v>
      </c>
      <c r="AA413">
        <v>68</v>
      </c>
      <c r="AB413">
        <f>AB72</f>
        <v>0</v>
      </c>
      <c r="AC413">
        <v>68</v>
      </c>
      <c r="AD413">
        <f>AD72</f>
        <v>0</v>
      </c>
      <c r="AE413">
        <v>68</v>
      </c>
      <c r="AF413">
        <f>AF72</f>
        <v>0</v>
      </c>
      <c r="AG413">
        <v>68</v>
      </c>
      <c r="AH413">
        <f>AH72</f>
        <v>0</v>
      </c>
      <c r="AI413">
        <v>68</v>
      </c>
      <c r="AJ413">
        <f>AJ72</f>
        <v>0</v>
      </c>
      <c r="AM413">
        <v>68</v>
      </c>
      <c r="AN413">
        <f>AN72</f>
        <v>0</v>
      </c>
      <c r="AO413">
        <v>68</v>
      </c>
      <c r="AP413">
        <f>AP72</f>
        <v>0</v>
      </c>
      <c r="AQ413">
        <v>68</v>
      </c>
      <c r="AR413">
        <f>AR72</f>
        <v>0</v>
      </c>
      <c r="AS413">
        <v>68</v>
      </c>
      <c r="AT413">
        <f>AT72</f>
        <v>0</v>
      </c>
      <c r="AU413">
        <v>68</v>
      </c>
      <c r="AV413">
        <f>AV72</f>
        <v>0</v>
      </c>
      <c r="AW413">
        <v>68</v>
      </c>
      <c r="AX413">
        <f>AX72</f>
        <v>0</v>
      </c>
      <c r="AY413">
        <v>68</v>
      </c>
      <c r="AZ413">
        <f>AZ72</f>
        <v>0</v>
      </c>
      <c r="BA413">
        <v>68</v>
      </c>
      <c r="BB413">
        <f>BB72</f>
        <v>0</v>
      </c>
      <c r="BC413">
        <v>68</v>
      </c>
      <c r="BD413">
        <f>BD72</f>
        <v>0</v>
      </c>
      <c r="BE413">
        <v>68</v>
      </c>
      <c r="BF413">
        <f>BF72</f>
        <v>0</v>
      </c>
      <c r="BG413">
        <v>68</v>
      </c>
      <c r="BH413">
        <f>BH72</f>
        <v>0</v>
      </c>
      <c r="BI413">
        <v>68</v>
      </c>
      <c r="BJ413">
        <f>BJ72</f>
        <v>0</v>
      </c>
      <c r="BK413">
        <v>68</v>
      </c>
      <c r="BL413">
        <f>BL72</f>
        <v>0</v>
      </c>
      <c r="BM413">
        <v>68</v>
      </c>
      <c r="BN413">
        <f>BN72</f>
        <v>0</v>
      </c>
      <c r="BO413">
        <v>68</v>
      </c>
      <c r="BP413">
        <f>BP72</f>
        <v>0</v>
      </c>
      <c r="BQ413">
        <v>68</v>
      </c>
      <c r="BR413">
        <f>BR72</f>
        <v>0</v>
      </c>
      <c r="BU413">
        <f>IF(Charts!$B$3="none",E2115,IF(AM2115="",NA(),AM2115))</f>
        <v>0</v>
      </c>
      <c r="BV413">
        <f>IF(Charts!$B$3="none",F2115,IF(AN2115="",NA(),AN2115))</f>
        <v>0</v>
      </c>
      <c r="BW413">
        <f>IF(Charts!$B$3="none",G2115,IF(AO2115="",NA(),AO2115))</f>
        <v>0</v>
      </c>
      <c r="BX413">
        <f>IF(Charts!$B$3="none",H2115,IF(AP2115="",NA(),AP2115))</f>
        <v>0</v>
      </c>
      <c r="BY413">
        <f>IF(Charts!$B$3="none",I2115,IF(AQ2115="",NA(),AQ2115))</f>
        <v>0</v>
      </c>
      <c r="BZ413">
        <f>IF(Charts!$B$3="none",J2115,IF(AR2115="",NA(),AR2115))</f>
        <v>0</v>
      </c>
      <c r="CA413">
        <f>IF(Charts!$B$3="none",K2115,IF(AS2115="",NA(),AS2115))</f>
        <v>0</v>
      </c>
      <c r="CB413">
        <f>IF(Charts!$B$3="none",L2115,IF(AT2115="",NA(),AT2115))</f>
        <v>0</v>
      </c>
      <c r="CC413">
        <f>IF(Charts!$B$3="none",M2115,IF(AU2115="",NA(),AU2115))</f>
        <v>0</v>
      </c>
      <c r="CD413">
        <f>IF(Charts!$B$3="none",N2115,IF(AV2115="",NA(),AV2115))</f>
        <v>0</v>
      </c>
      <c r="CE413">
        <f>IF(Charts!$B$3="none",O2115,IF(AW2115="",NA(),AW2115))</f>
        <v>0</v>
      </c>
      <c r="CF413">
        <f>IF(Charts!$B$3="none",P2115,IF(AX2115="",NA(),AX2115))</f>
        <v>0</v>
      </c>
      <c r="CG413">
        <f>IF(Charts!$B$3="none",Q2115,IF(AY2115="",NA(),AY2115))</f>
        <v>0</v>
      </c>
      <c r="CH413">
        <f>IF(Charts!$B$3="none",R2115,IF(AZ2115="",NA(),AZ2115))</f>
        <v>0</v>
      </c>
      <c r="CI413">
        <f>IF(Charts!$B$3="none",S2115,IF(BA2115="",NA(),BA2115))</f>
        <v>0</v>
      </c>
      <c r="CJ413">
        <f>IF(Charts!$B$3="none",T2115,IF(BB2115="",NA(),BB2115))</f>
        <v>0</v>
      </c>
      <c r="CK413">
        <f>IF(Charts!$B$3="none",U2115,IF(BC2115="",NA(),BC2115))</f>
        <v>0</v>
      </c>
      <c r="CL413">
        <f>IF(Charts!$B$3="none",V2115,IF(BD2115="",NA(),BD2115))</f>
        <v>0</v>
      </c>
      <c r="CM413">
        <f>IF(Charts!$B$3="none",W2115,IF(BE2115="",NA(),BE2115))</f>
        <v>0</v>
      </c>
      <c r="CN413">
        <f>IF(Charts!$B$3="none",X2115,IF(BF2115="",NA(),BF2115))</f>
        <v>0</v>
      </c>
      <c r="CO413">
        <f>IF(Charts!$B$3="none",Y2115,IF(BG2115="",NA(),BG2115))</f>
        <v>0</v>
      </c>
      <c r="CP413">
        <f>IF(Charts!$B$3="none",Z2115,IF(BH2115="",NA(),BH2115))</f>
        <v>0</v>
      </c>
      <c r="CQ413">
        <f>IF(Charts!$B$3="none",AA2115,IF(BI2115="",NA(),BI2115))</f>
        <v>0</v>
      </c>
      <c r="CR413">
        <f>IF(Charts!$B$3="none",AB2115,IF(BJ2115="",NA(),BJ2115))</f>
        <v>0</v>
      </c>
      <c r="CS413">
        <f>IF(Charts!$B$3="none",AC2115,IF(BK2115="",NA(),BK2115))</f>
        <v>0</v>
      </c>
      <c r="CT413">
        <f>IF(Charts!$B$3="none",AD2115,IF(BL2115="",NA(),BL2115))</f>
        <v>0</v>
      </c>
      <c r="CU413">
        <f>IF(Charts!$B$3="none",AE2115,IF(BM2115="",NA(),BM2115))</f>
        <v>0</v>
      </c>
      <c r="CV413">
        <f>IF(Charts!$B$3="none",AF2115,IF(BN2115="",NA(),BN2115))</f>
        <v>0</v>
      </c>
      <c r="CW413">
        <f>IF(Charts!$B$3="none",AG2115,IF(BO2115="",NA(),BO2115))</f>
        <v>0</v>
      </c>
      <c r="CX413">
        <f>IF(Charts!$B$3="none",AH2115,IF(BP2115="",NA(),BP2115))</f>
        <v>0</v>
      </c>
      <c r="CY413">
        <f>IF(Charts!$B$3="none",AI2115,IF(BQ2115="",NA(),BQ2115))</f>
        <v>0</v>
      </c>
      <c r="CZ413">
        <f>IF(Charts!$B$3="none",AJ2115,IF(BR2115="",NA(),BR2115))</f>
        <v>0</v>
      </c>
    </row>
    <row r="414" spans="5:104">
      <c r="E414">
        <v>69</v>
      </c>
      <c r="F414">
        <f>F73</f>
        <v>0</v>
      </c>
      <c r="G414">
        <v>69</v>
      </c>
      <c r="H414">
        <f>H73</f>
        <v>0</v>
      </c>
      <c r="I414">
        <v>69</v>
      </c>
      <c r="J414">
        <f>J73</f>
        <v>0</v>
      </c>
      <c r="K414">
        <v>69</v>
      </c>
      <c r="L414">
        <f>L73</f>
        <v>0</v>
      </c>
      <c r="M414">
        <v>69</v>
      </c>
      <c r="N414">
        <f>N73</f>
        <v>0</v>
      </c>
      <c r="O414">
        <v>69</v>
      </c>
      <c r="P414">
        <f>P73</f>
        <v>0</v>
      </c>
      <c r="Q414">
        <v>69</v>
      </c>
      <c r="R414">
        <f>R73</f>
        <v>0</v>
      </c>
      <c r="S414">
        <v>69</v>
      </c>
      <c r="T414">
        <f>T73</f>
        <v>0</v>
      </c>
      <c r="U414">
        <v>69</v>
      </c>
      <c r="V414">
        <f>V73</f>
        <v>0</v>
      </c>
      <c r="W414">
        <v>69</v>
      </c>
      <c r="X414">
        <f>X73</f>
        <v>0</v>
      </c>
      <c r="Y414">
        <v>69</v>
      </c>
      <c r="Z414">
        <f>Z73</f>
        <v>0</v>
      </c>
      <c r="AA414">
        <v>69</v>
      </c>
      <c r="AB414">
        <f>AB73</f>
        <v>0</v>
      </c>
      <c r="AC414">
        <v>69</v>
      </c>
      <c r="AD414">
        <f>AD73</f>
        <v>0</v>
      </c>
      <c r="AE414">
        <v>69</v>
      </c>
      <c r="AF414">
        <f>AF73</f>
        <v>0</v>
      </c>
      <c r="AG414">
        <v>69</v>
      </c>
      <c r="AH414">
        <f>AH73</f>
        <v>0</v>
      </c>
      <c r="AI414">
        <v>69</v>
      </c>
      <c r="AJ414">
        <f>AJ73</f>
        <v>0</v>
      </c>
      <c r="AM414">
        <v>69</v>
      </c>
      <c r="AN414">
        <f>AN73</f>
        <v>0</v>
      </c>
      <c r="AO414">
        <v>69</v>
      </c>
      <c r="AP414">
        <f>AP73</f>
        <v>0</v>
      </c>
      <c r="AQ414">
        <v>69</v>
      </c>
      <c r="AR414">
        <f>AR73</f>
        <v>0</v>
      </c>
      <c r="AS414">
        <v>69</v>
      </c>
      <c r="AT414">
        <f>AT73</f>
        <v>0</v>
      </c>
      <c r="AU414">
        <v>69</v>
      </c>
      <c r="AV414">
        <f>AV73</f>
        <v>0</v>
      </c>
      <c r="AW414">
        <v>69</v>
      </c>
      <c r="AX414">
        <f>AX73</f>
        <v>0</v>
      </c>
      <c r="AY414">
        <v>69</v>
      </c>
      <c r="AZ414">
        <f>AZ73</f>
        <v>0</v>
      </c>
      <c r="BA414">
        <v>69</v>
      </c>
      <c r="BB414">
        <f>BB73</f>
        <v>0</v>
      </c>
      <c r="BC414">
        <v>69</v>
      </c>
      <c r="BD414">
        <f>BD73</f>
        <v>0</v>
      </c>
      <c r="BE414">
        <v>69</v>
      </c>
      <c r="BF414">
        <f>BF73</f>
        <v>0</v>
      </c>
      <c r="BG414">
        <v>69</v>
      </c>
      <c r="BH414">
        <f>BH73</f>
        <v>0</v>
      </c>
      <c r="BI414">
        <v>69</v>
      </c>
      <c r="BJ414">
        <f>BJ73</f>
        <v>0</v>
      </c>
      <c r="BK414">
        <v>69</v>
      </c>
      <c r="BL414">
        <f>BL73</f>
        <v>0</v>
      </c>
      <c r="BM414">
        <v>69</v>
      </c>
      <c r="BN414">
        <f>BN73</f>
        <v>0</v>
      </c>
      <c r="BO414">
        <v>69</v>
      </c>
      <c r="BP414">
        <f>BP73</f>
        <v>0</v>
      </c>
      <c r="BQ414">
        <v>69</v>
      </c>
      <c r="BR414">
        <f>BR73</f>
        <v>0</v>
      </c>
      <c r="BU414">
        <f>IF(Charts!$B$3="none",E2116,IF(AM2116="",NA(),AM2116))</f>
        <v>0</v>
      </c>
      <c r="BV414">
        <f>IF(Charts!$B$3="none",F2116,IF(AN2116="",NA(),AN2116))</f>
        <v>0</v>
      </c>
      <c r="BW414">
        <f>IF(Charts!$B$3="none",G2116,IF(AO2116="",NA(),AO2116))</f>
        <v>0</v>
      </c>
      <c r="BX414">
        <f>IF(Charts!$B$3="none",H2116,IF(AP2116="",NA(),AP2116))</f>
        <v>0</v>
      </c>
      <c r="BY414">
        <f>IF(Charts!$B$3="none",I2116,IF(AQ2116="",NA(),AQ2116))</f>
        <v>0</v>
      </c>
      <c r="BZ414">
        <f>IF(Charts!$B$3="none",J2116,IF(AR2116="",NA(),AR2116))</f>
        <v>0</v>
      </c>
      <c r="CA414">
        <f>IF(Charts!$B$3="none",K2116,IF(AS2116="",NA(),AS2116))</f>
        <v>0</v>
      </c>
      <c r="CB414">
        <f>IF(Charts!$B$3="none",L2116,IF(AT2116="",NA(),AT2116))</f>
        <v>0</v>
      </c>
      <c r="CC414">
        <f>IF(Charts!$B$3="none",M2116,IF(AU2116="",NA(),AU2116))</f>
        <v>0</v>
      </c>
      <c r="CD414">
        <f>IF(Charts!$B$3="none",N2116,IF(AV2116="",NA(),AV2116))</f>
        <v>0</v>
      </c>
      <c r="CE414">
        <f>IF(Charts!$B$3="none",O2116,IF(AW2116="",NA(),AW2116))</f>
        <v>0</v>
      </c>
      <c r="CF414">
        <f>IF(Charts!$B$3="none",P2116,IF(AX2116="",NA(),AX2116))</f>
        <v>0</v>
      </c>
      <c r="CG414">
        <f>IF(Charts!$B$3="none",Q2116,IF(AY2116="",NA(),AY2116))</f>
        <v>0</v>
      </c>
      <c r="CH414">
        <f>IF(Charts!$B$3="none",R2116,IF(AZ2116="",NA(),AZ2116))</f>
        <v>0</v>
      </c>
      <c r="CI414">
        <f>IF(Charts!$B$3="none",S2116,IF(BA2116="",NA(),BA2116))</f>
        <v>0</v>
      </c>
      <c r="CJ414">
        <f>IF(Charts!$B$3="none",T2116,IF(BB2116="",NA(),BB2116))</f>
        <v>0</v>
      </c>
      <c r="CK414">
        <f>IF(Charts!$B$3="none",U2116,IF(BC2116="",NA(),BC2116))</f>
        <v>0</v>
      </c>
      <c r="CL414">
        <f>IF(Charts!$B$3="none",V2116,IF(BD2116="",NA(),BD2116))</f>
        <v>0</v>
      </c>
      <c r="CM414">
        <f>IF(Charts!$B$3="none",W2116,IF(BE2116="",NA(),BE2116))</f>
        <v>0</v>
      </c>
      <c r="CN414">
        <f>IF(Charts!$B$3="none",X2116,IF(BF2116="",NA(),BF2116))</f>
        <v>0</v>
      </c>
      <c r="CO414">
        <f>IF(Charts!$B$3="none",Y2116,IF(BG2116="",NA(),BG2116))</f>
        <v>0</v>
      </c>
      <c r="CP414">
        <f>IF(Charts!$B$3="none",Z2116,IF(BH2116="",NA(),BH2116))</f>
        <v>0</v>
      </c>
      <c r="CQ414">
        <f>IF(Charts!$B$3="none",AA2116,IF(BI2116="",NA(),BI2116))</f>
        <v>0</v>
      </c>
      <c r="CR414">
        <f>IF(Charts!$B$3="none",AB2116,IF(BJ2116="",NA(),BJ2116))</f>
        <v>0</v>
      </c>
      <c r="CS414">
        <f>IF(Charts!$B$3="none",AC2116,IF(BK2116="",NA(),BK2116))</f>
        <v>0</v>
      </c>
      <c r="CT414">
        <f>IF(Charts!$B$3="none",AD2116,IF(BL2116="",NA(),BL2116))</f>
        <v>0</v>
      </c>
      <c r="CU414">
        <f>IF(Charts!$B$3="none",AE2116,IF(BM2116="",NA(),BM2116))</f>
        <v>0</v>
      </c>
      <c r="CV414">
        <f>IF(Charts!$B$3="none",AF2116,IF(BN2116="",NA(),BN2116))</f>
        <v>0</v>
      </c>
      <c r="CW414">
        <f>IF(Charts!$B$3="none",AG2116,IF(BO2116="",NA(),BO2116))</f>
        <v>0</v>
      </c>
      <c r="CX414">
        <f>IF(Charts!$B$3="none",AH2116,IF(BP2116="",NA(),BP2116))</f>
        <v>0</v>
      </c>
      <c r="CY414">
        <f>IF(Charts!$B$3="none",AI2116,IF(BQ2116="",NA(),BQ2116))</f>
        <v>0</v>
      </c>
      <c r="CZ414">
        <f>IF(Charts!$B$3="none",AJ2116,IF(BR2116="",NA(),BR2116))</f>
        <v>0</v>
      </c>
    </row>
    <row r="415" spans="5:104">
      <c r="E415">
        <v>70</v>
      </c>
      <c r="F415">
        <f>F74</f>
        <v>0</v>
      </c>
      <c r="G415">
        <v>70</v>
      </c>
      <c r="H415">
        <f>H74</f>
        <v>0</v>
      </c>
      <c r="I415">
        <v>70</v>
      </c>
      <c r="J415">
        <f>J74</f>
        <v>0</v>
      </c>
      <c r="K415">
        <v>70</v>
      </c>
      <c r="L415">
        <f>L74</f>
        <v>0</v>
      </c>
      <c r="M415">
        <v>70</v>
      </c>
      <c r="N415">
        <f>N74</f>
        <v>0</v>
      </c>
      <c r="O415">
        <v>70</v>
      </c>
      <c r="P415">
        <f>P74</f>
        <v>0</v>
      </c>
      <c r="Q415">
        <v>70</v>
      </c>
      <c r="R415">
        <f>R74</f>
        <v>0</v>
      </c>
      <c r="S415">
        <v>70</v>
      </c>
      <c r="T415">
        <f>T74</f>
        <v>0</v>
      </c>
      <c r="U415">
        <v>70</v>
      </c>
      <c r="V415">
        <f>V74</f>
        <v>0</v>
      </c>
      <c r="W415">
        <v>70</v>
      </c>
      <c r="X415">
        <f>X74</f>
        <v>0</v>
      </c>
      <c r="Y415">
        <v>70</v>
      </c>
      <c r="Z415">
        <f>Z74</f>
        <v>0</v>
      </c>
      <c r="AA415">
        <v>70</v>
      </c>
      <c r="AB415">
        <f>AB74</f>
        <v>0</v>
      </c>
      <c r="AC415">
        <v>70</v>
      </c>
      <c r="AD415">
        <f>AD74</f>
        <v>0</v>
      </c>
      <c r="AE415">
        <v>70</v>
      </c>
      <c r="AF415">
        <f>AF74</f>
        <v>0</v>
      </c>
      <c r="AG415">
        <v>70</v>
      </c>
      <c r="AH415">
        <f>AH74</f>
        <v>0</v>
      </c>
      <c r="AI415">
        <v>70</v>
      </c>
      <c r="AJ415">
        <f>AJ74</f>
        <v>0</v>
      </c>
      <c r="AM415">
        <v>70</v>
      </c>
      <c r="AN415">
        <f>AN74</f>
        <v>0</v>
      </c>
      <c r="AO415">
        <v>70</v>
      </c>
      <c r="AP415">
        <f>AP74</f>
        <v>0</v>
      </c>
      <c r="AQ415">
        <v>70</v>
      </c>
      <c r="AR415">
        <f>AR74</f>
        <v>0</v>
      </c>
      <c r="AS415">
        <v>70</v>
      </c>
      <c r="AT415">
        <f>AT74</f>
        <v>0</v>
      </c>
      <c r="AU415">
        <v>70</v>
      </c>
      <c r="AV415">
        <f>AV74</f>
        <v>0</v>
      </c>
      <c r="AW415">
        <v>70</v>
      </c>
      <c r="AX415">
        <f>AX74</f>
        <v>0</v>
      </c>
      <c r="AY415">
        <v>70</v>
      </c>
      <c r="AZ415">
        <f>AZ74</f>
        <v>0</v>
      </c>
      <c r="BA415">
        <v>70</v>
      </c>
      <c r="BB415">
        <f>BB74</f>
        <v>0</v>
      </c>
      <c r="BC415">
        <v>70</v>
      </c>
      <c r="BD415">
        <f>BD74</f>
        <v>0</v>
      </c>
      <c r="BE415">
        <v>70</v>
      </c>
      <c r="BF415">
        <f>BF74</f>
        <v>0</v>
      </c>
      <c r="BG415">
        <v>70</v>
      </c>
      <c r="BH415">
        <f>BH74</f>
        <v>0</v>
      </c>
      <c r="BI415">
        <v>70</v>
      </c>
      <c r="BJ415">
        <f>BJ74</f>
        <v>0</v>
      </c>
      <c r="BK415">
        <v>70</v>
      </c>
      <c r="BL415">
        <f>BL74</f>
        <v>0</v>
      </c>
      <c r="BM415">
        <v>70</v>
      </c>
      <c r="BN415">
        <f>BN74</f>
        <v>0</v>
      </c>
      <c r="BO415">
        <v>70</v>
      </c>
      <c r="BP415">
        <f>BP74</f>
        <v>0</v>
      </c>
      <c r="BQ415">
        <v>70</v>
      </c>
      <c r="BR415">
        <f>BR74</f>
        <v>0</v>
      </c>
      <c r="BU415">
        <f>IF(Charts!$B$3="none",E2117,IF(AM2117="",NA(),AM2117))</f>
        <v>0</v>
      </c>
      <c r="BV415">
        <f>IF(Charts!$B$3="none",F2117,IF(AN2117="",NA(),AN2117))</f>
        <v>0</v>
      </c>
      <c r="BW415">
        <f>IF(Charts!$B$3="none",G2117,IF(AO2117="",NA(),AO2117))</f>
        <v>0</v>
      </c>
      <c r="BX415">
        <f>IF(Charts!$B$3="none",H2117,IF(AP2117="",NA(),AP2117))</f>
        <v>0</v>
      </c>
      <c r="BY415">
        <f>IF(Charts!$B$3="none",I2117,IF(AQ2117="",NA(),AQ2117))</f>
        <v>0</v>
      </c>
      <c r="BZ415">
        <f>IF(Charts!$B$3="none",J2117,IF(AR2117="",NA(),AR2117))</f>
        <v>0</v>
      </c>
      <c r="CA415">
        <f>IF(Charts!$B$3="none",K2117,IF(AS2117="",NA(),AS2117))</f>
        <v>0</v>
      </c>
      <c r="CB415">
        <f>IF(Charts!$B$3="none",L2117,IF(AT2117="",NA(),AT2117))</f>
        <v>0</v>
      </c>
      <c r="CC415">
        <f>IF(Charts!$B$3="none",M2117,IF(AU2117="",NA(),AU2117))</f>
        <v>0</v>
      </c>
      <c r="CD415">
        <f>IF(Charts!$B$3="none",N2117,IF(AV2117="",NA(),AV2117))</f>
        <v>0</v>
      </c>
      <c r="CE415">
        <f>IF(Charts!$B$3="none",O2117,IF(AW2117="",NA(),AW2117))</f>
        <v>0</v>
      </c>
      <c r="CF415">
        <f>IF(Charts!$B$3="none",P2117,IF(AX2117="",NA(),AX2117))</f>
        <v>0</v>
      </c>
      <c r="CG415">
        <f>IF(Charts!$B$3="none",Q2117,IF(AY2117="",NA(),AY2117))</f>
        <v>0</v>
      </c>
      <c r="CH415">
        <f>IF(Charts!$B$3="none",R2117,IF(AZ2117="",NA(),AZ2117))</f>
        <v>0</v>
      </c>
      <c r="CI415">
        <f>IF(Charts!$B$3="none",S2117,IF(BA2117="",NA(),BA2117))</f>
        <v>0</v>
      </c>
      <c r="CJ415">
        <f>IF(Charts!$B$3="none",T2117,IF(BB2117="",NA(),BB2117))</f>
        <v>0</v>
      </c>
      <c r="CK415">
        <f>IF(Charts!$B$3="none",U2117,IF(BC2117="",NA(),BC2117))</f>
        <v>0</v>
      </c>
      <c r="CL415">
        <f>IF(Charts!$B$3="none",V2117,IF(BD2117="",NA(),BD2117))</f>
        <v>0</v>
      </c>
      <c r="CM415">
        <f>IF(Charts!$B$3="none",W2117,IF(BE2117="",NA(),BE2117))</f>
        <v>0</v>
      </c>
      <c r="CN415">
        <f>IF(Charts!$B$3="none",X2117,IF(BF2117="",NA(),BF2117))</f>
        <v>0</v>
      </c>
      <c r="CO415">
        <f>IF(Charts!$B$3="none",Y2117,IF(BG2117="",NA(),BG2117))</f>
        <v>0</v>
      </c>
      <c r="CP415">
        <f>IF(Charts!$B$3="none",Z2117,IF(BH2117="",NA(),BH2117))</f>
        <v>0</v>
      </c>
      <c r="CQ415">
        <f>IF(Charts!$B$3="none",AA2117,IF(BI2117="",NA(),BI2117))</f>
        <v>0</v>
      </c>
      <c r="CR415">
        <f>IF(Charts!$B$3="none",AB2117,IF(BJ2117="",NA(),BJ2117))</f>
        <v>0</v>
      </c>
      <c r="CS415">
        <f>IF(Charts!$B$3="none",AC2117,IF(BK2117="",NA(),BK2117))</f>
        <v>0</v>
      </c>
      <c r="CT415">
        <f>IF(Charts!$B$3="none",AD2117,IF(BL2117="",NA(),BL2117))</f>
        <v>0</v>
      </c>
      <c r="CU415">
        <f>IF(Charts!$B$3="none",AE2117,IF(BM2117="",NA(),BM2117))</f>
        <v>0</v>
      </c>
      <c r="CV415">
        <f>IF(Charts!$B$3="none",AF2117,IF(BN2117="",NA(),BN2117))</f>
        <v>0</v>
      </c>
      <c r="CW415">
        <f>IF(Charts!$B$3="none",AG2117,IF(BO2117="",NA(),BO2117))</f>
        <v>0</v>
      </c>
      <c r="CX415">
        <f>IF(Charts!$B$3="none",AH2117,IF(BP2117="",NA(),BP2117))</f>
        <v>0</v>
      </c>
      <c r="CY415">
        <f>IF(Charts!$B$3="none",AI2117,IF(BQ2117="",NA(),BQ2117))</f>
        <v>0</v>
      </c>
      <c r="CZ415">
        <f>IF(Charts!$B$3="none",AJ2117,IF(BR2117="",NA(),BR2117))</f>
        <v>0</v>
      </c>
    </row>
    <row r="416" spans="5:104">
      <c r="E416">
        <v>71</v>
      </c>
      <c r="F416">
        <f>F75</f>
        <v>0</v>
      </c>
      <c r="G416">
        <v>71</v>
      </c>
      <c r="H416">
        <f>H75</f>
        <v>0</v>
      </c>
      <c r="I416">
        <v>71</v>
      </c>
      <c r="J416">
        <f>J75</f>
        <v>0</v>
      </c>
      <c r="K416">
        <v>71</v>
      </c>
      <c r="L416">
        <f>L75</f>
        <v>0</v>
      </c>
      <c r="M416">
        <v>71</v>
      </c>
      <c r="N416">
        <f>N75</f>
        <v>0</v>
      </c>
      <c r="O416">
        <v>71</v>
      </c>
      <c r="P416">
        <f>P75</f>
        <v>0</v>
      </c>
      <c r="Q416">
        <v>71</v>
      </c>
      <c r="R416">
        <f>R75</f>
        <v>0</v>
      </c>
      <c r="S416">
        <v>71</v>
      </c>
      <c r="T416">
        <f>T75</f>
        <v>0</v>
      </c>
      <c r="U416">
        <v>71</v>
      </c>
      <c r="V416">
        <f>V75</f>
        <v>0</v>
      </c>
      <c r="W416">
        <v>71</v>
      </c>
      <c r="X416">
        <f>X75</f>
        <v>0</v>
      </c>
      <c r="Y416">
        <v>71</v>
      </c>
      <c r="Z416">
        <f>Z75</f>
        <v>0</v>
      </c>
      <c r="AA416">
        <v>71</v>
      </c>
      <c r="AB416">
        <f>AB75</f>
        <v>0</v>
      </c>
      <c r="AC416">
        <v>71</v>
      </c>
      <c r="AD416">
        <f>AD75</f>
        <v>0</v>
      </c>
      <c r="AE416">
        <v>71</v>
      </c>
      <c r="AF416">
        <f>AF75</f>
        <v>0</v>
      </c>
      <c r="AG416">
        <v>71</v>
      </c>
      <c r="AH416">
        <f>AH75</f>
        <v>0</v>
      </c>
      <c r="AI416">
        <v>71</v>
      </c>
      <c r="AJ416">
        <f>AJ75</f>
        <v>0</v>
      </c>
      <c r="AM416">
        <v>71</v>
      </c>
      <c r="AN416">
        <f>AN75</f>
        <v>0</v>
      </c>
      <c r="AO416">
        <v>71</v>
      </c>
      <c r="AP416">
        <f>AP75</f>
        <v>0</v>
      </c>
      <c r="AQ416">
        <v>71</v>
      </c>
      <c r="AR416">
        <f>AR75</f>
        <v>0</v>
      </c>
      <c r="AS416">
        <v>71</v>
      </c>
      <c r="AT416">
        <f>AT75</f>
        <v>0</v>
      </c>
      <c r="AU416">
        <v>71</v>
      </c>
      <c r="AV416">
        <f>AV75</f>
        <v>0</v>
      </c>
      <c r="AW416">
        <v>71</v>
      </c>
      <c r="AX416">
        <f>AX75</f>
        <v>0</v>
      </c>
      <c r="AY416">
        <v>71</v>
      </c>
      <c r="AZ416">
        <f>AZ75</f>
        <v>0</v>
      </c>
      <c r="BA416">
        <v>71</v>
      </c>
      <c r="BB416">
        <f>BB75</f>
        <v>0</v>
      </c>
      <c r="BC416">
        <v>71</v>
      </c>
      <c r="BD416">
        <f>BD75</f>
        <v>0</v>
      </c>
      <c r="BE416">
        <v>71</v>
      </c>
      <c r="BF416">
        <f>BF75</f>
        <v>0</v>
      </c>
      <c r="BG416">
        <v>71</v>
      </c>
      <c r="BH416">
        <f>BH75</f>
        <v>0</v>
      </c>
      <c r="BI416">
        <v>71</v>
      </c>
      <c r="BJ416">
        <f>BJ75</f>
        <v>0</v>
      </c>
      <c r="BK416">
        <v>71</v>
      </c>
      <c r="BL416">
        <f>BL75</f>
        <v>0</v>
      </c>
      <c r="BM416">
        <v>71</v>
      </c>
      <c r="BN416">
        <f>BN75</f>
        <v>0</v>
      </c>
      <c r="BO416">
        <v>71</v>
      </c>
      <c r="BP416">
        <f>BP75</f>
        <v>0</v>
      </c>
      <c r="BQ416">
        <v>71</v>
      </c>
      <c r="BR416">
        <f>BR75</f>
        <v>0</v>
      </c>
      <c r="BU416">
        <f>IF(Charts!$B$3="none",E2118,IF(AM2118="",NA(),AM2118))</f>
        <v>0</v>
      </c>
      <c r="BV416">
        <f>IF(Charts!$B$3="none",F2118,IF(AN2118="",NA(),AN2118))</f>
        <v>0</v>
      </c>
      <c r="BW416">
        <f>IF(Charts!$B$3="none",G2118,IF(AO2118="",NA(),AO2118))</f>
        <v>0</v>
      </c>
      <c r="BX416">
        <f>IF(Charts!$B$3="none",H2118,IF(AP2118="",NA(),AP2118))</f>
        <v>0</v>
      </c>
      <c r="BY416">
        <f>IF(Charts!$B$3="none",I2118,IF(AQ2118="",NA(),AQ2118))</f>
        <v>0</v>
      </c>
      <c r="BZ416">
        <f>IF(Charts!$B$3="none",J2118,IF(AR2118="",NA(),AR2118))</f>
        <v>0</v>
      </c>
      <c r="CA416">
        <f>IF(Charts!$B$3="none",K2118,IF(AS2118="",NA(),AS2118))</f>
        <v>0</v>
      </c>
      <c r="CB416">
        <f>IF(Charts!$B$3="none",L2118,IF(AT2118="",NA(),AT2118))</f>
        <v>0</v>
      </c>
      <c r="CC416">
        <f>IF(Charts!$B$3="none",M2118,IF(AU2118="",NA(),AU2118))</f>
        <v>0</v>
      </c>
      <c r="CD416">
        <f>IF(Charts!$B$3="none",N2118,IF(AV2118="",NA(),AV2118))</f>
        <v>0</v>
      </c>
      <c r="CE416">
        <f>IF(Charts!$B$3="none",O2118,IF(AW2118="",NA(),AW2118))</f>
        <v>0</v>
      </c>
      <c r="CF416">
        <f>IF(Charts!$B$3="none",P2118,IF(AX2118="",NA(),AX2118))</f>
        <v>0</v>
      </c>
      <c r="CG416">
        <f>IF(Charts!$B$3="none",Q2118,IF(AY2118="",NA(),AY2118))</f>
        <v>0</v>
      </c>
      <c r="CH416">
        <f>IF(Charts!$B$3="none",R2118,IF(AZ2118="",NA(),AZ2118))</f>
        <v>0</v>
      </c>
      <c r="CI416">
        <f>IF(Charts!$B$3="none",S2118,IF(BA2118="",NA(),BA2118))</f>
        <v>0</v>
      </c>
      <c r="CJ416">
        <f>IF(Charts!$B$3="none",T2118,IF(BB2118="",NA(),BB2118))</f>
        <v>0</v>
      </c>
      <c r="CK416">
        <f>IF(Charts!$B$3="none",U2118,IF(BC2118="",NA(),BC2118))</f>
        <v>0</v>
      </c>
      <c r="CL416">
        <f>IF(Charts!$B$3="none",V2118,IF(BD2118="",NA(),BD2118))</f>
        <v>0</v>
      </c>
      <c r="CM416">
        <f>IF(Charts!$B$3="none",W2118,IF(BE2118="",NA(),BE2118))</f>
        <v>0</v>
      </c>
      <c r="CN416">
        <f>IF(Charts!$B$3="none",X2118,IF(BF2118="",NA(),BF2118))</f>
        <v>0</v>
      </c>
      <c r="CO416">
        <f>IF(Charts!$B$3="none",Y2118,IF(BG2118="",NA(),BG2118))</f>
        <v>0</v>
      </c>
      <c r="CP416">
        <f>IF(Charts!$B$3="none",Z2118,IF(BH2118="",NA(),BH2118))</f>
        <v>0</v>
      </c>
      <c r="CQ416">
        <f>IF(Charts!$B$3="none",AA2118,IF(BI2118="",NA(),BI2118))</f>
        <v>0</v>
      </c>
      <c r="CR416">
        <f>IF(Charts!$B$3="none",AB2118,IF(BJ2118="",NA(),BJ2118))</f>
        <v>0</v>
      </c>
      <c r="CS416">
        <f>IF(Charts!$B$3="none",AC2118,IF(BK2118="",NA(),BK2118))</f>
        <v>0</v>
      </c>
      <c r="CT416">
        <f>IF(Charts!$B$3="none",AD2118,IF(BL2118="",NA(),BL2118))</f>
        <v>0</v>
      </c>
      <c r="CU416">
        <f>IF(Charts!$B$3="none",AE2118,IF(BM2118="",NA(),BM2118))</f>
        <v>0</v>
      </c>
      <c r="CV416">
        <f>IF(Charts!$B$3="none",AF2118,IF(BN2118="",NA(),BN2118))</f>
        <v>0</v>
      </c>
      <c r="CW416">
        <f>IF(Charts!$B$3="none",AG2118,IF(BO2118="",NA(),BO2118))</f>
        <v>0</v>
      </c>
      <c r="CX416">
        <f>IF(Charts!$B$3="none",AH2118,IF(BP2118="",NA(),BP2118))</f>
        <v>0</v>
      </c>
      <c r="CY416">
        <f>IF(Charts!$B$3="none",AI2118,IF(BQ2118="",NA(),BQ2118))</f>
        <v>0</v>
      </c>
      <c r="CZ416">
        <f>IF(Charts!$B$3="none",AJ2118,IF(BR2118="",NA(),BR2118))</f>
        <v>0</v>
      </c>
    </row>
    <row r="417" spans="5:104">
      <c r="E417">
        <v>72</v>
      </c>
      <c r="F417">
        <f>F76</f>
        <v>0</v>
      </c>
      <c r="G417">
        <v>72</v>
      </c>
      <c r="H417">
        <f>H76</f>
        <v>0</v>
      </c>
      <c r="I417">
        <v>72</v>
      </c>
      <c r="J417">
        <f>J76</f>
        <v>0</v>
      </c>
      <c r="K417">
        <v>72</v>
      </c>
      <c r="L417">
        <f>L76</f>
        <v>0</v>
      </c>
      <c r="M417">
        <v>72</v>
      </c>
      <c r="N417">
        <f>N76</f>
        <v>0</v>
      </c>
      <c r="O417">
        <v>72</v>
      </c>
      <c r="P417">
        <f>P76</f>
        <v>0</v>
      </c>
      <c r="Q417">
        <v>72</v>
      </c>
      <c r="R417">
        <f>R76</f>
        <v>0</v>
      </c>
      <c r="S417">
        <v>72</v>
      </c>
      <c r="T417">
        <f>T76</f>
        <v>0</v>
      </c>
      <c r="U417">
        <v>72</v>
      </c>
      <c r="V417">
        <f>V76</f>
        <v>0</v>
      </c>
      <c r="W417">
        <v>72</v>
      </c>
      <c r="X417">
        <f>X76</f>
        <v>0</v>
      </c>
      <c r="Y417">
        <v>72</v>
      </c>
      <c r="Z417">
        <f>Z76</f>
        <v>0</v>
      </c>
      <c r="AA417">
        <v>72</v>
      </c>
      <c r="AB417">
        <f>AB76</f>
        <v>0</v>
      </c>
      <c r="AC417">
        <v>72</v>
      </c>
      <c r="AD417">
        <f>AD76</f>
        <v>0</v>
      </c>
      <c r="AE417">
        <v>72</v>
      </c>
      <c r="AF417">
        <f>AF76</f>
        <v>0</v>
      </c>
      <c r="AG417">
        <v>72</v>
      </c>
      <c r="AH417">
        <f>AH76</f>
        <v>0</v>
      </c>
      <c r="AI417">
        <v>72</v>
      </c>
      <c r="AJ417">
        <f>AJ76</f>
        <v>0</v>
      </c>
      <c r="AM417">
        <v>72</v>
      </c>
      <c r="AN417">
        <f>AN76</f>
        <v>0</v>
      </c>
      <c r="AO417">
        <v>72</v>
      </c>
      <c r="AP417">
        <f>AP76</f>
        <v>0</v>
      </c>
      <c r="AQ417">
        <v>72</v>
      </c>
      <c r="AR417">
        <f>AR76</f>
        <v>0</v>
      </c>
      <c r="AS417">
        <v>72</v>
      </c>
      <c r="AT417">
        <f>AT76</f>
        <v>0</v>
      </c>
      <c r="AU417">
        <v>72</v>
      </c>
      <c r="AV417">
        <f>AV76</f>
        <v>0</v>
      </c>
      <c r="AW417">
        <v>72</v>
      </c>
      <c r="AX417">
        <f>AX76</f>
        <v>0</v>
      </c>
      <c r="AY417">
        <v>72</v>
      </c>
      <c r="AZ417">
        <f>AZ76</f>
        <v>0</v>
      </c>
      <c r="BA417">
        <v>72</v>
      </c>
      <c r="BB417">
        <f>BB76</f>
        <v>0</v>
      </c>
      <c r="BC417">
        <v>72</v>
      </c>
      <c r="BD417">
        <f>BD76</f>
        <v>0</v>
      </c>
      <c r="BE417">
        <v>72</v>
      </c>
      <c r="BF417">
        <f>BF76</f>
        <v>0</v>
      </c>
      <c r="BG417">
        <v>72</v>
      </c>
      <c r="BH417">
        <f>BH76</f>
        <v>0</v>
      </c>
      <c r="BI417">
        <v>72</v>
      </c>
      <c r="BJ417">
        <f>BJ76</f>
        <v>0</v>
      </c>
      <c r="BK417">
        <v>72</v>
      </c>
      <c r="BL417">
        <f>BL76</f>
        <v>0</v>
      </c>
      <c r="BM417">
        <v>72</v>
      </c>
      <c r="BN417">
        <f>BN76</f>
        <v>0</v>
      </c>
      <c r="BO417">
        <v>72</v>
      </c>
      <c r="BP417">
        <f>BP76</f>
        <v>0</v>
      </c>
      <c r="BQ417">
        <v>72</v>
      </c>
      <c r="BR417">
        <f>BR76</f>
        <v>0</v>
      </c>
      <c r="BU417">
        <f>IF(Charts!$B$3="none",E2119,IF(AM2119="",NA(),AM2119))</f>
        <v>0</v>
      </c>
      <c r="BV417">
        <f>IF(Charts!$B$3="none",F2119,IF(AN2119="",NA(),AN2119))</f>
        <v>0</v>
      </c>
      <c r="BW417">
        <f>IF(Charts!$B$3="none",G2119,IF(AO2119="",NA(),AO2119))</f>
        <v>0</v>
      </c>
      <c r="BX417">
        <f>IF(Charts!$B$3="none",H2119,IF(AP2119="",NA(),AP2119))</f>
        <v>0</v>
      </c>
      <c r="BY417">
        <f>IF(Charts!$B$3="none",I2119,IF(AQ2119="",NA(),AQ2119))</f>
        <v>0</v>
      </c>
      <c r="BZ417">
        <f>IF(Charts!$B$3="none",J2119,IF(AR2119="",NA(),AR2119))</f>
        <v>0</v>
      </c>
      <c r="CA417">
        <f>IF(Charts!$B$3="none",K2119,IF(AS2119="",NA(),AS2119))</f>
        <v>0</v>
      </c>
      <c r="CB417">
        <f>IF(Charts!$B$3="none",L2119,IF(AT2119="",NA(),AT2119))</f>
        <v>0</v>
      </c>
      <c r="CC417">
        <f>IF(Charts!$B$3="none",M2119,IF(AU2119="",NA(),AU2119))</f>
        <v>0</v>
      </c>
      <c r="CD417">
        <f>IF(Charts!$B$3="none",N2119,IF(AV2119="",NA(),AV2119))</f>
        <v>0</v>
      </c>
      <c r="CE417">
        <f>IF(Charts!$B$3="none",O2119,IF(AW2119="",NA(),AW2119))</f>
        <v>0</v>
      </c>
      <c r="CF417">
        <f>IF(Charts!$B$3="none",P2119,IF(AX2119="",NA(),AX2119))</f>
        <v>0</v>
      </c>
      <c r="CG417">
        <f>IF(Charts!$B$3="none",Q2119,IF(AY2119="",NA(),AY2119))</f>
        <v>0</v>
      </c>
      <c r="CH417">
        <f>IF(Charts!$B$3="none",R2119,IF(AZ2119="",NA(),AZ2119))</f>
        <v>0</v>
      </c>
      <c r="CI417">
        <f>IF(Charts!$B$3="none",S2119,IF(BA2119="",NA(),BA2119))</f>
        <v>0</v>
      </c>
      <c r="CJ417">
        <f>IF(Charts!$B$3="none",T2119,IF(BB2119="",NA(),BB2119))</f>
        <v>0</v>
      </c>
      <c r="CK417">
        <f>IF(Charts!$B$3="none",U2119,IF(BC2119="",NA(),BC2119))</f>
        <v>0</v>
      </c>
      <c r="CL417">
        <f>IF(Charts!$B$3="none",V2119,IF(BD2119="",NA(),BD2119))</f>
        <v>0</v>
      </c>
      <c r="CM417">
        <f>IF(Charts!$B$3="none",W2119,IF(BE2119="",NA(),BE2119))</f>
        <v>0</v>
      </c>
      <c r="CN417">
        <f>IF(Charts!$B$3="none",X2119,IF(BF2119="",NA(),BF2119))</f>
        <v>0</v>
      </c>
      <c r="CO417">
        <f>IF(Charts!$B$3="none",Y2119,IF(BG2119="",NA(),BG2119))</f>
        <v>0</v>
      </c>
      <c r="CP417">
        <f>IF(Charts!$B$3="none",Z2119,IF(BH2119="",NA(),BH2119))</f>
        <v>0</v>
      </c>
      <c r="CQ417">
        <f>IF(Charts!$B$3="none",AA2119,IF(BI2119="",NA(),BI2119))</f>
        <v>0</v>
      </c>
      <c r="CR417">
        <f>IF(Charts!$B$3="none",AB2119,IF(BJ2119="",NA(),BJ2119))</f>
        <v>0</v>
      </c>
      <c r="CS417">
        <f>IF(Charts!$B$3="none",AC2119,IF(BK2119="",NA(),BK2119))</f>
        <v>0</v>
      </c>
      <c r="CT417">
        <f>IF(Charts!$B$3="none",AD2119,IF(BL2119="",NA(),BL2119))</f>
        <v>0</v>
      </c>
      <c r="CU417">
        <f>IF(Charts!$B$3="none",AE2119,IF(BM2119="",NA(),BM2119))</f>
        <v>0</v>
      </c>
      <c r="CV417">
        <f>IF(Charts!$B$3="none",AF2119,IF(BN2119="",NA(),BN2119))</f>
        <v>0</v>
      </c>
      <c r="CW417">
        <f>IF(Charts!$B$3="none",AG2119,IF(BO2119="",NA(),BO2119))</f>
        <v>0</v>
      </c>
      <c r="CX417">
        <f>IF(Charts!$B$3="none",AH2119,IF(BP2119="",NA(),BP2119))</f>
        <v>0</v>
      </c>
      <c r="CY417">
        <f>IF(Charts!$B$3="none",AI2119,IF(BQ2119="",NA(),BQ2119))</f>
        <v>0</v>
      </c>
      <c r="CZ417">
        <f>IF(Charts!$B$3="none",AJ2119,IF(BR2119="",NA(),BR2119))</f>
        <v>0</v>
      </c>
    </row>
    <row r="418" spans="5:104">
      <c r="E418">
        <v>73</v>
      </c>
      <c r="F418">
        <f>F77</f>
        <v>0</v>
      </c>
      <c r="G418">
        <v>73</v>
      </c>
      <c r="H418">
        <f>H77</f>
        <v>0</v>
      </c>
      <c r="I418">
        <v>73</v>
      </c>
      <c r="J418">
        <f>J77</f>
        <v>0</v>
      </c>
      <c r="K418">
        <v>73</v>
      </c>
      <c r="L418">
        <f>L77</f>
        <v>0</v>
      </c>
      <c r="M418">
        <v>73</v>
      </c>
      <c r="N418">
        <f>N77</f>
        <v>0</v>
      </c>
      <c r="O418">
        <v>73</v>
      </c>
      <c r="P418">
        <f>P77</f>
        <v>0</v>
      </c>
      <c r="Q418">
        <v>73</v>
      </c>
      <c r="R418">
        <f>R77</f>
        <v>0</v>
      </c>
      <c r="S418">
        <v>73</v>
      </c>
      <c r="T418">
        <f>T77</f>
        <v>0</v>
      </c>
      <c r="U418">
        <v>73</v>
      </c>
      <c r="V418">
        <f>V77</f>
        <v>0</v>
      </c>
      <c r="W418">
        <v>73</v>
      </c>
      <c r="X418">
        <f>X77</f>
        <v>0</v>
      </c>
      <c r="Y418">
        <v>73</v>
      </c>
      <c r="Z418">
        <f>Z77</f>
        <v>0</v>
      </c>
      <c r="AA418">
        <v>73</v>
      </c>
      <c r="AB418">
        <f>AB77</f>
        <v>0</v>
      </c>
      <c r="AC418">
        <v>73</v>
      </c>
      <c r="AD418">
        <f>AD77</f>
        <v>0</v>
      </c>
      <c r="AE418">
        <v>73</v>
      </c>
      <c r="AF418">
        <f>AF77</f>
        <v>0</v>
      </c>
      <c r="AG418">
        <v>73</v>
      </c>
      <c r="AH418">
        <f>AH77</f>
        <v>0</v>
      </c>
      <c r="AI418">
        <v>73</v>
      </c>
      <c r="AJ418">
        <f>AJ77</f>
        <v>0</v>
      </c>
      <c r="AM418">
        <v>73</v>
      </c>
      <c r="AN418">
        <f>AN77</f>
        <v>0</v>
      </c>
      <c r="AO418">
        <v>73</v>
      </c>
      <c r="AP418">
        <f>AP77</f>
        <v>0</v>
      </c>
      <c r="AQ418">
        <v>73</v>
      </c>
      <c r="AR418">
        <f>AR77</f>
        <v>0</v>
      </c>
      <c r="AS418">
        <v>73</v>
      </c>
      <c r="AT418">
        <f>AT77</f>
        <v>0</v>
      </c>
      <c r="AU418">
        <v>73</v>
      </c>
      <c r="AV418">
        <f>AV77</f>
        <v>0</v>
      </c>
      <c r="AW418">
        <v>73</v>
      </c>
      <c r="AX418">
        <f>AX77</f>
        <v>0</v>
      </c>
      <c r="AY418">
        <v>73</v>
      </c>
      <c r="AZ418">
        <f>AZ77</f>
        <v>0</v>
      </c>
      <c r="BA418">
        <v>73</v>
      </c>
      <c r="BB418">
        <f>BB77</f>
        <v>0</v>
      </c>
      <c r="BC418">
        <v>73</v>
      </c>
      <c r="BD418">
        <f>BD77</f>
        <v>0</v>
      </c>
      <c r="BE418">
        <v>73</v>
      </c>
      <c r="BF418">
        <f>BF77</f>
        <v>0</v>
      </c>
      <c r="BG418">
        <v>73</v>
      </c>
      <c r="BH418">
        <f>BH77</f>
        <v>0</v>
      </c>
      <c r="BI418">
        <v>73</v>
      </c>
      <c r="BJ418">
        <f>BJ77</f>
        <v>0</v>
      </c>
      <c r="BK418">
        <v>73</v>
      </c>
      <c r="BL418">
        <f>BL77</f>
        <v>0</v>
      </c>
      <c r="BM418">
        <v>73</v>
      </c>
      <c r="BN418">
        <f>BN77</f>
        <v>0</v>
      </c>
      <c r="BO418">
        <v>73</v>
      </c>
      <c r="BP418">
        <f>BP77</f>
        <v>0</v>
      </c>
      <c r="BQ418">
        <v>73</v>
      </c>
      <c r="BR418">
        <f>BR77</f>
        <v>0</v>
      </c>
      <c r="BU418">
        <f>IF(Charts!$B$3="none",E2120,IF(AM2120="",NA(),AM2120))</f>
        <v>0</v>
      </c>
      <c r="BV418">
        <f>IF(Charts!$B$3="none",F2120,IF(AN2120="",NA(),AN2120))</f>
        <v>0</v>
      </c>
      <c r="BW418">
        <f>IF(Charts!$B$3="none",G2120,IF(AO2120="",NA(),AO2120))</f>
        <v>0</v>
      </c>
      <c r="BX418">
        <f>IF(Charts!$B$3="none",H2120,IF(AP2120="",NA(),AP2120))</f>
        <v>0</v>
      </c>
      <c r="BY418">
        <f>IF(Charts!$B$3="none",I2120,IF(AQ2120="",NA(),AQ2120))</f>
        <v>0</v>
      </c>
      <c r="BZ418">
        <f>IF(Charts!$B$3="none",J2120,IF(AR2120="",NA(),AR2120))</f>
        <v>0</v>
      </c>
      <c r="CA418">
        <f>IF(Charts!$B$3="none",K2120,IF(AS2120="",NA(),AS2120))</f>
        <v>0</v>
      </c>
      <c r="CB418">
        <f>IF(Charts!$B$3="none",L2120,IF(AT2120="",NA(),AT2120))</f>
        <v>0</v>
      </c>
      <c r="CC418">
        <f>IF(Charts!$B$3="none",M2120,IF(AU2120="",NA(),AU2120))</f>
        <v>0</v>
      </c>
      <c r="CD418">
        <f>IF(Charts!$B$3="none",N2120,IF(AV2120="",NA(),AV2120))</f>
        <v>0</v>
      </c>
      <c r="CE418">
        <f>IF(Charts!$B$3="none",O2120,IF(AW2120="",NA(),AW2120))</f>
        <v>0</v>
      </c>
      <c r="CF418">
        <f>IF(Charts!$B$3="none",P2120,IF(AX2120="",NA(),AX2120))</f>
        <v>0</v>
      </c>
      <c r="CG418">
        <f>IF(Charts!$B$3="none",Q2120,IF(AY2120="",NA(),AY2120))</f>
        <v>0</v>
      </c>
      <c r="CH418">
        <f>IF(Charts!$B$3="none",R2120,IF(AZ2120="",NA(),AZ2120))</f>
        <v>0</v>
      </c>
      <c r="CI418">
        <f>IF(Charts!$B$3="none",S2120,IF(BA2120="",NA(),BA2120))</f>
        <v>0</v>
      </c>
      <c r="CJ418">
        <f>IF(Charts!$B$3="none",T2120,IF(BB2120="",NA(),BB2120))</f>
        <v>0</v>
      </c>
      <c r="CK418">
        <f>IF(Charts!$B$3="none",U2120,IF(BC2120="",NA(),BC2120))</f>
        <v>0</v>
      </c>
      <c r="CL418">
        <f>IF(Charts!$B$3="none",V2120,IF(BD2120="",NA(),BD2120))</f>
        <v>0</v>
      </c>
      <c r="CM418">
        <f>IF(Charts!$B$3="none",W2120,IF(BE2120="",NA(),BE2120))</f>
        <v>0</v>
      </c>
      <c r="CN418">
        <f>IF(Charts!$B$3="none",X2120,IF(BF2120="",NA(),BF2120))</f>
        <v>0</v>
      </c>
      <c r="CO418">
        <f>IF(Charts!$B$3="none",Y2120,IF(BG2120="",NA(),BG2120))</f>
        <v>0</v>
      </c>
      <c r="CP418">
        <f>IF(Charts!$B$3="none",Z2120,IF(BH2120="",NA(),BH2120))</f>
        <v>0</v>
      </c>
      <c r="CQ418">
        <f>IF(Charts!$B$3="none",AA2120,IF(BI2120="",NA(),BI2120))</f>
        <v>0</v>
      </c>
      <c r="CR418">
        <f>IF(Charts!$B$3="none",AB2120,IF(BJ2120="",NA(),BJ2120))</f>
        <v>0</v>
      </c>
      <c r="CS418">
        <f>IF(Charts!$B$3="none",AC2120,IF(BK2120="",NA(),BK2120))</f>
        <v>0</v>
      </c>
      <c r="CT418">
        <f>IF(Charts!$B$3="none",AD2120,IF(BL2120="",NA(),BL2120))</f>
        <v>0</v>
      </c>
      <c r="CU418">
        <f>IF(Charts!$B$3="none",AE2120,IF(BM2120="",NA(),BM2120))</f>
        <v>0</v>
      </c>
      <c r="CV418">
        <f>IF(Charts!$B$3="none",AF2120,IF(BN2120="",NA(),BN2120))</f>
        <v>0</v>
      </c>
      <c r="CW418">
        <f>IF(Charts!$B$3="none",AG2120,IF(BO2120="",NA(),BO2120))</f>
        <v>0</v>
      </c>
      <c r="CX418">
        <f>IF(Charts!$B$3="none",AH2120,IF(BP2120="",NA(),BP2120))</f>
        <v>0</v>
      </c>
      <c r="CY418">
        <f>IF(Charts!$B$3="none",AI2120,IF(BQ2120="",NA(),BQ2120))</f>
        <v>0</v>
      </c>
      <c r="CZ418">
        <f>IF(Charts!$B$3="none",AJ2120,IF(BR2120="",NA(),BR2120))</f>
        <v>0</v>
      </c>
    </row>
    <row r="419" spans="5:104">
      <c r="E419">
        <v>74</v>
      </c>
      <c r="F419">
        <f>F78</f>
        <v>0</v>
      </c>
      <c r="G419">
        <v>74</v>
      </c>
      <c r="H419">
        <f>H78</f>
        <v>0</v>
      </c>
      <c r="I419">
        <v>74</v>
      </c>
      <c r="J419">
        <f>J78</f>
        <v>0</v>
      </c>
      <c r="K419">
        <v>74</v>
      </c>
      <c r="L419">
        <f>L78</f>
        <v>0</v>
      </c>
      <c r="M419">
        <v>74</v>
      </c>
      <c r="N419">
        <f>N78</f>
        <v>0</v>
      </c>
      <c r="O419">
        <v>74</v>
      </c>
      <c r="P419">
        <f>P78</f>
        <v>0</v>
      </c>
      <c r="Q419">
        <v>74</v>
      </c>
      <c r="R419">
        <f>R78</f>
        <v>0</v>
      </c>
      <c r="S419">
        <v>74</v>
      </c>
      <c r="T419">
        <f>T78</f>
        <v>0</v>
      </c>
      <c r="U419">
        <v>74</v>
      </c>
      <c r="V419">
        <f>V78</f>
        <v>0</v>
      </c>
      <c r="W419">
        <v>74</v>
      </c>
      <c r="X419">
        <f>X78</f>
        <v>0</v>
      </c>
      <c r="Y419">
        <v>74</v>
      </c>
      <c r="Z419">
        <f>Z78</f>
        <v>0</v>
      </c>
      <c r="AA419">
        <v>74</v>
      </c>
      <c r="AB419">
        <f>AB78</f>
        <v>0</v>
      </c>
      <c r="AC419">
        <v>74</v>
      </c>
      <c r="AD419">
        <f>AD78</f>
        <v>0</v>
      </c>
      <c r="AE419">
        <v>74</v>
      </c>
      <c r="AF419">
        <f>AF78</f>
        <v>0</v>
      </c>
      <c r="AG419">
        <v>74</v>
      </c>
      <c r="AH419">
        <f>AH78</f>
        <v>0</v>
      </c>
      <c r="AI419">
        <v>74</v>
      </c>
      <c r="AJ419">
        <f>AJ78</f>
        <v>0</v>
      </c>
      <c r="AM419">
        <v>74</v>
      </c>
      <c r="AN419">
        <f>AN78</f>
        <v>0</v>
      </c>
      <c r="AO419">
        <v>74</v>
      </c>
      <c r="AP419">
        <f>AP78</f>
        <v>0</v>
      </c>
      <c r="AQ419">
        <v>74</v>
      </c>
      <c r="AR419">
        <f>AR78</f>
        <v>0</v>
      </c>
      <c r="AS419">
        <v>74</v>
      </c>
      <c r="AT419">
        <f>AT78</f>
        <v>0</v>
      </c>
      <c r="AU419">
        <v>74</v>
      </c>
      <c r="AV419">
        <f>AV78</f>
        <v>0</v>
      </c>
      <c r="AW419">
        <v>74</v>
      </c>
      <c r="AX419">
        <f>AX78</f>
        <v>0</v>
      </c>
      <c r="AY419">
        <v>74</v>
      </c>
      <c r="AZ419">
        <f>AZ78</f>
        <v>0</v>
      </c>
      <c r="BA419">
        <v>74</v>
      </c>
      <c r="BB419">
        <f>BB78</f>
        <v>0</v>
      </c>
      <c r="BC419">
        <v>74</v>
      </c>
      <c r="BD419">
        <f>BD78</f>
        <v>0</v>
      </c>
      <c r="BE419">
        <v>74</v>
      </c>
      <c r="BF419">
        <f>BF78</f>
        <v>0</v>
      </c>
      <c r="BG419">
        <v>74</v>
      </c>
      <c r="BH419">
        <f>BH78</f>
        <v>0</v>
      </c>
      <c r="BI419">
        <v>74</v>
      </c>
      <c r="BJ419">
        <f>BJ78</f>
        <v>0</v>
      </c>
      <c r="BK419">
        <v>74</v>
      </c>
      <c r="BL419">
        <f>BL78</f>
        <v>0</v>
      </c>
      <c r="BM419">
        <v>74</v>
      </c>
      <c r="BN419">
        <f>BN78</f>
        <v>0</v>
      </c>
      <c r="BO419">
        <v>74</v>
      </c>
      <c r="BP419">
        <f>BP78</f>
        <v>0</v>
      </c>
      <c r="BQ419">
        <v>74</v>
      </c>
      <c r="BR419">
        <f>BR78</f>
        <v>0</v>
      </c>
      <c r="BU419">
        <f>IF(Charts!$B$3="none",E2121,IF(AM2121="",NA(),AM2121))</f>
        <v>0</v>
      </c>
      <c r="BV419">
        <f>IF(Charts!$B$3="none",F2121,IF(AN2121="",NA(),AN2121))</f>
        <v>0</v>
      </c>
      <c r="BW419">
        <f>IF(Charts!$B$3="none",G2121,IF(AO2121="",NA(),AO2121))</f>
        <v>0</v>
      </c>
      <c r="BX419">
        <f>IF(Charts!$B$3="none",H2121,IF(AP2121="",NA(),AP2121))</f>
        <v>0</v>
      </c>
      <c r="BY419">
        <f>IF(Charts!$B$3="none",I2121,IF(AQ2121="",NA(),AQ2121))</f>
        <v>0</v>
      </c>
      <c r="BZ419">
        <f>IF(Charts!$B$3="none",J2121,IF(AR2121="",NA(),AR2121))</f>
        <v>0</v>
      </c>
      <c r="CA419">
        <f>IF(Charts!$B$3="none",K2121,IF(AS2121="",NA(),AS2121))</f>
        <v>0</v>
      </c>
      <c r="CB419">
        <f>IF(Charts!$B$3="none",L2121,IF(AT2121="",NA(),AT2121))</f>
        <v>0</v>
      </c>
      <c r="CC419">
        <f>IF(Charts!$B$3="none",M2121,IF(AU2121="",NA(),AU2121))</f>
        <v>0</v>
      </c>
      <c r="CD419">
        <f>IF(Charts!$B$3="none",N2121,IF(AV2121="",NA(),AV2121))</f>
        <v>0</v>
      </c>
      <c r="CE419">
        <f>IF(Charts!$B$3="none",O2121,IF(AW2121="",NA(),AW2121))</f>
        <v>0</v>
      </c>
      <c r="CF419">
        <f>IF(Charts!$B$3="none",P2121,IF(AX2121="",NA(),AX2121))</f>
        <v>0</v>
      </c>
      <c r="CG419">
        <f>IF(Charts!$B$3="none",Q2121,IF(AY2121="",NA(),AY2121))</f>
        <v>0</v>
      </c>
      <c r="CH419">
        <f>IF(Charts!$B$3="none",R2121,IF(AZ2121="",NA(),AZ2121))</f>
        <v>0</v>
      </c>
      <c r="CI419">
        <f>IF(Charts!$B$3="none",S2121,IF(BA2121="",NA(),BA2121))</f>
        <v>0</v>
      </c>
      <c r="CJ419">
        <f>IF(Charts!$B$3="none",T2121,IF(BB2121="",NA(),BB2121))</f>
        <v>0</v>
      </c>
      <c r="CK419">
        <f>IF(Charts!$B$3="none",U2121,IF(BC2121="",NA(),BC2121))</f>
        <v>0</v>
      </c>
      <c r="CL419">
        <f>IF(Charts!$B$3="none",V2121,IF(BD2121="",NA(),BD2121))</f>
        <v>0</v>
      </c>
      <c r="CM419">
        <f>IF(Charts!$B$3="none",W2121,IF(BE2121="",NA(),BE2121))</f>
        <v>0</v>
      </c>
      <c r="CN419">
        <f>IF(Charts!$B$3="none",X2121,IF(BF2121="",NA(),BF2121))</f>
        <v>0</v>
      </c>
      <c r="CO419">
        <f>IF(Charts!$B$3="none",Y2121,IF(BG2121="",NA(),BG2121))</f>
        <v>0</v>
      </c>
      <c r="CP419">
        <f>IF(Charts!$B$3="none",Z2121,IF(BH2121="",NA(),BH2121))</f>
        <v>0</v>
      </c>
      <c r="CQ419">
        <f>IF(Charts!$B$3="none",AA2121,IF(BI2121="",NA(),BI2121))</f>
        <v>0</v>
      </c>
      <c r="CR419">
        <f>IF(Charts!$B$3="none",AB2121,IF(BJ2121="",NA(),BJ2121))</f>
        <v>0</v>
      </c>
      <c r="CS419">
        <f>IF(Charts!$B$3="none",AC2121,IF(BK2121="",NA(),BK2121))</f>
        <v>0</v>
      </c>
      <c r="CT419">
        <f>IF(Charts!$B$3="none",AD2121,IF(BL2121="",NA(),BL2121))</f>
        <v>0</v>
      </c>
      <c r="CU419">
        <f>IF(Charts!$B$3="none",AE2121,IF(BM2121="",NA(),BM2121))</f>
        <v>0</v>
      </c>
      <c r="CV419">
        <f>IF(Charts!$B$3="none",AF2121,IF(BN2121="",NA(),BN2121))</f>
        <v>0</v>
      </c>
      <c r="CW419">
        <f>IF(Charts!$B$3="none",AG2121,IF(BO2121="",NA(),BO2121))</f>
        <v>0</v>
      </c>
      <c r="CX419">
        <f>IF(Charts!$B$3="none",AH2121,IF(BP2121="",NA(),BP2121))</f>
        <v>0</v>
      </c>
      <c r="CY419">
        <f>IF(Charts!$B$3="none",AI2121,IF(BQ2121="",NA(),BQ2121))</f>
        <v>0</v>
      </c>
      <c r="CZ419">
        <f>IF(Charts!$B$3="none",AJ2121,IF(BR2121="",NA(),BR2121))</f>
        <v>0</v>
      </c>
    </row>
    <row r="420" spans="5:104">
      <c r="E420">
        <v>75</v>
      </c>
      <c r="F420">
        <f>F79</f>
        <v>0</v>
      </c>
      <c r="G420">
        <v>75</v>
      </c>
      <c r="H420">
        <f>H79</f>
        <v>0</v>
      </c>
      <c r="I420">
        <v>75</v>
      </c>
      <c r="J420">
        <f>J79</f>
        <v>0</v>
      </c>
      <c r="K420">
        <v>75</v>
      </c>
      <c r="L420">
        <f>L79</f>
        <v>0</v>
      </c>
      <c r="M420">
        <v>75</v>
      </c>
      <c r="N420">
        <f>N79</f>
        <v>0</v>
      </c>
      <c r="O420">
        <v>75</v>
      </c>
      <c r="P420">
        <f>P79</f>
        <v>0</v>
      </c>
      <c r="Q420">
        <v>75</v>
      </c>
      <c r="R420">
        <f>R79</f>
        <v>0</v>
      </c>
      <c r="S420">
        <v>75</v>
      </c>
      <c r="T420">
        <f>T79</f>
        <v>0</v>
      </c>
      <c r="U420">
        <v>75</v>
      </c>
      <c r="V420">
        <f>V79</f>
        <v>0</v>
      </c>
      <c r="W420">
        <v>75</v>
      </c>
      <c r="X420">
        <f>X79</f>
        <v>0</v>
      </c>
      <c r="Y420">
        <v>75</v>
      </c>
      <c r="Z420">
        <f>Z79</f>
        <v>0</v>
      </c>
      <c r="AA420">
        <v>75</v>
      </c>
      <c r="AB420">
        <f>AB79</f>
        <v>0</v>
      </c>
      <c r="AC420">
        <v>75</v>
      </c>
      <c r="AD420">
        <f>AD79</f>
        <v>0</v>
      </c>
      <c r="AE420">
        <v>75</v>
      </c>
      <c r="AF420">
        <f>AF79</f>
        <v>0</v>
      </c>
      <c r="AG420">
        <v>75</v>
      </c>
      <c r="AH420">
        <f>AH79</f>
        <v>0</v>
      </c>
      <c r="AI420">
        <v>75</v>
      </c>
      <c r="AJ420">
        <f>AJ79</f>
        <v>0</v>
      </c>
      <c r="AM420">
        <v>75</v>
      </c>
      <c r="AN420">
        <f>AN79</f>
        <v>0</v>
      </c>
      <c r="AO420">
        <v>75</v>
      </c>
      <c r="AP420">
        <f>AP79</f>
        <v>0</v>
      </c>
      <c r="AQ420">
        <v>75</v>
      </c>
      <c r="AR420">
        <f>AR79</f>
        <v>0</v>
      </c>
      <c r="AS420">
        <v>75</v>
      </c>
      <c r="AT420">
        <f>AT79</f>
        <v>0</v>
      </c>
      <c r="AU420">
        <v>75</v>
      </c>
      <c r="AV420">
        <f>AV79</f>
        <v>0</v>
      </c>
      <c r="AW420">
        <v>75</v>
      </c>
      <c r="AX420">
        <f>AX79</f>
        <v>0</v>
      </c>
      <c r="AY420">
        <v>75</v>
      </c>
      <c r="AZ420">
        <f>AZ79</f>
        <v>0</v>
      </c>
      <c r="BA420">
        <v>75</v>
      </c>
      <c r="BB420">
        <f>BB79</f>
        <v>0</v>
      </c>
      <c r="BC420">
        <v>75</v>
      </c>
      <c r="BD420">
        <f>BD79</f>
        <v>0</v>
      </c>
      <c r="BE420">
        <v>75</v>
      </c>
      <c r="BF420">
        <f>BF79</f>
        <v>0</v>
      </c>
      <c r="BG420">
        <v>75</v>
      </c>
      <c r="BH420">
        <f>BH79</f>
        <v>0</v>
      </c>
      <c r="BI420">
        <v>75</v>
      </c>
      <c r="BJ420">
        <f>BJ79</f>
        <v>0</v>
      </c>
      <c r="BK420">
        <v>75</v>
      </c>
      <c r="BL420">
        <f>BL79</f>
        <v>0</v>
      </c>
      <c r="BM420">
        <v>75</v>
      </c>
      <c r="BN420">
        <f>BN79</f>
        <v>0</v>
      </c>
      <c r="BO420">
        <v>75</v>
      </c>
      <c r="BP420">
        <f>BP79</f>
        <v>0</v>
      </c>
      <c r="BQ420">
        <v>75</v>
      </c>
      <c r="BR420">
        <f>BR79</f>
        <v>0</v>
      </c>
      <c r="BU420">
        <f>IF(Charts!$B$3="none",E2122,IF(AM2122="",NA(),AM2122))</f>
        <v>0</v>
      </c>
      <c r="BV420">
        <f>IF(Charts!$B$3="none",F2122,IF(AN2122="",NA(),AN2122))</f>
        <v>0</v>
      </c>
      <c r="BW420">
        <f>IF(Charts!$B$3="none",G2122,IF(AO2122="",NA(),AO2122))</f>
        <v>0</v>
      </c>
      <c r="BX420">
        <f>IF(Charts!$B$3="none",H2122,IF(AP2122="",NA(),AP2122))</f>
        <v>0</v>
      </c>
      <c r="BY420">
        <f>IF(Charts!$B$3="none",I2122,IF(AQ2122="",NA(),AQ2122))</f>
        <v>0</v>
      </c>
      <c r="BZ420">
        <f>IF(Charts!$B$3="none",J2122,IF(AR2122="",NA(),AR2122))</f>
        <v>0</v>
      </c>
      <c r="CA420">
        <f>IF(Charts!$B$3="none",K2122,IF(AS2122="",NA(),AS2122))</f>
        <v>0</v>
      </c>
      <c r="CB420">
        <f>IF(Charts!$B$3="none",L2122,IF(AT2122="",NA(),AT2122))</f>
        <v>0</v>
      </c>
      <c r="CC420">
        <f>IF(Charts!$B$3="none",M2122,IF(AU2122="",NA(),AU2122))</f>
        <v>0</v>
      </c>
      <c r="CD420">
        <f>IF(Charts!$B$3="none",N2122,IF(AV2122="",NA(),AV2122))</f>
        <v>0</v>
      </c>
      <c r="CE420">
        <f>IF(Charts!$B$3="none",O2122,IF(AW2122="",NA(),AW2122))</f>
        <v>0</v>
      </c>
      <c r="CF420">
        <f>IF(Charts!$B$3="none",P2122,IF(AX2122="",NA(),AX2122))</f>
        <v>0</v>
      </c>
      <c r="CG420">
        <f>IF(Charts!$B$3="none",Q2122,IF(AY2122="",NA(),AY2122))</f>
        <v>0</v>
      </c>
      <c r="CH420">
        <f>IF(Charts!$B$3="none",R2122,IF(AZ2122="",NA(),AZ2122))</f>
        <v>0</v>
      </c>
      <c r="CI420">
        <f>IF(Charts!$B$3="none",S2122,IF(BA2122="",NA(),BA2122))</f>
        <v>0</v>
      </c>
      <c r="CJ420">
        <f>IF(Charts!$B$3="none",T2122,IF(BB2122="",NA(),BB2122))</f>
        <v>0</v>
      </c>
      <c r="CK420">
        <f>IF(Charts!$B$3="none",U2122,IF(BC2122="",NA(),BC2122))</f>
        <v>0</v>
      </c>
      <c r="CL420">
        <f>IF(Charts!$B$3="none",V2122,IF(BD2122="",NA(),BD2122))</f>
        <v>0</v>
      </c>
      <c r="CM420">
        <f>IF(Charts!$B$3="none",W2122,IF(BE2122="",NA(),BE2122))</f>
        <v>0</v>
      </c>
      <c r="CN420">
        <f>IF(Charts!$B$3="none",X2122,IF(BF2122="",NA(),BF2122))</f>
        <v>0</v>
      </c>
      <c r="CO420">
        <f>IF(Charts!$B$3="none",Y2122,IF(BG2122="",NA(),BG2122))</f>
        <v>0</v>
      </c>
      <c r="CP420">
        <f>IF(Charts!$B$3="none",Z2122,IF(BH2122="",NA(),BH2122))</f>
        <v>0</v>
      </c>
      <c r="CQ420">
        <f>IF(Charts!$B$3="none",AA2122,IF(BI2122="",NA(),BI2122))</f>
        <v>0</v>
      </c>
      <c r="CR420">
        <f>IF(Charts!$B$3="none",AB2122,IF(BJ2122="",NA(),BJ2122))</f>
        <v>0</v>
      </c>
      <c r="CS420">
        <f>IF(Charts!$B$3="none",AC2122,IF(BK2122="",NA(),BK2122))</f>
        <v>0</v>
      </c>
      <c r="CT420">
        <f>IF(Charts!$B$3="none",AD2122,IF(BL2122="",NA(),BL2122))</f>
        <v>0</v>
      </c>
      <c r="CU420">
        <f>IF(Charts!$B$3="none",AE2122,IF(BM2122="",NA(),BM2122))</f>
        <v>0</v>
      </c>
      <c r="CV420">
        <f>IF(Charts!$B$3="none",AF2122,IF(BN2122="",NA(),BN2122))</f>
        <v>0</v>
      </c>
      <c r="CW420">
        <f>IF(Charts!$B$3="none",AG2122,IF(BO2122="",NA(),BO2122))</f>
        <v>0</v>
      </c>
      <c r="CX420">
        <f>IF(Charts!$B$3="none",AH2122,IF(BP2122="",NA(),BP2122))</f>
        <v>0</v>
      </c>
      <c r="CY420">
        <f>IF(Charts!$B$3="none",AI2122,IF(BQ2122="",NA(),BQ2122))</f>
        <v>0</v>
      </c>
      <c r="CZ420">
        <f>IF(Charts!$B$3="none",AJ2122,IF(BR2122="",NA(),BR2122))</f>
        <v>0</v>
      </c>
    </row>
    <row r="421" spans="5:104">
      <c r="E421">
        <v>76</v>
      </c>
      <c r="F421">
        <f>F80</f>
        <v>0</v>
      </c>
      <c r="G421">
        <v>76</v>
      </c>
      <c r="H421">
        <f>H80</f>
        <v>0</v>
      </c>
      <c r="I421">
        <v>76</v>
      </c>
      <c r="J421">
        <f>J80</f>
        <v>0</v>
      </c>
      <c r="K421">
        <v>76</v>
      </c>
      <c r="L421">
        <f>L80</f>
        <v>0</v>
      </c>
      <c r="M421">
        <v>76</v>
      </c>
      <c r="N421">
        <f>N80</f>
        <v>0</v>
      </c>
      <c r="O421">
        <v>76</v>
      </c>
      <c r="P421">
        <f>P80</f>
        <v>0</v>
      </c>
      <c r="Q421">
        <v>76</v>
      </c>
      <c r="R421">
        <f>R80</f>
        <v>0</v>
      </c>
      <c r="S421">
        <v>76</v>
      </c>
      <c r="T421">
        <f>T80</f>
        <v>0</v>
      </c>
      <c r="U421">
        <v>76</v>
      </c>
      <c r="V421">
        <f>V80</f>
        <v>0</v>
      </c>
      <c r="W421">
        <v>76</v>
      </c>
      <c r="X421">
        <f>X80</f>
        <v>0</v>
      </c>
      <c r="Y421">
        <v>76</v>
      </c>
      <c r="Z421">
        <f>Z80</f>
        <v>0</v>
      </c>
      <c r="AA421">
        <v>76</v>
      </c>
      <c r="AB421">
        <f>AB80</f>
        <v>0</v>
      </c>
      <c r="AC421">
        <v>76</v>
      </c>
      <c r="AD421">
        <f>AD80</f>
        <v>0</v>
      </c>
      <c r="AE421">
        <v>76</v>
      </c>
      <c r="AF421">
        <f>AF80</f>
        <v>0</v>
      </c>
      <c r="AG421">
        <v>76</v>
      </c>
      <c r="AH421">
        <f>AH80</f>
        <v>0</v>
      </c>
      <c r="AI421">
        <v>76</v>
      </c>
      <c r="AJ421">
        <f>AJ80</f>
        <v>0</v>
      </c>
      <c r="AM421">
        <v>76</v>
      </c>
      <c r="AN421">
        <f>AN80</f>
        <v>0</v>
      </c>
      <c r="AO421">
        <v>76</v>
      </c>
      <c r="AP421">
        <f>AP80</f>
        <v>0</v>
      </c>
      <c r="AQ421">
        <v>76</v>
      </c>
      <c r="AR421">
        <f>AR80</f>
        <v>0</v>
      </c>
      <c r="AS421">
        <v>76</v>
      </c>
      <c r="AT421">
        <f>AT80</f>
        <v>0</v>
      </c>
      <c r="AU421">
        <v>76</v>
      </c>
      <c r="AV421">
        <f>AV80</f>
        <v>0</v>
      </c>
      <c r="AW421">
        <v>76</v>
      </c>
      <c r="AX421">
        <f>AX80</f>
        <v>0</v>
      </c>
      <c r="AY421">
        <v>76</v>
      </c>
      <c r="AZ421">
        <f>AZ80</f>
        <v>0</v>
      </c>
      <c r="BA421">
        <v>76</v>
      </c>
      <c r="BB421">
        <f>BB80</f>
        <v>0</v>
      </c>
      <c r="BC421">
        <v>76</v>
      </c>
      <c r="BD421">
        <f>BD80</f>
        <v>0</v>
      </c>
      <c r="BE421">
        <v>76</v>
      </c>
      <c r="BF421">
        <f>BF80</f>
        <v>0</v>
      </c>
      <c r="BG421">
        <v>76</v>
      </c>
      <c r="BH421">
        <f>BH80</f>
        <v>0</v>
      </c>
      <c r="BI421">
        <v>76</v>
      </c>
      <c r="BJ421">
        <f>BJ80</f>
        <v>0</v>
      </c>
      <c r="BK421">
        <v>76</v>
      </c>
      <c r="BL421">
        <f>BL80</f>
        <v>0</v>
      </c>
      <c r="BM421">
        <v>76</v>
      </c>
      <c r="BN421">
        <f>BN80</f>
        <v>0</v>
      </c>
      <c r="BO421">
        <v>76</v>
      </c>
      <c r="BP421">
        <f>BP80</f>
        <v>0</v>
      </c>
      <c r="BQ421">
        <v>76</v>
      </c>
      <c r="BR421">
        <f>BR80</f>
        <v>0</v>
      </c>
      <c r="BU421">
        <f>IF(Charts!$B$3="none",E2123,IF(AM2123="",NA(),AM2123))</f>
        <v>0</v>
      </c>
      <c r="BV421">
        <f>IF(Charts!$B$3="none",F2123,IF(AN2123="",NA(),AN2123))</f>
        <v>0</v>
      </c>
      <c r="BW421">
        <f>IF(Charts!$B$3="none",G2123,IF(AO2123="",NA(),AO2123))</f>
        <v>0</v>
      </c>
      <c r="BX421">
        <f>IF(Charts!$B$3="none",H2123,IF(AP2123="",NA(),AP2123))</f>
        <v>0</v>
      </c>
      <c r="BY421">
        <f>IF(Charts!$B$3="none",I2123,IF(AQ2123="",NA(),AQ2123))</f>
        <v>0</v>
      </c>
      <c r="BZ421">
        <f>IF(Charts!$B$3="none",J2123,IF(AR2123="",NA(),AR2123))</f>
        <v>0</v>
      </c>
      <c r="CA421">
        <f>IF(Charts!$B$3="none",K2123,IF(AS2123="",NA(),AS2123))</f>
        <v>0</v>
      </c>
      <c r="CB421">
        <f>IF(Charts!$B$3="none",L2123,IF(AT2123="",NA(),AT2123))</f>
        <v>0</v>
      </c>
      <c r="CC421">
        <f>IF(Charts!$B$3="none",M2123,IF(AU2123="",NA(),AU2123))</f>
        <v>0</v>
      </c>
      <c r="CD421">
        <f>IF(Charts!$B$3="none",N2123,IF(AV2123="",NA(),AV2123))</f>
        <v>0</v>
      </c>
      <c r="CE421">
        <f>IF(Charts!$B$3="none",O2123,IF(AW2123="",NA(),AW2123))</f>
        <v>0</v>
      </c>
      <c r="CF421">
        <f>IF(Charts!$B$3="none",P2123,IF(AX2123="",NA(),AX2123))</f>
        <v>0</v>
      </c>
      <c r="CG421">
        <f>IF(Charts!$B$3="none",Q2123,IF(AY2123="",NA(),AY2123))</f>
        <v>0</v>
      </c>
      <c r="CH421">
        <f>IF(Charts!$B$3="none",R2123,IF(AZ2123="",NA(),AZ2123))</f>
        <v>0</v>
      </c>
      <c r="CI421">
        <f>IF(Charts!$B$3="none",S2123,IF(BA2123="",NA(),BA2123))</f>
        <v>0</v>
      </c>
      <c r="CJ421">
        <f>IF(Charts!$B$3="none",T2123,IF(BB2123="",NA(),BB2123))</f>
        <v>0</v>
      </c>
      <c r="CK421">
        <f>IF(Charts!$B$3="none",U2123,IF(BC2123="",NA(),BC2123))</f>
        <v>0</v>
      </c>
      <c r="CL421">
        <f>IF(Charts!$B$3="none",V2123,IF(BD2123="",NA(),BD2123))</f>
        <v>0</v>
      </c>
      <c r="CM421">
        <f>IF(Charts!$B$3="none",W2123,IF(BE2123="",NA(),BE2123))</f>
        <v>0</v>
      </c>
      <c r="CN421">
        <f>IF(Charts!$B$3="none",X2123,IF(BF2123="",NA(),BF2123))</f>
        <v>0</v>
      </c>
      <c r="CO421">
        <f>IF(Charts!$B$3="none",Y2123,IF(BG2123="",NA(),BG2123))</f>
        <v>0</v>
      </c>
      <c r="CP421">
        <f>IF(Charts!$B$3="none",Z2123,IF(BH2123="",NA(),BH2123))</f>
        <v>0</v>
      </c>
      <c r="CQ421">
        <f>IF(Charts!$B$3="none",AA2123,IF(BI2123="",NA(),BI2123))</f>
        <v>0</v>
      </c>
      <c r="CR421">
        <f>IF(Charts!$B$3="none",AB2123,IF(BJ2123="",NA(),BJ2123))</f>
        <v>0</v>
      </c>
      <c r="CS421">
        <f>IF(Charts!$B$3="none",AC2123,IF(BK2123="",NA(),BK2123))</f>
        <v>0</v>
      </c>
      <c r="CT421">
        <f>IF(Charts!$B$3="none",AD2123,IF(BL2123="",NA(),BL2123))</f>
        <v>0</v>
      </c>
      <c r="CU421">
        <f>IF(Charts!$B$3="none",AE2123,IF(BM2123="",NA(),BM2123))</f>
        <v>0</v>
      </c>
      <c r="CV421">
        <f>IF(Charts!$B$3="none",AF2123,IF(BN2123="",NA(),BN2123))</f>
        <v>0</v>
      </c>
      <c r="CW421">
        <f>IF(Charts!$B$3="none",AG2123,IF(BO2123="",NA(),BO2123))</f>
        <v>0</v>
      </c>
      <c r="CX421">
        <f>IF(Charts!$B$3="none",AH2123,IF(BP2123="",NA(),BP2123))</f>
        <v>0</v>
      </c>
      <c r="CY421">
        <f>IF(Charts!$B$3="none",AI2123,IF(BQ2123="",NA(),BQ2123))</f>
        <v>0</v>
      </c>
      <c r="CZ421">
        <f>IF(Charts!$B$3="none",AJ2123,IF(BR2123="",NA(),BR2123))</f>
        <v>0</v>
      </c>
    </row>
    <row r="422" spans="5:104">
      <c r="E422">
        <v>77</v>
      </c>
      <c r="F422">
        <f>F81</f>
        <v>0</v>
      </c>
      <c r="G422">
        <v>77</v>
      </c>
      <c r="H422">
        <f>H81</f>
        <v>0</v>
      </c>
      <c r="I422">
        <v>77</v>
      </c>
      <c r="J422">
        <f>J81</f>
        <v>0</v>
      </c>
      <c r="K422">
        <v>77</v>
      </c>
      <c r="L422">
        <f>L81</f>
        <v>0</v>
      </c>
      <c r="M422">
        <v>77</v>
      </c>
      <c r="N422">
        <f>N81</f>
        <v>0</v>
      </c>
      <c r="O422">
        <v>77</v>
      </c>
      <c r="P422">
        <f>P81</f>
        <v>0</v>
      </c>
      <c r="Q422">
        <v>77</v>
      </c>
      <c r="R422">
        <f>R81</f>
        <v>0</v>
      </c>
      <c r="S422">
        <v>77</v>
      </c>
      <c r="T422">
        <f>T81</f>
        <v>0</v>
      </c>
      <c r="U422">
        <v>77</v>
      </c>
      <c r="V422">
        <f>V81</f>
        <v>0</v>
      </c>
      <c r="W422">
        <v>77</v>
      </c>
      <c r="X422">
        <f>X81</f>
        <v>0</v>
      </c>
      <c r="Y422">
        <v>77</v>
      </c>
      <c r="Z422">
        <f>Z81</f>
        <v>0</v>
      </c>
      <c r="AA422">
        <v>77</v>
      </c>
      <c r="AB422">
        <f>AB81</f>
        <v>0</v>
      </c>
      <c r="AC422">
        <v>77</v>
      </c>
      <c r="AD422">
        <f>AD81</f>
        <v>0</v>
      </c>
      <c r="AE422">
        <v>77</v>
      </c>
      <c r="AF422">
        <f>AF81</f>
        <v>0</v>
      </c>
      <c r="AG422">
        <v>77</v>
      </c>
      <c r="AH422">
        <f>AH81</f>
        <v>0</v>
      </c>
      <c r="AI422">
        <v>77</v>
      </c>
      <c r="AJ422">
        <f>AJ81</f>
        <v>0</v>
      </c>
      <c r="AM422">
        <v>77</v>
      </c>
      <c r="AN422">
        <f>AN81</f>
        <v>0</v>
      </c>
      <c r="AO422">
        <v>77</v>
      </c>
      <c r="AP422">
        <f>AP81</f>
        <v>0</v>
      </c>
      <c r="AQ422">
        <v>77</v>
      </c>
      <c r="AR422">
        <f>AR81</f>
        <v>0</v>
      </c>
      <c r="AS422">
        <v>77</v>
      </c>
      <c r="AT422">
        <f>AT81</f>
        <v>0</v>
      </c>
      <c r="AU422">
        <v>77</v>
      </c>
      <c r="AV422">
        <f>AV81</f>
        <v>0</v>
      </c>
      <c r="AW422">
        <v>77</v>
      </c>
      <c r="AX422">
        <f>AX81</f>
        <v>0</v>
      </c>
      <c r="AY422">
        <v>77</v>
      </c>
      <c r="AZ422">
        <f>AZ81</f>
        <v>0</v>
      </c>
      <c r="BA422">
        <v>77</v>
      </c>
      <c r="BB422">
        <f>BB81</f>
        <v>0</v>
      </c>
      <c r="BC422">
        <v>77</v>
      </c>
      <c r="BD422">
        <f>BD81</f>
        <v>0</v>
      </c>
      <c r="BE422">
        <v>77</v>
      </c>
      <c r="BF422">
        <f>BF81</f>
        <v>0</v>
      </c>
      <c r="BG422">
        <v>77</v>
      </c>
      <c r="BH422">
        <f>BH81</f>
        <v>0</v>
      </c>
      <c r="BI422">
        <v>77</v>
      </c>
      <c r="BJ422">
        <f>BJ81</f>
        <v>0</v>
      </c>
      <c r="BK422">
        <v>77</v>
      </c>
      <c r="BL422">
        <f>BL81</f>
        <v>0</v>
      </c>
      <c r="BM422">
        <v>77</v>
      </c>
      <c r="BN422">
        <f>BN81</f>
        <v>0</v>
      </c>
      <c r="BO422">
        <v>77</v>
      </c>
      <c r="BP422">
        <f>BP81</f>
        <v>0</v>
      </c>
      <c r="BQ422">
        <v>77</v>
      </c>
      <c r="BR422">
        <f>BR81</f>
        <v>0</v>
      </c>
      <c r="BU422">
        <f>IF(Charts!$B$3="none",E2124,IF(AM2124="",NA(),AM2124))</f>
        <v>0</v>
      </c>
      <c r="BV422">
        <f>IF(Charts!$B$3="none",F2124,IF(AN2124="",NA(),AN2124))</f>
        <v>0</v>
      </c>
      <c r="BW422">
        <f>IF(Charts!$B$3="none",G2124,IF(AO2124="",NA(),AO2124))</f>
        <v>0</v>
      </c>
      <c r="BX422">
        <f>IF(Charts!$B$3="none",H2124,IF(AP2124="",NA(),AP2124))</f>
        <v>0</v>
      </c>
      <c r="BY422">
        <f>IF(Charts!$B$3="none",I2124,IF(AQ2124="",NA(),AQ2124))</f>
        <v>0</v>
      </c>
      <c r="BZ422">
        <f>IF(Charts!$B$3="none",J2124,IF(AR2124="",NA(),AR2124))</f>
        <v>0</v>
      </c>
      <c r="CA422">
        <f>IF(Charts!$B$3="none",K2124,IF(AS2124="",NA(),AS2124))</f>
        <v>0</v>
      </c>
      <c r="CB422">
        <f>IF(Charts!$B$3="none",L2124,IF(AT2124="",NA(),AT2124))</f>
        <v>0</v>
      </c>
      <c r="CC422">
        <f>IF(Charts!$B$3="none",M2124,IF(AU2124="",NA(),AU2124))</f>
        <v>0</v>
      </c>
      <c r="CD422">
        <f>IF(Charts!$B$3="none",N2124,IF(AV2124="",NA(),AV2124))</f>
        <v>0</v>
      </c>
      <c r="CE422">
        <f>IF(Charts!$B$3="none",O2124,IF(AW2124="",NA(),AW2124))</f>
        <v>0</v>
      </c>
      <c r="CF422">
        <f>IF(Charts!$B$3="none",P2124,IF(AX2124="",NA(),AX2124))</f>
        <v>0</v>
      </c>
      <c r="CG422">
        <f>IF(Charts!$B$3="none",Q2124,IF(AY2124="",NA(),AY2124))</f>
        <v>0</v>
      </c>
      <c r="CH422">
        <f>IF(Charts!$B$3="none",R2124,IF(AZ2124="",NA(),AZ2124))</f>
        <v>0</v>
      </c>
      <c r="CI422">
        <f>IF(Charts!$B$3="none",S2124,IF(BA2124="",NA(),BA2124))</f>
        <v>0</v>
      </c>
      <c r="CJ422">
        <f>IF(Charts!$B$3="none",T2124,IF(BB2124="",NA(),BB2124))</f>
        <v>0</v>
      </c>
      <c r="CK422">
        <f>IF(Charts!$B$3="none",U2124,IF(BC2124="",NA(),BC2124))</f>
        <v>0</v>
      </c>
      <c r="CL422">
        <f>IF(Charts!$B$3="none",V2124,IF(BD2124="",NA(),BD2124))</f>
        <v>0</v>
      </c>
      <c r="CM422">
        <f>IF(Charts!$B$3="none",W2124,IF(BE2124="",NA(),BE2124))</f>
        <v>0</v>
      </c>
      <c r="CN422">
        <f>IF(Charts!$B$3="none",X2124,IF(BF2124="",NA(),BF2124))</f>
        <v>0</v>
      </c>
      <c r="CO422">
        <f>IF(Charts!$B$3="none",Y2124,IF(BG2124="",NA(),BG2124))</f>
        <v>0</v>
      </c>
      <c r="CP422">
        <f>IF(Charts!$B$3="none",Z2124,IF(BH2124="",NA(),BH2124))</f>
        <v>0</v>
      </c>
      <c r="CQ422">
        <f>IF(Charts!$B$3="none",AA2124,IF(BI2124="",NA(),BI2124))</f>
        <v>0</v>
      </c>
      <c r="CR422">
        <f>IF(Charts!$B$3="none",AB2124,IF(BJ2124="",NA(),BJ2124))</f>
        <v>0</v>
      </c>
      <c r="CS422">
        <f>IF(Charts!$B$3="none",AC2124,IF(BK2124="",NA(),BK2124))</f>
        <v>0</v>
      </c>
      <c r="CT422">
        <f>IF(Charts!$B$3="none",AD2124,IF(BL2124="",NA(),BL2124))</f>
        <v>0</v>
      </c>
      <c r="CU422">
        <f>IF(Charts!$B$3="none",AE2124,IF(BM2124="",NA(),BM2124))</f>
        <v>0</v>
      </c>
      <c r="CV422">
        <f>IF(Charts!$B$3="none",AF2124,IF(BN2124="",NA(),BN2124))</f>
        <v>0</v>
      </c>
      <c r="CW422">
        <f>IF(Charts!$B$3="none",AG2124,IF(BO2124="",NA(),BO2124))</f>
        <v>0</v>
      </c>
      <c r="CX422">
        <f>IF(Charts!$B$3="none",AH2124,IF(BP2124="",NA(),BP2124))</f>
        <v>0</v>
      </c>
      <c r="CY422">
        <f>IF(Charts!$B$3="none",AI2124,IF(BQ2124="",NA(),BQ2124))</f>
        <v>0</v>
      </c>
      <c r="CZ422">
        <f>IF(Charts!$B$3="none",AJ2124,IF(BR2124="",NA(),BR2124))</f>
        <v>0</v>
      </c>
    </row>
    <row r="423" spans="5:104">
      <c r="E423">
        <v>78</v>
      </c>
      <c r="F423">
        <f>F82</f>
        <v>0</v>
      </c>
      <c r="G423">
        <v>78</v>
      </c>
      <c r="H423">
        <f>H82</f>
        <v>0</v>
      </c>
      <c r="I423">
        <v>78</v>
      </c>
      <c r="J423">
        <f>J82</f>
        <v>0</v>
      </c>
      <c r="K423">
        <v>78</v>
      </c>
      <c r="L423">
        <f>L82</f>
        <v>0</v>
      </c>
      <c r="M423">
        <v>78</v>
      </c>
      <c r="N423">
        <f>N82</f>
        <v>0</v>
      </c>
      <c r="O423">
        <v>78</v>
      </c>
      <c r="P423">
        <f>P82</f>
        <v>0</v>
      </c>
      <c r="Q423">
        <v>78</v>
      </c>
      <c r="R423">
        <f>R82</f>
        <v>0</v>
      </c>
      <c r="S423">
        <v>78</v>
      </c>
      <c r="T423">
        <f>T82</f>
        <v>0</v>
      </c>
      <c r="U423">
        <v>78</v>
      </c>
      <c r="V423">
        <f>V82</f>
        <v>0</v>
      </c>
      <c r="W423">
        <v>78</v>
      </c>
      <c r="X423">
        <f>X82</f>
        <v>0</v>
      </c>
      <c r="Y423">
        <v>78</v>
      </c>
      <c r="Z423">
        <f>Z82</f>
        <v>0</v>
      </c>
      <c r="AA423">
        <v>78</v>
      </c>
      <c r="AB423">
        <f>AB82</f>
        <v>0</v>
      </c>
      <c r="AC423">
        <v>78</v>
      </c>
      <c r="AD423">
        <f>AD82</f>
        <v>0</v>
      </c>
      <c r="AE423">
        <v>78</v>
      </c>
      <c r="AF423">
        <f>AF82</f>
        <v>0</v>
      </c>
      <c r="AG423">
        <v>78</v>
      </c>
      <c r="AH423">
        <f>AH82</f>
        <v>0</v>
      </c>
      <c r="AI423">
        <v>78</v>
      </c>
      <c r="AJ423">
        <f>AJ82</f>
        <v>0</v>
      </c>
      <c r="AM423">
        <v>78</v>
      </c>
      <c r="AN423">
        <f>AN82</f>
        <v>0</v>
      </c>
      <c r="AO423">
        <v>78</v>
      </c>
      <c r="AP423">
        <f>AP82</f>
        <v>0</v>
      </c>
      <c r="AQ423">
        <v>78</v>
      </c>
      <c r="AR423">
        <f>AR82</f>
        <v>0</v>
      </c>
      <c r="AS423">
        <v>78</v>
      </c>
      <c r="AT423">
        <f>AT82</f>
        <v>0</v>
      </c>
      <c r="AU423">
        <v>78</v>
      </c>
      <c r="AV423">
        <f>AV82</f>
        <v>0</v>
      </c>
      <c r="AW423">
        <v>78</v>
      </c>
      <c r="AX423">
        <f>AX82</f>
        <v>0</v>
      </c>
      <c r="AY423">
        <v>78</v>
      </c>
      <c r="AZ423">
        <f>AZ82</f>
        <v>0</v>
      </c>
      <c r="BA423">
        <v>78</v>
      </c>
      <c r="BB423">
        <f>BB82</f>
        <v>0</v>
      </c>
      <c r="BC423">
        <v>78</v>
      </c>
      <c r="BD423">
        <f>BD82</f>
        <v>0</v>
      </c>
      <c r="BE423">
        <v>78</v>
      </c>
      <c r="BF423">
        <f>BF82</f>
        <v>0</v>
      </c>
      <c r="BG423">
        <v>78</v>
      </c>
      <c r="BH423">
        <f>BH82</f>
        <v>0</v>
      </c>
      <c r="BI423">
        <v>78</v>
      </c>
      <c r="BJ423">
        <f>BJ82</f>
        <v>0</v>
      </c>
      <c r="BK423">
        <v>78</v>
      </c>
      <c r="BL423">
        <f>BL82</f>
        <v>0</v>
      </c>
      <c r="BM423">
        <v>78</v>
      </c>
      <c r="BN423">
        <f>BN82</f>
        <v>0</v>
      </c>
      <c r="BO423">
        <v>78</v>
      </c>
      <c r="BP423">
        <f>BP82</f>
        <v>0</v>
      </c>
      <c r="BQ423">
        <v>78</v>
      </c>
      <c r="BR423">
        <f>BR82</f>
        <v>0</v>
      </c>
      <c r="BU423">
        <f>IF(Charts!$B$3="none",E2125,IF(AM2125="",NA(),AM2125))</f>
        <v>0</v>
      </c>
      <c r="BV423">
        <f>IF(Charts!$B$3="none",F2125,IF(AN2125="",NA(),AN2125))</f>
        <v>0</v>
      </c>
      <c r="BW423">
        <f>IF(Charts!$B$3="none",G2125,IF(AO2125="",NA(),AO2125))</f>
        <v>0</v>
      </c>
      <c r="BX423">
        <f>IF(Charts!$B$3="none",H2125,IF(AP2125="",NA(),AP2125))</f>
        <v>0</v>
      </c>
      <c r="BY423">
        <f>IF(Charts!$B$3="none",I2125,IF(AQ2125="",NA(),AQ2125))</f>
        <v>0</v>
      </c>
      <c r="BZ423">
        <f>IF(Charts!$B$3="none",J2125,IF(AR2125="",NA(),AR2125))</f>
        <v>0</v>
      </c>
      <c r="CA423">
        <f>IF(Charts!$B$3="none",K2125,IF(AS2125="",NA(),AS2125))</f>
        <v>0</v>
      </c>
      <c r="CB423">
        <f>IF(Charts!$B$3="none",L2125,IF(AT2125="",NA(),AT2125))</f>
        <v>0</v>
      </c>
      <c r="CC423">
        <f>IF(Charts!$B$3="none",M2125,IF(AU2125="",NA(),AU2125))</f>
        <v>0</v>
      </c>
      <c r="CD423">
        <f>IF(Charts!$B$3="none",N2125,IF(AV2125="",NA(),AV2125))</f>
        <v>0</v>
      </c>
      <c r="CE423">
        <f>IF(Charts!$B$3="none",O2125,IF(AW2125="",NA(),AW2125))</f>
        <v>0</v>
      </c>
      <c r="CF423">
        <f>IF(Charts!$B$3="none",P2125,IF(AX2125="",NA(),AX2125))</f>
        <v>0</v>
      </c>
      <c r="CG423">
        <f>IF(Charts!$B$3="none",Q2125,IF(AY2125="",NA(),AY2125))</f>
        <v>0</v>
      </c>
      <c r="CH423">
        <f>IF(Charts!$B$3="none",R2125,IF(AZ2125="",NA(),AZ2125))</f>
        <v>0</v>
      </c>
      <c r="CI423">
        <f>IF(Charts!$B$3="none",S2125,IF(BA2125="",NA(),BA2125))</f>
        <v>0</v>
      </c>
      <c r="CJ423">
        <f>IF(Charts!$B$3="none",T2125,IF(BB2125="",NA(),BB2125))</f>
        <v>0</v>
      </c>
      <c r="CK423">
        <f>IF(Charts!$B$3="none",U2125,IF(BC2125="",NA(),BC2125))</f>
        <v>0</v>
      </c>
      <c r="CL423">
        <f>IF(Charts!$B$3="none",V2125,IF(BD2125="",NA(),BD2125))</f>
        <v>0</v>
      </c>
      <c r="CM423">
        <f>IF(Charts!$B$3="none",W2125,IF(BE2125="",NA(),BE2125))</f>
        <v>0</v>
      </c>
      <c r="CN423">
        <f>IF(Charts!$B$3="none",X2125,IF(BF2125="",NA(),BF2125))</f>
        <v>0</v>
      </c>
      <c r="CO423">
        <f>IF(Charts!$B$3="none",Y2125,IF(BG2125="",NA(),BG2125))</f>
        <v>0</v>
      </c>
      <c r="CP423">
        <f>IF(Charts!$B$3="none",Z2125,IF(BH2125="",NA(),BH2125))</f>
        <v>0</v>
      </c>
      <c r="CQ423">
        <f>IF(Charts!$B$3="none",AA2125,IF(BI2125="",NA(),BI2125))</f>
        <v>0</v>
      </c>
      <c r="CR423">
        <f>IF(Charts!$B$3="none",AB2125,IF(BJ2125="",NA(),BJ2125))</f>
        <v>0</v>
      </c>
      <c r="CS423">
        <f>IF(Charts!$B$3="none",AC2125,IF(BK2125="",NA(),BK2125))</f>
        <v>0</v>
      </c>
      <c r="CT423">
        <f>IF(Charts!$B$3="none",AD2125,IF(BL2125="",NA(),BL2125))</f>
        <v>0</v>
      </c>
      <c r="CU423">
        <f>IF(Charts!$B$3="none",AE2125,IF(BM2125="",NA(),BM2125))</f>
        <v>0</v>
      </c>
      <c r="CV423">
        <f>IF(Charts!$B$3="none",AF2125,IF(BN2125="",NA(),BN2125))</f>
        <v>0</v>
      </c>
      <c r="CW423">
        <f>IF(Charts!$B$3="none",AG2125,IF(BO2125="",NA(),BO2125))</f>
        <v>0</v>
      </c>
      <c r="CX423">
        <f>IF(Charts!$B$3="none",AH2125,IF(BP2125="",NA(),BP2125))</f>
        <v>0</v>
      </c>
      <c r="CY423">
        <f>IF(Charts!$B$3="none",AI2125,IF(BQ2125="",NA(),BQ2125))</f>
        <v>0</v>
      </c>
      <c r="CZ423">
        <f>IF(Charts!$B$3="none",AJ2125,IF(BR2125="",NA(),BR2125))</f>
        <v>0</v>
      </c>
    </row>
    <row r="424" spans="5:104">
      <c r="E424">
        <v>79</v>
      </c>
      <c r="F424">
        <f>F83</f>
        <v>0</v>
      </c>
      <c r="G424">
        <v>79</v>
      </c>
      <c r="H424">
        <f>H83</f>
        <v>0</v>
      </c>
      <c r="I424">
        <v>79</v>
      </c>
      <c r="J424">
        <f>J83</f>
        <v>0</v>
      </c>
      <c r="K424">
        <v>79</v>
      </c>
      <c r="L424">
        <f>L83</f>
        <v>0</v>
      </c>
      <c r="M424">
        <v>79</v>
      </c>
      <c r="N424">
        <f>N83</f>
        <v>0</v>
      </c>
      <c r="O424">
        <v>79</v>
      </c>
      <c r="P424">
        <f>P83</f>
        <v>0</v>
      </c>
      <c r="Q424">
        <v>79</v>
      </c>
      <c r="R424">
        <f>R83</f>
        <v>0</v>
      </c>
      <c r="S424">
        <v>79</v>
      </c>
      <c r="T424">
        <f>T83</f>
        <v>0</v>
      </c>
      <c r="U424">
        <v>79</v>
      </c>
      <c r="V424">
        <f>V83</f>
        <v>0</v>
      </c>
      <c r="W424">
        <v>79</v>
      </c>
      <c r="X424">
        <f>X83</f>
        <v>0</v>
      </c>
      <c r="Y424">
        <v>79</v>
      </c>
      <c r="Z424">
        <f>Z83</f>
        <v>0</v>
      </c>
      <c r="AA424">
        <v>79</v>
      </c>
      <c r="AB424">
        <f>AB83</f>
        <v>0</v>
      </c>
      <c r="AC424">
        <v>79</v>
      </c>
      <c r="AD424">
        <f>AD83</f>
        <v>0</v>
      </c>
      <c r="AE424">
        <v>79</v>
      </c>
      <c r="AF424">
        <f>AF83</f>
        <v>0</v>
      </c>
      <c r="AG424">
        <v>79</v>
      </c>
      <c r="AH424">
        <f>AH83</f>
        <v>0</v>
      </c>
      <c r="AI424">
        <v>79</v>
      </c>
      <c r="AJ424">
        <f>AJ83</f>
        <v>0</v>
      </c>
      <c r="AM424">
        <v>79</v>
      </c>
      <c r="AN424">
        <f>AN83</f>
        <v>0</v>
      </c>
      <c r="AO424">
        <v>79</v>
      </c>
      <c r="AP424">
        <f>AP83</f>
        <v>0</v>
      </c>
      <c r="AQ424">
        <v>79</v>
      </c>
      <c r="AR424">
        <f>AR83</f>
        <v>0</v>
      </c>
      <c r="AS424">
        <v>79</v>
      </c>
      <c r="AT424">
        <f>AT83</f>
        <v>0</v>
      </c>
      <c r="AU424">
        <v>79</v>
      </c>
      <c r="AV424">
        <f>AV83</f>
        <v>0</v>
      </c>
      <c r="AW424">
        <v>79</v>
      </c>
      <c r="AX424">
        <f>AX83</f>
        <v>0</v>
      </c>
      <c r="AY424">
        <v>79</v>
      </c>
      <c r="AZ424">
        <f>AZ83</f>
        <v>0</v>
      </c>
      <c r="BA424">
        <v>79</v>
      </c>
      <c r="BB424">
        <f>BB83</f>
        <v>0</v>
      </c>
      <c r="BC424">
        <v>79</v>
      </c>
      <c r="BD424">
        <f>BD83</f>
        <v>0</v>
      </c>
      <c r="BE424">
        <v>79</v>
      </c>
      <c r="BF424">
        <f>BF83</f>
        <v>0</v>
      </c>
      <c r="BG424">
        <v>79</v>
      </c>
      <c r="BH424">
        <f>BH83</f>
        <v>0</v>
      </c>
      <c r="BI424">
        <v>79</v>
      </c>
      <c r="BJ424">
        <f>BJ83</f>
        <v>0</v>
      </c>
      <c r="BK424">
        <v>79</v>
      </c>
      <c r="BL424">
        <f>BL83</f>
        <v>0</v>
      </c>
      <c r="BM424">
        <v>79</v>
      </c>
      <c r="BN424">
        <f>BN83</f>
        <v>0</v>
      </c>
      <c r="BO424">
        <v>79</v>
      </c>
      <c r="BP424">
        <f>BP83</f>
        <v>0</v>
      </c>
      <c r="BQ424">
        <v>79</v>
      </c>
      <c r="BR424">
        <f>BR83</f>
        <v>0</v>
      </c>
      <c r="BU424">
        <f>IF(Charts!$B$3="none",E2126,IF(AM2126="",NA(),AM2126))</f>
        <v>0</v>
      </c>
      <c r="BV424">
        <f>IF(Charts!$B$3="none",F2126,IF(AN2126="",NA(),AN2126))</f>
        <v>0</v>
      </c>
      <c r="BW424">
        <f>IF(Charts!$B$3="none",G2126,IF(AO2126="",NA(),AO2126))</f>
        <v>0</v>
      </c>
      <c r="BX424">
        <f>IF(Charts!$B$3="none",H2126,IF(AP2126="",NA(),AP2126))</f>
        <v>0</v>
      </c>
      <c r="BY424">
        <f>IF(Charts!$B$3="none",I2126,IF(AQ2126="",NA(),AQ2126))</f>
        <v>0</v>
      </c>
      <c r="BZ424">
        <f>IF(Charts!$B$3="none",J2126,IF(AR2126="",NA(),AR2126))</f>
        <v>0</v>
      </c>
      <c r="CA424">
        <f>IF(Charts!$B$3="none",K2126,IF(AS2126="",NA(),AS2126))</f>
        <v>0</v>
      </c>
      <c r="CB424">
        <f>IF(Charts!$B$3="none",L2126,IF(AT2126="",NA(),AT2126))</f>
        <v>0</v>
      </c>
      <c r="CC424">
        <f>IF(Charts!$B$3="none",M2126,IF(AU2126="",NA(),AU2126))</f>
        <v>0</v>
      </c>
      <c r="CD424">
        <f>IF(Charts!$B$3="none",N2126,IF(AV2126="",NA(),AV2126))</f>
        <v>0</v>
      </c>
      <c r="CE424">
        <f>IF(Charts!$B$3="none",O2126,IF(AW2126="",NA(),AW2126))</f>
        <v>0</v>
      </c>
      <c r="CF424">
        <f>IF(Charts!$B$3="none",P2126,IF(AX2126="",NA(),AX2126))</f>
        <v>0</v>
      </c>
      <c r="CG424">
        <f>IF(Charts!$B$3="none",Q2126,IF(AY2126="",NA(),AY2126))</f>
        <v>0</v>
      </c>
      <c r="CH424">
        <f>IF(Charts!$B$3="none",R2126,IF(AZ2126="",NA(),AZ2126))</f>
        <v>0</v>
      </c>
      <c r="CI424">
        <f>IF(Charts!$B$3="none",S2126,IF(BA2126="",NA(),BA2126))</f>
        <v>0</v>
      </c>
      <c r="CJ424">
        <f>IF(Charts!$B$3="none",T2126,IF(BB2126="",NA(),BB2126))</f>
        <v>0</v>
      </c>
      <c r="CK424">
        <f>IF(Charts!$B$3="none",U2126,IF(BC2126="",NA(),BC2126))</f>
        <v>0</v>
      </c>
      <c r="CL424">
        <f>IF(Charts!$B$3="none",V2126,IF(BD2126="",NA(),BD2126))</f>
        <v>0</v>
      </c>
      <c r="CM424">
        <f>IF(Charts!$B$3="none",W2126,IF(BE2126="",NA(),BE2126))</f>
        <v>0</v>
      </c>
      <c r="CN424">
        <f>IF(Charts!$B$3="none",X2126,IF(BF2126="",NA(),BF2126))</f>
        <v>0</v>
      </c>
      <c r="CO424">
        <f>IF(Charts!$B$3="none",Y2126,IF(BG2126="",NA(),BG2126))</f>
        <v>0</v>
      </c>
      <c r="CP424">
        <f>IF(Charts!$B$3="none",Z2126,IF(BH2126="",NA(),BH2126))</f>
        <v>0</v>
      </c>
      <c r="CQ424">
        <f>IF(Charts!$B$3="none",AA2126,IF(BI2126="",NA(),BI2126))</f>
        <v>0</v>
      </c>
      <c r="CR424">
        <f>IF(Charts!$B$3="none",AB2126,IF(BJ2126="",NA(),BJ2126))</f>
        <v>0</v>
      </c>
      <c r="CS424">
        <f>IF(Charts!$B$3="none",AC2126,IF(BK2126="",NA(),BK2126))</f>
        <v>0</v>
      </c>
      <c r="CT424">
        <f>IF(Charts!$B$3="none",AD2126,IF(BL2126="",NA(),BL2126))</f>
        <v>0</v>
      </c>
      <c r="CU424">
        <f>IF(Charts!$B$3="none",AE2126,IF(BM2126="",NA(),BM2126))</f>
        <v>0</v>
      </c>
      <c r="CV424">
        <f>IF(Charts!$B$3="none",AF2126,IF(BN2126="",NA(),BN2126))</f>
        <v>0</v>
      </c>
      <c r="CW424">
        <f>IF(Charts!$B$3="none",AG2126,IF(BO2126="",NA(),BO2126))</f>
        <v>0</v>
      </c>
      <c r="CX424">
        <f>IF(Charts!$B$3="none",AH2126,IF(BP2126="",NA(),BP2126))</f>
        <v>0</v>
      </c>
      <c r="CY424">
        <f>IF(Charts!$B$3="none",AI2126,IF(BQ2126="",NA(),BQ2126))</f>
        <v>0</v>
      </c>
      <c r="CZ424">
        <f>IF(Charts!$B$3="none",AJ2126,IF(BR2126="",NA(),BR2126))</f>
        <v>0</v>
      </c>
    </row>
    <row r="425" spans="5:104">
      <c r="E425">
        <v>80</v>
      </c>
      <c r="F425">
        <f>F84</f>
        <v>0</v>
      </c>
      <c r="G425">
        <v>80</v>
      </c>
      <c r="H425">
        <f>H84</f>
        <v>0</v>
      </c>
      <c r="I425">
        <v>80</v>
      </c>
      <c r="J425">
        <f>J84</f>
        <v>0</v>
      </c>
      <c r="K425">
        <v>80</v>
      </c>
      <c r="L425">
        <f>L84</f>
        <v>0</v>
      </c>
      <c r="M425">
        <v>80</v>
      </c>
      <c r="N425">
        <f>N84</f>
        <v>0</v>
      </c>
      <c r="O425">
        <v>80</v>
      </c>
      <c r="P425">
        <f>P84</f>
        <v>0</v>
      </c>
      <c r="Q425">
        <v>80</v>
      </c>
      <c r="R425">
        <f>R84</f>
        <v>0</v>
      </c>
      <c r="S425">
        <v>80</v>
      </c>
      <c r="T425">
        <f>T84</f>
        <v>0</v>
      </c>
      <c r="U425">
        <v>80</v>
      </c>
      <c r="V425">
        <f>V84</f>
        <v>0</v>
      </c>
      <c r="W425">
        <v>80</v>
      </c>
      <c r="X425">
        <f>X84</f>
        <v>0</v>
      </c>
      <c r="Y425">
        <v>80</v>
      </c>
      <c r="Z425">
        <f>Z84</f>
        <v>0</v>
      </c>
      <c r="AA425">
        <v>80</v>
      </c>
      <c r="AB425">
        <f>AB84</f>
        <v>0</v>
      </c>
      <c r="AC425">
        <v>80</v>
      </c>
      <c r="AD425">
        <f>AD84</f>
        <v>0</v>
      </c>
      <c r="AE425">
        <v>80</v>
      </c>
      <c r="AF425">
        <f>AF84</f>
        <v>0</v>
      </c>
      <c r="AG425">
        <v>80</v>
      </c>
      <c r="AH425">
        <f>AH84</f>
        <v>0</v>
      </c>
      <c r="AI425">
        <v>80</v>
      </c>
      <c r="AJ425">
        <f>AJ84</f>
        <v>0</v>
      </c>
      <c r="AM425">
        <v>80</v>
      </c>
      <c r="AN425">
        <f>AN84</f>
        <v>0</v>
      </c>
      <c r="AO425">
        <v>80</v>
      </c>
      <c r="AP425">
        <f>AP84</f>
        <v>0</v>
      </c>
      <c r="AQ425">
        <v>80</v>
      </c>
      <c r="AR425">
        <f>AR84</f>
        <v>0</v>
      </c>
      <c r="AS425">
        <v>80</v>
      </c>
      <c r="AT425">
        <f>AT84</f>
        <v>0</v>
      </c>
      <c r="AU425">
        <v>80</v>
      </c>
      <c r="AV425">
        <f>AV84</f>
        <v>0</v>
      </c>
      <c r="AW425">
        <v>80</v>
      </c>
      <c r="AX425">
        <f>AX84</f>
        <v>0</v>
      </c>
      <c r="AY425">
        <v>80</v>
      </c>
      <c r="AZ425">
        <f>AZ84</f>
        <v>0</v>
      </c>
      <c r="BA425">
        <v>80</v>
      </c>
      <c r="BB425">
        <f>BB84</f>
        <v>0</v>
      </c>
      <c r="BC425">
        <v>80</v>
      </c>
      <c r="BD425">
        <f>BD84</f>
        <v>0</v>
      </c>
      <c r="BE425">
        <v>80</v>
      </c>
      <c r="BF425">
        <f>BF84</f>
        <v>0</v>
      </c>
      <c r="BG425">
        <v>80</v>
      </c>
      <c r="BH425">
        <f>BH84</f>
        <v>0</v>
      </c>
      <c r="BI425">
        <v>80</v>
      </c>
      <c r="BJ425">
        <f>BJ84</f>
        <v>0</v>
      </c>
      <c r="BK425">
        <v>80</v>
      </c>
      <c r="BL425">
        <f>BL84</f>
        <v>0</v>
      </c>
      <c r="BM425">
        <v>80</v>
      </c>
      <c r="BN425">
        <f>BN84</f>
        <v>0</v>
      </c>
      <c r="BO425">
        <v>80</v>
      </c>
      <c r="BP425">
        <f>BP84</f>
        <v>0</v>
      </c>
      <c r="BQ425">
        <v>80</v>
      </c>
      <c r="BR425">
        <f>BR84</f>
        <v>0</v>
      </c>
      <c r="BU425">
        <f>IF(Charts!$B$3="none",E2127,IF(AM2127="",NA(),AM2127))</f>
        <v>0</v>
      </c>
      <c r="BV425">
        <f>IF(Charts!$B$3="none",F2127,IF(AN2127="",NA(),AN2127))</f>
        <v>0</v>
      </c>
      <c r="BW425">
        <f>IF(Charts!$B$3="none",G2127,IF(AO2127="",NA(),AO2127))</f>
        <v>0</v>
      </c>
      <c r="BX425">
        <f>IF(Charts!$B$3="none",H2127,IF(AP2127="",NA(),AP2127))</f>
        <v>0</v>
      </c>
      <c r="BY425">
        <f>IF(Charts!$B$3="none",I2127,IF(AQ2127="",NA(),AQ2127))</f>
        <v>0</v>
      </c>
      <c r="BZ425">
        <f>IF(Charts!$B$3="none",J2127,IF(AR2127="",NA(),AR2127))</f>
        <v>0</v>
      </c>
      <c r="CA425">
        <f>IF(Charts!$B$3="none",K2127,IF(AS2127="",NA(),AS2127))</f>
        <v>0</v>
      </c>
      <c r="CB425">
        <f>IF(Charts!$B$3="none",L2127,IF(AT2127="",NA(),AT2127))</f>
        <v>0</v>
      </c>
      <c r="CC425">
        <f>IF(Charts!$B$3="none",M2127,IF(AU2127="",NA(),AU2127))</f>
        <v>0</v>
      </c>
      <c r="CD425">
        <f>IF(Charts!$B$3="none",N2127,IF(AV2127="",NA(),AV2127))</f>
        <v>0</v>
      </c>
      <c r="CE425">
        <f>IF(Charts!$B$3="none",O2127,IF(AW2127="",NA(),AW2127))</f>
        <v>0</v>
      </c>
      <c r="CF425">
        <f>IF(Charts!$B$3="none",P2127,IF(AX2127="",NA(),AX2127))</f>
        <v>0</v>
      </c>
      <c r="CG425">
        <f>IF(Charts!$B$3="none",Q2127,IF(AY2127="",NA(),AY2127))</f>
        <v>0</v>
      </c>
      <c r="CH425">
        <f>IF(Charts!$B$3="none",R2127,IF(AZ2127="",NA(),AZ2127))</f>
        <v>0</v>
      </c>
      <c r="CI425">
        <f>IF(Charts!$B$3="none",S2127,IF(BA2127="",NA(),BA2127))</f>
        <v>0</v>
      </c>
      <c r="CJ425">
        <f>IF(Charts!$B$3="none",T2127,IF(BB2127="",NA(),BB2127))</f>
        <v>0</v>
      </c>
      <c r="CK425">
        <f>IF(Charts!$B$3="none",U2127,IF(BC2127="",NA(),BC2127))</f>
        <v>0</v>
      </c>
      <c r="CL425">
        <f>IF(Charts!$B$3="none",V2127,IF(BD2127="",NA(),BD2127))</f>
        <v>0</v>
      </c>
      <c r="CM425">
        <f>IF(Charts!$B$3="none",W2127,IF(BE2127="",NA(),BE2127))</f>
        <v>0</v>
      </c>
      <c r="CN425">
        <f>IF(Charts!$B$3="none",X2127,IF(BF2127="",NA(),BF2127))</f>
        <v>0</v>
      </c>
      <c r="CO425">
        <f>IF(Charts!$B$3="none",Y2127,IF(BG2127="",NA(),BG2127))</f>
        <v>0</v>
      </c>
      <c r="CP425">
        <f>IF(Charts!$B$3="none",Z2127,IF(BH2127="",NA(),BH2127))</f>
        <v>0</v>
      </c>
      <c r="CQ425">
        <f>IF(Charts!$B$3="none",AA2127,IF(BI2127="",NA(),BI2127))</f>
        <v>0</v>
      </c>
      <c r="CR425">
        <f>IF(Charts!$B$3="none",AB2127,IF(BJ2127="",NA(),BJ2127))</f>
        <v>0</v>
      </c>
      <c r="CS425">
        <f>IF(Charts!$B$3="none",AC2127,IF(BK2127="",NA(),BK2127))</f>
        <v>0</v>
      </c>
      <c r="CT425">
        <f>IF(Charts!$B$3="none",AD2127,IF(BL2127="",NA(),BL2127))</f>
        <v>0</v>
      </c>
      <c r="CU425">
        <f>IF(Charts!$B$3="none",AE2127,IF(BM2127="",NA(),BM2127))</f>
        <v>0</v>
      </c>
      <c r="CV425">
        <f>IF(Charts!$B$3="none",AF2127,IF(BN2127="",NA(),BN2127))</f>
        <v>0</v>
      </c>
      <c r="CW425">
        <f>IF(Charts!$B$3="none",AG2127,IF(BO2127="",NA(),BO2127))</f>
        <v>0</v>
      </c>
      <c r="CX425">
        <f>IF(Charts!$B$3="none",AH2127,IF(BP2127="",NA(),BP2127))</f>
        <v>0</v>
      </c>
      <c r="CY425">
        <f>IF(Charts!$B$3="none",AI2127,IF(BQ2127="",NA(),BQ2127))</f>
        <v>0</v>
      </c>
      <c r="CZ425">
        <f>IF(Charts!$B$3="none",AJ2127,IF(BR2127="",NA(),BR2127))</f>
        <v>0</v>
      </c>
    </row>
    <row r="426" spans="5:104">
      <c r="E426">
        <v>81</v>
      </c>
      <c r="F426">
        <f>F85</f>
        <v>0</v>
      </c>
      <c r="G426">
        <v>81</v>
      </c>
      <c r="H426">
        <f>H85</f>
        <v>0</v>
      </c>
      <c r="I426">
        <v>81</v>
      </c>
      <c r="J426">
        <f>J85</f>
        <v>0</v>
      </c>
      <c r="K426">
        <v>81</v>
      </c>
      <c r="L426">
        <f>L85</f>
        <v>0</v>
      </c>
      <c r="M426">
        <v>81</v>
      </c>
      <c r="N426">
        <f>N85</f>
        <v>0</v>
      </c>
      <c r="O426">
        <v>81</v>
      </c>
      <c r="P426">
        <f>P85</f>
        <v>0</v>
      </c>
      <c r="Q426">
        <v>81</v>
      </c>
      <c r="R426">
        <f>R85</f>
        <v>0</v>
      </c>
      <c r="S426">
        <v>81</v>
      </c>
      <c r="T426">
        <f>T85</f>
        <v>0</v>
      </c>
      <c r="U426">
        <v>81</v>
      </c>
      <c r="V426">
        <f>V85</f>
        <v>0</v>
      </c>
      <c r="W426">
        <v>81</v>
      </c>
      <c r="X426">
        <f>X85</f>
        <v>0</v>
      </c>
      <c r="Y426">
        <v>81</v>
      </c>
      <c r="Z426">
        <f>Z85</f>
        <v>0</v>
      </c>
      <c r="AA426">
        <v>81</v>
      </c>
      <c r="AB426">
        <f>AB85</f>
        <v>0</v>
      </c>
      <c r="AC426">
        <v>81</v>
      </c>
      <c r="AD426">
        <f>AD85</f>
        <v>0</v>
      </c>
      <c r="AE426">
        <v>81</v>
      </c>
      <c r="AF426">
        <f>AF85</f>
        <v>0</v>
      </c>
      <c r="AG426">
        <v>81</v>
      </c>
      <c r="AH426">
        <f>AH85</f>
        <v>0</v>
      </c>
      <c r="AI426">
        <v>81</v>
      </c>
      <c r="AJ426">
        <f>AJ85</f>
        <v>0</v>
      </c>
      <c r="AM426">
        <v>81</v>
      </c>
      <c r="AN426">
        <f>AN85</f>
        <v>0</v>
      </c>
      <c r="AO426">
        <v>81</v>
      </c>
      <c r="AP426">
        <f>AP85</f>
        <v>0</v>
      </c>
      <c r="AQ426">
        <v>81</v>
      </c>
      <c r="AR426">
        <f>AR85</f>
        <v>0</v>
      </c>
      <c r="AS426">
        <v>81</v>
      </c>
      <c r="AT426">
        <f>AT85</f>
        <v>0</v>
      </c>
      <c r="AU426">
        <v>81</v>
      </c>
      <c r="AV426">
        <f>AV85</f>
        <v>0</v>
      </c>
      <c r="AW426">
        <v>81</v>
      </c>
      <c r="AX426">
        <f>AX85</f>
        <v>0</v>
      </c>
      <c r="AY426">
        <v>81</v>
      </c>
      <c r="AZ426">
        <f>AZ85</f>
        <v>0</v>
      </c>
      <c r="BA426">
        <v>81</v>
      </c>
      <c r="BB426">
        <f>BB85</f>
        <v>0</v>
      </c>
      <c r="BC426">
        <v>81</v>
      </c>
      <c r="BD426">
        <f>BD85</f>
        <v>0</v>
      </c>
      <c r="BE426">
        <v>81</v>
      </c>
      <c r="BF426">
        <f>BF85</f>
        <v>0</v>
      </c>
      <c r="BG426">
        <v>81</v>
      </c>
      <c r="BH426">
        <f>BH85</f>
        <v>0</v>
      </c>
      <c r="BI426">
        <v>81</v>
      </c>
      <c r="BJ426">
        <f>BJ85</f>
        <v>0</v>
      </c>
      <c r="BK426">
        <v>81</v>
      </c>
      <c r="BL426">
        <f>BL85</f>
        <v>0</v>
      </c>
      <c r="BM426">
        <v>81</v>
      </c>
      <c r="BN426">
        <f>BN85</f>
        <v>0</v>
      </c>
      <c r="BO426">
        <v>81</v>
      </c>
      <c r="BP426">
        <f>BP85</f>
        <v>0</v>
      </c>
      <c r="BQ426">
        <v>81</v>
      </c>
      <c r="BR426">
        <f>BR85</f>
        <v>0</v>
      </c>
      <c r="BU426">
        <f>IF(Charts!$B$3="none",E2128,IF(AM2128="",NA(),AM2128))</f>
        <v>0</v>
      </c>
      <c r="BV426">
        <f>IF(Charts!$B$3="none",F2128,IF(AN2128="",NA(),AN2128))</f>
        <v>0</v>
      </c>
      <c r="BW426">
        <f>IF(Charts!$B$3="none",G2128,IF(AO2128="",NA(),AO2128))</f>
        <v>0</v>
      </c>
      <c r="BX426">
        <f>IF(Charts!$B$3="none",H2128,IF(AP2128="",NA(),AP2128))</f>
        <v>0</v>
      </c>
      <c r="BY426">
        <f>IF(Charts!$B$3="none",I2128,IF(AQ2128="",NA(),AQ2128))</f>
        <v>0</v>
      </c>
      <c r="BZ426">
        <f>IF(Charts!$B$3="none",J2128,IF(AR2128="",NA(),AR2128))</f>
        <v>0</v>
      </c>
      <c r="CA426">
        <f>IF(Charts!$B$3="none",K2128,IF(AS2128="",NA(),AS2128))</f>
        <v>0</v>
      </c>
      <c r="CB426">
        <f>IF(Charts!$B$3="none",L2128,IF(AT2128="",NA(),AT2128))</f>
        <v>0</v>
      </c>
      <c r="CC426">
        <f>IF(Charts!$B$3="none",M2128,IF(AU2128="",NA(),AU2128))</f>
        <v>0</v>
      </c>
      <c r="CD426">
        <f>IF(Charts!$B$3="none",N2128,IF(AV2128="",NA(),AV2128))</f>
        <v>0</v>
      </c>
      <c r="CE426">
        <f>IF(Charts!$B$3="none",O2128,IF(AW2128="",NA(),AW2128))</f>
        <v>0</v>
      </c>
      <c r="CF426">
        <f>IF(Charts!$B$3="none",P2128,IF(AX2128="",NA(),AX2128))</f>
        <v>0</v>
      </c>
      <c r="CG426">
        <f>IF(Charts!$B$3="none",Q2128,IF(AY2128="",NA(),AY2128))</f>
        <v>0</v>
      </c>
      <c r="CH426">
        <f>IF(Charts!$B$3="none",R2128,IF(AZ2128="",NA(),AZ2128))</f>
        <v>0</v>
      </c>
      <c r="CI426">
        <f>IF(Charts!$B$3="none",S2128,IF(BA2128="",NA(),BA2128))</f>
        <v>0</v>
      </c>
      <c r="CJ426">
        <f>IF(Charts!$B$3="none",T2128,IF(BB2128="",NA(),BB2128))</f>
        <v>0</v>
      </c>
      <c r="CK426">
        <f>IF(Charts!$B$3="none",U2128,IF(BC2128="",NA(),BC2128))</f>
        <v>0</v>
      </c>
      <c r="CL426">
        <f>IF(Charts!$B$3="none",V2128,IF(BD2128="",NA(),BD2128))</f>
        <v>0</v>
      </c>
      <c r="CM426">
        <f>IF(Charts!$B$3="none",W2128,IF(BE2128="",NA(),BE2128))</f>
        <v>0</v>
      </c>
      <c r="CN426">
        <f>IF(Charts!$B$3="none",X2128,IF(BF2128="",NA(),BF2128))</f>
        <v>0</v>
      </c>
      <c r="CO426">
        <f>IF(Charts!$B$3="none",Y2128,IF(BG2128="",NA(),BG2128))</f>
        <v>0</v>
      </c>
      <c r="CP426">
        <f>IF(Charts!$B$3="none",Z2128,IF(BH2128="",NA(),BH2128))</f>
        <v>0</v>
      </c>
      <c r="CQ426">
        <f>IF(Charts!$B$3="none",AA2128,IF(BI2128="",NA(),BI2128))</f>
        <v>0</v>
      </c>
      <c r="CR426">
        <f>IF(Charts!$B$3="none",AB2128,IF(BJ2128="",NA(),BJ2128))</f>
        <v>0</v>
      </c>
      <c r="CS426">
        <f>IF(Charts!$B$3="none",AC2128,IF(BK2128="",NA(),BK2128))</f>
        <v>0</v>
      </c>
      <c r="CT426">
        <f>IF(Charts!$B$3="none",AD2128,IF(BL2128="",NA(),BL2128))</f>
        <v>0</v>
      </c>
      <c r="CU426">
        <f>IF(Charts!$B$3="none",AE2128,IF(BM2128="",NA(),BM2128))</f>
        <v>0</v>
      </c>
      <c r="CV426">
        <f>IF(Charts!$B$3="none",AF2128,IF(BN2128="",NA(),BN2128))</f>
        <v>0</v>
      </c>
      <c r="CW426">
        <f>IF(Charts!$B$3="none",AG2128,IF(BO2128="",NA(),BO2128))</f>
        <v>0</v>
      </c>
      <c r="CX426">
        <f>IF(Charts!$B$3="none",AH2128,IF(BP2128="",NA(),BP2128))</f>
        <v>0</v>
      </c>
      <c r="CY426">
        <f>IF(Charts!$B$3="none",AI2128,IF(BQ2128="",NA(),BQ2128))</f>
        <v>0</v>
      </c>
      <c r="CZ426">
        <f>IF(Charts!$B$3="none",AJ2128,IF(BR2128="",NA(),BR2128))</f>
        <v>0</v>
      </c>
    </row>
    <row r="427" spans="5:104">
      <c r="E427">
        <v>82</v>
      </c>
      <c r="F427">
        <f>F86</f>
        <v>0</v>
      </c>
      <c r="G427">
        <v>82</v>
      </c>
      <c r="H427">
        <f>H86</f>
        <v>0</v>
      </c>
      <c r="I427">
        <v>82</v>
      </c>
      <c r="J427">
        <f>J86</f>
        <v>0</v>
      </c>
      <c r="K427">
        <v>82</v>
      </c>
      <c r="L427">
        <f>L86</f>
        <v>0</v>
      </c>
      <c r="M427">
        <v>82</v>
      </c>
      <c r="N427">
        <f>N86</f>
        <v>0</v>
      </c>
      <c r="O427">
        <v>82</v>
      </c>
      <c r="P427">
        <f>P86</f>
        <v>0</v>
      </c>
      <c r="Q427">
        <v>82</v>
      </c>
      <c r="R427">
        <f>R86</f>
        <v>0</v>
      </c>
      <c r="S427">
        <v>82</v>
      </c>
      <c r="T427">
        <f>T86</f>
        <v>0</v>
      </c>
      <c r="U427">
        <v>82</v>
      </c>
      <c r="V427">
        <f>V86</f>
        <v>0</v>
      </c>
      <c r="W427">
        <v>82</v>
      </c>
      <c r="X427">
        <f>X86</f>
        <v>0</v>
      </c>
      <c r="Y427">
        <v>82</v>
      </c>
      <c r="Z427">
        <f>Z86</f>
        <v>0</v>
      </c>
      <c r="AA427">
        <v>82</v>
      </c>
      <c r="AB427">
        <f>AB86</f>
        <v>0</v>
      </c>
      <c r="AC427">
        <v>82</v>
      </c>
      <c r="AD427">
        <f>AD86</f>
        <v>0</v>
      </c>
      <c r="AE427">
        <v>82</v>
      </c>
      <c r="AF427">
        <f>AF86</f>
        <v>0</v>
      </c>
      <c r="AG427">
        <v>82</v>
      </c>
      <c r="AH427">
        <f>AH86</f>
        <v>0</v>
      </c>
      <c r="AI427">
        <v>82</v>
      </c>
      <c r="AJ427">
        <f>AJ86</f>
        <v>0</v>
      </c>
      <c r="AM427">
        <v>82</v>
      </c>
      <c r="AN427">
        <f>AN86</f>
        <v>0</v>
      </c>
      <c r="AO427">
        <v>82</v>
      </c>
      <c r="AP427">
        <f>AP86</f>
        <v>0</v>
      </c>
      <c r="AQ427">
        <v>82</v>
      </c>
      <c r="AR427">
        <f>AR86</f>
        <v>0</v>
      </c>
      <c r="AS427">
        <v>82</v>
      </c>
      <c r="AT427">
        <f>AT86</f>
        <v>0</v>
      </c>
      <c r="AU427">
        <v>82</v>
      </c>
      <c r="AV427">
        <f>AV86</f>
        <v>0</v>
      </c>
      <c r="AW427">
        <v>82</v>
      </c>
      <c r="AX427">
        <f>AX86</f>
        <v>0</v>
      </c>
      <c r="AY427">
        <v>82</v>
      </c>
      <c r="AZ427">
        <f>AZ86</f>
        <v>0</v>
      </c>
      <c r="BA427">
        <v>82</v>
      </c>
      <c r="BB427">
        <f>BB86</f>
        <v>0</v>
      </c>
      <c r="BC427">
        <v>82</v>
      </c>
      <c r="BD427">
        <f>BD86</f>
        <v>0</v>
      </c>
      <c r="BE427">
        <v>82</v>
      </c>
      <c r="BF427">
        <f>BF86</f>
        <v>0</v>
      </c>
      <c r="BG427">
        <v>82</v>
      </c>
      <c r="BH427">
        <f>BH86</f>
        <v>0</v>
      </c>
      <c r="BI427">
        <v>82</v>
      </c>
      <c r="BJ427">
        <f>BJ86</f>
        <v>0</v>
      </c>
      <c r="BK427">
        <v>82</v>
      </c>
      <c r="BL427">
        <f>BL86</f>
        <v>0</v>
      </c>
      <c r="BM427">
        <v>82</v>
      </c>
      <c r="BN427">
        <f>BN86</f>
        <v>0</v>
      </c>
      <c r="BO427">
        <v>82</v>
      </c>
      <c r="BP427">
        <f>BP86</f>
        <v>0</v>
      </c>
      <c r="BQ427">
        <v>82</v>
      </c>
      <c r="BR427">
        <f>BR86</f>
        <v>0</v>
      </c>
      <c r="BU427">
        <f>IF(Charts!$B$3="none",E2129,IF(AM2129="",NA(),AM2129))</f>
        <v>0</v>
      </c>
      <c r="BV427">
        <f>IF(Charts!$B$3="none",F2129,IF(AN2129="",NA(),AN2129))</f>
        <v>0</v>
      </c>
      <c r="BW427">
        <f>IF(Charts!$B$3="none",G2129,IF(AO2129="",NA(),AO2129))</f>
        <v>0</v>
      </c>
      <c r="BX427">
        <f>IF(Charts!$B$3="none",H2129,IF(AP2129="",NA(),AP2129))</f>
        <v>0</v>
      </c>
      <c r="BY427">
        <f>IF(Charts!$B$3="none",I2129,IF(AQ2129="",NA(),AQ2129))</f>
        <v>0</v>
      </c>
      <c r="BZ427">
        <f>IF(Charts!$B$3="none",J2129,IF(AR2129="",NA(),AR2129))</f>
        <v>0</v>
      </c>
      <c r="CA427">
        <f>IF(Charts!$B$3="none",K2129,IF(AS2129="",NA(),AS2129))</f>
        <v>0</v>
      </c>
      <c r="CB427">
        <f>IF(Charts!$B$3="none",L2129,IF(AT2129="",NA(),AT2129))</f>
        <v>0</v>
      </c>
      <c r="CC427">
        <f>IF(Charts!$B$3="none",M2129,IF(AU2129="",NA(),AU2129))</f>
        <v>0</v>
      </c>
      <c r="CD427">
        <f>IF(Charts!$B$3="none",N2129,IF(AV2129="",NA(),AV2129))</f>
        <v>0</v>
      </c>
      <c r="CE427">
        <f>IF(Charts!$B$3="none",O2129,IF(AW2129="",NA(),AW2129))</f>
        <v>0</v>
      </c>
      <c r="CF427">
        <f>IF(Charts!$B$3="none",P2129,IF(AX2129="",NA(),AX2129))</f>
        <v>0</v>
      </c>
      <c r="CG427">
        <f>IF(Charts!$B$3="none",Q2129,IF(AY2129="",NA(),AY2129))</f>
        <v>0</v>
      </c>
      <c r="CH427">
        <f>IF(Charts!$B$3="none",R2129,IF(AZ2129="",NA(),AZ2129))</f>
        <v>0</v>
      </c>
      <c r="CI427">
        <f>IF(Charts!$B$3="none",S2129,IF(BA2129="",NA(),BA2129))</f>
        <v>0</v>
      </c>
      <c r="CJ427">
        <f>IF(Charts!$B$3="none",T2129,IF(BB2129="",NA(),BB2129))</f>
        <v>0</v>
      </c>
      <c r="CK427">
        <f>IF(Charts!$B$3="none",U2129,IF(BC2129="",NA(),BC2129))</f>
        <v>0</v>
      </c>
      <c r="CL427">
        <f>IF(Charts!$B$3="none",V2129,IF(BD2129="",NA(),BD2129))</f>
        <v>0</v>
      </c>
      <c r="CM427">
        <f>IF(Charts!$B$3="none",W2129,IF(BE2129="",NA(),BE2129))</f>
        <v>0</v>
      </c>
      <c r="CN427">
        <f>IF(Charts!$B$3="none",X2129,IF(BF2129="",NA(),BF2129))</f>
        <v>0</v>
      </c>
      <c r="CO427">
        <f>IF(Charts!$B$3="none",Y2129,IF(BG2129="",NA(),BG2129))</f>
        <v>0</v>
      </c>
      <c r="CP427">
        <f>IF(Charts!$B$3="none",Z2129,IF(BH2129="",NA(),BH2129))</f>
        <v>0</v>
      </c>
      <c r="CQ427">
        <f>IF(Charts!$B$3="none",AA2129,IF(BI2129="",NA(),BI2129))</f>
        <v>0</v>
      </c>
      <c r="CR427">
        <f>IF(Charts!$B$3="none",AB2129,IF(BJ2129="",NA(),BJ2129))</f>
        <v>0</v>
      </c>
      <c r="CS427">
        <f>IF(Charts!$B$3="none",AC2129,IF(BK2129="",NA(),BK2129))</f>
        <v>0</v>
      </c>
      <c r="CT427">
        <f>IF(Charts!$B$3="none",AD2129,IF(BL2129="",NA(),BL2129))</f>
        <v>0</v>
      </c>
      <c r="CU427">
        <f>IF(Charts!$B$3="none",AE2129,IF(BM2129="",NA(),BM2129))</f>
        <v>0</v>
      </c>
      <c r="CV427">
        <f>IF(Charts!$B$3="none",AF2129,IF(BN2129="",NA(),BN2129))</f>
        <v>0</v>
      </c>
      <c r="CW427">
        <f>IF(Charts!$B$3="none",AG2129,IF(BO2129="",NA(),BO2129))</f>
        <v>0</v>
      </c>
      <c r="CX427">
        <f>IF(Charts!$B$3="none",AH2129,IF(BP2129="",NA(),BP2129))</f>
        <v>0</v>
      </c>
      <c r="CY427">
        <f>IF(Charts!$B$3="none",AI2129,IF(BQ2129="",NA(),BQ2129))</f>
        <v>0</v>
      </c>
      <c r="CZ427">
        <f>IF(Charts!$B$3="none",AJ2129,IF(BR2129="",NA(),BR2129))</f>
        <v>0</v>
      </c>
    </row>
    <row r="428" spans="5:104">
      <c r="E428">
        <v>83</v>
      </c>
      <c r="F428">
        <f>F87</f>
        <v>0</v>
      </c>
      <c r="G428">
        <v>83</v>
      </c>
      <c r="H428">
        <f>H87</f>
        <v>0</v>
      </c>
      <c r="I428">
        <v>83</v>
      </c>
      <c r="J428">
        <f>J87</f>
        <v>0</v>
      </c>
      <c r="K428">
        <v>83</v>
      </c>
      <c r="L428">
        <f>L87</f>
        <v>0</v>
      </c>
      <c r="M428">
        <v>83</v>
      </c>
      <c r="N428">
        <f>N87</f>
        <v>0</v>
      </c>
      <c r="O428">
        <v>83</v>
      </c>
      <c r="P428">
        <f>P87</f>
        <v>0</v>
      </c>
      <c r="Q428">
        <v>83</v>
      </c>
      <c r="R428">
        <f>R87</f>
        <v>0</v>
      </c>
      <c r="S428">
        <v>83</v>
      </c>
      <c r="T428">
        <f>T87</f>
        <v>0</v>
      </c>
      <c r="U428">
        <v>83</v>
      </c>
      <c r="V428">
        <f>V87</f>
        <v>0</v>
      </c>
      <c r="W428">
        <v>83</v>
      </c>
      <c r="X428">
        <f>X87</f>
        <v>0</v>
      </c>
      <c r="Y428">
        <v>83</v>
      </c>
      <c r="Z428">
        <f>Z87</f>
        <v>0</v>
      </c>
      <c r="AA428">
        <v>83</v>
      </c>
      <c r="AB428">
        <f>AB87</f>
        <v>0</v>
      </c>
      <c r="AC428">
        <v>83</v>
      </c>
      <c r="AD428">
        <f>AD87</f>
        <v>0</v>
      </c>
      <c r="AE428">
        <v>83</v>
      </c>
      <c r="AF428">
        <f>AF87</f>
        <v>0</v>
      </c>
      <c r="AG428">
        <v>83</v>
      </c>
      <c r="AH428">
        <f>AH87</f>
        <v>0</v>
      </c>
      <c r="AI428">
        <v>83</v>
      </c>
      <c r="AJ428">
        <f>AJ87</f>
        <v>0</v>
      </c>
      <c r="AM428">
        <v>83</v>
      </c>
      <c r="AN428">
        <f>AN87</f>
        <v>0</v>
      </c>
      <c r="AO428">
        <v>83</v>
      </c>
      <c r="AP428">
        <f>AP87</f>
        <v>0</v>
      </c>
      <c r="AQ428">
        <v>83</v>
      </c>
      <c r="AR428">
        <f>AR87</f>
        <v>0</v>
      </c>
      <c r="AS428">
        <v>83</v>
      </c>
      <c r="AT428">
        <f>AT87</f>
        <v>0</v>
      </c>
      <c r="AU428">
        <v>83</v>
      </c>
      <c r="AV428">
        <f>AV87</f>
        <v>0</v>
      </c>
      <c r="AW428">
        <v>83</v>
      </c>
      <c r="AX428">
        <f>AX87</f>
        <v>0</v>
      </c>
      <c r="AY428">
        <v>83</v>
      </c>
      <c r="AZ428">
        <f>AZ87</f>
        <v>0</v>
      </c>
      <c r="BA428">
        <v>83</v>
      </c>
      <c r="BB428">
        <f>BB87</f>
        <v>0</v>
      </c>
      <c r="BC428">
        <v>83</v>
      </c>
      <c r="BD428">
        <f>BD87</f>
        <v>0</v>
      </c>
      <c r="BE428">
        <v>83</v>
      </c>
      <c r="BF428">
        <f>BF87</f>
        <v>0</v>
      </c>
      <c r="BG428">
        <v>83</v>
      </c>
      <c r="BH428">
        <f>BH87</f>
        <v>0</v>
      </c>
      <c r="BI428">
        <v>83</v>
      </c>
      <c r="BJ428">
        <f>BJ87</f>
        <v>0</v>
      </c>
      <c r="BK428">
        <v>83</v>
      </c>
      <c r="BL428">
        <f>BL87</f>
        <v>0</v>
      </c>
      <c r="BM428">
        <v>83</v>
      </c>
      <c r="BN428">
        <f>BN87</f>
        <v>0</v>
      </c>
      <c r="BO428">
        <v>83</v>
      </c>
      <c r="BP428">
        <f>BP87</f>
        <v>0</v>
      </c>
      <c r="BQ428">
        <v>83</v>
      </c>
      <c r="BR428">
        <f>BR87</f>
        <v>0</v>
      </c>
      <c r="BU428">
        <f>IF(Charts!$B$3="none",E2130,IF(AM2130="",NA(),AM2130))</f>
        <v>0</v>
      </c>
      <c r="BV428">
        <f>IF(Charts!$B$3="none",F2130,IF(AN2130="",NA(),AN2130))</f>
        <v>0</v>
      </c>
      <c r="BW428">
        <f>IF(Charts!$B$3="none",G2130,IF(AO2130="",NA(),AO2130))</f>
        <v>0</v>
      </c>
      <c r="BX428">
        <f>IF(Charts!$B$3="none",H2130,IF(AP2130="",NA(),AP2130))</f>
        <v>0</v>
      </c>
      <c r="BY428">
        <f>IF(Charts!$B$3="none",I2130,IF(AQ2130="",NA(),AQ2130))</f>
        <v>0</v>
      </c>
      <c r="BZ428">
        <f>IF(Charts!$B$3="none",J2130,IF(AR2130="",NA(),AR2130))</f>
        <v>0</v>
      </c>
      <c r="CA428">
        <f>IF(Charts!$B$3="none",K2130,IF(AS2130="",NA(),AS2130))</f>
        <v>0</v>
      </c>
      <c r="CB428">
        <f>IF(Charts!$B$3="none",L2130,IF(AT2130="",NA(),AT2130))</f>
        <v>0</v>
      </c>
      <c r="CC428">
        <f>IF(Charts!$B$3="none",M2130,IF(AU2130="",NA(),AU2130))</f>
        <v>0</v>
      </c>
      <c r="CD428">
        <f>IF(Charts!$B$3="none",N2130,IF(AV2130="",NA(),AV2130))</f>
        <v>0</v>
      </c>
      <c r="CE428">
        <f>IF(Charts!$B$3="none",O2130,IF(AW2130="",NA(),AW2130))</f>
        <v>0</v>
      </c>
      <c r="CF428">
        <f>IF(Charts!$B$3="none",P2130,IF(AX2130="",NA(),AX2130))</f>
        <v>0</v>
      </c>
      <c r="CG428">
        <f>IF(Charts!$B$3="none",Q2130,IF(AY2130="",NA(),AY2130))</f>
        <v>0</v>
      </c>
      <c r="CH428">
        <f>IF(Charts!$B$3="none",R2130,IF(AZ2130="",NA(),AZ2130))</f>
        <v>0</v>
      </c>
      <c r="CI428">
        <f>IF(Charts!$B$3="none",S2130,IF(BA2130="",NA(),BA2130))</f>
        <v>0</v>
      </c>
      <c r="CJ428">
        <f>IF(Charts!$B$3="none",T2130,IF(BB2130="",NA(),BB2130))</f>
        <v>0</v>
      </c>
      <c r="CK428">
        <f>IF(Charts!$B$3="none",U2130,IF(BC2130="",NA(),BC2130))</f>
        <v>0</v>
      </c>
      <c r="CL428">
        <f>IF(Charts!$B$3="none",V2130,IF(BD2130="",NA(),BD2130))</f>
        <v>0</v>
      </c>
      <c r="CM428">
        <f>IF(Charts!$B$3="none",W2130,IF(BE2130="",NA(),BE2130))</f>
        <v>0</v>
      </c>
      <c r="CN428">
        <f>IF(Charts!$B$3="none",X2130,IF(BF2130="",NA(),BF2130))</f>
        <v>0</v>
      </c>
      <c r="CO428">
        <f>IF(Charts!$B$3="none",Y2130,IF(BG2130="",NA(),BG2130))</f>
        <v>0</v>
      </c>
      <c r="CP428">
        <f>IF(Charts!$B$3="none",Z2130,IF(BH2130="",NA(),BH2130))</f>
        <v>0</v>
      </c>
      <c r="CQ428">
        <f>IF(Charts!$B$3="none",AA2130,IF(BI2130="",NA(),BI2130))</f>
        <v>0</v>
      </c>
      <c r="CR428">
        <f>IF(Charts!$B$3="none",AB2130,IF(BJ2130="",NA(),BJ2130))</f>
        <v>0</v>
      </c>
      <c r="CS428">
        <f>IF(Charts!$B$3="none",AC2130,IF(BK2130="",NA(),BK2130))</f>
        <v>0</v>
      </c>
      <c r="CT428">
        <f>IF(Charts!$B$3="none",AD2130,IF(BL2130="",NA(),BL2130))</f>
        <v>0</v>
      </c>
      <c r="CU428">
        <f>IF(Charts!$B$3="none",AE2130,IF(BM2130="",NA(),BM2130))</f>
        <v>0</v>
      </c>
      <c r="CV428">
        <f>IF(Charts!$B$3="none",AF2130,IF(BN2130="",NA(),BN2130))</f>
        <v>0</v>
      </c>
      <c r="CW428">
        <f>IF(Charts!$B$3="none",AG2130,IF(BO2130="",NA(),BO2130))</f>
        <v>0</v>
      </c>
      <c r="CX428">
        <f>IF(Charts!$B$3="none",AH2130,IF(BP2130="",NA(),BP2130))</f>
        <v>0</v>
      </c>
      <c r="CY428">
        <f>IF(Charts!$B$3="none",AI2130,IF(BQ2130="",NA(),BQ2130))</f>
        <v>0</v>
      </c>
      <c r="CZ428">
        <f>IF(Charts!$B$3="none",AJ2130,IF(BR2130="",NA(),BR2130))</f>
        <v>0</v>
      </c>
    </row>
    <row r="429" spans="5:104">
      <c r="E429">
        <v>84</v>
      </c>
      <c r="F429">
        <f>F88</f>
        <v>0</v>
      </c>
      <c r="G429">
        <v>84</v>
      </c>
      <c r="H429">
        <f>H88</f>
        <v>0</v>
      </c>
      <c r="I429">
        <v>84</v>
      </c>
      <c r="J429">
        <f>J88</f>
        <v>0</v>
      </c>
      <c r="K429">
        <v>84</v>
      </c>
      <c r="L429">
        <f>L88</f>
        <v>0</v>
      </c>
      <c r="M429">
        <v>84</v>
      </c>
      <c r="N429">
        <f>N88</f>
        <v>0</v>
      </c>
      <c r="O429">
        <v>84</v>
      </c>
      <c r="P429">
        <f>P88</f>
        <v>0</v>
      </c>
      <c r="Q429">
        <v>84</v>
      </c>
      <c r="R429">
        <f>R88</f>
        <v>0</v>
      </c>
      <c r="S429">
        <v>84</v>
      </c>
      <c r="T429">
        <f>T88</f>
        <v>0</v>
      </c>
      <c r="U429">
        <v>84</v>
      </c>
      <c r="V429">
        <f>V88</f>
        <v>0</v>
      </c>
      <c r="W429">
        <v>84</v>
      </c>
      <c r="X429">
        <f>X88</f>
        <v>0</v>
      </c>
      <c r="Y429">
        <v>84</v>
      </c>
      <c r="Z429">
        <f>Z88</f>
        <v>0</v>
      </c>
      <c r="AA429">
        <v>84</v>
      </c>
      <c r="AB429">
        <f>AB88</f>
        <v>0</v>
      </c>
      <c r="AC429">
        <v>84</v>
      </c>
      <c r="AD429">
        <f>AD88</f>
        <v>0</v>
      </c>
      <c r="AE429">
        <v>84</v>
      </c>
      <c r="AF429">
        <f>AF88</f>
        <v>0</v>
      </c>
      <c r="AG429">
        <v>84</v>
      </c>
      <c r="AH429">
        <f>AH88</f>
        <v>0</v>
      </c>
      <c r="AI429">
        <v>84</v>
      </c>
      <c r="AJ429">
        <f>AJ88</f>
        <v>0</v>
      </c>
      <c r="AM429">
        <v>84</v>
      </c>
      <c r="AN429">
        <f>AN88</f>
        <v>0</v>
      </c>
      <c r="AO429">
        <v>84</v>
      </c>
      <c r="AP429">
        <f>AP88</f>
        <v>0</v>
      </c>
      <c r="AQ429">
        <v>84</v>
      </c>
      <c r="AR429">
        <f>AR88</f>
        <v>0</v>
      </c>
      <c r="AS429">
        <v>84</v>
      </c>
      <c r="AT429">
        <f>AT88</f>
        <v>0</v>
      </c>
      <c r="AU429">
        <v>84</v>
      </c>
      <c r="AV429">
        <f>AV88</f>
        <v>0</v>
      </c>
      <c r="AW429">
        <v>84</v>
      </c>
      <c r="AX429">
        <f>AX88</f>
        <v>0</v>
      </c>
      <c r="AY429">
        <v>84</v>
      </c>
      <c r="AZ429">
        <f>AZ88</f>
        <v>0</v>
      </c>
      <c r="BA429">
        <v>84</v>
      </c>
      <c r="BB429">
        <f>BB88</f>
        <v>0</v>
      </c>
      <c r="BC429">
        <v>84</v>
      </c>
      <c r="BD429">
        <f>BD88</f>
        <v>0</v>
      </c>
      <c r="BE429">
        <v>84</v>
      </c>
      <c r="BF429">
        <f>BF88</f>
        <v>0</v>
      </c>
      <c r="BG429">
        <v>84</v>
      </c>
      <c r="BH429">
        <f>BH88</f>
        <v>0</v>
      </c>
      <c r="BI429">
        <v>84</v>
      </c>
      <c r="BJ429">
        <f>BJ88</f>
        <v>0</v>
      </c>
      <c r="BK429">
        <v>84</v>
      </c>
      <c r="BL429">
        <f>BL88</f>
        <v>0</v>
      </c>
      <c r="BM429">
        <v>84</v>
      </c>
      <c r="BN429">
        <f>BN88</f>
        <v>0</v>
      </c>
      <c r="BO429">
        <v>84</v>
      </c>
      <c r="BP429">
        <f>BP88</f>
        <v>0</v>
      </c>
      <c r="BQ429">
        <v>84</v>
      </c>
      <c r="BR429">
        <f>BR88</f>
        <v>0</v>
      </c>
      <c r="BU429">
        <f>IF(Charts!$B$3="none",E2131,IF(AM2131="",NA(),AM2131))</f>
        <v>0</v>
      </c>
      <c r="BV429">
        <f>IF(Charts!$B$3="none",F2131,IF(AN2131="",NA(),AN2131))</f>
        <v>0</v>
      </c>
      <c r="BW429">
        <f>IF(Charts!$B$3="none",G2131,IF(AO2131="",NA(),AO2131))</f>
        <v>0</v>
      </c>
      <c r="BX429">
        <f>IF(Charts!$B$3="none",H2131,IF(AP2131="",NA(),AP2131))</f>
        <v>0</v>
      </c>
      <c r="BY429">
        <f>IF(Charts!$B$3="none",I2131,IF(AQ2131="",NA(),AQ2131))</f>
        <v>0</v>
      </c>
      <c r="BZ429">
        <f>IF(Charts!$B$3="none",J2131,IF(AR2131="",NA(),AR2131))</f>
        <v>0</v>
      </c>
      <c r="CA429">
        <f>IF(Charts!$B$3="none",K2131,IF(AS2131="",NA(),AS2131))</f>
        <v>0</v>
      </c>
      <c r="CB429">
        <f>IF(Charts!$B$3="none",L2131,IF(AT2131="",NA(),AT2131))</f>
        <v>0</v>
      </c>
      <c r="CC429">
        <f>IF(Charts!$B$3="none",M2131,IF(AU2131="",NA(),AU2131))</f>
        <v>0</v>
      </c>
      <c r="CD429">
        <f>IF(Charts!$B$3="none",N2131,IF(AV2131="",NA(),AV2131))</f>
        <v>0</v>
      </c>
      <c r="CE429">
        <f>IF(Charts!$B$3="none",O2131,IF(AW2131="",NA(),AW2131))</f>
        <v>0</v>
      </c>
      <c r="CF429">
        <f>IF(Charts!$B$3="none",P2131,IF(AX2131="",NA(),AX2131))</f>
        <v>0</v>
      </c>
      <c r="CG429">
        <f>IF(Charts!$B$3="none",Q2131,IF(AY2131="",NA(),AY2131))</f>
        <v>0</v>
      </c>
      <c r="CH429">
        <f>IF(Charts!$B$3="none",R2131,IF(AZ2131="",NA(),AZ2131))</f>
        <v>0</v>
      </c>
      <c r="CI429">
        <f>IF(Charts!$B$3="none",S2131,IF(BA2131="",NA(),BA2131))</f>
        <v>0</v>
      </c>
      <c r="CJ429">
        <f>IF(Charts!$B$3="none",T2131,IF(BB2131="",NA(),BB2131))</f>
        <v>0</v>
      </c>
      <c r="CK429">
        <f>IF(Charts!$B$3="none",U2131,IF(BC2131="",NA(),BC2131))</f>
        <v>0</v>
      </c>
      <c r="CL429">
        <f>IF(Charts!$B$3="none",V2131,IF(BD2131="",NA(),BD2131))</f>
        <v>0</v>
      </c>
      <c r="CM429">
        <f>IF(Charts!$B$3="none",W2131,IF(BE2131="",NA(),BE2131))</f>
        <v>0</v>
      </c>
      <c r="CN429">
        <f>IF(Charts!$B$3="none",X2131,IF(BF2131="",NA(),BF2131))</f>
        <v>0</v>
      </c>
      <c r="CO429">
        <f>IF(Charts!$B$3="none",Y2131,IF(BG2131="",NA(),BG2131))</f>
        <v>0</v>
      </c>
      <c r="CP429">
        <f>IF(Charts!$B$3="none",Z2131,IF(BH2131="",NA(),BH2131))</f>
        <v>0</v>
      </c>
      <c r="CQ429">
        <f>IF(Charts!$B$3="none",AA2131,IF(BI2131="",NA(),BI2131))</f>
        <v>0</v>
      </c>
      <c r="CR429">
        <f>IF(Charts!$B$3="none",AB2131,IF(BJ2131="",NA(),BJ2131))</f>
        <v>0</v>
      </c>
      <c r="CS429">
        <f>IF(Charts!$B$3="none",AC2131,IF(BK2131="",NA(),BK2131))</f>
        <v>0</v>
      </c>
      <c r="CT429">
        <f>IF(Charts!$B$3="none",AD2131,IF(BL2131="",NA(),BL2131))</f>
        <v>0</v>
      </c>
      <c r="CU429">
        <f>IF(Charts!$B$3="none",AE2131,IF(BM2131="",NA(),BM2131))</f>
        <v>0</v>
      </c>
      <c r="CV429">
        <f>IF(Charts!$B$3="none",AF2131,IF(BN2131="",NA(),BN2131))</f>
        <v>0</v>
      </c>
      <c r="CW429">
        <f>IF(Charts!$B$3="none",AG2131,IF(BO2131="",NA(),BO2131))</f>
        <v>0</v>
      </c>
      <c r="CX429">
        <f>IF(Charts!$B$3="none",AH2131,IF(BP2131="",NA(),BP2131))</f>
        <v>0</v>
      </c>
      <c r="CY429">
        <f>IF(Charts!$B$3="none",AI2131,IF(BQ2131="",NA(),BQ2131))</f>
        <v>0</v>
      </c>
      <c r="CZ429">
        <f>IF(Charts!$B$3="none",AJ2131,IF(BR2131="",NA(),BR2131))</f>
        <v>0</v>
      </c>
    </row>
    <row r="430" spans="5:104">
      <c r="E430">
        <v>85</v>
      </c>
      <c r="F430">
        <f>F89</f>
        <v>0</v>
      </c>
      <c r="G430">
        <v>85</v>
      </c>
      <c r="H430">
        <f>H89</f>
        <v>0</v>
      </c>
      <c r="I430">
        <v>85</v>
      </c>
      <c r="J430">
        <f>J89</f>
        <v>0</v>
      </c>
      <c r="K430">
        <v>85</v>
      </c>
      <c r="L430">
        <f>L89</f>
        <v>0</v>
      </c>
      <c r="M430">
        <v>85</v>
      </c>
      <c r="N430">
        <f>N89</f>
        <v>0</v>
      </c>
      <c r="O430">
        <v>85</v>
      </c>
      <c r="P430">
        <f>P89</f>
        <v>0</v>
      </c>
      <c r="Q430">
        <v>85</v>
      </c>
      <c r="R430">
        <f>R89</f>
        <v>0</v>
      </c>
      <c r="S430">
        <v>85</v>
      </c>
      <c r="T430">
        <f>T89</f>
        <v>0</v>
      </c>
      <c r="U430">
        <v>85</v>
      </c>
      <c r="V430">
        <f>V89</f>
        <v>0</v>
      </c>
      <c r="W430">
        <v>85</v>
      </c>
      <c r="X430">
        <f>X89</f>
        <v>0</v>
      </c>
      <c r="Y430">
        <v>85</v>
      </c>
      <c r="Z430">
        <f>Z89</f>
        <v>0</v>
      </c>
      <c r="AA430">
        <v>85</v>
      </c>
      <c r="AB430">
        <f>AB89</f>
        <v>0</v>
      </c>
      <c r="AC430">
        <v>85</v>
      </c>
      <c r="AD430">
        <f>AD89</f>
        <v>0</v>
      </c>
      <c r="AE430">
        <v>85</v>
      </c>
      <c r="AF430">
        <f>AF89</f>
        <v>0</v>
      </c>
      <c r="AG430">
        <v>85</v>
      </c>
      <c r="AH430">
        <f>AH89</f>
        <v>0</v>
      </c>
      <c r="AI430">
        <v>85</v>
      </c>
      <c r="AJ430">
        <f>AJ89</f>
        <v>0</v>
      </c>
      <c r="AM430">
        <v>85</v>
      </c>
      <c r="AN430">
        <f>AN89</f>
        <v>0</v>
      </c>
      <c r="AO430">
        <v>85</v>
      </c>
      <c r="AP430">
        <f>AP89</f>
        <v>0</v>
      </c>
      <c r="AQ430">
        <v>85</v>
      </c>
      <c r="AR430">
        <f>AR89</f>
        <v>0</v>
      </c>
      <c r="AS430">
        <v>85</v>
      </c>
      <c r="AT430">
        <f>AT89</f>
        <v>0</v>
      </c>
      <c r="AU430">
        <v>85</v>
      </c>
      <c r="AV430">
        <f>AV89</f>
        <v>0</v>
      </c>
      <c r="AW430">
        <v>85</v>
      </c>
      <c r="AX430">
        <f>AX89</f>
        <v>0</v>
      </c>
      <c r="AY430">
        <v>85</v>
      </c>
      <c r="AZ430">
        <f>AZ89</f>
        <v>0</v>
      </c>
      <c r="BA430">
        <v>85</v>
      </c>
      <c r="BB430">
        <f>BB89</f>
        <v>0</v>
      </c>
      <c r="BC430">
        <v>85</v>
      </c>
      <c r="BD430">
        <f>BD89</f>
        <v>0</v>
      </c>
      <c r="BE430">
        <v>85</v>
      </c>
      <c r="BF430">
        <f>BF89</f>
        <v>0</v>
      </c>
      <c r="BG430">
        <v>85</v>
      </c>
      <c r="BH430">
        <f>BH89</f>
        <v>0</v>
      </c>
      <c r="BI430">
        <v>85</v>
      </c>
      <c r="BJ430">
        <f>BJ89</f>
        <v>0</v>
      </c>
      <c r="BK430">
        <v>85</v>
      </c>
      <c r="BL430">
        <f>BL89</f>
        <v>0</v>
      </c>
      <c r="BM430">
        <v>85</v>
      </c>
      <c r="BN430">
        <f>BN89</f>
        <v>0</v>
      </c>
      <c r="BO430">
        <v>85</v>
      </c>
      <c r="BP430">
        <f>BP89</f>
        <v>0</v>
      </c>
      <c r="BQ430">
        <v>85</v>
      </c>
      <c r="BR430">
        <f>BR89</f>
        <v>0</v>
      </c>
      <c r="BU430">
        <f>IF(Charts!$B$3="none",E2132,IF(AM2132="",NA(),AM2132))</f>
        <v>0</v>
      </c>
      <c r="BV430">
        <f>IF(Charts!$B$3="none",F2132,IF(AN2132="",NA(),AN2132))</f>
        <v>0</v>
      </c>
      <c r="BW430">
        <f>IF(Charts!$B$3="none",G2132,IF(AO2132="",NA(),AO2132))</f>
        <v>0</v>
      </c>
      <c r="BX430">
        <f>IF(Charts!$B$3="none",H2132,IF(AP2132="",NA(),AP2132))</f>
        <v>0</v>
      </c>
      <c r="BY430">
        <f>IF(Charts!$B$3="none",I2132,IF(AQ2132="",NA(),AQ2132))</f>
        <v>0</v>
      </c>
      <c r="BZ430">
        <f>IF(Charts!$B$3="none",J2132,IF(AR2132="",NA(),AR2132))</f>
        <v>0</v>
      </c>
      <c r="CA430">
        <f>IF(Charts!$B$3="none",K2132,IF(AS2132="",NA(),AS2132))</f>
        <v>0</v>
      </c>
      <c r="CB430">
        <f>IF(Charts!$B$3="none",L2132,IF(AT2132="",NA(),AT2132))</f>
        <v>0</v>
      </c>
      <c r="CC430">
        <f>IF(Charts!$B$3="none",M2132,IF(AU2132="",NA(),AU2132))</f>
        <v>0</v>
      </c>
      <c r="CD430">
        <f>IF(Charts!$B$3="none",N2132,IF(AV2132="",NA(),AV2132))</f>
        <v>0</v>
      </c>
      <c r="CE430">
        <f>IF(Charts!$B$3="none",O2132,IF(AW2132="",NA(),AW2132))</f>
        <v>0</v>
      </c>
      <c r="CF430">
        <f>IF(Charts!$B$3="none",P2132,IF(AX2132="",NA(),AX2132))</f>
        <v>0</v>
      </c>
      <c r="CG430">
        <f>IF(Charts!$B$3="none",Q2132,IF(AY2132="",NA(),AY2132))</f>
        <v>0</v>
      </c>
      <c r="CH430">
        <f>IF(Charts!$B$3="none",R2132,IF(AZ2132="",NA(),AZ2132))</f>
        <v>0</v>
      </c>
      <c r="CI430">
        <f>IF(Charts!$B$3="none",S2132,IF(BA2132="",NA(),BA2132))</f>
        <v>0</v>
      </c>
      <c r="CJ430">
        <f>IF(Charts!$B$3="none",T2132,IF(BB2132="",NA(),BB2132))</f>
        <v>0</v>
      </c>
      <c r="CK430">
        <f>IF(Charts!$B$3="none",U2132,IF(BC2132="",NA(),BC2132))</f>
        <v>0</v>
      </c>
      <c r="CL430">
        <f>IF(Charts!$B$3="none",V2132,IF(BD2132="",NA(),BD2132))</f>
        <v>0</v>
      </c>
      <c r="CM430">
        <f>IF(Charts!$B$3="none",W2132,IF(BE2132="",NA(),BE2132))</f>
        <v>0</v>
      </c>
      <c r="CN430">
        <f>IF(Charts!$B$3="none",X2132,IF(BF2132="",NA(),BF2132))</f>
        <v>0</v>
      </c>
      <c r="CO430">
        <f>IF(Charts!$B$3="none",Y2132,IF(BG2132="",NA(),BG2132))</f>
        <v>0</v>
      </c>
      <c r="CP430">
        <f>IF(Charts!$B$3="none",Z2132,IF(BH2132="",NA(),BH2132))</f>
        <v>0</v>
      </c>
      <c r="CQ430">
        <f>IF(Charts!$B$3="none",AA2132,IF(BI2132="",NA(),BI2132))</f>
        <v>0</v>
      </c>
      <c r="CR430">
        <f>IF(Charts!$B$3="none",AB2132,IF(BJ2132="",NA(),BJ2132))</f>
        <v>0</v>
      </c>
      <c r="CS430">
        <f>IF(Charts!$B$3="none",AC2132,IF(BK2132="",NA(),BK2132))</f>
        <v>0</v>
      </c>
      <c r="CT430">
        <f>IF(Charts!$B$3="none",AD2132,IF(BL2132="",NA(),BL2132))</f>
        <v>0</v>
      </c>
      <c r="CU430">
        <f>IF(Charts!$B$3="none",AE2132,IF(BM2132="",NA(),BM2132))</f>
        <v>0</v>
      </c>
      <c r="CV430">
        <f>IF(Charts!$B$3="none",AF2132,IF(BN2132="",NA(),BN2132))</f>
        <v>0</v>
      </c>
      <c r="CW430">
        <f>IF(Charts!$B$3="none",AG2132,IF(BO2132="",NA(),BO2132))</f>
        <v>0</v>
      </c>
      <c r="CX430">
        <f>IF(Charts!$B$3="none",AH2132,IF(BP2132="",NA(),BP2132))</f>
        <v>0</v>
      </c>
      <c r="CY430">
        <f>IF(Charts!$B$3="none",AI2132,IF(BQ2132="",NA(),BQ2132))</f>
        <v>0</v>
      </c>
      <c r="CZ430">
        <f>IF(Charts!$B$3="none",AJ2132,IF(BR2132="",NA(),BR2132))</f>
        <v>0</v>
      </c>
    </row>
    <row r="431" spans="5:104">
      <c r="E431">
        <v>86</v>
      </c>
      <c r="F431">
        <f>F90</f>
        <v>0</v>
      </c>
      <c r="G431">
        <v>86</v>
      </c>
      <c r="H431">
        <f>H90</f>
        <v>0</v>
      </c>
      <c r="I431">
        <v>86</v>
      </c>
      <c r="J431">
        <f>J90</f>
        <v>0</v>
      </c>
      <c r="K431">
        <v>86</v>
      </c>
      <c r="L431">
        <f>L90</f>
        <v>0</v>
      </c>
      <c r="M431">
        <v>86</v>
      </c>
      <c r="N431">
        <f>N90</f>
        <v>0</v>
      </c>
      <c r="O431">
        <v>86</v>
      </c>
      <c r="P431">
        <f>P90</f>
        <v>0</v>
      </c>
      <c r="Q431">
        <v>86</v>
      </c>
      <c r="R431">
        <f>R90</f>
        <v>0</v>
      </c>
      <c r="S431">
        <v>86</v>
      </c>
      <c r="T431">
        <f>T90</f>
        <v>0</v>
      </c>
      <c r="U431">
        <v>86</v>
      </c>
      <c r="V431">
        <f>V90</f>
        <v>0</v>
      </c>
      <c r="W431">
        <v>86</v>
      </c>
      <c r="X431">
        <f>X90</f>
        <v>0</v>
      </c>
      <c r="Y431">
        <v>86</v>
      </c>
      <c r="Z431">
        <f>Z90</f>
        <v>0</v>
      </c>
      <c r="AA431">
        <v>86</v>
      </c>
      <c r="AB431">
        <f>AB90</f>
        <v>0</v>
      </c>
      <c r="AC431">
        <v>86</v>
      </c>
      <c r="AD431">
        <f>AD90</f>
        <v>0</v>
      </c>
      <c r="AE431">
        <v>86</v>
      </c>
      <c r="AF431">
        <f>AF90</f>
        <v>0</v>
      </c>
      <c r="AG431">
        <v>86</v>
      </c>
      <c r="AH431">
        <f>AH90</f>
        <v>0</v>
      </c>
      <c r="AI431">
        <v>86</v>
      </c>
      <c r="AJ431">
        <f>AJ90</f>
        <v>0</v>
      </c>
      <c r="AM431">
        <v>86</v>
      </c>
      <c r="AN431">
        <f>AN90</f>
        <v>0</v>
      </c>
      <c r="AO431">
        <v>86</v>
      </c>
      <c r="AP431">
        <f>AP90</f>
        <v>0</v>
      </c>
      <c r="AQ431">
        <v>86</v>
      </c>
      <c r="AR431">
        <f>AR90</f>
        <v>0</v>
      </c>
      <c r="AS431">
        <v>86</v>
      </c>
      <c r="AT431">
        <f>AT90</f>
        <v>0</v>
      </c>
      <c r="AU431">
        <v>86</v>
      </c>
      <c r="AV431">
        <f>AV90</f>
        <v>0</v>
      </c>
      <c r="AW431">
        <v>86</v>
      </c>
      <c r="AX431">
        <f>AX90</f>
        <v>0</v>
      </c>
      <c r="AY431">
        <v>86</v>
      </c>
      <c r="AZ431">
        <f>AZ90</f>
        <v>0</v>
      </c>
      <c r="BA431">
        <v>86</v>
      </c>
      <c r="BB431">
        <f>BB90</f>
        <v>0</v>
      </c>
      <c r="BC431">
        <v>86</v>
      </c>
      <c r="BD431">
        <f>BD90</f>
        <v>0</v>
      </c>
      <c r="BE431">
        <v>86</v>
      </c>
      <c r="BF431">
        <f>BF90</f>
        <v>0</v>
      </c>
      <c r="BG431">
        <v>86</v>
      </c>
      <c r="BH431">
        <f>BH90</f>
        <v>0</v>
      </c>
      <c r="BI431">
        <v>86</v>
      </c>
      <c r="BJ431">
        <f>BJ90</f>
        <v>0</v>
      </c>
      <c r="BK431">
        <v>86</v>
      </c>
      <c r="BL431">
        <f>BL90</f>
        <v>0</v>
      </c>
      <c r="BM431">
        <v>86</v>
      </c>
      <c r="BN431">
        <f>BN90</f>
        <v>0</v>
      </c>
      <c r="BO431">
        <v>86</v>
      </c>
      <c r="BP431">
        <f>BP90</f>
        <v>0</v>
      </c>
      <c r="BQ431">
        <v>86</v>
      </c>
      <c r="BR431">
        <f>BR90</f>
        <v>0</v>
      </c>
      <c r="BU431">
        <f>IF(Charts!$B$3="none",E2133,IF(AM2133="",NA(),AM2133))</f>
        <v>0</v>
      </c>
      <c r="BV431">
        <f>IF(Charts!$B$3="none",F2133,IF(AN2133="",NA(),AN2133))</f>
        <v>0</v>
      </c>
      <c r="BW431">
        <f>IF(Charts!$B$3="none",G2133,IF(AO2133="",NA(),AO2133))</f>
        <v>0</v>
      </c>
      <c r="BX431">
        <f>IF(Charts!$B$3="none",H2133,IF(AP2133="",NA(),AP2133))</f>
        <v>0</v>
      </c>
      <c r="BY431">
        <f>IF(Charts!$B$3="none",I2133,IF(AQ2133="",NA(),AQ2133))</f>
        <v>0</v>
      </c>
      <c r="BZ431">
        <f>IF(Charts!$B$3="none",J2133,IF(AR2133="",NA(),AR2133))</f>
        <v>0</v>
      </c>
      <c r="CA431">
        <f>IF(Charts!$B$3="none",K2133,IF(AS2133="",NA(),AS2133))</f>
        <v>0</v>
      </c>
      <c r="CB431">
        <f>IF(Charts!$B$3="none",L2133,IF(AT2133="",NA(),AT2133))</f>
        <v>0</v>
      </c>
      <c r="CC431">
        <f>IF(Charts!$B$3="none",M2133,IF(AU2133="",NA(),AU2133))</f>
        <v>0</v>
      </c>
      <c r="CD431">
        <f>IF(Charts!$B$3="none",N2133,IF(AV2133="",NA(),AV2133))</f>
        <v>0</v>
      </c>
      <c r="CE431">
        <f>IF(Charts!$B$3="none",O2133,IF(AW2133="",NA(),AW2133))</f>
        <v>0</v>
      </c>
      <c r="CF431">
        <f>IF(Charts!$B$3="none",P2133,IF(AX2133="",NA(),AX2133))</f>
        <v>0</v>
      </c>
      <c r="CG431">
        <f>IF(Charts!$B$3="none",Q2133,IF(AY2133="",NA(),AY2133))</f>
        <v>0</v>
      </c>
      <c r="CH431">
        <f>IF(Charts!$B$3="none",R2133,IF(AZ2133="",NA(),AZ2133))</f>
        <v>0</v>
      </c>
      <c r="CI431">
        <f>IF(Charts!$B$3="none",S2133,IF(BA2133="",NA(),BA2133))</f>
        <v>0</v>
      </c>
      <c r="CJ431">
        <f>IF(Charts!$B$3="none",T2133,IF(BB2133="",NA(),BB2133))</f>
        <v>0</v>
      </c>
      <c r="CK431">
        <f>IF(Charts!$B$3="none",U2133,IF(BC2133="",NA(),BC2133))</f>
        <v>0</v>
      </c>
      <c r="CL431">
        <f>IF(Charts!$B$3="none",V2133,IF(BD2133="",NA(),BD2133))</f>
        <v>0</v>
      </c>
      <c r="CM431">
        <f>IF(Charts!$B$3="none",W2133,IF(BE2133="",NA(),BE2133))</f>
        <v>0</v>
      </c>
      <c r="CN431">
        <f>IF(Charts!$B$3="none",X2133,IF(BF2133="",NA(),BF2133))</f>
        <v>0</v>
      </c>
      <c r="CO431">
        <f>IF(Charts!$B$3="none",Y2133,IF(BG2133="",NA(),BG2133))</f>
        <v>0</v>
      </c>
      <c r="CP431">
        <f>IF(Charts!$B$3="none",Z2133,IF(BH2133="",NA(),BH2133))</f>
        <v>0</v>
      </c>
      <c r="CQ431">
        <f>IF(Charts!$B$3="none",AA2133,IF(BI2133="",NA(),BI2133))</f>
        <v>0</v>
      </c>
      <c r="CR431">
        <f>IF(Charts!$B$3="none",AB2133,IF(BJ2133="",NA(),BJ2133))</f>
        <v>0</v>
      </c>
      <c r="CS431">
        <f>IF(Charts!$B$3="none",AC2133,IF(BK2133="",NA(),BK2133))</f>
        <v>0</v>
      </c>
      <c r="CT431">
        <f>IF(Charts!$B$3="none",AD2133,IF(BL2133="",NA(),BL2133))</f>
        <v>0</v>
      </c>
      <c r="CU431">
        <f>IF(Charts!$B$3="none",AE2133,IF(BM2133="",NA(),BM2133))</f>
        <v>0</v>
      </c>
      <c r="CV431">
        <f>IF(Charts!$B$3="none",AF2133,IF(BN2133="",NA(),BN2133))</f>
        <v>0</v>
      </c>
      <c r="CW431">
        <f>IF(Charts!$B$3="none",AG2133,IF(BO2133="",NA(),BO2133))</f>
        <v>0</v>
      </c>
      <c r="CX431">
        <f>IF(Charts!$B$3="none",AH2133,IF(BP2133="",NA(),BP2133))</f>
        <v>0</v>
      </c>
      <c r="CY431">
        <f>IF(Charts!$B$3="none",AI2133,IF(BQ2133="",NA(),BQ2133))</f>
        <v>0</v>
      </c>
      <c r="CZ431">
        <f>IF(Charts!$B$3="none",AJ2133,IF(BR2133="",NA(),BR2133))</f>
        <v>0</v>
      </c>
    </row>
    <row r="432" spans="5:104">
      <c r="E432">
        <v>87</v>
      </c>
      <c r="F432">
        <f>F91</f>
        <v>0</v>
      </c>
      <c r="G432">
        <v>87</v>
      </c>
      <c r="H432">
        <f>H91</f>
        <v>0</v>
      </c>
      <c r="I432">
        <v>87</v>
      </c>
      <c r="J432">
        <f>J91</f>
        <v>0</v>
      </c>
      <c r="K432">
        <v>87</v>
      </c>
      <c r="L432">
        <f>L91</f>
        <v>0</v>
      </c>
      <c r="M432">
        <v>87</v>
      </c>
      <c r="N432">
        <f>N91</f>
        <v>0</v>
      </c>
      <c r="O432">
        <v>87</v>
      </c>
      <c r="P432">
        <f>P91</f>
        <v>0</v>
      </c>
      <c r="Q432">
        <v>87</v>
      </c>
      <c r="R432">
        <f>R91</f>
        <v>0</v>
      </c>
      <c r="S432">
        <v>87</v>
      </c>
      <c r="T432">
        <f>T91</f>
        <v>0</v>
      </c>
      <c r="U432">
        <v>87</v>
      </c>
      <c r="V432">
        <f>V91</f>
        <v>0</v>
      </c>
      <c r="W432">
        <v>87</v>
      </c>
      <c r="X432">
        <f>X91</f>
        <v>0</v>
      </c>
      <c r="Y432">
        <v>87</v>
      </c>
      <c r="Z432">
        <f>Z91</f>
        <v>0</v>
      </c>
      <c r="AA432">
        <v>87</v>
      </c>
      <c r="AB432">
        <f>AB91</f>
        <v>0</v>
      </c>
      <c r="AC432">
        <v>87</v>
      </c>
      <c r="AD432">
        <f>AD91</f>
        <v>0</v>
      </c>
      <c r="AE432">
        <v>87</v>
      </c>
      <c r="AF432">
        <f>AF91</f>
        <v>0</v>
      </c>
      <c r="AG432">
        <v>87</v>
      </c>
      <c r="AH432">
        <f>AH91</f>
        <v>0</v>
      </c>
      <c r="AI432">
        <v>87</v>
      </c>
      <c r="AJ432">
        <f>AJ91</f>
        <v>0</v>
      </c>
      <c r="AM432">
        <v>87</v>
      </c>
      <c r="AN432">
        <f>AN91</f>
        <v>0</v>
      </c>
      <c r="AO432">
        <v>87</v>
      </c>
      <c r="AP432">
        <f>AP91</f>
        <v>0</v>
      </c>
      <c r="AQ432">
        <v>87</v>
      </c>
      <c r="AR432">
        <f>AR91</f>
        <v>0</v>
      </c>
      <c r="AS432">
        <v>87</v>
      </c>
      <c r="AT432">
        <f>AT91</f>
        <v>0</v>
      </c>
      <c r="AU432">
        <v>87</v>
      </c>
      <c r="AV432">
        <f>AV91</f>
        <v>0</v>
      </c>
      <c r="AW432">
        <v>87</v>
      </c>
      <c r="AX432">
        <f>AX91</f>
        <v>0</v>
      </c>
      <c r="AY432">
        <v>87</v>
      </c>
      <c r="AZ432">
        <f>AZ91</f>
        <v>0</v>
      </c>
      <c r="BA432">
        <v>87</v>
      </c>
      <c r="BB432">
        <f>BB91</f>
        <v>0</v>
      </c>
      <c r="BC432">
        <v>87</v>
      </c>
      <c r="BD432">
        <f>BD91</f>
        <v>0</v>
      </c>
      <c r="BE432">
        <v>87</v>
      </c>
      <c r="BF432">
        <f>BF91</f>
        <v>0</v>
      </c>
      <c r="BG432">
        <v>87</v>
      </c>
      <c r="BH432">
        <f>BH91</f>
        <v>0</v>
      </c>
      <c r="BI432">
        <v>87</v>
      </c>
      <c r="BJ432">
        <f>BJ91</f>
        <v>0</v>
      </c>
      <c r="BK432">
        <v>87</v>
      </c>
      <c r="BL432">
        <f>BL91</f>
        <v>0</v>
      </c>
      <c r="BM432">
        <v>87</v>
      </c>
      <c r="BN432">
        <f>BN91</f>
        <v>0</v>
      </c>
      <c r="BO432">
        <v>87</v>
      </c>
      <c r="BP432">
        <f>BP91</f>
        <v>0</v>
      </c>
      <c r="BQ432">
        <v>87</v>
      </c>
      <c r="BR432">
        <f>BR91</f>
        <v>0</v>
      </c>
      <c r="BU432">
        <f>IF(Charts!$B$3="none",E2134,IF(AM2134="",NA(),AM2134))</f>
        <v>0</v>
      </c>
      <c r="BV432">
        <f>IF(Charts!$B$3="none",F2134,IF(AN2134="",NA(),AN2134))</f>
        <v>0</v>
      </c>
      <c r="BW432">
        <f>IF(Charts!$B$3="none",G2134,IF(AO2134="",NA(),AO2134))</f>
        <v>0</v>
      </c>
      <c r="BX432">
        <f>IF(Charts!$B$3="none",H2134,IF(AP2134="",NA(),AP2134))</f>
        <v>0</v>
      </c>
      <c r="BY432">
        <f>IF(Charts!$B$3="none",I2134,IF(AQ2134="",NA(),AQ2134))</f>
        <v>0</v>
      </c>
      <c r="BZ432">
        <f>IF(Charts!$B$3="none",J2134,IF(AR2134="",NA(),AR2134))</f>
        <v>0</v>
      </c>
      <c r="CA432">
        <f>IF(Charts!$B$3="none",K2134,IF(AS2134="",NA(),AS2134))</f>
        <v>0</v>
      </c>
      <c r="CB432">
        <f>IF(Charts!$B$3="none",L2134,IF(AT2134="",NA(),AT2134))</f>
        <v>0</v>
      </c>
      <c r="CC432">
        <f>IF(Charts!$B$3="none",M2134,IF(AU2134="",NA(),AU2134))</f>
        <v>0</v>
      </c>
      <c r="CD432">
        <f>IF(Charts!$B$3="none",N2134,IF(AV2134="",NA(),AV2134))</f>
        <v>0</v>
      </c>
      <c r="CE432">
        <f>IF(Charts!$B$3="none",O2134,IF(AW2134="",NA(),AW2134))</f>
        <v>0</v>
      </c>
      <c r="CF432">
        <f>IF(Charts!$B$3="none",P2134,IF(AX2134="",NA(),AX2134))</f>
        <v>0</v>
      </c>
      <c r="CG432">
        <f>IF(Charts!$B$3="none",Q2134,IF(AY2134="",NA(),AY2134))</f>
        <v>0</v>
      </c>
      <c r="CH432">
        <f>IF(Charts!$B$3="none",R2134,IF(AZ2134="",NA(),AZ2134))</f>
        <v>0</v>
      </c>
      <c r="CI432">
        <f>IF(Charts!$B$3="none",S2134,IF(BA2134="",NA(),BA2134))</f>
        <v>0</v>
      </c>
      <c r="CJ432">
        <f>IF(Charts!$B$3="none",T2134,IF(BB2134="",NA(),BB2134))</f>
        <v>0</v>
      </c>
      <c r="CK432">
        <f>IF(Charts!$B$3="none",U2134,IF(BC2134="",NA(),BC2134))</f>
        <v>0</v>
      </c>
      <c r="CL432">
        <f>IF(Charts!$B$3="none",V2134,IF(BD2134="",NA(),BD2134))</f>
        <v>0</v>
      </c>
      <c r="CM432">
        <f>IF(Charts!$B$3="none",W2134,IF(BE2134="",NA(),BE2134))</f>
        <v>0</v>
      </c>
      <c r="CN432">
        <f>IF(Charts!$B$3="none",X2134,IF(BF2134="",NA(),BF2134))</f>
        <v>0</v>
      </c>
      <c r="CO432">
        <f>IF(Charts!$B$3="none",Y2134,IF(BG2134="",NA(),BG2134))</f>
        <v>0</v>
      </c>
      <c r="CP432">
        <f>IF(Charts!$B$3="none",Z2134,IF(BH2134="",NA(),BH2134))</f>
        <v>0</v>
      </c>
      <c r="CQ432">
        <f>IF(Charts!$B$3="none",AA2134,IF(BI2134="",NA(),BI2134))</f>
        <v>0</v>
      </c>
      <c r="CR432">
        <f>IF(Charts!$B$3="none",AB2134,IF(BJ2134="",NA(),BJ2134))</f>
        <v>0</v>
      </c>
      <c r="CS432">
        <f>IF(Charts!$B$3="none",AC2134,IF(BK2134="",NA(),BK2134))</f>
        <v>0</v>
      </c>
      <c r="CT432">
        <f>IF(Charts!$B$3="none",AD2134,IF(BL2134="",NA(),BL2134))</f>
        <v>0</v>
      </c>
      <c r="CU432">
        <f>IF(Charts!$B$3="none",AE2134,IF(BM2134="",NA(),BM2134))</f>
        <v>0</v>
      </c>
      <c r="CV432">
        <f>IF(Charts!$B$3="none",AF2134,IF(BN2134="",NA(),BN2134))</f>
        <v>0</v>
      </c>
      <c r="CW432">
        <f>IF(Charts!$B$3="none",AG2134,IF(BO2134="",NA(),BO2134))</f>
        <v>0</v>
      </c>
      <c r="CX432">
        <f>IF(Charts!$B$3="none",AH2134,IF(BP2134="",NA(),BP2134))</f>
        <v>0</v>
      </c>
      <c r="CY432">
        <f>IF(Charts!$B$3="none",AI2134,IF(BQ2134="",NA(),BQ2134))</f>
        <v>0</v>
      </c>
      <c r="CZ432">
        <f>IF(Charts!$B$3="none",AJ2134,IF(BR2134="",NA(),BR2134))</f>
        <v>0</v>
      </c>
    </row>
    <row r="433" spans="5:104">
      <c r="E433">
        <v>88</v>
      </c>
      <c r="F433">
        <f>F92</f>
        <v>0</v>
      </c>
      <c r="G433">
        <v>88</v>
      </c>
      <c r="H433">
        <f>H92</f>
        <v>0</v>
      </c>
      <c r="I433">
        <v>88</v>
      </c>
      <c r="J433">
        <f>J92</f>
        <v>0</v>
      </c>
      <c r="K433">
        <v>88</v>
      </c>
      <c r="L433">
        <f>L92</f>
        <v>0</v>
      </c>
      <c r="M433">
        <v>88</v>
      </c>
      <c r="N433">
        <f>N92</f>
        <v>0</v>
      </c>
      <c r="O433">
        <v>88</v>
      </c>
      <c r="P433">
        <f>P92</f>
        <v>0</v>
      </c>
      <c r="Q433">
        <v>88</v>
      </c>
      <c r="R433">
        <f>R92</f>
        <v>0</v>
      </c>
      <c r="S433">
        <v>88</v>
      </c>
      <c r="T433">
        <f>T92</f>
        <v>0</v>
      </c>
      <c r="U433">
        <v>88</v>
      </c>
      <c r="V433">
        <f>V92</f>
        <v>0</v>
      </c>
      <c r="W433">
        <v>88</v>
      </c>
      <c r="X433">
        <f>X92</f>
        <v>0</v>
      </c>
      <c r="Y433">
        <v>88</v>
      </c>
      <c r="Z433">
        <f>Z92</f>
        <v>0</v>
      </c>
      <c r="AA433">
        <v>88</v>
      </c>
      <c r="AB433">
        <f>AB92</f>
        <v>0</v>
      </c>
      <c r="AC433">
        <v>88</v>
      </c>
      <c r="AD433">
        <f>AD92</f>
        <v>0</v>
      </c>
      <c r="AE433">
        <v>88</v>
      </c>
      <c r="AF433">
        <f>AF92</f>
        <v>0</v>
      </c>
      <c r="AG433">
        <v>88</v>
      </c>
      <c r="AH433">
        <f>AH92</f>
        <v>0</v>
      </c>
      <c r="AI433">
        <v>88</v>
      </c>
      <c r="AJ433">
        <f>AJ92</f>
        <v>0</v>
      </c>
      <c r="AM433">
        <v>88</v>
      </c>
      <c r="AN433">
        <f>AN92</f>
        <v>0</v>
      </c>
      <c r="AO433">
        <v>88</v>
      </c>
      <c r="AP433">
        <f>AP92</f>
        <v>0</v>
      </c>
      <c r="AQ433">
        <v>88</v>
      </c>
      <c r="AR433">
        <f>AR92</f>
        <v>0</v>
      </c>
      <c r="AS433">
        <v>88</v>
      </c>
      <c r="AT433">
        <f>AT92</f>
        <v>0</v>
      </c>
      <c r="AU433">
        <v>88</v>
      </c>
      <c r="AV433">
        <f>AV92</f>
        <v>0</v>
      </c>
      <c r="AW433">
        <v>88</v>
      </c>
      <c r="AX433">
        <f>AX92</f>
        <v>0</v>
      </c>
      <c r="AY433">
        <v>88</v>
      </c>
      <c r="AZ433">
        <f>AZ92</f>
        <v>0</v>
      </c>
      <c r="BA433">
        <v>88</v>
      </c>
      <c r="BB433">
        <f>BB92</f>
        <v>0</v>
      </c>
      <c r="BC433">
        <v>88</v>
      </c>
      <c r="BD433">
        <f>BD92</f>
        <v>0</v>
      </c>
      <c r="BE433">
        <v>88</v>
      </c>
      <c r="BF433">
        <f>BF92</f>
        <v>0</v>
      </c>
      <c r="BG433">
        <v>88</v>
      </c>
      <c r="BH433">
        <f>BH92</f>
        <v>0</v>
      </c>
      <c r="BI433">
        <v>88</v>
      </c>
      <c r="BJ433">
        <f>BJ92</f>
        <v>0</v>
      </c>
      <c r="BK433">
        <v>88</v>
      </c>
      <c r="BL433">
        <f>BL92</f>
        <v>0</v>
      </c>
      <c r="BM433">
        <v>88</v>
      </c>
      <c r="BN433">
        <f>BN92</f>
        <v>0</v>
      </c>
      <c r="BO433">
        <v>88</v>
      </c>
      <c r="BP433">
        <f>BP92</f>
        <v>0</v>
      </c>
      <c r="BQ433">
        <v>88</v>
      </c>
      <c r="BR433">
        <f>BR92</f>
        <v>0</v>
      </c>
      <c r="BU433">
        <f>IF(Charts!$B$3="none",E2135,IF(AM2135="",NA(),AM2135))</f>
        <v>0</v>
      </c>
      <c r="BV433">
        <f>IF(Charts!$B$3="none",F2135,IF(AN2135="",NA(),AN2135))</f>
        <v>0</v>
      </c>
      <c r="BW433">
        <f>IF(Charts!$B$3="none",G2135,IF(AO2135="",NA(),AO2135))</f>
        <v>0</v>
      </c>
      <c r="BX433">
        <f>IF(Charts!$B$3="none",H2135,IF(AP2135="",NA(),AP2135))</f>
        <v>0</v>
      </c>
      <c r="BY433">
        <f>IF(Charts!$B$3="none",I2135,IF(AQ2135="",NA(),AQ2135))</f>
        <v>0</v>
      </c>
      <c r="BZ433">
        <f>IF(Charts!$B$3="none",J2135,IF(AR2135="",NA(),AR2135))</f>
        <v>0</v>
      </c>
      <c r="CA433">
        <f>IF(Charts!$B$3="none",K2135,IF(AS2135="",NA(),AS2135))</f>
        <v>0</v>
      </c>
      <c r="CB433">
        <f>IF(Charts!$B$3="none",L2135,IF(AT2135="",NA(),AT2135))</f>
        <v>0</v>
      </c>
      <c r="CC433">
        <f>IF(Charts!$B$3="none",M2135,IF(AU2135="",NA(),AU2135))</f>
        <v>0</v>
      </c>
      <c r="CD433">
        <f>IF(Charts!$B$3="none",N2135,IF(AV2135="",NA(),AV2135))</f>
        <v>0</v>
      </c>
      <c r="CE433">
        <f>IF(Charts!$B$3="none",O2135,IF(AW2135="",NA(),AW2135))</f>
        <v>0</v>
      </c>
      <c r="CF433">
        <f>IF(Charts!$B$3="none",P2135,IF(AX2135="",NA(),AX2135))</f>
        <v>0</v>
      </c>
      <c r="CG433">
        <f>IF(Charts!$B$3="none",Q2135,IF(AY2135="",NA(),AY2135))</f>
        <v>0</v>
      </c>
      <c r="CH433">
        <f>IF(Charts!$B$3="none",R2135,IF(AZ2135="",NA(),AZ2135))</f>
        <v>0</v>
      </c>
      <c r="CI433">
        <f>IF(Charts!$B$3="none",S2135,IF(BA2135="",NA(),BA2135))</f>
        <v>0</v>
      </c>
      <c r="CJ433">
        <f>IF(Charts!$B$3="none",T2135,IF(BB2135="",NA(),BB2135))</f>
        <v>0</v>
      </c>
      <c r="CK433">
        <f>IF(Charts!$B$3="none",U2135,IF(BC2135="",NA(),BC2135))</f>
        <v>0</v>
      </c>
      <c r="CL433">
        <f>IF(Charts!$B$3="none",V2135,IF(BD2135="",NA(),BD2135))</f>
        <v>0</v>
      </c>
      <c r="CM433">
        <f>IF(Charts!$B$3="none",W2135,IF(BE2135="",NA(),BE2135))</f>
        <v>0</v>
      </c>
      <c r="CN433">
        <f>IF(Charts!$B$3="none",X2135,IF(BF2135="",NA(),BF2135))</f>
        <v>0</v>
      </c>
      <c r="CO433">
        <f>IF(Charts!$B$3="none",Y2135,IF(BG2135="",NA(),BG2135))</f>
        <v>0</v>
      </c>
      <c r="CP433">
        <f>IF(Charts!$B$3="none",Z2135,IF(BH2135="",NA(),BH2135))</f>
        <v>0</v>
      </c>
      <c r="CQ433">
        <f>IF(Charts!$B$3="none",AA2135,IF(BI2135="",NA(),BI2135))</f>
        <v>0</v>
      </c>
      <c r="CR433">
        <f>IF(Charts!$B$3="none",AB2135,IF(BJ2135="",NA(),BJ2135))</f>
        <v>0</v>
      </c>
      <c r="CS433">
        <f>IF(Charts!$B$3="none",AC2135,IF(BK2135="",NA(),BK2135))</f>
        <v>0</v>
      </c>
      <c r="CT433">
        <f>IF(Charts!$B$3="none",AD2135,IF(BL2135="",NA(),BL2135))</f>
        <v>0</v>
      </c>
      <c r="CU433">
        <f>IF(Charts!$B$3="none",AE2135,IF(BM2135="",NA(),BM2135))</f>
        <v>0</v>
      </c>
      <c r="CV433">
        <f>IF(Charts!$B$3="none",AF2135,IF(BN2135="",NA(),BN2135))</f>
        <v>0</v>
      </c>
      <c r="CW433">
        <f>IF(Charts!$B$3="none",AG2135,IF(BO2135="",NA(),BO2135))</f>
        <v>0</v>
      </c>
      <c r="CX433">
        <f>IF(Charts!$B$3="none",AH2135,IF(BP2135="",NA(),BP2135))</f>
        <v>0</v>
      </c>
      <c r="CY433">
        <f>IF(Charts!$B$3="none",AI2135,IF(BQ2135="",NA(),BQ2135))</f>
        <v>0</v>
      </c>
      <c r="CZ433">
        <f>IF(Charts!$B$3="none",AJ2135,IF(BR2135="",NA(),BR2135))</f>
        <v>0</v>
      </c>
    </row>
    <row r="434" spans="5:104">
      <c r="E434">
        <v>89</v>
      </c>
      <c r="F434">
        <f>F93</f>
        <v>0</v>
      </c>
      <c r="G434">
        <v>89</v>
      </c>
      <c r="H434">
        <f>H93</f>
        <v>0</v>
      </c>
      <c r="I434">
        <v>89</v>
      </c>
      <c r="J434">
        <f>J93</f>
        <v>0</v>
      </c>
      <c r="K434">
        <v>89</v>
      </c>
      <c r="L434">
        <f>L93</f>
        <v>0</v>
      </c>
      <c r="M434">
        <v>89</v>
      </c>
      <c r="N434">
        <f>N93</f>
        <v>0</v>
      </c>
      <c r="O434">
        <v>89</v>
      </c>
      <c r="P434">
        <f>P93</f>
        <v>0</v>
      </c>
      <c r="Q434">
        <v>89</v>
      </c>
      <c r="R434">
        <f>R93</f>
        <v>0</v>
      </c>
      <c r="S434">
        <v>89</v>
      </c>
      <c r="T434">
        <f>T93</f>
        <v>0</v>
      </c>
      <c r="U434">
        <v>89</v>
      </c>
      <c r="V434">
        <f>V93</f>
        <v>0</v>
      </c>
      <c r="W434">
        <v>89</v>
      </c>
      <c r="X434">
        <f>X93</f>
        <v>0</v>
      </c>
      <c r="Y434">
        <v>89</v>
      </c>
      <c r="Z434">
        <f>Z93</f>
        <v>0</v>
      </c>
      <c r="AA434">
        <v>89</v>
      </c>
      <c r="AB434">
        <f>AB93</f>
        <v>0</v>
      </c>
      <c r="AC434">
        <v>89</v>
      </c>
      <c r="AD434">
        <f>AD93</f>
        <v>0</v>
      </c>
      <c r="AE434">
        <v>89</v>
      </c>
      <c r="AF434">
        <f>AF93</f>
        <v>0</v>
      </c>
      <c r="AG434">
        <v>89</v>
      </c>
      <c r="AH434">
        <f>AH93</f>
        <v>0</v>
      </c>
      <c r="AI434">
        <v>89</v>
      </c>
      <c r="AJ434">
        <f>AJ93</f>
        <v>0</v>
      </c>
      <c r="AM434">
        <v>89</v>
      </c>
      <c r="AN434">
        <f>AN93</f>
        <v>0</v>
      </c>
      <c r="AO434">
        <v>89</v>
      </c>
      <c r="AP434">
        <f>AP93</f>
        <v>0</v>
      </c>
      <c r="AQ434">
        <v>89</v>
      </c>
      <c r="AR434">
        <f>AR93</f>
        <v>0</v>
      </c>
      <c r="AS434">
        <v>89</v>
      </c>
      <c r="AT434">
        <f>AT93</f>
        <v>0</v>
      </c>
      <c r="AU434">
        <v>89</v>
      </c>
      <c r="AV434">
        <f>AV93</f>
        <v>0</v>
      </c>
      <c r="AW434">
        <v>89</v>
      </c>
      <c r="AX434">
        <f>AX93</f>
        <v>0</v>
      </c>
      <c r="AY434">
        <v>89</v>
      </c>
      <c r="AZ434">
        <f>AZ93</f>
        <v>0</v>
      </c>
      <c r="BA434">
        <v>89</v>
      </c>
      <c r="BB434">
        <f>BB93</f>
        <v>0</v>
      </c>
      <c r="BC434">
        <v>89</v>
      </c>
      <c r="BD434">
        <f>BD93</f>
        <v>0</v>
      </c>
      <c r="BE434">
        <v>89</v>
      </c>
      <c r="BF434">
        <f>BF93</f>
        <v>0</v>
      </c>
      <c r="BG434">
        <v>89</v>
      </c>
      <c r="BH434">
        <f>BH93</f>
        <v>0</v>
      </c>
      <c r="BI434">
        <v>89</v>
      </c>
      <c r="BJ434">
        <f>BJ93</f>
        <v>0</v>
      </c>
      <c r="BK434">
        <v>89</v>
      </c>
      <c r="BL434">
        <f>BL93</f>
        <v>0</v>
      </c>
      <c r="BM434">
        <v>89</v>
      </c>
      <c r="BN434">
        <f>BN93</f>
        <v>0</v>
      </c>
      <c r="BO434">
        <v>89</v>
      </c>
      <c r="BP434">
        <f>BP93</f>
        <v>0</v>
      </c>
      <c r="BQ434">
        <v>89</v>
      </c>
      <c r="BR434">
        <f>BR93</f>
        <v>0</v>
      </c>
      <c r="BU434">
        <f>IF(Charts!$B$3="none",E2136,IF(AM2136="",NA(),AM2136))</f>
        <v>0</v>
      </c>
      <c r="BV434">
        <f>IF(Charts!$B$3="none",F2136,IF(AN2136="",NA(),AN2136))</f>
        <v>0</v>
      </c>
      <c r="BW434">
        <f>IF(Charts!$B$3="none",G2136,IF(AO2136="",NA(),AO2136))</f>
        <v>0</v>
      </c>
      <c r="BX434">
        <f>IF(Charts!$B$3="none",H2136,IF(AP2136="",NA(),AP2136))</f>
        <v>0</v>
      </c>
      <c r="BY434">
        <f>IF(Charts!$B$3="none",I2136,IF(AQ2136="",NA(),AQ2136))</f>
        <v>0</v>
      </c>
      <c r="BZ434">
        <f>IF(Charts!$B$3="none",J2136,IF(AR2136="",NA(),AR2136))</f>
        <v>0</v>
      </c>
      <c r="CA434">
        <f>IF(Charts!$B$3="none",K2136,IF(AS2136="",NA(),AS2136))</f>
        <v>0</v>
      </c>
      <c r="CB434">
        <f>IF(Charts!$B$3="none",L2136,IF(AT2136="",NA(),AT2136))</f>
        <v>0</v>
      </c>
      <c r="CC434">
        <f>IF(Charts!$B$3="none",M2136,IF(AU2136="",NA(),AU2136))</f>
        <v>0</v>
      </c>
      <c r="CD434">
        <f>IF(Charts!$B$3="none",N2136,IF(AV2136="",NA(),AV2136))</f>
        <v>0</v>
      </c>
      <c r="CE434">
        <f>IF(Charts!$B$3="none",O2136,IF(AW2136="",NA(),AW2136))</f>
        <v>0</v>
      </c>
      <c r="CF434">
        <f>IF(Charts!$B$3="none",P2136,IF(AX2136="",NA(),AX2136))</f>
        <v>0</v>
      </c>
      <c r="CG434">
        <f>IF(Charts!$B$3="none",Q2136,IF(AY2136="",NA(),AY2136))</f>
        <v>0</v>
      </c>
      <c r="CH434">
        <f>IF(Charts!$B$3="none",R2136,IF(AZ2136="",NA(),AZ2136))</f>
        <v>0</v>
      </c>
      <c r="CI434">
        <f>IF(Charts!$B$3="none",S2136,IF(BA2136="",NA(),BA2136))</f>
        <v>0</v>
      </c>
      <c r="CJ434">
        <f>IF(Charts!$B$3="none",T2136,IF(BB2136="",NA(),BB2136))</f>
        <v>0</v>
      </c>
      <c r="CK434">
        <f>IF(Charts!$B$3="none",U2136,IF(BC2136="",NA(),BC2136))</f>
        <v>0</v>
      </c>
      <c r="CL434">
        <f>IF(Charts!$B$3="none",V2136,IF(BD2136="",NA(),BD2136))</f>
        <v>0</v>
      </c>
      <c r="CM434">
        <f>IF(Charts!$B$3="none",W2136,IF(BE2136="",NA(),BE2136))</f>
        <v>0</v>
      </c>
      <c r="CN434">
        <f>IF(Charts!$B$3="none",X2136,IF(BF2136="",NA(),BF2136))</f>
        <v>0</v>
      </c>
      <c r="CO434">
        <f>IF(Charts!$B$3="none",Y2136,IF(BG2136="",NA(),BG2136))</f>
        <v>0</v>
      </c>
      <c r="CP434">
        <f>IF(Charts!$B$3="none",Z2136,IF(BH2136="",NA(),BH2136))</f>
        <v>0</v>
      </c>
      <c r="CQ434">
        <f>IF(Charts!$B$3="none",AA2136,IF(BI2136="",NA(),BI2136))</f>
        <v>0</v>
      </c>
      <c r="CR434">
        <f>IF(Charts!$B$3="none",AB2136,IF(BJ2136="",NA(),BJ2136))</f>
        <v>0</v>
      </c>
      <c r="CS434">
        <f>IF(Charts!$B$3="none",AC2136,IF(BK2136="",NA(),BK2136))</f>
        <v>0</v>
      </c>
      <c r="CT434">
        <f>IF(Charts!$B$3="none",AD2136,IF(BL2136="",NA(),BL2136))</f>
        <v>0</v>
      </c>
      <c r="CU434">
        <f>IF(Charts!$B$3="none",AE2136,IF(BM2136="",NA(),BM2136))</f>
        <v>0</v>
      </c>
      <c r="CV434">
        <f>IF(Charts!$B$3="none",AF2136,IF(BN2136="",NA(),BN2136))</f>
        <v>0</v>
      </c>
      <c r="CW434">
        <f>IF(Charts!$B$3="none",AG2136,IF(BO2136="",NA(),BO2136))</f>
        <v>0</v>
      </c>
      <c r="CX434">
        <f>IF(Charts!$B$3="none",AH2136,IF(BP2136="",NA(),BP2136))</f>
        <v>0</v>
      </c>
      <c r="CY434">
        <f>IF(Charts!$B$3="none",AI2136,IF(BQ2136="",NA(),BQ2136))</f>
        <v>0</v>
      </c>
      <c r="CZ434">
        <f>IF(Charts!$B$3="none",AJ2136,IF(BR2136="",NA(),BR2136))</f>
        <v>0</v>
      </c>
    </row>
    <row r="435" spans="5:104">
      <c r="E435">
        <v>90</v>
      </c>
      <c r="F435">
        <f>F94</f>
        <v>0</v>
      </c>
      <c r="G435">
        <v>90</v>
      </c>
      <c r="H435">
        <f>H94</f>
        <v>0</v>
      </c>
      <c r="I435">
        <v>90</v>
      </c>
      <c r="J435">
        <f>J94</f>
        <v>0</v>
      </c>
      <c r="K435">
        <v>90</v>
      </c>
      <c r="L435">
        <f>L94</f>
        <v>0</v>
      </c>
      <c r="M435">
        <v>90</v>
      </c>
      <c r="N435">
        <f>N94</f>
        <v>0</v>
      </c>
      <c r="O435">
        <v>90</v>
      </c>
      <c r="P435">
        <f>P94</f>
        <v>0</v>
      </c>
      <c r="Q435">
        <v>90</v>
      </c>
      <c r="R435">
        <f>R94</f>
        <v>0</v>
      </c>
      <c r="S435">
        <v>90</v>
      </c>
      <c r="T435">
        <f>T94</f>
        <v>0</v>
      </c>
      <c r="U435">
        <v>90</v>
      </c>
      <c r="V435">
        <f>V94</f>
        <v>0</v>
      </c>
      <c r="W435">
        <v>90</v>
      </c>
      <c r="X435">
        <f>X94</f>
        <v>0</v>
      </c>
      <c r="Y435">
        <v>90</v>
      </c>
      <c r="Z435">
        <f>Z94</f>
        <v>0</v>
      </c>
      <c r="AA435">
        <v>90</v>
      </c>
      <c r="AB435">
        <f>AB94</f>
        <v>0</v>
      </c>
      <c r="AC435">
        <v>90</v>
      </c>
      <c r="AD435">
        <f>AD94</f>
        <v>0</v>
      </c>
      <c r="AE435">
        <v>90</v>
      </c>
      <c r="AF435">
        <f>AF94</f>
        <v>0</v>
      </c>
      <c r="AG435">
        <v>90</v>
      </c>
      <c r="AH435">
        <f>AH94</f>
        <v>0</v>
      </c>
      <c r="AI435">
        <v>90</v>
      </c>
      <c r="AJ435">
        <f>AJ94</f>
        <v>0</v>
      </c>
      <c r="AM435">
        <v>90</v>
      </c>
      <c r="AN435">
        <f>AN94</f>
        <v>0</v>
      </c>
      <c r="AO435">
        <v>90</v>
      </c>
      <c r="AP435">
        <f>AP94</f>
        <v>0</v>
      </c>
      <c r="AQ435">
        <v>90</v>
      </c>
      <c r="AR435">
        <f>AR94</f>
        <v>0</v>
      </c>
      <c r="AS435">
        <v>90</v>
      </c>
      <c r="AT435">
        <f>AT94</f>
        <v>0</v>
      </c>
      <c r="AU435">
        <v>90</v>
      </c>
      <c r="AV435">
        <f>AV94</f>
        <v>0</v>
      </c>
      <c r="AW435">
        <v>90</v>
      </c>
      <c r="AX435">
        <f>AX94</f>
        <v>0</v>
      </c>
      <c r="AY435">
        <v>90</v>
      </c>
      <c r="AZ435">
        <f>AZ94</f>
        <v>0</v>
      </c>
      <c r="BA435">
        <v>90</v>
      </c>
      <c r="BB435">
        <f>BB94</f>
        <v>0</v>
      </c>
      <c r="BC435">
        <v>90</v>
      </c>
      <c r="BD435">
        <f>BD94</f>
        <v>0</v>
      </c>
      <c r="BE435">
        <v>90</v>
      </c>
      <c r="BF435">
        <f>BF94</f>
        <v>0</v>
      </c>
      <c r="BG435">
        <v>90</v>
      </c>
      <c r="BH435">
        <f>BH94</f>
        <v>0</v>
      </c>
      <c r="BI435">
        <v>90</v>
      </c>
      <c r="BJ435">
        <f>BJ94</f>
        <v>0</v>
      </c>
      <c r="BK435">
        <v>90</v>
      </c>
      <c r="BL435">
        <f>BL94</f>
        <v>0</v>
      </c>
      <c r="BM435">
        <v>90</v>
      </c>
      <c r="BN435">
        <f>BN94</f>
        <v>0</v>
      </c>
      <c r="BO435">
        <v>90</v>
      </c>
      <c r="BP435">
        <f>BP94</f>
        <v>0</v>
      </c>
      <c r="BQ435">
        <v>90</v>
      </c>
      <c r="BR435">
        <f>BR94</f>
        <v>0</v>
      </c>
      <c r="BU435">
        <f>IF(Charts!$B$3="none",E2137,IF(AM2137="",NA(),AM2137))</f>
        <v>0</v>
      </c>
      <c r="BV435">
        <f>IF(Charts!$B$3="none",F2137,IF(AN2137="",NA(),AN2137))</f>
        <v>0</v>
      </c>
      <c r="BW435">
        <f>IF(Charts!$B$3="none",G2137,IF(AO2137="",NA(),AO2137))</f>
        <v>0</v>
      </c>
      <c r="BX435">
        <f>IF(Charts!$B$3="none",H2137,IF(AP2137="",NA(),AP2137))</f>
        <v>0</v>
      </c>
      <c r="BY435">
        <f>IF(Charts!$B$3="none",I2137,IF(AQ2137="",NA(),AQ2137))</f>
        <v>0</v>
      </c>
      <c r="BZ435">
        <f>IF(Charts!$B$3="none",J2137,IF(AR2137="",NA(),AR2137))</f>
        <v>0</v>
      </c>
      <c r="CA435">
        <f>IF(Charts!$B$3="none",K2137,IF(AS2137="",NA(),AS2137))</f>
        <v>0</v>
      </c>
      <c r="CB435">
        <f>IF(Charts!$B$3="none",L2137,IF(AT2137="",NA(),AT2137))</f>
        <v>0</v>
      </c>
      <c r="CC435">
        <f>IF(Charts!$B$3="none",M2137,IF(AU2137="",NA(),AU2137))</f>
        <v>0</v>
      </c>
      <c r="CD435">
        <f>IF(Charts!$B$3="none",N2137,IF(AV2137="",NA(),AV2137))</f>
        <v>0</v>
      </c>
      <c r="CE435">
        <f>IF(Charts!$B$3="none",O2137,IF(AW2137="",NA(),AW2137))</f>
        <v>0</v>
      </c>
      <c r="CF435">
        <f>IF(Charts!$B$3="none",P2137,IF(AX2137="",NA(),AX2137))</f>
        <v>0</v>
      </c>
      <c r="CG435">
        <f>IF(Charts!$B$3="none",Q2137,IF(AY2137="",NA(),AY2137))</f>
        <v>0</v>
      </c>
      <c r="CH435">
        <f>IF(Charts!$B$3="none",R2137,IF(AZ2137="",NA(),AZ2137))</f>
        <v>0</v>
      </c>
      <c r="CI435">
        <f>IF(Charts!$B$3="none",S2137,IF(BA2137="",NA(),BA2137))</f>
        <v>0</v>
      </c>
      <c r="CJ435">
        <f>IF(Charts!$B$3="none",T2137,IF(BB2137="",NA(),BB2137))</f>
        <v>0</v>
      </c>
      <c r="CK435">
        <f>IF(Charts!$B$3="none",U2137,IF(BC2137="",NA(),BC2137))</f>
        <v>0</v>
      </c>
      <c r="CL435">
        <f>IF(Charts!$B$3="none",V2137,IF(BD2137="",NA(),BD2137))</f>
        <v>0</v>
      </c>
      <c r="CM435">
        <f>IF(Charts!$B$3="none",W2137,IF(BE2137="",NA(),BE2137))</f>
        <v>0</v>
      </c>
      <c r="CN435">
        <f>IF(Charts!$B$3="none",X2137,IF(BF2137="",NA(),BF2137))</f>
        <v>0</v>
      </c>
      <c r="CO435">
        <f>IF(Charts!$B$3="none",Y2137,IF(BG2137="",NA(),BG2137))</f>
        <v>0</v>
      </c>
      <c r="CP435">
        <f>IF(Charts!$B$3="none",Z2137,IF(BH2137="",NA(),BH2137))</f>
        <v>0</v>
      </c>
      <c r="CQ435">
        <f>IF(Charts!$B$3="none",AA2137,IF(BI2137="",NA(),BI2137))</f>
        <v>0</v>
      </c>
      <c r="CR435">
        <f>IF(Charts!$B$3="none",AB2137,IF(BJ2137="",NA(),BJ2137))</f>
        <v>0</v>
      </c>
      <c r="CS435">
        <f>IF(Charts!$B$3="none",AC2137,IF(BK2137="",NA(),BK2137))</f>
        <v>0</v>
      </c>
      <c r="CT435">
        <f>IF(Charts!$B$3="none",AD2137,IF(BL2137="",NA(),BL2137))</f>
        <v>0</v>
      </c>
      <c r="CU435">
        <f>IF(Charts!$B$3="none",AE2137,IF(BM2137="",NA(),BM2137))</f>
        <v>0</v>
      </c>
      <c r="CV435">
        <f>IF(Charts!$B$3="none",AF2137,IF(BN2137="",NA(),BN2137))</f>
        <v>0</v>
      </c>
      <c r="CW435">
        <f>IF(Charts!$B$3="none",AG2137,IF(BO2137="",NA(),BO2137))</f>
        <v>0</v>
      </c>
      <c r="CX435">
        <f>IF(Charts!$B$3="none",AH2137,IF(BP2137="",NA(),BP2137))</f>
        <v>0</v>
      </c>
      <c r="CY435">
        <f>IF(Charts!$B$3="none",AI2137,IF(BQ2137="",NA(),BQ2137))</f>
        <v>0</v>
      </c>
      <c r="CZ435">
        <f>IF(Charts!$B$3="none",AJ2137,IF(BR2137="",NA(),BR2137))</f>
        <v>0</v>
      </c>
    </row>
    <row r="436" spans="5:104">
      <c r="E436">
        <v>91</v>
      </c>
      <c r="F436">
        <f>F95</f>
        <v>0</v>
      </c>
      <c r="G436">
        <v>91</v>
      </c>
      <c r="H436">
        <f>H95</f>
        <v>0</v>
      </c>
      <c r="I436">
        <v>91</v>
      </c>
      <c r="J436">
        <f>J95</f>
        <v>0</v>
      </c>
      <c r="K436">
        <v>91</v>
      </c>
      <c r="L436">
        <f>L95</f>
        <v>0</v>
      </c>
      <c r="M436">
        <v>91</v>
      </c>
      <c r="N436">
        <f>N95</f>
        <v>0</v>
      </c>
      <c r="O436">
        <v>91</v>
      </c>
      <c r="P436">
        <f>P95</f>
        <v>0</v>
      </c>
      <c r="Q436">
        <v>91</v>
      </c>
      <c r="R436">
        <f>R95</f>
        <v>0</v>
      </c>
      <c r="S436">
        <v>91</v>
      </c>
      <c r="T436">
        <f>T95</f>
        <v>0</v>
      </c>
      <c r="U436">
        <v>91</v>
      </c>
      <c r="V436">
        <f>V95</f>
        <v>0</v>
      </c>
      <c r="W436">
        <v>91</v>
      </c>
      <c r="X436">
        <f>X95</f>
        <v>0</v>
      </c>
      <c r="Y436">
        <v>91</v>
      </c>
      <c r="Z436">
        <f>Z95</f>
        <v>0</v>
      </c>
      <c r="AA436">
        <v>91</v>
      </c>
      <c r="AB436">
        <f>AB95</f>
        <v>0</v>
      </c>
      <c r="AC436">
        <v>91</v>
      </c>
      <c r="AD436">
        <f>AD95</f>
        <v>0</v>
      </c>
      <c r="AE436">
        <v>91</v>
      </c>
      <c r="AF436">
        <f>AF95</f>
        <v>0</v>
      </c>
      <c r="AG436">
        <v>91</v>
      </c>
      <c r="AH436">
        <f>AH95</f>
        <v>0</v>
      </c>
      <c r="AI436">
        <v>91</v>
      </c>
      <c r="AJ436">
        <f>AJ95</f>
        <v>0</v>
      </c>
      <c r="AM436">
        <v>91</v>
      </c>
      <c r="AN436">
        <f>AN95</f>
        <v>0</v>
      </c>
      <c r="AO436">
        <v>91</v>
      </c>
      <c r="AP436">
        <f>AP95</f>
        <v>0</v>
      </c>
      <c r="AQ436">
        <v>91</v>
      </c>
      <c r="AR436">
        <f>AR95</f>
        <v>0</v>
      </c>
      <c r="AS436">
        <v>91</v>
      </c>
      <c r="AT436">
        <f>AT95</f>
        <v>0</v>
      </c>
      <c r="AU436">
        <v>91</v>
      </c>
      <c r="AV436">
        <f>AV95</f>
        <v>0</v>
      </c>
      <c r="AW436">
        <v>91</v>
      </c>
      <c r="AX436">
        <f>AX95</f>
        <v>0</v>
      </c>
      <c r="AY436">
        <v>91</v>
      </c>
      <c r="AZ436">
        <f>AZ95</f>
        <v>0</v>
      </c>
      <c r="BA436">
        <v>91</v>
      </c>
      <c r="BB436">
        <f>BB95</f>
        <v>0</v>
      </c>
      <c r="BC436">
        <v>91</v>
      </c>
      <c r="BD436">
        <f>BD95</f>
        <v>0</v>
      </c>
      <c r="BE436">
        <v>91</v>
      </c>
      <c r="BF436">
        <f>BF95</f>
        <v>0</v>
      </c>
      <c r="BG436">
        <v>91</v>
      </c>
      <c r="BH436">
        <f>BH95</f>
        <v>0</v>
      </c>
      <c r="BI436">
        <v>91</v>
      </c>
      <c r="BJ436">
        <f>BJ95</f>
        <v>0</v>
      </c>
      <c r="BK436">
        <v>91</v>
      </c>
      <c r="BL436">
        <f>BL95</f>
        <v>0</v>
      </c>
      <c r="BM436">
        <v>91</v>
      </c>
      <c r="BN436">
        <f>BN95</f>
        <v>0</v>
      </c>
      <c r="BO436">
        <v>91</v>
      </c>
      <c r="BP436">
        <f>BP95</f>
        <v>0</v>
      </c>
      <c r="BQ436">
        <v>91</v>
      </c>
      <c r="BR436">
        <f>BR95</f>
        <v>0</v>
      </c>
      <c r="BU436">
        <f>IF(Charts!$B$3="none",E2138,IF(AM2138="",NA(),AM2138))</f>
        <v>0</v>
      </c>
      <c r="BV436">
        <f>IF(Charts!$B$3="none",F2138,IF(AN2138="",NA(),AN2138))</f>
        <v>0</v>
      </c>
      <c r="BW436">
        <f>IF(Charts!$B$3="none",G2138,IF(AO2138="",NA(),AO2138))</f>
        <v>0</v>
      </c>
      <c r="BX436">
        <f>IF(Charts!$B$3="none",H2138,IF(AP2138="",NA(),AP2138))</f>
        <v>0</v>
      </c>
      <c r="BY436">
        <f>IF(Charts!$B$3="none",I2138,IF(AQ2138="",NA(),AQ2138))</f>
        <v>0</v>
      </c>
      <c r="BZ436">
        <f>IF(Charts!$B$3="none",J2138,IF(AR2138="",NA(),AR2138))</f>
        <v>0</v>
      </c>
      <c r="CA436">
        <f>IF(Charts!$B$3="none",K2138,IF(AS2138="",NA(),AS2138))</f>
        <v>0</v>
      </c>
      <c r="CB436">
        <f>IF(Charts!$B$3="none",L2138,IF(AT2138="",NA(),AT2138))</f>
        <v>0</v>
      </c>
      <c r="CC436">
        <f>IF(Charts!$B$3="none",M2138,IF(AU2138="",NA(),AU2138))</f>
        <v>0</v>
      </c>
      <c r="CD436">
        <f>IF(Charts!$B$3="none",N2138,IF(AV2138="",NA(),AV2138))</f>
        <v>0</v>
      </c>
      <c r="CE436">
        <f>IF(Charts!$B$3="none",O2138,IF(AW2138="",NA(),AW2138))</f>
        <v>0</v>
      </c>
      <c r="CF436">
        <f>IF(Charts!$B$3="none",P2138,IF(AX2138="",NA(),AX2138))</f>
        <v>0</v>
      </c>
      <c r="CG436">
        <f>IF(Charts!$B$3="none",Q2138,IF(AY2138="",NA(),AY2138))</f>
        <v>0</v>
      </c>
      <c r="CH436">
        <f>IF(Charts!$B$3="none",R2138,IF(AZ2138="",NA(),AZ2138))</f>
        <v>0</v>
      </c>
      <c r="CI436">
        <f>IF(Charts!$B$3="none",S2138,IF(BA2138="",NA(),BA2138))</f>
        <v>0</v>
      </c>
      <c r="CJ436">
        <f>IF(Charts!$B$3="none",T2138,IF(BB2138="",NA(),BB2138))</f>
        <v>0</v>
      </c>
      <c r="CK436">
        <f>IF(Charts!$B$3="none",U2138,IF(BC2138="",NA(),BC2138))</f>
        <v>0</v>
      </c>
      <c r="CL436">
        <f>IF(Charts!$B$3="none",V2138,IF(BD2138="",NA(),BD2138))</f>
        <v>0</v>
      </c>
      <c r="CM436">
        <f>IF(Charts!$B$3="none",W2138,IF(BE2138="",NA(),BE2138))</f>
        <v>0</v>
      </c>
      <c r="CN436">
        <f>IF(Charts!$B$3="none",X2138,IF(BF2138="",NA(),BF2138))</f>
        <v>0</v>
      </c>
      <c r="CO436">
        <f>IF(Charts!$B$3="none",Y2138,IF(BG2138="",NA(),BG2138))</f>
        <v>0</v>
      </c>
      <c r="CP436">
        <f>IF(Charts!$B$3="none",Z2138,IF(BH2138="",NA(),BH2138))</f>
        <v>0</v>
      </c>
      <c r="CQ436">
        <f>IF(Charts!$B$3="none",AA2138,IF(BI2138="",NA(),BI2138))</f>
        <v>0</v>
      </c>
      <c r="CR436">
        <f>IF(Charts!$B$3="none",AB2138,IF(BJ2138="",NA(),BJ2138))</f>
        <v>0</v>
      </c>
      <c r="CS436">
        <f>IF(Charts!$B$3="none",AC2138,IF(BK2138="",NA(),BK2138))</f>
        <v>0</v>
      </c>
      <c r="CT436">
        <f>IF(Charts!$B$3="none",AD2138,IF(BL2138="",NA(),BL2138))</f>
        <v>0</v>
      </c>
      <c r="CU436">
        <f>IF(Charts!$B$3="none",AE2138,IF(BM2138="",NA(),BM2138))</f>
        <v>0</v>
      </c>
      <c r="CV436">
        <f>IF(Charts!$B$3="none",AF2138,IF(BN2138="",NA(),BN2138))</f>
        <v>0</v>
      </c>
      <c r="CW436">
        <f>IF(Charts!$B$3="none",AG2138,IF(BO2138="",NA(),BO2138))</f>
        <v>0</v>
      </c>
      <c r="CX436">
        <f>IF(Charts!$B$3="none",AH2138,IF(BP2138="",NA(),BP2138))</f>
        <v>0</v>
      </c>
      <c r="CY436">
        <f>IF(Charts!$B$3="none",AI2138,IF(BQ2138="",NA(),BQ2138))</f>
        <v>0</v>
      </c>
      <c r="CZ436">
        <f>IF(Charts!$B$3="none",AJ2138,IF(BR2138="",NA(),BR2138))</f>
        <v>0</v>
      </c>
    </row>
    <row r="437" spans="5:104">
      <c r="E437">
        <v>92</v>
      </c>
      <c r="F437">
        <f>F96</f>
        <v>0</v>
      </c>
      <c r="G437">
        <v>92</v>
      </c>
      <c r="H437">
        <f>H96</f>
        <v>0</v>
      </c>
      <c r="I437">
        <v>92</v>
      </c>
      <c r="J437">
        <f>J96</f>
        <v>0</v>
      </c>
      <c r="K437">
        <v>92</v>
      </c>
      <c r="L437">
        <f>L96</f>
        <v>0</v>
      </c>
      <c r="M437">
        <v>92</v>
      </c>
      <c r="N437">
        <f>N96</f>
        <v>0</v>
      </c>
      <c r="O437">
        <v>92</v>
      </c>
      <c r="P437">
        <f>P96</f>
        <v>0</v>
      </c>
      <c r="Q437">
        <v>92</v>
      </c>
      <c r="R437">
        <f>R96</f>
        <v>0</v>
      </c>
      <c r="S437">
        <v>92</v>
      </c>
      <c r="T437">
        <f>T96</f>
        <v>0</v>
      </c>
      <c r="U437">
        <v>92</v>
      </c>
      <c r="V437">
        <f>V96</f>
        <v>0</v>
      </c>
      <c r="W437">
        <v>92</v>
      </c>
      <c r="X437">
        <f>X96</f>
        <v>0</v>
      </c>
      <c r="Y437">
        <v>92</v>
      </c>
      <c r="Z437">
        <f>Z96</f>
        <v>0</v>
      </c>
      <c r="AA437">
        <v>92</v>
      </c>
      <c r="AB437">
        <f>AB96</f>
        <v>0</v>
      </c>
      <c r="AC437">
        <v>92</v>
      </c>
      <c r="AD437">
        <f>AD96</f>
        <v>0</v>
      </c>
      <c r="AE437">
        <v>92</v>
      </c>
      <c r="AF437">
        <f>AF96</f>
        <v>0</v>
      </c>
      <c r="AG437">
        <v>92</v>
      </c>
      <c r="AH437">
        <f>AH96</f>
        <v>0</v>
      </c>
      <c r="AI437">
        <v>92</v>
      </c>
      <c r="AJ437">
        <f>AJ96</f>
        <v>0</v>
      </c>
      <c r="AM437">
        <v>92</v>
      </c>
      <c r="AN437">
        <f>AN96</f>
        <v>0</v>
      </c>
      <c r="AO437">
        <v>92</v>
      </c>
      <c r="AP437">
        <f>AP96</f>
        <v>0</v>
      </c>
      <c r="AQ437">
        <v>92</v>
      </c>
      <c r="AR437">
        <f>AR96</f>
        <v>0</v>
      </c>
      <c r="AS437">
        <v>92</v>
      </c>
      <c r="AT437">
        <f>AT96</f>
        <v>0</v>
      </c>
      <c r="AU437">
        <v>92</v>
      </c>
      <c r="AV437">
        <f>AV96</f>
        <v>0</v>
      </c>
      <c r="AW437">
        <v>92</v>
      </c>
      <c r="AX437">
        <f>AX96</f>
        <v>0</v>
      </c>
      <c r="AY437">
        <v>92</v>
      </c>
      <c r="AZ437">
        <f>AZ96</f>
        <v>0</v>
      </c>
      <c r="BA437">
        <v>92</v>
      </c>
      <c r="BB437">
        <f>BB96</f>
        <v>0</v>
      </c>
      <c r="BC437">
        <v>92</v>
      </c>
      <c r="BD437">
        <f>BD96</f>
        <v>0</v>
      </c>
      <c r="BE437">
        <v>92</v>
      </c>
      <c r="BF437">
        <f>BF96</f>
        <v>0</v>
      </c>
      <c r="BG437">
        <v>92</v>
      </c>
      <c r="BH437">
        <f>BH96</f>
        <v>0</v>
      </c>
      <c r="BI437">
        <v>92</v>
      </c>
      <c r="BJ437">
        <f>BJ96</f>
        <v>0</v>
      </c>
      <c r="BK437">
        <v>92</v>
      </c>
      <c r="BL437">
        <f>BL96</f>
        <v>0</v>
      </c>
      <c r="BM437">
        <v>92</v>
      </c>
      <c r="BN437">
        <f>BN96</f>
        <v>0</v>
      </c>
      <c r="BO437">
        <v>92</v>
      </c>
      <c r="BP437">
        <f>BP96</f>
        <v>0</v>
      </c>
      <c r="BQ437">
        <v>92</v>
      </c>
      <c r="BR437">
        <f>BR96</f>
        <v>0</v>
      </c>
      <c r="BU437">
        <f>IF(Charts!$B$3="none",E2139,IF(AM2139="",NA(),AM2139))</f>
        <v>0</v>
      </c>
      <c r="BV437">
        <f>IF(Charts!$B$3="none",F2139,IF(AN2139="",NA(),AN2139))</f>
        <v>0</v>
      </c>
      <c r="BW437">
        <f>IF(Charts!$B$3="none",G2139,IF(AO2139="",NA(),AO2139))</f>
        <v>0</v>
      </c>
      <c r="BX437">
        <f>IF(Charts!$B$3="none",H2139,IF(AP2139="",NA(),AP2139))</f>
        <v>0</v>
      </c>
      <c r="BY437">
        <f>IF(Charts!$B$3="none",I2139,IF(AQ2139="",NA(),AQ2139))</f>
        <v>0</v>
      </c>
      <c r="BZ437">
        <f>IF(Charts!$B$3="none",J2139,IF(AR2139="",NA(),AR2139))</f>
        <v>0</v>
      </c>
      <c r="CA437">
        <f>IF(Charts!$B$3="none",K2139,IF(AS2139="",NA(),AS2139))</f>
        <v>0</v>
      </c>
      <c r="CB437">
        <f>IF(Charts!$B$3="none",L2139,IF(AT2139="",NA(),AT2139))</f>
        <v>0</v>
      </c>
      <c r="CC437">
        <f>IF(Charts!$B$3="none",M2139,IF(AU2139="",NA(),AU2139))</f>
        <v>0</v>
      </c>
      <c r="CD437">
        <f>IF(Charts!$B$3="none",N2139,IF(AV2139="",NA(),AV2139))</f>
        <v>0</v>
      </c>
      <c r="CE437">
        <f>IF(Charts!$B$3="none",O2139,IF(AW2139="",NA(),AW2139))</f>
        <v>0</v>
      </c>
      <c r="CF437">
        <f>IF(Charts!$B$3="none",P2139,IF(AX2139="",NA(),AX2139))</f>
        <v>0</v>
      </c>
      <c r="CG437">
        <f>IF(Charts!$B$3="none",Q2139,IF(AY2139="",NA(),AY2139))</f>
        <v>0</v>
      </c>
      <c r="CH437">
        <f>IF(Charts!$B$3="none",R2139,IF(AZ2139="",NA(),AZ2139))</f>
        <v>0</v>
      </c>
      <c r="CI437">
        <f>IF(Charts!$B$3="none",S2139,IF(BA2139="",NA(),BA2139))</f>
        <v>0</v>
      </c>
      <c r="CJ437">
        <f>IF(Charts!$B$3="none",T2139,IF(BB2139="",NA(),BB2139))</f>
        <v>0</v>
      </c>
      <c r="CK437">
        <f>IF(Charts!$B$3="none",U2139,IF(BC2139="",NA(),BC2139))</f>
        <v>0</v>
      </c>
      <c r="CL437">
        <f>IF(Charts!$B$3="none",V2139,IF(BD2139="",NA(),BD2139))</f>
        <v>0</v>
      </c>
      <c r="CM437">
        <f>IF(Charts!$B$3="none",W2139,IF(BE2139="",NA(),BE2139))</f>
        <v>0</v>
      </c>
      <c r="CN437">
        <f>IF(Charts!$B$3="none",X2139,IF(BF2139="",NA(),BF2139))</f>
        <v>0</v>
      </c>
      <c r="CO437">
        <f>IF(Charts!$B$3="none",Y2139,IF(BG2139="",NA(),BG2139))</f>
        <v>0</v>
      </c>
      <c r="CP437">
        <f>IF(Charts!$B$3="none",Z2139,IF(BH2139="",NA(),BH2139))</f>
        <v>0</v>
      </c>
      <c r="CQ437">
        <f>IF(Charts!$B$3="none",AA2139,IF(BI2139="",NA(),BI2139))</f>
        <v>0</v>
      </c>
      <c r="CR437">
        <f>IF(Charts!$B$3="none",AB2139,IF(BJ2139="",NA(),BJ2139))</f>
        <v>0</v>
      </c>
      <c r="CS437">
        <f>IF(Charts!$B$3="none",AC2139,IF(BK2139="",NA(),BK2139))</f>
        <v>0</v>
      </c>
      <c r="CT437">
        <f>IF(Charts!$B$3="none",AD2139,IF(BL2139="",NA(),BL2139))</f>
        <v>0</v>
      </c>
      <c r="CU437">
        <f>IF(Charts!$B$3="none",AE2139,IF(BM2139="",NA(),BM2139))</f>
        <v>0</v>
      </c>
      <c r="CV437">
        <f>IF(Charts!$B$3="none",AF2139,IF(BN2139="",NA(),BN2139))</f>
        <v>0</v>
      </c>
      <c r="CW437">
        <f>IF(Charts!$B$3="none",AG2139,IF(BO2139="",NA(),BO2139))</f>
        <v>0</v>
      </c>
      <c r="CX437">
        <f>IF(Charts!$B$3="none",AH2139,IF(BP2139="",NA(),BP2139))</f>
        <v>0</v>
      </c>
      <c r="CY437">
        <f>IF(Charts!$B$3="none",AI2139,IF(BQ2139="",NA(),BQ2139))</f>
        <v>0</v>
      </c>
      <c r="CZ437">
        <f>IF(Charts!$B$3="none",AJ2139,IF(BR2139="",NA(),BR2139))</f>
        <v>0</v>
      </c>
    </row>
    <row r="438" spans="5:104">
      <c r="E438">
        <v>93</v>
      </c>
      <c r="F438">
        <f>F97</f>
        <v>0</v>
      </c>
      <c r="G438">
        <v>93</v>
      </c>
      <c r="H438">
        <f>H97</f>
        <v>0</v>
      </c>
      <c r="I438">
        <v>93</v>
      </c>
      <c r="J438">
        <f>J97</f>
        <v>0</v>
      </c>
      <c r="K438">
        <v>93</v>
      </c>
      <c r="L438">
        <f>L97</f>
        <v>0</v>
      </c>
      <c r="M438">
        <v>93</v>
      </c>
      <c r="N438">
        <f>N97</f>
        <v>0</v>
      </c>
      <c r="O438">
        <v>93</v>
      </c>
      <c r="P438">
        <f>P97</f>
        <v>0</v>
      </c>
      <c r="Q438">
        <v>93</v>
      </c>
      <c r="R438">
        <f>R97</f>
        <v>0</v>
      </c>
      <c r="S438">
        <v>93</v>
      </c>
      <c r="T438">
        <f>T97</f>
        <v>0</v>
      </c>
      <c r="U438">
        <v>93</v>
      </c>
      <c r="V438">
        <f>V97</f>
        <v>0</v>
      </c>
      <c r="W438">
        <v>93</v>
      </c>
      <c r="X438">
        <f>X97</f>
        <v>0</v>
      </c>
      <c r="Y438">
        <v>93</v>
      </c>
      <c r="Z438">
        <f>Z97</f>
        <v>0</v>
      </c>
      <c r="AA438">
        <v>93</v>
      </c>
      <c r="AB438">
        <f>AB97</f>
        <v>0</v>
      </c>
      <c r="AC438">
        <v>93</v>
      </c>
      <c r="AD438">
        <f>AD97</f>
        <v>0</v>
      </c>
      <c r="AE438">
        <v>93</v>
      </c>
      <c r="AF438">
        <f>AF97</f>
        <v>0</v>
      </c>
      <c r="AG438">
        <v>93</v>
      </c>
      <c r="AH438">
        <f>AH97</f>
        <v>0</v>
      </c>
      <c r="AI438">
        <v>93</v>
      </c>
      <c r="AJ438">
        <f>AJ97</f>
        <v>0</v>
      </c>
      <c r="AM438">
        <v>93</v>
      </c>
      <c r="AN438">
        <f>AN97</f>
        <v>0</v>
      </c>
      <c r="AO438">
        <v>93</v>
      </c>
      <c r="AP438">
        <f>AP97</f>
        <v>0</v>
      </c>
      <c r="AQ438">
        <v>93</v>
      </c>
      <c r="AR438">
        <f>AR97</f>
        <v>0</v>
      </c>
      <c r="AS438">
        <v>93</v>
      </c>
      <c r="AT438">
        <f>AT97</f>
        <v>0</v>
      </c>
      <c r="AU438">
        <v>93</v>
      </c>
      <c r="AV438">
        <f>AV97</f>
        <v>0</v>
      </c>
      <c r="AW438">
        <v>93</v>
      </c>
      <c r="AX438">
        <f>AX97</f>
        <v>0</v>
      </c>
      <c r="AY438">
        <v>93</v>
      </c>
      <c r="AZ438">
        <f>AZ97</f>
        <v>0</v>
      </c>
      <c r="BA438">
        <v>93</v>
      </c>
      <c r="BB438">
        <f>BB97</f>
        <v>0</v>
      </c>
      <c r="BC438">
        <v>93</v>
      </c>
      <c r="BD438">
        <f>BD97</f>
        <v>0</v>
      </c>
      <c r="BE438">
        <v>93</v>
      </c>
      <c r="BF438">
        <f>BF97</f>
        <v>0</v>
      </c>
      <c r="BG438">
        <v>93</v>
      </c>
      <c r="BH438">
        <f>BH97</f>
        <v>0</v>
      </c>
      <c r="BI438">
        <v>93</v>
      </c>
      <c r="BJ438">
        <f>BJ97</f>
        <v>0</v>
      </c>
      <c r="BK438">
        <v>93</v>
      </c>
      <c r="BL438">
        <f>BL97</f>
        <v>0</v>
      </c>
      <c r="BM438">
        <v>93</v>
      </c>
      <c r="BN438">
        <f>BN97</f>
        <v>0</v>
      </c>
      <c r="BO438">
        <v>93</v>
      </c>
      <c r="BP438">
        <f>BP97</f>
        <v>0</v>
      </c>
      <c r="BQ438">
        <v>93</v>
      </c>
      <c r="BR438">
        <f>BR97</f>
        <v>0</v>
      </c>
      <c r="BU438">
        <f>IF(Charts!$B$3="none",E2140,IF(AM2140="",NA(),AM2140))</f>
        <v>0</v>
      </c>
      <c r="BV438">
        <f>IF(Charts!$B$3="none",F2140,IF(AN2140="",NA(),AN2140))</f>
        <v>0</v>
      </c>
      <c r="BW438">
        <f>IF(Charts!$B$3="none",G2140,IF(AO2140="",NA(),AO2140))</f>
        <v>0</v>
      </c>
      <c r="BX438">
        <f>IF(Charts!$B$3="none",H2140,IF(AP2140="",NA(),AP2140))</f>
        <v>0</v>
      </c>
      <c r="BY438">
        <f>IF(Charts!$B$3="none",I2140,IF(AQ2140="",NA(),AQ2140))</f>
        <v>0</v>
      </c>
      <c r="BZ438">
        <f>IF(Charts!$B$3="none",J2140,IF(AR2140="",NA(),AR2140))</f>
        <v>0</v>
      </c>
      <c r="CA438">
        <f>IF(Charts!$B$3="none",K2140,IF(AS2140="",NA(),AS2140))</f>
        <v>0</v>
      </c>
      <c r="CB438">
        <f>IF(Charts!$B$3="none",L2140,IF(AT2140="",NA(),AT2140))</f>
        <v>0</v>
      </c>
      <c r="CC438">
        <f>IF(Charts!$B$3="none",M2140,IF(AU2140="",NA(),AU2140))</f>
        <v>0</v>
      </c>
      <c r="CD438">
        <f>IF(Charts!$B$3="none",N2140,IF(AV2140="",NA(),AV2140))</f>
        <v>0</v>
      </c>
      <c r="CE438">
        <f>IF(Charts!$B$3="none",O2140,IF(AW2140="",NA(),AW2140))</f>
        <v>0</v>
      </c>
      <c r="CF438">
        <f>IF(Charts!$B$3="none",P2140,IF(AX2140="",NA(),AX2140))</f>
        <v>0</v>
      </c>
      <c r="CG438">
        <f>IF(Charts!$B$3="none",Q2140,IF(AY2140="",NA(),AY2140))</f>
        <v>0</v>
      </c>
      <c r="CH438">
        <f>IF(Charts!$B$3="none",R2140,IF(AZ2140="",NA(),AZ2140))</f>
        <v>0</v>
      </c>
      <c r="CI438">
        <f>IF(Charts!$B$3="none",S2140,IF(BA2140="",NA(),BA2140))</f>
        <v>0</v>
      </c>
      <c r="CJ438">
        <f>IF(Charts!$B$3="none",T2140,IF(BB2140="",NA(),BB2140))</f>
        <v>0</v>
      </c>
      <c r="CK438">
        <f>IF(Charts!$B$3="none",U2140,IF(BC2140="",NA(),BC2140))</f>
        <v>0</v>
      </c>
      <c r="CL438">
        <f>IF(Charts!$B$3="none",V2140,IF(BD2140="",NA(),BD2140))</f>
        <v>0</v>
      </c>
      <c r="CM438">
        <f>IF(Charts!$B$3="none",W2140,IF(BE2140="",NA(),BE2140))</f>
        <v>0</v>
      </c>
      <c r="CN438">
        <f>IF(Charts!$B$3="none",X2140,IF(BF2140="",NA(),BF2140))</f>
        <v>0</v>
      </c>
      <c r="CO438">
        <f>IF(Charts!$B$3="none",Y2140,IF(BG2140="",NA(),BG2140))</f>
        <v>0</v>
      </c>
      <c r="CP438">
        <f>IF(Charts!$B$3="none",Z2140,IF(BH2140="",NA(),BH2140))</f>
        <v>0</v>
      </c>
      <c r="CQ438">
        <f>IF(Charts!$B$3="none",AA2140,IF(BI2140="",NA(),BI2140))</f>
        <v>0</v>
      </c>
      <c r="CR438">
        <f>IF(Charts!$B$3="none",AB2140,IF(BJ2140="",NA(),BJ2140))</f>
        <v>0</v>
      </c>
      <c r="CS438">
        <f>IF(Charts!$B$3="none",AC2140,IF(BK2140="",NA(),BK2140))</f>
        <v>0</v>
      </c>
      <c r="CT438">
        <f>IF(Charts!$B$3="none",AD2140,IF(BL2140="",NA(),BL2140))</f>
        <v>0</v>
      </c>
      <c r="CU438">
        <f>IF(Charts!$B$3="none",AE2140,IF(BM2140="",NA(),BM2140))</f>
        <v>0</v>
      </c>
      <c r="CV438">
        <f>IF(Charts!$B$3="none",AF2140,IF(BN2140="",NA(),BN2140))</f>
        <v>0</v>
      </c>
      <c r="CW438">
        <f>IF(Charts!$B$3="none",AG2140,IF(BO2140="",NA(),BO2140))</f>
        <v>0</v>
      </c>
      <c r="CX438">
        <f>IF(Charts!$B$3="none",AH2140,IF(BP2140="",NA(),BP2140))</f>
        <v>0</v>
      </c>
      <c r="CY438">
        <f>IF(Charts!$B$3="none",AI2140,IF(BQ2140="",NA(),BQ2140))</f>
        <v>0</v>
      </c>
      <c r="CZ438">
        <f>IF(Charts!$B$3="none",AJ2140,IF(BR2140="",NA(),BR2140))</f>
        <v>0</v>
      </c>
    </row>
    <row r="439" spans="5:104">
      <c r="E439">
        <v>94</v>
      </c>
      <c r="F439">
        <f>F98</f>
        <v>0</v>
      </c>
      <c r="G439">
        <v>94</v>
      </c>
      <c r="H439">
        <f>H98</f>
        <v>0</v>
      </c>
      <c r="I439">
        <v>94</v>
      </c>
      <c r="J439">
        <f>J98</f>
        <v>0</v>
      </c>
      <c r="K439">
        <v>94</v>
      </c>
      <c r="L439">
        <f>L98</f>
        <v>0</v>
      </c>
      <c r="M439">
        <v>94</v>
      </c>
      <c r="N439">
        <f>N98</f>
        <v>0</v>
      </c>
      <c r="O439">
        <v>94</v>
      </c>
      <c r="P439">
        <f>P98</f>
        <v>0</v>
      </c>
      <c r="Q439">
        <v>94</v>
      </c>
      <c r="R439">
        <f>R98</f>
        <v>0</v>
      </c>
      <c r="S439">
        <v>94</v>
      </c>
      <c r="T439">
        <f>T98</f>
        <v>0</v>
      </c>
      <c r="U439">
        <v>94</v>
      </c>
      <c r="V439">
        <f>V98</f>
        <v>0</v>
      </c>
      <c r="W439">
        <v>94</v>
      </c>
      <c r="X439">
        <f>X98</f>
        <v>0</v>
      </c>
      <c r="Y439">
        <v>94</v>
      </c>
      <c r="Z439">
        <f>Z98</f>
        <v>0</v>
      </c>
      <c r="AA439">
        <v>94</v>
      </c>
      <c r="AB439">
        <f>AB98</f>
        <v>0</v>
      </c>
      <c r="AC439">
        <v>94</v>
      </c>
      <c r="AD439">
        <f>AD98</f>
        <v>0</v>
      </c>
      <c r="AE439">
        <v>94</v>
      </c>
      <c r="AF439">
        <f>AF98</f>
        <v>0</v>
      </c>
      <c r="AG439">
        <v>94</v>
      </c>
      <c r="AH439">
        <f>AH98</f>
        <v>0</v>
      </c>
      <c r="AI439">
        <v>94</v>
      </c>
      <c r="AJ439">
        <f>AJ98</f>
        <v>0</v>
      </c>
      <c r="AM439">
        <v>94</v>
      </c>
      <c r="AN439">
        <f>AN98</f>
        <v>0</v>
      </c>
      <c r="AO439">
        <v>94</v>
      </c>
      <c r="AP439">
        <f>AP98</f>
        <v>0</v>
      </c>
      <c r="AQ439">
        <v>94</v>
      </c>
      <c r="AR439">
        <f>AR98</f>
        <v>0</v>
      </c>
      <c r="AS439">
        <v>94</v>
      </c>
      <c r="AT439">
        <f>AT98</f>
        <v>0</v>
      </c>
      <c r="AU439">
        <v>94</v>
      </c>
      <c r="AV439">
        <f>AV98</f>
        <v>0</v>
      </c>
      <c r="AW439">
        <v>94</v>
      </c>
      <c r="AX439">
        <f>AX98</f>
        <v>0</v>
      </c>
      <c r="AY439">
        <v>94</v>
      </c>
      <c r="AZ439">
        <f>AZ98</f>
        <v>0</v>
      </c>
      <c r="BA439">
        <v>94</v>
      </c>
      <c r="BB439">
        <f>BB98</f>
        <v>0</v>
      </c>
      <c r="BC439">
        <v>94</v>
      </c>
      <c r="BD439">
        <f>BD98</f>
        <v>0</v>
      </c>
      <c r="BE439">
        <v>94</v>
      </c>
      <c r="BF439">
        <f>BF98</f>
        <v>0</v>
      </c>
      <c r="BG439">
        <v>94</v>
      </c>
      <c r="BH439">
        <f>BH98</f>
        <v>0</v>
      </c>
      <c r="BI439">
        <v>94</v>
      </c>
      <c r="BJ439">
        <f>BJ98</f>
        <v>0</v>
      </c>
      <c r="BK439">
        <v>94</v>
      </c>
      <c r="BL439">
        <f>BL98</f>
        <v>0</v>
      </c>
      <c r="BM439">
        <v>94</v>
      </c>
      <c r="BN439">
        <f>BN98</f>
        <v>0</v>
      </c>
      <c r="BO439">
        <v>94</v>
      </c>
      <c r="BP439">
        <f>BP98</f>
        <v>0</v>
      </c>
      <c r="BQ439">
        <v>94</v>
      </c>
      <c r="BR439">
        <f>BR98</f>
        <v>0</v>
      </c>
      <c r="BU439">
        <f>IF(Charts!$B$3="none",E2141,IF(AM2141="",NA(),AM2141))</f>
        <v>0</v>
      </c>
      <c r="BV439">
        <f>IF(Charts!$B$3="none",F2141,IF(AN2141="",NA(),AN2141))</f>
        <v>0</v>
      </c>
      <c r="BW439">
        <f>IF(Charts!$B$3="none",G2141,IF(AO2141="",NA(),AO2141))</f>
        <v>0</v>
      </c>
      <c r="BX439">
        <f>IF(Charts!$B$3="none",H2141,IF(AP2141="",NA(),AP2141))</f>
        <v>0</v>
      </c>
      <c r="BY439">
        <f>IF(Charts!$B$3="none",I2141,IF(AQ2141="",NA(),AQ2141))</f>
        <v>0</v>
      </c>
      <c r="BZ439">
        <f>IF(Charts!$B$3="none",J2141,IF(AR2141="",NA(),AR2141))</f>
        <v>0</v>
      </c>
      <c r="CA439">
        <f>IF(Charts!$B$3="none",K2141,IF(AS2141="",NA(),AS2141))</f>
        <v>0</v>
      </c>
      <c r="CB439">
        <f>IF(Charts!$B$3="none",L2141,IF(AT2141="",NA(),AT2141))</f>
        <v>0</v>
      </c>
      <c r="CC439">
        <f>IF(Charts!$B$3="none",M2141,IF(AU2141="",NA(),AU2141))</f>
        <v>0</v>
      </c>
      <c r="CD439">
        <f>IF(Charts!$B$3="none",N2141,IF(AV2141="",NA(),AV2141))</f>
        <v>0</v>
      </c>
      <c r="CE439">
        <f>IF(Charts!$B$3="none",O2141,IF(AW2141="",NA(),AW2141))</f>
        <v>0</v>
      </c>
      <c r="CF439">
        <f>IF(Charts!$B$3="none",P2141,IF(AX2141="",NA(),AX2141))</f>
        <v>0</v>
      </c>
      <c r="CG439">
        <f>IF(Charts!$B$3="none",Q2141,IF(AY2141="",NA(),AY2141))</f>
        <v>0</v>
      </c>
      <c r="CH439">
        <f>IF(Charts!$B$3="none",R2141,IF(AZ2141="",NA(),AZ2141))</f>
        <v>0</v>
      </c>
      <c r="CI439">
        <f>IF(Charts!$B$3="none",S2141,IF(BA2141="",NA(),BA2141))</f>
        <v>0</v>
      </c>
      <c r="CJ439">
        <f>IF(Charts!$B$3="none",T2141,IF(BB2141="",NA(),BB2141))</f>
        <v>0</v>
      </c>
      <c r="CK439">
        <f>IF(Charts!$B$3="none",U2141,IF(BC2141="",NA(),BC2141))</f>
        <v>0</v>
      </c>
      <c r="CL439">
        <f>IF(Charts!$B$3="none",V2141,IF(BD2141="",NA(),BD2141))</f>
        <v>0</v>
      </c>
      <c r="CM439">
        <f>IF(Charts!$B$3="none",W2141,IF(BE2141="",NA(),BE2141))</f>
        <v>0</v>
      </c>
      <c r="CN439">
        <f>IF(Charts!$B$3="none",X2141,IF(BF2141="",NA(),BF2141))</f>
        <v>0</v>
      </c>
      <c r="CO439">
        <f>IF(Charts!$B$3="none",Y2141,IF(BG2141="",NA(),BG2141))</f>
        <v>0</v>
      </c>
      <c r="CP439">
        <f>IF(Charts!$B$3="none",Z2141,IF(BH2141="",NA(),BH2141))</f>
        <v>0</v>
      </c>
      <c r="CQ439">
        <f>IF(Charts!$B$3="none",AA2141,IF(BI2141="",NA(),BI2141))</f>
        <v>0</v>
      </c>
      <c r="CR439">
        <f>IF(Charts!$B$3="none",AB2141,IF(BJ2141="",NA(),BJ2141))</f>
        <v>0</v>
      </c>
      <c r="CS439">
        <f>IF(Charts!$B$3="none",AC2141,IF(BK2141="",NA(),BK2141))</f>
        <v>0</v>
      </c>
      <c r="CT439">
        <f>IF(Charts!$B$3="none",AD2141,IF(BL2141="",NA(),BL2141))</f>
        <v>0</v>
      </c>
      <c r="CU439">
        <f>IF(Charts!$B$3="none",AE2141,IF(BM2141="",NA(),BM2141))</f>
        <v>0</v>
      </c>
      <c r="CV439">
        <f>IF(Charts!$B$3="none",AF2141,IF(BN2141="",NA(),BN2141))</f>
        <v>0</v>
      </c>
      <c r="CW439">
        <f>IF(Charts!$B$3="none",AG2141,IF(BO2141="",NA(),BO2141))</f>
        <v>0</v>
      </c>
      <c r="CX439">
        <f>IF(Charts!$B$3="none",AH2141,IF(BP2141="",NA(),BP2141))</f>
        <v>0</v>
      </c>
      <c r="CY439">
        <f>IF(Charts!$B$3="none",AI2141,IF(BQ2141="",NA(),BQ2141))</f>
        <v>0</v>
      </c>
      <c r="CZ439">
        <f>IF(Charts!$B$3="none",AJ2141,IF(BR2141="",NA(),BR2141))</f>
        <v>0</v>
      </c>
    </row>
    <row r="440" spans="5:104">
      <c r="E440">
        <v>95</v>
      </c>
      <c r="F440">
        <f>F99</f>
        <v>0</v>
      </c>
      <c r="G440">
        <v>95</v>
      </c>
      <c r="H440">
        <f>H99</f>
        <v>0</v>
      </c>
      <c r="I440">
        <v>95</v>
      </c>
      <c r="J440">
        <f>J99</f>
        <v>0</v>
      </c>
      <c r="K440">
        <v>95</v>
      </c>
      <c r="L440">
        <f>L99</f>
        <v>0</v>
      </c>
      <c r="M440">
        <v>95</v>
      </c>
      <c r="N440">
        <f>N99</f>
        <v>0</v>
      </c>
      <c r="O440">
        <v>95</v>
      </c>
      <c r="P440">
        <f>P99</f>
        <v>0</v>
      </c>
      <c r="Q440">
        <v>95</v>
      </c>
      <c r="R440">
        <f>R99</f>
        <v>0</v>
      </c>
      <c r="S440">
        <v>95</v>
      </c>
      <c r="T440">
        <f>T99</f>
        <v>0</v>
      </c>
      <c r="U440">
        <v>95</v>
      </c>
      <c r="V440">
        <f>V99</f>
        <v>0</v>
      </c>
      <c r="W440">
        <v>95</v>
      </c>
      <c r="X440">
        <f>X99</f>
        <v>0</v>
      </c>
      <c r="Y440">
        <v>95</v>
      </c>
      <c r="Z440">
        <f>Z99</f>
        <v>0</v>
      </c>
      <c r="AA440">
        <v>95</v>
      </c>
      <c r="AB440">
        <f>AB99</f>
        <v>0</v>
      </c>
      <c r="AC440">
        <v>95</v>
      </c>
      <c r="AD440">
        <f>AD99</f>
        <v>0</v>
      </c>
      <c r="AE440">
        <v>95</v>
      </c>
      <c r="AF440">
        <f>AF99</f>
        <v>0</v>
      </c>
      <c r="AG440">
        <v>95</v>
      </c>
      <c r="AH440">
        <f>AH99</f>
        <v>0</v>
      </c>
      <c r="AI440">
        <v>95</v>
      </c>
      <c r="AJ440">
        <f>AJ99</f>
        <v>0</v>
      </c>
      <c r="AM440">
        <v>95</v>
      </c>
      <c r="AN440">
        <f>AN99</f>
        <v>0</v>
      </c>
      <c r="AO440">
        <v>95</v>
      </c>
      <c r="AP440">
        <f>AP99</f>
        <v>0</v>
      </c>
      <c r="AQ440">
        <v>95</v>
      </c>
      <c r="AR440">
        <f>AR99</f>
        <v>0</v>
      </c>
      <c r="AS440">
        <v>95</v>
      </c>
      <c r="AT440">
        <f>AT99</f>
        <v>0</v>
      </c>
      <c r="AU440">
        <v>95</v>
      </c>
      <c r="AV440">
        <f>AV99</f>
        <v>0</v>
      </c>
      <c r="AW440">
        <v>95</v>
      </c>
      <c r="AX440">
        <f>AX99</f>
        <v>0</v>
      </c>
      <c r="AY440">
        <v>95</v>
      </c>
      <c r="AZ440">
        <f>AZ99</f>
        <v>0</v>
      </c>
      <c r="BA440">
        <v>95</v>
      </c>
      <c r="BB440">
        <f>BB99</f>
        <v>0</v>
      </c>
      <c r="BC440">
        <v>95</v>
      </c>
      <c r="BD440">
        <f>BD99</f>
        <v>0</v>
      </c>
      <c r="BE440">
        <v>95</v>
      </c>
      <c r="BF440">
        <f>BF99</f>
        <v>0</v>
      </c>
      <c r="BG440">
        <v>95</v>
      </c>
      <c r="BH440">
        <f>BH99</f>
        <v>0</v>
      </c>
      <c r="BI440">
        <v>95</v>
      </c>
      <c r="BJ440">
        <f>BJ99</f>
        <v>0</v>
      </c>
      <c r="BK440">
        <v>95</v>
      </c>
      <c r="BL440">
        <f>BL99</f>
        <v>0</v>
      </c>
      <c r="BM440">
        <v>95</v>
      </c>
      <c r="BN440">
        <f>BN99</f>
        <v>0</v>
      </c>
      <c r="BO440">
        <v>95</v>
      </c>
      <c r="BP440">
        <f>BP99</f>
        <v>0</v>
      </c>
      <c r="BQ440">
        <v>95</v>
      </c>
      <c r="BR440">
        <f>BR99</f>
        <v>0</v>
      </c>
      <c r="BU440">
        <f>IF(Charts!$B$3="none",E2142,IF(AM2142="",NA(),AM2142))</f>
        <v>0</v>
      </c>
      <c r="BV440">
        <f>IF(Charts!$B$3="none",F2142,IF(AN2142="",NA(),AN2142))</f>
        <v>0</v>
      </c>
      <c r="BW440">
        <f>IF(Charts!$B$3="none",G2142,IF(AO2142="",NA(),AO2142))</f>
        <v>0</v>
      </c>
      <c r="BX440">
        <f>IF(Charts!$B$3="none",H2142,IF(AP2142="",NA(),AP2142))</f>
        <v>0</v>
      </c>
      <c r="BY440">
        <f>IF(Charts!$B$3="none",I2142,IF(AQ2142="",NA(),AQ2142))</f>
        <v>0</v>
      </c>
      <c r="BZ440">
        <f>IF(Charts!$B$3="none",J2142,IF(AR2142="",NA(),AR2142))</f>
        <v>0</v>
      </c>
      <c r="CA440">
        <f>IF(Charts!$B$3="none",K2142,IF(AS2142="",NA(),AS2142))</f>
        <v>0</v>
      </c>
      <c r="CB440">
        <f>IF(Charts!$B$3="none",L2142,IF(AT2142="",NA(),AT2142))</f>
        <v>0</v>
      </c>
      <c r="CC440">
        <f>IF(Charts!$B$3="none",M2142,IF(AU2142="",NA(),AU2142))</f>
        <v>0</v>
      </c>
      <c r="CD440">
        <f>IF(Charts!$B$3="none",N2142,IF(AV2142="",NA(),AV2142))</f>
        <v>0</v>
      </c>
      <c r="CE440">
        <f>IF(Charts!$B$3="none",O2142,IF(AW2142="",NA(),AW2142))</f>
        <v>0</v>
      </c>
      <c r="CF440">
        <f>IF(Charts!$B$3="none",P2142,IF(AX2142="",NA(),AX2142))</f>
        <v>0</v>
      </c>
      <c r="CG440">
        <f>IF(Charts!$B$3="none",Q2142,IF(AY2142="",NA(),AY2142))</f>
        <v>0</v>
      </c>
      <c r="CH440">
        <f>IF(Charts!$B$3="none",R2142,IF(AZ2142="",NA(),AZ2142))</f>
        <v>0</v>
      </c>
      <c r="CI440">
        <f>IF(Charts!$B$3="none",S2142,IF(BA2142="",NA(),BA2142))</f>
        <v>0</v>
      </c>
      <c r="CJ440">
        <f>IF(Charts!$B$3="none",T2142,IF(BB2142="",NA(),BB2142))</f>
        <v>0</v>
      </c>
      <c r="CK440">
        <f>IF(Charts!$B$3="none",U2142,IF(BC2142="",NA(),BC2142))</f>
        <v>0</v>
      </c>
      <c r="CL440">
        <f>IF(Charts!$B$3="none",V2142,IF(BD2142="",NA(),BD2142))</f>
        <v>0</v>
      </c>
      <c r="CM440">
        <f>IF(Charts!$B$3="none",W2142,IF(BE2142="",NA(),BE2142))</f>
        <v>0</v>
      </c>
      <c r="CN440">
        <f>IF(Charts!$B$3="none",X2142,IF(BF2142="",NA(),BF2142))</f>
        <v>0</v>
      </c>
      <c r="CO440">
        <f>IF(Charts!$B$3="none",Y2142,IF(BG2142="",NA(),BG2142))</f>
        <v>0</v>
      </c>
      <c r="CP440">
        <f>IF(Charts!$B$3="none",Z2142,IF(BH2142="",NA(),BH2142))</f>
        <v>0</v>
      </c>
      <c r="CQ440">
        <f>IF(Charts!$B$3="none",AA2142,IF(BI2142="",NA(),BI2142))</f>
        <v>0</v>
      </c>
      <c r="CR440">
        <f>IF(Charts!$B$3="none",AB2142,IF(BJ2142="",NA(),BJ2142))</f>
        <v>0</v>
      </c>
      <c r="CS440">
        <f>IF(Charts!$B$3="none",AC2142,IF(BK2142="",NA(),BK2142))</f>
        <v>0</v>
      </c>
      <c r="CT440">
        <f>IF(Charts!$B$3="none",AD2142,IF(BL2142="",NA(),BL2142))</f>
        <v>0</v>
      </c>
      <c r="CU440">
        <f>IF(Charts!$B$3="none",AE2142,IF(BM2142="",NA(),BM2142))</f>
        <v>0</v>
      </c>
      <c r="CV440">
        <f>IF(Charts!$B$3="none",AF2142,IF(BN2142="",NA(),BN2142))</f>
        <v>0</v>
      </c>
      <c r="CW440">
        <f>IF(Charts!$B$3="none",AG2142,IF(BO2142="",NA(),BO2142))</f>
        <v>0</v>
      </c>
      <c r="CX440">
        <f>IF(Charts!$B$3="none",AH2142,IF(BP2142="",NA(),BP2142))</f>
        <v>0</v>
      </c>
      <c r="CY440">
        <f>IF(Charts!$B$3="none",AI2142,IF(BQ2142="",NA(),BQ2142))</f>
        <v>0</v>
      </c>
      <c r="CZ440">
        <f>IF(Charts!$B$3="none",AJ2142,IF(BR2142="",NA(),BR2142))</f>
        <v>0</v>
      </c>
    </row>
    <row r="441" spans="5:104">
      <c r="E441">
        <v>96</v>
      </c>
      <c r="F441">
        <f>F100</f>
        <v>0</v>
      </c>
      <c r="G441">
        <v>96</v>
      </c>
      <c r="H441">
        <f>H100</f>
        <v>0</v>
      </c>
      <c r="I441">
        <v>96</v>
      </c>
      <c r="J441">
        <f>J100</f>
        <v>0</v>
      </c>
      <c r="K441">
        <v>96</v>
      </c>
      <c r="L441">
        <f>L100</f>
        <v>0</v>
      </c>
      <c r="M441">
        <v>96</v>
      </c>
      <c r="N441">
        <f>N100</f>
        <v>0</v>
      </c>
      <c r="O441">
        <v>96</v>
      </c>
      <c r="P441">
        <f>P100</f>
        <v>0</v>
      </c>
      <c r="Q441">
        <v>96</v>
      </c>
      <c r="R441">
        <f>R100</f>
        <v>0</v>
      </c>
      <c r="S441">
        <v>96</v>
      </c>
      <c r="T441">
        <f>T100</f>
        <v>0</v>
      </c>
      <c r="U441">
        <v>96</v>
      </c>
      <c r="V441">
        <f>V100</f>
        <v>0</v>
      </c>
      <c r="W441">
        <v>96</v>
      </c>
      <c r="X441">
        <f>X100</f>
        <v>0</v>
      </c>
      <c r="Y441">
        <v>96</v>
      </c>
      <c r="Z441">
        <f>Z100</f>
        <v>0</v>
      </c>
      <c r="AA441">
        <v>96</v>
      </c>
      <c r="AB441">
        <f>AB100</f>
        <v>0</v>
      </c>
      <c r="AC441">
        <v>96</v>
      </c>
      <c r="AD441">
        <f>AD100</f>
        <v>0</v>
      </c>
      <c r="AE441">
        <v>96</v>
      </c>
      <c r="AF441">
        <f>AF100</f>
        <v>0</v>
      </c>
      <c r="AG441">
        <v>96</v>
      </c>
      <c r="AH441">
        <f>AH100</f>
        <v>0</v>
      </c>
      <c r="AI441">
        <v>96</v>
      </c>
      <c r="AJ441">
        <f>AJ100</f>
        <v>0</v>
      </c>
      <c r="AM441">
        <v>96</v>
      </c>
      <c r="AN441">
        <f>AN100</f>
        <v>0</v>
      </c>
      <c r="AO441">
        <v>96</v>
      </c>
      <c r="AP441">
        <f>AP100</f>
        <v>0</v>
      </c>
      <c r="AQ441">
        <v>96</v>
      </c>
      <c r="AR441">
        <f>AR100</f>
        <v>0</v>
      </c>
      <c r="AS441">
        <v>96</v>
      </c>
      <c r="AT441">
        <f>AT100</f>
        <v>0</v>
      </c>
      <c r="AU441">
        <v>96</v>
      </c>
      <c r="AV441">
        <f>AV100</f>
        <v>0</v>
      </c>
      <c r="AW441">
        <v>96</v>
      </c>
      <c r="AX441">
        <f>AX100</f>
        <v>0</v>
      </c>
      <c r="AY441">
        <v>96</v>
      </c>
      <c r="AZ441">
        <f>AZ100</f>
        <v>0</v>
      </c>
      <c r="BA441">
        <v>96</v>
      </c>
      <c r="BB441">
        <f>BB100</f>
        <v>0</v>
      </c>
      <c r="BC441">
        <v>96</v>
      </c>
      <c r="BD441">
        <f>BD100</f>
        <v>0</v>
      </c>
      <c r="BE441">
        <v>96</v>
      </c>
      <c r="BF441">
        <f>BF100</f>
        <v>0</v>
      </c>
      <c r="BG441">
        <v>96</v>
      </c>
      <c r="BH441">
        <f>BH100</f>
        <v>0</v>
      </c>
      <c r="BI441">
        <v>96</v>
      </c>
      <c r="BJ441">
        <f>BJ100</f>
        <v>0</v>
      </c>
      <c r="BK441">
        <v>96</v>
      </c>
      <c r="BL441">
        <f>BL100</f>
        <v>0</v>
      </c>
      <c r="BM441">
        <v>96</v>
      </c>
      <c r="BN441">
        <f>BN100</f>
        <v>0</v>
      </c>
      <c r="BO441">
        <v>96</v>
      </c>
      <c r="BP441">
        <f>BP100</f>
        <v>0</v>
      </c>
      <c r="BQ441">
        <v>96</v>
      </c>
      <c r="BR441">
        <f>BR100</f>
        <v>0</v>
      </c>
      <c r="BU441">
        <f>IF(Charts!$B$3="none",E2143,IF(AM2143="",NA(),AM2143))</f>
        <v>0</v>
      </c>
      <c r="BV441">
        <f>IF(Charts!$B$3="none",F2143,IF(AN2143="",NA(),AN2143))</f>
        <v>0</v>
      </c>
      <c r="BW441">
        <f>IF(Charts!$B$3="none",G2143,IF(AO2143="",NA(),AO2143))</f>
        <v>0</v>
      </c>
      <c r="BX441">
        <f>IF(Charts!$B$3="none",H2143,IF(AP2143="",NA(),AP2143))</f>
        <v>0</v>
      </c>
      <c r="BY441">
        <f>IF(Charts!$B$3="none",I2143,IF(AQ2143="",NA(),AQ2143))</f>
        <v>0</v>
      </c>
      <c r="BZ441">
        <f>IF(Charts!$B$3="none",J2143,IF(AR2143="",NA(),AR2143))</f>
        <v>0</v>
      </c>
      <c r="CA441">
        <f>IF(Charts!$B$3="none",K2143,IF(AS2143="",NA(),AS2143))</f>
        <v>0</v>
      </c>
      <c r="CB441">
        <f>IF(Charts!$B$3="none",L2143,IF(AT2143="",NA(),AT2143))</f>
        <v>0</v>
      </c>
      <c r="CC441">
        <f>IF(Charts!$B$3="none",M2143,IF(AU2143="",NA(),AU2143))</f>
        <v>0</v>
      </c>
      <c r="CD441">
        <f>IF(Charts!$B$3="none",N2143,IF(AV2143="",NA(),AV2143))</f>
        <v>0</v>
      </c>
      <c r="CE441">
        <f>IF(Charts!$B$3="none",O2143,IF(AW2143="",NA(),AW2143))</f>
        <v>0</v>
      </c>
      <c r="CF441">
        <f>IF(Charts!$B$3="none",P2143,IF(AX2143="",NA(),AX2143))</f>
        <v>0</v>
      </c>
      <c r="CG441">
        <f>IF(Charts!$B$3="none",Q2143,IF(AY2143="",NA(),AY2143))</f>
        <v>0</v>
      </c>
      <c r="CH441">
        <f>IF(Charts!$B$3="none",R2143,IF(AZ2143="",NA(),AZ2143))</f>
        <v>0</v>
      </c>
      <c r="CI441">
        <f>IF(Charts!$B$3="none",S2143,IF(BA2143="",NA(),BA2143))</f>
        <v>0</v>
      </c>
      <c r="CJ441">
        <f>IF(Charts!$B$3="none",T2143,IF(BB2143="",NA(),BB2143))</f>
        <v>0</v>
      </c>
      <c r="CK441">
        <f>IF(Charts!$B$3="none",U2143,IF(BC2143="",NA(),BC2143))</f>
        <v>0</v>
      </c>
      <c r="CL441">
        <f>IF(Charts!$B$3="none",V2143,IF(BD2143="",NA(),BD2143))</f>
        <v>0</v>
      </c>
      <c r="CM441">
        <f>IF(Charts!$B$3="none",W2143,IF(BE2143="",NA(),BE2143))</f>
        <v>0</v>
      </c>
      <c r="CN441">
        <f>IF(Charts!$B$3="none",X2143,IF(BF2143="",NA(),BF2143))</f>
        <v>0</v>
      </c>
      <c r="CO441">
        <f>IF(Charts!$B$3="none",Y2143,IF(BG2143="",NA(),BG2143))</f>
        <v>0</v>
      </c>
      <c r="CP441">
        <f>IF(Charts!$B$3="none",Z2143,IF(BH2143="",NA(),BH2143))</f>
        <v>0</v>
      </c>
      <c r="CQ441">
        <f>IF(Charts!$B$3="none",AA2143,IF(BI2143="",NA(),BI2143))</f>
        <v>0</v>
      </c>
      <c r="CR441">
        <f>IF(Charts!$B$3="none",AB2143,IF(BJ2143="",NA(),BJ2143))</f>
        <v>0</v>
      </c>
      <c r="CS441">
        <f>IF(Charts!$B$3="none",AC2143,IF(BK2143="",NA(),BK2143))</f>
        <v>0</v>
      </c>
      <c r="CT441">
        <f>IF(Charts!$B$3="none",AD2143,IF(BL2143="",NA(),BL2143))</f>
        <v>0</v>
      </c>
      <c r="CU441">
        <f>IF(Charts!$B$3="none",AE2143,IF(BM2143="",NA(),BM2143))</f>
        <v>0</v>
      </c>
      <c r="CV441">
        <f>IF(Charts!$B$3="none",AF2143,IF(BN2143="",NA(),BN2143))</f>
        <v>0</v>
      </c>
      <c r="CW441">
        <f>IF(Charts!$B$3="none",AG2143,IF(BO2143="",NA(),BO2143))</f>
        <v>0</v>
      </c>
      <c r="CX441">
        <f>IF(Charts!$B$3="none",AH2143,IF(BP2143="",NA(),BP2143))</f>
        <v>0</v>
      </c>
      <c r="CY441">
        <f>IF(Charts!$B$3="none",AI2143,IF(BQ2143="",NA(),BQ2143))</f>
        <v>0</v>
      </c>
      <c r="CZ441">
        <f>IF(Charts!$B$3="none",AJ2143,IF(BR2143="",NA(),BR2143))</f>
        <v>0</v>
      </c>
    </row>
    <row r="442" spans="5:104">
      <c r="E442">
        <v>97</v>
      </c>
      <c r="F442">
        <f>F101</f>
        <v>0</v>
      </c>
      <c r="G442">
        <v>97</v>
      </c>
      <c r="H442">
        <f>H101</f>
        <v>0</v>
      </c>
      <c r="I442">
        <v>97</v>
      </c>
      <c r="J442">
        <f>J101</f>
        <v>0</v>
      </c>
      <c r="K442">
        <v>97</v>
      </c>
      <c r="L442">
        <f>L101</f>
        <v>0</v>
      </c>
      <c r="M442">
        <v>97</v>
      </c>
      <c r="N442">
        <f>N101</f>
        <v>0</v>
      </c>
      <c r="O442">
        <v>97</v>
      </c>
      <c r="P442">
        <f>P101</f>
        <v>0</v>
      </c>
      <c r="Q442">
        <v>97</v>
      </c>
      <c r="R442">
        <f>R101</f>
        <v>0</v>
      </c>
      <c r="S442">
        <v>97</v>
      </c>
      <c r="T442">
        <f>T101</f>
        <v>0</v>
      </c>
      <c r="U442">
        <v>97</v>
      </c>
      <c r="V442">
        <f>V101</f>
        <v>0</v>
      </c>
      <c r="W442">
        <v>97</v>
      </c>
      <c r="X442">
        <f>X101</f>
        <v>0</v>
      </c>
      <c r="Y442">
        <v>97</v>
      </c>
      <c r="Z442">
        <f>Z101</f>
        <v>0</v>
      </c>
      <c r="AA442">
        <v>97</v>
      </c>
      <c r="AB442">
        <f>AB101</f>
        <v>0</v>
      </c>
      <c r="AC442">
        <v>97</v>
      </c>
      <c r="AD442">
        <f>AD101</f>
        <v>0</v>
      </c>
      <c r="AE442">
        <v>97</v>
      </c>
      <c r="AF442">
        <f>AF101</f>
        <v>0</v>
      </c>
      <c r="AG442">
        <v>97</v>
      </c>
      <c r="AH442">
        <f>AH101</f>
        <v>0</v>
      </c>
      <c r="AI442">
        <v>97</v>
      </c>
      <c r="AJ442">
        <f>AJ101</f>
        <v>0</v>
      </c>
      <c r="AM442">
        <v>97</v>
      </c>
      <c r="AN442">
        <f>AN101</f>
        <v>0</v>
      </c>
      <c r="AO442">
        <v>97</v>
      </c>
      <c r="AP442">
        <f>AP101</f>
        <v>0</v>
      </c>
      <c r="AQ442">
        <v>97</v>
      </c>
      <c r="AR442">
        <f>AR101</f>
        <v>0</v>
      </c>
      <c r="AS442">
        <v>97</v>
      </c>
      <c r="AT442">
        <f>AT101</f>
        <v>0</v>
      </c>
      <c r="AU442">
        <v>97</v>
      </c>
      <c r="AV442">
        <f>AV101</f>
        <v>0</v>
      </c>
      <c r="AW442">
        <v>97</v>
      </c>
      <c r="AX442">
        <f>AX101</f>
        <v>0</v>
      </c>
      <c r="AY442">
        <v>97</v>
      </c>
      <c r="AZ442">
        <f>AZ101</f>
        <v>0</v>
      </c>
      <c r="BA442">
        <v>97</v>
      </c>
      <c r="BB442">
        <f>BB101</f>
        <v>0</v>
      </c>
      <c r="BC442">
        <v>97</v>
      </c>
      <c r="BD442">
        <f>BD101</f>
        <v>0</v>
      </c>
      <c r="BE442">
        <v>97</v>
      </c>
      <c r="BF442">
        <f>BF101</f>
        <v>0</v>
      </c>
      <c r="BG442">
        <v>97</v>
      </c>
      <c r="BH442">
        <f>BH101</f>
        <v>0</v>
      </c>
      <c r="BI442">
        <v>97</v>
      </c>
      <c r="BJ442">
        <f>BJ101</f>
        <v>0</v>
      </c>
      <c r="BK442">
        <v>97</v>
      </c>
      <c r="BL442">
        <f>BL101</f>
        <v>0</v>
      </c>
      <c r="BM442">
        <v>97</v>
      </c>
      <c r="BN442">
        <f>BN101</f>
        <v>0</v>
      </c>
      <c r="BO442">
        <v>97</v>
      </c>
      <c r="BP442">
        <f>BP101</f>
        <v>0</v>
      </c>
      <c r="BQ442">
        <v>97</v>
      </c>
      <c r="BR442">
        <f>BR101</f>
        <v>0</v>
      </c>
      <c r="BU442">
        <f>IF(Charts!$B$3="none",E2144,IF(AM2144="",NA(),AM2144))</f>
        <v>0</v>
      </c>
      <c r="BV442">
        <f>IF(Charts!$B$3="none",F2144,IF(AN2144="",NA(),AN2144))</f>
        <v>0</v>
      </c>
      <c r="BW442">
        <f>IF(Charts!$B$3="none",G2144,IF(AO2144="",NA(),AO2144))</f>
        <v>0</v>
      </c>
      <c r="BX442">
        <f>IF(Charts!$B$3="none",H2144,IF(AP2144="",NA(),AP2144))</f>
        <v>0</v>
      </c>
      <c r="BY442">
        <f>IF(Charts!$B$3="none",I2144,IF(AQ2144="",NA(),AQ2144))</f>
        <v>0</v>
      </c>
      <c r="BZ442">
        <f>IF(Charts!$B$3="none",J2144,IF(AR2144="",NA(),AR2144))</f>
        <v>0</v>
      </c>
      <c r="CA442">
        <f>IF(Charts!$B$3="none",K2144,IF(AS2144="",NA(),AS2144))</f>
        <v>0</v>
      </c>
      <c r="CB442">
        <f>IF(Charts!$B$3="none",L2144,IF(AT2144="",NA(),AT2144))</f>
        <v>0</v>
      </c>
      <c r="CC442">
        <f>IF(Charts!$B$3="none",M2144,IF(AU2144="",NA(),AU2144))</f>
        <v>0</v>
      </c>
      <c r="CD442">
        <f>IF(Charts!$B$3="none",N2144,IF(AV2144="",NA(),AV2144))</f>
        <v>0</v>
      </c>
      <c r="CE442">
        <f>IF(Charts!$B$3="none",O2144,IF(AW2144="",NA(),AW2144))</f>
        <v>0</v>
      </c>
      <c r="CF442">
        <f>IF(Charts!$B$3="none",P2144,IF(AX2144="",NA(),AX2144))</f>
        <v>0</v>
      </c>
      <c r="CG442">
        <f>IF(Charts!$B$3="none",Q2144,IF(AY2144="",NA(),AY2144))</f>
        <v>0</v>
      </c>
      <c r="CH442">
        <f>IF(Charts!$B$3="none",R2144,IF(AZ2144="",NA(),AZ2144))</f>
        <v>0</v>
      </c>
      <c r="CI442">
        <f>IF(Charts!$B$3="none",S2144,IF(BA2144="",NA(),BA2144))</f>
        <v>0</v>
      </c>
      <c r="CJ442">
        <f>IF(Charts!$B$3="none",T2144,IF(BB2144="",NA(),BB2144))</f>
        <v>0</v>
      </c>
      <c r="CK442">
        <f>IF(Charts!$B$3="none",U2144,IF(BC2144="",NA(),BC2144))</f>
        <v>0</v>
      </c>
      <c r="CL442">
        <f>IF(Charts!$B$3="none",V2144,IF(BD2144="",NA(),BD2144))</f>
        <v>0</v>
      </c>
      <c r="CM442">
        <f>IF(Charts!$B$3="none",W2144,IF(BE2144="",NA(),BE2144))</f>
        <v>0</v>
      </c>
      <c r="CN442">
        <f>IF(Charts!$B$3="none",X2144,IF(BF2144="",NA(),BF2144))</f>
        <v>0</v>
      </c>
      <c r="CO442">
        <f>IF(Charts!$B$3="none",Y2144,IF(BG2144="",NA(),BG2144))</f>
        <v>0</v>
      </c>
      <c r="CP442">
        <f>IF(Charts!$B$3="none",Z2144,IF(BH2144="",NA(),BH2144))</f>
        <v>0</v>
      </c>
      <c r="CQ442">
        <f>IF(Charts!$B$3="none",AA2144,IF(BI2144="",NA(),BI2144))</f>
        <v>0</v>
      </c>
      <c r="CR442">
        <f>IF(Charts!$B$3="none",AB2144,IF(BJ2144="",NA(),BJ2144))</f>
        <v>0</v>
      </c>
      <c r="CS442">
        <f>IF(Charts!$B$3="none",AC2144,IF(BK2144="",NA(),BK2144))</f>
        <v>0</v>
      </c>
      <c r="CT442">
        <f>IF(Charts!$B$3="none",AD2144,IF(BL2144="",NA(),BL2144))</f>
        <v>0</v>
      </c>
      <c r="CU442">
        <f>IF(Charts!$B$3="none",AE2144,IF(BM2144="",NA(),BM2144))</f>
        <v>0</v>
      </c>
      <c r="CV442">
        <f>IF(Charts!$B$3="none",AF2144,IF(BN2144="",NA(),BN2144))</f>
        <v>0</v>
      </c>
      <c r="CW442">
        <f>IF(Charts!$B$3="none",AG2144,IF(BO2144="",NA(),BO2144))</f>
        <v>0</v>
      </c>
      <c r="CX442">
        <f>IF(Charts!$B$3="none",AH2144,IF(BP2144="",NA(),BP2144))</f>
        <v>0</v>
      </c>
      <c r="CY442">
        <f>IF(Charts!$B$3="none",AI2144,IF(BQ2144="",NA(),BQ2144))</f>
        <v>0</v>
      </c>
      <c r="CZ442">
        <f>IF(Charts!$B$3="none",AJ2144,IF(BR2144="",NA(),BR2144))</f>
        <v>0</v>
      </c>
    </row>
    <row r="443" spans="5:104">
      <c r="E443">
        <v>98</v>
      </c>
      <c r="F443">
        <f>F102</f>
        <v>0</v>
      </c>
      <c r="G443">
        <v>98</v>
      </c>
      <c r="H443">
        <f>H102</f>
        <v>0</v>
      </c>
      <c r="I443">
        <v>98</v>
      </c>
      <c r="J443">
        <f>J102</f>
        <v>0</v>
      </c>
      <c r="K443">
        <v>98</v>
      </c>
      <c r="L443">
        <f>L102</f>
        <v>0</v>
      </c>
      <c r="M443">
        <v>98</v>
      </c>
      <c r="N443">
        <f>N102</f>
        <v>0</v>
      </c>
      <c r="O443">
        <v>98</v>
      </c>
      <c r="P443">
        <f>P102</f>
        <v>0</v>
      </c>
      <c r="Q443">
        <v>98</v>
      </c>
      <c r="R443">
        <f>R102</f>
        <v>0</v>
      </c>
      <c r="S443">
        <v>98</v>
      </c>
      <c r="T443">
        <f>T102</f>
        <v>0</v>
      </c>
      <c r="U443">
        <v>98</v>
      </c>
      <c r="V443">
        <f>V102</f>
        <v>0</v>
      </c>
      <c r="W443">
        <v>98</v>
      </c>
      <c r="X443">
        <f>X102</f>
        <v>0</v>
      </c>
      <c r="Y443">
        <v>98</v>
      </c>
      <c r="Z443">
        <f>Z102</f>
        <v>0</v>
      </c>
      <c r="AA443">
        <v>98</v>
      </c>
      <c r="AB443">
        <f>AB102</f>
        <v>0</v>
      </c>
      <c r="AC443">
        <v>98</v>
      </c>
      <c r="AD443">
        <f>AD102</f>
        <v>0</v>
      </c>
      <c r="AE443">
        <v>98</v>
      </c>
      <c r="AF443">
        <f>AF102</f>
        <v>0</v>
      </c>
      <c r="AG443">
        <v>98</v>
      </c>
      <c r="AH443">
        <f>AH102</f>
        <v>0</v>
      </c>
      <c r="AI443">
        <v>98</v>
      </c>
      <c r="AJ443">
        <f>AJ102</f>
        <v>0</v>
      </c>
      <c r="AM443">
        <v>98</v>
      </c>
      <c r="AN443">
        <f>AN102</f>
        <v>0</v>
      </c>
      <c r="AO443">
        <v>98</v>
      </c>
      <c r="AP443">
        <f>AP102</f>
        <v>0</v>
      </c>
      <c r="AQ443">
        <v>98</v>
      </c>
      <c r="AR443">
        <f>AR102</f>
        <v>0</v>
      </c>
      <c r="AS443">
        <v>98</v>
      </c>
      <c r="AT443">
        <f>AT102</f>
        <v>0</v>
      </c>
      <c r="AU443">
        <v>98</v>
      </c>
      <c r="AV443">
        <f>AV102</f>
        <v>0</v>
      </c>
      <c r="AW443">
        <v>98</v>
      </c>
      <c r="AX443">
        <f>AX102</f>
        <v>0</v>
      </c>
      <c r="AY443">
        <v>98</v>
      </c>
      <c r="AZ443">
        <f>AZ102</f>
        <v>0</v>
      </c>
      <c r="BA443">
        <v>98</v>
      </c>
      <c r="BB443">
        <f>BB102</f>
        <v>0</v>
      </c>
      <c r="BC443">
        <v>98</v>
      </c>
      <c r="BD443">
        <f>BD102</f>
        <v>0</v>
      </c>
      <c r="BE443">
        <v>98</v>
      </c>
      <c r="BF443">
        <f>BF102</f>
        <v>0</v>
      </c>
      <c r="BG443">
        <v>98</v>
      </c>
      <c r="BH443">
        <f>BH102</f>
        <v>0</v>
      </c>
      <c r="BI443">
        <v>98</v>
      </c>
      <c r="BJ443">
        <f>BJ102</f>
        <v>0</v>
      </c>
      <c r="BK443">
        <v>98</v>
      </c>
      <c r="BL443">
        <f>BL102</f>
        <v>0</v>
      </c>
      <c r="BM443">
        <v>98</v>
      </c>
      <c r="BN443">
        <f>BN102</f>
        <v>0</v>
      </c>
      <c r="BO443">
        <v>98</v>
      </c>
      <c r="BP443">
        <f>BP102</f>
        <v>0</v>
      </c>
      <c r="BQ443">
        <v>98</v>
      </c>
      <c r="BR443">
        <f>BR102</f>
        <v>0</v>
      </c>
      <c r="BU443">
        <f>IF(Charts!$B$3="none",E2145,IF(AM2145="",NA(),AM2145))</f>
        <v>0</v>
      </c>
      <c r="BV443">
        <f>IF(Charts!$B$3="none",F2145,IF(AN2145="",NA(),AN2145))</f>
        <v>0</v>
      </c>
      <c r="BW443">
        <f>IF(Charts!$B$3="none",G2145,IF(AO2145="",NA(),AO2145))</f>
        <v>0</v>
      </c>
      <c r="BX443">
        <f>IF(Charts!$B$3="none",H2145,IF(AP2145="",NA(),AP2145))</f>
        <v>0</v>
      </c>
      <c r="BY443">
        <f>IF(Charts!$B$3="none",I2145,IF(AQ2145="",NA(),AQ2145))</f>
        <v>0</v>
      </c>
      <c r="BZ443">
        <f>IF(Charts!$B$3="none",J2145,IF(AR2145="",NA(),AR2145))</f>
        <v>0</v>
      </c>
      <c r="CA443">
        <f>IF(Charts!$B$3="none",K2145,IF(AS2145="",NA(),AS2145))</f>
        <v>0</v>
      </c>
      <c r="CB443">
        <f>IF(Charts!$B$3="none",L2145,IF(AT2145="",NA(),AT2145))</f>
        <v>0</v>
      </c>
      <c r="CC443">
        <f>IF(Charts!$B$3="none",M2145,IF(AU2145="",NA(),AU2145))</f>
        <v>0</v>
      </c>
      <c r="CD443">
        <f>IF(Charts!$B$3="none",N2145,IF(AV2145="",NA(),AV2145))</f>
        <v>0</v>
      </c>
      <c r="CE443">
        <f>IF(Charts!$B$3="none",O2145,IF(AW2145="",NA(),AW2145))</f>
        <v>0</v>
      </c>
      <c r="CF443">
        <f>IF(Charts!$B$3="none",P2145,IF(AX2145="",NA(),AX2145))</f>
        <v>0</v>
      </c>
      <c r="CG443">
        <f>IF(Charts!$B$3="none",Q2145,IF(AY2145="",NA(),AY2145))</f>
        <v>0</v>
      </c>
      <c r="CH443">
        <f>IF(Charts!$B$3="none",R2145,IF(AZ2145="",NA(),AZ2145))</f>
        <v>0</v>
      </c>
      <c r="CI443">
        <f>IF(Charts!$B$3="none",S2145,IF(BA2145="",NA(),BA2145))</f>
        <v>0</v>
      </c>
      <c r="CJ443">
        <f>IF(Charts!$B$3="none",T2145,IF(BB2145="",NA(),BB2145))</f>
        <v>0</v>
      </c>
      <c r="CK443">
        <f>IF(Charts!$B$3="none",U2145,IF(BC2145="",NA(),BC2145))</f>
        <v>0</v>
      </c>
      <c r="CL443">
        <f>IF(Charts!$B$3="none",V2145,IF(BD2145="",NA(),BD2145))</f>
        <v>0</v>
      </c>
      <c r="CM443">
        <f>IF(Charts!$B$3="none",W2145,IF(BE2145="",NA(),BE2145))</f>
        <v>0</v>
      </c>
      <c r="CN443">
        <f>IF(Charts!$B$3="none",X2145,IF(BF2145="",NA(),BF2145))</f>
        <v>0</v>
      </c>
      <c r="CO443">
        <f>IF(Charts!$B$3="none",Y2145,IF(BG2145="",NA(),BG2145))</f>
        <v>0</v>
      </c>
      <c r="CP443">
        <f>IF(Charts!$B$3="none",Z2145,IF(BH2145="",NA(),BH2145))</f>
        <v>0</v>
      </c>
      <c r="CQ443">
        <f>IF(Charts!$B$3="none",AA2145,IF(BI2145="",NA(),BI2145))</f>
        <v>0</v>
      </c>
      <c r="CR443">
        <f>IF(Charts!$B$3="none",AB2145,IF(BJ2145="",NA(),BJ2145))</f>
        <v>0</v>
      </c>
      <c r="CS443">
        <f>IF(Charts!$B$3="none",AC2145,IF(BK2145="",NA(),BK2145))</f>
        <v>0</v>
      </c>
      <c r="CT443">
        <f>IF(Charts!$B$3="none",AD2145,IF(BL2145="",NA(),BL2145))</f>
        <v>0</v>
      </c>
      <c r="CU443">
        <f>IF(Charts!$B$3="none",AE2145,IF(BM2145="",NA(),BM2145))</f>
        <v>0</v>
      </c>
      <c r="CV443">
        <f>IF(Charts!$B$3="none",AF2145,IF(BN2145="",NA(),BN2145))</f>
        <v>0</v>
      </c>
      <c r="CW443">
        <f>IF(Charts!$B$3="none",AG2145,IF(BO2145="",NA(),BO2145))</f>
        <v>0</v>
      </c>
      <c r="CX443">
        <f>IF(Charts!$B$3="none",AH2145,IF(BP2145="",NA(),BP2145))</f>
        <v>0</v>
      </c>
      <c r="CY443">
        <f>IF(Charts!$B$3="none",AI2145,IF(BQ2145="",NA(),BQ2145))</f>
        <v>0</v>
      </c>
      <c r="CZ443">
        <f>IF(Charts!$B$3="none",AJ2145,IF(BR2145="",NA(),BR2145))</f>
        <v>0</v>
      </c>
    </row>
    <row r="444" spans="5:104">
      <c r="E444">
        <v>99</v>
      </c>
      <c r="F444">
        <f>F103</f>
        <v>0</v>
      </c>
      <c r="G444">
        <v>99</v>
      </c>
      <c r="H444">
        <f>H103</f>
        <v>0</v>
      </c>
      <c r="I444">
        <v>99</v>
      </c>
      <c r="J444">
        <f>J103</f>
        <v>0</v>
      </c>
      <c r="K444">
        <v>99</v>
      </c>
      <c r="L444">
        <f>L103</f>
        <v>0</v>
      </c>
      <c r="M444">
        <v>99</v>
      </c>
      <c r="N444">
        <f>N103</f>
        <v>0</v>
      </c>
      <c r="O444">
        <v>99</v>
      </c>
      <c r="P444">
        <f>P103</f>
        <v>0</v>
      </c>
      <c r="Q444">
        <v>99</v>
      </c>
      <c r="R444">
        <f>R103</f>
        <v>0</v>
      </c>
      <c r="S444">
        <v>99</v>
      </c>
      <c r="T444">
        <f>T103</f>
        <v>0</v>
      </c>
      <c r="U444">
        <v>99</v>
      </c>
      <c r="V444">
        <f>V103</f>
        <v>0</v>
      </c>
      <c r="W444">
        <v>99</v>
      </c>
      <c r="X444">
        <f>X103</f>
        <v>0</v>
      </c>
      <c r="Y444">
        <v>99</v>
      </c>
      <c r="Z444">
        <f>Z103</f>
        <v>0</v>
      </c>
      <c r="AA444">
        <v>99</v>
      </c>
      <c r="AB444">
        <f>AB103</f>
        <v>0</v>
      </c>
      <c r="AC444">
        <v>99</v>
      </c>
      <c r="AD444">
        <f>AD103</f>
        <v>0</v>
      </c>
      <c r="AE444">
        <v>99</v>
      </c>
      <c r="AF444">
        <f>AF103</f>
        <v>0</v>
      </c>
      <c r="AG444">
        <v>99</v>
      </c>
      <c r="AH444">
        <f>AH103</f>
        <v>0</v>
      </c>
      <c r="AI444">
        <v>99</v>
      </c>
      <c r="AJ444">
        <f>AJ103</f>
        <v>0</v>
      </c>
      <c r="AM444">
        <v>99</v>
      </c>
      <c r="AN444">
        <f>AN103</f>
        <v>0</v>
      </c>
      <c r="AO444">
        <v>99</v>
      </c>
      <c r="AP444">
        <f>AP103</f>
        <v>0</v>
      </c>
      <c r="AQ444">
        <v>99</v>
      </c>
      <c r="AR444">
        <f>AR103</f>
        <v>0</v>
      </c>
      <c r="AS444">
        <v>99</v>
      </c>
      <c r="AT444">
        <f>AT103</f>
        <v>0</v>
      </c>
      <c r="AU444">
        <v>99</v>
      </c>
      <c r="AV444">
        <f>AV103</f>
        <v>0</v>
      </c>
      <c r="AW444">
        <v>99</v>
      </c>
      <c r="AX444">
        <f>AX103</f>
        <v>0</v>
      </c>
      <c r="AY444">
        <v>99</v>
      </c>
      <c r="AZ444">
        <f>AZ103</f>
        <v>0</v>
      </c>
      <c r="BA444">
        <v>99</v>
      </c>
      <c r="BB444">
        <f>BB103</f>
        <v>0</v>
      </c>
      <c r="BC444">
        <v>99</v>
      </c>
      <c r="BD444">
        <f>BD103</f>
        <v>0</v>
      </c>
      <c r="BE444">
        <v>99</v>
      </c>
      <c r="BF444">
        <f>BF103</f>
        <v>0</v>
      </c>
      <c r="BG444">
        <v>99</v>
      </c>
      <c r="BH444">
        <f>BH103</f>
        <v>0</v>
      </c>
      <c r="BI444">
        <v>99</v>
      </c>
      <c r="BJ444">
        <f>BJ103</f>
        <v>0</v>
      </c>
      <c r="BK444">
        <v>99</v>
      </c>
      <c r="BL444">
        <f>BL103</f>
        <v>0</v>
      </c>
      <c r="BM444">
        <v>99</v>
      </c>
      <c r="BN444">
        <f>BN103</f>
        <v>0</v>
      </c>
      <c r="BO444">
        <v>99</v>
      </c>
      <c r="BP444">
        <f>BP103</f>
        <v>0</v>
      </c>
      <c r="BQ444">
        <v>99</v>
      </c>
      <c r="BR444">
        <f>BR103</f>
        <v>0</v>
      </c>
      <c r="BU444">
        <f>IF(Charts!$B$3="none",E2146,IF(AM2146="",NA(),AM2146))</f>
        <v>0</v>
      </c>
      <c r="BV444">
        <f>IF(Charts!$B$3="none",F2146,IF(AN2146="",NA(),AN2146))</f>
        <v>0</v>
      </c>
      <c r="BW444">
        <f>IF(Charts!$B$3="none",G2146,IF(AO2146="",NA(),AO2146))</f>
        <v>0</v>
      </c>
      <c r="BX444">
        <f>IF(Charts!$B$3="none",H2146,IF(AP2146="",NA(),AP2146))</f>
        <v>0</v>
      </c>
      <c r="BY444">
        <f>IF(Charts!$B$3="none",I2146,IF(AQ2146="",NA(),AQ2146))</f>
        <v>0</v>
      </c>
      <c r="BZ444">
        <f>IF(Charts!$B$3="none",J2146,IF(AR2146="",NA(),AR2146))</f>
        <v>0</v>
      </c>
      <c r="CA444">
        <f>IF(Charts!$B$3="none",K2146,IF(AS2146="",NA(),AS2146))</f>
        <v>0</v>
      </c>
      <c r="CB444">
        <f>IF(Charts!$B$3="none",L2146,IF(AT2146="",NA(),AT2146))</f>
        <v>0</v>
      </c>
      <c r="CC444">
        <f>IF(Charts!$B$3="none",M2146,IF(AU2146="",NA(),AU2146))</f>
        <v>0</v>
      </c>
      <c r="CD444">
        <f>IF(Charts!$B$3="none",N2146,IF(AV2146="",NA(),AV2146))</f>
        <v>0</v>
      </c>
      <c r="CE444">
        <f>IF(Charts!$B$3="none",O2146,IF(AW2146="",NA(),AW2146))</f>
        <v>0</v>
      </c>
      <c r="CF444">
        <f>IF(Charts!$B$3="none",P2146,IF(AX2146="",NA(),AX2146))</f>
        <v>0</v>
      </c>
      <c r="CG444">
        <f>IF(Charts!$B$3="none",Q2146,IF(AY2146="",NA(),AY2146))</f>
        <v>0</v>
      </c>
      <c r="CH444">
        <f>IF(Charts!$B$3="none",R2146,IF(AZ2146="",NA(),AZ2146))</f>
        <v>0</v>
      </c>
      <c r="CI444">
        <f>IF(Charts!$B$3="none",S2146,IF(BA2146="",NA(),BA2146))</f>
        <v>0</v>
      </c>
      <c r="CJ444">
        <f>IF(Charts!$B$3="none",T2146,IF(BB2146="",NA(),BB2146))</f>
        <v>0</v>
      </c>
      <c r="CK444">
        <f>IF(Charts!$B$3="none",U2146,IF(BC2146="",NA(),BC2146))</f>
        <v>0</v>
      </c>
      <c r="CL444">
        <f>IF(Charts!$B$3="none",V2146,IF(BD2146="",NA(),BD2146))</f>
        <v>0</v>
      </c>
      <c r="CM444">
        <f>IF(Charts!$B$3="none",W2146,IF(BE2146="",NA(),BE2146))</f>
        <v>0</v>
      </c>
      <c r="CN444">
        <f>IF(Charts!$B$3="none",X2146,IF(BF2146="",NA(),BF2146))</f>
        <v>0</v>
      </c>
      <c r="CO444">
        <f>IF(Charts!$B$3="none",Y2146,IF(BG2146="",NA(),BG2146))</f>
        <v>0</v>
      </c>
      <c r="CP444">
        <f>IF(Charts!$B$3="none",Z2146,IF(BH2146="",NA(),BH2146))</f>
        <v>0</v>
      </c>
      <c r="CQ444">
        <f>IF(Charts!$B$3="none",AA2146,IF(BI2146="",NA(),BI2146))</f>
        <v>0</v>
      </c>
      <c r="CR444">
        <f>IF(Charts!$B$3="none",AB2146,IF(BJ2146="",NA(),BJ2146))</f>
        <v>0</v>
      </c>
      <c r="CS444">
        <f>IF(Charts!$B$3="none",AC2146,IF(BK2146="",NA(),BK2146))</f>
        <v>0</v>
      </c>
      <c r="CT444">
        <f>IF(Charts!$B$3="none",AD2146,IF(BL2146="",NA(),BL2146))</f>
        <v>0</v>
      </c>
      <c r="CU444">
        <f>IF(Charts!$B$3="none",AE2146,IF(BM2146="",NA(),BM2146))</f>
        <v>0</v>
      </c>
      <c r="CV444">
        <f>IF(Charts!$B$3="none",AF2146,IF(BN2146="",NA(),BN2146))</f>
        <v>0</v>
      </c>
      <c r="CW444">
        <f>IF(Charts!$B$3="none",AG2146,IF(BO2146="",NA(),BO2146))</f>
        <v>0</v>
      </c>
      <c r="CX444">
        <f>IF(Charts!$B$3="none",AH2146,IF(BP2146="",NA(),BP2146))</f>
        <v>0</v>
      </c>
      <c r="CY444">
        <f>IF(Charts!$B$3="none",AI2146,IF(BQ2146="",NA(),BQ2146))</f>
        <v>0</v>
      </c>
      <c r="CZ444">
        <f>IF(Charts!$B$3="none",AJ2146,IF(BR2146="",NA(),BR2146))</f>
        <v>0</v>
      </c>
    </row>
    <row r="445" spans="5:104">
      <c r="E445">
        <v>100</v>
      </c>
      <c r="F445">
        <f>F104</f>
        <v>0</v>
      </c>
      <c r="G445">
        <v>100</v>
      </c>
      <c r="H445">
        <f>H104</f>
        <v>0</v>
      </c>
      <c r="I445">
        <v>100</v>
      </c>
      <c r="J445">
        <f>J104</f>
        <v>0</v>
      </c>
      <c r="K445">
        <v>100</v>
      </c>
      <c r="L445">
        <f>L104</f>
        <v>0</v>
      </c>
      <c r="M445">
        <v>100</v>
      </c>
      <c r="N445">
        <f>N104</f>
        <v>0</v>
      </c>
      <c r="O445">
        <v>100</v>
      </c>
      <c r="P445">
        <f>P104</f>
        <v>0</v>
      </c>
      <c r="Q445">
        <v>100</v>
      </c>
      <c r="R445">
        <f>R104</f>
        <v>0</v>
      </c>
      <c r="S445">
        <v>100</v>
      </c>
      <c r="T445">
        <f>T104</f>
        <v>0</v>
      </c>
      <c r="U445">
        <v>100</v>
      </c>
      <c r="V445">
        <f>V104</f>
        <v>0</v>
      </c>
      <c r="W445">
        <v>100</v>
      </c>
      <c r="X445">
        <f>X104</f>
        <v>0</v>
      </c>
      <c r="Y445">
        <v>100</v>
      </c>
      <c r="Z445">
        <f>Z104</f>
        <v>0</v>
      </c>
      <c r="AA445">
        <v>100</v>
      </c>
      <c r="AB445">
        <f>AB104</f>
        <v>0</v>
      </c>
      <c r="AC445">
        <v>100</v>
      </c>
      <c r="AD445">
        <f>AD104</f>
        <v>0</v>
      </c>
      <c r="AE445">
        <v>100</v>
      </c>
      <c r="AF445">
        <f>AF104</f>
        <v>0</v>
      </c>
      <c r="AG445">
        <v>100</v>
      </c>
      <c r="AH445">
        <f>AH104</f>
        <v>0</v>
      </c>
      <c r="AI445">
        <v>100</v>
      </c>
      <c r="AJ445">
        <f>AJ104</f>
        <v>0</v>
      </c>
      <c r="AM445">
        <v>100</v>
      </c>
      <c r="AN445">
        <f>AN104</f>
        <v>0</v>
      </c>
      <c r="AO445">
        <v>100</v>
      </c>
      <c r="AP445">
        <f>AP104</f>
        <v>0</v>
      </c>
      <c r="AQ445">
        <v>100</v>
      </c>
      <c r="AR445">
        <f>AR104</f>
        <v>0</v>
      </c>
      <c r="AS445">
        <v>100</v>
      </c>
      <c r="AT445">
        <f>AT104</f>
        <v>0</v>
      </c>
      <c r="AU445">
        <v>100</v>
      </c>
      <c r="AV445">
        <f>AV104</f>
        <v>0</v>
      </c>
      <c r="AW445">
        <v>100</v>
      </c>
      <c r="AX445">
        <f>AX104</f>
        <v>0</v>
      </c>
      <c r="AY445">
        <v>100</v>
      </c>
      <c r="AZ445">
        <f>AZ104</f>
        <v>0</v>
      </c>
      <c r="BA445">
        <v>100</v>
      </c>
      <c r="BB445">
        <f>BB104</f>
        <v>0</v>
      </c>
      <c r="BC445">
        <v>100</v>
      </c>
      <c r="BD445">
        <f>BD104</f>
        <v>0</v>
      </c>
      <c r="BE445">
        <v>100</v>
      </c>
      <c r="BF445">
        <f>BF104</f>
        <v>0</v>
      </c>
      <c r="BG445">
        <v>100</v>
      </c>
      <c r="BH445">
        <f>BH104</f>
        <v>0</v>
      </c>
      <c r="BI445">
        <v>100</v>
      </c>
      <c r="BJ445">
        <f>BJ104</f>
        <v>0</v>
      </c>
      <c r="BK445">
        <v>100</v>
      </c>
      <c r="BL445">
        <f>BL104</f>
        <v>0</v>
      </c>
      <c r="BM445">
        <v>100</v>
      </c>
      <c r="BN445">
        <f>BN104</f>
        <v>0</v>
      </c>
      <c r="BO445">
        <v>100</v>
      </c>
      <c r="BP445">
        <f>BP104</f>
        <v>0</v>
      </c>
      <c r="BQ445">
        <v>100</v>
      </c>
      <c r="BR445">
        <f>BR104</f>
        <v>0</v>
      </c>
      <c r="BU445">
        <f>IF(Charts!$B$3="none",E2147,IF(AM2147="",NA(),AM2147))</f>
        <v>0</v>
      </c>
      <c r="BV445">
        <f>IF(Charts!$B$3="none",F2147,IF(AN2147="",NA(),AN2147))</f>
        <v>0</v>
      </c>
      <c r="BW445">
        <f>IF(Charts!$B$3="none",G2147,IF(AO2147="",NA(),AO2147))</f>
        <v>0</v>
      </c>
      <c r="BX445">
        <f>IF(Charts!$B$3="none",H2147,IF(AP2147="",NA(),AP2147))</f>
        <v>0</v>
      </c>
      <c r="BY445">
        <f>IF(Charts!$B$3="none",I2147,IF(AQ2147="",NA(),AQ2147))</f>
        <v>0</v>
      </c>
      <c r="BZ445">
        <f>IF(Charts!$B$3="none",J2147,IF(AR2147="",NA(),AR2147))</f>
        <v>0</v>
      </c>
      <c r="CA445">
        <f>IF(Charts!$B$3="none",K2147,IF(AS2147="",NA(),AS2147))</f>
        <v>0</v>
      </c>
      <c r="CB445">
        <f>IF(Charts!$B$3="none",L2147,IF(AT2147="",NA(),AT2147))</f>
        <v>0</v>
      </c>
      <c r="CC445">
        <f>IF(Charts!$B$3="none",M2147,IF(AU2147="",NA(),AU2147))</f>
        <v>0</v>
      </c>
      <c r="CD445">
        <f>IF(Charts!$B$3="none",N2147,IF(AV2147="",NA(),AV2147))</f>
        <v>0</v>
      </c>
      <c r="CE445">
        <f>IF(Charts!$B$3="none",O2147,IF(AW2147="",NA(),AW2147))</f>
        <v>0</v>
      </c>
      <c r="CF445">
        <f>IF(Charts!$B$3="none",P2147,IF(AX2147="",NA(),AX2147))</f>
        <v>0</v>
      </c>
      <c r="CG445">
        <f>IF(Charts!$B$3="none",Q2147,IF(AY2147="",NA(),AY2147))</f>
        <v>0</v>
      </c>
      <c r="CH445">
        <f>IF(Charts!$B$3="none",R2147,IF(AZ2147="",NA(),AZ2147))</f>
        <v>0</v>
      </c>
      <c r="CI445">
        <f>IF(Charts!$B$3="none",S2147,IF(BA2147="",NA(),BA2147))</f>
        <v>0</v>
      </c>
      <c r="CJ445">
        <f>IF(Charts!$B$3="none",T2147,IF(BB2147="",NA(),BB2147))</f>
        <v>0</v>
      </c>
      <c r="CK445">
        <f>IF(Charts!$B$3="none",U2147,IF(BC2147="",NA(),BC2147))</f>
        <v>0</v>
      </c>
      <c r="CL445">
        <f>IF(Charts!$B$3="none",V2147,IF(BD2147="",NA(),BD2147))</f>
        <v>0</v>
      </c>
      <c r="CM445">
        <f>IF(Charts!$B$3="none",W2147,IF(BE2147="",NA(),BE2147))</f>
        <v>0</v>
      </c>
      <c r="CN445">
        <f>IF(Charts!$B$3="none",X2147,IF(BF2147="",NA(),BF2147))</f>
        <v>0</v>
      </c>
      <c r="CO445">
        <f>IF(Charts!$B$3="none",Y2147,IF(BG2147="",NA(),BG2147))</f>
        <v>0</v>
      </c>
      <c r="CP445">
        <f>IF(Charts!$B$3="none",Z2147,IF(BH2147="",NA(),BH2147))</f>
        <v>0</v>
      </c>
      <c r="CQ445">
        <f>IF(Charts!$B$3="none",AA2147,IF(BI2147="",NA(),BI2147))</f>
        <v>0</v>
      </c>
      <c r="CR445">
        <f>IF(Charts!$B$3="none",AB2147,IF(BJ2147="",NA(),BJ2147))</f>
        <v>0</v>
      </c>
      <c r="CS445">
        <f>IF(Charts!$B$3="none",AC2147,IF(BK2147="",NA(),BK2147))</f>
        <v>0</v>
      </c>
      <c r="CT445">
        <f>IF(Charts!$B$3="none",AD2147,IF(BL2147="",NA(),BL2147))</f>
        <v>0</v>
      </c>
      <c r="CU445">
        <f>IF(Charts!$B$3="none",AE2147,IF(BM2147="",NA(),BM2147))</f>
        <v>0</v>
      </c>
      <c r="CV445">
        <f>IF(Charts!$B$3="none",AF2147,IF(BN2147="",NA(),BN2147))</f>
        <v>0</v>
      </c>
      <c r="CW445">
        <f>IF(Charts!$B$3="none",AG2147,IF(BO2147="",NA(),BO2147))</f>
        <v>0</v>
      </c>
      <c r="CX445">
        <f>IF(Charts!$B$3="none",AH2147,IF(BP2147="",NA(),BP2147))</f>
        <v>0</v>
      </c>
      <c r="CY445">
        <f>IF(Charts!$B$3="none",AI2147,IF(BQ2147="",NA(),BQ2147))</f>
        <v>0</v>
      </c>
      <c r="CZ445">
        <f>IF(Charts!$B$3="none",AJ2147,IF(BR2147="",NA(),BR2147))</f>
        <v>0</v>
      </c>
    </row>
    <row r="446" spans="5:104">
      <c r="E446">
        <v>101</v>
      </c>
      <c r="F446">
        <f>F105</f>
        <v>0</v>
      </c>
      <c r="G446">
        <v>101</v>
      </c>
      <c r="H446">
        <f>H105</f>
        <v>0</v>
      </c>
      <c r="I446">
        <v>101</v>
      </c>
      <c r="J446">
        <f>J105</f>
        <v>0</v>
      </c>
      <c r="K446">
        <v>101</v>
      </c>
      <c r="L446">
        <f>L105</f>
        <v>0</v>
      </c>
      <c r="M446">
        <v>101</v>
      </c>
      <c r="N446">
        <f>N105</f>
        <v>0</v>
      </c>
      <c r="O446">
        <v>101</v>
      </c>
      <c r="P446">
        <f>P105</f>
        <v>0</v>
      </c>
      <c r="Q446">
        <v>101</v>
      </c>
      <c r="R446">
        <f>R105</f>
        <v>0</v>
      </c>
      <c r="S446">
        <v>101</v>
      </c>
      <c r="T446">
        <f>T105</f>
        <v>0</v>
      </c>
      <c r="U446">
        <v>101</v>
      </c>
      <c r="V446">
        <f>V105</f>
        <v>0</v>
      </c>
      <c r="W446">
        <v>101</v>
      </c>
      <c r="X446">
        <f>X105</f>
        <v>0</v>
      </c>
      <c r="Y446">
        <v>101</v>
      </c>
      <c r="Z446">
        <f>Z105</f>
        <v>0</v>
      </c>
      <c r="AA446">
        <v>101</v>
      </c>
      <c r="AB446">
        <f>AB105</f>
        <v>0</v>
      </c>
      <c r="AC446">
        <v>101</v>
      </c>
      <c r="AD446">
        <f>AD105</f>
        <v>0</v>
      </c>
      <c r="AE446">
        <v>101</v>
      </c>
      <c r="AF446">
        <f>AF105</f>
        <v>0</v>
      </c>
      <c r="AG446">
        <v>101</v>
      </c>
      <c r="AH446">
        <f>AH105</f>
        <v>0</v>
      </c>
      <c r="AI446">
        <v>101</v>
      </c>
      <c r="AJ446">
        <f>AJ105</f>
        <v>0</v>
      </c>
      <c r="AM446">
        <v>101</v>
      </c>
      <c r="AN446">
        <f>AN105</f>
        <v>0</v>
      </c>
      <c r="AO446">
        <v>101</v>
      </c>
      <c r="AP446">
        <f>AP105</f>
        <v>0</v>
      </c>
      <c r="AQ446">
        <v>101</v>
      </c>
      <c r="AR446">
        <f>AR105</f>
        <v>0</v>
      </c>
      <c r="AS446">
        <v>101</v>
      </c>
      <c r="AT446">
        <f>AT105</f>
        <v>0</v>
      </c>
      <c r="AU446">
        <v>101</v>
      </c>
      <c r="AV446">
        <f>AV105</f>
        <v>0</v>
      </c>
      <c r="AW446">
        <v>101</v>
      </c>
      <c r="AX446">
        <f>AX105</f>
        <v>0</v>
      </c>
      <c r="AY446">
        <v>101</v>
      </c>
      <c r="AZ446">
        <f>AZ105</f>
        <v>0</v>
      </c>
      <c r="BA446">
        <v>101</v>
      </c>
      <c r="BB446">
        <f>BB105</f>
        <v>0</v>
      </c>
      <c r="BC446">
        <v>101</v>
      </c>
      <c r="BD446">
        <f>BD105</f>
        <v>0</v>
      </c>
      <c r="BE446">
        <v>101</v>
      </c>
      <c r="BF446">
        <f>BF105</f>
        <v>0</v>
      </c>
      <c r="BG446">
        <v>101</v>
      </c>
      <c r="BH446">
        <f>BH105</f>
        <v>0</v>
      </c>
      <c r="BI446">
        <v>101</v>
      </c>
      <c r="BJ446">
        <f>BJ105</f>
        <v>0</v>
      </c>
      <c r="BK446">
        <v>101</v>
      </c>
      <c r="BL446">
        <f>BL105</f>
        <v>0</v>
      </c>
      <c r="BM446">
        <v>101</v>
      </c>
      <c r="BN446">
        <f>BN105</f>
        <v>0</v>
      </c>
      <c r="BO446">
        <v>101</v>
      </c>
      <c r="BP446">
        <f>BP105</f>
        <v>0</v>
      </c>
      <c r="BQ446">
        <v>101</v>
      </c>
      <c r="BR446">
        <f>BR105</f>
        <v>0</v>
      </c>
      <c r="BU446">
        <f>IF(Charts!$B$3="none",E2148,IF(AM2148="",NA(),AM2148))</f>
        <v>0</v>
      </c>
      <c r="BV446">
        <f>IF(Charts!$B$3="none",F2148,IF(AN2148="",NA(),AN2148))</f>
        <v>0</v>
      </c>
      <c r="BW446">
        <f>IF(Charts!$B$3="none",G2148,IF(AO2148="",NA(),AO2148))</f>
        <v>0</v>
      </c>
      <c r="BX446">
        <f>IF(Charts!$B$3="none",H2148,IF(AP2148="",NA(),AP2148))</f>
        <v>0</v>
      </c>
      <c r="BY446">
        <f>IF(Charts!$B$3="none",I2148,IF(AQ2148="",NA(),AQ2148))</f>
        <v>0</v>
      </c>
      <c r="BZ446">
        <f>IF(Charts!$B$3="none",J2148,IF(AR2148="",NA(),AR2148))</f>
        <v>0</v>
      </c>
      <c r="CA446">
        <f>IF(Charts!$B$3="none",K2148,IF(AS2148="",NA(),AS2148))</f>
        <v>0</v>
      </c>
      <c r="CB446">
        <f>IF(Charts!$B$3="none",L2148,IF(AT2148="",NA(),AT2148))</f>
        <v>0</v>
      </c>
      <c r="CC446">
        <f>IF(Charts!$B$3="none",M2148,IF(AU2148="",NA(),AU2148))</f>
        <v>0</v>
      </c>
      <c r="CD446">
        <f>IF(Charts!$B$3="none",N2148,IF(AV2148="",NA(),AV2148))</f>
        <v>0</v>
      </c>
      <c r="CE446">
        <f>IF(Charts!$B$3="none",O2148,IF(AW2148="",NA(),AW2148))</f>
        <v>0</v>
      </c>
      <c r="CF446">
        <f>IF(Charts!$B$3="none",P2148,IF(AX2148="",NA(),AX2148))</f>
        <v>0</v>
      </c>
      <c r="CG446">
        <f>IF(Charts!$B$3="none",Q2148,IF(AY2148="",NA(),AY2148))</f>
        <v>0</v>
      </c>
      <c r="CH446">
        <f>IF(Charts!$B$3="none",R2148,IF(AZ2148="",NA(),AZ2148))</f>
        <v>0</v>
      </c>
      <c r="CI446">
        <f>IF(Charts!$B$3="none",S2148,IF(BA2148="",NA(),BA2148))</f>
        <v>0</v>
      </c>
      <c r="CJ446">
        <f>IF(Charts!$B$3="none",T2148,IF(BB2148="",NA(),BB2148))</f>
        <v>0</v>
      </c>
      <c r="CK446">
        <f>IF(Charts!$B$3="none",U2148,IF(BC2148="",NA(),BC2148))</f>
        <v>0</v>
      </c>
      <c r="CL446">
        <f>IF(Charts!$B$3="none",V2148,IF(BD2148="",NA(),BD2148))</f>
        <v>0</v>
      </c>
      <c r="CM446">
        <f>IF(Charts!$B$3="none",W2148,IF(BE2148="",NA(),BE2148))</f>
        <v>0</v>
      </c>
      <c r="CN446">
        <f>IF(Charts!$B$3="none",X2148,IF(BF2148="",NA(),BF2148))</f>
        <v>0</v>
      </c>
      <c r="CO446">
        <f>IF(Charts!$B$3="none",Y2148,IF(BG2148="",NA(),BG2148))</f>
        <v>0</v>
      </c>
      <c r="CP446">
        <f>IF(Charts!$B$3="none",Z2148,IF(BH2148="",NA(),BH2148))</f>
        <v>0</v>
      </c>
      <c r="CQ446">
        <f>IF(Charts!$B$3="none",AA2148,IF(BI2148="",NA(),BI2148))</f>
        <v>0</v>
      </c>
      <c r="CR446">
        <f>IF(Charts!$B$3="none",AB2148,IF(BJ2148="",NA(),BJ2148))</f>
        <v>0</v>
      </c>
      <c r="CS446">
        <f>IF(Charts!$B$3="none",AC2148,IF(BK2148="",NA(),BK2148))</f>
        <v>0</v>
      </c>
      <c r="CT446">
        <f>IF(Charts!$B$3="none",AD2148,IF(BL2148="",NA(),BL2148))</f>
        <v>0</v>
      </c>
      <c r="CU446">
        <f>IF(Charts!$B$3="none",AE2148,IF(BM2148="",NA(),BM2148))</f>
        <v>0</v>
      </c>
      <c r="CV446">
        <f>IF(Charts!$B$3="none",AF2148,IF(BN2148="",NA(),BN2148))</f>
        <v>0</v>
      </c>
      <c r="CW446">
        <f>IF(Charts!$B$3="none",AG2148,IF(BO2148="",NA(),BO2148))</f>
        <v>0</v>
      </c>
      <c r="CX446">
        <f>IF(Charts!$B$3="none",AH2148,IF(BP2148="",NA(),BP2148))</f>
        <v>0</v>
      </c>
      <c r="CY446">
        <f>IF(Charts!$B$3="none",AI2148,IF(BQ2148="",NA(),BQ2148))</f>
        <v>0</v>
      </c>
      <c r="CZ446">
        <f>IF(Charts!$B$3="none",AJ2148,IF(BR2148="",NA(),BR2148))</f>
        <v>0</v>
      </c>
    </row>
    <row r="447" spans="5:104">
      <c r="E447">
        <v>102</v>
      </c>
      <c r="F447">
        <f>F106</f>
        <v>0</v>
      </c>
      <c r="G447">
        <v>102</v>
      </c>
      <c r="H447">
        <f>H106</f>
        <v>0</v>
      </c>
      <c r="I447">
        <v>102</v>
      </c>
      <c r="J447">
        <f>J106</f>
        <v>0</v>
      </c>
      <c r="K447">
        <v>102</v>
      </c>
      <c r="L447">
        <f>L106</f>
        <v>0</v>
      </c>
      <c r="M447">
        <v>102</v>
      </c>
      <c r="N447">
        <f>N106</f>
        <v>0</v>
      </c>
      <c r="O447">
        <v>102</v>
      </c>
      <c r="P447">
        <f>P106</f>
        <v>0</v>
      </c>
      <c r="Q447">
        <v>102</v>
      </c>
      <c r="R447">
        <f>R106</f>
        <v>0</v>
      </c>
      <c r="S447">
        <v>102</v>
      </c>
      <c r="T447">
        <f>T106</f>
        <v>0</v>
      </c>
      <c r="U447">
        <v>102</v>
      </c>
      <c r="V447">
        <f>V106</f>
        <v>0</v>
      </c>
      <c r="W447">
        <v>102</v>
      </c>
      <c r="X447">
        <f>X106</f>
        <v>0</v>
      </c>
      <c r="Y447">
        <v>102</v>
      </c>
      <c r="Z447">
        <f>Z106</f>
        <v>0</v>
      </c>
      <c r="AA447">
        <v>102</v>
      </c>
      <c r="AB447">
        <f>AB106</f>
        <v>0</v>
      </c>
      <c r="AC447">
        <v>102</v>
      </c>
      <c r="AD447">
        <f>AD106</f>
        <v>0</v>
      </c>
      <c r="AE447">
        <v>102</v>
      </c>
      <c r="AF447">
        <f>AF106</f>
        <v>0</v>
      </c>
      <c r="AG447">
        <v>102</v>
      </c>
      <c r="AH447">
        <f>AH106</f>
        <v>0</v>
      </c>
      <c r="AI447">
        <v>102</v>
      </c>
      <c r="AJ447">
        <f>AJ106</f>
        <v>0</v>
      </c>
      <c r="AM447">
        <v>102</v>
      </c>
      <c r="AN447">
        <f>AN106</f>
        <v>0</v>
      </c>
      <c r="AO447">
        <v>102</v>
      </c>
      <c r="AP447">
        <f>AP106</f>
        <v>0</v>
      </c>
      <c r="AQ447">
        <v>102</v>
      </c>
      <c r="AR447">
        <f>AR106</f>
        <v>0</v>
      </c>
      <c r="AS447">
        <v>102</v>
      </c>
      <c r="AT447">
        <f>AT106</f>
        <v>0</v>
      </c>
      <c r="AU447">
        <v>102</v>
      </c>
      <c r="AV447">
        <f>AV106</f>
        <v>0</v>
      </c>
      <c r="AW447">
        <v>102</v>
      </c>
      <c r="AX447">
        <f>AX106</f>
        <v>0</v>
      </c>
      <c r="AY447">
        <v>102</v>
      </c>
      <c r="AZ447">
        <f>AZ106</f>
        <v>0</v>
      </c>
      <c r="BA447">
        <v>102</v>
      </c>
      <c r="BB447">
        <f>BB106</f>
        <v>0</v>
      </c>
      <c r="BC447">
        <v>102</v>
      </c>
      <c r="BD447">
        <f>BD106</f>
        <v>0</v>
      </c>
      <c r="BE447">
        <v>102</v>
      </c>
      <c r="BF447">
        <f>BF106</f>
        <v>0</v>
      </c>
      <c r="BG447">
        <v>102</v>
      </c>
      <c r="BH447">
        <f>BH106</f>
        <v>0</v>
      </c>
      <c r="BI447">
        <v>102</v>
      </c>
      <c r="BJ447">
        <f>BJ106</f>
        <v>0</v>
      </c>
      <c r="BK447">
        <v>102</v>
      </c>
      <c r="BL447">
        <f>BL106</f>
        <v>0</v>
      </c>
      <c r="BM447">
        <v>102</v>
      </c>
      <c r="BN447">
        <f>BN106</f>
        <v>0</v>
      </c>
      <c r="BO447">
        <v>102</v>
      </c>
      <c r="BP447">
        <f>BP106</f>
        <v>0</v>
      </c>
      <c r="BQ447">
        <v>102</v>
      </c>
      <c r="BR447">
        <f>BR106</f>
        <v>0</v>
      </c>
      <c r="BU447">
        <f>IF(Charts!$B$3="none",E2149,IF(AM2149="",NA(),AM2149))</f>
        <v>0</v>
      </c>
      <c r="BV447">
        <f>IF(Charts!$B$3="none",F2149,IF(AN2149="",NA(),AN2149))</f>
        <v>0</v>
      </c>
      <c r="BW447">
        <f>IF(Charts!$B$3="none",G2149,IF(AO2149="",NA(),AO2149))</f>
        <v>0</v>
      </c>
      <c r="BX447">
        <f>IF(Charts!$B$3="none",H2149,IF(AP2149="",NA(),AP2149))</f>
        <v>0</v>
      </c>
      <c r="BY447">
        <f>IF(Charts!$B$3="none",I2149,IF(AQ2149="",NA(),AQ2149))</f>
        <v>0</v>
      </c>
      <c r="BZ447">
        <f>IF(Charts!$B$3="none",J2149,IF(AR2149="",NA(),AR2149))</f>
        <v>0</v>
      </c>
      <c r="CA447">
        <f>IF(Charts!$B$3="none",K2149,IF(AS2149="",NA(),AS2149))</f>
        <v>0</v>
      </c>
      <c r="CB447">
        <f>IF(Charts!$B$3="none",L2149,IF(AT2149="",NA(),AT2149))</f>
        <v>0</v>
      </c>
      <c r="CC447">
        <f>IF(Charts!$B$3="none",M2149,IF(AU2149="",NA(),AU2149))</f>
        <v>0</v>
      </c>
      <c r="CD447">
        <f>IF(Charts!$B$3="none",N2149,IF(AV2149="",NA(),AV2149))</f>
        <v>0</v>
      </c>
      <c r="CE447">
        <f>IF(Charts!$B$3="none",O2149,IF(AW2149="",NA(),AW2149))</f>
        <v>0</v>
      </c>
      <c r="CF447">
        <f>IF(Charts!$B$3="none",P2149,IF(AX2149="",NA(),AX2149))</f>
        <v>0</v>
      </c>
      <c r="CG447">
        <f>IF(Charts!$B$3="none",Q2149,IF(AY2149="",NA(),AY2149))</f>
        <v>0</v>
      </c>
      <c r="CH447">
        <f>IF(Charts!$B$3="none",R2149,IF(AZ2149="",NA(),AZ2149))</f>
        <v>0</v>
      </c>
      <c r="CI447">
        <f>IF(Charts!$B$3="none",S2149,IF(BA2149="",NA(),BA2149))</f>
        <v>0</v>
      </c>
      <c r="CJ447">
        <f>IF(Charts!$B$3="none",T2149,IF(BB2149="",NA(),BB2149))</f>
        <v>0</v>
      </c>
      <c r="CK447">
        <f>IF(Charts!$B$3="none",U2149,IF(BC2149="",NA(),BC2149))</f>
        <v>0</v>
      </c>
      <c r="CL447">
        <f>IF(Charts!$B$3="none",V2149,IF(BD2149="",NA(),BD2149))</f>
        <v>0</v>
      </c>
      <c r="CM447">
        <f>IF(Charts!$B$3="none",W2149,IF(BE2149="",NA(),BE2149))</f>
        <v>0</v>
      </c>
      <c r="CN447">
        <f>IF(Charts!$B$3="none",X2149,IF(BF2149="",NA(),BF2149))</f>
        <v>0</v>
      </c>
      <c r="CO447">
        <f>IF(Charts!$B$3="none",Y2149,IF(BG2149="",NA(),BG2149))</f>
        <v>0</v>
      </c>
      <c r="CP447">
        <f>IF(Charts!$B$3="none",Z2149,IF(BH2149="",NA(),BH2149))</f>
        <v>0</v>
      </c>
      <c r="CQ447">
        <f>IF(Charts!$B$3="none",AA2149,IF(BI2149="",NA(),BI2149))</f>
        <v>0</v>
      </c>
      <c r="CR447">
        <f>IF(Charts!$B$3="none",AB2149,IF(BJ2149="",NA(),BJ2149))</f>
        <v>0</v>
      </c>
      <c r="CS447">
        <f>IF(Charts!$B$3="none",AC2149,IF(BK2149="",NA(),BK2149))</f>
        <v>0</v>
      </c>
      <c r="CT447">
        <f>IF(Charts!$B$3="none",AD2149,IF(BL2149="",NA(),BL2149))</f>
        <v>0</v>
      </c>
      <c r="CU447">
        <f>IF(Charts!$B$3="none",AE2149,IF(BM2149="",NA(),BM2149))</f>
        <v>0</v>
      </c>
      <c r="CV447">
        <f>IF(Charts!$B$3="none",AF2149,IF(BN2149="",NA(),BN2149))</f>
        <v>0</v>
      </c>
      <c r="CW447">
        <f>IF(Charts!$B$3="none",AG2149,IF(BO2149="",NA(),BO2149))</f>
        <v>0</v>
      </c>
      <c r="CX447">
        <f>IF(Charts!$B$3="none",AH2149,IF(BP2149="",NA(),BP2149))</f>
        <v>0</v>
      </c>
      <c r="CY447">
        <f>IF(Charts!$B$3="none",AI2149,IF(BQ2149="",NA(),BQ2149))</f>
        <v>0</v>
      </c>
      <c r="CZ447">
        <f>IF(Charts!$B$3="none",AJ2149,IF(BR2149="",NA(),BR2149))</f>
        <v>0</v>
      </c>
    </row>
    <row r="448" spans="5:104">
      <c r="E448">
        <v>103</v>
      </c>
      <c r="F448">
        <f>F107</f>
        <v>0</v>
      </c>
      <c r="G448">
        <v>103</v>
      </c>
      <c r="H448">
        <f>H107</f>
        <v>0</v>
      </c>
      <c r="I448">
        <v>103</v>
      </c>
      <c r="J448">
        <f>J107</f>
        <v>0</v>
      </c>
      <c r="K448">
        <v>103</v>
      </c>
      <c r="L448">
        <f>L107</f>
        <v>0</v>
      </c>
      <c r="M448">
        <v>103</v>
      </c>
      <c r="N448">
        <f>N107</f>
        <v>0</v>
      </c>
      <c r="O448">
        <v>103</v>
      </c>
      <c r="P448">
        <f>P107</f>
        <v>0</v>
      </c>
      <c r="Q448">
        <v>103</v>
      </c>
      <c r="R448">
        <f>R107</f>
        <v>0</v>
      </c>
      <c r="S448">
        <v>103</v>
      </c>
      <c r="T448">
        <f>T107</f>
        <v>0</v>
      </c>
      <c r="U448">
        <v>103</v>
      </c>
      <c r="V448">
        <f>V107</f>
        <v>0</v>
      </c>
      <c r="W448">
        <v>103</v>
      </c>
      <c r="X448">
        <f>X107</f>
        <v>0</v>
      </c>
      <c r="Y448">
        <v>103</v>
      </c>
      <c r="Z448">
        <f>Z107</f>
        <v>0</v>
      </c>
      <c r="AA448">
        <v>103</v>
      </c>
      <c r="AB448">
        <f>AB107</f>
        <v>0</v>
      </c>
      <c r="AC448">
        <v>103</v>
      </c>
      <c r="AD448">
        <f>AD107</f>
        <v>0</v>
      </c>
      <c r="AE448">
        <v>103</v>
      </c>
      <c r="AF448">
        <f>AF107</f>
        <v>0</v>
      </c>
      <c r="AG448">
        <v>103</v>
      </c>
      <c r="AH448">
        <f>AH107</f>
        <v>0</v>
      </c>
      <c r="AI448">
        <v>103</v>
      </c>
      <c r="AJ448">
        <f>AJ107</f>
        <v>0</v>
      </c>
      <c r="AM448">
        <v>103</v>
      </c>
      <c r="AN448">
        <f>AN107</f>
        <v>0</v>
      </c>
      <c r="AO448">
        <v>103</v>
      </c>
      <c r="AP448">
        <f>AP107</f>
        <v>0</v>
      </c>
      <c r="AQ448">
        <v>103</v>
      </c>
      <c r="AR448">
        <f>AR107</f>
        <v>0</v>
      </c>
      <c r="AS448">
        <v>103</v>
      </c>
      <c r="AT448">
        <f>AT107</f>
        <v>0</v>
      </c>
      <c r="AU448">
        <v>103</v>
      </c>
      <c r="AV448">
        <f>AV107</f>
        <v>0</v>
      </c>
      <c r="AW448">
        <v>103</v>
      </c>
      <c r="AX448">
        <f>AX107</f>
        <v>0</v>
      </c>
      <c r="AY448">
        <v>103</v>
      </c>
      <c r="AZ448">
        <f>AZ107</f>
        <v>0</v>
      </c>
      <c r="BA448">
        <v>103</v>
      </c>
      <c r="BB448">
        <f>BB107</f>
        <v>0</v>
      </c>
      <c r="BC448">
        <v>103</v>
      </c>
      <c r="BD448">
        <f>BD107</f>
        <v>0</v>
      </c>
      <c r="BE448">
        <v>103</v>
      </c>
      <c r="BF448">
        <f>BF107</f>
        <v>0</v>
      </c>
      <c r="BG448">
        <v>103</v>
      </c>
      <c r="BH448">
        <f>BH107</f>
        <v>0</v>
      </c>
      <c r="BI448">
        <v>103</v>
      </c>
      <c r="BJ448">
        <f>BJ107</f>
        <v>0</v>
      </c>
      <c r="BK448">
        <v>103</v>
      </c>
      <c r="BL448">
        <f>BL107</f>
        <v>0</v>
      </c>
      <c r="BM448">
        <v>103</v>
      </c>
      <c r="BN448">
        <f>BN107</f>
        <v>0</v>
      </c>
      <c r="BO448">
        <v>103</v>
      </c>
      <c r="BP448">
        <f>BP107</f>
        <v>0</v>
      </c>
      <c r="BQ448">
        <v>103</v>
      </c>
      <c r="BR448">
        <f>BR107</f>
        <v>0</v>
      </c>
      <c r="BU448">
        <f>IF(Charts!$B$3="none",E2150,IF(AM2150="",NA(),AM2150))</f>
        <v>0</v>
      </c>
      <c r="BV448">
        <f>IF(Charts!$B$3="none",F2150,IF(AN2150="",NA(),AN2150))</f>
        <v>0</v>
      </c>
      <c r="BW448">
        <f>IF(Charts!$B$3="none",G2150,IF(AO2150="",NA(),AO2150))</f>
        <v>0</v>
      </c>
      <c r="BX448">
        <f>IF(Charts!$B$3="none",H2150,IF(AP2150="",NA(),AP2150))</f>
        <v>0</v>
      </c>
      <c r="BY448">
        <f>IF(Charts!$B$3="none",I2150,IF(AQ2150="",NA(),AQ2150))</f>
        <v>0</v>
      </c>
      <c r="BZ448">
        <f>IF(Charts!$B$3="none",J2150,IF(AR2150="",NA(),AR2150))</f>
        <v>0</v>
      </c>
      <c r="CA448">
        <f>IF(Charts!$B$3="none",K2150,IF(AS2150="",NA(),AS2150))</f>
        <v>0</v>
      </c>
      <c r="CB448">
        <f>IF(Charts!$B$3="none",L2150,IF(AT2150="",NA(),AT2150))</f>
        <v>0</v>
      </c>
      <c r="CC448">
        <f>IF(Charts!$B$3="none",M2150,IF(AU2150="",NA(),AU2150))</f>
        <v>0</v>
      </c>
      <c r="CD448">
        <f>IF(Charts!$B$3="none",N2150,IF(AV2150="",NA(),AV2150))</f>
        <v>0</v>
      </c>
      <c r="CE448">
        <f>IF(Charts!$B$3="none",O2150,IF(AW2150="",NA(),AW2150))</f>
        <v>0</v>
      </c>
      <c r="CF448">
        <f>IF(Charts!$B$3="none",P2150,IF(AX2150="",NA(),AX2150))</f>
        <v>0</v>
      </c>
      <c r="CG448">
        <f>IF(Charts!$B$3="none",Q2150,IF(AY2150="",NA(),AY2150))</f>
        <v>0</v>
      </c>
      <c r="CH448">
        <f>IF(Charts!$B$3="none",R2150,IF(AZ2150="",NA(),AZ2150))</f>
        <v>0</v>
      </c>
      <c r="CI448">
        <f>IF(Charts!$B$3="none",S2150,IF(BA2150="",NA(),BA2150))</f>
        <v>0</v>
      </c>
      <c r="CJ448">
        <f>IF(Charts!$B$3="none",T2150,IF(BB2150="",NA(),BB2150))</f>
        <v>0</v>
      </c>
      <c r="CK448">
        <f>IF(Charts!$B$3="none",U2150,IF(BC2150="",NA(),BC2150))</f>
        <v>0</v>
      </c>
      <c r="CL448">
        <f>IF(Charts!$B$3="none",V2150,IF(BD2150="",NA(),BD2150))</f>
        <v>0</v>
      </c>
      <c r="CM448">
        <f>IF(Charts!$B$3="none",W2150,IF(BE2150="",NA(),BE2150))</f>
        <v>0</v>
      </c>
      <c r="CN448">
        <f>IF(Charts!$B$3="none",X2150,IF(BF2150="",NA(),BF2150))</f>
        <v>0</v>
      </c>
      <c r="CO448">
        <f>IF(Charts!$B$3="none",Y2150,IF(BG2150="",NA(),BG2150))</f>
        <v>0</v>
      </c>
      <c r="CP448">
        <f>IF(Charts!$B$3="none",Z2150,IF(BH2150="",NA(),BH2150))</f>
        <v>0</v>
      </c>
      <c r="CQ448">
        <f>IF(Charts!$B$3="none",AA2150,IF(BI2150="",NA(),BI2150))</f>
        <v>0</v>
      </c>
      <c r="CR448">
        <f>IF(Charts!$B$3="none",AB2150,IF(BJ2150="",NA(),BJ2150))</f>
        <v>0</v>
      </c>
      <c r="CS448">
        <f>IF(Charts!$B$3="none",AC2150,IF(BK2150="",NA(),BK2150))</f>
        <v>0</v>
      </c>
      <c r="CT448">
        <f>IF(Charts!$B$3="none",AD2150,IF(BL2150="",NA(),BL2150))</f>
        <v>0</v>
      </c>
      <c r="CU448">
        <f>IF(Charts!$B$3="none",AE2150,IF(BM2150="",NA(),BM2150))</f>
        <v>0</v>
      </c>
      <c r="CV448">
        <f>IF(Charts!$B$3="none",AF2150,IF(BN2150="",NA(),BN2150))</f>
        <v>0</v>
      </c>
      <c r="CW448">
        <f>IF(Charts!$B$3="none",AG2150,IF(BO2150="",NA(),BO2150))</f>
        <v>0</v>
      </c>
      <c r="CX448">
        <f>IF(Charts!$B$3="none",AH2150,IF(BP2150="",NA(),BP2150))</f>
        <v>0</v>
      </c>
      <c r="CY448">
        <f>IF(Charts!$B$3="none",AI2150,IF(BQ2150="",NA(),BQ2150))</f>
        <v>0</v>
      </c>
      <c r="CZ448">
        <f>IF(Charts!$B$3="none",AJ2150,IF(BR2150="",NA(),BR2150))</f>
        <v>0</v>
      </c>
    </row>
    <row r="449" spans="5:104">
      <c r="E449">
        <v>104</v>
      </c>
      <c r="F449">
        <f>F108</f>
        <v>0</v>
      </c>
      <c r="G449">
        <v>104</v>
      </c>
      <c r="H449">
        <f>H108</f>
        <v>0</v>
      </c>
      <c r="I449">
        <v>104</v>
      </c>
      <c r="J449">
        <f>J108</f>
        <v>0</v>
      </c>
      <c r="K449">
        <v>104</v>
      </c>
      <c r="L449">
        <f>L108</f>
        <v>0</v>
      </c>
      <c r="M449">
        <v>104</v>
      </c>
      <c r="N449">
        <f>N108</f>
        <v>0</v>
      </c>
      <c r="O449">
        <v>104</v>
      </c>
      <c r="P449">
        <f>P108</f>
        <v>0</v>
      </c>
      <c r="Q449">
        <v>104</v>
      </c>
      <c r="R449">
        <f>R108</f>
        <v>0</v>
      </c>
      <c r="S449">
        <v>104</v>
      </c>
      <c r="T449">
        <f>T108</f>
        <v>0</v>
      </c>
      <c r="U449">
        <v>104</v>
      </c>
      <c r="V449">
        <f>V108</f>
        <v>0</v>
      </c>
      <c r="W449">
        <v>104</v>
      </c>
      <c r="X449">
        <f>X108</f>
        <v>0</v>
      </c>
      <c r="Y449">
        <v>104</v>
      </c>
      <c r="Z449">
        <f>Z108</f>
        <v>0</v>
      </c>
      <c r="AA449">
        <v>104</v>
      </c>
      <c r="AB449">
        <f>AB108</f>
        <v>0</v>
      </c>
      <c r="AC449">
        <v>104</v>
      </c>
      <c r="AD449">
        <f>AD108</f>
        <v>0</v>
      </c>
      <c r="AE449">
        <v>104</v>
      </c>
      <c r="AF449">
        <f>AF108</f>
        <v>0</v>
      </c>
      <c r="AG449">
        <v>104</v>
      </c>
      <c r="AH449">
        <f>AH108</f>
        <v>0</v>
      </c>
      <c r="AI449">
        <v>104</v>
      </c>
      <c r="AJ449">
        <f>AJ108</f>
        <v>0</v>
      </c>
      <c r="AM449">
        <v>104</v>
      </c>
      <c r="AN449">
        <f>AN108</f>
        <v>0</v>
      </c>
      <c r="AO449">
        <v>104</v>
      </c>
      <c r="AP449">
        <f>AP108</f>
        <v>0</v>
      </c>
      <c r="AQ449">
        <v>104</v>
      </c>
      <c r="AR449">
        <f>AR108</f>
        <v>0</v>
      </c>
      <c r="AS449">
        <v>104</v>
      </c>
      <c r="AT449">
        <f>AT108</f>
        <v>0</v>
      </c>
      <c r="AU449">
        <v>104</v>
      </c>
      <c r="AV449">
        <f>AV108</f>
        <v>0</v>
      </c>
      <c r="AW449">
        <v>104</v>
      </c>
      <c r="AX449">
        <f>AX108</f>
        <v>0</v>
      </c>
      <c r="AY449">
        <v>104</v>
      </c>
      <c r="AZ449">
        <f>AZ108</f>
        <v>0</v>
      </c>
      <c r="BA449">
        <v>104</v>
      </c>
      <c r="BB449">
        <f>BB108</f>
        <v>0</v>
      </c>
      <c r="BC449">
        <v>104</v>
      </c>
      <c r="BD449">
        <f>BD108</f>
        <v>0</v>
      </c>
      <c r="BE449">
        <v>104</v>
      </c>
      <c r="BF449">
        <f>BF108</f>
        <v>0</v>
      </c>
      <c r="BG449">
        <v>104</v>
      </c>
      <c r="BH449">
        <f>BH108</f>
        <v>0</v>
      </c>
      <c r="BI449">
        <v>104</v>
      </c>
      <c r="BJ449">
        <f>BJ108</f>
        <v>0</v>
      </c>
      <c r="BK449">
        <v>104</v>
      </c>
      <c r="BL449">
        <f>BL108</f>
        <v>0</v>
      </c>
      <c r="BM449">
        <v>104</v>
      </c>
      <c r="BN449">
        <f>BN108</f>
        <v>0</v>
      </c>
      <c r="BO449">
        <v>104</v>
      </c>
      <c r="BP449">
        <f>BP108</f>
        <v>0</v>
      </c>
      <c r="BQ449">
        <v>104</v>
      </c>
      <c r="BR449">
        <f>BR108</f>
        <v>0</v>
      </c>
      <c r="BU449">
        <f>IF(Charts!$B$3="none",E2151,IF(AM2151="",NA(),AM2151))</f>
        <v>0</v>
      </c>
      <c r="BV449">
        <f>IF(Charts!$B$3="none",F2151,IF(AN2151="",NA(),AN2151))</f>
        <v>0</v>
      </c>
      <c r="BW449">
        <f>IF(Charts!$B$3="none",G2151,IF(AO2151="",NA(),AO2151))</f>
        <v>0</v>
      </c>
      <c r="BX449">
        <f>IF(Charts!$B$3="none",H2151,IF(AP2151="",NA(),AP2151))</f>
        <v>0</v>
      </c>
      <c r="BY449">
        <f>IF(Charts!$B$3="none",I2151,IF(AQ2151="",NA(),AQ2151))</f>
        <v>0</v>
      </c>
      <c r="BZ449">
        <f>IF(Charts!$B$3="none",J2151,IF(AR2151="",NA(),AR2151))</f>
        <v>0</v>
      </c>
      <c r="CA449">
        <f>IF(Charts!$B$3="none",K2151,IF(AS2151="",NA(),AS2151))</f>
        <v>0</v>
      </c>
      <c r="CB449">
        <f>IF(Charts!$B$3="none",L2151,IF(AT2151="",NA(),AT2151))</f>
        <v>0</v>
      </c>
      <c r="CC449">
        <f>IF(Charts!$B$3="none",M2151,IF(AU2151="",NA(),AU2151))</f>
        <v>0</v>
      </c>
      <c r="CD449">
        <f>IF(Charts!$B$3="none",N2151,IF(AV2151="",NA(),AV2151))</f>
        <v>0</v>
      </c>
      <c r="CE449">
        <f>IF(Charts!$B$3="none",O2151,IF(AW2151="",NA(),AW2151))</f>
        <v>0</v>
      </c>
      <c r="CF449">
        <f>IF(Charts!$B$3="none",P2151,IF(AX2151="",NA(),AX2151))</f>
        <v>0</v>
      </c>
      <c r="CG449">
        <f>IF(Charts!$B$3="none",Q2151,IF(AY2151="",NA(),AY2151))</f>
        <v>0</v>
      </c>
      <c r="CH449">
        <f>IF(Charts!$B$3="none",R2151,IF(AZ2151="",NA(),AZ2151))</f>
        <v>0</v>
      </c>
      <c r="CI449">
        <f>IF(Charts!$B$3="none",S2151,IF(BA2151="",NA(),BA2151))</f>
        <v>0</v>
      </c>
      <c r="CJ449">
        <f>IF(Charts!$B$3="none",T2151,IF(BB2151="",NA(),BB2151))</f>
        <v>0</v>
      </c>
      <c r="CK449">
        <f>IF(Charts!$B$3="none",U2151,IF(BC2151="",NA(),BC2151))</f>
        <v>0</v>
      </c>
      <c r="CL449">
        <f>IF(Charts!$B$3="none",V2151,IF(BD2151="",NA(),BD2151))</f>
        <v>0</v>
      </c>
      <c r="CM449">
        <f>IF(Charts!$B$3="none",W2151,IF(BE2151="",NA(),BE2151))</f>
        <v>0</v>
      </c>
      <c r="CN449">
        <f>IF(Charts!$B$3="none",X2151,IF(BF2151="",NA(),BF2151))</f>
        <v>0</v>
      </c>
      <c r="CO449">
        <f>IF(Charts!$B$3="none",Y2151,IF(BG2151="",NA(),BG2151))</f>
        <v>0</v>
      </c>
      <c r="CP449">
        <f>IF(Charts!$B$3="none",Z2151,IF(BH2151="",NA(),BH2151))</f>
        <v>0</v>
      </c>
      <c r="CQ449">
        <f>IF(Charts!$B$3="none",AA2151,IF(BI2151="",NA(),BI2151))</f>
        <v>0</v>
      </c>
      <c r="CR449">
        <f>IF(Charts!$B$3="none",AB2151,IF(BJ2151="",NA(),BJ2151))</f>
        <v>0</v>
      </c>
      <c r="CS449">
        <f>IF(Charts!$B$3="none",AC2151,IF(BK2151="",NA(),BK2151))</f>
        <v>0</v>
      </c>
      <c r="CT449">
        <f>IF(Charts!$B$3="none",AD2151,IF(BL2151="",NA(),BL2151))</f>
        <v>0</v>
      </c>
      <c r="CU449">
        <f>IF(Charts!$B$3="none",AE2151,IF(BM2151="",NA(),BM2151))</f>
        <v>0</v>
      </c>
      <c r="CV449">
        <f>IF(Charts!$B$3="none",AF2151,IF(BN2151="",NA(),BN2151))</f>
        <v>0</v>
      </c>
      <c r="CW449">
        <f>IF(Charts!$B$3="none",AG2151,IF(BO2151="",NA(),BO2151))</f>
        <v>0</v>
      </c>
      <c r="CX449">
        <f>IF(Charts!$B$3="none",AH2151,IF(BP2151="",NA(),BP2151))</f>
        <v>0</v>
      </c>
      <c r="CY449">
        <f>IF(Charts!$B$3="none",AI2151,IF(BQ2151="",NA(),BQ2151))</f>
        <v>0</v>
      </c>
      <c r="CZ449">
        <f>IF(Charts!$B$3="none",AJ2151,IF(BR2151="",NA(),BR2151))</f>
        <v>0</v>
      </c>
    </row>
    <row r="450" spans="5:104">
      <c r="E450">
        <v>105</v>
      </c>
      <c r="F450">
        <f>F109</f>
        <v>0</v>
      </c>
      <c r="G450">
        <v>105</v>
      </c>
      <c r="H450">
        <f>H109</f>
        <v>0</v>
      </c>
      <c r="I450">
        <v>105</v>
      </c>
      <c r="J450">
        <f>J109</f>
        <v>0</v>
      </c>
      <c r="K450">
        <v>105</v>
      </c>
      <c r="L450">
        <f>L109</f>
        <v>0</v>
      </c>
      <c r="M450">
        <v>105</v>
      </c>
      <c r="N450">
        <f>N109</f>
        <v>0</v>
      </c>
      <c r="O450">
        <v>105</v>
      </c>
      <c r="P450">
        <f>P109</f>
        <v>0</v>
      </c>
      <c r="Q450">
        <v>105</v>
      </c>
      <c r="R450">
        <f>R109</f>
        <v>0</v>
      </c>
      <c r="S450">
        <v>105</v>
      </c>
      <c r="T450">
        <f>T109</f>
        <v>0</v>
      </c>
      <c r="U450">
        <v>105</v>
      </c>
      <c r="V450">
        <f>V109</f>
        <v>0</v>
      </c>
      <c r="W450">
        <v>105</v>
      </c>
      <c r="X450">
        <f>X109</f>
        <v>0</v>
      </c>
      <c r="Y450">
        <v>105</v>
      </c>
      <c r="Z450">
        <f>Z109</f>
        <v>0</v>
      </c>
      <c r="AA450">
        <v>105</v>
      </c>
      <c r="AB450">
        <f>AB109</f>
        <v>0</v>
      </c>
      <c r="AC450">
        <v>105</v>
      </c>
      <c r="AD450">
        <f>AD109</f>
        <v>0</v>
      </c>
      <c r="AE450">
        <v>105</v>
      </c>
      <c r="AF450">
        <f>AF109</f>
        <v>0</v>
      </c>
      <c r="AG450">
        <v>105</v>
      </c>
      <c r="AH450">
        <f>AH109</f>
        <v>0</v>
      </c>
      <c r="AI450">
        <v>105</v>
      </c>
      <c r="AJ450">
        <f>AJ109</f>
        <v>0</v>
      </c>
      <c r="AM450">
        <v>105</v>
      </c>
      <c r="AN450">
        <f>AN109</f>
        <v>0</v>
      </c>
      <c r="AO450">
        <v>105</v>
      </c>
      <c r="AP450">
        <f>AP109</f>
        <v>0</v>
      </c>
      <c r="AQ450">
        <v>105</v>
      </c>
      <c r="AR450">
        <f>AR109</f>
        <v>0</v>
      </c>
      <c r="AS450">
        <v>105</v>
      </c>
      <c r="AT450">
        <f>AT109</f>
        <v>0</v>
      </c>
      <c r="AU450">
        <v>105</v>
      </c>
      <c r="AV450">
        <f>AV109</f>
        <v>0</v>
      </c>
      <c r="AW450">
        <v>105</v>
      </c>
      <c r="AX450">
        <f>AX109</f>
        <v>0</v>
      </c>
      <c r="AY450">
        <v>105</v>
      </c>
      <c r="AZ450">
        <f>AZ109</f>
        <v>0</v>
      </c>
      <c r="BA450">
        <v>105</v>
      </c>
      <c r="BB450">
        <f>BB109</f>
        <v>0</v>
      </c>
      <c r="BC450">
        <v>105</v>
      </c>
      <c r="BD450">
        <f>BD109</f>
        <v>0</v>
      </c>
      <c r="BE450">
        <v>105</v>
      </c>
      <c r="BF450">
        <f>BF109</f>
        <v>0</v>
      </c>
      <c r="BG450">
        <v>105</v>
      </c>
      <c r="BH450">
        <f>BH109</f>
        <v>0</v>
      </c>
      <c r="BI450">
        <v>105</v>
      </c>
      <c r="BJ450">
        <f>BJ109</f>
        <v>0</v>
      </c>
      <c r="BK450">
        <v>105</v>
      </c>
      <c r="BL450">
        <f>BL109</f>
        <v>0</v>
      </c>
      <c r="BM450">
        <v>105</v>
      </c>
      <c r="BN450">
        <f>BN109</f>
        <v>0</v>
      </c>
      <c r="BO450">
        <v>105</v>
      </c>
      <c r="BP450">
        <f>BP109</f>
        <v>0</v>
      </c>
      <c r="BQ450">
        <v>105</v>
      </c>
      <c r="BR450">
        <f>BR109</f>
        <v>0</v>
      </c>
      <c r="BU450">
        <f>IF(Charts!$B$3="none",E2152,IF(AM2152="",NA(),AM2152))</f>
        <v>0</v>
      </c>
      <c r="BV450">
        <f>IF(Charts!$B$3="none",F2152,IF(AN2152="",NA(),AN2152))</f>
        <v>0</v>
      </c>
      <c r="BW450">
        <f>IF(Charts!$B$3="none",G2152,IF(AO2152="",NA(),AO2152))</f>
        <v>0</v>
      </c>
      <c r="BX450">
        <f>IF(Charts!$B$3="none",H2152,IF(AP2152="",NA(),AP2152))</f>
        <v>0</v>
      </c>
      <c r="BY450">
        <f>IF(Charts!$B$3="none",I2152,IF(AQ2152="",NA(),AQ2152))</f>
        <v>0</v>
      </c>
      <c r="BZ450">
        <f>IF(Charts!$B$3="none",J2152,IF(AR2152="",NA(),AR2152))</f>
        <v>0</v>
      </c>
      <c r="CA450">
        <f>IF(Charts!$B$3="none",K2152,IF(AS2152="",NA(),AS2152))</f>
        <v>0</v>
      </c>
      <c r="CB450">
        <f>IF(Charts!$B$3="none",L2152,IF(AT2152="",NA(),AT2152))</f>
        <v>0</v>
      </c>
      <c r="CC450">
        <f>IF(Charts!$B$3="none",M2152,IF(AU2152="",NA(),AU2152))</f>
        <v>0</v>
      </c>
      <c r="CD450">
        <f>IF(Charts!$B$3="none",N2152,IF(AV2152="",NA(),AV2152))</f>
        <v>0</v>
      </c>
      <c r="CE450">
        <f>IF(Charts!$B$3="none",O2152,IF(AW2152="",NA(),AW2152))</f>
        <v>0</v>
      </c>
      <c r="CF450">
        <f>IF(Charts!$B$3="none",P2152,IF(AX2152="",NA(),AX2152))</f>
        <v>0</v>
      </c>
      <c r="CG450">
        <f>IF(Charts!$B$3="none",Q2152,IF(AY2152="",NA(),AY2152))</f>
        <v>0</v>
      </c>
      <c r="CH450">
        <f>IF(Charts!$B$3="none",R2152,IF(AZ2152="",NA(),AZ2152))</f>
        <v>0</v>
      </c>
      <c r="CI450">
        <f>IF(Charts!$B$3="none",S2152,IF(BA2152="",NA(),BA2152))</f>
        <v>0</v>
      </c>
      <c r="CJ450">
        <f>IF(Charts!$B$3="none",T2152,IF(BB2152="",NA(),BB2152))</f>
        <v>0</v>
      </c>
      <c r="CK450">
        <f>IF(Charts!$B$3="none",U2152,IF(BC2152="",NA(),BC2152))</f>
        <v>0</v>
      </c>
      <c r="CL450">
        <f>IF(Charts!$B$3="none",V2152,IF(BD2152="",NA(),BD2152))</f>
        <v>0</v>
      </c>
      <c r="CM450">
        <f>IF(Charts!$B$3="none",W2152,IF(BE2152="",NA(),BE2152))</f>
        <v>0</v>
      </c>
      <c r="CN450">
        <f>IF(Charts!$B$3="none",X2152,IF(BF2152="",NA(),BF2152))</f>
        <v>0</v>
      </c>
      <c r="CO450">
        <f>IF(Charts!$B$3="none",Y2152,IF(BG2152="",NA(),BG2152))</f>
        <v>0</v>
      </c>
      <c r="CP450">
        <f>IF(Charts!$B$3="none",Z2152,IF(BH2152="",NA(),BH2152))</f>
        <v>0</v>
      </c>
      <c r="CQ450">
        <f>IF(Charts!$B$3="none",AA2152,IF(BI2152="",NA(),BI2152))</f>
        <v>0</v>
      </c>
      <c r="CR450">
        <f>IF(Charts!$B$3="none",AB2152,IF(BJ2152="",NA(),BJ2152))</f>
        <v>0</v>
      </c>
      <c r="CS450">
        <f>IF(Charts!$B$3="none",AC2152,IF(BK2152="",NA(),BK2152))</f>
        <v>0</v>
      </c>
      <c r="CT450">
        <f>IF(Charts!$B$3="none",AD2152,IF(BL2152="",NA(),BL2152))</f>
        <v>0</v>
      </c>
      <c r="CU450">
        <f>IF(Charts!$B$3="none",AE2152,IF(BM2152="",NA(),BM2152))</f>
        <v>0</v>
      </c>
      <c r="CV450">
        <f>IF(Charts!$B$3="none",AF2152,IF(BN2152="",NA(),BN2152))</f>
        <v>0</v>
      </c>
      <c r="CW450">
        <f>IF(Charts!$B$3="none",AG2152,IF(BO2152="",NA(),BO2152))</f>
        <v>0</v>
      </c>
      <c r="CX450">
        <f>IF(Charts!$B$3="none",AH2152,IF(BP2152="",NA(),BP2152))</f>
        <v>0</v>
      </c>
      <c r="CY450">
        <f>IF(Charts!$B$3="none",AI2152,IF(BQ2152="",NA(),BQ2152))</f>
        <v>0</v>
      </c>
      <c r="CZ450">
        <f>IF(Charts!$B$3="none",AJ2152,IF(BR2152="",NA(),BR2152))</f>
        <v>0</v>
      </c>
    </row>
    <row r="451" spans="5:104">
      <c r="E451">
        <v>106</v>
      </c>
      <c r="F451">
        <f>F110</f>
        <v>0</v>
      </c>
      <c r="G451">
        <v>106</v>
      </c>
      <c r="H451">
        <f>H110</f>
        <v>0</v>
      </c>
      <c r="I451">
        <v>106</v>
      </c>
      <c r="J451">
        <f>J110</f>
        <v>0</v>
      </c>
      <c r="K451">
        <v>106</v>
      </c>
      <c r="L451">
        <f>L110</f>
        <v>0</v>
      </c>
      <c r="M451">
        <v>106</v>
      </c>
      <c r="N451">
        <f>N110</f>
        <v>0</v>
      </c>
      <c r="O451">
        <v>106</v>
      </c>
      <c r="P451">
        <f>P110</f>
        <v>0</v>
      </c>
      <c r="Q451">
        <v>106</v>
      </c>
      <c r="R451">
        <f>R110</f>
        <v>0</v>
      </c>
      <c r="S451">
        <v>106</v>
      </c>
      <c r="T451">
        <f>T110</f>
        <v>0</v>
      </c>
      <c r="U451">
        <v>106</v>
      </c>
      <c r="V451">
        <f>V110</f>
        <v>0</v>
      </c>
      <c r="W451">
        <v>106</v>
      </c>
      <c r="X451">
        <f>X110</f>
        <v>0</v>
      </c>
      <c r="Y451">
        <v>106</v>
      </c>
      <c r="Z451">
        <f>Z110</f>
        <v>0</v>
      </c>
      <c r="AA451">
        <v>106</v>
      </c>
      <c r="AB451">
        <f>AB110</f>
        <v>0</v>
      </c>
      <c r="AC451">
        <v>106</v>
      </c>
      <c r="AD451">
        <f>AD110</f>
        <v>0</v>
      </c>
      <c r="AE451">
        <v>106</v>
      </c>
      <c r="AF451">
        <f>AF110</f>
        <v>0</v>
      </c>
      <c r="AG451">
        <v>106</v>
      </c>
      <c r="AH451">
        <f>AH110</f>
        <v>0</v>
      </c>
      <c r="AI451">
        <v>106</v>
      </c>
      <c r="AJ451">
        <f>AJ110</f>
        <v>0</v>
      </c>
      <c r="AM451">
        <v>106</v>
      </c>
      <c r="AN451">
        <f>AN110</f>
        <v>0</v>
      </c>
      <c r="AO451">
        <v>106</v>
      </c>
      <c r="AP451">
        <f>AP110</f>
        <v>0</v>
      </c>
      <c r="AQ451">
        <v>106</v>
      </c>
      <c r="AR451">
        <f>AR110</f>
        <v>0</v>
      </c>
      <c r="AS451">
        <v>106</v>
      </c>
      <c r="AT451">
        <f>AT110</f>
        <v>0</v>
      </c>
      <c r="AU451">
        <v>106</v>
      </c>
      <c r="AV451">
        <f>AV110</f>
        <v>0</v>
      </c>
      <c r="AW451">
        <v>106</v>
      </c>
      <c r="AX451">
        <f>AX110</f>
        <v>0</v>
      </c>
      <c r="AY451">
        <v>106</v>
      </c>
      <c r="AZ451">
        <f>AZ110</f>
        <v>0</v>
      </c>
      <c r="BA451">
        <v>106</v>
      </c>
      <c r="BB451">
        <f>BB110</f>
        <v>0</v>
      </c>
      <c r="BC451">
        <v>106</v>
      </c>
      <c r="BD451">
        <f>BD110</f>
        <v>0</v>
      </c>
      <c r="BE451">
        <v>106</v>
      </c>
      <c r="BF451">
        <f>BF110</f>
        <v>0</v>
      </c>
      <c r="BG451">
        <v>106</v>
      </c>
      <c r="BH451">
        <f>BH110</f>
        <v>0</v>
      </c>
      <c r="BI451">
        <v>106</v>
      </c>
      <c r="BJ451">
        <f>BJ110</f>
        <v>0</v>
      </c>
      <c r="BK451">
        <v>106</v>
      </c>
      <c r="BL451">
        <f>BL110</f>
        <v>0</v>
      </c>
      <c r="BM451">
        <v>106</v>
      </c>
      <c r="BN451">
        <f>BN110</f>
        <v>0</v>
      </c>
      <c r="BO451">
        <v>106</v>
      </c>
      <c r="BP451">
        <f>BP110</f>
        <v>0</v>
      </c>
      <c r="BQ451">
        <v>106</v>
      </c>
      <c r="BR451">
        <f>BR110</f>
        <v>0</v>
      </c>
      <c r="BU451">
        <f>IF(Charts!$B$3="none",E2153,IF(AM2153="",NA(),AM2153))</f>
        <v>0</v>
      </c>
      <c r="BV451">
        <f>IF(Charts!$B$3="none",F2153,IF(AN2153="",NA(),AN2153))</f>
        <v>0</v>
      </c>
      <c r="BW451">
        <f>IF(Charts!$B$3="none",G2153,IF(AO2153="",NA(),AO2153))</f>
        <v>0</v>
      </c>
      <c r="BX451">
        <f>IF(Charts!$B$3="none",H2153,IF(AP2153="",NA(),AP2153))</f>
        <v>0</v>
      </c>
      <c r="BY451">
        <f>IF(Charts!$B$3="none",I2153,IF(AQ2153="",NA(),AQ2153))</f>
        <v>0</v>
      </c>
      <c r="BZ451">
        <f>IF(Charts!$B$3="none",J2153,IF(AR2153="",NA(),AR2153))</f>
        <v>0</v>
      </c>
      <c r="CA451">
        <f>IF(Charts!$B$3="none",K2153,IF(AS2153="",NA(),AS2153))</f>
        <v>0</v>
      </c>
      <c r="CB451">
        <f>IF(Charts!$B$3="none",L2153,IF(AT2153="",NA(),AT2153))</f>
        <v>0</v>
      </c>
      <c r="CC451">
        <f>IF(Charts!$B$3="none",M2153,IF(AU2153="",NA(),AU2153))</f>
        <v>0</v>
      </c>
      <c r="CD451">
        <f>IF(Charts!$B$3="none",N2153,IF(AV2153="",NA(),AV2153))</f>
        <v>0</v>
      </c>
      <c r="CE451">
        <f>IF(Charts!$B$3="none",O2153,IF(AW2153="",NA(),AW2153))</f>
        <v>0</v>
      </c>
      <c r="CF451">
        <f>IF(Charts!$B$3="none",P2153,IF(AX2153="",NA(),AX2153))</f>
        <v>0</v>
      </c>
      <c r="CG451">
        <f>IF(Charts!$B$3="none",Q2153,IF(AY2153="",NA(),AY2153))</f>
        <v>0</v>
      </c>
      <c r="CH451">
        <f>IF(Charts!$B$3="none",R2153,IF(AZ2153="",NA(),AZ2153))</f>
        <v>0</v>
      </c>
      <c r="CI451">
        <f>IF(Charts!$B$3="none",S2153,IF(BA2153="",NA(),BA2153))</f>
        <v>0</v>
      </c>
      <c r="CJ451">
        <f>IF(Charts!$B$3="none",T2153,IF(BB2153="",NA(),BB2153))</f>
        <v>0</v>
      </c>
      <c r="CK451">
        <f>IF(Charts!$B$3="none",U2153,IF(BC2153="",NA(),BC2153))</f>
        <v>0</v>
      </c>
      <c r="CL451">
        <f>IF(Charts!$B$3="none",V2153,IF(BD2153="",NA(),BD2153))</f>
        <v>0</v>
      </c>
      <c r="CM451">
        <f>IF(Charts!$B$3="none",W2153,IF(BE2153="",NA(),BE2153))</f>
        <v>0</v>
      </c>
      <c r="CN451">
        <f>IF(Charts!$B$3="none",X2153,IF(BF2153="",NA(),BF2153))</f>
        <v>0</v>
      </c>
      <c r="CO451">
        <f>IF(Charts!$B$3="none",Y2153,IF(BG2153="",NA(),BG2153))</f>
        <v>0</v>
      </c>
      <c r="CP451">
        <f>IF(Charts!$B$3="none",Z2153,IF(BH2153="",NA(),BH2153))</f>
        <v>0</v>
      </c>
      <c r="CQ451">
        <f>IF(Charts!$B$3="none",AA2153,IF(BI2153="",NA(),BI2153))</f>
        <v>0</v>
      </c>
      <c r="CR451">
        <f>IF(Charts!$B$3="none",AB2153,IF(BJ2153="",NA(),BJ2153))</f>
        <v>0</v>
      </c>
      <c r="CS451">
        <f>IF(Charts!$B$3="none",AC2153,IF(BK2153="",NA(),BK2153))</f>
        <v>0</v>
      </c>
      <c r="CT451">
        <f>IF(Charts!$B$3="none",AD2153,IF(BL2153="",NA(),BL2153))</f>
        <v>0</v>
      </c>
      <c r="CU451">
        <f>IF(Charts!$B$3="none",AE2153,IF(BM2153="",NA(),BM2153))</f>
        <v>0</v>
      </c>
      <c r="CV451">
        <f>IF(Charts!$B$3="none",AF2153,IF(BN2153="",NA(),BN2153))</f>
        <v>0</v>
      </c>
      <c r="CW451">
        <f>IF(Charts!$B$3="none",AG2153,IF(BO2153="",NA(),BO2153))</f>
        <v>0</v>
      </c>
      <c r="CX451">
        <f>IF(Charts!$B$3="none",AH2153,IF(BP2153="",NA(),BP2153))</f>
        <v>0</v>
      </c>
      <c r="CY451">
        <f>IF(Charts!$B$3="none",AI2153,IF(BQ2153="",NA(),BQ2153))</f>
        <v>0</v>
      </c>
      <c r="CZ451">
        <f>IF(Charts!$B$3="none",AJ2153,IF(BR2153="",NA(),BR2153))</f>
        <v>0</v>
      </c>
    </row>
    <row r="452" spans="5:104">
      <c r="E452">
        <v>107</v>
      </c>
      <c r="F452">
        <f>F111</f>
        <v>0</v>
      </c>
      <c r="G452">
        <v>107</v>
      </c>
      <c r="H452">
        <f>H111</f>
        <v>0</v>
      </c>
      <c r="I452">
        <v>107</v>
      </c>
      <c r="J452">
        <f>J111</f>
        <v>0</v>
      </c>
      <c r="K452">
        <v>107</v>
      </c>
      <c r="L452">
        <f>L111</f>
        <v>0</v>
      </c>
      <c r="M452">
        <v>107</v>
      </c>
      <c r="N452">
        <f>N111</f>
        <v>0</v>
      </c>
      <c r="O452">
        <v>107</v>
      </c>
      <c r="P452">
        <f>P111</f>
        <v>0</v>
      </c>
      <c r="Q452">
        <v>107</v>
      </c>
      <c r="R452">
        <f>R111</f>
        <v>0</v>
      </c>
      <c r="S452">
        <v>107</v>
      </c>
      <c r="T452">
        <f>T111</f>
        <v>0</v>
      </c>
      <c r="U452">
        <v>107</v>
      </c>
      <c r="V452">
        <f>V111</f>
        <v>0</v>
      </c>
      <c r="W452">
        <v>107</v>
      </c>
      <c r="X452">
        <f>X111</f>
        <v>0</v>
      </c>
      <c r="Y452">
        <v>107</v>
      </c>
      <c r="Z452">
        <f>Z111</f>
        <v>0</v>
      </c>
      <c r="AA452">
        <v>107</v>
      </c>
      <c r="AB452">
        <f>AB111</f>
        <v>0</v>
      </c>
      <c r="AC452">
        <v>107</v>
      </c>
      <c r="AD452">
        <f>AD111</f>
        <v>0</v>
      </c>
      <c r="AE452">
        <v>107</v>
      </c>
      <c r="AF452">
        <f>AF111</f>
        <v>0</v>
      </c>
      <c r="AG452">
        <v>107</v>
      </c>
      <c r="AH452">
        <f>AH111</f>
        <v>0</v>
      </c>
      <c r="AI452">
        <v>107</v>
      </c>
      <c r="AJ452">
        <f>AJ111</f>
        <v>0</v>
      </c>
      <c r="AM452">
        <v>107</v>
      </c>
      <c r="AN452">
        <f>AN111</f>
        <v>0</v>
      </c>
      <c r="AO452">
        <v>107</v>
      </c>
      <c r="AP452">
        <f>AP111</f>
        <v>0</v>
      </c>
      <c r="AQ452">
        <v>107</v>
      </c>
      <c r="AR452">
        <f>AR111</f>
        <v>0</v>
      </c>
      <c r="AS452">
        <v>107</v>
      </c>
      <c r="AT452">
        <f>AT111</f>
        <v>0</v>
      </c>
      <c r="AU452">
        <v>107</v>
      </c>
      <c r="AV452">
        <f>AV111</f>
        <v>0</v>
      </c>
      <c r="AW452">
        <v>107</v>
      </c>
      <c r="AX452">
        <f>AX111</f>
        <v>0</v>
      </c>
      <c r="AY452">
        <v>107</v>
      </c>
      <c r="AZ452">
        <f>AZ111</f>
        <v>0</v>
      </c>
      <c r="BA452">
        <v>107</v>
      </c>
      <c r="BB452">
        <f>BB111</f>
        <v>0</v>
      </c>
      <c r="BC452">
        <v>107</v>
      </c>
      <c r="BD452">
        <f>BD111</f>
        <v>0</v>
      </c>
      <c r="BE452">
        <v>107</v>
      </c>
      <c r="BF452">
        <f>BF111</f>
        <v>0</v>
      </c>
      <c r="BG452">
        <v>107</v>
      </c>
      <c r="BH452">
        <f>BH111</f>
        <v>0</v>
      </c>
      <c r="BI452">
        <v>107</v>
      </c>
      <c r="BJ452">
        <f>BJ111</f>
        <v>0</v>
      </c>
      <c r="BK452">
        <v>107</v>
      </c>
      <c r="BL452">
        <f>BL111</f>
        <v>0</v>
      </c>
      <c r="BM452">
        <v>107</v>
      </c>
      <c r="BN452">
        <f>BN111</f>
        <v>0</v>
      </c>
      <c r="BO452">
        <v>107</v>
      </c>
      <c r="BP452">
        <f>BP111</f>
        <v>0</v>
      </c>
      <c r="BQ452">
        <v>107</v>
      </c>
      <c r="BR452">
        <f>BR111</f>
        <v>0</v>
      </c>
      <c r="BU452">
        <f>IF(Charts!$B$3="none",E2154,IF(AM2154="",NA(),AM2154))</f>
        <v>0</v>
      </c>
      <c r="BV452">
        <f>IF(Charts!$B$3="none",F2154,IF(AN2154="",NA(),AN2154))</f>
        <v>0</v>
      </c>
      <c r="BW452">
        <f>IF(Charts!$B$3="none",G2154,IF(AO2154="",NA(),AO2154))</f>
        <v>0</v>
      </c>
      <c r="BX452">
        <f>IF(Charts!$B$3="none",H2154,IF(AP2154="",NA(),AP2154))</f>
        <v>0</v>
      </c>
      <c r="BY452">
        <f>IF(Charts!$B$3="none",I2154,IF(AQ2154="",NA(),AQ2154))</f>
        <v>0</v>
      </c>
      <c r="BZ452">
        <f>IF(Charts!$B$3="none",J2154,IF(AR2154="",NA(),AR2154))</f>
        <v>0</v>
      </c>
      <c r="CA452">
        <f>IF(Charts!$B$3="none",K2154,IF(AS2154="",NA(),AS2154))</f>
        <v>0</v>
      </c>
      <c r="CB452">
        <f>IF(Charts!$B$3="none",L2154,IF(AT2154="",NA(),AT2154))</f>
        <v>0</v>
      </c>
      <c r="CC452">
        <f>IF(Charts!$B$3="none",M2154,IF(AU2154="",NA(),AU2154))</f>
        <v>0</v>
      </c>
      <c r="CD452">
        <f>IF(Charts!$B$3="none",N2154,IF(AV2154="",NA(),AV2154))</f>
        <v>0</v>
      </c>
      <c r="CE452">
        <f>IF(Charts!$B$3="none",O2154,IF(AW2154="",NA(),AW2154))</f>
        <v>0</v>
      </c>
      <c r="CF452">
        <f>IF(Charts!$B$3="none",P2154,IF(AX2154="",NA(),AX2154))</f>
        <v>0</v>
      </c>
      <c r="CG452">
        <f>IF(Charts!$B$3="none",Q2154,IF(AY2154="",NA(),AY2154))</f>
        <v>0</v>
      </c>
      <c r="CH452">
        <f>IF(Charts!$B$3="none",R2154,IF(AZ2154="",NA(),AZ2154))</f>
        <v>0</v>
      </c>
      <c r="CI452">
        <f>IF(Charts!$B$3="none",S2154,IF(BA2154="",NA(),BA2154))</f>
        <v>0</v>
      </c>
      <c r="CJ452">
        <f>IF(Charts!$B$3="none",T2154,IF(BB2154="",NA(),BB2154))</f>
        <v>0</v>
      </c>
      <c r="CK452">
        <f>IF(Charts!$B$3="none",U2154,IF(BC2154="",NA(),BC2154))</f>
        <v>0</v>
      </c>
      <c r="CL452">
        <f>IF(Charts!$B$3="none",V2154,IF(BD2154="",NA(),BD2154))</f>
        <v>0</v>
      </c>
      <c r="CM452">
        <f>IF(Charts!$B$3="none",W2154,IF(BE2154="",NA(),BE2154))</f>
        <v>0</v>
      </c>
      <c r="CN452">
        <f>IF(Charts!$B$3="none",X2154,IF(BF2154="",NA(),BF2154))</f>
        <v>0</v>
      </c>
      <c r="CO452">
        <f>IF(Charts!$B$3="none",Y2154,IF(BG2154="",NA(),BG2154))</f>
        <v>0</v>
      </c>
      <c r="CP452">
        <f>IF(Charts!$B$3="none",Z2154,IF(BH2154="",NA(),BH2154))</f>
        <v>0</v>
      </c>
      <c r="CQ452">
        <f>IF(Charts!$B$3="none",AA2154,IF(BI2154="",NA(),BI2154))</f>
        <v>0</v>
      </c>
      <c r="CR452">
        <f>IF(Charts!$B$3="none",AB2154,IF(BJ2154="",NA(),BJ2154))</f>
        <v>0</v>
      </c>
      <c r="CS452">
        <f>IF(Charts!$B$3="none",AC2154,IF(BK2154="",NA(),BK2154))</f>
        <v>0</v>
      </c>
      <c r="CT452">
        <f>IF(Charts!$B$3="none",AD2154,IF(BL2154="",NA(),BL2154))</f>
        <v>0</v>
      </c>
      <c r="CU452">
        <f>IF(Charts!$B$3="none",AE2154,IF(BM2154="",NA(),BM2154))</f>
        <v>0</v>
      </c>
      <c r="CV452">
        <f>IF(Charts!$B$3="none",AF2154,IF(BN2154="",NA(),BN2154))</f>
        <v>0</v>
      </c>
      <c r="CW452">
        <f>IF(Charts!$B$3="none",AG2154,IF(BO2154="",NA(),BO2154))</f>
        <v>0</v>
      </c>
      <c r="CX452">
        <f>IF(Charts!$B$3="none",AH2154,IF(BP2154="",NA(),BP2154))</f>
        <v>0</v>
      </c>
      <c r="CY452">
        <f>IF(Charts!$B$3="none",AI2154,IF(BQ2154="",NA(),BQ2154))</f>
        <v>0</v>
      </c>
      <c r="CZ452">
        <f>IF(Charts!$B$3="none",AJ2154,IF(BR2154="",NA(),BR2154))</f>
        <v>0</v>
      </c>
    </row>
    <row r="453" spans="5:104">
      <c r="E453">
        <v>108</v>
      </c>
      <c r="F453">
        <f>F112</f>
        <v>0</v>
      </c>
      <c r="G453">
        <v>108</v>
      </c>
      <c r="H453">
        <f>H112</f>
        <v>0</v>
      </c>
      <c r="I453">
        <v>108</v>
      </c>
      <c r="J453">
        <f>J112</f>
        <v>0</v>
      </c>
      <c r="K453">
        <v>108</v>
      </c>
      <c r="L453">
        <f>L112</f>
        <v>0</v>
      </c>
      <c r="M453">
        <v>108</v>
      </c>
      <c r="N453">
        <f>N112</f>
        <v>0</v>
      </c>
      <c r="O453">
        <v>108</v>
      </c>
      <c r="P453">
        <f>P112</f>
        <v>0</v>
      </c>
      <c r="Q453">
        <v>108</v>
      </c>
      <c r="R453">
        <f>R112</f>
        <v>0</v>
      </c>
      <c r="S453">
        <v>108</v>
      </c>
      <c r="T453">
        <f>T112</f>
        <v>0</v>
      </c>
      <c r="U453">
        <v>108</v>
      </c>
      <c r="V453">
        <f>V112</f>
        <v>0</v>
      </c>
      <c r="W453">
        <v>108</v>
      </c>
      <c r="X453">
        <f>X112</f>
        <v>0</v>
      </c>
      <c r="Y453">
        <v>108</v>
      </c>
      <c r="Z453">
        <f>Z112</f>
        <v>0</v>
      </c>
      <c r="AA453">
        <v>108</v>
      </c>
      <c r="AB453">
        <f>AB112</f>
        <v>0</v>
      </c>
      <c r="AC453">
        <v>108</v>
      </c>
      <c r="AD453">
        <f>AD112</f>
        <v>0</v>
      </c>
      <c r="AE453">
        <v>108</v>
      </c>
      <c r="AF453">
        <f>AF112</f>
        <v>0</v>
      </c>
      <c r="AG453">
        <v>108</v>
      </c>
      <c r="AH453">
        <f>AH112</f>
        <v>0</v>
      </c>
      <c r="AI453">
        <v>108</v>
      </c>
      <c r="AJ453">
        <f>AJ112</f>
        <v>0</v>
      </c>
      <c r="AM453">
        <v>108</v>
      </c>
      <c r="AN453">
        <f>AN112</f>
        <v>0</v>
      </c>
      <c r="AO453">
        <v>108</v>
      </c>
      <c r="AP453">
        <f>AP112</f>
        <v>0</v>
      </c>
      <c r="AQ453">
        <v>108</v>
      </c>
      <c r="AR453">
        <f>AR112</f>
        <v>0</v>
      </c>
      <c r="AS453">
        <v>108</v>
      </c>
      <c r="AT453">
        <f>AT112</f>
        <v>0</v>
      </c>
      <c r="AU453">
        <v>108</v>
      </c>
      <c r="AV453">
        <f>AV112</f>
        <v>0</v>
      </c>
      <c r="AW453">
        <v>108</v>
      </c>
      <c r="AX453">
        <f>AX112</f>
        <v>0</v>
      </c>
      <c r="AY453">
        <v>108</v>
      </c>
      <c r="AZ453">
        <f>AZ112</f>
        <v>0</v>
      </c>
      <c r="BA453">
        <v>108</v>
      </c>
      <c r="BB453">
        <f>BB112</f>
        <v>0</v>
      </c>
      <c r="BC453">
        <v>108</v>
      </c>
      <c r="BD453">
        <f>BD112</f>
        <v>0</v>
      </c>
      <c r="BE453">
        <v>108</v>
      </c>
      <c r="BF453">
        <f>BF112</f>
        <v>0</v>
      </c>
      <c r="BG453">
        <v>108</v>
      </c>
      <c r="BH453">
        <f>BH112</f>
        <v>0</v>
      </c>
      <c r="BI453">
        <v>108</v>
      </c>
      <c r="BJ453">
        <f>BJ112</f>
        <v>0</v>
      </c>
      <c r="BK453">
        <v>108</v>
      </c>
      <c r="BL453">
        <f>BL112</f>
        <v>0</v>
      </c>
      <c r="BM453">
        <v>108</v>
      </c>
      <c r="BN453">
        <f>BN112</f>
        <v>0</v>
      </c>
      <c r="BO453">
        <v>108</v>
      </c>
      <c r="BP453">
        <f>BP112</f>
        <v>0</v>
      </c>
      <c r="BQ453">
        <v>108</v>
      </c>
      <c r="BR453">
        <f>BR112</f>
        <v>0</v>
      </c>
      <c r="BU453">
        <f>IF(Charts!$B$3="none",E2155,IF(AM2155="",NA(),AM2155))</f>
        <v>0</v>
      </c>
      <c r="BV453">
        <f>IF(Charts!$B$3="none",F2155,IF(AN2155="",NA(),AN2155))</f>
        <v>0</v>
      </c>
      <c r="BW453">
        <f>IF(Charts!$B$3="none",G2155,IF(AO2155="",NA(),AO2155))</f>
        <v>0</v>
      </c>
      <c r="BX453">
        <f>IF(Charts!$B$3="none",H2155,IF(AP2155="",NA(),AP2155))</f>
        <v>0</v>
      </c>
      <c r="BY453">
        <f>IF(Charts!$B$3="none",I2155,IF(AQ2155="",NA(),AQ2155))</f>
        <v>0</v>
      </c>
      <c r="BZ453">
        <f>IF(Charts!$B$3="none",J2155,IF(AR2155="",NA(),AR2155))</f>
        <v>0</v>
      </c>
      <c r="CA453">
        <f>IF(Charts!$B$3="none",K2155,IF(AS2155="",NA(),AS2155))</f>
        <v>0</v>
      </c>
      <c r="CB453">
        <f>IF(Charts!$B$3="none",L2155,IF(AT2155="",NA(),AT2155))</f>
        <v>0</v>
      </c>
      <c r="CC453">
        <f>IF(Charts!$B$3="none",M2155,IF(AU2155="",NA(),AU2155))</f>
        <v>0</v>
      </c>
      <c r="CD453">
        <f>IF(Charts!$B$3="none",N2155,IF(AV2155="",NA(),AV2155))</f>
        <v>0</v>
      </c>
      <c r="CE453">
        <f>IF(Charts!$B$3="none",O2155,IF(AW2155="",NA(),AW2155))</f>
        <v>0</v>
      </c>
      <c r="CF453">
        <f>IF(Charts!$B$3="none",P2155,IF(AX2155="",NA(),AX2155))</f>
        <v>0</v>
      </c>
      <c r="CG453">
        <f>IF(Charts!$B$3="none",Q2155,IF(AY2155="",NA(),AY2155))</f>
        <v>0</v>
      </c>
      <c r="CH453">
        <f>IF(Charts!$B$3="none",R2155,IF(AZ2155="",NA(),AZ2155))</f>
        <v>0</v>
      </c>
      <c r="CI453">
        <f>IF(Charts!$B$3="none",S2155,IF(BA2155="",NA(),BA2155))</f>
        <v>0</v>
      </c>
      <c r="CJ453">
        <f>IF(Charts!$B$3="none",T2155,IF(BB2155="",NA(),BB2155))</f>
        <v>0</v>
      </c>
      <c r="CK453">
        <f>IF(Charts!$B$3="none",U2155,IF(BC2155="",NA(),BC2155))</f>
        <v>0</v>
      </c>
      <c r="CL453">
        <f>IF(Charts!$B$3="none",V2155,IF(BD2155="",NA(),BD2155))</f>
        <v>0</v>
      </c>
      <c r="CM453">
        <f>IF(Charts!$B$3="none",W2155,IF(BE2155="",NA(),BE2155))</f>
        <v>0</v>
      </c>
      <c r="CN453">
        <f>IF(Charts!$B$3="none",X2155,IF(BF2155="",NA(),BF2155))</f>
        <v>0</v>
      </c>
      <c r="CO453">
        <f>IF(Charts!$B$3="none",Y2155,IF(BG2155="",NA(),BG2155))</f>
        <v>0</v>
      </c>
      <c r="CP453">
        <f>IF(Charts!$B$3="none",Z2155,IF(BH2155="",NA(),BH2155))</f>
        <v>0</v>
      </c>
      <c r="CQ453">
        <f>IF(Charts!$B$3="none",AA2155,IF(BI2155="",NA(),BI2155))</f>
        <v>0</v>
      </c>
      <c r="CR453">
        <f>IF(Charts!$B$3="none",AB2155,IF(BJ2155="",NA(),BJ2155))</f>
        <v>0</v>
      </c>
      <c r="CS453">
        <f>IF(Charts!$B$3="none",AC2155,IF(BK2155="",NA(),BK2155))</f>
        <v>0</v>
      </c>
      <c r="CT453">
        <f>IF(Charts!$B$3="none",AD2155,IF(BL2155="",NA(),BL2155))</f>
        <v>0</v>
      </c>
      <c r="CU453">
        <f>IF(Charts!$B$3="none",AE2155,IF(BM2155="",NA(),BM2155))</f>
        <v>0</v>
      </c>
      <c r="CV453">
        <f>IF(Charts!$B$3="none",AF2155,IF(BN2155="",NA(),BN2155))</f>
        <v>0</v>
      </c>
      <c r="CW453">
        <f>IF(Charts!$B$3="none",AG2155,IF(BO2155="",NA(),BO2155))</f>
        <v>0</v>
      </c>
      <c r="CX453">
        <f>IF(Charts!$B$3="none",AH2155,IF(BP2155="",NA(),BP2155))</f>
        <v>0</v>
      </c>
      <c r="CY453">
        <f>IF(Charts!$B$3="none",AI2155,IF(BQ2155="",NA(),BQ2155))</f>
        <v>0</v>
      </c>
      <c r="CZ453">
        <f>IF(Charts!$B$3="none",AJ2155,IF(BR2155="",NA(),BR2155))</f>
        <v>0</v>
      </c>
    </row>
    <row r="454" spans="5:104">
      <c r="E454">
        <v>109</v>
      </c>
      <c r="F454">
        <f>F113</f>
        <v>0</v>
      </c>
      <c r="G454">
        <v>109</v>
      </c>
      <c r="H454">
        <f>H113</f>
        <v>0</v>
      </c>
      <c r="I454">
        <v>109</v>
      </c>
      <c r="J454">
        <f>J113</f>
        <v>0</v>
      </c>
      <c r="K454">
        <v>109</v>
      </c>
      <c r="L454">
        <f>L113</f>
        <v>0</v>
      </c>
      <c r="M454">
        <v>109</v>
      </c>
      <c r="N454">
        <f>N113</f>
        <v>0</v>
      </c>
      <c r="O454">
        <v>109</v>
      </c>
      <c r="P454">
        <f>P113</f>
        <v>0</v>
      </c>
      <c r="Q454">
        <v>109</v>
      </c>
      <c r="R454">
        <f>R113</f>
        <v>0</v>
      </c>
      <c r="S454">
        <v>109</v>
      </c>
      <c r="T454">
        <f>T113</f>
        <v>0</v>
      </c>
      <c r="U454">
        <v>109</v>
      </c>
      <c r="V454">
        <f>V113</f>
        <v>0</v>
      </c>
      <c r="W454">
        <v>109</v>
      </c>
      <c r="X454">
        <f>X113</f>
        <v>0</v>
      </c>
      <c r="Y454">
        <v>109</v>
      </c>
      <c r="Z454">
        <f>Z113</f>
        <v>0</v>
      </c>
      <c r="AA454">
        <v>109</v>
      </c>
      <c r="AB454">
        <f>AB113</f>
        <v>0</v>
      </c>
      <c r="AC454">
        <v>109</v>
      </c>
      <c r="AD454">
        <f>AD113</f>
        <v>0</v>
      </c>
      <c r="AE454">
        <v>109</v>
      </c>
      <c r="AF454">
        <f>AF113</f>
        <v>0</v>
      </c>
      <c r="AG454">
        <v>109</v>
      </c>
      <c r="AH454">
        <f>AH113</f>
        <v>0</v>
      </c>
      <c r="AI454">
        <v>109</v>
      </c>
      <c r="AJ454">
        <f>AJ113</f>
        <v>0</v>
      </c>
      <c r="AM454">
        <v>109</v>
      </c>
      <c r="AN454">
        <f>AN113</f>
        <v>0</v>
      </c>
      <c r="AO454">
        <v>109</v>
      </c>
      <c r="AP454">
        <f>AP113</f>
        <v>0</v>
      </c>
      <c r="AQ454">
        <v>109</v>
      </c>
      <c r="AR454">
        <f>AR113</f>
        <v>0</v>
      </c>
      <c r="AS454">
        <v>109</v>
      </c>
      <c r="AT454">
        <f>AT113</f>
        <v>0</v>
      </c>
      <c r="AU454">
        <v>109</v>
      </c>
      <c r="AV454">
        <f>AV113</f>
        <v>0</v>
      </c>
      <c r="AW454">
        <v>109</v>
      </c>
      <c r="AX454">
        <f>AX113</f>
        <v>0</v>
      </c>
      <c r="AY454">
        <v>109</v>
      </c>
      <c r="AZ454">
        <f>AZ113</f>
        <v>0</v>
      </c>
      <c r="BA454">
        <v>109</v>
      </c>
      <c r="BB454">
        <f>BB113</f>
        <v>0</v>
      </c>
      <c r="BC454">
        <v>109</v>
      </c>
      <c r="BD454">
        <f>BD113</f>
        <v>0</v>
      </c>
      <c r="BE454">
        <v>109</v>
      </c>
      <c r="BF454">
        <f>BF113</f>
        <v>0</v>
      </c>
      <c r="BG454">
        <v>109</v>
      </c>
      <c r="BH454">
        <f>BH113</f>
        <v>0</v>
      </c>
      <c r="BI454">
        <v>109</v>
      </c>
      <c r="BJ454">
        <f>BJ113</f>
        <v>0</v>
      </c>
      <c r="BK454">
        <v>109</v>
      </c>
      <c r="BL454">
        <f>BL113</f>
        <v>0</v>
      </c>
      <c r="BM454">
        <v>109</v>
      </c>
      <c r="BN454">
        <f>BN113</f>
        <v>0</v>
      </c>
      <c r="BO454">
        <v>109</v>
      </c>
      <c r="BP454">
        <f>BP113</f>
        <v>0</v>
      </c>
      <c r="BQ454">
        <v>109</v>
      </c>
      <c r="BR454">
        <f>BR113</f>
        <v>0</v>
      </c>
      <c r="BU454">
        <f>IF(Charts!$B$3="none",E2156,IF(AM2156="",NA(),AM2156))</f>
        <v>0</v>
      </c>
      <c r="BV454">
        <f>IF(Charts!$B$3="none",F2156,IF(AN2156="",NA(),AN2156))</f>
        <v>0</v>
      </c>
      <c r="BW454">
        <f>IF(Charts!$B$3="none",G2156,IF(AO2156="",NA(),AO2156))</f>
        <v>0</v>
      </c>
      <c r="BX454">
        <f>IF(Charts!$B$3="none",H2156,IF(AP2156="",NA(),AP2156))</f>
        <v>0</v>
      </c>
      <c r="BY454">
        <f>IF(Charts!$B$3="none",I2156,IF(AQ2156="",NA(),AQ2156))</f>
        <v>0</v>
      </c>
      <c r="BZ454">
        <f>IF(Charts!$B$3="none",J2156,IF(AR2156="",NA(),AR2156))</f>
        <v>0</v>
      </c>
      <c r="CA454">
        <f>IF(Charts!$B$3="none",K2156,IF(AS2156="",NA(),AS2156))</f>
        <v>0</v>
      </c>
      <c r="CB454">
        <f>IF(Charts!$B$3="none",L2156,IF(AT2156="",NA(),AT2156))</f>
        <v>0</v>
      </c>
      <c r="CC454">
        <f>IF(Charts!$B$3="none",M2156,IF(AU2156="",NA(),AU2156))</f>
        <v>0</v>
      </c>
      <c r="CD454">
        <f>IF(Charts!$B$3="none",N2156,IF(AV2156="",NA(),AV2156))</f>
        <v>0</v>
      </c>
      <c r="CE454">
        <f>IF(Charts!$B$3="none",O2156,IF(AW2156="",NA(),AW2156))</f>
        <v>0</v>
      </c>
      <c r="CF454">
        <f>IF(Charts!$B$3="none",P2156,IF(AX2156="",NA(),AX2156))</f>
        <v>0</v>
      </c>
      <c r="CG454">
        <f>IF(Charts!$B$3="none",Q2156,IF(AY2156="",NA(),AY2156))</f>
        <v>0</v>
      </c>
      <c r="CH454">
        <f>IF(Charts!$B$3="none",R2156,IF(AZ2156="",NA(),AZ2156))</f>
        <v>0</v>
      </c>
      <c r="CI454">
        <f>IF(Charts!$B$3="none",S2156,IF(BA2156="",NA(),BA2156))</f>
        <v>0</v>
      </c>
      <c r="CJ454">
        <f>IF(Charts!$B$3="none",T2156,IF(BB2156="",NA(),BB2156))</f>
        <v>0</v>
      </c>
      <c r="CK454">
        <f>IF(Charts!$B$3="none",U2156,IF(BC2156="",NA(),BC2156))</f>
        <v>0</v>
      </c>
      <c r="CL454">
        <f>IF(Charts!$B$3="none",V2156,IF(BD2156="",NA(),BD2156))</f>
        <v>0</v>
      </c>
      <c r="CM454">
        <f>IF(Charts!$B$3="none",W2156,IF(BE2156="",NA(),BE2156))</f>
        <v>0</v>
      </c>
      <c r="CN454">
        <f>IF(Charts!$B$3="none",X2156,IF(BF2156="",NA(),BF2156))</f>
        <v>0</v>
      </c>
      <c r="CO454">
        <f>IF(Charts!$B$3="none",Y2156,IF(BG2156="",NA(),BG2156))</f>
        <v>0</v>
      </c>
      <c r="CP454">
        <f>IF(Charts!$B$3="none",Z2156,IF(BH2156="",NA(),BH2156))</f>
        <v>0</v>
      </c>
      <c r="CQ454">
        <f>IF(Charts!$B$3="none",AA2156,IF(BI2156="",NA(),BI2156))</f>
        <v>0</v>
      </c>
      <c r="CR454">
        <f>IF(Charts!$B$3="none",AB2156,IF(BJ2156="",NA(),BJ2156))</f>
        <v>0</v>
      </c>
      <c r="CS454">
        <f>IF(Charts!$B$3="none",AC2156,IF(BK2156="",NA(),BK2156))</f>
        <v>0</v>
      </c>
      <c r="CT454">
        <f>IF(Charts!$B$3="none",AD2156,IF(BL2156="",NA(),BL2156))</f>
        <v>0</v>
      </c>
      <c r="CU454">
        <f>IF(Charts!$B$3="none",AE2156,IF(BM2156="",NA(),BM2156))</f>
        <v>0</v>
      </c>
      <c r="CV454">
        <f>IF(Charts!$B$3="none",AF2156,IF(BN2156="",NA(),BN2156))</f>
        <v>0</v>
      </c>
      <c r="CW454">
        <f>IF(Charts!$B$3="none",AG2156,IF(BO2156="",NA(),BO2156))</f>
        <v>0</v>
      </c>
      <c r="CX454">
        <f>IF(Charts!$B$3="none",AH2156,IF(BP2156="",NA(),BP2156))</f>
        <v>0</v>
      </c>
      <c r="CY454">
        <f>IF(Charts!$B$3="none",AI2156,IF(BQ2156="",NA(),BQ2156))</f>
        <v>0</v>
      </c>
      <c r="CZ454">
        <f>IF(Charts!$B$3="none",AJ2156,IF(BR2156="",NA(),BR2156))</f>
        <v>0</v>
      </c>
    </row>
    <row r="455" spans="5:104">
      <c r="E455">
        <v>110</v>
      </c>
      <c r="F455">
        <f>F114</f>
        <v>0</v>
      </c>
      <c r="G455">
        <v>110</v>
      </c>
      <c r="H455">
        <f>H114</f>
        <v>0</v>
      </c>
      <c r="I455">
        <v>110</v>
      </c>
      <c r="J455">
        <f>J114</f>
        <v>0</v>
      </c>
      <c r="K455">
        <v>110</v>
      </c>
      <c r="L455">
        <f>L114</f>
        <v>0</v>
      </c>
      <c r="M455">
        <v>110</v>
      </c>
      <c r="N455">
        <f>N114</f>
        <v>0</v>
      </c>
      <c r="O455">
        <v>110</v>
      </c>
      <c r="P455">
        <f>P114</f>
        <v>0</v>
      </c>
      <c r="Q455">
        <v>110</v>
      </c>
      <c r="R455">
        <f>R114</f>
        <v>0</v>
      </c>
      <c r="S455">
        <v>110</v>
      </c>
      <c r="T455">
        <f>T114</f>
        <v>0</v>
      </c>
      <c r="U455">
        <v>110</v>
      </c>
      <c r="V455">
        <f>V114</f>
        <v>0</v>
      </c>
      <c r="W455">
        <v>110</v>
      </c>
      <c r="X455">
        <f>X114</f>
        <v>0</v>
      </c>
      <c r="Y455">
        <v>110</v>
      </c>
      <c r="Z455">
        <f>Z114</f>
        <v>0</v>
      </c>
      <c r="AA455">
        <v>110</v>
      </c>
      <c r="AB455">
        <f>AB114</f>
        <v>0</v>
      </c>
      <c r="AC455">
        <v>110</v>
      </c>
      <c r="AD455">
        <f>AD114</f>
        <v>0</v>
      </c>
      <c r="AE455">
        <v>110</v>
      </c>
      <c r="AF455">
        <f>AF114</f>
        <v>0</v>
      </c>
      <c r="AG455">
        <v>110</v>
      </c>
      <c r="AH455">
        <f>AH114</f>
        <v>0</v>
      </c>
      <c r="AI455">
        <v>110</v>
      </c>
      <c r="AJ455">
        <f>AJ114</f>
        <v>0</v>
      </c>
      <c r="AM455">
        <v>110</v>
      </c>
      <c r="AN455">
        <f>AN114</f>
        <v>0</v>
      </c>
      <c r="AO455">
        <v>110</v>
      </c>
      <c r="AP455">
        <f>AP114</f>
        <v>0</v>
      </c>
      <c r="AQ455">
        <v>110</v>
      </c>
      <c r="AR455">
        <f>AR114</f>
        <v>0</v>
      </c>
      <c r="AS455">
        <v>110</v>
      </c>
      <c r="AT455">
        <f>AT114</f>
        <v>0</v>
      </c>
      <c r="AU455">
        <v>110</v>
      </c>
      <c r="AV455">
        <f>AV114</f>
        <v>0</v>
      </c>
      <c r="AW455">
        <v>110</v>
      </c>
      <c r="AX455">
        <f>AX114</f>
        <v>0</v>
      </c>
      <c r="AY455">
        <v>110</v>
      </c>
      <c r="AZ455">
        <f>AZ114</f>
        <v>0</v>
      </c>
      <c r="BA455">
        <v>110</v>
      </c>
      <c r="BB455">
        <f>BB114</f>
        <v>0</v>
      </c>
      <c r="BC455">
        <v>110</v>
      </c>
      <c r="BD455">
        <f>BD114</f>
        <v>0</v>
      </c>
      <c r="BE455">
        <v>110</v>
      </c>
      <c r="BF455">
        <f>BF114</f>
        <v>0</v>
      </c>
      <c r="BG455">
        <v>110</v>
      </c>
      <c r="BH455">
        <f>BH114</f>
        <v>0</v>
      </c>
      <c r="BI455">
        <v>110</v>
      </c>
      <c r="BJ455">
        <f>BJ114</f>
        <v>0</v>
      </c>
      <c r="BK455">
        <v>110</v>
      </c>
      <c r="BL455">
        <f>BL114</f>
        <v>0</v>
      </c>
      <c r="BM455">
        <v>110</v>
      </c>
      <c r="BN455">
        <f>BN114</f>
        <v>0</v>
      </c>
      <c r="BO455">
        <v>110</v>
      </c>
      <c r="BP455">
        <f>BP114</f>
        <v>0</v>
      </c>
      <c r="BQ455">
        <v>110</v>
      </c>
      <c r="BR455">
        <f>BR114</f>
        <v>0</v>
      </c>
      <c r="BU455">
        <f>IF(Charts!$B$3="none",E2157,IF(AM2157="",NA(),AM2157))</f>
        <v>0</v>
      </c>
      <c r="BV455">
        <f>IF(Charts!$B$3="none",F2157,IF(AN2157="",NA(),AN2157))</f>
        <v>0</v>
      </c>
      <c r="BW455">
        <f>IF(Charts!$B$3="none",G2157,IF(AO2157="",NA(),AO2157))</f>
        <v>0</v>
      </c>
      <c r="BX455">
        <f>IF(Charts!$B$3="none",H2157,IF(AP2157="",NA(),AP2157))</f>
        <v>0</v>
      </c>
      <c r="BY455">
        <f>IF(Charts!$B$3="none",I2157,IF(AQ2157="",NA(),AQ2157))</f>
        <v>0</v>
      </c>
      <c r="BZ455">
        <f>IF(Charts!$B$3="none",J2157,IF(AR2157="",NA(),AR2157))</f>
        <v>0</v>
      </c>
      <c r="CA455">
        <f>IF(Charts!$B$3="none",K2157,IF(AS2157="",NA(),AS2157))</f>
        <v>0</v>
      </c>
      <c r="CB455">
        <f>IF(Charts!$B$3="none",L2157,IF(AT2157="",NA(),AT2157))</f>
        <v>0</v>
      </c>
      <c r="CC455">
        <f>IF(Charts!$B$3="none",M2157,IF(AU2157="",NA(),AU2157))</f>
        <v>0</v>
      </c>
      <c r="CD455">
        <f>IF(Charts!$B$3="none",N2157,IF(AV2157="",NA(),AV2157))</f>
        <v>0</v>
      </c>
      <c r="CE455">
        <f>IF(Charts!$B$3="none",O2157,IF(AW2157="",NA(),AW2157))</f>
        <v>0</v>
      </c>
      <c r="CF455">
        <f>IF(Charts!$B$3="none",P2157,IF(AX2157="",NA(),AX2157))</f>
        <v>0</v>
      </c>
      <c r="CG455">
        <f>IF(Charts!$B$3="none",Q2157,IF(AY2157="",NA(),AY2157))</f>
        <v>0</v>
      </c>
      <c r="CH455">
        <f>IF(Charts!$B$3="none",R2157,IF(AZ2157="",NA(),AZ2157))</f>
        <v>0</v>
      </c>
      <c r="CI455">
        <f>IF(Charts!$B$3="none",S2157,IF(BA2157="",NA(),BA2157))</f>
        <v>0</v>
      </c>
      <c r="CJ455">
        <f>IF(Charts!$B$3="none",T2157,IF(BB2157="",NA(),BB2157))</f>
        <v>0</v>
      </c>
      <c r="CK455">
        <f>IF(Charts!$B$3="none",U2157,IF(BC2157="",NA(),BC2157))</f>
        <v>0</v>
      </c>
      <c r="CL455">
        <f>IF(Charts!$B$3="none",V2157,IF(BD2157="",NA(),BD2157))</f>
        <v>0</v>
      </c>
      <c r="CM455">
        <f>IF(Charts!$B$3="none",W2157,IF(BE2157="",NA(),BE2157))</f>
        <v>0</v>
      </c>
      <c r="CN455">
        <f>IF(Charts!$B$3="none",X2157,IF(BF2157="",NA(),BF2157))</f>
        <v>0</v>
      </c>
      <c r="CO455">
        <f>IF(Charts!$B$3="none",Y2157,IF(BG2157="",NA(),BG2157))</f>
        <v>0</v>
      </c>
      <c r="CP455">
        <f>IF(Charts!$B$3="none",Z2157,IF(BH2157="",NA(),BH2157))</f>
        <v>0</v>
      </c>
      <c r="CQ455">
        <f>IF(Charts!$B$3="none",AA2157,IF(BI2157="",NA(),BI2157))</f>
        <v>0</v>
      </c>
      <c r="CR455">
        <f>IF(Charts!$B$3="none",AB2157,IF(BJ2157="",NA(),BJ2157))</f>
        <v>0</v>
      </c>
      <c r="CS455">
        <f>IF(Charts!$B$3="none",AC2157,IF(BK2157="",NA(),BK2157))</f>
        <v>0</v>
      </c>
      <c r="CT455">
        <f>IF(Charts!$B$3="none",AD2157,IF(BL2157="",NA(),BL2157))</f>
        <v>0</v>
      </c>
      <c r="CU455">
        <f>IF(Charts!$B$3="none",AE2157,IF(BM2157="",NA(),BM2157))</f>
        <v>0</v>
      </c>
      <c r="CV455">
        <f>IF(Charts!$B$3="none",AF2157,IF(BN2157="",NA(),BN2157))</f>
        <v>0</v>
      </c>
      <c r="CW455">
        <f>IF(Charts!$B$3="none",AG2157,IF(BO2157="",NA(),BO2157))</f>
        <v>0</v>
      </c>
      <c r="CX455">
        <f>IF(Charts!$B$3="none",AH2157,IF(BP2157="",NA(),BP2157))</f>
        <v>0</v>
      </c>
      <c r="CY455">
        <f>IF(Charts!$B$3="none",AI2157,IF(BQ2157="",NA(),BQ2157))</f>
        <v>0</v>
      </c>
      <c r="CZ455">
        <f>IF(Charts!$B$3="none",AJ2157,IF(BR2157="",NA(),BR2157))</f>
        <v>0</v>
      </c>
    </row>
    <row r="456" spans="5:104">
      <c r="E456">
        <v>111</v>
      </c>
      <c r="F456">
        <f>F115</f>
        <v>0</v>
      </c>
      <c r="G456">
        <v>111</v>
      </c>
      <c r="H456">
        <f>H115</f>
        <v>0</v>
      </c>
      <c r="I456">
        <v>111</v>
      </c>
      <c r="J456">
        <f>J115</f>
        <v>0</v>
      </c>
      <c r="K456">
        <v>111</v>
      </c>
      <c r="L456">
        <f>L115</f>
        <v>0</v>
      </c>
      <c r="M456">
        <v>111</v>
      </c>
      <c r="N456">
        <f>N115</f>
        <v>0</v>
      </c>
      <c r="O456">
        <v>111</v>
      </c>
      <c r="P456">
        <f>P115</f>
        <v>0</v>
      </c>
      <c r="Q456">
        <v>111</v>
      </c>
      <c r="R456">
        <f>R115</f>
        <v>0</v>
      </c>
      <c r="S456">
        <v>111</v>
      </c>
      <c r="T456">
        <f>T115</f>
        <v>0</v>
      </c>
      <c r="U456">
        <v>111</v>
      </c>
      <c r="V456">
        <f>V115</f>
        <v>0</v>
      </c>
      <c r="W456">
        <v>111</v>
      </c>
      <c r="X456">
        <f>X115</f>
        <v>0</v>
      </c>
      <c r="Y456">
        <v>111</v>
      </c>
      <c r="Z456">
        <f>Z115</f>
        <v>0</v>
      </c>
      <c r="AA456">
        <v>111</v>
      </c>
      <c r="AB456">
        <f>AB115</f>
        <v>0</v>
      </c>
      <c r="AC456">
        <v>111</v>
      </c>
      <c r="AD456">
        <f>AD115</f>
        <v>0</v>
      </c>
      <c r="AE456">
        <v>111</v>
      </c>
      <c r="AF456">
        <f>AF115</f>
        <v>0</v>
      </c>
      <c r="AG456">
        <v>111</v>
      </c>
      <c r="AH456">
        <f>AH115</f>
        <v>0</v>
      </c>
      <c r="AI456">
        <v>111</v>
      </c>
      <c r="AJ456">
        <f>AJ115</f>
        <v>0</v>
      </c>
      <c r="AM456">
        <v>111</v>
      </c>
      <c r="AN456">
        <f>AN115</f>
        <v>0</v>
      </c>
      <c r="AO456">
        <v>111</v>
      </c>
      <c r="AP456">
        <f>AP115</f>
        <v>0</v>
      </c>
      <c r="AQ456">
        <v>111</v>
      </c>
      <c r="AR456">
        <f>AR115</f>
        <v>0</v>
      </c>
      <c r="AS456">
        <v>111</v>
      </c>
      <c r="AT456">
        <f>AT115</f>
        <v>0</v>
      </c>
      <c r="AU456">
        <v>111</v>
      </c>
      <c r="AV456">
        <f>AV115</f>
        <v>0</v>
      </c>
      <c r="AW456">
        <v>111</v>
      </c>
      <c r="AX456">
        <f>AX115</f>
        <v>0</v>
      </c>
      <c r="AY456">
        <v>111</v>
      </c>
      <c r="AZ456">
        <f>AZ115</f>
        <v>0</v>
      </c>
      <c r="BA456">
        <v>111</v>
      </c>
      <c r="BB456">
        <f>BB115</f>
        <v>0</v>
      </c>
      <c r="BC456">
        <v>111</v>
      </c>
      <c r="BD456">
        <f>BD115</f>
        <v>0</v>
      </c>
      <c r="BE456">
        <v>111</v>
      </c>
      <c r="BF456">
        <f>BF115</f>
        <v>0</v>
      </c>
      <c r="BG456">
        <v>111</v>
      </c>
      <c r="BH456">
        <f>BH115</f>
        <v>0</v>
      </c>
      <c r="BI456">
        <v>111</v>
      </c>
      <c r="BJ456">
        <f>BJ115</f>
        <v>0</v>
      </c>
      <c r="BK456">
        <v>111</v>
      </c>
      <c r="BL456">
        <f>BL115</f>
        <v>0</v>
      </c>
      <c r="BM456">
        <v>111</v>
      </c>
      <c r="BN456">
        <f>BN115</f>
        <v>0</v>
      </c>
      <c r="BO456">
        <v>111</v>
      </c>
      <c r="BP456">
        <f>BP115</f>
        <v>0</v>
      </c>
      <c r="BQ456">
        <v>111</v>
      </c>
      <c r="BR456">
        <f>BR115</f>
        <v>0</v>
      </c>
      <c r="BU456">
        <f>IF(Charts!$B$3="none",E2158,IF(AM2158="",NA(),AM2158))</f>
        <v>0</v>
      </c>
      <c r="BV456">
        <f>IF(Charts!$B$3="none",F2158,IF(AN2158="",NA(),AN2158))</f>
        <v>0</v>
      </c>
      <c r="BW456">
        <f>IF(Charts!$B$3="none",G2158,IF(AO2158="",NA(),AO2158))</f>
        <v>0</v>
      </c>
      <c r="BX456">
        <f>IF(Charts!$B$3="none",H2158,IF(AP2158="",NA(),AP2158))</f>
        <v>0</v>
      </c>
      <c r="BY456">
        <f>IF(Charts!$B$3="none",I2158,IF(AQ2158="",NA(),AQ2158))</f>
        <v>0</v>
      </c>
      <c r="BZ456">
        <f>IF(Charts!$B$3="none",J2158,IF(AR2158="",NA(),AR2158))</f>
        <v>0</v>
      </c>
      <c r="CA456">
        <f>IF(Charts!$B$3="none",K2158,IF(AS2158="",NA(),AS2158))</f>
        <v>0</v>
      </c>
      <c r="CB456">
        <f>IF(Charts!$B$3="none",L2158,IF(AT2158="",NA(),AT2158))</f>
        <v>0</v>
      </c>
      <c r="CC456">
        <f>IF(Charts!$B$3="none",M2158,IF(AU2158="",NA(),AU2158))</f>
        <v>0</v>
      </c>
      <c r="CD456">
        <f>IF(Charts!$B$3="none",N2158,IF(AV2158="",NA(),AV2158))</f>
        <v>0</v>
      </c>
      <c r="CE456">
        <f>IF(Charts!$B$3="none",O2158,IF(AW2158="",NA(),AW2158))</f>
        <v>0</v>
      </c>
      <c r="CF456">
        <f>IF(Charts!$B$3="none",P2158,IF(AX2158="",NA(),AX2158))</f>
        <v>0</v>
      </c>
      <c r="CG456">
        <f>IF(Charts!$B$3="none",Q2158,IF(AY2158="",NA(),AY2158))</f>
        <v>0</v>
      </c>
      <c r="CH456">
        <f>IF(Charts!$B$3="none",R2158,IF(AZ2158="",NA(),AZ2158))</f>
        <v>0</v>
      </c>
      <c r="CI456">
        <f>IF(Charts!$B$3="none",S2158,IF(BA2158="",NA(),BA2158))</f>
        <v>0</v>
      </c>
      <c r="CJ456">
        <f>IF(Charts!$B$3="none",T2158,IF(BB2158="",NA(),BB2158))</f>
        <v>0</v>
      </c>
      <c r="CK456">
        <f>IF(Charts!$B$3="none",U2158,IF(BC2158="",NA(),BC2158))</f>
        <v>0</v>
      </c>
      <c r="CL456">
        <f>IF(Charts!$B$3="none",V2158,IF(BD2158="",NA(),BD2158))</f>
        <v>0</v>
      </c>
      <c r="CM456">
        <f>IF(Charts!$B$3="none",W2158,IF(BE2158="",NA(),BE2158))</f>
        <v>0</v>
      </c>
      <c r="CN456">
        <f>IF(Charts!$B$3="none",X2158,IF(BF2158="",NA(),BF2158))</f>
        <v>0</v>
      </c>
      <c r="CO456">
        <f>IF(Charts!$B$3="none",Y2158,IF(BG2158="",NA(),BG2158))</f>
        <v>0</v>
      </c>
      <c r="CP456">
        <f>IF(Charts!$B$3="none",Z2158,IF(BH2158="",NA(),BH2158))</f>
        <v>0</v>
      </c>
      <c r="CQ456">
        <f>IF(Charts!$B$3="none",AA2158,IF(BI2158="",NA(),BI2158))</f>
        <v>0</v>
      </c>
      <c r="CR456">
        <f>IF(Charts!$B$3="none",AB2158,IF(BJ2158="",NA(),BJ2158))</f>
        <v>0</v>
      </c>
      <c r="CS456">
        <f>IF(Charts!$B$3="none",AC2158,IF(BK2158="",NA(),BK2158))</f>
        <v>0</v>
      </c>
      <c r="CT456">
        <f>IF(Charts!$B$3="none",AD2158,IF(BL2158="",NA(),BL2158))</f>
        <v>0</v>
      </c>
      <c r="CU456">
        <f>IF(Charts!$B$3="none",AE2158,IF(BM2158="",NA(),BM2158))</f>
        <v>0</v>
      </c>
      <c r="CV456">
        <f>IF(Charts!$B$3="none",AF2158,IF(BN2158="",NA(),BN2158))</f>
        <v>0</v>
      </c>
      <c r="CW456">
        <f>IF(Charts!$B$3="none",AG2158,IF(BO2158="",NA(),BO2158))</f>
        <v>0</v>
      </c>
      <c r="CX456">
        <f>IF(Charts!$B$3="none",AH2158,IF(BP2158="",NA(),BP2158))</f>
        <v>0</v>
      </c>
      <c r="CY456">
        <f>IF(Charts!$B$3="none",AI2158,IF(BQ2158="",NA(),BQ2158))</f>
        <v>0</v>
      </c>
      <c r="CZ456">
        <f>IF(Charts!$B$3="none",AJ2158,IF(BR2158="",NA(),BR2158))</f>
        <v>0</v>
      </c>
    </row>
    <row r="457" spans="5:104">
      <c r="E457">
        <v>112</v>
      </c>
      <c r="F457">
        <f>F116</f>
        <v>0</v>
      </c>
      <c r="G457">
        <v>112</v>
      </c>
      <c r="H457">
        <f>H116</f>
        <v>0</v>
      </c>
      <c r="I457">
        <v>112</v>
      </c>
      <c r="J457">
        <f>J116</f>
        <v>0</v>
      </c>
      <c r="K457">
        <v>112</v>
      </c>
      <c r="L457">
        <f>L116</f>
        <v>0</v>
      </c>
      <c r="M457">
        <v>112</v>
      </c>
      <c r="N457">
        <f>N116</f>
        <v>0</v>
      </c>
      <c r="O457">
        <v>112</v>
      </c>
      <c r="P457">
        <f>P116</f>
        <v>0</v>
      </c>
      <c r="Q457">
        <v>112</v>
      </c>
      <c r="R457">
        <f>R116</f>
        <v>0</v>
      </c>
      <c r="S457">
        <v>112</v>
      </c>
      <c r="T457">
        <f>T116</f>
        <v>0</v>
      </c>
      <c r="U457">
        <v>112</v>
      </c>
      <c r="V457">
        <f>V116</f>
        <v>0</v>
      </c>
      <c r="W457">
        <v>112</v>
      </c>
      <c r="X457">
        <f>X116</f>
        <v>0</v>
      </c>
      <c r="Y457">
        <v>112</v>
      </c>
      <c r="Z457">
        <f>Z116</f>
        <v>0</v>
      </c>
      <c r="AA457">
        <v>112</v>
      </c>
      <c r="AB457">
        <f>AB116</f>
        <v>0</v>
      </c>
      <c r="AC457">
        <v>112</v>
      </c>
      <c r="AD457">
        <f>AD116</f>
        <v>0</v>
      </c>
      <c r="AE457">
        <v>112</v>
      </c>
      <c r="AF457">
        <f>AF116</f>
        <v>0</v>
      </c>
      <c r="AG457">
        <v>112</v>
      </c>
      <c r="AH457">
        <f>AH116</f>
        <v>0</v>
      </c>
      <c r="AI457">
        <v>112</v>
      </c>
      <c r="AJ457">
        <f>AJ116</f>
        <v>0</v>
      </c>
      <c r="AM457">
        <v>112</v>
      </c>
      <c r="AN457">
        <f>AN116</f>
        <v>0</v>
      </c>
      <c r="AO457">
        <v>112</v>
      </c>
      <c r="AP457">
        <f>AP116</f>
        <v>0</v>
      </c>
      <c r="AQ457">
        <v>112</v>
      </c>
      <c r="AR457">
        <f>AR116</f>
        <v>0</v>
      </c>
      <c r="AS457">
        <v>112</v>
      </c>
      <c r="AT457">
        <f>AT116</f>
        <v>0</v>
      </c>
      <c r="AU457">
        <v>112</v>
      </c>
      <c r="AV457">
        <f>AV116</f>
        <v>0</v>
      </c>
      <c r="AW457">
        <v>112</v>
      </c>
      <c r="AX457">
        <f>AX116</f>
        <v>0</v>
      </c>
      <c r="AY457">
        <v>112</v>
      </c>
      <c r="AZ457">
        <f>AZ116</f>
        <v>0</v>
      </c>
      <c r="BA457">
        <v>112</v>
      </c>
      <c r="BB457">
        <f>BB116</f>
        <v>0</v>
      </c>
      <c r="BC457">
        <v>112</v>
      </c>
      <c r="BD457">
        <f>BD116</f>
        <v>0</v>
      </c>
      <c r="BE457">
        <v>112</v>
      </c>
      <c r="BF457">
        <f>BF116</f>
        <v>0</v>
      </c>
      <c r="BG457">
        <v>112</v>
      </c>
      <c r="BH457">
        <f>BH116</f>
        <v>0</v>
      </c>
      <c r="BI457">
        <v>112</v>
      </c>
      <c r="BJ457">
        <f>BJ116</f>
        <v>0</v>
      </c>
      <c r="BK457">
        <v>112</v>
      </c>
      <c r="BL457">
        <f>BL116</f>
        <v>0</v>
      </c>
      <c r="BM457">
        <v>112</v>
      </c>
      <c r="BN457">
        <f>BN116</f>
        <v>0</v>
      </c>
      <c r="BO457">
        <v>112</v>
      </c>
      <c r="BP457">
        <f>BP116</f>
        <v>0</v>
      </c>
      <c r="BQ457">
        <v>112</v>
      </c>
      <c r="BR457">
        <f>BR116</f>
        <v>0</v>
      </c>
      <c r="BU457">
        <f>IF(Charts!$B$3="none",E2159,IF(AM2159="",NA(),AM2159))</f>
        <v>0</v>
      </c>
      <c r="BV457">
        <f>IF(Charts!$B$3="none",F2159,IF(AN2159="",NA(),AN2159))</f>
        <v>0</v>
      </c>
      <c r="BW457">
        <f>IF(Charts!$B$3="none",G2159,IF(AO2159="",NA(),AO2159))</f>
        <v>0</v>
      </c>
      <c r="BX457">
        <f>IF(Charts!$B$3="none",H2159,IF(AP2159="",NA(),AP2159))</f>
        <v>0</v>
      </c>
      <c r="BY457">
        <f>IF(Charts!$B$3="none",I2159,IF(AQ2159="",NA(),AQ2159))</f>
        <v>0</v>
      </c>
      <c r="BZ457">
        <f>IF(Charts!$B$3="none",J2159,IF(AR2159="",NA(),AR2159))</f>
        <v>0</v>
      </c>
      <c r="CA457">
        <f>IF(Charts!$B$3="none",K2159,IF(AS2159="",NA(),AS2159))</f>
        <v>0</v>
      </c>
      <c r="CB457">
        <f>IF(Charts!$B$3="none",L2159,IF(AT2159="",NA(),AT2159))</f>
        <v>0</v>
      </c>
      <c r="CC457">
        <f>IF(Charts!$B$3="none",M2159,IF(AU2159="",NA(),AU2159))</f>
        <v>0</v>
      </c>
      <c r="CD457">
        <f>IF(Charts!$B$3="none",N2159,IF(AV2159="",NA(),AV2159))</f>
        <v>0</v>
      </c>
      <c r="CE457">
        <f>IF(Charts!$B$3="none",O2159,IF(AW2159="",NA(),AW2159))</f>
        <v>0</v>
      </c>
      <c r="CF457">
        <f>IF(Charts!$B$3="none",P2159,IF(AX2159="",NA(),AX2159))</f>
        <v>0</v>
      </c>
      <c r="CG457">
        <f>IF(Charts!$B$3="none",Q2159,IF(AY2159="",NA(),AY2159))</f>
        <v>0</v>
      </c>
      <c r="CH457">
        <f>IF(Charts!$B$3="none",R2159,IF(AZ2159="",NA(),AZ2159))</f>
        <v>0</v>
      </c>
      <c r="CI457">
        <f>IF(Charts!$B$3="none",S2159,IF(BA2159="",NA(),BA2159))</f>
        <v>0</v>
      </c>
      <c r="CJ457">
        <f>IF(Charts!$B$3="none",T2159,IF(BB2159="",NA(),BB2159))</f>
        <v>0</v>
      </c>
      <c r="CK457">
        <f>IF(Charts!$B$3="none",U2159,IF(BC2159="",NA(),BC2159))</f>
        <v>0</v>
      </c>
      <c r="CL457">
        <f>IF(Charts!$B$3="none",V2159,IF(BD2159="",NA(),BD2159))</f>
        <v>0</v>
      </c>
      <c r="CM457">
        <f>IF(Charts!$B$3="none",W2159,IF(BE2159="",NA(),BE2159))</f>
        <v>0</v>
      </c>
      <c r="CN457">
        <f>IF(Charts!$B$3="none",X2159,IF(BF2159="",NA(),BF2159))</f>
        <v>0</v>
      </c>
      <c r="CO457">
        <f>IF(Charts!$B$3="none",Y2159,IF(BG2159="",NA(),BG2159))</f>
        <v>0</v>
      </c>
      <c r="CP457">
        <f>IF(Charts!$B$3="none",Z2159,IF(BH2159="",NA(),BH2159))</f>
        <v>0</v>
      </c>
      <c r="CQ457">
        <f>IF(Charts!$B$3="none",AA2159,IF(BI2159="",NA(),BI2159))</f>
        <v>0</v>
      </c>
      <c r="CR457">
        <f>IF(Charts!$B$3="none",AB2159,IF(BJ2159="",NA(),BJ2159))</f>
        <v>0</v>
      </c>
      <c r="CS457">
        <f>IF(Charts!$B$3="none",AC2159,IF(BK2159="",NA(),BK2159))</f>
        <v>0</v>
      </c>
      <c r="CT457">
        <f>IF(Charts!$B$3="none",AD2159,IF(BL2159="",NA(),BL2159))</f>
        <v>0</v>
      </c>
      <c r="CU457">
        <f>IF(Charts!$B$3="none",AE2159,IF(BM2159="",NA(),BM2159))</f>
        <v>0</v>
      </c>
      <c r="CV457">
        <f>IF(Charts!$B$3="none",AF2159,IF(BN2159="",NA(),BN2159))</f>
        <v>0</v>
      </c>
      <c r="CW457">
        <f>IF(Charts!$B$3="none",AG2159,IF(BO2159="",NA(),BO2159))</f>
        <v>0</v>
      </c>
      <c r="CX457">
        <f>IF(Charts!$B$3="none",AH2159,IF(BP2159="",NA(),BP2159))</f>
        <v>0</v>
      </c>
      <c r="CY457">
        <f>IF(Charts!$B$3="none",AI2159,IF(BQ2159="",NA(),BQ2159))</f>
        <v>0</v>
      </c>
      <c r="CZ457">
        <f>IF(Charts!$B$3="none",AJ2159,IF(BR2159="",NA(),BR2159))</f>
        <v>0</v>
      </c>
    </row>
    <row r="458" spans="5:104">
      <c r="E458">
        <v>113</v>
      </c>
      <c r="F458">
        <f>F117</f>
        <v>0</v>
      </c>
      <c r="G458">
        <v>113</v>
      </c>
      <c r="H458">
        <f>H117</f>
        <v>0</v>
      </c>
      <c r="I458">
        <v>113</v>
      </c>
      <c r="J458">
        <f>J117</f>
        <v>0</v>
      </c>
      <c r="K458">
        <v>113</v>
      </c>
      <c r="L458">
        <f>L117</f>
        <v>0</v>
      </c>
      <c r="M458">
        <v>113</v>
      </c>
      <c r="N458">
        <f>N117</f>
        <v>0</v>
      </c>
      <c r="O458">
        <v>113</v>
      </c>
      <c r="P458">
        <f>P117</f>
        <v>0</v>
      </c>
      <c r="Q458">
        <v>113</v>
      </c>
      <c r="R458">
        <f>R117</f>
        <v>0</v>
      </c>
      <c r="S458">
        <v>113</v>
      </c>
      <c r="T458">
        <f>T117</f>
        <v>0</v>
      </c>
      <c r="U458">
        <v>113</v>
      </c>
      <c r="V458">
        <f>V117</f>
        <v>0</v>
      </c>
      <c r="W458">
        <v>113</v>
      </c>
      <c r="X458">
        <f>X117</f>
        <v>0</v>
      </c>
      <c r="Y458">
        <v>113</v>
      </c>
      <c r="Z458">
        <f>Z117</f>
        <v>0</v>
      </c>
      <c r="AA458">
        <v>113</v>
      </c>
      <c r="AB458">
        <f>AB117</f>
        <v>0</v>
      </c>
      <c r="AC458">
        <v>113</v>
      </c>
      <c r="AD458">
        <f>AD117</f>
        <v>0</v>
      </c>
      <c r="AE458">
        <v>113</v>
      </c>
      <c r="AF458">
        <f>AF117</f>
        <v>0</v>
      </c>
      <c r="AG458">
        <v>113</v>
      </c>
      <c r="AH458">
        <f>AH117</f>
        <v>0</v>
      </c>
      <c r="AI458">
        <v>113</v>
      </c>
      <c r="AJ458">
        <f>AJ117</f>
        <v>0</v>
      </c>
      <c r="AM458">
        <v>113</v>
      </c>
      <c r="AN458">
        <f>AN117</f>
        <v>0</v>
      </c>
      <c r="AO458">
        <v>113</v>
      </c>
      <c r="AP458">
        <f>AP117</f>
        <v>0</v>
      </c>
      <c r="AQ458">
        <v>113</v>
      </c>
      <c r="AR458">
        <f>AR117</f>
        <v>0</v>
      </c>
      <c r="AS458">
        <v>113</v>
      </c>
      <c r="AT458">
        <f>AT117</f>
        <v>0</v>
      </c>
      <c r="AU458">
        <v>113</v>
      </c>
      <c r="AV458">
        <f>AV117</f>
        <v>0</v>
      </c>
      <c r="AW458">
        <v>113</v>
      </c>
      <c r="AX458">
        <f>AX117</f>
        <v>0</v>
      </c>
      <c r="AY458">
        <v>113</v>
      </c>
      <c r="AZ458">
        <f>AZ117</f>
        <v>0</v>
      </c>
      <c r="BA458">
        <v>113</v>
      </c>
      <c r="BB458">
        <f>BB117</f>
        <v>0</v>
      </c>
      <c r="BC458">
        <v>113</v>
      </c>
      <c r="BD458">
        <f>BD117</f>
        <v>0</v>
      </c>
      <c r="BE458">
        <v>113</v>
      </c>
      <c r="BF458">
        <f>BF117</f>
        <v>0</v>
      </c>
      <c r="BG458">
        <v>113</v>
      </c>
      <c r="BH458">
        <f>BH117</f>
        <v>0</v>
      </c>
      <c r="BI458">
        <v>113</v>
      </c>
      <c r="BJ458">
        <f>BJ117</f>
        <v>0</v>
      </c>
      <c r="BK458">
        <v>113</v>
      </c>
      <c r="BL458">
        <f>BL117</f>
        <v>0</v>
      </c>
      <c r="BM458">
        <v>113</v>
      </c>
      <c r="BN458">
        <f>BN117</f>
        <v>0</v>
      </c>
      <c r="BO458">
        <v>113</v>
      </c>
      <c r="BP458">
        <f>BP117</f>
        <v>0</v>
      </c>
      <c r="BQ458">
        <v>113</v>
      </c>
      <c r="BR458">
        <f>BR117</f>
        <v>0</v>
      </c>
      <c r="BU458">
        <f>IF(Charts!$B$3="none",E2160,IF(AM2160="",NA(),AM2160))</f>
        <v>0</v>
      </c>
      <c r="BV458">
        <f>IF(Charts!$B$3="none",F2160,IF(AN2160="",NA(),AN2160))</f>
        <v>0</v>
      </c>
      <c r="BW458">
        <f>IF(Charts!$B$3="none",G2160,IF(AO2160="",NA(),AO2160))</f>
        <v>0</v>
      </c>
      <c r="BX458">
        <f>IF(Charts!$B$3="none",H2160,IF(AP2160="",NA(),AP2160))</f>
        <v>0</v>
      </c>
      <c r="BY458">
        <f>IF(Charts!$B$3="none",I2160,IF(AQ2160="",NA(),AQ2160))</f>
        <v>0</v>
      </c>
      <c r="BZ458">
        <f>IF(Charts!$B$3="none",J2160,IF(AR2160="",NA(),AR2160))</f>
        <v>0</v>
      </c>
      <c r="CA458">
        <f>IF(Charts!$B$3="none",K2160,IF(AS2160="",NA(),AS2160))</f>
        <v>0</v>
      </c>
      <c r="CB458">
        <f>IF(Charts!$B$3="none",L2160,IF(AT2160="",NA(),AT2160))</f>
        <v>0</v>
      </c>
      <c r="CC458">
        <f>IF(Charts!$B$3="none",M2160,IF(AU2160="",NA(),AU2160))</f>
        <v>0</v>
      </c>
      <c r="CD458">
        <f>IF(Charts!$B$3="none",N2160,IF(AV2160="",NA(),AV2160))</f>
        <v>0</v>
      </c>
      <c r="CE458">
        <f>IF(Charts!$B$3="none",O2160,IF(AW2160="",NA(),AW2160))</f>
        <v>0</v>
      </c>
      <c r="CF458">
        <f>IF(Charts!$B$3="none",P2160,IF(AX2160="",NA(),AX2160))</f>
        <v>0</v>
      </c>
      <c r="CG458">
        <f>IF(Charts!$B$3="none",Q2160,IF(AY2160="",NA(),AY2160))</f>
        <v>0</v>
      </c>
      <c r="CH458">
        <f>IF(Charts!$B$3="none",R2160,IF(AZ2160="",NA(),AZ2160))</f>
        <v>0</v>
      </c>
      <c r="CI458">
        <f>IF(Charts!$B$3="none",S2160,IF(BA2160="",NA(),BA2160))</f>
        <v>0</v>
      </c>
      <c r="CJ458">
        <f>IF(Charts!$B$3="none",T2160,IF(BB2160="",NA(),BB2160))</f>
        <v>0</v>
      </c>
      <c r="CK458">
        <f>IF(Charts!$B$3="none",U2160,IF(BC2160="",NA(),BC2160))</f>
        <v>0</v>
      </c>
      <c r="CL458">
        <f>IF(Charts!$B$3="none",V2160,IF(BD2160="",NA(),BD2160))</f>
        <v>0</v>
      </c>
      <c r="CM458">
        <f>IF(Charts!$B$3="none",W2160,IF(BE2160="",NA(),BE2160))</f>
        <v>0</v>
      </c>
      <c r="CN458">
        <f>IF(Charts!$B$3="none",X2160,IF(BF2160="",NA(),BF2160))</f>
        <v>0</v>
      </c>
      <c r="CO458">
        <f>IF(Charts!$B$3="none",Y2160,IF(BG2160="",NA(),BG2160))</f>
        <v>0</v>
      </c>
      <c r="CP458">
        <f>IF(Charts!$B$3="none",Z2160,IF(BH2160="",NA(),BH2160))</f>
        <v>0</v>
      </c>
      <c r="CQ458">
        <f>IF(Charts!$B$3="none",AA2160,IF(BI2160="",NA(),BI2160))</f>
        <v>0</v>
      </c>
      <c r="CR458">
        <f>IF(Charts!$B$3="none",AB2160,IF(BJ2160="",NA(),BJ2160))</f>
        <v>0</v>
      </c>
      <c r="CS458">
        <f>IF(Charts!$B$3="none",AC2160,IF(BK2160="",NA(),BK2160))</f>
        <v>0</v>
      </c>
      <c r="CT458">
        <f>IF(Charts!$B$3="none",AD2160,IF(BL2160="",NA(),BL2160))</f>
        <v>0</v>
      </c>
      <c r="CU458">
        <f>IF(Charts!$B$3="none",AE2160,IF(BM2160="",NA(),BM2160))</f>
        <v>0</v>
      </c>
      <c r="CV458">
        <f>IF(Charts!$B$3="none",AF2160,IF(BN2160="",NA(),BN2160))</f>
        <v>0</v>
      </c>
      <c r="CW458">
        <f>IF(Charts!$B$3="none",AG2160,IF(BO2160="",NA(),BO2160))</f>
        <v>0</v>
      </c>
      <c r="CX458">
        <f>IF(Charts!$B$3="none",AH2160,IF(BP2160="",NA(),BP2160))</f>
        <v>0</v>
      </c>
      <c r="CY458">
        <f>IF(Charts!$B$3="none",AI2160,IF(BQ2160="",NA(),BQ2160))</f>
        <v>0</v>
      </c>
      <c r="CZ458">
        <f>IF(Charts!$B$3="none",AJ2160,IF(BR2160="",NA(),BR2160))</f>
        <v>0</v>
      </c>
    </row>
    <row r="459" spans="5:104">
      <c r="E459">
        <v>114</v>
      </c>
      <c r="F459">
        <f>F118</f>
        <v>0</v>
      </c>
      <c r="G459">
        <v>114</v>
      </c>
      <c r="H459">
        <f>H118</f>
        <v>0</v>
      </c>
      <c r="I459">
        <v>114</v>
      </c>
      <c r="J459">
        <f>J118</f>
        <v>0</v>
      </c>
      <c r="K459">
        <v>114</v>
      </c>
      <c r="L459">
        <f>L118</f>
        <v>0</v>
      </c>
      <c r="M459">
        <v>114</v>
      </c>
      <c r="N459">
        <f>N118</f>
        <v>0</v>
      </c>
      <c r="O459">
        <v>114</v>
      </c>
      <c r="P459">
        <f>P118</f>
        <v>0</v>
      </c>
      <c r="Q459">
        <v>114</v>
      </c>
      <c r="R459">
        <f>R118</f>
        <v>0</v>
      </c>
      <c r="S459">
        <v>114</v>
      </c>
      <c r="T459">
        <f>T118</f>
        <v>0</v>
      </c>
      <c r="U459">
        <v>114</v>
      </c>
      <c r="V459">
        <f>V118</f>
        <v>0</v>
      </c>
      <c r="W459">
        <v>114</v>
      </c>
      <c r="X459">
        <f>X118</f>
        <v>0</v>
      </c>
      <c r="Y459">
        <v>114</v>
      </c>
      <c r="Z459">
        <f>Z118</f>
        <v>0</v>
      </c>
      <c r="AA459">
        <v>114</v>
      </c>
      <c r="AB459">
        <f>AB118</f>
        <v>0</v>
      </c>
      <c r="AC459">
        <v>114</v>
      </c>
      <c r="AD459">
        <f>AD118</f>
        <v>0</v>
      </c>
      <c r="AE459">
        <v>114</v>
      </c>
      <c r="AF459">
        <f>AF118</f>
        <v>0</v>
      </c>
      <c r="AG459">
        <v>114</v>
      </c>
      <c r="AH459">
        <f>AH118</f>
        <v>0</v>
      </c>
      <c r="AI459">
        <v>114</v>
      </c>
      <c r="AJ459">
        <f>AJ118</f>
        <v>0</v>
      </c>
      <c r="AM459">
        <v>114</v>
      </c>
      <c r="AN459">
        <f>AN118</f>
        <v>0</v>
      </c>
      <c r="AO459">
        <v>114</v>
      </c>
      <c r="AP459">
        <f>AP118</f>
        <v>0</v>
      </c>
      <c r="AQ459">
        <v>114</v>
      </c>
      <c r="AR459">
        <f>AR118</f>
        <v>0</v>
      </c>
      <c r="AS459">
        <v>114</v>
      </c>
      <c r="AT459">
        <f>AT118</f>
        <v>0</v>
      </c>
      <c r="AU459">
        <v>114</v>
      </c>
      <c r="AV459">
        <f>AV118</f>
        <v>0</v>
      </c>
      <c r="AW459">
        <v>114</v>
      </c>
      <c r="AX459">
        <f>AX118</f>
        <v>0</v>
      </c>
      <c r="AY459">
        <v>114</v>
      </c>
      <c r="AZ459">
        <f>AZ118</f>
        <v>0</v>
      </c>
      <c r="BA459">
        <v>114</v>
      </c>
      <c r="BB459">
        <f>BB118</f>
        <v>0</v>
      </c>
      <c r="BC459">
        <v>114</v>
      </c>
      <c r="BD459">
        <f>BD118</f>
        <v>0</v>
      </c>
      <c r="BE459">
        <v>114</v>
      </c>
      <c r="BF459">
        <f>BF118</f>
        <v>0</v>
      </c>
      <c r="BG459">
        <v>114</v>
      </c>
      <c r="BH459">
        <f>BH118</f>
        <v>0</v>
      </c>
      <c r="BI459">
        <v>114</v>
      </c>
      <c r="BJ459">
        <f>BJ118</f>
        <v>0</v>
      </c>
      <c r="BK459">
        <v>114</v>
      </c>
      <c r="BL459">
        <f>BL118</f>
        <v>0</v>
      </c>
      <c r="BM459">
        <v>114</v>
      </c>
      <c r="BN459">
        <f>BN118</f>
        <v>0</v>
      </c>
      <c r="BO459">
        <v>114</v>
      </c>
      <c r="BP459">
        <f>BP118</f>
        <v>0</v>
      </c>
      <c r="BQ459">
        <v>114</v>
      </c>
      <c r="BR459">
        <f>BR118</f>
        <v>0</v>
      </c>
      <c r="BU459">
        <f>IF(Charts!$B$3="none",E2161,IF(AM2161="",NA(),AM2161))</f>
        <v>0</v>
      </c>
      <c r="BV459">
        <f>IF(Charts!$B$3="none",F2161,IF(AN2161="",NA(),AN2161))</f>
        <v>0</v>
      </c>
      <c r="BW459">
        <f>IF(Charts!$B$3="none",G2161,IF(AO2161="",NA(),AO2161))</f>
        <v>0</v>
      </c>
      <c r="BX459">
        <f>IF(Charts!$B$3="none",H2161,IF(AP2161="",NA(),AP2161))</f>
        <v>0</v>
      </c>
      <c r="BY459">
        <f>IF(Charts!$B$3="none",I2161,IF(AQ2161="",NA(),AQ2161))</f>
        <v>0</v>
      </c>
      <c r="BZ459">
        <f>IF(Charts!$B$3="none",J2161,IF(AR2161="",NA(),AR2161))</f>
        <v>0</v>
      </c>
      <c r="CA459">
        <f>IF(Charts!$B$3="none",K2161,IF(AS2161="",NA(),AS2161))</f>
        <v>0</v>
      </c>
      <c r="CB459">
        <f>IF(Charts!$B$3="none",L2161,IF(AT2161="",NA(),AT2161))</f>
        <v>0</v>
      </c>
      <c r="CC459">
        <f>IF(Charts!$B$3="none",M2161,IF(AU2161="",NA(),AU2161))</f>
        <v>0</v>
      </c>
      <c r="CD459">
        <f>IF(Charts!$B$3="none",N2161,IF(AV2161="",NA(),AV2161))</f>
        <v>0</v>
      </c>
      <c r="CE459">
        <f>IF(Charts!$B$3="none",O2161,IF(AW2161="",NA(),AW2161))</f>
        <v>0</v>
      </c>
      <c r="CF459">
        <f>IF(Charts!$B$3="none",P2161,IF(AX2161="",NA(),AX2161))</f>
        <v>0</v>
      </c>
      <c r="CG459">
        <f>IF(Charts!$B$3="none",Q2161,IF(AY2161="",NA(),AY2161))</f>
        <v>0</v>
      </c>
      <c r="CH459">
        <f>IF(Charts!$B$3="none",R2161,IF(AZ2161="",NA(),AZ2161))</f>
        <v>0</v>
      </c>
      <c r="CI459">
        <f>IF(Charts!$B$3="none",S2161,IF(BA2161="",NA(),BA2161))</f>
        <v>0</v>
      </c>
      <c r="CJ459">
        <f>IF(Charts!$B$3="none",T2161,IF(BB2161="",NA(),BB2161))</f>
        <v>0</v>
      </c>
      <c r="CK459">
        <f>IF(Charts!$B$3="none",U2161,IF(BC2161="",NA(),BC2161))</f>
        <v>0</v>
      </c>
      <c r="CL459">
        <f>IF(Charts!$B$3="none",V2161,IF(BD2161="",NA(),BD2161))</f>
        <v>0</v>
      </c>
      <c r="CM459">
        <f>IF(Charts!$B$3="none",W2161,IF(BE2161="",NA(),BE2161))</f>
        <v>0</v>
      </c>
      <c r="CN459">
        <f>IF(Charts!$B$3="none",X2161,IF(BF2161="",NA(),BF2161))</f>
        <v>0</v>
      </c>
      <c r="CO459">
        <f>IF(Charts!$B$3="none",Y2161,IF(BG2161="",NA(),BG2161))</f>
        <v>0</v>
      </c>
      <c r="CP459">
        <f>IF(Charts!$B$3="none",Z2161,IF(BH2161="",NA(),BH2161))</f>
        <v>0</v>
      </c>
      <c r="CQ459">
        <f>IF(Charts!$B$3="none",AA2161,IF(BI2161="",NA(),BI2161))</f>
        <v>0</v>
      </c>
      <c r="CR459">
        <f>IF(Charts!$B$3="none",AB2161,IF(BJ2161="",NA(),BJ2161))</f>
        <v>0</v>
      </c>
      <c r="CS459">
        <f>IF(Charts!$B$3="none",AC2161,IF(BK2161="",NA(),BK2161))</f>
        <v>0</v>
      </c>
      <c r="CT459">
        <f>IF(Charts!$B$3="none",AD2161,IF(BL2161="",NA(),BL2161))</f>
        <v>0</v>
      </c>
      <c r="CU459">
        <f>IF(Charts!$B$3="none",AE2161,IF(BM2161="",NA(),BM2161))</f>
        <v>0</v>
      </c>
      <c r="CV459">
        <f>IF(Charts!$B$3="none",AF2161,IF(BN2161="",NA(),BN2161))</f>
        <v>0</v>
      </c>
      <c r="CW459">
        <f>IF(Charts!$B$3="none",AG2161,IF(BO2161="",NA(),BO2161))</f>
        <v>0</v>
      </c>
      <c r="CX459">
        <f>IF(Charts!$B$3="none",AH2161,IF(BP2161="",NA(),BP2161))</f>
        <v>0</v>
      </c>
      <c r="CY459">
        <f>IF(Charts!$B$3="none",AI2161,IF(BQ2161="",NA(),BQ2161))</f>
        <v>0</v>
      </c>
      <c r="CZ459">
        <f>IF(Charts!$B$3="none",AJ2161,IF(BR2161="",NA(),BR2161))</f>
        <v>0</v>
      </c>
    </row>
    <row r="460" spans="5:104">
      <c r="E460">
        <v>115</v>
      </c>
      <c r="F460">
        <f>F119</f>
        <v>0</v>
      </c>
      <c r="G460">
        <v>115</v>
      </c>
      <c r="H460">
        <f>H119</f>
        <v>0</v>
      </c>
      <c r="I460">
        <v>115</v>
      </c>
      <c r="J460">
        <f>J119</f>
        <v>0</v>
      </c>
      <c r="K460">
        <v>115</v>
      </c>
      <c r="L460">
        <f>L119</f>
        <v>0</v>
      </c>
      <c r="M460">
        <v>115</v>
      </c>
      <c r="N460">
        <f>N119</f>
        <v>0</v>
      </c>
      <c r="O460">
        <v>115</v>
      </c>
      <c r="P460">
        <f>P119</f>
        <v>0</v>
      </c>
      <c r="Q460">
        <v>115</v>
      </c>
      <c r="R460">
        <f>R119</f>
        <v>0</v>
      </c>
      <c r="S460">
        <v>115</v>
      </c>
      <c r="T460">
        <f>T119</f>
        <v>0</v>
      </c>
      <c r="U460">
        <v>115</v>
      </c>
      <c r="V460">
        <f>V119</f>
        <v>0</v>
      </c>
      <c r="W460">
        <v>115</v>
      </c>
      <c r="X460">
        <f>X119</f>
        <v>0</v>
      </c>
      <c r="Y460">
        <v>115</v>
      </c>
      <c r="Z460">
        <f>Z119</f>
        <v>0</v>
      </c>
      <c r="AA460">
        <v>115</v>
      </c>
      <c r="AB460">
        <f>AB119</f>
        <v>0</v>
      </c>
      <c r="AC460">
        <v>115</v>
      </c>
      <c r="AD460">
        <f>AD119</f>
        <v>0</v>
      </c>
      <c r="AE460">
        <v>115</v>
      </c>
      <c r="AF460">
        <f>AF119</f>
        <v>0</v>
      </c>
      <c r="AG460">
        <v>115</v>
      </c>
      <c r="AH460">
        <f>AH119</f>
        <v>0</v>
      </c>
      <c r="AI460">
        <v>115</v>
      </c>
      <c r="AJ460">
        <f>AJ119</f>
        <v>0</v>
      </c>
      <c r="AM460">
        <v>115</v>
      </c>
      <c r="AN460">
        <f>AN119</f>
        <v>0</v>
      </c>
      <c r="AO460">
        <v>115</v>
      </c>
      <c r="AP460">
        <f>AP119</f>
        <v>0</v>
      </c>
      <c r="AQ460">
        <v>115</v>
      </c>
      <c r="AR460">
        <f>AR119</f>
        <v>0</v>
      </c>
      <c r="AS460">
        <v>115</v>
      </c>
      <c r="AT460">
        <f>AT119</f>
        <v>0</v>
      </c>
      <c r="AU460">
        <v>115</v>
      </c>
      <c r="AV460">
        <f>AV119</f>
        <v>0</v>
      </c>
      <c r="AW460">
        <v>115</v>
      </c>
      <c r="AX460">
        <f>AX119</f>
        <v>0</v>
      </c>
      <c r="AY460">
        <v>115</v>
      </c>
      <c r="AZ460">
        <f>AZ119</f>
        <v>0</v>
      </c>
      <c r="BA460">
        <v>115</v>
      </c>
      <c r="BB460">
        <f>BB119</f>
        <v>0</v>
      </c>
      <c r="BC460">
        <v>115</v>
      </c>
      <c r="BD460">
        <f>BD119</f>
        <v>0</v>
      </c>
      <c r="BE460">
        <v>115</v>
      </c>
      <c r="BF460">
        <f>BF119</f>
        <v>0</v>
      </c>
      <c r="BG460">
        <v>115</v>
      </c>
      <c r="BH460">
        <f>BH119</f>
        <v>0</v>
      </c>
      <c r="BI460">
        <v>115</v>
      </c>
      <c r="BJ460">
        <f>BJ119</f>
        <v>0</v>
      </c>
      <c r="BK460">
        <v>115</v>
      </c>
      <c r="BL460">
        <f>BL119</f>
        <v>0</v>
      </c>
      <c r="BM460">
        <v>115</v>
      </c>
      <c r="BN460">
        <f>BN119</f>
        <v>0</v>
      </c>
      <c r="BO460">
        <v>115</v>
      </c>
      <c r="BP460">
        <f>BP119</f>
        <v>0</v>
      </c>
      <c r="BQ460">
        <v>115</v>
      </c>
      <c r="BR460">
        <f>BR119</f>
        <v>0</v>
      </c>
      <c r="BU460">
        <f>IF(Charts!$B$3="none",E2162,IF(AM2162="",NA(),AM2162))</f>
        <v>0</v>
      </c>
      <c r="BV460">
        <f>IF(Charts!$B$3="none",F2162,IF(AN2162="",NA(),AN2162))</f>
        <v>0</v>
      </c>
      <c r="BW460">
        <f>IF(Charts!$B$3="none",G2162,IF(AO2162="",NA(),AO2162))</f>
        <v>0</v>
      </c>
      <c r="BX460">
        <f>IF(Charts!$B$3="none",H2162,IF(AP2162="",NA(),AP2162))</f>
        <v>0</v>
      </c>
      <c r="BY460">
        <f>IF(Charts!$B$3="none",I2162,IF(AQ2162="",NA(),AQ2162))</f>
        <v>0</v>
      </c>
      <c r="BZ460">
        <f>IF(Charts!$B$3="none",J2162,IF(AR2162="",NA(),AR2162))</f>
        <v>0</v>
      </c>
      <c r="CA460">
        <f>IF(Charts!$B$3="none",K2162,IF(AS2162="",NA(),AS2162))</f>
        <v>0</v>
      </c>
      <c r="CB460">
        <f>IF(Charts!$B$3="none",L2162,IF(AT2162="",NA(),AT2162))</f>
        <v>0</v>
      </c>
      <c r="CC460">
        <f>IF(Charts!$B$3="none",M2162,IF(AU2162="",NA(),AU2162))</f>
        <v>0</v>
      </c>
      <c r="CD460">
        <f>IF(Charts!$B$3="none",N2162,IF(AV2162="",NA(),AV2162))</f>
        <v>0</v>
      </c>
      <c r="CE460">
        <f>IF(Charts!$B$3="none",O2162,IF(AW2162="",NA(),AW2162))</f>
        <v>0</v>
      </c>
      <c r="CF460">
        <f>IF(Charts!$B$3="none",P2162,IF(AX2162="",NA(),AX2162))</f>
        <v>0</v>
      </c>
      <c r="CG460">
        <f>IF(Charts!$B$3="none",Q2162,IF(AY2162="",NA(),AY2162))</f>
        <v>0</v>
      </c>
      <c r="CH460">
        <f>IF(Charts!$B$3="none",R2162,IF(AZ2162="",NA(),AZ2162))</f>
        <v>0</v>
      </c>
      <c r="CI460">
        <f>IF(Charts!$B$3="none",S2162,IF(BA2162="",NA(),BA2162))</f>
        <v>0</v>
      </c>
      <c r="CJ460">
        <f>IF(Charts!$B$3="none",T2162,IF(BB2162="",NA(),BB2162))</f>
        <v>0</v>
      </c>
      <c r="CK460">
        <f>IF(Charts!$B$3="none",U2162,IF(BC2162="",NA(),BC2162))</f>
        <v>0</v>
      </c>
      <c r="CL460">
        <f>IF(Charts!$B$3="none",V2162,IF(BD2162="",NA(),BD2162))</f>
        <v>0</v>
      </c>
      <c r="CM460">
        <f>IF(Charts!$B$3="none",W2162,IF(BE2162="",NA(),BE2162))</f>
        <v>0</v>
      </c>
      <c r="CN460">
        <f>IF(Charts!$B$3="none",X2162,IF(BF2162="",NA(),BF2162))</f>
        <v>0</v>
      </c>
      <c r="CO460">
        <f>IF(Charts!$B$3="none",Y2162,IF(BG2162="",NA(),BG2162))</f>
        <v>0</v>
      </c>
      <c r="CP460">
        <f>IF(Charts!$B$3="none",Z2162,IF(BH2162="",NA(),BH2162))</f>
        <v>0</v>
      </c>
      <c r="CQ460">
        <f>IF(Charts!$B$3="none",AA2162,IF(BI2162="",NA(),BI2162))</f>
        <v>0</v>
      </c>
      <c r="CR460">
        <f>IF(Charts!$B$3="none",AB2162,IF(BJ2162="",NA(),BJ2162))</f>
        <v>0</v>
      </c>
      <c r="CS460">
        <f>IF(Charts!$B$3="none",AC2162,IF(BK2162="",NA(),BK2162))</f>
        <v>0</v>
      </c>
      <c r="CT460">
        <f>IF(Charts!$B$3="none",AD2162,IF(BL2162="",NA(),BL2162))</f>
        <v>0</v>
      </c>
      <c r="CU460">
        <f>IF(Charts!$B$3="none",AE2162,IF(BM2162="",NA(),BM2162))</f>
        <v>0</v>
      </c>
      <c r="CV460">
        <f>IF(Charts!$B$3="none",AF2162,IF(BN2162="",NA(),BN2162))</f>
        <v>0</v>
      </c>
      <c r="CW460">
        <f>IF(Charts!$B$3="none",AG2162,IF(BO2162="",NA(),BO2162))</f>
        <v>0</v>
      </c>
      <c r="CX460">
        <f>IF(Charts!$B$3="none",AH2162,IF(BP2162="",NA(),BP2162))</f>
        <v>0</v>
      </c>
      <c r="CY460">
        <f>IF(Charts!$B$3="none",AI2162,IF(BQ2162="",NA(),BQ2162))</f>
        <v>0</v>
      </c>
      <c r="CZ460">
        <f>IF(Charts!$B$3="none",AJ2162,IF(BR2162="",NA(),BR2162))</f>
        <v>0</v>
      </c>
    </row>
    <row r="461" spans="5:104">
      <c r="E461">
        <v>116</v>
      </c>
      <c r="F461">
        <f>F120</f>
        <v>0</v>
      </c>
      <c r="G461">
        <v>116</v>
      </c>
      <c r="H461">
        <f>H120</f>
        <v>0</v>
      </c>
      <c r="I461">
        <v>116</v>
      </c>
      <c r="J461">
        <f>J120</f>
        <v>0</v>
      </c>
      <c r="K461">
        <v>116</v>
      </c>
      <c r="L461">
        <f>L120</f>
        <v>0</v>
      </c>
      <c r="M461">
        <v>116</v>
      </c>
      <c r="N461">
        <f>N120</f>
        <v>0</v>
      </c>
      <c r="O461">
        <v>116</v>
      </c>
      <c r="P461">
        <f>P120</f>
        <v>0</v>
      </c>
      <c r="Q461">
        <v>116</v>
      </c>
      <c r="R461">
        <f>R120</f>
        <v>0</v>
      </c>
      <c r="S461">
        <v>116</v>
      </c>
      <c r="T461">
        <f>T120</f>
        <v>0</v>
      </c>
      <c r="U461">
        <v>116</v>
      </c>
      <c r="V461">
        <f>V120</f>
        <v>0</v>
      </c>
      <c r="W461">
        <v>116</v>
      </c>
      <c r="X461">
        <f>X120</f>
        <v>0</v>
      </c>
      <c r="Y461">
        <v>116</v>
      </c>
      <c r="Z461">
        <f>Z120</f>
        <v>0</v>
      </c>
      <c r="AA461">
        <v>116</v>
      </c>
      <c r="AB461">
        <f>AB120</f>
        <v>0</v>
      </c>
      <c r="AC461">
        <v>116</v>
      </c>
      <c r="AD461">
        <f>AD120</f>
        <v>0</v>
      </c>
      <c r="AE461">
        <v>116</v>
      </c>
      <c r="AF461">
        <f>AF120</f>
        <v>0</v>
      </c>
      <c r="AG461">
        <v>116</v>
      </c>
      <c r="AH461">
        <f>AH120</f>
        <v>0</v>
      </c>
      <c r="AI461">
        <v>116</v>
      </c>
      <c r="AJ461">
        <f>AJ120</f>
        <v>0</v>
      </c>
      <c r="AM461">
        <v>116</v>
      </c>
      <c r="AN461">
        <f>AN120</f>
        <v>0</v>
      </c>
      <c r="AO461">
        <v>116</v>
      </c>
      <c r="AP461">
        <f>AP120</f>
        <v>0</v>
      </c>
      <c r="AQ461">
        <v>116</v>
      </c>
      <c r="AR461">
        <f>AR120</f>
        <v>0</v>
      </c>
      <c r="AS461">
        <v>116</v>
      </c>
      <c r="AT461">
        <f>AT120</f>
        <v>0</v>
      </c>
      <c r="AU461">
        <v>116</v>
      </c>
      <c r="AV461">
        <f>AV120</f>
        <v>0</v>
      </c>
      <c r="AW461">
        <v>116</v>
      </c>
      <c r="AX461">
        <f>AX120</f>
        <v>0</v>
      </c>
      <c r="AY461">
        <v>116</v>
      </c>
      <c r="AZ461">
        <f>AZ120</f>
        <v>0</v>
      </c>
      <c r="BA461">
        <v>116</v>
      </c>
      <c r="BB461">
        <f>BB120</f>
        <v>0</v>
      </c>
      <c r="BC461">
        <v>116</v>
      </c>
      <c r="BD461">
        <f>BD120</f>
        <v>0</v>
      </c>
      <c r="BE461">
        <v>116</v>
      </c>
      <c r="BF461">
        <f>BF120</f>
        <v>0</v>
      </c>
      <c r="BG461">
        <v>116</v>
      </c>
      <c r="BH461">
        <f>BH120</f>
        <v>0</v>
      </c>
      <c r="BI461">
        <v>116</v>
      </c>
      <c r="BJ461">
        <f>BJ120</f>
        <v>0</v>
      </c>
      <c r="BK461">
        <v>116</v>
      </c>
      <c r="BL461">
        <f>BL120</f>
        <v>0</v>
      </c>
      <c r="BM461">
        <v>116</v>
      </c>
      <c r="BN461">
        <f>BN120</f>
        <v>0</v>
      </c>
      <c r="BO461">
        <v>116</v>
      </c>
      <c r="BP461">
        <f>BP120</f>
        <v>0</v>
      </c>
      <c r="BQ461">
        <v>116</v>
      </c>
      <c r="BR461">
        <f>BR120</f>
        <v>0</v>
      </c>
      <c r="BU461">
        <f>IF(Charts!$B$3="none",E2163,IF(AM2163="",NA(),AM2163))</f>
        <v>0</v>
      </c>
      <c r="BV461">
        <f>IF(Charts!$B$3="none",F2163,IF(AN2163="",NA(),AN2163))</f>
        <v>0</v>
      </c>
      <c r="BW461">
        <f>IF(Charts!$B$3="none",G2163,IF(AO2163="",NA(),AO2163))</f>
        <v>0</v>
      </c>
      <c r="BX461">
        <f>IF(Charts!$B$3="none",H2163,IF(AP2163="",NA(),AP2163))</f>
        <v>0</v>
      </c>
      <c r="BY461">
        <f>IF(Charts!$B$3="none",I2163,IF(AQ2163="",NA(),AQ2163))</f>
        <v>0</v>
      </c>
      <c r="BZ461">
        <f>IF(Charts!$B$3="none",J2163,IF(AR2163="",NA(),AR2163))</f>
        <v>0</v>
      </c>
      <c r="CA461">
        <f>IF(Charts!$B$3="none",K2163,IF(AS2163="",NA(),AS2163))</f>
        <v>0</v>
      </c>
      <c r="CB461">
        <f>IF(Charts!$B$3="none",L2163,IF(AT2163="",NA(),AT2163))</f>
        <v>0</v>
      </c>
      <c r="CC461">
        <f>IF(Charts!$B$3="none",M2163,IF(AU2163="",NA(),AU2163))</f>
        <v>0</v>
      </c>
      <c r="CD461">
        <f>IF(Charts!$B$3="none",N2163,IF(AV2163="",NA(),AV2163))</f>
        <v>0</v>
      </c>
      <c r="CE461">
        <f>IF(Charts!$B$3="none",O2163,IF(AW2163="",NA(),AW2163))</f>
        <v>0</v>
      </c>
      <c r="CF461">
        <f>IF(Charts!$B$3="none",P2163,IF(AX2163="",NA(),AX2163))</f>
        <v>0</v>
      </c>
      <c r="CG461">
        <f>IF(Charts!$B$3="none",Q2163,IF(AY2163="",NA(),AY2163))</f>
        <v>0</v>
      </c>
      <c r="CH461">
        <f>IF(Charts!$B$3="none",R2163,IF(AZ2163="",NA(),AZ2163))</f>
        <v>0</v>
      </c>
      <c r="CI461">
        <f>IF(Charts!$B$3="none",S2163,IF(BA2163="",NA(),BA2163))</f>
        <v>0</v>
      </c>
      <c r="CJ461">
        <f>IF(Charts!$B$3="none",T2163,IF(BB2163="",NA(),BB2163))</f>
        <v>0</v>
      </c>
      <c r="CK461">
        <f>IF(Charts!$B$3="none",U2163,IF(BC2163="",NA(),BC2163))</f>
        <v>0</v>
      </c>
      <c r="CL461">
        <f>IF(Charts!$B$3="none",V2163,IF(BD2163="",NA(),BD2163))</f>
        <v>0</v>
      </c>
      <c r="CM461">
        <f>IF(Charts!$B$3="none",W2163,IF(BE2163="",NA(),BE2163))</f>
        <v>0</v>
      </c>
      <c r="CN461">
        <f>IF(Charts!$B$3="none",X2163,IF(BF2163="",NA(),BF2163))</f>
        <v>0</v>
      </c>
      <c r="CO461">
        <f>IF(Charts!$B$3="none",Y2163,IF(BG2163="",NA(),BG2163))</f>
        <v>0</v>
      </c>
      <c r="CP461">
        <f>IF(Charts!$B$3="none",Z2163,IF(BH2163="",NA(),BH2163))</f>
        <v>0</v>
      </c>
      <c r="CQ461">
        <f>IF(Charts!$B$3="none",AA2163,IF(BI2163="",NA(),BI2163))</f>
        <v>0</v>
      </c>
      <c r="CR461">
        <f>IF(Charts!$B$3="none",AB2163,IF(BJ2163="",NA(),BJ2163))</f>
        <v>0</v>
      </c>
      <c r="CS461">
        <f>IF(Charts!$B$3="none",AC2163,IF(BK2163="",NA(),BK2163))</f>
        <v>0</v>
      </c>
      <c r="CT461">
        <f>IF(Charts!$B$3="none",AD2163,IF(BL2163="",NA(),BL2163))</f>
        <v>0</v>
      </c>
      <c r="CU461">
        <f>IF(Charts!$B$3="none",AE2163,IF(BM2163="",NA(),BM2163))</f>
        <v>0</v>
      </c>
      <c r="CV461">
        <f>IF(Charts!$B$3="none",AF2163,IF(BN2163="",NA(),BN2163))</f>
        <v>0</v>
      </c>
      <c r="CW461">
        <f>IF(Charts!$B$3="none",AG2163,IF(BO2163="",NA(),BO2163))</f>
        <v>0</v>
      </c>
      <c r="CX461">
        <f>IF(Charts!$B$3="none",AH2163,IF(BP2163="",NA(),BP2163))</f>
        <v>0</v>
      </c>
      <c r="CY461">
        <f>IF(Charts!$B$3="none",AI2163,IF(BQ2163="",NA(),BQ2163))</f>
        <v>0</v>
      </c>
      <c r="CZ461">
        <f>IF(Charts!$B$3="none",AJ2163,IF(BR2163="",NA(),BR2163))</f>
        <v>0</v>
      </c>
    </row>
    <row r="462" spans="5:104">
      <c r="E462">
        <v>117</v>
      </c>
      <c r="F462">
        <f>F121</f>
        <v>0</v>
      </c>
      <c r="G462">
        <v>117</v>
      </c>
      <c r="H462">
        <f>H121</f>
        <v>0</v>
      </c>
      <c r="I462">
        <v>117</v>
      </c>
      <c r="J462">
        <f>J121</f>
        <v>0</v>
      </c>
      <c r="K462">
        <v>117</v>
      </c>
      <c r="L462">
        <f>L121</f>
        <v>0</v>
      </c>
      <c r="M462">
        <v>117</v>
      </c>
      <c r="N462">
        <f>N121</f>
        <v>0</v>
      </c>
      <c r="O462">
        <v>117</v>
      </c>
      <c r="P462">
        <f>P121</f>
        <v>0</v>
      </c>
      <c r="Q462">
        <v>117</v>
      </c>
      <c r="R462">
        <f>R121</f>
        <v>0</v>
      </c>
      <c r="S462">
        <v>117</v>
      </c>
      <c r="T462">
        <f>T121</f>
        <v>0</v>
      </c>
      <c r="U462">
        <v>117</v>
      </c>
      <c r="V462">
        <f>V121</f>
        <v>0</v>
      </c>
      <c r="W462">
        <v>117</v>
      </c>
      <c r="X462">
        <f>X121</f>
        <v>0</v>
      </c>
      <c r="Y462">
        <v>117</v>
      </c>
      <c r="Z462">
        <f>Z121</f>
        <v>0</v>
      </c>
      <c r="AA462">
        <v>117</v>
      </c>
      <c r="AB462">
        <f>AB121</f>
        <v>0</v>
      </c>
      <c r="AC462">
        <v>117</v>
      </c>
      <c r="AD462">
        <f>AD121</f>
        <v>0</v>
      </c>
      <c r="AE462">
        <v>117</v>
      </c>
      <c r="AF462">
        <f>AF121</f>
        <v>0</v>
      </c>
      <c r="AG462">
        <v>117</v>
      </c>
      <c r="AH462">
        <f>AH121</f>
        <v>0</v>
      </c>
      <c r="AI462">
        <v>117</v>
      </c>
      <c r="AJ462">
        <f>AJ121</f>
        <v>0</v>
      </c>
      <c r="AM462">
        <v>117</v>
      </c>
      <c r="AN462">
        <f>AN121</f>
        <v>0</v>
      </c>
      <c r="AO462">
        <v>117</v>
      </c>
      <c r="AP462">
        <f>AP121</f>
        <v>0</v>
      </c>
      <c r="AQ462">
        <v>117</v>
      </c>
      <c r="AR462">
        <f>AR121</f>
        <v>0</v>
      </c>
      <c r="AS462">
        <v>117</v>
      </c>
      <c r="AT462">
        <f>AT121</f>
        <v>0</v>
      </c>
      <c r="AU462">
        <v>117</v>
      </c>
      <c r="AV462">
        <f>AV121</f>
        <v>0</v>
      </c>
      <c r="AW462">
        <v>117</v>
      </c>
      <c r="AX462">
        <f>AX121</f>
        <v>0</v>
      </c>
      <c r="AY462">
        <v>117</v>
      </c>
      <c r="AZ462">
        <f>AZ121</f>
        <v>0</v>
      </c>
      <c r="BA462">
        <v>117</v>
      </c>
      <c r="BB462">
        <f>BB121</f>
        <v>0</v>
      </c>
      <c r="BC462">
        <v>117</v>
      </c>
      <c r="BD462">
        <f>BD121</f>
        <v>0</v>
      </c>
      <c r="BE462">
        <v>117</v>
      </c>
      <c r="BF462">
        <f>BF121</f>
        <v>0</v>
      </c>
      <c r="BG462">
        <v>117</v>
      </c>
      <c r="BH462">
        <f>BH121</f>
        <v>0</v>
      </c>
      <c r="BI462">
        <v>117</v>
      </c>
      <c r="BJ462">
        <f>BJ121</f>
        <v>0</v>
      </c>
      <c r="BK462">
        <v>117</v>
      </c>
      <c r="BL462">
        <f>BL121</f>
        <v>0</v>
      </c>
      <c r="BM462">
        <v>117</v>
      </c>
      <c r="BN462">
        <f>BN121</f>
        <v>0</v>
      </c>
      <c r="BO462">
        <v>117</v>
      </c>
      <c r="BP462">
        <f>BP121</f>
        <v>0</v>
      </c>
      <c r="BQ462">
        <v>117</v>
      </c>
      <c r="BR462">
        <f>BR121</f>
        <v>0</v>
      </c>
      <c r="BU462">
        <f>IF(Charts!$B$3="none",E2164,IF(AM2164="",NA(),AM2164))</f>
        <v>0</v>
      </c>
      <c r="BV462">
        <f>IF(Charts!$B$3="none",F2164,IF(AN2164="",NA(),AN2164))</f>
        <v>0</v>
      </c>
      <c r="BW462">
        <f>IF(Charts!$B$3="none",G2164,IF(AO2164="",NA(),AO2164))</f>
        <v>0</v>
      </c>
      <c r="BX462">
        <f>IF(Charts!$B$3="none",H2164,IF(AP2164="",NA(),AP2164))</f>
        <v>0</v>
      </c>
      <c r="BY462">
        <f>IF(Charts!$B$3="none",I2164,IF(AQ2164="",NA(),AQ2164))</f>
        <v>0</v>
      </c>
      <c r="BZ462">
        <f>IF(Charts!$B$3="none",J2164,IF(AR2164="",NA(),AR2164))</f>
        <v>0</v>
      </c>
      <c r="CA462">
        <f>IF(Charts!$B$3="none",K2164,IF(AS2164="",NA(),AS2164))</f>
        <v>0</v>
      </c>
      <c r="CB462">
        <f>IF(Charts!$B$3="none",L2164,IF(AT2164="",NA(),AT2164))</f>
        <v>0</v>
      </c>
      <c r="CC462">
        <f>IF(Charts!$B$3="none",M2164,IF(AU2164="",NA(),AU2164))</f>
        <v>0</v>
      </c>
      <c r="CD462">
        <f>IF(Charts!$B$3="none",N2164,IF(AV2164="",NA(),AV2164))</f>
        <v>0</v>
      </c>
      <c r="CE462">
        <f>IF(Charts!$B$3="none",O2164,IF(AW2164="",NA(),AW2164))</f>
        <v>0</v>
      </c>
      <c r="CF462">
        <f>IF(Charts!$B$3="none",P2164,IF(AX2164="",NA(),AX2164))</f>
        <v>0</v>
      </c>
      <c r="CG462">
        <f>IF(Charts!$B$3="none",Q2164,IF(AY2164="",NA(),AY2164))</f>
        <v>0</v>
      </c>
      <c r="CH462">
        <f>IF(Charts!$B$3="none",R2164,IF(AZ2164="",NA(),AZ2164))</f>
        <v>0</v>
      </c>
      <c r="CI462">
        <f>IF(Charts!$B$3="none",S2164,IF(BA2164="",NA(),BA2164))</f>
        <v>0</v>
      </c>
      <c r="CJ462">
        <f>IF(Charts!$B$3="none",T2164,IF(BB2164="",NA(),BB2164))</f>
        <v>0</v>
      </c>
      <c r="CK462">
        <f>IF(Charts!$B$3="none",U2164,IF(BC2164="",NA(),BC2164))</f>
        <v>0</v>
      </c>
      <c r="CL462">
        <f>IF(Charts!$B$3="none",V2164,IF(BD2164="",NA(),BD2164))</f>
        <v>0</v>
      </c>
      <c r="CM462">
        <f>IF(Charts!$B$3="none",W2164,IF(BE2164="",NA(),BE2164))</f>
        <v>0</v>
      </c>
      <c r="CN462">
        <f>IF(Charts!$B$3="none",X2164,IF(BF2164="",NA(),BF2164))</f>
        <v>0</v>
      </c>
      <c r="CO462">
        <f>IF(Charts!$B$3="none",Y2164,IF(BG2164="",NA(),BG2164))</f>
        <v>0</v>
      </c>
      <c r="CP462">
        <f>IF(Charts!$B$3="none",Z2164,IF(BH2164="",NA(),BH2164))</f>
        <v>0</v>
      </c>
      <c r="CQ462">
        <f>IF(Charts!$B$3="none",AA2164,IF(BI2164="",NA(),BI2164))</f>
        <v>0</v>
      </c>
      <c r="CR462">
        <f>IF(Charts!$B$3="none",AB2164,IF(BJ2164="",NA(),BJ2164))</f>
        <v>0</v>
      </c>
      <c r="CS462">
        <f>IF(Charts!$B$3="none",AC2164,IF(BK2164="",NA(),BK2164))</f>
        <v>0</v>
      </c>
      <c r="CT462">
        <f>IF(Charts!$B$3="none",AD2164,IF(BL2164="",NA(),BL2164))</f>
        <v>0</v>
      </c>
      <c r="CU462">
        <f>IF(Charts!$B$3="none",AE2164,IF(BM2164="",NA(),BM2164))</f>
        <v>0</v>
      </c>
      <c r="CV462">
        <f>IF(Charts!$B$3="none",AF2164,IF(BN2164="",NA(),BN2164))</f>
        <v>0</v>
      </c>
      <c r="CW462">
        <f>IF(Charts!$B$3="none",AG2164,IF(BO2164="",NA(),BO2164))</f>
        <v>0</v>
      </c>
      <c r="CX462">
        <f>IF(Charts!$B$3="none",AH2164,IF(BP2164="",NA(),BP2164))</f>
        <v>0</v>
      </c>
      <c r="CY462">
        <f>IF(Charts!$B$3="none",AI2164,IF(BQ2164="",NA(),BQ2164))</f>
        <v>0</v>
      </c>
      <c r="CZ462">
        <f>IF(Charts!$B$3="none",AJ2164,IF(BR2164="",NA(),BR2164))</f>
        <v>0</v>
      </c>
    </row>
    <row r="463" spans="5:104">
      <c r="E463">
        <v>118</v>
      </c>
      <c r="F463">
        <f>F122</f>
        <v>0</v>
      </c>
      <c r="G463">
        <v>118</v>
      </c>
      <c r="H463">
        <f>H122</f>
        <v>0</v>
      </c>
      <c r="I463">
        <v>118</v>
      </c>
      <c r="J463">
        <f>J122</f>
        <v>0</v>
      </c>
      <c r="K463">
        <v>118</v>
      </c>
      <c r="L463">
        <f>L122</f>
        <v>0</v>
      </c>
      <c r="M463">
        <v>118</v>
      </c>
      <c r="N463">
        <f>N122</f>
        <v>0</v>
      </c>
      <c r="O463">
        <v>118</v>
      </c>
      <c r="P463">
        <f>P122</f>
        <v>0</v>
      </c>
      <c r="Q463">
        <v>118</v>
      </c>
      <c r="R463">
        <f>R122</f>
        <v>0</v>
      </c>
      <c r="S463">
        <v>118</v>
      </c>
      <c r="T463">
        <f>T122</f>
        <v>0</v>
      </c>
      <c r="U463">
        <v>118</v>
      </c>
      <c r="V463">
        <f>V122</f>
        <v>0</v>
      </c>
      <c r="W463">
        <v>118</v>
      </c>
      <c r="X463">
        <f>X122</f>
        <v>0</v>
      </c>
      <c r="Y463">
        <v>118</v>
      </c>
      <c r="Z463">
        <f>Z122</f>
        <v>0</v>
      </c>
      <c r="AA463">
        <v>118</v>
      </c>
      <c r="AB463">
        <f>AB122</f>
        <v>0</v>
      </c>
      <c r="AC463">
        <v>118</v>
      </c>
      <c r="AD463">
        <f>AD122</f>
        <v>0</v>
      </c>
      <c r="AE463">
        <v>118</v>
      </c>
      <c r="AF463">
        <f>AF122</f>
        <v>0</v>
      </c>
      <c r="AG463">
        <v>118</v>
      </c>
      <c r="AH463">
        <f>AH122</f>
        <v>0</v>
      </c>
      <c r="AI463">
        <v>118</v>
      </c>
      <c r="AJ463">
        <f>AJ122</f>
        <v>0</v>
      </c>
      <c r="AM463">
        <v>118</v>
      </c>
      <c r="AN463">
        <f>AN122</f>
        <v>0</v>
      </c>
      <c r="AO463">
        <v>118</v>
      </c>
      <c r="AP463">
        <f>AP122</f>
        <v>0</v>
      </c>
      <c r="AQ463">
        <v>118</v>
      </c>
      <c r="AR463">
        <f>AR122</f>
        <v>0</v>
      </c>
      <c r="AS463">
        <v>118</v>
      </c>
      <c r="AT463">
        <f>AT122</f>
        <v>0</v>
      </c>
      <c r="AU463">
        <v>118</v>
      </c>
      <c r="AV463">
        <f>AV122</f>
        <v>0</v>
      </c>
      <c r="AW463">
        <v>118</v>
      </c>
      <c r="AX463">
        <f>AX122</f>
        <v>0</v>
      </c>
      <c r="AY463">
        <v>118</v>
      </c>
      <c r="AZ463">
        <f>AZ122</f>
        <v>0</v>
      </c>
      <c r="BA463">
        <v>118</v>
      </c>
      <c r="BB463">
        <f>BB122</f>
        <v>0</v>
      </c>
      <c r="BC463">
        <v>118</v>
      </c>
      <c r="BD463">
        <f>BD122</f>
        <v>0</v>
      </c>
      <c r="BE463">
        <v>118</v>
      </c>
      <c r="BF463">
        <f>BF122</f>
        <v>0</v>
      </c>
      <c r="BG463">
        <v>118</v>
      </c>
      <c r="BH463">
        <f>BH122</f>
        <v>0</v>
      </c>
      <c r="BI463">
        <v>118</v>
      </c>
      <c r="BJ463">
        <f>BJ122</f>
        <v>0</v>
      </c>
      <c r="BK463">
        <v>118</v>
      </c>
      <c r="BL463">
        <f>BL122</f>
        <v>0</v>
      </c>
      <c r="BM463">
        <v>118</v>
      </c>
      <c r="BN463">
        <f>BN122</f>
        <v>0</v>
      </c>
      <c r="BO463">
        <v>118</v>
      </c>
      <c r="BP463">
        <f>BP122</f>
        <v>0</v>
      </c>
      <c r="BQ463">
        <v>118</v>
      </c>
      <c r="BR463">
        <f>BR122</f>
        <v>0</v>
      </c>
      <c r="BU463">
        <f>IF(Charts!$B$3="none",E2165,IF(AM2165="",NA(),AM2165))</f>
        <v>0</v>
      </c>
      <c r="BV463">
        <f>IF(Charts!$B$3="none",F2165,IF(AN2165="",NA(),AN2165))</f>
        <v>0</v>
      </c>
      <c r="BW463">
        <f>IF(Charts!$B$3="none",G2165,IF(AO2165="",NA(),AO2165))</f>
        <v>0</v>
      </c>
      <c r="BX463">
        <f>IF(Charts!$B$3="none",H2165,IF(AP2165="",NA(),AP2165))</f>
        <v>0</v>
      </c>
      <c r="BY463">
        <f>IF(Charts!$B$3="none",I2165,IF(AQ2165="",NA(),AQ2165))</f>
        <v>0</v>
      </c>
      <c r="BZ463">
        <f>IF(Charts!$B$3="none",J2165,IF(AR2165="",NA(),AR2165))</f>
        <v>0</v>
      </c>
      <c r="CA463">
        <f>IF(Charts!$B$3="none",K2165,IF(AS2165="",NA(),AS2165))</f>
        <v>0</v>
      </c>
      <c r="CB463">
        <f>IF(Charts!$B$3="none",L2165,IF(AT2165="",NA(),AT2165))</f>
        <v>0</v>
      </c>
      <c r="CC463">
        <f>IF(Charts!$B$3="none",M2165,IF(AU2165="",NA(),AU2165))</f>
        <v>0</v>
      </c>
      <c r="CD463">
        <f>IF(Charts!$B$3="none",N2165,IF(AV2165="",NA(),AV2165))</f>
        <v>0</v>
      </c>
      <c r="CE463">
        <f>IF(Charts!$B$3="none",O2165,IF(AW2165="",NA(),AW2165))</f>
        <v>0</v>
      </c>
      <c r="CF463">
        <f>IF(Charts!$B$3="none",P2165,IF(AX2165="",NA(),AX2165))</f>
        <v>0</v>
      </c>
      <c r="CG463">
        <f>IF(Charts!$B$3="none",Q2165,IF(AY2165="",NA(),AY2165))</f>
        <v>0</v>
      </c>
      <c r="CH463">
        <f>IF(Charts!$B$3="none",R2165,IF(AZ2165="",NA(),AZ2165))</f>
        <v>0</v>
      </c>
      <c r="CI463">
        <f>IF(Charts!$B$3="none",S2165,IF(BA2165="",NA(),BA2165))</f>
        <v>0</v>
      </c>
      <c r="CJ463">
        <f>IF(Charts!$B$3="none",T2165,IF(BB2165="",NA(),BB2165))</f>
        <v>0</v>
      </c>
      <c r="CK463">
        <f>IF(Charts!$B$3="none",U2165,IF(BC2165="",NA(),BC2165))</f>
        <v>0</v>
      </c>
      <c r="CL463">
        <f>IF(Charts!$B$3="none",V2165,IF(BD2165="",NA(),BD2165))</f>
        <v>0</v>
      </c>
      <c r="CM463">
        <f>IF(Charts!$B$3="none",W2165,IF(BE2165="",NA(),BE2165))</f>
        <v>0</v>
      </c>
      <c r="CN463">
        <f>IF(Charts!$B$3="none",X2165,IF(BF2165="",NA(),BF2165))</f>
        <v>0</v>
      </c>
      <c r="CO463">
        <f>IF(Charts!$B$3="none",Y2165,IF(BG2165="",NA(),BG2165))</f>
        <v>0</v>
      </c>
      <c r="CP463">
        <f>IF(Charts!$B$3="none",Z2165,IF(BH2165="",NA(),BH2165))</f>
        <v>0</v>
      </c>
      <c r="CQ463">
        <f>IF(Charts!$B$3="none",AA2165,IF(BI2165="",NA(),BI2165))</f>
        <v>0</v>
      </c>
      <c r="CR463">
        <f>IF(Charts!$B$3="none",AB2165,IF(BJ2165="",NA(),BJ2165))</f>
        <v>0</v>
      </c>
      <c r="CS463">
        <f>IF(Charts!$B$3="none",AC2165,IF(BK2165="",NA(),BK2165))</f>
        <v>0</v>
      </c>
      <c r="CT463">
        <f>IF(Charts!$B$3="none",AD2165,IF(BL2165="",NA(),BL2165))</f>
        <v>0</v>
      </c>
      <c r="CU463">
        <f>IF(Charts!$B$3="none",AE2165,IF(BM2165="",NA(),BM2165))</f>
        <v>0</v>
      </c>
      <c r="CV463">
        <f>IF(Charts!$B$3="none",AF2165,IF(BN2165="",NA(),BN2165))</f>
        <v>0</v>
      </c>
      <c r="CW463">
        <f>IF(Charts!$B$3="none",AG2165,IF(BO2165="",NA(),BO2165))</f>
        <v>0</v>
      </c>
      <c r="CX463">
        <f>IF(Charts!$B$3="none",AH2165,IF(BP2165="",NA(),BP2165))</f>
        <v>0</v>
      </c>
      <c r="CY463">
        <f>IF(Charts!$B$3="none",AI2165,IF(BQ2165="",NA(),BQ2165))</f>
        <v>0</v>
      </c>
      <c r="CZ463">
        <f>IF(Charts!$B$3="none",AJ2165,IF(BR2165="",NA(),BR2165))</f>
        <v>0</v>
      </c>
    </row>
    <row r="464" spans="5:104">
      <c r="E464">
        <v>119</v>
      </c>
      <c r="F464">
        <f>F123</f>
        <v>0</v>
      </c>
      <c r="G464">
        <v>119</v>
      </c>
      <c r="H464">
        <f>H123</f>
        <v>0</v>
      </c>
      <c r="I464">
        <v>119</v>
      </c>
      <c r="J464">
        <f>J123</f>
        <v>0</v>
      </c>
      <c r="K464">
        <v>119</v>
      </c>
      <c r="L464">
        <f>L123</f>
        <v>0</v>
      </c>
      <c r="M464">
        <v>119</v>
      </c>
      <c r="N464">
        <f>N123</f>
        <v>0</v>
      </c>
      <c r="O464">
        <v>119</v>
      </c>
      <c r="P464">
        <f>P123</f>
        <v>0</v>
      </c>
      <c r="Q464">
        <v>119</v>
      </c>
      <c r="R464">
        <f>R123</f>
        <v>0</v>
      </c>
      <c r="S464">
        <v>119</v>
      </c>
      <c r="T464">
        <f>T123</f>
        <v>0</v>
      </c>
      <c r="U464">
        <v>119</v>
      </c>
      <c r="V464">
        <f>V123</f>
        <v>0</v>
      </c>
      <c r="W464">
        <v>119</v>
      </c>
      <c r="X464">
        <f>X123</f>
        <v>0</v>
      </c>
      <c r="Y464">
        <v>119</v>
      </c>
      <c r="Z464">
        <f>Z123</f>
        <v>0</v>
      </c>
      <c r="AA464">
        <v>119</v>
      </c>
      <c r="AB464">
        <f>AB123</f>
        <v>0</v>
      </c>
      <c r="AC464">
        <v>119</v>
      </c>
      <c r="AD464">
        <f>AD123</f>
        <v>0</v>
      </c>
      <c r="AE464">
        <v>119</v>
      </c>
      <c r="AF464">
        <f>AF123</f>
        <v>0</v>
      </c>
      <c r="AG464">
        <v>119</v>
      </c>
      <c r="AH464">
        <f>AH123</f>
        <v>0</v>
      </c>
      <c r="AI464">
        <v>119</v>
      </c>
      <c r="AJ464">
        <f>AJ123</f>
        <v>0</v>
      </c>
      <c r="AM464">
        <v>119</v>
      </c>
      <c r="AN464">
        <f>AN123</f>
        <v>0</v>
      </c>
      <c r="AO464">
        <v>119</v>
      </c>
      <c r="AP464">
        <f>AP123</f>
        <v>0</v>
      </c>
      <c r="AQ464">
        <v>119</v>
      </c>
      <c r="AR464">
        <f>AR123</f>
        <v>0</v>
      </c>
      <c r="AS464">
        <v>119</v>
      </c>
      <c r="AT464">
        <f>AT123</f>
        <v>0</v>
      </c>
      <c r="AU464">
        <v>119</v>
      </c>
      <c r="AV464">
        <f>AV123</f>
        <v>0</v>
      </c>
      <c r="AW464">
        <v>119</v>
      </c>
      <c r="AX464">
        <f>AX123</f>
        <v>0</v>
      </c>
      <c r="AY464">
        <v>119</v>
      </c>
      <c r="AZ464">
        <f>AZ123</f>
        <v>0</v>
      </c>
      <c r="BA464">
        <v>119</v>
      </c>
      <c r="BB464">
        <f>BB123</f>
        <v>0</v>
      </c>
      <c r="BC464">
        <v>119</v>
      </c>
      <c r="BD464">
        <f>BD123</f>
        <v>0</v>
      </c>
      <c r="BE464">
        <v>119</v>
      </c>
      <c r="BF464">
        <f>BF123</f>
        <v>0</v>
      </c>
      <c r="BG464">
        <v>119</v>
      </c>
      <c r="BH464">
        <f>BH123</f>
        <v>0</v>
      </c>
      <c r="BI464">
        <v>119</v>
      </c>
      <c r="BJ464">
        <f>BJ123</f>
        <v>0</v>
      </c>
      <c r="BK464">
        <v>119</v>
      </c>
      <c r="BL464">
        <f>BL123</f>
        <v>0</v>
      </c>
      <c r="BM464">
        <v>119</v>
      </c>
      <c r="BN464">
        <f>BN123</f>
        <v>0</v>
      </c>
      <c r="BO464">
        <v>119</v>
      </c>
      <c r="BP464">
        <f>BP123</f>
        <v>0</v>
      </c>
      <c r="BQ464">
        <v>119</v>
      </c>
      <c r="BR464">
        <f>BR123</f>
        <v>0</v>
      </c>
      <c r="BU464">
        <f>IF(Charts!$B$3="none",E2166,IF(AM2166="",NA(),AM2166))</f>
        <v>0</v>
      </c>
      <c r="BV464">
        <f>IF(Charts!$B$3="none",F2166,IF(AN2166="",NA(),AN2166))</f>
        <v>0</v>
      </c>
      <c r="BW464">
        <f>IF(Charts!$B$3="none",G2166,IF(AO2166="",NA(),AO2166))</f>
        <v>0</v>
      </c>
      <c r="BX464">
        <f>IF(Charts!$B$3="none",H2166,IF(AP2166="",NA(),AP2166))</f>
        <v>0</v>
      </c>
      <c r="BY464">
        <f>IF(Charts!$B$3="none",I2166,IF(AQ2166="",NA(),AQ2166))</f>
        <v>0</v>
      </c>
      <c r="BZ464">
        <f>IF(Charts!$B$3="none",J2166,IF(AR2166="",NA(),AR2166))</f>
        <v>0</v>
      </c>
      <c r="CA464">
        <f>IF(Charts!$B$3="none",K2166,IF(AS2166="",NA(),AS2166))</f>
        <v>0</v>
      </c>
      <c r="CB464">
        <f>IF(Charts!$B$3="none",L2166,IF(AT2166="",NA(),AT2166))</f>
        <v>0</v>
      </c>
      <c r="CC464">
        <f>IF(Charts!$B$3="none",M2166,IF(AU2166="",NA(),AU2166))</f>
        <v>0</v>
      </c>
      <c r="CD464">
        <f>IF(Charts!$B$3="none",N2166,IF(AV2166="",NA(),AV2166))</f>
        <v>0</v>
      </c>
      <c r="CE464">
        <f>IF(Charts!$B$3="none",O2166,IF(AW2166="",NA(),AW2166))</f>
        <v>0</v>
      </c>
      <c r="CF464">
        <f>IF(Charts!$B$3="none",P2166,IF(AX2166="",NA(),AX2166))</f>
        <v>0</v>
      </c>
      <c r="CG464">
        <f>IF(Charts!$B$3="none",Q2166,IF(AY2166="",NA(),AY2166))</f>
        <v>0</v>
      </c>
      <c r="CH464">
        <f>IF(Charts!$B$3="none",R2166,IF(AZ2166="",NA(),AZ2166))</f>
        <v>0</v>
      </c>
      <c r="CI464">
        <f>IF(Charts!$B$3="none",S2166,IF(BA2166="",NA(),BA2166))</f>
        <v>0</v>
      </c>
      <c r="CJ464">
        <f>IF(Charts!$B$3="none",T2166,IF(BB2166="",NA(),BB2166))</f>
        <v>0</v>
      </c>
      <c r="CK464">
        <f>IF(Charts!$B$3="none",U2166,IF(BC2166="",NA(),BC2166))</f>
        <v>0</v>
      </c>
      <c r="CL464">
        <f>IF(Charts!$B$3="none",V2166,IF(BD2166="",NA(),BD2166))</f>
        <v>0</v>
      </c>
      <c r="CM464">
        <f>IF(Charts!$B$3="none",W2166,IF(BE2166="",NA(),BE2166))</f>
        <v>0</v>
      </c>
      <c r="CN464">
        <f>IF(Charts!$B$3="none",X2166,IF(BF2166="",NA(),BF2166))</f>
        <v>0</v>
      </c>
      <c r="CO464">
        <f>IF(Charts!$B$3="none",Y2166,IF(BG2166="",NA(),BG2166))</f>
        <v>0</v>
      </c>
      <c r="CP464">
        <f>IF(Charts!$B$3="none",Z2166,IF(BH2166="",NA(),BH2166))</f>
        <v>0</v>
      </c>
      <c r="CQ464">
        <f>IF(Charts!$B$3="none",AA2166,IF(BI2166="",NA(),BI2166))</f>
        <v>0</v>
      </c>
      <c r="CR464">
        <f>IF(Charts!$B$3="none",AB2166,IF(BJ2166="",NA(),BJ2166))</f>
        <v>0</v>
      </c>
      <c r="CS464">
        <f>IF(Charts!$B$3="none",AC2166,IF(BK2166="",NA(),BK2166))</f>
        <v>0</v>
      </c>
      <c r="CT464">
        <f>IF(Charts!$B$3="none",AD2166,IF(BL2166="",NA(),BL2166))</f>
        <v>0</v>
      </c>
      <c r="CU464">
        <f>IF(Charts!$B$3="none",AE2166,IF(BM2166="",NA(),BM2166))</f>
        <v>0</v>
      </c>
      <c r="CV464">
        <f>IF(Charts!$B$3="none",AF2166,IF(BN2166="",NA(),BN2166))</f>
        <v>0</v>
      </c>
      <c r="CW464">
        <f>IF(Charts!$B$3="none",AG2166,IF(BO2166="",NA(),BO2166))</f>
        <v>0</v>
      </c>
      <c r="CX464">
        <f>IF(Charts!$B$3="none",AH2166,IF(BP2166="",NA(),BP2166))</f>
        <v>0</v>
      </c>
      <c r="CY464">
        <f>IF(Charts!$B$3="none",AI2166,IF(BQ2166="",NA(),BQ2166))</f>
        <v>0</v>
      </c>
      <c r="CZ464">
        <f>IF(Charts!$B$3="none",AJ2166,IF(BR2166="",NA(),BR2166))</f>
        <v>0</v>
      </c>
    </row>
    <row r="465" spans="5:104">
      <c r="E465">
        <v>120</v>
      </c>
      <c r="F465">
        <f>F124</f>
        <v>0</v>
      </c>
      <c r="G465">
        <v>120</v>
      </c>
      <c r="H465">
        <f>H124</f>
        <v>0</v>
      </c>
      <c r="I465">
        <v>120</v>
      </c>
      <c r="J465">
        <f>J124</f>
        <v>0</v>
      </c>
      <c r="K465">
        <v>120</v>
      </c>
      <c r="L465">
        <f>L124</f>
        <v>0</v>
      </c>
      <c r="M465">
        <v>120</v>
      </c>
      <c r="N465">
        <f>N124</f>
        <v>0</v>
      </c>
      <c r="O465">
        <v>120</v>
      </c>
      <c r="P465">
        <f>P124</f>
        <v>0</v>
      </c>
      <c r="Q465">
        <v>120</v>
      </c>
      <c r="R465">
        <f>R124</f>
        <v>0</v>
      </c>
      <c r="S465">
        <v>120</v>
      </c>
      <c r="T465">
        <f>T124</f>
        <v>0</v>
      </c>
      <c r="U465">
        <v>120</v>
      </c>
      <c r="V465">
        <f>V124</f>
        <v>0</v>
      </c>
      <c r="W465">
        <v>120</v>
      </c>
      <c r="X465">
        <f>X124</f>
        <v>0</v>
      </c>
      <c r="Y465">
        <v>120</v>
      </c>
      <c r="Z465">
        <f>Z124</f>
        <v>0</v>
      </c>
      <c r="AA465">
        <v>120</v>
      </c>
      <c r="AB465">
        <f>AB124</f>
        <v>0</v>
      </c>
      <c r="AC465">
        <v>120</v>
      </c>
      <c r="AD465">
        <f>AD124</f>
        <v>0</v>
      </c>
      <c r="AE465">
        <v>120</v>
      </c>
      <c r="AF465">
        <f>AF124</f>
        <v>0</v>
      </c>
      <c r="AG465">
        <v>120</v>
      </c>
      <c r="AH465">
        <f>AH124</f>
        <v>0</v>
      </c>
      <c r="AI465">
        <v>120</v>
      </c>
      <c r="AJ465">
        <f>AJ124</f>
        <v>0</v>
      </c>
      <c r="AM465">
        <v>120</v>
      </c>
      <c r="AN465">
        <f>AN124</f>
        <v>0</v>
      </c>
      <c r="AO465">
        <v>120</v>
      </c>
      <c r="AP465">
        <f>AP124</f>
        <v>0</v>
      </c>
      <c r="AQ465">
        <v>120</v>
      </c>
      <c r="AR465">
        <f>AR124</f>
        <v>0</v>
      </c>
      <c r="AS465">
        <v>120</v>
      </c>
      <c r="AT465">
        <f>AT124</f>
        <v>0</v>
      </c>
      <c r="AU465">
        <v>120</v>
      </c>
      <c r="AV465">
        <f>AV124</f>
        <v>0</v>
      </c>
      <c r="AW465">
        <v>120</v>
      </c>
      <c r="AX465">
        <f>AX124</f>
        <v>0</v>
      </c>
      <c r="AY465">
        <v>120</v>
      </c>
      <c r="AZ465">
        <f>AZ124</f>
        <v>0</v>
      </c>
      <c r="BA465">
        <v>120</v>
      </c>
      <c r="BB465">
        <f>BB124</f>
        <v>0</v>
      </c>
      <c r="BC465">
        <v>120</v>
      </c>
      <c r="BD465">
        <f>BD124</f>
        <v>0</v>
      </c>
      <c r="BE465">
        <v>120</v>
      </c>
      <c r="BF465">
        <f>BF124</f>
        <v>0</v>
      </c>
      <c r="BG465">
        <v>120</v>
      </c>
      <c r="BH465">
        <f>BH124</f>
        <v>0</v>
      </c>
      <c r="BI465">
        <v>120</v>
      </c>
      <c r="BJ465">
        <f>BJ124</f>
        <v>0</v>
      </c>
      <c r="BK465">
        <v>120</v>
      </c>
      <c r="BL465">
        <f>BL124</f>
        <v>0</v>
      </c>
      <c r="BM465">
        <v>120</v>
      </c>
      <c r="BN465">
        <f>BN124</f>
        <v>0</v>
      </c>
      <c r="BO465">
        <v>120</v>
      </c>
      <c r="BP465">
        <f>BP124</f>
        <v>0</v>
      </c>
      <c r="BQ465">
        <v>120</v>
      </c>
      <c r="BR465">
        <f>BR124</f>
        <v>0</v>
      </c>
      <c r="BU465">
        <f>IF(Charts!$B$3="none",E2167,IF(AM2167="",NA(),AM2167))</f>
        <v>0</v>
      </c>
      <c r="BV465">
        <f>IF(Charts!$B$3="none",F2167,IF(AN2167="",NA(),AN2167))</f>
        <v>0</v>
      </c>
      <c r="BW465">
        <f>IF(Charts!$B$3="none",G2167,IF(AO2167="",NA(),AO2167))</f>
        <v>0</v>
      </c>
      <c r="BX465">
        <f>IF(Charts!$B$3="none",H2167,IF(AP2167="",NA(),AP2167))</f>
        <v>0</v>
      </c>
      <c r="BY465">
        <f>IF(Charts!$B$3="none",I2167,IF(AQ2167="",NA(),AQ2167))</f>
        <v>0</v>
      </c>
      <c r="BZ465">
        <f>IF(Charts!$B$3="none",J2167,IF(AR2167="",NA(),AR2167))</f>
        <v>0</v>
      </c>
      <c r="CA465">
        <f>IF(Charts!$B$3="none",K2167,IF(AS2167="",NA(),AS2167))</f>
        <v>0</v>
      </c>
      <c r="CB465">
        <f>IF(Charts!$B$3="none",L2167,IF(AT2167="",NA(),AT2167))</f>
        <v>0</v>
      </c>
      <c r="CC465">
        <f>IF(Charts!$B$3="none",M2167,IF(AU2167="",NA(),AU2167))</f>
        <v>0</v>
      </c>
      <c r="CD465">
        <f>IF(Charts!$B$3="none",N2167,IF(AV2167="",NA(),AV2167))</f>
        <v>0</v>
      </c>
      <c r="CE465">
        <f>IF(Charts!$B$3="none",O2167,IF(AW2167="",NA(),AW2167))</f>
        <v>0</v>
      </c>
      <c r="CF465">
        <f>IF(Charts!$B$3="none",P2167,IF(AX2167="",NA(),AX2167))</f>
        <v>0</v>
      </c>
      <c r="CG465">
        <f>IF(Charts!$B$3="none",Q2167,IF(AY2167="",NA(),AY2167))</f>
        <v>0</v>
      </c>
      <c r="CH465">
        <f>IF(Charts!$B$3="none",R2167,IF(AZ2167="",NA(),AZ2167))</f>
        <v>0</v>
      </c>
      <c r="CI465">
        <f>IF(Charts!$B$3="none",S2167,IF(BA2167="",NA(),BA2167))</f>
        <v>0</v>
      </c>
      <c r="CJ465">
        <f>IF(Charts!$B$3="none",T2167,IF(BB2167="",NA(),BB2167))</f>
        <v>0</v>
      </c>
      <c r="CK465">
        <f>IF(Charts!$B$3="none",U2167,IF(BC2167="",NA(),BC2167))</f>
        <v>0</v>
      </c>
      <c r="CL465">
        <f>IF(Charts!$B$3="none",V2167,IF(BD2167="",NA(),BD2167))</f>
        <v>0</v>
      </c>
      <c r="CM465">
        <f>IF(Charts!$B$3="none",W2167,IF(BE2167="",NA(),BE2167))</f>
        <v>0</v>
      </c>
      <c r="CN465">
        <f>IF(Charts!$B$3="none",X2167,IF(BF2167="",NA(),BF2167))</f>
        <v>0</v>
      </c>
      <c r="CO465">
        <f>IF(Charts!$B$3="none",Y2167,IF(BG2167="",NA(),BG2167))</f>
        <v>0</v>
      </c>
      <c r="CP465">
        <f>IF(Charts!$B$3="none",Z2167,IF(BH2167="",NA(),BH2167))</f>
        <v>0</v>
      </c>
      <c r="CQ465">
        <f>IF(Charts!$B$3="none",AA2167,IF(BI2167="",NA(),BI2167))</f>
        <v>0</v>
      </c>
      <c r="CR465">
        <f>IF(Charts!$B$3="none",AB2167,IF(BJ2167="",NA(),BJ2167))</f>
        <v>0</v>
      </c>
      <c r="CS465">
        <f>IF(Charts!$B$3="none",AC2167,IF(BK2167="",NA(),BK2167))</f>
        <v>0</v>
      </c>
      <c r="CT465">
        <f>IF(Charts!$B$3="none",AD2167,IF(BL2167="",NA(),BL2167))</f>
        <v>0</v>
      </c>
      <c r="CU465">
        <f>IF(Charts!$B$3="none",AE2167,IF(BM2167="",NA(),BM2167))</f>
        <v>0</v>
      </c>
      <c r="CV465">
        <f>IF(Charts!$B$3="none",AF2167,IF(BN2167="",NA(),BN2167))</f>
        <v>0</v>
      </c>
      <c r="CW465">
        <f>IF(Charts!$B$3="none",AG2167,IF(BO2167="",NA(),BO2167))</f>
        <v>0</v>
      </c>
      <c r="CX465">
        <f>IF(Charts!$B$3="none",AH2167,IF(BP2167="",NA(),BP2167))</f>
        <v>0</v>
      </c>
      <c r="CY465">
        <f>IF(Charts!$B$3="none",AI2167,IF(BQ2167="",NA(),BQ2167))</f>
        <v>0</v>
      </c>
      <c r="CZ465">
        <f>IF(Charts!$B$3="none",AJ2167,IF(BR2167="",NA(),BR2167))</f>
        <v>0</v>
      </c>
    </row>
    <row r="466" spans="5:104">
      <c r="E466">
        <v>121</v>
      </c>
      <c r="F466">
        <f>F125</f>
        <v>0</v>
      </c>
      <c r="G466">
        <v>121</v>
      </c>
      <c r="H466">
        <f>H125</f>
        <v>0</v>
      </c>
      <c r="I466">
        <v>121</v>
      </c>
      <c r="J466">
        <f>J125</f>
        <v>0</v>
      </c>
      <c r="K466">
        <v>121</v>
      </c>
      <c r="L466">
        <f>L125</f>
        <v>0</v>
      </c>
      <c r="M466">
        <v>121</v>
      </c>
      <c r="N466">
        <f>N125</f>
        <v>0</v>
      </c>
      <c r="O466">
        <v>121</v>
      </c>
      <c r="P466">
        <f>P125</f>
        <v>0</v>
      </c>
      <c r="Q466">
        <v>121</v>
      </c>
      <c r="R466">
        <f>R125</f>
        <v>0</v>
      </c>
      <c r="S466">
        <v>121</v>
      </c>
      <c r="T466">
        <f>T125</f>
        <v>0</v>
      </c>
      <c r="U466">
        <v>121</v>
      </c>
      <c r="V466">
        <f>V125</f>
        <v>0</v>
      </c>
      <c r="W466">
        <v>121</v>
      </c>
      <c r="X466">
        <f>X125</f>
        <v>0</v>
      </c>
      <c r="Y466">
        <v>121</v>
      </c>
      <c r="Z466">
        <f>Z125</f>
        <v>0</v>
      </c>
      <c r="AA466">
        <v>121</v>
      </c>
      <c r="AB466">
        <f>AB125</f>
        <v>0</v>
      </c>
      <c r="AC466">
        <v>121</v>
      </c>
      <c r="AD466">
        <f>AD125</f>
        <v>0</v>
      </c>
      <c r="AE466">
        <v>121</v>
      </c>
      <c r="AF466">
        <f>AF125</f>
        <v>0</v>
      </c>
      <c r="AG466">
        <v>121</v>
      </c>
      <c r="AH466">
        <f>AH125</f>
        <v>0</v>
      </c>
      <c r="AI466">
        <v>121</v>
      </c>
      <c r="AJ466">
        <f>AJ125</f>
        <v>0</v>
      </c>
      <c r="AM466">
        <v>121</v>
      </c>
      <c r="AN466">
        <f>AN125</f>
        <v>0</v>
      </c>
      <c r="AO466">
        <v>121</v>
      </c>
      <c r="AP466">
        <f>AP125</f>
        <v>0</v>
      </c>
      <c r="AQ466">
        <v>121</v>
      </c>
      <c r="AR466">
        <f>AR125</f>
        <v>0</v>
      </c>
      <c r="AS466">
        <v>121</v>
      </c>
      <c r="AT466">
        <f>AT125</f>
        <v>0</v>
      </c>
      <c r="AU466">
        <v>121</v>
      </c>
      <c r="AV466">
        <f>AV125</f>
        <v>0</v>
      </c>
      <c r="AW466">
        <v>121</v>
      </c>
      <c r="AX466">
        <f>AX125</f>
        <v>0</v>
      </c>
      <c r="AY466">
        <v>121</v>
      </c>
      <c r="AZ466">
        <f>AZ125</f>
        <v>0</v>
      </c>
      <c r="BA466">
        <v>121</v>
      </c>
      <c r="BB466">
        <f>BB125</f>
        <v>0</v>
      </c>
      <c r="BC466">
        <v>121</v>
      </c>
      <c r="BD466">
        <f>BD125</f>
        <v>0</v>
      </c>
      <c r="BE466">
        <v>121</v>
      </c>
      <c r="BF466">
        <f>BF125</f>
        <v>0</v>
      </c>
      <c r="BG466">
        <v>121</v>
      </c>
      <c r="BH466">
        <f>BH125</f>
        <v>0</v>
      </c>
      <c r="BI466">
        <v>121</v>
      </c>
      <c r="BJ466">
        <f>BJ125</f>
        <v>0</v>
      </c>
      <c r="BK466">
        <v>121</v>
      </c>
      <c r="BL466">
        <f>BL125</f>
        <v>0</v>
      </c>
      <c r="BM466">
        <v>121</v>
      </c>
      <c r="BN466">
        <f>BN125</f>
        <v>0</v>
      </c>
      <c r="BO466">
        <v>121</v>
      </c>
      <c r="BP466">
        <f>BP125</f>
        <v>0</v>
      </c>
      <c r="BQ466">
        <v>121</v>
      </c>
      <c r="BR466">
        <f>BR125</f>
        <v>0</v>
      </c>
      <c r="BU466">
        <f>IF(Charts!$B$3="none",E2168,IF(AM2168="",NA(),AM2168))</f>
        <v>0</v>
      </c>
      <c r="BV466">
        <f>IF(Charts!$B$3="none",F2168,IF(AN2168="",NA(),AN2168))</f>
        <v>0</v>
      </c>
      <c r="BW466">
        <f>IF(Charts!$B$3="none",G2168,IF(AO2168="",NA(),AO2168))</f>
        <v>0</v>
      </c>
      <c r="BX466">
        <f>IF(Charts!$B$3="none",H2168,IF(AP2168="",NA(),AP2168))</f>
        <v>0</v>
      </c>
      <c r="BY466">
        <f>IF(Charts!$B$3="none",I2168,IF(AQ2168="",NA(),AQ2168))</f>
        <v>0</v>
      </c>
      <c r="BZ466">
        <f>IF(Charts!$B$3="none",J2168,IF(AR2168="",NA(),AR2168))</f>
        <v>0</v>
      </c>
      <c r="CA466">
        <f>IF(Charts!$B$3="none",K2168,IF(AS2168="",NA(),AS2168))</f>
        <v>0</v>
      </c>
      <c r="CB466">
        <f>IF(Charts!$B$3="none",L2168,IF(AT2168="",NA(),AT2168))</f>
        <v>0</v>
      </c>
      <c r="CC466">
        <f>IF(Charts!$B$3="none",M2168,IF(AU2168="",NA(),AU2168))</f>
        <v>0</v>
      </c>
      <c r="CD466">
        <f>IF(Charts!$B$3="none",N2168,IF(AV2168="",NA(),AV2168))</f>
        <v>0</v>
      </c>
      <c r="CE466">
        <f>IF(Charts!$B$3="none",O2168,IF(AW2168="",NA(),AW2168))</f>
        <v>0</v>
      </c>
      <c r="CF466">
        <f>IF(Charts!$B$3="none",P2168,IF(AX2168="",NA(),AX2168))</f>
        <v>0</v>
      </c>
      <c r="CG466">
        <f>IF(Charts!$B$3="none",Q2168,IF(AY2168="",NA(),AY2168))</f>
        <v>0</v>
      </c>
      <c r="CH466">
        <f>IF(Charts!$B$3="none",R2168,IF(AZ2168="",NA(),AZ2168))</f>
        <v>0</v>
      </c>
      <c r="CI466">
        <f>IF(Charts!$B$3="none",S2168,IF(BA2168="",NA(),BA2168))</f>
        <v>0</v>
      </c>
      <c r="CJ466">
        <f>IF(Charts!$B$3="none",T2168,IF(BB2168="",NA(),BB2168))</f>
        <v>0</v>
      </c>
      <c r="CK466">
        <f>IF(Charts!$B$3="none",U2168,IF(BC2168="",NA(),BC2168))</f>
        <v>0</v>
      </c>
      <c r="CL466">
        <f>IF(Charts!$B$3="none",V2168,IF(BD2168="",NA(),BD2168))</f>
        <v>0</v>
      </c>
      <c r="CM466">
        <f>IF(Charts!$B$3="none",W2168,IF(BE2168="",NA(),BE2168))</f>
        <v>0</v>
      </c>
      <c r="CN466">
        <f>IF(Charts!$B$3="none",X2168,IF(BF2168="",NA(),BF2168))</f>
        <v>0</v>
      </c>
      <c r="CO466">
        <f>IF(Charts!$B$3="none",Y2168,IF(BG2168="",NA(),BG2168))</f>
        <v>0</v>
      </c>
      <c r="CP466">
        <f>IF(Charts!$B$3="none",Z2168,IF(BH2168="",NA(),BH2168))</f>
        <v>0</v>
      </c>
      <c r="CQ466">
        <f>IF(Charts!$B$3="none",AA2168,IF(BI2168="",NA(),BI2168))</f>
        <v>0</v>
      </c>
      <c r="CR466">
        <f>IF(Charts!$B$3="none",AB2168,IF(BJ2168="",NA(),BJ2168))</f>
        <v>0</v>
      </c>
      <c r="CS466">
        <f>IF(Charts!$B$3="none",AC2168,IF(BK2168="",NA(),BK2168))</f>
        <v>0</v>
      </c>
      <c r="CT466">
        <f>IF(Charts!$B$3="none",AD2168,IF(BL2168="",NA(),BL2168))</f>
        <v>0</v>
      </c>
      <c r="CU466">
        <f>IF(Charts!$B$3="none",AE2168,IF(BM2168="",NA(),BM2168))</f>
        <v>0</v>
      </c>
      <c r="CV466">
        <f>IF(Charts!$B$3="none",AF2168,IF(BN2168="",NA(),BN2168))</f>
        <v>0</v>
      </c>
      <c r="CW466">
        <f>IF(Charts!$B$3="none",AG2168,IF(BO2168="",NA(),BO2168))</f>
        <v>0</v>
      </c>
      <c r="CX466">
        <f>IF(Charts!$B$3="none",AH2168,IF(BP2168="",NA(),BP2168))</f>
        <v>0</v>
      </c>
      <c r="CY466">
        <f>IF(Charts!$B$3="none",AI2168,IF(BQ2168="",NA(),BQ2168))</f>
        <v>0</v>
      </c>
      <c r="CZ466">
        <f>IF(Charts!$B$3="none",AJ2168,IF(BR2168="",NA(),BR2168))</f>
        <v>0</v>
      </c>
    </row>
    <row r="467" spans="5:104">
      <c r="E467">
        <v>122</v>
      </c>
      <c r="F467">
        <f>F126</f>
        <v>0</v>
      </c>
      <c r="G467">
        <v>122</v>
      </c>
      <c r="H467">
        <f>H126</f>
        <v>0</v>
      </c>
      <c r="I467">
        <v>122</v>
      </c>
      <c r="J467">
        <f>J126</f>
        <v>0</v>
      </c>
      <c r="K467">
        <v>122</v>
      </c>
      <c r="L467">
        <f>L126</f>
        <v>0</v>
      </c>
      <c r="M467">
        <v>122</v>
      </c>
      <c r="N467">
        <f>N126</f>
        <v>0</v>
      </c>
      <c r="O467">
        <v>122</v>
      </c>
      <c r="P467">
        <f>P126</f>
        <v>0</v>
      </c>
      <c r="Q467">
        <v>122</v>
      </c>
      <c r="R467">
        <f>R126</f>
        <v>0</v>
      </c>
      <c r="S467">
        <v>122</v>
      </c>
      <c r="T467">
        <f>T126</f>
        <v>0</v>
      </c>
      <c r="U467">
        <v>122</v>
      </c>
      <c r="V467">
        <f>V126</f>
        <v>0</v>
      </c>
      <c r="W467">
        <v>122</v>
      </c>
      <c r="X467">
        <f>X126</f>
        <v>0</v>
      </c>
      <c r="Y467">
        <v>122</v>
      </c>
      <c r="Z467">
        <f>Z126</f>
        <v>0</v>
      </c>
      <c r="AA467">
        <v>122</v>
      </c>
      <c r="AB467">
        <f>AB126</f>
        <v>0</v>
      </c>
      <c r="AC467">
        <v>122</v>
      </c>
      <c r="AD467">
        <f>AD126</f>
        <v>0</v>
      </c>
      <c r="AE467">
        <v>122</v>
      </c>
      <c r="AF467">
        <f>AF126</f>
        <v>0</v>
      </c>
      <c r="AG467">
        <v>122</v>
      </c>
      <c r="AH467">
        <f>AH126</f>
        <v>0</v>
      </c>
      <c r="AI467">
        <v>122</v>
      </c>
      <c r="AJ467">
        <f>AJ126</f>
        <v>0</v>
      </c>
      <c r="AM467">
        <v>122</v>
      </c>
      <c r="AN467">
        <f>AN126</f>
        <v>0</v>
      </c>
      <c r="AO467">
        <v>122</v>
      </c>
      <c r="AP467">
        <f>AP126</f>
        <v>0</v>
      </c>
      <c r="AQ467">
        <v>122</v>
      </c>
      <c r="AR467">
        <f>AR126</f>
        <v>0</v>
      </c>
      <c r="AS467">
        <v>122</v>
      </c>
      <c r="AT467">
        <f>AT126</f>
        <v>0</v>
      </c>
      <c r="AU467">
        <v>122</v>
      </c>
      <c r="AV467">
        <f>AV126</f>
        <v>0</v>
      </c>
      <c r="AW467">
        <v>122</v>
      </c>
      <c r="AX467">
        <f>AX126</f>
        <v>0</v>
      </c>
      <c r="AY467">
        <v>122</v>
      </c>
      <c r="AZ467">
        <f>AZ126</f>
        <v>0</v>
      </c>
      <c r="BA467">
        <v>122</v>
      </c>
      <c r="BB467">
        <f>BB126</f>
        <v>0</v>
      </c>
      <c r="BC467">
        <v>122</v>
      </c>
      <c r="BD467">
        <f>BD126</f>
        <v>0</v>
      </c>
      <c r="BE467">
        <v>122</v>
      </c>
      <c r="BF467">
        <f>BF126</f>
        <v>0</v>
      </c>
      <c r="BG467">
        <v>122</v>
      </c>
      <c r="BH467">
        <f>BH126</f>
        <v>0</v>
      </c>
      <c r="BI467">
        <v>122</v>
      </c>
      <c r="BJ467">
        <f>BJ126</f>
        <v>0</v>
      </c>
      <c r="BK467">
        <v>122</v>
      </c>
      <c r="BL467">
        <f>BL126</f>
        <v>0</v>
      </c>
      <c r="BM467">
        <v>122</v>
      </c>
      <c r="BN467">
        <f>BN126</f>
        <v>0</v>
      </c>
      <c r="BO467">
        <v>122</v>
      </c>
      <c r="BP467">
        <f>BP126</f>
        <v>0</v>
      </c>
      <c r="BQ467">
        <v>122</v>
      </c>
      <c r="BR467">
        <f>BR126</f>
        <v>0</v>
      </c>
      <c r="BU467">
        <f>IF(Charts!$B$3="none",E2169,IF(AM2169="",NA(),AM2169))</f>
        <v>0</v>
      </c>
      <c r="BV467">
        <f>IF(Charts!$B$3="none",F2169,IF(AN2169="",NA(),AN2169))</f>
        <v>0</v>
      </c>
      <c r="BW467">
        <f>IF(Charts!$B$3="none",G2169,IF(AO2169="",NA(),AO2169))</f>
        <v>0</v>
      </c>
      <c r="BX467">
        <f>IF(Charts!$B$3="none",H2169,IF(AP2169="",NA(),AP2169))</f>
        <v>0</v>
      </c>
      <c r="BY467">
        <f>IF(Charts!$B$3="none",I2169,IF(AQ2169="",NA(),AQ2169))</f>
        <v>0</v>
      </c>
      <c r="BZ467">
        <f>IF(Charts!$B$3="none",J2169,IF(AR2169="",NA(),AR2169))</f>
        <v>0</v>
      </c>
      <c r="CA467">
        <f>IF(Charts!$B$3="none",K2169,IF(AS2169="",NA(),AS2169))</f>
        <v>0</v>
      </c>
      <c r="CB467">
        <f>IF(Charts!$B$3="none",L2169,IF(AT2169="",NA(),AT2169))</f>
        <v>0</v>
      </c>
      <c r="CC467">
        <f>IF(Charts!$B$3="none",M2169,IF(AU2169="",NA(),AU2169))</f>
        <v>0</v>
      </c>
      <c r="CD467">
        <f>IF(Charts!$B$3="none",N2169,IF(AV2169="",NA(),AV2169))</f>
        <v>0</v>
      </c>
      <c r="CE467">
        <f>IF(Charts!$B$3="none",O2169,IF(AW2169="",NA(),AW2169))</f>
        <v>0</v>
      </c>
      <c r="CF467">
        <f>IF(Charts!$B$3="none",P2169,IF(AX2169="",NA(),AX2169))</f>
        <v>0</v>
      </c>
      <c r="CG467">
        <f>IF(Charts!$B$3="none",Q2169,IF(AY2169="",NA(),AY2169))</f>
        <v>0</v>
      </c>
      <c r="CH467">
        <f>IF(Charts!$B$3="none",R2169,IF(AZ2169="",NA(),AZ2169))</f>
        <v>0</v>
      </c>
      <c r="CI467">
        <f>IF(Charts!$B$3="none",S2169,IF(BA2169="",NA(),BA2169))</f>
        <v>0</v>
      </c>
      <c r="CJ467">
        <f>IF(Charts!$B$3="none",T2169,IF(BB2169="",NA(),BB2169))</f>
        <v>0</v>
      </c>
      <c r="CK467">
        <f>IF(Charts!$B$3="none",U2169,IF(BC2169="",NA(),BC2169))</f>
        <v>0</v>
      </c>
      <c r="CL467">
        <f>IF(Charts!$B$3="none",V2169,IF(BD2169="",NA(),BD2169))</f>
        <v>0</v>
      </c>
      <c r="CM467">
        <f>IF(Charts!$B$3="none",W2169,IF(BE2169="",NA(),BE2169))</f>
        <v>0</v>
      </c>
      <c r="CN467">
        <f>IF(Charts!$B$3="none",X2169,IF(BF2169="",NA(),BF2169))</f>
        <v>0</v>
      </c>
      <c r="CO467">
        <f>IF(Charts!$B$3="none",Y2169,IF(BG2169="",NA(),BG2169))</f>
        <v>0</v>
      </c>
      <c r="CP467">
        <f>IF(Charts!$B$3="none",Z2169,IF(BH2169="",NA(),BH2169))</f>
        <v>0</v>
      </c>
      <c r="CQ467">
        <f>IF(Charts!$B$3="none",AA2169,IF(BI2169="",NA(),BI2169))</f>
        <v>0</v>
      </c>
      <c r="CR467">
        <f>IF(Charts!$B$3="none",AB2169,IF(BJ2169="",NA(),BJ2169))</f>
        <v>0</v>
      </c>
      <c r="CS467">
        <f>IF(Charts!$B$3="none",AC2169,IF(BK2169="",NA(),BK2169))</f>
        <v>0</v>
      </c>
      <c r="CT467">
        <f>IF(Charts!$B$3="none",AD2169,IF(BL2169="",NA(),BL2169))</f>
        <v>0</v>
      </c>
      <c r="CU467">
        <f>IF(Charts!$B$3="none",AE2169,IF(BM2169="",NA(),BM2169))</f>
        <v>0</v>
      </c>
      <c r="CV467">
        <f>IF(Charts!$B$3="none",AF2169,IF(BN2169="",NA(),BN2169))</f>
        <v>0</v>
      </c>
      <c r="CW467">
        <f>IF(Charts!$B$3="none",AG2169,IF(BO2169="",NA(),BO2169))</f>
        <v>0</v>
      </c>
      <c r="CX467">
        <f>IF(Charts!$B$3="none",AH2169,IF(BP2169="",NA(),BP2169))</f>
        <v>0</v>
      </c>
      <c r="CY467">
        <f>IF(Charts!$B$3="none",AI2169,IF(BQ2169="",NA(),BQ2169))</f>
        <v>0</v>
      </c>
      <c r="CZ467">
        <f>IF(Charts!$B$3="none",AJ2169,IF(BR2169="",NA(),BR2169))</f>
        <v>0</v>
      </c>
    </row>
    <row r="468" spans="5:104">
      <c r="E468">
        <v>123</v>
      </c>
      <c r="F468">
        <f>F127</f>
        <v>0</v>
      </c>
      <c r="G468">
        <v>123</v>
      </c>
      <c r="H468">
        <f>H127</f>
        <v>0</v>
      </c>
      <c r="I468">
        <v>123</v>
      </c>
      <c r="J468">
        <f>J127</f>
        <v>0</v>
      </c>
      <c r="K468">
        <v>123</v>
      </c>
      <c r="L468">
        <f>L127</f>
        <v>0</v>
      </c>
      <c r="M468">
        <v>123</v>
      </c>
      <c r="N468">
        <f>N127</f>
        <v>0</v>
      </c>
      <c r="O468">
        <v>123</v>
      </c>
      <c r="P468">
        <f>P127</f>
        <v>0</v>
      </c>
      <c r="Q468">
        <v>123</v>
      </c>
      <c r="R468">
        <f>R127</f>
        <v>0</v>
      </c>
      <c r="S468">
        <v>123</v>
      </c>
      <c r="T468">
        <f>T127</f>
        <v>0</v>
      </c>
      <c r="U468">
        <v>123</v>
      </c>
      <c r="V468">
        <f>V127</f>
        <v>0</v>
      </c>
      <c r="W468">
        <v>123</v>
      </c>
      <c r="X468">
        <f>X127</f>
        <v>0</v>
      </c>
      <c r="Y468">
        <v>123</v>
      </c>
      <c r="Z468">
        <f>Z127</f>
        <v>0</v>
      </c>
      <c r="AA468">
        <v>123</v>
      </c>
      <c r="AB468">
        <f>AB127</f>
        <v>0</v>
      </c>
      <c r="AC468">
        <v>123</v>
      </c>
      <c r="AD468">
        <f>AD127</f>
        <v>0</v>
      </c>
      <c r="AE468">
        <v>123</v>
      </c>
      <c r="AF468">
        <f>AF127</f>
        <v>0</v>
      </c>
      <c r="AG468">
        <v>123</v>
      </c>
      <c r="AH468">
        <f>AH127</f>
        <v>0</v>
      </c>
      <c r="AI468">
        <v>123</v>
      </c>
      <c r="AJ468">
        <f>AJ127</f>
        <v>0</v>
      </c>
      <c r="AM468">
        <v>123</v>
      </c>
      <c r="AN468">
        <f>AN127</f>
        <v>0</v>
      </c>
      <c r="AO468">
        <v>123</v>
      </c>
      <c r="AP468">
        <f>AP127</f>
        <v>0</v>
      </c>
      <c r="AQ468">
        <v>123</v>
      </c>
      <c r="AR468">
        <f>AR127</f>
        <v>0</v>
      </c>
      <c r="AS468">
        <v>123</v>
      </c>
      <c r="AT468">
        <f>AT127</f>
        <v>0</v>
      </c>
      <c r="AU468">
        <v>123</v>
      </c>
      <c r="AV468">
        <f>AV127</f>
        <v>0</v>
      </c>
      <c r="AW468">
        <v>123</v>
      </c>
      <c r="AX468">
        <f>AX127</f>
        <v>0</v>
      </c>
      <c r="AY468">
        <v>123</v>
      </c>
      <c r="AZ468">
        <f>AZ127</f>
        <v>0</v>
      </c>
      <c r="BA468">
        <v>123</v>
      </c>
      <c r="BB468">
        <f>BB127</f>
        <v>0</v>
      </c>
      <c r="BC468">
        <v>123</v>
      </c>
      <c r="BD468">
        <f>BD127</f>
        <v>0</v>
      </c>
      <c r="BE468">
        <v>123</v>
      </c>
      <c r="BF468">
        <f>BF127</f>
        <v>0</v>
      </c>
      <c r="BG468">
        <v>123</v>
      </c>
      <c r="BH468">
        <f>BH127</f>
        <v>0</v>
      </c>
      <c r="BI468">
        <v>123</v>
      </c>
      <c r="BJ468">
        <f>BJ127</f>
        <v>0</v>
      </c>
      <c r="BK468">
        <v>123</v>
      </c>
      <c r="BL468">
        <f>BL127</f>
        <v>0</v>
      </c>
      <c r="BM468">
        <v>123</v>
      </c>
      <c r="BN468">
        <f>BN127</f>
        <v>0</v>
      </c>
      <c r="BO468">
        <v>123</v>
      </c>
      <c r="BP468">
        <f>BP127</f>
        <v>0</v>
      </c>
      <c r="BQ468">
        <v>123</v>
      </c>
      <c r="BR468">
        <f>BR127</f>
        <v>0</v>
      </c>
      <c r="BU468">
        <f>IF(Charts!$B$3="none",E2170,IF(AM2170="",NA(),AM2170))</f>
        <v>0</v>
      </c>
      <c r="BV468">
        <f>IF(Charts!$B$3="none",F2170,IF(AN2170="",NA(),AN2170))</f>
        <v>0</v>
      </c>
      <c r="BW468">
        <f>IF(Charts!$B$3="none",G2170,IF(AO2170="",NA(),AO2170))</f>
        <v>0</v>
      </c>
      <c r="BX468">
        <f>IF(Charts!$B$3="none",H2170,IF(AP2170="",NA(),AP2170))</f>
        <v>0</v>
      </c>
      <c r="BY468">
        <f>IF(Charts!$B$3="none",I2170,IF(AQ2170="",NA(),AQ2170))</f>
        <v>0</v>
      </c>
      <c r="BZ468">
        <f>IF(Charts!$B$3="none",J2170,IF(AR2170="",NA(),AR2170))</f>
        <v>0</v>
      </c>
      <c r="CA468">
        <f>IF(Charts!$B$3="none",K2170,IF(AS2170="",NA(),AS2170))</f>
        <v>0</v>
      </c>
      <c r="CB468">
        <f>IF(Charts!$B$3="none",L2170,IF(AT2170="",NA(),AT2170))</f>
        <v>0</v>
      </c>
      <c r="CC468">
        <f>IF(Charts!$B$3="none",M2170,IF(AU2170="",NA(),AU2170))</f>
        <v>0</v>
      </c>
      <c r="CD468">
        <f>IF(Charts!$B$3="none",N2170,IF(AV2170="",NA(),AV2170))</f>
        <v>0</v>
      </c>
      <c r="CE468">
        <f>IF(Charts!$B$3="none",O2170,IF(AW2170="",NA(),AW2170))</f>
        <v>0</v>
      </c>
      <c r="CF468">
        <f>IF(Charts!$B$3="none",P2170,IF(AX2170="",NA(),AX2170))</f>
        <v>0</v>
      </c>
      <c r="CG468">
        <f>IF(Charts!$B$3="none",Q2170,IF(AY2170="",NA(),AY2170))</f>
        <v>0</v>
      </c>
      <c r="CH468">
        <f>IF(Charts!$B$3="none",R2170,IF(AZ2170="",NA(),AZ2170))</f>
        <v>0</v>
      </c>
      <c r="CI468">
        <f>IF(Charts!$B$3="none",S2170,IF(BA2170="",NA(),BA2170))</f>
        <v>0</v>
      </c>
      <c r="CJ468">
        <f>IF(Charts!$B$3="none",T2170,IF(BB2170="",NA(),BB2170))</f>
        <v>0</v>
      </c>
      <c r="CK468">
        <f>IF(Charts!$B$3="none",U2170,IF(BC2170="",NA(),BC2170))</f>
        <v>0</v>
      </c>
      <c r="CL468">
        <f>IF(Charts!$B$3="none",V2170,IF(BD2170="",NA(),BD2170))</f>
        <v>0</v>
      </c>
      <c r="CM468">
        <f>IF(Charts!$B$3="none",W2170,IF(BE2170="",NA(),BE2170))</f>
        <v>0</v>
      </c>
      <c r="CN468">
        <f>IF(Charts!$B$3="none",X2170,IF(BF2170="",NA(),BF2170))</f>
        <v>0</v>
      </c>
      <c r="CO468">
        <f>IF(Charts!$B$3="none",Y2170,IF(BG2170="",NA(),BG2170))</f>
        <v>0</v>
      </c>
      <c r="CP468">
        <f>IF(Charts!$B$3="none",Z2170,IF(BH2170="",NA(),BH2170))</f>
        <v>0</v>
      </c>
      <c r="CQ468">
        <f>IF(Charts!$B$3="none",AA2170,IF(BI2170="",NA(),BI2170))</f>
        <v>0</v>
      </c>
      <c r="CR468">
        <f>IF(Charts!$B$3="none",AB2170,IF(BJ2170="",NA(),BJ2170))</f>
        <v>0</v>
      </c>
      <c r="CS468">
        <f>IF(Charts!$B$3="none",AC2170,IF(BK2170="",NA(),BK2170))</f>
        <v>0</v>
      </c>
      <c r="CT468">
        <f>IF(Charts!$B$3="none",AD2170,IF(BL2170="",NA(),BL2170))</f>
        <v>0</v>
      </c>
      <c r="CU468">
        <f>IF(Charts!$B$3="none",AE2170,IF(BM2170="",NA(),BM2170))</f>
        <v>0</v>
      </c>
      <c r="CV468">
        <f>IF(Charts!$B$3="none",AF2170,IF(BN2170="",NA(),BN2170))</f>
        <v>0</v>
      </c>
      <c r="CW468">
        <f>IF(Charts!$B$3="none",AG2170,IF(BO2170="",NA(),BO2170))</f>
        <v>0</v>
      </c>
      <c r="CX468">
        <f>IF(Charts!$B$3="none",AH2170,IF(BP2170="",NA(),BP2170))</f>
        <v>0</v>
      </c>
      <c r="CY468">
        <f>IF(Charts!$B$3="none",AI2170,IF(BQ2170="",NA(),BQ2170))</f>
        <v>0</v>
      </c>
      <c r="CZ468">
        <f>IF(Charts!$B$3="none",AJ2170,IF(BR2170="",NA(),BR2170))</f>
        <v>0</v>
      </c>
    </row>
    <row r="469" spans="5:104">
      <c r="E469">
        <v>124</v>
      </c>
      <c r="F469">
        <f>F128</f>
        <v>0</v>
      </c>
      <c r="G469">
        <v>124</v>
      </c>
      <c r="H469">
        <f>H128</f>
        <v>0</v>
      </c>
      <c r="I469">
        <v>124</v>
      </c>
      <c r="J469">
        <f>J128</f>
        <v>0</v>
      </c>
      <c r="K469">
        <v>124</v>
      </c>
      <c r="L469">
        <f>L128</f>
        <v>0</v>
      </c>
      <c r="M469">
        <v>124</v>
      </c>
      <c r="N469">
        <f>N128</f>
        <v>0</v>
      </c>
      <c r="O469">
        <v>124</v>
      </c>
      <c r="P469">
        <f>P128</f>
        <v>0</v>
      </c>
      <c r="Q469">
        <v>124</v>
      </c>
      <c r="R469">
        <f>R128</f>
        <v>0</v>
      </c>
      <c r="S469">
        <v>124</v>
      </c>
      <c r="T469">
        <f>T128</f>
        <v>0</v>
      </c>
      <c r="U469">
        <v>124</v>
      </c>
      <c r="V469">
        <f>V128</f>
        <v>0</v>
      </c>
      <c r="W469">
        <v>124</v>
      </c>
      <c r="X469">
        <f>X128</f>
        <v>0</v>
      </c>
      <c r="Y469">
        <v>124</v>
      </c>
      <c r="Z469">
        <f>Z128</f>
        <v>0</v>
      </c>
      <c r="AA469">
        <v>124</v>
      </c>
      <c r="AB469">
        <f>AB128</f>
        <v>0</v>
      </c>
      <c r="AC469">
        <v>124</v>
      </c>
      <c r="AD469">
        <f>AD128</f>
        <v>0</v>
      </c>
      <c r="AE469">
        <v>124</v>
      </c>
      <c r="AF469">
        <f>AF128</f>
        <v>0</v>
      </c>
      <c r="AG469">
        <v>124</v>
      </c>
      <c r="AH469">
        <f>AH128</f>
        <v>0</v>
      </c>
      <c r="AI469">
        <v>124</v>
      </c>
      <c r="AJ469">
        <f>AJ128</f>
        <v>0</v>
      </c>
      <c r="AM469">
        <v>124</v>
      </c>
      <c r="AN469">
        <f>AN128</f>
        <v>0</v>
      </c>
      <c r="AO469">
        <v>124</v>
      </c>
      <c r="AP469">
        <f>AP128</f>
        <v>0</v>
      </c>
      <c r="AQ469">
        <v>124</v>
      </c>
      <c r="AR469">
        <f>AR128</f>
        <v>0</v>
      </c>
      <c r="AS469">
        <v>124</v>
      </c>
      <c r="AT469">
        <f>AT128</f>
        <v>0</v>
      </c>
      <c r="AU469">
        <v>124</v>
      </c>
      <c r="AV469">
        <f>AV128</f>
        <v>0</v>
      </c>
      <c r="AW469">
        <v>124</v>
      </c>
      <c r="AX469">
        <f>AX128</f>
        <v>0</v>
      </c>
      <c r="AY469">
        <v>124</v>
      </c>
      <c r="AZ469">
        <f>AZ128</f>
        <v>0</v>
      </c>
      <c r="BA469">
        <v>124</v>
      </c>
      <c r="BB469">
        <f>BB128</f>
        <v>0</v>
      </c>
      <c r="BC469">
        <v>124</v>
      </c>
      <c r="BD469">
        <f>BD128</f>
        <v>0</v>
      </c>
      <c r="BE469">
        <v>124</v>
      </c>
      <c r="BF469">
        <f>BF128</f>
        <v>0</v>
      </c>
      <c r="BG469">
        <v>124</v>
      </c>
      <c r="BH469">
        <f>BH128</f>
        <v>0</v>
      </c>
      <c r="BI469">
        <v>124</v>
      </c>
      <c r="BJ469">
        <f>BJ128</f>
        <v>0</v>
      </c>
      <c r="BK469">
        <v>124</v>
      </c>
      <c r="BL469">
        <f>BL128</f>
        <v>0</v>
      </c>
      <c r="BM469">
        <v>124</v>
      </c>
      <c r="BN469">
        <f>BN128</f>
        <v>0</v>
      </c>
      <c r="BO469">
        <v>124</v>
      </c>
      <c r="BP469">
        <f>BP128</f>
        <v>0</v>
      </c>
      <c r="BQ469">
        <v>124</v>
      </c>
      <c r="BR469">
        <f>BR128</f>
        <v>0</v>
      </c>
      <c r="BU469">
        <f>IF(Charts!$B$3="none",E2171,IF(AM2171="",NA(),AM2171))</f>
        <v>0</v>
      </c>
      <c r="BV469">
        <f>IF(Charts!$B$3="none",F2171,IF(AN2171="",NA(),AN2171))</f>
        <v>0</v>
      </c>
      <c r="BW469">
        <f>IF(Charts!$B$3="none",G2171,IF(AO2171="",NA(),AO2171))</f>
        <v>0</v>
      </c>
      <c r="BX469">
        <f>IF(Charts!$B$3="none",H2171,IF(AP2171="",NA(),AP2171))</f>
        <v>0</v>
      </c>
      <c r="BY469">
        <f>IF(Charts!$B$3="none",I2171,IF(AQ2171="",NA(),AQ2171))</f>
        <v>0</v>
      </c>
      <c r="BZ469">
        <f>IF(Charts!$B$3="none",J2171,IF(AR2171="",NA(),AR2171))</f>
        <v>0</v>
      </c>
      <c r="CA469">
        <f>IF(Charts!$B$3="none",K2171,IF(AS2171="",NA(),AS2171))</f>
        <v>0</v>
      </c>
      <c r="CB469">
        <f>IF(Charts!$B$3="none",L2171,IF(AT2171="",NA(),AT2171))</f>
        <v>0</v>
      </c>
      <c r="CC469">
        <f>IF(Charts!$B$3="none",M2171,IF(AU2171="",NA(),AU2171))</f>
        <v>0</v>
      </c>
      <c r="CD469">
        <f>IF(Charts!$B$3="none",N2171,IF(AV2171="",NA(),AV2171))</f>
        <v>0</v>
      </c>
      <c r="CE469">
        <f>IF(Charts!$B$3="none",O2171,IF(AW2171="",NA(),AW2171))</f>
        <v>0</v>
      </c>
      <c r="CF469">
        <f>IF(Charts!$B$3="none",P2171,IF(AX2171="",NA(),AX2171))</f>
        <v>0</v>
      </c>
      <c r="CG469">
        <f>IF(Charts!$B$3="none",Q2171,IF(AY2171="",NA(),AY2171))</f>
        <v>0</v>
      </c>
      <c r="CH469">
        <f>IF(Charts!$B$3="none",R2171,IF(AZ2171="",NA(),AZ2171))</f>
        <v>0</v>
      </c>
      <c r="CI469">
        <f>IF(Charts!$B$3="none",S2171,IF(BA2171="",NA(),BA2171))</f>
        <v>0</v>
      </c>
      <c r="CJ469">
        <f>IF(Charts!$B$3="none",T2171,IF(BB2171="",NA(),BB2171))</f>
        <v>0</v>
      </c>
      <c r="CK469">
        <f>IF(Charts!$B$3="none",U2171,IF(BC2171="",NA(),BC2171))</f>
        <v>0</v>
      </c>
      <c r="CL469">
        <f>IF(Charts!$B$3="none",V2171,IF(BD2171="",NA(),BD2171))</f>
        <v>0</v>
      </c>
      <c r="CM469">
        <f>IF(Charts!$B$3="none",W2171,IF(BE2171="",NA(),BE2171))</f>
        <v>0</v>
      </c>
      <c r="CN469">
        <f>IF(Charts!$B$3="none",X2171,IF(BF2171="",NA(),BF2171))</f>
        <v>0</v>
      </c>
      <c r="CO469">
        <f>IF(Charts!$B$3="none",Y2171,IF(BG2171="",NA(),BG2171))</f>
        <v>0</v>
      </c>
      <c r="CP469">
        <f>IF(Charts!$B$3="none",Z2171,IF(BH2171="",NA(),BH2171))</f>
        <v>0</v>
      </c>
      <c r="CQ469">
        <f>IF(Charts!$B$3="none",AA2171,IF(BI2171="",NA(),BI2171))</f>
        <v>0</v>
      </c>
      <c r="CR469">
        <f>IF(Charts!$B$3="none",AB2171,IF(BJ2171="",NA(),BJ2171))</f>
        <v>0</v>
      </c>
      <c r="CS469">
        <f>IF(Charts!$B$3="none",AC2171,IF(BK2171="",NA(),BK2171))</f>
        <v>0</v>
      </c>
      <c r="CT469">
        <f>IF(Charts!$B$3="none",AD2171,IF(BL2171="",NA(),BL2171))</f>
        <v>0</v>
      </c>
      <c r="CU469">
        <f>IF(Charts!$B$3="none",AE2171,IF(BM2171="",NA(),BM2171))</f>
        <v>0</v>
      </c>
      <c r="CV469">
        <f>IF(Charts!$B$3="none",AF2171,IF(BN2171="",NA(),BN2171))</f>
        <v>0</v>
      </c>
      <c r="CW469">
        <f>IF(Charts!$B$3="none",AG2171,IF(BO2171="",NA(),BO2171))</f>
        <v>0</v>
      </c>
      <c r="CX469">
        <f>IF(Charts!$B$3="none",AH2171,IF(BP2171="",NA(),BP2171))</f>
        <v>0</v>
      </c>
      <c r="CY469">
        <f>IF(Charts!$B$3="none",AI2171,IF(BQ2171="",NA(),BQ2171))</f>
        <v>0</v>
      </c>
      <c r="CZ469">
        <f>IF(Charts!$B$3="none",AJ2171,IF(BR2171="",NA(),BR2171))</f>
        <v>0</v>
      </c>
    </row>
    <row r="470" spans="5:104">
      <c r="E470">
        <v>125</v>
      </c>
      <c r="F470">
        <f>F129</f>
        <v>0</v>
      </c>
      <c r="G470">
        <v>125</v>
      </c>
      <c r="H470">
        <f>H129</f>
        <v>0</v>
      </c>
      <c r="I470">
        <v>125</v>
      </c>
      <c r="J470">
        <f>J129</f>
        <v>0</v>
      </c>
      <c r="K470">
        <v>125</v>
      </c>
      <c r="L470">
        <f>L129</f>
        <v>0</v>
      </c>
      <c r="M470">
        <v>125</v>
      </c>
      <c r="N470">
        <f>N129</f>
        <v>0</v>
      </c>
      <c r="O470">
        <v>125</v>
      </c>
      <c r="P470">
        <f>P129</f>
        <v>0</v>
      </c>
      <c r="Q470">
        <v>125</v>
      </c>
      <c r="R470">
        <f>R129</f>
        <v>0</v>
      </c>
      <c r="S470">
        <v>125</v>
      </c>
      <c r="T470">
        <f>T129</f>
        <v>0</v>
      </c>
      <c r="U470">
        <v>125</v>
      </c>
      <c r="V470">
        <f>V129</f>
        <v>0</v>
      </c>
      <c r="W470">
        <v>125</v>
      </c>
      <c r="X470">
        <f>X129</f>
        <v>0</v>
      </c>
      <c r="Y470">
        <v>125</v>
      </c>
      <c r="Z470">
        <f>Z129</f>
        <v>0</v>
      </c>
      <c r="AA470">
        <v>125</v>
      </c>
      <c r="AB470">
        <f>AB129</f>
        <v>0</v>
      </c>
      <c r="AC470">
        <v>125</v>
      </c>
      <c r="AD470">
        <f>AD129</f>
        <v>0</v>
      </c>
      <c r="AE470">
        <v>125</v>
      </c>
      <c r="AF470">
        <f>AF129</f>
        <v>0</v>
      </c>
      <c r="AG470">
        <v>125</v>
      </c>
      <c r="AH470">
        <f>AH129</f>
        <v>0</v>
      </c>
      <c r="AI470">
        <v>125</v>
      </c>
      <c r="AJ470">
        <f>AJ129</f>
        <v>0</v>
      </c>
      <c r="AM470">
        <v>125</v>
      </c>
      <c r="AN470">
        <f>AN129</f>
        <v>0</v>
      </c>
      <c r="AO470">
        <v>125</v>
      </c>
      <c r="AP470">
        <f>AP129</f>
        <v>0</v>
      </c>
      <c r="AQ470">
        <v>125</v>
      </c>
      <c r="AR470">
        <f>AR129</f>
        <v>0</v>
      </c>
      <c r="AS470">
        <v>125</v>
      </c>
      <c r="AT470">
        <f>AT129</f>
        <v>0</v>
      </c>
      <c r="AU470">
        <v>125</v>
      </c>
      <c r="AV470">
        <f>AV129</f>
        <v>0</v>
      </c>
      <c r="AW470">
        <v>125</v>
      </c>
      <c r="AX470">
        <f>AX129</f>
        <v>0</v>
      </c>
      <c r="AY470">
        <v>125</v>
      </c>
      <c r="AZ470">
        <f>AZ129</f>
        <v>0</v>
      </c>
      <c r="BA470">
        <v>125</v>
      </c>
      <c r="BB470">
        <f>BB129</f>
        <v>0</v>
      </c>
      <c r="BC470">
        <v>125</v>
      </c>
      <c r="BD470">
        <f>BD129</f>
        <v>0</v>
      </c>
      <c r="BE470">
        <v>125</v>
      </c>
      <c r="BF470">
        <f>BF129</f>
        <v>0</v>
      </c>
      <c r="BG470">
        <v>125</v>
      </c>
      <c r="BH470">
        <f>BH129</f>
        <v>0</v>
      </c>
      <c r="BI470">
        <v>125</v>
      </c>
      <c r="BJ470">
        <f>BJ129</f>
        <v>0</v>
      </c>
      <c r="BK470">
        <v>125</v>
      </c>
      <c r="BL470">
        <f>BL129</f>
        <v>0</v>
      </c>
      <c r="BM470">
        <v>125</v>
      </c>
      <c r="BN470">
        <f>BN129</f>
        <v>0</v>
      </c>
      <c r="BO470">
        <v>125</v>
      </c>
      <c r="BP470">
        <f>BP129</f>
        <v>0</v>
      </c>
      <c r="BQ470">
        <v>125</v>
      </c>
      <c r="BR470">
        <f>BR129</f>
        <v>0</v>
      </c>
      <c r="BU470">
        <f>IF(Charts!$B$3="none",E2172,IF(AM2172="",NA(),AM2172))</f>
        <v>0</v>
      </c>
      <c r="BV470">
        <f>IF(Charts!$B$3="none",F2172,IF(AN2172="",NA(),AN2172))</f>
        <v>0</v>
      </c>
      <c r="BW470">
        <f>IF(Charts!$B$3="none",G2172,IF(AO2172="",NA(),AO2172))</f>
        <v>0</v>
      </c>
      <c r="BX470">
        <f>IF(Charts!$B$3="none",H2172,IF(AP2172="",NA(),AP2172))</f>
        <v>0</v>
      </c>
      <c r="BY470">
        <f>IF(Charts!$B$3="none",I2172,IF(AQ2172="",NA(),AQ2172))</f>
        <v>0</v>
      </c>
      <c r="BZ470">
        <f>IF(Charts!$B$3="none",J2172,IF(AR2172="",NA(),AR2172))</f>
        <v>0</v>
      </c>
      <c r="CA470">
        <f>IF(Charts!$B$3="none",K2172,IF(AS2172="",NA(),AS2172))</f>
        <v>0</v>
      </c>
      <c r="CB470">
        <f>IF(Charts!$B$3="none",L2172,IF(AT2172="",NA(),AT2172))</f>
        <v>0</v>
      </c>
      <c r="CC470">
        <f>IF(Charts!$B$3="none",M2172,IF(AU2172="",NA(),AU2172))</f>
        <v>0</v>
      </c>
      <c r="CD470">
        <f>IF(Charts!$B$3="none",N2172,IF(AV2172="",NA(),AV2172))</f>
        <v>0</v>
      </c>
      <c r="CE470">
        <f>IF(Charts!$B$3="none",O2172,IF(AW2172="",NA(),AW2172))</f>
        <v>0</v>
      </c>
      <c r="CF470">
        <f>IF(Charts!$B$3="none",P2172,IF(AX2172="",NA(),AX2172))</f>
        <v>0</v>
      </c>
      <c r="CG470">
        <f>IF(Charts!$B$3="none",Q2172,IF(AY2172="",NA(),AY2172))</f>
        <v>0</v>
      </c>
      <c r="CH470">
        <f>IF(Charts!$B$3="none",R2172,IF(AZ2172="",NA(),AZ2172))</f>
        <v>0</v>
      </c>
      <c r="CI470">
        <f>IF(Charts!$B$3="none",S2172,IF(BA2172="",NA(),BA2172))</f>
        <v>0</v>
      </c>
      <c r="CJ470">
        <f>IF(Charts!$B$3="none",T2172,IF(BB2172="",NA(),BB2172))</f>
        <v>0</v>
      </c>
      <c r="CK470">
        <f>IF(Charts!$B$3="none",U2172,IF(BC2172="",NA(),BC2172))</f>
        <v>0</v>
      </c>
      <c r="CL470">
        <f>IF(Charts!$B$3="none",V2172,IF(BD2172="",NA(),BD2172))</f>
        <v>0</v>
      </c>
      <c r="CM470">
        <f>IF(Charts!$B$3="none",W2172,IF(BE2172="",NA(),BE2172))</f>
        <v>0</v>
      </c>
      <c r="CN470">
        <f>IF(Charts!$B$3="none",X2172,IF(BF2172="",NA(),BF2172))</f>
        <v>0</v>
      </c>
      <c r="CO470">
        <f>IF(Charts!$B$3="none",Y2172,IF(BG2172="",NA(),BG2172))</f>
        <v>0</v>
      </c>
      <c r="CP470">
        <f>IF(Charts!$B$3="none",Z2172,IF(BH2172="",NA(),BH2172))</f>
        <v>0</v>
      </c>
      <c r="CQ470">
        <f>IF(Charts!$B$3="none",AA2172,IF(BI2172="",NA(),BI2172))</f>
        <v>0</v>
      </c>
      <c r="CR470">
        <f>IF(Charts!$B$3="none",AB2172,IF(BJ2172="",NA(),BJ2172))</f>
        <v>0</v>
      </c>
      <c r="CS470">
        <f>IF(Charts!$B$3="none",AC2172,IF(BK2172="",NA(),BK2172))</f>
        <v>0</v>
      </c>
      <c r="CT470">
        <f>IF(Charts!$B$3="none",AD2172,IF(BL2172="",NA(),BL2172))</f>
        <v>0</v>
      </c>
      <c r="CU470">
        <f>IF(Charts!$B$3="none",AE2172,IF(BM2172="",NA(),BM2172))</f>
        <v>0</v>
      </c>
      <c r="CV470">
        <f>IF(Charts!$B$3="none",AF2172,IF(BN2172="",NA(),BN2172))</f>
        <v>0</v>
      </c>
      <c r="CW470">
        <f>IF(Charts!$B$3="none",AG2172,IF(BO2172="",NA(),BO2172))</f>
        <v>0</v>
      </c>
      <c r="CX470">
        <f>IF(Charts!$B$3="none",AH2172,IF(BP2172="",NA(),BP2172))</f>
        <v>0</v>
      </c>
      <c r="CY470">
        <f>IF(Charts!$B$3="none",AI2172,IF(BQ2172="",NA(),BQ2172))</f>
        <v>0</v>
      </c>
      <c r="CZ470">
        <f>IF(Charts!$B$3="none",AJ2172,IF(BR2172="",NA(),BR2172))</f>
        <v>0</v>
      </c>
    </row>
    <row r="471" spans="5:104">
      <c r="E471">
        <v>126</v>
      </c>
      <c r="F471">
        <f>F130</f>
        <v>0</v>
      </c>
      <c r="G471">
        <v>126</v>
      </c>
      <c r="H471">
        <f>H130</f>
        <v>0</v>
      </c>
      <c r="I471">
        <v>126</v>
      </c>
      <c r="J471">
        <f>J130</f>
        <v>0</v>
      </c>
      <c r="K471">
        <v>126</v>
      </c>
      <c r="L471">
        <f>L130</f>
        <v>0</v>
      </c>
      <c r="M471">
        <v>126</v>
      </c>
      <c r="N471">
        <f>N130</f>
        <v>0</v>
      </c>
      <c r="O471">
        <v>126</v>
      </c>
      <c r="P471">
        <f>P130</f>
        <v>0</v>
      </c>
      <c r="Q471">
        <v>126</v>
      </c>
      <c r="R471">
        <f>R130</f>
        <v>0</v>
      </c>
      <c r="S471">
        <v>126</v>
      </c>
      <c r="T471">
        <f>T130</f>
        <v>0</v>
      </c>
      <c r="U471">
        <v>126</v>
      </c>
      <c r="V471">
        <f>V130</f>
        <v>0</v>
      </c>
      <c r="W471">
        <v>126</v>
      </c>
      <c r="X471">
        <f>X130</f>
        <v>0</v>
      </c>
      <c r="Y471">
        <v>126</v>
      </c>
      <c r="Z471">
        <f>Z130</f>
        <v>0</v>
      </c>
      <c r="AA471">
        <v>126</v>
      </c>
      <c r="AB471">
        <f>AB130</f>
        <v>0</v>
      </c>
      <c r="AC471">
        <v>126</v>
      </c>
      <c r="AD471">
        <f>AD130</f>
        <v>0</v>
      </c>
      <c r="AE471">
        <v>126</v>
      </c>
      <c r="AF471">
        <f>AF130</f>
        <v>0</v>
      </c>
      <c r="AG471">
        <v>126</v>
      </c>
      <c r="AH471">
        <f>AH130</f>
        <v>0</v>
      </c>
      <c r="AI471">
        <v>126</v>
      </c>
      <c r="AJ471">
        <f>AJ130</f>
        <v>0</v>
      </c>
      <c r="AM471">
        <v>126</v>
      </c>
      <c r="AN471">
        <f>AN130</f>
        <v>0</v>
      </c>
      <c r="AO471">
        <v>126</v>
      </c>
      <c r="AP471">
        <f>AP130</f>
        <v>0</v>
      </c>
      <c r="AQ471">
        <v>126</v>
      </c>
      <c r="AR471">
        <f>AR130</f>
        <v>0</v>
      </c>
      <c r="AS471">
        <v>126</v>
      </c>
      <c r="AT471">
        <f>AT130</f>
        <v>0</v>
      </c>
      <c r="AU471">
        <v>126</v>
      </c>
      <c r="AV471">
        <f>AV130</f>
        <v>0</v>
      </c>
      <c r="AW471">
        <v>126</v>
      </c>
      <c r="AX471">
        <f>AX130</f>
        <v>0</v>
      </c>
      <c r="AY471">
        <v>126</v>
      </c>
      <c r="AZ471">
        <f>AZ130</f>
        <v>0</v>
      </c>
      <c r="BA471">
        <v>126</v>
      </c>
      <c r="BB471">
        <f>BB130</f>
        <v>0</v>
      </c>
      <c r="BC471">
        <v>126</v>
      </c>
      <c r="BD471">
        <f>BD130</f>
        <v>0</v>
      </c>
      <c r="BE471">
        <v>126</v>
      </c>
      <c r="BF471">
        <f>BF130</f>
        <v>0</v>
      </c>
      <c r="BG471">
        <v>126</v>
      </c>
      <c r="BH471">
        <f>BH130</f>
        <v>0</v>
      </c>
      <c r="BI471">
        <v>126</v>
      </c>
      <c r="BJ471">
        <f>BJ130</f>
        <v>0</v>
      </c>
      <c r="BK471">
        <v>126</v>
      </c>
      <c r="BL471">
        <f>BL130</f>
        <v>0</v>
      </c>
      <c r="BM471">
        <v>126</v>
      </c>
      <c r="BN471">
        <f>BN130</f>
        <v>0</v>
      </c>
      <c r="BO471">
        <v>126</v>
      </c>
      <c r="BP471">
        <f>BP130</f>
        <v>0</v>
      </c>
      <c r="BQ471">
        <v>126</v>
      </c>
      <c r="BR471">
        <f>BR130</f>
        <v>0</v>
      </c>
      <c r="BU471">
        <f>IF(Charts!$B$3="none",E2173,IF(AM2173="",NA(),AM2173))</f>
        <v>0</v>
      </c>
      <c r="BV471">
        <f>IF(Charts!$B$3="none",F2173,IF(AN2173="",NA(),AN2173))</f>
        <v>0</v>
      </c>
      <c r="BW471">
        <f>IF(Charts!$B$3="none",G2173,IF(AO2173="",NA(),AO2173))</f>
        <v>0</v>
      </c>
      <c r="BX471">
        <f>IF(Charts!$B$3="none",H2173,IF(AP2173="",NA(),AP2173))</f>
        <v>0</v>
      </c>
      <c r="BY471">
        <f>IF(Charts!$B$3="none",I2173,IF(AQ2173="",NA(),AQ2173))</f>
        <v>0</v>
      </c>
      <c r="BZ471">
        <f>IF(Charts!$B$3="none",J2173,IF(AR2173="",NA(),AR2173))</f>
        <v>0</v>
      </c>
      <c r="CA471">
        <f>IF(Charts!$B$3="none",K2173,IF(AS2173="",NA(),AS2173))</f>
        <v>0</v>
      </c>
      <c r="CB471">
        <f>IF(Charts!$B$3="none",L2173,IF(AT2173="",NA(),AT2173))</f>
        <v>0</v>
      </c>
      <c r="CC471">
        <f>IF(Charts!$B$3="none",M2173,IF(AU2173="",NA(),AU2173))</f>
        <v>0</v>
      </c>
      <c r="CD471">
        <f>IF(Charts!$B$3="none",N2173,IF(AV2173="",NA(),AV2173))</f>
        <v>0</v>
      </c>
      <c r="CE471">
        <f>IF(Charts!$B$3="none",O2173,IF(AW2173="",NA(),AW2173))</f>
        <v>0</v>
      </c>
      <c r="CF471">
        <f>IF(Charts!$B$3="none",P2173,IF(AX2173="",NA(),AX2173))</f>
        <v>0</v>
      </c>
      <c r="CG471">
        <f>IF(Charts!$B$3="none",Q2173,IF(AY2173="",NA(),AY2173))</f>
        <v>0</v>
      </c>
      <c r="CH471">
        <f>IF(Charts!$B$3="none",R2173,IF(AZ2173="",NA(),AZ2173))</f>
        <v>0</v>
      </c>
      <c r="CI471">
        <f>IF(Charts!$B$3="none",S2173,IF(BA2173="",NA(),BA2173))</f>
        <v>0</v>
      </c>
      <c r="CJ471">
        <f>IF(Charts!$B$3="none",T2173,IF(BB2173="",NA(),BB2173))</f>
        <v>0</v>
      </c>
      <c r="CK471">
        <f>IF(Charts!$B$3="none",U2173,IF(BC2173="",NA(),BC2173))</f>
        <v>0</v>
      </c>
      <c r="CL471">
        <f>IF(Charts!$B$3="none",V2173,IF(BD2173="",NA(),BD2173))</f>
        <v>0</v>
      </c>
      <c r="CM471">
        <f>IF(Charts!$B$3="none",W2173,IF(BE2173="",NA(),BE2173))</f>
        <v>0</v>
      </c>
      <c r="CN471">
        <f>IF(Charts!$B$3="none",X2173,IF(BF2173="",NA(),BF2173))</f>
        <v>0</v>
      </c>
      <c r="CO471">
        <f>IF(Charts!$B$3="none",Y2173,IF(BG2173="",NA(),BG2173))</f>
        <v>0</v>
      </c>
      <c r="CP471">
        <f>IF(Charts!$B$3="none",Z2173,IF(BH2173="",NA(),BH2173))</f>
        <v>0</v>
      </c>
      <c r="CQ471">
        <f>IF(Charts!$B$3="none",AA2173,IF(BI2173="",NA(),BI2173))</f>
        <v>0</v>
      </c>
      <c r="CR471">
        <f>IF(Charts!$B$3="none",AB2173,IF(BJ2173="",NA(),BJ2173))</f>
        <v>0</v>
      </c>
      <c r="CS471">
        <f>IF(Charts!$B$3="none",AC2173,IF(BK2173="",NA(),BK2173))</f>
        <v>0</v>
      </c>
      <c r="CT471">
        <f>IF(Charts!$B$3="none",AD2173,IF(BL2173="",NA(),BL2173))</f>
        <v>0</v>
      </c>
      <c r="CU471">
        <f>IF(Charts!$B$3="none",AE2173,IF(BM2173="",NA(),BM2173))</f>
        <v>0</v>
      </c>
      <c r="CV471">
        <f>IF(Charts!$B$3="none",AF2173,IF(BN2173="",NA(),BN2173))</f>
        <v>0</v>
      </c>
      <c r="CW471">
        <f>IF(Charts!$B$3="none",AG2173,IF(BO2173="",NA(),BO2173))</f>
        <v>0</v>
      </c>
      <c r="CX471">
        <f>IF(Charts!$B$3="none",AH2173,IF(BP2173="",NA(),BP2173))</f>
        <v>0</v>
      </c>
      <c r="CY471">
        <f>IF(Charts!$B$3="none",AI2173,IF(BQ2173="",NA(),BQ2173))</f>
        <v>0</v>
      </c>
      <c r="CZ471">
        <f>IF(Charts!$B$3="none",AJ2173,IF(BR2173="",NA(),BR2173))</f>
        <v>0</v>
      </c>
    </row>
    <row r="472" spans="5:104">
      <c r="E472">
        <v>127</v>
      </c>
      <c r="F472">
        <f>F131</f>
        <v>0</v>
      </c>
      <c r="G472">
        <v>127</v>
      </c>
      <c r="H472">
        <f>H131</f>
        <v>0</v>
      </c>
      <c r="I472">
        <v>127</v>
      </c>
      <c r="J472">
        <f>J131</f>
        <v>0</v>
      </c>
      <c r="K472">
        <v>127</v>
      </c>
      <c r="L472">
        <f>L131</f>
        <v>0</v>
      </c>
      <c r="M472">
        <v>127</v>
      </c>
      <c r="N472">
        <f>N131</f>
        <v>0</v>
      </c>
      <c r="O472">
        <v>127</v>
      </c>
      <c r="P472">
        <f>P131</f>
        <v>0</v>
      </c>
      <c r="Q472">
        <v>127</v>
      </c>
      <c r="R472">
        <f>R131</f>
        <v>0</v>
      </c>
      <c r="S472">
        <v>127</v>
      </c>
      <c r="T472">
        <f>T131</f>
        <v>0</v>
      </c>
      <c r="U472">
        <v>127</v>
      </c>
      <c r="V472">
        <f>V131</f>
        <v>0</v>
      </c>
      <c r="W472">
        <v>127</v>
      </c>
      <c r="X472">
        <f>X131</f>
        <v>0</v>
      </c>
      <c r="Y472">
        <v>127</v>
      </c>
      <c r="Z472">
        <f>Z131</f>
        <v>0</v>
      </c>
      <c r="AA472">
        <v>127</v>
      </c>
      <c r="AB472">
        <f>AB131</f>
        <v>0</v>
      </c>
      <c r="AC472">
        <v>127</v>
      </c>
      <c r="AD472">
        <f>AD131</f>
        <v>0</v>
      </c>
      <c r="AE472">
        <v>127</v>
      </c>
      <c r="AF472">
        <f>AF131</f>
        <v>0</v>
      </c>
      <c r="AG472">
        <v>127</v>
      </c>
      <c r="AH472">
        <f>AH131</f>
        <v>0</v>
      </c>
      <c r="AI472">
        <v>127</v>
      </c>
      <c r="AJ472">
        <f>AJ131</f>
        <v>0</v>
      </c>
      <c r="AM472">
        <v>127</v>
      </c>
      <c r="AN472">
        <f>AN131</f>
        <v>0</v>
      </c>
      <c r="AO472">
        <v>127</v>
      </c>
      <c r="AP472">
        <f>AP131</f>
        <v>0</v>
      </c>
      <c r="AQ472">
        <v>127</v>
      </c>
      <c r="AR472">
        <f>AR131</f>
        <v>0</v>
      </c>
      <c r="AS472">
        <v>127</v>
      </c>
      <c r="AT472">
        <f>AT131</f>
        <v>0</v>
      </c>
      <c r="AU472">
        <v>127</v>
      </c>
      <c r="AV472">
        <f>AV131</f>
        <v>0</v>
      </c>
      <c r="AW472">
        <v>127</v>
      </c>
      <c r="AX472">
        <f>AX131</f>
        <v>0</v>
      </c>
      <c r="AY472">
        <v>127</v>
      </c>
      <c r="AZ472">
        <f>AZ131</f>
        <v>0</v>
      </c>
      <c r="BA472">
        <v>127</v>
      </c>
      <c r="BB472">
        <f>BB131</f>
        <v>0</v>
      </c>
      <c r="BC472">
        <v>127</v>
      </c>
      <c r="BD472">
        <f>BD131</f>
        <v>0</v>
      </c>
      <c r="BE472">
        <v>127</v>
      </c>
      <c r="BF472">
        <f>BF131</f>
        <v>0</v>
      </c>
      <c r="BG472">
        <v>127</v>
      </c>
      <c r="BH472">
        <f>BH131</f>
        <v>0</v>
      </c>
      <c r="BI472">
        <v>127</v>
      </c>
      <c r="BJ472">
        <f>BJ131</f>
        <v>0</v>
      </c>
      <c r="BK472">
        <v>127</v>
      </c>
      <c r="BL472">
        <f>BL131</f>
        <v>0</v>
      </c>
      <c r="BM472">
        <v>127</v>
      </c>
      <c r="BN472">
        <f>BN131</f>
        <v>0</v>
      </c>
      <c r="BO472">
        <v>127</v>
      </c>
      <c r="BP472">
        <f>BP131</f>
        <v>0</v>
      </c>
      <c r="BQ472">
        <v>127</v>
      </c>
      <c r="BR472">
        <f>BR131</f>
        <v>0</v>
      </c>
      <c r="BU472">
        <f>IF(Charts!$B$3="none",E2174,IF(AM2174="",NA(),AM2174))</f>
        <v>0</v>
      </c>
      <c r="BV472">
        <f>IF(Charts!$B$3="none",F2174,IF(AN2174="",NA(),AN2174))</f>
        <v>0</v>
      </c>
      <c r="BW472">
        <f>IF(Charts!$B$3="none",G2174,IF(AO2174="",NA(),AO2174))</f>
        <v>0</v>
      </c>
      <c r="BX472">
        <f>IF(Charts!$B$3="none",H2174,IF(AP2174="",NA(),AP2174))</f>
        <v>0</v>
      </c>
      <c r="BY472">
        <f>IF(Charts!$B$3="none",I2174,IF(AQ2174="",NA(),AQ2174))</f>
        <v>0</v>
      </c>
      <c r="BZ472">
        <f>IF(Charts!$B$3="none",J2174,IF(AR2174="",NA(),AR2174))</f>
        <v>0</v>
      </c>
      <c r="CA472">
        <f>IF(Charts!$B$3="none",K2174,IF(AS2174="",NA(),AS2174))</f>
        <v>0</v>
      </c>
      <c r="CB472">
        <f>IF(Charts!$B$3="none",L2174,IF(AT2174="",NA(),AT2174))</f>
        <v>0</v>
      </c>
      <c r="CC472">
        <f>IF(Charts!$B$3="none",M2174,IF(AU2174="",NA(),AU2174))</f>
        <v>0</v>
      </c>
      <c r="CD472">
        <f>IF(Charts!$B$3="none",N2174,IF(AV2174="",NA(),AV2174))</f>
        <v>0</v>
      </c>
      <c r="CE472">
        <f>IF(Charts!$B$3="none",O2174,IF(AW2174="",NA(),AW2174))</f>
        <v>0</v>
      </c>
      <c r="CF472">
        <f>IF(Charts!$B$3="none",P2174,IF(AX2174="",NA(),AX2174))</f>
        <v>0</v>
      </c>
      <c r="CG472">
        <f>IF(Charts!$B$3="none",Q2174,IF(AY2174="",NA(),AY2174))</f>
        <v>0</v>
      </c>
      <c r="CH472">
        <f>IF(Charts!$B$3="none",R2174,IF(AZ2174="",NA(),AZ2174))</f>
        <v>0</v>
      </c>
      <c r="CI472">
        <f>IF(Charts!$B$3="none",S2174,IF(BA2174="",NA(),BA2174))</f>
        <v>0</v>
      </c>
      <c r="CJ472">
        <f>IF(Charts!$B$3="none",T2174,IF(BB2174="",NA(),BB2174))</f>
        <v>0</v>
      </c>
      <c r="CK472">
        <f>IF(Charts!$B$3="none",U2174,IF(BC2174="",NA(),BC2174))</f>
        <v>0</v>
      </c>
      <c r="CL472">
        <f>IF(Charts!$B$3="none",V2174,IF(BD2174="",NA(),BD2174))</f>
        <v>0</v>
      </c>
      <c r="CM472">
        <f>IF(Charts!$B$3="none",W2174,IF(BE2174="",NA(),BE2174))</f>
        <v>0</v>
      </c>
      <c r="CN472">
        <f>IF(Charts!$B$3="none",X2174,IF(BF2174="",NA(),BF2174))</f>
        <v>0</v>
      </c>
      <c r="CO472">
        <f>IF(Charts!$B$3="none",Y2174,IF(BG2174="",NA(),BG2174))</f>
        <v>0</v>
      </c>
      <c r="CP472">
        <f>IF(Charts!$B$3="none",Z2174,IF(BH2174="",NA(),BH2174))</f>
        <v>0</v>
      </c>
      <c r="CQ472">
        <f>IF(Charts!$B$3="none",AA2174,IF(BI2174="",NA(),BI2174))</f>
        <v>0</v>
      </c>
      <c r="CR472">
        <f>IF(Charts!$B$3="none",AB2174,IF(BJ2174="",NA(),BJ2174))</f>
        <v>0</v>
      </c>
      <c r="CS472">
        <f>IF(Charts!$B$3="none",AC2174,IF(BK2174="",NA(),BK2174))</f>
        <v>0</v>
      </c>
      <c r="CT472">
        <f>IF(Charts!$B$3="none",AD2174,IF(BL2174="",NA(),BL2174))</f>
        <v>0</v>
      </c>
      <c r="CU472">
        <f>IF(Charts!$B$3="none",AE2174,IF(BM2174="",NA(),BM2174))</f>
        <v>0</v>
      </c>
      <c r="CV472">
        <f>IF(Charts!$B$3="none",AF2174,IF(BN2174="",NA(),BN2174))</f>
        <v>0</v>
      </c>
      <c r="CW472">
        <f>IF(Charts!$B$3="none",AG2174,IF(BO2174="",NA(),BO2174))</f>
        <v>0</v>
      </c>
      <c r="CX472">
        <f>IF(Charts!$B$3="none",AH2174,IF(BP2174="",NA(),BP2174))</f>
        <v>0</v>
      </c>
      <c r="CY472">
        <f>IF(Charts!$B$3="none",AI2174,IF(BQ2174="",NA(),BQ2174))</f>
        <v>0</v>
      </c>
      <c r="CZ472">
        <f>IF(Charts!$B$3="none",AJ2174,IF(BR2174="",NA(),BR2174))</f>
        <v>0</v>
      </c>
    </row>
    <row r="473" spans="5:104">
      <c r="E473">
        <v>128</v>
      </c>
      <c r="F473">
        <f>F132</f>
        <v>0</v>
      </c>
      <c r="G473">
        <v>128</v>
      </c>
      <c r="H473">
        <f>H132</f>
        <v>0</v>
      </c>
      <c r="I473">
        <v>128</v>
      </c>
      <c r="J473">
        <f>J132</f>
        <v>0</v>
      </c>
      <c r="K473">
        <v>128</v>
      </c>
      <c r="L473">
        <f>L132</f>
        <v>0</v>
      </c>
      <c r="M473">
        <v>128</v>
      </c>
      <c r="N473">
        <f>N132</f>
        <v>0</v>
      </c>
      <c r="O473">
        <v>128</v>
      </c>
      <c r="P473">
        <f>P132</f>
        <v>0</v>
      </c>
      <c r="Q473">
        <v>128</v>
      </c>
      <c r="R473">
        <f>R132</f>
        <v>0</v>
      </c>
      <c r="S473">
        <v>128</v>
      </c>
      <c r="T473">
        <f>T132</f>
        <v>0</v>
      </c>
      <c r="U473">
        <v>128</v>
      </c>
      <c r="V473">
        <f>V132</f>
        <v>0</v>
      </c>
      <c r="W473">
        <v>128</v>
      </c>
      <c r="X473">
        <f>X132</f>
        <v>0</v>
      </c>
      <c r="Y473">
        <v>128</v>
      </c>
      <c r="Z473">
        <f>Z132</f>
        <v>0</v>
      </c>
      <c r="AA473">
        <v>128</v>
      </c>
      <c r="AB473">
        <f>AB132</f>
        <v>0</v>
      </c>
      <c r="AC473">
        <v>128</v>
      </c>
      <c r="AD473">
        <f>AD132</f>
        <v>0</v>
      </c>
      <c r="AE473">
        <v>128</v>
      </c>
      <c r="AF473">
        <f>AF132</f>
        <v>0</v>
      </c>
      <c r="AG473">
        <v>128</v>
      </c>
      <c r="AH473">
        <f>AH132</f>
        <v>0</v>
      </c>
      <c r="AI473">
        <v>128</v>
      </c>
      <c r="AJ473">
        <f>AJ132</f>
        <v>0</v>
      </c>
      <c r="AM473">
        <v>128</v>
      </c>
      <c r="AN473">
        <f>AN132</f>
        <v>0</v>
      </c>
      <c r="AO473">
        <v>128</v>
      </c>
      <c r="AP473">
        <f>AP132</f>
        <v>0</v>
      </c>
      <c r="AQ473">
        <v>128</v>
      </c>
      <c r="AR473">
        <f>AR132</f>
        <v>0</v>
      </c>
      <c r="AS473">
        <v>128</v>
      </c>
      <c r="AT473">
        <f>AT132</f>
        <v>0</v>
      </c>
      <c r="AU473">
        <v>128</v>
      </c>
      <c r="AV473">
        <f>AV132</f>
        <v>0</v>
      </c>
      <c r="AW473">
        <v>128</v>
      </c>
      <c r="AX473">
        <f>AX132</f>
        <v>0</v>
      </c>
      <c r="AY473">
        <v>128</v>
      </c>
      <c r="AZ473">
        <f>AZ132</f>
        <v>0</v>
      </c>
      <c r="BA473">
        <v>128</v>
      </c>
      <c r="BB473">
        <f>BB132</f>
        <v>0</v>
      </c>
      <c r="BC473">
        <v>128</v>
      </c>
      <c r="BD473">
        <f>BD132</f>
        <v>0</v>
      </c>
      <c r="BE473">
        <v>128</v>
      </c>
      <c r="BF473">
        <f>BF132</f>
        <v>0</v>
      </c>
      <c r="BG473">
        <v>128</v>
      </c>
      <c r="BH473">
        <f>BH132</f>
        <v>0</v>
      </c>
      <c r="BI473">
        <v>128</v>
      </c>
      <c r="BJ473">
        <f>BJ132</f>
        <v>0</v>
      </c>
      <c r="BK473">
        <v>128</v>
      </c>
      <c r="BL473">
        <f>BL132</f>
        <v>0</v>
      </c>
      <c r="BM473">
        <v>128</v>
      </c>
      <c r="BN473">
        <f>BN132</f>
        <v>0</v>
      </c>
      <c r="BO473">
        <v>128</v>
      </c>
      <c r="BP473">
        <f>BP132</f>
        <v>0</v>
      </c>
      <c r="BQ473">
        <v>128</v>
      </c>
      <c r="BR473">
        <f>BR132</f>
        <v>0</v>
      </c>
      <c r="BU473">
        <f>IF(Charts!$B$3="none",E2175,IF(AM2175="",NA(),AM2175))</f>
        <v>0</v>
      </c>
      <c r="BV473">
        <f>IF(Charts!$B$3="none",F2175,IF(AN2175="",NA(),AN2175))</f>
        <v>0</v>
      </c>
      <c r="BW473">
        <f>IF(Charts!$B$3="none",G2175,IF(AO2175="",NA(),AO2175))</f>
        <v>0</v>
      </c>
      <c r="BX473">
        <f>IF(Charts!$B$3="none",H2175,IF(AP2175="",NA(),AP2175))</f>
        <v>0</v>
      </c>
      <c r="BY473">
        <f>IF(Charts!$B$3="none",I2175,IF(AQ2175="",NA(),AQ2175))</f>
        <v>0</v>
      </c>
      <c r="BZ473">
        <f>IF(Charts!$B$3="none",J2175,IF(AR2175="",NA(),AR2175))</f>
        <v>0</v>
      </c>
      <c r="CA473">
        <f>IF(Charts!$B$3="none",K2175,IF(AS2175="",NA(),AS2175))</f>
        <v>0</v>
      </c>
      <c r="CB473">
        <f>IF(Charts!$B$3="none",L2175,IF(AT2175="",NA(),AT2175))</f>
        <v>0</v>
      </c>
      <c r="CC473">
        <f>IF(Charts!$B$3="none",M2175,IF(AU2175="",NA(),AU2175))</f>
        <v>0</v>
      </c>
      <c r="CD473">
        <f>IF(Charts!$B$3="none",N2175,IF(AV2175="",NA(),AV2175))</f>
        <v>0</v>
      </c>
      <c r="CE473">
        <f>IF(Charts!$B$3="none",O2175,IF(AW2175="",NA(),AW2175))</f>
        <v>0</v>
      </c>
      <c r="CF473">
        <f>IF(Charts!$B$3="none",P2175,IF(AX2175="",NA(),AX2175))</f>
        <v>0</v>
      </c>
      <c r="CG473">
        <f>IF(Charts!$B$3="none",Q2175,IF(AY2175="",NA(),AY2175))</f>
        <v>0</v>
      </c>
      <c r="CH473">
        <f>IF(Charts!$B$3="none",R2175,IF(AZ2175="",NA(),AZ2175))</f>
        <v>0</v>
      </c>
      <c r="CI473">
        <f>IF(Charts!$B$3="none",S2175,IF(BA2175="",NA(),BA2175))</f>
        <v>0</v>
      </c>
      <c r="CJ473">
        <f>IF(Charts!$B$3="none",T2175,IF(BB2175="",NA(),BB2175))</f>
        <v>0</v>
      </c>
      <c r="CK473">
        <f>IF(Charts!$B$3="none",U2175,IF(BC2175="",NA(),BC2175))</f>
        <v>0</v>
      </c>
      <c r="CL473">
        <f>IF(Charts!$B$3="none",V2175,IF(BD2175="",NA(),BD2175))</f>
        <v>0</v>
      </c>
      <c r="CM473">
        <f>IF(Charts!$B$3="none",W2175,IF(BE2175="",NA(),BE2175))</f>
        <v>0</v>
      </c>
      <c r="CN473">
        <f>IF(Charts!$B$3="none",X2175,IF(BF2175="",NA(),BF2175))</f>
        <v>0</v>
      </c>
      <c r="CO473">
        <f>IF(Charts!$B$3="none",Y2175,IF(BG2175="",NA(),BG2175))</f>
        <v>0</v>
      </c>
      <c r="CP473">
        <f>IF(Charts!$B$3="none",Z2175,IF(BH2175="",NA(),BH2175))</f>
        <v>0</v>
      </c>
      <c r="CQ473">
        <f>IF(Charts!$B$3="none",AA2175,IF(BI2175="",NA(),BI2175))</f>
        <v>0</v>
      </c>
      <c r="CR473">
        <f>IF(Charts!$B$3="none",AB2175,IF(BJ2175="",NA(),BJ2175))</f>
        <v>0</v>
      </c>
      <c r="CS473">
        <f>IF(Charts!$B$3="none",AC2175,IF(BK2175="",NA(),BK2175))</f>
        <v>0</v>
      </c>
      <c r="CT473">
        <f>IF(Charts!$B$3="none",AD2175,IF(BL2175="",NA(),BL2175))</f>
        <v>0</v>
      </c>
      <c r="CU473">
        <f>IF(Charts!$B$3="none",AE2175,IF(BM2175="",NA(),BM2175))</f>
        <v>0</v>
      </c>
      <c r="CV473">
        <f>IF(Charts!$B$3="none",AF2175,IF(BN2175="",NA(),BN2175))</f>
        <v>0</v>
      </c>
      <c r="CW473">
        <f>IF(Charts!$B$3="none",AG2175,IF(BO2175="",NA(),BO2175))</f>
        <v>0</v>
      </c>
      <c r="CX473">
        <f>IF(Charts!$B$3="none",AH2175,IF(BP2175="",NA(),BP2175))</f>
        <v>0</v>
      </c>
      <c r="CY473">
        <f>IF(Charts!$B$3="none",AI2175,IF(BQ2175="",NA(),BQ2175))</f>
        <v>0</v>
      </c>
      <c r="CZ473">
        <f>IF(Charts!$B$3="none",AJ2175,IF(BR2175="",NA(),BR2175))</f>
        <v>0</v>
      </c>
    </row>
    <row r="474" spans="5:104">
      <c r="E474">
        <v>129</v>
      </c>
      <c r="F474">
        <f>F133</f>
        <v>0</v>
      </c>
      <c r="G474">
        <v>129</v>
      </c>
      <c r="H474">
        <f>H133</f>
        <v>0</v>
      </c>
      <c r="I474">
        <v>129</v>
      </c>
      <c r="J474">
        <f>J133</f>
        <v>0</v>
      </c>
      <c r="K474">
        <v>129</v>
      </c>
      <c r="L474">
        <f>L133</f>
        <v>0</v>
      </c>
      <c r="M474">
        <v>129</v>
      </c>
      <c r="N474">
        <f>N133</f>
        <v>0</v>
      </c>
      <c r="O474">
        <v>129</v>
      </c>
      <c r="P474">
        <f>P133</f>
        <v>0</v>
      </c>
      <c r="Q474">
        <v>129</v>
      </c>
      <c r="R474">
        <f>R133</f>
        <v>0</v>
      </c>
      <c r="S474">
        <v>129</v>
      </c>
      <c r="T474">
        <f>T133</f>
        <v>0</v>
      </c>
      <c r="U474">
        <v>129</v>
      </c>
      <c r="V474">
        <f>V133</f>
        <v>0</v>
      </c>
      <c r="W474">
        <v>129</v>
      </c>
      <c r="X474">
        <f>X133</f>
        <v>0</v>
      </c>
      <c r="Y474">
        <v>129</v>
      </c>
      <c r="Z474">
        <f>Z133</f>
        <v>0</v>
      </c>
      <c r="AA474">
        <v>129</v>
      </c>
      <c r="AB474">
        <f>AB133</f>
        <v>0</v>
      </c>
      <c r="AC474">
        <v>129</v>
      </c>
      <c r="AD474">
        <f>AD133</f>
        <v>0</v>
      </c>
      <c r="AE474">
        <v>129</v>
      </c>
      <c r="AF474">
        <f>AF133</f>
        <v>0</v>
      </c>
      <c r="AG474">
        <v>129</v>
      </c>
      <c r="AH474">
        <f>AH133</f>
        <v>0</v>
      </c>
      <c r="AI474">
        <v>129</v>
      </c>
      <c r="AJ474">
        <f>AJ133</f>
        <v>0</v>
      </c>
      <c r="AM474">
        <v>129</v>
      </c>
      <c r="AN474">
        <f>AN133</f>
        <v>0</v>
      </c>
      <c r="AO474">
        <v>129</v>
      </c>
      <c r="AP474">
        <f>AP133</f>
        <v>0</v>
      </c>
      <c r="AQ474">
        <v>129</v>
      </c>
      <c r="AR474">
        <f>AR133</f>
        <v>0</v>
      </c>
      <c r="AS474">
        <v>129</v>
      </c>
      <c r="AT474">
        <f>AT133</f>
        <v>0</v>
      </c>
      <c r="AU474">
        <v>129</v>
      </c>
      <c r="AV474">
        <f>AV133</f>
        <v>0</v>
      </c>
      <c r="AW474">
        <v>129</v>
      </c>
      <c r="AX474">
        <f>AX133</f>
        <v>0</v>
      </c>
      <c r="AY474">
        <v>129</v>
      </c>
      <c r="AZ474">
        <f>AZ133</f>
        <v>0</v>
      </c>
      <c r="BA474">
        <v>129</v>
      </c>
      <c r="BB474">
        <f>BB133</f>
        <v>0</v>
      </c>
      <c r="BC474">
        <v>129</v>
      </c>
      <c r="BD474">
        <f>BD133</f>
        <v>0</v>
      </c>
      <c r="BE474">
        <v>129</v>
      </c>
      <c r="BF474">
        <f>BF133</f>
        <v>0</v>
      </c>
      <c r="BG474">
        <v>129</v>
      </c>
      <c r="BH474">
        <f>BH133</f>
        <v>0</v>
      </c>
      <c r="BI474">
        <v>129</v>
      </c>
      <c r="BJ474">
        <f>BJ133</f>
        <v>0</v>
      </c>
      <c r="BK474">
        <v>129</v>
      </c>
      <c r="BL474">
        <f>BL133</f>
        <v>0</v>
      </c>
      <c r="BM474">
        <v>129</v>
      </c>
      <c r="BN474">
        <f>BN133</f>
        <v>0</v>
      </c>
      <c r="BO474">
        <v>129</v>
      </c>
      <c r="BP474">
        <f>BP133</f>
        <v>0</v>
      </c>
      <c r="BQ474">
        <v>129</v>
      </c>
      <c r="BR474">
        <f>BR133</f>
        <v>0</v>
      </c>
      <c r="BU474">
        <f>IF(Charts!$B$3="none",E2176,IF(AM2176="",NA(),AM2176))</f>
        <v>0</v>
      </c>
      <c r="BV474">
        <f>IF(Charts!$B$3="none",F2176,IF(AN2176="",NA(),AN2176))</f>
        <v>0</v>
      </c>
      <c r="BW474">
        <f>IF(Charts!$B$3="none",G2176,IF(AO2176="",NA(),AO2176))</f>
        <v>0</v>
      </c>
      <c r="BX474">
        <f>IF(Charts!$B$3="none",H2176,IF(AP2176="",NA(),AP2176))</f>
        <v>0</v>
      </c>
      <c r="BY474">
        <f>IF(Charts!$B$3="none",I2176,IF(AQ2176="",NA(),AQ2176))</f>
        <v>0</v>
      </c>
      <c r="BZ474">
        <f>IF(Charts!$B$3="none",J2176,IF(AR2176="",NA(),AR2176))</f>
        <v>0</v>
      </c>
      <c r="CA474">
        <f>IF(Charts!$B$3="none",K2176,IF(AS2176="",NA(),AS2176))</f>
        <v>0</v>
      </c>
      <c r="CB474">
        <f>IF(Charts!$B$3="none",L2176,IF(AT2176="",NA(),AT2176))</f>
        <v>0</v>
      </c>
      <c r="CC474">
        <f>IF(Charts!$B$3="none",M2176,IF(AU2176="",NA(),AU2176))</f>
        <v>0</v>
      </c>
      <c r="CD474">
        <f>IF(Charts!$B$3="none",N2176,IF(AV2176="",NA(),AV2176))</f>
        <v>0</v>
      </c>
      <c r="CE474">
        <f>IF(Charts!$B$3="none",O2176,IF(AW2176="",NA(),AW2176))</f>
        <v>0</v>
      </c>
      <c r="CF474">
        <f>IF(Charts!$B$3="none",P2176,IF(AX2176="",NA(),AX2176))</f>
        <v>0</v>
      </c>
      <c r="CG474">
        <f>IF(Charts!$B$3="none",Q2176,IF(AY2176="",NA(),AY2176))</f>
        <v>0</v>
      </c>
      <c r="CH474">
        <f>IF(Charts!$B$3="none",R2176,IF(AZ2176="",NA(),AZ2176))</f>
        <v>0</v>
      </c>
      <c r="CI474">
        <f>IF(Charts!$B$3="none",S2176,IF(BA2176="",NA(),BA2176))</f>
        <v>0</v>
      </c>
      <c r="CJ474">
        <f>IF(Charts!$B$3="none",T2176,IF(BB2176="",NA(),BB2176))</f>
        <v>0</v>
      </c>
      <c r="CK474">
        <f>IF(Charts!$B$3="none",U2176,IF(BC2176="",NA(),BC2176))</f>
        <v>0</v>
      </c>
      <c r="CL474">
        <f>IF(Charts!$B$3="none",V2176,IF(BD2176="",NA(),BD2176))</f>
        <v>0</v>
      </c>
      <c r="CM474">
        <f>IF(Charts!$B$3="none",W2176,IF(BE2176="",NA(),BE2176))</f>
        <v>0</v>
      </c>
      <c r="CN474">
        <f>IF(Charts!$B$3="none",X2176,IF(BF2176="",NA(),BF2176))</f>
        <v>0</v>
      </c>
      <c r="CO474">
        <f>IF(Charts!$B$3="none",Y2176,IF(BG2176="",NA(),BG2176))</f>
        <v>0</v>
      </c>
      <c r="CP474">
        <f>IF(Charts!$B$3="none",Z2176,IF(BH2176="",NA(),BH2176))</f>
        <v>0</v>
      </c>
      <c r="CQ474">
        <f>IF(Charts!$B$3="none",AA2176,IF(BI2176="",NA(),BI2176))</f>
        <v>0</v>
      </c>
      <c r="CR474">
        <f>IF(Charts!$B$3="none",AB2176,IF(BJ2176="",NA(),BJ2176))</f>
        <v>0</v>
      </c>
      <c r="CS474">
        <f>IF(Charts!$B$3="none",AC2176,IF(BK2176="",NA(),BK2176))</f>
        <v>0</v>
      </c>
      <c r="CT474">
        <f>IF(Charts!$B$3="none",AD2176,IF(BL2176="",NA(),BL2176))</f>
        <v>0</v>
      </c>
      <c r="CU474">
        <f>IF(Charts!$B$3="none",AE2176,IF(BM2176="",NA(),BM2176))</f>
        <v>0</v>
      </c>
      <c r="CV474">
        <f>IF(Charts!$B$3="none",AF2176,IF(BN2176="",NA(),BN2176))</f>
        <v>0</v>
      </c>
      <c r="CW474">
        <f>IF(Charts!$B$3="none",AG2176,IF(BO2176="",NA(),BO2176))</f>
        <v>0</v>
      </c>
      <c r="CX474">
        <f>IF(Charts!$B$3="none",AH2176,IF(BP2176="",NA(),BP2176))</f>
        <v>0</v>
      </c>
      <c r="CY474">
        <f>IF(Charts!$B$3="none",AI2176,IF(BQ2176="",NA(),BQ2176))</f>
        <v>0</v>
      </c>
      <c r="CZ474">
        <f>IF(Charts!$B$3="none",AJ2176,IF(BR2176="",NA(),BR2176))</f>
        <v>0</v>
      </c>
    </row>
    <row r="475" spans="5:104">
      <c r="E475">
        <v>130</v>
      </c>
      <c r="F475">
        <f>F134</f>
        <v>0</v>
      </c>
      <c r="G475">
        <v>130</v>
      </c>
      <c r="H475">
        <f>H134</f>
        <v>0</v>
      </c>
      <c r="I475">
        <v>130</v>
      </c>
      <c r="J475">
        <f>J134</f>
        <v>0</v>
      </c>
      <c r="K475">
        <v>130</v>
      </c>
      <c r="L475">
        <f>L134</f>
        <v>0</v>
      </c>
      <c r="M475">
        <v>130</v>
      </c>
      <c r="N475">
        <f>N134</f>
        <v>0</v>
      </c>
      <c r="O475">
        <v>130</v>
      </c>
      <c r="P475">
        <f>P134</f>
        <v>0</v>
      </c>
      <c r="Q475">
        <v>130</v>
      </c>
      <c r="R475">
        <f>R134</f>
        <v>0</v>
      </c>
      <c r="S475">
        <v>130</v>
      </c>
      <c r="T475">
        <f>T134</f>
        <v>0</v>
      </c>
      <c r="U475">
        <v>130</v>
      </c>
      <c r="V475">
        <f>V134</f>
        <v>0</v>
      </c>
      <c r="W475">
        <v>130</v>
      </c>
      <c r="X475">
        <f>X134</f>
        <v>0</v>
      </c>
      <c r="Y475">
        <v>130</v>
      </c>
      <c r="Z475">
        <f>Z134</f>
        <v>0</v>
      </c>
      <c r="AA475">
        <v>130</v>
      </c>
      <c r="AB475">
        <f>AB134</f>
        <v>0</v>
      </c>
      <c r="AC475">
        <v>130</v>
      </c>
      <c r="AD475">
        <f>AD134</f>
        <v>0</v>
      </c>
      <c r="AE475">
        <v>130</v>
      </c>
      <c r="AF475">
        <f>AF134</f>
        <v>0</v>
      </c>
      <c r="AG475">
        <v>130</v>
      </c>
      <c r="AH475">
        <f>AH134</f>
        <v>0</v>
      </c>
      <c r="AI475">
        <v>130</v>
      </c>
      <c r="AJ475">
        <f>AJ134</f>
        <v>0</v>
      </c>
      <c r="AM475">
        <v>130</v>
      </c>
      <c r="AN475">
        <f>AN134</f>
        <v>0</v>
      </c>
      <c r="AO475">
        <v>130</v>
      </c>
      <c r="AP475">
        <f>AP134</f>
        <v>0</v>
      </c>
      <c r="AQ475">
        <v>130</v>
      </c>
      <c r="AR475">
        <f>AR134</f>
        <v>0</v>
      </c>
      <c r="AS475">
        <v>130</v>
      </c>
      <c r="AT475">
        <f>AT134</f>
        <v>0</v>
      </c>
      <c r="AU475">
        <v>130</v>
      </c>
      <c r="AV475">
        <f>AV134</f>
        <v>0</v>
      </c>
      <c r="AW475">
        <v>130</v>
      </c>
      <c r="AX475">
        <f>AX134</f>
        <v>0</v>
      </c>
      <c r="AY475">
        <v>130</v>
      </c>
      <c r="AZ475">
        <f>AZ134</f>
        <v>0</v>
      </c>
      <c r="BA475">
        <v>130</v>
      </c>
      <c r="BB475">
        <f>BB134</f>
        <v>0</v>
      </c>
      <c r="BC475">
        <v>130</v>
      </c>
      <c r="BD475">
        <f>BD134</f>
        <v>0</v>
      </c>
      <c r="BE475">
        <v>130</v>
      </c>
      <c r="BF475">
        <f>BF134</f>
        <v>0</v>
      </c>
      <c r="BG475">
        <v>130</v>
      </c>
      <c r="BH475">
        <f>BH134</f>
        <v>0</v>
      </c>
      <c r="BI475">
        <v>130</v>
      </c>
      <c r="BJ475">
        <f>BJ134</f>
        <v>0</v>
      </c>
      <c r="BK475">
        <v>130</v>
      </c>
      <c r="BL475">
        <f>BL134</f>
        <v>0</v>
      </c>
      <c r="BM475">
        <v>130</v>
      </c>
      <c r="BN475">
        <f>BN134</f>
        <v>0</v>
      </c>
      <c r="BO475">
        <v>130</v>
      </c>
      <c r="BP475">
        <f>BP134</f>
        <v>0</v>
      </c>
      <c r="BQ475">
        <v>130</v>
      </c>
      <c r="BR475">
        <f>BR134</f>
        <v>0</v>
      </c>
      <c r="BU475">
        <f>IF(Charts!$B$3="none",E2177,IF(AM2177="",NA(),AM2177))</f>
        <v>0</v>
      </c>
      <c r="BV475">
        <f>IF(Charts!$B$3="none",F2177,IF(AN2177="",NA(),AN2177))</f>
        <v>0</v>
      </c>
      <c r="BW475">
        <f>IF(Charts!$B$3="none",G2177,IF(AO2177="",NA(),AO2177))</f>
        <v>0</v>
      </c>
      <c r="BX475">
        <f>IF(Charts!$B$3="none",H2177,IF(AP2177="",NA(),AP2177))</f>
        <v>0</v>
      </c>
      <c r="BY475">
        <f>IF(Charts!$B$3="none",I2177,IF(AQ2177="",NA(),AQ2177))</f>
        <v>0</v>
      </c>
      <c r="BZ475">
        <f>IF(Charts!$B$3="none",J2177,IF(AR2177="",NA(),AR2177))</f>
        <v>0</v>
      </c>
      <c r="CA475">
        <f>IF(Charts!$B$3="none",K2177,IF(AS2177="",NA(),AS2177))</f>
        <v>0</v>
      </c>
      <c r="CB475">
        <f>IF(Charts!$B$3="none",L2177,IF(AT2177="",NA(),AT2177))</f>
        <v>0</v>
      </c>
      <c r="CC475">
        <f>IF(Charts!$B$3="none",M2177,IF(AU2177="",NA(),AU2177))</f>
        <v>0</v>
      </c>
      <c r="CD475">
        <f>IF(Charts!$B$3="none",N2177,IF(AV2177="",NA(),AV2177))</f>
        <v>0</v>
      </c>
      <c r="CE475">
        <f>IF(Charts!$B$3="none",O2177,IF(AW2177="",NA(),AW2177))</f>
        <v>0</v>
      </c>
      <c r="CF475">
        <f>IF(Charts!$B$3="none",P2177,IF(AX2177="",NA(),AX2177))</f>
        <v>0</v>
      </c>
      <c r="CG475">
        <f>IF(Charts!$B$3="none",Q2177,IF(AY2177="",NA(),AY2177))</f>
        <v>0</v>
      </c>
      <c r="CH475">
        <f>IF(Charts!$B$3="none",R2177,IF(AZ2177="",NA(),AZ2177))</f>
        <v>0</v>
      </c>
      <c r="CI475">
        <f>IF(Charts!$B$3="none",S2177,IF(BA2177="",NA(),BA2177))</f>
        <v>0</v>
      </c>
      <c r="CJ475">
        <f>IF(Charts!$B$3="none",T2177,IF(BB2177="",NA(),BB2177))</f>
        <v>0</v>
      </c>
      <c r="CK475">
        <f>IF(Charts!$B$3="none",U2177,IF(BC2177="",NA(),BC2177))</f>
        <v>0</v>
      </c>
      <c r="CL475">
        <f>IF(Charts!$B$3="none",V2177,IF(BD2177="",NA(),BD2177))</f>
        <v>0</v>
      </c>
      <c r="CM475">
        <f>IF(Charts!$B$3="none",W2177,IF(BE2177="",NA(),BE2177))</f>
        <v>0</v>
      </c>
      <c r="CN475">
        <f>IF(Charts!$B$3="none",X2177,IF(BF2177="",NA(),BF2177))</f>
        <v>0</v>
      </c>
      <c r="CO475">
        <f>IF(Charts!$B$3="none",Y2177,IF(BG2177="",NA(),BG2177))</f>
        <v>0</v>
      </c>
      <c r="CP475">
        <f>IF(Charts!$B$3="none",Z2177,IF(BH2177="",NA(),BH2177))</f>
        <v>0</v>
      </c>
      <c r="CQ475">
        <f>IF(Charts!$B$3="none",AA2177,IF(BI2177="",NA(),BI2177))</f>
        <v>0</v>
      </c>
      <c r="CR475">
        <f>IF(Charts!$B$3="none",AB2177,IF(BJ2177="",NA(),BJ2177))</f>
        <v>0</v>
      </c>
      <c r="CS475">
        <f>IF(Charts!$B$3="none",AC2177,IF(BK2177="",NA(),BK2177))</f>
        <v>0</v>
      </c>
      <c r="CT475">
        <f>IF(Charts!$B$3="none",AD2177,IF(BL2177="",NA(),BL2177))</f>
        <v>0</v>
      </c>
      <c r="CU475">
        <f>IF(Charts!$B$3="none",AE2177,IF(BM2177="",NA(),BM2177))</f>
        <v>0</v>
      </c>
      <c r="CV475">
        <f>IF(Charts!$B$3="none",AF2177,IF(BN2177="",NA(),BN2177))</f>
        <v>0</v>
      </c>
      <c r="CW475">
        <f>IF(Charts!$B$3="none",AG2177,IF(BO2177="",NA(),BO2177))</f>
        <v>0</v>
      </c>
      <c r="CX475">
        <f>IF(Charts!$B$3="none",AH2177,IF(BP2177="",NA(),BP2177))</f>
        <v>0</v>
      </c>
      <c r="CY475">
        <f>IF(Charts!$B$3="none",AI2177,IF(BQ2177="",NA(),BQ2177))</f>
        <v>0</v>
      </c>
      <c r="CZ475">
        <f>IF(Charts!$B$3="none",AJ2177,IF(BR2177="",NA(),BR2177))</f>
        <v>0</v>
      </c>
    </row>
    <row r="476" spans="5:104">
      <c r="E476">
        <v>131</v>
      </c>
      <c r="F476">
        <f>F135</f>
        <v>0</v>
      </c>
      <c r="G476">
        <v>131</v>
      </c>
      <c r="H476">
        <f>H135</f>
        <v>0</v>
      </c>
      <c r="I476">
        <v>131</v>
      </c>
      <c r="J476">
        <f>J135</f>
        <v>0</v>
      </c>
      <c r="K476">
        <v>131</v>
      </c>
      <c r="L476">
        <f>L135</f>
        <v>0</v>
      </c>
      <c r="M476">
        <v>131</v>
      </c>
      <c r="N476">
        <f>N135</f>
        <v>0</v>
      </c>
      <c r="O476">
        <v>131</v>
      </c>
      <c r="P476">
        <f>P135</f>
        <v>0</v>
      </c>
      <c r="Q476">
        <v>131</v>
      </c>
      <c r="R476">
        <f>R135</f>
        <v>0</v>
      </c>
      <c r="S476">
        <v>131</v>
      </c>
      <c r="T476">
        <f>T135</f>
        <v>0</v>
      </c>
      <c r="U476">
        <v>131</v>
      </c>
      <c r="V476">
        <f>V135</f>
        <v>0</v>
      </c>
      <c r="W476">
        <v>131</v>
      </c>
      <c r="X476">
        <f>X135</f>
        <v>0</v>
      </c>
      <c r="Y476">
        <v>131</v>
      </c>
      <c r="Z476">
        <f>Z135</f>
        <v>0</v>
      </c>
      <c r="AA476">
        <v>131</v>
      </c>
      <c r="AB476">
        <f>AB135</f>
        <v>0</v>
      </c>
      <c r="AC476">
        <v>131</v>
      </c>
      <c r="AD476">
        <f>AD135</f>
        <v>0</v>
      </c>
      <c r="AE476">
        <v>131</v>
      </c>
      <c r="AF476">
        <f>AF135</f>
        <v>0</v>
      </c>
      <c r="AG476">
        <v>131</v>
      </c>
      <c r="AH476">
        <f>AH135</f>
        <v>0</v>
      </c>
      <c r="AI476">
        <v>131</v>
      </c>
      <c r="AJ476">
        <f>AJ135</f>
        <v>0</v>
      </c>
      <c r="AM476">
        <v>131</v>
      </c>
      <c r="AN476">
        <f>AN135</f>
        <v>0</v>
      </c>
      <c r="AO476">
        <v>131</v>
      </c>
      <c r="AP476">
        <f>AP135</f>
        <v>0</v>
      </c>
      <c r="AQ476">
        <v>131</v>
      </c>
      <c r="AR476">
        <f>AR135</f>
        <v>0</v>
      </c>
      <c r="AS476">
        <v>131</v>
      </c>
      <c r="AT476">
        <f>AT135</f>
        <v>0</v>
      </c>
      <c r="AU476">
        <v>131</v>
      </c>
      <c r="AV476">
        <f>AV135</f>
        <v>0</v>
      </c>
      <c r="AW476">
        <v>131</v>
      </c>
      <c r="AX476">
        <f>AX135</f>
        <v>0</v>
      </c>
      <c r="AY476">
        <v>131</v>
      </c>
      <c r="AZ476">
        <f>AZ135</f>
        <v>0</v>
      </c>
      <c r="BA476">
        <v>131</v>
      </c>
      <c r="BB476">
        <f>BB135</f>
        <v>0</v>
      </c>
      <c r="BC476">
        <v>131</v>
      </c>
      <c r="BD476">
        <f>BD135</f>
        <v>0</v>
      </c>
      <c r="BE476">
        <v>131</v>
      </c>
      <c r="BF476">
        <f>BF135</f>
        <v>0</v>
      </c>
      <c r="BG476">
        <v>131</v>
      </c>
      <c r="BH476">
        <f>BH135</f>
        <v>0</v>
      </c>
      <c r="BI476">
        <v>131</v>
      </c>
      <c r="BJ476">
        <f>BJ135</f>
        <v>0</v>
      </c>
      <c r="BK476">
        <v>131</v>
      </c>
      <c r="BL476">
        <f>BL135</f>
        <v>0</v>
      </c>
      <c r="BM476">
        <v>131</v>
      </c>
      <c r="BN476">
        <f>BN135</f>
        <v>0</v>
      </c>
      <c r="BO476">
        <v>131</v>
      </c>
      <c r="BP476">
        <f>BP135</f>
        <v>0</v>
      </c>
      <c r="BQ476">
        <v>131</v>
      </c>
      <c r="BR476">
        <f>BR135</f>
        <v>0</v>
      </c>
      <c r="BU476">
        <f>IF(Charts!$B$3="none",E2178,IF(AM2178="",NA(),AM2178))</f>
        <v>0</v>
      </c>
      <c r="BV476">
        <f>IF(Charts!$B$3="none",F2178,IF(AN2178="",NA(),AN2178))</f>
        <v>0</v>
      </c>
      <c r="BW476">
        <f>IF(Charts!$B$3="none",G2178,IF(AO2178="",NA(),AO2178))</f>
        <v>0</v>
      </c>
      <c r="BX476">
        <f>IF(Charts!$B$3="none",H2178,IF(AP2178="",NA(),AP2178))</f>
        <v>0</v>
      </c>
      <c r="BY476">
        <f>IF(Charts!$B$3="none",I2178,IF(AQ2178="",NA(),AQ2178))</f>
        <v>0</v>
      </c>
      <c r="BZ476">
        <f>IF(Charts!$B$3="none",J2178,IF(AR2178="",NA(),AR2178))</f>
        <v>0</v>
      </c>
      <c r="CA476">
        <f>IF(Charts!$B$3="none",K2178,IF(AS2178="",NA(),AS2178))</f>
        <v>0</v>
      </c>
      <c r="CB476">
        <f>IF(Charts!$B$3="none",L2178,IF(AT2178="",NA(),AT2178))</f>
        <v>0</v>
      </c>
      <c r="CC476">
        <f>IF(Charts!$B$3="none",M2178,IF(AU2178="",NA(),AU2178))</f>
        <v>0</v>
      </c>
      <c r="CD476">
        <f>IF(Charts!$B$3="none",N2178,IF(AV2178="",NA(),AV2178))</f>
        <v>0</v>
      </c>
      <c r="CE476">
        <f>IF(Charts!$B$3="none",O2178,IF(AW2178="",NA(),AW2178))</f>
        <v>0</v>
      </c>
      <c r="CF476">
        <f>IF(Charts!$B$3="none",P2178,IF(AX2178="",NA(),AX2178))</f>
        <v>0</v>
      </c>
      <c r="CG476">
        <f>IF(Charts!$B$3="none",Q2178,IF(AY2178="",NA(),AY2178))</f>
        <v>0</v>
      </c>
      <c r="CH476">
        <f>IF(Charts!$B$3="none",R2178,IF(AZ2178="",NA(),AZ2178))</f>
        <v>0</v>
      </c>
      <c r="CI476">
        <f>IF(Charts!$B$3="none",S2178,IF(BA2178="",NA(),BA2178))</f>
        <v>0</v>
      </c>
      <c r="CJ476">
        <f>IF(Charts!$B$3="none",T2178,IF(BB2178="",NA(),BB2178))</f>
        <v>0</v>
      </c>
      <c r="CK476">
        <f>IF(Charts!$B$3="none",U2178,IF(BC2178="",NA(),BC2178))</f>
        <v>0</v>
      </c>
      <c r="CL476">
        <f>IF(Charts!$B$3="none",V2178,IF(BD2178="",NA(),BD2178))</f>
        <v>0</v>
      </c>
      <c r="CM476">
        <f>IF(Charts!$B$3="none",W2178,IF(BE2178="",NA(),BE2178))</f>
        <v>0</v>
      </c>
      <c r="CN476">
        <f>IF(Charts!$B$3="none",X2178,IF(BF2178="",NA(),BF2178))</f>
        <v>0</v>
      </c>
      <c r="CO476">
        <f>IF(Charts!$B$3="none",Y2178,IF(BG2178="",NA(),BG2178))</f>
        <v>0</v>
      </c>
      <c r="CP476">
        <f>IF(Charts!$B$3="none",Z2178,IF(BH2178="",NA(),BH2178))</f>
        <v>0</v>
      </c>
      <c r="CQ476">
        <f>IF(Charts!$B$3="none",AA2178,IF(BI2178="",NA(),BI2178))</f>
        <v>0</v>
      </c>
      <c r="CR476">
        <f>IF(Charts!$B$3="none",AB2178,IF(BJ2178="",NA(),BJ2178))</f>
        <v>0</v>
      </c>
      <c r="CS476">
        <f>IF(Charts!$B$3="none",AC2178,IF(BK2178="",NA(),BK2178))</f>
        <v>0</v>
      </c>
      <c r="CT476">
        <f>IF(Charts!$B$3="none",AD2178,IF(BL2178="",NA(),BL2178))</f>
        <v>0</v>
      </c>
      <c r="CU476">
        <f>IF(Charts!$B$3="none",AE2178,IF(BM2178="",NA(),BM2178))</f>
        <v>0</v>
      </c>
      <c r="CV476">
        <f>IF(Charts!$B$3="none",AF2178,IF(BN2178="",NA(),BN2178))</f>
        <v>0</v>
      </c>
      <c r="CW476">
        <f>IF(Charts!$B$3="none",AG2178,IF(BO2178="",NA(),BO2178))</f>
        <v>0</v>
      </c>
      <c r="CX476">
        <f>IF(Charts!$B$3="none",AH2178,IF(BP2178="",NA(),BP2178))</f>
        <v>0</v>
      </c>
      <c r="CY476">
        <f>IF(Charts!$B$3="none",AI2178,IF(BQ2178="",NA(),BQ2178))</f>
        <v>0</v>
      </c>
      <c r="CZ476">
        <f>IF(Charts!$B$3="none",AJ2178,IF(BR2178="",NA(),BR2178))</f>
        <v>0</v>
      </c>
    </row>
    <row r="477" spans="5:104">
      <c r="E477">
        <v>132</v>
      </c>
      <c r="F477">
        <f>F136</f>
        <v>0</v>
      </c>
      <c r="G477">
        <v>132</v>
      </c>
      <c r="H477">
        <f>H136</f>
        <v>0</v>
      </c>
      <c r="I477">
        <v>132</v>
      </c>
      <c r="J477">
        <f>J136</f>
        <v>0</v>
      </c>
      <c r="K477">
        <v>132</v>
      </c>
      <c r="L477">
        <f>L136</f>
        <v>0</v>
      </c>
      <c r="M477">
        <v>132</v>
      </c>
      <c r="N477">
        <f>N136</f>
        <v>0</v>
      </c>
      <c r="O477">
        <v>132</v>
      </c>
      <c r="P477">
        <f>P136</f>
        <v>0</v>
      </c>
      <c r="Q477">
        <v>132</v>
      </c>
      <c r="R477">
        <f>R136</f>
        <v>0</v>
      </c>
      <c r="S477">
        <v>132</v>
      </c>
      <c r="T477">
        <f>T136</f>
        <v>0</v>
      </c>
      <c r="U477">
        <v>132</v>
      </c>
      <c r="V477">
        <f>V136</f>
        <v>0</v>
      </c>
      <c r="W477">
        <v>132</v>
      </c>
      <c r="X477">
        <f>X136</f>
        <v>0</v>
      </c>
      <c r="Y477">
        <v>132</v>
      </c>
      <c r="Z477">
        <f>Z136</f>
        <v>0</v>
      </c>
      <c r="AA477">
        <v>132</v>
      </c>
      <c r="AB477">
        <f>AB136</f>
        <v>0</v>
      </c>
      <c r="AC477">
        <v>132</v>
      </c>
      <c r="AD477">
        <f>AD136</f>
        <v>0</v>
      </c>
      <c r="AE477">
        <v>132</v>
      </c>
      <c r="AF477">
        <f>AF136</f>
        <v>0</v>
      </c>
      <c r="AG477">
        <v>132</v>
      </c>
      <c r="AH477">
        <f>AH136</f>
        <v>0</v>
      </c>
      <c r="AI477">
        <v>132</v>
      </c>
      <c r="AJ477">
        <f>AJ136</f>
        <v>0</v>
      </c>
      <c r="AM477">
        <v>132</v>
      </c>
      <c r="AN477">
        <f>AN136</f>
        <v>0</v>
      </c>
      <c r="AO477">
        <v>132</v>
      </c>
      <c r="AP477">
        <f>AP136</f>
        <v>0</v>
      </c>
      <c r="AQ477">
        <v>132</v>
      </c>
      <c r="AR477">
        <f>AR136</f>
        <v>0</v>
      </c>
      <c r="AS477">
        <v>132</v>
      </c>
      <c r="AT477">
        <f>AT136</f>
        <v>0</v>
      </c>
      <c r="AU477">
        <v>132</v>
      </c>
      <c r="AV477">
        <f>AV136</f>
        <v>0</v>
      </c>
      <c r="AW477">
        <v>132</v>
      </c>
      <c r="AX477">
        <f>AX136</f>
        <v>0</v>
      </c>
      <c r="AY477">
        <v>132</v>
      </c>
      <c r="AZ477">
        <f>AZ136</f>
        <v>0</v>
      </c>
      <c r="BA477">
        <v>132</v>
      </c>
      <c r="BB477">
        <f>BB136</f>
        <v>0</v>
      </c>
      <c r="BC477">
        <v>132</v>
      </c>
      <c r="BD477">
        <f>BD136</f>
        <v>0</v>
      </c>
      <c r="BE477">
        <v>132</v>
      </c>
      <c r="BF477">
        <f>BF136</f>
        <v>0</v>
      </c>
      <c r="BG477">
        <v>132</v>
      </c>
      <c r="BH477">
        <f>BH136</f>
        <v>0</v>
      </c>
      <c r="BI477">
        <v>132</v>
      </c>
      <c r="BJ477">
        <f>BJ136</f>
        <v>0</v>
      </c>
      <c r="BK477">
        <v>132</v>
      </c>
      <c r="BL477">
        <f>BL136</f>
        <v>0</v>
      </c>
      <c r="BM477">
        <v>132</v>
      </c>
      <c r="BN477">
        <f>BN136</f>
        <v>0</v>
      </c>
      <c r="BO477">
        <v>132</v>
      </c>
      <c r="BP477">
        <f>BP136</f>
        <v>0</v>
      </c>
      <c r="BQ477">
        <v>132</v>
      </c>
      <c r="BR477">
        <f>BR136</f>
        <v>0</v>
      </c>
      <c r="BU477">
        <f>IF(Charts!$B$3="none",E2179,IF(AM2179="",NA(),AM2179))</f>
        <v>0</v>
      </c>
      <c r="BV477">
        <f>IF(Charts!$B$3="none",F2179,IF(AN2179="",NA(),AN2179))</f>
        <v>0</v>
      </c>
      <c r="BW477">
        <f>IF(Charts!$B$3="none",G2179,IF(AO2179="",NA(),AO2179))</f>
        <v>0</v>
      </c>
      <c r="BX477">
        <f>IF(Charts!$B$3="none",H2179,IF(AP2179="",NA(),AP2179))</f>
        <v>0</v>
      </c>
      <c r="BY477">
        <f>IF(Charts!$B$3="none",I2179,IF(AQ2179="",NA(),AQ2179))</f>
        <v>0</v>
      </c>
      <c r="BZ477">
        <f>IF(Charts!$B$3="none",J2179,IF(AR2179="",NA(),AR2179))</f>
        <v>0</v>
      </c>
      <c r="CA477">
        <f>IF(Charts!$B$3="none",K2179,IF(AS2179="",NA(),AS2179))</f>
        <v>0</v>
      </c>
      <c r="CB477">
        <f>IF(Charts!$B$3="none",L2179,IF(AT2179="",NA(),AT2179))</f>
        <v>0</v>
      </c>
      <c r="CC477">
        <f>IF(Charts!$B$3="none",M2179,IF(AU2179="",NA(),AU2179))</f>
        <v>0</v>
      </c>
      <c r="CD477">
        <f>IF(Charts!$B$3="none",N2179,IF(AV2179="",NA(),AV2179))</f>
        <v>0</v>
      </c>
      <c r="CE477">
        <f>IF(Charts!$B$3="none",O2179,IF(AW2179="",NA(),AW2179))</f>
        <v>0</v>
      </c>
      <c r="CF477">
        <f>IF(Charts!$B$3="none",P2179,IF(AX2179="",NA(),AX2179))</f>
        <v>0</v>
      </c>
      <c r="CG477">
        <f>IF(Charts!$B$3="none",Q2179,IF(AY2179="",NA(),AY2179))</f>
        <v>0</v>
      </c>
      <c r="CH477">
        <f>IF(Charts!$B$3="none",R2179,IF(AZ2179="",NA(),AZ2179))</f>
        <v>0</v>
      </c>
      <c r="CI477">
        <f>IF(Charts!$B$3="none",S2179,IF(BA2179="",NA(),BA2179))</f>
        <v>0</v>
      </c>
      <c r="CJ477">
        <f>IF(Charts!$B$3="none",T2179,IF(BB2179="",NA(),BB2179))</f>
        <v>0</v>
      </c>
      <c r="CK477">
        <f>IF(Charts!$B$3="none",U2179,IF(BC2179="",NA(),BC2179))</f>
        <v>0</v>
      </c>
      <c r="CL477">
        <f>IF(Charts!$B$3="none",V2179,IF(BD2179="",NA(),BD2179))</f>
        <v>0</v>
      </c>
      <c r="CM477">
        <f>IF(Charts!$B$3="none",W2179,IF(BE2179="",NA(),BE2179))</f>
        <v>0</v>
      </c>
      <c r="CN477">
        <f>IF(Charts!$B$3="none",X2179,IF(BF2179="",NA(),BF2179))</f>
        <v>0</v>
      </c>
      <c r="CO477">
        <f>IF(Charts!$B$3="none",Y2179,IF(BG2179="",NA(),BG2179))</f>
        <v>0</v>
      </c>
      <c r="CP477">
        <f>IF(Charts!$B$3="none",Z2179,IF(BH2179="",NA(),BH2179))</f>
        <v>0</v>
      </c>
      <c r="CQ477">
        <f>IF(Charts!$B$3="none",AA2179,IF(BI2179="",NA(),BI2179))</f>
        <v>0</v>
      </c>
      <c r="CR477">
        <f>IF(Charts!$B$3="none",AB2179,IF(BJ2179="",NA(),BJ2179))</f>
        <v>0</v>
      </c>
      <c r="CS477">
        <f>IF(Charts!$B$3="none",AC2179,IF(BK2179="",NA(),BK2179))</f>
        <v>0</v>
      </c>
      <c r="CT477">
        <f>IF(Charts!$B$3="none",AD2179,IF(BL2179="",NA(),BL2179))</f>
        <v>0</v>
      </c>
      <c r="CU477">
        <f>IF(Charts!$B$3="none",AE2179,IF(BM2179="",NA(),BM2179))</f>
        <v>0</v>
      </c>
      <c r="CV477">
        <f>IF(Charts!$B$3="none",AF2179,IF(BN2179="",NA(),BN2179))</f>
        <v>0</v>
      </c>
      <c r="CW477">
        <f>IF(Charts!$B$3="none",AG2179,IF(BO2179="",NA(),BO2179))</f>
        <v>0</v>
      </c>
      <c r="CX477">
        <f>IF(Charts!$B$3="none",AH2179,IF(BP2179="",NA(),BP2179))</f>
        <v>0</v>
      </c>
      <c r="CY477">
        <f>IF(Charts!$B$3="none",AI2179,IF(BQ2179="",NA(),BQ2179))</f>
        <v>0</v>
      </c>
      <c r="CZ477">
        <f>IF(Charts!$B$3="none",AJ2179,IF(BR2179="",NA(),BR2179))</f>
        <v>0</v>
      </c>
    </row>
    <row r="478" spans="5:104">
      <c r="E478">
        <v>133</v>
      </c>
      <c r="F478">
        <f>F137</f>
        <v>0</v>
      </c>
      <c r="G478">
        <v>133</v>
      </c>
      <c r="H478">
        <f>H137</f>
        <v>0</v>
      </c>
      <c r="I478">
        <v>133</v>
      </c>
      <c r="J478">
        <f>J137</f>
        <v>0</v>
      </c>
      <c r="K478">
        <v>133</v>
      </c>
      <c r="L478">
        <f>L137</f>
        <v>0</v>
      </c>
      <c r="M478">
        <v>133</v>
      </c>
      <c r="N478">
        <f>N137</f>
        <v>0</v>
      </c>
      <c r="O478">
        <v>133</v>
      </c>
      <c r="P478">
        <f>P137</f>
        <v>0</v>
      </c>
      <c r="Q478">
        <v>133</v>
      </c>
      <c r="R478">
        <f>R137</f>
        <v>0</v>
      </c>
      <c r="S478">
        <v>133</v>
      </c>
      <c r="T478">
        <f>T137</f>
        <v>0</v>
      </c>
      <c r="U478">
        <v>133</v>
      </c>
      <c r="V478">
        <f>V137</f>
        <v>0</v>
      </c>
      <c r="W478">
        <v>133</v>
      </c>
      <c r="X478">
        <f>X137</f>
        <v>0</v>
      </c>
      <c r="Y478">
        <v>133</v>
      </c>
      <c r="Z478">
        <f>Z137</f>
        <v>0</v>
      </c>
      <c r="AA478">
        <v>133</v>
      </c>
      <c r="AB478">
        <f>AB137</f>
        <v>0</v>
      </c>
      <c r="AC478">
        <v>133</v>
      </c>
      <c r="AD478">
        <f>AD137</f>
        <v>0</v>
      </c>
      <c r="AE478">
        <v>133</v>
      </c>
      <c r="AF478">
        <f>AF137</f>
        <v>0</v>
      </c>
      <c r="AG478">
        <v>133</v>
      </c>
      <c r="AH478">
        <f>AH137</f>
        <v>0</v>
      </c>
      <c r="AI478">
        <v>133</v>
      </c>
      <c r="AJ478">
        <f>AJ137</f>
        <v>0</v>
      </c>
      <c r="AM478">
        <v>133</v>
      </c>
      <c r="AN478">
        <f>AN137</f>
        <v>0</v>
      </c>
      <c r="AO478">
        <v>133</v>
      </c>
      <c r="AP478">
        <f>AP137</f>
        <v>0</v>
      </c>
      <c r="AQ478">
        <v>133</v>
      </c>
      <c r="AR478">
        <f>AR137</f>
        <v>0</v>
      </c>
      <c r="AS478">
        <v>133</v>
      </c>
      <c r="AT478">
        <f>AT137</f>
        <v>0</v>
      </c>
      <c r="AU478">
        <v>133</v>
      </c>
      <c r="AV478">
        <f>AV137</f>
        <v>0</v>
      </c>
      <c r="AW478">
        <v>133</v>
      </c>
      <c r="AX478">
        <f>AX137</f>
        <v>0</v>
      </c>
      <c r="AY478">
        <v>133</v>
      </c>
      <c r="AZ478">
        <f>AZ137</f>
        <v>0</v>
      </c>
      <c r="BA478">
        <v>133</v>
      </c>
      <c r="BB478">
        <f>BB137</f>
        <v>0</v>
      </c>
      <c r="BC478">
        <v>133</v>
      </c>
      <c r="BD478">
        <f>BD137</f>
        <v>0</v>
      </c>
      <c r="BE478">
        <v>133</v>
      </c>
      <c r="BF478">
        <f>BF137</f>
        <v>0</v>
      </c>
      <c r="BG478">
        <v>133</v>
      </c>
      <c r="BH478">
        <f>BH137</f>
        <v>0</v>
      </c>
      <c r="BI478">
        <v>133</v>
      </c>
      <c r="BJ478">
        <f>BJ137</f>
        <v>0</v>
      </c>
      <c r="BK478">
        <v>133</v>
      </c>
      <c r="BL478">
        <f>BL137</f>
        <v>0</v>
      </c>
      <c r="BM478">
        <v>133</v>
      </c>
      <c r="BN478">
        <f>BN137</f>
        <v>0</v>
      </c>
      <c r="BO478">
        <v>133</v>
      </c>
      <c r="BP478">
        <f>BP137</f>
        <v>0</v>
      </c>
      <c r="BQ478">
        <v>133</v>
      </c>
      <c r="BR478">
        <f>BR137</f>
        <v>0</v>
      </c>
      <c r="BU478">
        <f>IF(Charts!$B$3="none",E2180,IF(AM2180="",NA(),AM2180))</f>
        <v>0</v>
      </c>
      <c r="BV478">
        <f>IF(Charts!$B$3="none",F2180,IF(AN2180="",NA(),AN2180))</f>
        <v>0</v>
      </c>
      <c r="BW478">
        <f>IF(Charts!$B$3="none",G2180,IF(AO2180="",NA(),AO2180))</f>
        <v>0</v>
      </c>
      <c r="BX478">
        <f>IF(Charts!$B$3="none",H2180,IF(AP2180="",NA(),AP2180))</f>
        <v>0</v>
      </c>
      <c r="BY478">
        <f>IF(Charts!$B$3="none",I2180,IF(AQ2180="",NA(),AQ2180))</f>
        <v>0</v>
      </c>
      <c r="BZ478">
        <f>IF(Charts!$B$3="none",J2180,IF(AR2180="",NA(),AR2180))</f>
        <v>0</v>
      </c>
      <c r="CA478">
        <f>IF(Charts!$B$3="none",K2180,IF(AS2180="",NA(),AS2180))</f>
        <v>0</v>
      </c>
      <c r="CB478">
        <f>IF(Charts!$B$3="none",L2180,IF(AT2180="",NA(),AT2180))</f>
        <v>0</v>
      </c>
      <c r="CC478">
        <f>IF(Charts!$B$3="none",M2180,IF(AU2180="",NA(),AU2180))</f>
        <v>0</v>
      </c>
      <c r="CD478">
        <f>IF(Charts!$B$3="none",N2180,IF(AV2180="",NA(),AV2180))</f>
        <v>0</v>
      </c>
      <c r="CE478">
        <f>IF(Charts!$B$3="none",O2180,IF(AW2180="",NA(),AW2180))</f>
        <v>0</v>
      </c>
      <c r="CF478">
        <f>IF(Charts!$B$3="none",P2180,IF(AX2180="",NA(),AX2180))</f>
        <v>0</v>
      </c>
      <c r="CG478">
        <f>IF(Charts!$B$3="none",Q2180,IF(AY2180="",NA(),AY2180))</f>
        <v>0</v>
      </c>
      <c r="CH478">
        <f>IF(Charts!$B$3="none",R2180,IF(AZ2180="",NA(),AZ2180))</f>
        <v>0</v>
      </c>
      <c r="CI478">
        <f>IF(Charts!$B$3="none",S2180,IF(BA2180="",NA(),BA2180))</f>
        <v>0</v>
      </c>
      <c r="CJ478">
        <f>IF(Charts!$B$3="none",T2180,IF(BB2180="",NA(),BB2180))</f>
        <v>0</v>
      </c>
      <c r="CK478">
        <f>IF(Charts!$B$3="none",U2180,IF(BC2180="",NA(),BC2180))</f>
        <v>0</v>
      </c>
      <c r="CL478">
        <f>IF(Charts!$B$3="none",V2180,IF(BD2180="",NA(),BD2180))</f>
        <v>0</v>
      </c>
      <c r="CM478">
        <f>IF(Charts!$B$3="none",W2180,IF(BE2180="",NA(),BE2180))</f>
        <v>0</v>
      </c>
      <c r="CN478">
        <f>IF(Charts!$B$3="none",X2180,IF(BF2180="",NA(),BF2180))</f>
        <v>0</v>
      </c>
      <c r="CO478">
        <f>IF(Charts!$B$3="none",Y2180,IF(BG2180="",NA(),BG2180))</f>
        <v>0</v>
      </c>
      <c r="CP478">
        <f>IF(Charts!$B$3="none",Z2180,IF(BH2180="",NA(),BH2180))</f>
        <v>0</v>
      </c>
      <c r="CQ478">
        <f>IF(Charts!$B$3="none",AA2180,IF(BI2180="",NA(),BI2180))</f>
        <v>0</v>
      </c>
      <c r="CR478">
        <f>IF(Charts!$B$3="none",AB2180,IF(BJ2180="",NA(),BJ2180))</f>
        <v>0</v>
      </c>
      <c r="CS478">
        <f>IF(Charts!$B$3="none",AC2180,IF(BK2180="",NA(),BK2180))</f>
        <v>0</v>
      </c>
      <c r="CT478">
        <f>IF(Charts!$B$3="none",AD2180,IF(BL2180="",NA(),BL2180))</f>
        <v>0</v>
      </c>
      <c r="CU478">
        <f>IF(Charts!$B$3="none",AE2180,IF(BM2180="",NA(),BM2180))</f>
        <v>0</v>
      </c>
      <c r="CV478">
        <f>IF(Charts!$B$3="none",AF2180,IF(BN2180="",NA(),BN2180))</f>
        <v>0</v>
      </c>
      <c r="CW478">
        <f>IF(Charts!$B$3="none",AG2180,IF(BO2180="",NA(),BO2180))</f>
        <v>0</v>
      </c>
      <c r="CX478">
        <f>IF(Charts!$B$3="none",AH2180,IF(BP2180="",NA(),BP2180))</f>
        <v>0</v>
      </c>
      <c r="CY478">
        <f>IF(Charts!$B$3="none",AI2180,IF(BQ2180="",NA(),BQ2180))</f>
        <v>0</v>
      </c>
      <c r="CZ478">
        <f>IF(Charts!$B$3="none",AJ2180,IF(BR2180="",NA(),BR2180))</f>
        <v>0</v>
      </c>
    </row>
    <row r="479" spans="5:104">
      <c r="E479">
        <v>134</v>
      </c>
      <c r="F479">
        <f>F138</f>
        <v>0</v>
      </c>
      <c r="G479">
        <v>134</v>
      </c>
      <c r="H479">
        <f>H138</f>
        <v>0</v>
      </c>
      <c r="I479">
        <v>134</v>
      </c>
      <c r="J479">
        <f>J138</f>
        <v>0</v>
      </c>
      <c r="K479">
        <v>134</v>
      </c>
      <c r="L479">
        <f>L138</f>
        <v>0</v>
      </c>
      <c r="M479">
        <v>134</v>
      </c>
      <c r="N479">
        <f>N138</f>
        <v>0</v>
      </c>
      <c r="O479">
        <v>134</v>
      </c>
      <c r="P479">
        <f>P138</f>
        <v>0</v>
      </c>
      <c r="Q479">
        <v>134</v>
      </c>
      <c r="R479">
        <f>R138</f>
        <v>0</v>
      </c>
      <c r="S479">
        <v>134</v>
      </c>
      <c r="T479">
        <f>T138</f>
        <v>0</v>
      </c>
      <c r="U479">
        <v>134</v>
      </c>
      <c r="V479">
        <f>V138</f>
        <v>0</v>
      </c>
      <c r="W479">
        <v>134</v>
      </c>
      <c r="X479">
        <f>X138</f>
        <v>0</v>
      </c>
      <c r="Y479">
        <v>134</v>
      </c>
      <c r="Z479">
        <f>Z138</f>
        <v>0</v>
      </c>
      <c r="AA479">
        <v>134</v>
      </c>
      <c r="AB479">
        <f>AB138</f>
        <v>0</v>
      </c>
      <c r="AC479">
        <v>134</v>
      </c>
      <c r="AD479">
        <f>AD138</f>
        <v>0</v>
      </c>
      <c r="AE479">
        <v>134</v>
      </c>
      <c r="AF479">
        <f>AF138</f>
        <v>0</v>
      </c>
      <c r="AG479">
        <v>134</v>
      </c>
      <c r="AH479">
        <f>AH138</f>
        <v>0</v>
      </c>
      <c r="AI479">
        <v>134</v>
      </c>
      <c r="AJ479">
        <f>AJ138</f>
        <v>0</v>
      </c>
      <c r="AM479">
        <v>134</v>
      </c>
      <c r="AN479">
        <f>AN138</f>
        <v>0</v>
      </c>
      <c r="AO479">
        <v>134</v>
      </c>
      <c r="AP479">
        <f>AP138</f>
        <v>0</v>
      </c>
      <c r="AQ479">
        <v>134</v>
      </c>
      <c r="AR479">
        <f>AR138</f>
        <v>0</v>
      </c>
      <c r="AS479">
        <v>134</v>
      </c>
      <c r="AT479">
        <f>AT138</f>
        <v>0</v>
      </c>
      <c r="AU479">
        <v>134</v>
      </c>
      <c r="AV479">
        <f>AV138</f>
        <v>0</v>
      </c>
      <c r="AW479">
        <v>134</v>
      </c>
      <c r="AX479">
        <f>AX138</f>
        <v>0</v>
      </c>
      <c r="AY479">
        <v>134</v>
      </c>
      <c r="AZ479">
        <f>AZ138</f>
        <v>0</v>
      </c>
      <c r="BA479">
        <v>134</v>
      </c>
      <c r="BB479">
        <f>BB138</f>
        <v>0</v>
      </c>
      <c r="BC479">
        <v>134</v>
      </c>
      <c r="BD479">
        <f>BD138</f>
        <v>0</v>
      </c>
      <c r="BE479">
        <v>134</v>
      </c>
      <c r="BF479">
        <f>BF138</f>
        <v>0</v>
      </c>
      <c r="BG479">
        <v>134</v>
      </c>
      <c r="BH479">
        <f>BH138</f>
        <v>0</v>
      </c>
      <c r="BI479">
        <v>134</v>
      </c>
      <c r="BJ479">
        <f>BJ138</f>
        <v>0</v>
      </c>
      <c r="BK479">
        <v>134</v>
      </c>
      <c r="BL479">
        <f>BL138</f>
        <v>0</v>
      </c>
      <c r="BM479">
        <v>134</v>
      </c>
      <c r="BN479">
        <f>BN138</f>
        <v>0</v>
      </c>
      <c r="BO479">
        <v>134</v>
      </c>
      <c r="BP479">
        <f>BP138</f>
        <v>0</v>
      </c>
      <c r="BQ479">
        <v>134</v>
      </c>
      <c r="BR479">
        <f>BR138</f>
        <v>0</v>
      </c>
      <c r="BU479">
        <f>IF(Charts!$B$3="none",E2181,IF(AM2181="",NA(),AM2181))</f>
        <v>0</v>
      </c>
      <c r="BV479">
        <f>IF(Charts!$B$3="none",F2181,IF(AN2181="",NA(),AN2181))</f>
        <v>0</v>
      </c>
      <c r="BW479">
        <f>IF(Charts!$B$3="none",G2181,IF(AO2181="",NA(),AO2181))</f>
        <v>0</v>
      </c>
      <c r="BX479">
        <f>IF(Charts!$B$3="none",H2181,IF(AP2181="",NA(),AP2181))</f>
        <v>0</v>
      </c>
      <c r="BY479">
        <f>IF(Charts!$B$3="none",I2181,IF(AQ2181="",NA(),AQ2181))</f>
        <v>0</v>
      </c>
      <c r="BZ479">
        <f>IF(Charts!$B$3="none",J2181,IF(AR2181="",NA(),AR2181))</f>
        <v>0</v>
      </c>
      <c r="CA479">
        <f>IF(Charts!$B$3="none",K2181,IF(AS2181="",NA(),AS2181))</f>
        <v>0</v>
      </c>
      <c r="CB479">
        <f>IF(Charts!$B$3="none",L2181,IF(AT2181="",NA(),AT2181))</f>
        <v>0</v>
      </c>
      <c r="CC479">
        <f>IF(Charts!$B$3="none",M2181,IF(AU2181="",NA(),AU2181))</f>
        <v>0</v>
      </c>
      <c r="CD479">
        <f>IF(Charts!$B$3="none",N2181,IF(AV2181="",NA(),AV2181))</f>
        <v>0</v>
      </c>
      <c r="CE479">
        <f>IF(Charts!$B$3="none",O2181,IF(AW2181="",NA(),AW2181))</f>
        <v>0</v>
      </c>
      <c r="CF479">
        <f>IF(Charts!$B$3="none",P2181,IF(AX2181="",NA(),AX2181))</f>
        <v>0</v>
      </c>
      <c r="CG479">
        <f>IF(Charts!$B$3="none",Q2181,IF(AY2181="",NA(),AY2181))</f>
        <v>0</v>
      </c>
      <c r="CH479">
        <f>IF(Charts!$B$3="none",R2181,IF(AZ2181="",NA(),AZ2181))</f>
        <v>0</v>
      </c>
      <c r="CI479">
        <f>IF(Charts!$B$3="none",S2181,IF(BA2181="",NA(),BA2181))</f>
        <v>0</v>
      </c>
      <c r="CJ479">
        <f>IF(Charts!$B$3="none",T2181,IF(BB2181="",NA(),BB2181))</f>
        <v>0</v>
      </c>
      <c r="CK479">
        <f>IF(Charts!$B$3="none",U2181,IF(BC2181="",NA(),BC2181))</f>
        <v>0</v>
      </c>
      <c r="CL479">
        <f>IF(Charts!$B$3="none",V2181,IF(BD2181="",NA(),BD2181))</f>
        <v>0</v>
      </c>
      <c r="CM479">
        <f>IF(Charts!$B$3="none",W2181,IF(BE2181="",NA(),BE2181))</f>
        <v>0</v>
      </c>
      <c r="CN479">
        <f>IF(Charts!$B$3="none",X2181,IF(BF2181="",NA(),BF2181))</f>
        <v>0</v>
      </c>
      <c r="CO479">
        <f>IF(Charts!$B$3="none",Y2181,IF(BG2181="",NA(),BG2181))</f>
        <v>0</v>
      </c>
      <c r="CP479">
        <f>IF(Charts!$B$3="none",Z2181,IF(BH2181="",NA(),BH2181))</f>
        <v>0</v>
      </c>
      <c r="CQ479">
        <f>IF(Charts!$B$3="none",AA2181,IF(BI2181="",NA(),BI2181))</f>
        <v>0</v>
      </c>
      <c r="CR479">
        <f>IF(Charts!$B$3="none",AB2181,IF(BJ2181="",NA(),BJ2181))</f>
        <v>0</v>
      </c>
      <c r="CS479">
        <f>IF(Charts!$B$3="none",AC2181,IF(BK2181="",NA(),BK2181))</f>
        <v>0</v>
      </c>
      <c r="CT479">
        <f>IF(Charts!$B$3="none",AD2181,IF(BL2181="",NA(),BL2181))</f>
        <v>0</v>
      </c>
      <c r="CU479">
        <f>IF(Charts!$B$3="none",AE2181,IF(BM2181="",NA(),BM2181))</f>
        <v>0</v>
      </c>
      <c r="CV479">
        <f>IF(Charts!$B$3="none",AF2181,IF(BN2181="",NA(),BN2181))</f>
        <v>0</v>
      </c>
      <c r="CW479">
        <f>IF(Charts!$B$3="none",AG2181,IF(BO2181="",NA(),BO2181))</f>
        <v>0</v>
      </c>
      <c r="CX479">
        <f>IF(Charts!$B$3="none",AH2181,IF(BP2181="",NA(),BP2181))</f>
        <v>0</v>
      </c>
      <c r="CY479">
        <f>IF(Charts!$B$3="none",AI2181,IF(BQ2181="",NA(),BQ2181))</f>
        <v>0</v>
      </c>
      <c r="CZ479">
        <f>IF(Charts!$B$3="none",AJ2181,IF(BR2181="",NA(),BR2181))</f>
        <v>0</v>
      </c>
    </row>
    <row r="480" spans="5:104">
      <c r="E480">
        <v>135</v>
      </c>
      <c r="F480">
        <f>F139</f>
        <v>0</v>
      </c>
      <c r="G480">
        <v>135</v>
      </c>
      <c r="H480">
        <f>H139</f>
        <v>0</v>
      </c>
      <c r="I480">
        <v>135</v>
      </c>
      <c r="J480">
        <f>J139</f>
        <v>0</v>
      </c>
      <c r="K480">
        <v>135</v>
      </c>
      <c r="L480">
        <f>L139</f>
        <v>0</v>
      </c>
      <c r="M480">
        <v>135</v>
      </c>
      <c r="N480">
        <f>N139</f>
        <v>0</v>
      </c>
      <c r="O480">
        <v>135</v>
      </c>
      <c r="P480">
        <f>P139</f>
        <v>0</v>
      </c>
      <c r="Q480">
        <v>135</v>
      </c>
      <c r="R480">
        <f>R139</f>
        <v>0</v>
      </c>
      <c r="S480">
        <v>135</v>
      </c>
      <c r="T480">
        <f>T139</f>
        <v>0</v>
      </c>
      <c r="U480">
        <v>135</v>
      </c>
      <c r="V480">
        <f>V139</f>
        <v>0</v>
      </c>
      <c r="W480">
        <v>135</v>
      </c>
      <c r="X480">
        <f>X139</f>
        <v>0</v>
      </c>
      <c r="Y480">
        <v>135</v>
      </c>
      <c r="Z480">
        <f>Z139</f>
        <v>0</v>
      </c>
      <c r="AA480">
        <v>135</v>
      </c>
      <c r="AB480">
        <f>AB139</f>
        <v>0</v>
      </c>
      <c r="AC480">
        <v>135</v>
      </c>
      <c r="AD480">
        <f>AD139</f>
        <v>0</v>
      </c>
      <c r="AE480">
        <v>135</v>
      </c>
      <c r="AF480">
        <f>AF139</f>
        <v>0</v>
      </c>
      <c r="AG480">
        <v>135</v>
      </c>
      <c r="AH480">
        <f>AH139</f>
        <v>0</v>
      </c>
      <c r="AI480">
        <v>135</v>
      </c>
      <c r="AJ480">
        <f>AJ139</f>
        <v>0</v>
      </c>
      <c r="AM480">
        <v>135</v>
      </c>
      <c r="AN480">
        <f>AN139</f>
        <v>0</v>
      </c>
      <c r="AO480">
        <v>135</v>
      </c>
      <c r="AP480">
        <f>AP139</f>
        <v>0</v>
      </c>
      <c r="AQ480">
        <v>135</v>
      </c>
      <c r="AR480">
        <f>AR139</f>
        <v>0</v>
      </c>
      <c r="AS480">
        <v>135</v>
      </c>
      <c r="AT480">
        <f>AT139</f>
        <v>0</v>
      </c>
      <c r="AU480">
        <v>135</v>
      </c>
      <c r="AV480">
        <f>AV139</f>
        <v>0</v>
      </c>
      <c r="AW480">
        <v>135</v>
      </c>
      <c r="AX480">
        <f>AX139</f>
        <v>0</v>
      </c>
      <c r="AY480">
        <v>135</v>
      </c>
      <c r="AZ480">
        <f>AZ139</f>
        <v>0</v>
      </c>
      <c r="BA480">
        <v>135</v>
      </c>
      <c r="BB480">
        <f>BB139</f>
        <v>0</v>
      </c>
      <c r="BC480">
        <v>135</v>
      </c>
      <c r="BD480">
        <f>BD139</f>
        <v>0</v>
      </c>
      <c r="BE480">
        <v>135</v>
      </c>
      <c r="BF480">
        <f>BF139</f>
        <v>0</v>
      </c>
      <c r="BG480">
        <v>135</v>
      </c>
      <c r="BH480">
        <f>BH139</f>
        <v>0</v>
      </c>
      <c r="BI480">
        <v>135</v>
      </c>
      <c r="BJ480">
        <f>BJ139</f>
        <v>0</v>
      </c>
      <c r="BK480">
        <v>135</v>
      </c>
      <c r="BL480">
        <f>BL139</f>
        <v>0</v>
      </c>
      <c r="BM480">
        <v>135</v>
      </c>
      <c r="BN480">
        <f>BN139</f>
        <v>0</v>
      </c>
      <c r="BO480">
        <v>135</v>
      </c>
      <c r="BP480">
        <f>BP139</f>
        <v>0</v>
      </c>
      <c r="BQ480">
        <v>135</v>
      </c>
      <c r="BR480">
        <f>BR139</f>
        <v>0</v>
      </c>
      <c r="BU480">
        <f>IF(Charts!$B$3="none",E2182,IF(AM2182="",NA(),AM2182))</f>
        <v>0</v>
      </c>
      <c r="BV480">
        <f>IF(Charts!$B$3="none",F2182,IF(AN2182="",NA(),AN2182))</f>
        <v>0</v>
      </c>
      <c r="BW480">
        <f>IF(Charts!$B$3="none",G2182,IF(AO2182="",NA(),AO2182))</f>
        <v>0</v>
      </c>
      <c r="BX480">
        <f>IF(Charts!$B$3="none",H2182,IF(AP2182="",NA(),AP2182))</f>
        <v>0</v>
      </c>
      <c r="BY480">
        <f>IF(Charts!$B$3="none",I2182,IF(AQ2182="",NA(),AQ2182))</f>
        <v>0</v>
      </c>
      <c r="BZ480">
        <f>IF(Charts!$B$3="none",J2182,IF(AR2182="",NA(),AR2182))</f>
        <v>0</v>
      </c>
      <c r="CA480">
        <f>IF(Charts!$B$3="none",K2182,IF(AS2182="",NA(),AS2182))</f>
        <v>0</v>
      </c>
      <c r="CB480">
        <f>IF(Charts!$B$3="none",L2182,IF(AT2182="",NA(),AT2182))</f>
        <v>0</v>
      </c>
      <c r="CC480">
        <f>IF(Charts!$B$3="none",M2182,IF(AU2182="",NA(),AU2182))</f>
        <v>0</v>
      </c>
      <c r="CD480">
        <f>IF(Charts!$B$3="none",N2182,IF(AV2182="",NA(),AV2182))</f>
        <v>0</v>
      </c>
      <c r="CE480">
        <f>IF(Charts!$B$3="none",O2182,IF(AW2182="",NA(),AW2182))</f>
        <v>0</v>
      </c>
      <c r="CF480">
        <f>IF(Charts!$B$3="none",P2182,IF(AX2182="",NA(),AX2182))</f>
        <v>0</v>
      </c>
      <c r="CG480">
        <f>IF(Charts!$B$3="none",Q2182,IF(AY2182="",NA(),AY2182))</f>
        <v>0</v>
      </c>
      <c r="CH480">
        <f>IF(Charts!$B$3="none",R2182,IF(AZ2182="",NA(),AZ2182))</f>
        <v>0</v>
      </c>
      <c r="CI480">
        <f>IF(Charts!$B$3="none",S2182,IF(BA2182="",NA(),BA2182))</f>
        <v>0</v>
      </c>
      <c r="CJ480">
        <f>IF(Charts!$B$3="none",T2182,IF(BB2182="",NA(),BB2182))</f>
        <v>0</v>
      </c>
      <c r="CK480">
        <f>IF(Charts!$B$3="none",U2182,IF(BC2182="",NA(),BC2182))</f>
        <v>0</v>
      </c>
      <c r="CL480">
        <f>IF(Charts!$B$3="none",V2182,IF(BD2182="",NA(),BD2182))</f>
        <v>0</v>
      </c>
      <c r="CM480">
        <f>IF(Charts!$B$3="none",W2182,IF(BE2182="",NA(),BE2182))</f>
        <v>0</v>
      </c>
      <c r="CN480">
        <f>IF(Charts!$B$3="none",X2182,IF(BF2182="",NA(),BF2182))</f>
        <v>0</v>
      </c>
      <c r="CO480">
        <f>IF(Charts!$B$3="none",Y2182,IF(BG2182="",NA(),BG2182))</f>
        <v>0</v>
      </c>
      <c r="CP480">
        <f>IF(Charts!$B$3="none",Z2182,IF(BH2182="",NA(),BH2182))</f>
        <v>0</v>
      </c>
      <c r="CQ480">
        <f>IF(Charts!$B$3="none",AA2182,IF(BI2182="",NA(),BI2182))</f>
        <v>0</v>
      </c>
      <c r="CR480">
        <f>IF(Charts!$B$3="none",AB2182,IF(BJ2182="",NA(),BJ2182))</f>
        <v>0</v>
      </c>
      <c r="CS480">
        <f>IF(Charts!$B$3="none",AC2182,IF(BK2182="",NA(),BK2182))</f>
        <v>0</v>
      </c>
      <c r="CT480">
        <f>IF(Charts!$B$3="none",AD2182,IF(BL2182="",NA(),BL2182))</f>
        <v>0</v>
      </c>
      <c r="CU480">
        <f>IF(Charts!$B$3="none",AE2182,IF(BM2182="",NA(),BM2182))</f>
        <v>0</v>
      </c>
      <c r="CV480">
        <f>IF(Charts!$B$3="none",AF2182,IF(BN2182="",NA(),BN2182))</f>
        <v>0</v>
      </c>
      <c r="CW480">
        <f>IF(Charts!$B$3="none",AG2182,IF(BO2182="",NA(),BO2182))</f>
        <v>0</v>
      </c>
      <c r="CX480">
        <f>IF(Charts!$B$3="none",AH2182,IF(BP2182="",NA(),BP2182))</f>
        <v>0</v>
      </c>
      <c r="CY480">
        <f>IF(Charts!$B$3="none",AI2182,IF(BQ2182="",NA(),BQ2182))</f>
        <v>0</v>
      </c>
      <c r="CZ480">
        <f>IF(Charts!$B$3="none",AJ2182,IF(BR2182="",NA(),BR2182))</f>
        <v>0</v>
      </c>
    </row>
    <row r="481" spans="5:104">
      <c r="E481">
        <v>136</v>
      </c>
      <c r="F481">
        <f>F140</f>
        <v>0</v>
      </c>
      <c r="G481">
        <v>136</v>
      </c>
      <c r="H481">
        <f>H140</f>
        <v>0</v>
      </c>
      <c r="I481">
        <v>136</v>
      </c>
      <c r="J481">
        <f>J140</f>
        <v>0</v>
      </c>
      <c r="K481">
        <v>136</v>
      </c>
      <c r="L481">
        <f>L140</f>
        <v>0</v>
      </c>
      <c r="M481">
        <v>136</v>
      </c>
      <c r="N481">
        <f>N140</f>
        <v>0</v>
      </c>
      <c r="O481">
        <v>136</v>
      </c>
      <c r="P481">
        <f>P140</f>
        <v>0</v>
      </c>
      <c r="Q481">
        <v>136</v>
      </c>
      <c r="R481">
        <f>R140</f>
        <v>0</v>
      </c>
      <c r="S481">
        <v>136</v>
      </c>
      <c r="T481">
        <f>T140</f>
        <v>0</v>
      </c>
      <c r="U481">
        <v>136</v>
      </c>
      <c r="V481">
        <f>V140</f>
        <v>0</v>
      </c>
      <c r="W481">
        <v>136</v>
      </c>
      <c r="X481">
        <f>X140</f>
        <v>0</v>
      </c>
      <c r="Y481">
        <v>136</v>
      </c>
      <c r="Z481">
        <f>Z140</f>
        <v>0</v>
      </c>
      <c r="AA481">
        <v>136</v>
      </c>
      <c r="AB481">
        <f>AB140</f>
        <v>0</v>
      </c>
      <c r="AC481">
        <v>136</v>
      </c>
      <c r="AD481">
        <f>AD140</f>
        <v>0</v>
      </c>
      <c r="AE481">
        <v>136</v>
      </c>
      <c r="AF481">
        <f>AF140</f>
        <v>0</v>
      </c>
      <c r="AG481">
        <v>136</v>
      </c>
      <c r="AH481">
        <f>AH140</f>
        <v>0</v>
      </c>
      <c r="AI481">
        <v>136</v>
      </c>
      <c r="AJ481">
        <f>AJ140</f>
        <v>0</v>
      </c>
      <c r="AM481">
        <v>136</v>
      </c>
      <c r="AN481">
        <f>AN140</f>
        <v>0</v>
      </c>
      <c r="AO481">
        <v>136</v>
      </c>
      <c r="AP481">
        <f>AP140</f>
        <v>0</v>
      </c>
      <c r="AQ481">
        <v>136</v>
      </c>
      <c r="AR481">
        <f>AR140</f>
        <v>0</v>
      </c>
      <c r="AS481">
        <v>136</v>
      </c>
      <c r="AT481">
        <f>AT140</f>
        <v>0</v>
      </c>
      <c r="AU481">
        <v>136</v>
      </c>
      <c r="AV481">
        <f>AV140</f>
        <v>0</v>
      </c>
      <c r="AW481">
        <v>136</v>
      </c>
      <c r="AX481">
        <f>AX140</f>
        <v>0</v>
      </c>
      <c r="AY481">
        <v>136</v>
      </c>
      <c r="AZ481">
        <f>AZ140</f>
        <v>0</v>
      </c>
      <c r="BA481">
        <v>136</v>
      </c>
      <c r="BB481">
        <f>BB140</f>
        <v>0</v>
      </c>
      <c r="BC481">
        <v>136</v>
      </c>
      <c r="BD481">
        <f>BD140</f>
        <v>0</v>
      </c>
      <c r="BE481">
        <v>136</v>
      </c>
      <c r="BF481">
        <f>BF140</f>
        <v>0</v>
      </c>
      <c r="BG481">
        <v>136</v>
      </c>
      <c r="BH481">
        <f>BH140</f>
        <v>0</v>
      </c>
      <c r="BI481">
        <v>136</v>
      </c>
      <c r="BJ481">
        <f>BJ140</f>
        <v>0</v>
      </c>
      <c r="BK481">
        <v>136</v>
      </c>
      <c r="BL481">
        <f>BL140</f>
        <v>0</v>
      </c>
      <c r="BM481">
        <v>136</v>
      </c>
      <c r="BN481">
        <f>BN140</f>
        <v>0</v>
      </c>
      <c r="BO481">
        <v>136</v>
      </c>
      <c r="BP481">
        <f>BP140</f>
        <v>0</v>
      </c>
      <c r="BQ481">
        <v>136</v>
      </c>
      <c r="BR481">
        <f>BR140</f>
        <v>0</v>
      </c>
      <c r="BU481">
        <f>IF(Charts!$B$3="none",E2183,IF(AM2183="",NA(),AM2183))</f>
        <v>0</v>
      </c>
      <c r="BV481">
        <f>IF(Charts!$B$3="none",F2183,IF(AN2183="",NA(),AN2183))</f>
        <v>0</v>
      </c>
      <c r="BW481">
        <f>IF(Charts!$B$3="none",G2183,IF(AO2183="",NA(),AO2183))</f>
        <v>0</v>
      </c>
      <c r="BX481">
        <f>IF(Charts!$B$3="none",H2183,IF(AP2183="",NA(),AP2183))</f>
        <v>0</v>
      </c>
      <c r="BY481">
        <f>IF(Charts!$B$3="none",I2183,IF(AQ2183="",NA(),AQ2183))</f>
        <v>0</v>
      </c>
      <c r="BZ481">
        <f>IF(Charts!$B$3="none",J2183,IF(AR2183="",NA(),AR2183))</f>
        <v>0</v>
      </c>
      <c r="CA481">
        <f>IF(Charts!$B$3="none",K2183,IF(AS2183="",NA(),AS2183))</f>
        <v>0</v>
      </c>
      <c r="CB481">
        <f>IF(Charts!$B$3="none",L2183,IF(AT2183="",NA(),AT2183))</f>
        <v>0</v>
      </c>
      <c r="CC481">
        <f>IF(Charts!$B$3="none",M2183,IF(AU2183="",NA(),AU2183))</f>
        <v>0</v>
      </c>
      <c r="CD481">
        <f>IF(Charts!$B$3="none",N2183,IF(AV2183="",NA(),AV2183))</f>
        <v>0</v>
      </c>
      <c r="CE481">
        <f>IF(Charts!$B$3="none",O2183,IF(AW2183="",NA(),AW2183))</f>
        <v>0</v>
      </c>
      <c r="CF481">
        <f>IF(Charts!$B$3="none",P2183,IF(AX2183="",NA(),AX2183))</f>
        <v>0</v>
      </c>
      <c r="CG481">
        <f>IF(Charts!$B$3="none",Q2183,IF(AY2183="",NA(),AY2183))</f>
        <v>0</v>
      </c>
      <c r="CH481">
        <f>IF(Charts!$B$3="none",R2183,IF(AZ2183="",NA(),AZ2183))</f>
        <v>0</v>
      </c>
      <c r="CI481">
        <f>IF(Charts!$B$3="none",S2183,IF(BA2183="",NA(),BA2183))</f>
        <v>0</v>
      </c>
      <c r="CJ481">
        <f>IF(Charts!$B$3="none",T2183,IF(BB2183="",NA(),BB2183))</f>
        <v>0</v>
      </c>
      <c r="CK481">
        <f>IF(Charts!$B$3="none",U2183,IF(BC2183="",NA(),BC2183))</f>
        <v>0</v>
      </c>
      <c r="CL481">
        <f>IF(Charts!$B$3="none",V2183,IF(BD2183="",NA(),BD2183))</f>
        <v>0</v>
      </c>
      <c r="CM481">
        <f>IF(Charts!$B$3="none",W2183,IF(BE2183="",NA(),BE2183))</f>
        <v>0</v>
      </c>
      <c r="CN481">
        <f>IF(Charts!$B$3="none",X2183,IF(BF2183="",NA(),BF2183))</f>
        <v>0</v>
      </c>
      <c r="CO481">
        <f>IF(Charts!$B$3="none",Y2183,IF(BG2183="",NA(),BG2183))</f>
        <v>0</v>
      </c>
      <c r="CP481">
        <f>IF(Charts!$B$3="none",Z2183,IF(BH2183="",NA(),BH2183))</f>
        <v>0</v>
      </c>
      <c r="CQ481">
        <f>IF(Charts!$B$3="none",AA2183,IF(BI2183="",NA(),BI2183))</f>
        <v>0</v>
      </c>
      <c r="CR481">
        <f>IF(Charts!$B$3="none",AB2183,IF(BJ2183="",NA(),BJ2183))</f>
        <v>0</v>
      </c>
      <c r="CS481">
        <f>IF(Charts!$B$3="none",AC2183,IF(BK2183="",NA(),BK2183))</f>
        <v>0</v>
      </c>
      <c r="CT481">
        <f>IF(Charts!$B$3="none",AD2183,IF(BL2183="",NA(),BL2183))</f>
        <v>0</v>
      </c>
      <c r="CU481">
        <f>IF(Charts!$B$3="none",AE2183,IF(BM2183="",NA(),BM2183))</f>
        <v>0</v>
      </c>
      <c r="CV481">
        <f>IF(Charts!$B$3="none",AF2183,IF(BN2183="",NA(),BN2183))</f>
        <v>0</v>
      </c>
      <c r="CW481">
        <f>IF(Charts!$B$3="none",AG2183,IF(BO2183="",NA(),BO2183))</f>
        <v>0</v>
      </c>
      <c r="CX481">
        <f>IF(Charts!$B$3="none",AH2183,IF(BP2183="",NA(),BP2183))</f>
        <v>0</v>
      </c>
      <c r="CY481">
        <f>IF(Charts!$B$3="none",AI2183,IF(BQ2183="",NA(),BQ2183))</f>
        <v>0</v>
      </c>
      <c r="CZ481">
        <f>IF(Charts!$B$3="none",AJ2183,IF(BR2183="",NA(),BR2183))</f>
        <v>0</v>
      </c>
    </row>
    <row r="482" spans="5:104">
      <c r="E482">
        <v>137</v>
      </c>
      <c r="F482">
        <f>F141</f>
        <v>0</v>
      </c>
      <c r="G482">
        <v>137</v>
      </c>
      <c r="H482">
        <f>H141</f>
        <v>0</v>
      </c>
      <c r="I482">
        <v>137</v>
      </c>
      <c r="J482">
        <f>J141</f>
        <v>0</v>
      </c>
      <c r="K482">
        <v>137</v>
      </c>
      <c r="L482">
        <f>L141</f>
        <v>0</v>
      </c>
      <c r="M482">
        <v>137</v>
      </c>
      <c r="N482">
        <f>N141</f>
        <v>0</v>
      </c>
      <c r="O482">
        <v>137</v>
      </c>
      <c r="P482">
        <f>P141</f>
        <v>0</v>
      </c>
      <c r="Q482">
        <v>137</v>
      </c>
      <c r="R482">
        <f>R141</f>
        <v>0</v>
      </c>
      <c r="S482">
        <v>137</v>
      </c>
      <c r="T482">
        <f>T141</f>
        <v>0</v>
      </c>
      <c r="U482">
        <v>137</v>
      </c>
      <c r="V482">
        <f>V141</f>
        <v>0</v>
      </c>
      <c r="W482">
        <v>137</v>
      </c>
      <c r="X482">
        <f>X141</f>
        <v>0</v>
      </c>
      <c r="Y482">
        <v>137</v>
      </c>
      <c r="Z482">
        <f>Z141</f>
        <v>0</v>
      </c>
      <c r="AA482">
        <v>137</v>
      </c>
      <c r="AB482">
        <f>AB141</f>
        <v>0</v>
      </c>
      <c r="AC482">
        <v>137</v>
      </c>
      <c r="AD482">
        <f>AD141</f>
        <v>0</v>
      </c>
      <c r="AE482">
        <v>137</v>
      </c>
      <c r="AF482">
        <f>AF141</f>
        <v>0</v>
      </c>
      <c r="AG482">
        <v>137</v>
      </c>
      <c r="AH482">
        <f>AH141</f>
        <v>0</v>
      </c>
      <c r="AI482">
        <v>137</v>
      </c>
      <c r="AJ482">
        <f>AJ141</f>
        <v>0</v>
      </c>
      <c r="AM482">
        <v>137</v>
      </c>
      <c r="AN482">
        <f>AN141</f>
        <v>0</v>
      </c>
      <c r="AO482">
        <v>137</v>
      </c>
      <c r="AP482">
        <f>AP141</f>
        <v>0</v>
      </c>
      <c r="AQ482">
        <v>137</v>
      </c>
      <c r="AR482">
        <f>AR141</f>
        <v>0</v>
      </c>
      <c r="AS482">
        <v>137</v>
      </c>
      <c r="AT482">
        <f>AT141</f>
        <v>0</v>
      </c>
      <c r="AU482">
        <v>137</v>
      </c>
      <c r="AV482">
        <f>AV141</f>
        <v>0</v>
      </c>
      <c r="AW482">
        <v>137</v>
      </c>
      <c r="AX482">
        <f>AX141</f>
        <v>0</v>
      </c>
      <c r="AY482">
        <v>137</v>
      </c>
      <c r="AZ482">
        <f>AZ141</f>
        <v>0</v>
      </c>
      <c r="BA482">
        <v>137</v>
      </c>
      <c r="BB482">
        <f>BB141</f>
        <v>0</v>
      </c>
      <c r="BC482">
        <v>137</v>
      </c>
      <c r="BD482">
        <f>BD141</f>
        <v>0</v>
      </c>
      <c r="BE482">
        <v>137</v>
      </c>
      <c r="BF482">
        <f>BF141</f>
        <v>0</v>
      </c>
      <c r="BG482">
        <v>137</v>
      </c>
      <c r="BH482">
        <f>BH141</f>
        <v>0</v>
      </c>
      <c r="BI482">
        <v>137</v>
      </c>
      <c r="BJ482">
        <f>BJ141</f>
        <v>0</v>
      </c>
      <c r="BK482">
        <v>137</v>
      </c>
      <c r="BL482">
        <f>BL141</f>
        <v>0</v>
      </c>
      <c r="BM482">
        <v>137</v>
      </c>
      <c r="BN482">
        <f>BN141</f>
        <v>0</v>
      </c>
      <c r="BO482">
        <v>137</v>
      </c>
      <c r="BP482">
        <f>BP141</f>
        <v>0</v>
      </c>
      <c r="BQ482">
        <v>137</v>
      </c>
      <c r="BR482">
        <f>BR141</f>
        <v>0</v>
      </c>
      <c r="BU482">
        <f>IF(Charts!$B$3="none",E2184,IF(AM2184="",NA(),AM2184))</f>
        <v>0</v>
      </c>
      <c r="BV482">
        <f>IF(Charts!$B$3="none",F2184,IF(AN2184="",NA(),AN2184))</f>
        <v>0</v>
      </c>
      <c r="BW482">
        <f>IF(Charts!$B$3="none",G2184,IF(AO2184="",NA(),AO2184))</f>
        <v>0</v>
      </c>
      <c r="BX482">
        <f>IF(Charts!$B$3="none",H2184,IF(AP2184="",NA(),AP2184))</f>
        <v>0</v>
      </c>
      <c r="BY482">
        <f>IF(Charts!$B$3="none",I2184,IF(AQ2184="",NA(),AQ2184))</f>
        <v>0</v>
      </c>
      <c r="BZ482">
        <f>IF(Charts!$B$3="none",J2184,IF(AR2184="",NA(),AR2184))</f>
        <v>0</v>
      </c>
      <c r="CA482">
        <f>IF(Charts!$B$3="none",K2184,IF(AS2184="",NA(),AS2184))</f>
        <v>0</v>
      </c>
      <c r="CB482">
        <f>IF(Charts!$B$3="none",L2184,IF(AT2184="",NA(),AT2184))</f>
        <v>0</v>
      </c>
      <c r="CC482">
        <f>IF(Charts!$B$3="none",M2184,IF(AU2184="",NA(),AU2184))</f>
        <v>0</v>
      </c>
      <c r="CD482">
        <f>IF(Charts!$B$3="none",N2184,IF(AV2184="",NA(),AV2184))</f>
        <v>0</v>
      </c>
      <c r="CE482">
        <f>IF(Charts!$B$3="none",O2184,IF(AW2184="",NA(),AW2184))</f>
        <v>0</v>
      </c>
      <c r="CF482">
        <f>IF(Charts!$B$3="none",P2184,IF(AX2184="",NA(),AX2184))</f>
        <v>0</v>
      </c>
      <c r="CG482">
        <f>IF(Charts!$B$3="none",Q2184,IF(AY2184="",NA(),AY2184))</f>
        <v>0</v>
      </c>
      <c r="CH482">
        <f>IF(Charts!$B$3="none",R2184,IF(AZ2184="",NA(),AZ2184))</f>
        <v>0</v>
      </c>
      <c r="CI482">
        <f>IF(Charts!$B$3="none",S2184,IF(BA2184="",NA(),BA2184))</f>
        <v>0</v>
      </c>
      <c r="CJ482">
        <f>IF(Charts!$B$3="none",T2184,IF(BB2184="",NA(),BB2184))</f>
        <v>0</v>
      </c>
      <c r="CK482">
        <f>IF(Charts!$B$3="none",U2184,IF(BC2184="",NA(),BC2184))</f>
        <v>0</v>
      </c>
      <c r="CL482">
        <f>IF(Charts!$B$3="none",V2184,IF(BD2184="",NA(),BD2184))</f>
        <v>0</v>
      </c>
      <c r="CM482">
        <f>IF(Charts!$B$3="none",W2184,IF(BE2184="",NA(),BE2184))</f>
        <v>0</v>
      </c>
      <c r="CN482">
        <f>IF(Charts!$B$3="none",X2184,IF(BF2184="",NA(),BF2184))</f>
        <v>0</v>
      </c>
      <c r="CO482">
        <f>IF(Charts!$B$3="none",Y2184,IF(BG2184="",NA(),BG2184))</f>
        <v>0</v>
      </c>
      <c r="CP482">
        <f>IF(Charts!$B$3="none",Z2184,IF(BH2184="",NA(),BH2184))</f>
        <v>0</v>
      </c>
      <c r="CQ482">
        <f>IF(Charts!$B$3="none",AA2184,IF(BI2184="",NA(),BI2184))</f>
        <v>0</v>
      </c>
      <c r="CR482">
        <f>IF(Charts!$B$3="none",AB2184,IF(BJ2184="",NA(),BJ2184))</f>
        <v>0</v>
      </c>
      <c r="CS482">
        <f>IF(Charts!$B$3="none",AC2184,IF(BK2184="",NA(),BK2184))</f>
        <v>0</v>
      </c>
      <c r="CT482">
        <f>IF(Charts!$B$3="none",AD2184,IF(BL2184="",NA(),BL2184))</f>
        <v>0</v>
      </c>
      <c r="CU482">
        <f>IF(Charts!$B$3="none",AE2184,IF(BM2184="",NA(),BM2184))</f>
        <v>0</v>
      </c>
      <c r="CV482">
        <f>IF(Charts!$B$3="none",AF2184,IF(BN2184="",NA(),BN2184))</f>
        <v>0</v>
      </c>
      <c r="CW482">
        <f>IF(Charts!$B$3="none",AG2184,IF(BO2184="",NA(),BO2184))</f>
        <v>0</v>
      </c>
      <c r="CX482">
        <f>IF(Charts!$B$3="none",AH2184,IF(BP2184="",NA(),BP2184))</f>
        <v>0</v>
      </c>
      <c r="CY482">
        <f>IF(Charts!$B$3="none",AI2184,IF(BQ2184="",NA(),BQ2184))</f>
        <v>0</v>
      </c>
      <c r="CZ482">
        <f>IF(Charts!$B$3="none",AJ2184,IF(BR2184="",NA(),BR2184))</f>
        <v>0</v>
      </c>
    </row>
    <row r="483" spans="5:104">
      <c r="E483">
        <v>138</v>
      </c>
      <c r="F483">
        <f>F142</f>
        <v>0</v>
      </c>
      <c r="G483">
        <v>138</v>
      </c>
      <c r="H483">
        <f>H142</f>
        <v>0</v>
      </c>
      <c r="I483">
        <v>138</v>
      </c>
      <c r="J483">
        <f>J142</f>
        <v>0</v>
      </c>
      <c r="K483">
        <v>138</v>
      </c>
      <c r="L483">
        <f>L142</f>
        <v>0</v>
      </c>
      <c r="M483">
        <v>138</v>
      </c>
      <c r="N483">
        <f>N142</f>
        <v>0</v>
      </c>
      <c r="O483">
        <v>138</v>
      </c>
      <c r="P483">
        <f>P142</f>
        <v>0</v>
      </c>
      <c r="Q483">
        <v>138</v>
      </c>
      <c r="R483">
        <f>R142</f>
        <v>0</v>
      </c>
      <c r="S483">
        <v>138</v>
      </c>
      <c r="T483">
        <f>T142</f>
        <v>0</v>
      </c>
      <c r="U483">
        <v>138</v>
      </c>
      <c r="V483">
        <f>V142</f>
        <v>0</v>
      </c>
      <c r="W483">
        <v>138</v>
      </c>
      <c r="X483">
        <f>X142</f>
        <v>0</v>
      </c>
      <c r="Y483">
        <v>138</v>
      </c>
      <c r="Z483">
        <f>Z142</f>
        <v>0</v>
      </c>
      <c r="AA483">
        <v>138</v>
      </c>
      <c r="AB483">
        <f>AB142</f>
        <v>0</v>
      </c>
      <c r="AC483">
        <v>138</v>
      </c>
      <c r="AD483">
        <f>AD142</f>
        <v>0</v>
      </c>
      <c r="AE483">
        <v>138</v>
      </c>
      <c r="AF483">
        <f>AF142</f>
        <v>0</v>
      </c>
      <c r="AG483">
        <v>138</v>
      </c>
      <c r="AH483">
        <f>AH142</f>
        <v>0</v>
      </c>
      <c r="AI483">
        <v>138</v>
      </c>
      <c r="AJ483">
        <f>AJ142</f>
        <v>0</v>
      </c>
      <c r="AM483">
        <v>138</v>
      </c>
      <c r="AN483">
        <f>AN142</f>
        <v>0</v>
      </c>
      <c r="AO483">
        <v>138</v>
      </c>
      <c r="AP483">
        <f>AP142</f>
        <v>0</v>
      </c>
      <c r="AQ483">
        <v>138</v>
      </c>
      <c r="AR483">
        <f>AR142</f>
        <v>0</v>
      </c>
      <c r="AS483">
        <v>138</v>
      </c>
      <c r="AT483">
        <f>AT142</f>
        <v>0</v>
      </c>
      <c r="AU483">
        <v>138</v>
      </c>
      <c r="AV483">
        <f>AV142</f>
        <v>0</v>
      </c>
      <c r="AW483">
        <v>138</v>
      </c>
      <c r="AX483">
        <f>AX142</f>
        <v>0</v>
      </c>
      <c r="AY483">
        <v>138</v>
      </c>
      <c r="AZ483">
        <f>AZ142</f>
        <v>0</v>
      </c>
      <c r="BA483">
        <v>138</v>
      </c>
      <c r="BB483">
        <f>BB142</f>
        <v>0</v>
      </c>
      <c r="BC483">
        <v>138</v>
      </c>
      <c r="BD483">
        <f>BD142</f>
        <v>0</v>
      </c>
      <c r="BE483">
        <v>138</v>
      </c>
      <c r="BF483">
        <f>BF142</f>
        <v>0</v>
      </c>
      <c r="BG483">
        <v>138</v>
      </c>
      <c r="BH483">
        <f>BH142</f>
        <v>0</v>
      </c>
      <c r="BI483">
        <v>138</v>
      </c>
      <c r="BJ483">
        <f>BJ142</f>
        <v>0</v>
      </c>
      <c r="BK483">
        <v>138</v>
      </c>
      <c r="BL483">
        <f>BL142</f>
        <v>0</v>
      </c>
      <c r="BM483">
        <v>138</v>
      </c>
      <c r="BN483">
        <f>BN142</f>
        <v>0</v>
      </c>
      <c r="BO483">
        <v>138</v>
      </c>
      <c r="BP483">
        <f>BP142</f>
        <v>0</v>
      </c>
      <c r="BQ483">
        <v>138</v>
      </c>
      <c r="BR483">
        <f>BR142</f>
        <v>0</v>
      </c>
      <c r="BU483">
        <f>IF(Charts!$B$3="none",E2185,IF(AM2185="",NA(),AM2185))</f>
        <v>0</v>
      </c>
      <c r="BV483">
        <f>IF(Charts!$B$3="none",F2185,IF(AN2185="",NA(),AN2185))</f>
        <v>0</v>
      </c>
      <c r="BW483">
        <f>IF(Charts!$B$3="none",G2185,IF(AO2185="",NA(),AO2185))</f>
        <v>0</v>
      </c>
      <c r="BX483">
        <f>IF(Charts!$B$3="none",H2185,IF(AP2185="",NA(),AP2185))</f>
        <v>0</v>
      </c>
      <c r="BY483">
        <f>IF(Charts!$B$3="none",I2185,IF(AQ2185="",NA(),AQ2185))</f>
        <v>0</v>
      </c>
      <c r="BZ483">
        <f>IF(Charts!$B$3="none",J2185,IF(AR2185="",NA(),AR2185))</f>
        <v>0</v>
      </c>
      <c r="CA483">
        <f>IF(Charts!$B$3="none",K2185,IF(AS2185="",NA(),AS2185))</f>
        <v>0</v>
      </c>
      <c r="CB483">
        <f>IF(Charts!$B$3="none",L2185,IF(AT2185="",NA(),AT2185))</f>
        <v>0</v>
      </c>
      <c r="CC483">
        <f>IF(Charts!$B$3="none",M2185,IF(AU2185="",NA(),AU2185))</f>
        <v>0</v>
      </c>
      <c r="CD483">
        <f>IF(Charts!$B$3="none",N2185,IF(AV2185="",NA(),AV2185))</f>
        <v>0</v>
      </c>
      <c r="CE483">
        <f>IF(Charts!$B$3="none",O2185,IF(AW2185="",NA(),AW2185))</f>
        <v>0</v>
      </c>
      <c r="CF483">
        <f>IF(Charts!$B$3="none",P2185,IF(AX2185="",NA(),AX2185))</f>
        <v>0</v>
      </c>
      <c r="CG483">
        <f>IF(Charts!$B$3="none",Q2185,IF(AY2185="",NA(),AY2185))</f>
        <v>0</v>
      </c>
      <c r="CH483">
        <f>IF(Charts!$B$3="none",R2185,IF(AZ2185="",NA(),AZ2185))</f>
        <v>0</v>
      </c>
      <c r="CI483">
        <f>IF(Charts!$B$3="none",S2185,IF(BA2185="",NA(),BA2185))</f>
        <v>0</v>
      </c>
      <c r="CJ483">
        <f>IF(Charts!$B$3="none",T2185,IF(BB2185="",NA(),BB2185))</f>
        <v>0</v>
      </c>
      <c r="CK483">
        <f>IF(Charts!$B$3="none",U2185,IF(BC2185="",NA(),BC2185))</f>
        <v>0</v>
      </c>
      <c r="CL483">
        <f>IF(Charts!$B$3="none",V2185,IF(BD2185="",NA(),BD2185))</f>
        <v>0</v>
      </c>
      <c r="CM483">
        <f>IF(Charts!$B$3="none",W2185,IF(BE2185="",NA(),BE2185))</f>
        <v>0</v>
      </c>
      <c r="CN483">
        <f>IF(Charts!$B$3="none",X2185,IF(BF2185="",NA(),BF2185))</f>
        <v>0</v>
      </c>
      <c r="CO483">
        <f>IF(Charts!$B$3="none",Y2185,IF(BG2185="",NA(),BG2185))</f>
        <v>0</v>
      </c>
      <c r="CP483">
        <f>IF(Charts!$B$3="none",Z2185,IF(BH2185="",NA(),BH2185))</f>
        <v>0</v>
      </c>
      <c r="CQ483">
        <f>IF(Charts!$B$3="none",AA2185,IF(BI2185="",NA(),BI2185))</f>
        <v>0</v>
      </c>
      <c r="CR483">
        <f>IF(Charts!$B$3="none",AB2185,IF(BJ2185="",NA(),BJ2185))</f>
        <v>0</v>
      </c>
      <c r="CS483">
        <f>IF(Charts!$B$3="none",AC2185,IF(BK2185="",NA(),BK2185))</f>
        <v>0</v>
      </c>
      <c r="CT483">
        <f>IF(Charts!$B$3="none",AD2185,IF(BL2185="",NA(),BL2185))</f>
        <v>0</v>
      </c>
      <c r="CU483">
        <f>IF(Charts!$B$3="none",AE2185,IF(BM2185="",NA(),BM2185))</f>
        <v>0</v>
      </c>
      <c r="CV483">
        <f>IF(Charts!$B$3="none",AF2185,IF(BN2185="",NA(),BN2185))</f>
        <v>0</v>
      </c>
      <c r="CW483">
        <f>IF(Charts!$B$3="none",AG2185,IF(BO2185="",NA(),BO2185))</f>
        <v>0</v>
      </c>
      <c r="CX483">
        <f>IF(Charts!$B$3="none",AH2185,IF(BP2185="",NA(),BP2185))</f>
        <v>0</v>
      </c>
      <c r="CY483">
        <f>IF(Charts!$B$3="none",AI2185,IF(BQ2185="",NA(),BQ2185))</f>
        <v>0</v>
      </c>
      <c r="CZ483">
        <f>IF(Charts!$B$3="none",AJ2185,IF(BR2185="",NA(),BR2185))</f>
        <v>0</v>
      </c>
    </row>
    <row r="484" spans="5:104">
      <c r="E484">
        <v>139</v>
      </c>
      <c r="F484">
        <f>F143</f>
        <v>0</v>
      </c>
      <c r="G484">
        <v>139</v>
      </c>
      <c r="H484">
        <f>H143</f>
        <v>0</v>
      </c>
      <c r="I484">
        <v>139</v>
      </c>
      <c r="J484">
        <f>J143</f>
        <v>0</v>
      </c>
      <c r="K484">
        <v>139</v>
      </c>
      <c r="L484">
        <f>L143</f>
        <v>0</v>
      </c>
      <c r="M484">
        <v>139</v>
      </c>
      <c r="N484">
        <f>N143</f>
        <v>0</v>
      </c>
      <c r="O484">
        <v>139</v>
      </c>
      <c r="P484">
        <f>P143</f>
        <v>0</v>
      </c>
      <c r="Q484">
        <v>139</v>
      </c>
      <c r="R484">
        <f>R143</f>
        <v>0</v>
      </c>
      <c r="S484">
        <v>139</v>
      </c>
      <c r="T484">
        <f>T143</f>
        <v>0</v>
      </c>
      <c r="U484">
        <v>139</v>
      </c>
      <c r="V484">
        <f>V143</f>
        <v>0</v>
      </c>
      <c r="W484">
        <v>139</v>
      </c>
      <c r="X484">
        <f>X143</f>
        <v>0</v>
      </c>
      <c r="Y484">
        <v>139</v>
      </c>
      <c r="Z484">
        <f>Z143</f>
        <v>0</v>
      </c>
      <c r="AA484">
        <v>139</v>
      </c>
      <c r="AB484">
        <f>AB143</f>
        <v>0</v>
      </c>
      <c r="AC484">
        <v>139</v>
      </c>
      <c r="AD484">
        <f>AD143</f>
        <v>0</v>
      </c>
      <c r="AE484">
        <v>139</v>
      </c>
      <c r="AF484">
        <f>AF143</f>
        <v>0</v>
      </c>
      <c r="AG484">
        <v>139</v>
      </c>
      <c r="AH484">
        <f>AH143</f>
        <v>0</v>
      </c>
      <c r="AI484">
        <v>139</v>
      </c>
      <c r="AJ484">
        <f>AJ143</f>
        <v>0</v>
      </c>
      <c r="AM484">
        <v>139</v>
      </c>
      <c r="AN484">
        <f>AN143</f>
        <v>0</v>
      </c>
      <c r="AO484">
        <v>139</v>
      </c>
      <c r="AP484">
        <f>AP143</f>
        <v>0</v>
      </c>
      <c r="AQ484">
        <v>139</v>
      </c>
      <c r="AR484">
        <f>AR143</f>
        <v>0</v>
      </c>
      <c r="AS484">
        <v>139</v>
      </c>
      <c r="AT484">
        <f>AT143</f>
        <v>0</v>
      </c>
      <c r="AU484">
        <v>139</v>
      </c>
      <c r="AV484">
        <f>AV143</f>
        <v>0</v>
      </c>
      <c r="AW484">
        <v>139</v>
      </c>
      <c r="AX484">
        <f>AX143</f>
        <v>0</v>
      </c>
      <c r="AY484">
        <v>139</v>
      </c>
      <c r="AZ484">
        <f>AZ143</f>
        <v>0</v>
      </c>
      <c r="BA484">
        <v>139</v>
      </c>
      <c r="BB484">
        <f>BB143</f>
        <v>0</v>
      </c>
      <c r="BC484">
        <v>139</v>
      </c>
      <c r="BD484">
        <f>BD143</f>
        <v>0</v>
      </c>
      <c r="BE484">
        <v>139</v>
      </c>
      <c r="BF484">
        <f>BF143</f>
        <v>0</v>
      </c>
      <c r="BG484">
        <v>139</v>
      </c>
      <c r="BH484">
        <f>BH143</f>
        <v>0</v>
      </c>
      <c r="BI484">
        <v>139</v>
      </c>
      <c r="BJ484">
        <f>BJ143</f>
        <v>0</v>
      </c>
      <c r="BK484">
        <v>139</v>
      </c>
      <c r="BL484">
        <f>BL143</f>
        <v>0</v>
      </c>
      <c r="BM484">
        <v>139</v>
      </c>
      <c r="BN484">
        <f>BN143</f>
        <v>0</v>
      </c>
      <c r="BO484">
        <v>139</v>
      </c>
      <c r="BP484">
        <f>BP143</f>
        <v>0</v>
      </c>
      <c r="BQ484">
        <v>139</v>
      </c>
      <c r="BR484">
        <f>BR143</f>
        <v>0</v>
      </c>
      <c r="BU484">
        <f>IF(Charts!$B$3="none",E2186,IF(AM2186="",NA(),AM2186))</f>
        <v>0</v>
      </c>
      <c r="BV484">
        <f>IF(Charts!$B$3="none",F2186,IF(AN2186="",NA(),AN2186))</f>
        <v>0</v>
      </c>
      <c r="BW484">
        <f>IF(Charts!$B$3="none",G2186,IF(AO2186="",NA(),AO2186))</f>
        <v>0</v>
      </c>
      <c r="BX484">
        <f>IF(Charts!$B$3="none",H2186,IF(AP2186="",NA(),AP2186))</f>
        <v>0</v>
      </c>
      <c r="BY484">
        <f>IF(Charts!$B$3="none",I2186,IF(AQ2186="",NA(),AQ2186))</f>
        <v>0</v>
      </c>
      <c r="BZ484">
        <f>IF(Charts!$B$3="none",J2186,IF(AR2186="",NA(),AR2186))</f>
        <v>0</v>
      </c>
      <c r="CA484">
        <f>IF(Charts!$B$3="none",K2186,IF(AS2186="",NA(),AS2186))</f>
        <v>0</v>
      </c>
      <c r="CB484">
        <f>IF(Charts!$B$3="none",L2186,IF(AT2186="",NA(),AT2186))</f>
        <v>0</v>
      </c>
      <c r="CC484">
        <f>IF(Charts!$B$3="none",M2186,IF(AU2186="",NA(),AU2186))</f>
        <v>0</v>
      </c>
      <c r="CD484">
        <f>IF(Charts!$B$3="none",N2186,IF(AV2186="",NA(),AV2186))</f>
        <v>0</v>
      </c>
      <c r="CE484">
        <f>IF(Charts!$B$3="none",O2186,IF(AW2186="",NA(),AW2186))</f>
        <v>0</v>
      </c>
      <c r="CF484">
        <f>IF(Charts!$B$3="none",P2186,IF(AX2186="",NA(),AX2186))</f>
        <v>0</v>
      </c>
      <c r="CG484">
        <f>IF(Charts!$B$3="none",Q2186,IF(AY2186="",NA(),AY2186))</f>
        <v>0</v>
      </c>
      <c r="CH484">
        <f>IF(Charts!$B$3="none",R2186,IF(AZ2186="",NA(),AZ2186))</f>
        <v>0</v>
      </c>
      <c r="CI484">
        <f>IF(Charts!$B$3="none",S2186,IF(BA2186="",NA(),BA2186))</f>
        <v>0</v>
      </c>
      <c r="CJ484">
        <f>IF(Charts!$B$3="none",T2186,IF(BB2186="",NA(),BB2186))</f>
        <v>0</v>
      </c>
      <c r="CK484">
        <f>IF(Charts!$B$3="none",U2186,IF(BC2186="",NA(),BC2186))</f>
        <v>0</v>
      </c>
      <c r="CL484">
        <f>IF(Charts!$B$3="none",V2186,IF(BD2186="",NA(),BD2186))</f>
        <v>0</v>
      </c>
      <c r="CM484">
        <f>IF(Charts!$B$3="none",W2186,IF(BE2186="",NA(),BE2186))</f>
        <v>0</v>
      </c>
      <c r="CN484">
        <f>IF(Charts!$B$3="none",X2186,IF(BF2186="",NA(),BF2186))</f>
        <v>0</v>
      </c>
      <c r="CO484">
        <f>IF(Charts!$B$3="none",Y2186,IF(BG2186="",NA(),BG2186))</f>
        <v>0</v>
      </c>
      <c r="CP484">
        <f>IF(Charts!$B$3="none",Z2186,IF(BH2186="",NA(),BH2186))</f>
        <v>0</v>
      </c>
      <c r="CQ484">
        <f>IF(Charts!$B$3="none",AA2186,IF(BI2186="",NA(),BI2186))</f>
        <v>0</v>
      </c>
      <c r="CR484">
        <f>IF(Charts!$B$3="none",AB2186,IF(BJ2186="",NA(),BJ2186))</f>
        <v>0</v>
      </c>
      <c r="CS484">
        <f>IF(Charts!$B$3="none",AC2186,IF(BK2186="",NA(),BK2186))</f>
        <v>0</v>
      </c>
      <c r="CT484">
        <f>IF(Charts!$B$3="none",AD2186,IF(BL2186="",NA(),BL2186))</f>
        <v>0</v>
      </c>
      <c r="CU484">
        <f>IF(Charts!$B$3="none",AE2186,IF(BM2186="",NA(),BM2186))</f>
        <v>0</v>
      </c>
      <c r="CV484">
        <f>IF(Charts!$B$3="none",AF2186,IF(BN2186="",NA(),BN2186))</f>
        <v>0</v>
      </c>
      <c r="CW484">
        <f>IF(Charts!$B$3="none",AG2186,IF(BO2186="",NA(),BO2186))</f>
        <v>0</v>
      </c>
      <c r="CX484">
        <f>IF(Charts!$B$3="none",AH2186,IF(BP2186="",NA(),BP2186))</f>
        <v>0</v>
      </c>
      <c r="CY484">
        <f>IF(Charts!$B$3="none",AI2186,IF(BQ2186="",NA(),BQ2186))</f>
        <v>0</v>
      </c>
      <c r="CZ484">
        <f>IF(Charts!$B$3="none",AJ2186,IF(BR2186="",NA(),BR2186))</f>
        <v>0</v>
      </c>
    </row>
    <row r="485" spans="5:104">
      <c r="E485">
        <v>140</v>
      </c>
      <c r="F485">
        <f>F144</f>
        <v>0</v>
      </c>
      <c r="G485">
        <v>140</v>
      </c>
      <c r="H485">
        <f>H144</f>
        <v>0</v>
      </c>
      <c r="I485">
        <v>140</v>
      </c>
      <c r="J485">
        <f>J144</f>
        <v>0</v>
      </c>
      <c r="K485">
        <v>140</v>
      </c>
      <c r="L485">
        <f>L144</f>
        <v>0</v>
      </c>
      <c r="M485">
        <v>140</v>
      </c>
      <c r="N485">
        <f>N144</f>
        <v>0</v>
      </c>
      <c r="O485">
        <v>140</v>
      </c>
      <c r="P485">
        <f>P144</f>
        <v>0</v>
      </c>
      <c r="Q485">
        <v>140</v>
      </c>
      <c r="R485">
        <f>R144</f>
        <v>0</v>
      </c>
      <c r="S485">
        <v>140</v>
      </c>
      <c r="T485">
        <f>T144</f>
        <v>0</v>
      </c>
      <c r="U485">
        <v>140</v>
      </c>
      <c r="V485">
        <f>V144</f>
        <v>0</v>
      </c>
      <c r="W485">
        <v>140</v>
      </c>
      <c r="X485">
        <f>X144</f>
        <v>0</v>
      </c>
      <c r="Y485">
        <v>140</v>
      </c>
      <c r="Z485">
        <f>Z144</f>
        <v>0</v>
      </c>
      <c r="AA485">
        <v>140</v>
      </c>
      <c r="AB485">
        <f>AB144</f>
        <v>0</v>
      </c>
      <c r="AC485">
        <v>140</v>
      </c>
      <c r="AD485">
        <f>AD144</f>
        <v>0</v>
      </c>
      <c r="AE485">
        <v>140</v>
      </c>
      <c r="AF485">
        <f>AF144</f>
        <v>0</v>
      </c>
      <c r="AG485">
        <v>140</v>
      </c>
      <c r="AH485">
        <f>AH144</f>
        <v>0</v>
      </c>
      <c r="AI485">
        <v>140</v>
      </c>
      <c r="AJ485">
        <f>AJ144</f>
        <v>0</v>
      </c>
      <c r="AM485">
        <v>140</v>
      </c>
      <c r="AN485">
        <f>AN144</f>
        <v>0</v>
      </c>
      <c r="AO485">
        <v>140</v>
      </c>
      <c r="AP485">
        <f>AP144</f>
        <v>0</v>
      </c>
      <c r="AQ485">
        <v>140</v>
      </c>
      <c r="AR485">
        <f>AR144</f>
        <v>0</v>
      </c>
      <c r="AS485">
        <v>140</v>
      </c>
      <c r="AT485">
        <f>AT144</f>
        <v>0</v>
      </c>
      <c r="AU485">
        <v>140</v>
      </c>
      <c r="AV485">
        <f>AV144</f>
        <v>0</v>
      </c>
      <c r="AW485">
        <v>140</v>
      </c>
      <c r="AX485">
        <f>AX144</f>
        <v>0</v>
      </c>
      <c r="AY485">
        <v>140</v>
      </c>
      <c r="AZ485">
        <f>AZ144</f>
        <v>0</v>
      </c>
      <c r="BA485">
        <v>140</v>
      </c>
      <c r="BB485">
        <f>BB144</f>
        <v>0</v>
      </c>
      <c r="BC485">
        <v>140</v>
      </c>
      <c r="BD485">
        <f>BD144</f>
        <v>0</v>
      </c>
      <c r="BE485">
        <v>140</v>
      </c>
      <c r="BF485">
        <f>BF144</f>
        <v>0</v>
      </c>
      <c r="BG485">
        <v>140</v>
      </c>
      <c r="BH485">
        <f>BH144</f>
        <v>0</v>
      </c>
      <c r="BI485">
        <v>140</v>
      </c>
      <c r="BJ485">
        <f>BJ144</f>
        <v>0</v>
      </c>
      <c r="BK485">
        <v>140</v>
      </c>
      <c r="BL485">
        <f>BL144</f>
        <v>0</v>
      </c>
      <c r="BM485">
        <v>140</v>
      </c>
      <c r="BN485">
        <f>BN144</f>
        <v>0</v>
      </c>
      <c r="BO485">
        <v>140</v>
      </c>
      <c r="BP485">
        <f>BP144</f>
        <v>0</v>
      </c>
      <c r="BQ485">
        <v>140</v>
      </c>
      <c r="BR485">
        <f>BR144</f>
        <v>0</v>
      </c>
      <c r="BU485">
        <f>IF(Charts!$B$3="none",E2187,IF(AM2187="",NA(),AM2187))</f>
        <v>0</v>
      </c>
      <c r="BV485">
        <f>IF(Charts!$B$3="none",F2187,IF(AN2187="",NA(),AN2187))</f>
        <v>0</v>
      </c>
      <c r="BW485">
        <f>IF(Charts!$B$3="none",G2187,IF(AO2187="",NA(),AO2187))</f>
        <v>0</v>
      </c>
      <c r="BX485">
        <f>IF(Charts!$B$3="none",H2187,IF(AP2187="",NA(),AP2187))</f>
        <v>0</v>
      </c>
      <c r="BY485">
        <f>IF(Charts!$B$3="none",I2187,IF(AQ2187="",NA(),AQ2187))</f>
        <v>0</v>
      </c>
      <c r="BZ485">
        <f>IF(Charts!$B$3="none",J2187,IF(AR2187="",NA(),AR2187))</f>
        <v>0</v>
      </c>
      <c r="CA485">
        <f>IF(Charts!$B$3="none",K2187,IF(AS2187="",NA(),AS2187))</f>
        <v>0</v>
      </c>
      <c r="CB485">
        <f>IF(Charts!$B$3="none",L2187,IF(AT2187="",NA(),AT2187))</f>
        <v>0</v>
      </c>
      <c r="CC485">
        <f>IF(Charts!$B$3="none",M2187,IF(AU2187="",NA(),AU2187))</f>
        <v>0</v>
      </c>
      <c r="CD485">
        <f>IF(Charts!$B$3="none",N2187,IF(AV2187="",NA(),AV2187))</f>
        <v>0</v>
      </c>
      <c r="CE485">
        <f>IF(Charts!$B$3="none",O2187,IF(AW2187="",NA(),AW2187))</f>
        <v>0</v>
      </c>
      <c r="CF485">
        <f>IF(Charts!$B$3="none",P2187,IF(AX2187="",NA(),AX2187))</f>
        <v>0</v>
      </c>
      <c r="CG485">
        <f>IF(Charts!$B$3="none",Q2187,IF(AY2187="",NA(),AY2187))</f>
        <v>0</v>
      </c>
      <c r="CH485">
        <f>IF(Charts!$B$3="none",R2187,IF(AZ2187="",NA(),AZ2187))</f>
        <v>0</v>
      </c>
      <c r="CI485">
        <f>IF(Charts!$B$3="none",S2187,IF(BA2187="",NA(),BA2187))</f>
        <v>0</v>
      </c>
      <c r="CJ485">
        <f>IF(Charts!$B$3="none",T2187,IF(BB2187="",NA(),BB2187))</f>
        <v>0</v>
      </c>
      <c r="CK485">
        <f>IF(Charts!$B$3="none",U2187,IF(BC2187="",NA(),BC2187))</f>
        <v>0</v>
      </c>
      <c r="CL485">
        <f>IF(Charts!$B$3="none",V2187,IF(BD2187="",NA(),BD2187))</f>
        <v>0</v>
      </c>
      <c r="CM485">
        <f>IF(Charts!$B$3="none",W2187,IF(BE2187="",NA(),BE2187))</f>
        <v>0</v>
      </c>
      <c r="CN485">
        <f>IF(Charts!$B$3="none",X2187,IF(BF2187="",NA(),BF2187))</f>
        <v>0</v>
      </c>
      <c r="CO485">
        <f>IF(Charts!$B$3="none",Y2187,IF(BG2187="",NA(),BG2187))</f>
        <v>0</v>
      </c>
      <c r="CP485">
        <f>IF(Charts!$B$3="none",Z2187,IF(BH2187="",NA(),BH2187))</f>
        <v>0</v>
      </c>
      <c r="CQ485">
        <f>IF(Charts!$B$3="none",AA2187,IF(BI2187="",NA(),BI2187))</f>
        <v>0</v>
      </c>
      <c r="CR485">
        <f>IF(Charts!$B$3="none",AB2187,IF(BJ2187="",NA(),BJ2187))</f>
        <v>0</v>
      </c>
      <c r="CS485">
        <f>IF(Charts!$B$3="none",AC2187,IF(BK2187="",NA(),BK2187))</f>
        <v>0</v>
      </c>
      <c r="CT485">
        <f>IF(Charts!$B$3="none",AD2187,IF(BL2187="",NA(),BL2187))</f>
        <v>0</v>
      </c>
      <c r="CU485">
        <f>IF(Charts!$B$3="none",AE2187,IF(BM2187="",NA(),BM2187))</f>
        <v>0</v>
      </c>
      <c r="CV485">
        <f>IF(Charts!$B$3="none",AF2187,IF(BN2187="",NA(),BN2187))</f>
        <v>0</v>
      </c>
      <c r="CW485">
        <f>IF(Charts!$B$3="none",AG2187,IF(BO2187="",NA(),BO2187))</f>
        <v>0</v>
      </c>
      <c r="CX485">
        <f>IF(Charts!$B$3="none",AH2187,IF(BP2187="",NA(),BP2187))</f>
        <v>0</v>
      </c>
      <c r="CY485">
        <f>IF(Charts!$B$3="none",AI2187,IF(BQ2187="",NA(),BQ2187))</f>
        <v>0</v>
      </c>
      <c r="CZ485">
        <f>IF(Charts!$B$3="none",AJ2187,IF(BR2187="",NA(),BR2187))</f>
        <v>0</v>
      </c>
    </row>
    <row r="486" spans="5:104">
      <c r="E486">
        <v>141</v>
      </c>
      <c r="F486">
        <f>F145</f>
        <v>0</v>
      </c>
      <c r="G486">
        <v>141</v>
      </c>
      <c r="H486">
        <f>H145</f>
        <v>0</v>
      </c>
      <c r="I486">
        <v>141</v>
      </c>
      <c r="J486">
        <f>J145</f>
        <v>0</v>
      </c>
      <c r="K486">
        <v>141</v>
      </c>
      <c r="L486">
        <f>L145</f>
        <v>0</v>
      </c>
      <c r="M486">
        <v>141</v>
      </c>
      <c r="N486">
        <f>N145</f>
        <v>0</v>
      </c>
      <c r="O486">
        <v>141</v>
      </c>
      <c r="P486">
        <f>P145</f>
        <v>0</v>
      </c>
      <c r="Q486">
        <v>141</v>
      </c>
      <c r="R486">
        <f>R145</f>
        <v>0</v>
      </c>
      <c r="S486">
        <v>141</v>
      </c>
      <c r="T486">
        <f>T145</f>
        <v>0</v>
      </c>
      <c r="U486">
        <v>141</v>
      </c>
      <c r="V486">
        <f>V145</f>
        <v>0</v>
      </c>
      <c r="W486">
        <v>141</v>
      </c>
      <c r="X486">
        <f>X145</f>
        <v>0</v>
      </c>
      <c r="Y486">
        <v>141</v>
      </c>
      <c r="Z486">
        <f>Z145</f>
        <v>0</v>
      </c>
      <c r="AA486">
        <v>141</v>
      </c>
      <c r="AB486">
        <f>AB145</f>
        <v>0</v>
      </c>
      <c r="AC486">
        <v>141</v>
      </c>
      <c r="AD486">
        <f>AD145</f>
        <v>0</v>
      </c>
      <c r="AE486">
        <v>141</v>
      </c>
      <c r="AF486">
        <f>AF145</f>
        <v>0</v>
      </c>
      <c r="AG486">
        <v>141</v>
      </c>
      <c r="AH486">
        <f>AH145</f>
        <v>0</v>
      </c>
      <c r="AI486">
        <v>141</v>
      </c>
      <c r="AJ486">
        <f>AJ145</f>
        <v>0</v>
      </c>
      <c r="AM486">
        <v>141</v>
      </c>
      <c r="AN486">
        <f>AN145</f>
        <v>0</v>
      </c>
      <c r="AO486">
        <v>141</v>
      </c>
      <c r="AP486">
        <f>AP145</f>
        <v>0</v>
      </c>
      <c r="AQ486">
        <v>141</v>
      </c>
      <c r="AR486">
        <f>AR145</f>
        <v>0</v>
      </c>
      <c r="AS486">
        <v>141</v>
      </c>
      <c r="AT486">
        <f>AT145</f>
        <v>0</v>
      </c>
      <c r="AU486">
        <v>141</v>
      </c>
      <c r="AV486">
        <f>AV145</f>
        <v>0</v>
      </c>
      <c r="AW486">
        <v>141</v>
      </c>
      <c r="AX486">
        <f>AX145</f>
        <v>0</v>
      </c>
      <c r="AY486">
        <v>141</v>
      </c>
      <c r="AZ486">
        <f>AZ145</f>
        <v>0</v>
      </c>
      <c r="BA486">
        <v>141</v>
      </c>
      <c r="BB486">
        <f>BB145</f>
        <v>0</v>
      </c>
      <c r="BC486">
        <v>141</v>
      </c>
      <c r="BD486">
        <f>BD145</f>
        <v>0</v>
      </c>
      <c r="BE486">
        <v>141</v>
      </c>
      <c r="BF486">
        <f>BF145</f>
        <v>0</v>
      </c>
      <c r="BG486">
        <v>141</v>
      </c>
      <c r="BH486">
        <f>BH145</f>
        <v>0</v>
      </c>
      <c r="BI486">
        <v>141</v>
      </c>
      <c r="BJ486">
        <f>BJ145</f>
        <v>0</v>
      </c>
      <c r="BK486">
        <v>141</v>
      </c>
      <c r="BL486">
        <f>BL145</f>
        <v>0</v>
      </c>
      <c r="BM486">
        <v>141</v>
      </c>
      <c r="BN486">
        <f>BN145</f>
        <v>0</v>
      </c>
      <c r="BO486">
        <v>141</v>
      </c>
      <c r="BP486">
        <f>BP145</f>
        <v>0</v>
      </c>
      <c r="BQ486">
        <v>141</v>
      </c>
      <c r="BR486">
        <f>BR145</f>
        <v>0</v>
      </c>
      <c r="BU486">
        <f>IF(Charts!$B$3="none",E2188,IF(AM2188="",NA(),AM2188))</f>
        <v>0</v>
      </c>
      <c r="BV486">
        <f>IF(Charts!$B$3="none",F2188,IF(AN2188="",NA(),AN2188))</f>
        <v>0</v>
      </c>
      <c r="BW486">
        <f>IF(Charts!$B$3="none",G2188,IF(AO2188="",NA(),AO2188))</f>
        <v>0</v>
      </c>
      <c r="BX486">
        <f>IF(Charts!$B$3="none",H2188,IF(AP2188="",NA(),AP2188))</f>
        <v>0</v>
      </c>
      <c r="BY486">
        <f>IF(Charts!$B$3="none",I2188,IF(AQ2188="",NA(),AQ2188))</f>
        <v>0</v>
      </c>
      <c r="BZ486">
        <f>IF(Charts!$B$3="none",J2188,IF(AR2188="",NA(),AR2188))</f>
        <v>0</v>
      </c>
      <c r="CA486">
        <f>IF(Charts!$B$3="none",K2188,IF(AS2188="",NA(),AS2188))</f>
        <v>0</v>
      </c>
      <c r="CB486">
        <f>IF(Charts!$B$3="none",L2188,IF(AT2188="",NA(),AT2188))</f>
        <v>0</v>
      </c>
      <c r="CC486">
        <f>IF(Charts!$B$3="none",M2188,IF(AU2188="",NA(),AU2188))</f>
        <v>0</v>
      </c>
      <c r="CD486">
        <f>IF(Charts!$B$3="none",N2188,IF(AV2188="",NA(),AV2188))</f>
        <v>0</v>
      </c>
      <c r="CE486">
        <f>IF(Charts!$B$3="none",O2188,IF(AW2188="",NA(),AW2188))</f>
        <v>0</v>
      </c>
      <c r="CF486">
        <f>IF(Charts!$B$3="none",P2188,IF(AX2188="",NA(),AX2188))</f>
        <v>0</v>
      </c>
      <c r="CG486">
        <f>IF(Charts!$B$3="none",Q2188,IF(AY2188="",NA(),AY2188))</f>
        <v>0</v>
      </c>
      <c r="CH486">
        <f>IF(Charts!$B$3="none",R2188,IF(AZ2188="",NA(),AZ2188))</f>
        <v>0</v>
      </c>
      <c r="CI486">
        <f>IF(Charts!$B$3="none",S2188,IF(BA2188="",NA(),BA2188))</f>
        <v>0</v>
      </c>
      <c r="CJ486">
        <f>IF(Charts!$B$3="none",T2188,IF(BB2188="",NA(),BB2188))</f>
        <v>0</v>
      </c>
      <c r="CK486">
        <f>IF(Charts!$B$3="none",U2188,IF(BC2188="",NA(),BC2188))</f>
        <v>0</v>
      </c>
      <c r="CL486">
        <f>IF(Charts!$B$3="none",V2188,IF(BD2188="",NA(),BD2188))</f>
        <v>0</v>
      </c>
      <c r="CM486">
        <f>IF(Charts!$B$3="none",W2188,IF(BE2188="",NA(),BE2188))</f>
        <v>0</v>
      </c>
      <c r="CN486">
        <f>IF(Charts!$B$3="none",X2188,IF(BF2188="",NA(),BF2188))</f>
        <v>0</v>
      </c>
      <c r="CO486">
        <f>IF(Charts!$B$3="none",Y2188,IF(BG2188="",NA(),BG2188))</f>
        <v>0</v>
      </c>
      <c r="CP486">
        <f>IF(Charts!$B$3="none",Z2188,IF(BH2188="",NA(),BH2188))</f>
        <v>0</v>
      </c>
      <c r="CQ486">
        <f>IF(Charts!$B$3="none",AA2188,IF(BI2188="",NA(),BI2188))</f>
        <v>0</v>
      </c>
      <c r="CR486">
        <f>IF(Charts!$B$3="none",AB2188,IF(BJ2188="",NA(),BJ2188))</f>
        <v>0</v>
      </c>
      <c r="CS486">
        <f>IF(Charts!$B$3="none",AC2188,IF(BK2188="",NA(),BK2188))</f>
        <v>0</v>
      </c>
      <c r="CT486">
        <f>IF(Charts!$B$3="none",AD2188,IF(BL2188="",NA(),BL2188))</f>
        <v>0</v>
      </c>
      <c r="CU486">
        <f>IF(Charts!$B$3="none",AE2188,IF(BM2188="",NA(),BM2188))</f>
        <v>0</v>
      </c>
      <c r="CV486">
        <f>IF(Charts!$B$3="none",AF2188,IF(BN2188="",NA(),BN2188))</f>
        <v>0</v>
      </c>
      <c r="CW486">
        <f>IF(Charts!$B$3="none",AG2188,IF(BO2188="",NA(),BO2188))</f>
        <v>0</v>
      </c>
      <c r="CX486">
        <f>IF(Charts!$B$3="none",AH2188,IF(BP2188="",NA(),BP2188))</f>
        <v>0</v>
      </c>
      <c r="CY486">
        <f>IF(Charts!$B$3="none",AI2188,IF(BQ2188="",NA(),BQ2188))</f>
        <v>0</v>
      </c>
      <c r="CZ486">
        <f>IF(Charts!$B$3="none",AJ2188,IF(BR2188="",NA(),BR2188))</f>
        <v>0</v>
      </c>
    </row>
    <row r="487" spans="5:104">
      <c r="E487">
        <v>142</v>
      </c>
      <c r="F487">
        <f>F146</f>
        <v>0</v>
      </c>
      <c r="G487">
        <v>142</v>
      </c>
      <c r="H487">
        <f>H146</f>
        <v>0</v>
      </c>
      <c r="I487">
        <v>142</v>
      </c>
      <c r="J487">
        <f>J146</f>
        <v>0</v>
      </c>
      <c r="K487">
        <v>142</v>
      </c>
      <c r="L487">
        <f>L146</f>
        <v>0</v>
      </c>
      <c r="M487">
        <v>142</v>
      </c>
      <c r="N487">
        <f>N146</f>
        <v>0</v>
      </c>
      <c r="O487">
        <v>142</v>
      </c>
      <c r="P487">
        <f>P146</f>
        <v>0</v>
      </c>
      <c r="Q487">
        <v>142</v>
      </c>
      <c r="R487">
        <f>R146</f>
        <v>0</v>
      </c>
      <c r="S487">
        <v>142</v>
      </c>
      <c r="T487">
        <f>T146</f>
        <v>0</v>
      </c>
      <c r="U487">
        <v>142</v>
      </c>
      <c r="V487">
        <f>V146</f>
        <v>0</v>
      </c>
      <c r="W487">
        <v>142</v>
      </c>
      <c r="X487">
        <f>X146</f>
        <v>0</v>
      </c>
      <c r="Y487">
        <v>142</v>
      </c>
      <c r="Z487">
        <f>Z146</f>
        <v>0</v>
      </c>
      <c r="AA487">
        <v>142</v>
      </c>
      <c r="AB487">
        <f>AB146</f>
        <v>0</v>
      </c>
      <c r="AC487">
        <v>142</v>
      </c>
      <c r="AD487">
        <f>AD146</f>
        <v>0</v>
      </c>
      <c r="AE487">
        <v>142</v>
      </c>
      <c r="AF487">
        <f>AF146</f>
        <v>0</v>
      </c>
      <c r="AG487">
        <v>142</v>
      </c>
      <c r="AH487">
        <f>AH146</f>
        <v>0</v>
      </c>
      <c r="AI487">
        <v>142</v>
      </c>
      <c r="AJ487">
        <f>AJ146</f>
        <v>0</v>
      </c>
      <c r="AM487">
        <v>142</v>
      </c>
      <c r="AN487">
        <f>AN146</f>
        <v>0</v>
      </c>
      <c r="AO487">
        <v>142</v>
      </c>
      <c r="AP487">
        <f>AP146</f>
        <v>0</v>
      </c>
      <c r="AQ487">
        <v>142</v>
      </c>
      <c r="AR487">
        <f>AR146</f>
        <v>0</v>
      </c>
      <c r="AS487">
        <v>142</v>
      </c>
      <c r="AT487">
        <f>AT146</f>
        <v>0</v>
      </c>
      <c r="AU487">
        <v>142</v>
      </c>
      <c r="AV487">
        <f>AV146</f>
        <v>0</v>
      </c>
      <c r="AW487">
        <v>142</v>
      </c>
      <c r="AX487">
        <f>AX146</f>
        <v>0</v>
      </c>
      <c r="AY487">
        <v>142</v>
      </c>
      <c r="AZ487">
        <f>AZ146</f>
        <v>0</v>
      </c>
      <c r="BA487">
        <v>142</v>
      </c>
      <c r="BB487">
        <f>BB146</f>
        <v>0</v>
      </c>
      <c r="BC487">
        <v>142</v>
      </c>
      <c r="BD487">
        <f>BD146</f>
        <v>0</v>
      </c>
      <c r="BE487">
        <v>142</v>
      </c>
      <c r="BF487">
        <f>BF146</f>
        <v>0</v>
      </c>
      <c r="BG487">
        <v>142</v>
      </c>
      <c r="BH487">
        <f>BH146</f>
        <v>0</v>
      </c>
      <c r="BI487">
        <v>142</v>
      </c>
      <c r="BJ487">
        <f>BJ146</f>
        <v>0</v>
      </c>
      <c r="BK487">
        <v>142</v>
      </c>
      <c r="BL487">
        <f>BL146</f>
        <v>0</v>
      </c>
      <c r="BM487">
        <v>142</v>
      </c>
      <c r="BN487">
        <f>BN146</f>
        <v>0</v>
      </c>
      <c r="BO487">
        <v>142</v>
      </c>
      <c r="BP487">
        <f>BP146</f>
        <v>0</v>
      </c>
      <c r="BQ487">
        <v>142</v>
      </c>
      <c r="BR487">
        <f>BR146</f>
        <v>0</v>
      </c>
      <c r="BU487">
        <f>IF(Charts!$B$3="none",E2189,IF(AM2189="",NA(),AM2189))</f>
        <v>0</v>
      </c>
      <c r="BV487">
        <f>IF(Charts!$B$3="none",F2189,IF(AN2189="",NA(),AN2189))</f>
        <v>0</v>
      </c>
      <c r="BW487">
        <f>IF(Charts!$B$3="none",G2189,IF(AO2189="",NA(),AO2189))</f>
        <v>0</v>
      </c>
      <c r="BX487">
        <f>IF(Charts!$B$3="none",H2189,IF(AP2189="",NA(),AP2189))</f>
        <v>0</v>
      </c>
      <c r="BY487">
        <f>IF(Charts!$B$3="none",I2189,IF(AQ2189="",NA(),AQ2189))</f>
        <v>0</v>
      </c>
      <c r="BZ487">
        <f>IF(Charts!$B$3="none",J2189,IF(AR2189="",NA(),AR2189))</f>
        <v>0</v>
      </c>
      <c r="CA487">
        <f>IF(Charts!$B$3="none",K2189,IF(AS2189="",NA(),AS2189))</f>
        <v>0</v>
      </c>
      <c r="CB487">
        <f>IF(Charts!$B$3="none",L2189,IF(AT2189="",NA(),AT2189))</f>
        <v>0</v>
      </c>
      <c r="CC487">
        <f>IF(Charts!$B$3="none",M2189,IF(AU2189="",NA(),AU2189))</f>
        <v>0</v>
      </c>
      <c r="CD487">
        <f>IF(Charts!$B$3="none",N2189,IF(AV2189="",NA(),AV2189))</f>
        <v>0</v>
      </c>
      <c r="CE487">
        <f>IF(Charts!$B$3="none",O2189,IF(AW2189="",NA(),AW2189))</f>
        <v>0</v>
      </c>
      <c r="CF487">
        <f>IF(Charts!$B$3="none",P2189,IF(AX2189="",NA(),AX2189))</f>
        <v>0</v>
      </c>
      <c r="CG487">
        <f>IF(Charts!$B$3="none",Q2189,IF(AY2189="",NA(),AY2189))</f>
        <v>0</v>
      </c>
      <c r="CH487">
        <f>IF(Charts!$B$3="none",R2189,IF(AZ2189="",NA(),AZ2189))</f>
        <v>0</v>
      </c>
      <c r="CI487">
        <f>IF(Charts!$B$3="none",S2189,IF(BA2189="",NA(),BA2189))</f>
        <v>0</v>
      </c>
      <c r="CJ487">
        <f>IF(Charts!$B$3="none",T2189,IF(BB2189="",NA(),BB2189))</f>
        <v>0</v>
      </c>
      <c r="CK487">
        <f>IF(Charts!$B$3="none",U2189,IF(BC2189="",NA(),BC2189))</f>
        <v>0</v>
      </c>
      <c r="CL487">
        <f>IF(Charts!$B$3="none",V2189,IF(BD2189="",NA(),BD2189))</f>
        <v>0</v>
      </c>
      <c r="CM487">
        <f>IF(Charts!$B$3="none",W2189,IF(BE2189="",NA(),BE2189))</f>
        <v>0</v>
      </c>
      <c r="CN487">
        <f>IF(Charts!$B$3="none",X2189,IF(BF2189="",NA(),BF2189))</f>
        <v>0</v>
      </c>
      <c r="CO487">
        <f>IF(Charts!$B$3="none",Y2189,IF(BG2189="",NA(),BG2189))</f>
        <v>0</v>
      </c>
      <c r="CP487">
        <f>IF(Charts!$B$3="none",Z2189,IF(BH2189="",NA(),BH2189))</f>
        <v>0</v>
      </c>
      <c r="CQ487">
        <f>IF(Charts!$B$3="none",AA2189,IF(BI2189="",NA(),BI2189))</f>
        <v>0</v>
      </c>
      <c r="CR487">
        <f>IF(Charts!$B$3="none",AB2189,IF(BJ2189="",NA(),BJ2189))</f>
        <v>0</v>
      </c>
      <c r="CS487">
        <f>IF(Charts!$B$3="none",AC2189,IF(BK2189="",NA(),BK2189))</f>
        <v>0</v>
      </c>
      <c r="CT487">
        <f>IF(Charts!$B$3="none",AD2189,IF(BL2189="",NA(),BL2189))</f>
        <v>0</v>
      </c>
      <c r="CU487">
        <f>IF(Charts!$B$3="none",AE2189,IF(BM2189="",NA(),BM2189))</f>
        <v>0</v>
      </c>
      <c r="CV487">
        <f>IF(Charts!$B$3="none",AF2189,IF(BN2189="",NA(),BN2189))</f>
        <v>0</v>
      </c>
      <c r="CW487">
        <f>IF(Charts!$B$3="none",AG2189,IF(BO2189="",NA(),BO2189))</f>
        <v>0</v>
      </c>
      <c r="CX487">
        <f>IF(Charts!$B$3="none",AH2189,IF(BP2189="",NA(),BP2189))</f>
        <v>0</v>
      </c>
      <c r="CY487">
        <f>IF(Charts!$B$3="none",AI2189,IF(BQ2189="",NA(),BQ2189))</f>
        <v>0</v>
      </c>
      <c r="CZ487">
        <f>IF(Charts!$B$3="none",AJ2189,IF(BR2189="",NA(),BR2189))</f>
        <v>0</v>
      </c>
    </row>
    <row r="488" spans="5:104">
      <c r="E488">
        <v>143</v>
      </c>
      <c r="F488">
        <f>F147</f>
        <v>0</v>
      </c>
      <c r="G488">
        <v>143</v>
      </c>
      <c r="H488">
        <f>H147</f>
        <v>0</v>
      </c>
      <c r="I488">
        <v>143</v>
      </c>
      <c r="J488">
        <f>J147</f>
        <v>0</v>
      </c>
      <c r="K488">
        <v>143</v>
      </c>
      <c r="L488">
        <f>L147</f>
        <v>0</v>
      </c>
      <c r="M488">
        <v>143</v>
      </c>
      <c r="N488">
        <f>N147</f>
        <v>0</v>
      </c>
      <c r="O488">
        <v>143</v>
      </c>
      <c r="P488">
        <f>P147</f>
        <v>0</v>
      </c>
      <c r="Q488">
        <v>143</v>
      </c>
      <c r="R488">
        <f>R147</f>
        <v>0</v>
      </c>
      <c r="S488">
        <v>143</v>
      </c>
      <c r="T488">
        <f>T147</f>
        <v>0</v>
      </c>
      <c r="U488">
        <v>143</v>
      </c>
      <c r="V488">
        <f>V147</f>
        <v>0</v>
      </c>
      <c r="W488">
        <v>143</v>
      </c>
      <c r="X488">
        <f>X147</f>
        <v>0</v>
      </c>
      <c r="Y488">
        <v>143</v>
      </c>
      <c r="Z488">
        <f>Z147</f>
        <v>0</v>
      </c>
      <c r="AA488">
        <v>143</v>
      </c>
      <c r="AB488">
        <f>AB147</f>
        <v>0</v>
      </c>
      <c r="AC488">
        <v>143</v>
      </c>
      <c r="AD488">
        <f>AD147</f>
        <v>0</v>
      </c>
      <c r="AE488">
        <v>143</v>
      </c>
      <c r="AF488">
        <f>AF147</f>
        <v>0</v>
      </c>
      <c r="AG488">
        <v>143</v>
      </c>
      <c r="AH488">
        <f>AH147</f>
        <v>0</v>
      </c>
      <c r="AI488">
        <v>143</v>
      </c>
      <c r="AJ488">
        <f>AJ147</f>
        <v>0</v>
      </c>
      <c r="AM488">
        <v>143</v>
      </c>
      <c r="AN488">
        <f>AN147</f>
        <v>0</v>
      </c>
      <c r="AO488">
        <v>143</v>
      </c>
      <c r="AP488">
        <f>AP147</f>
        <v>0</v>
      </c>
      <c r="AQ488">
        <v>143</v>
      </c>
      <c r="AR488">
        <f>AR147</f>
        <v>0</v>
      </c>
      <c r="AS488">
        <v>143</v>
      </c>
      <c r="AT488">
        <f>AT147</f>
        <v>0</v>
      </c>
      <c r="AU488">
        <v>143</v>
      </c>
      <c r="AV488">
        <f>AV147</f>
        <v>0</v>
      </c>
      <c r="AW488">
        <v>143</v>
      </c>
      <c r="AX488">
        <f>AX147</f>
        <v>0</v>
      </c>
      <c r="AY488">
        <v>143</v>
      </c>
      <c r="AZ488">
        <f>AZ147</f>
        <v>0</v>
      </c>
      <c r="BA488">
        <v>143</v>
      </c>
      <c r="BB488">
        <f>BB147</f>
        <v>0</v>
      </c>
      <c r="BC488">
        <v>143</v>
      </c>
      <c r="BD488">
        <f>BD147</f>
        <v>0</v>
      </c>
      <c r="BE488">
        <v>143</v>
      </c>
      <c r="BF488">
        <f>BF147</f>
        <v>0</v>
      </c>
      <c r="BG488">
        <v>143</v>
      </c>
      <c r="BH488">
        <f>BH147</f>
        <v>0</v>
      </c>
      <c r="BI488">
        <v>143</v>
      </c>
      <c r="BJ488">
        <f>BJ147</f>
        <v>0</v>
      </c>
      <c r="BK488">
        <v>143</v>
      </c>
      <c r="BL488">
        <f>BL147</f>
        <v>0</v>
      </c>
      <c r="BM488">
        <v>143</v>
      </c>
      <c r="BN488">
        <f>BN147</f>
        <v>0</v>
      </c>
      <c r="BO488">
        <v>143</v>
      </c>
      <c r="BP488">
        <f>BP147</f>
        <v>0</v>
      </c>
      <c r="BQ488">
        <v>143</v>
      </c>
      <c r="BR488">
        <f>BR147</f>
        <v>0</v>
      </c>
      <c r="BU488">
        <f>IF(Charts!$B$3="none",E2190,IF(AM2190="",NA(),AM2190))</f>
        <v>0</v>
      </c>
      <c r="BV488">
        <f>IF(Charts!$B$3="none",F2190,IF(AN2190="",NA(),AN2190))</f>
        <v>0</v>
      </c>
      <c r="BW488">
        <f>IF(Charts!$B$3="none",G2190,IF(AO2190="",NA(),AO2190))</f>
        <v>0</v>
      </c>
      <c r="BX488">
        <f>IF(Charts!$B$3="none",H2190,IF(AP2190="",NA(),AP2190))</f>
        <v>0</v>
      </c>
      <c r="BY488">
        <f>IF(Charts!$B$3="none",I2190,IF(AQ2190="",NA(),AQ2190))</f>
        <v>0</v>
      </c>
      <c r="BZ488">
        <f>IF(Charts!$B$3="none",J2190,IF(AR2190="",NA(),AR2190))</f>
        <v>0</v>
      </c>
      <c r="CA488">
        <f>IF(Charts!$B$3="none",K2190,IF(AS2190="",NA(),AS2190))</f>
        <v>0</v>
      </c>
      <c r="CB488">
        <f>IF(Charts!$B$3="none",L2190,IF(AT2190="",NA(),AT2190))</f>
        <v>0</v>
      </c>
      <c r="CC488">
        <f>IF(Charts!$B$3="none",M2190,IF(AU2190="",NA(),AU2190))</f>
        <v>0</v>
      </c>
      <c r="CD488">
        <f>IF(Charts!$B$3="none",N2190,IF(AV2190="",NA(),AV2190))</f>
        <v>0</v>
      </c>
      <c r="CE488">
        <f>IF(Charts!$B$3="none",O2190,IF(AW2190="",NA(),AW2190))</f>
        <v>0</v>
      </c>
      <c r="CF488">
        <f>IF(Charts!$B$3="none",P2190,IF(AX2190="",NA(),AX2190))</f>
        <v>0</v>
      </c>
      <c r="CG488">
        <f>IF(Charts!$B$3="none",Q2190,IF(AY2190="",NA(),AY2190))</f>
        <v>0</v>
      </c>
      <c r="CH488">
        <f>IF(Charts!$B$3="none",R2190,IF(AZ2190="",NA(),AZ2190))</f>
        <v>0</v>
      </c>
      <c r="CI488">
        <f>IF(Charts!$B$3="none",S2190,IF(BA2190="",NA(),BA2190))</f>
        <v>0</v>
      </c>
      <c r="CJ488">
        <f>IF(Charts!$B$3="none",T2190,IF(BB2190="",NA(),BB2190))</f>
        <v>0</v>
      </c>
      <c r="CK488">
        <f>IF(Charts!$B$3="none",U2190,IF(BC2190="",NA(),BC2190))</f>
        <v>0</v>
      </c>
      <c r="CL488">
        <f>IF(Charts!$B$3="none",V2190,IF(BD2190="",NA(),BD2190))</f>
        <v>0</v>
      </c>
      <c r="CM488">
        <f>IF(Charts!$B$3="none",W2190,IF(BE2190="",NA(),BE2190))</f>
        <v>0</v>
      </c>
      <c r="CN488">
        <f>IF(Charts!$B$3="none",X2190,IF(BF2190="",NA(),BF2190))</f>
        <v>0</v>
      </c>
      <c r="CO488">
        <f>IF(Charts!$B$3="none",Y2190,IF(BG2190="",NA(),BG2190))</f>
        <v>0</v>
      </c>
      <c r="CP488">
        <f>IF(Charts!$B$3="none",Z2190,IF(BH2190="",NA(),BH2190))</f>
        <v>0</v>
      </c>
      <c r="CQ488">
        <f>IF(Charts!$B$3="none",AA2190,IF(BI2190="",NA(),BI2190))</f>
        <v>0</v>
      </c>
      <c r="CR488">
        <f>IF(Charts!$B$3="none",AB2190,IF(BJ2190="",NA(),BJ2190))</f>
        <v>0</v>
      </c>
      <c r="CS488">
        <f>IF(Charts!$B$3="none",AC2190,IF(BK2190="",NA(),BK2190))</f>
        <v>0</v>
      </c>
      <c r="CT488">
        <f>IF(Charts!$B$3="none",AD2190,IF(BL2190="",NA(),BL2190))</f>
        <v>0</v>
      </c>
      <c r="CU488">
        <f>IF(Charts!$B$3="none",AE2190,IF(BM2190="",NA(),BM2190))</f>
        <v>0</v>
      </c>
      <c r="CV488">
        <f>IF(Charts!$B$3="none",AF2190,IF(BN2190="",NA(),BN2190))</f>
        <v>0</v>
      </c>
      <c r="CW488">
        <f>IF(Charts!$B$3="none",AG2190,IF(BO2190="",NA(),BO2190))</f>
        <v>0</v>
      </c>
      <c r="CX488">
        <f>IF(Charts!$B$3="none",AH2190,IF(BP2190="",NA(),BP2190))</f>
        <v>0</v>
      </c>
      <c r="CY488">
        <f>IF(Charts!$B$3="none",AI2190,IF(BQ2190="",NA(),BQ2190))</f>
        <v>0</v>
      </c>
      <c r="CZ488">
        <f>IF(Charts!$B$3="none",AJ2190,IF(BR2190="",NA(),BR2190))</f>
        <v>0</v>
      </c>
    </row>
    <row r="489" spans="5:104">
      <c r="E489">
        <v>144</v>
      </c>
      <c r="F489">
        <f>F148</f>
        <v>0</v>
      </c>
      <c r="G489">
        <v>144</v>
      </c>
      <c r="H489">
        <f>H148</f>
        <v>0</v>
      </c>
      <c r="I489">
        <v>144</v>
      </c>
      <c r="J489">
        <f>J148</f>
        <v>0</v>
      </c>
      <c r="K489">
        <v>144</v>
      </c>
      <c r="L489">
        <f>L148</f>
        <v>0</v>
      </c>
      <c r="M489">
        <v>144</v>
      </c>
      <c r="N489">
        <f>N148</f>
        <v>0</v>
      </c>
      <c r="O489">
        <v>144</v>
      </c>
      <c r="P489">
        <f>P148</f>
        <v>0</v>
      </c>
      <c r="Q489">
        <v>144</v>
      </c>
      <c r="R489">
        <f>R148</f>
        <v>0</v>
      </c>
      <c r="S489">
        <v>144</v>
      </c>
      <c r="T489">
        <f>T148</f>
        <v>0</v>
      </c>
      <c r="U489">
        <v>144</v>
      </c>
      <c r="V489">
        <f>V148</f>
        <v>0</v>
      </c>
      <c r="W489">
        <v>144</v>
      </c>
      <c r="X489">
        <f>X148</f>
        <v>0</v>
      </c>
      <c r="Y489">
        <v>144</v>
      </c>
      <c r="Z489">
        <f>Z148</f>
        <v>0</v>
      </c>
      <c r="AA489">
        <v>144</v>
      </c>
      <c r="AB489">
        <f>AB148</f>
        <v>0</v>
      </c>
      <c r="AC489">
        <v>144</v>
      </c>
      <c r="AD489">
        <f>AD148</f>
        <v>0</v>
      </c>
      <c r="AE489">
        <v>144</v>
      </c>
      <c r="AF489">
        <f>AF148</f>
        <v>0</v>
      </c>
      <c r="AG489">
        <v>144</v>
      </c>
      <c r="AH489">
        <f>AH148</f>
        <v>0</v>
      </c>
      <c r="AI489">
        <v>144</v>
      </c>
      <c r="AJ489">
        <f>AJ148</f>
        <v>0</v>
      </c>
      <c r="AM489">
        <v>144</v>
      </c>
      <c r="AN489">
        <f>AN148</f>
        <v>0</v>
      </c>
      <c r="AO489">
        <v>144</v>
      </c>
      <c r="AP489">
        <f>AP148</f>
        <v>0</v>
      </c>
      <c r="AQ489">
        <v>144</v>
      </c>
      <c r="AR489">
        <f>AR148</f>
        <v>0</v>
      </c>
      <c r="AS489">
        <v>144</v>
      </c>
      <c r="AT489">
        <f>AT148</f>
        <v>0</v>
      </c>
      <c r="AU489">
        <v>144</v>
      </c>
      <c r="AV489">
        <f>AV148</f>
        <v>0</v>
      </c>
      <c r="AW489">
        <v>144</v>
      </c>
      <c r="AX489">
        <f>AX148</f>
        <v>0</v>
      </c>
      <c r="AY489">
        <v>144</v>
      </c>
      <c r="AZ489">
        <f>AZ148</f>
        <v>0</v>
      </c>
      <c r="BA489">
        <v>144</v>
      </c>
      <c r="BB489">
        <f>BB148</f>
        <v>0</v>
      </c>
      <c r="BC489">
        <v>144</v>
      </c>
      <c r="BD489">
        <f>BD148</f>
        <v>0</v>
      </c>
      <c r="BE489">
        <v>144</v>
      </c>
      <c r="BF489">
        <f>BF148</f>
        <v>0</v>
      </c>
      <c r="BG489">
        <v>144</v>
      </c>
      <c r="BH489">
        <f>BH148</f>
        <v>0</v>
      </c>
      <c r="BI489">
        <v>144</v>
      </c>
      <c r="BJ489">
        <f>BJ148</f>
        <v>0</v>
      </c>
      <c r="BK489">
        <v>144</v>
      </c>
      <c r="BL489">
        <f>BL148</f>
        <v>0</v>
      </c>
      <c r="BM489">
        <v>144</v>
      </c>
      <c r="BN489">
        <f>BN148</f>
        <v>0</v>
      </c>
      <c r="BO489">
        <v>144</v>
      </c>
      <c r="BP489">
        <f>BP148</f>
        <v>0</v>
      </c>
      <c r="BQ489">
        <v>144</v>
      </c>
      <c r="BR489">
        <f>BR148</f>
        <v>0</v>
      </c>
      <c r="BU489">
        <f>IF(Charts!$B$3="none",E2191,IF(AM2191="",NA(),AM2191))</f>
        <v>0</v>
      </c>
      <c r="BV489">
        <f>IF(Charts!$B$3="none",F2191,IF(AN2191="",NA(),AN2191))</f>
        <v>0</v>
      </c>
      <c r="BW489">
        <f>IF(Charts!$B$3="none",G2191,IF(AO2191="",NA(),AO2191))</f>
        <v>0</v>
      </c>
      <c r="BX489">
        <f>IF(Charts!$B$3="none",H2191,IF(AP2191="",NA(),AP2191))</f>
        <v>0</v>
      </c>
      <c r="BY489">
        <f>IF(Charts!$B$3="none",I2191,IF(AQ2191="",NA(),AQ2191))</f>
        <v>0</v>
      </c>
      <c r="BZ489">
        <f>IF(Charts!$B$3="none",J2191,IF(AR2191="",NA(),AR2191))</f>
        <v>0</v>
      </c>
      <c r="CA489">
        <f>IF(Charts!$B$3="none",K2191,IF(AS2191="",NA(),AS2191))</f>
        <v>0</v>
      </c>
      <c r="CB489">
        <f>IF(Charts!$B$3="none",L2191,IF(AT2191="",NA(),AT2191))</f>
        <v>0</v>
      </c>
      <c r="CC489">
        <f>IF(Charts!$B$3="none",M2191,IF(AU2191="",NA(),AU2191))</f>
        <v>0</v>
      </c>
      <c r="CD489">
        <f>IF(Charts!$B$3="none",N2191,IF(AV2191="",NA(),AV2191))</f>
        <v>0</v>
      </c>
      <c r="CE489">
        <f>IF(Charts!$B$3="none",O2191,IF(AW2191="",NA(),AW2191))</f>
        <v>0</v>
      </c>
      <c r="CF489">
        <f>IF(Charts!$B$3="none",P2191,IF(AX2191="",NA(),AX2191))</f>
        <v>0</v>
      </c>
      <c r="CG489">
        <f>IF(Charts!$B$3="none",Q2191,IF(AY2191="",NA(),AY2191))</f>
        <v>0</v>
      </c>
      <c r="CH489">
        <f>IF(Charts!$B$3="none",R2191,IF(AZ2191="",NA(),AZ2191))</f>
        <v>0</v>
      </c>
      <c r="CI489">
        <f>IF(Charts!$B$3="none",S2191,IF(BA2191="",NA(),BA2191))</f>
        <v>0</v>
      </c>
      <c r="CJ489">
        <f>IF(Charts!$B$3="none",T2191,IF(BB2191="",NA(),BB2191))</f>
        <v>0</v>
      </c>
      <c r="CK489">
        <f>IF(Charts!$B$3="none",U2191,IF(BC2191="",NA(),BC2191))</f>
        <v>0</v>
      </c>
      <c r="CL489">
        <f>IF(Charts!$B$3="none",V2191,IF(BD2191="",NA(),BD2191))</f>
        <v>0</v>
      </c>
      <c r="CM489">
        <f>IF(Charts!$B$3="none",W2191,IF(BE2191="",NA(),BE2191))</f>
        <v>0</v>
      </c>
      <c r="CN489">
        <f>IF(Charts!$B$3="none",X2191,IF(BF2191="",NA(),BF2191))</f>
        <v>0</v>
      </c>
      <c r="CO489">
        <f>IF(Charts!$B$3="none",Y2191,IF(BG2191="",NA(),BG2191))</f>
        <v>0</v>
      </c>
      <c r="CP489">
        <f>IF(Charts!$B$3="none",Z2191,IF(BH2191="",NA(),BH2191))</f>
        <v>0</v>
      </c>
      <c r="CQ489">
        <f>IF(Charts!$B$3="none",AA2191,IF(BI2191="",NA(),BI2191))</f>
        <v>0</v>
      </c>
      <c r="CR489">
        <f>IF(Charts!$B$3="none",AB2191,IF(BJ2191="",NA(),BJ2191))</f>
        <v>0</v>
      </c>
      <c r="CS489">
        <f>IF(Charts!$B$3="none",AC2191,IF(BK2191="",NA(),BK2191))</f>
        <v>0</v>
      </c>
      <c r="CT489">
        <f>IF(Charts!$B$3="none",AD2191,IF(BL2191="",NA(),BL2191))</f>
        <v>0</v>
      </c>
      <c r="CU489">
        <f>IF(Charts!$B$3="none",AE2191,IF(BM2191="",NA(),BM2191))</f>
        <v>0</v>
      </c>
      <c r="CV489">
        <f>IF(Charts!$B$3="none",AF2191,IF(BN2191="",NA(),BN2191))</f>
        <v>0</v>
      </c>
      <c r="CW489">
        <f>IF(Charts!$B$3="none",AG2191,IF(BO2191="",NA(),BO2191))</f>
        <v>0</v>
      </c>
      <c r="CX489">
        <f>IF(Charts!$B$3="none",AH2191,IF(BP2191="",NA(),BP2191))</f>
        <v>0</v>
      </c>
      <c r="CY489">
        <f>IF(Charts!$B$3="none",AI2191,IF(BQ2191="",NA(),BQ2191))</f>
        <v>0</v>
      </c>
      <c r="CZ489">
        <f>IF(Charts!$B$3="none",AJ2191,IF(BR2191="",NA(),BR2191))</f>
        <v>0</v>
      </c>
    </row>
    <row r="490" spans="5:104">
      <c r="E490">
        <v>145</v>
      </c>
      <c r="F490">
        <f>F149</f>
        <v>0</v>
      </c>
      <c r="G490">
        <v>145</v>
      </c>
      <c r="H490">
        <f>H149</f>
        <v>0</v>
      </c>
      <c r="I490">
        <v>145</v>
      </c>
      <c r="J490">
        <f>J149</f>
        <v>0</v>
      </c>
      <c r="K490">
        <v>145</v>
      </c>
      <c r="L490">
        <f>L149</f>
        <v>0</v>
      </c>
      <c r="M490">
        <v>145</v>
      </c>
      <c r="N490">
        <f>N149</f>
        <v>0</v>
      </c>
      <c r="O490">
        <v>145</v>
      </c>
      <c r="P490">
        <f>P149</f>
        <v>0</v>
      </c>
      <c r="Q490">
        <v>145</v>
      </c>
      <c r="R490">
        <f>R149</f>
        <v>0</v>
      </c>
      <c r="S490">
        <v>145</v>
      </c>
      <c r="T490">
        <f>T149</f>
        <v>0</v>
      </c>
      <c r="U490">
        <v>145</v>
      </c>
      <c r="V490">
        <f>V149</f>
        <v>0</v>
      </c>
      <c r="W490">
        <v>145</v>
      </c>
      <c r="X490">
        <f>X149</f>
        <v>0</v>
      </c>
      <c r="Y490">
        <v>145</v>
      </c>
      <c r="Z490">
        <f>Z149</f>
        <v>0</v>
      </c>
      <c r="AA490">
        <v>145</v>
      </c>
      <c r="AB490">
        <f>AB149</f>
        <v>0</v>
      </c>
      <c r="AC490">
        <v>145</v>
      </c>
      <c r="AD490">
        <f>AD149</f>
        <v>0</v>
      </c>
      <c r="AE490">
        <v>145</v>
      </c>
      <c r="AF490">
        <f>AF149</f>
        <v>0</v>
      </c>
      <c r="AG490">
        <v>145</v>
      </c>
      <c r="AH490">
        <f>AH149</f>
        <v>0</v>
      </c>
      <c r="AI490">
        <v>145</v>
      </c>
      <c r="AJ490">
        <f>AJ149</f>
        <v>0</v>
      </c>
      <c r="AM490">
        <v>145</v>
      </c>
      <c r="AN490">
        <f>AN149</f>
        <v>0</v>
      </c>
      <c r="AO490">
        <v>145</v>
      </c>
      <c r="AP490">
        <f>AP149</f>
        <v>0</v>
      </c>
      <c r="AQ490">
        <v>145</v>
      </c>
      <c r="AR490">
        <f>AR149</f>
        <v>0</v>
      </c>
      <c r="AS490">
        <v>145</v>
      </c>
      <c r="AT490">
        <f>AT149</f>
        <v>0</v>
      </c>
      <c r="AU490">
        <v>145</v>
      </c>
      <c r="AV490">
        <f>AV149</f>
        <v>0</v>
      </c>
      <c r="AW490">
        <v>145</v>
      </c>
      <c r="AX490">
        <f>AX149</f>
        <v>0</v>
      </c>
      <c r="AY490">
        <v>145</v>
      </c>
      <c r="AZ490">
        <f>AZ149</f>
        <v>0</v>
      </c>
      <c r="BA490">
        <v>145</v>
      </c>
      <c r="BB490">
        <f>BB149</f>
        <v>0</v>
      </c>
      <c r="BC490">
        <v>145</v>
      </c>
      <c r="BD490">
        <f>BD149</f>
        <v>0</v>
      </c>
      <c r="BE490">
        <v>145</v>
      </c>
      <c r="BF490">
        <f>BF149</f>
        <v>0</v>
      </c>
      <c r="BG490">
        <v>145</v>
      </c>
      <c r="BH490">
        <f>BH149</f>
        <v>0</v>
      </c>
      <c r="BI490">
        <v>145</v>
      </c>
      <c r="BJ490">
        <f>BJ149</f>
        <v>0</v>
      </c>
      <c r="BK490">
        <v>145</v>
      </c>
      <c r="BL490">
        <f>BL149</f>
        <v>0</v>
      </c>
      <c r="BM490">
        <v>145</v>
      </c>
      <c r="BN490">
        <f>BN149</f>
        <v>0</v>
      </c>
      <c r="BO490">
        <v>145</v>
      </c>
      <c r="BP490">
        <f>BP149</f>
        <v>0</v>
      </c>
      <c r="BQ490">
        <v>145</v>
      </c>
      <c r="BR490">
        <f>BR149</f>
        <v>0</v>
      </c>
      <c r="BU490">
        <f>IF(Charts!$B$3="none",E2192,IF(AM2192="",NA(),AM2192))</f>
        <v>0</v>
      </c>
      <c r="BV490">
        <f>IF(Charts!$B$3="none",F2192,IF(AN2192="",NA(),AN2192))</f>
        <v>0</v>
      </c>
      <c r="BW490">
        <f>IF(Charts!$B$3="none",G2192,IF(AO2192="",NA(),AO2192))</f>
        <v>0</v>
      </c>
      <c r="BX490">
        <f>IF(Charts!$B$3="none",H2192,IF(AP2192="",NA(),AP2192))</f>
        <v>0</v>
      </c>
      <c r="BY490">
        <f>IF(Charts!$B$3="none",I2192,IF(AQ2192="",NA(),AQ2192))</f>
        <v>0</v>
      </c>
      <c r="BZ490">
        <f>IF(Charts!$B$3="none",J2192,IF(AR2192="",NA(),AR2192))</f>
        <v>0</v>
      </c>
      <c r="CA490">
        <f>IF(Charts!$B$3="none",K2192,IF(AS2192="",NA(),AS2192))</f>
        <v>0</v>
      </c>
      <c r="CB490">
        <f>IF(Charts!$B$3="none",L2192,IF(AT2192="",NA(),AT2192))</f>
        <v>0</v>
      </c>
      <c r="CC490">
        <f>IF(Charts!$B$3="none",M2192,IF(AU2192="",NA(),AU2192))</f>
        <v>0</v>
      </c>
      <c r="CD490">
        <f>IF(Charts!$B$3="none",N2192,IF(AV2192="",NA(),AV2192))</f>
        <v>0</v>
      </c>
      <c r="CE490">
        <f>IF(Charts!$B$3="none",O2192,IF(AW2192="",NA(),AW2192))</f>
        <v>0</v>
      </c>
      <c r="CF490">
        <f>IF(Charts!$B$3="none",P2192,IF(AX2192="",NA(),AX2192))</f>
        <v>0</v>
      </c>
      <c r="CG490">
        <f>IF(Charts!$B$3="none",Q2192,IF(AY2192="",NA(),AY2192))</f>
        <v>0</v>
      </c>
      <c r="CH490">
        <f>IF(Charts!$B$3="none",R2192,IF(AZ2192="",NA(),AZ2192))</f>
        <v>0</v>
      </c>
      <c r="CI490">
        <f>IF(Charts!$B$3="none",S2192,IF(BA2192="",NA(),BA2192))</f>
        <v>0</v>
      </c>
      <c r="CJ490">
        <f>IF(Charts!$B$3="none",T2192,IF(BB2192="",NA(),BB2192))</f>
        <v>0</v>
      </c>
      <c r="CK490">
        <f>IF(Charts!$B$3="none",U2192,IF(BC2192="",NA(),BC2192))</f>
        <v>0</v>
      </c>
      <c r="CL490">
        <f>IF(Charts!$B$3="none",V2192,IF(BD2192="",NA(),BD2192))</f>
        <v>0</v>
      </c>
      <c r="CM490">
        <f>IF(Charts!$B$3="none",W2192,IF(BE2192="",NA(),BE2192))</f>
        <v>0</v>
      </c>
      <c r="CN490">
        <f>IF(Charts!$B$3="none",X2192,IF(BF2192="",NA(),BF2192))</f>
        <v>0</v>
      </c>
      <c r="CO490">
        <f>IF(Charts!$B$3="none",Y2192,IF(BG2192="",NA(),BG2192))</f>
        <v>0</v>
      </c>
      <c r="CP490">
        <f>IF(Charts!$B$3="none",Z2192,IF(BH2192="",NA(),BH2192))</f>
        <v>0</v>
      </c>
      <c r="CQ490">
        <f>IF(Charts!$B$3="none",AA2192,IF(BI2192="",NA(),BI2192))</f>
        <v>0</v>
      </c>
      <c r="CR490">
        <f>IF(Charts!$B$3="none",AB2192,IF(BJ2192="",NA(),BJ2192))</f>
        <v>0</v>
      </c>
      <c r="CS490">
        <f>IF(Charts!$B$3="none",AC2192,IF(BK2192="",NA(),BK2192))</f>
        <v>0</v>
      </c>
      <c r="CT490">
        <f>IF(Charts!$B$3="none",AD2192,IF(BL2192="",NA(),BL2192))</f>
        <v>0</v>
      </c>
      <c r="CU490">
        <f>IF(Charts!$B$3="none",AE2192,IF(BM2192="",NA(),BM2192))</f>
        <v>0</v>
      </c>
      <c r="CV490">
        <f>IF(Charts!$B$3="none",AF2192,IF(BN2192="",NA(),BN2192))</f>
        <v>0</v>
      </c>
      <c r="CW490">
        <f>IF(Charts!$B$3="none",AG2192,IF(BO2192="",NA(),BO2192))</f>
        <v>0</v>
      </c>
      <c r="CX490">
        <f>IF(Charts!$B$3="none",AH2192,IF(BP2192="",NA(),BP2192))</f>
        <v>0</v>
      </c>
      <c r="CY490">
        <f>IF(Charts!$B$3="none",AI2192,IF(BQ2192="",NA(),BQ2192))</f>
        <v>0</v>
      </c>
      <c r="CZ490">
        <f>IF(Charts!$B$3="none",AJ2192,IF(BR2192="",NA(),BR2192))</f>
        <v>0</v>
      </c>
    </row>
    <row r="491" spans="5:104">
      <c r="E491">
        <v>146</v>
      </c>
      <c r="F491">
        <f>F150</f>
        <v>0</v>
      </c>
      <c r="G491">
        <v>146</v>
      </c>
      <c r="H491">
        <f>H150</f>
        <v>0</v>
      </c>
      <c r="I491">
        <v>146</v>
      </c>
      <c r="J491">
        <f>J150</f>
        <v>0</v>
      </c>
      <c r="K491">
        <v>146</v>
      </c>
      <c r="L491">
        <f>L150</f>
        <v>0</v>
      </c>
      <c r="M491">
        <v>146</v>
      </c>
      <c r="N491">
        <f>N150</f>
        <v>0</v>
      </c>
      <c r="O491">
        <v>146</v>
      </c>
      <c r="P491">
        <f>P150</f>
        <v>0</v>
      </c>
      <c r="Q491">
        <v>146</v>
      </c>
      <c r="R491">
        <f>R150</f>
        <v>0</v>
      </c>
      <c r="S491">
        <v>146</v>
      </c>
      <c r="T491">
        <f>T150</f>
        <v>0</v>
      </c>
      <c r="U491">
        <v>146</v>
      </c>
      <c r="V491">
        <f>V150</f>
        <v>0</v>
      </c>
      <c r="W491">
        <v>146</v>
      </c>
      <c r="X491">
        <f>X150</f>
        <v>0</v>
      </c>
      <c r="Y491">
        <v>146</v>
      </c>
      <c r="Z491">
        <f>Z150</f>
        <v>0</v>
      </c>
      <c r="AA491">
        <v>146</v>
      </c>
      <c r="AB491">
        <f>AB150</f>
        <v>0</v>
      </c>
      <c r="AC491">
        <v>146</v>
      </c>
      <c r="AD491">
        <f>AD150</f>
        <v>0</v>
      </c>
      <c r="AE491">
        <v>146</v>
      </c>
      <c r="AF491">
        <f>AF150</f>
        <v>0</v>
      </c>
      <c r="AG491">
        <v>146</v>
      </c>
      <c r="AH491">
        <f>AH150</f>
        <v>0</v>
      </c>
      <c r="AI491">
        <v>146</v>
      </c>
      <c r="AJ491">
        <f>AJ150</f>
        <v>0</v>
      </c>
      <c r="AM491">
        <v>146</v>
      </c>
      <c r="AN491">
        <f>AN150</f>
        <v>0</v>
      </c>
      <c r="AO491">
        <v>146</v>
      </c>
      <c r="AP491">
        <f>AP150</f>
        <v>0</v>
      </c>
      <c r="AQ491">
        <v>146</v>
      </c>
      <c r="AR491">
        <f>AR150</f>
        <v>0</v>
      </c>
      <c r="AS491">
        <v>146</v>
      </c>
      <c r="AT491">
        <f>AT150</f>
        <v>0</v>
      </c>
      <c r="AU491">
        <v>146</v>
      </c>
      <c r="AV491">
        <f>AV150</f>
        <v>0</v>
      </c>
      <c r="AW491">
        <v>146</v>
      </c>
      <c r="AX491">
        <f>AX150</f>
        <v>0</v>
      </c>
      <c r="AY491">
        <v>146</v>
      </c>
      <c r="AZ491">
        <f>AZ150</f>
        <v>0</v>
      </c>
      <c r="BA491">
        <v>146</v>
      </c>
      <c r="BB491">
        <f>BB150</f>
        <v>0</v>
      </c>
      <c r="BC491">
        <v>146</v>
      </c>
      <c r="BD491">
        <f>BD150</f>
        <v>0</v>
      </c>
      <c r="BE491">
        <v>146</v>
      </c>
      <c r="BF491">
        <f>BF150</f>
        <v>0</v>
      </c>
      <c r="BG491">
        <v>146</v>
      </c>
      <c r="BH491">
        <f>BH150</f>
        <v>0</v>
      </c>
      <c r="BI491">
        <v>146</v>
      </c>
      <c r="BJ491">
        <f>BJ150</f>
        <v>0</v>
      </c>
      <c r="BK491">
        <v>146</v>
      </c>
      <c r="BL491">
        <f>BL150</f>
        <v>0</v>
      </c>
      <c r="BM491">
        <v>146</v>
      </c>
      <c r="BN491">
        <f>BN150</f>
        <v>0</v>
      </c>
      <c r="BO491">
        <v>146</v>
      </c>
      <c r="BP491">
        <f>BP150</f>
        <v>0</v>
      </c>
      <c r="BQ491">
        <v>146</v>
      </c>
      <c r="BR491">
        <f>BR150</f>
        <v>0</v>
      </c>
      <c r="BU491">
        <f>IF(Charts!$B$3="none",E2193,IF(AM2193="",NA(),AM2193))</f>
        <v>0</v>
      </c>
      <c r="BV491">
        <f>IF(Charts!$B$3="none",F2193,IF(AN2193="",NA(),AN2193))</f>
        <v>0</v>
      </c>
      <c r="BW491">
        <f>IF(Charts!$B$3="none",G2193,IF(AO2193="",NA(),AO2193))</f>
        <v>0</v>
      </c>
      <c r="BX491">
        <f>IF(Charts!$B$3="none",H2193,IF(AP2193="",NA(),AP2193))</f>
        <v>0</v>
      </c>
      <c r="BY491">
        <f>IF(Charts!$B$3="none",I2193,IF(AQ2193="",NA(),AQ2193))</f>
        <v>0</v>
      </c>
      <c r="BZ491">
        <f>IF(Charts!$B$3="none",J2193,IF(AR2193="",NA(),AR2193))</f>
        <v>0</v>
      </c>
      <c r="CA491">
        <f>IF(Charts!$B$3="none",K2193,IF(AS2193="",NA(),AS2193))</f>
        <v>0</v>
      </c>
      <c r="CB491">
        <f>IF(Charts!$B$3="none",L2193,IF(AT2193="",NA(),AT2193))</f>
        <v>0</v>
      </c>
      <c r="CC491">
        <f>IF(Charts!$B$3="none",M2193,IF(AU2193="",NA(),AU2193))</f>
        <v>0</v>
      </c>
      <c r="CD491">
        <f>IF(Charts!$B$3="none",N2193,IF(AV2193="",NA(),AV2193))</f>
        <v>0</v>
      </c>
      <c r="CE491">
        <f>IF(Charts!$B$3="none",O2193,IF(AW2193="",NA(),AW2193))</f>
        <v>0</v>
      </c>
      <c r="CF491">
        <f>IF(Charts!$B$3="none",P2193,IF(AX2193="",NA(),AX2193))</f>
        <v>0</v>
      </c>
      <c r="CG491">
        <f>IF(Charts!$B$3="none",Q2193,IF(AY2193="",NA(),AY2193))</f>
        <v>0</v>
      </c>
      <c r="CH491">
        <f>IF(Charts!$B$3="none",R2193,IF(AZ2193="",NA(),AZ2193))</f>
        <v>0</v>
      </c>
      <c r="CI491">
        <f>IF(Charts!$B$3="none",S2193,IF(BA2193="",NA(),BA2193))</f>
        <v>0</v>
      </c>
      <c r="CJ491">
        <f>IF(Charts!$B$3="none",T2193,IF(BB2193="",NA(),BB2193))</f>
        <v>0</v>
      </c>
      <c r="CK491">
        <f>IF(Charts!$B$3="none",U2193,IF(BC2193="",NA(),BC2193))</f>
        <v>0</v>
      </c>
      <c r="CL491">
        <f>IF(Charts!$B$3="none",V2193,IF(BD2193="",NA(),BD2193))</f>
        <v>0</v>
      </c>
      <c r="CM491">
        <f>IF(Charts!$B$3="none",W2193,IF(BE2193="",NA(),BE2193))</f>
        <v>0</v>
      </c>
      <c r="CN491">
        <f>IF(Charts!$B$3="none",X2193,IF(BF2193="",NA(),BF2193))</f>
        <v>0</v>
      </c>
      <c r="CO491">
        <f>IF(Charts!$B$3="none",Y2193,IF(BG2193="",NA(),BG2193))</f>
        <v>0</v>
      </c>
      <c r="CP491">
        <f>IF(Charts!$B$3="none",Z2193,IF(BH2193="",NA(),BH2193))</f>
        <v>0</v>
      </c>
      <c r="CQ491">
        <f>IF(Charts!$B$3="none",AA2193,IF(BI2193="",NA(),BI2193))</f>
        <v>0</v>
      </c>
      <c r="CR491">
        <f>IF(Charts!$B$3="none",AB2193,IF(BJ2193="",NA(),BJ2193))</f>
        <v>0</v>
      </c>
      <c r="CS491">
        <f>IF(Charts!$B$3="none",AC2193,IF(BK2193="",NA(),BK2193))</f>
        <v>0</v>
      </c>
      <c r="CT491">
        <f>IF(Charts!$B$3="none",AD2193,IF(BL2193="",NA(),BL2193))</f>
        <v>0</v>
      </c>
      <c r="CU491">
        <f>IF(Charts!$B$3="none",AE2193,IF(BM2193="",NA(),BM2193))</f>
        <v>0</v>
      </c>
      <c r="CV491">
        <f>IF(Charts!$B$3="none",AF2193,IF(BN2193="",NA(),BN2193))</f>
        <v>0</v>
      </c>
      <c r="CW491">
        <f>IF(Charts!$B$3="none",AG2193,IF(BO2193="",NA(),BO2193))</f>
        <v>0</v>
      </c>
      <c r="CX491">
        <f>IF(Charts!$B$3="none",AH2193,IF(BP2193="",NA(),BP2193))</f>
        <v>0</v>
      </c>
      <c r="CY491">
        <f>IF(Charts!$B$3="none",AI2193,IF(BQ2193="",NA(),BQ2193))</f>
        <v>0</v>
      </c>
      <c r="CZ491">
        <f>IF(Charts!$B$3="none",AJ2193,IF(BR2193="",NA(),BR2193))</f>
        <v>0</v>
      </c>
    </row>
    <row r="492" spans="5:104">
      <c r="E492">
        <v>147</v>
      </c>
      <c r="F492">
        <f>F151</f>
        <v>0</v>
      </c>
      <c r="G492">
        <v>147</v>
      </c>
      <c r="H492">
        <f>H151</f>
        <v>0</v>
      </c>
      <c r="I492">
        <v>147</v>
      </c>
      <c r="J492">
        <f>J151</f>
        <v>0</v>
      </c>
      <c r="K492">
        <v>147</v>
      </c>
      <c r="L492">
        <f>L151</f>
        <v>0</v>
      </c>
      <c r="M492">
        <v>147</v>
      </c>
      <c r="N492">
        <f>N151</f>
        <v>0</v>
      </c>
      <c r="O492">
        <v>147</v>
      </c>
      <c r="P492">
        <f>P151</f>
        <v>0</v>
      </c>
      <c r="Q492">
        <v>147</v>
      </c>
      <c r="R492">
        <f>R151</f>
        <v>0</v>
      </c>
      <c r="S492">
        <v>147</v>
      </c>
      <c r="T492">
        <f>T151</f>
        <v>0</v>
      </c>
      <c r="U492">
        <v>147</v>
      </c>
      <c r="V492">
        <f>V151</f>
        <v>0</v>
      </c>
      <c r="W492">
        <v>147</v>
      </c>
      <c r="X492">
        <f>X151</f>
        <v>0</v>
      </c>
      <c r="Y492">
        <v>147</v>
      </c>
      <c r="Z492">
        <f>Z151</f>
        <v>0</v>
      </c>
      <c r="AA492">
        <v>147</v>
      </c>
      <c r="AB492">
        <f>AB151</f>
        <v>0</v>
      </c>
      <c r="AC492">
        <v>147</v>
      </c>
      <c r="AD492">
        <f>AD151</f>
        <v>0</v>
      </c>
      <c r="AE492">
        <v>147</v>
      </c>
      <c r="AF492">
        <f>AF151</f>
        <v>0</v>
      </c>
      <c r="AG492">
        <v>147</v>
      </c>
      <c r="AH492">
        <f>AH151</f>
        <v>0</v>
      </c>
      <c r="AI492">
        <v>147</v>
      </c>
      <c r="AJ492">
        <f>AJ151</f>
        <v>0</v>
      </c>
      <c r="AM492">
        <v>147</v>
      </c>
      <c r="AN492">
        <f>AN151</f>
        <v>0</v>
      </c>
      <c r="AO492">
        <v>147</v>
      </c>
      <c r="AP492">
        <f>AP151</f>
        <v>0</v>
      </c>
      <c r="AQ492">
        <v>147</v>
      </c>
      <c r="AR492">
        <f>AR151</f>
        <v>0</v>
      </c>
      <c r="AS492">
        <v>147</v>
      </c>
      <c r="AT492">
        <f>AT151</f>
        <v>0</v>
      </c>
      <c r="AU492">
        <v>147</v>
      </c>
      <c r="AV492">
        <f>AV151</f>
        <v>0</v>
      </c>
      <c r="AW492">
        <v>147</v>
      </c>
      <c r="AX492">
        <f>AX151</f>
        <v>0</v>
      </c>
      <c r="AY492">
        <v>147</v>
      </c>
      <c r="AZ492">
        <f>AZ151</f>
        <v>0</v>
      </c>
      <c r="BA492">
        <v>147</v>
      </c>
      <c r="BB492">
        <f>BB151</f>
        <v>0</v>
      </c>
      <c r="BC492">
        <v>147</v>
      </c>
      <c r="BD492">
        <f>BD151</f>
        <v>0</v>
      </c>
      <c r="BE492">
        <v>147</v>
      </c>
      <c r="BF492">
        <f>BF151</f>
        <v>0</v>
      </c>
      <c r="BG492">
        <v>147</v>
      </c>
      <c r="BH492">
        <f>BH151</f>
        <v>0</v>
      </c>
      <c r="BI492">
        <v>147</v>
      </c>
      <c r="BJ492">
        <f>BJ151</f>
        <v>0</v>
      </c>
      <c r="BK492">
        <v>147</v>
      </c>
      <c r="BL492">
        <f>BL151</f>
        <v>0</v>
      </c>
      <c r="BM492">
        <v>147</v>
      </c>
      <c r="BN492">
        <f>BN151</f>
        <v>0</v>
      </c>
      <c r="BO492">
        <v>147</v>
      </c>
      <c r="BP492">
        <f>BP151</f>
        <v>0</v>
      </c>
      <c r="BQ492">
        <v>147</v>
      </c>
      <c r="BR492">
        <f>BR151</f>
        <v>0</v>
      </c>
      <c r="BU492">
        <f>IF(Charts!$B$3="none",E2194,IF(AM2194="",NA(),AM2194))</f>
        <v>0</v>
      </c>
      <c r="BV492">
        <f>IF(Charts!$B$3="none",F2194,IF(AN2194="",NA(),AN2194))</f>
        <v>0</v>
      </c>
      <c r="BW492">
        <f>IF(Charts!$B$3="none",G2194,IF(AO2194="",NA(),AO2194))</f>
        <v>0</v>
      </c>
      <c r="BX492">
        <f>IF(Charts!$B$3="none",H2194,IF(AP2194="",NA(),AP2194))</f>
        <v>0</v>
      </c>
      <c r="BY492">
        <f>IF(Charts!$B$3="none",I2194,IF(AQ2194="",NA(),AQ2194))</f>
        <v>0</v>
      </c>
      <c r="BZ492">
        <f>IF(Charts!$B$3="none",J2194,IF(AR2194="",NA(),AR2194))</f>
        <v>0</v>
      </c>
      <c r="CA492">
        <f>IF(Charts!$B$3="none",K2194,IF(AS2194="",NA(),AS2194))</f>
        <v>0</v>
      </c>
      <c r="CB492">
        <f>IF(Charts!$B$3="none",L2194,IF(AT2194="",NA(),AT2194))</f>
        <v>0</v>
      </c>
      <c r="CC492">
        <f>IF(Charts!$B$3="none",M2194,IF(AU2194="",NA(),AU2194))</f>
        <v>0</v>
      </c>
      <c r="CD492">
        <f>IF(Charts!$B$3="none",N2194,IF(AV2194="",NA(),AV2194))</f>
        <v>0</v>
      </c>
      <c r="CE492">
        <f>IF(Charts!$B$3="none",O2194,IF(AW2194="",NA(),AW2194))</f>
        <v>0</v>
      </c>
      <c r="CF492">
        <f>IF(Charts!$B$3="none",P2194,IF(AX2194="",NA(),AX2194))</f>
        <v>0</v>
      </c>
      <c r="CG492">
        <f>IF(Charts!$B$3="none",Q2194,IF(AY2194="",NA(),AY2194))</f>
        <v>0</v>
      </c>
      <c r="CH492">
        <f>IF(Charts!$B$3="none",R2194,IF(AZ2194="",NA(),AZ2194))</f>
        <v>0</v>
      </c>
      <c r="CI492">
        <f>IF(Charts!$B$3="none",S2194,IF(BA2194="",NA(),BA2194))</f>
        <v>0</v>
      </c>
      <c r="CJ492">
        <f>IF(Charts!$B$3="none",T2194,IF(BB2194="",NA(),BB2194))</f>
        <v>0</v>
      </c>
      <c r="CK492">
        <f>IF(Charts!$B$3="none",U2194,IF(BC2194="",NA(),BC2194))</f>
        <v>0</v>
      </c>
      <c r="CL492">
        <f>IF(Charts!$B$3="none",V2194,IF(BD2194="",NA(),BD2194))</f>
        <v>0</v>
      </c>
      <c r="CM492">
        <f>IF(Charts!$B$3="none",W2194,IF(BE2194="",NA(),BE2194))</f>
        <v>0</v>
      </c>
      <c r="CN492">
        <f>IF(Charts!$B$3="none",X2194,IF(BF2194="",NA(),BF2194))</f>
        <v>0</v>
      </c>
      <c r="CO492">
        <f>IF(Charts!$B$3="none",Y2194,IF(BG2194="",NA(),BG2194))</f>
        <v>0</v>
      </c>
      <c r="CP492">
        <f>IF(Charts!$B$3="none",Z2194,IF(BH2194="",NA(),BH2194))</f>
        <v>0</v>
      </c>
      <c r="CQ492">
        <f>IF(Charts!$B$3="none",AA2194,IF(BI2194="",NA(),BI2194))</f>
        <v>0</v>
      </c>
      <c r="CR492">
        <f>IF(Charts!$B$3="none",AB2194,IF(BJ2194="",NA(),BJ2194))</f>
        <v>0</v>
      </c>
      <c r="CS492">
        <f>IF(Charts!$B$3="none",AC2194,IF(BK2194="",NA(),BK2194))</f>
        <v>0</v>
      </c>
      <c r="CT492">
        <f>IF(Charts!$B$3="none",AD2194,IF(BL2194="",NA(),BL2194))</f>
        <v>0</v>
      </c>
      <c r="CU492">
        <f>IF(Charts!$B$3="none",AE2194,IF(BM2194="",NA(),BM2194))</f>
        <v>0</v>
      </c>
      <c r="CV492">
        <f>IF(Charts!$B$3="none",AF2194,IF(BN2194="",NA(),BN2194))</f>
        <v>0</v>
      </c>
      <c r="CW492">
        <f>IF(Charts!$B$3="none",AG2194,IF(BO2194="",NA(),BO2194))</f>
        <v>0</v>
      </c>
      <c r="CX492">
        <f>IF(Charts!$B$3="none",AH2194,IF(BP2194="",NA(),BP2194))</f>
        <v>0</v>
      </c>
      <c r="CY492">
        <f>IF(Charts!$B$3="none",AI2194,IF(BQ2194="",NA(),BQ2194))</f>
        <v>0</v>
      </c>
      <c r="CZ492">
        <f>IF(Charts!$B$3="none",AJ2194,IF(BR2194="",NA(),BR2194))</f>
        <v>0</v>
      </c>
    </row>
    <row r="493" spans="5:104">
      <c r="E493">
        <v>148</v>
      </c>
      <c r="F493">
        <f>F152</f>
        <v>0</v>
      </c>
      <c r="G493">
        <v>148</v>
      </c>
      <c r="H493">
        <f>H152</f>
        <v>0</v>
      </c>
      <c r="I493">
        <v>148</v>
      </c>
      <c r="J493">
        <f>J152</f>
        <v>0</v>
      </c>
      <c r="K493">
        <v>148</v>
      </c>
      <c r="L493">
        <f>L152</f>
        <v>0</v>
      </c>
      <c r="M493">
        <v>148</v>
      </c>
      <c r="N493">
        <f>N152</f>
        <v>0</v>
      </c>
      <c r="O493">
        <v>148</v>
      </c>
      <c r="P493">
        <f>P152</f>
        <v>0</v>
      </c>
      <c r="Q493">
        <v>148</v>
      </c>
      <c r="R493">
        <f>R152</f>
        <v>0</v>
      </c>
      <c r="S493">
        <v>148</v>
      </c>
      <c r="T493">
        <f>T152</f>
        <v>0</v>
      </c>
      <c r="U493">
        <v>148</v>
      </c>
      <c r="V493">
        <f>V152</f>
        <v>0</v>
      </c>
      <c r="W493">
        <v>148</v>
      </c>
      <c r="X493">
        <f>X152</f>
        <v>0</v>
      </c>
      <c r="Y493">
        <v>148</v>
      </c>
      <c r="Z493">
        <f>Z152</f>
        <v>0</v>
      </c>
      <c r="AA493">
        <v>148</v>
      </c>
      <c r="AB493">
        <f>AB152</f>
        <v>0</v>
      </c>
      <c r="AC493">
        <v>148</v>
      </c>
      <c r="AD493">
        <f>AD152</f>
        <v>0</v>
      </c>
      <c r="AE493">
        <v>148</v>
      </c>
      <c r="AF493">
        <f>AF152</f>
        <v>0</v>
      </c>
      <c r="AG493">
        <v>148</v>
      </c>
      <c r="AH493">
        <f>AH152</f>
        <v>0</v>
      </c>
      <c r="AI493">
        <v>148</v>
      </c>
      <c r="AJ493">
        <f>AJ152</f>
        <v>0</v>
      </c>
      <c r="AM493">
        <v>148</v>
      </c>
      <c r="AN493">
        <f>AN152</f>
        <v>0</v>
      </c>
      <c r="AO493">
        <v>148</v>
      </c>
      <c r="AP493">
        <f>AP152</f>
        <v>0</v>
      </c>
      <c r="AQ493">
        <v>148</v>
      </c>
      <c r="AR493">
        <f>AR152</f>
        <v>0</v>
      </c>
      <c r="AS493">
        <v>148</v>
      </c>
      <c r="AT493">
        <f>AT152</f>
        <v>0</v>
      </c>
      <c r="AU493">
        <v>148</v>
      </c>
      <c r="AV493">
        <f>AV152</f>
        <v>0</v>
      </c>
      <c r="AW493">
        <v>148</v>
      </c>
      <c r="AX493">
        <f>AX152</f>
        <v>0</v>
      </c>
      <c r="AY493">
        <v>148</v>
      </c>
      <c r="AZ493">
        <f>AZ152</f>
        <v>0</v>
      </c>
      <c r="BA493">
        <v>148</v>
      </c>
      <c r="BB493">
        <f>BB152</f>
        <v>0</v>
      </c>
      <c r="BC493">
        <v>148</v>
      </c>
      <c r="BD493">
        <f>BD152</f>
        <v>0</v>
      </c>
      <c r="BE493">
        <v>148</v>
      </c>
      <c r="BF493">
        <f>BF152</f>
        <v>0</v>
      </c>
      <c r="BG493">
        <v>148</v>
      </c>
      <c r="BH493">
        <f>BH152</f>
        <v>0</v>
      </c>
      <c r="BI493">
        <v>148</v>
      </c>
      <c r="BJ493">
        <f>BJ152</f>
        <v>0</v>
      </c>
      <c r="BK493">
        <v>148</v>
      </c>
      <c r="BL493">
        <f>BL152</f>
        <v>0</v>
      </c>
      <c r="BM493">
        <v>148</v>
      </c>
      <c r="BN493">
        <f>BN152</f>
        <v>0</v>
      </c>
      <c r="BO493">
        <v>148</v>
      </c>
      <c r="BP493">
        <f>BP152</f>
        <v>0</v>
      </c>
      <c r="BQ493">
        <v>148</v>
      </c>
      <c r="BR493">
        <f>BR152</f>
        <v>0</v>
      </c>
      <c r="BU493">
        <f>IF(Charts!$B$3="none",E2195,IF(AM2195="",NA(),AM2195))</f>
        <v>0</v>
      </c>
      <c r="BV493">
        <f>IF(Charts!$B$3="none",F2195,IF(AN2195="",NA(),AN2195))</f>
        <v>0</v>
      </c>
      <c r="BW493">
        <f>IF(Charts!$B$3="none",G2195,IF(AO2195="",NA(),AO2195))</f>
        <v>0</v>
      </c>
      <c r="BX493">
        <f>IF(Charts!$B$3="none",H2195,IF(AP2195="",NA(),AP2195))</f>
        <v>0</v>
      </c>
      <c r="BY493">
        <f>IF(Charts!$B$3="none",I2195,IF(AQ2195="",NA(),AQ2195))</f>
        <v>0</v>
      </c>
      <c r="BZ493">
        <f>IF(Charts!$B$3="none",J2195,IF(AR2195="",NA(),AR2195))</f>
        <v>0</v>
      </c>
      <c r="CA493">
        <f>IF(Charts!$B$3="none",K2195,IF(AS2195="",NA(),AS2195))</f>
        <v>0</v>
      </c>
      <c r="CB493">
        <f>IF(Charts!$B$3="none",L2195,IF(AT2195="",NA(),AT2195))</f>
        <v>0</v>
      </c>
      <c r="CC493">
        <f>IF(Charts!$B$3="none",M2195,IF(AU2195="",NA(),AU2195))</f>
        <v>0</v>
      </c>
      <c r="CD493">
        <f>IF(Charts!$B$3="none",N2195,IF(AV2195="",NA(),AV2195))</f>
        <v>0</v>
      </c>
      <c r="CE493">
        <f>IF(Charts!$B$3="none",O2195,IF(AW2195="",NA(),AW2195))</f>
        <v>0</v>
      </c>
      <c r="CF493">
        <f>IF(Charts!$B$3="none",P2195,IF(AX2195="",NA(),AX2195))</f>
        <v>0</v>
      </c>
      <c r="CG493">
        <f>IF(Charts!$B$3="none",Q2195,IF(AY2195="",NA(),AY2195))</f>
        <v>0</v>
      </c>
      <c r="CH493">
        <f>IF(Charts!$B$3="none",R2195,IF(AZ2195="",NA(),AZ2195))</f>
        <v>0</v>
      </c>
      <c r="CI493">
        <f>IF(Charts!$B$3="none",S2195,IF(BA2195="",NA(),BA2195))</f>
        <v>0</v>
      </c>
      <c r="CJ493">
        <f>IF(Charts!$B$3="none",T2195,IF(BB2195="",NA(),BB2195))</f>
        <v>0</v>
      </c>
      <c r="CK493">
        <f>IF(Charts!$B$3="none",U2195,IF(BC2195="",NA(),BC2195))</f>
        <v>0</v>
      </c>
      <c r="CL493">
        <f>IF(Charts!$B$3="none",V2195,IF(BD2195="",NA(),BD2195))</f>
        <v>0</v>
      </c>
      <c r="CM493">
        <f>IF(Charts!$B$3="none",W2195,IF(BE2195="",NA(),BE2195))</f>
        <v>0</v>
      </c>
      <c r="CN493">
        <f>IF(Charts!$B$3="none",X2195,IF(BF2195="",NA(),BF2195))</f>
        <v>0</v>
      </c>
      <c r="CO493">
        <f>IF(Charts!$B$3="none",Y2195,IF(BG2195="",NA(),BG2195))</f>
        <v>0</v>
      </c>
      <c r="CP493">
        <f>IF(Charts!$B$3="none",Z2195,IF(BH2195="",NA(),BH2195))</f>
        <v>0</v>
      </c>
      <c r="CQ493">
        <f>IF(Charts!$B$3="none",AA2195,IF(BI2195="",NA(),BI2195))</f>
        <v>0</v>
      </c>
      <c r="CR493">
        <f>IF(Charts!$B$3="none",AB2195,IF(BJ2195="",NA(),BJ2195))</f>
        <v>0</v>
      </c>
      <c r="CS493">
        <f>IF(Charts!$B$3="none",AC2195,IF(BK2195="",NA(),BK2195))</f>
        <v>0</v>
      </c>
      <c r="CT493">
        <f>IF(Charts!$B$3="none",AD2195,IF(BL2195="",NA(),BL2195))</f>
        <v>0</v>
      </c>
      <c r="CU493">
        <f>IF(Charts!$B$3="none",AE2195,IF(BM2195="",NA(),BM2195))</f>
        <v>0</v>
      </c>
      <c r="CV493">
        <f>IF(Charts!$B$3="none",AF2195,IF(BN2195="",NA(),BN2195))</f>
        <v>0</v>
      </c>
      <c r="CW493">
        <f>IF(Charts!$B$3="none",AG2195,IF(BO2195="",NA(),BO2195))</f>
        <v>0</v>
      </c>
      <c r="CX493">
        <f>IF(Charts!$B$3="none",AH2195,IF(BP2195="",NA(),BP2195))</f>
        <v>0</v>
      </c>
      <c r="CY493">
        <f>IF(Charts!$B$3="none",AI2195,IF(BQ2195="",NA(),BQ2195))</f>
        <v>0</v>
      </c>
      <c r="CZ493">
        <f>IF(Charts!$B$3="none",AJ2195,IF(BR2195="",NA(),BR2195))</f>
        <v>0</v>
      </c>
    </row>
    <row r="494" spans="5:104">
      <c r="E494">
        <v>149</v>
      </c>
      <c r="F494">
        <f>F153</f>
        <v>0</v>
      </c>
      <c r="G494">
        <v>149</v>
      </c>
      <c r="H494">
        <f>H153</f>
        <v>0</v>
      </c>
      <c r="I494">
        <v>149</v>
      </c>
      <c r="J494">
        <f>J153</f>
        <v>0</v>
      </c>
      <c r="K494">
        <v>149</v>
      </c>
      <c r="L494">
        <f>L153</f>
        <v>0</v>
      </c>
      <c r="M494">
        <v>149</v>
      </c>
      <c r="N494">
        <f>N153</f>
        <v>0</v>
      </c>
      <c r="O494">
        <v>149</v>
      </c>
      <c r="P494">
        <f>P153</f>
        <v>0</v>
      </c>
      <c r="Q494">
        <v>149</v>
      </c>
      <c r="R494">
        <f>R153</f>
        <v>0</v>
      </c>
      <c r="S494">
        <v>149</v>
      </c>
      <c r="T494">
        <f>T153</f>
        <v>0</v>
      </c>
      <c r="U494">
        <v>149</v>
      </c>
      <c r="V494">
        <f>V153</f>
        <v>0</v>
      </c>
      <c r="W494">
        <v>149</v>
      </c>
      <c r="X494">
        <f>X153</f>
        <v>0</v>
      </c>
      <c r="Y494">
        <v>149</v>
      </c>
      <c r="Z494">
        <f>Z153</f>
        <v>0</v>
      </c>
      <c r="AA494">
        <v>149</v>
      </c>
      <c r="AB494">
        <f>AB153</f>
        <v>0</v>
      </c>
      <c r="AC494">
        <v>149</v>
      </c>
      <c r="AD494">
        <f>AD153</f>
        <v>0</v>
      </c>
      <c r="AE494">
        <v>149</v>
      </c>
      <c r="AF494">
        <f>AF153</f>
        <v>0</v>
      </c>
      <c r="AG494">
        <v>149</v>
      </c>
      <c r="AH494">
        <f>AH153</f>
        <v>0</v>
      </c>
      <c r="AI494">
        <v>149</v>
      </c>
      <c r="AJ494">
        <f>AJ153</f>
        <v>0</v>
      </c>
      <c r="AM494">
        <v>149</v>
      </c>
      <c r="AN494">
        <f>AN153</f>
        <v>0</v>
      </c>
      <c r="AO494">
        <v>149</v>
      </c>
      <c r="AP494">
        <f>AP153</f>
        <v>0</v>
      </c>
      <c r="AQ494">
        <v>149</v>
      </c>
      <c r="AR494">
        <f>AR153</f>
        <v>0</v>
      </c>
      <c r="AS494">
        <v>149</v>
      </c>
      <c r="AT494">
        <f>AT153</f>
        <v>0</v>
      </c>
      <c r="AU494">
        <v>149</v>
      </c>
      <c r="AV494">
        <f>AV153</f>
        <v>0</v>
      </c>
      <c r="AW494">
        <v>149</v>
      </c>
      <c r="AX494">
        <f>AX153</f>
        <v>0</v>
      </c>
      <c r="AY494">
        <v>149</v>
      </c>
      <c r="AZ494">
        <f>AZ153</f>
        <v>0</v>
      </c>
      <c r="BA494">
        <v>149</v>
      </c>
      <c r="BB494">
        <f>BB153</f>
        <v>0</v>
      </c>
      <c r="BC494">
        <v>149</v>
      </c>
      <c r="BD494">
        <f>BD153</f>
        <v>0</v>
      </c>
      <c r="BE494">
        <v>149</v>
      </c>
      <c r="BF494">
        <f>BF153</f>
        <v>0</v>
      </c>
      <c r="BG494">
        <v>149</v>
      </c>
      <c r="BH494">
        <f>BH153</f>
        <v>0</v>
      </c>
      <c r="BI494">
        <v>149</v>
      </c>
      <c r="BJ494">
        <f>BJ153</f>
        <v>0</v>
      </c>
      <c r="BK494">
        <v>149</v>
      </c>
      <c r="BL494">
        <f>BL153</f>
        <v>0</v>
      </c>
      <c r="BM494">
        <v>149</v>
      </c>
      <c r="BN494">
        <f>BN153</f>
        <v>0</v>
      </c>
      <c r="BO494">
        <v>149</v>
      </c>
      <c r="BP494">
        <f>BP153</f>
        <v>0</v>
      </c>
      <c r="BQ494">
        <v>149</v>
      </c>
      <c r="BR494">
        <f>BR153</f>
        <v>0</v>
      </c>
      <c r="BU494">
        <f>IF(Charts!$B$3="none",E2196,IF(AM2196="",NA(),AM2196))</f>
        <v>0</v>
      </c>
      <c r="BV494">
        <f>IF(Charts!$B$3="none",F2196,IF(AN2196="",NA(),AN2196))</f>
        <v>0</v>
      </c>
      <c r="BW494">
        <f>IF(Charts!$B$3="none",G2196,IF(AO2196="",NA(),AO2196))</f>
        <v>0</v>
      </c>
      <c r="BX494">
        <f>IF(Charts!$B$3="none",H2196,IF(AP2196="",NA(),AP2196))</f>
        <v>0</v>
      </c>
      <c r="BY494">
        <f>IF(Charts!$B$3="none",I2196,IF(AQ2196="",NA(),AQ2196))</f>
        <v>0</v>
      </c>
      <c r="BZ494">
        <f>IF(Charts!$B$3="none",J2196,IF(AR2196="",NA(),AR2196))</f>
        <v>0</v>
      </c>
      <c r="CA494">
        <f>IF(Charts!$B$3="none",K2196,IF(AS2196="",NA(),AS2196))</f>
        <v>0</v>
      </c>
      <c r="CB494">
        <f>IF(Charts!$B$3="none",L2196,IF(AT2196="",NA(),AT2196))</f>
        <v>0</v>
      </c>
      <c r="CC494">
        <f>IF(Charts!$B$3="none",M2196,IF(AU2196="",NA(),AU2196))</f>
        <v>0</v>
      </c>
      <c r="CD494">
        <f>IF(Charts!$B$3="none",N2196,IF(AV2196="",NA(),AV2196))</f>
        <v>0</v>
      </c>
      <c r="CE494">
        <f>IF(Charts!$B$3="none",O2196,IF(AW2196="",NA(),AW2196))</f>
        <v>0</v>
      </c>
      <c r="CF494">
        <f>IF(Charts!$B$3="none",P2196,IF(AX2196="",NA(),AX2196))</f>
        <v>0</v>
      </c>
      <c r="CG494">
        <f>IF(Charts!$B$3="none",Q2196,IF(AY2196="",NA(),AY2196))</f>
        <v>0</v>
      </c>
      <c r="CH494">
        <f>IF(Charts!$B$3="none",R2196,IF(AZ2196="",NA(),AZ2196))</f>
        <v>0</v>
      </c>
      <c r="CI494">
        <f>IF(Charts!$B$3="none",S2196,IF(BA2196="",NA(),BA2196))</f>
        <v>0</v>
      </c>
      <c r="CJ494">
        <f>IF(Charts!$B$3="none",T2196,IF(BB2196="",NA(),BB2196))</f>
        <v>0</v>
      </c>
      <c r="CK494">
        <f>IF(Charts!$B$3="none",U2196,IF(BC2196="",NA(),BC2196))</f>
        <v>0</v>
      </c>
      <c r="CL494">
        <f>IF(Charts!$B$3="none",V2196,IF(BD2196="",NA(),BD2196))</f>
        <v>0</v>
      </c>
      <c r="CM494">
        <f>IF(Charts!$B$3="none",W2196,IF(BE2196="",NA(),BE2196))</f>
        <v>0</v>
      </c>
      <c r="CN494">
        <f>IF(Charts!$B$3="none",X2196,IF(BF2196="",NA(),BF2196))</f>
        <v>0</v>
      </c>
      <c r="CO494">
        <f>IF(Charts!$B$3="none",Y2196,IF(BG2196="",NA(),BG2196))</f>
        <v>0</v>
      </c>
      <c r="CP494">
        <f>IF(Charts!$B$3="none",Z2196,IF(BH2196="",NA(),BH2196))</f>
        <v>0</v>
      </c>
      <c r="CQ494">
        <f>IF(Charts!$B$3="none",AA2196,IF(BI2196="",NA(),BI2196))</f>
        <v>0</v>
      </c>
      <c r="CR494">
        <f>IF(Charts!$B$3="none",AB2196,IF(BJ2196="",NA(),BJ2196))</f>
        <v>0</v>
      </c>
      <c r="CS494">
        <f>IF(Charts!$B$3="none",AC2196,IF(BK2196="",NA(),BK2196))</f>
        <v>0</v>
      </c>
      <c r="CT494">
        <f>IF(Charts!$B$3="none",AD2196,IF(BL2196="",NA(),BL2196))</f>
        <v>0</v>
      </c>
      <c r="CU494">
        <f>IF(Charts!$B$3="none",AE2196,IF(BM2196="",NA(),BM2196))</f>
        <v>0</v>
      </c>
      <c r="CV494">
        <f>IF(Charts!$B$3="none",AF2196,IF(BN2196="",NA(),BN2196))</f>
        <v>0</v>
      </c>
      <c r="CW494">
        <f>IF(Charts!$B$3="none",AG2196,IF(BO2196="",NA(),BO2196))</f>
        <v>0</v>
      </c>
      <c r="CX494">
        <f>IF(Charts!$B$3="none",AH2196,IF(BP2196="",NA(),BP2196))</f>
        <v>0</v>
      </c>
      <c r="CY494">
        <f>IF(Charts!$B$3="none",AI2196,IF(BQ2196="",NA(),BQ2196))</f>
        <v>0</v>
      </c>
      <c r="CZ494">
        <f>IF(Charts!$B$3="none",AJ2196,IF(BR2196="",NA(),BR2196))</f>
        <v>0</v>
      </c>
    </row>
    <row r="495" spans="5:104">
      <c r="E495">
        <v>150</v>
      </c>
      <c r="F495">
        <f>F154</f>
        <v>0</v>
      </c>
      <c r="G495">
        <v>150</v>
      </c>
      <c r="H495">
        <f>H154</f>
        <v>0</v>
      </c>
      <c r="I495">
        <v>150</v>
      </c>
      <c r="J495">
        <f>J154</f>
        <v>0</v>
      </c>
      <c r="K495">
        <v>150</v>
      </c>
      <c r="L495">
        <f>L154</f>
        <v>0</v>
      </c>
      <c r="M495">
        <v>150</v>
      </c>
      <c r="N495">
        <f>N154</f>
        <v>0</v>
      </c>
      <c r="O495">
        <v>150</v>
      </c>
      <c r="P495">
        <f>P154</f>
        <v>0</v>
      </c>
      <c r="Q495">
        <v>150</v>
      </c>
      <c r="R495">
        <f>R154</f>
        <v>0</v>
      </c>
      <c r="S495">
        <v>150</v>
      </c>
      <c r="T495">
        <f>T154</f>
        <v>0</v>
      </c>
      <c r="U495">
        <v>150</v>
      </c>
      <c r="V495">
        <f>V154</f>
        <v>0</v>
      </c>
      <c r="W495">
        <v>150</v>
      </c>
      <c r="X495">
        <f>X154</f>
        <v>0</v>
      </c>
      <c r="Y495">
        <v>150</v>
      </c>
      <c r="Z495">
        <f>Z154</f>
        <v>0</v>
      </c>
      <c r="AA495">
        <v>150</v>
      </c>
      <c r="AB495">
        <f>AB154</f>
        <v>0</v>
      </c>
      <c r="AC495">
        <v>150</v>
      </c>
      <c r="AD495">
        <f>AD154</f>
        <v>0</v>
      </c>
      <c r="AE495">
        <v>150</v>
      </c>
      <c r="AF495">
        <f>AF154</f>
        <v>0</v>
      </c>
      <c r="AG495">
        <v>150</v>
      </c>
      <c r="AH495">
        <f>AH154</f>
        <v>0</v>
      </c>
      <c r="AI495">
        <v>150</v>
      </c>
      <c r="AJ495">
        <f>AJ154</f>
        <v>0</v>
      </c>
      <c r="AM495">
        <v>150</v>
      </c>
      <c r="AN495">
        <f>AN154</f>
        <v>0</v>
      </c>
      <c r="AO495">
        <v>150</v>
      </c>
      <c r="AP495">
        <f>AP154</f>
        <v>0</v>
      </c>
      <c r="AQ495">
        <v>150</v>
      </c>
      <c r="AR495">
        <f>AR154</f>
        <v>0</v>
      </c>
      <c r="AS495">
        <v>150</v>
      </c>
      <c r="AT495">
        <f>AT154</f>
        <v>0</v>
      </c>
      <c r="AU495">
        <v>150</v>
      </c>
      <c r="AV495">
        <f>AV154</f>
        <v>0</v>
      </c>
      <c r="AW495">
        <v>150</v>
      </c>
      <c r="AX495">
        <f>AX154</f>
        <v>0</v>
      </c>
      <c r="AY495">
        <v>150</v>
      </c>
      <c r="AZ495">
        <f>AZ154</f>
        <v>0</v>
      </c>
      <c r="BA495">
        <v>150</v>
      </c>
      <c r="BB495">
        <f>BB154</f>
        <v>0</v>
      </c>
      <c r="BC495">
        <v>150</v>
      </c>
      <c r="BD495">
        <f>BD154</f>
        <v>0</v>
      </c>
      <c r="BE495">
        <v>150</v>
      </c>
      <c r="BF495">
        <f>BF154</f>
        <v>0</v>
      </c>
      <c r="BG495">
        <v>150</v>
      </c>
      <c r="BH495">
        <f>BH154</f>
        <v>0</v>
      </c>
      <c r="BI495">
        <v>150</v>
      </c>
      <c r="BJ495">
        <f>BJ154</f>
        <v>0</v>
      </c>
      <c r="BK495">
        <v>150</v>
      </c>
      <c r="BL495">
        <f>BL154</f>
        <v>0</v>
      </c>
      <c r="BM495">
        <v>150</v>
      </c>
      <c r="BN495">
        <f>BN154</f>
        <v>0</v>
      </c>
      <c r="BO495">
        <v>150</v>
      </c>
      <c r="BP495">
        <f>BP154</f>
        <v>0</v>
      </c>
      <c r="BQ495">
        <v>150</v>
      </c>
      <c r="BR495">
        <f>BR154</f>
        <v>0</v>
      </c>
      <c r="BU495">
        <f>IF(Charts!$B$3="none",E2197,IF(AM2197="",NA(),AM2197))</f>
        <v>0</v>
      </c>
      <c r="BV495">
        <f>IF(Charts!$B$3="none",F2197,IF(AN2197="",NA(),AN2197))</f>
        <v>0</v>
      </c>
      <c r="BW495">
        <f>IF(Charts!$B$3="none",G2197,IF(AO2197="",NA(),AO2197))</f>
        <v>0</v>
      </c>
      <c r="BX495">
        <f>IF(Charts!$B$3="none",H2197,IF(AP2197="",NA(),AP2197))</f>
        <v>0</v>
      </c>
      <c r="BY495">
        <f>IF(Charts!$B$3="none",I2197,IF(AQ2197="",NA(),AQ2197))</f>
        <v>0</v>
      </c>
      <c r="BZ495">
        <f>IF(Charts!$B$3="none",J2197,IF(AR2197="",NA(),AR2197))</f>
        <v>0</v>
      </c>
      <c r="CA495">
        <f>IF(Charts!$B$3="none",K2197,IF(AS2197="",NA(),AS2197))</f>
        <v>0</v>
      </c>
      <c r="CB495">
        <f>IF(Charts!$B$3="none",L2197,IF(AT2197="",NA(),AT2197))</f>
        <v>0</v>
      </c>
      <c r="CC495">
        <f>IF(Charts!$B$3="none",M2197,IF(AU2197="",NA(),AU2197))</f>
        <v>0</v>
      </c>
      <c r="CD495">
        <f>IF(Charts!$B$3="none",N2197,IF(AV2197="",NA(),AV2197))</f>
        <v>0</v>
      </c>
      <c r="CE495">
        <f>IF(Charts!$B$3="none",O2197,IF(AW2197="",NA(),AW2197))</f>
        <v>0</v>
      </c>
      <c r="CF495">
        <f>IF(Charts!$B$3="none",P2197,IF(AX2197="",NA(),AX2197))</f>
        <v>0</v>
      </c>
      <c r="CG495">
        <f>IF(Charts!$B$3="none",Q2197,IF(AY2197="",NA(),AY2197))</f>
        <v>0</v>
      </c>
      <c r="CH495">
        <f>IF(Charts!$B$3="none",R2197,IF(AZ2197="",NA(),AZ2197))</f>
        <v>0</v>
      </c>
      <c r="CI495">
        <f>IF(Charts!$B$3="none",S2197,IF(BA2197="",NA(),BA2197))</f>
        <v>0</v>
      </c>
      <c r="CJ495">
        <f>IF(Charts!$B$3="none",T2197,IF(BB2197="",NA(),BB2197))</f>
        <v>0</v>
      </c>
      <c r="CK495">
        <f>IF(Charts!$B$3="none",U2197,IF(BC2197="",NA(),BC2197))</f>
        <v>0</v>
      </c>
      <c r="CL495">
        <f>IF(Charts!$B$3="none",V2197,IF(BD2197="",NA(),BD2197))</f>
        <v>0</v>
      </c>
      <c r="CM495">
        <f>IF(Charts!$B$3="none",W2197,IF(BE2197="",NA(),BE2197))</f>
        <v>0</v>
      </c>
      <c r="CN495">
        <f>IF(Charts!$B$3="none",X2197,IF(BF2197="",NA(),BF2197))</f>
        <v>0</v>
      </c>
      <c r="CO495">
        <f>IF(Charts!$B$3="none",Y2197,IF(BG2197="",NA(),BG2197))</f>
        <v>0</v>
      </c>
      <c r="CP495">
        <f>IF(Charts!$B$3="none",Z2197,IF(BH2197="",NA(),BH2197))</f>
        <v>0</v>
      </c>
      <c r="CQ495">
        <f>IF(Charts!$B$3="none",AA2197,IF(BI2197="",NA(),BI2197))</f>
        <v>0</v>
      </c>
      <c r="CR495">
        <f>IF(Charts!$B$3="none",AB2197,IF(BJ2197="",NA(),BJ2197))</f>
        <v>0</v>
      </c>
      <c r="CS495">
        <f>IF(Charts!$B$3="none",AC2197,IF(BK2197="",NA(),BK2197))</f>
        <v>0</v>
      </c>
      <c r="CT495">
        <f>IF(Charts!$B$3="none",AD2197,IF(BL2197="",NA(),BL2197))</f>
        <v>0</v>
      </c>
      <c r="CU495">
        <f>IF(Charts!$B$3="none",AE2197,IF(BM2197="",NA(),BM2197))</f>
        <v>0</v>
      </c>
      <c r="CV495">
        <f>IF(Charts!$B$3="none",AF2197,IF(BN2197="",NA(),BN2197))</f>
        <v>0</v>
      </c>
      <c r="CW495">
        <f>IF(Charts!$B$3="none",AG2197,IF(BO2197="",NA(),BO2197))</f>
        <v>0</v>
      </c>
      <c r="CX495">
        <f>IF(Charts!$B$3="none",AH2197,IF(BP2197="",NA(),BP2197))</f>
        <v>0</v>
      </c>
      <c r="CY495">
        <f>IF(Charts!$B$3="none",AI2197,IF(BQ2197="",NA(),BQ2197))</f>
        <v>0</v>
      </c>
      <c r="CZ495">
        <f>IF(Charts!$B$3="none",AJ2197,IF(BR2197="",NA(),BR2197))</f>
        <v>0</v>
      </c>
    </row>
    <row r="496" spans="5:104">
      <c r="E496">
        <v>151</v>
      </c>
      <c r="F496">
        <f>F155</f>
        <v>0</v>
      </c>
      <c r="G496">
        <v>151</v>
      </c>
      <c r="H496">
        <f>H155</f>
        <v>0</v>
      </c>
      <c r="I496">
        <v>151</v>
      </c>
      <c r="J496">
        <f>J155</f>
        <v>0</v>
      </c>
      <c r="K496">
        <v>151</v>
      </c>
      <c r="L496">
        <f>L155</f>
        <v>0</v>
      </c>
      <c r="M496">
        <v>151</v>
      </c>
      <c r="N496">
        <f>N155</f>
        <v>0</v>
      </c>
      <c r="O496">
        <v>151</v>
      </c>
      <c r="P496">
        <f>P155</f>
        <v>0</v>
      </c>
      <c r="Q496">
        <v>151</v>
      </c>
      <c r="R496">
        <f>R155</f>
        <v>0</v>
      </c>
      <c r="S496">
        <v>151</v>
      </c>
      <c r="T496">
        <f>T155</f>
        <v>0</v>
      </c>
      <c r="U496">
        <v>151</v>
      </c>
      <c r="V496">
        <f>V155</f>
        <v>0</v>
      </c>
      <c r="W496">
        <v>151</v>
      </c>
      <c r="X496">
        <f>X155</f>
        <v>0</v>
      </c>
      <c r="Y496">
        <v>151</v>
      </c>
      <c r="Z496">
        <f>Z155</f>
        <v>0</v>
      </c>
      <c r="AA496">
        <v>151</v>
      </c>
      <c r="AB496">
        <f>AB155</f>
        <v>0</v>
      </c>
      <c r="AC496">
        <v>151</v>
      </c>
      <c r="AD496">
        <f>AD155</f>
        <v>0</v>
      </c>
      <c r="AE496">
        <v>151</v>
      </c>
      <c r="AF496">
        <f>AF155</f>
        <v>0</v>
      </c>
      <c r="AG496">
        <v>151</v>
      </c>
      <c r="AH496">
        <f>AH155</f>
        <v>0</v>
      </c>
      <c r="AI496">
        <v>151</v>
      </c>
      <c r="AJ496">
        <f>AJ155</f>
        <v>0</v>
      </c>
      <c r="AM496">
        <v>151</v>
      </c>
      <c r="AN496">
        <f>AN155</f>
        <v>0</v>
      </c>
      <c r="AO496">
        <v>151</v>
      </c>
      <c r="AP496">
        <f>AP155</f>
        <v>0</v>
      </c>
      <c r="AQ496">
        <v>151</v>
      </c>
      <c r="AR496">
        <f>AR155</f>
        <v>0</v>
      </c>
      <c r="AS496">
        <v>151</v>
      </c>
      <c r="AT496">
        <f>AT155</f>
        <v>0</v>
      </c>
      <c r="AU496">
        <v>151</v>
      </c>
      <c r="AV496">
        <f>AV155</f>
        <v>0</v>
      </c>
      <c r="AW496">
        <v>151</v>
      </c>
      <c r="AX496">
        <f>AX155</f>
        <v>0</v>
      </c>
      <c r="AY496">
        <v>151</v>
      </c>
      <c r="AZ496">
        <f>AZ155</f>
        <v>0</v>
      </c>
      <c r="BA496">
        <v>151</v>
      </c>
      <c r="BB496">
        <f>BB155</f>
        <v>0</v>
      </c>
      <c r="BC496">
        <v>151</v>
      </c>
      <c r="BD496">
        <f>BD155</f>
        <v>0</v>
      </c>
      <c r="BE496">
        <v>151</v>
      </c>
      <c r="BF496">
        <f>BF155</f>
        <v>0</v>
      </c>
      <c r="BG496">
        <v>151</v>
      </c>
      <c r="BH496">
        <f>BH155</f>
        <v>0</v>
      </c>
      <c r="BI496">
        <v>151</v>
      </c>
      <c r="BJ496">
        <f>BJ155</f>
        <v>0</v>
      </c>
      <c r="BK496">
        <v>151</v>
      </c>
      <c r="BL496">
        <f>BL155</f>
        <v>0</v>
      </c>
      <c r="BM496">
        <v>151</v>
      </c>
      <c r="BN496">
        <f>BN155</f>
        <v>0</v>
      </c>
      <c r="BO496">
        <v>151</v>
      </c>
      <c r="BP496">
        <f>BP155</f>
        <v>0</v>
      </c>
      <c r="BQ496">
        <v>151</v>
      </c>
      <c r="BR496">
        <f>BR155</f>
        <v>0</v>
      </c>
      <c r="BU496">
        <f>IF(Charts!$B$3="none",E2198,IF(AM2198="",NA(),AM2198))</f>
        <v>0</v>
      </c>
      <c r="BV496">
        <f>IF(Charts!$B$3="none",F2198,IF(AN2198="",NA(),AN2198))</f>
        <v>0</v>
      </c>
      <c r="BW496">
        <f>IF(Charts!$B$3="none",G2198,IF(AO2198="",NA(),AO2198))</f>
        <v>0</v>
      </c>
      <c r="BX496">
        <f>IF(Charts!$B$3="none",H2198,IF(AP2198="",NA(),AP2198))</f>
        <v>0</v>
      </c>
      <c r="BY496">
        <f>IF(Charts!$B$3="none",I2198,IF(AQ2198="",NA(),AQ2198))</f>
        <v>0</v>
      </c>
      <c r="BZ496">
        <f>IF(Charts!$B$3="none",J2198,IF(AR2198="",NA(),AR2198))</f>
        <v>0</v>
      </c>
      <c r="CA496">
        <f>IF(Charts!$B$3="none",K2198,IF(AS2198="",NA(),AS2198))</f>
        <v>0</v>
      </c>
      <c r="CB496">
        <f>IF(Charts!$B$3="none",L2198,IF(AT2198="",NA(),AT2198))</f>
        <v>0</v>
      </c>
      <c r="CC496">
        <f>IF(Charts!$B$3="none",M2198,IF(AU2198="",NA(),AU2198))</f>
        <v>0</v>
      </c>
      <c r="CD496">
        <f>IF(Charts!$B$3="none",N2198,IF(AV2198="",NA(),AV2198))</f>
        <v>0</v>
      </c>
      <c r="CE496">
        <f>IF(Charts!$B$3="none",O2198,IF(AW2198="",NA(),AW2198))</f>
        <v>0</v>
      </c>
      <c r="CF496">
        <f>IF(Charts!$B$3="none",P2198,IF(AX2198="",NA(),AX2198))</f>
        <v>0</v>
      </c>
      <c r="CG496">
        <f>IF(Charts!$B$3="none",Q2198,IF(AY2198="",NA(),AY2198))</f>
        <v>0</v>
      </c>
      <c r="CH496">
        <f>IF(Charts!$B$3="none",R2198,IF(AZ2198="",NA(),AZ2198))</f>
        <v>0</v>
      </c>
      <c r="CI496">
        <f>IF(Charts!$B$3="none",S2198,IF(BA2198="",NA(),BA2198))</f>
        <v>0</v>
      </c>
      <c r="CJ496">
        <f>IF(Charts!$B$3="none",T2198,IF(BB2198="",NA(),BB2198))</f>
        <v>0</v>
      </c>
      <c r="CK496">
        <f>IF(Charts!$B$3="none",U2198,IF(BC2198="",NA(),BC2198))</f>
        <v>0</v>
      </c>
      <c r="CL496">
        <f>IF(Charts!$B$3="none",V2198,IF(BD2198="",NA(),BD2198))</f>
        <v>0</v>
      </c>
      <c r="CM496">
        <f>IF(Charts!$B$3="none",W2198,IF(BE2198="",NA(),BE2198))</f>
        <v>0</v>
      </c>
      <c r="CN496">
        <f>IF(Charts!$B$3="none",X2198,IF(BF2198="",NA(),BF2198))</f>
        <v>0</v>
      </c>
      <c r="CO496">
        <f>IF(Charts!$B$3="none",Y2198,IF(BG2198="",NA(),BG2198))</f>
        <v>0</v>
      </c>
      <c r="CP496">
        <f>IF(Charts!$B$3="none",Z2198,IF(BH2198="",NA(),BH2198))</f>
        <v>0</v>
      </c>
      <c r="CQ496">
        <f>IF(Charts!$B$3="none",AA2198,IF(BI2198="",NA(),BI2198))</f>
        <v>0</v>
      </c>
      <c r="CR496">
        <f>IF(Charts!$B$3="none",AB2198,IF(BJ2198="",NA(),BJ2198))</f>
        <v>0</v>
      </c>
      <c r="CS496">
        <f>IF(Charts!$B$3="none",AC2198,IF(BK2198="",NA(),BK2198))</f>
        <v>0</v>
      </c>
      <c r="CT496">
        <f>IF(Charts!$B$3="none",AD2198,IF(BL2198="",NA(),BL2198))</f>
        <v>0</v>
      </c>
      <c r="CU496">
        <f>IF(Charts!$B$3="none",AE2198,IF(BM2198="",NA(),BM2198))</f>
        <v>0</v>
      </c>
      <c r="CV496">
        <f>IF(Charts!$B$3="none",AF2198,IF(BN2198="",NA(),BN2198))</f>
        <v>0</v>
      </c>
      <c r="CW496">
        <f>IF(Charts!$B$3="none",AG2198,IF(BO2198="",NA(),BO2198))</f>
        <v>0</v>
      </c>
      <c r="CX496">
        <f>IF(Charts!$B$3="none",AH2198,IF(BP2198="",NA(),BP2198))</f>
        <v>0</v>
      </c>
      <c r="CY496">
        <f>IF(Charts!$B$3="none",AI2198,IF(BQ2198="",NA(),BQ2198))</f>
        <v>0</v>
      </c>
      <c r="CZ496">
        <f>IF(Charts!$B$3="none",AJ2198,IF(BR2198="",NA(),BR2198))</f>
        <v>0</v>
      </c>
    </row>
    <row r="497" spans="5:104">
      <c r="E497">
        <v>152</v>
      </c>
      <c r="F497">
        <f>F156</f>
        <v>0</v>
      </c>
      <c r="G497">
        <v>152</v>
      </c>
      <c r="H497">
        <f>H156</f>
        <v>0</v>
      </c>
      <c r="I497">
        <v>152</v>
      </c>
      <c r="J497">
        <f>J156</f>
        <v>0</v>
      </c>
      <c r="K497">
        <v>152</v>
      </c>
      <c r="L497">
        <f>L156</f>
        <v>0</v>
      </c>
      <c r="M497">
        <v>152</v>
      </c>
      <c r="N497">
        <f>N156</f>
        <v>0</v>
      </c>
      <c r="O497">
        <v>152</v>
      </c>
      <c r="P497">
        <f>P156</f>
        <v>0</v>
      </c>
      <c r="Q497">
        <v>152</v>
      </c>
      <c r="R497">
        <f>R156</f>
        <v>0</v>
      </c>
      <c r="S497">
        <v>152</v>
      </c>
      <c r="T497">
        <f>T156</f>
        <v>0</v>
      </c>
      <c r="U497">
        <v>152</v>
      </c>
      <c r="V497">
        <f>V156</f>
        <v>0</v>
      </c>
      <c r="W497">
        <v>152</v>
      </c>
      <c r="X497">
        <f>X156</f>
        <v>0</v>
      </c>
      <c r="Y497">
        <v>152</v>
      </c>
      <c r="Z497">
        <f>Z156</f>
        <v>0</v>
      </c>
      <c r="AA497">
        <v>152</v>
      </c>
      <c r="AB497">
        <f>AB156</f>
        <v>0</v>
      </c>
      <c r="AC497">
        <v>152</v>
      </c>
      <c r="AD497">
        <f>AD156</f>
        <v>0</v>
      </c>
      <c r="AE497">
        <v>152</v>
      </c>
      <c r="AF497">
        <f>AF156</f>
        <v>0</v>
      </c>
      <c r="AG497">
        <v>152</v>
      </c>
      <c r="AH497">
        <f>AH156</f>
        <v>0</v>
      </c>
      <c r="AI497">
        <v>152</v>
      </c>
      <c r="AJ497">
        <f>AJ156</f>
        <v>0</v>
      </c>
      <c r="AM497">
        <v>152</v>
      </c>
      <c r="AN497">
        <f>AN156</f>
        <v>0</v>
      </c>
      <c r="AO497">
        <v>152</v>
      </c>
      <c r="AP497">
        <f>AP156</f>
        <v>0</v>
      </c>
      <c r="AQ497">
        <v>152</v>
      </c>
      <c r="AR497">
        <f>AR156</f>
        <v>0</v>
      </c>
      <c r="AS497">
        <v>152</v>
      </c>
      <c r="AT497">
        <f>AT156</f>
        <v>0</v>
      </c>
      <c r="AU497">
        <v>152</v>
      </c>
      <c r="AV497">
        <f>AV156</f>
        <v>0</v>
      </c>
      <c r="AW497">
        <v>152</v>
      </c>
      <c r="AX497">
        <f>AX156</f>
        <v>0</v>
      </c>
      <c r="AY497">
        <v>152</v>
      </c>
      <c r="AZ497">
        <f>AZ156</f>
        <v>0</v>
      </c>
      <c r="BA497">
        <v>152</v>
      </c>
      <c r="BB497">
        <f>BB156</f>
        <v>0</v>
      </c>
      <c r="BC497">
        <v>152</v>
      </c>
      <c r="BD497">
        <f>BD156</f>
        <v>0</v>
      </c>
      <c r="BE497">
        <v>152</v>
      </c>
      <c r="BF497">
        <f>BF156</f>
        <v>0</v>
      </c>
      <c r="BG497">
        <v>152</v>
      </c>
      <c r="BH497">
        <f>BH156</f>
        <v>0</v>
      </c>
      <c r="BI497">
        <v>152</v>
      </c>
      <c r="BJ497">
        <f>BJ156</f>
        <v>0</v>
      </c>
      <c r="BK497">
        <v>152</v>
      </c>
      <c r="BL497">
        <f>BL156</f>
        <v>0</v>
      </c>
      <c r="BM497">
        <v>152</v>
      </c>
      <c r="BN497">
        <f>BN156</f>
        <v>0</v>
      </c>
      <c r="BO497">
        <v>152</v>
      </c>
      <c r="BP497">
        <f>BP156</f>
        <v>0</v>
      </c>
      <c r="BQ497">
        <v>152</v>
      </c>
      <c r="BR497">
        <f>BR156</f>
        <v>0</v>
      </c>
      <c r="BU497">
        <f>IF(Charts!$B$3="none",E2199,IF(AM2199="",NA(),AM2199))</f>
        <v>0</v>
      </c>
      <c r="BV497">
        <f>IF(Charts!$B$3="none",F2199,IF(AN2199="",NA(),AN2199))</f>
        <v>0</v>
      </c>
      <c r="BW497">
        <f>IF(Charts!$B$3="none",G2199,IF(AO2199="",NA(),AO2199))</f>
        <v>0</v>
      </c>
      <c r="BX497">
        <f>IF(Charts!$B$3="none",H2199,IF(AP2199="",NA(),AP2199))</f>
        <v>0</v>
      </c>
      <c r="BY497">
        <f>IF(Charts!$B$3="none",I2199,IF(AQ2199="",NA(),AQ2199))</f>
        <v>0</v>
      </c>
      <c r="BZ497">
        <f>IF(Charts!$B$3="none",J2199,IF(AR2199="",NA(),AR2199))</f>
        <v>0</v>
      </c>
      <c r="CA497">
        <f>IF(Charts!$B$3="none",K2199,IF(AS2199="",NA(),AS2199))</f>
        <v>0</v>
      </c>
      <c r="CB497">
        <f>IF(Charts!$B$3="none",L2199,IF(AT2199="",NA(),AT2199))</f>
        <v>0</v>
      </c>
      <c r="CC497">
        <f>IF(Charts!$B$3="none",M2199,IF(AU2199="",NA(),AU2199))</f>
        <v>0</v>
      </c>
      <c r="CD497">
        <f>IF(Charts!$B$3="none",N2199,IF(AV2199="",NA(),AV2199))</f>
        <v>0</v>
      </c>
      <c r="CE497">
        <f>IF(Charts!$B$3="none",O2199,IF(AW2199="",NA(),AW2199))</f>
        <v>0</v>
      </c>
      <c r="CF497">
        <f>IF(Charts!$B$3="none",P2199,IF(AX2199="",NA(),AX2199))</f>
        <v>0</v>
      </c>
      <c r="CG497">
        <f>IF(Charts!$B$3="none",Q2199,IF(AY2199="",NA(),AY2199))</f>
        <v>0</v>
      </c>
      <c r="CH497">
        <f>IF(Charts!$B$3="none",R2199,IF(AZ2199="",NA(),AZ2199))</f>
        <v>0</v>
      </c>
      <c r="CI497">
        <f>IF(Charts!$B$3="none",S2199,IF(BA2199="",NA(),BA2199))</f>
        <v>0</v>
      </c>
      <c r="CJ497">
        <f>IF(Charts!$B$3="none",T2199,IF(BB2199="",NA(),BB2199))</f>
        <v>0</v>
      </c>
      <c r="CK497">
        <f>IF(Charts!$B$3="none",U2199,IF(BC2199="",NA(),BC2199))</f>
        <v>0</v>
      </c>
      <c r="CL497">
        <f>IF(Charts!$B$3="none",V2199,IF(BD2199="",NA(),BD2199))</f>
        <v>0</v>
      </c>
      <c r="CM497">
        <f>IF(Charts!$B$3="none",W2199,IF(BE2199="",NA(),BE2199))</f>
        <v>0</v>
      </c>
      <c r="CN497">
        <f>IF(Charts!$B$3="none",X2199,IF(BF2199="",NA(),BF2199))</f>
        <v>0</v>
      </c>
      <c r="CO497">
        <f>IF(Charts!$B$3="none",Y2199,IF(BG2199="",NA(),BG2199))</f>
        <v>0</v>
      </c>
      <c r="CP497">
        <f>IF(Charts!$B$3="none",Z2199,IF(BH2199="",NA(),BH2199))</f>
        <v>0</v>
      </c>
      <c r="CQ497">
        <f>IF(Charts!$B$3="none",AA2199,IF(BI2199="",NA(),BI2199))</f>
        <v>0</v>
      </c>
      <c r="CR497">
        <f>IF(Charts!$B$3="none",AB2199,IF(BJ2199="",NA(),BJ2199))</f>
        <v>0</v>
      </c>
      <c r="CS497">
        <f>IF(Charts!$B$3="none",AC2199,IF(BK2199="",NA(),BK2199))</f>
        <v>0</v>
      </c>
      <c r="CT497">
        <f>IF(Charts!$B$3="none",AD2199,IF(BL2199="",NA(),BL2199))</f>
        <v>0</v>
      </c>
      <c r="CU497">
        <f>IF(Charts!$B$3="none",AE2199,IF(BM2199="",NA(),BM2199))</f>
        <v>0</v>
      </c>
      <c r="CV497">
        <f>IF(Charts!$B$3="none",AF2199,IF(BN2199="",NA(),BN2199))</f>
        <v>0</v>
      </c>
      <c r="CW497">
        <f>IF(Charts!$B$3="none",AG2199,IF(BO2199="",NA(),BO2199))</f>
        <v>0</v>
      </c>
      <c r="CX497">
        <f>IF(Charts!$B$3="none",AH2199,IF(BP2199="",NA(),BP2199))</f>
        <v>0</v>
      </c>
      <c r="CY497">
        <f>IF(Charts!$B$3="none",AI2199,IF(BQ2199="",NA(),BQ2199))</f>
        <v>0</v>
      </c>
      <c r="CZ497">
        <f>IF(Charts!$B$3="none",AJ2199,IF(BR2199="",NA(),BR2199))</f>
        <v>0</v>
      </c>
    </row>
    <row r="498" spans="5:104">
      <c r="E498">
        <v>153</v>
      </c>
      <c r="F498">
        <f>F157</f>
        <v>0</v>
      </c>
      <c r="G498">
        <v>153</v>
      </c>
      <c r="H498">
        <f>H157</f>
        <v>0</v>
      </c>
      <c r="I498">
        <v>153</v>
      </c>
      <c r="J498">
        <f>J157</f>
        <v>0</v>
      </c>
      <c r="K498">
        <v>153</v>
      </c>
      <c r="L498">
        <f>L157</f>
        <v>0</v>
      </c>
      <c r="M498">
        <v>153</v>
      </c>
      <c r="N498">
        <f>N157</f>
        <v>0</v>
      </c>
      <c r="O498">
        <v>153</v>
      </c>
      <c r="P498">
        <f>P157</f>
        <v>0</v>
      </c>
      <c r="Q498">
        <v>153</v>
      </c>
      <c r="R498">
        <f>R157</f>
        <v>0</v>
      </c>
      <c r="S498">
        <v>153</v>
      </c>
      <c r="T498">
        <f>T157</f>
        <v>0</v>
      </c>
      <c r="U498">
        <v>153</v>
      </c>
      <c r="V498">
        <f>V157</f>
        <v>0</v>
      </c>
      <c r="W498">
        <v>153</v>
      </c>
      <c r="X498">
        <f>X157</f>
        <v>0</v>
      </c>
      <c r="Y498">
        <v>153</v>
      </c>
      <c r="Z498">
        <f>Z157</f>
        <v>0</v>
      </c>
      <c r="AA498">
        <v>153</v>
      </c>
      <c r="AB498">
        <f>AB157</f>
        <v>0</v>
      </c>
      <c r="AC498">
        <v>153</v>
      </c>
      <c r="AD498">
        <f>AD157</f>
        <v>0</v>
      </c>
      <c r="AE498">
        <v>153</v>
      </c>
      <c r="AF498">
        <f>AF157</f>
        <v>0</v>
      </c>
      <c r="AG498">
        <v>153</v>
      </c>
      <c r="AH498">
        <f>AH157</f>
        <v>0</v>
      </c>
      <c r="AI498">
        <v>153</v>
      </c>
      <c r="AJ498">
        <f>AJ157</f>
        <v>0</v>
      </c>
      <c r="AM498">
        <v>153</v>
      </c>
      <c r="AN498">
        <f>AN157</f>
        <v>0</v>
      </c>
      <c r="AO498">
        <v>153</v>
      </c>
      <c r="AP498">
        <f>AP157</f>
        <v>0</v>
      </c>
      <c r="AQ498">
        <v>153</v>
      </c>
      <c r="AR498">
        <f>AR157</f>
        <v>0</v>
      </c>
      <c r="AS498">
        <v>153</v>
      </c>
      <c r="AT498">
        <f>AT157</f>
        <v>0</v>
      </c>
      <c r="AU498">
        <v>153</v>
      </c>
      <c r="AV498">
        <f>AV157</f>
        <v>0</v>
      </c>
      <c r="AW498">
        <v>153</v>
      </c>
      <c r="AX498">
        <f>AX157</f>
        <v>0</v>
      </c>
      <c r="AY498">
        <v>153</v>
      </c>
      <c r="AZ498">
        <f>AZ157</f>
        <v>0</v>
      </c>
      <c r="BA498">
        <v>153</v>
      </c>
      <c r="BB498">
        <f>BB157</f>
        <v>0</v>
      </c>
      <c r="BC498">
        <v>153</v>
      </c>
      <c r="BD498">
        <f>BD157</f>
        <v>0</v>
      </c>
      <c r="BE498">
        <v>153</v>
      </c>
      <c r="BF498">
        <f>BF157</f>
        <v>0</v>
      </c>
      <c r="BG498">
        <v>153</v>
      </c>
      <c r="BH498">
        <f>BH157</f>
        <v>0</v>
      </c>
      <c r="BI498">
        <v>153</v>
      </c>
      <c r="BJ498">
        <f>BJ157</f>
        <v>0</v>
      </c>
      <c r="BK498">
        <v>153</v>
      </c>
      <c r="BL498">
        <f>BL157</f>
        <v>0</v>
      </c>
      <c r="BM498">
        <v>153</v>
      </c>
      <c r="BN498">
        <f>BN157</f>
        <v>0</v>
      </c>
      <c r="BO498">
        <v>153</v>
      </c>
      <c r="BP498">
        <f>BP157</f>
        <v>0</v>
      </c>
      <c r="BQ498">
        <v>153</v>
      </c>
      <c r="BR498">
        <f>BR157</f>
        <v>0</v>
      </c>
      <c r="BU498">
        <f>IF(Charts!$B$3="none",E2200,IF(AM2200="",NA(),AM2200))</f>
        <v>0</v>
      </c>
      <c r="BV498">
        <f>IF(Charts!$B$3="none",F2200,IF(AN2200="",NA(),AN2200))</f>
        <v>0</v>
      </c>
      <c r="BW498">
        <f>IF(Charts!$B$3="none",G2200,IF(AO2200="",NA(),AO2200))</f>
        <v>0</v>
      </c>
      <c r="BX498">
        <f>IF(Charts!$B$3="none",H2200,IF(AP2200="",NA(),AP2200))</f>
        <v>0</v>
      </c>
      <c r="BY498">
        <f>IF(Charts!$B$3="none",I2200,IF(AQ2200="",NA(),AQ2200))</f>
        <v>0</v>
      </c>
      <c r="BZ498">
        <f>IF(Charts!$B$3="none",J2200,IF(AR2200="",NA(),AR2200))</f>
        <v>0</v>
      </c>
      <c r="CA498">
        <f>IF(Charts!$B$3="none",K2200,IF(AS2200="",NA(),AS2200))</f>
        <v>0</v>
      </c>
      <c r="CB498">
        <f>IF(Charts!$B$3="none",L2200,IF(AT2200="",NA(),AT2200))</f>
        <v>0</v>
      </c>
      <c r="CC498">
        <f>IF(Charts!$B$3="none",M2200,IF(AU2200="",NA(),AU2200))</f>
        <v>0</v>
      </c>
      <c r="CD498">
        <f>IF(Charts!$B$3="none",N2200,IF(AV2200="",NA(),AV2200))</f>
        <v>0</v>
      </c>
      <c r="CE498">
        <f>IF(Charts!$B$3="none",O2200,IF(AW2200="",NA(),AW2200))</f>
        <v>0</v>
      </c>
      <c r="CF498">
        <f>IF(Charts!$B$3="none",P2200,IF(AX2200="",NA(),AX2200))</f>
        <v>0</v>
      </c>
      <c r="CG498">
        <f>IF(Charts!$B$3="none",Q2200,IF(AY2200="",NA(),AY2200))</f>
        <v>0</v>
      </c>
      <c r="CH498">
        <f>IF(Charts!$B$3="none",R2200,IF(AZ2200="",NA(),AZ2200))</f>
        <v>0</v>
      </c>
      <c r="CI498">
        <f>IF(Charts!$B$3="none",S2200,IF(BA2200="",NA(),BA2200))</f>
        <v>0</v>
      </c>
      <c r="CJ498">
        <f>IF(Charts!$B$3="none",T2200,IF(BB2200="",NA(),BB2200))</f>
        <v>0</v>
      </c>
      <c r="CK498">
        <f>IF(Charts!$B$3="none",U2200,IF(BC2200="",NA(),BC2200))</f>
        <v>0</v>
      </c>
      <c r="CL498">
        <f>IF(Charts!$B$3="none",V2200,IF(BD2200="",NA(),BD2200))</f>
        <v>0</v>
      </c>
      <c r="CM498">
        <f>IF(Charts!$B$3="none",W2200,IF(BE2200="",NA(),BE2200))</f>
        <v>0</v>
      </c>
      <c r="CN498">
        <f>IF(Charts!$B$3="none",X2200,IF(BF2200="",NA(),BF2200))</f>
        <v>0</v>
      </c>
      <c r="CO498">
        <f>IF(Charts!$B$3="none",Y2200,IF(BG2200="",NA(),BG2200))</f>
        <v>0</v>
      </c>
      <c r="CP498">
        <f>IF(Charts!$B$3="none",Z2200,IF(BH2200="",NA(),BH2200))</f>
        <v>0</v>
      </c>
      <c r="CQ498">
        <f>IF(Charts!$B$3="none",AA2200,IF(BI2200="",NA(),BI2200))</f>
        <v>0</v>
      </c>
      <c r="CR498">
        <f>IF(Charts!$B$3="none",AB2200,IF(BJ2200="",NA(),BJ2200))</f>
        <v>0</v>
      </c>
      <c r="CS498">
        <f>IF(Charts!$B$3="none",AC2200,IF(BK2200="",NA(),BK2200))</f>
        <v>0</v>
      </c>
      <c r="CT498">
        <f>IF(Charts!$B$3="none",AD2200,IF(BL2200="",NA(),BL2200))</f>
        <v>0</v>
      </c>
      <c r="CU498">
        <f>IF(Charts!$B$3="none",AE2200,IF(BM2200="",NA(),BM2200))</f>
        <v>0</v>
      </c>
      <c r="CV498">
        <f>IF(Charts!$B$3="none",AF2200,IF(BN2200="",NA(),BN2200))</f>
        <v>0</v>
      </c>
      <c r="CW498">
        <f>IF(Charts!$B$3="none",AG2200,IF(BO2200="",NA(),BO2200))</f>
        <v>0</v>
      </c>
      <c r="CX498">
        <f>IF(Charts!$B$3="none",AH2200,IF(BP2200="",NA(),BP2200))</f>
        <v>0</v>
      </c>
      <c r="CY498">
        <f>IF(Charts!$B$3="none",AI2200,IF(BQ2200="",NA(),BQ2200))</f>
        <v>0</v>
      </c>
      <c r="CZ498">
        <f>IF(Charts!$B$3="none",AJ2200,IF(BR2200="",NA(),BR2200))</f>
        <v>0</v>
      </c>
    </row>
    <row r="499" spans="5:104">
      <c r="E499">
        <v>154</v>
      </c>
      <c r="F499">
        <f>F158</f>
        <v>0</v>
      </c>
      <c r="G499">
        <v>154</v>
      </c>
      <c r="H499">
        <f>H158</f>
        <v>0</v>
      </c>
      <c r="I499">
        <v>154</v>
      </c>
      <c r="J499">
        <f>J158</f>
        <v>0</v>
      </c>
      <c r="K499">
        <v>154</v>
      </c>
      <c r="L499">
        <f>L158</f>
        <v>0</v>
      </c>
      <c r="M499">
        <v>154</v>
      </c>
      <c r="N499">
        <f>N158</f>
        <v>0</v>
      </c>
      <c r="O499">
        <v>154</v>
      </c>
      <c r="P499">
        <f>P158</f>
        <v>0</v>
      </c>
      <c r="Q499">
        <v>154</v>
      </c>
      <c r="R499">
        <f>R158</f>
        <v>0</v>
      </c>
      <c r="S499">
        <v>154</v>
      </c>
      <c r="T499">
        <f>T158</f>
        <v>0</v>
      </c>
      <c r="U499">
        <v>154</v>
      </c>
      <c r="V499">
        <f>V158</f>
        <v>0</v>
      </c>
      <c r="W499">
        <v>154</v>
      </c>
      <c r="X499">
        <f>X158</f>
        <v>0</v>
      </c>
      <c r="Y499">
        <v>154</v>
      </c>
      <c r="Z499">
        <f>Z158</f>
        <v>0</v>
      </c>
      <c r="AA499">
        <v>154</v>
      </c>
      <c r="AB499">
        <f>AB158</f>
        <v>0</v>
      </c>
      <c r="AC499">
        <v>154</v>
      </c>
      <c r="AD499">
        <f>AD158</f>
        <v>0</v>
      </c>
      <c r="AE499">
        <v>154</v>
      </c>
      <c r="AF499">
        <f>AF158</f>
        <v>0</v>
      </c>
      <c r="AG499">
        <v>154</v>
      </c>
      <c r="AH499">
        <f>AH158</f>
        <v>0</v>
      </c>
      <c r="AI499">
        <v>154</v>
      </c>
      <c r="AJ499">
        <f>AJ158</f>
        <v>0</v>
      </c>
      <c r="AM499">
        <v>154</v>
      </c>
      <c r="AN499">
        <f>AN158</f>
        <v>0</v>
      </c>
      <c r="AO499">
        <v>154</v>
      </c>
      <c r="AP499">
        <f>AP158</f>
        <v>0</v>
      </c>
      <c r="AQ499">
        <v>154</v>
      </c>
      <c r="AR499">
        <f>AR158</f>
        <v>0</v>
      </c>
      <c r="AS499">
        <v>154</v>
      </c>
      <c r="AT499">
        <f>AT158</f>
        <v>0</v>
      </c>
      <c r="AU499">
        <v>154</v>
      </c>
      <c r="AV499">
        <f>AV158</f>
        <v>0</v>
      </c>
      <c r="AW499">
        <v>154</v>
      </c>
      <c r="AX499">
        <f>AX158</f>
        <v>0</v>
      </c>
      <c r="AY499">
        <v>154</v>
      </c>
      <c r="AZ499">
        <f>AZ158</f>
        <v>0</v>
      </c>
      <c r="BA499">
        <v>154</v>
      </c>
      <c r="BB499">
        <f>BB158</f>
        <v>0</v>
      </c>
      <c r="BC499">
        <v>154</v>
      </c>
      <c r="BD499">
        <f>BD158</f>
        <v>0</v>
      </c>
      <c r="BE499">
        <v>154</v>
      </c>
      <c r="BF499">
        <f>BF158</f>
        <v>0</v>
      </c>
      <c r="BG499">
        <v>154</v>
      </c>
      <c r="BH499">
        <f>BH158</f>
        <v>0</v>
      </c>
      <c r="BI499">
        <v>154</v>
      </c>
      <c r="BJ499">
        <f>BJ158</f>
        <v>0</v>
      </c>
      <c r="BK499">
        <v>154</v>
      </c>
      <c r="BL499">
        <f>BL158</f>
        <v>0</v>
      </c>
      <c r="BM499">
        <v>154</v>
      </c>
      <c r="BN499">
        <f>BN158</f>
        <v>0</v>
      </c>
      <c r="BO499">
        <v>154</v>
      </c>
      <c r="BP499">
        <f>BP158</f>
        <v>0</v>
      </c>
      <c r="BQ499">
        <v>154</v>
      </c>
      <c r="BR499">
        <f>BR158</f>
        <v>0</v>
      </c>
      <c r="BU499">
        <f>IF(Charts!$B$3="none",E2201,IF(AM2201="",NA(),AM2201))</f>
        <v>0</v>
      </c>
      <c r="BV499">
        <f>IF(Charts!$B$3="none",F2201,IF(AN2201="",NA(),AN2201))</f>
        <v>0</v>
      </c>
      <c r="BW499">
        <f>IF(Charts!$B$3="none",G2201,IF(AO2201="",NA(),AO2201))</f>
        <v>0</v>
      </c>
      <c r="BX499">
        <f>IF(Charts!$B$3="none",H2201,IF(AP2201="",NA(),AP2201))</f>
        <v>0</v>
      </c>
      <c r="BY499">
        <f>IF(Charts!$B$3="none",I2201,IF(AQ2201="",NA(),AQ2201))</f>
        <v>0</v>
      </c>
      <c r="BZ499">
        <f>IF(Charts!$B$3="none",J2201,IF(AR2201="",NA(),AR2201))</f>
        <v>0</v>
      </c>
      <c r="CA499">
        <f>IF(Charts!$B$3="none",K2201,IF(AS2201="",NA(),AS2201))</f>
        <v>0</v>
      </c>
      <c r="CB499">
        <f>IF(Charts!$B$3="none",L2201,IF(AT2201="",NA(),AT2201))</f>
        <v>0</v>
      </c>
      <c r="CC499">
        <f>IF(Charts!$B$3="none",M2201,IF(AU2201="",NA(),AU2201))</f>
        <v>0</v>
      </c>
      <c r="CD499">
        <f>IF(Charts!$B$3="none",N2201,IF(AV2201="",NA(),AV2201))</f>
        <v>0</v>
      </c>
      <c r="CE499">
        <f>IF(Charts!$B$3="none",O2201,IF(AW2201="",NA(),AW2201))</f>
        <v>0</v>
      </c>
      <c r="CF499">
        <f>IF(Charts!$B$3="none",P2201,IF(AX2201="",NA(),AX2201))</f>
        <v>0</v>
      </c>
      <c r="CG499">
        <f>IF(Charts!$B$3="none",Q2201,IF(AY2201="",NA(),AY2201))</f>
        <v>0</v>
      </c>
      <c r="CH499">
        <f>IF(Charts!$B$3="none",R2201,IF(AZ2201="",NA(),AZ2201))</f>
        <v>0</v>
      </c>
      <c r="CI499">
        <f>IF(Charts!$B$3="none",S2201,IF(BA2201="",NA(),BA2201))</f>
        <v>0</v>
      </c>
      <c r="CJ499">
        <f>IF(Charts!$B$3="none",T2201,IF(BB2201="",NA(),BB2201))</f>
        <v>0</v>
      </c>
      <c r="CK499">
        <f>IF(Charts!$B$3="none",U2201,IF(BC2201="",NA(),BC2201))</f>
        <v>0</v>
      </c>
      <c r="CL499">
        <f>IF(Charts!$B$3="none",V2201,IF(BD2201="",NA(),BD2201))</f>
        <v>0</v>
      </c>
      <c r="CM499">
        <f>IF(Charts!$B$3="none",W2201,IF(BE2201="",NA(),BE2201))</f>
        <v>0</v>
      </c>
      <c r="CN499">
        <f>IF(Charts!$B$3="none",X2201,IF(BF2201="",NA(),BF2201))</f>
        <v>0</v>
      </c>
      <c r="CO499">
        <f>IF(Charts!$B$3="none",Y2201,IF(BG2201="",NA(),BG2201))</f>
        <v>0</v>
      </c>
      <c r="CP499">
        <f>IF(Charts!$B$3="none",Z2201,IF(BH2201="",NA(),BH2201))</f>
        <v>0</v>
      </c>
      <c r="CQ499">
        <f>IF(Charts!$B$3="none",AA2201,IF(BI2201="",NA(),BI2201))</f>
        <v>0</v>
      </c>
      <c r="CR499">
        <f>IF(Charts!$B$3="none",AB2201,IF(BJ2201="",NA(),BJ2201))</f>
        <v>0</v>
      </c>
      <c r="CS499">
        <f>IF(Charts!$B$3="none",AC2201,IF(BK2201="",NA(),BK2201))</f>
        <v>0</v>
      </c>
      <c r="CT499">
        <f>IF(Charts!$B$3="none",AD2201,IF(BL2201="",NA(),BL2201))</f>
        <v>0</v>
      </c>
      <c r="CU499">
        <f>IF(Charts!$B$3="none",AE2201,IF(BM2201="",NA(),BM2201))</f>
        <v>0</v>
      </c>
      <c r="CV499">
        <f>IF(Charts!$B$3="none",AF2201,IF(BN2201="",NA(),BN2201))</f>
        <v>0</v>
      </c>
      <c r="CW499">
        <f>IF(Charts!$B$3="none",AG2201,IF(BO2201="",NA(),BO2201))</f>
        <v>0</v>
      </c>
      <c r="CX499">
        <f>IF(Charts!$B$3="none",AH2201,IF(BP2201="",NA(),BP2201))</f>
        <v>0</v>
      </c>
      <c r="CY499">
        <f>IF(Charts!$B$3="none",AI2201,IF(BQ2201="",NA(),BQ2201))</f>
        <v>0</v>
      </c>
      <c r="CZ499">
        <f>IF(Charts!$B$3="none",AJ2201,IF(BR2201="",NA(),BR2201))</f>
        <v>0</v>
      </c>
    </row>
    <row r="500" spans="5:104">
      <c r="E500">
        <v>155</v>
      </c>
      <c r="F500">
        <f>F159</f>
        <v>0</v>
      </c>
      <c r="G500">
        <v>155</v>
      </c>
      <c r="H500">
        <f>H159</f>
        <v>0</v>
      </c>
      <c r="I500">
        <v>155</v>
      </c>
      <c r="J500">
        <f>J159</f>
        <v>0</v>
      </c>
      <c r="K500">
        <v>155</v>
      </c>
      <c r="L500">
        <f>L159</f>
        <v>0</v>
      </c>
      <c r="M500">
        <v>155</v>
      </c>
      <c r="N500">
        <f>N159</f>
        <v>0</v>
      </c>
      <c r="O500">
        <v>155</v>
      </c>
      <c r="P500">
        <f>P159</f>
        <v>0</v>
      </c>
      <c r="Q500">
        <v>155</v>
      </c>
      <c r="R500">
        <f>R159</f>
        <v>0</v>
      </c>
      <c r="S500">
        <v>155</v>
      </c>
      <c r="T500">
        <f>T159</f>
        <v>0</v>
      </c>
      <c r="U500">
        <v>155</v>
      </c>
      <c r="V500">
        <f>V159</f>
        <v>0</v>
      </c>
      <c r="W500">
        <v>155</v>
      </c>
      <c r="X500">
        <f>X159</f>
        <v>0</v>
      </c>
      <c r="Y500">
        <v>155</v>
      </c>
      <c r="Z500">
        <f>Z159</f>
        <v>0</v>
      </c>
      <c r="AA500">
        <v>155</v>
      </c>
      <c r="AB500">
        <f>AB159</f>
        <v>0</v>
      </c>
      <c r="AC500">
        <v>155</v>
      </c>
      <c r="AD500">
        <f>AD159</f>
        <v>0</v>
      </c>
      <c r="AE500">
        <v>155</v>
      </c>
      <c r="AF500">
        <f>AF159</f>
        <v>0</v>
      </c>
      <c r="AG500">
        <v>155</v>
      </c>
      <c r="AH500">
        <f>AH159</f>
        <v>0</v>
      </c>
      <c r="AI500">
        <v>155</v>
      </c>
      <c r="AJ500">
        <f>AJ159</f>
        <v>0</v>
      </c>
      <c r="AM500">
        <v>155</v>
      </c>
      <c r="AN500">
        <f>AN159</f>
        <v>0</v>
      </c>
      <c r="AO500">
        <v>155</v>
      </c>
      <c r="AP500">
        <f>AP159</f>
        <v>0</v>
      </c>
      <c r="AQ500">
        <v>155</v>
      </c>
      <c r="AR500">
        <f>AR159</f>
        <v>0</v>
      </c>
      <c r="AS500">
        <v>155</v>
      </c>
      <c r="AT500">
        <f>AT159</f>
        <v>0</v>
      </c>
      <c r="AU500">
        <v>155</v>
      </c>
      <c r="AV500">
        <f>AV159</f>
        <v>0</v>
      </c>
      <c r="AW500">
        <v>155</v>
      </c>
      <c r="AX500">
        <f>AX159</f>
        <v>0</v>
      </c>
      <c r="AY500">
        <v>155</v>
      </c>
      <c r="AZ500">
        <f>AZ159</f>
        <v>0</v>
      </c>
      <c r="BA500">
        <v>155</v>
      </c>
      <c r="BB500">
        <f>BB159</f>
        <v>0</v>
      </c>
      <c r="BC500">
        <v>155</v>
      </c>
      <c r="BD500">
        <f>BD159</f>
        <v>0</v>
      </c>
      <c r="BE500">
        <v>155</v>
      </c>
      <c r="BF500">
        <f>BF159</f>
        <v>0</v>
      </c>
      <c r="BG500">
        <v>155</v>
      </c>
      <c r="BH500">
        <f>BH159</f>
        <v>0</v>
      </c>
      <c r="BI500">
        <v>155</v>
      </c>
      <c r="BJ500">
        <f>BJ159</f>
        <v>0</v>
      </c>
      <c r="BK500">
        <v>155</v>
      </c>
      <c r="BL500">
        <f>BL159</f>
        <v>0</v>
      </c>
      <c r="BM500">
        <v>155</v>
      </c>
      <c r="BN500">
        <f>BN159</f>
        <v>0</v>
      </c>
      <c r="BO500">
        <v>155</v>
      </c>
      <c r="BP500">
        <f>BP159</f>
        <v>0</v>
      </c>
      <c r="BQ500">
        <v>155</v>
      </c>
      <c r="BR500">
        <f>BR159</f>
        <v>0</v>
      </c>
      <c r="BU500">
        <f>IF(Charts!$B$3="none",E2202,IF(AM2202="",NA(),AM2202))</f>
        <v>0</v>
      </c>
      <c r="BV500">
        <f>IF(Charts!$B$3="none",F2202,IF(AN2202="",NA(),AN2202))</f>
        <v>0</v>
      </c>
      <c r="BW500">
        <f>IF(Charts!$B$3="none",G2202,IF(AO2202="",NA(),AO2202))</f>
        <v>0</v>
      </c>
      <c r="BX500">
        <f>IF(Charts!$B$3="none",H2202,IF(AP2202="",NA(),AP2202))</f>
        <v>0</v>
      </c>
      <c r="BY500">
        <f>IF(Charts!$B$3="none",I2202,IF(AQ2202="",NA(),AQ2202))</f>
        <v>0</v>
      </c>
      <c r="BZ500">
        <f>IF(Charts!$B$3="none",J2202,IF(AR2202="",NA(),AR2202))</f>
        <v>0</v>
      </c>
      <c r="CA500">
        <f>IF(Charts!$B$3="none",K2202,IF(AS2202="",NA(),AS2202))</f>
        <v>0</v>
      </c>
      <c r="CB500">
        <f>IF(Charts!$B$3="none",L2202,IF(AT2202="",NA(),AT2202))</f>
        <v>0</v>
      </c>
      <c r="CC500">
        <f>IF(Charts!$B$3="none",M2202,IF(AU2202="",NA(),AU2202))</f>
        <v>0</v>
      </c>
      <c r="CD500">
        <f>IF(Charts!$B$3="none",N2202,IF(AV2202="",NA(),AV2202))</f>
        <v>0</v>
      </c>
      <c r="CE500">
        <f>IF(Charts!$B$3="none",O2202,IF(AW2202="",NA(),AW2202))</f>
        <v>0</v>
      </c>
      <c r="CF500">
        <f>IF(Charts!$B$3="none",P2202,IF(AX2202="",NA(),AX2202))</f>
        <v>0</v>
      </c>
      <c r="CG500">
        <f>IF(Charts!$B$3="none",Q2202,IF(AY2202="",NA(),AY2202))</f>
        <v>0</v>
      </c>
      <c r="CH500">
        <f>IF(Charts!$B$3="none",R2202,IF(AZ2202="",NA(),AZ2202))</f>
        <v>0</v>
      </c>
      <c r="CI500">
        <f>IF(Charts!$B$3="none",S2202,IF(BA2202="",NA(),BA2202))</f>
        <v>0</v>
      </c>
      <c r="CJ500">
        <f>IF(Charts!$B$3="none",T2202,IF(BB2202="",NA(),BB2202))</f>
        <v>0</v>
      </c>
      <c r="CK500">
        <f>IF(Charts!$B$3="none",U2202,IF(BC2202="",NA(),BC2202))</f>
        <v>0</v>
      </c>
      <c r="CL500">
        <f>IF(Charts!$B$3="none",V2202,IF(BD2202="",NA(),BD2202))</f>
        <v>0</v>
      </c>
      <c r="CM500">
        <f>IF(Charts!$B$3="none",W2202,IF(BE2202="",NA(),BE2202))</f>
        <v>0</v>
      </c>
      <c r="CN500">
        <f>IF(Charts!$B$3="none",X2202,IF(BF2202="",NA(),BF2202))</f>
        <v>0</v>
      </c>
      <c r="CO500">
        <f>IF(Charts!$B$3="none",Y2202,IF(BG2202="",NA(),BG2202))</f>
        <v>0</v>
      </c>
      <c r="CP500">
        <f>IF(Charts!$B$3="none",Z2202,IF(BH2202="",NA(),BH2202))</f>
        <v>0</v>
      </c>
      <c r="CQ500">
        <f>IF(Charts!$B$3="none",AA2202,IF(BI2202="",NA(),BI2202))</f>
        <v>0</v>
      </c>
      <c r="CR500">
        <f>IF(Charts!$B$3="none",AB2202,IF(BJ2202="",NA(),BJ2202))</f>
        <v>0</v>
      </c>
      <c r="CS500">
        <f>IF(Charts!$B$3="none",AC2202,IF(BK2202="",NA(),BK2202))</f>
        <v>0</v>
      </c>
      <c r="CT500">
        <f>IF(Charts!$B$3="none",AD2202,IF(BL2202="",NA(),BL2202))</f>
        <v>0</v>
      </c>
      <c r="CU500">
        <f>IF(Charts!$B$3="none",AE2202,IF(BM2202="",NA(),BM2202))</f>
        <v>0</v>
      </c>
      <c r="CV500">
        <f>IF(Charts!$B$3="none",AF2202,IF(BN2202="",NA(),BN2202))</f>
        <v>0</v>
      </c>
      <c r="CW500">
        <f>IF(Charts!$B$3="none",AG2202,IF(BO2202="",NA(),BO2202))</f>
        <v>0</v>
      </c>
      <c r="CX500">
        <f>IF(Charts!$B$3="none",AH2202,IF(BP2202="",NA(),BP2202))</f>
        <v>0</v>
      </c>
      <c r="CY500">
        <f>IF(Charts!$B$3="none",AI2202,IF(BQ2202="",NA(),BQ2202))</f>
        <v>0</v>
      </c>
      <c r="CZ500">
        <f>IF(Charts!$B$3="none",AJ2202,IF(BR2202="",NA(),BR2202))</f>
        <v>0</v>
      </c>
    </row>
    <row r="501" spans="5:104">
      <c r="E501">
        <v>156</v>
      </c>
      <c r="F501">
        <f>F160</f>
        <v>0</v>
      </c>
      <c r="G501">
        <v>156</v>
      </c>
      <c r="H501">
        <f>H160</f>
        <v>0</v>
      </c>
      <c r="I501">
        <v>156</v>
      </c>
      <c r="J501">
        <f>J160</f>
        <v>0</v>
      </c>
      <c r="K501">
        <v>156</v>
      </c>
      <c r="L501">
        <f>L160</f>
        <v>0</v>
      </c>
      <c r="M501">
        <v>156</v>
      </c>
      <c r="N501">
        <f>N160</f>
        <v>0</v>
      </c>
      <c r="O501">
        <v>156</v>
      </c>
      <c r="P501">
        <f>P160</f>
        <v>0</v>
      </c>
      <c r="Q501">
        <v>156</v>
      </c>
      <c r="R501">
        <f>R160</f>
        <v>0</v>
      </c>
      <c r="S501">
        <v>156</v>
      </c>
      <c r="T501">
        <f>T160</f>
        <v>0</v>
      </c>
      <c r="U501">
        <v>156</v>
      </c>
      <c r="V501">
        <f>V160</f>
        <v>0</v>
      </c>
      <c r="W501">
        <v>156</v>
      </c>
      <c r="X501">
        <f>X160</f>
        <v>0</v>
      </c>
      <c r="Y501">
        <v>156</v>
      </c>
      <c r="Z501">
        <f>Z160</f>
        <v>0</v>
      </c>
      <c r="AA501">
        <v>156</v>
      </c>
      <c r="AB501">
        <f>AB160</f>
        <v>0</v>
      </c>
      <c r="AC501">
        <v>156</v>
      </c>
      <c r="AD501">
        <f>AD160</f>
        <v>0</v>
      </c>
      <c r="AE501">
        <v>156</v>
      </c>
      <c r="AF501">
        <f>AF160</f>
        <v>0</v>
      </c>
      <c r="AG501">
        <v>156</v>
      </c>
      <c r="AH501">
        <f>AH160</f>
        <v>0</v>
      </c>
      <c r="AI501">
        <v>156</v>
      </c>
      <c r="AJ501">
        <f>AJ160</f>
        <v>0</v>
      </c>
      <c r="AM501">
        <v>156</v>
      </c>
      <c r="AN501">
        <f>AN160</f>
        <v>0</v>
      </c>
      <c r="AO501">
        <v>156</v>
      </c>
      <c r="AP501">
        <f>AP160</f>
        <v>0</v>
      </c>
      <c r="AQ501">
        <v>156</v>
      </c>
      <c r="AR501">
        <f>AR160</f>
        <v>0</v>
      </c>
      <c r="AS501">
        <v>156</v>
      </c>
      <c r="AT501">
        <f>AT160</f>
        <v>0</v>
      </c>
      <c r="AU501">
        <v>156</v>
      </c>
      <c r="AV501">
        <f>AV160</f>
        <v>0</v>
      </c>
      <c r="AW501">
        <v>156</v>
      </c>
      <c r="AX501">
        <f>AX160</f>
        <v>0</v>
      </c>
      <c r="AY501">
        <v>156</v>
      </c>
      <c r="AZ501">
        <f>AZ160</f>
        <v>0</v>
      </c>
      <c r="BA501">
        <v>156</v>
      </c>
      <c r="BB501">
        <f>BB160</f>
        <v>0</v>
      </c>
      <c r="BC501">
        <v>156</v>
      </c>
      <c r="BD501">
        <f>BD160</f>
        <v>0</v>
      </c>
      <c r="BE501">
        <v>156</v>
      </c>
      <c r="BF501">
        <f>BF160</f>
        <v>0</v>
      </c>
      <c r="BG501">
        <v>156</v>
      </c>
      <c r="BH501">
        <f>BH160</f>
        <v>0</v>
      </c>
      <c r="BI501">
        <v>156</v>
      </c>
      <c r="BJ501">
        <f>BJ160</f>
        <v>0</v>
      </c>
      <c r="BK501">
        <v>156</v>
      </c>
      <c r="BL501">
        <f>BL160</f>
        <v>0</v>
      </c>
      <c r="BM501">
        <v>156</v>
      </c>
      <c r="BN501">
        <f>BN160</f>
        <v>0</v>
      </c>
      <c r="BO501">
        <v>156</v>
      </c>
      <c r="BP501">
        <f>BP160</f>
        <v>0</v>
      </c>
      <c r="BQ501">
        <v>156</v>
      </c>
      <c r="BR501">
        <f>BR160</f>
        <v>0</v>
      </c>
      <c r="BU501">
        <f>IF(Charts!$B$3="none",E2203,IF(AM2203="",NA(),AM2203))</f>
        <v>0</v>
      </c>
      <c r="BV501">
        <f>IF(Charts!$B$3="none",F2203,IF(AN2203="",NA(),AN2203))</f>
        <v>0</v>
      </c>
      <c r="BW501">
        <f>IF(Charts!$B$3="none",G2203,IF(AO2203="",NA(),AO2203))</f>
        <v>0</v>
      </c>
      <c r="BX501">
        <f>IF(Charts!$B$3="none",H2203,IF(AP2203="",NA(),AP2203))</f>
        <v>0</v>
      </c>
      <c r="BY501">
        <f>IF(Charts!$B$3="none",I2203,IF(AQ2203="",NA(),AQ2203))</f>
        <v>0</v>
      </c>
      <c r="BZ501">
        <f>IF(Charts!$B$3="none",J2203,IF(AR2203="",NA(),AR2203))</f>
        <v>0</v>
      </c>
      <c r="CA501">
        <f>IF(Charts!$B$3="none",K2203,IF(AS2203="",NA(),AS2203))</f>
        <v>0</v>
      </c>
      <c r="CB501">
        <f>IF(Charts!$B$3="none",L2203,IF(AT2203="",NA(),AT2203))</f>
        <v>0</v>
      </c>
      <c r="CC501">
        <f>IF(Charts!$B$3="none",M2203,IF(AU2203="",NA(),AU2203))</f>
        <v>0</v>
      </c>
      <c r="CD501">
        <f>IF(Charts!$B$3="none",N2203,IF(AV2203="",NA(),AV2203))</f>
        <v>0</v>
      </c>
      <c r="CE501">
        <f>IF(Charts!$B$3="none",O2203,IF(AW2203="",NA(),AW2203))</f>
        <v>0</v>
      </c>
      <c r="CF501">
        <f>IF(Charts!$B$3="none",P2203,IF(AX2203="",NA(),AX2203))</f>
        <v>0</v>
      </c>
      <c r="CG501">
        <f>IF(Charts!$B$3="none",Q2203,IF(AY2203="",NA(),AY2203))</f>
        <v>0</v>
      </c>
      <c r="CH501">
        <f>IF(Charts!$B$3="none",R2203,IF(AZ2203="",NA(),AZ2203))</f>
        <v>0</v>
      </c>
      <c r="CI501">
        <f>IF(Charts!$B$3="none",S2203,IF(BA2203="",NA(),BA2203))</f>
        <v>0</v>
      </c>
      <c r="CJ501">
        <f>IF(Charts!$B$3="none",T2203,IF(BB2203="",NA(),BB2203))</f>
        <v>0</v>
      </c>
      <c r="CK501">
        <f>IF(Charts!$B$3="none",U2203,IF(BC2203="",NA(),BC2203))</f>
        <v>0</v>
      </c>
      <c r="CL501">
        <f>IF(Charts!$B$3="none",V2203,IF(BD2203="",NA(),BD2203))</f>
        <v>0</v>
      </c>
      <c r="CM501">
        <f>IF(Charts!$B$3="none",W2203,IF(BE2203="",NA(),BE2203))</f>
        <v>0</v>
      </c>
      <c r="CN501">
        <f>IF(Charts!$B$3="none",X2203,IF(BF2203="",NA(),BF2203))</f>
        <v>0</v>
      </c>
      <c r="CO501">
        <f>IF(Charts!$B$3="none",Y2203,IF(BG2203="",NA(),BG2203))</f>
        <v>0</v>
      </c>
      <c r="CP501">
        <f>IF(Charts!$B$3="none",Z2203,IF(BH2203="",NA(),BH2203))</f>
        <v>0</v>
      </c>
      <c r="CQ501">
        <f>IF(Charts!$B$3="none",AA2203,IF(BI2203="",NA(),BI2203))</f>
        <v>0</v>
      </c>
      <c r="CR501">
        <f>IF(Charts!$B$3="none",AB2203,IF(BJ2203="",NA(),BJ2203))</f>
        <v>0</v>
      </c>
      <c r="CS501">
        <f>IF(Charts!$B$3="none",AC2203,IF(BK2203="",NA(),BK2203))</f>
        <v>0</v>
      </c>
      <c r="CT501">
        <f>IF(Charts!$B$3="none",AD2203,IF(BL2203="",NA(),BL2203))</f>
        <v>0</v>
      </c>
      <c r="CU501">
        <f>IF(Charts!$B$3="none",AE2203,IF(BM2203="",NA(),BM2203))</f>
        <v>0</v>
      </c>
      <c r="CV501">
        <f>IF(Charts!$B$3="none",AF2203,IF(BN2203="",NA(),BN2203))</f>
        <v>0</v>
      </c>
      <c r="CW501">
        <f>IF(Charts!$B$3="none",AG2203,IF(BO2203="",NA(),BO2203))</f>
        <v>0</v>
      </c>
      <c r="CX501">
        <f>IF(Charts!$B$3="none",AH2203,IF(BP2203="",NA(),BP2203))</f>
        <v>0</v>
      </c>
      <c r="CY501">
        <f>IF(Charts!$B$3="none",AI2203,IF(BQ2203="",NA(),BQ2203))</f>
        <v>0</v>
      </c>
      <c r="CZ501">
        <f>IF(Charts!$B$3="none",AJ2203,IF(BR2203="",NA(),BR2203))</f>
        <v>0</v>
      </c>
    </row>
    <row r="502" spans="5:104">
      <c r="E502">
        <v>157</v>
      </c>
      <c r="F502">
        <f>F161</f>
        <v>0</v>
      </c>
      <c r="G502">
        <v>157</v>
      </c>
      <c r="H502">
        <f>H161</f>
        <v>0</v>
      </c>
      <c r="I502">
        <v>157</v>
      </c>
      <c r="J502">
        <f>J161</f>
        <v>0</v>
      </c>
      <c r="K502">
        <v>157</v>
      </c>
      <c r="L502">
        <f>L161</f>
        <v>0</v>
      </c>
      <c r="M502">
        <v>157</v>
      </c>
      <c r="N502">
        <f>N161</f>
        <v>0</v>
      </c>
      <c r="O502">
        <v>157</v>
      </c>
      <c r="P502">
        <f>P161</f>
        <v>0</v>
      </c>
      <c r="Q502">
        <v>157</v>
      </c>
      <c r="R502">
        <f>R161</f>
        <v>0</v>
      </c>
      <c r="S502">
        <v>157</v>
      </c>
      <c r="T502">
        <f>T161</f>
        <v>0</v>
      </c>
      <c r="U502">
        <v>157</v>
      </c>
      <c r="V502">
        <f>V161</f>
        <v>0</v>
      </c>
      <c r="W502">
        <v>157</v>
      </c>
      <c r="X502">
        <f>X161</f>
        <v>0</v>
      </c>
      <c r="Y502">
        <v>157</v>
      </c>
      <c r="Z502">
        <f>Z161</f>
        <v>0</v>
      </c>
      <c r="AA502">
        <v>157</v>
      </c>
      <c r="AB502">
        <f>AB161</f>
        <v>0</v>
      </c>
      <c r="AC502">
        <v>157</v>
      </c>
      <c r="AD502">
        <f>AD161</f>
        <v>0</v>
      </c>
      <c r="AE502">
        <v>157</v>
      </c>
      <c r="AF502">
        <f>AF161</f>
        <v>0</v>
      </c>
      <c r="AG502">
        <v>157</v>
      </c>
      <c r="AH502">
        <f>AH161</f>
        <v>0</v>
      </c>
      <c r="AI502">
        <v>157</v>
      </c>
      <c r="AJ502">
        <f>AJ161</f>
        <v>0</v>
      </c>
      <c r="AM502">
        <v>157</v>
      </c>
      <c r="AN502">
        <f>AN161</f>
        <v>0</v>
      </c>
      <c r="AO502">
        <v>157</v>
      </c>
      <c r="AP502">
        <f>AP161</f>
        <v>0</v>
      </c>
      <c r="AQ502">
        <v>157</v>
      </c>
      <c r="AR502">
        <f>AR161</f>
        <v>0</v>
      </c>
      <c r="AS502">
        <v>157</v>
      </c>
      <c r="AT502">
        <f>AT161</f>
        <v>0</v>
      </c>
      <c r="AU502">
        <v>157</v>
      </c>
      <c r="AV502">
        <f>AV161</f>
        <v>0</v>
      </c>
      <c r="AW502">
        <v>157</v>
      </c>
      <c r="AX502">
        <f>AX161</f>
        <v>0</v>
      </c>
      <c r="AY502">
        <v>157</v>
      </c>
      <c r="AZ502">
        <f>AZ161</f>
        <v>0</v>
      </c>
      <c r="BA502">
        <v>157</v>
      </c>
      <c r="BB502">
        <f>BB161</f>
        <v>0</v>
      </c>
      <c r="BC502">
        <v>157</v>
      </c>
      <c r="BD502">
        <f>BD161</f>
        <v>0</v>
      </c>
      <c r="BE502">
        <v>157</v>
      </c>
      <c r="BF502">
        <f>BF161</f>
        <v>0</v>
      </c>
      <c r="BG502">
        <v>157</v>
      </c>
      <c r="BH502">
        <f>BH161</f>
        <v>0</v>
      </c>
      <c r="BI502">
        <v>157</v>
      </c>
      <c r="BJ502">
        <f>BJ161</f>
        <v>0</v>
      </c>
      <c r="BK502">
        <v>157</v>
      </c>
      <c r="BL502">
        <f>BL161</f>
        <v>0</v>
      </c>
      <c r="BM502">
        <v>157</v>
      </c>
      <c r="BN502">
        <f>BN161</f>
        <v>0</v>
      </c>
      <c r="BO502">
        <v>157</v>
      </c>
      <c r="BP502">
        <f>BP161</f>
        <v>0</v>
      </c>
      <c r="BQ502">
        <v>157</v>
      </c>
      <c r="BR502">
        <f>BR161</f>
        <v>0</v>
      </c>
      <c r="BU502">
        <f>IF(Charts!$B$3="none",E2204,IF(AM2204="",NA(),AM2204))</f>
        <v>0</v>
      </c>
      <c r="BV502">
        <f>IF(Charts!$B$3="none",F2204,IF(AN2204="",NA(),AN2204))</f>
        <v>0</v>
      </c>
      <c r="BW502">
        <f>IF(Charts!$B$3="none",G2204,IF(AO2204="",NA(),AO2204))</f>
        <v>0</v>
      </c>
      <c r="BX502">
        <f>IF(Charts!$B$3="none",H2204,IF(AP2204="",NA(),AP2204))</f>
        <v>0</v>
      </c>
      <c r="BY502">
        <f>IF(Charts!$B$3="none",I2204,IF(AQ2204="",NA(),AQ2204))</f>
        <v>0</v>
      </c>
      <c r="BZ502">
        <f>IF(Charts!$B$3="none",J2204,IF(AR2204="",NA(),AR2204))</f>
        <v>0</v>
      </c>
      <c r="CA502">
        <f>IF(Charts!$B$3="none",K2204,IF(AS2204="",NA(),AS2204))</f>
        <v>0</v>
      </c>
      <c r="CB502">
        <f>IF(Charts!$B$3="none",L2204,IF(AT2204="",NA(),AT2204))</f>
        <v>0</v>
      </c>
      <c r="CC502">
        <f>IF(Charts!$B$3="none",M2204,IF(AU2204="",NA(),AU2204))</f>
        <v>0</v>
      </c>
      <c r="CD502">
        <f>IF(Charts!$B$3="none",N2204,IF(AV2204="",NA(),AV2204))</f>
        <v>0</v>
      </c>
      <c r="CE502">
        <f>IF(Charts!$B$3="none",O2204,IF(AW2204="",NA(),AW2204))</f>
        <v>0</v>
      </c>
      <c r="CF502">
        <f>IF(Charts!$B$3="none",P2204,IF(AX2204="",NA(),AX2204))</f>
        <v>0</v>
      </c>
      <c r="CG502">
        <f>IF(Charts!$B$3="none",Q2204,IF(AY2204="",NA(),AY2204))</f>
        <v>0</v>
      </c>
      <c r="CH502">
        <f>IF(Charts!$B$3="none",R2204,IF(AZ2204="",NA(),AZ2204))</f>
        <v>0</v>
      </c>
      <c r="CI502">
        <f>IF(Charts!$B$3="none",S2204,IF(BA2204="",NA(),BA2204))</f>
        <v>0</v>
      </c>
      <c r="CJ502">
        <f>IF(Charts!$B$3="none",T2204,IF(BB2204="",NA(),BB2204))</f>
        <v>0</v>
      </c>
      <c r="CK502">
        <f>IF(Charts!$B$3="none",U2204,IF(BC2204="",NA(),BC2204))</f>
        <v>0</v>
      </c>
      <c r="CL502">
        <f>IF(Charts!$B$3="none",V2204,IF(BD2204="",NA(),BD2204))</f>
        <v>0</v>
      </c>
      <c r="CM502">
        <f>IF(Charts!$B$3="none",W2204,IF(BE2204="",NA(),BE2204))</f>
        <v>0</v>
      </c>
      <c r="CN502">
        <f>IF(Charts!$B$3="none",X2204,IF(BF2204="",NA(),BF2204))</f>
        <v>0</v>
      </c>
      <c r="CO502">
        <f>IF(Charts!$B$3="none",Y2204,IF(BG2204="",NA(),BG2204))</f>
        <v>0</v>
      </c>
      <c r="CP502">
        <f>IF(Charts!$B$3="none",Z2204,IF(BH2204="",NA(),BH2204))</f>
        <v>0</v>
      </c>
      <c r="CQ502">
        <f>IF(Charts!$B$3="none",AA2204,IF(BI2204="",NA(),BI2204))</f>
        <v>0</v>
      </c>
      <c r="CR502">
        <f>IF(Charts!$B$3="none",AB2204,IF(BJ2204="",NA(),BJ2204))</f>
        <v>0</v>
      </c>
      <c r="CS502">
        <f>IF(Charts!$B$3="none",AC2204,IF(BK2204="",NA(),BK2204))</f>
        <v>0</v>
      </c>
      <c r="CT502">
        <f>IF(Charts!$B$3="none",AD2204,IF(BL2204="",NA(),BL2204))</f>
        <v>0</v>
      </c>
      <c r="CU502">
        <f>IF(Charts!$B$3="none",AE2204,IF(BM2204="",NA(),BM2204))</f>
        <v>0</v>
      </c>
      <c r="CV502">
        <f>IF(Charts!$B$3="none",AF2204,IF(BN2204="",NA(),BN2204))</f>
        <v>0</v>
      </c>
      <c r="CW502">
        <f>IF(Charts!$B$3="none",AG2204,IF(BO2204="",NA(),BO2204))</f>
        <v>0</v>
      </c>
      <c r="CX502">
        <f>IF(Charts!$B$3="none",AH2204,IF(BP2204="",NA(),BP2204))</f>
        <v>0</v>
      </c>
      <c r="CY502">
        <f>IF(Charts!$B$3="none",AI2204,IF(BQ2204="",NA(),BQ2204))</f>
        <v>0</v>
      </c>
      <c r="CZ502">
        <f>IF(Charts!$B$3="none",AJ2204,IF(BR2204="",NA(),BR2204))</f>
        <v>0</v>
      </c>
    </row>
    <row r="503" spans="5:104">
      <c r="E503">
        <v>158</v>
      </c>
      <c r="F503">
        <f>F162</f>
        <v>0</v>
      </c>
      <c r="G503">
        <v>158</v>
      </c>
      <c r="H503">
        <f>H162</f>
        <v>0</v>
      </c>
      <c r="I503">
        <v>158</v>
      </c>
      <c r="J503">
        <f>J162</f>
        <v>0</v>
      </c>
      <c r="K503">
        <v>158</v>
      </c>
      <c r="L503">
        <f>L162</f>
        <v>0</v>
      </c>
      <c r="M503">
        <v>158</v>
      </c>
      <c r="N503">
        <f>N162</f>
        <v>0</v>
      </c>
      <c r="O503">
        <v>158</v>
      </c>
      <c r="P503">
        <f>P162</f>
        <v>0</v>
      </c>
      <c r="Q503">
        <v>158</v>
      </c>
      <c r="R503">
        <f>R162</f>
        <v>0</v>
      </c>
      <c r="S503">
        <v>158</v>
      </c>
      <c r="T503">
        <f>T162</f>
        <v>0</v>
      </c>
      <c r="U503">
        <v>158</v>
      </c>
      <c r="V503">
        <f>V162</f>
        <v>0</v>
      </c>
      <c r="W503">
        <v>158</v>
      </c>
      <c r="X503">
        <f>X162</f>
        <v>0</v>
      </c>
      <c r="Y503">
        <v>158</v>
      </c>
      <c r="Z503">
        <f>Z162</f>
        <v>0</v>
      </c>
      <c r="AA503">
        <v>158</v>
      </c>
      <c r="AB503">
        <f>AB162</f>
        <v>0</v>
      </c>
      <c r="AC503">
        <v>158</v>
      </c>
      <c r="AD503">
        <f>AD162</f>
        <v>0</v>
      </c>
      <c r="AE503">
        <v>158</v>
      </c>
      <c r="AF503">
        <f>AF162</f>
        <v>0</v>
      </c>
      <c r="AG503">
        <v>158</v>
      </c>
      <c r="AH503">
        <f>AH162</f>
        <v>0</v>
      </c>
      <c r="AI503">
        <v>158</v>
      </c>
      <c r="AJ503">
        <f>AJ162</f>
        <v>0</v>
      </c>
      <c r="AM503">
        <v>158</v>
      </c>
      <c r="AN503">
        <f>AN162</f>
        <v>0</v>
      </c>
      <c r="AO503">
        <v>158</v>
      </c>
      <c r="AP503">
        <f>AP162</f>
        <v>0</v>
      </c>
      <c r="AQ503">
        <v>158</v>
      </c>
      <c r="AR503">
        <f>AR162</f>
        <v>0</v>
      </c>
      <c r="AS503">
        <v>158</v>
      </c>
      <c r="AT503">
        <f>AT162</f>
        <v>0</v>
      </c>
      <c r="AU503">
        <v>158</v>
      </c>
      <c r="AV503">
        <f>AV162</f>
        <v>0</v>
      </c>
      <c r="AW503">
        <v>158</v>
      </c>
      <c r="AX503">
        <f>AX162</f>
        <v>0</v>
      </c>
      <c r="AY503">
        <v>158</v>
      </c>
      <c r="AZ503">
        <f>AZ162</f>
        <v>0</v>
      </c>
      <c r="BA503">
        <v>158</v>
      </c>
      <c r="BB503">
        <f>BB162</f>
        <v>0</v>
      </c>
      <c r="BC503">
        <v>158</v>
      </c>
      <c r="BD503">
        <f>BD162</f>
        <v>0</v>
      </c>
      <c r="BE503">
        <v>158</v>
      </c>
      <c r="BF503">
        <f>BF162</f>
        <v>0</v>
      </c>
      <c r="BG503">
        <v>158</v>
      </c>
      <c r="BH503">
        <f>BH162</f>
        <v>0</v>
      </c>
      <c r="BI503">
        <v>158</v>
      </c>
      <c r="BJ503">
        <f>BJ162</f>
        <v>0</v>
      </c>
      <c r="BK503">
        <v>158</v>
      </c>
      <c r="BL503">
        <f>BL162</f>
        <v>0</v>
      </c>
      <c r="BM503">
        <v>158</v>
      </c>
      <c r="BN503">
        <f>BN162</f>
        <v>0</v>
      </c>
      <c r="BO503">
        <v>158</v>
      </c>
      <c r="BP503">
        <f>BP162</f>
        <v>0</v>
      </c>
      <c r="BQ503">
        <v>158</v>
      </c>
      <c r="BR503">
        <f>BR162</f>
        <v>0</v>
      </c>
      <c r="BU503">
        <f>IF(Charts!$B$3="none",E2205,IF(AM2205="",NA(),AM2205))</f>
        <v>0</v>
      </c>
      <c r="BV503">
        <f>IF(Charts!$B$3="none",F2205,IF(AN2205="",NA(),AN2205))</f>
        <v>0</v>
      </c>
      <c r="BW503">
        <f>IF(Charts!$B$3="none",G2205,IF(AO2205="",NA(),AO2205))</f>
        <v>0</v>
      </c>
      <c r="BX503">
        <f>IF(Charts!$B$3="none",H2205,IF(AP2205="",NA(),AP2205))</f>
        <v>0</v>
      </c>
      <c r="BY503">
        <f>IF(Charts!$B$3="none",I2205,IF(AQ2205="",NA(),AQ2205))</f>
        <v>0</v>
      </c>
      <c r="BZ503">
        <f>IF(Charts!$B$3="none",J2205,IF(AR2205="",NA(),AR2205))</f>
        <v>0</v>
      </c>
      <c r="CA503">
        <f>IF(Charts!$B$3="none",K2205,IF(AS2205="",NA(),AS2205))</f>
        <v>0</v>
      </c>
      <c r="CB503">
        <f>IF(Charts!$B$3="none",L2205,IF(AT2205="",NA(),AT2205))</f>
        <v>0</v>
      </c>
      <c r="CC503">
        <f>IF(Charts!$B$3="none",M2205,IF(AU2205="",NA(),AU2205))</f>
        <v>0</v>
      </c>
      <c r="CD503">
        <f>IF(Charts!$B$3="none",N2205,IF(AV2205="",NA(),AV2205))</f>
        <v>0</v>
      </c>
      <c r="CE503">
        <f>IF(Charts!$B$3="none",O2205,IF(AW2205="",NA(),AW2205))</f>
        <v>0</v>
      </c>
      <c r="CF503">
        <f>IF(Charts!$B$3="none",P2205,IF(AX2205="",NA(),AX2205))</f>
        <v>0</v>
      </c>
      <c r="CG503">
        <f>IF(Charts!$B$3="none",Q2205,IF(AY2205="",NA(),AY2205))</f>
        <v>0</v>
      </c>
      <c r="CH503">
        <f>IF(Charts!$B$3="none",R2205,IF(AZ2205="",NA(),AZ2205))</f>
        <v>0</v>
      </c>
      <c r="CI503">
        <f>IF(Charts!$B$3="none",S2205,IF(BA2205="",NA(),BA2205))</f>
        <v>0</v>
      </c>
      <c r="CJ503">
        <f>IF(Charts!$B$3="none",T2205,IF(BB2205="",NA(),BB2205))</f>
        <v>0</v>
      </c>
      <c r="CK503">
        <f>IF(Charts!$B$3="none",U2205,IF(BC2205="",NA(),BC2205))</f>
        <v>0</v>
      </c>
      <c r="CL503">
        <f>IF(Charts!$B$3="none",V2205,IF(BD2205="",NA(),BD2205))</f>
        <v>0</v>
      </c>
      <c r="CM503">
        <f>IF(Charts!$B$3="none",W2205,IF(BE2205="",NA(),BE2205))</f>
        <v>0</v>
      </c>
      <c r="CN503">
        <f>IF(Charts!$B$3="none",X2205,IF(BF2205="",NA(),BF2205))</f>
        <v>0</v>
      </c>
      <c r="CO503">
        <f>IF(Charts!$B$3="none",Y2205,IF(BG2205="",NA(),BG2205))</f>
        <v>0</v>
      </c>
      <c r="CP503">
        <f>IF(Charts!$B$3="none",Z2205,IF(BH2205="",NA(),BH2205))</f>
        <v>0</v>
      </c>
      <c r="CQ503">
        <f>IF(Charts!$B$3="none",AA2205,IF(BI2205="",NA(),BI2205))</f>
        <v>0</v>
      </c>
      <c r="CR503">
        <f>IF(Charts!$B$3="none",AB2205,IF(BJ2205="",NA(),BJ2205))</f>
        <v>0</v>
      </c>
      <c r="CS503">
        <f>IF(Charts!$B$3="none",AC2205,IF(BK2205="",NA(),BK2205))</f>
        <v>0</v>
      </c>
      <c r="CT503">
        <f>IF(Charts!$B$3="none",AD2205,IF(BL2205="",NA(),BL2205))</f>
        <v>0</v>
      </c>
      <c r="CU503">
        <f>IF(Charts!$B$3="none",AE2205,IF(BM2205="",NA(),BM2205))</f>
        <v>0</v>
      </c>
      <c r="CV503">
        <f>IF(Charts!$B$3="none",AF2205,IF(BN2205="",NA(),BN2205))</f>
        <v>0</v>
      </c>
      <c r="CW503">
        <f>IF(Charts!$B$3="none",AG2205,IF(BO2205="",NA(),BO2205))</f>
        <v>0</v>
      </c>
      <c r="CX503">
        <f>IF(Charts!$B$3="none",AH2205,IF(BP2205="",NA(),BP2205))</f>
        <v>0</v>
      </c>
      <c r="CY503">
        <f>IF(Charts!$B$3="none",AI2205,IF(BQ2205="",NA(),BQ2205))</f>
        <v>0</v>
      </c>
      <c r="CZ503">
        <f>IF(Charts!$B$3="none",AJ2205,IF(BR2205="",NA(),BR2205))</f>
        <v>0</v>
      </c>
    </row>
    <row r="504" spans="5:104">
      <c r="E504">
        <v>159</v>
      </c>
      <c r="F504">
        <f>F163</f>
        <v>0</v>
      </c>
      <c r="G504">
        <v>159</v>
      </c>
      <c r="H504">
        <f>H163</f>
        <v>0</v>
      </c>
      <c r="I504">
        <v>159</v>
      </c>
      <c r="J504">
        <f>J163</f>
        <v>0</v>
      </c>
      <c r="K504">
        <v>159</v>
      </c>
      <c r="L504">
        <f>L163</f>
        <v>0</v>
      </c>
      <c r="M504">
        <v>159</v>
      </c>
      <c r="N504">
        <f>N163</f>
        <v>0</v>
      </c>
      <c r="O504">
        <v>159</v>
      </c>
      <c r="P504">
        <f>P163</f>
        <v>0</v>
      </c>
      <c r="Q504">
        <v>159</v>
      </c>
      <c r="R504">
        <f>R163</f>
        <v>0</v>
      </c>
      <c r="S504">
        <v>159</v>
      </c>
      <c r="T504">
        <f>T163</f>
        <v>0</v>
      </c>
      <c r="U504">
        <v>159</v>
      </c>
      <c r="V504">
        <f>V163</f>
        <v>0</v>
      </c>
      <c r="W504">
        <v>159</v>
      </c>
      <c r="X504">
        <f>X163</f>
        <v>0</v>
      </c>
      <c r="Y504">
        <v>159</v>
      </c>
      <c r="Z504">
        <f>Z163</f>
        <v>0</v>
      </c>
      <c r="AA504">
        <v>159</v>
      </c>
      <c r="AB504">
        <f>AB163</f>
        <v>0</v>
      </c>
      <c r="AC504">
        <v>159</v>
      </c>
      <c r="AD504">
        <f>AD163</f>
        <v>0</v>
      </c>
      <c r="AE504">
        <v>159</v>
      </c>
      <c r="AF504">
        <f>AF163</f>
        <v>0</v>
      </c>
      <c r="AG504">
        <v>159</v>
      </c>
      <c r="AH504">
        <f>AH163</f>
        <v>0</v>
      </c>
      <c r="AI504">
        <v>159</v>
      </c>
      <c r="AJ504">
        <f>AJ163</f>
        <v>0</v>
      </c>
      <c r="AM504">
        <v>159</v>
      </c>
      <c r="AN504">
        <f>AN163</f>
        <v>0</v>
      </c>
      <c r="AO504">
        <v>159</v>
      </c>
      <c r="AP504">
        <f>AP163</f>
        <v>0</v>
      </c>
      <c r="AQ504">
        <v>159</v>
      </c>
      <c r="AR504">
        <f>AR163</f>
        <v>0</v>
      </c>
      <c r="AS504">
        <v>159</v>
      </c>
      <c r="AT504">
        <f>AT163</f>
        <v>0</v>
      </c>
      <c r="AU504">
        <v>159</v>
      </c>
      <c r="AV504">
        <f>AV163</f>
        <v>0</v>
      </c>
      <c r="AW504">
        <v>159</v>
      </c>
      <c r="AX504">
        <f>AX163</f>
        <v>0</v>
      </c>
      <c r="AY504">
        <v>159</v>
      </c>
      <c r="AZ504">
        <f>AZ163</f>
        <v>0</v>
      </c>
      <c r="BA504">
        <v>159</v>
      </c>
      <c r="BB504">
        <f>BB163</f>
        <v>0</v>
      </c>
      <c r="BC504">
        <v>159</v>
      </c>
      <c r="BD504">
        <f>BD163</f>
        <v>0</v>
      </c>
      <c r="BE504">
        <v>159</v>
      </c>
      <c r="BF504">
        <f>BF163</f>
        <v>0</v>
      </c>
      <c r="BG504">
        <v>159</v>
      </c>
      <c r="BH504">
        <f>BH163</f>
        <v>0</v>
      </c>
      <c r="BI504">
        <v>159</v>
      </c>
      <c r="BJ504">
        <f>BJ163</f>
        <v>0</v>
      </c>
      <c r="BK504">
        <v>159</v>
      </c>
      <c r="BL504">
        <f>BL163</f>
        <v>0</v>
      </c>
      <c r="BM504">
        <v>159</v>
      </c>
      <c r="BN504">
        <f>BN163</f>
        <v>0</v>
      </c>
      <c r="BO504">
        <v>159</v>
      </c>
      <c r="BP504">
        <f>BP163</f>
        <v>0</v>
      </c>
      <c r="BQ504">
        <v>159</v>
      </c>
      <c r="BR504">
        <f>BR163</f>
        <v>0</v>
      </c>
      <c r="BU504">
        <f>IF(Charts!$B$3="none",E2206,IF(AM2206="",NA(),AM2206))</f>
        <v>0</v>
      </c>
      <c r="BV504">
        <f>IF(Charts!$B$3="none",F2206,IF(AN2206="",NA(),AN2206))</f>
        <v>0</v>
      </c>
      <c r="BW504">
        <f>IF(Charts!$B$3="none",G2206,IF(AO2206="",NA(),AO2206))</f>
        <v>0</v>
      </c>
      <c r="BX504">
        <f>IF(Charts!$B$3="none",H2206,IF(AP2206="",NA(),AP2206))</f>
        <v>0</v>
      </c>
      <c r="BY504">
        <f>IF(Charts!$B$3="none",I2206,IF(AQ2206="",NA(),AQ2206))</f>
        <v>0</v>
      </c>
      <c r="BZ504">
        <f>IF(Charts!$B$3="none",J2206,IF(AR2206="",NA(),AR2206))</f>
        <v>0</v>
      </c>
      <c r="CA504">
        <f>IF(Charts!$B$3="none",K2206,IF(AS2206="",NA(),AS2206))</f>
        <v>0</v>
      </c>
      <c r="CB504">
        <f>IF(Charts!$B$3="none",L2206,IF(AT2206="",NA(),AT2206))</f>
        <v>0</v>
      </c>
      <c r="CC504">
        <f>IF(Charts!$B$3="none",M2206,IF(AU2206="",NA(),AU2206))</f>
        <v>0</v>
      </c>
      <c r="CD504">
        <f>IF(Charts!$B$3="none",N2206,IF(AV2206="",NA(),AV2206))</f>
        <v>0</v>
      </c>
      <c r="CE504">
        <f>IF(Charts!$B$3="none",O2206,IF(AW2206="",NA(),AW2206))</f>
        <v>0</v>
      </c>
      <c r="CF504">
        <f>IF(Charts!$B$3="none",P2206,IF(AX2206="",NA(),AX2206))</f>
        <v>0</v>
      </c>
      <c r="CG504">
        <f>IF(Charts!$B$3="none",Q2206,IF(AY2206="",NA(),AY2206))</f>
        <v>0</v>
      </c>
      <c r="CH504">
        <f>IF(Charts!$B$3="none",R2206,IF(AZ2206="",NA(),AZ2206))</f>
        <v>0</v>
      </c>
      <c r="CI504">
        <f>IF(Charts!$B$3="none",S2206,IF(BA2206="",NA(),BA2206))</f>
        <v>0</v>
      </c>
      <c r="CJ504">
        <f>IF(Charts!$B$3="none",T2206,IF(BB2206="",NA(),BB2206))</f>
        <v>0</v>
      </c>
      <c r="CK504">
        <f>IF(Charts!$B$3="none",U2206,IF(BC2206="",NA(),BC2206))</f>
        <v>0</v>
      </c>
      <c r="CL504">
        <f>IF(Charts!$B$3="none",V2206,IF(BD2206="",NA(),BD2206))</f>
        <v>0</v>
      </c>
      <c r="CM504">
        <f>IF(Charts!$B$3="none",W2206,IF(BE2206="",NA(),BE2206))</f>
        <v>0</v>
      </c>
      <c r="CN504">
        <f>IF(Charts!$B$3="none",X2206,IF(BF2206="",NA(),BF2206))</f>
        <v>0</v>
      </c>
      <c r="CO504">
        <f>IF(Charts!$B$3="none",Y2206,IF(BG2206="",NA(),BG2206))</f>
        <v>0</v>
      </c>
      <c r="CP504">
        <f>IF(Charts!$B$3="none",Z2206,IF(BH2206="",NA(),BH2206))</f>
        <v>0</v>
      </c>
      <c r="CQ504">
        <f>IF(Charts!$B$3="none",AA2206,IF(BI2206="",NA(),BI2206))</f>
        <v>0</v>
      </c>
      <c r="CR504">
        <f>IF(Charts!$B$3="none",AB2206,IF(BJ2206="",NA(),BJ2206))</f>
        <v>0</v>
      </c>
      <c r="CS504">
        <f>IF(Charts!$B$3="none",AC2206,IF(BK2206="",NA(),BK2206))</f>
        <v>0</v>
      </c>
      <c r="CT504">
        <f>IF(Charts!$B$3="none",AD2206,IF(BL2206="",NA(),BL2206))</f>
        <v>0</v>
      </c>
      <c r="CU504">
        <f>IF(Charts!$B$3="none",AE2206,IF(BM2206="",NA(),BM2206))</f>
        <v>0</v>
      </c>
      <c r="CV504">
        <f>IF(Charts!$B$3="none",AF2206,IF(BN2206="",NA(),BN2206))</f>
        <v>0</v>
      </c>
      <c r="CW504">
        <f>IF(Charts!$B$3="none",AG2206,IF(BO2206="",NA(),BO2206))</f>
        <v>0</v>
      </c>
      <c r="CX504">
        <f>IF(Charts!$B$3="none",AH2206,IF(BP2206="",NA(),BP2206))</f>
        <v>0</v>
      </c>
      <c r="CY504">
        <f>IF(Charts!$B$3="none",AI2206,IF(BQ2206="",NA(),BQ2206))</f>
        <v>0</v>
      </c>
      <c r="CZ504">
        <f>IF(Charts!$B$3="none",AJ2206,IF(BR2206="",NA(),BR2206))</f>
        <v>0</v>
      </c>
    </row>
    <row r="505" spans="5:104">
      <c r="E505">
        <v>160</v>
      </c>
      <c r="F505">
        <f>F164</f>
        <v>0</v>
      </c>
      <c r="G505">
        <v>160</v>
      </c>
      <c r="H505">
        <f>H164</f>
        <v>0</v>
      </c>
      <c r="I505">
        <v>160</v>
      </c>
      <c r="J505">
        <f>J164</f>
        <v>0</v>
      </c>
      <c r="K505">
        <v>160</v>
      </c>
      <c r="L505">
        <f>L164</f>
        <v>0</v>
      </c>
      <c r="M505">
        <v>160</v>
      </c>
      <c r="N505">
        <f>N164</f>
        <v>0</v>
      </c>
      <c r="O505">
        <v>160</v>
      </c>
      <c r="P505">
        <f>P164</f>
        <v>0</v>
      </c>
      <c r="Q505">
        <v>160</v>
      </c>
      <c r="R505">
        <f>R164</f>
        <v>0</v>
      </c>
      <c r="S505">
        <v>160</v>
      </c>
      <c r="T505">
        <f>T164</f>
        <v>0</v>
      </c>
      <c r="U505">
        <v>160</v>
      </c>
      <c r="V505">
        <f>V164</f>
        <v>0</v>
      </c>
      <c r="W505">
        <v>160</v>
      </c>
      <c r="X505">
        <f>X164</f>
        <v>0</v>
      </c>
      <c r="Y505">
        <v>160</v>
      </c>
      <c r="Z505">
        <f>Z164</f>
        <v>0</v>
      </c>
      <c r="AA505">
        <v>160</v>
      </c>
      <c r="AB505">
        <f>AB164</f>
        <v>0</v>
      </c>
      <c r="AC505">
        <v>160</v>
      </c>
      <c r="AD505">
        <f>AD164</f>
        <v>0</v>
      </c>
      <c r="AE505">
        <v>160</v>
      </c>
      <c r="AF505">
        <f>AF164</f>
        <v>0</v>
      </c>
      <c r="AG505">
        <v>160</v>
      </c>
      <c r="AH505">
        <f>AH164</f>
        <v>0</v>
      </c>
      <c r="AI505">
        <v>160</v>
      </c>
      <c r="AJ505">
        <f>AJ164</f>
        <v>0</v>
      </c>
      <c r="AM505">
        <v>160</v>
      </c>
      <c r="AN505">
        <f>AN164</f>
        <v>0</v>
      </c>
      <c r="AO505">
        <v>160</v>
      </c>
      <c r="AP505">
        <f>AP164</f>
        <v>0</v>
      </c>
      <c r="AQ505">
        <v>160</v>
      </c>
      <c r="AR505">
        <f>AR164</f>
        <v>0</v>
      </c>
      <c r="AS505">
        <v>160</v>
      </c>
      <c r="AT505">
        <f>AT164</f>
        <v>0</v>
      </c>
      <c r="AU505">
        <v>160</v>
      </c>
      <c r="AV505">
        <f>AV164</f>
        <v>0</v>
      </c>
      <c r="AW505">
        <v>160</v>
      </c>
      <c r="AX505">
        <f>AX164</f>
        <v>0</v>
      </c>
      <c r="AY505">
        <v>160</v>
      </c>
      <c r="AZ505">
        <f>AZ164</f>
        <v>0</v>
      </c>
      <c r="BA505">
        <v>160</v>
      </c>
      <c r="BB505">
        <f>BB164</f>
        <v>0</v>
      </c>
      <c r="BC505">
        <v>160</v>
      </c>
      <c r="BD505">
        <f>BD164</f>
        <v>0</v>
      </c>
      <c r="BE505">
        <v>160</v>
      </c>
      <c r="BF505">
        <f>BF164</f>
        <v>0</v>
      </c>
      <c r="BG505">
        <v>160</v>
      </c>
      <c r="BH505">
        <f>BH164</f>
        <v>0</v>
      </c>
      <c r="BI505">
        <v>160</v>
      </c>
      <c r="BJ505">
        <f>BJ164</f>
        <v>0</v>
      </c>
      <c r="BK505">
        <v>160</v>
      </c>
      <c r="BL505">
        <f>BL164</f>
        <v>0</v>
      </c>
      <c r="BM505">
        <v>160</v>
      </c>
      <c r="BN505">
        <f>BN164</f>
        <v>0</v>
      </c>
      <c r="BO505">
        <v>160</v>
      </c>
      <c r="BP505">
        <f>BP164</f>
        <v>0</v>
      </c>
      <c r="BQ505">
        <v>160</v>
      </c>
      <c r="BR505">
        <f>BR164</f>
        <v>0</v>
      </c>
      <c r="BU505">
        <f>IF(Charts!$B$3="none",E2207,IF(AM2207="",NA(),AM2207))</f>
        <v>0</v>
      </c>
      <c r="BV505">
        <f>IF(Charts!$B$3="none",F2207,IF(AN2207="",NA(),AN2207))</f>
        <v>0</v>
      </c>
      <c r="BW505">
        <f>IF(Charts!$B$3="none",G2207,IF(AO2207="",NA(),AO2207))</f>
        <v>0</v>
      </c>
      <c r="BX505">
        <f>IF(Charts!$B$3="none",H2207,IF(AP2207="",NA(),AP2207))</f>
        <v>0</v>
      </c>
      <c r="BY505">
        <f>IF(Charts!$B$3="none",I2207,IF(AQ2207="",NA(),AQ2207))</f>
        <v>0</v>
      </c>
      <c r="BZ505">
        <f>IF(Charts!$B$3="none",J2207,IF(AR2207="",NA(),AR2207))</f>
        <v>0</v>
      </c>
      <c r="CA505">
        <f>IF(Charts!$B$3="none",K2207,IF(AS2207="",NA(),AS2207))</f>
        <v>0</v>
      </c>
      <c r="CB505">
        <f>IF(Charts!$B$3="none",L2207,IF(AT2207="",NA(),AT2207))</f>
        <v>0</v>
      </c>
      <c r="CC505">
        <f>IF(Charts!$B$3="none",M2207,IF(AU2207="",NA(),AU2207))</f>
        <v>0</v>
      </c>
      <c r="CD505">
        <f>IF(Charts!$B$3="none",N2207,IF(AV2207="",NA(),AV2207))</f>
        <v>0</v>
      </c>
      <c r="CE505">
        <f>IF(Charts!$B$3="none",O2207,IF(AW2207="",NA(),AW2207))</f>
        <v>0</v>
      </c>
      <c r="CF505">
        <f>IF(Charts!$B$3="none",P2207,IF(AX2207="",NA(),AX2207))</f>
        <v>0</v>
      </c>
      <c r="CG505">
        <f>IF(Charts!$B$3="none",Q2207,IF(AY2207="",NA(),AY2207))</f>
        <v>0</v>
      </c>
      <c r="CH505">
        <f>IF(Charts!$B$3="none",R2207,IF(AZ2207="",NA(),AZ2207))</f>
        <v>0</v>
      </c>
      <c r="CI505">
        <f>IF(Charts!$B$3="none",S2207,IF(BA2207="",NA(),BA2207))</f>
        <v>0</v>
      </c>
      <c r="CJ505">
        <f>IF(Charts!$B$3="none",T2207,IF(BB2207="",NA(),BB2207))</f>
        <v>0</v>
      </c>
      <c r="CK505">
        <f>IF(Charts!$B$3="none",U2207,IF(BC2207="",NA(),BC2207))</f>
        <v>0</v>
      </c>
      <c r="CL505">
        <f>IF(Charts!$B$3="none",V2207,IF(BD2207="",NA(),BD2207))</f>
        <v>0</v>
      </c>
      <c r="CM505">
        <f>IF(Charts!$B$3="none",W2207,IF(BE2207="",NA(),BE2207))</f>
        <v>0</v>
      </c>
      <c r="CN505">
        <f>IF(Charts!$B$3="none",X2207,IF(BF2207="",NA(),BF2207))</f>
        <v>0</v>
      </c>
      <c r="CO505">
        <f>IF(Charts!$B$3="none",Y2207,IF(BG2207="",NA(),BG2207))</f>
        <v>0</v>
      </c>
      <c r="CP505">
        <f>IF(Charts!$B$3="none",Z2207,IF(BH2207="",NA(),BH2207))</f>
        <v>0</v>
      </c>
      <c r="CQ505">
        <f>IF(Charts!$B$3="none",AA2207,IF(BI2207="",NA(),BI2207))</f>
        <v>0</v>
      </c>
      <c r="CR505">
        <f>IF(Charts!$B$3="none",AB2207,IF(BJ2207="",NA(),BJ2207))</f>
        <v>0</v>
      </c>
      <c r="CS505">
        <f>IF(Charts!$B$3="none",AC2207,IF(BK2207="",NA(),BK2207))</f>
        <v>0</v>
      </c>
      <c r="CT505">
        <f>IF(Charts!$B$3="none",AD2207,IF(BL2207="",NA(),BL2207))</f>
        <v>0</v>
      </c>
      <c r="CU505">
        <f>IF(Charts!$B$3="none",AE2207,IF(BM2207="",NA(),BM2207))</f>
        <v>0</v>
      </c>
      <c r="CV505">
        <f>IF(Charts!$B$3="none",AF2207,IF(BN2207="",NA(),BN2207))</f>
        <v>0</v>
      </c>
      <c r="CW505">
        <f>IF(Charts!$B$3="none",AG2207,IF(BO2207="",NA(),BO2207))</f>
        <v>0</v>
      </c>
      <c r="CX505">
        <f>IF(Charts!$B$3="none",AH2207,IF(BP2207="",NA(),BP2207))</f>
        <v>0</v>
      </c>
      <c r="CY505">
        <f>IF(Charts!$B$3="none",AI2207,IF(BQ2207="",NA(),BQ2207))</f>
        <v>0</v>
      </c>
      <c r="CZ505">
        <f>IF(Charts!$B$3="none",AJ2207,IF(BR2207="",NA(),BR2207))</f>
        <v>0</v>
      </c>
    </row>
    <row r="506" spans="5:104">
      <c r="E506">
        <v>161</v>
      </c>
      <c r="F506">
        <f>F165</f>
        <v>0</v>
      </c>
      <c r="G506">
        <v>161</v>
      </c>
      <c r="H506">
        <f>H165</f>
        <v>0</v>
      </c>
      <c r="I506">
        <v>161</v>
      </c>
      <c r="J506">
        <f>J165</f>
        <v>0</v>
      </c>
      <c r="K506">
        <v>161</v>
      </c>
      <c r="L506">
        <f>L165</f>
        <v>0</v>
      </c>
      <c r="M506">
        <v>161</v>
      </c>
      <c r="N506">
        <f>N165</f>
        <v>0</v>
      </c>
      <c r="O506">
        <v>161</v>
      </c>
      <c r="P506">
        <f>P165</f>
        <v>0</v>
      </c>
      <c r="Q506">
        <v>161</v>
      </c>
      <c r="R506">
        <f>R165</f>
        <v>0</v>
      </c>
      <c r="S506">
        <v>161</v>
      </c>
      <c r="T506">
        <f>T165</f>
        <v>0</v>
      </c>
      <c r="U506">
        <v>161</v>
      </c>
      <c r="V506">
        <f>V165</f>
        <v>0</v>
      </c>
      <c r="W506">
        <v>161</v>
      </c>
      <c r="X506">
        <f>X165</f>
        <v>0</v>
      </c>
      <c r="Y506">
        <v>161</v>
      </c>
      <c r="Z506">
        <f>Z165</f>
        <v>0</v>
      </c>
      <c r="AA506">
        <v>161</v>
      </c>
      <c r="AB506">
        <f>AB165</f>
        <v>0</v>
      </c>
      <c r="AC506">
        <v>161</v>
      </c>
      <c r="AD506">
        <f>AD165</f>
        <v>0</v>
      </c>
      <c r="AE506">
        <v>161</v>
      </c>
      <c r="AF506">
        <f>AF165</f>
        <v>0</v>
      </c>
      <c r="AG506">
        <v>161</v>
      </c>
      <c r="AH506">
        <f>AH165</f>
        <v>0</v>
      </c>
      <c r="AI506">
        <v>161</v>
      </c>
      <c r="AJ506">
        <f>AJ165</f>
        <v>0</v>
      </c>
      <c r="AM506">
        <v>161</v>
      </c>
      <c r="AN506">
        <f>AN165</f>
        <v>0</v>
      </c>
      <c r="AO506">
        <v>161</v>
      </c>
      <c r="AP506">
        <f>AP165</f>
        <v>0</v>
      </c>
      <c r="AQ506">
        <v>161</v>
      </c>
      <c r="AR506">
        <f>AR165</f>
        <v>0</v>
      </c>
      <c r="AS506">
        <v>161</v>
      </c>
      <c r="AT506">
        <f>AT165</f>
        <v>0</v>
      </c>
      <c r="AU506">
        <v>161</v>
      </c>
      <c r="AV506">
        <f>AV165</f>
        <v>0</v>
      </c>
      <c r="AW506">
        <v>161</v>
      </c>
      <c r="AX506">
        <f>AX165</f>
        <v>0</v>
      </c>
      <c r="AY506">
        <v>161</v>
      </c>
      <c r="AZ506">
        <f>AZ165</f>
        <v>0</v>
      </c>
      <c r="BA506">
        <v>161</v>
      </c>
      <c r="BB506">
        <f>BB165</f>
        <v>0</v>
      </c>
      <c r="BC506">
        <v>161</v>
      </c>
      <c r="BD506">
        <f>BD165</f>
        <v>0</v>
      </c>
      <c r="BE506">
        <v>161</v>
      </c>
      <c r="BF506">
        <f>BF165</f>
        <v>0</v>
      </c>
      <c r="BG506">
        <v>161</v>
      </c>
      <c r="BH506">
        <f>BH165</f>
        <v>0</v>
      </c>
      <c r="BI506">
        <v>161</v>
      </c>
      <c r="BJ506">
        <f>BJ165</f>
        <v>0</v>
      </c>
      <c r="BK506">
        <v>161</v>
      </c>
      <c r="BL506">
        <f>BL165</f>
        <v>0</v>
      </c>
      <c r="BM506">
        <v>161</v>
      </c>
      <c r="BN506">
        <f>BN165</f>
        <v>0</v>
      </c>
      <c r="BO506">
        <v>161</v>
      </c>
      <c r="BP506">
        <f>BP165</f>
        <v>0</v>
      </c>
      <c r="BQ506">
        <v>161</v>
      </c>
      <c r="BR506">
        <f>BR165</f>
        <v>0</v>
      </c>
      <c r="BU506">
        <f>IF(Charts!$B$3="none",E2208,IF(AM2208="",NA(),AM2208))</f>
        <v>0</v>
      </c>
      <c r="BV506">
        <f>IF(Charts!$B$3="none",F2208,IF(AN2208="",NA(),AN2208))</f>
        <v>0</v>
      </c>
      <c r="BW506">
        <f>IF(Charts!$B$3="none",G2208,IF(AO2208="",NA(),AO2208))</f>
        <v>0</v>
      </c>
      <c r="BX506">
        <f>IF(Charts!$B$3="none",H2208,IF(AP2208="",NA(),AP2208))</f>
        <v>0</v>
      </c>
      <c r="BY506">
        <f>IF(Charts!$B$3="none",I2208,IF(AQ2208="",NA(),AQ2208))</f>
        <v>0</v>
      </c>
      <c r="BZ506">
        <f>IF(Charts!$B$3="none",J2208,IF(AR2208="",NA(),AR2208))</f>
        <v>0</v>
      </c>
      <c r="CA506">
        <f>IF(Charts!$B$3="none",K2208,IF(AS2208="",NA(),AS2208))</f>
        <v>0</v>
      </c>
      <c r="CB506">
        <f>IF(Charts!$B$3="none",L2208,IF(AT2208="",NA(),AT2208))</f>
        <v>0</v>
      </c>
      <c r="CC506">
        <f>IF(Charts!$B$3="none",M2208,IF(AU2208="",NA(),AU2208))</f>
        <v>0</v>
      </c>
      <c r="CD506">
        <f>IF(Charts!$B$3="none",N2208,IF(AV2208="",NA(),AV2208))</f>
        <v>0</v>
      </c>
      <c r="CE506">
        <f>IF(Charts!$B$3="none",O2208,IF(AW2208="",NA(),AW2208))</f>
        <v>0</v>
      </c>
      <c r="CF506">
        <f>IF(Charts!$B$3="none",P2208,IF(AX2208="",NA(),AX2208))</f>
        <v>0</v>
      </c>
      <c r="CG506">
        <f>IF(Charts!$B$3="none",Q2208,IF(AY2208="",NA(),AY2208))</f>
        <v>0</v>
      </c>
      <c r="CH506">
        <f>IF(Charts!$B$3="none",R2208,IF(AZ2208="",NA(),AZ2208))</f>
        <v>0</v>
      </c>
      <c r="CI506">
        <f>IF(Charts!$B$3="none",S2208,IF(BA2208="",NA(),BA2208))</f>
        <v>0</v>
      </c>
      <c r="CJ506">
        <f>IF(Charts!$B$3="none",T2208,IF(BB2208="",NA(),BB2208))</f>
        <v>0</v>
      </c>
      <c r="CK506">
        <f>IF(Charts!$B$3="none",U2208,IF(BC2208="",NA(),BC2208))</f>
        <v>0</v>
      </c>
      <c r="CL506">
        <f>IF(Charts!$B$3="none",V2208,IF(BD2208="",NA(),BD2208))</f>
        <v>0</v>
      </c>
      <c r="CM506">
        <f>IF(Charts!$B$3="none",W2208,IF(BE2208="",NA(),BE2208))</f>
        <v>0</v>
      </c>
      <c r="CN506">
        <f>IF(Charts!$B$3="none",X2208,IF(BF2208="",NA(),BF2208))</f>
        <v>0</v>
      </c>
      <c r="CO506">
        <f>IF(Charts!$B$3="none",Y2208,IF(BG2208="",NA(),BG2208))</f>
        <v>0</v>
      </c>
      <c r="CP506">
        <f>IF(Charts!$B$3="none",Z2208,IF(BH2208="",NA(),BH2208))</f>
        <v>0</v>
      </c>
      <c r="CQ506">
        <f>IF(Charts!$B$3="none",AA2208,IF(BI2208="",NA(),BI2208))</f>
        <v>0</v>
      </c>
      <c r="CR506">
        <f>IF(Charts!$B$3="none",AB2208,IF(BJ2208="",NA(),BJ2208))</f>
        <v>0</v>
      </c>
      <c r="CS506">
        <f>IF(Charts!$B$3="none",AC2208,IF(BK2208="",NA(),BK2208))</f>
        <v>0</v>
      </c>
      <c r="CT506">
        <f>IF(Charts!$B$3="none",AD2208,IF(BL2208="",NA(),BL2208))</f>
        <v>0</v>
      </c>
      <c r="CU506">
        <f>IF(Charts!$B$3="none",AE2208,IF(BM2208="",NA(),BM2208))</f>
        <v>0</v>
      </c>
      <c r="CV506">
        <f>IF(Charts!$B$3="none",AF2208,IF(BN2208="",NA(),BN2208))</f>
        <v>0</v>
      </c>
      <c r="CW506">
        <f>IF(Charts!$B$3="none",AG2208,IF(BO2208="",NA(),BO2208))</f>
        <v>0</v>
      </c>
      <c r="CX506">
        <f>IF(Charts!$B$3="none",AH2208,IF(BP2208="",NA(),BP2208))</f>
        <v>0</v>
      </c>
      <c r="CY506">
        <f>IF(Charts!$B$3="none",AI2208,IF(BQ2208="",NA(),BQ2208))</f>
        <v>0</v>
      </c>
      <c r="CZ506">
        <f>IF(Charts!$B$3="none",AJ2208,IF(BR2208="",NA(),BR2208))</f>
        <v>0</v>
      </c>
    </row>
    <row r="507" spans="5:104">
      <c r="E507">
        <v>162</v>
      </c>
      <c r="F507">
        <f>F166</f>
        <v>0</v>
      </c>
      <c r="G507">
        <v>162</v>
      </c>
      <c r="H507">
        <f>H166</f>
        <v>0</v>
      </c>
      <c r="I507">
        <v>162</v>
      </c>
      <c r="J507">
        <f>J166</f>
        <v>0</v>
      </c>
      <c r="K507">
        <v>162</v>
      </c>
      <c r="L507">
        <f>L166</f>
        <v>0</v>
      </c>
      <c r="M507">
        <v>162</v>
      </c>
      <c r="N507">
        <f>N166</f>
        <v>0</v>
      </c>
      <c r="O507">
        <v>162</v>
      </c>
      <c r="P507">
        <f>P166</f>
        <v>0</v>
      </c>
      <c r="Q507">
        <v>162</v>
      </c>
      <c r="R507">
        <f>R166</f>
        <v>0</v>
      </c>
      <c r="S507">
        <v>162</v>
      </c>
      <c r="T507">
        <f>T166</f>
        <v>0</v>
      </c>
      <c r="U507">
        <v>162</v>
      </c>
      <c r="V507">
        <f>V166</f>
        <v>0</v>
      </c>
      <c r="W507">
        <v>162</v>
      </c>
      <c r="X507">
        <f>X166</f>
        <v>0</v>
      </c>
      <c r="Y507">
        <v>162</v>
      </c>
      <c r="Z507">
        <f>Z166</f>
        <v>0</v>
      </c>
      <c r="AA507">
        <v>162</v>
      </c>
      <c r="AB507">
        <f>AB166</f>
        <v>0</v>
      </c>
      <c r="AC507">
        <v>162</v>
      </c>
      <c r="AD507">
        <f>AD166</f>
        <v>0</v>
      </c>
      <c r="AE507">
        <v>162</v>
      </c>
      <c r="AF507">
        <f>AF166</f>
        <v>0</v>
      </c>
      <c r="AG507">
        <v>162</v>
      </c>
      <c r="AH507">
        <f>AH166</f>
        <v>0</v>
      </c>
      <c r="AI507">
        <v>162</v>
      </c>
      <c r="AJ507">
        <f>AJ166</f>
        <v>0</v>
      </c>
      <c r="AM507">
        <v>162</v>
      </c>
      <c r="AN507">
        <f>AN166</f>
        <v>0</v>
      </c>
      <c r="AO507">
        <v>162</v>
      </c>
      <c r="AP507">
        <f>AP166</f>
        <v>0</v>
      </c>
      <c r="AQ507">
        <v>162</v>
      </c>
      <c r="AR507">
        <f>AR166</f>
        <v>0</v>
      </c>
      <c r="AS507">
        <v>162</v>
      </c>
      <c r="AT507">
        <f>AT166</f>
        <v>0</v>
      </c>
      <c r="AU507">
        <v>162</v>
      </c>
      <c r="AV507">
        <f>AV166</f>
        <v>0</v>
      </c>
      <c r="AW507">
        <v>162</v>
      </c>
      <c r="AX507">
        <f>AX166</f>
        <v>0</v>
      </c>
      <c r="AY507">
        <v>162</v>
      </c>
      <c r="AZ507">
        <f>AZ166</f>
        <v>0</v>
      </c>
      <c r="BA507">
        <v>162</v>
      </c>
      <c r="BB507">
        <f>BB166</f>
        <v>0</v>
      </c>
      <c r="BC507">
        <v>162</v>
      </c>
      <c r="BD507">
        <f>BD166</f>
        <v>0</v>
      </c>
      <c r="BE507">
        <v>162</v>
      </c>
      <c r="BF507">
        <f>BF166</f>
        <v>0</v>
      </c>
      <c r="BG507">
        <v>162</v>
      </c>
      <c r="BH507">
        <f>BH166</f>
        <v>0</v>
      </c>
      <c r="BI507">
        <v>162</v>
      </c>
      <c r="BJ507">
        <f>BJ166</f>
        <v>0</v>
      </c>
      <c r="BK507">
        <v>162</v>
      </c>
      <c r="BL507">
        <f>BL166</f>
        <v>0</v>
      </c>
      <c r="BM507">
        <v>162</v>
      </c>
      <c r="BN507">
        <f>BN166</f>
        <v>0</v>
      </c>
      <c r="BO507">
        <v>162</v>
      </c>
      <c r="BP507">
        <f>BP166</f>
        <v>0</v>
      </c>
      <c r="BQ507">
        <v>162</v>
      </c>
      <c r="BR507">
        <f>BR166</f>
        <v>0</v>
      </c>
      <c r="BU507">
        <f>IF(Charts!$B$3="none",E2209,IF(AM2209="",NA(),AM2209))</f>
        <v>0</v>
      </c>
      <c r="BV507">
        <f>IF(Charts!$B$3="none",F2209,IF(AN2209="",NA(),AN2209))</f>
        <v>0</v>
      </c>
      <c r="BW507">
        <f>IF(Charts!$B$3="none",G2209,IF(AO2209="",NA(),AO2209))</f>
        <v>0</v>
      </c>
      <c r="BX507">
        <f>IF(Charts!$B$3="none",H2209,IF(AP2209="",NA(),AP2209))</f>
        <v>0</v>
      </c>
      <c r="BY507">
        <f>IF(Charts!$B$3="none",I2209,IF(AQ2209="",NA(),AQ2209))</f>
        <v>0</v>
      </c>
      <c r="BZ507">
        <f>IF(Charts!$B$3="none",J2209,IF(AR2209="",NA(),AR2209))</f>
        <v>0</v>
      </c>
      <c r="CA507">
        <f>IF(Charts!$B$3="none",K2209,IF(AS2209="",NA(),AS2209))</f>
        <v>0</v>
      </c>
      <c r="CB507">
        <f>IF(Charts!$B$3="none",L2209,IF(AT2209="",NA(),AT2209))</f>
        <v>0</v>
      </c>
      <c r="CC507">
        <f>IF(Charts!$B$3="none",M2209,IF(AU2209="",NA(),AU2209))</f>
        <v>0</v>
      </c>
      <c r="CD507">
        <f>IF(Charts!$B$3="none",N2209,IF(AV2209="",NA(),AV2209))</f>
        <v>0</v>
      </c>
      <c r="CE507">
        <f>IF(Charts!$B$3="none",O2209,IF(AW2209="",NA(),AW2209))</f>
        <v>0</v>
      </c>
      <c r="CF507">
        <f>IF(Charts!$B$3="none",P2209,IF(AX2209="",NA(),AX2209))</f>
        <v>0</v>
      </c>
      <c r="CG507">
        <f>IF(Charts!$B$3="none",Q2209,IF(AY2209="",NA(),AY2209))</f>
        <v>0</v>
      </c>
      <c r="CH507">
        <f>IF(Charts!$B$3="none",R2209,IF(AZ2209="",NA(),AZ2209))</f>
        <v>0</v>
      </c>
      <c r="CI507">
        <f>IF(Charts!$B$3="none",S2209,IF(BA2209="",NA(),BA2209))</f>
        <v>0</v>
      </c>
      <c r="CJ507">
        <f>IF(Charts!$B$3="none",T2209,IF(BB2209="",NA(),BB2209))</f>
        <v>0</v>
      </c>
      <c r="CK507">
        <f>IF(Charts!$B$3="none",U2209,IF(BC2209="",NA(),BC2209))</f>
        <v>0</v>
      </c>
      <c r="CL507">
        <f>IF(Charts!$B$3="none",V2209,IF(BD2209="",NA(),BD2209))</f>
        <v>0</v>
      </c>
      <c r="CM507">
        <f>IF(Charts!$B$3="none",W2209,IF(BE2209="",NA(),BE2209))</f>
        <v>0</v>
      </c>
      <c r="CN507">
        <f>IF(Charts!$B$3="none",X2209,IF(BF2209="",NA(),BF2209))</f>
        <v>0</v>
      </c>
      <c r="CO507">
        <f>IF(Charts!$B$3="none",Y2209,IF(BG2209="",NA(),BG2209))</f>
        <v>0</v>
      </c>
      <c r="CP507">
        <f>IF(Charts!$B$3="none",Z2209,IF(BH2209="",NA(),BH2209))</f>
        <v>0</v>
      </c>
      <c r="CQ507">
        <f>IF(Charts!$B$3="none",AA2209,IF(BI2209="",NA(),BI2209))</f>
        <v>0</v>
      </c>
      <c r="CR507">
        <f>IF(Charts!$B$3="none",AB2209,IF(BJ2209="",NA(),BJ2209))</f>
        <v>0</v>
      </c>
      <c r="CS507">
        <f>IF(Charts!$B$3="none",AC2209,IF(BK2209="",NA(),BK2209))</f>
        <v>0</v>
      </c>
      <c r="CT507">
        <f>IF(Charts!$B$3="none",AD2209,IF(BL2209="",NA(),BL2209))</f>
        <v>0</v>
      </c>
      <c r="CU507">
        <f>IF(Charts!$B$3="none",AE2209,IF(BM2209="",NA(),BM2209))</f>
        <v>0</v>
      </c>
      <c r="CV507">
        <f>IF(Charts!$B$3="none",AF2209,IF(BN2209="",NA(),BN2209))</f>
        <v>0</v>
      </c>
      <c r="CW507">
        <f>IF(Charts!$B$3="none",AG2209,IF(BO2209="",NA(),BO2209))</f>
        <v>0</v>
      </c>
      <c r="CX507">
        <f>IF(Charts!$B$3="none",AH2209,IF(BP2209="",NA(),BP2209))</f>
        <v>0</v>
      </c>
      <c r="CY507">
        <f>IF(Charts!$B$3="none",AI2209,IF(BQ2209="",NA(),BQ2209))</f>
        <v>0</v>
      </c>
      <c r="CZ507">
        <f>IF(Charts!$B$3="none",AJ2209,IF(BR2209="",NA(),BR2209))</f>
        <v>0</v>
      </c>
    </row>
    <row r="508" spans="5:104">
      <c r="E508">
        <v>163</v>
      </c>
      <c r="F508">
        <f>F167</f>
        <v>0</v>
      </c>
      <c r="G508">
        <v>163</v>
      </c>
      <c r="H508">
        <f>H167</f>
        <v>0</v>
      </c>
      <c r="I508">
        <v>163</v>
      </c>
      <c r="J508">
        <f>J167</f>
        <v>0</v>
      </c>
      <c r="K508">
        <v>163</v>
      </c>
      <c r="L508">
        <f>L167</f>
        <v>0</v>
      </c>
      <c r="M508">
        <v>163</v>
      </c>
      <c r="N508">
        <f>N167</f>
        <v>0</v>
      </c>
      <c r="O508">
        <v>163</v>
      </c>
      <c r="P508">
        <f>P167</f>
        <v>0</v>
      </c>
      <c r="Q508">
        <v>163</v>
      </c>
      <c r="R508">
        <f>R167</f>
        <v>0</v>
      </c>
      <c r="S508">
        <v>163</v>
      </c>
      <c r="T508">
        <f>T167</f>
        <v>0</v>
      </c>
      <c r="U508">
        <v>163</v>
      </c>
      <c r="V508">
        <f>V167</f>
        <v>0</v>
      </c>
      <c r="W508">
        <v>163</v>
      </c>
      <c r="X508">
        <f>X167</f>
        <v>0</v>
      </c>
      <c r="Y508">
        <v>163</v>
      </c>
      <c r="Z508">
        <f>Z167</f>
        <v>0</v>
      </c>
      <c r="AA508">
        <v>163</v>
      </c>
      <c r="AB508">
        <f>AB167</f>
        <v>0</v>
      </c>
      <c r="AC508">
        <v>163</v>
      </c>
      <c r="AD508">
        <f>AD167</f>
        <v>0</v>
      </c>
      <c r="AE508">
        <v>163</v>
      </c>
      <c r="AF508">
        <f>AF167</f>
        <v>0</v>
      </c>
      <c r="AG508">
        <v>163</v>
      </c>
      <c r="AH508">
        <f>AH167</f>
        <v>0</v>
      </c>
      <c r="AI508">
        <v>163</v>
      </c>
      <c r="AJ508">
        <f>AJ167</f>
        <v>0</v>
      </c>
      <c r="AM508">
        <v>163</v>
      </c>
      <c r="AN508">
        <f>AN167</f>
        <v>0</v>
      </c>
      <c r="AO508">
        <v>163</v>
      </c>
      <c r="AP508">
        <f>AP167</f>
        <v>0</v>
      </c>
      <c r="AQ508">
        <v>163</v>
      </c>
      <c r="AR508">
        <f>AR167</f>
        <v>0</v>
      </c>
      <c r="AS508">
        <v>163</v>
      </c>
      <c r="AT508">
        <f>AT167</f>
        <v>0</v>
      </c>
      <c r="AU508">
        <v>163</v>
      </c>
      <c r="AV508">
        <f>AV167</f>
        <v>0</v>
      </c>
      <c r="AW508">
        <v>163</v>
      </c>
      <c r="AX508">
        <f>AX167</f>
        <v>0</v>
      </c>
      <c r="AY508">
        <v>163</v>
      </c>
      <c r="AZ508">
        <f>AZ167</f>
        <v>0</v>
      </c>
      <c r="BA508">
        <v>163</v>
      </c>
      <c r="BB508">
        <f>BB167</f>
        <v>0</v>
      </c>
      <c r="BC508">
        <v>163</v>
      </c>
      <c r="BD508">
        <f>BD167</f>
        <v>0</v>
      </c>
      <c r="BE508">
        <v>163</v>
      </c>
      <c r="BF508">
        <f>BF167</f>
        <v>0</v>
      </c>
      <c r="BG508">
        <v>163</v>
      </c>
      <c r="BH508">
        <f>BH167</f>
        <v>0</v>
      </c>
      <c r="BI508">
        <v>163</v>
      </c>
      <c r="BJ508">
        <f>BJ167</f>
        <v>0</v>
      </c>
      <c r="BK508">
        <v>163</v>
      </c>
      <c r="BL508">
        <f>BL167</f>
        <v>0</v>
      </c>
      <c r="BM508">
        <v>163</v>
      </c>
      <c r="BN508">
        <f>BN167</f>
        <v>0</v>
      </c>
      <c r="BO508">
        <v>163</v>
      </c>
      <c r="BP508">
        <f>BP167</f>
        <v>0</v>
      </c>
      <c r="BQ508">
        <v>163</v>
      </c>
      <c r="BR508">
        <f>BR167</f>
        <v>0</v>
      </c>
      <c r="BU508">
        <f>IF(Charts!$B$3="none",E2210,IF(AM2210="",NA(),AM2210))</f>
        <v>0</v>
      </c>
      <c r="BV508">
        <f>IF(Charts!$B$3="none",F2210,IF(AN2210="",NA(),AN2210))</f>
        <v>0</v>
      </c>
      <c r="BW508">
        <f>IF(Charts!$B$3="none",G2210,IF(AO2210="",NA(),AO2210))</f>
        <v>0</v>
      </c>
      <c r="BX508">
        <f>IF(Charts!$B$3="none",H2210,IF(AP2210="",NA(),AP2210))</f>
        <v>0</v>
      </c>
      <c r="BY508">
        <f>IF(Charts!$B$3="none",I2210,IF(AQ2210="",NA(),AQ2210))</f>
        <v>0</v>
      </c>
      <c r="BZ508">
        <f>IF(Charts!$B$3="none",J2210,IF(AR2210="",NA(),AR2210))</f>
        <v>0</v>
      </c>
      <c r="CA508">
        <f>IF(Charts!$B$3="none",K2210,IF(AS2210="",NA(),AS2210))</f>
        <v>0</v>
      </c>
      <c r="CB508">
        <f>IF(Charts!$B$3="none",L2210,IF(AT2210="",NA(),AT2210))</f>
        <v>0</v>
      </c>
      <c r="CC508">
        <f>IF(Charts!$B$3="none",M2210,IF(AU2210="",NA(),AU2210))</f>
        <v>0</v>
      </c>
      <c r="CD508">
        <f>IF(Charts!$B$3="none",N2210,IF(AV2210="",NA(),AV2210))</f>
        <v>0</v>
      </c>
      <c r="CE508">
        <f>IF(Charts!$B$3="none",O2210,IF(AW2210="",NA(),AW2210))</f>
        <v>0</v>
      </c>
      <c r="CF508">
        <f>IF(Charts!$B$3="none",P2210,IF(AX2210="",NA(),AX2210))</f>
        <v>0</v>
      </c>
      <c r="CG508">
        <f>IF(Charts!$B$3="none",Q2210,IF(AY2210="",NA(),AY2210))</f>
        <v>0</v>
      </c>
      <c r="CH508">
        <f>IF(Charts!$B$3="none",R2210,IF(AZ2210="",NA(),AZ2210))</f>
        <v>0</v>
      </c>
      <c r="CI508">
        <f>IF(Charts!$B$3="none",S2210,IF(BA2210="",NA(),BA2210))</f>
        <v>0</v>
      </c>
      <c r="CJ508">
        <f>IF(Charts!$B$3="none",T2210,IF(BB2210="",NA(),BB2210))</f>
        <v>0</v>
      </c>
      <c r="CK508">
        <f>IF(Charts!$B$3="none",U2210,IF(BC2210="",NA(),BC2210))</f>
        <v>0</v>
      </c>
      <c r="CL508">
        <f>IF(Charts!$B$3="none",V2210,IF(BD2210="",NA(),BD2210))</f>
        <v>0</v>
      </c>
      <c r="CM508">
        <f>IF(Charts!$B$3="none",W2210,IF(BE2210="",NA(),BE2210))</f>
        <v>0</v>
      </c>
      <c r="CN508">
        <f>IF(Charts!$B$3="none",X2210,IF(BF2210="",NA(),BF2210))</f>
        <v>0</v>
      </c>
      <c r="CO508">
        <f>IF(Charts!$B$3="none",Y2210,IF(BG2210="",NA(),BG2210))</f>
        <v>0</v>
      </c>
      <c r="CP508">
        <f>IF(Charts!$B$3="none",Z2210,IF(BH2210="",NA(),BH2210))</f>
        <v>0</v>
      </c>
      <c r="CQ508">
        <f>IF(Charts!$B$3="none",AA2210,IF(BI2210="",NA(),BI2210))</f>
        <v>0</v>
      </c>
      <c r="CR508">
        <f>IF(Charts!$B$3="none",AB2210,IF(BJ2210="",NA(),BJ2210))</f>
        <v>0</v>
      </c>
      <c r="CS508">
        <f>IF(Charts!$B$3="none",AC2210,IF(BK2210="",NA(),BK2210))</f>
        <v>0</v>
      </c>
      <c r="CT508">
        <f>IF(Charts!$B$3="none",AD2210,IF(BL2210="",NA(),BL2210))</f>
        <v>0</v>
      </c>
      <c r="CU508">
        <f>IF(Charts!$B$3="none",AE2210,IF(BM2210="",NA(),BM2210))</f>
        <v>0</v>
      </c>
      <c r="CV508">
        <f>IF(Charts!$B$3="none",AF2210,IF(BN2210="",NA(),BN2210))</f>
        <v>0</v>
      </c>
      <c r="CW508">
        <f>IF(Charts!$B$3="none",AG2210,IF(BO2210="",NA(),BO2210))</f>
        <v>0</v>
      </c>
      <c r="CX508">
        <f>IF(Charts!$B$3="none",AH2210,IF(BP2210="",NA(),BP2210))</f>
        <v>0</v>
      </c>
      <c r="CY508">
        <f>IF(Charts!$B$3="none",AI2210,IF(BQ2210="",NA(),BQ2210))</f>
        <v>0</v>
      </c>
      <c r="CZ508">
        <f>IF(Charts!$B$3="none",AJ2210,IF(BR2210="",NA(),BR2210))</f>
        <v>0</v>
      </c>
    </row>
    <row r="509" spans="5:104">
      <c r="E509">
        <v>164</v>
      </c>
      <c r="F509">
        <f>F168</f>
        <v>0</v>
      </c>
      <c r="G509">
        <v>164</v>
      </c>
      <c r="H509">
        <f>H168</f>
        <v>0</v>
      </c>
      <c r="I509">
        <v>164</v>
      </c>
      <c r="J509">
        <f>J168</f>
        <v>0</v>
      </c>
      <c r="K509">
        <v>164</v>
      </c>
      <c r="L509">
        <f>L168</f>
        <v>0</v>
      </c>
      <c r="M509">
        <v>164</v>
      </c>
      <c r="N509">
        <f>N168</f>
        <v>0</v>
      </c>
      <c r="O509">
        <v>164</v>
      </c>
      <c r="P509">
        <f>P168</f>
        <v>0</v>
      </c>
      <c r="Q509">
        <v>164</v>
      </c>
      <c r="R509">
        <f>R168</f>
        <v>0</v>
      </c>
      <c r="S509">
        <v>164</v>
      </c>
      <c r="T509">
        <f>T168</f>
        <v>0</v>
      </c>
      <c r="U509">
        <v>164</v>
      </c>
      <c r="V509">
        <f>V168</f>
        <v>0</v>
      </c>
      <c r="W509">
        <v>164</v>
      </c>
      <c r="X509">
        <f>X168</f>
        <v>0</v>
      </c>
      <c r="Y509">
        <v>164</v>
      </c>
      <c r="Z509">
        <f>Z168</f>
        <v>0</v>
      </c>
      <c r="AA509">
        <v>164</v>
      </c>
      <c r="AB509">
        <f>AB168</f>
        <v>0</v>
      </c>
      <c r="AC509">
        <v>164</v>
      </c>
      <c r="AD509">
        <f>AD168</f>
        <v>0</v>
      </c>
      <c r="AE509">
        <v>164</v>
      </c>
      <c r="AF509">
        <f>AF168</f>
        <v>0</v>
      </c>
      <c r="AG509">
        <v>164</v>
      </c>
      <c r="AH509">
        <f>AH168</f>
        <v>0</v>
      </c>
      <c r="AI509">
        <v>164</v>
      </c>
      <c r="AJ509">
        <f>AJ168</f>
        <v>0</v>
      </c>
      <c r="AM509">
        <v>164</v>
      </c>
      <c r="AN509">
        <f>AN168</f>
        <v>0</v>
      </c>
      <c r="AO509">
        <v>164</v>
      </c>
      <c r="AP509">
        <f>AP168</f>
        <v>0</v>
      </c>
      <c r="AQ509">
        <v>164</v>
      </c>
      <c r="AR509">
        <f>AR168</f>
        <v>0</v>
      </c>
      <c r="AS509">
        <v>164</v>
      </c>
      <c r="AT509">
        <f>AT168</f>
        <v>0</v>
      </c>
      <c r="AU509">
        <v>164</v>
      </c>
      <c r="AV509">
        <f>AV168</f>
        <v>0</v>
      </c>
      <c r="AW509">
        <v>164</v>
      </c>
      <c r="AX509">
        <f>AX168</f>
        <v>0</v>
      </c>
      <c r="AY509">
        <v>164</v>
      </c>
      <c r="AZ509">
        <f>AZ168</f>
        <v>0</v>
      </c>
      <c r="BA509">
        <v>164</v>
      </c>
      <c r="BB509">
        <f>BB168</f>
        <v>0</v>
      </c>
      <c r="BC509">
        <v>164</v>
      </c>
      <c r="BD509">
        <f>BD168</f>
        <v>0</v>
      </c>
      <c r="BE509">
        <v>164</v>
      </c>
      <c r="BF509">
        <f>BF168</f>
        <v>0</v>
      </c>
      <c r="BG509">
        <v>164</v>
      </c>
      <c r="BH509">
        <f>BH168</f>
        <v>0</v>
      </c>
      <c r="BI509">
        <v>164</v>
      </c>
      <c r="BJ509">
        <f>BJ168</f>
        <v>0</v>
      </c>
      <c r="BK509">
        <v>164</v>
      </c>
      <c r="BL509">
        <f>BL168</f>
        <v>0</v>
      </c>
      <c r="BM509">
        <v>164</v>
      </c>
      <c r="BN509">
        <f>BN168</f>
        <v>0</v>
      </c>
      <c r="BO509">
        <v>164</v>
      </c>
      <c r="BP509">
        <f>BP168</f>
        <v>0</v>
      </c>
      <c r="BQ509">
        <v>164</v>
      </c>
      <c r="BR509">
        <f>BR168</f>
        <v>0</v>
      </c>
      <c r="BU509">
        <f>IF(Charts!$B$3="none",E2211,IF(AM2211="",NA(),AM2211))</f>
        <v>0</v>
      </c>
      <c r="BV509">
        <f>IF(Charts!$B$3="none",F2211,IF(AN2211="",NA(),AN2211))</f>
        <v>0</v>
      </c>
      <c r="BW509">
        <f>IF(Charts!$B$3="none",G2211,IF(AO2211="",NA(),AO2211))</f>
        <v>0</v>
      </c>
      <c r="BX509">
        <f>IF(Charts!$B$3="none",H2211,IF(AP2211="",NA(),AP2211))</f>
        <v>0</v>
      </c>
      <c r="BY509">
        <f>IF(Charts!$B$3="none",I2211,IF(AQ2211="",NA(),AQ2211))</f>
        <v>0</v>
      </c>
      <c r="BZ509">
        <f>IF(Charts!$B$3="none",J2211,IF(AR2211="",NA(),AR2211))</f>
        <v>0</v>
      </c>
      <c r="CA509">
        <f>IF(Charts!$B$3="none",K2211,IF(AS2211="",NA(),AS2211))</f>
        <v>0</v>
      </c>
      <c r="CB509">
        <f>IF(Charts!$B$3="none",L2211,IF(AT2211="",NA(),AT2211))</f>
        <v>0</v>
      </c>
      <c r="CC509">
        <f>IF(Charts!$B$3="none",M2211,IF(AU2211="",NA(),AU2211))</f>
        <v>0</v>
      </c>
      <c r="CD509">
        <f>IF(Charts!$B$3="none",N2211,IF(AV2211="",NA(),AV2211))</f>
        <v>0</v>
      </c>
      <c r="CE509">
        <f>IF(Charts!$B$3="none",O2211,IF(AW2211="",NA(),AW2211))</f>
        <v>0</v>
      </c>
      <c r="CF509">
        <f>IF(Charts!$B$3="none",P2211,IF(AX2211="",NA(),AX2211))</f>
        <v>0</v>
      </c>
      <c r="CG509">
        <f>IF(Charts!$B$3="none",Q2211,IF(AY2211="",NA(),AY2211))</f>
        <v>0</v>
      </c>
      <c r="CH509">
        <f>IF(Charts!$B$3="none",R2211,IF(AZ2211="",NA(),AZ2211))</f>
        <v>0</v>
      </c>
      <c r="CI509">
        <f>IF(Charts!$B$3="none",S2211,IF(BA2211="",NA(),BA2211))</f>
        <v>0</v>
      </c>
      <c r="CJ509">
        <f>IF(Charts!$B$3="none",T2211,IF(BB2211="",NA(),BB2211))</f>
        <v>0</v>
      </c>
      <c r="CK509">
        <f>IF(Charts!$B$3="none",U2211,IF(BC2211="",NA(),BC2211))</f>
        <v>0</v>
      </c>
      <c r="CL509">
        <f>IF(Charts!$B$3="none",V2211,IF(BD2211="",NA(),BD2211))</f>
        <v>0</v>
      </c>
      <c r="CM509">
        <f>IF(Charts!$B$3="none",W2211,IF(BE2211="",NA(),BE2211))</f>
        <v>0</v>
      </c>
      <c r="CN509">
        <f>IF(Charts!$B$3="none",X2211,IF(BF2211="",NA(),BF2211))</f>
        <v>0</v>
      </c>
      <c r="CO509">
        <f>IF(Charts!$B$3="none",Y2211,IF(BG2211="",NA(),BG2211))</f>
        <v>0</v>
      </c>
      <c r="CP509">
        <f>IF(Charts!$B$3="none",Z2211,IF(BH2211="",NA(),BH2211))</f>
        <v>0</v>
      </c>
      <c r="CQ509">
        <f>IF(Charts!$B$3="none",AA2211,IF(BI2211="",NA(),BI2211))</f>
        <v>0</v>
      </c>
      <c r="CR509">
        <f>IF(Charts!$B$3="none",AB2211,IF(BJ2211="",NA(),BJ2211))</f>
        <v>0</v>
      </c>
      <c r="CS509">
        <f>IF(Charts!$B$3="none",AC2211,IF(BK2211="",NA(),BK2211))</f>
        <v>0</v>
      </c>
      <c r="CT509">
        <f>IF(Charts!$B$3="none",AD2211,IF(BL2211="",NA(),BL2211))</f>
        <v>0</v>
      </c>
      <c r="CU509">
        <f>IF(Charts!$B$3="none",AE2211,IF(BM2211="",NA(),BM2211))</f>
        <v>0</v>
      </c>
      <c r="CV509">
        <f>IF(Charts!$B$3="none",AF2211,IF(BN2211="",NA(),BN2211))</f>
        <v>0</v>
      </c>
      <c r="CW509">
        <f>IF(Charts!$B$3="none",AG2211,IF(BO2211="",NA(),BO2211))</f>
        <v>0</v>
      </c>
      <c r="CX509">
        <f>IF(Charts!$B$3="none",AH2211,IF(BP2211="",NA(),BP2211))</f>
        <v>0</v>
      </c>
      <c r="CY509">
        <f>IF(Charts!$B$3="none",AI2211,IF(BQ2211="",NA(),BQ2211))</f>
        <v>0</v>
      </c>
      <c r="CZ509">
        <f>IF(Charts!$B$3="none",AJ2211,IF(BR2211="",NA(),BR2211))</f>
        <v>0</v>
      </c>
    </row>
    <row r="510" spans="5:104">
      <c r="E510">
        <v>165</v>
      </c>
      <c r="F510">
        <f>F169</f>
        <v>0</v>
      </c>
      <c r="G510">
        <v>165</v>
      </c>
      <c r="H510">
        <f>H169</f>
        <v>0</v>
      </c>
      <c r="I510">
        <v>165</v>
      </c>
      <c r="J510">
        <f>J169</f>
        <v>0</v>
      </c>
      <c r="K510">
        <v>165</v>
      </c>
      <c r="L510">
        <f>L169</f>
        <v>0</v>
      </c>
      <c r="M510">
        <v>165</v>
      </c>
      <c r="N510">
        <f>N169</f>
        <v>0</v>
      </c>
      <c r="O510">
        <v>165</v>
      </c>
      <c r="P510">
        <f>P169</f>
        <v>0</v>
      </c>
      <c r="Q510">
        <v>165</v>
      </c>
      <c r="R510">
        <f>R169</f>
        <v>0</v>
      </c>
      <c r="S510">
        <v>165</v>
      </c>
      <c r="T510">
        <f>T169</f>
        <v>0</v>
      </c>
      <c r="U510">
        <v>165</v>
      </c>
      <c r="V510">
        <f>V169</f>
        <v>0</v>
      </c>
      <c r="W510">
        <v>165</v>
      </c>
      <c r="X510">
        <f>X169</f>
        <v>0</v>
      </c>
      <c r="Y510">
        <v>165</v>
      </c>
      <c r="Z510">
        <f>Z169</f>
        <v>0</v>
      </c>
      <c r="AA510">
        <v>165</v>
      </c>
      <c r="AB510">
        <f>AB169</f>
        <v>0</v>
      </c>
      <c r="AC510">
        <v>165</v>
      </c>
      <c r="AD510">
        <f>AD169</f>
        <v>0</v>
      </c>
      <c r="AE510">
        <v>165</v>
      </c>
      <c r="AF510">
        <f>AF169</f>
        <v>0</v>
      </c>
      <c r="AG510">
        <v>165</v>
      </c>
      <c r="AH510">
        <f>AH169</f>
        <v>0</v>
      </c>
      <c r="AI510">
        <v>165</v>
      </c>
      <c r="AJ510">
        <f>AJ169</f>
        <v>0</v>
      </c>
      <c r="AM510">
        <v>165</v>
      </c>
      <c r="AN510">
        <f>AN169</f>
        <v>0</v>
      </c>
      <c r="AO510">
        <v>165</v>
      </c>
      <c r="AP510">
        <f>AP169</f>
        <v>0</v>
      </c>
      <c r="AQ510">
        <v>165</v>
      </c>
      <c r="AR510">
        <f>AR169</f>
        <v>0</v>
      </c>
      <c r="AS510">
        <v>165</v>
      </c>
      <c r="AT510">
        <f>AT169</f>
        <v>0</v>
      </c>
      <c r="AU510">
        <v>165</v>
      </c>
      <c r="AV510">
        <f>AV169</f>
        <v>0</v>
      </c>
      <c r="AW510">
        <v>165</v>
      </c>
      <c r="AX510">
        <f>AX169</f>
        <v>0</v>
      </c>
      <c r="AY510">
        <v>165</v>
      </c>
      <c r="AZ510">
        <f>AZ169</f>
        <v>0</v>
      </c>
      <c r="BA510">
        <v>165</v>
      </c>
      <c r="BB510">
        <f>BB169</f>
        <v>0</v>
      </c>
      <c r="BC510">
        <v>165</v>
      </c>
      <c r="BD510">
        <f>BD169</f>
        <v>0</v>
      </c>
      <c r="BE510">
        <v>165</v>
      </c>
      <c r="BF510">
        <f>BF169</f>
        <v>0</v>
      </c>
      <c r="BG510">
        <v>165</v>
      </c>
      <c r="BH510">
        <f>BH169</f>
        <v>0</v>
      </c>
      <c r="BI510">
        <v>165</v>
      </c>
      <c r="BJ510">
        <f>BJ169</f>
        <v>0</v>
      </c>
      <c r="BK510">
        <v>165</v>
      </c>
      <c r="BL510">
        <f>BL169</f>
        <v>0</v>
      </c>
      <c r="BM510">
        <v>165</v>
      </c>
      <c r="BN510">
        <f>BN169</f>
        <v>0</v>
      </c>
      <c r="BO510">
        <v>165</v>
      </c>
      <c r="BP510">
        <f>BP169</f>
        <v>0</v>
      </c>
      <c r="BQ510">
        <v>165</v>
      </c>
      <c r="BR510">
        <f>BR169</f>
        <v>0</v>
      </c>
      <c r="BU510">
        <f>IF(Charts!$B$3="none",E2212,IF(AM2212="",NA(),AM2212))</f>
        <v>0</v>
      </c>
      <c r="BV510">
        <f>IF(Charts!$B$3="none",F2212,IF(AN2212="",NA(),AN2212))</f>
        <v>0</v>
      </c>
      <c r="BW510">
        <f>IF(Charts!$B$3="none",G2212,IF(AO2212="",NA(),AO2212))</f>
        <v>0</v>
      </c>
      <c r="BX510">
        <f>IF(Charts!$B$3="none",H2212,IF(AP2212="",NA(),AP2212))</f>
        <v>0</v>
      </c>
      <c r="BY510">
        <f>IF(Charts!$B$3="none",I2212,IF(AQ2212="",NA(),AQ2212))</f>
        <v>0</v>
      </c>
      <c r="BZ510">
        <f>IF(Charts!$B$3="none",J2212,IF(AR2212="",NA(),AR2212))</f>
        <v>0</v>
      </c>
      <c r="CA510">
        <f>IF(Charts!$B$3="none",K2212,IF(AS2212="",NA(),AS2212))</f>
        <v>0</v>
      </c>
      <c r="CB510">
        <f>IF(Charts!$B$3="none",L2212,IF(AT2212="",NA(),AT2212))</f>
        <v>0</v>
      </c>
      <c r="CC510">
        <f>IF(Charts!$B$3="none",M2212,IF(AU2212="",NA(),AU2212))</f>
        <v>0</v>
      </c>
      <c r="CD510">
        <f>IF(Charts!$B$3="none",N2212,IF(AV2212="",NA(),AV2212))</f>
        <v>0</v>
      </c>
      <c r="CE510">
        <f>IF(Charts!$B$3="none",O2212,IF(AW2212="",NA(),AW2212))</f>
        <v>0</v>
      </c>
      <c r="CF510">
        <f>IF(Charts!$B$3="none",P2212,IF(AX2212="",NA(),AX2212))</f>
        <v>0</v>
      </c>
      <c r="CG510">
        <f>IF(Charts!$B$3="none",Q2212,IF(AY2212="",NA(),AY2212))</f>
        <v>0</v>
      </c>
      <c r="CH510">
        <f>IF(Charts!$B$3="none",R2212,IF(AZ2212="",NA(),AZ2212))</f>
        <v>0</v>
      </c>
      <c r="CI510">
        <f>IF(Charts!$B$3="none",S2212,IF(BA2212="",NA(),BA2212))</f>
        <v>0</v>
      </c>
      <c r="CJ510">
        <f>IF(Charts!$B$3="none",T2212,IF(BB2212="",NA(),BB2212))</f>
        <v>0</v>
      </c>
      <c r="CK510">
        <f>IF(Charts!$B$3="none",U2212,IF(BC2212="",NA(),BC2212))</f>
        <v>0</v>
      </c>
      <c r="CL510">
        <f>IF(Charts!$B$3="none",V2212,IF(BD2212="",NA(),BD2212))</f>
        <v>0</v>
      </c>
      <c r="CM510">
        <f>IF(Charts!$B$3="none",W2212,IF(BE2212="",NA(),BE2212))</f>
        <v>0</v>
      </c>
      <c r="CN510">
        <f>IF(Charts!$B$3="none",X2212,IF(BF2212="",NA(),BF2212))</f>
        <v>0</v>
      </c>
      <c r="CO510">
        <f>IF(Charts!$B$3="none",Y2212,IF(BG2212="",NA(),BG2212))</f>
        <v>0</v>
      </c>
      <c r="CP510">
        <f>IF(Charts!$B$3="none",Z2212,IF(BH2212="",NA(),BH2212))</f>
        <v>0</v>
      </c>
      <c r="CQ510">
        <f>IF(Charts!$B$3="none",AA2212,IF(BI2212="",NA(),BI2212))</f>
        <v>0</v>
      </c>
      <c r="CR510">
        <f>IF(Charts!$B$3="none",AB2212,IF(BJ2212="",NA(),BJ2212))</f>
        <v>0</v>
      </c>
      <c r="CS510">
        <f>IF(Charts!$B$3="none",AC2212,IF(BK2212="",NA(),BK2212))</f>
        <v>0</v>
      </c>
      <c r="CT510">
        <f>IF(Charts!$B$3="none",AD2212,IF(BL2212="",NA(),BL2212))</f>
        <v>0</v>
      </c>
      <c r="CU510">
        <f>IF(Charts!$B$3="none",AE2212,IF(BM2212="",NA(),BM2212))</f>
        <v>0</v>
      </c>
      <c r="CV510">
        <f>IF(Charts!$B$3="none",AF2212,IF(BN2212="",NA(),BN2212))</f>
        <v>0</v>
      </c>
      <c r="CW510">
        <f>IF(Charts!$B$3="none",AG2212,IF(BO2212="",NA(),BO2212))</f>
        <v>0</v>
      </c>
      <c r="CX510">
        <f>IF(Charts!$B$3="none",AH2212,IF(BP2212="",NA(),BP2212))</f>
        <v>0</v>
      </c>
      <c r="CY510">
        <f>IF(Charts!$B$3="none",AI2212,IF(BQ2212="",NA(),BQ2212))</f>
        <v>0</v>
      </c>
      <c r="CZ510">
        <f>IF(Charts!$B$3="none",AJ2212,IF(BR2212="",NA(),BR2212))</f>
        <v>0</v>
      </c>
    </row>
    <row r="511" spans="5:104">
      <c r="E511">
        <v>166</v>
      </c>
      <c r="F511">
        <f>F170</f>
        <v>0</v>
      </c>
      <c r="G511">
        <v>166</v>
      </c>
      <c r="H511">
        <f>H170</f>
        <v>0</v>
      </c>
      <c r="I511">
        <v>166</v>
      </c>
      <c r="J511">
        <f>J170</f>
        <v>0</v>
      </c>
      <c r="K511">
        <v>166</v>
      </c>
      <c r="L511">
        <f>L170</f>
        <v>0</v>
      </c>
      <c r="M511">
        <v>166</v>
      </c>
      <c r="N511">
        <f>N170</f>
        <v>0</v>
      </c>
      <c r="O511">
        <v>166</v>
      </c>
      <c r="P511">
        <f>P170</f>
        <v>0</v>
      </c>
      <c r="Q511">
        <v>166</v>
      </c>
      <c r="R511">
        <f>R170</f>
        <v>0</v>
      </c>
      <c r="S511">
        <v>166</v>
      </c>
      <c r="T511">
        <f>T170</f>
        <v>0</v>
      </c>
      <c r="U511">
        <v>166</v>
      </c>
      <c r="V511">
        <f>V170</f>
        <v>0</v>
      </c>
      <c r="W511">
        <v>166</v>
      </c>
      <c r="X511">
        <f>X170</f>
        <v>0</v>
      </c>
      <c r="Y511">
        <v>166</v>
      </c>
      <c r="Z511">
        <f>Z170</f>
        <v>0</v>
      </c>
      <c r="AA511">
        <v>166</v>
      </c>
      <c r="AB511">
        <f>AB170</f>
        <v>0</v>
      </c>
      <c r="AC511">
        <v>166</v>
      </c>
      <c r="AD511">
        <f>AD170</f>
        <v>0</v>
      </c>
      <c r="AE511">
        <v>166</v>
      </c>
      <c r="AF511">
        <f>AF170</f>
        <v>0</v>
      </c>
      <c r="AG511">
        <v>166</v>
      </c>
      <c r="AH511">
        <f>AH170</f>
        <v>0</v>
      </c>
      <c r="AI511">
        <v>166</v>
      </c>
      <c r="AJ511">
        <f>AJ170</f>
        <v>0</v>
      </c>
      <c r="AM511">
        <v>166</v>
      </c>
      <c r="AN511">
        <f>AN170</f>
        <v>0</v>
      </c>
      <c r="AO511">
        <v>166</v>
      </c>
      <c r="AP511">
        <f>AP170</f>
        <v>0</v>
      </c>
      <c r="AQ511">
        <v>166</v>
      </c>
      <c r="AR511">
        <f>AR170</f>
        <v>0</v>
      </c>
      <c r="AS511">
        <v>166</v>
      </c>
      <c r="AT511">
        <f>AT170</f>
        <v>0</v>
      </c>
      <c r="AU511">
        <v>166</v>
      </c>
      <c r="AV511">
        <f>AV170</f>
        <v>0</v>
      </c>
      <c r="AW511">
        <v>166</v>
      </c>
      <c r="AX511">
        <f>AX170</f>
        <v>0</v>
      </c>
      <c r="AY511">
        <v>166</v>
      </c>
      <c r="AZ511">
        <f>AZ170</f>
        <v>0</v>
      </c>
      <c r="BA511">
        <v>166</v>
      </c>
      <c r="BB511">
        <f>BB170</f>
        <v>0</v>
      </c>
      <c r="BC511">
        <v>166</v>
      </c>
      <c r="BD511">
        <f>BD170</f>
        <v>0</v>
      </c>
      <c r="BE511">
        <v>166</v>
      </c>
      <c r="BF511">
        <f>BF170</f>
        <v>0</v>
      </c>
      <c r="BG511">
        <v>166</v>
      </c>
      <c r="BH511">
        <f>BH170</f>
        <v>0</v>
      </c>
      <c r="BI511">
        <v>166</v>
      </c>
      <c r="BJ511">
        <f>BJ170</f>
        <v>0</v>
      </c>
      <c r="BK511">
        <v>166</v>
      </c>
      <c r="BL511">
        <f>BL170</f>
        <v>0</v>
      </c>
      <c r="BM511">
        <v>166</v>
      </c>
      <c r="BN511">
        <f>BN170</f>
        <v>0</v>
      </c>
      <c r="BO511">
        <v>166</v>
      </c>
      <c r="BP511">
        <f>BP170</f>
        <v>0</v>
      </c>
      <c r="BQ511">
        <v>166</v>
      </c>
      <c r="BR511">
        <f>BR170</f>
        <v>0</v>
      </c>
      <c r="BU511">
        <f>IF(Charts!$B$3="none",E2213,IF(AM2213="",NA(),AM2213))</f>
        <v>0</v>
      </c>
      <c r="BV511">
        <f>IF(Charts!$B$3="none",F2213,IF(AN2213="",NA(),AN2213))</f>
        <v>0</v>
      </c>
      <c r="BW511">
        <f>IF(Charts!$B$3="none",G2213,IF(AO2213="",NA(),AO2213))</f>
        <v>0</v>
      </c>
      <c r="BX511">
        <f>IF(Charts!$B$3="none",H2213,IF(AP2213="",NA(),AP2213))</f>
        <v>0</v>
      </c>
      <c r="BY511">
        <f>IF(Charts!$B$3="none",I2213,IF(AQ2213="",NA(),AQ2213))</f>
        <v>0</v>
      </c>
      <c r="BZ511">
        <f>IF(Charts!$B$3="none",J2213,IF(AR2213="",NA(),AR2213))</f>
        <v>0</v>
      </c>
      <c r="CA511">
        <f>IF(Charts!$B$3="none",K2213,IF(AS2213="",NA(),AS2213))</f>
        <v>0</v>
      </c>
      <c r="CB511">
        <f>IF(Charts!$B$3="none",L2213,IF(AT2213="",NA(),AT2213))</f>
        <v>0</v>
      </c>
      <c r="CC511">
        <f>IF(Charts!$B$3="none",M2213,IF(AU2213="",NA(),AU2213))</f>
        <v>0</v>
      </c>
      <c r="CD511">
        <f>IF(Charts!$B$3="none",N2213,IF(AV2213="",NA(),AV2213))</f>
        <v>0</v>
      </c>
      <c r="CE511">
        <f>IF(Charts!$B$3="none",O2213,IF(AW2213="",NA(),AW2213))</f>
        <v>0</v>
      </c>
      <c r="CF511">
        <f>IF(Charts!$B$3="none",P2213,IF(AX2213="",NA(),AX2213))</f>
        <v>0</v>
      </c>
      <c r="CG511">
        <f>IF(Charts!$B$3="none",Q2213,IF(AY2213="",NA(),AY2213))</f>
        <v>0</v>
      </c>
      <c r="CH511">
        <f>IF(Charts!$B$3="none",R2213,IF(AZ2213="",NA(),AZ2213))</f>
        <v>0</v>
      </c>
      <c r="CI511">
        <f>IF(Charts!$B$3="none",S2213,IF(BA2213="",NA(),BA2213))</f>
        <v>0</v>
      </c>
      <c r="CJ511">
        <f>IF(Charts!$B$3="none",T2213,IF(BB2213="",NA(),BB2213))</f>
        <v>0</v>
      </c>
      <c r="CK511">
        <f>IF(Charts!$B$3="none",U2213,IF(BC2213="",NA(),BC2213))</f>
        <v>0</v>
      </c>
      <c r="CL511">
        <f>IF(Charts!$B$3="none",V2213,IF(BD2213="",NA(),BD2213))</f>
        <v>0</v>
      </c>
      <c r="CM511">
        <f>IF(Charts!$B$3="none",W2213,IF(BE2213="",NA(),BE2213))</f>
        <v>0</v>
      </c>
      <c r="CN511">
        <f>IF(Charts!$B$3="none",X2213,IF(BF2213="",NA(),BF2213))</f>
        <v>0</v>
      </c>
      <c r="CO511">
        <f>IF(Charts!$B$3="none",Y2213,IF(BG2213="",NA(),BG2213))</f>
        <v>0</v>
      </c>
      <c r="CP511">
        <f>IF(Charts!$B$3="none",Z2213,IF(BH2213="",NA(),BH2213))</f>
        <v>0</v>
      </c>
      <c r="CQ511">
        <f>IF(Charts!$B$3="none",AA2213,IF(BI2213="",NA(),BI2213))</f>
        <v>0</v>
      </c>
      <c r="CR511">
        <f>IF(Charts!$B$3="none",AB2213,IF(BJ2213="",NA(),BJ2213))</f>
        <v>0</v>
      </c>
      <c r="CS511">
        <f>IF(Charts!$B$3="none",AC2213,IF(BK2213="",NA(),BK2213))</f>
        <v>0</v>
      </c>
      <c r="CT511">
        <f>IF(Charts!$B$3="none",AD2213,IF(BL2213="",NA(),BL2213))</f>
        <v>0</v>
      </c>
      <c r="CU511">
        <f>IF(Charts!$B$3="none",AE2213,IF(BM2213="",NA(),BM2213))</f>
        <v>0</v>
      </c>
      <c r="CV511">
        <f>IF(Charts!$B$3="none",AF2213,IF(BN2213="",NA(),BN2213))</f>
        <v>0</v>
      </c>
      <c r="CW511">
        <f>IF(Charts!$B$3="none",AG2213,IF(BO2213="",NA(),BO2213))</f>
        <v>0</v>
      </c>
      <c r="CX511">
        <f>IF(Charts!$B$3="none",AH2213,IF(BP2213="",NA(),BP2213))</f>
        <v>0</v>
      </c>
      <c r="CY511">
        <f>IF(Charts!$B$3="none",AI2213,IF(BQ2213="",NA(),BQ2213))</f>
        <v>0</v>
      </c>
      <c r="CZ511">
        <f>IF(Charts!$B$3="none",AJ2213,IF(BR2213="",NA(),BR2213))</f>
        <v>0</v>
      </c>
    </row>
    <row r="512" spans="5:104">
      <c r="E512">
        <v>167</v>
      </c>
      <c r="F512">
        <f>F171</f>
        <v>0</v>
      </c>
      <c r="G512">
        <v>167</v>
      </c>
      <c r="H512">
        <f>H171</f>
        <v>0</v>
      </c>
      <c r="I512">
        <v>167</v>
      </c>
      <c r="J512">
        <f>J171</f>
        <v>0</v>
      </c>
      <c r="K512">
        <v>167</v>
      </c>
      <c r="L512">
        <f>L171</f>
        <v>0</v>
      </c>
      <c r="M512">
        <v>167</v>
      </c>
      <c r="N512">
        <f>N171</f>
        <v>0</v>
      </c>
      <c r="O512">
        <v>167</v>
      </c>
      <c r="P512">
        <f>P171</f>
        <v>0</v>
      </c>
      <c r="Q512">
        <v>167</v>
      </c>
      <c r="R512">
        <f>R171</f>
        <v>0</v>
      </c>
      <c r="S512">
        <v>167</v>
      </c>
      <c r="T512">
        <f>T171</f>
        <v>0</v>
      </c>
      <c r="U512">
        <v>167</v>
      </c>
      <c r="V512">
        <f>V171</f>
        <v>0</v>
      </c>
      <c r="W512">
        <v>167</v>
      </c>
      <c r="X512">
        <f>X171</f>
        <v>0</v>
      </c>
      <c r="Y512">
        <v>167</v>
      </c>
      <c r="Z512">
        <f>Z171</f>
        <v>0</v>
      </c>
      <c r="AA512">
        <v>167</v>
      </c>
      <c r="AB512">
        <f>AB171</f>
        <v>0</v>
      </c>
      <c r="AC512">
        <v>167</v>
      </c>
      <c r="AD512">
        <f>AD171</f>
        <v>0</v>
      </c>
      <c r="AE512">
        <v>167</v>
      </c>
      <c r="AF512">
        <f>AF171</f>
        <v>0</v>
      </c>
      <c r="AG512">
        <v>167</v>
      </c>
      <c r="AH512">
        <f>AH171</f>
        <v>0</v>
      </c>
      <c r="AI512">
        <v>167</v>
      </c>
      <c r="AJ512">
        <f>AJ171</f>
        <v>0</v>
      </c>
      <c r="AM512">
        <v>167</v>
      </c>
      <c r="AN512">
        <f>AN171</f>
        <v>0</v>
      </c>
      <c r="AO512">
        <v>167</v>
      </c>
      <c r="AP512">
        <f>AP171</f>
        <v>0</v>
      </c>
      <c r="AQ512">
        <v>167</v>
      </c>
      <c r="AR512">
        <f>AR171</f>
        <v>0</v>
      </c>
      <c r="AS512">
        <v>167</v>
      </c>
      <c r="AT512">
        <f>AT171</f>
        <v>0</v>
      </c>
      <c r="AU512">
        <v>167</v>
      </c>
      <c r="AV512">
        <f>AV171</f>
        <v>0</v>
      </c>
      <c r="AW512">
        <v>167</v>
      </c>
      <c r="AX512">
        <f>AX171</f>
        <v>0</v>
      </c>
      <c r="AY512">
        <v>167</v>
      </c>
      <c r="AZ512">
        <f>AZ171</f>
        <v>0</v>
      </c>
      <c r="BA512">
        <v>167</v>
      </c>
      <c r="BB512">
        <f>BB171</f>
        <v>0</v>
      </c>
      <c r="BC512">
        <v>167</v>
      </c>
      <c r="BD512">
        <f>BD171</f>
        <v>0</v>
      </c>
      <c r="BE512">
        <v>167</v>
      </c>
      <c r="BF512">
        <f>BF171</f>
        <v>0</v>
      </c>
      <c r="BG512">
        <v>167</v>
      </c>
      <c r="BH512">
        <f>BH171</f>
        <v>0</v>
      </c>
      <c r="BI512">
        <v>167</v>
      </c>
      <c r="BJ512">
        <f>BJ171</f>
        <v>0</v>
      </c>
      <c r="BK512">
        <v>167</v>
      </c>
      <c r="BL512">
        <f>BL171</f>
        <v>0</v>
      </c>
      <c r="BM512">
        <v>167</v>
      </c>
      <c r="BN512">
        <f>BN171</f>
        <v>0</v>
      </c>
      <c r="BO512">
        <v>167</v>
      </c>
      <c r="BP512">
        <f>BP171</f>
        <v>0</v>
      </c>
      <c r="BQ512">
        <v>167</v>
      </c>
      <c r="BR512">
        <f>BR171</f>
        <v>0</v>
      </c>
      <c r="BU512">
        <f>IF(Charts!$B$3="none",E2214,IF(AM2214="",NA(),AM2214))</f>
        <v>0</v>
      </c>
      <c r="BV512">
        <f>IF(Charts!$B$3="none",F2214,IF(AN2214="",NA(),AN2214))</f>
        <v>0</v>
      </c>
      <c r="BW512">
        <f>IF(Charts!$B$3="none",G2214,IF(AO2214="",NA(),AO2214))</f>
        <v>0</v>
      </c>
      <c r="BX512">
        <f>IF(Charts!$B$3="none",H2214,IF(AP2214="",NA(),AP2214))</f>
        <v>0</v>
      </c>
      <c r="BY512">
        <f>IF(Charts!$B$3="none",I2214,IF(AQ2214="",NA(),AQ2214))</f>
        <v>0</v>
      </c>
      <c r="BZ512">
        <f>IF(Charts!$B$3="none",J2214,IF(AR2214="",NA(),AR2214))</f>
        <v>0</v>
      </c>
      <c r="CA512">
        <f>IF(Charts!$B$3="none",K2214,IF(AS2214="",NA(),AS2214))</f>
        <v>0</v>
      </c>
      <c r="CB512">
        <f>IF(Charts!$B$3="none",L2214,IF(AT2214="",NA(),AT2214))</f>
        <v>0</v>
      </c>
      <c r="CC512">
        <f>IF(Charts!$B$3="none",M2214,IF(AU2214="",NA(),AU2214))</f>
        <v>0</v>
      </c>
      <c r="CD512">
        <f>IF(Charts!$B$3="none",N2214,IF(AV2214="",NA(),AV2214))</f>
        <v>0</v>
      </c>
      <c r="CE512">
        <f>IF(Charts!$B$3="none",O2214,IF(AW2214="",NA(),AW2214))</f>
        <v>0</v>
      </c>
      <c r="CF512">
        <f>IF(Charts!$B$3="none",P2214,IF(AX2214="",NA(),AX2214))</f>
        <v>0</v>
      </c>
      <c r="CG512">
        <f>IF(Charts!$B$3="none",Q2214,IF(AY2214="",NA(),AY2214))</f>
        <v>0</v>
      </c>
      <c r="CH512">
        <f>IF(Charts!$B$3="none",R2214,IF(AZ2214="",NA(),AZ2214))</f>
        <v>0</v>
      </c>
      <c r="CI512">
        <f>IF(Charts!$B$3="none",S2214,IF(BA2214="",NA(),BA2214))</f>
        <v>0</v>
      </c>
      <c r="CJ512">
        <f>IF(Charts!$B$3="none",T2214,IF(BB2214="",NA(),BB2214))</f>
        <v>0</v>
      </c>
      <c r="CK512">
        <f>IF(Charts!$B$3="none",U2214,IF(BC2214="",NA(),BC2214))</f>
        <v>0</v>
      </c>
      <c r="CL512">
        <f>IF(Charts!$B$3="none",V2214,IF(BD2214="",NA(),BD2214))</f>
        <v>0</v>
      </c>
      <c r="CM512">
        <f>IF(Charts!$B$3="none",W2214,IF(BE2214="",NA(),BE2214))</f>
        <v>0</v>
      </c>
      <c r="CN512">
        <f>IF(Charts!$B$3="none",X2214,IF(BF2214="",NA(),BF2214))</f>
        <v>0</v>
      </c>
      <c r="CO512">
        <f>IF(Charts!$B$3="none",Y2214,IF(BG2214="",NA(),BG2214))</f>
        <v>0</v>
      </c>
      <c r="CP512">
        <f>IF(Charts!$B$3="none",Z2214,IF(BH2214="",NA(),BH2214))</f>
        <v>0</v>
      </c>
      <c r="CQ512">
        <f>IF(Charts!$B$3="none",AA2214,IF(BI2214="",NA(),BI2214))</f>
        <v>0</v>
      </c>
      <c r="CR512">
        <f>IF(Charts!$B$3="none",AB2214,IF(BJ2214="",NA(),BJ2214))</f>
        <v>0</v>
      </c>
      <c r="CS512">
        <f>IF(Charts!$B$3="none",AC2214,IF(BK2214="",NA(),BK2214))</f>
        <v>0</v>
      </c>
      <c r="CT512">
        <f>IF(Charts!$B$3="none",AD2214,IF(BL2214="",NA(),BL2214))</f>
        <v>0</v>
      </c>
      <c r="CU512">
        <f>IF(Charts!$B$3="none",AE2214,IF(BM2214="",NA(),BM2214))</f>
        <v>0</v>
      </c>
      <c r="CV512">
        <f>IF(Charts!$B$3="none",AF2214,IF(BN2214="",NA(),BN2214))</f>
        <v>0</v>
      </c>
      <c r="CW512">
        <f>IF(Charts!$B$3="none",AG2214,IF(BO2214="",NA(),BO2214))</f>
        <v>0</v>
      </c>
      <c r="CX512">
        <f>IF(Charts!$B$3="none",AH2214,IF(BP2214="",NA(),BP2214))</f>
        <v>0</v>
      </c>
      <c r="CY512">
        <f>IF(Charts!$B$3="none",AI2214,IF(BQ2214="",NA(),BQ2214))</f>
        <v>0</v>
      </c>
      <c r="CZ512">
        <f>IF(Charts!$B$3="none",AJ2214,IF(BR2214="",NA(),BR2214))</f>
        <v>0</v>
      </c>
    </row>
    <row r="513" spans="5:104">
      <c r="E513">
        <v>168</v>
      </c>
      <c r="F513">
        <f>F172</f>
        <v>0</v>
      </c>
      <c r="G513">
        <v>168</v>
      </c>
      <c r="H513">
        <f>H172</f>
        <v>0</v>
      </c>
      <c r="I513">
        <v>168</v>
      </c>
      <c r="J513">
        <f>J172</f>
        <v>0</v>
      </c>
      <c r="K513">
        <v>168</v>
      </c>
      <c r="L513">
        <f>L172</f>
        <v>0</v>
      </c>
      <c r="M513">
        <v>168</v>
      </c>
      <c r="N513">
        <f>N172</f>
        <v>0</v>
      </c>
      <c r="O513">
        <v>168</v>
      </c>
      <c r="P513">
        <f>P172</f>
        <v>0</v>
      </c>
      <c r="Q513">
        <v>168</v>
      </c>
      <c r="R513">
        <f>R172</f>
        <v>0</v>
      </c>
      <c r="S513">
        <v>168</v>
      </c>
      <c r="T513">
        <f>T172</f>
        <v>0</v>
      </c>
      <c r="U513">
        <v>168</v>
      </c>
      <c r="V513">
        <f>V172</f>
        <v>0</v>
      </c>
      <c r="W513">
        <v>168</v>
      </c>
      <c r="X513">
        <f>X172</f>
        <v>0</v>
      </c>
      <c r="Y513">
        <v>168</v>
      </c>
      <c r="Z513">
        <f>Z172</f>
        <v>0</v>
      </c>
      <c r="AA513">
        <v>168</v>
      </c>
      <c r="AB513">
        <f>AB172</f>
        <v>0</v>
      </c>
      <c r="AC513">
        <v>168</v>
      </c>
      <c r="AD513">
        <f>AD172</f>
        <v>0</v>
      </c>
      <c r="AE513">
        <v>168</v>
      </c>
      <c r="AF513">
        <f>AF172</f>
        <v>0</v>
      </c>
      <c r="AG513">
        <v>168</v>
      </c>
      <c r="AH513">
        <f>AH172</f>
        <v>0</v>
      </c>
      <c r="AI513">
        <v>168</v>
      </c>
      <c r="AJ513">
        <f>AJ172</f>
        <v>0</v>
      </c>
      <c r="AM513">
        <v>168</v>
      </c>
      <c r="AN513">
        <f>AN172</f>
        <v>0</v>
      </c>
      <c r="AO513">
        <v>168</v>
      </c>
      <c r="AP513">
        <f>AP172</f>
        <v>0</v>
      </c>
      <c r="AQ513">
        <v>168</v>
      </c>
      <c r="AR513">
        <f>AR172</f>
        <v>0</v>
      </c>
      <c r="AS513">
        <v>168</v>
      </c>
      <c r="AT513">
        <f>AT172</f>
        <v>0</v>
      </c>
      <c r="AU513">
        <v>168</v>
      </c>
      <c r="AV513">
        <f>AV172</f>
        <v>0</v>
      </c>
      <c r="AW513">
        <v>168</v>
      </c>
      <c r="AX513">
        <f>AX172</f>
        <v>0</v>
      </c>
      <c r="AY513">
        <v>168</v>
      </c>
      <c r="AZ513">
        <f>AZ172</f>
        <v>0</v>
      </c>
      <c r="BA513">
        <v>168</v>
      </c>
      <c r="BB513">
        <f>BB172</f>
        <v>0</v>
      </c>
      <c r="BC513">
        <v>168</v>
      </c>
      <c r="BD513">
        <f>BD172</f>
        <v>0</v>
      </c>
      <c r="BE513">
        <v>168</v>
      </c>
      <c r="BF513">
        <f>BF172</f>
        <v>0</v>
      </c>
      <c r="BG513">
        <v>168</v>
      </c>
      <c r="BH513">
        <f>BH172</f>
        <v>0</v>
      </c>
      <c r="BI513">
        <v>168</v>
      </c>
      <c r="BJ513">
        <f>BJ172</f>
        <v>0</v>
      </c>
      <c r="BK513">
        <v>168</v>
      </c>
      <c r="BL513">
        <f>BL172</f>
        <v>0</v>
      </c>
      <c r="BM513">
        <v>168</v>
      </c>
      <c r="BN513">
        <f>BN172</f>
        <v>0</v>
      </c>
      <c r="BO513">
        <v>168</v>
      </c>
      <c r="BP513">
        <f>BP172</f>
        <v>0</v>
      </c>
      <c r="BQ513">
        <v>168</v>
      </c>
      <c r="BR513">
        <f>BR172</f>
        <v>0</v>
      </c>
      <c r="BU513">
        <f>IF(Charts!$B$3="none",E2215,IF(AM2215="",NA(),AM2215))</f>
        <v>0</v>
      </c>
      <c r="BV513">
        <f>IF(Charts!$B$3="none",F2215,IF(AN2215="",NA(),AN2215))</f>
        <v>0</v>
      </c>
      <c r="BW513">
        <f>IF(Charts!$B$3="none",G2215,IF(AO2215="",NA(),AO2215))</f>
        <v>0</v>
      </c>
      <c r="BX513">
        <f>IF(Charts!$B$3="none",H2215,IF(AP2215="",NA(),AP2215))</f>
        <v>0</v>
      </c>
      <c r="BY513">
        <f>IF(Charts!$B$3="none",I2215,IF(AQ2215="",NA(),AQ2215))</f>
        <v>0</v>
      </c>
      <c r="BZ513">
        <f>IF(Charts!$B$3="none",J2215,IF(AR2215="",NA(),AR2215))</f>
        <v>0</v>
      </c>
      <c r="CA513">
        <f>IF(Charts!$B$3="none",K2215,IF(AS2215="",NA(),AS2215))</f>
        <v>0</v>
      </c>
      <c r="CB513">
        <f>IF(Charts!$B$3="none",L2215,IF(AT2215="",NA(),AT2215))</f>
        <v>0</v>
      </c>
      <c r="CC513">
        <f>IF(Charts!$B$3="none",M2215,IF(AU2215="",NA(),AU2215))</f>
        <v>0</v>
      </c>
      <c r="CD513">
        <f>IF(Charts!$B$3="none",N2215,IF(AV2215="",NA(),AV2215))</f>
        <v>0</v>
      </c>
      <c r="CE513">
        <f>IF(Charts!$B$3="none",O2215,IF(AW2215="",NA(),AW2215))</f>
        <v>0</v>
      </c>
      <c r="CF513">
        <f>IF(Charts!$B$3="none",P2215,IF(AX2215="",NA(),AX2215))</f>
        <v>0</v>
      </c>
      <c r="CG513">
        <f>IF(Charts!$B$3="none",Q2215,IF(AY2215="",NA(),AY2215))</f>
        <v>0</v>
      </c>
      <c r="CH513">
        <f>IF(Charts!$B$3="none",R2215,IF(AZ2215="",NA(),AZ2215))</f>
        <v>0</v>
      </c>
      <c r="CI513">
        <f>IF(Charts!$B$3="none",S2215,IF(BA2215="",NA(),BA2215))</f>
        <v>0</v>
      </c>
      <c r="CJ513">
        <f>IF(Charts!$B$3="none",T2215,IF(BB2215="",NA(),BB2215))</f>
        <v>0</v>
      </c>
      <c r="CK513">
        <f>IF(Charts!$B$3="none",U2215,IF(BC2215="",NA(),BC2215))</f>
        <v>0</v>
      </c>
      <c r="CL513">
        <f>IF(Charts!$B$3="none",V2215,IF(BD2215="",NA(),BD2215))</f>
        <v>0</v>
      </c>
      <c r="CM513">
        <f>IF(Charts!$B$3="none",W2215,IF(BE2215="",NA(),BE2215))</f>
        <v>0</v>
      </c>
      <c r="CN513">
        <f>IF(Charts!$B$3="none",X2215,IF(BF2215="",NA(),BF2215))</f>
        <v>0</v>
      </c>
      <c r="CO513">
        <f>IF(Charts!$B$3="none",Y2215,IF(BG2215="",NA(),BG2215))</f>
        <v>0</v>
      </c>
      <c r="CP513">
        <f>IF(Charts!$B$3="none",Z2215,IF(BH2215="",NA(),BH2215))</f>
        <v>0</v>
      </c>
      <c r="CQ513">
        <f>IF(Charts!$B$3="none",AA2215,IF(BI2215="",NA(),BI2215))</f>
        <v>0</v>
      </c>
      <c r="CR513">
        <f>IF(Charts!$B$3="none",AB2215,IF(BJ2215="",NA(),BJ2215))</f>
        <v>0</v>
      </c>
      <c r="CS513">
        <f>IF(Charts!$B$3="none",AC2215,IF(BK2215="",NA(),BK2215))</f>
        <v>0</v>
      </c>
      <c r="CT513">
        <f>IF(Charts!$B$3="none",AD2215,IF(BL2215="",NA(),BL2215))</f>
        <v>0</v>
      </c>
      <c r="CU513">
        <f>IF(Charts!$B$3="none",AE2215,IF(BM2215="",NA(),BM2215))</f>
        <v>0</v>
      </c>
      <c r="CV513">
        <f>IF(Charts!$B$3="none",AF2215,IF(BN2215="",NA(),BN2215))</f>
        <v>0</v>
      </c>
      <c r="CW513">
        <f>IF(Charts!$B$3="none",AG2215,IF(BO2215="",NA(),BO2215))</f>
        <v>0</v>
      </c>
      <c r="CX513">
        <f>IF(Charts!$B$3="none",AH2215,IF(BP2215="",NA(),BP2215))</f>
        <v>0</v>
      </c>
      <c r="CY513">
        <f>IF(Charts!$B$3="none",AI2215,IF(BQ2215="",NA(),BQ2215))</f>
        <v>0</v>
      </c>
      <c r="CZ513">
        <f>IF(Charts!$B$3="none",AJ2215,IF(BR2215="",NA(),BR2215))</f>
        <v>0</v>
      </c>
    </row>
    <row r="514" spans="5:104">
      <c r="E514">
        <v>169</v>
      </c>
      <c r="F514">
        <f>F173</f>
        <v>0</v>
      </c>
      <c r="G514">
        <v>169</v>
      </c>
      <c r="H514">
        <f>H173</f>
        <v>0</v>
      </c>
      <c r="I514">
        <v>169</v>
      </c>
      <c r="J514">
        <f>J173</f>
        <v>0</v>
      </c>
      <c r="K514">
        <v>169</v>
      </c>
      <c r="L514">
        <f>L173</f>
        <v>0</v>
      </c>
      <c r="M514">
        <v>169</v>
      </c>
      <c r="N514">
        <f>N173</f>
        <v>0</v>
      </c>
      <c r="O514">
        <v>169</v>
      </c>
      <c r="P514">
        <f>P173</f>
        <v>0</v>
      </c>
      <c r="Q514">
        <v>169</v>
      </c>
      <c r="R514">
        <f>R173</f>
        <v>0</v>
      </c>
      <c r="S514">
        <v>169</v>
      </c>
      <c r="T514">
        <f>T173</f>
        <v>0</v>
      </c>
      <c r="U514">
        <v>169</v>
      </c>
      <c r="V514">
        <f>V173</f>
        <v>0</v>
      </c>
      <c r="W514">
        <v>169</v>
      </c>
      <c r="X514">
        <f>X173</f>
        <v>0</v>
      </c>
      <c r="Y514">
        <v>169</v>
      </c>
      <c r="Z514">
        <f>Z173</f>
        <v>0</v>
      </c>
      <c r="AA514">
        <v>169</v>
      </c>
      <c r="AB514">
        <f>AB173</f>
        <v>0</v>
      </c>
      <c r="AC514">
        <v>169</v>
      </c>
      <c r="AD514">
        <f>AD173</f>
        <v>0</v>
      </c>
      <c r="AE514">
        <v>169</v>
      </c>
      <c r="AF514">
        <f>AF173</f>
        <v>0</v>
      </c>
      <c r="AG514">
        <v>169</v>
      </c>
      <c r="AH514">
        <f>AH173</f>
        <v>0</v>
      </c>
      <c r="AI514">
        <v>169</v>
      </c>
      <c r="AJ514">
        <f>AJ173</f>
        <v>0</v>
      </c>
      <c r="AM514">
        <v>169</v>
      </c>
      <c r="AN514">
        <f>AN173</f>
        <v>0</v>
      </c>
      <c r="AO514">
        <v>169</v>
      </c>
      <c r="AP514">
        <f>AP173</f>
        <v>0</v>
      </c>
      <c r="AQ514">
        <v>169</v>
      </c>
      <c r="AR514">
        <f>AR173</f>
        <v>0</v>
      </c>
      <c r="AS514">
        <v>169</v>
      </c>
      <c r="AT514">
        <f>AT173</f>
        <v>0</v>
      </c>
      <c r="AU514">
        <v>169</v>
      </c>
      <c r="AV514">
        <f>AV173</f>
        <v>0</v>
      </c>
      <c r="AW514">
        <v>169</v>
      </c>
      <c r="AX514">
        <f>AX173</f>
        <v>0</v>
      </c>
      <c r="AY514">
        <v>169</v>
      </c>
      <c r="AZ514">
        <f>AZ173</f>
        <v>0</v>
      </c>
      <c r="BA514">
        <v>169</v>
      </c>
      <c r="BB514">
        <f>BB173</f>
        <v>0</v>
      </c>
      <c r="BC514">
        <v>169</v>
      </c>
      <c r="BD514">
        <f>BD173</f>
        <v>0</v>
      </c>
      <c r="BE514">
        <v>169</v>
      </c>
      <c r="BF514">
        <f>BF173</f>
        <v>0</v>
      </c>
      <c r="BG514">
        <v>169</v>
      </c>
      <c r="BH514">
        <f>BH173</f>
        <v>0</v>
      </c>
      <c r="BI514">
        <v>169</v>
      </c>
      <c r="BJ514">
        <f>BJ173</f>
        <v>0</v>
      </c>
      <c r="BK514">
        <v>169</v>
      </c>
      <c r="BL514">
        <f>BL173</f>
        <v>0</v>
      </c>
      <c r="BM514">
        <v>169</v>
      </c>
      <c r="BN514">
        <f>BN173</f>
        <v>0</v>
      </c>
      <c r="BO514">
        <v>169</v>
      </c>
      <c r="BP514">
        <f>BP173</f>
        <v>0</v>
      </c>
      <c r="BQ514">
        <v>169</v>
      </c>
      <c r="BR514">
        <f>BR173</f>
        <v>0</v>
      </c>
      <c r="BU514">
        <f>IF(Charts!$B$3="none",E2216,IF(AM2216="",NA(),AM2216))</f>
        <v>0</v>
      </c>
      <c r="BV514">
        <f>IF(Charts!$B$3="none",F2216,IF(AN2216="",NA(),AN2216))</f>
        <v>0</v>
      </c>
      <c r="BW514">
        <f>IF(Charts!$B$3="none",G2216,IF(AO2216="",NA(),AO2216))</f>
        <v>0</v>
      </c>
      <c r="BX514">
        <f>IF(Charts!$B$3="none",H2216,IF(AP2216="",NA(),AP2216))</f>
        <v>0</v>
      </c>
      <c r="BY514">
        <f>IF(Charts!$B$3="none",I2216,IF(AQ2216="",NA(),AQ2216))</f>
        <v>0</v>
      </c>
      <c r="BZ514">
        <f>IF(Charts!$B$3="none",J2216,IF(AR2216="",NA(),AR2216))</f>
        <v>0</v>
      </c>
      <c r="CA514">
        <f>IF(Charts!$B$3="none",K2216,IF(AS2216="",NA(),AS2216))</f>
        <v>0</v>
      </c>
      <c r="CB514">
        <f>IF(Charts!$B$3="none",L2216,IF(AT2216="",NA(),AT2216))</f>
        <v>0</v>
      </c>
      <c r="CC514">
        <f>IF(Charts!$B$3="none",M2216,IF(AU2216="",NA(),AU2216))</f>
        <v>0</v>
      </c>
      <c r="CD514">
        <f>IF(Charts!$B$3="none",N2216,IF(AV2216="",NA(),AV2216))</f>
        <v>0</v>
      </c>
      <c r="CE514">
        <f>IF(Charts!$B$3="none",O2216,IF(AW2216="",NA(),AW2216))</f>
        <v>0</v>
      </c>
      <c r="CF514">
        <f>IF(Charts!$B$3="none",P2216,IF(AX2216="",NA(),AX2216))</f>
        <v>0</v>
      </c>
      <c r="CG514">
        <f>IF(Charts!$B$3="none",Q2216,IF(AY2216="",NA(),AY2216))</f>
        <v>0</v>
      </c>
      <c r="CH514">
        <f>IF(Charts!$B$3="none",R2216,IF(AZ2216="",NA(),AZ2216))</f>
        <v>0</v>
      </c>
      <c r="CI514">
        <f>IF(Charts!$B$3="none",S2216,IF(BA2216="",NA(),BA2216))</f>
        <v>0</v>
      </c>
      <c r="CJ514">
        <f>IF(Charts!$B$3="none",T2216,IF(BB2216="",NA(),BB2216))</f>
        <v>0</v>
      </c>
      <c r="CK514">
        <f>IF(Charts!$B$3="none",U2216,IF(BC2216="",NA(),BC2216))</f>
        <v>0</v>
      </c>
      <c r="CL514">
        <f>IF(Charts!$B$3="none",V2216,IF(BD2216="",NA(),BD2216))</f>
        <v>0</v>
      </c>
      <c r="CM514">
        <f>IF(Charts!$B$3="none",W2216,IF(BE2216="",NA(),BE2216))</f>
        <v>0</v>
      </c>
      <c r="CN514">
        <f>IF(Charts!$B$3="none",X2216,IF(BF2216="",NA(),BF2216))</f>
        <v>0</v>
      </c>
      <c r="CO514">
        <f>IF(Charts!$B$3="none",Y2216,IF(BG2216="",NA(),BG2216))</f>
        <v>0</v>
      </c>
      <c r="CP514">
        <f>IF(Charts!$B$3="none",Z2216,IF(BH2216="",NA(),BH2216))</f>
        <v>0</v>
      </c>
      <c r="CQ514">
        <f>IF(Charts!$B$3="none",AA2216,IF(BI2216="",NA(),BI2216))</f>
        <v>0</v>
      </c>
      <c r="CR514">
        <f>IF(Charts!$B$3="none",AB2216,IF(BJ2216="",NA(),BJ2216))</f>
        <v>0</v>
      </c>
      <c r="CS514">
        <f>IF(Charts!$B$3="none",AC2216,IF(BK2216="",NA(),BK2216))</f>
        <v>0</v>
      </c>
      <c r="CT514">
        <f>IF(Charts!$B$3="none",AD2216,IF(BL2216="",NA(),BL2216))</f>
        <v>0</v>
      </c>
      <c r="CU514">
        <f>IF(Charts!$B$3="none",AE2216,IF(BM2216="",NA(),BM2216))</f>
        <v>0</v>
      </c>
      <c r="CV514">
        <f>IF(Charts!$B$3="none",AF2216,IF(BN2216="",NA(),BN2216))</f>
        <v>0</v>
      </c>
      <c r="CW514">
        <f>IF(Charts!$B$3="none",AG2216,IF(BO2216="",NA(),BO2216))</f>
        <v>0</v>
      </c>
      <c r="CX514">
        <f>IF(Charts!$B$3="none",AH2216,IF(BP2216="",NA(),BP2216))</f>
        <v>0</v>
      </c>
      <c r="CY514">
        <f>IF(Charts!$B$3="none",AI2216,IF(BQ2216="",NA(),BQ2216))</f>
        <v>0</v>
      </c>
      <c r="CZ514">
        <f>IF(Charts!$B$3="none",AJ2216,IF(BR2216="",NA(),BR2216))</f>
        <v>0</v>
      </c>
    </row>
    <row r="515" spans="5:104">
      <c r="E515">
        <v>170</v>
      </c>
      <c r="F515">
        <f>F174</f>
        <v>0</v>
      </c>
      <c r="G515">
        <v>170</v>
      </c>
      <c r="H515">
        <f>H174</f>
        <v>0</v>
      </c>
      <c r="I515">
        <v>170</v>
      </c>
      <c r="J515">
        <f>J174</f>
        <v>0</v>
      </c>
      <c r="K515">
        <v>170</v>
      </c>
      <c r="L515">
        <f>L174</f>
        <v>0</v>
      </c>
      <c r="M515">
        <v>170</v>
      </c>
      <c r="N515">
        <f>N174</f>
        <v>0</v>
      </c>
      <c r="O515">
        <v>170</v>
      </c>
      <c r="P515">
        <f>P174</f>
        <v>0</v>
      </c>
      <c r="Q515">
        <v>170</v>
      </c>
      <c r="R515">
        <f>R174</f>
        <v>0</v>
      </c>
      <c r="S515">
        <v>170</v>
      </c>
      <c r="T515">
        <f>T174</f>
        <v>0</v>
      </c>
      <c r="U515">
        <v>170</v>
      </c>
      <c r="V515">
        <f>V174</f>
        <v>0</v>
      </c>
      <c r="W515">
        <v>170</v>
      </c>
      <c r="X515">
        <f>X174</f>
        <v>0</v>
      </c>
      <c r="Y515">
        <v>170</v>
      </c>
      <c r="Z515">
        <f>Z174</f>
        <v>0</v>
      </c>
      <c r="AA515">
        <v>170</v>
      </c>
      <c r="AB515">
        <f>AB174</f>
        <v>0</v>
      </c>
      <c r="AC515">
        <v>170</v>
      </c>
      <c r="AD515">
        <f>AD174</f>
        <v>0</v>
      </c>
      <c r="AE515">
        <v>170</v>
      </c>
      <c r="AF515">
        <f>AF174</f>
        <v>0</v>
      </c>
      <c r="AG515">
        <v>170</v>
      </c>
      <c r="AH515">
        <f>AH174</f>
        <v>0</v>
      </c>
      <c r="AI515">
        <v>170</v>
      </c>
      <c r="AJ515">
        <f>AJ174</f>
        <v>0</v>
      </c>
      <c r="AM515">
        <v>170</v>
      </c>
      <c r="AN515">
        <f>AN174</f>
        <v>0</v>
      </c>
      <c r="AO515">
        <v>170</v>
      </c>
      <c r="AP515">
        <f>AP174</f>
        <v>0</v>
      </c>
      <c r="AQ515">
        <v>170</v>
      </c>
      <c r="AR515">
        <f>AR174</f>
        <v>0</v>
      </c>
      <c r="AS515">
        <v>170</v>
      </c>
      <c r="AT515">
        <f>AT174</f>
        <v>0</v>
      </c>
      <c r="AU515">
        <v>170</v>
      </c>
      <c r="AV515">
        <f>AV174</f>
        <v>0</v>
      </c>
      <c r="AW515">
        <v>170</v>
      </c>
      <c r="AX515">
        <f>AX174</f>
        <v>0</v>
      </c>
      <c r="AY515">
        <v>170</v>
      </c>
      <c r="AZ515">
        <f>AZ174</f>
        <v>0</v>
      </c>
      <c r="BA515">
        <v>170</v>
      </c>
      <c r="BB515">
        <f>BB174</f>
        <v>0</v>
      </c>
      <c r="BC515">
        <v>170</v>
      </c>
      <c r="BD515">
        <f>BD174</f>
        <v>0</v>
      </c>
      <c r="BE515">
        <v>170</v>
      </c>
      <c r="BF515">
        <f>BF174</f>
        <v>0</v>
      </c>
      <c r="BG515">
        <v>170</v>
      </c>
      <c r="BH515">
        <f>BH174</f>
        <v>0</v>
      </c>
      <c r="BI515">
        <v>170</v>
      </c>
      <c r="BJ515">
        <f>BJ174</f>
        <v>0</v>
      </c>
      <c r="BK515">
        <v>170</v>
      </c>
      <c r="BL515">
        <f>BL174</f>
        <v>0</v>
      </c>
      <c r="BM515">
        <v>170</v>
      </c>
      <c r="BN515">
        <f>BN174</f>
        <v>0</v>
      </c>
      <c r="BO515">
        <v>170</v>
      </c>
      <c r="BP515">
        <f>BP174</f>
        <v>0</v>
      </c>
      <c r="BQ515">
        <v>170</v>
      </c>
      <c r="BR515">
        <f>BR174</f>
        <v>0</v>
      </c>
      <c r="BU515">
        <f>IF(Charts!$B$3="none",E2217,IF(AM2217="",NA(),AM2217))</f>
        <v>0</v>
      </c>
      <c r="BV515">
        <f>IF(Charts!$B$3="none",F2217,IF(AN2217="",NA(),AN2217))</f>
        <v>0</v>
      </c>
      <c r="BW515">
        <f>IF(Charts!$B$3="none",G2217,IF(AO2217="",NA(),AO2217))</f>
        <v>0</v>
      </c>
      <c r="BX515">
        <f>IF(Charts!$B$3="none",H2217,IF(AP2217="",NA(),AP2217))</f>
        <v>0</v>
      </c>
      <c r="BY515">
        <f>IF(Charts!$B$3="none",I2217,IF(AQ2217="",NA(),AQ2217))</f>
        <v>0</v>
      </c>
      <c r="BZ515">
        <f>IF(Charts!$B$3="none",J2217,IF(AR2217="",NA(),AR2217))</f>
        <v>0</v>
      </c>
      <c r="CA515">
        <f>IF(Charts!$B$3="none",K2217,IF(AS2217="",NA(),AS2217))</f>
        <v>0</v>
      </c>
      <c r="CB515">
        <f>IF(Charts!$B$3="none",L2217,IF(AT2217="",NA(),AT2217))</f>
        <v>0</v>
      </c>
      <c r="CC515">
        <f>IF(Charts!$B$3="none",M2217,IF(AU2217="",NA(),AU2217))</f>
        <v>0</v>
      </c>
      <c r="CD515">
        <f>IF(Charts!$B$3="none",N2217,IF(AV2217="",NA(),AV2217))</f>
        <v>0</v>
      </c>
      <c r="CE515">
        <f>IF(Charts!$B$3="none",O2217,IF(AW2217="",NA(),AW2217))</f>
        <v>0</v>
      </c>
      <c r="CF515">
        <f>IF(Charts!$B$3="none",P2217,IF(AX2217="",NA(),AX2217))</f>
        <v>0</v>
      </c>
      <c r="CG515">
        <f>IF(Charts!$B$3="none",Q2217,IF(AY2217="",NA(),AY2217))</f>
        <v>0</v>
      </c>
      <c r="CH515">
        <f>IF(Charts!$B$3="none",R2217,IF(AZ2217="",NA(),AZ2217))</f>
        <v>0</v>
      </c>
      <c r="CI515">
        <f>IF(Charts!$B$3="none",S2217,IF(BA2217="",NA(),BA2217))</f>
        <v>0</v>
      </c>
      <c r="CJ515">
        <f>IF(Charts!$B$3="none",T2217,IF(BB2217="",NA(),BB2217))</f>
        <v>0</v>
      </c>
      <c r="CK515">
        <f>IF(Charts!$B$3="none",U2217,IF(BC2217="",NA(),BC2217))</f>
        <v>0</v>
      </c>
      <c r="CL515">
        <f>IF(Charts!$B$3="none",V2217,IF(BD2217="",NA(),BD2217))</f>
        <v>0</v>
      </c>
      <c r="CM515">
        <f>IF(Charts!$B$3="none",W2217,IF(BE2217="",NA(),BE2217))</f>
        <v>0</v>
      </c>
      <c r="CN515">
        <f>IF(Charts!$B$3="none",X2217,IF(BF2217="",NA(),BF2217))</f>
        <v>0</v>
      </c>
      <c r="CO515">
        <f>IF(Charts!$B$3="none",Y2217,IF(BG2217="",NA(),BG2217))</f>
        <v>0</v>
      </c>
      <c r="CP515">
        <f>IF(Charts!$B$3="none",Z2217,IF(BH2217="",NA(),BH2217))</f>
        <v>0</v>
      </c>
      <c r="CQ515">
        <f>IF(Charts!$B$3="none",AA2217,IF(BI2217="",NA(),BI2217))</f>
        <v>0</v>
      </c>
      <c r="CR515">
        <f>IF(Charts!$B$3="none",AB2217,IF(BJ2217="",NA(),BJ2217))</f>
        <v>0</v>
      </c>
      <c r="CS515">
        <f>IF(Charts!$B$3="none",AC2217,IF(BK2217="",NA(),BK2217))</f>
        <v>0</v>
      </c>
      <c r="CT515">
        <f>IF(Charts!$B$3="none",AD2217,IF(BL2217="",NA(),BL2217))</f>
        <v>0</v>
      </c>
      <c r="CU515">
        <f>IF(Charts!$B$3="none",AE2217,IF(BM2217="",NA(),BM2217))</f>
        <v>0</v>
      </c>
      <c r="CV515">
        <f>IF(Charts!$B$3="none",AF2217,IF(BN2217="",NA(),BN2217))</f>
        <v>0</v>
      </c>
      <c r="CW515">
        <f>IF(Charts!$B$3="none",AG2217,IF(BO2217="",NA(),BO2217))</f>
        <v>0</v>
      </c>
      <c r="CX515">
        <f>IF(Charts!$B$3="none",AH2217,IF(BP2217="",NA(),BP2217))</f>
        <v>0</v>
      </c>
      <c r="CY515">
        <f>IF(Charts!$B$3="none",AI2217,IF(BQ2217="",NA(),BQ2217))</f>
        <v>0</v>
      </c>
      <c r="CZ515">
        <f>IF(Charts!$B$3="none",AJ2217,IF(BR2217="",NA(),BR2217))</f>
        <v>0</v>
      </c>
    </row>
    <row r="516" spans="5:104">
      <c r="E516">
        <v>171</v>
      </c>
      <c r="F516">
        <f>F175</f>
        <v>0</v>
      </c>
      <c r="G516">
        <v>171</v>
      </c>
      <c r="H516">
        <f>H175</f>
        <v>0</v>
      </c>
      <c r="I516">
        <v>171</v>
      </c>
      <c r="J516">
        <f>J175</f>
        <v>0</v>
      </c>
      <c r="K516">
        <v>171</v>
      </c>
      <c r="L516">
        <f>L175</f>
        <v>0</v>
      </c>
      <c r="M516">
        <v>171</v>
      </c>
      <c r="N516">
        <f>N175</f>
        <v>0</v>
      </c>
      <c r="O516">
        <v>171</v>
      </c>
      <c r="P516">
        <f>P175</f>
        <v>0</v>
      </c>
      <c r="Q516">
        <v>171</v>
      </c>
      <c r="R516">
        <f>R175</f>
        <v>0</v>
      </c>
      <c r="S516">
        <v>171</v>
      </c>
      <c r="T516">
        <f>T175</f>
        <v>0</v>
      </c>
      <c r="U516">
        <v>171</v>
      </c>
      <c r="V516">
        <f>V175</f>
        <v>0</v>
      </c>
      <c r="W516">
        <v>171</v>
      </c>
      <c r="X516">
        <f>X175</f>
        <v>0</v>
      </c>
      <c r="Y516">
        <v>171</v>
      </c>
      <c r="Z516">
        <f>Z175</f>
        <v>0</v>
      </c>
      <c r="AA516">
        <v>171</v>
      </c>
      <c r="AB516">
        <f>AB175</f>
        <v>0</v>
      </c>
      <c r="AC516">
        <v>171</v>
      </c>
      <c r="AD516">
        <f>AD175</f>
        <v>0</v>
      </c>
      <c r="AE516">
        <v>171</v>
      </c>
      <c r="AF516">
        <f>AF175</f>
        <v>0</v>
      </c>
      <c r="AG516">
        <v>171</v>
      </c>
      <c r="AH516">
        <f>AH175</f>
        <v>0</v>
      </c>
      <c r="AI516">
        <v>171</v>
      </c>
      <c r="AJ516">
        <f>AJ175</f>
        <v>0</v>
      </c>
      <c r="AM516">
        <v>171</v>
      </c>
      <c r="AN516">
        <f>AN175</f>
        <v>0</v>
      </c>
      <c r="AO516">
        <v>171</v>
      </c>
      <c r="AP516">
        <f>AP175</f>
        <v>0</v>
      </c>
      <c r="AQ516">
        <v>171</v>
      </c>
      <c r="AR516">
        <f>AR175</f>
        <v>0</v>
      </c>
      <c r="AS516">
        <v>171</v>
      </c>
      <c r="AT516">
        <f>AT175</f>
        <v>0</v>
      </c>
      <c r="AU516">
        <v>171</v>
      </c>
      <c r="AV516">
        <f>AV175</f>
        <v>0</v>
      </c>
      <c r="AW516">
        <v>171</v>
      </c>
      <c r="AX516">
        <f>AX175</f>
        <v>0</v>
      </c>
      <c r="AY516">
        <v>171</v>
      </c>
      <c r="AZ516">
        <f>AZ175</f>
        <v>0</v>
      </c>
      <c r="BA516">
        <v>171</v>
      </c>
      <c r="BB516">
        <f>BB175</f>
        <v>0</v>
      </c>
      <c r="BC516">
        <v>171</v>
      </c>
      <c r="BD516">
        <f>BD175</f>
        <v>0</v>
      </c>
      <c r="BE516">
        <v>171</v>
      </c>
      <c r="BF516">
        <f>BF175</f>
        <v>0</v>
      </c>
      <c r="BG516">
        <v>171</v>
      </c>
      <c r="BH516">
        <f>BH175</f>
        <v>0</v>
      </c>
      <c r="BI516">
        <v>171</v>
      </c>
      <c r="BJ516">
        <f>BJ175</f>
        <v>0</v>
      </c>
      <c r="BK516">
        <v>171</v>
      </c>
      <c r="BL516">
        <f>BL175</f>
        <v>0</v>
      </c>
      <c r="BM516">
        <v>171</v>
      </c>
      <c r="BN516">
        <f>BN175</f>
        <v>0</v>
      </c>
      <c r="BO516">
        <v>171</v>
      </c>
      <c r="BP516">
        <f>BP175</f>
        <v>0</v>
      </c>
      <c r="BQ516">
        <v>171</v>
      </c>
      <c r="BR516">
        <f>BR175</f>
        <v>0</v>
      </c>
      <c r="BU516">
        <f>IF(Charts!$B$3="none",E2218,IF(AM2218="",NA(),AM2218))</f>
        <v>0</v>
      </c>
      <c r="BV516">
        <f>IF(Charts!$B$3="none",F2218,IF(AN2218="",NA(),AN2218))</f>
        <v>0</v>
      </c>
      <c r="BW516">
        <f>IF(Charts!$B$3="none",G2218,IF(AO2218="",NA(),AO2218))</f>
        <v>0</v>
      </c>
      <c r="BX516">
        <f>IF(Charts!$B$3="none",H2218,IF(AP2218="",NA(),AP2218))</f>
        <v>0</v>
      </c>
      <c r="BY516">
        <f>IF(Charts!$B$3="none",I2218,IF(AQ2218="",NA(),AQ2218))</f>
        <v>0</v>
      </c>
      <c r="BZ516">
        <f>IF(Charts!$B$3="none",J2218,IF(AR2218="",NA(),AR2218))</f>
        <v>0</v>
      </c>
      <c r="CA516">
        <f>IF(Charts!$B$3="none",K2218,IF(AS2218="",NA(),AS2218))</f>
        <v>0</v>
      </c>
      <c r="CB516">
        <f>IF(Charts!$B$3="none",L2218,IF(AT2218="",NA(),AT2218))</f>
        <v>0</v>
      </c>
      <c r="CC516">
        <f>IF(Charts!$B$3="none",M2218,IF(AU2218="",NA(),AU2218))</f>
        <v>0</v>
      </c>
      <c r="CD516">
        <f>IF(Charts!$B$3="none",N2218,IF(AV2218="",NA(),AV2218))</f>
        <v>0</v>
      </c>
      <c r="CE516">
        <f>IF(Charts!$B$3="none",O2218,IF(AW2218="",NA(),AW2218))</f>
        <v>0</v>
      </c>
      <c r="CF516">
        <f>IF(Charts!$B$3="none",P2218,IF(AX2218="",NA(),AX2218))</f>
        <v>0</v>
      </c>
      <c r="CG516">
        <f>IF(Charts!$B$3="none",Q2218,IF(AY2218="",NA(),AY2218))</f>
        <v>0</v>
      </c>
      <c r="CH516">
        <f>IF(Charts!$B$3="none",R2218,IF(AZ2218="",NA(),AZ2218))</f>
        <v>0</v>
      </c>
      <c r="CI516">
        <f>IF(Charts!$B$3="none",S2218,IF(BA2218="",NA(),BA2218))</f>
        <v>0</v>
      </c>
      <c r="CJ516">
        <f>IF(Charts!$B$3="none",T2218,IF(BB2218="",NA(),BB2218))</f>
        <v>0</v>
      </c>
      <c r="CK516">
        <f>IF(Charts!$B$3="none",U2218,IF(BC2218="",NA(),BC2218))</f>
        <v>0</v>
      </c>
      <c r="CL516">
        <f>IF(Charts!$B$3="none",V2218,IF(BD2218="",NA(),BD2218))</f>
        <v>0</v>
      </c>
      <c r="CM516">
        <f>IF(Charts!$B$3="none",W2218,IF(BE2218="",NA(),BE2218))</f>
        <v>0</v>
      </c>
      <c r="CN516">
        <f>IF(Charts!$B$3="none",X2218,IF(BF2218="",NA(),BF2218))</f>
        <v>0</v>
      </c>
      <c r="CO516">
        <f>IF(Charts!$B$3="none",Y2218,IF(BG2218="",NA(),BG2218))</f>
        <v>0</v>
      </c>
      <c r="CP516">
        <f>IF(Charts!$B$3="none",Z2218,IF(BH2218="",NA(),BH2218))</f>
        <v>0</v>
      </c>
      <c r="CQ516">
        <f>IF(Charts!$B$3="none",AA2218,IF(BI2218="",NA(),BI2218))</f>
        <v>0</v>
      </c>
      <c r="CR516">
        <f>IF(Charts!$B$3="none",AB2218,IF(BJ2218="",NA(),BJ2218))</f>
        <v>0</v>
      </c>
      <c r="CS516">
        <f>IF(Charts!$B$3="none",AC2218,IF(BK2218="",NA(),BK2218))</f>
        <v>0</v>
      </c>
      <c r="CT516">
        <f>IF(Charts!$B$3="none",AD2218,IF(BL2218="",NA(),BL2218))</f>
        <v>0</v>
      </c>
      <c r="CU516">
        <f>IF(Charts!$B$3="none",AE2218,IF(BM2218="",NA(),BM2218))</f>
        <v>0</v>
      </c>
      <c r="CV516">
        <f>IF(Charts!$B$3="none",AF2218,IF(BN2218="",NA(),BN2218))</f>
        <v>0</v>
      </c>
      <c r="CW516">
        <f>IF(Charts!$B$3="none",AG2218,IF(BO2218="",NA(),BO2218))</f>
        <v>0</v>
      </c>
      <c r="CX516">
        <f>IF(Charts!$B$3="none",AH2218,IF(BP2218="",NA(),BP2218))</f>
        <v>0</v>
      </c>
      <c r="CY516">
        <f>IF(Charts!$B$3="none",AI2218,IF(BQ2218="",NA(),BQ2218))</f>
        <v>0</v>
      </c>
      <c r="CZ516">
        <f>IF(Charts!$B$3="none",AJ2218,IF(BR2218="",NA(),BR2218))</f>
        <v>0</v>
      </c>
    </row>
    <row r="517" spans="5:104">
      <c r="E517">
        <v>172</v>
      </c>
      <c r="F517">
        <f>F176</f>
        <v>0</v>
      </c>
      <c r="G517">
        <v>172</v>
      </c>
      <c r="H517">
        <f>H176</f>
        <v>0</v>
      </c>
      <c r="I517">
        <v>172</v>
      </c>
      <c r="J517">
        <f>J176</f>
        <v>0</v>
      </c>
      <c r="K517">
        <v>172</v>
      </c>
      <c r="L517">
        <f>L176</f>
        <v>0</v>
      </c>
      <c r="M517">
        <v>172</v>
      </c>
      <c r="N517">
        <f>N176</f>
        <v>0</v>
      </c>
      <c r="O517">
        <v>172</v>
      </c>
      <c r="P517">
        <f>P176</f>
        <v>0</v>
      </c>
      <c r="Q517">
        <v>172</v>
      </c>
      <c r="R517">
        <f>R176</f>
        <v>0</v>
      </c>
      <c r="S517">
        <v>172</v>
      </c>
      <c r="T517">
        <f>T176</f>
        <v>0</v>
      </c>
      <c r="U517">
        <v>172</v>
      </c>
      <c r="V517">
        <f>V176</f>
        <v>0</v>
      </c>
      <c r="W517">
        <v>172</v>
      </c>
      <c r="X517">
        <f>X176</f>
        <v>0</v>
      </c>
      <c r="Y517">
        <v>172</v>
      </c>
      <c r="Z517">
        <f>Z176</f>
        <v>0</v>
      </c>
      <c r="AA517">
        <v>172</v>
      </c>
      <c r="AB517">
        <f>AB176</f>
        <v>0</v>
      </c>
      <c r="AC517">
        <v>172</v>
      </c>
      <c r="AD517">
        <f>AD176</f>
        <v>0</v>
      </c>
      <c r="AE517">
        <v>172</v>
      </c>
      <c r="AF517">
        <f>AF176</f>
        <v>0</v>
      </c>
      <c r="AG517">
        <v>172</v>
      </c>
      <c r="AH517">
        <f>AH176</f>
        <v>0</v>
      </c>
      <c r="AI517">
        <v>172</v>
      </c>
      <c r="AJ517">
        <f>AJ176</f>
        <v>0</v>
      </c>
      <c r="AM517">
        <v>172</v>
      </c>
      <c r="AN517">
        <f>AN176</f>
        <v>0</v>
      </c>
      <c r="AO517">
        <v>172</v>
      </c>
      <c r="AP517">
        <f>AP176</f>
        <v>0</v>
      </c>
      <c r="AQ517">
        <v>172</v>
      </c>
      <c r="AR517">
        <f>AR176</f>
        <v>0</v>
      </c>
      <c r="AS517">
        <v>172</v>
      </c>
      <c r="AT517">
        <f>AT176</f>
        <v>0</v>
      </c>
      <c r="AU517">
        <v>172</v>
      </c>
      <c r="AV517">
        <f>AV176</f>
        <v>0</v>
      </c>
      <c r="AW517">
        <v>172</v>
      </c>
      <c r="AX517">
        <f>AX176</f>
        <v>0</v>
      </c>
      <c r="AY517">
        <v>172</v>
      </c>
      <c r="AZ517">
        <f>AZ176</f>
        <v>0</v>
      </c>
      <c r="BA517">
        <v>172</v>
      </c>
      <c r="BB517">
        <f>BB176</f>
        <v>0</v>
      </c>
      <c r="BC517">
        <v>172</v>
      </c>
      <c r="BD517">
        <f>BD176</f>
        <v>0</v>
      </c>
      <c r="BE517">
        <v>172</v>
      </c>
      <c r="BF517">
        <f>BF176</f>
        <v>0</v>
      </c>
      <c r="BG517">
        <v>172</v>
      </c>
      <c r="BH517">
        <f>BH176</f>
        <v>0</v>
      </c>
      <c r="BI517">
        <v>172</v>
      </c>
      <c r="BJ517">
        <f>BJ176</f>
        <v>0</v>
      </c>
      <c r="BK517">
        <v>172</v>
      </c>
      <c r="BL517">
        <f>BL176</f>
        <v>0</v>
      </c>
      <c r="BM517">
        <v>172</v>
      </c>
      <c r="BN517">
        <f>BN176</f>
        <v>0</v>
      </c>
      <c r="BO517">
        <v>172</v>
      </c>
      <c r="BP517">
        <f>BP176</f>
        <v>0</v>
      </c>
      <c r="BQ517">
        <v>172</v>
      </c>
      <c r="BR517">
        <f>BR176</f>
        <v>0</v>
      </c>
      <c r="BU517">
        <f>IF(Charts!$B$3="none",E2219,IF(AM2219="",NA(),AM2219))</f>
        <v>0</v>
      </c>
      <c r="BV517">
        <f>IF(Charts!$B$3="none",F2219,IF(AN2219="",NA(),AN2219))</f>
        <v>0</v>
      </c>
      <c r="BW517">
        <f>IF(Charts!$B$3="none",G2219,IF(AO2219="",NA(),AO2219))</f>
        <v>0</v>
      </c>
      <c r="BX517">
        <f>IF(Charts!$B$3="none",H2219,IF(AP2219="",NA(),AP2219))</f>
        <v>0</v>
      </c>
      <c r="BY517">
        <f>IF(Charts!$B$3="none",I2219,IF(AQ2219="",NA(),AQ2219))</f>
        <v>0</v>
      </c>
      <c r="BZ517">
        <f>IF(Charts!$B$3="none",J2219,IF(AR2219="",NA(),AR2219))</f>
        <v>0</v>
      </c>
      <c r="CA517">
        <f>IF(Charts!$B$3="none",K2219,IF(AS2219="",NA(),AS2219))</f>
        <v>0</v>
      </c>
      <c r="CB517">
        <f>IF(Charts!$B$3="none",L2219,IF(AT2219="",NA(),AT2219))</f>
        <v>0</v>
      </c>
      <c r="CC517">
        <f>IF(Charts!$B$3="none",M2219,IF(AU2219="",NA(),AU2219))</f>
        <v>0</v>
      </c>
      <c r="CD517">
        <f>IF(Charts!$B$3="none",N2219,IF(AV2219="",NA(),AV2219))</f>
        <v>0</v>
      </c>
      <c r="CE517">
        <f>IF(Charts!$B$3="none",O2219,IF(AW2219="",NA(),AW2219))</f>
        <v>0</v>
      </c>
      <c r="CF517">
        <f>IF(Charts!$B$3="none",P2219,IF(AX2219="",NA(),AX2219))</f>
        <v>0</v>
      </c>
      <c r="CG517">
        <f>IF(Charts!$B$3="none",Q2219,IF(AY2219="",NA(),AY2219))</f>
        <v>0</v>
      </c>
      <c r="CH517">
        <f>IF(Charts!$B$3="none",R2219,IF(AZ2219="",NA(),AZ2219))</f>
        <v>0</v>
      </c>
      <c r="CI517">
        <f>IF(Charts!$B$3="none",S2219,IF(BA2219="",NA(),BA2219))</f>
        <v>0</v>
      </c>
      <c r="CJ517">
        <f>IF(Charts!$B$3="none",T2219,IF(BB2219="",NA(),BB2219))</f>
        <v>0</v>
      </c>
      <c r="CK517">
        <f>IF(Charts!$B$3="none",U2219,IF(BC2219="",NA(),BC2219))</f>
        <v>0</v>
      </c>
      <c r="CL517">
        <f>IF(Charts!$B$3="none",V2219,IF(BD2219="",NA(),BD2219))</f>
        <v>0</v>
      </c>
      <c r="CM517">
        <f>IF(Charts!$B$3="none",W2219,IF(BE2219="",NA(),BE2219))</f>
        <v>0</v>
      </c>
      <c r="CN517">
        <f>IF(Charts!$B$3="none",X2219,IF(BF2219="",NA(),BF2219))</f>
        <v>0</v>
      </c>
      <c r="CO517">
        <f>IF(Charts!$B$3="none",Y2219,IF(BG2219="",NA(),BG2219))</f>
        <v>0</v>
      </c>
      <c r="CP517">
        <f>IF(Charts!$B$3="none",Z2219,IF(BH2219="",NA(),BH2219))</f>
        <v>0</v>
      </c>
      <c r="CQ517">
        <f>IF(Charts!$B$3="none",AA2219,IF(BI2219="",NA(),BI2219))</f>
        <v>0</v>
      </c>
      <c r="CR517">
        <f>IF(Charts!$B$3="none",AB2219,IF(BJ2219="",NA(),BJ2219))</f>
        <v>0</v>
      </c>
      <c r="CS517">
        <f>IF(Charts!$B$3="none",AC2219,IF(BK2219="",NA(),BK2219))</f>
        <v>0</v>
      </c>
      <c r="CT517">
        <f>IF(Charts!$B$3="none",AD2219,IF(BL2219="",NA(),BL2219))</f>
        <v>0</v>
      </c>
      <c r="CU517">
        <f>IF(Charts!$B$3="none",AE2219,IF(BM2219="",NA(),BM2219))</f>
        <v>0</v>
      </c>
      <c r="CV517">
        <f>IF(Charts!$B$3="none",AF2219,IF(BN2219="",NA(),BN2219))</f>
        <v>0</v>
      </c>
      <c r="CW517">
        <f>IF(Charts!$B$3="none",AG2219,IF(BO2219="",NA(),BO2219))</f>
        <v>0</v>
      </c>
      <c r="CX517">
        <f>IF(Charts!$B$3="none",AH2219,IF(BP2219="",NA(),BP2219))</f>
        <v>0</v>
      </c>
      <c r="CY517">
        <f>IF(Charts!$B$3="none",AI2219,IF(BQ2219="",NA(),BQ2219))</f>
        <v>0</v>
      </c>
      <c r="CZ517">
        <f>IF(Charts!$B$3="none",AJ2219,IF(BR2219="",NA(),BR2219))</f>
        <v>0</v>
      </c>
    </row>
    <row r="518" spans="5:104">
      <c r="E518">
        <v>173</v>
      </c>
      <c r="F518">
        <f>F177</f>
        <v>0</v>
      </c>
      <c r="G518">
        <v>173</v>
      </c>
      <c r="H518">
        <f>H177</f>
        <v>0</v>
      </c>
      <c r="I518">
        <v>173</v>
      </c>
      <c r="J518">
        <f>J177</f>
        <v>0</v>
      </c>
      <c r="K518">
        <v>173</v>
      </c>
      <c r="L518">
        <f>L177</f>
        <v>0</v>
      </c>
      <c r="M518">
        <v>173</v>
      </c>
      <c r="N518">
        <f>N177</f>
        <v>0</v>
      </c>
      <c r="O518">
        <v>173</v>
      </c>
      <c r="P518">
        <f>P177</f>
        <v>0</v>
      </c>
      <c r="Q518">
        <v>173</v>
      </c>
      <c r="R518">
        <f>R177</f>
        <v>0</v>
      </c>
      <c r="S518">
        <v>173</v>
      </c>
      <c r="T518">
        <f>T177</f>
        <v>0</v>
      </c>
      <c r="U518">
        <v>173</v>
      </c>
      <c r="V518">
        <f>V177</f>
        <v>0</v>
      </c>
      <c r="W518">
        <v>173</v>
      </c>
      <c r="X518">
        <f>X177</f>
        <v>0</v>
      </c>
      <c r="Y518">
        <v>173</v>
      </c>
      <c r="Z518">
        <f>Z177</f>
        <v>0</v>
      </c>
      <c r="AA518">
        <v>173</v>
      </c>
      <c r="AB518">
        <f>AB177</f>
        <v>0</v>
      </c>
      <c r="AC518">
        <v>173</v>
      </c>
      <c r="AD518">
        <f>AD177</f>
        <v>0</v>
      </c>
      <c r="AE518">
        <v>173</v>
      </c>
      <c r="AF518">
        <f>AF177</f>
        <v>0</v>
      </c>
      <c r="AG518">
        <v>173</v>
      </c>
      <c r="AH518">
        <f>AH177</f>
        <v>0</v>
      </c>
      <c r="AI518">
        <v>173</v>
      </c>
      <c r="AJ518">
        <f>AJ177</f>
        <v>0</v>
      </c>
      <c r="AM518">
        <v>173</v>
      </c>
      <c r="AN518">
        <f>AN177</f>
        <v>0</v>
      </c>
      <c r="AO518">
        <v>173</v>
      </c>
      <c r="AP518">
        <f>AP177</f>
        <v>0</v>
      </c>
      <c r="AQ518">
        <v>173</v>
      </c>
      <c r="AR518">
        <f>AR177</f>
        <v>0</v>
      </c>
      <c r="AS518">
        <v>173</v>
      </c>
      <c r="AT518">
        <f>AT177</f>
        <v>0</v>
      </c>
      <c r="AU518">
        <v>173</v>
      </c>
      <c r="AV518">
        <f>AV177</f>
        <v>0</v>
      </c>
      <c r="AW518">
        <v>173</v>
      </c>
      <c r="AX518">
        <f>AX177</f>
        <v>0</v>
      </c>
      <c r="AY518">
        <v>173</v>
      </c>
      <c r="AZ518">
        <f>AZ177</f>
        <v>0</v>
      </c>
      <c r="BA518">
        <v>173</v>
      </c>
      <c r="BB518">
        <f>BB177</f>
        <v>0</v>
      </c>
      <c r="BC518">
        <v>173</v>
      </c>
      <c r="BD518">
        <f>BD177</f>
        <v>0</v>
      </c>
      <c r="BE518">
        <v>173</v>
      </c>
      <c r="BF518">
        <f>BF177</f>
        <v>0</v>
      </c>
      <c r="BG518">
        <v>173</v>
      </c>
      <c r="BH518">
        <f>BH177</f>
        <v>0</v>
      </c>
      <c r="BI518">
        <v>173</v>
      </c>
      <c r="BJ518">
        <f>BJ177</f>
        <v>0</v>
      </c>
      <c r="BK518">
        <v>173</v>
      </c>
      <c r="BL518">
        <f>BL177</f>
        <v>0</v>
      </c>
      <c r="BM518">
        <v>173</v>
      </c>
      <c r="BN518">
        <f>BN177</f>
        <v>0</v>
      </c>
      <c r="BO518">
        <v>173</v>
      </c>
      <c r="BP518">
        <f>BP177</f>
        <v>0</v>
      </c>
      <c r="BQ518">
        <v>173</v>
      </c>
      <c r="BR518">
        <f>BR177</f>
        <v>0</v>
      </c>
      <c r="BU518">
        <f>IF(Charts!$B$3="none",E2220,IF(AM2220="",NA(),AM2220))</f>
        <v>0</v>
      </c>
      <c r="BV518">
        <f>IF(Charts!$B$3="none",F2220,IF(AN2220="",NA(),AN2220))</f>
        <v>0</v>
      </c>
      <c r="BW518">
        <f>IF(Charts!$B$3="none",G2220,IF(AO2220="",NA(),AO2220))</f>
        <v>0</v>
      </c>
      <c r="BX518">
        <f>IF(Charts!$B$3="none",H2220,IF(AP2220="",NA(),AP2220))</f>
        <v>0</v>
      </c>
      <c r="BY518">
        <f>IF(Charts!$B$3="none",I2220,IF(AQ2220="",NA(),AQ2220))</f>
        <v>0</v>
      </c>
      <c r="BZ518">
        <f>IF(Charts!$B$3="none",J2220,IF(AR2220="",NA(),AR2220))</f>
        <v>0</v>
      </c>
      <c r="CA518">
        <f>IF(Charts!$B$3="none",K2220,IF(AS2220="",NA(),AS2220))</f>
        <v>0</v>
      </c>
      <c r="CB518">
        <f>IF(Charts!$B$3="none",L2220,IF(AT2220="",NA(),AT2220))</f>
        <v>0</v>
      </c>
      <c r="CC518">
        <f>IF(Charts!$B$3="none",M2220,IF(AU2220="",NA(),AU2220))</f>
        <v>0</v>
      </c>
      <c r="CD518">
        <f>IF(Charts!$B$3="none",N2220,IF(AV2220="",NA(),AV2220))</f>
        <v>0</v>
      </c>
      <c r="CE518">
        <f>IF(Charts!$B$3="none",O2220,IF(AW2220="",NA(),AW2220))</f>
        <v>0</v>
      </c>
      <c r="CF518">
        <f>IF(Charts!$B$3="none",P2220,IF(AX2220="",NA(),AX2220))</f>
        <v>0</v>
      </c>
      <c r="CG518">
        <f>IF(Charts!$B$3="none",Q2220,IF(AY2220="",NA(),AY2220))</f>
        <v>0</v>
      </c>
      <c r="CH518">
        <f>IF(Charts!$B$3="none",R2220,IF(AZ2220="",NA(),AZ2220))</f>
        <v>0</v>
      </c>
      <c r="CI518">
        <f>IF(Charts!$B$3="none",S2220,IF(BA2220="",NA(),BA2220))</f>
        <v>0</v>
      </c>
      <c r="CJ518">
        <f>IF(Charts!$B$3="none",T2220,IF(BB2220="",NA(),BB2220))</f>
        <v>0</v>
      </c>
      <c r="CK518">
        <f>IF(Charts!$B$3="none",U2220,IF(BC2220="",NA(),BC2220))</f>
        <v>0</v>
      </c>
      <c r="CL518">
        <f>IF(Charts!$B$3="none",V2220,IF(BD2220="",NA(),BD2220))</f>
        <v>0</v>
      </c>
      <c r="CM518">
        <f>IF(Charts!$B$3="none",W2220,IF(BE2220="",NA(),BE2220))</f>
        <v>0</v>
      </c>
      <c r="CN518">
        <f>IF(Charts!$B$3="none",X2220,IF(BF2220="",NA(),BF2220))</f>
        <v>0</v>
      </c>
      <c r="CO518">
        <f>IF(Charts!$B$3="none",Y2220,IF(BG2220="",NA(),BG2220))</f>
        <v>0</v>
      </c>
      <c r="CP518">
        <f>IF(Charts!$B$3="none",Z2220,IF(BH2220="",NA(),BH2220))</f>
        <v>0</v>
      </c>
      <c r="CQ518">
        <f>IF(Charts!$B$3="none",AA2220,IF(BI2220="",NA(),BI2220))</f>
        <v>0</v>
      </c>
      <c r="CR518">
        <f>IF(Charts!$B$3="none",AB2220,IF(BJ2220="",NA(),BJ2220))</f>
        <v>0</v>
      </c>
      <c r="CS518">
        <f>IF(Charts!$B$3="none",AC2220,IF(BK2220="",NA(),BK2220))</f>
        <v>0</v>
      </c>
      <c r="CT518">
        <f>IF(Charts!$B$3="none",AD2220,IF(BL2220="",NA(),BL2220))</f>
        <v>0</v>
      </c>
      <c r="CU518">
        <f>IF(Charts!$B$3="none",AE2220,IF(BM2220="",NA(),BM2220))</f>
        <v>0</v>
      </c>
      <c r="CV518">
        <f>IF(Charts!$B$3="none",AF2220,IF(BN2220="",NA(),BN2220))</f>
        <v>0</v>
      </c>
      <c r="CW518">
        <f>IF(Charts!$B$3="none",AG2220,IF(BO2220="",NA(),BO2220))</f>
        <v>0</v>
      </c>
      <c r="CX518">
        <f>IF(Charts!$B$3="none",AH2220,IF(BP2220="",NA(),BP2220))</f>
        <v>0</v>
      </c>
      <c r="CY518">
        <f>IF(Charts!$B$3="none",AI2220,IF(BQ2220="",NA(),BQ2220))</f>
        <v>0</v>
      </c>
      <c r="CZ518">
        <f>IF(Charts!$B$3="none",AJ2220,IF(BR2220="",NA(),BR2220))</f>
        <v>0</v>
      </c>
    </row>
    <row r="519" spans="5:104">
      <c r="E519">
        <v>174</v>
      </c>
      <c r="F519">
        <f>F178</f>
        <v>0</v>
      </c>
      <c r="G519">
        <v>174</v>
      </c>
      <c r="H519">
        <f>H178</f>
        <v>0</v>
      </c>
      <c r="I519">
        <v>174</v>
      </c>
      <c r="J519">
        <f>J178</f>
        <v>0</v>
      </c>
      <c r="K519">
        <v>174</v>
      </c>
      <c r="L519">
        <f>L178</f>
        <v>0</v>
      </c>
      <c r="M519">
        <v>174</v>
      </c>
      <c r="N519">
        <f>N178</f>
        <v>0</v>
      </c>
      <c r="O519">
        <v>174</v>
      </c>
      <c r="P519">
        <f>P178</f>
        <v>0</v>
      </c>
      <c r="Q519">
        <v>174</v>
      </c>
      <c r="R519">
        <f>R178</f>
        <v>0</v>
      </c>
      <c r="S519">
        <v>174</v>
      </c>
      <c r="T519">
        <f>T178</f>
        <v>0</v>
      </c>
      <c r="U519">
        <v>174</v>
      </c>
      <c r="V519">
        <f>V178</f>
        <v>0</v>
      </c>
      <c r="W519">
        <v>174</v>
      </c>
      <c r="X519">
        <f>X178</f>
        <v>0</v>
      </c>
      <c r="Y519">
        <v>174</v>
      </c>
      <c r="Z519">
        <f>Z178</f>
        <v>0</v>
      </c>
      <c r="AA519">
        <v>174</v>
      </c>
      <c r="AB519">
        <f>AB178</f>
        <v>0</v>
      </c>
      <c r="AC519">
        <v>174</v>
      </c>
      <c r="AD519">
        <f>AD178</f>
        <v>0</v>
      </c>
      <c r="AE519">
        <v>174</v>
      </c>
      <c r="AF519">
        <f>AF178</f>
        <v>0</v>
      </c>
      <c r="AG519">
        <v>174</v>
      </c>
      <c r="AH519">
        <f>AH178</f>
        <v>0</v>
      </c>
      <c r="AI519">
        <v>174</v>
      </c>
      <c r="AJ519">
        <f>AJ178</f>
        <v>0</v>
      </c>
      <c r="AM519">
        <v>174</v>
      </c>
      <c r="AN519">
        <f>AN178</f>
        <v>0</v>
      </c>
      <c r="AO519">
        <v>174</v>
      </c>
      <c r="AP519">
        <f>AP178</f>
        <v>0</v>
      </c>
      <c r="AQ519">
        <v>174</v>
      </c>
      <c r="AR519">
        <f>AR178</f>
        <v>0</v>
      </c>
      <c r="AS519">
        <v>174</v>
      </c>
      <c r="AT519">
        <f>AT178</f>
        <v>0</v>
      </c>
      <c r="AU519">
        <v>174</v>
      </c>
      <c r="AV519">
        <f>AV178</f>
        <v>0</v>
      </c>
      <c r="AW519">
        <v>174</v>
      </c>
      <c r="AX519">
        <f>AX178</f>
        <v>0</v>
      </c>
      <c r="AY519">
        <v>174</v>
      </c>
      <c r="AZ519">
        <f>AZ178</f>
        <v>0</v>
      </c>
      <c r="BA519">
        <v>174</v>
      </c>
      <c r="BB519">
        <f>BB178</f>
        <v>0</v>
      </c>
      <c r="BC519">
        <v>174</v>
      </c>
      <c r="BD519">
        <f>BD178</f>
        <v>0</v>
      </c>
      <c r="BE519">
        <v>174</v>
      </c>
      <c r="BF519">
        <f>BF178</f>
        <v>0</v>
      </c>
      <c r="BG519">
        <v>174</v>
      </c>
      <c r="BH519">
        <f>BH178</f>
        <v>0</v>
      </c>
      <c r="BI519">
        <v>174</v>
      </c>
      <c r="BJ519">
        <f>BJ178</f>
        <v>0</v>
      </c>
      <c r="BK519">
        <v>174</v>
      </c>
      <c r="BL519">
        <f>BL178</f>
        <v>0</v>
      </c>
      <c r="BM519">
        <v>174</v>
      </c>
      <c r="BN519">
        <f>BN178</f>
        <v>0</v>
      </c>
      <c r="BO519">
        <v>174</v>
      </c>
      <c r="BP519">
        <f>BP178</f>
        <v>0</v>
      </c>
      <c r="BQ519">
        <v>174</v>
      </c>
      <c r="BR519">
        <f>BR178</f>
        <v>0</v>
      </c>
      <c r="BU519">
        <f>IF(Charts!$B$3="none",E2221,IF(AM2221="",NA(),AM2221))</f>
        <v>0</v>
      </c>
      <c r="BV519">
        <f>IF(Charts!$B$3="none",F2221,IF(AN2221="",NA(),AN2221))</f>
        <v>0</v>
      </c>
      <c r="BW519">
        <f>IF(Charts!$B$3="none",G2221,IF(AO2221="",NA(),AO2221))</f>
        <v>0</v>
      </c>
      <c r="BX519">
        <f>IF(Charts!$B$3="none",H2221,IF(AP2221="",NA(),AP2221))</f>
        <v>0</v>
      </c>
      <c r="BY519">
        <f>IF(Charts!$B$3="none",I2221,IF(AQ2221="",NA(),AQ2221))</f>
        <v>0</v>
      </c>
      <c r="BZ519">
        <f>IF(Charts!$B$3="none",J2221,IF(AR2221="",NA(),AR2221))</f>
        <v>0</v>
      </c>
      <c r="CA519">
        <f>IF(Charts!$B$3="none",K2221,IF(AS2221="",NA(),AS2221))</f>
        <v>0</v>
      </c>
      <c r="CB519">
        <f>IF(Charts!$B$3="none",L2221,IF(AT2221="",NA(),AT2221))</f>
        <v>0</v>
      </c>
      <c r="CC519">
        <f>IF(Charts!$B$3="none",M2221,IF(AU2221="",NA(),AU2221))</f>
        <v>0</v>
      </c>
      <c r="CD519">
        <f>IF(Charts!$B$3="none",N2221,IF(AV2221="",NA(),AV2221))</f>
        <v>0</v>
      </c>
      <c r="CE519">
        <f>IF(Charts!$B$3="none",O2221,IF(AW2221="",NA(),AW2221))</f>
        <v>0</v>
      </c>
      <c r="CF519">
        <f>IF(Charts!$B$3="none",P2221,IF(AX2221="",NA(),AX2221))</f>
        <v>0</v>
      </c>
      <c r="CG519">
        <f>IF(Charts!$B$3="none",Q2221,IF(AY2221="",NA(),AY2221))</f>
        <v>0</v>
      </c>
      <c r="CH519">
        <f>IF(Charts!$B$3="none",R2221,IF(AZ2221="",NA(),AZ2221))</f>
        <v>0</v>
      </c>
      <c r="CI519">
        <f>IF(Charts!$B$3="none",S2221,IF(BA2221="",NA(),BA2221))</f>
        <v>0</v>
      </c>
      <c r="CJ519">
        <f>IF(Charts!$B$3="none",T2221,IF(BB2221="",NA(),BB2221))</f>
        <v>0</v>
      </c>
      <c r="CK519">
        <f>IF(Charts!$B$3="none",U2221,IF(BC2221="",NA(),BC2221))</f>
        <v>0</v>
      </c>
      <c r="CL519">
        <f>IF(Charts!$B$3="none",V2221,IF(BD2221="",NA(),BD2221))</f>
        <v>0</v>
      </c>
      <c r="CM519">
        <f>IF(Charts!$B$3="none",W2221,IF(BE2221="",NA(),BE2221))</f>
        <v>0</v>
      </c>
      <c r="CN519">
        <f>IF(Charts!$B$3="none",X2221,IF(BF2221="",NA(),BF2221))</f>
        <v>0</v>
      </c>
      <c r="CO519">
        <f>IF(Charts!$B$3="none",Y2221,IF(BG2221="",NA(),BG2221))</f>
        <v>0</v>
      </c>
      <c r="CP519">
        <f>IF(Charts!$B$3="none",Z2221,IF(BH2221="",NA(),BH2221))</f>
        <v>0</v>
      </c>
      <c r="CQ519">
        <f>IF(Charts!$B$3="none",AA2221,IF(BI2221="",NA(),BI2221))</f>
        <v>0</v>
      </c>
      <c r="CR519">
        <f>IF(Charts!$B$3="none",AB2221,IF(BJ2221="",NA(),BJ2221))</f>
        <v>0</v>
      </c>
      <c r="CS519">
        <f>IF(Charts!$B$3="none",AC2221,IF(BK2221="",NA(),BK2221))</f>
        <v>0</v>
      </c>
      <c r="CT519">
        <f>IF(Charts!$B$3="none",AD2221,IF(BL2221="",NA(),BL2221))</f>
        <v>0</v>
      </c>
      <c r="CU519">
        <f>IF(Charts!$B$3="none",AE2221,IF(BM2221="",NA(),BM2221))</f>
        <v>0</v>
      </c>
      <c r="CV519">
        <f>IF(Charts!$B$3="none",AF2221,IF(BN2221="",NA(),BN2221))</f>
        <v>0</v>
      </c>
      <c r="CW519">
        <f>IF(Charts!$B$3="none",AG2221,IF(BO2221="",NA(),BO2221))</f>
        <v>0</v>
      </c>
      <c r="CX519">
        <f>IF(Charts!$B$3="none",AH2221,IF(BP2221="",NA(),BP2221))</f>
        <v>0</v>
      </c>
      <c r="CY519">
        <f>IF(Charts!$B$3="none",AI2221,IF(BQ2221="",NA(),BQ2221))</f>
        <v>0</v>
      </c>
      <c r="CZ519">
        <f>IF(Charts!$B$3="none",AJ2221,IF(BR2221="",NA(),BR2221))</f>
        <v>0</v>
      </c>
    </row>
    <row r="520" spans="5:104">
      <c r="E520">
        <v>175</v>
      </c>
      <c r="F520">
        <f>F179</f>
        <v>0</v>
      </c>
      <c r="G520">
        <v>175</v>
      </c>
      <c r="H520">
        <f>H179</f>
        <v>0</v>
      </c>
      <c r="I520">
        <v>175</v>
      </c>
      <c r="J520">
        <f>J179</f>
        <v>0</v>
      </c>
      <c r="K520">
        <v>175</v>
      </c>
      <c r="L520">
        <f>L179</f>
        <v>0</v>
      </c>
      <c r="M520">
        <v>175</v>
      </c>
      <c r="N520">
        <f>N179</f>
        <v>0</v>
      </c>
      <c r="O520">
        <v>175</v>
      </c>
      <c r="P520">
        <f>P179</f>
        <v>0</v>
      </c>
      <c r="Q520">
        <v>175</v>
      </c>
      <c r="R520">
        <f>R179</f>
        <v>0</v>
      </c>
      <c r="S520">
        <v>175</v>
      </c>
      <c r="T520">
        <f>T179</f>
        <v>0</v>
      </c>
      <c r="U520">
        <v>175</v>
      </c>
      <c r="V520">
        <f>V179</f>
        <v>0</v>
      </c>
      <c r="W520">
        <v>175</v>
      </c>
      <c r="X520">
        <f>X179</f>
        <v>0</v>
      </c>
      <c r="Y520">
        <v>175</v>
      </c>
      <c r="Z520">
        <f>Z179</f>
        <v>0</v>
      </c>
      <c r="AA520">
        <v>175</v>
      </c>
      <c r="AB520">
        <f>AB179</f>
        <v>0</v>
      </c>
      <c r="AC520">
        <v>175</v>
      </c>
      <c r="AD520">
        <f>AD179</f>
        <v>0</v>
      </c>
      <c r="AE520">
        <v>175</v>
      </c>
      <c r="AF520">
        <f>AF179</f>
        <v>0</v>
      </c>
      <c r="AG520">
        <v>175</v>
      </c>
      <c r="AH520">
        <f>AH179</f>
        <v>0</v>
      </c>
      <c r="AI520">
        <v>175</v>
      </c>
      <c r="AJ520">
        <f>AJ179</f>
        <v>0</v>
      </c>
      <c r="AM520">
        <v>175</v>
      </c>
      <c r="AN520">
        <f>AN179</f>
        <v>0</v>
      </c>
      <c r="AO520">
        <v>175</v>
      </c>
      <c r="AP520">
        <f>AP179</f>
        <v>0</v>
      </c>
      <c r="AQ520">
        <v>175</v>
      </c>
      <c r="AR520">
        <f>AR179</f>
        <v>0</v>
      </c>
      <c r="AS520">
        <v>175</v>
      </c>
      <c r="AT520">
        <f>AT179</f>
        <v>0</v>
      </c>
      <c r="AU520">
        <v>175</v>
      </c>
      <c r="AV520">
        <f>AV179</f>
        <v>0</v>
      </c>
      <c r="AW520">
        <v>175</v>
      </c>
      <c r="AX520">
        <f>AX179</f>
        <v>0</v>
      </c>
      <c r="AY520">
        <v>175</v>
      </c>
      <c r="AZ520">
        <f>AZ179</f>
        <v>0</v>
      </c>
      <c r="BA520">
        <v>175</v>
      </c>
      <c r="BB520">
        <f>BB179</f>
        <v>0</v>
      </c>
      <c r="BC520">
        <v>175</v>
      </c>
      <c r="BD520">
        <f>BD179</f>
        <v>0</v>
      </c>
      <c r="BE520">
        <v>175</v>
      </c>
      <c r="BF520">
        <f>BF179</f>
        <v>0</v>
      </c>
      <c r="BG520">
        <v>175</v>
      </c>
      <c r="BH520">
        <f>BH179</f>
        <v>0</v>
      </c>
      <c r="BI520">
        <v>175</v>
      </c>
      <c r="BJ520">
        <f>BJ179</f>
        <v>0</v>
      </c>
      <c r="BK520">
        <v>175</v>
      </c>
      <c r="BL520">
        <f>BL179</f>
        <v>0</v>
      </c>
      <c r="BM520">
        <v>175</v>
      </c>
      <c r="BN520">
        <f>BN179</f>
        <v>0</v>
      </c>
      <c r="BO520">
        <v>175</v>
      </c>
      <c r="BP520">
        <f>BP179</f>
        <v>0</v>
      </c>
      <c r="BQ520">
        <v>175</v>
      </c>
      <c r="BR520">
        <f>BR179</f>
        <v>0</v>
      </c>
      <c r="BU520">
        <f>IF(Charts!$B$3="none",E2222,IF(AM2222="",NA(),AM2222))</f>
        <v>0</v>
      </c>
      <c r="BV520">
        <f>IF(Charts!$B$3="none",F2222,IF(AN2222="",NA(),AN2222))</f>
        <v>0</v>
      </c>
      <c r="BW520">
        <f>IF(Charts!$B$3="none",G2222,IF(AO2222="",NA(),AO2222))</f>
        <v>0</v>
      </c>
      <c r="BX520">
        <f>IF(Charts!$B$3="none",H2222,IF(AP2222="",NA(),AP2222))</f>
        <v>0</v>
      </c>
      <c r="BY520">
        <f>IF(Charts!$B$3="none",I2222,IF(AQ2222="",NA(),AQ2222))</f>
        <v>0</v>
      </c>
      <c r="BZ520">
        <f>IF(Charts!$B$3="none",J2222,IF(AR2222="",NA(),AR2222))</f>
        <v>0</v>
      </c>
      <c r="CA520">
        <f>IF(Charts!$B$3="none",K2222,IF(AS2222="",NA(),AS2222))</f>
        <v>0</v>
      </c>
      <c r="CB520">
        <f>IF(Charts!$B$3="none",L2222,IF(AT2222="",NA(),AT2222))</f>
        <v>0</v>
      </c>
      <c r="CC520">
        <f>IF(Charts!$B$3="none",M2222,IF(AU2222="",NA(),AU2222))</f>
        <v>0</v>
      </c>
      <c r="CD520">
        <f>IF(Charts!$B$3="none",N2222,IF(AV2222="",NA(),AV2222))</f>
        <v>0</v>
      </c>
      <c r="CE520">
        <f>IF(Charts!$B$3="none",O2222,IF(AW2222="",NA(),AW2222))</f>
        <v>0</v>
      </c>
      <c r="CF520">
        <f>IF(Charts!$B$3="none",P2222,IF(AX2222="",NA(),AX2222))</f>
        <v>0</v>
      </c>
      <c r="CG520">
        <f>IF(Charts!$B$3="none",Q2222,IF(AY2222="",NA(),AY2222))</f>
        <v>0</v>
      </c>
      <c r="CH520">
        <f>IF(Charts!$B$3="none",R2222,IF(AZ2222="",NA(),AZ2222))</f>
        <v>0</v>
      </c>
      <c r="CI520">
        <f>IF(Charts!$B$3="none",S2222,IF(BA2222="",NA(),BA2222))</f>
        <v>0</v>
      </c>
      <c r="CJ520">
        <f>IF(Charts!$B$3="none",T2222,IF(BB2222="",NA(),BB2222))</f>
        <v>0</v>
      </c>
      <c r="CK520">
        <f>IF(Charts!$B$3="none",U2222,IF(BC2222="",NA(),BC2222))</f>
        <v>0</v>
      </c>
      <c r="CL520">
        <f>IF(Charts!$B$3="none",V2222,IF(BD2222="",NA(),BD2222))</f>
        <v>0</v>
      </c>
      <c r="CM520">
        <f>IF(Charts!$B$3="none",W2222,IF(BE2222="",NA(),BE2222))</f>
        <v>0</v>
      </c>
      <c r="CN520">
        <f>IF(Charts!$B$3="none",X2222,IF(BF2222="",NA(),BF2222))</f>
        <v>0</v>
      </c>
      <c r="CO520">
        <f>IF(Charts!$B$3="none",Y2222,IF(BG2222="",NA(),BG2222))</f>
        <v>0</v>
      </c>
      <c r="CP520">
        <f>IF(Charts!$B$3="none",Z2222,IF(BH2222="",NA(),BH2222))</f>
        <v>0</v>
      </c>
      <c r="CQ520">
        <f>IF(Charts!$B$3="none",AA2222,IF(BI2222="",NA(),BI2222))</f>
        <v>0</v>
      </c>
      <c r="CR520">
        <f>IF(Charts!$B$3="none",AB2222,IF(BJ2222="",NA(),BJ2222))</f>
        <v>0</v>
      </c>
      <c r="CS520">
        <f>IF(Charts!$B$3="none",AC2222,IF(BK2222="",NA(),BK2222))</f>
        <v>0</v>
      </c>
      <c r="CT520">
        <f>IF(Charts!$B$3="none",AD2222,IF(BL2222="",NA(),BL2222))</f>
        <v>0</v>
      </c>
      <c r="CU520">
        <f>IF(Charts!$B$3="none",AE2222,IF(BM2222="",NA(),BM2222))</f>
        <v>0</v>
      </c>
      <c r="CV520">
        <f>IF(Charts!$B$3="none",AF2222,IF(BN2222="",NA(),BN2222))</f>
        <v>0</v>
      </c>
      <c r="CW520">
        <f>IF(Charts!$B$3="none",AG2222,IF(BO2222="",NA(),BO2222))</f>
        <v>0</v>
      </c>
      <c r="CX520">
        <f>IF(Charts!$B$3="none",AH2222,IF(BP2222="",NA(),BP2222))</f>
        <v>0</v>
      </c>
      <c r="CY520">
        <f>IF(Charts!$B$3="none",AI2222,IF(BQ2222="",NA(),BQ2222))</f>
        <v>0</v>
      </c>
      <c r="CZ520">
        <f>IF(Charts!$B$3="none",AJ2222,IF(BR2222="",NA(),BR2222))</f>
        <v>0</v>
      </c>
    </row>
    <row r="521" spans="5:104">
      <c r="E521">
        <v>176</v>
      </c>
      <c r="F521">
        <f>F180</f>
        <v>0</v>
      </c>
      <c r="G521">
        <v>176</v>
      </c>
      <c r="H521">
        <f>H180</f>
        <v>0</v>
      </c>
      <c r="I521">
        <v>176</v>
      </c>
      <c r="J521">
        <f>J180</f>
        <v>0</v>
      </c>
      <c r="K521">
        <v>176</v>
      </c>
      <c r="L521">
        <f>L180</f>
        <v>0</v>
      </c>
      <c r="M521">
        <v>176</v>
      </c>
      <c r="N521">
        <f>N180</f>
        <v>0</v>
      </c>
      <c r="O521">
        <v>176</v>
      </c>
      <c r="P521">
        <f>P180</f>
        <v>0</v>
      </c>
      <c r="Q521">
        <v>176</v>
      </c>
      <c r="R521">
        <f>R180</f>
        <v>0</v>
      </c>
      <c r="S521">
        <v>176</v>
      </c>
      <c r="T521">
        <f>T180</f>
        <v>0</v>
      </c>
      <c r="U521">
        <v>176</v>
      </c>
      <c r="V521">
        <f>V180</f>
        <v>0</v>
      </c>
      <c r="W521">
        <v>176</v>
      </c>
      <c r="X521">
        <f>X180</f>
        <v>0</v>
      </c>
      <c r="Y521">
        <v>176</v>
      </c>
      <c r="Z521">
        <f>Z180</f>
        <v>0</v>
      </c>
      <c r="AA521">
        <v>176</v>
      </c>
      <c r="AB521">
        <f>AB180</f>
        <v>0</v>
      </c>
      <c r="AC521">
        <v>176</v>
      </c>
      <c r="AD521">
        <f>AD180</f>
        <v>0</v>
      </c>
      <c r="AE521">
        <v>176</v>
      </c>
      <c r="AF521">
        <f>AF180</f>
        <v>0</v>
      </c>
      <c r="AG521">
        <v>176</v>
      </c>
      <c r="AH521">
        <f>AH180</f>
        <v>0</v>
      </c>
      <c r="AI521">
        <v>176</v>
      </c>
      <c r="AJ521">
        <f>AJ180</f>
        <v>0</v>
      </c>
      <c r="AM521">
        <v>176</v>
      </c>
      <c r="AN521">
        <f>AN180</f>
        <v>0</v>
      </c>
      <c r="AO521">
        <v>176</v>
      </c>
      <c r="AP521">
        <f>AP180</f>
        <v>0</v>
      </c>
      <c r="AQ521">
        <v>176</v>
      </c>
      <c r="AR521">
        <f>AR180</f>
        <v>0</v>
      </c>
      <c r="AS521">
        <v>176</v>
      </c>
      <c r="AT521">
        <f>AT180</f>
        <v>0</v>
      </c>
      <c r="AU521">
        <v>176</v>
      </c>
      <c r="AV521">
        <f>AV180</f>
        <v>0</v>
      </c>
      <c r="AW521">
        <v>176</v>
      </c>
      <c r="AX521">
        <f>AX180</f>
        <v>0</v>
      </c>
      <c r="AY521">
        <v>176</v>
      </c>
      <c r="AZ521">
        <f>AZ180</f>
        <v>0</v>
      </c>
      <c r="BA521">
        <v>176</v>
      </c>
      <c r="BB521">
        <f>BB180</f>
        <v>0</v>
      </c>
      <c r="BC521">
        <v>176</v>
      </c>
      <c r="BD521">
        <f>BD180</f>
        <v>0</v>
      </c>
      <c r="BE521">
        <v>176</v>
      </c>
      <c r="BF521">
        <f>BF180</f>
        <v>0</v>
      </c>
      <c r="BG521">
        <v>176</v>
      </c>
      <c r="BH521">
        <f>BH180</f>
        <v>0</v>
      </c>
      <c r="BI521">
        <v>176</v>
      </c>
      <c r="BJ521">
        <f>BJ180</f>
        <v>0</v>
      </c>
      <c r="BK521">
        <v>176</v>
      </c>
      <c r="BL521">
        <f>BL180</f>
        <v>0</v>
      </c>
      <c r="BM521">
        <v>176</v>
      </c>
      <c r="BN521">
        <f>BN180</f>
        <v>0</v>
      </c>
      <c r="BO521">
        <v>176</v>
      </c>
      <c r="BP521">
        <f>BP180</f>
        <v>0</v>
      </c>
      <c r="BQ521">
        <v>176</v>
      </c>
      <c r="BR521">
        <f>BR180</f>
        <v>0</v>
      </c>
      <c r="BU521">
        <f>IF(Charts!$B$3="none",E2223,IF(AM2223="",NA(),AM2223))</f>
        <v>0</v>
      </c>
      <c r="BV521">
        <f>IF(Charts!$B$3="none",F2223,IF(AN2223="",NA(),AN2223))</f>
        <v>0</v>
      </c>
      <c r="BW521">
        <f>IF(Charts!$B$3="none",G2223,IF(AO2223="",NA(),AO2223))</f>
        <v>0</v>
      </c>
      <c r="BX521">
        <f>IF(Charts!$B$3="none",H2223,IF(AP2223="",NA(),AP2223))</f>
        <v>0</v>
      </c>
      <c r="BY521">
        <f>IF(Charts!$B$3="none",I2223,IF(AQ2223="",NA(),AQ2223))</f>
        <v>0</v>
      </c>
      <c r="BZ521">
        <f>IF(Charts!$B$3="none",J2223,IF(AR2223="",NA(),AR2223))</f>
        <v>0</v>
      </c>
      <c r="CA521">
        <f>IF(Charts!$B$3="none",K2223,IF(AS2223="",NA(),AS2223))</f>
        <v>0</v>
      </c>
      <c r="CB521">
        <f>IF(Charts!$B$3="none",L2223,IF(AT2223="",NA(),AT2223))</f>
        <v>0</v>
      </c>
      <c r="CC521">
        <f>IF(Charts!$B$3="none",M2223,IF(AU2223="",NA(),AU2223))</f>
        <v>0</v>
      </c>
      <c r="CD521">
        <f>IF(Charts!$B$3="none",N2223,IF(AV2223="",NA(),AV2223))</f>
        <v>0</v>
      </c>
      <c r="CE521">
        <f>IF(Charts!$B$3="none",O2223,IF(AW2223="",NA(),AW2223))</f>
        <v>0</v>
      </c>
      <c r="CF521">
        <f>IF(Charts!$B$3="none",P2223,IF(AX2223="",NA(),AX2223))</f>
        <v>0</v>
      </c>
      <c r="CG521">
        <f>IF(Charts!$B$3="none",Q2223,IF(AY2223="",NA(),AY2223))</f>
        <v>0</v>
      </c>
      <c r="CH521">
        <f>IF(Charts!$B$3="none",R2223,IF(AZ2223="",NA(),AZ2223))</f>
        <v>0</v>
      </c>
      <c r="CI521">
        <f>IF(Charts!$B$3="none",S2223,IF(BA2223="",NA(),BA2223))</f>
        <v>0</v>
      </c>
      <c r="CJ521">
        <f>IF(Charts!$B$3="none",T2223,IF(BB2223="",NA(),BB2223))</f>
        <v>0</v>
      </c>
      <c r="CK521">
        <f>IF(Charts!$B$3="none",U2223,IF(BC2223="",NA(),BC2223))</f>
        <v>0</v>
      </c>
      <c r="CL521">
        <f>IF(Charts!$B$3="none",V2223,IF(BD2223="",NA(),BD2223))</f>
        <v>0</v>
      </c>
      <c r="CM521">
        <f>IF(Charts!$B$3="none",W2223,IF(BE2223="",NA(),BE2223))</f>
        <v>0</v>
      </c>
      <c r="CN521">
        <f>IF(Charts!$B$3="none",X2223,IF(BF2223="",NA(),BF2223))</f>
        <v>0</v>
      </c>
      <c r="CO521">
        <f>IF(Charts!$B$3="none",Y2223,IF(BG2223="",NA(),BG2223))</f>
        <v>0</v>
      </c>
      <c r="CP521">
        <f>IF(Charts!$B$3="none",Z2223,IF(BH2223="",NA(),BH2223))</f>
        <v>0</v>
      </c>
      <c r="CQ521">
        <f>IF(Charts!$B$3="none",AA2223,IF(BI2223="",NA(),BI2223))</f>
        <v>0</v>
      </c>
      <c r="CR521">
        <f>IF(Charts!$B$3="none",AB2223,IF(BJ2223="",NA(),BJ2223))</f>
        <v>0</v>
      </c>
      <c r="CS521">
        <f>IF(Charts!$B$3="none",AC2223,IF(BK2223="",NA(),BK2223))</f>
        <v>0</v>
      </c>
      <c r="CT521">
        <f>IF(Charts!$B$3="none",AD2223,IF(BL2223="",NA(),BL2223))</f>
        <v>0</v>
      </c>
      <c r="CU521">
        <f>IF(Charts!$B$3="none",AE2223,IF(BM2223="",NA(),BM2223))</f>
        <v>0</v>
      </c>
      <c r="CV521">
        <f>IF(Charts!$B$3="none",AF2223,IF(BN2223="",NA(),BN2223))</f>
        <v>0</v>
      </c>
      <c r="CW521">
        <f>IF(Charts!$B$3="none",AG2223,IF(BO2223="",NA(),BO2223))</f>
        <v>0</v>
      </c>
      <c r="CX521">
        <f>IF(Charts!$B$3="none",AH2223,IF(BP2223="",NA(),BP2223))</f>
        <v>0</v>
      </c>
      <c r="CY521">
        <f>IF(Charts!$B$3="none",AI2223,IF(BQ2223="",NA(),BQ2223))</f>
        <v>0</v>
      </c>
      <c r="CZ521">
        <f>IF(Charts!$B$3="none",AJ2223,IF(BR2223="",NA(),BR2223))</f>
        <v>0</v>
      </c>
    </row>
    <row r="522" spans="5:104">
      <c r="E522">
        <v>177</v>
      </c>
      <c r="F522">
        <f>F181</f>
        <v>0</v>
      </c>
      <c r="G522">
        <v>177</v>
      </c>
      <c r="H522">
        <f>H181</f>
        <v>0</v>
      </c>
      <c r="I522">
        <v>177</v>
      </c>
      <c r="J522">
        <f>J181</f>
        <v>0</v>
      </c>
      <c r="K522">
        <v>177</v>
      </c>
      <c r="L522">
        <f>L181</f>
        <v>0</v>
      </c>
      <c r="M522">
        <v>177</v>
      </c>
      <c r="N522">
        <f>N181</f>
        <v>0</v>
      </c>
      <c r="O522">
        <v>177</v>
      </c>
      <c r="P522">
        <f>P181</f>
        <v>0</v>
      </c>
      <c r="Q522">
        <v>177</v>
      </c>
      <c r="R522">
        <f>R181</f>
        <v>0</v>
      </c>
      <c r="S522">
        <v>177</v>
      </c>
      <c r="T522">
        <f>T181</f>
        <v>0</v>
      </c>
      <c r="U522">
        <v>177</v>
      </c>
      <c r="V522">
        <f>V181</f>
        <v>0</v>
      </c>
      <c r="W522">
        <v>177</v>
      </c>
      <c r="X522">
        <f>X181</f>
        <v>0</v>
      </c>
      <c r="Y522">
        <v>177</v>
      </c>
      <c r="Z522">
        <f>Z181</f>
        <v>0</v>
      </c>
      <c r="AA522">
        <v>177</v>
      </c>
      <c r="AB522">
        <f>AB181</f>
        <v>0</v>
      </c>
      <c r="AC522">
        <v>177</v>
      </c>
      <c r="AD522">
        <f>AD181</f>
        <v>0</v>
      </c>
      <c r="AE522">
        <v>177</v>
      </c>
      <c r="AF522">
        <f>AF181</f>
        <v>0</v>
      </c>
      <c r="AG522">
        <v>177</v>
      </c>
      <c r="AH522">
        <f>AH181</f>
        <v>0</v>
      </c>
      <c r="AI522">
        <v>177</v>
      </c>
      <c r="AJ522">
        <f>AJ181</f>
        <v>0</v>
      </c>
      <c r="AM522">
        <v>177</v>
      </c>
      <c r="AN522">
        <f>AN181</f>
        <v>0</v>
      </c>
      <c r="AO522">
        <v>177</v>
      </c>
      <c r="AP522">
        <f>AP181</f>
        <v>0</v>
      </c>
      <c r="AQ522">
        <v>177</v>
      </c>
      <c r="AR522">
        <f>AR181</f>
        <v>0</v>
      </c>
      <c r="AS522">
        <v>177</v>
      </c>
      <c r="AT522">
        <f>AT181</f>
        <v>0</v>
      </c>
      <c r="AU522">
        <v>177</v>
      </c>
      <c r="AV522">
        <f>AV181</f>
        <v>0</v>
      </c>
      <c r="AW522">
        <v>177</v>
      </c>
      <c r="AX522">
        <f>AX181</f>
        <v>0</v>
      </c>
      <c r="AY522">
        <v>177</v>
      </c>
      <c r="AZ522">
        <f>AZ181</f>
        <v>0</v>
      </c>
      <c r="BA522">
        <v>177</v>
      </c>
      <c r="BB522">
        <f>BB181</f>
        <v>0</v>
      </c>
      <c r="BC522">
        <v>177</v>
      </c>
      <c r="BD522">
        <f>BD181</f>
        <v>0</v>
      </c>
      <c r="BE522">
        <v>177</v>
      </c>
      <c r="BF522">
        <f>BF181</f>
        <v>0</v>
      </c>
      <c r="BG522">
        <v>177</v>
      </c>
      <c r="BH522">
        <f>BH181</f>
        <v>0</v>
      </c>
      <c r="BI522">
        <v>177</v>
      </c>
      <c r="BJ522">
        <f>BJ181</f>
        <v>0</v>
      </c>
      <c r="BK522">
        <v>177</v>
      </c>
      <c r="BL522">
        <f>BL181</f>
        <v>0</v>
      </c>
      <c r="BM522">
        <v>177</v>
      </c>
      <c r="BN522">
        <f>BN181</f>
        <v>0</v>
      </c>
      <c r="BO522">
        <v>177</v>
      </c>
      <c r="BP522">
        <f>BP181</f>
        <v>0</v>
      </c>
      <c r="BQ522">
        <v>177</v>
      </c>
      <c r="BR522">
        <f>BR181</f>
        <v>0</v>
      </c>
      <c r="BU522">
        <f>IF(Charts!$B$3="none",E2224,IF(AM2224="",NA(),AM2224))</f>
        <v>0</v>
      </c>
      <c r="BV522">
        <f>IF(Charts!$B$3="none",F2224,IF(AN2224="",NA(),AN2224))</f>
        <v>0</v>
      </c>
      <c r="BW522">
        <f>IF(Charts!$B$3="none",G2224,IF(AO2224="",NA(),AO2224))</f>
        <v>0</v>
      </c>
      <c r="BX522">
        <f>IF(Charts!$B$3="none",H2224,IF(AP2224="",NA(),AP2224))</f>
        <v>0</v>
      </c>
      <c r="BY522">
        <f>IF(Charts!$B$3="none",I2224,IF(AQ2224="",NA(),AQ2224))</f>
        <v>0</v>
      </c>
      <c r="BZ522">
        <f>IF(Charts!$B$3="none",J2224,IF(AR2224="",NA(),AR2224))</f>
        <v>0</v>
      </c>
      <c r="CA522">
        <f>IF(Charts!$B$3="none",K2224,IF(AS2224="",NA(),AS2224))</f>
        <v>0</v>
      </c>
      <c r="CB522">
        <f>IF(Charts!$B$3="none",L2224,IF(AT2224="",NA(),AT2224))</f>
        <v>0</v>
      </c>
      <c r="CC522">
        <f>IF(Charts!$B$3="none",M2224,IF(AU2224="",NA(),AU2224))</f>
        <v>0</v>
      </c>
      <c r="CD522">
        <f>IF(Charts!$B$3="none",N2224,IF(AV2224="",NA(),AV2224))</f>
        <v>0</v>
      </c>
      <c r="CE522">
        <f>IF(Charts!$B$3="none",O2224,IF(AW2224="",NA(),AW2224))</f>
        <v>0</v>
      </c>
      <c r="CF522">
        <f>IF(Charts!$B$3="none",P2224,IF(AX2224="",NA(),AX2224))</f>
        <v>0</v>
      </c>
      <c r="CG522">
        <f>IF(Charts!$B$3="none",Q2224,IF(AY2224="",NA(),AY2224))</f>
        <v>0</v>
      </c>
      <c r="CH522">
        <f>IF(Charts!$B$3="none",R2224,IF(AZ2224="",NA(),AZ2224))</f>
        <v>0</v>
      </c>
      <c r="CI522">
        <f>IF(Charts!$B$3="none",S2224,IF(BA2224="",NA(),BA2224))</f>
        <v>0</v>
      </c>
      <c r="CJ522">
        <f>IF(Charts!$B$3="none",T2224,IF(BB2224="",NA(),BB2224))</f>
        <v>0</v>
      </c>
      <c r="CK522">
        <f>IF(Charts!$B$3="none",U2224,IF(BC2224="",NA(),BC2224))</f>
        <v>0</v>
      </c>
      <c r="CL522">
        <f>IF(Charts!$B$3="none",V2224,IF(BD2224="",NA(),BD2224))</f>
        <v>0</v>
      </c>
      <c r="CM522">
        <f>IF(Charts!$B$3="none",W2224,IF(BE2224="",NA(),BE2224))</f>
        <v>0</v>
      </c>
      <c r="CN522">
        <f>IF(Charts!$B$3="none",X2224,IF(BF2224="",NA(),BF2224))</f>
        <v>0</v>
      </c>
      <c r="CO522">
        <f>IF(Charts!$B$3="none",Y2224,IF(BG2224="",NA(),BG2224))</f>
        <v>0</v>
      </c>
      <c r="CP522">
        <f>IF(Charts!$B$3="none",Z2224,IF(BH2224="",NA(),BH2224))</f>
        <v>0</v>
      </c>
      <c r="CQ522">
        <f>IF(Charts!$B$3="none",AA2224,IF(BI2224="",NA(),BI2224))</f>
        <v>0</v>
      </c>
      <c r="CR522">
        <f>IF(Charts!$B$3="none",AB2224,IF(BJ2224="",NA(),BJ2224))</f>
        <v>0</v>
      </c>
      <c r="CS522">
        <f>IF(Charts!$B$3="none",AC2224,IF(BK2224="",NA(),BK2224))</f>
        <v>0</v>
      </c>
      <c r="CT522">
        <f>IF(Charts!$B$3="none",AD2224,IF(BL2224="",NA(),BL2224))</f>
        <v>0</v>
      </c>
      <c r="CU522">
        <f>IF(Charts!$B$3="none",AE2224,IF(BM2224="",NA(),BM2224))</f>
        <v>0</v>
      </c>
      <c r="CV522">
        <f>IF(Charts!$B$3="none",AF2224,IF(BN2224="",NA(),BN2224))</f>
        <v>0</v>
      </c>
      <c r="CW522">
        <f>IF(Charts!$B$3="none",AG2224,IF(BO2224="",NA(),BO2224))</f>
        <v>0</v>
      </c>
      <c r="CX522">
        <f>IF(Charts!$B$3="none",AH2224,IF(BP2224="",NA(),BP2224))</f>
        <v>0</v>
      </c>
      <c r="CY522">
        <f>IF(Charts!$B$3="none",AI2224,IF(BQ2224="",NA(),BQ2224))</f>
        <v>0</v>
      </c>
      <c r="CZ522">
        <f>IF(Charts!$B$3="none",AJ2224,IF(BR2224="",NA(),BR2224))</f>
        <v>0</v>
      </c>
    </row>
    <row r="523" spans="5:104">
      <c r="E523">
        <v>178</v>
      </c>
      <c r="F523">
        <f>F182</f>
        <v>0</v>
      </c>
      <c r="G523">
        <v>178</v>
      </c>
      <c r="H523">
        <f>H182</f>
        <v>0</v>
      </c>
      <c r="I523">
        <v>178</v>
      </c>
      <c r="J523">
        <f>J182</f>
        <v>0</v>
      </c>
      <c r="K523">
        <v>178</v>
      </c>
      <c r="L523">
        <f>L182</f>
        <v>0</v>
      </c>
      <c r="M523">
        <v>178</v>
      </c>
      <c r="N523">
        <f>N182</f>
        <v>0</v>
      </c>
      <c r="O523">
        <v>178</v>
      </c>
      <c r="P523">
        <f>P182</f>
        <v>0</v>
      </c>
      <c r="Q523">
        <v>178</v>
      </c>
      <c r="R523">
        <f>R182</f>
        <v>0</v>
      </c>
      <c r="S523">
        <v>178</v>
      </c>
      <c r="T523">
        <f>T182</f>
        <v>0</v>
      </c>
      <c r="U523">
        <v>178</v>
      </c>
      <c r="V523">
        <f>V182</f>
        <v>0</v>
      </c>
      <c r="W523">
        <v>178</v>
      </c>
      <c r="X523">
        <f>X182</f>
        <v>0</v>
      </c>
      <c r="Y523">
        <v>178</v>
      </c>
      <c r="Z523">
        <f>Z182</f>
        <v>0</v>
      </c>
      <c r="AA523">
        <v>178</v>
      </c>
      <c r="AB523">
        <f>AB182</f>
        <v>0</v>
      </c>
      <c r="AC523">
        <v>178</v>
      </c>
      <c r="AD523">
        <f>AD182</f>
        <v>0</v>
      </c>
      <c r="AE523">
        <v>178</v>
      </c>
      <c r="AF523">
        <f>AF182</f>
        <v>0</v>
      </c>
      <c r="AG523">
        <v>178</v>
      </c>
      <c r="AH523">
        <f>AH182</f>
        <v>0</v>
      </c>
      <c r="AI523">
        <v>178</v>
      </c>
      <c r="AJ523">
        <f>AJ182</f>
        <v>0</v>
      </c>
      <c r="AM523">
        <v>178</v>
      </c>
      <c r="AN523">
        <f>AN182</f>
        <v>0</v>
      </c>
      <c r="AO523">
        <v>178</v>
      </c>
      <c r="AP523">
        <f>AP182</f>
        <v>0</v>
      </c>
      <c r="AQ523">
        <v>178</v>
      </c>
      <c r="AR523">
        <f>AR182</f>
        <v>0</v>
      </c>
      <c r="AS523">
        <v>178</v>
      </c>
      <c r="AT523">
        <f>AT182</f>
        <v>0</v>
      </c>
      <c r="AU523">
        <v>178</v>
      </c>
      <c r="AV523">
        <f>AV182</f>
        <v>0</v>
      </c>
      <c r="AW523">
        <v>178</v>
      </c>
      <c r="AX523">
        <f>AX182</f>
        <v>0</v>
      </c>
      <c r="AY523">
        <v>178</v>
      </c>
      <c r="AZ523">
        <f>AZ182</f>
        <v>0</v>
      </c>
      <c r="BA523">
        <v>178</v>
      </c>
      <c r="BB523">
        <f>BB182</f>
        <v>0</v>
      </c>
      <c r="BC523">
        <v>178</v>
      </c>
      <c r="BD523">
        <f>BD182</f>
        <v>0</v>
      </c>
      <c r="BE523">
        <v>178</v>
      </c>
      <c r="BF523">
        <f>BF182</f>
        <v>0</v>
      </c>
      <c r="BG523">
        <v>178</v>
      </c>
      <c r="BH523">
        <f>BH182</f>
        <v>0</v>
      </c>
      <c r="BI523">
        <v>178</v>
      </c>
      <c r="BJ523">
        <f>BJ182</f>
        <v>0</v>
      </c>
      <c r="BK523">
        <v>178</v>
      </c>
      <c r="BL523">
        <f>BL182</f>
        <v>0</v>
      </c>
      <c r="BM523">
        <v>178</v>
      </c>
      <c r="BN523">
        <f>BN182</f>
        <v>0</v>
      </c>
      <c r="BO523">
        <v>178</v>
      </c>
      <c r="BP523">
        <f>BP182</f>
        <v>0</v>
      </c>
      <c r="BQ523">
        <v>178</v>
      </c>
      <c r="BR523">
        <f>BR182</f>
        <v>0</v>
      </c>
      <c r="BU523">
        <f>IF(Charts!$B$3="none",E2225,IF(AM2225="",NA(),AM2225))</f>
        <v>0</v>
      </c>
      <c r="BV523">
        <f>IF(Charts!$B$3="none",F2225,IF(AN2225="",NA(),AN2225))</f>
        <v>0</v>
      </c>
      <c r="BW523">
        <f>IF(Charts!$B$3="none",G2225,IF(AO2225="",NA(),AO2225))</f>
        <v>0</v>
      </c>
      <c r="BX523">
        <f>IF(Charts!$B$3="none",H2225,IF(AP2225="",NA(),AP2225))</f>
        <v>0</v>
      </c>
      <c r="BY523">
        <f>IF(Charts!$B$3="none",I2225,IF(AQ2225="",NA(),AQ2225))</f>
        <v>0</v>
      </c>
      <c r="BZ523">
        <f>IF(Charts!$B$3="none",J2225,IF(AR2225="",NA(),AR2225))</f>
        <v>0</v>
      </c>
      <c r="CA523">
        <f>IF(Charts!$B$3="none",K2225,IF(AS2225="",NA(),AS2225))</f>
        <v>0</v>
      </c>
      <c r="CB523">
        <f>IF(Charts!$B$3="none",L2225,IF(AT2225="",NA(),AT2225))</f>
        <v>0</v>
      </c>
      <c r="CC523">
        <f>IF(Charts!$B$3="none",M2225,IF(AU2225="",NA(),AU2225))</f>
        <v>0</v>
      </c>
      <c r="CD523">
        <f>IF(Charts!$B$3="none",N2225,IF(AV2225="",NA(),AV2225))</f>
        <v>0</v>
      </c>
      <c r="CE523">
        <f>IF(Charts!$B$3="none",O2225,IF(AW2225="",NA(),AW2225))</f>
        <v>0</v>
      </c>
      <c r="CF523">
        <f>IF(Charts!$B$3="none",P2225,IF(AX2225="",NA(),AX2225))</f>
        <v>0</v>
      </c>
      <c r="CG523">
        <f>IF(Charts!$B$3="none",Q2225,IF(AY2225="",NA(),AY2225))</f>
        <v>0</v>
      </c>
      <c r="CH523">
        <f>IF(Charts!$B$3="none",R2225,IF(AZ2225="",NA(),AZ2225))</f>
        <v>0</v>
      </c>
      <c r="CI523">
        <f>IF(Charts!$B$3="none",S2225,IF(BA2225="",NA(),BA2225))</f>
        <v>0</v>
      </c>
      <c r="CJ523">
        <f>IF(Charts!$B$3="none",T2225,IF(BB2225="",NA(),BB2225))</f>
        <v>0</v>
      </c>
      <c r="CK523">
        <f>IF(Charts!$B$3="none",U2225,IF(BC2225="",NA(),BC2225))</f>
        <v>0</v>
      </c>
      <c r="CL523">
        <f>IF(Charts!$B$3="none",V2225,IF(BD2225="",NA(),BD2225))</f>
        <v>0</v>
      </c>
      <c r="CM523">
        <f>IF(Charts!$B$3="none",W2225,IF(BE2225="",NA(),BE2225))</f>
        <v>0</v>
      </c>
      <c r="CN523">
        <f>IF(Charts!$B$3="none",X2225,IF(BF2225="",NA(),BF2225))</f>
        <v>0</v>
      </c>
      <c r="CO523">
        <f>IF(Charts!$B$3="none",Y2225,IF(BG2225="",NA(),BG2225))</f>
        <v>0</v>
      </c>
      <c r="CP523">
        <f>IF(Charts!$B$3="none",Z2225,IF(BH2225="",NA(),BH2225))</f>
        <v>0</v>
      </c>
      <c r="CQ523">
        <f>IF(Charts!$B$3="none",AA2225,IF(BI2225="",NA(),BI2225))</f>
        <v>0</v>
      </c>
      <c r="CR523">
        <f>IF(Charts!$B$3="none",AB2225,IF(BJ2225="",NA(),BJ2225))</f>
        <v>0</v>
      </c>
      <c r="CS523">
        <f>IF(Charts!$B$3="none",AC2225,IF(BK2225="",NA(),BK2225))</f>
        <v>0</v>
      </c>
      <c r="CT523">
        <f>IF(Charts!$B$3="none",AD2225,IF(BL2225="",NA(),BL2225))</f>
        <v>0</v>
      </c>
      <c r="CU523">
        <f>IF(Charts!$B$3="none",AE2225,IF(BM2225="",NA(),BM2225))</f>
        <v>0</v>
      </c>
      <c r="CV523">
        <f>IF(Charts!$B$3="none",AF2225,IF(BN2225="",NA(),BN2225))</f>
        <v>0</v>
      </c>
      <c r="CW523">
        <f>IF(Charts!$B$3="none",AG2225,IF(BO2225="",NA(),BO2225))</f>
        <v>0</v>
      </c>
      <c r="CX523">
        <f>IF(Charts!$B$3="none",AH2225,IF(BP2225="",NA(),BP2225))</f>
        <v>0</v>
      </c>
      <c r="CY523">
        <f>IF(Charts!$B$3="none",AI2225,IF(BQ2225="",NA(),BQ2225))</f>
        <v>0</v>
      </c>
      <c r="CZ523">
        <f>IF(Charts!$B$3="none",AJ2225,IF(BR2225="",NA(),BR2225))</f>
        <v>0</v>
      </c>
    </row>
    <row r="524" spans="5:104">
      <c r="E524">
        <v>179</v>
      </c>
      <c r="F524">
        <f>F183</f>
        <v>0</v>
      </c>
      <c r="G524">
        <v>179</v>
      </c>
      <c r="H524">
        <f>H183</f>
        <v>0</v>
      </c>
      <c r="I524">
        <v>179</v>
      </c>
      <c r="J524">
        <f>J183</f>
        <v>0</v>
      </c>
      <c r="K524">
        <v>179</v>
      </c>
      <c r="L524">
        <f>L183</f>
        <v>0</v>
      </c>
      <c r="M524">
        <v>179</v>
      </c>
      <c r="N524">
        <f>N183</f>
        <v>0</v>
      </c>
      <c r="O524">
        <v>179</v>
      </c>
      <c r="P524">
        <f>P183</f>
        <v>0</v>
      </c>
      <c r="Q524">
        <v>179</v>
      </c>
      <c r="R524">
        <f>R183</f>
        <v>0</v>
      </c>
      <c r="S524">
        <v>179</v>
      </c>
      <c r="T524">
        <f>T183</f>
        <v>0</v>
      </c>
      <c r="U524">
        <v>179</v>
      </c>
      <c r="V524">
        <f>V183</f>
        <v>0</v>
      </c>
      <c r="W524">
        <v>179</v>
      </c>
      <c r="X524">
        <f>X183</f>
        <v>0</v>
      </c>
      <c r="Y524">
        <v>179</v>
      </c>
      <c r="Z524">
        <f>Z183</f>
        <v>0</v>
      </c>
      <c r="AA524">
        <v>179</v>
      </c>
      <c r="AB524">
        <f>AB183</f>
        <v>0</v>
      </c>
      <c r="AC524">
        <v>179</v>
      </c>
      <c r="AD524">
        <f>AD183</f>
        <v>0</v>
      </c>
      <c r="AE524">
        <v>179</v>
      </c>
      <c r="AF524">
        <f>AF183</f>
        <v>0</v>
      </c>
      <c r="AG524">
        <v>179</v>
      </c>
      <c r="AH524">
        <f>AH183</f>
        <v>0</v>
      </c>
      <c r="AI524">
        <v>179</v>
      </c>
      <c r="AJ524">
        <f>AJ183</f>
        <v>0</v>
      </c>
      <c r="AM524">
        <v>179</v>
      </c>
      <c r="AN524">
        <f>AN183</f>
        <v>0</v>
      </c>
      <c r="AO524">
        <v>179</v>
      </c>
      <c r="AP524">
        <f>AP183</f>
        <v>0</v>
      </c>
      <c r="AQ524">
        <v>179</v>
      </c>
      <c r="AR524">
        <f>AR183</f>
        <v>0</v>
      </c>
      <c r="AS524">
        <v>179</v>
      </c>
      <c r="AT524">
        <f>AT183</f>
        <v>0</v>
      </c>
      <c r="AU524">
        <v>179</v>
      </c>
      <c r="AV524">
        <f>AV183</f>
        <v>0</v>
      </c>
      <c r="AW524">
        <v>179</v>
      </c>
      <c r="AX524">
        <f>AX183</f>
        <v>0</v>
      </c>
      <c r="AY524">
        <v>179</v>
      </c>
      <c r="AZ524">
        <f>AZ183</f>
        <v>0</v>
      </c>
      <c r="BA524">
        <v>179</v>
      </c>
      <c r="BB524">
        <f>BB183</f>
        <v>0</v>
      </c>
      <c r="BC524">
        <v>179</v>
      </c>
      <c r="BD524">
        <f>BD183</f>
        <v>0</v>
      </c>
      <c r="BE524">
        <v>179</v>
      </c>
      <c r="BF524">
        <f>BF183</f>
        <v>0</v>
      </c>
      <c r="BG524">
        <v>179</v>
      </c>
      <c r="BH524">
        <f>BH183</f>
        <v>0</v>
      </c>
      <c r="BI524">
        <v>179</v>
      </c>
      <c r="BJ524">
        <f>BJ183</f>
        <v>0</v>
      </c>
      <c r="BK524">
        <v>179</v>
      </c>
      <c r="BL524">
        <f>BL183</f>
        <v>0</v>
      </c>
      <c r="BM524">
        <v>179</v>
      </c>
      <c r="BN524">
        <f>BN183</f>
        <v>0</v>
      </c>
      <c r="BO524">
        <v>179</v>
      </c>
      <c r="BP524">
        <f>BP183</f>
        <v>0</v>
      </c>
      <c r="BQ524">
        <v>179</v>
      </c>
      <c r="BR524">
        <f>BR183</f>
        <v>0</v>
      </c>
      <c r="BU524">
        <f>IF(Charts!$B$3="none",E2226,IF(AM2226="",NA(),AM2226))</f>
        <v>0</v>
      </c>
      <c r="BV524">
        <f>IF(Charts!$B$3="none",F2226,IF(AN2226="",NA(),AN2226))</f>
        <v>0</v>
      </c>
      <c r="BW524">
        <f>IF(Charts!$B$3="none",G2226,IF(AO2226="",NA(),AO2226))</f>
        <v>0</v>
      </c>
      <c r="BX524">
        <f>IF(Charts!$B$3="none",H2226,IF(AP2226="",NA(),AP2226))</f>
        <v>0</v>
      </c>
      <c r="BY524">
        <f>IF(Charts!$B$3="none",I2226,IF(AQ2226="",NA(),AQ2226))</f>
        <v>0</v>
      </c>
      <c r="BZ524">
        <f>IF(Charts!$B$3="none",J2226,IF(AR2226="",NA(),AR2226))</f>
        <v>0</v>
      </c>
      <c r="CA524">
        <f>IF(Charts!$B$3="none",K2226,IF(AS2226="",NA(),AS2226))</f>
        <v>0</v>
      </c>
      <c r="CB524">
        <f>IF(Charts!$B$3="none",L2226,IF(AT2226="",NA(),AT2226))</f>
        <v>0</v>
      </c>
      <c r="CC524">
        <f>IF(Charts!$B$3="none",M2226,IF(AU2226="",NA(),AU2226))</f>
        <v>0</v>
      </c>
      <c r="CD524">
        <f>IF(Charts!$B$3="none",N2226,IF(AV2226="",NA(),AV2226))</f>
        <v>0</v>
      </c>
      <c r="CE524">
        <f>IF(Charts!$B$3="none",O2226,IF(AW2226="",NA(),AW2226))</f>
        <v>0</v>
      </c>
      <c r="CF524">
        <f>IF(Charts!$B$3="none",P2226,IF(AX2226="",NA(),AX2226))</f>
        <v>0</v>
      </c>
      <c r="CG524">
        <f>IF(Charts!$B$3="none",Q2226,IF(AY2226="",NA(),AY2226))</f>
        <v>0</v>
      </c>
      <c r="CH524">
        <f>IF(Charts!$B$3="none",R2226,IF(AZ2226="",NA(),AZ2226))</f>
        <v>0</v>
      </c>
      <c r="CI524">
        <f>IF(Charts!$B$3="none",S2226,IF(BA2226="",NA(),BA2226))</f>
        <v>0</v>
      </c>
      <c r="CJ524">
        <f>IF(Charts!$B$3="none",T2226,IF(BB2226="",NA(),BB2226))</f>
        <v>0</v>
      </c>
      <c r="CK524">
        <f>IF(Charts!$B$3="none",U2226,IF(BC2226="",NA(),BC2226))</f>
        <v>0</v>
      </c>
      <c r="CL524">
        <f>IF(Charts!$B$3="none",V2226,IF(BD2226="",NA(),BD2226))</f>
        <v>0</v>
      </c>
      <c r="CM524">
        <f>IF(Charts!$B$3="none",W2226,IF(BE2226="",NA(),BE2226))</f>
        <v>0</v>
      </c>
      <c r="CN524">
        <f>IF(Charts!$B$3="none",X2226,IF(BF2226="",NA(),BF2226))</f>
        <v>0</v>
      </c>
      <c r="CO524">
        <f>IF(Charts!$B$3="none",Y2226,IF(BG2226="",NA(),BG2226))</f>
        <v>0</v>
      </c>
      <c r="CP524">
        <f>IF(Charts!$B$3="none",Z2226,IF(BH2226="",NA(),BH2226))</f>
        <v>0</v>
      </c>
      <c r="CQ524">
        <f>IF(Charts!$B$3="none",AA2226,IF(BI2226="",NA(),BI2226))</f>
        <v>0</v>
      </c>
      <c r="CR524">
        <f>IF(Charts!$B$3="none",AB2226,IF(BJ2226="",NA(),BJ2226))</f>
        <v>0</v>
      </c>
      <c r="CS524">
        <f>IF(Charts!$B$3="none",AC2226,IF(BK2226="",NA(),BK2226))</f>
        <v>0</v>
      </c>
      <c r="CT524">
        <f>IF(Charts!$B$3="none",AD2226,IF(BL2226="",NA(),BL2226))</f>
        <v>0</v>
      </c>
      <c r="CU524">
        <f>IF(Charts!$B$3="none",AE2226,IF(BM2226="",NA(),BM2226))</f>
        <v>0</v>
      </c>
      <c r="CV524">
        <f>IF(Charts!$B$3="none",AF2226,IF(BN2226="",NA(),BN2226))</f>
        <v>0</v>
      </c>
      <c r="CW524">
        <f>IF(Charts!$B$3="none",AG2226,IF(BO2226="",NA(),BO2226))</f>
        <v>0</v>
      </c>
      <c r="CX524">
        <f>IF(Charts!$B$3="none",AH2226,IF(BP2226="",NA(),BP2226))</f>
        <v>0</v>
      </c>
      <c r="CY524">
        <f>IF(Charts!$B$3="none",AI2226,IF(BQ2226="",NA(),BQ2226))</f>
        <v>0</v>
      </c>
      <c r="CZ524">
        <f>IF(Charts!$B$3="none",AJ2226,IF(BR2226="",NA(),BR2226))</f>
        <v>0</v>
      </c>
    </row>
    <row r="525" spans="5:104">
      <c r="E525">
        <v>180</v>
      </c>
      <c r="F525">
        <f>F184</f>
        <v>0</v>
      </c>
      <c r="G525">
        <v>180</v>
      </c>
      <c r="H525">
        <f>H184</f>
        <v>0</v>
      </c>
      <c r="I525">
        <v>180</v>
      </c>
      <c r="J525">
        <f>J184</f>
        <v>0</v>
      </c>
      <c r="K525">
        <v>180</v>
      </c>
      <c r="L525">
        <f>L184</f>
        <v>0</v>
      </c>
      <c r="M525">
        <v>180</v>
      </c>
      <c r="N525">
        <f>N184</f>
        <v>0</v>
      </c>
      <c r="O525">
        <v>180</v>
      </c>
      <c r="P525">
        <f>P184</f>
        <v>0</v>
      </c>
      <c r="Q525">
        <v>180</v>
      </c>
      <c r="R525">
        <f>R184</f>
        <v>0</v>
      </c>
      <c r="S525">
        <v>180</v>
      </c>
      <c r="T525">
        <f>T184</f>
        <v>0</v>
      </c>
      <c r="U525">
        <v>180</v>
      </c>
      <c r="V525">
        <f>V184</f>
        <v>0</v>
      </c>
      <c r="W525">
        <v>180</v>
      </c>
      <c r="X525">
        <f>X184</f>
        <v>0</v>
      </c>
      <c r="Y525">
        <v>180</v>
      </c>
      <c r="Z525">
        <f>Z184</f>
        <v>0</v>
      </c>
      <c r="AA525">
        <v>180</v>
      </c>
      <c r="AB525">
        <f>AB184</f>
        <v>0</v>
      </c>
      <c r="AC525">
        <v>180</v>
      </c>
      <c r="AD525">
        <f>AD184</f>
        <v>0</v>
      </c>
      <c r="AE525">
        <v>180</v>
      </c>
      <c r="AF525">
        <f>AF184</f>
        <v>0</v>
      </c>
      <c r="AG525">
        <v>180</v>
      </c>
      <c r="AH525">
        <f>AH184</f>
        <v>0</v>
      </c>
      <c r="AI525">
        <v>180</v>
      </c>
      <c r="AJ525">
        <f>AJ184</f>
        <v>0</v>
      </c>
      <c r="AM525">
        <v>180</v>
      </c>
      <c r="AN525">
        <f>AN184</f>
        <v>0</v>
      </c>
      <c r="AO525">
        <v>180</v>
      </c>
      <c r="AP525">
        <f>AP184</f>
        <v>0</v>
      </c>
      <c r="AQ525">
        <v>180</v>
      </c>
      <c r="AR525">
        <f>AR184</f>
        <v>0</v>
      </c>
      <c r="AS525">
        <v>180</v>
      </c>
      <c r="AT525">
        <f>AT184</f>
        <v>0</v>
      </c>
      <c r="AU525">
        <v>180</v>
      </c>
      <c r="AV525">
        <f>AV184</f>
        <v>0</v>
      </c>
      <c r="AW525">
        <v>180</v>
      </c>
      <c r="AX525">
        <f>AX184</f>
        <v>0</v>
      </c>
      <c r="AY525">
        <v>180</v>
      </c>
      <c r="AZ525">
        <f>AZ184</f>
        <v>0</v>
      </c>
      <c r="BA525">
        <v>180</v>
      </c>
      <c r="BB525">
        <f>BB184</f>
        <v>0</v>
      </c>
      <c r="BC525">
        <v>180</v>
      </c>
      <c r="BD525">
        <f>BD184</f>
        <v>0</v>
      </c>
      <c r="BE525">
        <v>180</v>
      </c>
      <c r="BF525">
        <f>BF184</f>
        <v>0</v>
      </c>
      <c r="BG525">
        <v>180</v>
      </c>
      <c r="BH525">
        <f>BH184</f>
        <v>0</v>
      </c>
      <c r="BI525">
        <v>180</v>
      </c>
      <c r="BJ525">
        <f>BJ184</f>
        <v>0</v>
      </c>
      <c r="BK525">
        <v>180</v>
      </c>
      <c r="BL525">
        <f>BL184</f>
        <v>0</v>
      </c>
      <c r="BM525">
        <v>180</v>
      </c>
      <c r="BN525">
        <f>BN184</f>
        <v>0</v>
      </c>
      <c r="BO525">
        <v>180</v>
      </c>
      <c r="BP525">
        <f>BP184</f>
        <v>0</v>
      </c>
      <c r="BQ525">
        <v>180</v>
      </c>
      <c r="BR525">
        <f>BR184</f>
        <v>0</v>
      </c>
      <c r="BU525">
        <f>IF(Charts!$B$3="none",E2227,IF(AM2227="",NA(),AM2227))</f>
        <v>0</v>
      </c>
      <c r="BV525">
        <f>IF(Charts!$B$3="none",F2227,IF(AN2227="",NA(),AN2227))</f>
        <v>0</v>
      </c>
      <c r="BW525">
        <f>IF(Charts!$B$3="none",G2227,IF(AO2227="",NA(),AO2227))</f>
        <v>0</v>
      </c>
      <c r="BX525">
        <f>IF(Charts!$B$3="none",H2227,IF(AP2227="",NA(),AP2227))</f>
        <v>0</v>
      </c>
      <c r="BY525">
        <f>IF(Charts!$B$3="none",I2227,IF(AQ2227="",NA(),AQ2227))</f>
        <v>0</v>
      </c>
      <c r="BZ525">
        <f>IF(Charts!$B$3="none",J2227,IF(AR2227="",NA(),AR2227))</f>
        <v>0</v>
      </c>
      <c r="CA525">
        <f>IF(Charts!$B$3="none",K2227,IF(AS2227="",NA(),AS2227))</f>
        <v>0</v>
      </c>
      <c r="CB525">
        <f>IF(Charts!$B$3="none",L2227,IF(AT2227="",NA(),AT2227))</f>
        <v>0</v>
      </c>
      <c r="CC525">
        <f>IF(Charts!$B$3="none",M2227,IF(AU2227="",NA(),AU2227))</f>
        <v>0</v>
      </c>
      <c r="CD525">
        <f>IF(Charts!$B$3="none",N2227,IF(AV2227="",NA(),AV2227))</f>
        <v>0</v>
      </c>
      <c r="CE525">
        <f>IF(Charts!$B$3="none",O2227,IF(AW2227="",NA(),AW2227))</f>
        <v>0</v>
      </c>
      <c r="CF525">
        <f>IF(Charts!$B$3="none",P2227,IF(AX2227="",NA(),AX2227))</f>
        <v>0</v>
      </c>
      <c r="CG525">
        <f>IF(Charts!$B$3="none",Q2227,IF(AY2227="",NA(),AY2227))</f>
        <v>0</v>
      </c>
      <c r="CH525">
        <f>IF(Charts!$B$3="none",R2227,IF(AZ2227="",NA(),AZ2227))</f>
        <v>0</v>
      </c>
      <c r="CI525">
        <f>IF(Charts!$B$3="none",S2227,IF(BA2227="",NA(),BA2227))</f>
        <v>0</v>
      </c>
      <c r="CJ525">
        <f>IF(Charts!$B$3="none",T2227,IF(BB2227="",NA(),BB2227))</f>
        <v>0</v>
      </c>
      <c r="CK525">
        <f>IF(Charts!$B$3="none",U2227,IF(BC2227="",NA(),BC2227))</f>
        <v>0</v>
      </c>
      <c r="CL525">
        <f>IF(Charts!$B$3="none",V2227,IF(BD2227="",NA(),BD2227))</f>
        <v>0</v>
      </c>
      <c r="CM525">
        <f>IF(Charts!$B$3="none",W2227,IF(BE2227="",NA(),BE2227))</f>
        <v>0</v>
      </c>
      <c r="CN525">
        <f>IF(Charts!$B$3="none",X2227,IF(BF2227="",NA(),BF2227))</f>
        <v>0</v>
      </c>
      <c r="CO525">
        <f>IF(Charts!$B$3="none",Y2227,IF(BG2227="",NA(),BG2227))</f>
        <v>0</v>
      </c>
      <c r="CP525">
        <f>IF(Charts!$B$3="none",Z2227,IF(BH2227="",NA(),BH2227))</f>
        <v>0</v>
      </c>
      <c r="CQ525">
        <f>IF(Charts!$B$3="none",AA2227,IF(BI2227="",NA(),BI2227))</f>
        <v>0</v>
      </c>
      <c r="CR525">
        <f>IF(Charts!$B$3="none",AB2227,IF(BJ2227="",NA(),BJ2227))</f>
        <v>0</v>
      </c>
      <c r="CS525">
        <f>IF(Charts!$B$3="none",AC2227,IF(BK2227="",NA(),BK2227))</f>
        <v>0</v>
      </c>
      <c r="CT525">
        <f>IF(Charts!$B$3="none",AD2227,IF(BL2227="",NA(),BL2227))</f>
        <v>0</v>
      </c>
      <c r="CU525">
        <f>IF(Charts!$B$3="none",AE2227,IF(BM2227="",NA(),BM2227))</f>
        <v>0</v>
      </c>
      <c r="CV525">
        <f>IF(Charts!$B$3="none",AF2227,IF(BN2227="",NA(),BN2227))</f>
        <v>0</v>
      </c>
      <c r="CW525">
        <f>IF(Charts!$B$3="none",AG2227,IF(BO2227="",NA(),BO2227))</f>
        <v>0</v>
      </c>
      <c r="CX525">
        <f>IF(Charts!$B$3="none",AH2227,IF(BP2227="",NA(),BP2227))</f>
        <v>0</v>
      </c>
      <c r="CY525">
        <f>IF(Charts!$B$3="none",AI2227,IF(BQ2227="",NA(),BQ2227))</f>
        <v>0</v>
      </c>
      <c r="CZ525">
        <f>IF(Charts!$B$3="none",AJ2227,IF(BR2227="",NA(),BR2227))</f>
        <v>0</v>
      </c>
    </row>
    <row r="526" spans="5:104">
      <c r="E526">
        <v>181</v>
      </c>
      <c r="F526">
        <f>F185</f>
        <v>0</v>
      </c>
      <c r="G526">
        <v>181</v>
      </c>
      <c r="H526">
        <f>H185</f>
        <v>0</v>
      </c>
      <c r="I526">
        <v>181</v>
      </c>
      <c r="J526">
        <f>J185</f>
        <v>0</v>
      </c>
      <c r="K526">
        <v>181</v>
      </c>
      <c r="L526">
        <f>L185</f>
        <v>0</v>
      </c>
      <c r="M526">
        <v>181</v>
      </c>
      <c r="N526">
        <f>N185</f>
        <v>0</v>
      </c>
      <c r="O526">
        <v>181</v>
      </c>
      <c r="P526">
        <f>P185</f>
        <v>0</v>
      </c>
      <c r="Q526">
        <v>181</v>
      </c>
      <c r="R526">
        <f>R185</f>
        <v>0</v>
      </c>
      <c r="S526">
        <v>181</v>
      </c>
      <c r="T526">
        <f>T185</f>
        <v>0</v>
      </c>
      <c r="U526">
        <v>181</v>
      </c>
      <c r="V526">
        <f>V185</f>
        <v>0</v>
      </c>
      <c r="W526">
        <v>181</v>
      </c>
      <c r="X526">
        <f>X185</f>
        <v>0</v>
      </c>
      <c r="Y526">
        <v>181</v>
      </c>
      <c r="Z526">
        <f>Z185</f>
        <v>0</v>
      </c>
      <c r="AA526">
        <v>181</v>
      </c>
      <c r="AB526">
        <f>AB185</f>
        <v>0</v>
      </c>
      <c r="AC526">
        <v>181</v>
      </c>
      <c r="AD526">
        <f>AD185</f>
        <v>0</v>
      </c>
      <c r="AE526">
        <v>181</v>
      </c>
      <c r="AF526">
        <f>AF185</f>
        <v>0</v>
      </c>
      <c r="AG526">
        <v>181</v>
      </c>
      <c r="AH526">
        <f>AH185</f>
        <v>0</v>
      </c>
      <c r="AI526">
        <v>181</v>
      </c>
      <c r="AJ526">
        <f>AJ185</f>
        <v>0</v>
      </c>
      <c r="AM526">
        <v>181</v>
      </c>
      <c r="AN526">
        <f>AN185</f>
        <v>0</v>
      </c>
      <c r="AO526">
        <v>181</v>
      </c>
      <c r="AP526">
        <f>AP185</f>
        <v>0</v>
      </c>
      <c r="AQ526">
        <v>181</v>
      </c>
      <c r="AR526">
        <f>AR185</f>
        <v>0</v>
      </c>
      <c r="AS526">
        <v>181</v>
      </c>
      <c r="AT526">
        <f>AT185</f>
        <v>0</v>
      </c>
      <c r="AU526">
        <v>181</v>
      </c>
      <c r="AV526">
        <f>AV185</f>
        <v>0</v>
      </c>
      <c r="AW526">
        <v>181</v>
      </c>
      <c r="AX526">
        <f>AX185</f>
        <v>0</v>
      </c>
      <c r="AY526">
        <v>181</v>
      </c>
      <c r="AZ526">
        <f>AZ185</f>
        <v>0</v>
      </c>
      <c r="BA526">
        <v>181</v>
      </c>
      <c r="BB526">
        <f>BB185</f>
        <v>0</v>
      </c>
      <c r="BC526">
        <v>181</v>
      </c>
      <c r="BD526">
        <f>BD185</f>
        <v>0</v>
      </c>
      <c r="BE526">
        <v>181</v>
      </c>
      <c r="BF526">
        <f>BF185</f>
        <v>0</v>
      </c>
      <c r="BG526">
        <v>181</v>
      </c>
      <c r="BH526">
        <f>BH185</f>
        <v>0</v>
      </c>
      <c r="BI526">
        <v>181</v>
      </c>
      <c r="BJ526">
        <f>BJ185</f>
        <v>0</v>
      </c>
      <c r="BK526">
        <v>181</v>
      </c>
      <c r="BL526">
        <f>BL185</f>
        <v>0</v>
      </c>
      <c r="BM526">
        <v>181</v>
      </c>
      <c r="BN526">
        <f>BN185</f>
        <v>0</v>
      </c>
      <c r="BO526">
        <v>181</v>
      </c>
      <c r="BP526">
        <f>BP185</f>
        <v>0</v>
      </c>
      <c r="BQ526">
        <v>181</v>
      </c>
      <c r="BR526">
        <f>BR185</f>
        <v>0</v>
      </c>
      <c r="BU526">
        <f>IF(Charts!$B$3="none",E2228,IF(AM2228="",NA(),AM2228))</f>
        <v>0</v>
      </c>
      <c r="BV526">
        <f>IF(Charts!$B$3="none",F2228,IF(AN2228="",NA(),AN2228))</f>
        <v>0</v>
      </c>
      <c r="BW526">
        <f>IF(Charts!$B$3="none",G2228,IF(AO2228="",NA(),AO2228))</f>
        <v>0</v>
      </c>
      <c r="BX526">
        <f>IF(Charts!$B$3="none",H2228,IF(AP2228="",NA(),AP2228))</f>
        <v>0</v>
      </c>
      <c r="BY526">
        <f>IF(Charts!$B$3="none",I2228,IF(AQ2228="",NA(),AQ2228))</f>
        <v>0</v>
      </c>
      <c r="BZ526">
        <f>IF(Charts!$B$3="none",J2228,IF(AR2228="",NA(),AR2228))</f>
        <v>0</v>
      </c>
      <c r="CA526">
        <f>IF(Charts!$B$3="none",K2228,IF(AS2228="",NA(),AS2228))</f>
        <v>0</v>
      </c>
      <c r="CB526">
        <f>IF(Charts!$B$3="none",L2228,IF(AT2228="",NA(),AT2228))</f>
        <v>0</v>
      </c>
      <c r="CC526">
        <f>IF(Charts!$B$3="none",M2228,IF(AU2228="",NA(),AU2228))</f>
        <v>0</v>
      </c>
      <c r="CD526">
        <f>IF(Charts!$B$3="none",N2228,IF(AV2228="",NA(),AV2228))</f>
        <v>0</v>
      </c>
      <c r="CE526">
        <f>IF(Charts!$B$3="none",O2228,IF(AW2228="",NA(),AW2228))</f>
        <v>0</v>
      </c>
      <c r="CF526">
        <f>IF(Charts!$B$3="none",P2228,IF(AX2228="",NA(),AX2228))</f>
        <v>0</v>
      </c>
      <c r="CG526">
        <f>IF(Charts!$B$3="none",Q2228,IF(AY2228="",NA(),AY2228))</f>
        <v>0</v>
      </c>
      <c r="CH526">
        <f>IF(Charts!$B$3="none",R2228,IF(AZ2228="",NA(),AZ2228))</f>
        <v>0</v>
      </c>
      <c r="CI526">
        <f>IF(Charts!$B$3="none",S2228,IF(BA2228="",NA(),BA2228))</f>
        <v>0</v>
      </c>
      <c r="CJ526">
        <f>IF(Charts!$B$3="none",T2228,IF(BB2228="",NA(),BB2228))</f>
        <v>0</v>
      </c>
      <c r="CK526">
        <f>IF(Charts!$B$3="none",U2228,IF(BC2228="",NA(),BC2228))</f>
        <v>0</v>
      </c>
      <c r="CL526">
        <f>IF(Charts!$B$3="none",V2228,IF(BD2228="",NA(),BD2228))</f>
        <v>0</v>
      </c>
      <c r="CM526">
        <f>IF(Charts!$B$3="none",W2228,IF(BE2228="",NA(),BE2228))</f>
        <v>0</v>
      </c>
      <c r="CN526">
        <f>IF(Charts!$B$3="none",X2228,IF(BF2228="",NA(),BF2228))</f>
        <v>0</v>
      </c>
      <c r="CO526">
        <f>IF(Charts!$B$3="none",Y2228,IF(BG2228="",NA(),BG2228))</f>
        <v>0</v>
      </c>
      <c r="CP526">
        <f>IF(Charts!$B$3="none",Z2228,IF(BH2228="",NA(),BH2228))</f>
        <v>0</v>
      </c>
      <c r="CQ526">
        <f>IF(Charts!$B$3="none",AA2228,IF(BI2228="",NA(),BI2228))</f>
        <v>0</v>
      </c>
      <c r="CR526">
        <f>IF(Charts!$B$3="none",AB2228,IF(BJ2228="",NA(),BJ2228))</f>
        <v>0</v>
      </c>
      <c r="CS526">
        <f>IF(Charts!$B$3="none",AC2228,IF(BK2228="",NA(),BK2228))</f>
        <v>0</v>
      </c>
      <c r="CT526">
        <f>IF(Charts!$B$3="none",AD2228,IF(BL2228="",NA(),BL2228))</f>
        <v>0</v>
      </c>
      <c r="CU526">
        <f>IF(Charts!$B$3="none",AE2228,IF(BM2228="",NA(),BM2228))</f>
        <v>0</v>
      </c>
      <c r="CV526">
        <f>IF(Charts!$B$3="none",AF2228,IF(BN2228="",NA(),BN2228))</f>
        <v>0</v>
      </c>
      <c r="CW526">
        <f>IF(Charts!$B$3="none",AG2228,IF(BO2228="",NA(),BO2228))</f>
        <v>0</v>
      </c>
      <c r="CX526">
        <f>IF(Charts!$B$3="none",AH2228,IF(BP2228="",NA(),BP2228))</f>
        <v>0</v>
      </c>
      <c r="CY526">
        <f>IF(Charts!$B$3="none",AI2228,IF(BQ2228="",NA(),BQ2228))</f>
        <v>0</v>
      </c>
      <c r="CZ526">
        <f>IF(Charts!$B$3="none",AJ2228,IF(BR2228="",NA(),BR2228))</f>
        <v>0</v>
      </c>
    </row>
    <row r="527" spans="5:104">
      <c r="E527">
        <v>182</v>
      </c>
      <c r="F527">
        <f>F186</f>
        <v>0</v>
      </c>
      <c r="G527">
        <v>182</v>
      </c>
      <c r="H527">
        <f>H186</f>
        <v>0</v>
      </c>
      <c r="I527">
        <v>182</v>
      </c>
      <c r="J527">
        <f>J186</f>
        <v>0</v>
      </c>
      <c r="K527">
        <v>182</v>
      </c>
      <c r="L527">
        <f>L186</f>
        <v>0</v>
      </c>
      <c r="M527">
        <v>182</v>
      </c>
      <c r="N527">
        <f>N186</f>
        <v>0</v>
      </c>
      <c r="O527">
        <v>182</v>
      </c>
      <c r="P527">
        <f>P186</f>
        <v>0</v>
      </c>
      <c r="Q527">
        <v>182</v>
      </c>
      <c r="R527">
        <f>R186</f>
        <v>0</v>
      </c>
      <c r="S527">
        <v>182</v>
      </c>
      <c r="T527">
        <f>T186</f>
        <v>0</v>
      </c>
      <c r="U527">
        <v>182</v>
      </c>
      <c r="V527">
        <f>V186</f>
        <v>0</v>
      </c>
      <c r="W527">
        <v>182</v>
      </c>
      <c r="X527">
        <f>X186</f>
        <v>0</v>
      </c>
      <c r="Y527">
        <v>182</v>
      </c>
      <c r="Z527">
        <f>Z186</f>
        <v>0</v>
      </c>
      <c r="AA527">
        <v>182</v>
      </c>
      <c r="AB527">
        <f>AB186</f>
        <v>0</v>
      </c>
      <c r="AC527">
        <v>182</v>
      </c>
      <c r="AD527">
        <f>AD186</f>
        <v>0</v>
      </c>
      <c r="AE527">
        <v>182</v>
      </c>
      <c r="AF527">
        <f>AF186</f>
        <v>0</v>
      </c>
      <c r="AG527">
        <v>182</v>
      </c>
      <c r="AH527">
        <f>AH186</f>
        <v>0</v>
      </c>
      <c r="AI527">
        <v>182</v>
      </c>
      <c r="AJ527">
        <f>AJ186</f>
        <v>0</v>
      </c>
      <c r="AM527">
        <v>182</v>
      </c>
      <c r="AN527">
        <f>AN186</f>
        <v>0</v>
      </c>
      <c r="AO527">
        <v>182</v>
      </c>
      <c r="AP527">
        <f>AP186</f>
        <v>0</v>
      </c>
      <c r="AQ527">
        <v>182</v>
      </c>
      <c r="AR527">
        <f>AR186</f>
        <v>0</v>
      </c>
      <c r="AS527">
        <v>182</v>
      </c>
      <c r="AT527">
        <f>AT186</f>
        <v>0</v>
      </c>
      <c r="AU527">
        <v>182</v>
      </c>
      <c r="AV527">
        <f>AV186</f>
        <v>0</v>
      </c>
      <c r="AW527">
        <v>182</v>
      </c>
      <c r="AX527">
        <f>AX186</f>
        <v>0</v>
      </c>
      <c r="AY527">
        <v>182</v>
      </c>
      <c r="AZ527">
        <f>AZ186</f>
        <v>0</v>
      </c>
      <c r="BA527">
        <v>182</v>
      </c>
      <c r="BB527">
        <f>BB186</f>
        <v>0</v>
      </c>
      <c r="BC527">
        <v>182</v>
      </c>
      <c r="BD527">
        <f>BD186</f>
        <v>0</v>
      </c>
      <c r="BE527">
        <v>182</v>
      </c>
      <c r="BF527">
        <f>BF186</f>
        <v>0</v>
      </c>
      <c r="BG527">
        <v>182</v>
      </c>
      <c r="BH527">
        <f>BH186</f>
        <v>0</v>
      </c>
      <c r="BI527">
        <v>182</v>
      </c>
      <c r="BJ527">
        <f>BJ186</f>
        <v>0</v>
      </c>
      <c r="BK527">
        <v>182</v>
      </c>
      <c r="BL527">
        <f>BL186</f>
        <v>0</v>
      </c>
      <c r="BM527">
        <v>182</v>
      </c>
      <c r="BN527">
        <f>BN186</f>
        <v>0</v>
      </c>
      <c r="BO527">
        <v>182</v>
      </c>
      <c r="BP527">
        <f>BP186</f>
        <v>0</v>
      </c>
      <c r="BQ527">
        <v>182</v>
      </c>
      <c r="BR527">
        <f>BR186</f>
        <v>0</v>
      </c>
      <c r="BU527">
        <f>IF(Charts!$B$3="none",E2229,IF(AM2229="",NA(),AM2229))</f>
        <v>0</v>
      </c>
      <c r="BV527">
        <f>IF(Charts!$B$3="none",F2229,IF(AN2229="",NA(),AN2229))</f>
        <v>0</v>
      </c>
      <c r="BW527">
        <f>IF(Charts!$B$3="none",G2229,IF(AO2229="",NA(),AO2229))</f>
        <v>0</v>
      </c>
      <c r="BX527">
        <f>IF(Charts!$B$3="none",H2229,IF(AP2229="",NA(),AP2229))</f>
        <v>0</v>
      </c>
      <c r="BY527">
        <f>IF(Charts!$B$3="none",I2229,IF(AQ2229="",NA(),AQ2229))</f>
        <v>0</v>
      </c>
      <c r="BZ527">
        <f>IF(Charts!$B$3="none",J2229,IF(AR2229="",NA(),AR2229))</f>
        <v>0</v>
      </c>
      <c r="CA527">
        <f>IF(Charts!$B$3="none",K2229,IF(AS2229="",NA(),AS2229))</f>
        <v>0</v>
      </c>
      <c r="CB527">
        <f>IF(Charts!$B$3="none",L2229,IF(AT2229="",NA(),AT2229))</f>
        <v>0</v>
      </c>
      <c r="CC527">
        <f>IF(Charts!$B$3="none",M2229,IF(AU2229="",NA(),AU2229))</f>
        <v>0</v>
      </c>
      <c r="CD527">
        <f>IF(Charts!$B$3="none",N2229,IF(AV2229="",NA(),AV2229))</f>
        <v>0</v>
      </c>
      <c r="CE527">
        <f>IF(Charts!$B$3="none",O2229,IF(AW2229="",NA(),AW2229))</f>
        <v>0</v>
      </c>
      <c r="CF527">
        <f>IF(Charts!$B$3="none",P2229,IF(AX2229="",NA(),AX2229))</f>
        <v>0</v>
      </c>
      <c r="CG527">
        <f>IF(Charts!$B$3="none",Q2229,IF(AY2229="",NA(),AY2229))</f>
        <v>0</v>
      </c>
      <c r="CH527">
        <f>IF(Charts!$B$3="none",R2229,IF(AZ2229="",NA(),AZ2229))</f>
        <v>0</v>
      </c>
      <c r="CI527">
        <f>IF(Charts!$B$3="none",S2229,IF(BA2229="",NA(),BA2229))</f>
        <v>0</v>
      </c>
      <c r="CJ527">
        <f>IF(Charts!$B$3="none",T2229,IF(BB2229="",NA(),BB2229))</f>
        <v>0</v>
      </c>
      <c r="CK527">
        <f>IF(Charts!$B$3="none",U2229,IF(BC2229="",NA(),BC2229))</f>
        <v>0</v>
      </c>
      <c r="CL527">
        <f>IF(Charts!$B$3="none",V2229,IF(BD2229="",NA(),BD2229))</f>
        <v>0</v>
      </c>
      <c r="CM527">
        <f>IF(Charts!$B$3="none",W2229,IF(BE2229="",NA(),BE2229))</f>
        <v>0</v>
      </c>
      <c r="CN527">
        <f>IF(Charts!$B$3="none",X2229,IF(BF2229="",NA(),BF2229))</f>
        <v>0</v>
      </c>
      <c r="CO527">
        <f>IF(Charts!$B$3="none",Y2229,IF(BG2229="",NA(),BG2229))</f>
        <v>0</v>
      </c>
      <c r="CP527">
        <f>IF(Charts!$B$3="none",Z2229,IF(BH2229="",NA(),BH2229))</f>
        <v>0</v>
      </c>
      <c r="CQ527">
        <f>IF(Charts!$B$3="none",AA2229,IF(BI2229="",NA(),BI2229))</f>
        <v>0</v>
      </c>
      <c r="CR527">
        <f>IF(Charts!$B$3="none",AB2229,IF(BJ2229="",NA(),BJ2229))</f>
        <v>0</v>
      </c>
      <c r="CS527">
        <f>IF(Charts!$B$3="none",AC2229,IF(BK2229="",NA(),BK2229))</f>
        <v>0</v>
      </c>
      <c r="CT527">
        <f>IF(Charts!$B$3="none",AD2229,IF(BL2229="",NA(),BL2229))</f>
        <v>0</v>
      </c>
      <c r="CU527">
        <f>IF(Charts!$B$3="none",AE2229,IF(BM2229="",NA(),BM2229))</f>
        <v>0</v>
      </c>
      <c r="CV527">
        <f>IF(Charts!$B$3="none",AF2229,IF(BN2229="",NA(),BN2229))</f>
        <v>0</v>
      </c>
      <c r="CW527">
        <f>IF(Charts!$B$3="none",AG2229,IF(BO2229="",NA(),BO2229))</f>
        <v>0</v>
      </c>
      <c r="CX527">
        <f>IF(Charts!$B$3="none",AH2229,IF(BP2229="",NA(),BP2229))</f>
        <v>0</v>
      </c>
      <c r="CY527">
        <f>IF(Charts!$B$3="none",AI2229,IF(BQ2229="",NA(),BQ2229))</f>
        <v>0</v>
      </c>
      <c r="CZ527">
        <f>IF(Charts!$B$3="none",AJ2229,IF(BR2229="",NA(),BR2229))</f>
        <v>0</v>
      </c>
    </row>
    <row r="528" spans="5:104">
      <c r="E528">
        <v>183</v>
      </c>
      <c r="F528">
        <f>F187</f>
        <v>0</v>
      </c>
      <c r="G528">
        <v>183</v>
      </c>
      <c r="H528">
        <f>H187</f>
        <v>0</v>
      </c>
      <c r="I528">
        <v>183</v>
      </c>
      <c r="J528">
        <f>J187</f>
        <v>0</v>
      </c>
      <c r="K528">
        <v>183</v>
      </c>
      <c r="L528">
        <f>L187</f>
        <v>0</v>
      </c>
      <c r="M528">
        <v>183</v>
      </c>
      <c r="N528">
        <f>N187</f>
        <v>0</v>
      </c>
      <c r="O528">
        <v>183</v>
      </c>
      <c r="P528">
        <f>P187</f>
        <v>0</v>
      </c>
      <c r="Q528">
        <v>183</v>
      </c>
      <c r="R528">
        <f>R187</f>
        <v>0</v>
      </c>
      <c r="S528">
        <v>183</v>
      </c>
      <c r="T528">
        <f>T187</f>
        <v>0</v>
      </c>
      <c r="U528">
        <v>183</v>
      </c>
      <c r="V528">
        <f>V187</f>
        <v>0</v>
      </c>
      <c r="W528">
        <v>183</v>
      </c>
      <c r="X528">
        <f>X187</f>
        <v>0</v>
      </c>
      <c r="Y528">
        <v>183</v>
      </c>
      <c r="Z528">
        <f>Z187</f>
        <v>0</v>
      </c>
      <c r="AA528">
        <v>183</v>
      </c>
      <c r="AB528">
        <f>AB187</f>
        <v>0</v>
      </c>
      <c r="AC528">
        <v>183</v>
      </c>
      <c r="AD528">
        <f>AD187</f>
        <v>0</v>
      </c>
      <c r="AE528">
        <v>183</v>
      </c>
      <c r="AF528">
        <f>AF187</f>
        <v>0</v>
      </c>
      <c r="AG528">
        <v>183</v>
      </c>
      <c r="AH528">
        <f>AH187</f>
        <v>0</v>
      </c>
      <c r="AI528">
        <v>183</v>
      </c>
      <c r="AJ528">
        <f>AJ187</f>
        <v>0</v>
      </c>
      <c r="AM528">
        <v>183</v>
      </c>
      <c r="AN528">
        <f>AN187</f>
        <v>0</v>
      </c>
      <c r="AO528">
        <v>183</v>
      </c>
      <c r="AP528">
        <f>AP187</f>
        <v>0</v>
      </c>
      <c r="AQ528">
        <v>183</v>
      </c>
      <c r="AR528">
        <f>AR187</f>
        <v>0</v>
      </c>
      <c r="AS528">
        <v>183</v>
      </c>
      <c r="AT528">
        <f>AT187</f>
        <v>0</v>
      </c>
      <c r="AU528">
        <v>183</v>
      </c>
      <c r="AV528">
        <f>AV187</f>
        <v>0</v>
      </c>
      <c r="AW528">
        <v>183</v>
      </c>
      <c r="AX528">
        <f>AX187</f>
        <v>0</v>
      </c>
      <c r="AY528">
        <v>183</v>
      </c>
      <c r="AZ528">
        <f>AZ187</f>
        <v>0</v>
      </c>
      <c r="BA528">
        <v>183</v>
      </c>
      <c r="BB528">
        <f>BB187</f>
        <v>0</v>
      </c>
      <c r="BC528">
        <v>183</v>
      </c>
      <c r="BD528">
        <f>BD187</f>
        <v>0</v>
      </c>
      <c r="BE528">
        <v>183</v>
      </c>
      <c r="BF528">
        <f>BF187</f>
        <v>0</v>
      </c>
      <c r="BG528">
        <v>183</v>
      </c>
      <c r="BH528">
        <f>BH187</f>
        <v>0</v>
      </c>
      <c r="BI528">
        <v>183</v>
      </c>
      <c r="BJ528">
        <f>BJ187</f>
        <v>0</v>
      </c>
      <c r="BK528">
        <v>183</v>
      </c>
      <c r="BL528">
        <f>BL187</f>
        <v>0</v>
      </c>
      <c r="BM528">
        <v>183</v>
      </c>
      <c r="BN528">
        <f>BN187</f>
        <v>0</v>
      </c>
      <c r="BO528">
        <v>183</v>
      </c>
      <c r="BP528">
        <f>BP187</f>
        <v>0</v>
      </c>
      <c r="BQ528">
        <v>183</v>
      </c>
      <c r="BR528">
        <f>BR187</f>
        <v>0</v>
      </c>
      <c r="BU528">
        <f>IF(Charts!$B$3="none",E2230,IF(AM2230="",NA(),AM2230))</f>
        <v>0</v>
      </c>
      <c r="BV528">
        <f>IF(Charts!$B$3="none",F2230,IF(AN2230="",NA(),AN2230))</f>
        <v>0</v>
      </c>
      <c r="BW528">
        <f>IF(Charts!$B$3="none",G2230,IF(AO2230="",NA(),AO2230))</f>
        <v>0</v>
      </c>
      <c r="BX528">
        <f>IF(Charts!$B$3="none",H2230,IF(AP2230="",NA(),AP2230))</f>
        <v>0</v>
      </c>
      <c r="BY528">
        <f>IF(Charts!$B$3="none",I2230,IF(AQ2230="",NA(),AQ2230))</f>
        <v>0</v>
      </c>
      <c r="BZ528">
        <f>IF(Charts!$B$3="none",J2230,IF(AR2230="",NA(),AR2230))</f>
        <v>0</v>
      </c>
      <c r="CA528">
        <f>IF(Charts!$B$3="none",K2230,IF(AS2230="",NA(),AS2230))</f>
        <v>0</v>
      </c>
      <c r="CB528">
        <f>IF(Charts!$B$3="none",L2230,IF(AT2230="",NA(),AT2230))</f>
        <v>0</v>
      </c>
      <c r="CC528">
        <f>IF(Charts!$B$3="none",M2230,IF(AU2230="",NA(),AU2230))</f>
        <v>0</v>
      </c>
      <c r="CD528">
        <f>IF(Charts!$B$3="none",N2230,IF(AV2230="",NA(),AV2230))</f>
        <v>0</v>
      </c>
      <c r="CE528">
        <f>IF(Charts!$B$3="none",O2230,IF(AW2230="",NA(),AW2230))</f>
        <v>0</v>
      </c>
      <c r="CF528">
        <f>IF(Charts!$B$3="none",P2230,IF(AX2230="",NA(),AX2230))</f>
        <v>0</v>
      </c>
      <c r="CG528">
        <f>IF(Charts!$B$3="none",Q2230,IF(AY2230="",NA(),AY2230))</f>
        <v>0</v>
      </c>
      <c r="CH528">
        <f>IF(Charts!$B$3="none",R2230,IF(AZ2230="",NA(),AZ2230))</f>
        <v>0</v>
      </c>
      <c r="CI528">
        <f>IF(Charts!$B$3="none",S2230,IF(BA2230="",NA(),BA2230))</f>
        <v>0</v>
      </c>
      <c r="CJ528">
        <f>IF(Charts!$B$3="none",T2230,IF(BB2230="",NA(),BB2230))</f>
        <v>0</v>
      </c>
      <c r="CK528">
        <f>IF(Charts!$B$3="none",U2230,IF(BC2230="",NA(),BC2230))</f>
        <v>0</v>
      </c>
      <c r="CL528">
        <f>IF(Charts!$B$3="none",V2230,IF(BD2230="",NA(),BD2230))</f>
        <v>0</v>
      </c>
      <c r="CM528">
        <f>IF(Charts!$B$3="none",W2230,IF(BE2230="",NA(),BE2230))</f>
        <v>0</v>
      </c>
      <c r="CN528">
        <f>IF(Charts!$B$3="none",X2230,IF(BF2230="",NA(),BF2230))</f>
        <v>0</v>
      </c>
      <c r="CO528">
        <f>IF(Charts!$B$3="none",Y2230,IF(BG2230="",NA(),BG2230))</f>
        <v>0</v>
      </c>
      <c r="CP528">
        <f>IF(Charts!$B$3="none",Z2230,IF(BH2230="",NA(),BH2230))</f>
        <v>0</v>
      </c>
      <c r="CQ528">
        <f>IF(Charts!$B$3="none",AA2230,IF(BI2230="",NA(),BI2230))</f>
        <v>0</v>
      </c>
      <c r="CR528">
        <f>IF(Charts!$B$3="none",AB2230,IF(BJ2230="",NA(),BJ2230))</f>
        <v>0</v>
      </c>
      <c r="CS528">
        <f>IF(Charts!$B$3="none",AC2230,IF(BK2230="",NA(),BK2230))</f>
        <v>0</v>
      </c>
      <c r="CT528">
        <f>IF(Charts!$B$3="none",AD2230,IF(BL2230="",NA(),BL2230))</f>
        <v>0</v>
      </c>
      <c r="CU528">
        <f>IF(Charts!$B$3="none",AE2230,IF(BM2230="",NA(),BM2230))</f>
        <v>0</v>
      </c>
      <c r="CV528">
        <f>IF(Charts!$B$3="none",AF2230,IF(BN2230="",NA(),BN2230))</f>
        <v>0</v>
      </c>
      <c r="CW528">
        <f>IF(Charts!$B$3="none",AG2230,IF(BO2230="",NA(),BO2230))</f>
        <v>0</v>
      </c>
      <c r="CX528">
        <f>IF(Charts!$B$3="none",AH2230,IF(BP2230="",NA(),BP2230))</f>
        <v>0</v>
      </c>
      <c r="CY528">
        <f>IF(Charts!$B$3="none",AI2230,IF(BQ2230="",NA(),BQ2230))</f>
        <v>0</v>
      </c>
      <c r="CZ528">
        <f>IF(Charts!$B$3="none",AJ2230,IF(BR2230="",NA(),BR2230))</f>
        <v>0</v>
      </c>
    </row>
    <row r="529" spans="5:104">
      <c r="E529">
        <v>184</v>
      </c>
      <c r="F529">
        <f>F188</f>
        <v>0</v>
      </c>
      <c r="G529">
        <v>184</v>
      </c>
      <c r="H529">
        <f>H188</f>
        <v>0</v>
      </c>
      <c r="I529">
        <v>184</v>
      </c>
      <c r="J529">
        <f>J188</f>
        <v>0</v>
      </c>
      <c r="K529">
        <v>184</v>
      </c>
      <c r="L529">
        <f>L188</f>
        <v>0</v>
      </c>
      <c r="M529">
        <v>184</v>
      </c>
      <c r="N529">
        <f>N188</f>
        <v>0</v>
      </c>
      <c r="O529">
        <v>184</v>
      </c>
      <c r="P529">
        <f>P188</f>
        <v>0</v>
      </c>
      <c r="Q529">
        <v>184</v>
      </c>
      <c r="R529">
        <f>R188</f>
        <v>0</v>
      </c>
      <c r="S529">
        <v>184</v>
      </c>
      <c r="T529">
        <f>T188</f>
        <v>0</v>
      </c>
      <c r="U529">
        <v>184</v>
      </c>
      <c r="V529">
        <f>V188</f>
        <v>0</v>
      </c>
      <c r="W529">
        <v>184</v>
      </c>
      <c r="X529">
        <f>X188</f>
        <v>0</v>
      </c>
      <c r="Y529">
        <v>184</v>
      </c>
      <c r="Z529">
        <f>Z188</f>
        <v>0</v>
      </c>
      <c r="AA529">
        <v>184</v>
      </c>
      <c r="AB529">
        <f>AB188</f>
        <v>0</v>
      </c>
      <c r="AC529">
        <v>184</v>
      </c>
      <c r="AD529">
        <f>AD188</f>
        <v>0</v>
      </c>
      <c r="AE529">
        <v>184</v>
      </c>
      <c r="AF529">
        <f>AF188</f>
        <v>0</v>
      </c>
      <c r="AG529">
        <v>184</v>
      </c>
      <c r="AH529">
        <f>AH188</f>
        <v>0</v>
      </c>
      <c r="AI529">
        <v>184</v>
      </c>
      <c r="AJ529">
        <f>AJ188</f>
        <v>0</v>
      </c>
      <c r="AM529">
        <v>184</v>
      </c>
      <c r="AN529">
        <f>AN188</f>
        <v>0</v>
      </c>
      <c r="AO529">
        <v>184</v>
      </c>
      <c r="AP529">
        <f>AP188</f>
        <v>0</v>
      </c>
      <c r="AQ529">
        <v>184</v>
      </c>
      <c r="AR529">
        <f>AR188</f>
        <v>0</v>
      </c>
      <c r="AS529">
        <v>184</v>
      </c>
      <c r="AT529">
        <f>AT188</f>
        <v>0</v>
      </c>
      <c r="AU529">
        <v>184</v>
      </c>
      <c r="AV529">
        <f>AV188</f>
        <v>0</v>
      </c>
      <c r="AW529">
        <v>184</v>
      </c>
      <c r="AX529">
        <f>AX188</f>
        <v>0</v>
      </c>
      <c r="AY529">
        <v>184</v>
      </c>
      <c r="AZ529">
        <f>AZ188</f>
        <v>0</v>
      </c>
      <c r="BA529">
        <v>184</v>
      </c>
      <c r="BB529">
        <f>BB188</f>
        <v>0</v>
      </c>
      <c r="BC529">
        <v>184</v>
      </c>
      <c r="BD529">
        <f>BD188</f>
        <v>0</v>
      </c>
      <c r="BE529">
        <v>184</v>
      </c>
      <c r="BF529">
        <f>BF188</f>
        <v>0</v>
      </c>
      <c r="BG529">
        <v>184</v>
      </c>
      <c r="BH529">
        <f>BH188</f>
        <v>0</v>
      </c>
      <c r="BI529">
        <v>184</v>
      </c>
      <c r="BJ529">
        <f>BJ188</f>
        <v>0</v>
      </c>
      <c r="BK529">
        <v>184</v>
      </c>
      <c r="BL529">
        <f>BL188</f>
        <v>0</v>
      </c>
      <c r="BM529">
        <v>184</v>
      </c>
      <c r="BN529">
        <f>BN188</f>
        <v>0</v>
      </c>
      <c r="BO529">
        <v>184</v>
      </c>
      <c r="BP529">
        <f>BP188</f>
        <v>0</v>
      </c>
      <c r="BQ529">
        <v>184</v>
      </c>
      <c r="BR529">
        <f>BR188</f>
        <v>0</v>
      </c>
      <c r="BU529">
        <f>IF(Charts!$B$3="none",E2231,IF(AM2231="",NA(),AM2231))</f>
        <v>0</v>
      </c>
      <c r="BV529">
        <f>IF(Charts!$B$3="none",F2231,IF(AN2231="",NA(),AN2231))</f>
        <v>0</v>
      </c>
      <c r="BW529">
        <f>IF(Charts!$B$3="none",G2231,IF(AO2231="",NA(),AO2231))</f>
        <v>0</v>
      </c>
      <c r="BX529">
        <f>IF(Charts!$B$3="none",H2231,IF(AP2231="",NA(),AP2231))</f>
        <v>0</v>
      </c>
      <c r="BY529">
        <f>IF(Charts!$B$3="none",I2231,IF(AQ2231="",NA(),AQ2231))</f>
        <v>0</v>
      </c>
      <c r="BZ529">
        <f>IF(Charts!$B$3="none",J2231,IF(AR2231="",NA(),AR2231))</f>
        <v>0</v>
      </c>
      <c r="CA529">
        <f>IF(Charts!$B$3="none",K2231,IF(AS2231="",NA(),AS2231))</f>
        <v>0</v>
      </c>
      <c r="CB529">
        <f>IF(Charts!$B$3="none",L2231,IF(AT2231="",NA(),AT2231))</f>
        <v>0</v>
      </c>
      <c r="CC529">
        <f>IF(Charts!$B$3="none",M2231,IF(AU2231="",NA(),AU2231))</f>
        <v>0</v>
      </c>
      <c r="CD529">
        <f>IF(Charts!$B$3="none",N2231,IF(AV2231="",NA(),AV2231))</f>
        <v>0</v>
      </c>
      <c r="CE529">
        <f>IF(Charts!$B$3="none",O2231,IF(AW2231="",NA(),AW2231))</f>
        <v>0</v>
      </c>
      <c r="CF529">
        <f>IF(Charts!$B$3="none",P2231,IF(AX2231="",NA(),AX2231))</f>
        <v>0</v>
      </c>
      <c r="CG529">
        <f>IF(Charts!$B$3="none",Q2231,IF(AY2231="",NA(),AY2231))</f>
        <v>0</v>
      </c>
      <c r="CH529">
        <f>IF(Charts!$B$3="none",R2231,IF(AZ2231="",NA(),AZ2231))</f>
        <v>0</v>
      </c>
      <c r="CI529">
        <f>IF(Charts!$B$3="none",S2231,IF(BA2231="",NA(),BA2231))</f>
        <v>0</v>
      </c>
      <c r="CJ529">
        <f>IF(Charts!$B$3="none",T2231,IF(BB2231="",NA(),BB2231))</f>
        <v>0</v>
      </c>
      <c r="CK529">
        <f>IF(Charts!$B$3="none",U2231,IF(BC2231="",NA(),BC2231))</f>
        <v>0</v>
      </c>
      <c r="CL529">
        <f>IF(Charts!$B$3="none",V2231,IF(BD2231="",NA(),BD2231))</f>
        <v>0</v>
      </c>
      <c r="CM529">
        <f>IF(Charts!$B$3="none",W2231,IF(BE2231="",NA(),BE2231))</f>
        <v>0</v>
      </c>
      <c r="CN529">
        <f>IF(Charts!$B$3="none",X2231,IF(BF2231="",NA(),BF2231))</f>
        <v>0</v>
      </c>
      <c r="CO529">
        <f>IF(Charts!$B$3="none",Y2231,IF(BG2231="",NA(),BG2231))</f>
        <v>0</v>
      </c>
      <c r="CP529">
        <f>IF(Charts!$B$3="none",Z2231,IF(BH2231="",NA(),BH2231))</f>
        <v>0</v>
      </c>
      <c r="CQ529">
        <f>IF(Charts!$B$3="none",AA2231,IF(BI2231="",NA(),BI2231))</f>
        <v>0</v>
      </c>
      <c r="CR529">
        <f>IF(Charts!$B$3="none",AB2231,IF(BJ2231="",NA(),BJ2231))</f>
        <v>0</v>
      </c>
      <c r="CS529">
        <f>IF(Charts!$B$3="none",AC2231,IF(BK2231="",NA(),BK2231))</f>
        <v>0</v>
      </c>
      <c r="CT529">
        <f>IF(Charts!$B$3="none",AD2231,IF(BL2231="",NA(),BL2231))</f>
        <v>0</v>
      </c>
      <c r="CU529">
        <f>IF(Charts!$B$3="none",AE2231,IF(BM2231="",NA(),BM2231))</f>
        <v>0</v>
      </c>
      <c r="CV529">
        <f>IF(Charts!$B$3="none",AF2231,IF(BN2231="",NA(),BN2231))</f>
        <v>0</v>
      </c>
      <c r="CW529">
        <f>IF(Charts!$B$3="none",AG2231,IF(BO2231="",NA(),BO2231))</f>
        <v>0</v>
      </c>
      <c r="CX529">
        <f>IF(Charts!$B$3="none",AH2231,IF(BP2231="",NA(),BP2231))</f>
        <v>0</v>
      </c>
      <c r="CY529">
        <f>IF(Charts!$B$3="none",AI2231,IF(BQ2231="",NA(),BQ2231))</f>
        <v>0</v>
      </c>
      <c r="CZ529">
        <f>IF(Charts!$B$3="none",AJ2231,IF(BR2231="",NA(),BR2231))</f>
        <v>0</v>
      </c>
    </row>
    <row r="530" spans="5:104">
      <c r="E530">
        <v>185</v>
      </c>
      <c r="F530">
        <f>F189</f>
        <v>0</v>
      </c>
      <c r="G530">
        <v>185</v>
      </c>
      <c r="H530">
        <f>H189</f>
        <v>0</v>
      </c>
      <c r="I530">
        <v>185</v>
      </c>
      <c r="J530">
        <f>J189</f>
        <v>0</v>
      </c>
      <c r="K530">
        <v>185</v>
      </c>
      <c r="L530">
        <f>L189</f>
        <v>0</v>
      </c>
      <c r="M530">
        <v>185</v>
      </c>
      <c r="N530">
        <f>N189</f>
        <v>0</v>
      </c>
      <c r="O530">
        <v>185</v>
      </c>
      <c r="P530">
        <f>P189</f>
        <v>0</v>
      </c>
      <c r="Q530">
        <v>185</v>
      </c>
      <c r="R530">
        <f>R189</f>
        <v>0</v>
      </c>
      <c r="S530">
        <v>185</v>
      </c>
      <c r="T530">
        <f>T189</f>
        <v>0</v>
      </c>
      <c r="U530">
        <v>185</v>
      </c>
      <c r="V530">
        <f>V189</f>
        <v>0</v>
      </c>
      <c r="W530">
        <v>185</v>
      </c>
      <c r="X530">
        <f>X189</f>
        <v>0</v>
      </c>
      <c r="Y530">
        <v>185</v>
      </c>
      <c r="Z530">
        <f>Z189</f>
        <v>0</v>
      </c>
      <c r="AA530">
        <v>185</v>
      </c>
      <c r="AB530">
        <f>AB189</f>
        <v>0</v>
      </c>
      <c r="AC530">
        <v>185</v>
      </c>
      <c r="AD530">
        <f>AD189</f>
        <v>0</v>
      </c>
      <c r="AE530">
        <v>185</v>
      </c>
      <c r="AF530">
        <f>AF189</f>
        <v>0</v>
      </c>
      <c r="AG530">
        <v>185</v>
      </c>
      <c r="AH530">
        <f>AH189</f>
        <v>0</v>
      </c>
      <c r="AI530">
        <v>185</v>
      </c>
      <c r="AJ530">
        <f>AJ189</f>
        <v>0</v>
      </c>
      <c r="AM530">
        <v>185</v>
      </c>
      <c r="AN530">
        <f>AN189</f>
        <v>0</v>
      </c>
      <c r="AO530">
        <v>185</v>
      </c>
      <c r="AP530">
        <f>AP189</f>
        <v>0</v>
      </c>
      <c r="AQ530">
        <v>185</v>
      </c>
      <c r="AR530">
        <f>AR189</f>
        <v>0</v>
      </c>
      <c r="AS530">
        <v>185</v>
      </c>
      <c r="AT530">
        <f>AT189</f>
        <v>0</v>
      </c>
      <c r="AU530">
        <v>185</v>
      </c>
      <c r="AV530">
        <f>AV189</f>
        <v>0</v>
      </c>
      <c r="AW530">
        <v>185</v>
      </c>
      <c r="AX530">
        <f>AX189</f>
        <v>0</v>
      </c>
      <c r="AY530">
        <v>185</v>
      </c>
      <c r="AZ530">
        <f>AZ189</f>
        <v>0</v>
      </c>
      <c r="BA530">
        <v>185</v>
      </c>
      <c r="BB530">
        <f>BB189</f>
        <v>0</v>
      </c>
      <c r="BC530">
        <v>185</v>
      </c>
      <c r="BD530">
        <f>BD189</f>
        <v>0</v>
      </c>
      <c r="BE530">
        <v>185</v>
      </c>
      <c r="BF530">
        <f>BF189</f>
        <v>0</v>
      </c>
      <c r="BG530">
        <v>185</v>
      </c>
      <c r="BH530">
        <f>BH189</f>
        <v>0</v>
      </c>
      <c r="BI530">
        <v>185</v>
      </c>
      <c r="BJ530">
        <f>BJ189</f>
        <v>0</v>
      </c>
      <c r="BK530">
        <v>185</v>
      </c>
      <c r="BL530">
        <f>BL189</f>
        <v>0</v>
      </c>
      <c r="BM530">
        <v>185</v>
      </c>
      <c r="BN530">
        <f>BN189</f>
        <v>0</v>
      </c>
      <c r="BO530">
        <v>185</v>
      </c>
      <c r="BP530">
        <f>BP189</f>
        <v>0</v>
      </c>
      <c r="BQ530">
        <v>185</v>
      </c>
      <c r="BR530">
        <f>BR189</f>
        <v>0</v>
      </c>
      <c r="BU530">
        <f>IF(Charts!$B$3="none",E2232,IF(AM2232="",NA(),AM2232))</f>
        <v>0</v>
      </c>
      <c r="BV530">
        <f>IF(Charts!$B$3="none",F2232,IF(AN2232="",NA(),AN2232))</f>
        <v>0</v>
      </c>
      <c r="BW530">
        <f>IF(Charts!$B$3="none",G2232,IF(AO2232="",NA(),AO2232))</f>
        <v>0</v>
      </c>
      <c r="BX530">
        <f>IF(Charts!$B$3="none",H2232,IF(AP2232="",NA(),AP2232))</f>
        <v>0</v>
      </c>
      <c r="BY530">
        <f>IF(Charts!$B$3="none",I2232,IF(AQ2232="",NA(),AQ2232))</f>
        <v>0</v>
      </c>
      <c r="BZ530">
        <f>IF(Charts!$B$3="none",J2232,IF(AR2232="",NA(),AR2232))</f>
        <v>0</v>
      </c>
      <c r="CA530">
        <f>IF(Charts!$B$3="none",K2232,IF(AS2232="",NA(),AS2232))</f>
        <v>0</v>
      </c>
      <c r="CB530">
        <f>IF(Charts!$B$3="none",L2232,IF(AT2232="",NA(),AT2232))</f>
        <v>0</v>
      </c>
      <c r="CC530">
        <f>IF(Charts!$B$3="none",M2232,IF(AU2232="",NA(),AU2232))</f>
        <v>0</v>
      </c>
      <c r="CD530">
        <f>IF(Charts!$B$3="none",N2232,IF(AV2232="",NA(),AV2232))</f>
        <v>0</v>
      </c>
      <c r="CE530">
        <f>IF(Charts!$B$3="none",O2232,IF(AW2232="",NA(),AW2232))</f>
        <v>0</v>
      </c>
      <c r="CF530">
        <f>IF(Charts!$B$3="none",P2232,IF(AX2232="",NA(),AX2232))</f>
        <v>0</v>
      </c>
      <c r="CG530">
        <f>IF(Charts!$B$3="none",Q2232,IF(AY2232="",NA(),AY2232))</f>
        <v>0</v>
      </c>
      <c r="CH530">
        <f>IF(Charts!$B$3="none",R2232,IF(AZ2232="",NA(),AZ2232))</f>
        <v>0</v>
      </c>
      <c r="CI530">
        <f>IF(Charts!$B$3="none",S2232,IF(BA2232="",NA(),BA2232))</f>
        <v>0</v>
      </c>
      <c r="CJ530">
        <f>IF(Charts!$B$3="none",T2232,IF(BB2232="",NA(),BB2232))</f>
        <v>0</v>
      </c>
      <c r="CK530">
        <f>IF(Charts!$B$3="none",U2232,IF(BC2232="",NA(),BC2232))</f>
        <v>0</v>
      </c>
      <c r="CL530">
        <f>IF(Charts!$B$3="none",V2232,IF(BD2232="",NA(),BD2232))</f>
        <v>0</v>
      </c>
      <c r="CM530">
        <f>IF(Charts!$B$3="none",W2232,IF(BE2232="",NA(),BE2232))</f>
        <v>0</v>
      </c>
      <c r="CN530">
        <f>IF(Charts!$B$3="none",X2232,IF(BF2232="",NA(),BF2232))</f>
        <v>0</v>
      </c>
      <c r="CO530">
        <f>IF(Charts!$B$3="none",Y2232,IF(BG2232="",NA(),BG2232))</f>
        <v>0</v>
      </c>
      <c r="CP530">
        <f>IF(Charts!$B$3="none",Z2232,IF(BH2232="",NA(),BH2232))</f>
        <v>0</v>
      </c>
      <c r="CQ530">
        <f>IF(Charts!$B$3="none",AA2232,IF(BI2232="",NA(),BI2232))</f>
        <v>0</v>
      </c>
      <c r="CR530">
        <f>IF(Charts!$B$3="none",AB2232,IF(BJ2232="",NA(),BJ2232))</f>
        <v>0</v>
      </c>
      <c r="CS530">
        <f>IF(Charts!$B$3="none",AC2232,IF(BK2232="",NA(),BK2232))</f>
        <v>0</v>
      </c>
      <c r="CT530">
        <f>IF(Charts!$B$3="none",AD2232,IF(BL2232="",NA(),BL2232))</f>
        <v>0</v>
      </c>
      <c r="CU530">
        <f>IF(Charts!$B$3="none",AE2232,IF(BM2232="",NA(),BM2232))</f>
        <v>0</v>
      </c>
      <c r="CV530">
        <f>IF(Charts!$B$3="none",AF2232,IF(BN2232="",NA(),BN2232))</f>
        <v>0</v>
      </c>
      <c r="CW530">
        <f>IF(Charts!$B$3="none",AG2232,IF(BO2232="",NA(),BO2232))</f>
        <v>0</v>
      </c>
      <c r="CX530">
        <f>IF(Charts!$B$3="none",AH2232,IF(BP2232="",NA(),BP2232))</f>
        <v>0</v>
      </c>
      <c r="CY530">
        <f>IF(Charts!$B$3="none",AI2232,IF(BQ2232="",NA(),BQ2232))</f>
        <v>0</v>
      </c>
      <c r="CZ530">
        <f>IF(Charts!$B$3="none",AJ2232,IF(BR2232="",NA(),BR2232))</f>
        <v>0</v>
      </c>
    </row>
    <row r="531" spans="5:104">
      <c r="E531">
        <v>186</v>
      </c>
      <c r="F531">
        <f>F190</f>
        <v>0</v>
      </c>
      <c r="G531">
        <v>186</v>
      </c>
      <c r="H531">
        <f>H190</f>
        <v>0</v>
      </c>
      <c r="I531">
        <v>186</v>
      </c>
      <c r="J531">
        <f>J190</f>
        <v>0</v>
      </c>
      <c r="K531">
        <v>186</v>
      </c>
      <c r="L531">
        <f>L190</f>
        <v>0</v>
      </c>
      <c r="M531">
        <v>186</v>
      </c>
      <c r="N531">
        <f>N190</f>
        <v>0</v>
      </c>
      <c r="O531">
        <v>186</v>
      </c>
      <c r="P531">
        <f>P190</f>
        <v>0</v>
      </c>
      <c r="Q531">
        <v>186</v>
      </c>
      <c r="R531">
        <f>R190</f>
        <v>0</v>
      </c>
      <c r="S531">
        <v>186</v>
      </c>
      <c r="T531">
        <f>T190</f>
        <v>0</v>
      </c>
      <c r="U531">
        <v>186</v>
      </c>
      <c r="V531">
        <f>V190</f>
        <v>0</v>
      </c>
      <c r="W531">
        <v>186</v>
      </c>
      <c r="X531">
        <f>X190</f>
        <v>0</v>
      </c>
      <c r="Y531">
        <v>186</v>
      </c>
      <c r="Z531">
        <f>Z190</f>
        <v>0</v>
      </c>
      <c r="AA531">
        <v>186</v>
      </c>
      <c r="AB531">
        <f>AB190</f>
        <v>0</v>
      </c>
      <c r="AC531">
        <v>186</v>
      </c>
      <c r="AD531">
        <f>AD190</f>
        <v>0</v>
      </c>
      <c r="AE531">
        <v>186</v>
      </c>
      <c r="AF531">
        <f>AF190</f>
        <v>0</v>
      </c>
      <c r="AG531">
        <v>186</v>
      </c>
      <c r="AH531">
        <f>AH190</f>
        <v>0</v>
      </c>
      <c r="AI531">
        <v>186</v>
      </c>
      <c r="AJ531">
        <f>AJ190</f>
        <v>0</v>
      </c>
      <c r="AM531">
        <v>186</v>
      </c>
      <c r="AN531">
        <f>AN190</f>
        <v>0</v>
      </c>
      <c r="AO531">
        <v>186</v>
      </c>
      <c r="AP531">
        <f>AP190</f>
        <v>0</v>
      </c>
      <c r="AQ531">
        <v>186</v>
      </c>
      <c r="AR531">
        <f>AR190</f>
        <v>0</v>
      </c>
      <c r="AS531">
        <v>186</v>
      </c>
      <c r="AT531">
        <f>AT190</f>
        <v>0</v>
      </c>
      <c r="AU531">
        <v>186</v>
      </c>
      <c r="AV531">
        <f>AV190</f>
        <v>0</v>
      </c>
      <c r="AW531">
        <v>186</v>
      </c>
      <c r="AX531">
        <f>AX190</f>
        <v>0</v>
      </c>
      <c r="AY531">
        <v>186</v>
      </c>
      <c r="AZ531">
        <f>AZ190</f>
        <v>0</v>
      </c>
      <c r="BA531">
        <v>186</v>
      </c>
      <c r="BB531">
        <f>BB190</f>
        <v>0</v>
      </c>
      <c r="BC531">
        <v>186</v>
      </c>
      <c r="BD531">
        <f>BD190</f>
        <v>0</v>
      </c>
      <c r="BE531">
        <v>186</v>
      </c>
      <c r="BF531">
        <f>BF190</f>
        <v>0</v>
      </c>
      <c r="BG531">
        <v>186</v>
      </c>
      <c r="BH531">
        <f>BH190</f>
        <v>0</v>
      </c>
      <c r="BI531">
        <v>186</v>
      </c>
      <c r="BJ531">
        <f>BJ190</f>
        <v>0</v>
      </c>
      <c r="BK531">
        <v>186</v>
      </c>
      <c r="BL531">
        <f>BL190</f>
        <v>0</v>
      </c>
      <c r="BM531">
        <v>186</v>
      </c>
      <c r="BN531">
        <f>BN190</f>
        <v>0</v>
      </c>
      <c r="BO531">
        <v>186</v>
      </c>
      <c r="BP531">
        <f>BP190</f>
        <v>0</v>
      </c>
      <c r="BQ531">
        <v>186</v>
      </c>
      <c r="BR531">
        <f>BR190</f>
        <v>0</v>
      </c>
      <c r="BU531">
        <f>IF(Charts!$B$3="none",E2233,IF(AM2233="",NA(),AM2233))</f>
        <v>0</v>
      </c>
      <c r="BV531">
        <f>IF(Charts!$B$3="none",F2233,IF(AN2233="",NA(),AN2233))</f>
        <v>0</v>
      </c>
      <c r="BW531">
        <f>IF(Charts!$B$3="none",G2233,IF(AO2233="",NA(),AO2233))</f>
        <v>0</v>
      </c>
      <c r="BX531">
        <f>IF(Charts!$B$3="none",H2233,IF(AP2233="",NA(),AP2233))</f>
        <v>0</v>
      </c>
      <c r="BY531">
        <f>IF(Charts!$B$3="none",I2233,IF(AQ2233="",NA(),AQ2233))</f>
        <v>0</v>
      </c>
      <c r="BZ531">
        <f>IF(Charts!$B$3="none",J2233,IF(AR2233="",NA(),AR2233))</f>
        <v>0</v>
      </c>
      <c r="CA531">
        <f>IF(Charts!$B$3="none",K2233,IF(AS2233="",NA(),AS2233))</f>
        <v>0</v>
      </c>
      <c r="CB531">
        <f>IF(Charts!$B$3="none",L2233,IF(AT2233="",NA(),AT2233))</f>
        <v>0</v>
      </c>
      <c r="CC531">
        <f>IF(Charts!$B$3="none",M2233,IF(AU2233="",NA(),AU2233))</f>
        <v>0</v>
      </c>
      <c r="CD531">
        <f>IF(Charts!$B$3="none",N2233,IF(AV2233="",NA(),AV2233))</f>
        <v>0</v>
      </c>
      <c r="CE531">
        <f>IF(Charts!$B$3="none",O2233,IF(AW2233="",NA(),AW2233))</f>
        <v>0</v>
      </c>
      <c r="CF531">
        <f>IF(Charts!$B$3="none",P2233,IF(AX2233="",NA(),AX2233))</f>
        <v>0</v>
      </c>
      <c r="CG531">
        <f>IF(Charts!$B$3="none",Q2233,IF(AY2233="",NA(),AY2233))</f>
        <v>0</v>
      </c>
      <c r="CH531">
        <f>IF(Charts!$B$3="none",R2233,IF(AZ2233="",NA(),AZ2233))</f>
        <v>0</v>
      </c>
      <c r="CI531">
        <f>IF(Charts!$B$3="none",S2233,IF(BA2233="",NA(),BA2233))</f>
        <v>0</v>
      </c>
      <c r="CJ531">
        <f>IF(Charts!$B$3="none",T2233,IF(BB2233="",NA(),BB2233))</f>
        <v>0</v>
      </c>
      <c r="CK531">
        <f>IF(Charts!$B$3="none",U2233,IF(BC2233="",NA(),BC2233))</f>
        <v>0</v>
      </c>
      <c r="CL531">
        <f>IF(Charts!$B$3="none",V2233,IF(BD2233="",NA(),BD2233))</f>
        <v>0</v>
      </c>
      <c r="CM531">
        <f>IF(Charts!$B$3="none",W2233,IF(BE2233="",NA(),BE2233))</f>
        <v>0</v>
      </c>
      <c r="CN531">
        <f>IF(Charts!$B$3="none",X2233,IF(BF2233="",NA(),BF2233))</f>
        <v>0</v>
      </c>
      <c r="CO531">
        <f>IF(Charts!$B$3="none",Y2233,IF(BG2233="",NA(),BG2233))</f>
        <v>0</v>
      </c>
      <c r="CP531">
        <f>IF(Charts!$B$3="none",Z2233,IF(BH2233="",NA(),BH2233))</f>
        <v>0</v>
      </c>
      <c r="CQ531">
        <f>IF(Charts!$B$3="none",AA2233,IF(BI2233="",NA(),BI2233))</f>
        <v>0</v>
      </c>
      <c r="CR531">
        <f>IF(Charts!$B$3="none",AB2233,IF(BJ2233="",NA(),BJ2233))</f>
        <v>0</v>
      </c>
      <c r="CS531">
        <f>IF(Charts!$B$3="none",AC2233,IF(BK2233="",NA(),BK2233))</f>
        <v>0</v>
      </c>
      <c r="CT531">
        <f>IF(Charts!$B$3="none",AD2233,IF(BL2233="",NA(),BL2233))</f>
        <v>0</v>
      </c>
      <c r="CU531">
        <f>IF(Charts!$B$3="none",AE2233,IF(BM2233="",NA(),BM2233))</f>
        <v>0</v>
      </c>
      <c r="CV531">
        <f>IF(Charts!$B$3="none",AF2233,IF(BN2233="",NA(),BN2233))</f>
        <v>0</v>
      </c>
      <c r="CW531">
        <f>IF(Charts!$B$3="none",AG2233,IF(BO2233="",NA(),BO2233))</f>
        <v>0</v>
      </c>
      <c r="CX531">
        <f>IF(Charts!$B$3="none",AH2233,IF(BP2233="",NA(),BP2233))</f>
        <v>0</v>
      </c>
      <c r="CY531">
        <f>IF(Charts!$B$3="none",AI2233,IF(BQ2233="",NA(),BQ2233))</f>
        <v>0</v>
      </c>
      <c r="CZ531">
        <f>IF(Charts!$B$3="none",AJ2233,IF(BR2233="",NA(),BR2233))</f>
        <v>0</v>
      </c>
    </row>
    <row r="532" spans="5:104">
      <c r="E532">
        <v>187</v>
      </c>
      <c r="F532">
        <f>F191</f>
        <v>0</v>
      </c>
      <c r="G532">
        <v>187</v>
      </c>
      <c r="H532">
        <f>H191</f>
        <v>0</v>
      </c>
      <c r="I532">
        <v>187</v>
      </c>
      <c r="J532">
        <f>J191</f>
        <v>0</v>
      </c>
      <c r="K532">
        <v>187</v>
      </c>
      <c r="L532">
        <f>L191</f>
        <v>0</v>
      </c>
      <c r="M532">
        <v>187</v>
      </c>
      <c r="N532">
        <f>N191</f>
        <v>0</v>
      </c>
      <c r="O532">
        <v>187</v>
      </c>
      <c r="P532">
        <f>P191</f>
        <v>0</v>
      </c>
      <c r="Q532">
        <v>187</v>
      </c>
      <c r="R532">
        <f>R191</f>
        <v>0</v>
      </c>
      <c r="S532">
        <v>187</v>
      </c>
      <c r="T532">
        <f>T191</f>
        <v>0</v>
      </c>
      <c r="U532">
        <v>187</v>
      </c>
      <c r="V532">
        <f>V191</f>
        <v>0</v>
      </c>
      <c r="W532">
        <v>187</v>
      </c>
      <c r="X532">
        <f>X191</f>
        <v>0</v>
      </c>
      <c r="Y532">
        <v>187</v>
      </c>
      <c r="Z532">
        <f>Z191</f>
        <v>0</v>
      </c>
      <c r="AA532">
        <v>187</v>
      </c>
      <c r="AB532">
        <f>AB191</f>
        <v>0</v>
      </c>
      <c r="AC532">
        <v>187</v>
      </c>
      <c r="AD532">
        <f>AD191</f>
        <v>0</v>
      </c>
      <c r="AE532">
        <v>187</v>
      </c>
      <c r="AF532">
        <f>AF191</f>
        <v>0</v>
      </c>
      <c r="AG532">
        <v>187</v>
      </c>
      <c r="AH532">
        <f>AH191</f>
        <v>0</v>
      </c>
      <c r="AI532">
        <v>187</v>
      </c>
      <c r="AJ532">
        <f>AJ191</f>
        <v>0</v>
      </c>
      <c r="AM532">
        <v>187</v>
      </c>
      <c r="AN532">
        <f>AN191</f>
        <v>0</v>
      </c>
      <c r="AO532">
        <v>187</v>
      </c>
      <c r="AP532">
        <f>AP191</f>
        <v>0</v>
      </c>
      <c r="AQ532">
        <v>187</v>
      </c>
      <c r="AR532">
        <f>AR191</f>
        <v>0</v>
      </c>
      <c r="AS532">
        <v>187</v>
      </c>
      <c r="AT532">
        <f>AT191</f>
        <v>0</v>
      </c>
      <c r="AU532">
        <v>187</v>
      </c>
      <c r="AV532">
        <f>AV191</f>
        <v>0</v>
      </c>
      <c r="AW532">
        <v>187</v>
      </c>
      <c r="AX532">
        <f>AX191</f>
        <v>0</v>
      </c>
      <c r="AY532">
        <v>187</v>
      </c>
      <c r="AZ532">
        <f>AZ191</f>
        <v>0</v>
      </c>
      <c r="BA532">
        <v>187</v>
      </c>
      <c r="BB532">
        <f>BB191</f>
        <v>0</v>
      </c>
      <c r="BC532">
        <v>187</v>
      </c>
      <c r="BD532">
        <f>BD191</f>
        <v>0</v>
      </c>
      <c r="BE532">
        <v>187</v>
      </c>
      <c r="BF532">
        <f>BF191</f>
        <v>0</v>
      </c>
      <c r="BG532">
        <v>187</v>
      </c>
      <c r="BH532">
        <f>BH191</f>
        <v>0</v>
      </c>
      <c r="BI532">
        <v>187</v>
      </c>
      <c r="BJ532">
        <f>BJ191</f>
        <v>0</v>
      </c>
      <c r="BK532">
        <v>187</v>
      </c>
      <c r="BL532">
        <f>BL191</f>
        <v>0</v>
      </c>
      <c r="BM532">
        <v>187</v>
      </c>
      <c r="BN532">
        <f>BN191</f>
        <v>0</v>
      </c>
      <c r="BO532">
        <v>187</v>
      </c>
      <c r="BP532">
        <f>BP191</f>
        <v>0</v>
      </c>
      <c r="BQ532">
        <v>187</v>
      </c>
      <c r="BR532">
        <f>BR191</f>
        <v>0</v>
      </c>
      <c r="BU532">
        <f>IF(Charts!$B$3="none",E2234,IF(AM2234="",NA(),AM2234))</f>
        <v>0</v>
      </c>
      <c r="BV532">
        <f>IF(Charts!$B$3="none",F2234,IF(AN2234="",NA(),AN2234))</f>
        <v>0</v>
      </c>
      <c r="BW532">
        <f>IF(Charts!$B$3="none",G2234,IF(AO2234="",NA(),AO2234))</f>
        <v>0</v>
      </c>
      <c r="BX532">
        <f>IF(Charts!$B$3="none",H2234,IF(AP2234="",NA(),AP2234))</f>
        <v>0</v>
      </c>
      <c r="BY532">
        <f>IF(Charts!$B$3="none",I2234,IF(AQ2234="",NA(),AQ2234))</f>
        <v>0</v>
      </c>
      <c r="BZ532">
        <f>IF(Charts!$B$3="none",J2234,IF(AR2234="",NA(),AR2234))</f>
        <v>0</v>
      </c>
      <c r="CA532">
        <f>IF(Charts!$B$3="none",K2234,IF(AS2234="",NA(),AS2234))</f>
        <v>0</v>
      </c>
      <c r="CB532">
        <f>IF(Charts!$B$3="none",L2234,IF(AT2234="",NA(),AT2234))</f>
        <v>0</v>
      </c>
      <c r="CC532">
        <f>IF(Charts!$B$3="none",M2234,IF(AU2234="",NA(),AU2234))</f>
        <v>0</v>
      </c>
      <c r="CD532">
        <f>IF(Charts!$B$3="none",N2234,IF(AV2234="",NA(),AV2234))</f>
        <v>0</v>
      </c>
      <c r="CE532">
        <f>IF(Charts!$B$3="none",O2234,IF(AW2234="",NA(),AW2234))</f>
        <v>0</v>
      </c>
      <c r="CF532">
        <f>IF(Charts!$B$3="none",P2234,IF(AX2234="",NA(),AX2234))</f>
        <v>0</v>
      </c>
      <c r="CG532">
        <f>IF(Charts!$B$3="none",Q2234,IF(AY2234="",NA(),AY2234))</f>
        <v>0</v>
      </c>
      <c r="CH532">
        <f>IF(Charts!$B$3="none",R2234,IF(AZ2234="",NA(),AZ2234))</f>
        <v>0</v>
      </c>
      <c r="CI532">
        <f>IF(Charts!$B$3="none",S2234,IF(BA2234="",NA(),BA2234))</f>
        <v>0</v>
      </c>
      <c r="CJ532">
        <f>IF(Charts!$B$3="none",T2234,IF(BB2234="",NA(),BB2234))</f>
        <v>0</v>
      </c>
      <c r="CK532">
        <f>IF(Charts!$B$3="none",U2234,IF(BC2234="",NA(),BC2234))</f>
        <v>0</v>
      </c>
      <c r="CL532">
        <f>IF(Charts!$B$3="none",V2234,IF(BD2234="",NA(),BD2234))</f>
        <v>0</v>
      </c>
      <c r="CM532">
        <f>IF(Charts!$B$3="none",W2234,IF(BE2234="",NA(),BE2234))</f>
        <v>0</v>
      </c>
      <c r="CN532">
        <f>IF(Charts!$B$3="none",X2234,IF(BF2234="",NA(),BF2234))</f>
        <v>0</v>
      </c>
      <c r="CO532">
        <f>IF(Charts!$B$3="none",Y2234,IF(BG2234="",NA(),BG2234))</f>
        <v>0</v>
      </c>
      <c r="CP532">
        <f>IF(Charts!$B$3="none",Z2234,IF(BH2234="",NA(),BH2234))</f>
        <v>0</v>
      </c>
      <c r="CQ532">
        <f>IF(Charts!$B$3="none",AA2234,IF(BI2234="",NA(),BI2234))</f>
        <v>0</v>
      </c>
      <c r="CR532">
        <f>IF(Charts!$B$3="none",AB2234,IF(BJ2234="",NA(),BJ2234))</f>
        <v>0</v>
      </c>
      <c r="CS532">
        <f>IF(Charts!$B$3="none",AC2234,IF(BK2234="",NA(),BK2234))</f>
        <v>0</v>
      </c>
      <c r="CT532">
        <f>IF(Charts!$B$3="none",AD2234,IF(BL2234="",NA(),BL2234))</f>
        <v>0</v>
      </c>
      <c r="CU532">
        <f>IF(Charts!$B$3="none",AE2234,IF(BM2234="",NA(),BM2234))</f>
        <v>0</v>
      </c>
      <c r="CV532">
        <f>IF(Charts!$B$3="none",AF2234,IF(BN2234="",NA(),BN2234))</f>
        <v>0</v>
      </c>
      <c r="CW532">
        <f>IF(Charts!$B$3="none",AG2234,IF(BO2234="",NA(),BO2234))</f>
        <v>0</v>
      </c>
      <c r="CX532">
        <f>IF(Charts!$B$3="none",AH2234,IF(BP2234="",NA(),BP2234))</f>
        <v>0</v>
      </c>
      <c r="CY532">
        <f>IF(Charts!$B$3="none",AI2234,IF(BQ2234="",NA(),BQ2234))</f>
        <v>0</v>
      </c>
      <c r="CZ532">
        <f>IF(Charts!$B$3="none",AJ2234,IF(BR2234="",NA(),BR2234))</f>
        <v>0</v>
      </c>
    </row>
    <row r="533" spans="5:104">
      <c r="E533">
        <v>188</v>
      </c>
      <c r="F533">
        <f>F192</f>
        <v>0</v>
      </c>
      <c r="G533">
        <v>188</v>
      </c>
      <c r="H533">
        <f>H192</f>
        <v>0</v>
      </c>
      <c r="I533">
        <v>188</v>
      </c>
      <c r="J533">
        <f>J192</f>
        <v>0</v>
      </c>
      <c r="K533">
        <v>188</v>
      </c>
      <c r="L533">
        <f>L192</f>
        <v>0</v>
      </c>
      <c r="M533">
        <v>188</v>
      </c>
      <c r="N533">
        <f>N192</f>
        <v>0</v>
      </c>
      <c r="O533">
        <v>188</v>
      </c>
      <c r="P533">
        <f>P192</f>
        <v>0</v>
      </c>
      <c r="Q533">
        <v>188</v>
      </c>
      <c r="R533">
        <f>R192</f>
        <v>0</v>
      </c>
      <c r="S533">
        <v>188</v>
      </c>
      <c r="T533">
        <f>T192</f>
        <v>0</v>
      </c>
      <c r="U533">
        <v>188</v>
      </c>
      <c r="V533">
        <f>V192</f>
        <v>0</v>
      </c>
      <c r="W533">
        <v>188</v>
      </c>
      <c r="X533">
        <f>X192</f>
        <v>0</v>
      </c>
      <c r="Y533">
        <v>188</v>
      </c>
      <c r="Z533">
        <f>Z192</f>
        <v>0</v>
      </c>
      <c r="AA533">
        <v>188</v>
      </c>
      <c r="AB533">
        <f>AB192</f>
        <v>0</v>
      </c>
      <c r="AC533">
        <v>188</v>
      </c>
      <c r="AD533">
        <f>AD192</f>
        <v>0</v>
      </c>
      <c r="AE533">
        <v>188</v>
      </c>
      <c r="AF533">
        <f>AF192</f>
        <v>0</v>
      </c>
      <c r="AG533">
        <v>188</v>
      </c>
      <c r="AH533">
        <f>AH192</f>
        <v>0</v>
      </c>
      <c r="AI533">
        <v>188</v>
      </c>
      <c r="AJ533">
        <f>AJ192</f>
        <v>0</v>
      </c>
      <c r="AM533">
        <v>188</v>
      </c>
      <c r="AN533">
        <f>AN192</f>
        <v>0</v>
      </c>
      <c r="AO533">
        <v>188</v>
      </c>
      <c r="AP533">
        <f>AP192</f>
        <v>0</v>
      </c>
      <c r="AQ533">
        <v>188</v>
      </c>
      <c r="AR533">
        <f>AR192</f>
        <v>0</v>
      </c>
      <c r="AS533">
        <v>188</v>
      </c>
      <c r="AT533">
        <f>AT192</f>
        <v>0</v>
      </c>
      <c r="AU533">
        <v>188</v>
      </c>
      <c r="AV533">
        <f>AV192</f>
        <v>0</v>
      </c>
      <c r="AW533">
        <v>188</v>
      </c>
      <c r="AX533">
        <f>AX192</f>
        <v>0</v>
      </c>
      <c r="AY533">
        <v>188</v>
      </c>
      <c r="AZ533">
        <f>AZ192</f>
        <v>0</v>
      </c>
      <c r="BA533">
        <v>188</v>
      </c>
      <c r="BB533">
        <f>BB192</f>
        <v>0</v>
      </c>
      <c r="BC533">
        <v>188</v>
      </c>
      <c r="BD533">
        <f>BD192</f>
        <v>0</v>
      </c>
      <c r="BE533">
        <v>188</v>
      </c>
      <c r="BF533">
        <f>BF192</f>
        <v>0</v>
      </c>
      <c r="BG533">
        <v>188</v>
      </c>
      <c r="BH533">
        <f>BH192</f>
        <v>0</v>
      </c>
      <c r="BI533">
        <v>188</v>
      </c>
      <c r="BJ533">
        <f>BJ192</f>
        <v>0</v>
      </c>
      <c r="BK533">
        <v>188</v>
      </c>
      <c r="BL533">
        <f>BL192</f>
        <v>0</v>
      </c>
      <c r="BM533">
        <v>188</v>
      </c>
      <c r="BN533">
        <f>BN192</f>
        <v>0</v>
      </c>
      <c r="BO533">
        <v>188</v>
      </c>
      <c r="BP533">
        <f>BP192</f>
        <v>0</v>
      </c>
      <c r="BQ533">
        <v>188</v>
      </c>
      <c r="BR533">
        <f>BR192</f>
        <v>0</v>
      </c>
      <c r="BU533">
        <f>IF(Charts!$B$3="none",E2235,IF(AM2235="",NA(),AM2235))</f>
        <v>0</v>
      </c>
      <c r="BV533">
        <f>IF(Charts!$B$3="none",F2235,IF(AN2235="",NA(),AN2235))</f>
        <v>0</v>
      </c>
      <c r="BW533">
        <f>IF(Charts!$B$3="none",G2235,IF(AO2235="",NA(),AO2235))</f>
        <v>0</v>
      </c>
      <c r="BX533">
        <f>IF(Charts!$B$3="none",H2235,IF(AP2235="",NA(),AP2235))</f>
        <v>0</v>
      </c>
      <c r="BY533">
        <f>IF(Charts!$B$3="none",I2235,IF(AQ2235="",NA(),AQ2235))</f>
        <v>0</v>
      </c>
      <c r="BZ533">
        <f>IF(Charts!$B$3="none",J2235,IF(AR2235="",NA(),AR2235))</f>
        <v>0</v>
      </c>
      <c r="CA533">
        <f>IF(Charts!$B$3="none",K2235,IF(AS2235="",NA(),AS2235))</f>
        <v>0</v>
      </c>
      <c r="CB533">
        <f>IF(Charts!$B$3="none",L2235,IF(AT2235="",NA(),AT2235))</f>
        <v>0</v>
      </c>
      <c r="CC533">
        <f>IF(Charts!$B$3="none",M2235,IF(AU2235="",NA(),AU2235))</f>
        <v>0</v>
      </c>
      <c r="CD533">
        <f>IF(Charts!$B$3="none",N2235,IF(AV2235="",NA(),AV2235))</f>
        <v>0</v>
      </c>
      <c r="CE533">
        <f>IF(Charts!$B$3="none",O2235,IF(AW2235="",NA(),AW2235))</f>
        <v>0</v>
      </c>
      <c r="CF533">
        <f>IF(Charts!$B$3="none",P2235,IF(AX2235="",NA(),AX2235))</f>
        <v>0</v>
      </c>
      <c r="CG533">
        <f>IF(Charts!$B$3="none",Q2235,IF(AY2235="",NA(),AY2235))</f>
        <v>0</v>
      </c>
      <c r="CH533">
        <f>IF(Charts!$B$3="none",R2235,IF(AZ2235="",NA(),AZ2235))</f>
        <v>0</v>
      </c>
      <c r="CI533">
        <f>IF(Charts!$B$3="none",S2235,IF(BA2235="",NA(),BA2235))</f>
        <v>0</v>
      </c>
      <c r="CJ533">
        <f>IF(Charts!$B$3="none",T2235,IF(BB2235="",NA(),BB2235))</f>
        <v>0</v>
      </c>
      <c r="CK533">
        <f>IF(Charts!$B$3="none",U2235,IF(BC2235="",NA(),BC2235))</f>
        <v>0</v>
      </c>
      <c r="CL533">
        <f>IF(Charts!$B$3="none",V2235,IF(BD2235="",NA(),BD2235))</f>
        <v>0</v>
      </c>
      <c r="CM533">
        <f>IF(Charts!$B$3="none",W2235,IF(BE2235="",NA(),BE2235))</f>
        <v>0</v>
      </c>
      <c r="CN533">
        <f>IF(Charts!$B$3="none",X2235,IF(BF2235="",NA(),BF2235))</f>
        <v>0</v>
      </c>
      <c r="CO533">
        <f>IF(Charts!$B$3="none",Y2235,IF(BG2235="",NA(),BG2235))</f>
        <v>0</v>
      </c>
      <c r="CP533">
        <f>IF(Charts!$B$3="none",Z2235,IF(BH2235="",NA(),BH2235))</f>
        <v>0</v>
      </c>
      <c r="CQ533">
        <f>IF(Charts!$B$3="none",AA2235,IF(BI2235="",NA(),BI2235))</f>
        <v>0</v>
      </c>
      <c r="CR533">
        <f>IF(Charts!$B$3="none",AB2235,IF(BJ2235="",NA(),BJ2235))</f>
        <v>0</v>
      </c>
      <c r="CS533">
        <f>IF(Charts!$B$3="none",AC2235,IF(BK2235="",NA(),BK2235))</f>
        <v>0</v>
      </c>
      <c r="CT533">
        <f>IF(Charts!$B$3="none",AD2235,IF(BL2235="",NA(),BL2235))</f>
        <v>0</v>
      </c>
      <c r="CU533">
        <f>IF(Charts!$B$3="none",AE2235,IF(BM2235="",NA(),BM2235))</f>
        <v>0</v>
      </c>
      <c r="CV533">
        <f>IF(Charts!$B$3="none",AF2235,IF(BN2235="",NA(),BN2235))</f>
        <v>0</v>
      </c>
      <c r="CW533">
        <f>IF(Charts!$B$3="none",AG2235,IF(BO2235="",NA(),BO2235))</f>
        <v>0</v>
      </c>
      <c r="CX533">
        <f>IF(Charts!$B$3="none",AH2235,IF(BP2235="",NA(),BP2235))</f>
        <v>0</v>
      </c>
      <c r="CY533">
        <f>IF(Charts!$B$3="none",AI2235,IF(BQ2235="",NA(),BQ2235))</f>
        <v>0</v>
      </c>
      <c r="CZ533">
        <f>IF(Charts!$B$3="none",AJ2235,IF(BR2235="",NA(),BR2235))</f>
        <v>0</v>
      </c>
    </row>
    <row r="534" spans="5:104">
      <c r="E534">
        <v>189</v>
      </c>
      <c r="F534">
        <f>F193</f>
        <v>0</v>
      </c>
      <c r="G534">
        <v>189</v>
      </c>
      <c r="H534">
        <f>H193</f>
        <v>0</v>
      </c>
      <c r="I534">
        <v>189</v>
      </c>
      <c r="J534">
        <f>J193</f>
        <v>0</v>
      </c>
      <c r="K534">
        <v>189</v>
      </c>
      <c r="L534">
        <f>L193</f>
        <v>0</v>
      </c>
      <c r="M534">
        <v>189</v>
      </c>
      <c r="N534">
        <f>N193</f>
        <v>0</v>
      </c>
      <c r="O534">
        <v>189</v>
      </c>
      <c r="P534">
        <f>P193</f>
        <v>0</v>
      </c>
      <c r="Q534">
        <v>189</v>
      </c>
      <c r="R534">
        <f>R193</f>
        <v>0</v>
      </c>
      <c r="S534">
        <v>189</v>
      </c>
      <c r="T534">
        <f>T193</f>
        <v>0</v>
      </c>
      <c r="U534">
        <v>189</v>
      </c>
      <c r="V534">
        <f>V193</f>
        <v>0</v>
      </c>
      <c r="W534">
        <v>189</v>
      </c>
      <c r="X534">
        <f>X193</f>
        <v>0</v>
      </c>
      <c r="Y534">
        <v>189</v>
      </c>
      <c r="Z534">
        <f>Z193</f>
        <v>0</v>
      </c>
      <c r="AA534">
        <v>189</v>
      </c>
      <c r="AB534">
        <f>AB193</f>
        <v>0</v>
      </c>
      <c r="AC534">
        <v>189</v>
      </c>
      <c r="AD534">
        <f>AD193</f>
        <v>0</v>
      </c>
      <c r="AE534">
        <v>189</v>
      </c>
      <c r="AF534">
        <f>AF193</f>
        <v>0</v>
      </c>
      <c r="AG534">
        <v>189</v>
      </c>
      <c r="AH534">
        <f>AH193</f>
        <v>0</v>
      </c>
      <c r="AI534">
        <v>189</v>
      </c>
      <c r="AJ534">
        <f>AJ193</f>
        <v>0</v>
      </c>
      <c r="AM534">
        <v>189</v>
      </c>
      <c r="AN534">
        <f>AN193</f>
        <v>0</v>
      </c>
      <c r="AO534">
        <v>189</v>
      </c>
      <c r="AP534">
        <f>AP193</f>
        <v>0</v>
      </c>
      <c r="AQ534">
        <v>189</v>
      </c>
      <c r="AR534">
        <f>AR193</f>
        <v>0</v>
      </c>
      <c r="AS534">
        <v>189</v>
      </c>
      <c r="AT534">
        <f>AT193</f>
        <v>0</v>
      </c>
      <c r="AU534">
        <v>189</v>
      </c>
      <c r="AV534">
        <f>AV193</f>
        <v>0</v>
      </c>
      <c r="AW534">
        <v>189</v>
      </c>
      <c r="AX534">
        <f>AX193</f>
        <v>0</v>
      </c>
      <c r="AY534">
        <v>189</v>
      </c>
      <c r="AZ534">
        <f>AZ193</f>
        <v>0</v>
      </c>
      <c r="BA534">
        <v>189</v>
      </c>
      <c r="BB534">
        <f>BB193</f>
        <v>0</v>
      </c>
      <c r="BC534">
        <v>189</v>
      </c>
      <c r="BD534">
        <f>BD193</f>
        <v>0</v>
      </c>
      <c r="BE534">
        <v>189</v>
      </c>
      <c r="BF534">
        <f>BF193</f>
        <v>0</v>
      </c>
      <c r="BG534">
        <v>189</v>
      </c>
      <c r="BH534">
        <f>BH193</f>
        <v>0</v>
      </c>
      <c r="BI534">
        <v>189</v>
      </c>
      <c r="BJ534">
        <f>BJ193</f>
        <v>0</v>
      </c>
      <c r="BK534">
        <v>189</v>
      </c>
      <c r="BL534">
        <f>BL193</f>
        <v>0</v>
      </c>
      <c r="BM534">
        <v>189</v>
      </c>
      <c r="BN534">
        <f>BN193</f>
        <v>0</v>
      </c>
      <c r="BO534">
        <v>189</v>
      </c>
      <c r="BP534">
        <f>BP193</f>
        <v>0</v>
      </c>
      <c r="BQ534">
        <v>189</v>
      </c>
      <c r="BR534">
        <f>BR193</f>
        <v>0</v>
      </c>
      <c r="BU534">
        <f>IF(Charts!$B$3="none",E2236,IF(AM2236="",NA(),AM2236))</f>
        <v>0</v>
      </c>
      <c r="BV534">
        <f>IF(Charts!$B$3="none",F2236,IF(AN2236="",NA(),AN2236))</f>
        <v>0</v>
      </c>
      <c r="BW534">
        <f>IF(Charts!$B$3="none",G2236,IF(AO2236="",NA(),AO2236))</f>
        <v>0</v>
      </c>
      <c r="BX534">
        <f>IF(Charts!$B$3="none",H2236,IF(AP2236="",NA(),AP2236))</f>
        <v>0</v>
      </c>
      <c r="BY534">
        <f>IF(Charts!$B$3="none",I2236,IF(AQ2236="",NA(),AQ2236))</f>
        <v>0</v>
      </c>
      <c r="BZ534">
        <f>IF(Charts!$B$3="none",J2236,IF(AR2236="",NA(),AR2236))</f>
        <v>0</v>
      </c>
      <c r="CA534">
        <f>IF(Charts!$B$3="none",K2236,IF(AS2236="",NA(),AS2236))</f>
        <v>0</v>
      </c>
      <c r="CB534">
        <f>IF(Charts!$B$3="none",L2236,IF(AT2236="",NA(),AT2236))</f>
        <v>0</v>
      </c>
      <c r="CC534">
        <f>IF(Charts!$B$3="none",M2236,IF(AU2236="",NA(),AU2236))</f>
        <v>0</v>
      </c>
      <c r="CD534">
        <f>IF(Charts!$B$3="none",N2236,IF(AV2236="",NA(),AV2236))</f>
        <v>0</v>
      </c>
      <c r="CE534">
        <f>IF(Charts!$B$3="none",O2236,IF(AW2236="",NA(),AW2236))</f>
        <v>0</v>
      </c>
      <c r="CF534">
        <f>IF(Charts!$B$3="none",P2236,IF(AX2236="",NA(),AX2236))</f>
        <v>0</v>
      </c>
      <c r="CG534">
        <f>IF(Charts!$B$3="none",Q2236,IF(AY2236="",NA(),AY2236))</f>
        <v>0</v>
      </c>
      <c r="CH534">
        <f>IF(Charts!$B$3="none",R2236,IF(AZ2236="",NA(),AZ2236))</f>
        <v>0</v>
      </c>
      <c r="CI534">
        <f>IF(Charts!$B$3="none",S2236,IF(BA2236="",NA(),BA2236))</f>
        <v>0</v>
      </c>
      <c r="CJ534">
        <f>IF(Charts!$B$3="none",T2236,IF(BB2236="",NA(),BB2236))</f>
        <v>0</v>
      </c>
      <c r="CK534">
        <f>IF(Charts!$B$3="none",U2236,IF(BC2236="",NA(),BC2236))</f>
        <v>0</v>
      </c>
      <c r="CL534">
        <f>IF(Charts!$B$3="none",V2236,IF(BD2236="",NA(),BD2236))</f>
        <v>0</v>
      </c>
      <c r="CM534">
        <f>IF(Charts!$B$3="none",W2236,IF(BE2236="",NA(),BE2236))</f>
        <v>0</v>
      </c>
      <c r="CN534">
        <f>IF(Charts!$B$3="none",X2236,IF(BF2236="",NA(),BF2236))</f>
        <v>0</v>
      </c>
      <c r="CO534">
        <f>IF(Charts!$B$3="none",Y2236,IF(BG2236="",NA(),BG2236))</f>
        <v>0</v>
      </c>
      <c r="CP534">
        <f>IF(Charts!$B$3="none",Z2236,IF(BH2236="",NA(),BH2236))</f>
        <v>0</v>
      </c>
      <c r="CQ534">
        <f>IF(Charts!$B$3="none",AA2236,IF(BI2236="",NA(),BI2236))</f>
        <v>0</v>
      </c>
      <c r="CR534">
        <f>IF(Charts!$B$3="none",AB2236,IF(BJ2236="",NA(),BJ2236))</f>
        <v>0</v>
      </c>
      <c r="CS534">
        <f>IF(Charts!$B$3="none",AC2236,IF(BK2236="",NA(),BK2236))</f>
        <v>0</v>
      </c>
      <c r="CT534">
        <f>IF(Charts!$B$3="none",AD2236,IF(BL2236="",NA(),BL2236))</f>
        <v>0</v>
      </c>
      <c r="CU534">
        <f>IF(Charts!$B$3="none",AE2236,IF(BM2236="",NA(),BM2236))</f>
        <v>0</v>
      </c>
      <c r="CV534">
        <f>IF(Charts!$B$3="none",AF2236,IF(BN2236="",NA(),BN2236))</f>
        <v>0</v>
      </c>
      <c r="CW534">
        <f>IF(Charts!$B$3="none",AG2236,IF(BO2236="",NA(),BO2236))</f>
        <v>0</v>
      </c>
      <c r="CX534">
        <f>IF(Charts!$B$3="none",AH2236,IF(BP2236="",NA(),BP2236))</f>
        <v>0</v>
      </c>
      <c r="CY534">
        <f>IF(Charts!$B$3="none",AI2236,IF(BQ2236="",NA(),BQ2236))</f>
        <v>0</v>
      </c>
      <c r="CZ534">
        <f>IF(Charts!$B$3="none",AJ2236,IF(BR2236="",NA(),BR2236))</f>
        <v>0</v>
      </c>
    </row>
    <row r="535" spans="5:104">
      <c r="E535">
        <v>190</v>
      </c>
      <c r="F535">
        <f>F194</f>
        <v>0</v>
      </c>
      <c r="G535">
        <v>190</v>
      </c>
      <c r="H535">
        <f>H194</f>
        <v>0</v>
      </c>
      <c r="I535">
        <v>190</v>
      </c>
      <c r="J535">
        <f>J194</f>
        <v>0</v>
      </c>
      <c r="K535">
        <v>190</v>
      </c>
      <c r="L535">
        <f>L194</f>
        <v>0</v>
      </c>
      <c r="M535">
        <v>190</v>
      </c>
      <c r="N535">
        <f>N194</f>
        <v>0</v>
      </c>
      <c r="O535">
        <v>190</v>
      </c>
      <c r="P535">
        <f>P194</f>
        <v>0</v>
      </c>
      <c r="Q535">
        <v>190</v>
      </c>
      <c r="R535">
        <f>R194</f>
        <v>0</v>
      </c>
      <c r="S535">
        <v>190</v>
      </c>
      <c r="T535">
        <f>T194</f>
        <v>0</v>
      </c>
      <c r="U535">
        <v>190</v>
      </c>
      <c r="V535">
        <f>V194</f>
        <v>0</v>
      </c>
      <c r="W535">
        <v>190</v>
      </c>
      <c r="X535">
        <f>X194</f>
        <v>0</v>
      </c>
      <c r="Y535">
        <v>190</v>
      </c>
      <c r="Z535">
        <f>Z194</f>
        <v>0</v>
      </c>
      <c r="AA535">
        <v>190</v>
      </c>
      <c r="AB535">
        <f>AB194</f>
        <v>0</v>
      </c>
      <c r="AC535">
        <v>190</v>
      </c>
      <c r="AD535">
        <f>AD194</f>
        <v>0</v>
      </c>
      <c r="AE535">
        <v>190</v>
      </c>
      <c r="AF535">
        <f>AF194</f>
        <v>0</v>
      </c>
      <c r="AG535">
        <v>190</v>
      </c>
      <c r="AH535">
        <f>AH194</f>
        <v>0</v>
      </c>
      <c r="AI535">
        <v>190</v>
      </c>
      <c r="AJ535">
        <f>AJ194</f>
        <v>0</v>
      </c>
      <c r="AM535">
        <v>190</v>
      </c>
      <c r="AN535">
        <f>AN194</f>
        <v>0</v>
      </c>
      <c r="AO535">
        <v>190</v>
      </c>
      <c r="AP535">
        <f>AP194</f>
        <v>0</v>
      </c>
      <c r="AQ535">
        <v>190</v>
      </c>
      <c r="AR535">
        <f>AR194</f>
        <v>0</v>
      </c>
      <c r="AS535">
        <v>190</v>
      </c>
      <c r="AT535">
        <f>AT194</f>
        <v>0</v>
      </c>
      <c r="AU535">
        <v>190</v>
      </c>
      <c r="AV535">
        <f>AV194</f>
        <v>0</v>
      </c>
      <c r="AW535">
        <v>190</v>
      </c>
      <c r="AX535">
        <f>AX194</f>
        <v>0</v>
      </c>
      <c r="AY535">
        <v>190</v>
      </c>
      <c r="AZ535">
        <f>AZ194</f>
        <v>0</v>
      </c>
      <c r="BA535">
        <v>190</v>
      </c>
      <c r="BB535">
        <f>BB194</f>
        <v>0</v>
      </c>
      <c r="BC535">
        <v>190</v>
      </c>
      <c r="BD535">
        <f>BD194</f>
        <v>0</v>
      </c>
      <c r="BE535">
        <v>190</v>
      </c>
      <c r="BF535">
        <f>BF194</f>
        <v>0</v>
      </c>
      <c r="BG535">
        <v>190</v>
      </c>
      <c r="BH535">
        <f>BH194</f>
        <v>0</v>
      </c>
      <c r="BI535">
        <v>190</v>
      </c>
      <c r="BJ535">
        <f>BJ194</f>
        <v>0</v>
      </c>
      <c r="BK535">
        <v>190</v>
      </c>
      <c r="BL535">
        <f>BL194</f>
        <v>0</v>
      </c>
      <c r="BM535">
        <v>190</v>
      </c>
      <c r="BN535">
        <f>BN194</f>
        <v>0</v>
      </c>
      <c r="BO535">
        <v>190</v>
      </c>
      <c r="BP535">
        <f>BP194</f>
        <v>0</v>
      </c>
      <c r="BQ535">
        <v>190</v>
      </c>
      <c r="BR535">
        <f>BR194</f>
        <v>0</v>
      </c>
      <c r="BU535">
        <f>IF(Charts!$B$3="none",E2237,IF(AM2237="",NA(),AM2237))</f>
        <v>0</v>
      </c>
      <c r="BV535">
        <f>IF(Charts!$B$3="none",F2237,IF(AN2237="",NA(),AN2237))</f>
        <v>0</v>
      </c>
      <c r="BW535">
        <f>IF(Charts!$B$3="none",G2237,IF(AO2237="",NA(),AO2237))</f>
        <v>0</v>
      </c>
      <c r="BX535">
        <f>IF(Charts!$B$3="none",H2237,IF(AP2237="",NA(),AP2237))</f>
        <v>0</v>
      </c>
      <c r="BY535">
        <f>IF(Charts!$B$3="none",I2237,IF(AQ2237="",NA(),AQ2237))</f>
        <v>0</v>
      </c>
      <c r="BZ535">
        <f>IF(Charts!$B$3="none",J2237,IF(AR2237="",NA(),AR2237))</f>
        <v>0</v>
      </c>
      <c r="CA535">
        <f>IF(Charts!$B$3="none",K2237,IF(AS2237="",NA(),AS2237))</f>
        <v>0</v>
      </c>
      <c r="CB535">
        <f>IF(Charts!$B$3="none",L2237,IF(AT2237="",NA(),AT2237))</f>
        <v>0</v>
      </c>
      <c r="CC535">
        <f>IF(Charts!$B$3="none",M2237,IF(AU2237="",NA(),AU2237))</f>
        <v>0</v>
      </c>
      <c r="CD535">
        <f>IF(Charts!$B$3="none",N2237,IF(AV2237="",NA(),AV2237))</f>
        <v>0</v>
      </c>
      <c r="CE535">
        <f>IF(Charts!$B$3="none",O2237,IF(AW2237="",NA(),AW2237))</f>
        <v>0</v>
      </c>
      <c r="CF535">
        <f>IF(Charts!$B$3="none",P2237,IF(AX2237="",NA(),AX2237))</f>
        <v>0</v>
      </c>
      <c r="CG535">
        <f>IF(Charts!$B$3="none",Q2237,IF(AY2237="",NA(),AY2237))</f>
        <v>0</v>
      </c>
      <c r="CH535">
        <f>IF(Charts!$B$3="none",R2237,IF(AZ2237="",NA(),AZ2237))</f>
        <v>0</v>
      </c>
      <c r="CI535">
        <f>IF(Charts!$B$3="none",S2237,IF(BA2237="",NA(),BA2237))</f>
        <v>0</v>
      </c>
      <c r="CJ535">
        <f>IF(Charts!$B$3="none",T2237,IF(BB2237="",NA(),BB2237))</f>
        <v>0</v>
      </c>
      <c r="CK535">
        <f>IF(Charts!$B$3="none",U2237,IF(BC2237="",NA(),BC2237))</f>
        <v>0</v>
      </c>
      <c r="CL535">
        <f>IF(Charts!$B$3="none",V2237,IF(BD2237="",NA(),BD2237))</f>
        <v>0</v>
      </c>
      <c r="CM535">
        <f>IF(Charts!$B$3="none",W2237,IF(BE2237="",NA(),BE2237))</f>
        <v>0</v>
      </c>
      <c r="CN535">
        <f>IF(Charts!$B$3="none",X2237,IF(BF2237="",NA(),BF2237))</f>
        <v>0</v>
      </c>
      <c r="CO535">
        <f>IF(Charts!$B$3="none",Y2237,IF(BG2237="",NA(),BG2237))</f>
        <v>0</v>
      </c>
      <c r="CP535">
        <f>IF(Charts!$B$3="none",Z2237,IF(BH2237="",NA(),BH2237))</f>
        <v>0</v>
      </c>
      <c r="CQ535">
        <f>IF(Charts!$B$3="none",AA2237,IF(BI2237="",NA(),BI2237))</f>
        <v>0</v>
      </c>
      <c r="CR535">
        <f>IF(Charts!$B$3="none",AB2237,IF(BJ2237="",NA(),BJ2237))</f>
        <v>0</v>
      </c>
      <c r="CS535">
        <f>IF(Charts!$B$3="none",AC2237,IF(BK2237="",NA(),BK2237))</f>
        <v>0</v>
      </c>
      <c r="CT535">
        <f>IF(Charts!$B$3="none",AD2237,IF(BL2237="",NA(),BL2237))</f>
        <v>0</v>
      </c>
      <c r="CU535">
        <f>IF(Charts!$B$3="none",AE2237,IF(BM2237="",NA(),BM2237))</f>
        <v>0</v>
      </c>
      <c r="CV535">
        <f>IF(Charts!$B$3="none",AF2237,IF(BN2237="",NA(),BN2237))</f>
        <v>0</v>
      </c>
      <c r="CW535">
        <f>IF(Charts!$B$3="none",AG2237,IF(BO2237="",NA(),BO2237))</f>
        <v>0</v>
      </c>
      <c r="CX535">
        <f>IF(Charts!$B$3="none",AH2237,IF(BP2237="",NA(),BP2237))</f>
        <v>0</v>
      </c>
      <c r="CY535">
        <f>IF(Charts!$B$3="none",AI2237,IF(BQ2237="",NA(),BQ2237))</f>
        <v>0</v>
      </c>
      <c r="CZ535">
        <f>IF(Charts!$B$3="none",AJ2237,IF(BR2237="",NA(),BR2237))</f>
        <v>0</v>
      </c>
    </row>
    <row r="536" spans="5:104">
      <c r="E536">
        <v>191</v>
      </c>
      <c r="F536">
        <f>F195</f>
        <v>0</v>
      </c>
      <c r="G536">
        <v>191</v>
      </c>
      <c r="H536">
        <f>H195</f>
        <v>0</v>
      </c>
      <c r="I536">
        <v>191</v>
      </c>
      <c r="J536">
        <f>J195</f>
        <v>0</v>
      </c>
      <c r="K536">
        <v>191</v>
      </c>
      <c r="L536">
        <f>L195</f>
        <v>0</v>
      </c>
      <c r="M536">
        <v>191</v>
      </c>
      <c r="N536">
        <f>N195</f>
        <v>0</v>
      </c>
      <c r="O536">
        <v>191</v>
      </c>
      <c r="P536">
        <f>P195</f>
        <v>0</v>
      </c>
      <c r="Q536">
        <v>191</v>
      </c>
      <c r="R536">
        <f>R195</f>
        <v>0</v>
      </c>
      <c r="S536">
        <v>191</v>
      </c>
      <c r="T536">
        <f>T195</f>
        <v>0</v>
      </c>
      <c r="U536">
        <v>191</v>
      </c>
      <c r="V536">
        <f>V195</f>
        <v>0</v>
      </c>
      <c r="W536">
        <v>191</v>
      </c>
      <c r="X536">
        <f>X195</f>
        <v>0</v>
      </c>
      <c r="Y536">
        <v>191</v>
      </c>
      <c r="Z536">
        <f>Z195</f>
        <v>0</v>
      </c>
      <c r="AA536">
        <v>191</v>
      </c>
      <c r="AB536">
        <f>AB195</f>
        <v>0</v>
      </c>
      <c r="AC536">
        <v>191</v>
      </c>
      <c r="AD536">
        <f>AD195</f>
        <v>0</v>
      </c>
      <c r="AE536">
        <v>191</v>
      </c>
      <c r="AF536">
        <f>AF195</f>
        <v>0</v>
      </c>
      <c r="AG536">
        <v>191</v>
      </c>
      <c r="AH536">
        <f>AH195</f>
        <v>0</v>
      </c>
      <c r="AI536">
        <v>191</v>
      </c>
      <c r="AJ536">
        <f>AJ195</f>
        <v>0</v>
      </c>
      <c r="AM536">
        <v>191</v>
      </c>
      <c r="AN536">
        <f>AN195</f>
        <v>0</v>
      </c>
      <c r="AO536">
        <v>191</v>
      </c>
      <c r="AP536">
        <f>AP195</f>
        <v>0</v>
      </c>
      <c r="AQ536">
        <v>191</v>
      </c>
      <c r="AR536">
        <f>AR195</f>
        <v>0</v>
      </c>
      <c r="AS536">
        <v>191</v>
      </c>
      <c r="AT536">
        <f>AT195</f>
        <v>0</v>
      </c>
      <c r="AU536">
        <v>191</v>
      </c>
      <c r="AV536">
        <f>AV195</f>
        <v>0</v>
      </c>
      <c r="AW536">
        <v>191</v>
      </c>
      <c r="AX536">
        <f>AX195</f>
        <v>0</v>
      </c>
      <c r="AY536">
        <v>191</v>
      </c>
      <c r="AZ536">
        <f>AZ195</f>
        <v>0</v>
      </c>
      <c r="BA536">
        <v>191</v>
      </c>
      <c r="BB536">
        <f>BB195</f>
        <v>0</v>
      </c>
      <c r="BC536">
        <v>191</v>
      </c>
      <c r="BD536">
        <f>BD195</f>
        <v>0</v>
      </c>
      <c r="BE536">
        <v>191</v>
      </c>
      <c r="BF536">
        <f>BF195</f>
        <v>0</v>
      </c>
      <c r="BG536">
        <v>191</v>
      </c>
      <c r="BH536">
        <f>BH195</f>
        <v>0</v>
      </c>
      <c r="BI536">
        <v>191</v>
      </c>
      <c r="BJ536">
        <f>BJ195</f>
        <v>0</v>
      </c>
      <c r="BK536">
        <v>191</v>
      </c>
      <c r="BL536">
        <f>BL195</f>
        <v>0</v>
      </c>
      <c r="BM536">
        <v>191</v>
      </c>
      <c r="BN536">
        <f>BN195</f>
        <v>0</v>
      </c>
      <c r="BO536">
        <v>191</v>
      </c>
      <c r="BP536">
        <f>BP195</f>
        <v>0</v>
      </c>
      <c r="BQ536">
        <v>191</v>
      </c>
      <c r="BR536">
        <f>BR195</f>
        <v>0</v>
      </c>
      <c r="BU536">
        <f>IF(Charts!$B$3="none",E2238,IF(AM2238="",NA(),AM2238))</f>
        <v>0</v>
      </c>
      <c r="BV536">
        <f>IF(Charts!$B$3="none",F2238,IF(AN2238="",NA(),AN2238))</f>
        <v>0</v>
      </c>
      <c r="BW536">
        <f>IF(Charts!$B$3="none",G2238,IF(AO2238="",NA(),AO2238))</f>
        <v>0</v>
      </c>
      <c r="BX536">
        <f>IF(Charts!$B$3="none",H2238,IF(AP2238="",NA(),AP2238))</f>
        <v>0</v>
      </c>
      <c r="BY536">
        <f>IF(Charts!$B$3="none",I2238,IF(AQ2238="",NA(),AQ2238))</f>
        <v>0</v>
      </c>
      <c r="BZ536">
        <f>IF(Charts!$B$3="none",J2238,IF(AR2238="",NA(),AR2238))</f>
        <v>0</v>
      </c>
      <c r="CA536">
        <f>IF(Charts!$B$3="none",K2238,IF(AS2238="",NA(),AS2238))</f>
        <v>0</v>
      </c>
      <c r="CB536">
        <f>IF(Charts!$B$3="none",L2238,IF(AT2238="",NA(),AT2238))</f>
        <v>0</v>
      </c>
      <c r="CC536">
        <f>IF(Charts!$B$3="none",M2238,IF(AU2238="",NA(),AU2238))</f>
        <v>0</v>
      </c>
      <c r="CD536">
        <f>IF(Charts!$B$3="none",N2238,IF(AV2238="",NA(),AV2238))</f>
        <v>0</v>
      </c>
      <c r="CE536">
        <f>IF(Charts!$B$3="none",O2238,IF(AW2238="",NA(),AW2238))</f>
        <v>0</v>
      </c>
      <c r="CF536">
        <f>IF(Charts!$B$3="none",P2238,IF(AX2238="",NA(),AX2238))</f>
        <v>0</v>
      </c>
      <c r="CG536">
        <f>IF(Charts!$B$3="none",Q2238,IF(AY2238="",NA(),AY2238))</f>
        <v>0</v>
      </c>
      <c r="CH536">
        <f>IF(Charts!$B$3="none",R2238,IF(AZ2238="",NA(),AZ2238))</f>
        <v>0</v>
      </c>
      <c r="CI536">
        <f>IF(Charts!$B$3="none",S2238,IF(BA2238="",NA(),BA2238))</f>
        <v>0</v>
      </c>
      <c r="CJ536">
        <f>IF(Charts!$B$3="none",T2238,IF(BB2238="",NA(),BB2238))</f>
        <v>0</v>
      </c>
      <c r="CK536">
        <f>IF(Charts!$B$3="none",U2238,IF(BC2238="",NA(),BC2238))</f>
        <v>0</v>
      </c>
      <c r="CL536">
        <f>IF(Charts!$B$3="none",V2238,IF(BD2238="",NA(),BD2238))</f>
        <v>0</v>
      </c>
      <c r="CM536">
        <f>IF(Charts!$B$3="none",W2238,IF(BE2238="",NA(),BE2238))</f>
        <v>0</v>
      </c>
      <c r="CN536">
        <f>IF(Charts!$B$3="none",X2238,IF(BF2238="",NA(),BF2238))</f>
        <v>0</v>
      </c>
      <c r="CO536">
        <f>IF(Charts!$B$3="none",Y2238,IF(BG2238="",NA(),BG2238))</f>
        <v>0</v>
      </c>
      <c r="CP536">
        <f>IF(Charts!$B$3="none",Z2238,IF(BH2238="",NA(),BH2238))</f>
        <v>0</v>
      </c>
      <c r="CQ536">
        <f>IF(Charts!$B$3="none",AA2238,IF(BI2238="",NA(),BI2238))</f>
        <v>0</v>
      </c>
      <c r="CR536">
        <f>IF(Charts!$B$3="none",AB2238,IF(BJ2238="",NA(),BJ2238))</f>
        <v>0</v>
      </c>
      <c r="CS536">
        <f>IF(Charts!$B$3="none",AC2238,IF(BK2238="",NA(),BK2238))</f>
        <v>0</v>
      </c>
      <c r="CT536">
        <f>IF(Charts!$B$3="none",AD2238,IF(BL2238="",NA(),BL2238))</f>
        <v>0</v>
      </c>
      <c r="CU536">
        <f>IF(Charts!$B$3="none",AE2238,IF(BM2238="",NA(),BM2238))</f>
        <v>0</v>
      </c>
      <c r="CV536">
        <f>IF(Charts!$B$3="none",AF2238,IF(BN2238="",NA(),BN2238))</f>
        <v>0</v>
      </c>
      <c r="CW536">
        <f>IF(Charts!$B$3="none",AG2238,IF(BO2238="",NA(),BO2238))</f>
        <v>0</v>
      </c>
      <c r="CX536">
        <f>IF(Charts!$B$3="none",AH2238,IF(BP2238="",NA(),BP2238))</f>
        <v>0</v>
      </c>
      <c r="CY536">
        <f>IF(Charts!$B$3="none",AI2238,IF(BQ2238="",NA(),BQ2238))</f>
        <v>0</v>
      </c>
      <c r="CZ536">
        <f>IF(Charts!$B$3="none",AJ2238,IF(BR2238="",NA(),BR2238))</f>
        <v>0</v>
      </c>
    </row>
    <row r="537" spans="5:104">
      <c r="E537">
        <v>192</v>
      </c>
      <c r="F537">
        <f>F196</f>
        <v>0</v>
      </c>
      <c r="G537">
        <v>192</v>
      </c>
      <c r="H537">
        <f>H196</f>
        <v>0</v>
      </c>
      <c r="I537">
        <v>192</v>
      </c>
      <c r="J537">
        <f>J196</f>
        <v>0</v>
      </c>
      <c r="K537">
        <v>192</v>
      </c>
      <c r="L537">
        <f>L196</f>
        <v>0</v>
      </c>
      <c r="M537">
        <v>192</v>
      </c>
      <c r="N537">
        <f>N196</f>
        <v>0</v>
      </c>
      <c r="O537">
        <v>192</v>
      </c>
      <c r="P537">
        <f>P196</f>
        <v>0</v>
      </c>
      <c r="Q537">
        <v>192</v>
      </c>
      <c r="R537">
        <f>R196</f>
        <v>0</v>
      </c>
      <c r="S537">
        <v>192</v>
      </c>
      <c r="T537">
        <f>T196</f>
        <v>0</v>
      </c>
      <c r="U537">
        <v>192</v>
      </c>
      <c r="V537">
        <f>V196</f>
        <v>0</v>
      </c>
      <c r="W537">
        <v>192</v>
      </c>
      <c r="X537">
        <f>X196</f>
        <v>0</v>
      </c>
      <c r="Y537">
        <v>192</v>
      </c>
      <c r="Z537">
        <f>Z196</f>
        <v>0</v>
      </c>
      <c r="AA537">
        <v>192</v>
      </c>
      <c r="AB537">
        <f>AB196</f>
        <v>0</v>
      </c>
      <c r="AC537">
        <v>192</v>
      </c>
      <c r="AD537">
        <f>AD196</f>
        <v>0</v>
      </c>
      <c r="AE537">
        <v>192</v>
      </c>
      <c r="AF537">
        <f>AF196</f>
        <v>0</v>
      </c>
      <c r="AG537">
        <v>192</v>
      </c>
      <c r="AH537">
        <f>AH196</f>
        <v>0</v>
      </c>
      <c r="AI537">
        <v>192</v>
      </c>
      <c r="AJ537">
        <f>AJ196</f>
        <v>0</v>
      </c>
      <c r="AM537">
        <v>192</v>
      </c>
      <c r="AN537">
        <f>AN196</f>
        <v>0</v>
      </c>
      <c r="AO537">
        <v>192</v>
      </c>
      <c r="AP537">
        <f>AP196</f>
        <v>0</v>
      </c>
      <c r="AQ537">
        <v>192</v>
      </c>
      <c r="AR537">
        <f>AR196</f>
        <v>0</v>
      </c>
      <c r="AS537">
        <v>192</v>
      </c>
      <c r="AT537">
        <f>AT196</f>
        <v>0</v>
      </c>
      <c r="AU537">
        <v>192</v>
      </c>
      <c r="AV537">
        <f>AV196</f>
        <v>0</v>
      </c>
      <c r="AW537">
        <v>192</v>
      </c>
      <c r="AX537">
        <f>AX196</f>
        <v>0</v>
      </c>
      <c r="AY537">
        <v>192</v>
      </c>
      <c r="AZ537">
        <f>AZ196</f>
        <v>0</v>
      </c>
      <c r="BA537">
        <v>192</v>
      </c>
      <c r="BB537">
        <f>BB196</f>
        <v>0</v>
      </c>
      <c r="BC537">
        <v>192</v>
      </c>
      <c r="BD537">
        <f>BD196</f>
        <v>0</v>
      </c>
      <c r="BE537">
        <v>192</v>
      </c>
      <c r="BF537">
        <f>BF196</f>
        <v>0</v>
      </c>
      <c r="BG537">
        <v>192</v>
      </c>
      <c r="BH537">
        <f>BH196</f>
        <v>0</v>
      </c>
      <c r="BI537">
        <v>192</v>
      </c>
      <c r="BJ537">
        <f>BJ196</f>
        <v>0</v>
      </c>
      <c r="BK537">
        <v>192</v>
      </c>
      <c r="BL537">
        <f>BL196</f>
        <v>0</v>
      </c>
      <c r="BM537">
        <v>192</v>
      </c>
      <c r="BN537">
        <f>BN196</f>
        <v>0</v>
      </c>
      <c r="BO537">
        <v>192</v>
      </c>
      <c r="BP537">
        <f>BP196</f>
        <v>0</v>
      </c>
      <c r="BQ537">
        <v>192</v>
      </c>
      <c r="BR537">
        <f>BR196</f>
        <v>0</v>
      </c>
      <c r="BU537">
        <f>IF(Charts!$B$3="none",E2239,IF(AM2239="",NA(),AM2239))</f>
        <v>0</v>
      </c>
      <c r="BV537">
        <f>IF(Charts!$B$3="none",F2239,IF(AN2239="",NA(),AN2239))</f>
        <v>0</v>
      </c>
      <c r="BW537">
        <f>IF(Charts!$B$3="none",G2239,IF(AO2239="",NA(),AO2239))</f>
        <v>0</v>
      </c>
      <c r="BX537">
        <f>IF(Charts!$B$3="none",H2239,IF(AP2239="",NA(),AP2239))</f>
        <v>0</v>
      </c>
      <c r="BY537">
        <f>IF(Charts!$B$3="none",I2239,IF(AQ2239="",NA(),AQ2239))</f>
        <v>0</v>
      </c>
      <c r="BZ537">
        <f>IF(Charts!$B$3="none",J2239,IF(AR2239="",NA(),AR2239))</f>
        <v>0</v>
      </c>
      <c r="CA537">
        <f>IF(Charts!$B$3="none",K2239,IF(AS2239="",NA(),AS2239))</f>
        <v>0</v>
      </c>
      <c r="CB537">
        <f>IF(Charts!$B$3="none",L2239,IF(AT2239="",NA(),AT2239))</f>
        <v>0</v>
      </c>
      <c r="CC537">
        <f>IF(Charts!$B$3="none",M2239,IF(AU2239="",NA(),AU2239))</f>
        <v>0</v>
      </c>
      <c r="CD537">
        <f>IF(Charts!$B$3="none",N2239,IF(AV2239="",NA(),AV2239))</f>
        <v>0</v>
      </c>
      <c r="CE537">
        <f>IF(Charts!$B$3="none",O2239,IF(AW2239="",NA(),AW2239))</f>
        <v>0</v>
      </c>
      <c r="CF537">
        <f>IF(Charts!$B$3="none",P2239,IF(AX2239="",NA(),AX2239))</f>
        <v>0</v>
      </c>
      <c r="CG537">
        <f>IF(Charts!$B$3="none",Q2239,IF(AY2239="",NA(),AY2239))</f>
        <v>0</v>
      </c>
      <c r="CH537">
        <f>IF(Charts!$B$3="none",R2239,IF(AZ2239="",NA(),AZ2239))</f>
        <v>0</v>
      </c>
      <c r="CI537">
        <f>IF(Charts!$B$3="none",S2239,IF(BA2239="",NA(),BA2239))</f>
        <v>0</v>
      </c>
      <c r="CJ537">
        <f>IF(Charts!$B$3="none",T2239,IF(BB2239="",NA(),BB2239))</f>
        <v>0</v>
      </c>
      <c r="CK537">
        <f>IF(Charts!$B$3="none",U2239,IF(BC2239="",NA(),BC2239))</f>
        <v>0</v>
      </c>
      <c r="CL537">
        <f>IF(Charts!$B$3="none",V2239,IF(BD2239="",NA(),BD2239))</f>
        <v>0</v>
      </c>
      <c r="CM537">
        <f>IF(Charts!$B$3="none",W2239,IF(BE2239="",NA(),BE2239))</f>
        <v>0</v>
      </c>
      <c r="CN537">
        <f>IF(Charts!$B$3="none",X2239,IF(BF2239="",NA(),BF2239))</f>
        <v>0</v>
      </c>
      <c r="CO537">
        <f>IF(Charts!$B$3="none",Y2239,IF(BG2239="",NA(),BG2239))</f>
        <v>0</v>
      </c>
      <c r="CP537">
        <f>IF(Charts!$B$3="none",Z2239,IF(BH2239="",NA(),BH2239))</f>
        <v>0</v>
      </c>
      <c r="CQ537">
        <f>IF(Charts!$B$3="none",AA2239,IF(BI2239="",NA(),BI2239))</f>
        <v>0</v>
      </c>
      <c r="CR537">
        <f>IF(Charts!$B$3="none",AB2239,IF(BJ2239="",NA(),BJ2239))</f>
        <v>0</v>
      </c>
      <c r="CS537">
        <f>IF(Charts!$B$3="none",AC2239,IF(BK2239="",NA(),BK2239))</f>
        <v>0</v>
      </c>
      <c r="CT537">
        <f>IF(Charts!$B$3="none",AD2239,IF(BL2239="",NA(),BL2239))</f>
        <v>0</v>
      </c>
      <c r="CU537">
        <f>IF(Charts!$B$3="none",AE2239,IF(BM2239="",NA(),BM2239))</f>
        <v>0</v>
      </c>
      <c r="CV537">
        <f>IF(Charts!$B$3="none",AF2239,IF(BN2239="",NA(),BN2239))</f>
        <v>0</v>
      </c>
      <c r="CW537">
        <f>IF(Charts!$B$3="none",AG2239,IF(BO2239="",NA(),BO2239))</f>
        <v>0</v>
      </c>
      <c r="CX537">
        <f>IF(Charts!$B$3="none",AH2239,IF(BP2239="",NA(),BP2239))</f>
        <v>0</v>
      </c>
      <c r="CY537">
        <f>IF(Charts!$B$3="none",AI2239,IF(BQ2239="",NA(),BQ2239))</f>
        <v>0</v>
      </c>
      <c r="CZ537">
        <f>IF(Charts!$B$3="none",AJ2239,IF(BR2239="",NA(),BR2239))</f>
        <v>0</v>
      </c>
    </row>
    <row r="538" spans="5:104">
      <c r="E538">
        <v>193</v>
      </c>
      <c r="F538">
        <f>F197</f>
        <v>0</v>
      </c>
      <c r="G538">
        <v>193</v>
      </c>
      <c r="H538">
        <f>H197</f>
        <v>0</v>
      </c>
      <c r="I538">
        <v>193</v>
      </c>
      <c r="J538">
        <f>J197</f>
        <v>0</v>
      </c>
      <c r="K538">
        <v>193</v>
      </c>
      <c r="L538">
        <f>L197</f>
        <v>0</v>
      </c>
      <c r="M538">
        <v>193</v>
      </c>
      <c r="N538">
        <f>N197</f>
        <v>0</v>
      </c>
      <c r="O538">
        <v>193</v>
      </c>
      <c r="P538">
        <f>P197</f>
        <v>0</v>
      </c>
      <c r="Q538">
        <v>193</v>
      </c>
      <c r="R538">
        <f>R197</f>
        <v>0</v>
      </c>
      <c r="S538">
        <v>193</v>
      </c>
      <c r="T538">
        <f>T197</f>
        <v>0</v>
      </c>
      <c r="U538">
        <v>193</v>
      </c>
      <c r="V538">
        <f>V197</f>
        <v>0</v>
      </c>
      <c r="W538">
        <v>193</v>
      </c>
      <c r="X538">
        <f>X197</f>
        <v>0</v>
      </c>
      <c r="Y538">
        <v>193</v>
      </c>
      <c r="Z538">
        <f>Z197</f>
        <v>0</v>
      </c>
      <c r="AA538">
        <v>193</v>
      </c>
      <c r="AB538">
        <f>AB197</f>
        <v>0</v>
      </c>
      <c r="AC538">
        <v>193</v>
      </c>
      <c r="AD538">
        <f>AD197</f>
        <v>0</v>
      </c>
      <c r="AE538">
        <v>193</v>
      </c>
      <c r="AF538">
        <f>AF197</f>
        <v>0</v>
      </c>
      <c r="AG538">
        <v>193</v>
      </c>
      <c r="AH538">
        <f>AH197</f>
        <v>0</v>
      </c>
      <c r="AI538">
        <v>193</v>
      </c>
      <c r="AJ538">
        <f>AJ197</f>
        <v>0</v>
      </c>
      <c r="AM538">
        <v>193</v>
      </c>
      <c r="AN538">
        <f>AN197</f>
        <v>0</v>
      </c>
      <c r="AO538">
        <v>193</v>
      </c>
      <c r="AP538">
        <f>AP197</f>
        <v>0</v>
      </c>
      <c r="AQ538">
        <v>193</v>
      </c>
      <c r="AR538">
        <f>AR197</f>
        <v>0</v>
      </c>
      <c r="AS538">
        <v>193</v>
      </c>
      <c r="AT538">
        <f>AT197</f>
        <v>0</v>
      </c>
      <c r="AU538">
        <v>193</v>
      </c>
      <c r="AV538">
        <f>AV197</f>
        <v>0</v>
      </c>
      <c r="AW538">
        <v>193</v>
      </c>
      <c r="AX538">
        <f>AX197</f>
        <v>0</v>
      </c>
      <c r="AY538">
        <v>193</v>
      </c>
      <c r="AZ538">
        <f>AZ197</f>
        <v>0</v>
      </c>
      <c r="BA538">
        <v>193</v>
      </c>
      <c r="BB538">
        <f>BB197</f>
        <v>0</v>
      </c>
      <c r="BC538">
        <v>193</v>
      </c>
      <c r="BD538">
        <f>BD197</f>
        <v>0</v>
      </c>
      <c r="BE538">
        <v>193</v>
      </c>
      <c r="BF538">
        <f>BF197</f>
        <v>0</v>
      </c>
      <c r="BG538">
        <v>193</v>
      </c>
      <c r="BH538">
        <f>BH197</f>
        <v>0</v>
      </c>
      <c r="BI538">
        <v>193</v>
      </c>
      <c r="BJ538">
        <f>BJ197</f>
        <v>0</v>
      </c>
      <c r="BK538">
        <v>193</v>
      </c>
      <c r="BL538">
        <f>BL197</f>
        <v>0</v>
      </c>
      <c r="BM538">
        <v>193</v>
      </c>
      <c r="BN538">
        <f>BN197</f>
        <v>0</v>
      </c>
      <c r="BO538">
        <v>193</v>
      </c>
      <c r="BP538">
        <f>BP197</f>
        <v>0</v>
      </c>
      <c r="BQ538">
        <v>193</v>
      </c>
      <c r="BR538">
        <f>BR197</f>
        <v>0</v>
      </c>
      <c r="BU538">
        <f>IF(Charts!$B$3="none",E2240,IF(AM2240="",NA(),AM2240))</f>
        <v>0</v>
      </c>
      <c r="BV538">
        <f>IF(Charts!$B$3="none",F2240,IF(AN2240="",NA(),AN2240))</f>
        <v>0</v>
      </c>
      <c r="BW538">
        <f>IF(Charts!$B$3="none",G2240,IF(AO2240="",NA(),AO2240))</f>
        <v>0</v>
      </c>
      <c r="BX538">
        <f>IF(Charts!$B$3="none",H2240,IF(AP2240="",NA(),AP2240))</f>
        <v>0</v>
      </c>
      <c r="BY538">
        <f>IF(Charts!$B$3="none",I2240,IF(AQ2240="",NA(),AQ2240))</f>
        <v>0</v>
      </c>
      <c r="BZ538">
        <f>IF(Charts!$B$3="none",J2240,IF(AR2240="",NA(),AR2240))</f>
        <v>0</v>
      </c>
      <c r="CA538">
        <f>IF(Charts!$B$3="none",K2240,IF(AS2240="",NA(),AS2240))</f>
        <v>0</v>
      </c>
      <c r="CB538">
        <f>IF(Charts!$B$3="none",L2240,IF(AT2240="",NA(),AT2240))</f>
        <v>0</v>
      </c>
      <c r="CC538">
        <f>IF(Charts!$B$3="none",M2240,IF(AU2240="",NA(),AU2240))</f>
        <v>0</v>
      </c>
      <c r="CD538">
        <f>IF(Charts!$B$3="none",N2240,IF(AV2240="",NA(),AV2240))</f>
        <v>0</v>
      </c>
      <c r="CE538">
        <f>IF(Charts!$B$3="none",O2240,IF(AW2240="",NA(),AW2240))</f>
        <v>0</v>
      </c>
      <c r="CF538">
        <f>IF(Charts!$B$3="none",P2240,IF(AX2240="",NA(),AX2240))</f>
        <v>0</v>
      </c>
      <c r="CG538">
        <f>IF(Charts!$B$3="none",Q2240,IF(AY2240="",NA(),AY2240))</f>
        <v>0</v>
      </c>
      <c r="CH538">
        <f>IF(Charts!$B$3="none",R2240,IF(AZ2240="",NA(),AZ2240))</f>
        <v>0</v>
      </c>
      <c r="CI538">
        <f>IF(Charts!$B$3="none",S2240,IF(BA2240="",NA(),BA2240))</f>
        <v>0</v>
      </c>
      <c r="CJ538">
        <f>IF(Charts!$B$3="none",T2240,IF(BB2240="",NA(),BB2240))</f>
        <v>0</v>
      </c>
      <c r="CK538">
        <f>IF(Charts!$B$3="none",U2240,IF(BC2240="",NA(),BC2240))</f>
        <v>0</v>
      </c>
      <c r="CL538">
        <f>IF(Charts!$B$3="none",V2240,IF(BD2240="",NA(),BD2240))</f>
        <v>0</v>
      </c>
      <c r="CM538">
        <f>IF(Charts!$B$3="none",W2240,IF(BE2240="",NA(),BE2240))</f>
        <v>0</v>
      </c>
      <c r="CN538">
        <f>IF(Charts!$B$3="none",X2240,IF(BF2240="",NA(),BF2240))</f>
        <v>0</v>
      </c>
      <c r="CO538">
        <f>IF(Charts!$B$3="none",Y2240,IF(BG2240="",NA(),BG2240))</f>
        <v>0</v>
      </c>
      <c r="CP538">
        <f>IF(Charts!$B$3="none",Z2240,IF(BH2240="",NA(),BH2240))</f>
        <v>0</v>
      </c>
      <c r="CQ538">
        <f>IF(Charts!$B$3="none",AA2240,IF(BI2240="",NA(),BI2240))</f>
        <v>0</v>
      </c>
      <c r="CR538">
        <f>IF(Charts!$B$3="none",AB2240,IF(BJ2240="",NA(),BJ2240))</f>
        <v>0</v>
      </c>
      <c r="CS538">
        <f>IF(Charts!$B$3="none",AC2240,IF(BK2240="",NA(),BK2240))</f>
        <v>0</v>
      </c>
      <c r="CT538">
        <f>IF(Charts!$B$3="none",AD2240,IF(BL2240="",NA(),BL2240))</f>
        <v>0</v>
      </c>
      <c r="CU538">
        <f>IF(Charts!$B$3="none",AE2240,IF(BM2240="",NA(),BM2240))</f>
        <v>0</v>
      </c>
      <c r="CV538">
        <f>IF(Charts!$B$3="none",AF2240,IF(BN2240="",NA(),BN2240))</f>
        <v>0</v>
      </c>
      <c r="CW538">
        <f>IF(Charts!$B$3="none",AG2240,IF(BO2240="",NA(),BO2240))</f>
        <v>0</v>
      </c>
      <c r="CX538">
        <f>IF(Charts!$B$3="none",AH2240,IF(BP2240="",NA(),BP2240))</f>
        <v>0</v>
      </c>
      <c r="CY538">
        <f>IF(Charts!$B$3="none",AI2240,IF(BQ2240="",NA(),BQ2240))</f>
        <v>0</v>
      </c>
      <c r="CZ538">
        <f>IF(Charts!$B$3="none",AJ2240,IF(BR2240="",NA(),BR2240))</f>
        <v>0</v>
      </c>
    </row>
    <row r="539" spans="5:104">
      <c r="E539">
        <v>194</v>
      </c>
      <c r="F539">
        <f>F198</f>
        <v>0</v>
      </c>
      <c r="G539">
        <v>194</v>
      </c>
      <c r="H539">
        <f>H198</f>
        <v>0</v>
      </c>
      <c r="I539">
        <v>194</v>
      </c>
      <c r="J539">
        <f>J198</f>
        <v>0</v>
      </c>
      <c r="K539">
        <v>194</v>
      </c>
      <c r="L539">
        <f>L198</f>
        <v>0</v>
      </c>
      <c r="M539">
        <v>194</v>
      </c>
      <c r="N539">
        <f>N198</f>
        <v>0</v>
      </c>
      <c r="O539">
        <v>194</v>
      </c>
      <c r="P539">
        <f>P198</f>
        <v>0</v>
      </c>
      <c r="Q539">
        <v>194</v>
      </c>
      <c r="R539">
        <f>R198</f>
        <v>0</v>
      </c>
      <c r="S539">
        <v>194</v>
      </c>
      <c r="T539">
        <f>T198</f>
        <v>0</v>
      </c>
      <c r="U539">
        <v>194</v>
      </c>
      <c r="V539">
        <f>V198</f>
        <v>0</v>
      </c>
      <c r="W539">
        <v>194</v>
      </c>
      <c r="X539">
        <f>X198</f>
        <v>0</v>
      </c>
      <c r="Y539">
        <v>194</v>
      </c>
      <c r="Z539">
        <f>Z198</f>
        <v>0</v>
      </c>
      <c r="AA539">
        <v>194</v>
      </c>
      <c r="AB539">
        <f>AB198</f>
        <v>0</v>
      </c>
      <c r="AC539">
        <v>194</v>
      </c>
      <c r="AD539">
        <f>AD198</f>
        <v>0</v>
      </c>
      <c r="AE539">
        <v>194</v>
      </c>
      <c r="AF539">
        <f>AF198</f>
        <v>0</v>
      </c>
      <c r="AG539">
        <v>194</v>
      </c>
      <c r="AH539">
        <f>AH198</f>
        <v>0</v>
      </c>
      <c r="AI539">
        <v>194</v>
      </c>
      <c r="AJ539">
        <f>AJ198</f>
        <v>0</v>
      </c>
      <c r="AM539">
        <v>194</v>
      </c>
      <c r="AN539">
        <f>AN198</f>
        <v>0</v>
      </c>
      <c r="AO539">
        <v>194</v>
      </c>
      <c r="AP539">
        <f>AP198</f>
        <v>0</v>
      </c>
      <c r="AQ539">
        <v>194</v>
      </c>
      <c r="AR539">
        <f>AR198</f>
        <v>0</v>
      </c>
      <c r="AS539">
        <v>194</v>
      </c>
      <c r="AT539">
        <f>AT198</f>
        <v>0</v>
      </c>
      <c r="AU539">
        <v>194</v>
      </c>
      <c r="AV539">
        <f>AV198</f>
        <v>0</v>
      </c>
      <c r="AW539">
        <v>194</v>
      </c>
      <c r="AX539">
        <f>AX198</f>
        <v>0</v>
      </c>
      <c r="AY539">
        <v>194</v>
      </c>
      <c r="AZ539">
        <f>AZ198</f>
        <v>0</v>
      </c>
      <c r="BA539">
        <v>194</v>
      </c>
      <c r="BB539">
        <f>BB198</f>
        <v>0</v>
      </c>
      <c r="BC539">
        <v>194</v>
      </c>
      <c r="BD539">
        <f>BD198</f>
        <v>0</v>
      </c>
      <c r="BE539">
        <v>194</v>
      </c>
      <c r="BF539">
        <f>BF198</f>
        <v>0</v>
      </c>
      <c r="BG539">
        <v>194</v>
      </c>
      <c r="BH539">
        <f>BH198</f>
        <v>0</v>
      </c>
      <c r="BI539">
        <v>194</v>
      </c>
      <c r="BJ539">
        <f>BJ198</f>
        <v>0</v>
      </c>
      <c r="BK539">
        <v>194</v>
      </c>
      <c r="BL539">
        <f>BL198</f>
        <v>0</v>
      </c>
      <c r="BM539">
        <v>194</v>
      </c>
      <c r="BN539">
        <f>BN198</f>
        <v>0</v>
      </c>
      <c r="BO539">
        <v>194</v>
      </c>
      <c r="BP539">
        <f>BP198</f>
        <v>0</v>
      </c>
      <c r="BQ539">
        <v>194</v>
      </c>
      <c r="BR539">
        <f>BR198</f>
        <v>0</v>
      </c>
      <c r="BU539">
        <f>IF(Charts!$B$3="none",E2241,IF(AM2241="",NA(),AM2241))</f>
        <v>0</v>
      </c>
      <c r="BV539">
        <f>IF(Charts!$B$3="none",F2241,IF(AN2241="",NA(),AN2241))</f>
        <v>0</v>
      </c>
      <c r="BW539">
        <f>IF(Charts!$B$3="none",G2241,IF(AO2241="",NA(),AO2241))</f>
        <v>0</v>
      </c>
      <c r="BX539">
        <f>IF(Charts!$B$3="none",H2241,IF(AP2241="",NA(),AP2241))</f>
        <v>0</v>
      </c>
      <c r="BY539">
        <f>IF(Charts!$B$3="none",I2241,IF(AQ2241="",NA(),AQ2241))</f>
        <v>0</v>
      </c>
      <c r="BZ539">
        <f>IF(Charts!$B$3="none",J2241,IF(AR2241="",NA(),AR2241))</f>
        <v>0</v>
      </c>
      <c r="CA539">
        <f>IF(Charts!$B$3="none",K2241,IF(AS2241="",NA(),AS2241))</f>
        <v>0</v>
      </c>
      <c r="CB539">
        <f>IF(Charts!$B$3="none",L2241,IF(AT2241="",NA(),AT2241))</f>
        <v>0</v>
      </c>
      <c r="CC539">
        <f>IF(Charts!$B$3="none",M2241,IF(AU2241="",NA(),AU2241))</f>
        <v>0</v>
      </c>
      <c r="CD539">
        <f>IF(Charts!$B$3="none",N2241,IF(AV2241="",NA(),AV2241))</f>
        <v>0</v>
      </c>
      <c r="CE539">
        <f>IF(Charts!$B$3="none",O2241,IF(AW2241="",NA(),AW2241))</f>
        <v>0</v>
      </c>
      <c r="CF539">
        <f>IF(Charts!$B$3="none",P2241,IF(AX2241="",NA(),AX2241))</f>
        <v>0</v>
      </c>
      <c r="CG539">
        <f>IF(Charts!$B$3="none",Q2241,IF(AY2241="",NA(),AY2241))</f>
        <v>0</v>
      </c>
      <c r="CH539">
        <f>IF(Charts!$B$3="none",R2241,IF(AZ2241="",NA(),AZ2241))</f>
        <v>0</v>
      </c>
      <c r="CI539">
        <f>IF(Charts!$B$3="none",S2241,IF(BA2241="",NA(),BA2241))</f>
        <v>0</v>
      </c>
      <c r="CJ539">
        <f>IF(Charts!$B$3="none",T2241,IF(BB2241="",NA(),BB2241))</f>
        <v>0</v>
      </c>
      <c r="CK539">
        <f>IF(Charts!$B$3="none",U2241,IF(BC2241="",NA(),BC2241))</f>
        <v>0</v>
      </c>
      <c r="CL539">
        <f>IF(Charts!$B$3="none",V2241,IF(BD2241="",NA(),BD2241))</f>
        <v>0</v>
      </c>
      <c r="CM539">
        <f>IF(Charts!$B$3="none",W2241,IF(BE2241="",NA(),BE2241))</f>
        <v>0</v>
      </c>
      <c r="CN539">
        <f>IF(Charts!$B$3="none",X2241,IF(BF2241="",NA(),BF2241))</f>
        <v>0</v>
      </c>
      <c r="CO539">
        <f>IF(Charts!$B$3="none",Y2241,IF(BG2241="",NA(),BG2241))</f>
        <v>0</v>
      </c>
      <c r="CP539">
        <f>IF(Charts!$B$3="none",Z2241,IF(BH2241="",NA(),BH2241))</f>
        <v>0</v>
      </c>
      <c r="CQ539">
        <f>IF(Charts!$B$3="none",AA2241,IF(BI2241="",NA(),BI2241))</f>
        <v>0</v>
      </c>
      <c r="CR539">
        <f>IF(Charts!$B$3="none",AB2241,IF(BJ2241="",NA(),BJ2241))</f>
        <v>0</v>
      </c>
      <c r="CS539">
        <f>IF(Charts!$B$3="none",AC2241,IF(BK2241="",NA(),BK2241))</f>
        <v>0</v>
      </c>
      <c r="CT539">
        <f>IF(Charts!$B$3="none",AD2241,IF(BL2241="",NA(),BL2241))</f>
        <v>0</v>
      </c>
      <c r="CU539">
        <f>IF(Charts!$B$3="none",AE2241,IF(BM2241="",NA(),BM2241))</f>
        <v>0</v>
      </c>
      <c r="CV539">
        <f>IF(Charts!$B$3="none",AF2241,IF(BN2241="",NA(),BN2241))</f>
        <v>0</v>
      </c>
      <c r="CW539">
        <f>IF(Charts!$B$3="none",AG2241,IF(BO2241="",NA(),BO2241))</f>
        <v>0</v>
      </c>
      <c r="CX539">
        <f>IF(Charts!$B$3="none",AH2241,IF(BP2241="",NA(),BP2241))</f>
        <v>0</v>
      </c>
      <c r="CY539">
        <f>IF(Charts!$B$3="none",AI2241,IF(BQ2241="",NA(),BQ2241))</f>
        <v>0</v>
      </c>
      <c r="CZ539">
        <f>IF(Charts!$B$3="none",AJ2241,IF(BR2241="",NA(),BR2241))</f>
        <v>0</v>
      </c>
    </row>
    <row r="540" spans="5:104">
      <c r="E540">
        <v>195</v>
      </c>
      <c r="F540">
        <f>F199</f>
        <v>0</v>
      </c>
      <c r="G540">
        <v>195</v>
      </c>
      <c r="H540">
        <f>H199</f>
        <v>0</v>
      </c>
      <c r="I540">
        <v>195</v>
      </c>
      <c r="J540">
        <f>J199</f>
        <v>0</v>
      </c>
      <c r="K540">
        <v>195</v>
      </c>
      <c r="L540">
        <f>L199</f>
        <v>0</v>
      </c>
      <c r="M540">
        <v>195</v>
      </c>
      <c r="N540">
        <f>N199</f>
        <v>0</v>
      </c>
      <c r="O540">
        <v>195</v>
      </c>
      <c r="P540">
        <f>P199</f>
        <v>0</v>
      </c>
      <c r="Q540">
        <v>195</v>
      </c>
      <c r="R540">
        <f>R199</f>
        <v>0</v>
      </c>
      <c r="S540">
        <v>195</v>
      </c>
      <c r="T540">
        <f>T199</f>
        <v>0</v>
      </c>
      <c r="U540">
        <v>195</v>
      </c>
      <c r="V540">
        <f>V199</f>
        <v>0</v>
      </c>
      <c r="W540">
        <v>195</v>
      </c>
      <c r="X540">
        <f>X199</f>
        <v>0</v>
      </c>
      <c r="Y540">
        <v>195</v>
      </c>
      <c r="Z540">
        <f>Z199</f>
        <v>0</v>
      </c>
      <c r="AA540">
        <v>195</v>
      </c>
      <c r="AB540">
        <f>AB199</f>
        <v>0</v>
      </c>
      <c r="AC540">
        <v>195</v>
      </c>
      <c r="AD540">
        <f>AD199</f>
        <v>0</v>
      </c>
      <c r="AE540">
        <v>195</v>
      </c>
      <c r="AF540">
        <f>AF199</f>
        <v>0</v>
      </c>
      <c r="AG540">
        <v>195</v>
      </c>
      <c r="AH540">
        <f>AH199</f>
        <v>0</v>
      </c>
      <c r="AI540">
        <v>195</v>
      </c>
      <c r="AJ540">
        <f>AJ199</f>
        <v>0</v>
      </c>
      <c r="AM540">
        <v>195</v>
      </c>
      <c r="AN540">
        <f>AN199</f>
        <v>0</v>
      </c>
      <c r="AO540">
        <v>195</v>
      </c>
      <c r="AP540">
        <f>AP199</f>
        <v>0</v>
      </c>
      <c r="AQ540">
        <v>195</v>
      </c>
      <c r="AR540">
        <f>AR199</f>
        <v>0</v>
      </c>
      <c r="AS540">
        <v>195</v>
      </c>
      <c r="AT540">
        <f>AT199</f>
        <v>0</v>
      </c>
      <c r="AU540">
        <v>195</v>
      </c>
      <c r="AV540">
        <f>AV199</f>
        <v>0</v>
      </c>
      <c r="AW540">
        <v>195</v>
      </c>
      <c r="AX540">
        <f>AX199</f>
        <v>0</v>
      </c>
      <c r="AY540">
        <v>195</v>
      </c>
      <c r="AZ540">
        <f>AZ199</f>
        <v>0</v>
      </c>
      <c r="BA540">
        <v>195</v>
      </c>
      <c r="BB540">
        <f>BB199</f>
        <v>0</v>
      </c>
      <c r="BC540">
        <v>195</v>
      </c>
      <c r="BD540">
        <f>BD199</f>
        <v>0</v>
      </c>
      <c r="BE540">
        <v>195</v>
      </c>
      <c r="BF540">
        <f>BF199</f>
        <v>0</v>
      </c>
      <c r="BG540">
        <v>195</v>
      </c>
      <c r="BH540">
        <f>BH199</f>
        <v>0</v>
      </c>
      <c r="BI540">
        <v>195</v>
      </c>
      <c r="BJ540">
        <f>BJ199</f>
        <v>0</v>
      </c>
      <c r="BK540">
        <v>195</v>
      </c>
      <c r="BL540">
        <f>BL199</f>
        <v>0</v>
      </c>
      <c r="BM540">
        <v>195</v>
      </c>
      <c r="BN540">
        <f>BN199</f>
        <v>0</v>
      </c>
      <c r="BO540">
        <v>195</v>
      </c>
      <c r="BP540">
        <f>BP199</f>
        <v>0</v>
      </c>
      <c r="BQ540">
        <v>195</v>
      </c>
      <c r="BR540">
        <f>BR199</f>
        <v>0</v>
      </c>
      <c r="BU540">
        <f>IF(Charts!$B$3="none",E2242,IF(AM2242="",NA(),AM2242))</f>
        <v>0</v>
      </c>
      <c r="BV540">
        <f>IF(Charts!$B$3="none",F2242,IF(AN2242="",NA(),AN2242))</f>
        <v>0</v>
      </c>
      <c r="BW540">
        <f>IF(Charts!$B$3="none",G2242,IF(AO2242="",NA(),AO2242))</f>
        <v>0</v>
      </c>
      <c r="BX540">
        <f>IF(Charts!$B$3="none",H2242,IF(AP2242="",NA(),AP2242))</f>
        <v>0</v>
      </c>
      <c r="BY540">
        <f>IF(Charts!$B$3="none",I2242,IF(AQ2242="",NA(),AQ2242))</f>
        <v>0</v>
      </c>
      <c r="BZ540">
        <f>IF(Charts!$B$3="none",J2242,IF(AR2242="",NA(),AR2242))</f>
        <v>0</v>
      </c>
      <c r="CA540">
        <f>IF(Charts!$B$3="none",K2242,IF(AS2242="",NA(),AS2242))</f>
        <v>0</v>
      </c>
      <c r="CB540">
        <f>IF(Charts!$B$3="none",L2242,IF(AT2242="",NA(),AT2242))</f>
        <v>0</v>
      </c>
      <c r="CC540">
        <f>IF(Charts!$B$3="none",M2242,IF(AU2242="",NA(),AU2242))</f>
        <v>0</v>
      </c>
      <c r="CD540">
        <f>IF(Charts!$B$3="none",N2242,IF(AV2242="",NA(),AV2242))</f>
        <v>0</v>
      </c>
      <c r="CE540">
        <f>IF(Charts!$B$3="none",O2242,IF(AW2242="",NA(),AW2242))</f>
        <v>0</v>
      </c>
      <c r="CF540">
        <f>IF(Charts!$B$3="none",P2242,IF(AX2242="",NA(),AX2242))</f>
        <v>0</v>
      </c>
      <c r="CG540">
        <f>IF(Charts!$B$3="none",Q2242,IF(AY2242="",NA(),AY2242))</f>
        <v>0</v>
      </c>
      <c r="CH540">
        <f>IF(Charts!$B$3="none",R2242,IF(AZ2242="",NA(),AZ2242))</f>
        <v>0</v>
      </c>
      <c r="CI540">
        <f>IF(Charts!$B$3="none",S2242,IF(BA2242="",NA(),BA2242))</f>
        <v>0</v>
      </c>
      <c r="CJ540">
        <f>IF(Charts!$B$3="none",T2242,IF(BB2242="",NA(),BB2242))</f>
        <v>0</v>
      </c>
      <c r="CK540">
        <f>IF(Charts!$B$3="none",U2242,IF(BC2242="",NA(),BC2242))</f>
        <v>0</v>
      </c>
      <c r="CL540">
        <f>IF(Charts!$B$3="none",V2242,IF(BD2242="",NA(),BD2242))</f>
        <v>0</v>
      </c>
      <c r="CM540">
        <f>IF(Charts!$B$3="none",W2242,IF(BE2242="",NA(),BE2242))</f>
        <v>0</v>
      </c>
      <c r="CN540">
        <f>IF(Charts!$B$3="none",X2242,IF(BF2242="",NA(),BF2242))</f>
        <v>0</v>
      </c>
      <c r="CO540">
        <f>IF(Charts!$B$3="none",Y2242,IF(BG2242="",NA(),BG2242))</f>
        <v>0</v>
      </c>
      <c r="CP540">
        <f>IF(Charts!$B$3="none",Z2242,IF(BH2242="",NA(),BH2242))</f>
        <v>0</v>
      </c>
      <c r="CQ540">
        <f>IF(Charts!$B$3="none",AA2242,IF(BI2242="",NA(),BI2242))</f>
        <v>0</v>
      </c>
      <c r="CR540">
        <f>IF(Charts!$B$3="none",AB2242,IF(BJ2242="",NA(),BJ2242))</f>
        <v>0</v>
      </c>
      <c r="CS540">
        <f>IF(Charts!$B$3="none",AC2242,IF(BK2242="",NA(),BK2242))</f>
        <v>0</v>
      </c>
      <c r="CT540">
        <f>IF(Charts!$B$3="none",AD2242,IF(BL2242="",NA(),BL2242))</f>
        <v>0</v>
      </c>
      <c r="CU540">
        <f>IF(Charts!$B$3="none",AE2242,IF(BM2242="",NA(),BM2242))</f>
        <v>0</v>
      </c>
      <c r="CV540">
        <f>IF(Charts!$B$3="none",AF2242,IF(BN2242="",NA(),BN2242))</f>
        <v>0</v>
      </c>
      <c r="CW540">
        <f>IF(Charts!$B$3="none",AG2242,IF(BO2242="",NA(),BO2242))</f>
        <v>0</v>
      </c>
      <c r="CX540">
        <f>IF(Charts!$B$3="none",AH2242,IF(BP2242="",NA(),BP2242))</f>
        <v>0</v>
      </c>
      <c r="CY540">
        <f>IF(Charts!$B$3="none",AI2242,IF(BQ2242="",NA(),BQ2242))</f>
        <v>0</v>
      </c>
      <c r="CZ540">
        <f>IF(Charts!$B$3="none",AJ2242,IF(BR2242="",NA(),BR2242))</f>
        <v>0</v>
      </c>
    </row>
    <row r="541" spans="5:104">
      <c r="E541">
        <v>196</v>
      </c>
      <c r="F541">
        <f>F200</f>
        <v>0</v>
      </c>
      <c r="G541">
        <v>196</v>
      </c>
      <c r="H541">
        <f>H200</f>
        <v>0</v>
      </c>
      <c r="I541">
        <v>196</v>
      </c>
      <c r="J541">
        <f>J200</f>
        <v>0</v>
      </c>
      <c r="K541">
        <v>196</v>
      </c>
      <c r="L541">
        <f>L200</f>
        <v>0</v>
      </c>
      <c r="M541">
        <v>196</v>
      </c>
      <c r="N541">
        <f>N200</f>
        <v>0</v>
      </c>
      <c r="O541">
        <v>196</v>
      </c>
      <c r="P541">
        <f>P200</f>
        <v>0</v>
      </c>
      <c r="Q541">
        <v>196</v>
      </c>
      <c r="R541">
        <f>R200</f>
        <v>0</v>
      </c>
      <c r="S541">
        <v>196</v>
      </c>
      <c r="T541">
        <f>T200</f>
        <v>0</v>
      </c>
      <c r="U541">
        <v>196</v>
      </c>
      <c r="V541">
        <f>V200</f>
        <v>0</v>
      </c>
      <c r="W541">
        <v>196</v>
      </c>
      <c r="X541">
        <f>X200</f>
        <v>0</v>
      </c>
      <c r="Y541">
        <v>196</v>
      </c>
      <c r="Z541">
        <f>Z200</f>
        <v>0</v>
      </c>
      <c r="AA541">
        <v>196</v>
      </c>
      <c r="AB541">
        <f>AB200</f>
        <v>0</v>
      </c>
      <c r="AC541">
        <v>196</v>
      </c>
      <c r="AD541">
        <f>AD200</f>
        <v>0</v>
      </c>
      <c r="AE541">
        <v>196</v>
      </c>
      <c r="AF541">
        <f>AF200</f>
        <v>0</v>
      </c>
      <c r="AG541">
        <v>196</v>
      </c>
      <c r="AH541">
        <f>AH200</f>
        <v>0</v>
      </c>
      <c r="AI541">
        <v>196</v>
      </c>
      <c r="AJ541">
        <f>AJ200</f>
        <v>0</v>
      </c>
      <c r="AM541">
        <v>196</v>
      </c>
      <c r="AN541">
        <f>AN200</f>
        <v>0</v>
      </c>
      <c r="AO541">
        <v>196</v>
      </c>
      <c r="AP541">
        <f>AP200</f>
        <v>0</v>
      </c>
      <c r="AQ541">
        <v>196</v>
      </c>
      <c r="AR541">
        <f>AR200</f>
        <v>0</v>
      </c>
      <c r="AS541">
        <v>196</v>
      </c>
      <c r="AT541">
        <f>AT200</f>
        <v>0</v>
      </c>
      <c r="AU541">
        <v>196</v>
      </c>
      <c r="AV541">
        <f>AV200</f>
        <v>0</v>
      </c>
      <c r="AW541">
        <v>196</v>
      </c>
      <c r="AX541">
        <f>AX200</f>
        <v>0</v>
      </c>
      <c r="AY541">
        <v>196</v>
      </c>
      <c r="AZ541">
        <f>AZ200</f>
        <v>0</v>
      </c>
      <c r="BA541">
        <v>196</v>
      </c>
      <c r="BB541">
        <f>BB200</f>
        <v>0</v>
      </c>
      <c r="BC541">
        <v>196</v>
      </c>
      <c r="BD541">
        <f>BD200</f>
        <v>0</v>
      </c>
      <c r="BE541">
        <v>196</v>
      </c>
      <c r="BF541">
        <f>BF200</f>
        <v>0</v>
      </c>
      <c r="BG541">
        <v>196</v>
      </c>
      <c r="BH541">
        <f>BH200</f>
        <v>0</v>
      </c>
      <c r="BI541">
        <v>196</v>
      </c>
      <c r="BJ541">
        <f>BJ200</f>
        <v>0</v>
      </c>
      <c r="BK541">
        <v>196</v>
      </c>
      <c r="BL541">
        <f>BL200</f>
        <v>0</v>
      </c>
      <c r="BM541">
        <v>196</v>
      </c>
      <c r="BN541">
        <f>BN200</f>
        <v>0</v>
      </c>
      <c r="BO541">
        <v>196</v>
      </c>
      <c r="BP541">
        <f>BP200</f>
        <v>0</v>
      </c>
      <c r="BQ541">
        <v>196</v>
      </c>
      <c r="BR541">
        <f>BR200</f>
        <v>0</v>
      </c>
      <c r="BU541">
        <f>IF(Charts!$B$3="none",E2243,IF(AM2243="",NA(),AM2243))</f>
        <v>0</v>
      </c>
      <c r="BV541">
        <f>IF(Charts!$B$3="none",F2243,IF(AN2243="",NA(),AN2243))</f>
        <v>0</v>
      </c>
      <c r="BW541">
        <f>IF(Charts!$B$3="none",G2243,IF(AO2243="",NA(),AO2243))</f>
        <v>0</v>
      </c>
      <c r="BX541">
        <f>IF(Charts!$B$3="none",H2243,IF(AP2243="",NA(),AP2243))</f>
        <v>0</v>
      </c>
      <c r="BY541">
        <f>IF(Charts!$B$3="none",I2243,IF(AQ2243="",NA(),AQ2243))</f>
        <v>0</v>
      </c>
      <c r="BZ541">
        <f>IF(Charts!$B$3="none",J2243,IF(AR2243="",NA(),AR2243))</f>
        <v>0</v>
      </c>
      <c r="CA541">
        <f>IF(Charts!$B$3="none",K2243,IF(AS2243="",NA(),AS2243))</f>
        <v>0</v>
      </c>
      <c r="CB541">
        <f>IF(Charts!$B$3="none",L2243,IF(AT2243="",NA(),AT2243))</f>
        <v>0</v>
      </c>
      <c r="CC541">
        <f>IF(Charts!$B$3="none",M2243,IF(AU2243="",NA(),AU2243))</f>
        <v>0</v>
      </c>
      <c r="CD541">
        <f>IF(Charts!$B$3="none",N2243,IF(AV2243="",NA(),AV2243))</f>
        <v>0</v>
      </c>
      <c r="CE541">
        <f>IF(Charts!$B$3="none",O2243,IF(AW2243="",NA(),AW2243))</f>
        <v>0</v>
      </c>
      <c r="CF541">
        <f>IF(Charts!$B$3="none",P2243,IF(AX2243="",NA(),AX2243))</f>
        <v>0</v>
      </c>
      <c r="CG541">
        <f>IF(Charts!$B$3="none",Q2243,IF(AY2243="",NA(),AY2243))</f>
        <v>0</v>
      </c>
      <c r="CH541">
        <f>IF(Charts!$B$3="none",R2243,IF(AZ2243="",NA(),AZ2243))</f>
        <v>0</v>
      </c>
      <c r="CI541">
        <f>IF(Charts!$B$3="none",S2243,IF(BA2243="",NA(),BA2243))</f>
        <v>0</v>
      </c>
      <c r="CJ541">
        <f>IF(Charts!$B$3="none",T2243,IF(BB2243="",NA(),BB2243))</f>
        <v>0</v>
      </c>
      <c r="CK541">
        <f>IF(Charts!$B$3="none",U2243,IF(BC2243="",NA(),BC2243))</f>
        <v>0</v>
      </c>
      <c r="CL541">
        <f>IF(Charts!$B$3="none",V2243,IF(BD2243="",NA(),BD2243))</f>
        <v>0</v>
      </c>
      <c r="CM541">
        <f>IF(Charts!$B$3="none",W2243,IF(BE2243="",NA(),BE2243))</f>
        <v>0</v>
      </c>
      <c r="CN541">
        <f>IF(Charts!$B$3="none",X2243,IF(BF2243="",NA(),BF2243))</f>
        <v>0</v>
      </c>
      <c r="CO541">
        <f>IF(Charts!$B$3="none",Y2243,IF(BG2243="",NA(),BG2243))</f>
        <v>0</v>
      </c>
      <c r="CP541">
        <f>IF(Charts!$B$3="none",Z2243,IF(BH2243="",NA(),BH2243))</f>
        <v>0</v>
      </c>
      <c r="CQ541">
        <f>IF(Charts!$B$3="none",AA2243,IF(BI2243="",NA(),BI2243))</f>
        <v>0</v>
      </c>
      <c r="CR541">
        <f>IF(Charts!$B$3="none",AB2243,IF(BJ2243="",NA(),BJ2243))</f>
        <v>0</v>
      </c>
      <c r="CS541">
        <f>IF(Charts!$B$3="none",AC2243,IF(BK2243="",NA(),BK2243))</f>
        <v>0</v>
      </c>
      <c r="CT541">
        <f>IF(Charts!$B$3="none",AD2243,IF(BL2243="",NA(),BL2243))</f>
        <v>0</v>
      </c>
      <c r="CU541">
        <f>IF(Charts!$B$3="none",AE2243,IF(BM2243="",NA(),BM2243))</f>
        <v>0</v>
      </c>
      <c r="CV541">
        <f>IF(Charts!$B$3="none",AF2243,IF(BN2243="",NA(),BN2243))</f>
        <v>0</v>
      </c>
      <c r="CW541">
        <f>IF(Charts!$B$3="none",AG2243,IF(BO2243="",NA(),BO2243))</f>
        <v>0</v>
      </c>
      <c r="CX541">
        <f>IF(Charts!$B$3="none",AH2243,IF(BP2243="",NA(),BP2243))</f>
        <v>0</v>
      </c>
      <c r="CY541">
        <f>IF(Charts!$B$3="none",AI2243,IF(BQ2243="",NA(),BQ2243))</f>
        <v>0</v>
      </c>
      <c r="CZ541">
        <f>IF(Charts!$B$3="none",AJ2243,IF(BR2243="",NA(),BR2243))</f>
        <v>0</v>
      </c>
    </row>
    <row r="542" spans="5:104">
      <c r="E542">
        <v>197</v>
      </c>
      <c r="F542">
        <f>F201</f>
        <v>0</v>
      </c>
      <c r="G542">
        <v>197</v>
      </c>
      <c r="H542">
        <f>H201</f>
        <v>0</v>
      </c>
      <c r="I542">
        <v>197</v>
      </c>
      <c r="J542">
        <f>J201</f>
        <v>0</v>
      </c>
      <c r="K542">
        <v>197</v>
      </c>
      <c r="L542">
        <f>L201</f>
        <v>0</v>
      </c>
      <c r="M542">
        <v>197</v>
      </c>
      <c r="N542">
        <f>N201</f>
        <v>0</v>
      </c>
      <c r="O542">
        <v>197</v>
      </c>
      <c r="P542">
        <f>P201</f>
        <v>0</v>
      </c>
      <c r="Q542">
        <v>197</v>
      </c>
      <c r="R542">
        <f>R201</f>
        <v>0</v>
      </c>
      <c r="S542">
        <v>197</v>
      </c>
      <c r="T542">
        <f>T201</f>
        <v>0</v>
      </c>
      <c r="U542">
        <v>197</v>
      </c>
      <c r="V542">
        <f>V201</f>
        <v>0</v>
      </c>
      <c r="W542">
        <v>197</v>
      </c>
      <c r="X542">
        <f>X201</f>
        <v>0</v>
      </c>
      <c r="Y542">
        <v>197</v>
      </c>
      <c r="Z542">
        <f>Z201</f>
        <v>0</v>
      </c>
      <c r="AA542">
        <v>197</v>
      </c>
      <c r="AB542">
        <f>AB201</f>
        <v>0</v>
      </c>
      <c r="AC542">
        <v>197</v>
      </c>
      <c r="AD542">
        <f>AD201</f>
        <v>0</v>
      </c>
      <c r="AE542">
        <v>197</v>
      </c>
      <c r="AF542">
        <f>AF201</f>
        <v>0</v>
      </c>
      <c r="AG542">
        <v>197</v>
      </c>
      <c r="AH542">
        <f>AH201</f>
        <v>0</v>
      </c>
      <c r="AI542">
        <v>197</v>
      </c>
      <c r="AJ542">
        <f>AJ201</f>
        <v>0</v>
      </c>
      <c r="AM542">
        <v>197</v>
      </c>
      <c r="AN542">
        <f>AN201</f>
        <v>0</v>
      </c>
      <c r="AO542">
        <v>197</v>
      </c>
      <c r="AP542">
        <f>AP201</f>
        <v>0</v>
      </c>
      <c r="AQ542">
        <v>197</v>
      </c>
      <c r="AR542">
        <f>AR201</f>
        <v>0</v>
      </c>
      <c r="AS542">
        <v>197</v>
      </c>
      <c r="AT542">
        <f>AT201</f>
        <v>0</v>
      </c>
      <c r="AU542">
        <v>197</v>
      </c>
      <c r="AV542">
        <f>AV201</f>
        <v>0</v>
      </c>
      <c r="AW542">
        <v>197</v>
      </c>
      <c r="AX542">
        <f>AX201</f>
        <v>0</v>
      </c>
      <c r="AY542">
        <v>197</v>
      </c>
      <c r="AZ542">
        <f>AZ201</f>
        <v>0</v>
      </c>
      <c r="BA542">
        <v>197</v>
      </c>
      <c r="BB542">
        <f>BB201</f>
        <v>0</v>
      </c>
      <c r="BC542">
        <v>197</v>
      </c>
      <c r="BD542">
        <f>BD201</f>
        <v>0</v>
      </c>
      <c r="BE542">
        <v>197</v>
      </c>
      <c r="BF542">
        <f>BF201</f>
        <v>0</v>
      </c>
      <c r="BG542">
        <v>197</v>
      </c>
      <c r="BH542">
        <f>BH201</f>
        <v>0</v>
      </c>
      <c r="BI542">
        <v>197</v>
      </c>
      <c r="BJ542">
        <f>BJ201</f>
        <v>0</v>
      </c>
      <c r="BK542">
        <v>197</v>
      </c>
      <c r="BL542">
        <f>BL201</f>
        <v>0</v>
      </c>
      <c r="BM542">
        <v>197</v>
      </c>
      <c r="BN542">
        <f>BN201</f>
        <v>0</v>
      </c>
      <c r="BO542">
        <v>197</v>
      </c>
      <c r="BP542">
        <f>BP201</f>
        <v>0</v>
      </c>
      <c r="BQ542">
        <v>197</v>
      </c>
      <c r="BR542">
        <f>BR201</f>
        <v>0</v>
      </c>
      <c r="BU542">
        <f>IF(Charts!$B$3="none",E2244,IF(AM2244="",NA(),AM2244))</f>
        <v>0</v>
      </c>
      <c r="BV542">
        <f>IF(Charts!$B$3="none",F2244,IF(AN2244="",NA(),AN2244))</f>
        <v>0</v>
      </c>
      <c r="BW542">
        <f>IF(Charts!$B$3="none",G2244,IF(AO2244="",NA(),AO2244))</f>
        <v>0</v>
      </c>
      <c r="BX542">
        <f>IF(Charts!$B$3="none",H2244,IF(AP2244="",NA(),AP2244))</f>
        <v>0</v>
      </c>
      <c r="BY542">
        <f>IF(Charts!$B$3="none",I2244,IF(AQ2244="",NA(),AQ2244))</f>
        <v>0</v>
      </c>
      <c r="BZ542">
        <f>IF(Charts!$B$3="none",J2244,IF(AR2244="",NA(),AR2244))</f>
        <v>0</v>
      </c>
      <c r="CA542">
        <f>IF(Charts!$B$3="none",K2244,IF(AS2244="",NA(),AS2244))</f>
        <v>0</v>
      </c>
      <c r="CB542">
        <f>IF(Charts!$B$3="none",L2244,IF(AT2244="",NA(),AT2244))</f>
        <v>0</v>
      </c>
      <c r="CC542">
        <f>IF(Charts!$B$3="none",M2244,IF(AU2244="",NA(),AU2244))</f>
        <v>0</v>
      </c>
      <c r="CD542">
        <f>IF(Charts!$B$3="none",N2244,IF(AV2244="",NA(),AV2244))</f>
        <v>0</v>
      </c>
      <c r="CE542">
        <f>IF(Charts!$B$3="none",O2244,IF(AW2244="",NA(),AW2244))</f>
        <v>0</v>
      </c>
      <c r="CF542">
        <f>IF(Charts!$B$3="none",P2244,IF(AX2244="",NA(),AX2244))</f>
        <v>0</v>
      </c>
      <c r="CG542">
        <f>IF(Charts!$B$3="none",Q2244,IF(AY2244="",NA(),AY2244))</f>
        <v>0</v>
      </c>
      <c r="CH542">
        <f>IF(Charts!$B$3="none",R2244,IF(AZ2244="",NA(),AZ2244))</f>
        <v>0</v>
      </c>
      <c r="CI542">
        <f>IF(Charts!$B$3="none",S2244,IF(BA2244="",NA(),BA2244))</f>
        <v>0</v>
      </c>
      <c r="CJ542">
        <f>IF(Charts!$B$3="none",T2244,IF(BB2244="",NA(),BB2244))</f>
        <v>0</v>
      </c>
      <c r="CK542">
        <f>IF(Charts!$B$3="none",U2244,IF(BC2244="",NA(),BC2244))</f>
        <v>0</v>
      </c>
      <c r="CL542">
        <f>IF(Charts!$B$3="none",V2244,IF(BD2244="",NA(),BD2244))</f>
        <v>0</v>
      </c>
      <c r="CM542">
        <f>IF(Charts!$B$3="none",W2244,IF(BE2244="",NA(),BE2244))</f>
        <v>0</v>
      </c>
      <c r="CN542">
        <f>IF(Charts!$B$3="none",X2244,IF(BF2244="",NA(),BF2244))</f>
        <v>0</v>
      </c>
      <c r="CO542">
        <f>IF(Charts!$B$3="none",Y2244,IF(BG2244="",NA(),BG2244))</f>
        <v>0</v>
      </c>
      <c r="CP542">
        <f>IF(Charts!$B$3="none",Z2244,IF(BH2244="",NA(),BH2244))</f>
        <v>0</v>
      </c>
      <c r="CQ542">
        <f>IF(Charts!$B$3="none",AA2244,IF(BI2244="",NA(),BI2244))</f>
        <v>0</v>
      </c>
      <c r="CR542">
        <f>IF(Charts!$B$3="none",AB2244,IF(BJ2244="",NA(),BJ2244))</f>
        <v>0</v>
      </c>
      <c r="CS542">
        <f>IF(Charts!$B$3="none",AC2244,IF(BK2244="",NA(),BK2244))</f>
        <v>0</v>
      </c>
      <c r="CT542">
        <f>IF(Charts!$B$3="none",AD2244,IF(BL2244="",NA(),BL2244))</f>
        <v>0</v>
      </c>
      <c r="CU542">
        <f>IF(Charts!$B$3="none",AE2244,IF(BM2244="",NA(),BM2244))</f>
        <v>0</v>
      </c>
      <c r="CV542">
        <f>IF(Charts!$B$3="none",AF2244,IF(BN2244="",NA(),BN2244))</f>
        <v>0</v>
      </c>
      <c r="CW542">
        <f>IF(Charts!$B$3="none",AG2244,IF(BO2244="",NA(),BO2244))</f>
        <v>0</v>
      </c>
      <c r="CX542">
        <f>IF(Charts!$B$3="none",AH2244,IF(BP2244="",NA(),BP2244))</f>
        <v>0</v>
      </c>
      <c r="CY542">
        <f>IF(Charts!$B$3="none",AI2244,IF(BQ2244="",NA(),BQ2244))</f>
        <v>0</v>
      </c>
      <c r="CZ542">
        <f>IF(Charts!$B$3="none",AJ2244,IF(BR2244="",NA(),BR2244))</f>
        <v>0</v>
      </c>
    </row>
    <row r="543" spans="5:104">
      <c r="E543">
        <v>198</v>
      </c>
      <c r="F543">
        <f>F202</f>
        <v>0</v>
      </c>
      <c r="G543">
        <v>198</v>
      </c>
      <c r="H543">
        <f>H202</f>
        <v>0</v>
      </c>
      <c r="I543">
        <v>198</v>
      </c>
      <c r="J543">
        <f>J202</f>
        <v>0</v>
      </c>
      <c r="K543">
        <v>198</v>
      </c>
      <c r="L543">
        <f>L202</f>
        <v>0</v>
      </c>
      <c r="M543">
        <v>198</v>
      </c>
      <c r="N543">
        <f>N202</f>
        <v>0</v>
      </c>
      <c r="O543">
        <v>198</v>
      </c>
      <c r="P543">
        <f>P202</f>
        <v>0</v>
      </c>
      <c r="Q543">
        <v>198</v>
      </c>
      <c r="R543">
        <f>R202</f>
        <v>0</v>
      </c>
      <c r="S543">
        <v>198</v>
      </c>
      <c r="T543">
        <f>T202</f>
        <v>0</v>
      </c>
      <c r="U543">
        <v>198</v>
      </c>
      <c r="V543">
        <f>V202</f>
        <v>0</v>
      </c>
      <c r="W543">
        <v>198</v>
      </c>
      <c r="X543">
        <f>X202</f>
        <v>0</v>
      </c>
      <c r="Y543">
        <v>198</v>
      </c>
      <c r="Z543">
        <f>Z202</f>
        <v>0</v>
      </c>
      <c r="AA543">
        <v>198</v>
      </c>
      <c r="AB543">
        <f>AB202</f>
        <v>0</v>
      </c>
      <c r="AC543">
        <v>198</v>
      </c>
      <c r="AD543">
        <f>AD202</f>
        <v>0</v>
      </c>
      <c r="AE543">
        <v>198</v>
      </c>
      <c r="AF543">
        <f>AF202</f>
        <v>0</v>
      </c>
      <c r="AG543">
        <v>198</v>
      </c>
      <c r="AH543">
        <f>AH202</f>
        <v>0</v>
      </c>
      <c r="AI543">
        <v>198</v>
      </c>
      <c r="AJ543">
        <f>AJ202</f>
        <v>0</v>
      </c>
      <c r="AM543">
        <v>198</v>
      </c>
      <c r="AN543">
        <f>AN202</f>
        <v>0</v>
      </c>
      <c r="AO543">
        <v>198</v>
      </c>
      <c r="AP543">
        <f>AP202</f>
        <v>0</v>
      </c>
      <c r="AQ543">
        <v>198</v>
      </c>
      <c r="AR543">
        <f>AR202</f>
        <v>0</v>
      </c>
      <c r="AS543">
        <v>198</v>
      </c>
      <c r="AT543">
        <f>AT202</f>
        <v>0</v>
      </c>
      <c r="AU543">
        <v>198</v>
      </c>
      <c r="AV543">
        <f>AV202</f>
        <v>0</v>
      </c>
      <c r="AW543">
        <v>198</v>
      </c>
      <c r="AX543">
        <f>AX202</f>
        <v>0</v>
      </c>
      <c r="AY543">
        <v>198</v>
      </c>
      <c r="AZ543">
        <f>AZ202</f>
        <v>0</v>
      </c>
      <c r="BA543">
        <v>198</v>
      </c>
      <c r="BB543">
        <f>BB202</f>
        <v>0</v>
      </c>
      <c r="BC543">
        <v>198</v>
      </c>
      <c r="BD543">
        <f>BD202</f>
        <v>0</v>
      </c>
      <c r="BE543">
        <v>198</v>
      </c>
      <c r="BF543">
        <f>BF202</f>
        <v>0</v>
      </c>
      <c r="BG543">
        <v>198</v>
      </c>
      <c r="BH543">
        <f>BH202</f>
        <v>0</v>
      </c>
      <c r="BI543">
        <v>198</v>
      </c>
      <c r="BJ543">
        <f>BJ202</f>
        <v>0</v>
      </c>
      <c r="BK543">
        <v>198</v>
      </c>
      <c r="BL543">
        <f>BL202</f>
        <v>0</v>
      </c>
      <c r="BM543">
        <v>198</v>
      </c>
      <c r="BN543">
        <f>BN202</f>
        <v>0</v>
      </c>
      <c r="BO543">
        <v>198</v>
      </c>
      <c r="BP543">
        <f>BP202</f>
        <v>0</v>
      </c>
      <c r="BQ543">
        <v>198</v>
      </c>
      <c r="BR543">
        <f>BR202</f>
        <v>0</v>
      </c>
      <c r="BU543">
        <f>IF(Charts!$B$3="none",E2245,IF(AM2245="",NA(),AM2245))</f>
        <v>0</v>
      </c>
      <c r="BV543">
        <f>IF(Charts!$B$3="none",F2245,IF(AN2245="",NA(),AN2245))</f>
        <v>0</v>
      </c>
      <c r="BW543">
        <f>IF(Charts!$B$3="none",G2245,IF(AO2245="",NA(),AO2245))</f>
        <v>0</v>
      </c>
      <c r="BX543">
        <f>IF(Charts!$B$3="none",H2245,IF(AP2245="",NA(),AP2245))</f>
        <v>0</v>
      </c>
      <c r="BY543">
        <f>IF(Charts!$B$3="none",I2245,IF(AQ2245="",NA(),AQ2245))</f>
        <v>0</v>
      </c>
      <c r="BZ543">
        <f>IF(Charts!$B$3="none",J2245,IF(AR2245="",NA(),AR2245))</f>
        <v>0</v>
      </c>
      <c r="CA543">
        <f>IF(Charts!$B$3="none",K2245,IF(AS2245="",NA(),AS2245))</f>
        <v>0</v>
      </c>
      <c r="CB543">
        <f>IF(Charts!$B$3="none",L2245,IF(AT2245="",NA(),AT2245))</f>
        <v>0</v>
      </c>
      <c r="CC543">
        <f>IF(Charts!$B$3="none",M2245,IF(AU2245="",NA(),AU2245))</f>
        <v>0</v>
      </c>
      <c r="CD543">
        <f>IF(Charts!$B$3="none",N2245,IF(AV2245="",NA(),AV2245))</f>
        <v>0</v>
      </c>
      <c r="CE543">
        <f>IF(Charts!$B$3="none",O2245,IF(AW2245="",NA(),AW2245))</f>
        <v>0</v>
      </c>
      <c r="CF543">
        <f>IF(Charts!$B$3="none",P2245,IF(AX2245="",NA(),AX2245))</f>
        <v>0</v>
      </c>
      <c r="CG543">
        <f>IF(Charts!$B$3="none",Q2245,IF(AY2245="",NA(),AY2245))</f>
        <v>0</v>
      </c>
      <c r="CH543">
        <f>IF(Charts!$B$3="none",R2245,IF(AZ2245="",NA(),AZ2245))</f>
        <v>0</v>
      </c>
      <c r="CI543">
        <f>IF(Charts!$B$3="none",S2245,IF(BA2245="",NA(),BA2245))</f>
        <v>0</v>
      </c>
      <c r="CJ543">
        <f>IF(Charts!$B$3="none",T2245,IF(BB2245="",NA(),BB2245))</f>
        <v>0</v>
      </c>
      <c r="CK543">
        <f>IF(Charts!$B$3="none",U2245,IF(BC2245="",NA(),BC2245))</f>
        <v>0</v>
      </c>
      <c r="CL543">
        <f>IF(Charts!$B$3="none",V2245,IF(BD2245="",NA(),BD2245))</f>
        <v>0</v>
      </c>
      <c r="CM543">
        <f>IF(Charts!$B$3="none",W2245,IF(BE2245="",NA(),BE2245))</f>
        <v>0</v>
      </c>
      <c r="CN543">
        <f>IF(Charts!$B$3="none",X2245,IF(BF2245="",NA(),BF2245))</f>
        <v>0</v>
      </c>
      <c r="CO543">
        <f>IF(Charts!$B$3="none",Y2245,IF(BG2245="",NA(),BG2245))</f>
        <v>0</v>
      </c>
      <c r="CP543">
        <f>IF(Charts!$B$3="none",Z2245,IF(BH2245="",NA(),BH2245))</f>
        <v>0</v>
      </c>
      <c r="CQ543">
        <f>IF(Charts!$B$3="none",AA2245,IF(BI2245="",NA(),BI2245))</f>
        <v>0</v>
      </c>
      <c r="CR543">
        <f>IF(Charts!$B$3="none",AB2245,IF(BJ2245="",NA(),BJ2245))</f>
        <v>0</v>
      </c>
      <c r="CS543">
        <f>IF(Charts!$B$3="none",AC2245,IF(BK2245="",NA(),BK2245))</f>
        <v>0</v>
      </c>
      <c r="CT543">
        <f>IF(Charts!$B$3="none",AD2245,IF(BL2245="",NA(),BL2245))</f>
        <v>0</v>
      </c>
      <c r="CU543">
        <f>IF(Charts!$B$3="none",AE2245,IF(BM2245="",NA(),BM2245))</f>
        <v>0</v>
      </c>
      <c r="CV543">
        <f>IF(Charts!$B$3="none",AF2245,IF(BN2245="",NA(),BN2245))</f>
        <v>0</v>
      </c>
      <c r="CW543">
        <f>IF(Charts!$B$3="none",AG2245,IF(BO2245="",NA(),BO2245))</f>
        <v>0</v>
      </c>
      <c r="CX543">
        <f>IF(Charts!$B$3="none",AH2245,IF(BP2245="",NA(),BP2245))</f>
        <v>0</v>
      </c>
      <c r="CY543">
        <f>IF(Charts!$B$3="none",AI2245,IF(BQ2245="",NA(),BQ2245))</f>
        <v>0</v>
      </c>
      <c r="CZ543">
        <f>IF(Charts!$B$3="none",AJ2245,IF(BR2245="",NA(),BR2245))</f>
        <v>0</v>
      </c>
    </row>
    <row r="544" spans="5:104">
      <c r="E544">
        <v>199</v>
      </c>
      <c r="F544">
        <f>F203</f>
        <v>0</v>
      </c>
      <c r="G544">
        <v>199</v>
      </c>
      <c r="H544">
        <f>H203</f>
        <v>0</v>
      </c>
      <c r="I544">
        <v>199</v>
      </c>
      <c r="J544">
        <f>J203</f>
        <v>0</v>
      </c>
      <c r="K544">
        <v>199</v>
      </c>
      <c r="L544">
        <f>L203</f>
        <v>0</v>
      </c>
      <c r="M544">
        <v>199</v>
      </c>
      <c r="N544">
        <f>N203</f>
        <v>0</v>
      </c>
      <c r="O544">
        <v>199</v>
      </c>
      <c r="P544">
        <f>P203</f>
        <v>0</v>
      </c>
      <c r="Q544">
        <v>199</v>
      </c>
      <c r="R544">
        <f>R203</f>
        <v>0</v>
      </c>
      <c r="S544">
        <v>199</v>
      </c>
      <c r="T544">
        <f>T203</f>
        <v>0</v>
      </c>
      <c r="U544">
        <v>199</v>
      </c>
      <c r="V544">
        <f>V203</f>
        <v>0</v>
      </c>
      <c r="W544">
        <v>199</v>
      </c>
      <c r="X544">
        <f>X203</f>
        <v>0</v>
      </c>
      <c r="Y544">
        <v>199</v>
      </c>
      <c r="Z544">
        <f>Z203</f>
        <v>0</v>
      </c>
      <c r="AA544">
        <v>199</v>
      </c>
      <c r="AB544">
        <f>AB203</f>
        <v>0</v>
      </c>
      <c r="AC544">
        <v>199</v>
      </c>
      <c r="AD544">
        <f>AD203</f>
        <v>0</v>
      </c>
      <c r="AE544">
        <v>199</v>
      </c>
      <c r="AF544">
        <f>AF203</f>
        <v>0</v>
      </c>
      <c r="AG544">
        <v>199</v>
      </c>
      <c r="AH544">
        <f>AH203</f>
        <v>0</v>
      </c>
      <c r="AI544">
        <v>199</v>
      </c>
      <c r="AJ544">
        <f>AJ203</f>
        <v>0</v>
      </c>
      <c r="AM544">
        <v>199</v>
      </c>
      <c r="AN544">
        <f>AN203</f>
        <v>0</v>
      </c>
      <c r="AO544">
        <v>199</v>
      </c>
      <c r="AP544">
        <f>AP203</f>
        <v>0</v>
      </c>
      <c r="AQ544">
        <v>199</v>
      </c>
      <c r="AR544">
        <f>AR203</f>
        <v>0</v>
      </c>
      <c r="AS544">
        <v>199</v>
      </c>
      <c r="AT544">
        <f>AT203</f>
        <v>0</v>
      </c>
      <c r="AU544">
        <v>199</v>
      </c>
      <c r="AV544">
        <f>AV203</f>
        <v>0</v>
      </c>
      <c r="AW544">
        <v>199</v>
      </c>
      <c r="AX544">
        <f>AX203</f>
        <v>0</v>
      </c>
      <c r="AY544">
        <v>199</v>
      </c>
      <c r="AZ544">
        <f>AZ203</f>
        <v>0</v>
      </c>
      <c r="BA544">
        <v>199</v>
      </c>
      <c r="BB544">
        <f>BB203</f>
        <v>0</v>
      </c>
      <c r="BC544">
        <v>199</v>
      </c>
      <c r="BD544">
        <f>BD203</f>
        <v>0</v>
      </c>
      <c r="BE544">
        <v>199</v>
      </c>
      <c r="BF544">
        <f>BF203</f>
        <v>0</v>
      </c>
      <c r="BG544">
        <v>199</v>
      </c>
      <c r="BH544">
        <f>BH203</f>
        <v>0</v>
      </c>
      <c r="BI544">
        <v>199</v>
      </c>
      <c r="BJ544">
        <f>BJ203</f>
        <v>0</v>
      </c>
      <c r="BK544">
        <v>199</v>
      </c>
      <c r="BL544">
        <f>BL203</f>
        <v>0</v>
      </c>
      <c r="BM544">
        <v>199</v>
      </c>
      <c r="BN544">
        <f>BN203</f>
        <v>0</v>
      </c>
      <c r="BO544">
        <v>199</v>
      </c>
      <c r="BP544">
        <f>BP203</f>
        <v>0</v>
      </c>
      <c r="BQ544">
        <v>199</v>
      </c>
      <c r="BR544">
        <f>BR203</f>
        <v>0</v>
      </c>
      <c r="BU544">
        <f>IF(Charts!$B$3="none",E2246,IF(AM2246="",NA(),AM2246))</f>
        <v>0</v>
      </c>
      <c r="BV544">
        <f>IF(Charts!$B$3="none",F2246,IF(AN2246="",NA(),AN2246))</f>
        <v>0</v>
      </c>
      <c r="BW544">
        <f>IF(Charts!$B$3="none",G2246,IF(AO2246="",NA(),AO2246))</f>
        <v>0</v>
      </c>
      <c r="BX544">
        <f>IF(Charts!$B$3="none",H2246,IF(AP2246="",NA(),AP2246))</f>
        <v>0</v>
      </c>
      <c r="BY544">
        <f>IF(Charts!$B$3="none",I2246,IF(AQ2246="",NA(),AQ2246))</f>
        <v>0</v>
      </c>
      <c r="BZ544">
        <f>IF(Charts!$B$3="none",J2246,IF(AR2246="",NA(),AR2246))</f>
        <v>0</v>
      </c>
      <c r="CA544">
        <f>IF(Charts!$B$3="none",K2246,IF(AS2246="",NA(),AS2246))</f>
        <v>0</v>
      </c>
      <c r="CB544">
        <f>IF(Charts!$B$3="none",L2246,IF(AT2246="",NA(),AT2246))</f>
        <v>0</v>
      </c>
      <c r="CC544">
        <f>IF(Charts!$B$3="none",M2246,IF(AU2246="",NA(),AU2246))</f>
        <v>0</v>
      </c>
      <c r="CD544">
        <f>IF(Charts!$B$3="none",N2246,IF(AV2246="",NA(),AV2246))</f>
        <v>0</v>
      </c>
      <c r="CE544">
        <f>IF(Charts!$B$3="none",O2246,IF(AW2246="",NA(),AW2246))</f>
        <v>0</v>
      </c>
      <c r="CF544">
        <f>IF(Charts!$B$3="none",P2246,IF(AX2246="",NA(),AX2246))</f>
        <v>0</v>
      </c>
      <c r="CG544">
        <f>IF(Charts!$B$3="none",Q2246,IF(AY2246="",NA(),AY2246))</f>
        <v>0</v>
      </c>
      <c r="CH544">
        <f>IF(Charts!$B$3="none",R2246,IF(AZ2246="",NA(),AZ2246))</f>
        <v>0</v>
      </c>
      <c r="CI544">
        <f>IF(Charts!$B$3="none",S2246,IF(BA2246="",NA(),BA2246))</f>
        <v>0</v>
      </c>
      <c r="CJ544">
        <f>IF(Charts!$B$3="none",T2246,IF(BB2246="",NA(),BB2246))</f>
        <v>0</v>
      </c>
      <c r="CK544">
        <f>IF(Charts!$B$3="none",U2246,IF(BC2246="",NA(),BC2246))</f>
        <v>0</v>
      </c>
      <c r="CL544">
        <f>IF(Charts!$B$3="none",V2246,IF(BD2246="",NA(),BD2246))</f>
        <v>0</v>
      </c>
      <c r="CM544">
        <f>IF(Charts!$B$3="none",W2246,IF(BE2246="",NA(),BE2246))</f>
        <v>0</v>
      </c>
      <c r="CN544">
        <f>IF(Charts!$B$3="none",X2246,IF(BF2246="",NA(),BF2246))</f>
        <v>0</v>
      </c>
      <c r="CO544">
        <f>IF(Charts!$B$3="none",Y2246,IF(BG2246="",NA(),BG2246))</f>
        <v>0</v>
      </c>
      <c r="CP544">
        <f>IF(Charts!$B$3="none",Z2246,IF(BH2246="",NA(),BH2246))</f>
        <v>0</v>
      </c>
      <c r="CQ544">
        <f>IF(Charts!$B$3="none",AA2246,IF(BI2246="",NA(),BI2246))</f>
        <v>0</v>
      </c>
      <c r="CR544">
        <f>IF(Charts!$B$3="none",AB2246,IF(BJ2246="",NA(),BJ2246))</f>
        <v>0</v>
      </c>
      <c r="CS544">
        <f>IF(Charts!$B$3="none",AC2246,IF(BK2246="",NA(),BK2246))</f>
        <v>0</v>
      </c>
      <c r="CT544">
        <f>IF(Charts!$B$3="none",AD2246,IF(BL2246="",NA(),BL2246))</f>
        <v>0</v>
      </c>
      <c r="CU544">
        <f>IF(Charts!$B$3="none",AE2246,IF(BM2246="",NA(),BM2246))</f>
        <v>0</v>
      </c>
      <c r="CV544">
        <f>IF(Charts!$B$3="none",AF2246,IF(BN2246="",NA(),BN2246))</f>
        <v>0</v>
      </c>
      <c r="CW544">
        <f>IF(Charts!$B$3="none",AG2246,IF(BO2246="",NA(),BO2246))</f>
        <v>0</v>
      </c>
      <c r="CX544">
        <f>IF(Charts!$B$3="none",AH2246,IF(BP2246="",NA(),BP2246))</f>
        <v>0</v>
      </c>
      <c r="CY544">
        <f>IF(Charts!$B$3="none",AI2246,IF(BQ2246="",NA(),BQ2246))</f>
        <v>0</v>
      </c>
      <c r="CZ544">
        <f>IF(Charts!$B$3="none",AJ2246,IF(BR2246="",NA(),BR2246))</f>
        <v>0</v>
      </c>
    </row>
    <row r="545" spans="5:104">
      <c r="E545">
        <v>200</v>
      </c>
      <c r="F545">
        <f>F204</f>
        <v>0</v>
      </c>
      <c r="G545">
        <v>200</v>
      </c>
      <c r="H545">
        <f>H204</f>
        <v>0</v>
      </c>
      <c r="I545">
        <v>200</v>
      </c>
      <c r="J545">
        <f>J204</f>
        <v>0</v>
      </c>
      <c r="K545">
        <v>200</v>
      </c>
      <c r="L545">
        <f>L204</f>
        <v>0</v>
      </c>
      <c r="M545">
        <v>200</v>
      </c>
      <c r="N545">
        <f>N204</f>
        <v>0</v>
      </c>
      <c r="O545">
        <v>200</v>
      </c>
      <c r="P545">
        <f>P204</f>
        <v>0</v>
      </c>
      <c r="Q545">
        <v>200</v>
      </c>
      <c r="R545">
        <f>R204</f>
        <v>0</v>
      </c>
      <c r="S545">
        <v>200</v>
      </c>
      <c r="T545">
        <f>T204</f>
        <v>0</v>
      </c>
      <c r="U545">
        <v>200</v>
      </c>
      <c r="V545">
        <f>V204</f>
        <v>0</v>
      </c>
      <c r="W545">
        <v>200</v>
      </c>
      <c r="X545">
        <f>X204</f>
        <v>0</v>
      </c>
      <c r="Y545">
        <v>200</v>
      </c>
      <c r="Z545">
        <f>Z204</f>
        <v>0</v>
      </c>
      <c r="AA545">
        <v>200</v>
      </c>
      <c r="AB545">
        <f>AB204</f>
        <v>0</v>
      </c>
      <c r="AC545">
        <v>200</v>
      </c>
      <c r="AD545">
        <f>AD204</f>
        <v>0</v>
      </c>
      <c r="AE545">
        <v>200</v>
      </c>
      <c r="AF545">
        <f>AF204</f>
        <v>0</v>
      </c>
      <c r="AG545">
        <v>200</v>
      </c>
      <c r="AH545">
        <f>AH204</f>
        <v>0</v>
      </c>
      <c r="AI545">
        <v>200</v>
      </c>
      <c r="AJ545">
        <f>AJ204</f>
        <v>0</v>
      </c>
      <c r="AM545">
        <v>200</v>
      </c>
      <c r="AN545">
        <f>AN204</f>
        <v>0</v>
      </c>
      <c r="AO545">
        <v>200</v>
      </c>
      <c r="AP545">
        <f>AP204</f>
        <v>0</v>
      </c>
      <c r="AQ545">
        <v>200</v>
      </c>
      <c r="AR545">
        <f>AR204</f>
        <v>0</v>
      </c>
      <c r="AS545">
        <v>200</v>
      </c>
      <c r="AT545">
        <f>AT204</f>
        <v>0</v>
      </c>
      <c r="AU545">
        <v>200</v>
      </c>
      <c r="AV545">
        <f>AV204</f>
        <v>0</v>
      </c>
      <c r="AW545">
        <v>200</v>
      </c>
      <c r="AX545">
        <f>AX204</f>
        <v>0</v>
      </c>
      <c r="AY545">
        <v>200</v>
      </c>
      <c r="AZ545">
        <f>AZ204</f>
        <v>0</v>
      </c>
      <c r="BA545">
        <v>200</v>
      </c>
      <c r="BB545">
        <f>BB204</f>
        <v>0</v>
      </c>
      <c r="BC545">
        <v>200</v>
      </c>
      <c r="BD545">
        <f>BD204</f>
        <v>0</v>
      </c>
      <c r="BE545">
        <v>200</v>
      </c>
      <c r="BF545">
        <f>BF204</f>
        <v>0</v>
      </c>
      <c r="BG545">
        <v>200</v>
      </c>
      <c r="BH545">
        <f>BH204</f>
        <v>0</v>
      </c>
      <c r="BI545">
        <v>200</v>
      </c>
      <c r="BJ545">
        <f>BJ204</f>
        <v>0</v>
      </c>
      <c r="BK545">
        <v>200</v>
      </c>
      <c r="BL545">
        <f>BL204</f>
        <v>0</v>
      </c>
      <c r="BM545">
        <v>200</v>
      </c>
      <c r="BN545">
        <f>BN204</f>
        <v>0</v>
      </c>
      <c r="BO545">
        <v>200</v>
      </c>
      <c r="BP545">
        <f>BP204</f>
        <v>0</v>
      </c>
      <c r="BQ545">
        <v>200</v>
      </c>
      <c r="BR545">
        <f>BR204</f>
        <v>0</v>
      </c>
      <c r="BU545">
        <f>IF(Charts!$B$3="none",E2247,IF(AM2247="",NA(),AM2247))</f>
        <v>0</v>
      </c>
      <c r="BV545">
        <f>IF(Charts!$B$3="none",F2247,IF(AN2247="",NA(),AN2247))</f>
        <v>0</v>
      </c>
      <c r="BW545">
        <f>IF(Charts!$B$3="none",G2247,IF(AO2247="",NA(),AO2247))</f>
        <v>0</v>
      </c>
      <c r="BX545">
        <f>IF(Charts!$B$3="none",H2247,IF(AP2247="",NA(),AP2247))</f>
        <v>0</v>
      </c>
      <c r="BY545">
        <f>IF(Charts!$B$3="none",I2247,IF(AQ2247="",NA(),AQ2247))</f>
        <v>0</v>
      </c>
      <c r="BZ545">
        <f>IF(Charts!$B$3="none",J2247,IF(AR2247="",NA(),AR2247))</f>
        <v>0</v>
      </c>
      <c r="CA545">
        <f>IF(Charts!$B$3="none",K2247,IF(AS2247="",NA(),AS2247))</f>
        <v>0</v>
      </c>
      <c r="CB545">
        <f>IF(Charts!$B$3="none",L2247,IF(AT2247="",NA(),AT2247))</f>
        <v>0</v>
      </c>
      <c r="CC545">
        <f>IF(Charts!$B$3="none",M2247,IF(AU2247="",NA(),AU2247))</f>
        <v>0</v>
      </c>
      <c r="CD545">
        <f>IF(Charts!$B$3="none",N2247,IF(AV2247="",NA(),AV2247))</f>
        <v>0</v>
      </c>
      <c r="CE545">
        <f>IF(Charts!$B$3="none",O2247,IF(AW2247="",NA(),AW2247))</f>
        <v>0</v>
      </c>
      <c r="CF545">
        <f>IF(Charts!$B$3="none",P2247,IF(AX2247="",NA(),AX2247))</f>
        <v>0</v>
      </c>
      <c r="CG545">
        <f>IF(Charts!$B$3="none",Q2247,IF(AY2247="",NA(),AY2247))</f>
        <v>0</v>
      </c>
      <c r="CH545">
        <f>IF(Charts!$B$3="none",R2247,IF(AZ2247="",NA(),AZ2247))</f>
        <v>0</v>
      </c>
      <c r="CI545">
        <f>IF(Charts!$B$3="none",S2247,IF(BA2247="",NA(),BA2247))</f>
        <v>0</v>
      </c>
      <c r="CJ545">
        <f>IF(Charts!$B$3="none",T2247,IF(BB2247="",NA(),BB2247))</f>
        <v>0</v>
      </c>
      <c r="CK545">
        <f>IF(Charts!$B$3="none",U2247,IF(BC2247="",NA(),BC2247))</f>
        <v>0</v>
      </c>
      <c r="CL545">
        <f>IF(Charts!$B$3="none",V2247,IF(BD2247="",NA(),BD2247))</f>
        <v>0</v>
      </c>
      <c r="CM545">
        <f>IF(Charts!$B$3="none",W2247,IF(BE2247="",NA(),BE2247))</f>
        <v>0</v>
      </c>
      <c r="CN545">
        <f>IF(Charts!$B$3="none",X2247,IF(BF2247="",NA(),BF2247))</f>
        <v>0</v>
      </c>
      <c r="CO545">
        <f>IF(Charts!$B$3="none",Y2247,IF(BG2247="",NA(),BG2247))</f>
        <v>0</v>
      </c>
      <c r="CP545">
        <f>IF(Charts!$B$3="none",Z2247,IF(BH2247="",NA(),BH2247))</f>
        <v>0</v>
      </c>
      <c r="CQ545">
        <f>IF(Charts!$B$3="none",AA2247,IF(BI2247="",NA(),BI2247))</f>
        <v>0</v>
      </c>
      <c r="CR545">
        <f>IF(Charts!$B$3="none",AB2247,IF(BJ2247="",NA(),BJ2247))</f>
        <v>0</v>
      </c>
      <c r="CS545">
        <f>IF(Charts!$B$3="none",AC2247,IF(BK2247="",NA(),BK2247))</f>
        <v>0</v>
      </c>
      <c r="CT545">
        <f>IF(Charts!$B$3="none",AD2247,IF(BL2247="",NA(),BL2247))</f>
        <v>0</v>
      </c>
      <c r="CU545">
        <f>IF(Charts!$B$3="none",AE2247,IF(BM2247="",NA(),BM2247))</f>
        <v>0</v>
      </c>
      <c r="CV545">
        <f>IF(Charts!$B$3="none",AF2247,IF(BN2247="",NA(),BN2247))</f>
        <v>0</v>
      </c>
      <c r="CW545">
        <f>IF(Charts!$B$3="none",AG2247,IF(BO2247="",NA(),BO2247))</f>
        <v>0</v>
      </c>
      <c r="CX545">
        <f>IF(Charts!$B$3="none",AH2247,IF(BP2247="",NA(),BP2247))</f>
        <v>0</v>
      </c>
      <c r="CY545">
        <f>IF(Charts!$B$3="none",AI2247,IF(BQ2247="",NA(),BQ2247))</f>
        <v>0</v>
      </c>
      <c r="CZ545">
        <f>IF(Charts!$B$3="none",AJ2247,IF(BR2247="",NA(),BR2247))</f>
        <v>0</v>
      </c>
    </row>
    <row r="546" spans="5:104">
      <c r="E546">
        <v>201</v>
      </c>
      <c r="F546">
        <f>F205</f>
        <v>0</v>
      </c>
      <c r="G546">
        <v>201</v>
      </c>
      <c r="H546">
        <f>H205</f>
        <v>0</v>
      </c>
      <c r="I546">
        <v>201</v>
      </c>
      <c r="J546">
        <f>J205</f>
        <v>0</v>
      </c>
      <c r="K546">
        <v>201</v>
      </c>
      <c r="L546">
        <f>L205</f>
        <v>0</v>
      </c>
      <c r="M546">
        <v>201</v>
      </c>
      <c r="N546">
        <f>N205</f>
        <v>0</v>
      </c>
      <c r="O546">
        <v>201</v>
      </c>
      <c r="P546">
        <f>P205</f>
        <v>0</v>
      </c>
      <c r="Q546">
        <v>201</v>
      </c>
      <c r="R546">
        <f>R205</f>
        <v>0</v>
      </c>
      <c r="S546">
        <v>201</v>
      </c>
      <c r="T546">
        <f>T205</f>
        <v>0</v>
      </c>
      <c r="U546">
        <v>201</v>
      </c>
      <c r="V546">
        <f>V205</f>
        <v>0</v>
      </c>
      <c r="W546">
        <v>201</v>
      </c>
      <c r="X546">
        <f>X205</f>
        <v>0</v>
      </c>
      <c r="Y546">
        <v>201</v>
      </c>
      <c r="Z546">
        <f>Z205</f>
        <v>0</v>
      </c>
      <c r="AA546">
        <v>201</v>
      </c>
      <c r="AB546">
        <f>AB205</f>
        <v>0</v>
      </c>
      <c r="AC546">
        <v>201</v>
      </c>
      <c r="AD546">
        <f>AD205</f>
        <v>0</v>
      </c>
      <c r="AE546">
        <v>201</v>
      </c>
      <c r="AF546">
        <f>AF205</f>
        <v>0</v>
      </c>
      <c r="AG546">
        <v>201</v>
      </c>
      <c r="AH546">
        <f>AH205</f>
        <v>0</v>
      </c>
      <c r="AI546">
        <v>201</v>
      </c>
      <c r="AJ546">
        <f>AJ205</f>
        <v>0</v>
      </c>
      <c r="AM546">
        <v>201</v>
      </c>
      <c r="AN546">
        <f>AN205</f>
        <v>0</v>
      </c>
      <c r="AO546">
        <v>201</v>
      </c>
      <c r="AP546">
        <f>AP205</f>
        <v>0</v>
      </c>
      <c r="AQ546">
        <v>201</v>
      </c>
      <c r="AR546">
        <f>AR205</f>
        <v>0</v>
      </c>
      <c r="AS546">
        <v>201</v>
      </c>
      <c r="AT546">
        <f>AT205</f>
        <v>0</v>
      </c>
      <c r="AU546">
        <v>201</v>
      </c>
      <c r="AV546">
        <f>AV205</f>
        <v>0</v>
      </c>
      <c r="AW546">
        <v>201</v>
      </c>
      <c r="AX546">
        <f>AX205</f>
        <v>0</v>
      </c>
      <c r="AY546">
        <v>201</v>
      </c>
      <c r="AZ546">
        <f>AZ205</f>
        <v>0</v>
      </c>
      <c r="BA546">
        <v>201</v>
      </c>
      <c r="BB546">
        <f>BB205</f>
        <v>0</v>
      </c>
      <c r="BC546">
        <v>201</v>
      </c>
      <c r="BD546">
        <f>BD205</f>
        <v>0</v>
      </c>
      <c r="BE546">
        <v>201</v>
      </c>
      <c r="BF546">
        <f>BF205</f>
        <v>0</v>
      </c>
      <c r="BG546">
        <v>201</v>
      </c>
      <c r="BH546">
        <f>BH205</f>
        <v>0</v>
      </c>
      <c r="BI546">
        <v>201</v>
      </c>
      <c r="BJ546">
        <f>BJ205</f>
        <v>0</v>
      </c>
      <c r="BK546">
        <v>201</v>
      </c>
      <c r="BL546">
        <f>BL205</f>
        <v>0</v>
      </c>
      <c r="BM546">
        <v>201</v>
      </c>
      <c r="BN546">
        <f>BN205</f>
        <v>0</v>
      </c>
      <c r="BO546">
        <v>201</v>
      </c>
      <c r="BP546">
        <f>BP205</f>
        <v>0</v>
      </c>
      <c r="BQ546">
        <v>201</v>
      </c>
      <c r="BR546">
        <f>BR205</f>
        <v>0</v>
      </c>
      <c r="BU546">
        <f>IF(Charts!$B$3="none",E2248,IF(AM2248="",NA(),AM2248))</f>
        <v>0</v>
      </c>
      <c r="BV546">
        <f>IF(Charts!$B$3="none",F2248,IF(AN2248="",NA(),AN2248))</f>
        <v>0</v>
      </c>
      <c r="BW546">
        <f>IF(Charts!$B$3="none",G2248,IF(AO2248="",NA(),AO2248))</f>
        <v>0</v>
      </c>
      <c r="BX546">
        <f>IF(Charts!$B$3="none",H2248,IF(AP2248="",NA(),AP2248))</f>
        <v>0</v>
      </c>
      <c r="BY546">
        <f>IF(Charts!$B$3="none",I2248,IF(AQ2248="",NA(),AQ2248))</f>
        <v>0</v>
      </c>
      <c r="BZ546">
        <f>IF(Charts!$B$3="none",J2248,IF(AR2248="",NA(),AR2248))</f>
        <v>0</v>
      </c>
      <c r="CA546">
        <f>IF(Charts!$B$3="none",K2248,IF(AS2248="",NA(),AS2248))</f>
        <v>0</v>
      </c>
      <c r="CB546">
        <f>IF(Charts!$B$3="none",L2248,IF(AT2248="",NA(),AT2248))</f>
        <v>0</v>
      </c>
      <c r="CC546">
        <f>IF(Charts!$B$3="none",M2248,IF(AU2248="",NA(),AU2248))</f>
        <v>0</v>
      </c>
      <c r="CD546">
        <f>IF(Charts!$B$3="none",N2248,IF(AV2248="",NA(),AV2248))</f>
        <v>0</v>
      </c>
      <c r="CE546">
        <f>IF(Charts!$B$3="none",O2248,IF(AW2248="",NA(),AW2248))</f>
        <v>0</v>
      </c>
      <c r="CF546">
        <f>IF(Charts!$B$3="none",P2248,IF(AX2248="",NA(),AX2248))</f>
        <v>0</v>
      </c>
      <c r="CG546">
        <f>IF(Charts!$B$3="none",Q2248,IF(AY2248="",NA(),AY2248))</f>
        <v>0</v>
      </c>
      <c r="CH546">
        <f>IF(Charts!$B$3="none",R2248,IF(AZ2248="",NA(),AZ2248))</f>
        <v>0</v>
      </c>
      <c r="CI546">
        <f>IF(Charts!$B$3="none",S2248,IF(BA2248="",NA(),BA2248))</f>
        <v>0</v>
      </c>
      <c r="CJ546">
        <f>IF(Charts!$B$3="none",T2248,IF(BB2248="",NA(),BB2248))</f>
        <v>0</v>
      </c>
      <c r="CK546">
        <f>IF(Charts!$B$3="none",U2248,IF(BC2248="",NA(),BC2248))</f>
        <v>0</v>
      </c>
      <c r="CL546">
        <f>IF(Charts!$B$3="none",V2248,IF(BD2248="",NA(),BD2248))</f>
        <v>0</v>
      </c>
      <c r="CM546">
        <f>IF(Charts!$B$3="none",W2248,IF(BE2248="",NA(),BE2248))</f>
        <v>0</v>
      </c>
      <c r="CN546">
        <f>IF(Charts!$B$3="none",X2248,IF(BF2248="",NA(),BF2248))</f>
        <v>0</v>
      </c>
      <c r="CO546">
        <f>IF(Charts!$B$3="none",Y2248,IF(BG2248="",NA(),BG2248))</f>
        <v>0</v>
      </c>
      <c r="CP546">
        <f>IF(Charts!$B$3="none",Z2248,IF(BH2248="",NA(),BH2248))</f>
        <v>0</v>
      </c>
      <c r="CQ546">
        <f>IF(Charts!$B$3="none",AA2248,IF(BI2248="",NA(),BI2248))</f>
        <v>0</v>
      </c>
      <c r="CR546">
        <f>IF(Charts!$B$3="none",AB2248,IF(BJ2248="",NA(),BJ2248))</f>
        <v>0</v>
      </c>
      <c r="CS546">
        <f>IF(Charts!$B$3="none",AC2248,IF(BK2248="",NA(),BK2248))</f>
        <v>0</v>
      </c>
      <c r="CT546">
        <f>IF(Charts!$B$3="none",AD2248,IF(BL2248="",NA(),BL2248))</f>
        <v>0</v>
      </c>
      <c r="CU546">
        <f>IF(Charts!$B$3="none",AE2248,IF(BM2248="",NA(),BM2248))</f>
        <v>0</v>
      </c>
      <c r="CV546">
        <f>IF(Charts!$B$3="none",AF2248,IF(BN2248="",NA(),BN2248))</f>
        <v>0</v>
      </c>
      <c r="CW546">
        <f>IF(Charts!$B$3="none",AG2248,IF(BO2248="",NA(),BO2248))</f>
        <v>0</v>
      </c>
      <c r="CX546">
        <f>IF(Charts!$B$3="none",AH2248,IF(BP2248="",NA(),BP2248))</f>
        <v>0</v>
      </c>
      <c r="CY546">
        <f>IF(Charts!$B$3="none",AI2248,IF(BQ2248="",NA(),BQ2248))</f>
        <v>0</v>
      </c>
      <c r="CZ546">
        <f>IF(Charts!$B$3="none",AJ2248,IF(BR2248="",NA(),BR2248))</f>
        <v>0</v>
      </c>
    </row>
    <row r="547" spans="5:104">
      <c r="E547">
        <v>202</v>
      </c>
      <c r="F547">
        <f>F206</f>
        <v>0</v>
      </c>
      <c r="G547">
        <v>202</v>
      </c>
      <c r="H547">
        <f>H206</f>
        <v>0</v>
      </c>
      <c r="I547">
        <v>202</v>
      </c>
      <c r="J547">
        <f>J206</f>
        <v>0</v>
      </c>
      <c r="K547">
        <v>202</v>
      </c>
      <c r="L547">
        <f>L206</f>
        <v>0</v>
      </c>
      <c r="M547">
        <v>202</v>
      </c>
      <c r="N547">
        <f>N206</f>
        <v>0</v>
      </c>
      <c r="O547">
        <v>202</v>
      </c>
      <c r="P547">
        <f>P206</f>
        <v>0</v>
      </c>
      <c r="Q547">
        <v>202</v>
      </c>
      <c r="R547">
        <f>R206</f>
        <v>0</v>
      </c>
      <c r="S547">
        <v>202</v>
      </c>
      <c r="T547">
        <f>T206</f>
        <v>0</v>
      </c>
      <c r="U547">
        <v>202</v>
      </c>
      <c r="V547">
        <f>V206</f>
        <v>0</v>
      </c>
      <c r="W547">
        <v>202</v>
      </c>
      <c r="X547">
        <f>X206</f>
        <v>0</v>
      </c>
      <c r="Y547">
        <v>202</v>
      </c>
      <c r="Z547">
        <f>Z206</f>
        <v>0</v>
      </c>
      <c r="AA547">
        <v>202</v>
      </c>
      <c r="AB547">
        <f>AB206</f>
        <v>0</v>
      </c>
      <c r="AC547">
        <v>202</v>
      </c>
      <c r="AD547">
        <f>AD206</f>
        <v>0</v>
      </c>
      <c r="AE547">
        <v>202</v>
      </c>
      <c r="AF547">
        <f>AF206</f>
        <v>0</v>
      </c>
      <c r="AG547">
        <v>202</v>
      </c>
      <c r="AH547">
        <f>AH206</f>
        <v>0</v>
      </c>
      <c r="AI547">
        <v>202</v>
      </c>
      <c r="AJ547">
        <f>AJ206</f>
        <v>0</v>
      </c>
      <c r="AM547">
        <v>202</v>
      </c>
      <c r="AN547">
        <f>AN206</f>
        <v>0</v>
      </c>
      <c r="AO547">
        <v>202</v>
      </c>
      <c r="AP547">
        <f>AP206</f>
        <v>0</v>
      </c>
      <c r="AQ547">
        <v>202</v>
      </c>
      <c r="AR547">
        <f>AR206</f>
        <v>0</v>
      </c>
      <c r="AS547">
        <v>202</v>
      </c>
      <c r="AT547">
        <f>AT206</f>
        <v>0</v>
      </c>
      <c r="AU547">
        <v>202</v>
      </c>
      <c r="AV547">
        <f>AV206</f>
        <v>0</v>
      </c>
      <c r="AW547">
        <v>202</v>
      </c>
      <c r="AX547">
        <f>AX206</f>
        <v>0</v>
      </c>
      <c r="AY547">
        <v>202</v>
      </c>
      <c r="AZ547">
        <f>AZ206</f>
        <v>0</v>
      </c>
      <c r="BA547">
        <v>202</v>
      </c>
      <c r="BB547">
        <f>BB206</f>
        <v>0</v>
      </c>
      <c r="BC547">
        <v>202</v>
      </c>
      <c r="BD547">
        <f>BD206</f>
        <v>0</v>
      </c>
      <c r="BE547">
        <v>202</v>
      </c>
      <c r="BF547">
        <f>BF206</f>
        <v>0</v>
      </c>
      <c r="BG547">
        <v>202</v>
      </c>
      <c r="BH547">
        <f>BH206</f>
        <v>0</v>
      </c>
      <c r="BI547">
        <v>202</v>
      </c>
      <c r="BJ547">
        <f>BJ206</f>
        <v>0</v>
      </c>
      <c r="BK547">
        <v>202</v>
      </c>
      <c r="BL547">
        <f>BL206</f>
        <v>0</v>
      </c>
      <c r="BM547">
        <v>202</v>
      </c>
      <c r="BN547">
        <f>BN206</f>
        <v>0</v>
      </c>
      <c r="BO547">
        <v>202</v>
      </c>
      <c r="BP547">
        <f>BP206</f>
        <v>0</v>
      </c>
      <c r="BQ547">
        <v>202</v>
      </c>
      <c r="BR547">
        <f>BR206</f>
        <v>0</v>
      </c>
      <c r="BU547">
        <f>IF(Charts!$B$3="none",E2249,IF(AM2249="",NA(),AM2249))</f>
        <v>0</v>
      </c>
      <c r="BV547">
        <f>IF(Charts!$B$3="none",F2249,IF(AN2249="",NA(),AN2249))</f>
        <v>0</v>
      </c>
      <c r="BW547">
        <f>IF(Charts!$B$3="none",G2249,IF(AO2249="",NA(),AO2249))</f>
        <v>0</v>
      </c>
      <c r="BX547">
        <f>IF(Charts!$B$3="none",H2249,IF(AP2249="",NA(),AP2249))</f>
        <v>0</v>
      </c>
      <c r="BY547">
        <f>IF(Charts!$B$3="none",I2249,IF(AQ2249="",NA(),AQ2249))</f>
        <v>0</v>
      </c>
      <c r="BZ547">
        <f>IF(Charts!$B$3="none",J2249,IF(AR2249="",NA(),AR2249))</f>
        <v>0</v>
      </c>
      <c r="CA547">
        <f>IF(Charts!$B$3="none",K2249,IF(AS2249="",NA(),AS2249))</f>
        <v>0</v>
      </c>
      <c r="CB547">
        <f>IF(Charts!$B$3="none",L2249,IF(AT2249="",NA(),AT2249))</f>
        <v>0</v>
      </c>
      <c r="CC547">
        <f>IF(Charts!$B$3="none",M2249,IF(AU2249="",NA(),AU2249))</f>
        <v>0</v>
      </c>
      <c r="CD547">
        <f>IF(Charts!$B$3="none",N2249,IF(AV2249="",NA(),AV2249))</f>
        <v>0</v>
      </c>
      <c r="CE547">
        <f>IF(Charts!$B$3="none",O2249,IF(AW2249="",NA(),AW2249))</f>
        <v>0</v>
      </c>
      <c r="CF547">
        <f>IF(Charts!$B$3="none",P2249,IF(AX2249="",NA(),AX2249))</f>
        <v>0</v>
      </c>
      <c r="CG547">
        <f>IF(Charts!$B$3="none",Q2249,IF(AY2249="",NA(),AY2249))</f>
        <v>0</v>
      </c>
      <c r="CH547">
        <f>IF(Charts!$B$3="none",R2249,IF(AZ2249="",NA(),AZ2249))</f>
        <v>0</v>
      </c>
      <c r="CI547">
        <f>IF(Charts!$B$3="none",S2249,IF(BA2249="",NA(),BA2249))</f>
        <v>0</v>
      </c>
      <c r="CJ547">
        <f>IF(Charts!$B$3="none",T2249,IF(BB2249="",NA(),BB2249))</f>
        <v>0</v>
      </c>
      <c r="CK547">
        <f>IF(Charts!$B$3="none",U2249,IF(BC2249="",NA(),BC2249))</f>
        <v>0</v>
      </c>
      <c r="CL547">
        <f>IF(Charts!$B$3="none",V2249,IF(BD2249="",NA(),BD2249))</f>
        <v>0</v>
      </c>
      <c r="CM547">
        <f>IF(Charts!$B$3="none",W2249,IF(BE2249="",NA(),BE2249))</f>
        <v>0</v>
      </c>
      <c r="CN547">
        <f>IF(Charts!$B$3="none",X2249,IF(BF2249="",NA(),BF2249))</f>
        <v>0</v>
      </c>
      <c r="CO547">
        <f>IF(Charts!$B$3="none",Y2249,IF(BG2249="",NA(),BG2249))</f>
        <v>0</v>
      </c>
      <c r="CP547">
        <f>IF(Charts!$B$3="none",Z2249,IF(BH2249="",NA(),BH2249))</f>
        <v>0</v>
      </c>
      <c r="CQ547">
        <f>IF(Charts!$B$3="none",AA2249,IF(BI2249="",NA(),BI2249))</f>
        <v>0</v>
      </c>
      <c r="CR547">
        <f>IF(Charts!$B$3="none",AB2249,IF(BJ2249="",NA(),BJ2249))</f>
        <v>0</v>
      </c>
      <c r="CS547">
        <f>IF(Charts!$B$3="none",AC2249,IF(BK2249="",NA(),BK2249))</f>
        <v>0</v>
      </c>
      <c r="CT547">
        <f>IF(Charts!$B$3="none",AD2249,IF(BL2249="",NA(),BL2249))</f>
        <v>0</v>
      </c>
      <c r="CU547">
        <f>IF(Charts!$B$3="none",AE2249,IF(BM2249="",NA(),BM2249))</f>
        <v>0</v>
      </c>
      <c r="CV547">
        <f>IF(Charts!$B$3="none",AF2249,IF(BN2249="",NA(),BN2249))</f>
        <v>0</v>
      </c>
      <c r="CW547">
        <f>IF(Charts!$B$3="none",AG2249,IF(BO2249="",NA(),BO2249))</f>
        <v>0</v>
      </c>
      <c r="CX547">
        <f>IF(Charts!$B$3="none",AH2249,IF(BP2249="",NA(),BP2249))</f>
        <v>0</v>
      </c>
      <c r="CY547">
        <f>IF(Charts!$B$3="none",AI2249,IF(BQ2249="",NA(),BQ2249))</f>
        <v>0</v>
      </c>
      <c r="CZ547">
        <f>IF(Charts!$B$3="none",AJ2249,IF(BR2249="",NA(),BR2249))</f>
        <v>0</v>
      </c>
    </row>
    <row r="548" spans="5:104">
      <c r="E548">
        <v>203</v>
      </c>
      <c r="F548">
        <f>F207</f>
        <v>0</v>
      </c>
      <c r="G548">
        <v>203</v>
      </c>
      <c r="H548">
        <f>H207</f>
        <v>0</v>
      </c>
      <c r="I548">
        <v>203</v>
      </c>
      <c r="J548">
        <f>J207</f>
        <v>0</v>
      </c>
      <c r="K548">
        <v>203</v>
      </c>
      <c r="L548">
        <f>L207</f>
        <v>0</v>
      </c>
      <c r="M548">
        <v>203</v>
      </c>
      <c r="N548">
        <f>N207</f>
        <v>0</v>
      </c>
      <c r="O548">
        <v>203</v>
      </c>
      <c r="P548">
        <f>P207</f>
        <v>0</v>
      </c>
      <c r="Q548">
        <v>203</v>
      </c>
      <c r="R548">
        <f>R207</f>
        <v>0</v>
      </c>
      <c r="S548">
        <v>203</v>
      </c>
      <c r="T548">
        <f>T207</f>
        <v>0</v>
      </c>
      <c r="U548">
        <v>203</v>
      </c>
      <c r="V548">
        <f>V207</f>
        <v>0</v>
      </c>
      <c r="W548">
        <v>203</v>
      </c>
      <c r="X548">
        <f>X207</f>
        <v>0</v>
      </c>
      <c r="Y548">
        <v>203</v>
      </c>
      <c r="Z548">
        <f>Z207</f>
        <v>0</v>
      </c>
      <c r="AA548">
        <v>203</v>
      </c>
      <c r="AB548">
        <f>AB207</f>
        <v>0</v>
      </c>
      <c r="AC548">
        <v>203</v>
      </c>
      <c r="AD548">
        <f>AD207</f>
        <v>0</v>
      </c>
      <c r="AE548">
        <v>203</v>
      </c>
      <c r="AF548">
        <f>AF207</f>
        <v>0</v>
      </c>
      <c r="AG548">
        <v>203</v>
      </c>
      <c r="AH548">
        <f>AH207</f>
        <v>0</v>
      </c>
      <c r="AI548">
        <v>203</v>
      </c>
      <c r="AJ548">
        <f>AJ207</f>
        <v>0</v>
      </c>
      <c r="AM548">
        <v>203</v>
      </c>
      <c r="AN548">
        <f>AN207</f>
        <v>0</v>
      </c>
      <c r="AO548">
        <v>203</v>
      </c>
      <c r="AP548">
        <f>AP207</f>
        <v>0</v>
      </c>
      <c r="AQ548">
        <v>203</v>
      </c>
      <c r="AR548">
        <f>AR207</f>
        <v>0</v>
      </c>
      <c r="AS548">
        <v>203</v>
      </c>
      <c r="AT548">
        <f>AT207</f>
        <v>0</v>
      </c>
      <c r="AU548">
        <v>203</v>
      </c>
      <c r="AV548">
        <f>AV207</f>
        <v>0</v>
      </c>
      <c r="AW548">
        <v>203</v>
      </c>
      <c r="AX548">
        <f>AX207</f>
        <v>0</v>
      </c>
      <c r="AY548">
        <v>203</v>
      </c>
      <c r="AZ548">
        <f>AZ207</f>
        <v>0</v>
      </c>
      <c r="BA548">
        <v>203</v>
      </c>
      <c r="BB548">
        <f>BB207</f>
        <v>0</v>
      </c>
      <c r="BC548">
        <v>203</v>
      </c>
      <c r="BD548">
        <f>BD207</f>
        <v>0</v>
      </c>
      <c r="BE548">
        <v>203</v>
      </c>
      <c r="BF548">
        <f>BF207</f>
        <v>0</v>
      </c>
      <c r="BG548">
        <v>203</v>
      </c>
      <c r="BH548">
        <f>BH207</f>
        <v>0</v>
      </c>
      <c r="BI548">
        <v>203</v>
      </c>
      <c r="BJ548">
        <f>BJ207</f>
        <v>0</v>
      </c>
      <c r="BK548">
        <v>203</v>
      </c>
      <c r="BL548">
        <f>BL207</f>
        <v>0</v>
      </c>
      <c r="BM548">
        <v>203</v>
      </c>
      <c r="BN548">
        <f>BN207</f>
        <v>0</v>
      </c>
      <c r="BO548">
        <v>203</v>
      </c>
      <c r="BP548">
        <f>BP207</f>
        <v>0</v>
      </c>
      <c r="BQ548">
        <v>203</v>
      </c>
      <c r="BR548">
        <f>BR207</f>
        <v>0</v>
      </c>
      <c r="BU548">
        <f>IF(Charts!$B$3="none",E2250,IF(AM2250="",NA(),AM2250))</f>
        <v>0</v>
      </c>
      <c r="BV548">
        <f>IF(Charts!$B$3="none",F2250,IF(AN2250="",NA(),AN2250))</f>
        <v>0</v>
      </c>
      <c r="BW548">
        <f>IF(Charts!$B$3="none",G2250,IF(AO2250="",NA(),AO2250))</f>
        <v>0</v>
      </c>
      <c r="BX548">
        <f>IF(Charts!$B$3="none",H2250,IF(AP2250="",NA(),AP2250))</f>
        <v>0</v>
      </c>
      <c r="BY548">
        <f>IF(Charts!$B$3="none",I2250,IF(AQ2250="",NA(),AQ2250))</f>
        <v>0</v>
      </c>
      <c r="BZ548">
        <f>IF(Charts!$B$3="none",J2250,IF(AR2250="",NA(),AR2250))</f>
        <v>0</v>
      </c>
      <c r="CA548">
        <f>IF(Charts!$B$3="none",K2250,IF(AS2250="",NA(),AS2250))</f>
        <v>0</v>
      </c>
      <c r="CB548">
        <f>IF(Charts!$B$3="none",L2250,IF(AT2250="",NA(),AT2250))</f>
        <v>0</v>
      </c>
      <c r="CC548">
        <f>IF(Charts!$B$3="none",M2250,IF(AU2250="",NA(),AU2250))</f>
        <v>0</v>
      </c>
      <c r="CD548">
        <f>IF(Charts!$B$3="none",N2250,IF(AV2250="",NA(),AV2250))</f>
        <v>0</v>
      </c>
      <c r="CE548">
        <f>IF(Charts!$B$3="none",O2250,IF(AW2250="",NA(),AW2250))</f>
        <v>0</v>
      </c>
      <c r="CF548">
        <f>IF(Charts!$B$3="none",P2250,IF(AX2250="",NA(),AX2250))</f>
        <v>0</v>
      </c>
      <c r="CG548">
        <f>IF(Charts!$B$3="none",Q2250,IF(AY2250="",NA(),AY2250))</f>
        <v>0</v>
      </c>
      <c r="CH548">
        <f>IF(Charts!$B$3="none",R2250,IF(AZ2250="",NA(),AZ2250))</f>
        <v>0</v>
      </c>
      <c r="CI548">
        <f>IF(Charts!$B$3="none",S2250,IF(BA2250="",NA(),BA2250))</f>
        <v>0</v>
      </c>
      <c r="CJ548">
        <f>IF(Charts!$B$3="none",T2250,IF(BB2250="",NA(),BB2250))</f>
        <v>0</v>
      </c>
      <c r="CK548">
        <f>IF(Charts!$B$3="none",U2250,IF(BC2250="",NA(),BC2250))</f>
        <v>0</v>
      </c>
      <c r="CL548">
        <f>IF(Charts!$B$3="none",V2250,IF(BD2250="",NA(),BD2250))</f>
        <v>0</v>
      </c>
      <c r="CM548">
        <f>IF(Charts!$B$3="none",W2250,IF(BE2250="",NA(),BE2250))</f>
        <v>0</v>
      </c>
      <c r="CN548">
        <f>IF(Charts!$B$3="none",X2250,IF(BF2250="",NA(),BF2250))</f>
        <v>0</v>
      </c>
      <c r="CO548">
        <f>IF(Charts!$B$3="none",Y2250,IF(BG2250="",NA(),BG2250))</f>
        <v>0</v>
      </c>
      <c r="CP548">
        <f>IF(Charts!$B$3="none",Z2250,IF(BH2250="",NA(),BH2250))</f>
        <v>0</v>
      </c>
      <c r="CQ548">
        <f>IF(Charts!$B$3="none",AA2250,IF(BI2250="",NA(),BI2250))</f>
        <v>0</v>
      </c>
      <c r="CR548">
        <f>IF(Charts!$B$3="none",AB2250,IF(BJ2250="",NA(),BJ2250))</f>
        <v>0</v>
      </c>
      <c r="CS548">
        <f>IF(Charts!$B$3="none",AC2250,IF(BK2250="",NA(),BK2250))</f>
        <v>0</v>
      </c>
      <c r="CT548">
        <f>IF(Charts!$B$3="none",AD2250,IF(BL2250="",NA(),BL2250))</f>
        <v>0</v>
      </c>
      <c r="CU548">
        <f>IF(Charts!$B$3="none",AE2250,IF(BM2250="",NA(),BM2250))</f>
        <v>0</v>
      </c>
      <c r="CV548">
        <f>IF(Charts!$B$3="none",AF2250,IF(BN2250="",NA(),BN2250))</f>
        <v>0</v>
      </c>
      <c r="CW548">
        <f>IF(Charts!$B$3="none",AG2250,IF(BO2250="",NA(),BO2250))</f>
        <v>0</v>
      </c>
      <c r="CX548">
        <f>IF(Charts!$B$3="none",AH2250,IF(BP2250="",NA(),BP2250))</f>
        <v>0</v>
      </c>
      <c r="CY548">
        <f>IF(Charts!$B$3="none",AI2250,IF(BQ2250="",NA(),BQ2250))</f>
        <v>0</v>
      </c>
      <c r="CZ548">
        <f>IF(Charts!$B$3="none",AJ2250,IF(BR2250="",NA(),BR2250))</f>
        <v>0</v>
      </c>
    </row>
    <row r="549" spans="5:104">
      <c r="E549">
        <v>204</v>
      </c>
      <c r="F549">
        <f>F208</f>
        <v>0</v>
      </c>
      <c r="G549">
        <v>204</v>
      </c>
      <c r="H549">
        <f>H208</f>
        <v>0</v>
      </c>
      <c r="I549">
        <v>204</v>
      </c>
      <c r="J549">
        <f>J208</f>
        <v>0</v>
      </c>
      <c r="K549">
        <v>204</v>
      </c>
      <c r="L549">
        <f>L208</f>
        <v>0</v>
      </c>
      <c r="M549">
        <v>204</v>
      </c>
      <c r="N549">
        <f>N208</f>
        <v>0</v>
      </c>
      <c r="O549">
        <v>204</v>
      </c>
      <c r="P549">
        <f>P208</f>
        <v>0</v>
      </c>
      <c r="Q549">
        <v>204</v>
      </c>
      <c r="R549">
        <f>R208</f>
        <v>0</v>
      </c>
      <c r="S549">
        <v>204</v>
      </c>
      <c r="T549">
        <f>T208</f>
        <v>0</v>
      </c>
      <c r="U549">
        <v>204</v>
      </c>
      <c r="V549">
        <f>V208</f>
        <v>0</v>
      </c>
      <c r="W549">
        <v>204</v>
      </c>
      <c r="X549">
        <f>X208</f>
        <v>0</v>
      </c>
      <c r="Y549">
        <v>204</v>
      </c>
      <c r="Z549">
        <f>Z208</f>
        <v>0</v>
      </c>
      <c r="AA549">
        <v>204</v>
      </c>
      <c r="AB549">
        <f>AB208</f>
        <v>0</v>
      </c>
      <c r="AC549">
        <v>204</v>
      </c>
      <c r="AD549">
        <f>AD208</f>
        <v>0</v>
      </c>
      <c r="AE549">
        <v>204</v>
      </c>
      <c r="AF549">
        <f>AF208</f>
        <v>0</v>
      </c>
      <c r="AG549">
        <v>204</v>
      </c>
      <c r="AH549">
        <f>AH208</f>
        <v>0</v>
      </c>
      <c r="AI549">
        <v>204</v>
      </c>
      <c r="AJ549">
        <f>AJ208</f>
        <v>0</v>
      </c>
      <c r="AM549">
        <v>204</v>
      </c>
      <c r="AN549">
        <f>AN208</f>
        <v>0</v>
      </c>
      <c r="AO549">
        <v>204</v>
      </c>
      <c r="AP549">
        <f>AP208</f>
        <v>0</v>
      </c>
      <c r="AQ549">
        <v>204</v>
      </c>
      <c r="AR549">
        <f>AR208</f>
        <v>0</v>
      </c>
      <c r="AS549">
        <v>204</v>
      </c>
      <c r="AT549">
        <f>AT208</f>
        <v>0</v>
      </c>
      <c r="AU549">
        <v>204</v>
      </c>
      <c r="AV549">
        <f>AV208</f>
        <v>0</v>
      </c>
      <c r="AW549">
        <v>204</v>
      </c>
      <c r="AX549">
        <f>AX208</f>
        <v>0</v>
      </c>
      <c r="AY549">
        <v>204</v>
      </c>
      <c r="AZ549">
        <f>AZ208</f>
        <v>0</v>
      </c>
      <c r="BA549">
        <v>204</v>
      </c>
      <c r="BB549">
        <f>BB208</f>
        <v>0</v>
      </c>
      <c r="BC549">
        <v>204</v>
      </c>
      <c r="BD549">
        <f>BD208</f>
        <v>0</v>
      </c>
      <c r="BE549">
        <v>204</v>
      </c>
      <c r="BF549">
        <f>BF208</f>
        <v>0</v>
      </c>
      <c r="BG549">
        <v>204</v>
      </c>
      <c r="BH549">
        <f>BH208</f>
        <v>0</v>
      </c>
      <c r="BI549">
        <v>204</v>
      </c>
      <c r="BJ549">
        <f>BJ208</f>
        <v>0</v>
      </c>
      <c r="BK549">
        <v>204</v>
      </c>
      <c r="BL549">
        <f>BL208</f>
        <v>0</v>
      </c>
      <c r="BM549">
        <v>204</v>
      </c>
      <c r="BN549">
        <f>BN208</f>
        <v>0</v>
      </c>
      <c r="BO549">
        <v>204</v>
      </c>
      <c r="BP549">
        <f>BP208</f>
        <v>0</v>
      </c>
      <c r="BQ549">
        <v>204</v>
      </c>
      <c r="BR549">
        <f>BR208</f>
        <v>0</v>
      </c>
      <c r="BU549">
        <f>IF(Charts!$B$3="none",E2251,IF(AM2251="",NA(),AM2251))</f>
        <v>0</v>
      </c>
      <c r="BV549">
        <f>IF(Charts!$B$3="none",F2251,IF(AN2251="",NA(),AN2251))</f>
        <v>0</v>
      </c>
      <c r="BW549">
        <f>IF(Charts!$B$3="none",G2251,IF(AO2251="",NA(),AO2251))</f>
        <v>0</v>
      </c>
      <c r="BX549">
        <f>IF(Charts!$B$3="none",H2251,IF(AP2251="",NA(),AP2251))</f>
        <v>0</v>
      </c>
      <c r="BY549">
        <f>IF(Charts!$B$3="none",I2251,IF(AQ2251="",NA(),AQ2251))</f>
        <v>0</v>
      </c>
      <c r="BZ549">
        <f>IF(Charts!$B$3="none",J2251,IF(AR2251="",NA(),AR2251))</f>
        <v>0</v>
      </c>
      <c r="CA549">
        <f>IF(Charts!$B$3="none",K2251,IF(AS2251="",NA(),AS2251))</f>
        <v>0</v>
      </c>
      <c r="CB549">
        <f>IF(Charts!$B$3="none",L2251,IF(AT2251="",NA(),AT2251))</f>
        <v>0</v>
      </c>
      <c r="CC549">
        <f>IF(Charts!$B$3="none",M2251,IF(AU2251="",NA(),AU2251))</f>
        <v>0</v>
      </c>
      <c r="CD549">
        <f>IF(Charts!$B$3="none",N2251,IF(AV2251="",NA(),AV2251))</f>
        <v>0</v>
      </c>
      <c r="CE549">
        <f>IF(Charts!$B$3="none",O2251,IF(AW2251="",NA(),AW2251))</f>
        <v>0</v>
      </c>
      <c r="CF549">
        <f>IF(Charts!$B$3="none",P2251,IF(AX2251="",NA(),AX2251))</f>
        <v>0</v>
      </c>
      <c r="CG549">
        <f>IF(Charts!$B$3="none",Q2251,IF(AY2251="",NA(),AY2251))</f>
        <v>0</v>
      </c>
      <c r="CH549">
        <f>IF(Charts!$B$3="none",R2251,IF(AZ2251="",NA(),AZ2251))</f>
        <v>0</v>
      </c>
      <c r="CI549">
        <f>IF(Charts!$B$3="none",S2251,IF(BA2251="",NA(),BA2251))</f>
        <v>0</v>
      </c>
      <c r="CJ549">
        <f>IF(Charts!$B$3="none",T2251,IF(BB2251="",NA(),BB2251))</f>
        <v>0</v>
      </c>
      <c r="CK549">
        <f>IF(Charts!$B$3="none",U2251,IF(BC2251="",NA(),BC2251))</f>
        <v>0</v>
      </c>
      <c r="CL549">
        <f>IF(Charts!$B$3="none",V2251,IF(BD2251="",NA(),BD2251))</f>
        <v>0</v>
      </c>
      <c r="CM549">
        <f>IF(Charts!$B$3="none",W2251,IF(BE2251="",NA(),BE2251))</f>
        <v>0</v>
      </c>
      <c r="CN549">
        <f>IF(Charts!$B$3="none",X2251,IF(BF2251="",NA(),BF2251))</f>
        <v>0</v>
      </c>
      <c r="CO549">
        <f>IF(Charts!$B$3="none",Y2251,IF(BG2251="",NA(),BG2251))</f>
        <v>0</v>
      </c>
      <c r="CP549">
        <f>IF(Charts!$B$3="none",Z2251,IF(BH2251="",NA(),BH2251))</f>
        <v>0</v>
      </c>
      <c r="CQ549">
        <f>IF(Charts!$B$3="none",AA2251,IF(BI2251="",NA(),BI2251))</f>
        <v>0</v>
      </c>
      <c r="CR549">
        <f>IF(Charts!$B$3="none",AB2251,IF(BJ2251="",NA(),BJ2251))</f>
        <v>0</v>
      </c>
      <c r="CS549">
        <f>IF(Charts!$B$3="none",AC2251,IF(BK2251="",NA(),BK2251))</f>
        <v>0</v>
      </c>
      <c r="CT549">
        <f>IF(Charts!$B$3="none",AD2251,IF(BL2251="",NA(),BL2251))</f>
        <v>0</v>
      </c>
      <c r="CU549">
        <f>IF(Charts!$B$3="none",AE2251,IF(BM2251="",NA(),BM2251))</f>
        <v>0</v>
      </c>
      <c r="CV549">
        <f>IF(Charts!$B$3="none",AF2251,IF(BN2251="",NA(),BN2251))</f>
        <v>0</v>
      </c>
      <c r="CW549">
        <f>IF(Charts!$B$3="none",AG2251,IF(BO2251="",NA(),BO2251))</f>
        <v>0</v>
      </c>
      <c r="CX549">
        <f>IF(Charts!$B$3="none",AH2251,IF(BP2251="",NA(),BP2251))</f>
        <v>0</v>
      </c>
      <c r="CY549">
        <f>IF(Charts!$B$3="none",AI2251,IF(BQ2251="",NA(),BQ2251))</f>
        <v>0</v>
      </c>
      <c r="CZ549">
        <f>IF(Charts!$B$3="none",AJ2251,IF(BR2251="",NA(),BR2251))</f>
        <v>0</v>
      </c>
    </row>
    <row r="550" spans="5:104">
      <c r="E550">
        <v>205</v>
      </c>
      <c r="F550">
        <f>F209</f>
        <v>0</v>
      </c>
      <c r="G550">
        <v>205</v>
      </c>
      <c r="H550">
        <f>H209</f>
        <v>0</v>
      </c>
      <c r="I550">
        <v>205</v>
      </c>
      <c r="J550">
        <f>J209</f>
        <v>0</v>
      </c>
      <c r="K550">
        <v>205</v>
      </c>
      <c r="L550">
        <f>L209</f>
        <v>0</v>
      </c>
      <c r="M550">
        <v>205</v>
      </c>
      <c r="N550">
        <f>N209</f>
        <v>0</v>
      </c>
      <c r="O550">
        <v>205</v>
      </c>
      <c r="P550">
        <f>P209</f>
        <v>0</v>
      </c>
      <c r="Q550">
        <v>205</v>
      </c>
      <c r="R550">
        <f>R209</f>
        <v>0</v>
      </c>
      <c r="S550">
        <v>205</v>
      </c>
      <c r="T550">
        <f>T209</f>
        <v>0</v>
      </c>
      <c r="U550">
        <v>205</v>
      </c>
      <c r="V550">
        <f>V209</f>
        <v>0</v>
      </c>
      <c r="W550">
        <v>205</v>
      </c>
      <c r="X550">
        <f>X209</f>
        <v>0</v>
      </c>
      <c r="Y550">
        <v>205</v>
      </c>
      <c r="Z550">
        <f>Z209</f>
        <v>0</v>
      </c>
      <c r="AA550">
        <v>205</v>
      </c>
      <c r="AB550">
        <f>AB209</f>
        <v>0</v>
      </c>
      <c r="AC550">
        <v>205</v>
      </c>
      <c r="AD550">
        <f>AD209</f>
        <v>0</v>
      </c>
      <c r="AE550">
        <v>205</v>
      </c>
      <c r="AF550">
        <f>AF209</f>
        <v>0</v>
      </c>
      <c r="AG550">
        <v>205</v>
      </c>
      <c r="AH550">
        <f>AH209</f>
        <v>0</v>
      </c>
      <c r="AI550">
        <v>205</v>
      </c>
      <c r="AJ550">
        <f>AJ209</f>
        <v>0</v>
      </c>
      <c r="AM550">
        <v>205</v>
      </c>
      <c r="AN550">
        <f>AN209</f>
        <v>0</v>
      </c>
      <c r="AO550">
        <v>205</v>
      </c>
      <c r="AP550">
        <f>AP209</f>
        <v>0</v>
      </c>
      <c r="AQ550">
        <v>205</v>
      </c>
      <c r="AR550">
        <f>AR209</f>
        <v>0</v>
      </c>
      <c r="AS550">
        <v>205</v>
      </c>
      <c r="AT550">
        <f>AT209</f>
        <v>0</v>
      </c>
      <c r="AU550">
        <v>205</v>
      </c>
      <c r="AV550">
        <f>AV209</f>
        <v>0</v>
      </c>
      <c r="AW550">
        <v>205</v>
      </c>
      <c r="AX550">
        <f>AX209</f>
        <v>0</v>
      </c>
      <c r="AY550">
        <v>205</v>
      </c>
      <c r="AZ550">
        <f>AZ209</f>
        <v>0</v>
      </c>
      <c r="BA550">
        <v>205</v>
      </c>
      <c r="BB550">
        <f>BB209</f>
        <v>0</v>
      </c>
      <c r="BC550">
        <v>205</v>
      </c>
      <c r="BD550">
        <f>BD209</f>
        <v>0</v>
      </c>
      <c r="BE550">
        <v>205</v>
      </c>
      <c r="BF550">
        <f>BF209</f>
        <v>0</v>
      </c>
      <c r="BG550">
        <v>205</v>
      </c>
      <c r="BH550">
        <f>BH209</f>
        <v>0</v>
      </c>
      <c r="BI550">
        <v>205</v>
      </c>
      <c r="BJ550">
        <f>BJ209</f>
        <v>0</v>
      </c>
      <c r="BK550">
        <v>205</v>
      </c>
      <c r="BL550">
        <f>BL209</f>
        <v>0</v>
      </c>
      <c r="BM550">
        <v>205</v>
      </c>
      <c r="BN550">
        <f>BN209</f>
        <v>0</v>
      </c>
      <c r="BO550">
        <v>205</v>
      </c>
      <c r="BP550">
        <f>BP209</f>
        <v>0</v>
      </c>
      <c r="BQ550">
        <v>205</v>
      </c>
      <c r="BR550">
        <f>BR209</f>
        <v>0</v>
      </c>
      <c r="BU550">
        <f>IF(Charts!$B$3="none",E2252,IF(AM2252="",NA(),AM2252))</f>
        <v>0</v>
      </c>
      <c r="BV550">
        <f>IF(Charts!$B$3="none",F2252,IF(AN2252="",NA(),AN2252))</f>
        <v>0</v>
      </c>
      <c r="BW550">
        <f>IF(Charts!$B$3="none",G2252,IF(AO2252="",NA(),AO2252))</f>
        <v>0</v>
      </c>
      <c r="BX550">
        <f>IF(Charts!$B$3="none",H2252,IF(AP2252="",NA(),AP2252))</f>
        <v>0</v>
      </c>
      <c r="BY550">
        <f>IF(Charts!$B$3="none",I2252,IF(AQ2252="",NA(),AQ2252))</f>
        <v>0</v>
      </c>
      <c r="BZ550">
        <f>IF(Charts!$B$3="none",J2252,IF(AR2252="",NA(),AR2252))</f>
        <v>0</v>
      </c>
      <c r="CA550">
        <f>IF(Charts!$B$3="none",K2252,IF(AS2252="",NA(),AS2252))</f>
        <v>0</v>
      </c>
      <c r="CB550">
        <f>IF(Charts!$B$3="none",L2252,IF(AT2252="",NA(),AT2252))</f>
        <v>0</v>
      </c>
      <c r="CC550">
        <f>IF(Charts!$B$3="none",M2252,IF(AU2252="",NA(),AU2252))</f>
        <v>0</v>
      </c>
      <c r="CD550">
        <f>IF(Charts!$B$3="none",N2252,IF(AV2252="",NA(),AV2252))</f>
        <v>0</v>
      </c>
      <c r="CE550">
        <f>IF(Charts!$B$3="none",O2252,IF(AW2252="",NA(),AW2252))</f>
        <v>0</v>
      </c>
      <c r="CF550">
        <f>IF(Charts!$B$3="none",P2252,IF(AX2252="",NA(),AX2252))</f>
        <v>0</v>
      </c>
      <c r="CG550">
        <f>IF(Charts!$B$3="none",Q2252,IF(AY2252="",NA(),AY2252))</f>
        <v>0</v>
      </c>
      <c r="CH550">
        <f>IF(Charts!$B$3="none",R2252,IF(AZ2252="",NA(),AZ2252))</f>
        <v>0</v>
      </c>
      <c r="CI550">
        <f>IF(Charts!$B$3="none",S2252,IF(BA2252="",NA(),BA2252))</f>
        <v>0</v>
      </c>
      <c r="CJ550">
        <f>IF(Charts!$B$3="none",T2252,IF(BB2252="",NA(),BB2252))</f>
        <v>0</v>
      </c>
      <c r="CK550">
        <f>IF(Charts!$B$3="none",U2252,IF(BC2252="",NA(),BC2252))</f>
        <v>0</v>
      </c>
      <c r="CL550">
        <f>IF(Charts!$B$3="none",V2252,IF(BD2252="",NA(),BD2252))</f>
        <v>0</v>
      </c>
      <c r="CM550">
        <f>IF(Charts!$B$3="none",W2252,IF(BE2252="",NA(),BE2252))</f>
        <v>0</v>
      </c>
      <c r="CN550">
        <f>IF(Charts!$B$3="none",X2252,IF(BF2252="",NA(),BF2252))</f>
        <v>0</v>
      </c>
      <c r="CO550">
        <f>IF(Charts!$B$3="none",Y2252,IF(BG2252="",NA(),BG2252))</f>
        <v>0</v>
      </c>
      <c r="CP550">
        <f>IF(Charts!$B$3="none",Z2252,IF(BH2252="",NA(),BH2252))</f>
        <v>0</v>
      </c>
      <c r="CQ550">
        <f>IF(Charts!$B$3="none",AA2252,IF(BI2252="",NA(),BI2252))</f>
        <v>0</v>
      </c>
      <c r="CR550">
        <f>IF(Charts!$B$3="none",AB2252,IF(BJ2252="",NA(),BJ2252))</f>
        <v>0</v>
      </c>
      <c r="CS550">
        <f>IF(Charts!$B$3="none",AC2252,IF(BK2252="",NA(),BK2252))</f>
        <v>0</v>
      </c>
      <c r="CT550">
        <f>IF(Charts!$B$3="none",AD2252,IF(BL2252="",NA(),BL2252))</f>
        <v>0</v>
      </c>
      <c r="CU550">
        <f>IF(Charts!$B$3="none",AE2252,IF(BM2252="",NA(),BM2252))</f>
        <v>0</v>
      </c>
      <c r="CV550">
        <f>IF(Charts!$B$3="none",AF2252,IF(BN2252="",NA(),BN2252))</f>
        <v>0</v>
      </c>
      <c r="CW550">
        <f>IF(Charts!$B$3="none",AG2252,IF(BO2252="",NA(),BO2252))</f>
        <v>0</v>
      </c>
      <c r="CX550">
        <f>IF(Charts!$B$3="none",AH2252,IF(BP2252="",NA(),BP2252))</f>
        <v>0</v>
      </c>
      <c r="CY550">
        <f>IF(Charts!$B$3="none",AI2252,IF(BQ2252="",NA(),BQ2252))</f>
        <v>0</v>
      </c>
      <c r="CZ550">
        <f>IF(Charts!$B$3="none",AJ2252,IF(BR2252="",NA(),BR2252))</f>
        <v>0</v>
      </c>
    </row>
    <row r="551" spans="5:104">
      <c r="E551">
        <v>206</v>
      </c>
      <c r="F551">
        <f>F210</f>
        <v>0</v>
      </c>
      <c r="G551">
        <v>206</v>
      </c>
      <c r="H551">
        <f>H210</f>
        <v>0</v>
      </c>
      <c r="I551">
        <v>206</v>
      </c>
      <c r="J551">
        <f>J210</f>
        <v>0</v>
      </c>
      <c r="K551">
        <v>206</v>
      </c>
      <c r="L551">
        <f>L210</f>
        <v>0</v>
      </c>
      <c r="M551">
        <v>206</v>
      </c>
      <c r="N551">
        <f>N210</f>
        <v>0</v>
      </c>
      <c r="O551">
        <v>206</v>
      </c>
      <c r="P551">
        <f>P210</f>
        <v>0</v>
      </c>
      <c r="Q551">
        <v>206</v>
      </c>
      <c r="R551">
        <f>R210</f>
        <v>0</v>
      </c>
      <c r="S551">
        <v>206</v>
      </c>
      <c r="T551">
        <f>T210</f>
        <v>0</v>
      </c>
      <c r="U551">
        <v>206</v>
      </c>
      <c r="V551">
        <f>V210</f>
        <v>0</v>
      </c>
      <c r="W551">
        <v>206</v>
      </c>
      <c r="X551">
        <f>X210</f>
        <v>0</v>
      </c>
      <c r="Y551">
        <v>206</v>
      </c>
      <c r="Z551">
        <f>Z210</f>
        <v>0</v>
      </c>
      <c r="AA551">
        <v>206</v>
      </c>
      <c r="AB551">
        <f>AB210</f>
        <v>0</v>
      </c>
      <c r="AC551">
        <v>206</v>
      </c>
      <c r="AD551">
        <f>AD210</f>
        <v>0</v>
      </c>
      <c r="AE551">
        <v>206</v>
      </c>
      <c r="AF551">
        <f>AF210</f>
        <v>0</v>
      </c>
      <c r="AG551">
        <v>206</v>
      </c>
      <c r="AH551">
        <f>AH210</f>
        <v>0</v>
      </c>
      <c r="AI551">
        <v>206</v>
      </c>
      <c r="AJ551">
        <f>AJ210</f>
        <v>0</v>
      </c>
      <c r="AM551">
        <v>206</v>
      </c>
      <c r="AN551">
        <f>AN210</f>
        <v>0</v>
      </c>
      <c r="AO551">
        <v>206</v>
      </c>
      <c r="AP551">
        <f>AP210</f>
        <v>0</v>
      </c>
      <c r="AQ551">
        <v>206</v>
      </c>
      <c r="AR551">
        <f>AR210</f>
        <v>0</v>
      </c>
      <c r="AS551">
        <v>206</v>
      </c>
      <c r="AT551">
        <f>AT210</f>
        <v>0</v>
      </c>
      <c r="AU551">
        <v>206</v>
      </c>
      <c r="AV551">
        <f>AV210</f>
        <v>0</v>
      </c>
      <c r="AW551">
        <v>206</v>
      </c>
      <c r="AX551">
        <f>AX210</f>
        <v>0</v>
      </c>
      <c r="AY551">
        <v>206</v>
      </c>
      <c r="AZ551">
        <f>AZ210</f>
        <v>0</v>
      </c>
      <c r="BA551">
        <v>206</v>
      </c>
      <c r="BB551">
        <f>BB210</f>
        <v>0</v>
      </c>
      <c r="BC551">
        <v>206</v>
      </c>
      <c r="BD551">
        <f>BD210</f>
        <v>0</v>
      </c>
      <c r="BE551">
        <v>206</v>
      </c>
      <c r="BF551">
        <f>BF210</f>
        <v>0</v>
      </c>
      <c r="BG551">
        <v>206</v>
      </c>
      <c r="BH551">
        <f>BH210</f>
        <v>0</v>
      </c>
      <c r="BI551">
        <v>206</v>
      </c>
      <c r="BJ551">
        <f>BJ210</f>
        <v>0</v>
      </c>
      <c r="BK551">
        <v>206</v>
      </c>
      <c r="BL551">
        <f>BL210</f>
        <v>0</v>
      </c>
      <c r="BM551">
        <v>206</v>
      </c>
      <c r="BN551">
        <f>BN210</f>
        <v>0</v>
      </c>
      <c r="BO551">
        <v>206</v>
      </c>
      <c r="BP551">
        <f>BP210</f>
        <v>0</v>
      </c>
      <c r="BQ551">
        <v>206</v>
      </c>
      <c r="BR551">
        <f>BR210</f>
        <v>0</v>
      </c>
      <c r="BU551">
        <f>IF(Charts!$B$3="none",E2253,IF(AM2253="",NA(),AM2253))</f>
        <v>0</v>
      </c>
      <c r="BV551">
        <f>IF(Charts!$B$3="none",F2253,IF(AN2253="",NA(),AN2253))</f>
        <v>0</v>
      </c>
      <c r="BW551">
        <f>IF(Charts!$B$3="none",G2253,IF(AO2253="",NA(),AO2253))</f>
        <v>0</v>
      </c>
      <c r="BX551">
        <f>IF(Charts!$B$3="none",H2253,IF(AP2253="",NA(),AP2253))</f>
        <v>0</v>
      </c>
      <c r="BY551">
        <f>IF(Charts!$B$3="none",I2253,IF(AQ2253="",NA(),AQ2253))</f>
        <v>0</v>
      </c>
      <c r="BZ551">
        <f>IF(Charts!$B$3="none",J2253,IF(AR2253="",NA(),AR2253))</f>
        <v>0</v>
      </c>
      <c r="CA551">
        <f>IF(Charts!$B$3="none",K2253,IF(AS2253="",NA(),AS2253))</f>
        <v>0</v>
      </c>
      <c r="CB551">
        <f>IF(Charts!$B$3="none",L2253,IF(AT2253="",NA(),AT2253))</f>
        <v>0</v>
      </c>
      <c r="CC551">
        <f>IF(Charts!$B$3="none",M2253,IF(AU2253="",NA(),AU2253))</f>
        <v>0</v>
      </c>
      <c r="CD551">
        <f>IF(Charts!$B$3="none",N2253,IF(AV2253="",NA(),AV2253))</f>
        <v>0</v>
      </c>
      <c r="CE551">
        <f>IF(Charts!$B$3="none",O2253,IF(AW2253="",NA(),AW2253))</f>
        <v>0</v>
      </c>
      <c r="CF551">
        <f>IF(Charts!$B$3="none",P2253,IF(AX2253="",NA(),AX2253))</f>
        <v>0</v>
      </c>
      <c r="CG551">
        <f>IF(Charts!$B$3="none",Q2253,IF(AY2253="",NA(),AY2253))</f>
        <v>0</v>
      </c>
      <c r="CH551">
        <f>IF(Charts!$B$3="none",R2253,IF(AZ2253="",NA(),AZ2253))</f>
        <v>0</v>
      </c>
      <c r="CI551">
        <f>IF(Charts!$B$3="none",S2253,IF(BA2253="",NA(),BA2253))</f>
        <v>0</v>
      </c>
      <c r="CJ551">
        <f>IF(Charts!$B$3="none",T2253,IF(BB2253="",NA(),BB2253))</f>
        <v>0</v>
      </c>
      <c r="CK551">
        <f>IF(Charts!$B$3="none",U2253,IF(BC2253="",NA(),BC2253))</f>
        <v>0</v>
      </c>
      <c r="CL551">
        <f>IF(Charts!$B$3="none",V2253,IF(BD2253="",NA(),BD2253))</f>
        <v>0</v>
      </c>
      <c r="CM551">
        <f>IF(Charts!$B$3="none",W2253,IF(BE2253="",NA(),BE2253))</f>
        <v>0</v>
      </c>
      <c r="CN551">
        <f>IF(Charts!$B$3="none",X2253,IF(BF2253="",NA(),BF2253))</f>
        <v>0</v>
      </c>
      <c r="CO551">
        <f>IF(Charts!$B$3="none",Y2253,IF(BG2253="",NA(),BG2253))</f>
        <v>0</v>
      </c>
      <c r="CP551">
        <f>IF(Charts!$B$3="none",Z2253,IF(BH2253="",NA(),BH2253))</f>
        <v>0</v>
      </c>
      <c r="CQ551">
        <f>IF(Charts!$B$3="none",AA2253,IF(BI2253="",NA(),BI2253))</f>
        <v>0</v>
      </c>
      <c r="CR551">
        <f>IF(Charts!$B$3="none",AB2253,IF(BJ2253="",NA(),BJ2253))</f>
        <v>0</v>
      </c>
      <c r="CS551">
        <f>IF(Charts!$B$3="none",AC2253,IF(BK2253="",NA(),BK2253))</f>
        <v>0</v>
      </c>
      <c r="CT551">
        <f>IF(Charts!$B$3="none",AD2253,IF(BL2253="",NA(),BL2253))</f>
        <v>0</v>
      </c>
      <c r="CU551">
        <f>IF(Charts!$B$3="none",AE2253,IF(BM2253="",NA(),BM2253))</f>
        <v>0</v>
      </c>
      <c r="CV551">
        <f>IF(Charts!$B$3="none",AF2253,IF(BN2253="",NA(),BN2253))</f>
        <v>0</v>
      </c>
      <c r="CW551">
        <f>IF(Charts!$B$3="none",AG2253,IF(BO2253="",NA(),BO2253))</f>
        <v>0</v>
      </c>
      <c r="CX551">
        <f>IF(Charts!$B$3="none",AH2253,IF(BP2253="",NA(),BP2253))</f>
        <v>0</v>
      </c>
      <c r="CY551">
        <f>IF(Charts!$B$3="none",AI2253,IF(BQ2253="",NA(),BQ2253))</f>
        <v>0</v>
      </c>
      <c r="CZ551">
        <f>IF(Charts!$B$3="none",AJ2253,IF(BR2253="",NA(),BR2253))</f>
        <v>0</v>
      </c>
    </row>
    <row r="552" spans="5:104">
      <c r="E552">
        <v>207</v>
      </c>
      <c r="F552">
        <f>F211</f>
        <v>0</v>
      </c>
      <c r="G552">
        <v>207</v>
      </c>
      <c r="H552">
        <f>H211</f>
        <v>0</v>
      </c>
      <c r="I552">
        <v>207</v>
      </c>
      <c r="J552">
        <f>J211</f>
        <v>0</v>
      </c>
      <c r="K552">
        <v>207</v>
      </c>
      <c r="L552">
        <f>L211</f>
        <v>0</v>
      </c>
      <c r="M552">
        <v>207</v>
      </c>
      <c r="N552">
        <f>N211</f>
        <v>0</v>
      </c>
      <c r="O552">
        <v>207</v>
      </c>
      <c r="P552">
        <f>P211</f>
        <v>0</v>
      </c>
      <c r="Q552">
        <v>207</v>
      </c>
      <c r="R552">
        <f>R211</f>
        <v>0</v>
      </c>
      <c r="S552">
        <v>207</v>
      </c>
      <c r="T552">
        <f>T211</f>
        <v>0</v>
      </c>
      <c r="U552">
        <v>207</v>
      </c>
      <c r="V552">
        <f>V211</f>
        <v>0</v>
      </c>
      <c r="W552">
        <v>207</v>
      </c>
      <c r="X552">
        <f>X211</f>
        <v>0</v>
      </c>
      <c r="Y552">
        <v>207</v>
      </c>
      <c r="Z552">
        <f>Z211</f>
        <v>0</v>
      </c>
      <c r="AA552">
        <v>207</v>
      </c>
      <c r="AB552">
        <f>AB211</f>
        <v>0</v>
      </c>
      <c r="AC552">
        <v>207</v>
      </c>
      <c r="AD552">
        <f>AD211</f>
        <v>0</v>
      </c>
      <c r="AE552">
        <v>207</v>
      </c>
      <c r="AF552">
        <f>AF211</f>
        <v>0</v>
      </c>
      <c r="AG552">
        <v>207</v>
      </c>
      <c r="AH552">
        <f>AH211</f>
        <v>0</v>
      </c>
      <c r="AI552">
        <v>207</v>
      </c>
      <c r="AJ552">
        <f>AJ211</f>
        <v>0</v>
      </c>
      <c r="AM552">
        <v>207</v>
      </c>
      <c r="AN552">
        <f>AN211</f>
        <v>0</v>
      </c>
      <c r="AO552">
        <v>207</v>
      </c>
      <c r="AP552">
        <f>AP211</f>
        <v>0</v>
      </c>
      <c r="AQ552">
        <v>207</v>
      </c>
      <c r="AR552">
        <f>AR211</f>
        <v>0</v>
      </c>
      <c r="AS552">
        <v>207</v>
      </c>
      <c r="AT552">
        <f>AT211</f>
        <v>0</v>
      </c>
      <c r="AU552">
        <v>207</v>
      </c>
      <c r="AV552">
        <f>AV211</f>
        <v>0</v>
      </c>
      <c r="AW552">
        <v>207</v>
      </c>
      <c r="AX552">
        <f>AX211</f>
        <v>0</v>
      </c>
      <c r="AY552">
        <v>207</v>
      </c>
      <c r="AZ552">
        <f>AZ211</f>
        <v>0</v>
      </c>
      <c r="BA552">
        <v>207</v>
      </c>
      <c r="BB552">
        <f>BB211</f>
        <v>0</v>
      </c>
      <c r="BC552">
        <v>207</v>
      </c>
      <c r="BD552">
        <f>BD211</f>
        <v>0</v>
      </c>
      <c r="BE552">
        <v>207</v>
      </c>
      <c r="BF552">
        <f>BF211</f>
        <v>0</v>
      </c>
      <c r="BG552">
        <v>207</v>
      </c>
      <c r="BH552">
        <f>BH211</f>
        <v>0</v>
      </c>
      <c r="BI552">
        <v>207</v>
      </c>
      <c r="BJ552">
        <f>BJ211</f>
        <v>0</v>
      </c>
      <c r="BK552">
        <v>207</v>
      </c>
      <c r="BL552">
        <f>BL211</f>
        <v>0</v>
      </c>
      <c r="BM552">
        <v>207</v>
      </c>
      <c r="BN552">
        <f>BN211</f>
        <v>0</v>
      </c>
      <c r="BO552">
        <v>207</v>
      </c>
      <c r="BP552">
        <f>BP211</f>
        <v>0</v>
      </c>
      <c r="BQ552">
        <v>207</v>
      </c>
      <c r="BR552">
        <f>BR211</f>
        <v>0</v>
      </c>
      <c r="BU552">
        <f>IF(Charts!$B$3="none",E2254,IF(AM2254="",NA(),AM2254))</f>
        <v>0</v>
      </c>
      <c r="BV552">
        <f>IF(Charts!$B$3="none",F2254,IF(AN2254="",NA(),AN2254))</f>
        <v>0</v>
      </c>
      <c r="BW552">
        <f>IF(Charts!$B$3="none",G2254,IF(AO2254="",NA(),AO2254))</f>
        <v>0</v>
      </c>
      <c r="BX552">
        <f>IF(Charts!$B$3="none",H2254,IF(AP2254="",NA(),AP2254))</f>
        <v>0</v>
      </c>
      <c r="BY552">
        <f>IF(Charts!$B$3="none",I2254,IF(AQ2254="",NA(),AQ2254))</f>
        <v>0</v>
      </c>
      <c r="BZ552">
        <f>IF(Charts!$B$3="none",J2254,IF(AR2254="",NA(),AR2254))</f>
        <v>0</v>
      </c>
      <c r="CA552">
        <f>IF(Charts!$B$3="none",K2254,IF(AS2254="",NA(),AS2254))</f>
        <v>0</v>
      </c>
      <c r="CB552">
        <f>IF(Charts!$B$3="none",L2254,IF(AT2254="",NA(),AT2254))</f>
        <v>0</v>
      </c>
      <c r="CC552">
        <f>IF(Charts!$B$3="none",M2254,IF(AU2254="",NA(),AU2254))</f>
        <v>0</v>
      </c>
      <c r="CD552">
        <f>IF(Charts!$B$3="none",N2254,IF(AV2254="",NA(),AV2254))</f>
        <v>0</v>
      </c>
      <c r="CE552">
        <f>IF(Charts!$B$3="none",O2254,IF(AW2254="",NA(),AW2254))</f>
        <v>0</v>
      </c>
      <c r="CF552">
        <f>IF(Charts!$B$3="none",P2254,IF(AX2254="",NA(),AX2254))</f>
        <v>0</v>
      </c>
      <c r="CG552">
        <f>IF(Charts!$B$3="none",Q2254,IF(AY2254="",NA(),AY2254))</f>
        <v>0</v>
      </c>
      <c r="CH552">
        <f>IF(Charts!$B$3="none",R2254,IF(AZ2254="",NA(),AZ2254))</f>
        <v>0</v>
      </c>
      <c r="CI552">
        <f>IF(Charts!$B$3="none",S2254,IF(BA2254="",NA(),BA2254))</f>
        <v>0</v>
      </c>
      <c r="CJ552">
        <f>IF(Charts!$B$3="none",T2254,IF(BB2254="",NA(),BB2254))</f>
        <v>0</v>
      </c>
      <c r="CK552">
        <f>IF(Charts!$B$3="none",U2254,IF(BC2254="",NA(),BC2254))</f>
        <v>0</v>
      </c>
      <c r="CL552">
        <f>IF(Charts!$B$3="none",V2254,IF(BD2254="",NA(),BD2254))</f>
        <v>0</v>
      </c>
      <c r="CM552">
        <f>IF(Charts!$B$3="none",W2254,IF(BE2254="",NA(),BE2254))</f>
        <v>0</v>
      </c>
      <c r="CN552">
        <f>IF(Charts!$B$3="none",X2254,IF(BF2254="",NA(),BF2254))</f>
        <v>0</v>
      </c>
      <c r="CO552">
        <f>IF(Charts!$B$3="none",Y2254,IF(BG2254="",NA(),BG2254))</f>
        <v>0</v>
      </c>
      <c r="CP552">
        <f>IF(Charts!$B$3="none",Z2254,IF(BH2254="",NA(),BH2254))</f>
        <v>0</v>
      </c>
      <c r="CQ552">
        <f>IF(Charts!$B$3="none",AA2254,IF(BI2254="",NA(),BI2254))</f>
        <v>0</v>
      </c>
      <c r="CR552">
        <f>IF(Charts!$B$3="none",AB2254,IF(BJ2254="",NA(),BJ2254))</f>
        <v>0</v>
      </c>
      <c r="CS552">
        <f>IF(Charts!$B$3="none",AC2254,IF(BK2254="",NA(),BK2254))</f>
        <v>0</v>
      </c>
      <c r="CT552">
        <f>IF(Charts!$B$3="none",AD2254,IF(BL2254="",NA(),BL2254))</f>
        <v>0</v>
      </c>
      <c r="CU552">
        <f>IF(Charts!$B$3="none",AE2254,IF(BM2254="",NA(),BM2254))</f>
        <v>0</v>
      </c>
      <c r="CV552">
        <f>IF(Charts!$B$3="none",AF2254,IF(BN2254="",NA(),BN2254))</f>
        <v>0</v>
      </c>
      <c r="CW552">
        <f>IF(Charts!$B$3="none",AG2254,IF(BO2254="",NA(),BO2254))</f>
        <v>0</v>
      </c>
      <c r="CX552">
        <f>IF(Charts!$B$3="none",AH2254,IF(BP2254="",NA(),BP2254))</f>
        <v>0</v>
      </c>
      <c r="CY552">
        <f>IF(Charts!$B$3="none",AI2254,IF(BQ2254="",NA(),BQ2254))</f>
        <v>0</v>
      </c>
      <c r="CZ552">
        <f>IF(Charts!$B$3="none",AJ2254,IF(BR2254="",NA(),BR2254))</f>
        <v>0</v>
      </c>
    </row>
    <row r="553" spans="5:104">
      <c r="E553">
        <v>208</v>
      </c>
      <c r="F553">
        <f>F212</f>
        <v>0</v>
      </c>
      <c r="G553">
        <v>208</v>
      </c>
      <c r="H553">
        <f>H212</f>
        <v>0</v>
      </c>
      <c r="I553">
        <v>208</v>
      </c>
      <c r="J553">
        <f>J212</f>
        <v>0</v>
      </c>
      <c r="K553">
        <v>208</v>
      </c>
      <c r="L553">
        <f>L212</f>
        <v>0</v>
      </c>
      <c r="M553">
        <v>208</v>
      </c>
      <c r="N553">
        <f>N212</f>
        <v>0</v>
      </c>
      <c r="O553">
        <v>208</v>
      </c>
      <c r="P553">
        <f>P212</f>
        <v>0</v>
      </c>
      <c r="Q553">
        <v>208</v>
      </c>
      <c r="R553">
        <f>R212</f>
        <v>0</v>
      </c>
      <c r="S553">
        <v>208</v>
      </c>
      <c r="T553">
        <f>T212</f>
        <v>0</v>
      </c>
      <c r="U553">
        <v>208</v>
      </c>
      <c r="V553">
        <f>V212</f>
        <v>0</v>
      </c>
      <c r="W553">
        <v>208</v>
      </c>
      <c r="X553">
        <f>X212</f>
        <v>0</v>
      </c>
      <c r="Y553">
        <v>208</v>
      </c>
      <c r="Z553">
        <f>Z212</f>
        <v>0</v>
      </c>
      <c r="AA553">
        <v>208</v>
      </c>
      <c r="AB553">
        <f>AB212</f>
        <v>0</v>
      </c>
      <c r="AC553">
        <v>208</v>
      </c>
      <c r="AD553">
        <f>AD212</f>
        <v>0</v>
      </c>
      <c r="AE553">
        <v>208</v>
      </c>
      <c r="AF553">
        <f>AF212</f>
        <v>0</v>
      </c>
      <c r="AG553">
        <v>208</v>
      </c>
      <c r="AH553">
        <f>AH212</f>
        <v>0</v>
      </c>
      <c r="AI553">
        <v>208</v>
      </c>
      <c r="AJ553">
        <f>AJ212</f>
        <v>0</v>
      </c>
      <c r="AM553">
        <v>208</v>
      </c>
      <c r="AN553">
        <f>AN212</f>
        <v>0</v>
      </c>
      <c r="AO553">
        <v>208</v>
      </c>
      <c r="AP553">
        <f>AP212</f>
        <v>0</v>
      </c>
      <c r="AQ553">
        <v>208</v>
      </c>
      <c r="AR553">
        <f>AR212</f>
        <v>0</v>
      </c>
      <c r="AS553">
        <v>208</v>
      </c>
      <c r="AT553">
        <f>AT212</f>
        <v>0</v>
      </c>
      <c r="AU553">
        <v>208</v>
      </c>
      <c r="AV553">
        <f>AV212</f>
        <v>0</v>
      </c>
      <c r="AW553">
        <v>208</v>
      </c>
      <c r="AX553">
        <f>AX212</f>
        <v>0</v>
      </c>
      <c r="AY553">
        <v>208</v>
      </c>
      <c r="AZ553">
        <f>AZ212</f>
        <v>0</v>
      </c>
      <c r="BA553">
        <v>208</v>
      </c>
      <c r="BB553">
        <f>BB212</f>
        <v>0</v>
      </c>
      <c r="BC553">
        <v>208</v>
      </c>
      <c r="BD553">
        <f>BD212</f>
        <v>0</v>
      </c>
      <c r="BE553">
        <v>208</v>
      </c>
      <c r="BF553">
        <f>BF212</f>
        <v>0</v>
      </c>
      <c r="BG553">
        <v>208</v>
      </c>
      <c r="BH553">
        <f>BH212</f>
        <v>0</v>
      </c>
      <c r="BI553">
        <v>208</v>
      </c>
      <c r="BJ553">
        <f>BJ212</f>
        <v>0</v>
      </c>
      <c r="BK553">
        <v>208</v>
      </c>
      <c r="BL553">
        <f>BL212</f>
        <v>0</v>
      </c>
      <c r="BM553">
        <v>208</v>
      </c>
      <c r="BN553">
        <f>BN212</f>
        <v>0</v>
      </c>
      <c r="BO553">
        <v>208</v>
      </c>
      <c r="BP553">
        <f>BP212</f>
        <v>0</v>
      </c>
      <c r="BQ553">
        <v>208</v>
      </c>
      <c r="BR553">
        <f>BR212</f>
        <v>0</v>
      </c>
      <c r="BU553">
        <f>IF(Charts!$B$3="none",E2255,IF(AM2255="",NA(),AM2255))</f>
        <v>0</v>
      </c>
      <c r="BV553">
        <f>IF(Charts!$B$3="none",F2255,IF(AN2255="",NA(),AN2255))</f>
        <v>0</v>
      </c>
      <c r="BW553">
        <f>IF(Charts!$B$3="none",G2255,IF(AO2255="",NA(),AO2255))</f>
        <v>0</v>
      </c>
      <c r="BX553">
        <f>IF(Charts!$B$3="none",H2255,IF(AP2255="",NA(),AP2255))</f>
        <v>0</v>
      </c>
      <c r="BY553">
        <f>IF(Charts!$B$3="none",I2255,IF(AQ2255="",NA(),AQ2255))</f>
        <v>0</v>
      </c>
      <c r="BZ553">
        <f>IF(Charts!$B$3="none",J2255,IF(AR2255="",NA(),AR2255))</f>
        <v>0</v>
      </c>
      <c r="CA553">
        <f>IF(Charts!$B$3="none",K2255,IF(AS2255="",NA(),AS2255))</f>
        <v>0</v>
      </c>
      <c r="CB553">
        <f>IF(Charts!$B$3="none",L2255,IF(AT2255="",NA(),AT2255))</f>
        <v>0</v>
      </c>
      <c r="CC553">
        <f>IF(Charts!$B$3="none",M2255,IF(AU2255="",NA(),AU2255))</f>
        <v>0</v>
      </c>
      <c r="CD553">
        <f>IF(Charts!$B$3="none",N2255,IF(AV2255="",NA(),AV2255))</f>
        <v>0</v>
      </c>
      <c r="CE553">
        <f>IF(Charts!$B$3="none",O2255,IF(AW2255="",NA(),AW2255))</f>
        <v>0</v>
      </c>
      <c r="CF553">
        <f>IF(Charts!$B$3="none",P2255,IF(AX2255="",NA(),AX2255))</f>
        <v>0</v>
      </c>
      <c r="CG553">
        <f>IF(Charts!$B$3="none",Q2255,IF(AY2255="",NA(),AY2255))</f>
        <v>0</v>
      </c>
      <c r="CH553">
        <f>IF(Charts!$B$3="none",R2255,IF(AZ2255="",NA(),AZ2255))</f>
        <v>0</v>
      </c>
      <c r="CI553">
        <f>IF(Charts!$B$3="none",S2255,IF(BA2255="",NA(),BA2255))</f>
        <v>0</v>
      </c>
      <c r="CJ553">
        <f>IF(Charts!$B$3="none",T2255,IF(BB2255="",NA(),BB2255))</f>
        <v>0</v>
      </c>
      <c r="CK553">
        <f>IF(Charts!$B$3="none",U2255,IF(BC2255="",NA(),BC2255))</f>
        <v>0</v>
      </c>
      <c r="CL553">
        <f>IF(Charts!$B$3="none",V2255,IF(BD2255="",NA(),BD2255))</f>
        <v>0</v>
      </c>
      <c r="CM553">
        <f>IF(Charts!$B$3="none",W2255,IF(BE2255="",NA(),BE2255))</f>
        <v>0</v>
      </c>
      <c r="CN553">
        <f>IF(Charts!$B$3="none",X2255,IF(BF2255="",NA(),BF2255))</f>
        <v>0</v>
      </c>
      <c r="CO553">
        <f>IF(Charts!$B$3="none",Y2255,IF(BG2255="",NA(),BG2255))</f>
        <v>0</v>
      </c>
      <c r="CP553">
        <f>IF(Charts!$B$3="none",Z2255,IF(BH2255="",NA(),BH2255))</f>
        <v>0</v>
      </c>
      <c r="CQ553">
        <f>IF(Charts!$B$3="none",AA2255,IF(BI2255="",NA(),BI2255))</f>
        <v>0</v>
      </c>
      <c r="CR553">
        <f>IF(Charts!$B$3="none",AB2255,IF(BJ2255="",NA(),BJ2255))</f>
        <v>0</v>
      </c>
      <c r="CS553">
        <f>IF(Charts!$B$3="none",AC2255,IF(BK2255="",NA(),BK2255))</f>
        <v>0</v>
      </c>
      <c r="CT553">
        <f>IF(Charts!$B$3="none",AD2255,IF(BL2255="",NA(),BL2255))</f>
        <v>0</v>
      </c>
      <c r="CU553">
        <f>IF(Charts!$B$3="none",AE2255,IF(BM2255="",NA(),BM2255))</f>
        <v>0</v>
      </c>
      <c r="CV553">
        <f>IF(Charts!$B$3="none",AF2255,IF(BN2255="",NA(),BN2255))</f>
        <v>0</v>
      </c>
      <c r="CW553">
        <f>IF(Charts!$B$3="none",AG2255,IF(BO2255="",NA(),BO2255))</f>
        <v>0</v>
      </c>
      <c r="CX553">
        <f>IF(Charts!$B$3="none",AH2255,IF(BP2255="",NA(),BP2255))</f>
        <v>0</v>
      </c>
      <c r="CY553">
        <f>IF(Charts!$B$3="none",AI2255,IF(BQ2255="",NA(),BQ2255))</f>
        <v>0</v>
      </c>
      <c r="CZ553">
        <f>IF(Charts!$B$3="none",AJ2255,IF(BR2255="",NA(),BR2255))</f>
        <v>0</v>
      </c>
    </row>
    <row r="554" spans="5:104">
      <c r="E554">
        <v>209</v>
      </c>
      <c r="F554">
        <f>F213</f>
        <v>0</v>
      </c>
      <c r="G554">
        <v>209</v>
      </c>
      <c r="H554">
        <f>H213</f>
        <v>0</v>
      </c>
      <c r="I554">
        <v>209</v>
      </c>
      <c r="J554">
        <f>J213</f>
        <v>0</v>
      </c>
      <c r="K554">
        <v>209</v>
      </c>
      <c r="L554">
        <f>L213</f>
        <v>0</v>
      </c>
      <c r="M554">
        <v>209</v>
      </c>
      <c r="N554">
        <f>N213</f>
        <v>0</v>
      </c>
      <c r="O554">
        <v>209</v>
      </c>
      <c r="P554">
        <f>P213</f>
        <v>0</v>
      </c>
      <c r="Q554">
        <v>209</v>
      </c>
      <c r="R554">
        <f>R213</f>
        <v>0</v>
      </c>
      <c r="S554">
        <v>209</v>
      </c>
      <c r="T554">
        <f>T213</f>
        <v>0</v>
      </c>
      <c r="U554">
        <v>209</v>
      </c>
      <c r="V554">
        <f>V213</f>
        <v>0</v>
      </c>
      <c r="W554">
        <v>209</v>
      </c>
      <c r="X554">
        <f>X213</f>
        <v>0</v>
      </c>
      <c r="Y554">
        <v>209</v>
      </c>
      <c r="Z554">
        <f>Z213</f>
        <v>0</v>
      </c>
      <c r="AA554">
        <v>209</v>
      </c>
      <c r="AB554">
        <f>AB213</f>
        <v>0</v>
      </c>
      <c r="AC554">
        <v>209</v>
      </c>
      <c r="AD554">
        <f>AD213</f>
        <v>0</v>
      </c>
      <c r="AE554">
        <v>209</v>
      </c>
      <c r="AF554">
        <f>AF213</f>
        <v>0</v>
      </c>
      <c r="AG554">
        <v>209</v>
      </c>
      <c r="AH554">
        <f>AH213</f>
        <v>0</v>
      </c>
      <c r="AI554">
        <v>209</v>
      </c>
      <c r="AJ554">
        <f>AJ213</f>
        <v>0</v>
      </c>
      <c r="AM554">
        <v>209</v>
      </c>
      <c r="AN554">
        <f>AN213</f>
        <v>0</v>
      </c>
      <c r="AO554">
        <v>209</v>
      </c>
      <c r="AP554">
        <f>AP213</f>
        <v>0</v>
      </c>
      <c r="AQ554">
        <v>209</v>
      </c>
      <c r="AR554">
        <f>AR213</f>
        <v>0</v>
      </c>
      <c r="AS554">
        <v>209</v>
      </c>
      <c r="AT554">
        <f>AT213</f>
        <v>0</v>
      </c>
      <c r="AU554">
        <v>209</v>
      </c>
      <c r="AV554">
        <f>AV213</f>
        <v>0</v>
      </c>
      <c r="AW554">
        <v>209</v>
      </c>
      <c r="AX554">
        <f>AX213</f>
        <v>0</v>
      </c>
      <c r="AY554">
        <v>209</v>
      </c>
      <c r="AZ554">
        <f>AZ213</f>
        <v>0</v>
      </c>
      <c r="BA554">
        <v>209</v>
      </c>
      <c r="BB554">
        <f>BB213</f>
        <v>0</v>
      </c>
      <c r="BC554">
        <v>209</v>
      </c>
      <c r="BD554">
        <f>BD213</f>
        <v>0</v>
      </c>
      <c r="BE554">
        <v>209</v>
      </c>
      <c r="BF554">
        <f>BF213</f>
        <v>0</v>
      </c>
      <c r="BG554">
        <v>209</v>
      </c>
      <c r="BH554">
        <f>BH213</f>
        <v>0</v>
      </c>
      <c r="BI554">
        <v>209</v>
      </c>
      <c r="BJ554">
        <f>BJ213</f>
        <v>0</v>
      </c>
      <c r="BK554">
        <v>209</v>
      </c>
      <c r="BL554">
        <f>BL213</f>
        <v>0</v>
      </c>
      <c r="BM554">
        <v>209</v>
      </c>
      <c r="BN554">
        <f>BN213</f>
        <v>0</v>
      </c>
      <c r="BO554">
        <v>209</v>
      </c>
      <c r="BP554">
        <f>BP213</f>
        <v>0</v>
      </c>
      <c r="BQ554">
        <v>209</v>
      </c>
      <c r="BR554">
        <f>BR213</f>
        <v>0</v>
      </c>
      <c r="BU554">
        <f>IF(Charts!$B$3="none",E2256,IF(AM2256="",NA(),AM2256))</f>
        <v>0</v>
      </c>
      <c r="BV554">
        <f>IF(Charts!$B$3="none",F2256,IF(AN2256="",NA(),AN2256))</f>
        <v>0</v>
      </c>
      <c r="BW554">
        <f>IF(Charts!$B$3="none",G2256,IF(AO2256="",NA(),AO2256))</f>
        <v>0</v>
      </c>
      <c r="BX554">
        <f>IF(Charts!$B$3="none",H2256,IF(AP2256="",NA(),AP2256))</f>
        <v>0</v>
      </c>
      <c r="BY554">
        <f>IF(Charts!$B$3="none",I2256,IF(AQ2256="",NA(),AQ2256))</f>
        <v>0</v>
      </c>
      <c r="BZ554">
        <f>IF(Charts!$B$3="none",J2256,IF(AR2256="",NA(),AR2256))</f>
        <v>0</v>
      </c>
      <c r="CA554">
        <f>IF(Charts!$B$3="none",K2256,IF(AS2256="",NA(),AS2256))</f>
        <v>0</v>
      </c>
      <c r="CB554">
        <f>IF(Charts!$B$3="none",L2256,IF(AT2256="",NA(),AT2256))</f>
        <v>0</v>
      </c>
      <c r="CC554">
        <f>IF(Charts!$B$3="none",M2256,IF(AU2256="",NA(),AU2256))</f>
        <v>0</v>
      </c>
      <c r="CD554">
        <f>IF(Charts!$B$3="none",N2256,IF(AV2256="",NA(),AV2256))</f>
        <v>0</v>
      </c>
      <c r="CE554">
        <f>IF(Charts!$B$3="none",O2256,IF(AW2256="",NA(),AW2256))</f>
        <v>0</v>
      </c>
      <c r="CF554">
        <f>IF(Charts!$B$3="none",P2256,IF(AX2256="",NA(),AX2256))</f>
        <v>0</v>
      </c>
      <c r="CG554">
        <f>IF(Charts!$B$3="none",Q2256,IF(AY2256="",NA(),AY2256))</f>
        <v>0</v>
      </c>
      <c r="CH554">
        <f>IF(Charts!$B$3="none",R2256,IF(AZ2256="",NA(),AZ2256))</f>
        <v>0</v>
      </c>
      <c r="CI554">
        <f>IF(Charts!$B$3="none",S2256,IF(BA2256="",NA(),BA2256))</f>
        <v>0</v>
      </c>
      <c r="CJ554">
        <f>IF(Charts!$B$3="none",T2256,IF(BB2256="",NA(),BB2256))</f>
        <v>0</v>
      </c>
      <c r="CK554">
        <f>IF(Charts!$B$3="none",U2256,IF(BC2256="",NA(),BC2256))</f>
        <v>0</v>
      </c>
      <c r="CL554">
        <f>IF(Charts!$B$3="none",V2256,IF(BD2256="",NA(),BD2256))</f>
        <v>0</v>
      </c>
      <c r="CM554">
        <f>IF(Charts!$B$3="none",W2256,IF(BE2256="",NA(),BE2256))</f>
        <v>0</v>
      </c>
      <c r="CN554">
        <f>IF(Charts!$B$3="none",X2256,IF(BF2256="",NA(),BF2256))</f>
        <v>0</v>
      </c>
      <c r="CO554">
        <f>IF(Charts!$B$3="none",Y2256,IF(BG2256="",NA(),BG2256))</f>
        <v>0</v>
      </c>
      <c r="CP554">
        <f>IF(Charts!$B$3="none",Z2256,IF(BH2256="",NA(),BH2256))</f>
        <v>0</v>
      </c>
      <c r="CQ554">
        <f>IF(Charts!$B$3="none",AA2256,IF(BI2256="",NA(),BI2256))</f>
        <v>0</v>
      </c>
      <c r="CR554">
        <f>IF(Charts!$B$3="none",AB2256,IF(BJ2256="",NA(),BJ2256))</f>
        <v>0</v>
      </c>
      <c r="CS554">
        <f>IF(Charts!$B$3="none",AC2256,IF(BK2256="",NA(),BK2256))</f>
        <v>0</v>
      </c>
      <c r="CT554">
        <f>IF(Charts!$B$3="none",AD2256,IF(BL2256="",NA(),BL2256))</f>
        <v>0</v>
      </c>
      <c r="CU554">
        <f>IF(Charts!$B$3="none",AE2256,IF(BM2256="",NA(),BM2256))</f>
        <v>0</v>
      </c>
      <c r="CV554">
        <f>IF(Charts!$B$3="none",AF2256,IF(BN2256="",NA(),BN2256))</f>
        <v>0</v>
      </c>
      <c r="CW554">
        <f>IF(Charts!$B$3="none",AG2256,IF(BO2256="",NA(),BO2256))</f>
        <v>0</v>
      </c>
      <c r="CX554">
        <f>IF(Charts!$B$3="none",AH2256,IF(BP2256="",NA(),BP2256))</f>
        <v>0</v>
      </c>
      <c r="CY554">
        <f>IF(Charts!$B$3="none",AI2256,IF(BQ2256="",NA(),BQ2256))</f>
        <v>0</v>
      </c>
      <c r="CZ554">
        <f>IF(Charts!$B$3="none",AJ2256,IF(BR2256="",NA(),BR2256))</f>
        <v>0</v>
      </c>
    </row>
    <row r="555" spans="5:104">
      <c r="E555">
        <v>210</v>
      </c>
      <c r="F555">
        <f>F214</f>
        <v>0</v>
      </c>
      <c r="G555">
        <v>210</v>
      </c>
      <c r="H555">
        <f>H214</f>
        <v>0</v>
      </c>
      <c r="I555">
        <v>210</v>
      </c>
      <c r="J555">
        <f>J214</f>
        <v>0</v>
      </c>
      <c r="K555">
        <v>210</v>
      </c>
      <c r="L555">
        <f>L214</f>
        <v>0</v>
      </c>
      <c r="M555">
        <v>210</v>
      </c>
      <c r="N555">
        <f>N214</f>
        <v>0</v>
      </c>
      <c r="O555">
        <v>210</v>
      </c>
      <c r="P555">
        <f>P214</f>
        <v>0</v>
      </c>
      <c r="Q555">
        <v>210</v>
      </c>
      <c r="R555">
        <f>R214</f>
        <v>0</v>
      </c>
      <c r="S555">
        <v>210</v>
      </c>
      <c r="T555">
        <f>T214</f>
        <v>0</v>
      </c>
      <c r="U555">
        <v>210</v>
      </c>
      <c r="V555">
        <f>V214</f>
        <v>0</v>
      </c>
      <c r="W555">
        <v>210</v>
      </c>
      <c r="X555">
        <f>X214</f>
        <v>0</v>
      </c>
      <c r="Y555">
        <v>210</v>
      </c>
      <c r="Z555">
        <f>Z214</f>
        <v>0</v>
      </c>
      <c r="AA555">
        <v>210</v>
      </c>
      <c r="AB555">
        <f>AB214</f>
        <v>0</v>
      </c>
      <c r="AC555">
        <v>210</v>
      </c>
      <c r="AD555">
        <f>AD214</f>
        <v>0</v>
      </c>
      <c r="AE555">
        <v>210</v>
      </c>
      <c r="AF555">
        <f>AF214</f>
        <v>0</v>
      </c>
      <c r="AG555">
        <v>210</v>
      </c>
      <c r="AH555">
        <f>AH214</f>
        <v>0</v>
      </c>
      <c r="AI555">
        <v>210</v>
      </c>
      <c r="AJ555">
        <f>AJ214</f>
        <v>0</v>
      </c>
      <c r="AM555">
        <v>210</v>
      </c>
      <c r="AN555">
        <f>AN214</f>
        <v>0</v>
      </c>
      <c r="AO555">
        <v>210</v>
      </c>
      <c r="AP555">
        <f>AP214</f>
        <v>0</v>
      </c>
      <c r="AQ555">
        <v>210</v>
      </c>
      <c r="AR555">
        <f>AR214</f>
        <v>0</v>
      </c>
      <c r="AS555">
        <v>210</v>
      </c>
      <c r="AT555">
        <f>AT214</f>
        <v>0</v>
      </c>
      <c r="AU555">
        <v>210</v>
      </c>
      <c r="AV555">
        <f>AV214</f>
        <v>0</v>
      </c>
      <c r="AW555">
        <v>210</v>
      </c>
      <c r="AX555">
        <f>AX214</f>
        <v>0</v>
      </c>
      <c r="AY555">
        <v>210</v>
      </c>
      <c r="AZ555">
        <f>AZ214</f>
        <v>0</v>
      </c>
      <c r="BA555">
        <v>210</v>
      </c>
      <c r="BB555">
        <f>BB214</f>
        <v>0</v>
      </c>
      <c r="BC555">
        <v>210</v>
      </c>
      <c r="BD555">
        <f>BD214</f>
        <v>0</v>
      </c>
      <c r="BE555">
        <v>210</v>
      </c>
      <c r="BF555">
        <f>BF214</f>
        <v>0</v>
      </c>
      <c r="BG555">
        <v>210</v>
      </c>
      <c r="BH555">
        <f>BH214</f>
        <v>0</v>
      </c>
      <c r="BI555">
        <v>210</v>
      </c>
      <c r="BJ555">
        <f>BJ214</f>
        <v>0</v>
      </c>
      <c r="BK555">
        <v>210</v>
      </c>
      <c r="BL555">
        <f>BL214</f>
        <v>0</v>
      </c>
      <c r="BM555">
        <v>210</v>
      </c>
      <c r="BN555">
        <f>BN214</f>
        <v>0</v>
      </c>
      <c r="BO555">
        <v>210</v>
      </c>
      <c r="BP555">
        <f>BP214</f>
        <v>0</v>
      </c>
      <c r="BQ555">
        <v>210</v>
      </c>
      <c r="BR555">
        <f>BR214</f>
        <v>0</v>
      </c>
      <c r="BU555">
        <f>IF(Charts!$B$3="none",E2257,IF(AM2257="",NA(),AM2257))</f>
        <v>0</v>
      </c>
      <c r="BV555">
        <f>IF(Charts!$B$3="none",F2257,IF(AN2257="",NA(),AN2257))</f>
        <v>0</v>
      </c>
      <c r="BW555">
        <f>IF(Charts!$B$3="none",G2257,IF(AO2257="",NA(),AO2257))</f>
        <v>0</v>
      </c>
      <c r="BX555">
        <f>IF(Charts!$B$3="none",H2257,IF(AP2257="",NA(),AP2257))</f>
        <v>0</v>
      </c>
      <c r="BY555">
        <f>IF(Charts!$B$3="none",I2257,IF(AQ2257="",NA(),AQ2257))</f>
        <v>0</v>
      </c>
      <c r="BZ555">
        <f>IF(Charts!$B$3="none",J2257,IF(AR2257="",NA(),AR2257))</f>
        <v>0</v>
      </c>
      <c r="CA555">
        <f>IF(Charts!$B$3="none",K2257,IF(AS2257="",NA(),AS2257))</f>
        <v>0</v>
      </c>
      <c r="CB555">
        <f>IF(Charts!$B$3="none",L2257,IF(AT2257="",NA(),AT2257))</f>
        <v>0</v>
      </c>
      <c r="CC555">
        <f>IF(Charts!$B$3="none",M2257,IF(AU2257="",NA(),AU2257))</f>
        <v>0</v>
      </c>
      <c r="CD555">
        <f>IF(Charts!$B$3="none",N2257,IF(AV2257="",NA(),AV2257))</f>
        <v>0</v>
      </c>
      <c r="CE555">
        <f>IF(Charts!$B$3="none",O2257,IF(AW2257="",NA(),AW2257))</f>
        <v>0</v>
      </c>
      <c r="CF555">
        <f>IF(Charts!$B$3="none",P2257,IF(AX2257="",NA(),AX2257))</f>
        <v>0</v>
      </c>
      <c r="CG555">
        <f>IF(Charts!$B$3="none",Q2257,IF(AY2257="",NA(),AY2257))</f>
        <v>0</v>
      </c>
      <c r="CH555">
        <f>IF(Charts!$B$3="none",R2257,IF(AZ2257="",NA(),AZ2257))</f>
        <v>0</v>
      </c>
      <c r="CI555">
        <f>IF(Charts!$B$3="none",S2257,IF(BA2257="",NA(),BA2257))</f>
        <v>0</v>
      </c>
      <c r="CJ555">
        <f>IF(Charts!$B$3="none",T2257,IF(BB2257="",NA(),BB2257))</f>
        <v>0</v>
      </c>
      <c r="CK555">
        <f>IF(Charts!$B$3="none",U2257,IF(BC2257="",NA(),BC2257))</f>
        <v>0</v>
      </c>
      <c r="CL555">
        <f>IF(Charts!$B$3="none",V2257,IF(BD2257="",NA(),BD2257))</f>
        <v>0</v>
      </c>
      <c r="CM555">
        <f>IF(Charts!$B$3="none",W2257,IF(BE2257="",NA(),BE2257))</f>
        <v>0</v>
      </c>
      <c r="CN555">
        <f>IF(Charts!$B$3="none",X2257,IF(BF2257="",NA(),BF2257))</f>
        <v>0</v>
      </c>
      <c r="CO555">
        <f>IF(Charts!$B$3="none",Y2257,IF(BG2257="",NA(),BG2257))</f>
        <v>0</v>
      </c>
      <c r="CP555">
        <f>IF(Charts!$B$3="none",Z2257,IF(BH2257="",NA(),BH2257))</f>
        <v>0</v>
      </c>
      <c r="CQ555">
        <f>IF(Charts!$B$3="none",AA2257,IF(BI2257="",NA(),BI2257))</f>
        <v>0</v>
      </c>
      <c r="CR555">
        <f>IF(Charts!$B$3="none",AB2257,IF(BJ2257="",NA(),BJ2257))</f>
        <v>0</v>
      </c>
      <c r="CS555">
        <f>IF(Charts!$B$3="none",AC2257,IF(BK2257="",NA(),BK2257))</f>
        <v>0</v>
      </c>
      <c r="CT555">
        <f>IF(Charts!$B$3="none",AD2257,IF(BL2257="",NA(),BL2257))</f>
        <v>0</v>
      </c>
      <c r="CU555">
        <f>IF(Charts!$B$3="none",AE2257,IF(BM2257="",NA(),BM2257))</f>
        <v>0</v>
      </c>
      <c r="CV555">
        <f>IF(Charts!$B$3="none",AF2257,IF(BN2257="",NA(),BN2257))</f>
        <v>0</v>
      </c>
      <c r="CW555">
        <f>IF(Charts!$B$3="none",AG2257,IF(BO2257="",NA(),BO2257))</f>
        <v>0</v>
      </c>
      <c r="CX555">
        <f>IF(Charts!$B$3="none",AH2257,IF(BP2257="",NA(),BP2257))</f>
        <v>0</v>
      </c>
      <c r="CY555">
        <f>IF(Charts!$B$3="none",AI2257,IF(BQ2257="",NA(),BQ2257))</f>
        <v>0</v>
      </c>
      <c r="CZ555">
        <f>IF(Charts!$B$3="none",AJ2257,IF(BR2257="",NA(),BR2257))</f>
        <v>0</v>
      </c>
    </row>
    <row r="556" spans="5:104">
      <c r="E556">
        <v>211</v>
      </c>
      <c r="F556">
        <f>F215</f>
        <v>0</v>
      </c>
      <c r="G556">
        <v>211</v>
      </c>
      <c r="H556">
        <f>H215</f>
        <v>0</v>
      </c>
      <c r="I556">
        <v>211</v>
      </c>
      <c r="J556">
        <f>J215</f>
        <v>0</v>
      </c>
      <c r="K556">
        <v>211</v>
      </c>
      <c r="L556">
        <f>L215</f>
        <v>0</v>
      </c>
      <c r="M556">
        <v>211</v>
      </c>
      <c r="N556">
        <f>N215</f>
        <v>0</v>
      </c>
      <c r="O556">
        <v>211</v>
      </c>
      <c r="P556">
        <f>P215</f>
        <v>0</v>
      </c>
      <c r="Q556">
        <v>211</v>
      </c>
      <c r="R556">
        <f>R215</f>
        <v>0</v>
      </c>
      <c r="S556">
        <v>211</v>
      </c>
      <c r="T556">
        <f>T215</f>
        <v>0</v>
      </c>
      <c r="U556">
        <v>211</v>
      </c>
      <c r="V556">
        <f>V215</f>
        <v>0</v>
      </c>
      <c r="W556">
        <v>211</v>
      </c>
      <c r="X556">
        <f>X215</f>
        <v>0</v>
      </c>
      <c r="Y556">
        <v>211</v>
      </c>
      <c r="Z556">
        <f>Z215</f>
        <v>0</v>
      </c>
      <c r="AA556">
        <v>211</v>
      </c>
      <c r="AB556">
        <f>AB215</f>
        <v>0</v>
      </c>
      <c r="AC556">
        <v>211</v>
      </c>
      <c r="AD556">
        <f>AD215</f>
        <v>0</v>
      </c>
      <c r="AE556">
        <v>211</v>
      </c>
      <c r="AF556">
        <f>AF215</f>
        <v>0</v>
      </c>
      <c r="AG556">
        <v>211</v>
      </c>
      <c r="AH556">
        <f>AH215</f>
        <v>0</v>
      </c>
      <c r="AI556">
        <v>211</v>
      </c>
      <c r="AJ556">
        <f>AJ215</f>
        <v>0</v>
      </c>
      <c r="AM556">
        <v>211</v>
      </c>
      <c r="AN556">
        <f>AN215</f>
        <v>0</v>
      </c>
      <c r="AO556">
        <v>211</v>
      </c>
      <c r="AP556">
        <f>AP215</f>
        <v>0</v>
      </c>
      <c r="AQ556">
        <v>211</v>
      </c>
      <c r="AR556">
        <f>AR215</f>
        <v>0</v>
      </c>
      <c r="AS556">
        <v>211</v>
      </c>
      <c r="AT556">
        <f>AT215</f>
        <v>0</v>
      </c>
      <c r="AU556">
        <v>211</v>
      </c>
      <c r="AV556">
        <f>AV215</f>
        <v>0</v>
      </c>
      <c r="AW556">
        <v>211</v>
      </c>
      <c r="AX556">
        <f>AX215</f>
        <v>0</v>
      </c>
      <c r="AY556">
        <v>211</v>
      </c>
      <c r="AZ556">
        <f>AZ215</f>
        <v>0</v>
      </c>
      <c r="BA556">
        <v>211</v>
      </c>
      <c r="BB556">
        <f>BB215</f>
        <v>0</v>
      </c>
      <c r="BC556">
        <v>211</v>
      </c>
      <c r="BD556">
        <f>BD215</f>
        <v>0</v>
      </c>
      <c r="BE556">
        <v>211</v>
      </c>
      <c r="BF556">
        <f>BF215</f>
        <v>0</v>
      </c>
      <c r="BG556">
        <v>211</v>
      </c>
      <c r="BH556">
        <f>BH215</f>
        <v>0</v>
      </c>
      <c r="BI556">
        <v>211</v>
      </c>
      <c r="BJ556">
        <f>BJ215</f>
        <v>0</v>
      </c>
      <c r="BK556">
        <v>211</v>
      </c>
      <c r="BL556">
        <f>BL215</f>
        <v>0</v>
      </c>
      <c r="BM556">
        <v>211</v>
      </c>
      <c r="BN556">
        <f>BN215</f>
        <v>0</v>
      </c>
      <c r="BO556">
        <v>211</v>
      </c>
      <c r="BP556">
        <f>BP215</f>
        <v>0</v>
      </c>
      <c r="BQ556">
        <v>211</v>
      </c>
      <c r="BR556">
        <f>BR215</f>
        <v>0</v>
      </c>
      <c r="BU556">
        <f>IF(Charts!$B$3="none",E2258,IF(AM2258="",NA(),AM2258))</f>
        <v>0</v>
      </c>
      <c r="BV556">
        <f>IF(Charts!$B$3="none",F2258,IF(AN2258="",NA(),AN2258))</f>
        <v>0</v>
      </c>
      <c r="BW556">
        <f>IF(Charts!$B$3="none",G2258,IF(AO2258="",NA(),AO2258))</f>
        <v>0</v>
      </c>
      <c r="BX556">
        <f>IF(Charts!$B$3="none",H2258,IF(AP2258="",NA(),AP2258))</f>
        <v>0</v>
      </c>
      <c r="BY556">
        <f>IF(Charts!$B$3="none",I2258,IF(AQ2258="",NA(),AQ2258))</f>
        <v>0</v>
      </c>
      <c r="BZ556">
        <f>IF(Charts!$B$3="none",J2258,IF(AR2258="",NA(),AR2258))</f>
        <v>0</v>
      </c>
      <c r="CA556">
        <f>IF(Charts!$B$3="none",K2258,IF(AS2258="",NA(),AS2258))</f>
        <v>0</v>
      </c>
      <c r="CB556">
        <f>IF(Charts!$B$3="none",L2258,IF(AT2258="",NA(),AT2258))</f>
        <v>0</v>
      </c>
      <c r="CC556">
        <f>IF(Charts!$B$3="none",M2258,IF(AU2258="",NA(),AU2258))</f>
        <v>0</v>
      </c>
      <c r="CD556">
        <f>IF(Charts!$B$3="none",N2258,IF(AV2258="",NA(),AV2258))</f>
        <v>0</v>
      </c>
      <c r="CE556">
        <f>IF(Charts!$B$3="none",O2258,IF(AW2258="",NA(),AW2258))</f>
        <v>0</v>
      </c>
      <c r="CF556">
        <f>IF(Charts!$B$3="none",P2258,IF(AX2258="",NA(),AX2258))</f>
        <v>0</v>
      </c>
      <c r="CG556">
        <f>IF(Charts!$B$3="none",Q2258,IF(AY2258="",NA(),AY2258))</f>
        <v>0</v>
      </c>
      <c r="CH556">
        <f>IF(Charts!$B$3="none",R2258,IF(AZ2258="",NA(),AZ2258))</f>
        <v>0</v>
      </c>
      <c r="CI556">
        <f>IF(Charts!$B$3="none",S2258,IF(BA2258="",NA(),BA2258))</f>
        <v>0</v>
      </c>
      <c r="CJ556">
        <f>IF(Charts!$B$3="none",T2258,IF(BB2258="",NA(),BB2258))</f>
        <v>0</v>
      </c>
      <c r="CK556">
        <f>IF(Charts!$B$3="none",U2258,IF(BC2258="",NA(),BC2258))</f>
        <v>0</v>
      </c>
      <c r="CL556">
        <f>IF(Charts!$B$3="none",V2258,IF(BD2258="",NA(),BD2258))</f>
        <v>0</v>
      </c>
      <c r="CM556">
        <f>IF(Charts!$B$3="none",W2258,IF(BE2258="",NA(),BE2258))</f>
        <v>0</v>
      </c>
      <c r="CN556">
        <f>IF(Charts!$B$3="none",X2258,IF(BF2258="",NA(),BF2258))</f>
        <v>0</v>
      </c>
      <c r="CO556">
        <f>IF(Charts!$B$3="none",Y2258,IF(BG2258="",NA(),BG2258))</f>
        <v>0</v>
      </c>
      <c r="CP556">
        <f>IF(Charts!$B$3="none",Z2258,IF(BH2258="",NA(),BH2258))</f>
        <v>0</v>
      </c>
      <c r="CQ556">
        <f>IF(Charts!$B$3="none",AA2258,IF(BI2258="",NA(),BI2258))</f>
        <v>0</v>
      </c>
      <c r="CR556">
        <f>IF(Charts!$B$3="none",AB2258,IF(BJ2258="",NA(),BJ2258))</f>
        <v>0</v>
      </c>
      <c r="CS556">
        <f>IF(Charts!$B$3="none",AC2258,IF(BK2258="",NA(),BK2258))</f>
        <v>0</v>
      </c>
      <c r="CT556">
        <f>IF(Charts!$B$3="none",AD2258,IF(BL2258="",NA(),BL2258))</f>
        <v>0</v>
      </c>
      <c r="CU556">
        <f>IF(Charts!$B$3="none",AE2258,IF(BM2258="",NA(),BM2258))</f>
        <v>0</v>
      </c>
      <c r="CV556">
        <f>IF(Charts!$B$3="none",AF2258,IF(BN2258="",NA(),BN2258))</f>
        <v>0</v>
      </c>
      <c r="CW556">
        <f>IF(Charts!$B$3="none",AG2258,IF(BO2258="",NA(),BO2258))</f>
        <v>0</v>
      </c>
      <c r="CX556">
        <f>IF(Charts!$B$3="none",AH2258,IF(BP2258="",NA(),BP2258))</f>
        <v>0</v>
      </c>
      <c r="CY556">
        <f>IF(Charts!$B$3="none",AI2258,IF(BQ2258="",NA(),BQ2258))</f>
        <v>0</v>
      </c>
      <c r="CZ556">
        <f>IF(Charts!$B$3="none",AJ2258,IF(BR2258="",NA(),BR2258))</f>
        <v>0</v>
      </c>
    </row>
    <row r="557" spans="5:104">
      <c r="E557">
        <v>212</v>
      </c>
      <c r="F557">
        <f>F216</f>
        <v>0</v>
      </c>
      <c r="G557">
        <v>212</v>
      </c>
      <c r="H557">
        <f>H216</f>
        <v>0</v>
      </c>
      <c r="I557">
        <v>212</v>
      </c>
      <c r="J557">
        <f>J216</f>
        <v>0</v>
      </c>
      <c r="K557">
        <v>212</v>
      </c>
      <c r="L557">
        <f>L216</f>
        <v>0</v>
      </c>
      <c r="M557">
        <v>212</v>
      </c>
      <c r="N557">
        <f>N216</f>
        <v>0</v>
      </c>
      <c r="O557">
        <v>212</v>
      </c>
      <c r="P557">
        <f>P216</f>
        <v>0</v>
      </c>
      <c r="Q557">
        <v>212</v>
      </c>
      <c r="R557">
        <f>R216</f>
        <v>0</v>
      </c>
      <c r="S557">
        <v>212</v>
      </c>
      <c r="T557">
        <f>T216</f>
        <v>0</v>
      </c>
      <c r="U557">
        <v>212</v>
      </c>
      <c r="V557">
        <f>V216</f>
        <v>0</v>
      </c>
      <c r="W557">
        <v>212</v>
      </c>
      <c r="X557">
        <f>X216</f>
        <v>0</v>
      </c>
      <c r="Y557">
        <v>212</v>
      </c>
      <c r="Z557">
        <f>Z216</f>
        <v>0</v>
      </c>
      <c r="AA557">
        <v>212</v>
      </c>
      <c r="AB557">
        <f>AB216</f>
        <v>0</v>
      </c>
      <c r="AC557">
        <v>212</v>
      </c>
      <c r="AD557">
        <f>AD216</f>
        <v>0</v>
      </c>
      <c r="AE557">
        <v>212</v>
      </c>
      <c r="AF557">
        <f>AF216</f>
        <v>0</v>
      </c>
      <c r="AG557">
        <v>212</v>
      </c>
      <c r="AH557">
        <f>AH216</f>
        <v>0</v>
      </c>
      <c r="AI557">
        <v>212</v>
      </c>
      <c r="AJ557">
        <f>AJ216</f>
        <v>0</v>
      </c>
      <c r="AM557">
        <v>212</v>
      </c>
      <c r="AN557">
        <f>AN216</f>
        <v>0</v>
      </c>
      <c r="AO557">
        <v>212</v>
      </c>
      <c r="AP557">
        <f>AP216</f>
        <v>0</v>
      </c>
      <c r="AQ557">
        <v>212</v>
      </c>
      <c r="AR557">
        <f>AR216</f>
        <v>0</v>
      </c>
      <c r="AS557">
        <v>212</v>
      </c>
      <c r="AT557">
        <f>AT216</f>
        <v>0</v>
      </c>
      <c r="AU557">
        <v>212</v>
      </c>
      <c r="AV557">
        <f>AV216</f>
        <v>0</v>
      </c>
      <c r="AW557">
        <v>212</v>
      </c>
      <c r="AX557">
        <f>AX216</f>
        <v>0</v>
      </c>
      <c r="AY557">
        <v>212</v>
      </c>
      <c r="AZ557">
        <f>AZ216</f>
        <v>0</v>
      </c>
      <c r="BA557">
        <v>212</v>
      </c>
      <c r="BB557">
        <f>BB216</f>
        <v>0</v>
      </c>
      <c r="BC557">
        <v>212</v>
      </c>
      <c r="BD557">
        <f>BD216</f>
        <v>0</v>
      </c>
      <c r="BE557">
        <v>212</v>
      </c>
      <c r="BF557">
        <f>BF216</f>
        <v>0</v>
      </c>
      <c r="BG557">
        <v>212</v>
      </c>
      <c r="BH557">
        <f>BH216</f>
        <v>0</v>
      </c>
      <c r="BI557">
        <v>212</v>
      </c>
      <c r="BJ557">
        <f>BJ216</f>
        <v>0</v>
      </c>
      <c r="BK557">
        <v>212</v>
      </c>
      <c r="BL557">
        <f>BL216</f>
        <v>0</v>
      </c>
      <c r="BM557">
        <v>212</v>
      </c>
      <c r="BN557">
        <f>BN216</f>
        <v>0</v>
      </c>
      <c r="BO557">
        <v>212</v>
      </c>
      <c r="BP557">
        <f>BP216</f>
        <v>0</v>
      </c>
      <c r="BQ557">
        <v>212</v>
      </c>
      <c r="BR557">
        <f>BR216</f>
        <v>0</v>
      </c>
      <c r="BU557">
        <f>IF(Charts!$B$3="none",E2259,IF(AM2259="",NA(),AM2259))</f>
        <v>0</v>
      </c>
      <c r="BV557">
        <f>IF(Charts!$B$3="none",F2259,IF(AN2259="",NA(),AN2259))</f>
        <v>0</v>
      </c>
      <c r="BW557">
        <f>IF(Charts!$B$3="none",G2259,IF(AO2259="",NA(),AO2259))</f>
        <v>0</v>
      </c>
      <c r="BX557">
        <f>IF(Charts!$B$3="none",H2259,IF(AP2259="",NA(),AP2259))</f>
        <v>0</v>
      </c>
      <c r="BY557">
        <f>IF(Charts!$B$3="none",I2259,IF(AQ2259="",NA(),AQ2259))</f>
        <v>0</v>
      </c>
      <c r="BZ557">
        <f>IF(Charts!$B$3="none",J2259,IF(AR2259="",NA(),AR2259))</f>
        <v>0</v>
      </c>
      <c r="CA557">
        <f>IF(Charts!$B$3="none",K2259,IF(AS2259="",NA(),AS2259))</f>
        <v>0</v>
      </c>
      <c r="CB557">
        <f>IF(Charts!$B$3="none",L2259,IF(AT2259="",NA(),AT2259))</f>
        <v>0</v>
      </c>
      <c r="CC557">
        <f>IF(Charts!$B$3="none",M2259,IF(AU2259="",NA(),AU2259))</f>
        <v>0</v>
      </c>
      <c r="CD557">
        <f>IF(Charts!$B$3="none",N2259,IF(AV2259="",NA(),AV2259))</f>
        <v>0</v>
      </c>
      <c r="CE557">
        <f>IF(Charts!$B$3="none",O2259,IF(AW2259="",NA(),AW2259))</f>
        <v>0</v>
      </c>
      <c r="CF557">
        <f>IF(Charts!$B$3="none",P2259,IF(AX2259="",NA(),AX2259))</f>
        <v>0</v>
      </c>
      <c r="CG557">
        <f>IF(Charts!$B$3="none",Q2259,IF(AY2259="",NA(),AY2259))</f>
        <v>0</v>
      </c>
      <c r="CH557">
        <f>IF(Charts!$B$3="none",R2259,IF(AZ2259="",NA(),AZ2259))</f>
        <v>0</v>
      </c>
      <c r="CI557">
        <f>IF(Charts!$B$3="none",S2259,IF(BA2259="",NA(),BA2259))</f>
        <v>0</v>
      </c>
      <c r="CJ557">
        <f>IF(Charts!$B$3="none",T2259,IF(BB2259="",NA(),BB2259))</f>
        <v>0</v>
      </c>
      <c r="CK557">
        <f>IF(Charts!$B$3="none",U2259,IF(BC2259="",NA(),BC2259))</f>
        <v>0</v>
      </c>
      <c r="CL557">
        <f>IF(Charts!$B$3="none",V2259,IF(BD2259="",NA(),BD2259))</f>
        <v>0</v>
      </c>
      <c r="CM557">
        <f>IF(Charts!$B$3="none",W2259,IF(BE2259="",NA(),BE2259))</f>
        <v>0</v>
      </c>
      <c r="CN557">
        <f>IF(Charts!$B$3="none",X2259,IF(BF2259="",NA(),BF2259))</f>
        <v>0</v>
      </c>
      <c r="CO557">
        <f>IF(Charts!$B$3="none",Y2259,IF(BG2259="",NA(),BG2259))</f>
        <v>0</v>
      </c>
      <c r="CP557">
        <f>IF(Charts!$B$3="none",Z2259,IF(BH2259="",NA(),BH2259))</f>
        <v>0</v>
      </c>
      <c r="CQ557">
        <f>IF(Charts!$B$3="none",AA2259,IF(BI2259="",NA(),BI2259))</f>
        <v>0</v>
      </c>
      <c r="CR557">
        <f>IF(Charts!$B$3="none",AB2259,IF(BJ2259="",NA(),BJ2259))</f>
        <v>0</v>
      </c>
      <c r="CS557">
        <f>IF(Charts!$B$3="none",AC2259,IF(BK2259="",NA(),BK2259))</f>
        <v>0</v>
      </c>
      <c r="CT557">
        <f>IF(Charts!$B$3="none",AD2259,IF(BL2259="",NA(),BL2259))</f>
        <v>0</v>
      </c>
      <c r="CU557">
        <f>IF(Charts!$B$3="none",AE2259,IF(BM2259="",NA(),BM2259))</f>
        <v>0</v>
      </c>
      <c r="CV557">
        <f>IF(Charts!$B$3="none",AF2259,IF(BN2259="",NA(),BN2259))</f>
        <v>0</v>
      </c>
      <c r="CW557">
        <f>IF(Charts!$B$3="none",AG2259,IF(BO2259="",NA(),BO2259))</f>
        <v>0</v>
      </c>
      <c r="CX557">
        <f>IF(Charts!$B$3="none",AH2259,IF(BP2259="",NA(),BP2259))</f>
        <v>0</v>
      </c>
      <c r="CY557">
        <f>IF(Charts!$B$3="none",AI2259,IF(BQ2259="",NA(),BQ2259))</f>
        <v>0</v>
      </c>
      <c r="CZ557">
        <f>IF(Charts!$B$3="none",AJ2259,IF(BR2259="",NA(),BR2259))</f>
        <v>0</v>
      </c>
    </row>
    <row r="558" spans="5:104">
      <c r="E558">
        <v>213</v>
      </c>
      <c r="F558">
        <f>F217</f>
        <v>0</v>
      </c>
      <c r="G558">
        <v>213</v>
      </c>
      <c r="H558">
        <f>H217</f>
        <v>0</v>
      </c>
      <c r="I558">
        <v>213</v>
      </c>
      <c r="J558">
        <f>J217</f>
        <v>0</v>
      </c>
      <c r="K558">
        <v>213</v>
      </c>
      <c r="L558">
        <f>L217</f>
        <v>0</v>
      </c>
      <c r="M558">
        <v>213</v>
      </c>
      <c r="N558">
        <f>N217</f>
        <v>0</v>
      </c>
      <c r="O558">
        <v>213</v>
      </c>
      <c r="P558">
        <f>P217</f>
        <v>0</v>
      </c>
      <c r="Q558">
        <v>213</v>
      </c>
      <c r="R558">
        <f>R217</f>
        <v>0</v>
      </c>
      <c r="S558">
        <v>213</v>
      </c>
      <c r="T558">
        <f>T217</f>
        <v>0</v>
      </c>
      <c r="U558">
        <v>213</v>
      </c>
      <c r="V558">
        <f>V217</f>
        <v>0</v>
      </c>
      <c r="W558">
        <v>213</v>
      </c>
      <c r="X558">
        <f>X217</f>
        <v>0</v>
      </c>
      <c r="Y558">
        <v>213</v>
      </c>
      <c r="Z558">
        <f>Z217</f>
        <v>0</v>
      </c>
      <c r="AA558">
        <v>213</v>
      </c>
      <c r="AB558">
        <f>AB217</f>
        <v>0</v>
      </c>
      <c r="AC558">
        <v>213</v>
      </c>
      <c r="AD558">
        <f>AD217</f>
        <v>0</v>
      </c>
      <c r="AE558">
        <v>213</v>
      </c>
      <c r="AF558">
        <f>AF217</f>
        <v>0</v>
      </c>
      <c r="AG558">
        <v>213</v>
      </c>
      <c r="AH558">
        <f>AH217</f>
        <v>0</v>
      </c>
      <c r="AI558">
        <v>213</v>
      </c>
      <c r="AJ558">
        <f>AJ217</f>
        <v>0</v>
      </c>
      <c r="AM558">
        <v>213</v>
      </c>
      <c r="AN558">
        <f>AN217</f>
        <v>0</v>
      </c>
      <c r="AO558">
        <v>213</v>
      </c>
      <c r="AP558">
        <f>AP217</f>
        <v>0</v>
      </c>
      <c r="AQ558">
        <v>213</v>
      </c>
      <c r="AR558">
        <f>AR217</f>
        <v>0</v>
      </c>
      <c r="AS558">
        <v>213</v>
      </c>
      <c r="AT558">
        <f>AT217</f>
        <v>0</v>
      </c>
      <c r="AU558">
        <v>213</v>
      </c>
      <c r="AV558">
        <f>AV217</f>
        <v>0</v>
      </c>
      <c r="AW558">
        <v>213</v>
      </c>
      <c r="AX558">
        <f>AX217</f>
        <v>0</v>
      </c>
      <c r="AY558">
        <v>213</v>
      </c>
      <c r="AZ558">
        <f>AZ217</f>
        <v>0</v>
      </c>
      <c r="BA558">
        <v>213</v>
      </c>
      <c r="BB558">
        <f>BB217</f>
        <v>0</v>
      </c>
      <c r="BC558">
        <v>213</v>
      </c>
      <c r="BD558">
        <f>BD217</f>
        <v>0</v>
      </c>
      <c r="BE558">
        <v>213</v>
      </c>
      <c r="BF558">
        <f>BF217</f>
        <v>0</v>
      </c>
      <c r="BG558">
        <v>213</v>
      </c>
      <c r="BH558">
        <f>BH217</f>
        <v>0</v>
      </c>
      <c r="BI558">
        <v>213</v>
      </c>
      <c r="BJ558">
        <f>BJ217</f>
        <v>0</v>
      </c>
      <c r="BK558">
        <v>213</v>
      </c>
      <c r="BL558">
        <f>BL217</f>
        <v>0</v>
      </c>
      <c r="BM558">
        <v>213</v>
      </c>
      <c r="BN558">
        <f>BN217</f>
        <v>0</v>
      </c>
      <c r="BO558">
        <v>213</v>
      </c>
      <c r="BP558">
        <f>BP217</f>
        <v>0</v>
      </c>
      <c r="BQ558">
        <v>213</v>
      </c>
      <c r="BR558">
        <f>BR217</f>
        <v>0</v>
      </c>
      <c r="BU558">
        <f>IF(Charts!$B$3="none",E2260,IF(AM2260="",NA(),AM2260))</f>
        <v>0</v>
      </c>
      <c r="BV558">
        <f>IF(Charts!$B$3="none",F2260,IF(AN2260="",NA(),AN2260))</f>
        <v>0</v>
      </c>
      <c r="BW558">
        <f>IF(Charts!$B$3="none",G2260,IF(AO2260="",NA(),AO2260))</f>
        <v>0</v>
      </c>
      <c r="BX558">
        <f>IF(Charts!$B$3="none",H2260,IF(AP2260="",NA(),AP2260))</f>
        <v>0</v>
      </c>
      <c r="BY558">
        <f>IF(Charts!$B$3="none",I2260,IF(AQ2260="",NA(),AQ2260))</f>
        <v>0</v>
      </c>
      <c r="BZ558">
        <f>IF(Charts!$B$3="none",J2260,IF(AR2260="",NA(),AR2260))</f>
        <v>0</v>
      </c>
      <c r="CA558">
        <f>IF(Charts!$B$3="none",K2260,IF(AS2260="",NA(),AS2260))</f>
        <v>0</v>
      </c>
      <c r="CB558">
        <f>IF(Charts!$B$3="none",L2260,IF(AT2260="",NA(),AT2260))</f>
        <v>0</v>
      </c>
      <c r="CC558">
        <f>IF(Charts!$B$3="none",M2260,IF(AU2260="",NA(),AU2260))</f>
        <v>0</v>
      </c>
      <c r="CD558">
        <f>IF(Charts!$B$3="none",N2260,IF(AV2260="",NA(),AV2260))</f>
        <v>0</v>
      </c>
      <c r="CE558">
        <f>IF(Charts!$B$3="none",O2260,IF(AW2260="",NA(),AW2260))</f>
        <v>0</v>
      </c>
      <c r="CF558">
        <f>IF(Charts!$B$3="none",P2260,IF(AX2260="",NA(),AX2260))</f>
        <v>0</v>
      </c>
      <c r="CG558">
        <f>IF(Charts!$B$3="none",Q2260,IF(AY2260="",NA(),AY2260))</f>
        <v>0</v>
      </c>
      <c r="CH558">
        <f>IF(Charts!$B$3="none",R2260,IF(AZ2260="",NA(),AZ2260))</f>
        <v>0</v>
      </c>
      <c r="CI558">
        <f>IF(Charts!$B$3="none",S2260,IF(BA2260="",NA(),BA2260))</f>
        <v>0</v>
      </c>
      <c r="CJ558">
        <f>IF(Charts!$B$3="none",T2260,IF(BB2260="",NA(),BB2260))</f>
        <v>0</v>
      </c>
      <c r="CK558">
        <f>IF(Charts!$B$3="none",U2260,IF(BC2260="",NA(),BC2260))</f>
        <v>0</v>
      </c>
      <c r="CL558">
        <f>IF(Charts!$B$3="none",V2260,IF(BD2260="",NA(),BD2260))</f>
        <v>0</v>
      </c>
      <c r="CM558">
        <f>IF(Charts!$B$3="none",W2260,IF(BE2260="",NA(),BE2260))</f>
        <v>0</v>
      </c>
      <c r="CN558">
        <f>IF(Charts!$B$3="none",X2260,IF(BF2260="",NA(),BF2260))</f>
        <v>0</v>
      </c>
      <c r="CO558">
        <f>IF(Charts!$B$3="none",Y2260,IF(BG2260="",NA(),BG2260))</f>
        <v>0</v>
      </c>
      <c r="CP558">
        <f>IF(Charts!$B$3="none",Z2260,IF(BH2260="",NA(),BH2260))</f>
        <v>0</v>
      </c>
      <c r="CQ558">
        <f>IF(Charts!$B$3="none",AA2260,IF(BI2260="",NA(),BI2260))</f>
        <v>0</v>
      </c>
      <c r="CR558">
        <f>IF(Charts!$B$3="none",AB2260,IF(BJ2260="",NA(),BJ2260))</f>
        <v>0</v>
      </c>
      <c r="CS558">
        <f>IF(Charts!$B$3="none",AC2260,IF(BK2260="",NA(),BK2260))</f>
        <v>0</v>
      </c>
      <c r="CT558">
        <f>IF(Charts!$B$3="none",AD2260,IF(BL2260="",NA(),BL2260))</f>
        <v>0</v>
      </c>
      <c r="CU558">
        <f>IF(Charts!$B$3="none",AE2260,IF(BM2260="",NA(),BM2260))</f>
        <v>0</v>
      </c>
      <c r="CV558">
        <f>IF(Charts!$B$3="none",AF2260,IF(BN2260="",NA(),BN2260))</f>
        <v>0</v>
      </c>
      <c r="CW558">
        <f>IF(Charts!$B$3="none",AG2260,IF(BO2260="",NA(),BO2260))</f>
        <v>0</v>
      </c>
      <c r="CX558">
        <f>IF(Charts!$B$3="none",AH2260,IF(BP2260="",NA(),BP2260))</f>
        <v>0</v>
      </c>
      <c r="CY558">
        <f>IF(Charts!$B$3="none",AI2260,IF(BQ2260="",NA(),BQ2260))</f>
        <v>0</v>
      </c>
      <c r="CZ558">
        <f>IF(Charts!$B$3="none",AJ2260,IF(BR2260="",NA(),BR2260))</f>
        <v>0</v>
      </c>
    </row>
    <row r="559" spans="5:104">
      <c r="E559">
        <v>214</v>
      </c>
      <c r="F559">
        <f>F218</f>
        <v>0</v>
      </c>
      <c r="G559">
        <v>214</v>
      </c>
      <c r="H559">
        <f>H218</f>
        <v>0</v>
      </c>
      <c r="I559">
        <v>214</v>
      </c>
      <c r="J559">
        <f>J218</f>
        <v>0</v>
      </c>
      <c r="K559">
        <v>214</v>
      </c>
      <c r="L559">
        <f>L218</f>
        <v>0</v>
      </c>
      <c r="M559">
        <v>214</v>
      </c>
      <c r="N559">
        <f>N218</f>
        <v>0</v>
      </c>
      <c r="O559">
        <v>214</v>
      </c>
      <c r="P559">
        <f>P218</f>
        <v>0</v>
      </c>
      <c r="Q559">
        <v>214</v>
      </c>
      <c r="R559">
        <f>R218</f>
        <v>0</v>
      </c>
      <c r="S559">
        <v>214</v>
      </c>
      <c r="T559">
        <f>T218</f>
        <v>0</v>
      </c>
      <c r="U559">
        <v>214</v>
      </c>
      <c r="V559">
        <f>V218</f>
        <v>0</v>
      </c>
      <c r="W559">
        <v>214</v>
      </c>
      <c r="X559">
        <f>X218</f>
        <v>0</v>
      </c>
      <c r="Y559">
        <v>214</v>
      </c>
      <c r="Z559">
        <f>Z218</f>
        <v>0</v>
      </c>
      <c r="AA559">
        <v>214</v>
      </c>
      <c r="AB559">
        <f>AB218</f>
        <v>0</v>
      </c>
      <c r="AC559">
        <v>214</v>
      </c>
      <c r="AD559">
        <f>AD218</f>
        <v>0</v>
      </c>
      <c r="AE559">
        <v>214</v>
      </c>
      <c r="AF559">
        <f>AF218</f>
        <v>0</v>
      </c>
      <c r="AG559">
        <v>214</v>
      </c>
      <c r="AH559">
        <f>AH218</f>
        <v>0</v>
      </c>
      <c r="AI559">
        <v>214</v>
      </c>
      <c r="AJ559">
        <f>AJ218</f>
        <v>0</v>
      </c>
      <c r="AM559">
        <v>214</v>
      </c>
      <c r="AN559">
        <f>AN218</f>
        <v>0</v>
      </c>
      <c r="AO559">
        <v>214</v>
      </c>
      <c r="AP559">
        <f>AP218</f>
        <v>0</v>
      </c>
      <c r="AQ559">
        <v>214</v>
      </c>
      <c r="AR559">
        <f>AR218</f>
        <v>0</v>
      </c>
      <c r="AS559">
        <v>214</v>
      </c>
      <c r="AT559">
        <f>AT218</f>
        <v>0</v>
      </c>
      <c r="AU559">
        <v>214</v>
      </c>
      <c r="AV559">
        <f>AV218</f>
        <v>0</v>
      </c>
      <c r="AW559">
        <v>214</v>
      </c>
      <c r="AX559">
        <f>AX218</f>
        <v>0</v>
      </c>
      <c r="AY559">
        <v>214</v>
      </c>
      <c r="AZ559">
        <f>AZ218</f>
        <v>0</v>
      </c>
      <c r="BA559">
        <v>214</v>
      </c>
      <c r="BB559">
        <f>BB218</f>
        <v>0</v>
      </c>
      <c r="BC559">
        <v>214</v>
      </c>
      <c r="BD559">
        <f>BD218</f>
        <v>0</v>
      </c>
      <c r="BE559">
        <v>214</v>
      </c>
      <c r="BF559">
        <f>BF218</f>
        <v>0</v>
      </c>
      <c r="BG559">
        <v>214</v>
      </c>
      <c r="BH559">
        <f>BH218</f>
        <v>0</v>
      </c>
      <c r="BI559">
        <v>214</v>
      </c>
      <c r="BJ559">
        <f>BJ218</f>
        <v>0</v>
      </c>
      <c r="BK559">
        <v>214</v>
      </c>
      <c r="BL559">
        <f>BL218</f>
        <v>0</v>
      </c>
      <c r="BM559">
        <v>214</v>
      </c>
      <c r="BN559">
        <f>BN218</f>
        <v>0</v>
      </c>
      <c r="BO559">
        <v>214</v>
      </c>
      <c r="BP559">
        <f>BP218</f>
        <v>0</v>
      </c>
      <c r="BQ559">
        <v>214</v>
      </c>
      <c r="BR559">
        <f>BR218</f>
        <v>0</v>
      </c>
      <c r="BU559">
        <f>IF(Charts!$B$3="none",E2261,IF(AM2261="",NA(),AM2261))</f>
        <v>0</v>
      </c>
      <c r="BV559">
        <f>IF(Charts!$B$3="none",F2261,IF(AN2261="",NA(),AN2261))</f>
        <v>0</v>
      </c>
      <c r="BW559">
        <f>IF(Charts!$B$3="none",G2261,IF(AO2261="",NA(),AO2261))</f>
        <v>0</v>
      </c>
      <c r="BX559">
        <f>IF(Charts!$B$3="none",H2261,IF(AP2261="",NA(),AP2261))</f>
        <v>0</v>
      </c>
      <c r="BY559">
        <f>IF(Charts!$B$3="none",I2261,IF(AQ2261="",NA(),AQ2261))</f>
        <v>0</v>
      </c>
      <c r="BZ559">
        <f>IF(Charts!$B$3="none",J2261,IF(AR2261="",NA(),AR2261))</f>
        <v>0</v>
      </c>
      <c r="CA559">
        <f>IF(Charts!$B$3="none",K2261,IF(AS2261="",NA(),AS2261))</f>
        <v>0</v>
      </c>
      <c r="CB559">
        <f>IF(Charts!$B$3="none",L2261,IF(AT2261="",NA(),AT2261))</f>
        <v>0</v>
      </c>
      <c r="CC559">
        <f>IF(Charts!$B$3="none",M2261,IF(AU2261="",NA(),AU2261))</f>
        <v>0</v>
      </c>
      <c r="CD559">
        <f>IF(Charts!$B$3="none",N2261,IF(AV2261="",NA(),AV2261))</f>
        <v>0</v>
      </c>
      <c r="CE559">
        <f>IF(Charts!$B$3="none",O2261,IF(AW2261="",NA(),AW2261))</f>
        <v>0</v>
      </c>
      <c r="CF559">
        <f>IF(Charts!$B$3="none",P2261,IF(AX2261="",NA(),AX2261))</f>
        <v>0</v>
      </c>
      <c r="CG559">
        <f>IF(Charts!$B$3="none",Q2261,IF(AY2261="",NA(),AY2261))</f>
        <v>0</v>
      </c>
      <c r="CH559">
        <f>IF(Charts!$B$3="none",R2261,IF(AZ2261="",NA(),AZ2261))</f>
        <v>0</v>
      </c>
      <c r="CI559">
        <f>IF(Charts!$B$3="none",S2261,IF(BA2261="",NA(),BA2261))</f>
        <v>0</v>
      </c>
      <c r="CJ559">
        <f>IF(Charts!$B$3="none",T2261,IF(BB2261="",NA(),BB2261))</f>
        <v>0</v>
      </c>
      <c r="CK559">
        <f>IF(Charts!$B$3="none",U2261,IF(BC2261="",NA(),BC2261))</f>
        <v>0</v>
      </c>
      <c r="CL559">
        <f>IF(Charts!$B$3="none",V2261,IF(BD2261="",NA(),BD2261))</f>
        <v>0</v>
      </c>
      <c r="CM559">
        <f>IF(Charts!$B$3="none",W2261,IF(BE2261="",NA(),BE2261))</f>
        <v>0</v>
      </c>
      <c r="CN559">
        <f>IF(Charts!$B$3="none",X2261,IF(BF2261="",NA(),BF2261))</f>
        <v>0</v>
      </c>
      <c r="CO559">
        <f>IF(Charts!$B$3="none",Y2261,IF(BG2261="",NA(),BG2261))</f>
        <v>0</v>
      </c>
      <c r="CP559">
        <f>IF(Charts!$B$3="none",Z2261,IF(BH2261="",NA(),BH2261))</f>
        <v>0</v>
      </c>
      <c r="CQ559">
        <f>IF(Charts!$B$3="none",AA2261,IF(BI2261="",NA(),BI2261))</f>
        <v>0</v>
      </c>
      <c r="CR559">
        <f>IF(Charts!$B$3="none",AB2261,IF(BJ2261="",NA(),BJ2261))</f>
        <v>0</v>
      </c>
      <c r="CS559">
        <f>IF(Charts!$B$3="none",AC2261,IF(BK2261="",NA(),BK2261))</f>
        <v>0</v>
      </c>
      <c r="CT559">
        <f>IF(Charts!$B$3="none",AD2261,IF(BL2261="",NA(),BL2261))</f>
        <v>0</v>
      </c>
      <c r="CU559">
        <f>IF(Charts!$B$3="none",AE2261,IF(BM2261="",NA(),BM2261))</f>
        <v>0</v>
      </c>
      <c r="CV559">
        <f>IF(Charts!$B$3="none",AF2261,IF(BN2261="",NA(),BN2261))</f>
        <v>0</v>
      </c>
      <c r="CW559">
        <f>IF(Charts!$B$3="none",AG2261,IF(BO2261="",NA(),BO2261))</f>
        <v>0</v>
      </c>
      <c r="CX559">
        <f>IF(Charts!$B$3="none",AH2261,IF(BP2261="",NA(),BP2261))</f>
        <v>0</v>
      </c>
      <c r="CY559">
        <f>IF(Charts!$B$3="none",AI2261,IF(BQ2261="",NA(),BQ2261))</f>
        <v>0</v>
      </c>
      <c r="CZ559">
        <f>IF(Charts!$B$3="none",AJ2261,IF(BR2261="",NA(),BR2261))</f>
        <v>0</v>
      </c>
    </row>
    <row r="560" spans="5:104">
      <c r="E560">
        <v>215</v>
      </c>
      <c r="F560">
        <f>F219</f>
        <v>0</v>
      </c>
      <c r="G560">
        <v>215</v>
      </c>
      <c r="H560">
        <f>H219</f>
        <v>0</v>
      </c>
      <c r="I560">
        <v>215</v>
      </c>
      <c r="J560">
        <f>J219</f>
        <v>0</v>
      </c>
      <c r="K560">
        <v>215</v>
      </c>
      <c r="L560">
        <f>L219</f>
        <v>0</v>
      </c>
      <c r="M560">
        <v>215</v>
      </c>
      <c r="N560">
        <f>N219</f>
        <v>0</v>
      </c>
      <c r="O560">
        <v>215</v>
      </c>
      <c r="P560">
        <f>P219</f>
        <v>0</v>
      </c>
      <c r="Q560">
        <v>215</v>
      </c>
      <c r="R560">
        <f>R219</f>
        <v>0</v>
      </c>
      <c r="S560">
        <v>215</v>
      </c>
      <c r="T560">
        <f>T219</f>
        <v>0</v>
      </c>
      <c r="U560">
        <v>215</v>
      </c>
      <c r="V560">
        <f>V219</f>
        <v>0</v>
      </c>
      <c r="W560">
        <v>215</v>
      </c>
      <c r="X560">
        <f>X219</f>
        <v>0</v>
      </c>
      <c r="Y560">
        <v>215</v>
      </c>
      <c r="Z560">
        <f>Z219</f>
        <v>0</v>
      </c>
      <c r="AA560">
        <v>215</v>
      </c>
      <c r="AB560">
        <f>AB219</f>
        <v>0</v>
      </c>
      <c r="AC560">
        <v>215</v>
      </c>
      <c r="AD560">
        <f>AD219</f>
        <v>0</v>
      </c>
      <c r="AE560">
        <v>215</v>
      </c>
      <c r="AF560">
        <f>AF219</f>
        <v>0</v>
      </c>
      <c r="AG560">
        <v>215</v>
      </c>
      <c r="AH560">
        <f>AH219</f>
        <v>0</v>
      </c>
      <c r="AI560">
        <v>215</v>
      </c>
      <c r="AJ560">
        <f>AJ219</f>
        <v>0</v>
      </c>
      <c r="AM560">
        <v>215</v>
      </c>
      <c r="AN560">
        <f>AN219</f>
        <v>0</v>
      </c>
      <c r="AO560">
        <v>215</v>
      </c>
      <c r="AP560">
        <f>AP219</f>
        <v>0</v>
      </c>
      <c r="AQ560">
        <v>215</v>
      </c>
      <c r="AR560">
        <f>AR219</f>
        <v>0</v>
      </c>
      <c r="AS560">
        <v>215</v>
      </c>
      <c r="AT560">
        <f>AT219</f>
        <v>0</v>
      </c>
      <c r="AU560">
        <v>215</v>
      </c>
      <c r="AV560">
        <f>AV219</f>
        <v>0</v>
      </c>
      <c r="AW560">
        <v>215</v>
      </c>
      <c r="AX560">
        <f>AX219</f>
        <v>0</v>
      </c>
      <c r="AY560">
        <v>215</v>
      </c>
      <c r="AZ560">
        <f>AZ219</f>
        <v>0</v>
      </c>
      <c r="BA560">
        <v>215</v>
      </c>
      <c r="BB560">
        <f>BB219</f>
        <v>0</v>
      </c>
      <c r="BC560">
        <v>215</v>
      </c>
      <c r="BD560">
        <f>BD219</f>
        <v>0</v>
      </c>
      <c r="BE560">
        <v>215</v>
      </c>
      <c r="BF560">
        <f>BF219</f>
        <v>0</v>
      </c>
      <c r="BG560">
        <v>215</v>
      </c>
      <c r="BH560">
        <f>BH219</f>
        <v>0</v>
      </c>
      <c r="BI560">
        <v>215</v>
      </c>
      <c r="BJ560">
        <f>BJ219</f>
        <v>0</v>
      </c>
      <c r="BK560">
        <v>215</v>
      </c>
      <c r="BL560">
        <f>BL219</f>
        <v>0</v>
      </c>
      <c r="BM560">
        <v>215</v>
      </c>
      <c r="BN560">
        <f>BN219</f>
        <v>0</v>
      </c>
      <c r="BO560">
        <v>215</v>
      </c>
      <c r="BP560">
        <f>BP219</f>
        <v>0</v>
      </c>
      <c r="BQ560">
        <v>215</v>
      </c>
      <c r="BR560">
        <f>BR219</f>
        <v>0</v>
      </c>
      <c r="BU560">
        <f>IF(Charts!$B$3="none",E2262,IF(AM2262="",NA(),AM2262))</f>
        <v>0</v>
      </c>
      <c r="BV560">
        <f>IF(Charts!$B$3="none",F2262,IF(AN2262="",NA(),AN2262))</f>
        <v>0</v>
      </c>
      <c r="BW560">
        <f>IF(Charts!$B$3="none",G2262,IF(AO2262="",NA(),AO2262))</f>
        <v>0</v>
      </c>
      <c r="BX560">
        <f>IF(Charts!$B$3="none",H2262,IF(AP2262="",NA(),AP2262))</f>
        <v>0</v>
      </c>
      <c r="BY560">
        <f>IF(Charts!$B$3="none",I2262,IF(AQ2262="",NA(),AQ2262))</f>
        <v>0</v>
      </c>
      <c r="BZ560">
        <f>IF(Charts!$B$3="none",J2262,IF(AR2262="",NA(),AR2262))</f>
        <v>0</v>
      </c>
      <c r="CA560">
        <f>IF(Charts!$B$3="none",K2262,IF(AS2262="",NA(),AS2262))</f>
        <v>0</v>
      </c>
      <c r="CB560">
        <f>IF(Charts!$B$3="none",L2262,IF(AT2262="",NA(),AT2262))</f>
        <v>0</v>
      </c>
      <c r="CC560">
        <f>IF(Charts!$B$3="none",M2262,IF(AU2262="",NA(),AU2262))</f>
        <v>0</v>
      </c>
      <c r="CD560">
        <f>IF(Charts!$B$3="none",N2262,IF(AV2262="",NA(),AV2262))</f>
        <v>0</v>
      </c>
      <c r="CE560">
        <f>IF(Charts!$B$3="none",O2262,IF(AW2262="",NA(),AW2262))</f>
        <v>0</v>
      </c>
      <c r="CF560">
        <f>IF(Charts!$B$3="none",P2262,IF(AX2262="",NA(),AX2262))</f>
        <v>0</v>
      </c>
      <c r="CG560">
        <f>IF(Charts!$B$3="none",Q2262,IF(AY2262="",NA(),AY2262))</f>
        <v>0</v>
      </c>
      <c r="CH560">
        <f>IF(Charts!$B$3="none",R2262,IF(AZ2262="",NA(),AZ2262))</f>
        <v>0</v>
      </c>
      <c r="CI560">
        <f>IF(Charts!$B$3="none",S2262,IF(BA2262="",NA(),BA2262))</f>
        <v>0</v>
      </c>
      <c r="CJ560">
        <f>IF(Charts!$B$3="none",T2262,IF(BB2262="",NA(),BB2262))</f>
        <v>0</v>
      </c>
      <c r="CK560">
        <f>IF(Charts!$B$3="none",U2262,IF(BC2262="",NA(),BC2262))</f>
        <v>0</v>
      </c>
      <c r="CL560">
        <f>IF(Charts!$B$3="none",V2262,IF(BD2262="",NA(),BD2262))</f>
        <v>0</v>
      </c>
      <c r="CM560">
        <f>IF(Charts!$B$3="none",W2262,IF(BE2262="",NA(),BE2262))</f>
        <v>0</v>
      </c>
      <c r="CN560">
        <f>IF(Charts!$B$3="none",X2262,IF(BF2262="",NA(),BF2262))</f>
        <v>0</v>
      </c>
      <c r="CO560">
        <f>IF(Charts!$B$3="none",Y2262,IF(BG2262="",NA(),BG2262))</f>
        <v>0</v>
      </c>
      <c r="CP560">
        <f>IF(Charts!$B$3="none",Z2262,IF(BH2262="",NA(),BH2262))</f>
        <v>0</v>
      </c>
      <c r="CQ560">
        <f>IF(Charts!$B$3="none",AA2262,IF(BI2262="",NA(),BI2262))</f>
        <v>0</v>
      </c>
      <c r="CR560">
        <f>IF(Charts!$B$3="none",AB2262,IF(BJ2262="",NA(),BJ2262))</f>
        <v>0</v>
      </c>
      <c r="CS560">
        <f>IF(Charts!$B$3="none",AC2262,IF(BK2262="",NA(),BK2262))</f>
        <v>0</v>
      </c>
      <c r="CT560">
        <f>IF(Charts!$B$3="none",AD2262,IF(BL2262="",NA(),BL2262))</f>
        <v>0</v>
      </c>
      <c r="CU560">
        <f>IF(Charts!$B$3="none",AE2262,IF(BM2262="",NA(),BM2262))</f>
        <v>0</v>
      </c>
      <c r="CV560">
        <f>IF(Charts!$B$3="none",AF2262,IF(BN2262="",NA(),BN2262))</f>
        <v>0</v>
      </c>
      <c r="CW560">
        <f>IF(Charts!$B$3="none",AG2262,IF(BO2262="",NA(),BO2262))</f>
        <v>0</v>
      </c>
      <c r="CX560">
        <f>IF(Charts!$B$3="none",AH2262,IF(BP2262="",NA(),BP2262))</f>
        <v>0</v>
      </c>
      <c r="CY560">
        <f>IF(Charts!$B$3="none",AI2262,IF(BQ2262="",NA(),BQ2262))</f>
        <v>0</v>
      </c>
      <c r="CZ560">
        <f>IF(Charts!$B$3="none",AJ2262,IF(BR2262="",NA(),BR2262))</f>
        <v>0</v>
      </c>
    </row>
    <row r="561" spans="5:104">
      <c r="E561">
        <v>216</v>
      </c>
      <c r="F561">
        <f>F220</f>
        <v>0</v>
      </c>
      <c r="G561">
        <v>216</v>
      </c>
      <c r="H561">
        <f>H220</f>
        <v>0</v>
      </c>
      <c r="I561">
        <v>216</v>
      </c>
      <c r="J561">
        <f>J220</f>
        <v>0</v>
      </c>
      <c r="K561">
        <v>216</v>
      </c>
      <c r="L561">
        <f>L220</f>
        <v>0</v>
      </c>
      <c r="M561">
        <v>216</v>
      </c>
      <c r="N561">
        <f>N220</f>
        <v>0</v>
      </c>
      <c r="O561">
        <v>216</v>
      </c>
      <c r="P561">
        <f>P220</f>
        <v>0</v>
      </c>
      <c r="Q561">
        <v>216</v>
      </c>
      <c r="R561">
        <f>R220</f>
        <v>0</v>
      </c>
      <c r="S561">
        <v>216</v>
      </c>
      <c r="T561">
        <f>T220</f>
        <v>0</v>
      </c>
      <c r="U561">
        <v>216</v>
      </c>
      <c r="V561">
        <f>V220</f>
        <v>0</v>
      </c>
      <c r="W561">
        <v>216</v>
      </c>
      <c r="X561">
        <f>X220</f>
        <v>0</v>
      </c>
      <c r="Y561">
        <v>216</v>
      </c>
      <c r="Z561">
        <f>Z220</f>
        <v>0</v>
      </c>
      <c r="AA561">
        <v>216</v>
      </c>
      <c r="AB561">
        <f>AB220</f>
        <v>0</v>
      </c>
      <c r="AC561">
        <v>216</v>
      </c>
      <c r="AD561">
        <f>AD220</f>
        <v>0</v>
      </c>
      <c r="AE561">
        <v>216</v>
      </c>
      <c r="AF561">
        <f>AF220</f>
        <v>0</v>
      </c>
      <c r="AG561">
        <v>216</v>
      </c>
      <c r="AH561">
        <f>AH220</f>
        <v>0</v>
      </c>
      <c r="AI561">
        <v>216</v>
      </c>
      <c r="AJ561">
        <f>AJ220</f>
        <v>0</v>
      </c>
      <c r="AM561">
        <v>216</v>
      </c>
      <c r="AN561">
        <f>AN220</f>
        <v>0</v>
      </c>
      <c r="AO561">
        <v>216</v>
      </c>
      <c r="AP561">
        <f>AP220</f>
        <v>0</v>
      </c>
      <c r="AQ561">
        <v>216</v>
      </c>
      <c r="AR561">
        <f>AR220</f>
        <v>0</v>
      </c>
      <c r="AS561">
        <v>216</v>
      </c>
      <c r="AT561">
        <f>AT220</f>
        <v>0</v>
      </c>
      <c r="AU561">
        <v>216</v>
      </c>
      <c r="AV561">
        <f>AV220</f>
        <v>0</v>
      </c>
      <c r="AW561">
        <v>216</v>
      </c>
      <c r="AX561">
        <f>AX220</f>
        <v>0</v>
      </c>
      <c r="AY561">
        <v>216</v>
      </c>
      <c r="AZ561">
        <f>AZ220</f>
        <v>0</v>
      </c>
      <c r="BA561">
        <v>216</v>
      </c>
      <c r="BB561">
        <f>BB220</f>
        <v>0</v>
      </c>
      <c r="BC561">
        <v>216</v>
      </c>
      <c r="BD561">
        <f>BD220</f>
        <v>0</v>
      </c>
      <c r="BE561">
        <v>216</v>
      </c>
      <c r="BF561">
        <f>BF220</f>
        <v>0</v>
      </c>
      <c r="BG561">
        <v>216</v>
      </c>
      <c r="BH561">
        <f>BH220</f>
        <v>0</v>
      </c>
      <c r="BI561">
        <v>216</v>
      </c>
      <c r="BJ561">
        <f>BJ220</f>
        <v>0</v>
      </c>
      <c r="BK561">
        <v>216</v>
      </c>
      <c r="BL561">
        <f>BL220</f>
        <v>0</v>
      </c>
      <c r="BM561">
        <v>216</v>
      </c>
      <c r="BN561">
        <f>BN220</f>
        <v>0</v>
      </c>
      <c r="BO561">
        <v>216</v>
      </c>
      <c r="BP561">
        <f>BP220</f>
        <v>0</v>
      </c>
      <c r="BQ561">
        <v>216</v>
      </c>
      <c r="BR561">
        <f>BR220</f>
        <v>0</v>
      </c>
      <c r="BU561">
        <f>IF(Charts!$B$3="none",E2263,IF(AM2263="",NA(),AM2263))</f>
        <v>0</v>
      </c>
      <c r="BV561">
        <f>IF(Charts!$B$3="none",F2263,IF(AN2263="",NA(),AN2263))</f>
        <v>0</v>
      </c>
      <c r="BW561">
        <f>IF(Charts!$B$3="none",G2263,IF(AO2263="",NA(),AO2263))</f>
        <v>0</v>
      </c>
      <c r="BX561">
        <f>IF(Charts!$B$3="none",H2263,IF(AP2263="",NA(),AP2263))</f>
        <v>0</v>
      </c>
      <c r="BY561">
        <f>IF(Charts!$B$3="none",I2263,IF(AQ2263="",NA(),AQ2263))</f>
        <v>0</v>
      </c>
      <c r="BZ561">
        <f>IF(Charts!$B$3="none",J2263,IF(AR2263="",NA(),AR2263))</f>
        <v>0</v>
      </c>
      <c r="CA561">
        <f>IF(Charts!$B$3="none",K2263,IF(AS2263="",NA(),AS2263))</f>
        <v>0</v>
      </c>
      <c r="CB561">
        <f>IF(Charts!$B$3="none",L2263,IF(AT2263="",NA(),AT2263))</f>
        <v>0</v>
      </c>
      <c r="CC561">
        <f>IF(Charts!$B$3="none",M2263,IF(AU2263="",NA(),AU2263))</f>
        <v>0</v>
      </c>
      <c r="CD561">
        <f>IF(Charts!$B$3="none",N2263,IF(AV2263="",NA(),AV2263))</f>
        <v>0</v>
      </c>
      <c r="CE561">
        <f>IF(Charts!$B$3="none",O2263,IF(AW2263="",NA(),AW2263))</f>
        <v>0</v>
      </c>
      <c r="CF561">
        <f>IF(Charts!$B$3="none",P2263,IF(AX2263="",NA(),AX2263))</f>
        <v>0</v>
      </c>
      <c r="CG561">
        <f>IF(Charts!$B$3="none",Q2263,IF(AY2263="",NA(),AY2263))</f>
        <v>0</v>
      </c>
      <c r="CH561">
        <f>IF(Charts!$B$3="none",R2263,IF(AZ2263="",NA(),AZ2263))</f>
        <v>0</v>
      </c>
      <c r="CI561">
        <f>IF(Charts!$B$3="none",S2263,IF(BA2263="",NA(),BA2263))</f>
        <v>0</v>
      </c>
      <c r="CJ561">
        <f>IF(Charts!$B$3="none",T2263,IF(BB2263="",NA(),BB2263))</f>
        <v>0</v>
      </c>
      <c r="CK561">
        <f>IF(Charts!$B$3="none",U2263,IF(BC2263="",NA(),BC2263))</f>
        <v>0</v>
      </c>
      <c r="CL561">
        <f>IF(Charts!$B$3="none",V2263,IF(BD2263="",NA(),BD2263))</f>
        <v>0</v>
      </c>
      <c r="CM561">
        <f>IF(Charts!$B$3="none",W2263,IF(BE2263="",NA(),BE2263))</f>
        <v>0</v>
      </c>
      <c r="CN561">
        <f>IF(Charts!$B$3="none",X2263,IF(BF2263="",NA(),BF2263))</f>
        <v>0</v>
      </c>
      <c r="CO561">
        <f>IF(Charts!$B$3="none",Y2263,IF(BG2263="",NA(),BG2263))</f>
        <v>0</v>
      </c>
      <c r="CP561">
        <f>IF(Charts!$B$3="none",Z2263,IF(BH2263="",NA(),BH2263))</f>
        <v>0</v>
      </c>
      <c r="CQ561">
        <f>IF(Charts!$B$3="none",AA2263,IF(BI2263="",NA(),BI2263))</f>
        <v>0</v>
      </c>
      <c r="CR561">
        <f>IF(Charts!$B$3="none",AB2263,IF(BJ2263="",NA(),BJ2263))</f>
        <v>0</v>
      </c>
      <c r="CS561">
        <f>IF(Charts!$B$3="none",AC2263,IF(BK2263="",NA(),BK2263))</f>
        <v>0</v>
      </c>
      <c r="CT561">
        <f>IF(Charts!$B$3="none",AD2263,IF(BL2263="",NA(),BL2263))</f>
        <v>0</v>
      </c>
      <c r="CU561">
        <f>IF(Charts!$B$3="none",AE2263,IF(BM2263="",NA(),BM2263))</f>
        <v>0</v>
      </c>
      <c r="CV561">
        <f>IF(Charts!$B$3="none",AF2263,IF(BN2263="",NA(),BN2263))</f>
        <v>0</v>
      </c>
      <c r="CW561">
        <f>IF(Charts!$B$3="none",AG2263,IF(BO2263="",NA(),BO2263))</f>
        <v>0</v>
      </c>
      <c r="CX561">
        <f>IF(Charts!$B$3="none",AH2263,IF(BP2263="",NA(),BP2263))</f>
        <v>0</v>
      </c>
      <c r="CY561">
        <f>IF(Charts!$B$3="none",AI2263,IF(BQ2263="",NA(),BQ2263))</f>
        <v>0</v>
      </c>
      <c r="CZ561">
        <f>IF(Charts!$B$3="none",AJ2263,IF(BR2263="",NA(),BR2263))</f>
        <v>0</v>
      </c>
    </row>
    <row r="562" spans="5:104">
      <c r="E562">
        <v>217</v>
      </c>
      <c r="F562">
        <f>F221</f>
        <v>0</v>
      </c>
      <c r="G562">
        <v>217</v>
      </c>
      <c r="H562">
        <f>H221</f>
        <v>0</v>
      </c>
      <c r="I562">
        <v>217</v>
      </c>
      <c r="J562">
        <f>J221</f>
        <v>0</v>
      </c>
      <c r="K562">
        <v>217</v>
      </c>
      <c r="L562">
        <f>L221</f>
        <v>0</v>
      </c>
      <c r="M562">
        <v>217</v>
      </c>
      <c r="N562">
        <f>N221</f>
        <v>0</v>
      </c>
      <c r="O562">
        <v>217</v>
      </c>
      <c r="P562">
        <f>P221</f>
        <v>0</v>
      </c>
      <c r="Q562">
        <v>217</v>
      </c>
      <c r="R562">
        <f>R221</f>
        <v>0</v>
      </c>
      <c r="S562">
        <v>217</v>
      </c>
      <c r="T562">
        <f>T221</f>
        <v>0</v>
      </c>
      <c r="U562">
        <v>217</v>
      </c>
      <c r="V562">
        <f>V221</f>
        <v>0</v>
      </c>
      <c r="W562">
        <v>217</v>
      </c>
      <c r="X562">
        <f>X221</f>
        <v>0</v>
      </c>
      <c r="Y562">
        <v>217</v>
      </c>
      <c r="Z562">
        <f>Z221</f>
        <v>0</v>
      </c>
      <c r="AA562">
        <v>217</v>
      </c>
      <c r="AB562">
        <f>AB221</f>
        <v>0</v>
      </c>
      <c r="AC562">
        <v>217</v>
      </c>
      <c r="AD562">
        <f>AD221</f>
        <v>0</v>
      </c>
      <c r="AE562">
        <v>217</v>
      </c>
      <c r="AF562">
        <f>AF221</f>
        <v>0</v>
      </c>
      <c r="AG562">
        <v>217</v>
      </c>
      <c r="AH562">
        <f>AH221</f>
        <v>0</v>
      </c>
      <c r="AI562">
        <v>217</v>
      </c>
      <c r="AJ562">
        <f>AJ221</f>
        <v>0</v>
      </c>
      <c r="AM562">
        <v>217</v>
      </c>
      <c r="AN562">
        <f>AN221</f>
        <v>0</v>
      </c>
      <c r="AO562">
        <v>217</v>
      </c>
      <c r="AP562">
        <f>AP221</f>
        <v>0</v>
      </c>
      <c r="AQ562">
        <v>217</v>
      </c>
      <c r="AR562">
        <f>AR221</f>
        <v>0</v>
      </c>
      <c r="AS562">
        <v>217</v>
      </c>
      <c r="AT562">
        <f>AT221</f>
        <v>0</v>
      </c>
      <c r="AU562">
        <v>217</v>
      </c>
      <c r="AV562">
        <f>AV221</f>
        <v>0</v>
      </c>
      <c r="AW562">
        <v>217</v>
      </c>
      <c r="AX562">
        <f>AX221</f>
        <v>0</v>
      </c>
      <c r="AY562">
        <v>217</v>
      </c>
      <c r="AZ562">
        <f>AZ221</f>
        <v>0</v>
      </c>
      <c r="BA562">
        <v>217</v>
      </c>
      <c r="BB562">
        <f>BB221</f>
        <v>0</v>
      </c>
      <c r="BC562">
        <v>217</v>
      </c>
      <c r="BD562">
        <f>BD221</f>
        <v>0</v>
      </c>
      <c r="BE562">
        <v>217</v>
      </c>
      <c r="BF562">
        <f>BF221</f>
        <v>0</v>
      </c>
      <c r="BG562">
        <v>217</v>
      </c>
      <c r="BH562">
        <f>BH221</f>
        <v>0</v>
      </c>
      <c r="BI562">
        <v>217</v>
      </c>
      <c r="BJ562">
        <f>BJ221</f>
        <v>0</v>
      </c>
      <c r="BK562">
        <v>217</v>
      </c>
      <c r="BL562">
        <f>BL221</f>
        <v>0</v>
      </c>
      <c r="BM562">
        <v>217</v>
      </c>
      <c r="BN562">
        <f>BN221</f>
        <v>0</v>
      </c>
      <c r="BO562">
        <v>217</v>
      </c>
      <c r="BP562">
        <f>BP221</f>
        <v>0</v>
      </c>
      <c r="BQ562">
        <v>217</v>
      </c>
      <c r="BR562">
        <f>BR221</f>
        <v>0</v>
      </c>
      <c r="BU562">
        <f>IF(Charts!$B$3="none",E2264,IF(AM2264="",NA(),AM2264))</f>
        <v>0</v>
      </c>
      <c r="BV562">
        <f>IF(Charts!$B$3="none",F2264,IF(AN2264="",NA(),AN2264))</f>
        <v>0</v>
      </c>
      <c r="BW562">
        <f>IF(Charts!$B$3="none",G2264,IF(AO2264="",NA(),AO2264))</f>
        <v>0</v>
      </c>
      <c r="BX562">
        <f>IF(Charts!$B$3="none",H2264,IF(AP2264="",NA(),AP2264))</f>
        <v>0</v>
      </c>
      <c r="BY562">
        <f>IF(Charts!$B$3="none",I2264,IF(AQ2264="",NA(),AQ2264))</f>
        <v>0</v>
      </c>
      <c r="BZ562">
        <f>IF(Charts!$B$3="none",J2264,IF(AR2264="",NA(),AR2264))</f>
        <v>0</v>
      </c>
      <c r="CA562">
        <f>IF(Charts!$B$3="none",K2264,IF(AS2264="",NA(),AS2264))</f>
        <v>0</v>
      </c>
      <c r="CB562">
        <f>IF(Charts!$B$3="none",L2264,IF(AT2264="",NA(),AT2264))</f>
        <v>0</v>
      </c>
      <c r="CC562">
        <f>IF(Charts!$B$3="none",M2264,IF(AU2264="",NA(),AU2264))</f>
        <v>0</v>
      </c>
      <c r="CD562">
        <f>IF(Charts!$B$3="none",N2264,IF(AV2264="",NA(),AV2264))</f>
        <v>0</v>
      </c>
      <c r="CE562">
        <f>IF(Charts!$B$3="none",O2264,IF(AW2264="",NA(),AW2264))</f>
        <v>0</v>
      </c>
      <c r="CF562">
        <f>IF(Charts!$B$3="none",P2264,IF(AX2264="",NA(),AX2264))</f>
        <v>0</v>
      </c>
      <c r="CG562">
        <f>IF(Charts!$B$3="none",Q2264,IF(AY2264="",NA(),AY2264))</f>
        <v>0</v>
      </c>
      <c r="CH562">
        <f>IF(Charts!$B$3="none",R2264,IF(AZ2264="",NA(),AZ2264))</f>
        <v>0</v>
      </c>
      <c r="CI562">
        <f>IF(Charts!$B$3="none",S2264,IF(BA2264="",NA(),BA2264))</f>
        <v>0</v>
      </c>
      <c r="CJ562">
        <f>IF(Charts!$B$3="none",T2264,IF(BB2264="",NA(),BB2264))</f>
        <v>0</v>
      </c>
      <c r="CK562">
        <f>IF(Charts!$B$3="none",U2264,IF(BC2264="",NA(),BC2264))</f>
        <v>0</v>
      </c>
      <c r="CL562">
        <f>IF(Charts!$B$3="none",V2264,IF(BD2264="",NA(),BD2264))</f>
        <v>0</v>
      </c>
      <c r="CM562">
        <f>IF(Charts!$B$3="none",W2264,IF(BE2264="",NA(),BE2264))</f>
        <v>0</v>
      </c>
      <c r="CN562">
        <f>IF(Charts!$B$3="none",X2264,IF(BF2264="",NA(),BF2264))</f>
        <v>0</v>
      </c>
      <c r="CO562">
        <f>IF(Charts!$B$3="none",Y2264,IF(BG2264="",NA(),BG2264))</f>
        <v>0</v>
      </c>
      <c r="CP562">
        <f>IF(Charts!$B$3="none",Z2264,IF(BH2264="",NA(),BH2264))</f>
        <v>0</v>
      </c>
      <c r="CQ562">
        <f>IF(Charts!$B$3="none",AA2264,IF(BI2264="",NA(),BI2264))</f>
        <v>0</v>
      </c>
      <c r="CR562">
        <f>IF(Charts!$B$3="none",AB2264,IF(BJ2264="",NA(),BJ2264))</f>
        <v>0</v>
      </c>
      <c r="CS562">
        <f>IF(Charts!$B$3="none",AC2264,IF(BK2264="",NA(),BK2264))</f>
        <v>0</v>
      </c>
      <c r="CT562">
        <f>IF(Charts!$B$3="none",AD2264,IF(BL2264="",NA(),BL2264))</f>
        <v>0</v>
      </c>
      <c r="CU562">
        <f>IF(Charts!$B$3="none",AE2264,IF(BM2264="",NA(),BM2264))</f>
        <v>0</v>
      </c>
      <c r="CV562">
        <f>IF(Charts!$B$3="none",AF2264,IF(BN2264="",NA(),BN2264))</f>
        <v>0</v>
      </c>
      <c r="CW562">
        <f>IF(Charts!$B$3="none",AG2264,IF(BO2264="",NA(),BO2264))</f>
        <v>0</v>
      </c>
      <c r="CX562">
        <f>IF(Charts!$B$3="none",AH2264,IF(BP2264="",NA(),BP2264))</f>
        <v>0</v>
      </c>
      <c r="CY562">
        <f>IF(Charts!$B$3="none",AI2264,IF(BQ2264="",NA(),BQ2264))</f>
        <v>0</v>
      </c>
      <c r="CZ562">
        <f>IF(Charts!$B$3="none",AJ2264,IF(BR2264="",NA(),BR2264))</f>
        <v>0</v>
      </c>
    </row>
    <row r="563" spans="5:104">
      <c r="E563">
        <v>218</v>
      </c>
      <c r="F563">
        <f>F222</f>
        <v>0</v>
      </c>
      <c r="G563">
        <v>218</v>
      </c>
      <c r="H563">
        <f>H222</f>
        <v>0</v>
      </c>
      <c r="I563">
        <v>218</v>
      </c>
      <c r="J563">
        <f>J222</f>
        <v>0</v>
      </c>
      <c r="K563">
        <v>218</v>
      </c>
      <c r="L563">
        <f>L222</f>
        <v>0</v>
      </c>
      <c r="M563">
        <v>218</v>
      </c>
      <c r="N563">
        <f>N222</f>
        <v>0</v>
      </c>
      <c r="O563">
        <v>218</v>
      </c>
      <c r="P563">
        <f>P222</f>
        <v>0</v>
      </c>
      <c r="Q563">
        <v>218</v>
      </c>
      <c r="R563">
        <f>R222</f>
        <v>0</v>
      </c>
      <c r="S563">
        <v>218</v>
      </c>
      <c r="T563">
        <f>T222</f>
        <v>0</v>
      </c>
      <c r="U563">
        <v>218</v>
      </c>
      <c r="V563">
        <f>V222</f>
        <v>0</v>
      </c>
      <c r="W563">
        <v>218</v>
      </c>
      <c r="X563">
        <f>X222</f>
        <v>0</v>
      </c>
      <c r="Y563">
        <v>218</v>
      </c>
      <c r="Z563">
        <f>Z222</f>
        <v>0</v>
      </c>
      <c r="AA563">
        <v>218</v>
      </c>
      <c r="AB563">
        <f>AB222</f>
        <v>0</v>
      </c>
      <c r="AC563">
        <v>218</v>
      </c>
      <c r="AD563">
        <f>AD222</f>
        <v>0</v>
      </c>
      <c r="AE563">
        <v>218</v>
      </c>
      <c r="AF563">
        <f>AF222</f>
        <v>0</v>
      </c>
      <c r="AG563">
        <v>218</v>
      </c>
      <c r="AH563">
        <f>AH222</f>
        <v>0</v>
      </c>
      <c r="AI563">
        <v>218</v>
      </c>
      <c r="AJ563">
        <f>AJ222</f>
        <v>0</v>
      </c>
      <c r="AM563">
        <v>218</v>
      </c>
      <c r="AN563">
        <f>AN222</f>
        <v>0</v>
      </c>
      <c r="AO563">
        <v>218</v>
      </c>
      <c r="AP563">
        <f>AP222</f>
        <v>0</v>
      </c>
      <c r="AQ563">
        <v>218</v>
      </c>
      <c r="AR563">
        <f>AR222</f>
        <v>0</v>
      </c>
      <c r="AS563">
        <v>218</v>
      </c>
      <c r="AT563">
        <f>AT222</f>
        <v>0</v>
      </c>
      <c r="AU563">
        <v>218</v>
      </c>
      <c r="AV563">
        <f>AV222</f>
        <v>0</v>
      </c>
      <c r="AW563">
        <v>218</v>
      </c>
      <c r="AX563">
        <f>AX222</f>
        <v>0</v>
      </c>
      <c r="AY563">
        <v>218</v>
      </c>
      <c r="AZ563">
        <f>AZ222</f>
        <v>0</v>
      </c>
      <c r="BA563">
        <v>218</v>
      </c>
      <c r="BB563">
        <f>BB222</f>
        <v>0</v>
      </c>
      <c r="BC563">
        <v>218</v>
      </c>
      <c r="BD563">
        <f>BD222</f>
        <v>0</v>
      </c>
      <c r="BE563">
        <v>218</v>
      </c>
      <c r="BF563">
        <f>BF222</f>
        <v>0</v>
      </c>
      <c r="BG563">
        <v>218</v>
      </c>
      <c r="BH563">
        <f>BH222</f>
        <v>0</v>
      </c>
      <c r="BI563">
        <v>218</v>
      </c>
      <c r="BJ563">
        <f>BJ222</f>
        <v>0</v>
      </c>
      <c r="BK563">
        <v>218</v>
      </c>
      <c r="BL563">
        <f>BL222</f>
        <v>0</v>
      </c>
      <c r="BM563">
        <v>218</v>
      </c>
      <c r="BN563">
        <f>BN222</f>
        <v>0</v>
      </c>
      <c r="BO563">
        <v>218</v>
      </c>
      <c r="BP563">
        <f>BP222</f>
        <v>0</v>
      </c>
      <c r="BQ563">
        <v>218</v>
      </c>
      <c r="BR563">
        <f>BR222</f>
        <v>0</v>
      </c>
      <c r="BU563">
        <f>IF(Charts!$B$3="none",E2265,IF(AM2265="",NA(),AM2265))</f>
        <v>0</v>
      </c>
      <c r="BV563">
        <f>IF(Charts!$B$3="none",F2265,IF(AN2265="",NA(),AN2265))</f>
        <v>0</v>
      </c>
      <c r="BW563">
        <f>IF(Charts!$B$3="none",G2265,IF(AO2265="",NA(),AO2265))</f>
        <v>0</v>
      </c>
      <c r="BX563">
        <f>IF(Charts!$B$3="none",H2265,IF(AP2265="",NA(),AP2265))</f>
        <v>0</v>
      </c>
      <c r="BY563">
        <f>IF(Charts!$B$3="none",I2265,IF(AQ2265="",NA(),AQ2265))</f>
        <v>0</v>
      </c>
      <c r="BZ563">
        <f>IF(Charts!$B$3="none",J2265,IF(AR2265="",NA(),AR2265))</f>
        <v>0</v>
      </c>
      <c r="CA563">
        <f>IF(Charts!$B$3="none",K2265,IF(AS2265="",NA(),AS2265))</f>
        <v>0</v>
      </c>
      <c r="CB563">
        <f>IF(Charts!$B$3="none",L2265,IF(AT2265="",NA(),AT2265))</f>
        <v>0</v>
      </c>
      <c r="CC563">
        <f>IF(Charts!$B$3="none",M2265,IF(AU2265="",NA(),AU2265))</f>
        <v>0</v>
      </c>
      <c r="CD563">
        <f>IF(Charts!$B$3="none",N2265,IF(AV2265="",NA(),AV2265))</f>
        <v>0</v>
      </c>
      <c r="CE563">
        <f>IF(Charts!$B$3="none",O2265,IF(AW2265="",NA(),AW2265))</f>
        <v>0</v>
      </c>
      <c r="CF563">
        <f>IF(Charts!$B$3="none",P2265,IF(AX2265="",NA(),AX2265))</f>
        <v>0</v>
      </c>
      <c r="CG563">
        <f>IF(Charts!$B$3="none",Q2265,IF(AY2265="",NA(),AY2265))</f>
        <v>0</v>
      </c>
      <c r="CH563">
        <f>IF(Charts!$B$3="none",R2265,IF(AZ2265="",NA(),AZ2265))</f>
        <v>0</v>
      </c>
      <c r="CI563">
        <f>IF(Charts!$B$3="none",S2265,IF(BA2265="",NA(),BA2265))</f>
        <v>0</v>
      </c>
      <c r="CJ563">
        <f>IF(Charts!$B$3="none",T2265,IF(BB2265="",NA(),BB2265))</f>
        <v>0</v>
      </c>
      <c r="CK563">
        <f>IF(Charts!$B$3="none",U2265,IF(BC2265="",NA(),BC2265))</f>
        <v>0</v>
      </c>
      <c r="CL563">
        <f>IF(Charts!$B$3="none",V2265,IF(BD2265="",NA(),BD2265))</f>
        <v>0</v>
      </c>
      <c r="CM563">
        <f>IF(Charts!$B$3="none",W2265,IF(BE2265="",NA(),BE2265))</f>
        <v>0</v>
      </c>
      <c r="CN563">
        <f>IF(Charts!$B$3="none",X2265,IF(BF2265="",NA(),BF2265))</f>
        <v>0</v>
      </c>
      <c r="CO563">
        <f>IF(Charts!$B$3="none",Y2265,IF(BG2265="",NA(),BG2265))</f>
        <v>0</v>
      </c>
      <c r="CP563">
        <f>IF(Charts!$B$3="none",Z2265,IF(BH2265="",NA(),BH2265))</f>
        <v>0</v>
      </c>
      <c r="CQ563">
        <f>IF(Charts!$B$3="none",AA2265,IF(BI2265="",NA(),BI2265))</f>
        <v>0</v>
      </c>
      <c r="CR563">
        <f>IF(Charts!$B$3="none",AB2265,IF(BJ2265="",NA(),BJ2265))</f>
        <v>0</v>
      </c>
      <c r="CS563">
        <f>IF(Charts!$B$3="none",AC2265,IF(BK2265="",NA(),BK2265))</f>
        <v>0</v>
      </c>
      <c r="CT563">
        <f>IF(Charts!$B$3="none",AD2265,IF(BL2265="",NA(),BL2265))</f>
        <v>0</v>
      </c>
      <c r="CU563">
        <f>IF(Charts!$B$3="none",AE2265,IF(BM2265="",NA(),BM2265))</f>
        <v>0</v>
      </c>
      <c r="CV563">
        <f>IF(Charts!$B$3="none",AF2265,IF(BN2265="",NA(),BN2265))</f>
        <v>0</v>
      </c>
      <c r="CW563">
        <f>IF(Charts!$B$3="none",AG2265,IF(BO2265="",NA(),BO2265))</f>
        <v>0</v>
      </c>
      <c r="CX563">
        <f>IF(Charts!$B$3="none",AH2265,IF(BP2265="",NA(),BP2265))</f>
        <v>0</v>
      </c>
      <c r="CY563">
        <f>IF(Charts!$B$3="none",AI2265,IF(BQ2265="",NA(),BQ2265))</f>
        <v>0</v>
      </c>
      <c r="CZ563">
        <f>IF(Charts!$B$3="none",AJ2265,IF(BR2265="",NA(),BR2265))</f>
        <v>0</v>
      </c>
    </row>
    <row r="564" spans="5:104">
      <c r="E564">
        <v>219</v>
      </c>
      <c r="F564">
        <f>F223</f>
        <v>0</v>
      </c>
      <c r="G564">
        <v>219</v>
      </c>
      <c r="H564">
        <f>H223</f>
        <v>0</v>
      </c>
      <c r="I564">
        <v>219</v>
      </c>
      <c r="J564">
        <f>J223</f>
        <v>0</v>
      </c>
      <c r="K564">
        <v>219</v>
      </c>
      <c r="L564">
        <f>L223</f>
        <v>0</v>
      </c>
      <c r="M564">
        <v>219</v>
      </c>
      <c r="N564">
        <f>N223</f>
        <v>0</v>
      </c>
      <c r="O564">
        <v>219</v>
      </c>
      <c r="P564">
        <f>P223</f>
        <v>0</v>
      </c>
      <c r="Q564">
        <v>219</v>
      </c>
      <c r="R564">
        <f>R223</f>
        <v>0</v>
      </c>
      <c r="S564">
        <v>219</v>
      </c>
      <c r="T564">
        <f>T223</f>
        <v>0</v>
      </c>
      <c r="U564">
        <v>219</v>
      </c>
      <c r="V564">
        <f>V223</f>
        <v>0</v>
      </c>
      <c r="W564">
        <v>219</v>
      </c>
      <c r="X564">
        <f>X223</f>
        <v>0</v>
      </c>
      <c r="Y564">
        <v>219</v>
      </c>
      <c r="Z564">
        <f>Z223</f>
        <v>0</v>
      </c>
      <c r="AA564">
        <v>219</v>
      </c>
      <c r="AB564">
        <f>AB223</f>
        <v>0</v>
      </c>
      <c r="AC564">
        <v>219</v>
      </c>
      <c r="AD564">
        <f>AD223</f>
        <v>0</v>
      </c>
      <c r="AE564">
        <v>219</v>
      </c>
      <c r="AF564">
        <f>AF223</f>
        <v>0</v>
      </c>
      <c r="AG564">
        <v>219</v>
      </c>
      <c r="AH564">
        <f>AH223</f>
        <v>0</v>
      </c>
      <c r="AI564">
        <v>219</v>
      </c>
      <c r="AJ564">
        <f>AJ223</f>
        <v>0</v>
      </c>
      <c r="AM564">
        <v>219</v>
      </c>
      <c r="AN564">
        <f>AN223</f>
        <v>0</v>
      </c>
      <c r="AO564">
        <v>219</v>
      </c>
      <c r="AP564">
        <f>AP223</f>
        <v>0</v>
      </c>
      <c r="AQ564">
        <v>219</v>
      </c>
      <c r="AR564">
        <f>AR223</f>
        <v>0</v>
      </c>
      <c r="AS564">
        <v>219</v>
      </c>
      <c r="AT564">
        <f>AT223</f>
        <v>0</v>
      </c>
      <c r="AU564">
        <v>219</v>
      </c>
      <c r="AV564">
        <f>AV223</f>
        <v>0</v>
      </c>
      <c r="AW564">
        <v>219</v>
      </c>
      <c r="AX564">
        <f>AX223</f>
        <v>0</v>
      </c>
      <c r="AY564">
        <v>219</v>
      </c>
      <c r="AZ564">
        <f>AZ223</f>
        <v>0</v>
      </c>
      <c r="BA564">
        <v>219</v>
      </c>
      <c r="BB564">
        <f>BB223</f>
        <v>0</v>
      </c>
      <c r="BC564">
        <v>219</v>
      </c>
      <c r="BD564">
        <f>BD223</f>
        <v>0</v>
      </c>
      <c r="BE564">
        <v>219</v>
      </c>
      <c r="BF564">
        <f>BF223</f>
        <v>0</v>
      </c>
      <c r="BG564">
        <v>219</v>
      </c>
      <c r="BH564">
        <f>BH223</f>
        <v>0</v>
      </c>
      <c r="BI564">
        <v>219</v>
      </c>
      <c r="BJ564">
        <f>BJ223</f>
        <v>0</v>
      </c>
      <c r="BK564">
        <v>219</v>
      </c>
      <c r="BL564">
        <f>BL223</f>
        <v>0</v>
      </c>
      <c r="BM564">
        <v>219</v>
      </c>
      <c r="BN564">
        <f>BN223</f>
        <v>0</v>
      </c>
      <c r="BO564">
        <v>219</v>
      </c>
      <c r="BP564">
        <f>BP223</f>
        <v>0</v>
      </c>
      <c r="BQ564">
        <v>219</v>
      </c>
      <c r="BR564">
        <f>BR223</f>
        <v>0</v>
      </c>
      <c r="BU564">
        <f>IF(Charts!$B$3="none",E2266,IF(AM2266="",NA(),AM2266))</f>
        <v>0</v>
      </c>
      <c r="BV564">
        <f>IF(Charts!$B$3="none",F2266,IF(AN2266="",NA(),AN2266))</f>
        <v>0</v>
      </c>
      <c r="BW564">
        <f>IF(Charts!$B$3="none",G2266,IF(AO2266="",NA(),AO2266))</f>
        <v>0</v>
      </c>
      <c r="BX564">
        <f>IF(Charts!$B$3="none",H2266,IF(AP2266="",NA(),AP2266))</f>
        <v>0</v>
      </c>
      <c r="BY564">
        <f>IF(Charts!$B$3="none",I2266,IF(AQ2266="",NA(),AQ2266))</f>
        <v>0</v>
      </c>
      <c r="BZ564">
        <f>IF(Charts!$B$3="none",J2266,IF(AR2266="",NA(),AR2266))</f>
        <v>0</v>
      </c>
      <c r="CA564">
        <f>IF(Charts!$B$3="none",K2266,IF(AS2266="",NA(),AS2266))</f>
        <v>0</v>
      </c>
      <c r="CB564">
        <f>IF(Charts!$B$3="none",L2266,IF(AT2266="",NA(),AT2266))</f>
        <v>0</v>
      </c>
      <c r="CC564">
        <f>IF(Charts!$B$3="none",M2266,IF(AU2266="",NA(),AU2266))</f>
        <v>0</v>
      </c>
      <c r="CD564">
        <f>IF(Charts!$B$3="none",N2266,IF(AV2266="",NA(),AV2266))</f>
        <v>0</v>
      </c>
      <c r="CE564">
        <f>IF(Charts!$B$3="none",O2266,IF(AW2266="",NA(),AW2266))</f>
        <v>0</v>
      </c>
      <c r="CF564">
        <f>IF(Charts!$B$3="none",P2266,IF(AX2266="",NA(),AX2266))</f>
        <v>0</v>
      </c>
      <c r="CG564">
        <f>IF(Charts!$B$3="none",Q2266,IF(AY2266="",NA(),AY2266))</f>
        <v>0</v>
      </c>
      <c r="CH564">
        <f>IF(Charts!$B$3="none",R2266,IF(AZ2266="",NA(),AZ2266))</f>
        <v>0</v>
      </c>
      <c r="CI564">
        <f>IF(Charts!$B$3="none",S2266,IF(BA2266="",NA(),BA2266))</f>
        <v>0</v>
      </c>
      <c r="CJ564">
        <f>IF(Charts!$B$3="none",T2266,IF(BB2266="",NA(),BB2266))</f>
        <v>0</v>
      </c>
      <c r="CK564">
        <f>IF(Charts!$B$3="none",U2266,IF(BC2266="",NA(),BC2266))</f>
        <v>0</v>
      </c>
      <c r="CL564">
        <f>IF(Charts!$B$3="none",V2266,IF(BD2266="",NA(),BD2266))</f>
        <v>0</v>
      </c>
      <c r="CM564">
        <f>IF(Charts!$B$3="none",W2266,IF(BE2266="",NA(),BE2266))</f>
        <v>0</v>
      </c>
      <c r="CN564">
        <f>IF(Charts!$B$3="none",X2266,IF(BF2266="",NA(),BF2266))</f>
        <v>0</v>
      </c>
      <c r="CO564">
        <f>IF(Charts!$B$3="none",Y2266,IF(BG2266="",NA(),BG2266))</f>
        <v>0</v>
      </c>
      <c r="CP564">
        <f>IF(Charts!$B$3="none",Z2266,IF(BH2266="",NA(),BH2266))</f>
        <v>0</v>
      </c>
      <c r="CQ564">
        <f>IF(Charts!$B$3="none",AA2266,IF(BI2266="",NA(),BI2266))</f>
        <v>0</v>
      </c>
      <c r="CR564">
        <f>IF(Charts!$B$3="none",AB2266,IF(BJ2266="",NA(),BJ2266))</f>
        <v>0</v>
      </c>
      <c r="CS564">
        <f>IF(Charts!$B$3="none",AC2266,IF(BK2266="",NA(),BK2266))</f>
        <v>0</v>
      </c>
      <c r="CT564">
        <f>IF(Charts!$B$3="none",AD2266,IF(BL2266="",NA(),BL2266))</f>
        <v>0</v>
      </c>
      <c r="CU564">
        <f>IF(Charts!$B$3="none",AE2266,IF(BM2266="",NA(),BM2266))</f>
        <v>0</v>
      </c>
      <c r="CV564">
        <f>IF(Charts!$B$3="none",AF2266,IF(BN2266="",NA(),BN2266))</f>
        <v>0</v>
      </c>
      <c r="CW564">
        <f>IF(Charts!$B$3="none",AG2266,IF(BO2266="",NA(),BO2266))</f>
        <v>0</v>
      </c>
      <c r="CX564">
        <f>IF(Charts!$B$3="none",AH2266,IF(BP2266="",NA(),BP2266))</f>
        <v>0</v>
      </c>
      <c r="CY564">
        <f>IF(Charts!$B$3="none",AI2266,IF(BQ2266="",NA(),BQ2266))</f>
        <v>0</v>
      </c>
      <c r="CZ564">
        <f>IF(Charts!$B$3="none",AJ2266,IF(BR2266="",NA(),BR2266))</f>
        <v>0</v>
      </c>
    </row>
    <row r="565" spans="5:104">
      <c r="E565">
        <v>220</v>
      </c>
      <c r="F565">
        <f>F224</f>
        <v>0</v>
      </c>
      <c r="G565">
        <v>220</v>
      </c>
      <c r="H565">
        <f>H224</f>
        <v>0</v>
      </c>
      <c r="I565">
        <v>220</v>
      </c>
      <c r="J565">
        <f>J224</f>
        <v>0</v>
      </c>
      <c r="K565">
        <v>220</v>
      </c>
      <c r="L565">
        <f>L224</f>
        <v>0</v>
      </c>
      <c r="M565">
        <v>220</v>
      </c>
      <c r="N565">
        <f>N224</f>
        <v>0</v>
      </c>
      <c r="O565">
        <v>220</v>
      </c>
      <c r="P565">
        <f>P224</f>
        <v>0</v>
      </c>
      <c r="Q565">
        <v>220</v>
      </c>
      <c r="R565">
        <f>R224</f>
        <v>0</v>
      </c>
      <c r="S565">
        <v>220</v>
      </c>
      <c r="T565">
        <f>T224</f>
        <v>0</v>
      </c>
      <c r="U565">
        <v>220</v>
      </c>
      <c r="V565">
        <f>V224</f>
        <v>0</v>
      </c>
      <c r="W565">
        <v>220</v>
      </c>
      <c r="X565">
        <f>X224</f>
        <v>0</v>
      </c>
      <c r="Y565">
        <v>220</v>
      </c>
      <c r="Z565">
        <f>Z224</f>
        <v>0</v>
      </c>
      <c r="AA565">
        <v>220</v>
      </c>
      <c r="AB565">
        <f>AB224</f>
        <v>0</v>
      </c>
      <c r="AC565">
        <v>220</v>
      </c>
      <c r="AD565">
        <f>AD224</f>
        <v>0</v>
      </c>
      <c r="AE565">
        <v>220</v>
      </c>
      <c r="AF565">
        <f>AF224</f>
        <v>0</v>
      </c>
      <c r="AG565">
        <v>220</v>
      </c>
      <c r="AH565">
        <f>AH224</f>
        <v>0</v>
      </c>
      <c r="AI565">
        <v>220</v>
      </c>
      <c r="AJ565">
        <f>AJ224</f>
        <v>0</v>
      </c>
      <c r="AM565">
        <v>220</v>
      </c>
      <c r="AN565">
        <f>AN224</f>
        <v>0</v>
      </c>
      <c r="AO565">
        <v>220</v>
      </c>
      <c r="AP565">
        <f>AP224</f>
        <v>0</v>
      </c>
      <c r="AQ565">
        <v>220</v>
      </c>
      <c r="AR565">
        <f>AR224</f>
        <v>0</v>
      </c>
      <c r="AS565">
        <v>220</v>
      </c>
      <c r="AT565">
        <f>AT224</f>
        <v>0</v>
      </c>
      <c r="AU565">
        <v>220</v>
      </c>
      <c r="AV565">
        <f>AV224</f>
        <v>0</v>
      </c>
      <c r="AW565">
        <v>220</v>
      </c>
      <c r="AX565">
        <f>AX224</f>
        <v>0</v>
      </c>
      <c r="AY565">
        <v>220</v>
      </c>
      <c r="AZ565">
        <f>AZ224</f>
        <v>0</v>
      </c>
      <c r="BA565">
        <v>220</v>
      </c>
      <c r="BB565">
        <f>BB224</f>
        <v>0</v>
      </c>
      <c r="BC565">
        <v>220</v>
      </c>
      <c r="BD565">
        <f>BD224</f>
        <v>0</v>
      </c>
      <c r="BE565">
        <v>220</v>
      </c>
      <c r="BF565">
        <f>BF224</f>
        <v>0</v>
      </c>
      <c r="BG565">
        <v>220</v>
      </c>
      <c r="BH565">
        <f>BH224</f>
        <v>0</v>
      </c>
      <c r="BI565">
        <v>220</v>
      </c>
      <c r="BJ565">
        <f>BJ224</f>
        <v>0</v>
      </c>
      <c r="BK565">
        <v>220</v>
      </c>
      <c r="BL565">
        <f>BL224</f>
        <v>0</v>
      </c>
      <c r="BM565">
        <v>220</v>
      </c>
      <c r="BN565">
        <f>BN224</f>
        <v>0</v>
      </c>
      <c r="BO565">
        <v>220</v>
      </c>
      <c r="BP565">
        <f>BP224</f>
        <v>0</v>
      </c>
      <c r="BQ565">
        <v>220</v>
      </c>
      <c r="BR565">
        <f>BR224</f>
        <v>0</v>
      </c>
      <c r="BU565">
        <f>IF(Charts!$B$3="none",E2267,IF(AM2267="",NA(),AM2267))</f>
        <v>0</v>
      </c>
      <c r="BV565">
        <f>IF(Charts!$B$3="none",F2267,IF(AN2267="",NA(),AN2267))</f>
        <v>0</v>
      </c>
      <c r="BW565">
        <f>IF(Charts!$B$3="none",G2267,IF(AO2267="",NA(),AO2267))</f>
        <v>0</v>
      </c>
      <c r="BX565">
        <f>IF(Charts!$B$3="none",H2267,IF(AP2267="",NA(),AP2267))</f>
        <v>0</v>
      </c>
      <c r="BY565">
        <f>IF(Charts!$B$3="none",I2267,IF(AQ2267="",NA(),AQ2267))</f>
        <v>0</v>
      </c>
      <c r="BZ565">
        <f>IF(Charts!$B$3="none",J2267,IF(AR2267="",NA(),AR2267))</f>
        <v>0</v>
      </c>
      <c r="CA565">
        <f>IF(Charts!$B$3="none",K2267,IF(AS2267="",NA(),AS2267))</f>
        <v>0</v>
      </c>
      <c r="CB565">
        <f>IF(Charts!$B$3="none",L2267,IF(AT2267="",NA(),AT2267))</f>
        <v>0</v>
      </c>
      <c r="CC565">
        <f>IF(Charts!$B$3="none",M2267,IF(AU2267="",NA(),AU2267))</f>
        <v>0</v>
      </c>
      <c r="CD565">
        <f>IF(Charts!$B$3="none",N2267,IF(AV2267="",NA(),AV2267))</f>
        <v>0</v>
      </c>
      <c r="CE565">
        <f>IF(Charts!$B$3="none",O2267,IF(AW2267="",NA(),AW2267))</f>
        <v>0</v>
      </c>
      <c r="CF565">
        <f>IF(Charts!$B$3="none",P2267,IF(AX2267="",NA(),AX2267))</f>
        <v>0</v>
      </c>
      <c r="CG565">
        <f>IF(Charts!$B$3="none",Q2267,IF(AY2267="",NA(),AY2267))</f>
        <v>0</v>
      </c>
      <c r="CH565">
        <f>IF(Charts!$B$3="none",R2267,IF(AZ2267="",NA(),AZ2267))</f>
        <v>0</v>
      </c>
      <c r="CI565">
        <f>IF(Charts!$B$3="none",S2267,IF(BA2267="",NA(),BA2267))</f>
        <v>0</v>
      </c>
      <c r="CJ565">
        <f>IF(Charts!$B$3="none",T2267,IF(BB2267="",NA(),BB2267))</f>
        <v>0</v>
      </c>
      <c r="CK565">
        <f>IF(Charts!$B$3="none",U2267,IF(BC2267="",NA(),BC2267))</f>
        <v>0</v>
      </c>
      <c r="CL565">
        <f>IF(Charts!$B$3="none",V2267,IF(BD2267="",NA(),BD2267))</f>
        <v>0</v>
      </c>
      <c r="CM565">
        <f>IF(Charts!$B$3="none",W2267,IF(BE2267="",NA(),BE2267))</f>
        <v>0</v>
      </c>
      <c r="CN565">
        <f>IF(Charts!$B$3="none",X2267,IF(BF2267="",NA(),BF2267))</f>
        <v>0</v>
      </c>
      <c r="CO565">
        <f>IF(Charts!$B$3="none",Y2267,IF(BG2267="",NA(),BG2267))</f>
        <v>0</v>
      </c>
      <c r="CP565">
        <f>IF(Charts!$B$3="none",Z2267,IF(BH2267="",NA(),BH2267))</f>
        <v>0</v>
      </c>
      <c r="CQ565">
        <f>IF(Charts!$B$3="none",AA2267,IF(BI2267="",NA(),BI2267))</f>
        <v>0</v>
      </c>
      <c r="CR565">
        <f>IF(Charts!$B$3="none",AB2267,IF(BJ2267="",NA(),BJ2267))</f>
        <v>0</v>
      </c>
      <c r="CS565">
        <f>IF(Charts!$B$3="none",AC2267,IF(BK2267="",NA(),BK2267))</f>
        <v>0</v>
      </c>
      <c r="CT565">
        <f>IF(Charts!$B$3="none",AD2267,IF(BL2267="",NA(),BL2267))</f>
        <v>0</v>
      </c>
      <c r="CU565">
        <f>IF(Charts!$B$3="none",AE2267,IF(BM2267="",NA(),BM2267))</f>
        <v>0</v>
      </c>
      <c r="CV565">
        <f>IF(Charts!$B$3="none",AF2267,IF(BN2267="",NA(),BN2267))</f>
        <v>0</v>
      </c>
      <c r="CW565">
        <f>IF(Charts!$B$3="none",AG2267,IF(BO2267="",NA(),BO2267))</f>
        <v>0</v>
      </c>
      <c r="CX565">
        <f>IF(Charts!$B$3="none",AH2267,IF(BP2267="",NA(),BP2267))</f>
        <v>0</v>
      </c>
      <c r="CY565">
        <f>IF(Charts!$B$3="none",AI2267,IF(BQ2267="",NA(),BQ2267))</f>
        <v>0</v>
      </c>
      <c r="CZ565">
        <f>IF(Charts!$B$3="none",AJ2267,IF(BR2267="",NA(),BR2267))</f>
        <v>0</v>
      </c>
    </row>
    <row r="566" spans="5:104">
      <c r="E566">
        <v>221</v>
      </c>
      <c r="F566">
        <f>F225</f>
        <v>0</v>
      </c>
      <c r="G566">
        <v>221</v>
      </c>
      <c r="H566">
        <f>H225</f>
        <v>0</v>
      </c>
      <c r="I566">
        <v>221</v>
      </c>
      <c r="J566">
        <f>J225</f>
        <v>0</v>
      </c>
      <c r="K566">
        <v>221</v>
      </c>
      <c r="L566">
        <f>L225</f>
        <v>0</v>
      </c>
      <c r="M566">
        <v>221</v>
      </c>
      <c r="N566">
        <f>N225</f>
        <v>0</v>
      </c>
      <c r="O566">
        <v>221</v>
      </c>
      <c r="P566">
        <f>P225</f>
        <v>0</v>
      </c>
      <c r="Q566">
        <v>221</v>
      </c>
      <c r="R566">
        <f>R225</f>
        <v>0</v>
      </c>
      <c r="S566">
        <v>221</v>
      </c>
      <c r="T566">
        <f>T225</f>
        <v>0</v>
      </c>
      <c r="U566">
        <v>221</v>
      </c>
      <c r="V566">
        <f>V225</f>
        <v>0</v>
      </c>
      <c r="W566">
        <v>221</v>
      </c>
      <c r="X566">
        <f>X225</f>
        <v>0</v>
      </c>
      <c r="Y566">
        <v>221</v>
      </c>
      <c r="Z566">
        <f>Z225</f>
        <v>0</v>
      </c>
      <c r="AA566">
        <v>221</v>
      </c>
      <c r="AB566">
        <f>AB225</f>
        <v>0</v>
      </c>
      <c r="AC566">
        <v>221</v>
      </c>
      <c r="AD566">
        <f>AD225</f>
        <v>0</v>
      </c>
      <c r="AE566">
        <v>221</v>
      </c>
      <c r="AF566">
        <f>AF225</f>
        <v>0</v>
      </c>
      <c r="AG566">
        <v>221</v>
      </c>
      <c r="AH566">
        <f>AH225</f>
        <v>0</v>
      </c>
      <c r="AI566">
        <v>221</v>
      </c>
      <c r="AJ566">
        <f>AJ225</f>
        <v>0</v>
      </c>
      <c r="AM566">
        <v>221</v>
      </c>
      <c r="AN566">
        <f>AN225</f>
        <v>0</v>
      </c>
      <c r="AO566">
        <v>221</v>
      </c>
      <c r="AP566">
        <f>AP225</f>
        <v>0</v>
      </c>
      <c r="AQ566">
        <v>221</v>
      </c>
      <c r="AR566">
        <f>AR225</f>
        <v>0</v>
      </c>
      <c r="AS566">
        <v>221</v>
      </c>
      <c r="AT566">
        <f>AT225</f>
        <v>0</v>
      </c>
      <c r="AU566">
        <v>221</v>
      </c>
      <c r="AV566">
        <f>AV225</f>
        <v>0</v>
      </c>
      <c r="AW566">
        <v>221</v>
      </c>
      <c r="AX566">
        <f>AX225</f>
        <v>0</v>
      </c>
      <c r="AY566">
        <v>221</v>
      </c>
      <c r="AZ566">
        <f>AZ225</f>
        <v>0</v>
      </c>
      <c r="BA566">
        <v>221</v>
      </c>
      <c r="BB566">
        <f>BB225</f>
        <v>0</v>
      </c>
      <c r="BC566">
        <v>221</v>
      </c>
      <c r="BD566">
        <f>BD225</f>
        <v>0</v>
      </c>
      <c r="BE566">
        <v>221</v>
      </c>
      <c r="BF566">
        <f>BF225</f>
        <v>0</v>
      </c>
      <c r="BG566">
        <v>221</v>
      </c>
      <c r="BH566">
        <f>BH225</f>
        <v>0</v>
      </c>
      <c r="BI566">
        <v>221</v>
      </c>
      <c r="BJ566">
        <f>BJ225</f>
        <v>0</v>
      </c>
      <c r="BK566">
        <v>221</v>
      </c>
      <c r="BL566">
        <f>BL225</f>
        <v>0</v>
      </c>
      <c r="BM566">
        <v>221</v>
      </c>
      <c r="BN566">
        <f>BN225</f>
        <v>0</v>
      </c>
      <c r="BO566">
        <v>221</v>
      </c>
      <c r="BP566">
        <f>BP225</f>
        <v>0</v>
      </c>
      <c r="BQ566">
        <v>221</v>
      </c>
      <c r="BR566">
        <f>BR225</f>
        <v>0</v>
      </c>
      <c r="BU566">
        <f>IF(Charts!$B$3="none",E2268,IF(AM2268="",NA(),AM2268))</f>
        <v>0</v>
      </c>
      <c r="BV566">
        <f>IF(Charts!$B$3="none",F2268,IF(AN2268="",NA(),AN2268))</f>
        <v>0</v>
      </c>
      <c r="BW566">
        <f>IF(Charts!$B$3="none",G2268,IF(AO2268="",NA(),AO2268))</f>
        <v>0</v>
      </c>
      <c r="BX566">
        <f>IF(Charts!$B$3="none",H2268,IF(AP2268="",NA(),AP2268))</f>
        <v>0</v>
      </c>
      <c r="BY566">
        <f>IF(Charts!$B$3="none",I2268,IF(AQ2268="",NA(),AQ2268))</f>
        <v>0</v>
      </c>
      <c r="BZ566">
        <f>IF(Charts!$B$3="none",J2268,IF(AR2268="",NA(),AR2268))</f>
        <v>0</v>
      </c>
      <c r="CA566">
        <f>IF(Charts!$B$3="none",K2268,IF(AS2268="",NA(),AS2268))</f>
        <v>0</v>
      </c>
      <c r="CB566">
        <f>IF(Charts!$B$3="none",L2268,IF(AT2268="",NA(),AT2268))</f>
        <v>0</v>
      </c>
      <c r="CC566">
        <f>IF(Charts!$B$3="none",M2268,IF(AU2268="",NA(),AU2268))</f>
        <v>0</v>
      </c>
      <c r="CD566">
        <f>IF(Charts!$B$3="none",N2268,IF(AV2268="",NA(),AV2268))</f>
        <v>0</v>
      </c>
      <c r="CE566">
        <f>IF(Charts!$B$3="none",O2268,IF(AW2268="",NA(),AW2268))</f>
        <v>0</v>
      </c>
      <c r="CF566">
        <f>IF(Charts!$B$3="none",P2268,IF(AX2268="",NA(),AX2268))</f>
        <v>0</v>
      </c>
      <c r="CG566">
        <f>IF(Charts!$B$3="none",Q2268,IF(AY2268="",NA(),AY2268))</f>
        <v>0</v>
      </c>
      <c r="CH566">
        <f>IF(Charts!$B$3="none",R2268,IF(AZ2268="",NA(),AZ2268))</f>
        <v>0</v>
      </c>
      <c r="CI566">
        <f>IF(Charts!$B$3="none",S2268,IF(BA2268="",NA(),BA2268))</f>
        <v>0</v>
      </c>
      <c r="CJ566">
        <f>IF(Charts!$B$3="none",T2268,IF(BB2268="",NA(),BB2268))</f>
        <v>0</v>
      </c>
      <c r="CK566">
        <f>IF(Charts!$B$3="none",U2268,IF(BC2268="",NA(),BC2268))</f>
        <v>0</v>
      </c>
      <c r="CL566">
        <f>IF(Charts!$B$3="none",V2268,IF(BD2268="",NA(),BD2268))</f>
        <v>0</v>
      </c>
      <c r="CM566">
        <f>IF(Charts!$B$3="none",W2268,IF(BE2268="",NA(),BE2268))</f>
        <v>0</v>
      </c>
      <c r="CN566">
        <f>IF(Charts!$B$3="none",X2268,IF(BF2268="",NA(),BF2268))</f>
        <v>0</v>
      </c>
      <c r="CO566">
        <f>IF(Charts!$B$3="none",Y2268,IF(BG2268="",NA(),BG2268))</f>
        <v>0</v>
      </c>
      <c r="CP566">
        <f>IF(Charts!$B$3="none",Z2268,IF(BH2268="",NA(),BH2268))</f>
        <v>0</v>
      </c>
      <c r="CQ566">
        <f>IF(Charts!$B$3="none",AA2268,IF(BI2268="",NA(),BI2268))</f>
        <v>0</v>
      </c>
      <c r="CR566">
        <f>IF(Charts!$B$3="none",AB2268,IF(BJ2268="",NA(),BJ2268))</f>
        <v>0</v>
      </c>
      <c r="CS566">
        <f>IF(Charts!$B$3="none",AC2268,IF(BK2268="",NA(),BK2268))</f>
        <v>0</v>
      </c>
      <c r="CT566">
        <f>IF(Charts!$B$3="none",AD2268,IF(BL2268="",NA(),BL2268))</f>
        <v>0</v>
      </c>
      <c r="CU566">
        <f>IF(Charts!$B$3="none",AE2268,IF(BM2268="",NA(),BM2268))</f>
        <v>0</v>
      </c>
      <c r="CV566">
        <f>IF(Charts!$B$3="none",AF2268,IF(BN2268="",NA(),BN2268))</f>
        <v>0</v>
      </c>
      <c r="CW566">
        <f>IF(Charts!$B$3="none",AG2268,IF(BO2268="",NA(),BO2268))</f>
        <v>0</v>
      </c>
      <c r="CX566">
        <f>IF(Charts!$B$3="none",AH2268,IF(BP2268="",NA(),BP2268))</f>
        <v>0</v>
      </c>
      <c r="CY566">
        <f>IF(Charts!$B$3="none",AI2268,IF(BQ2268="",NA(),BQ2268))</f>
        <v>0</v>
      </c>
      <c r="CZ566">
        <f>IF(Charts!$B$3="none",AJ2268,IF(BR2268="",NA(),BR2268))</f>
        <v>0</v>
      </c>
    </row>
    <row r="567" spans="5:104">
      <c r="E567">
        <v>222</v>
      </c>
      <c r="F567">
        <f>F226</f>
        <v>0</v>
      </c>
      <c r="G567">
        <v>222</v>
      </c>
      <c r="H567">
        <f>H226</f>
        <v>0</v>
      </c>
      <c r="I567">
        <v>222</v>
      </c>
      <c r="J567">
        <f>J226</f>
        <v>0</v>
      </c>
      <c r="K567">
        <v>222</v>
      </c>
      <c r="L567">
        <f>L226</f>
        <v>0</v>
      </c>
      <c r="M567">
        <v>222</v>
      </c>
      <c r="N567">
        <f>N226</f>
        <v>0</v>
      </c>
      <c r="O567">
        <v>222</v>
      </c>
      <c r="P567">
        <f>P226</f>
        <v>0</v>
      </c>
      <c r="Q567">
        <v>222</v>
      </c>
      <c r="R567">
        <f>R226</f>
        <v>0</v>
      </c>
      <c r="S567">
        <v>222</v>
      </c>
      <c r="T567">
        <f>T226</f>
        <v>0</v>
      </c>
      <c r="U567">
        <v>222</v>
      </c>
      <c r="V567">
        <f>V226</f>
        <v>0</v>
      </c>
      <c r="W567">
        <v>222</v>
      </c>
      <c r="X567">
        <f>X226</f>
        <v>0</v>
      </c>
      <c r="Y567">
        <v>222</v>
      </c>
      <c r="Z567">
        <f>Z226</f>
        <v>0</v>
      </c>
      <c r="AA567">
        <v>222</v>
      </c>
      <c r="AB567">
        <f>AB226</f>
        <v>0</v>
      </c>
      <c r="AC567">
        <v>222</v>
      </c>
      <c r="AD567">
        <f>AD226</f>
        <v>0</v>
      </c>
      <c r="AE567">
        <v>222</v>
      </c>
      <c r="AF567">
        <f>AF226</f>
        <v>0</v>
      </c>
      <c r="AG567">
        <v>222</v>
      </c>
      <c r="AH567">
        <f>AH226</f>
        <v>0</v>
      </c>
      <c r="AI567">
        <v>222</v>
      </c>
      <c r="AJ567">
        <f>AJ226</f>
        <v>0</v>
      </c>
      <c r="AM567">
        <v>222</v>
      </c>
      <c r="AN567">
        <f>AN226</f>
        <v>0</v>
      </c>
      <c r="AO567">
        <v>222</v>
      </c>
      <c r="AP567">
        <f>AP226</f>
        <v>0</v>
      </c>
      <c r="AQ567">
        <v>222</v>
      </c>
      <c r="AR567">
        <f>AR226</f>
        <v>0</v>
      </c>
      <c r="AS567">
        <v>222</v>
      </c>
      <c r="AT567">
        <f>AT226</f>
        <v>0</v>
      </c>
      <c r="AU567">
        <v>222</v>
      </c>
      <c r="AV567">
        <f>AV226</f>
        <v>0</v>
      </c>
      <c r="AW567">
        <v>222</v>
      </c>
      <c r="AX567">
        <f>AX226</f>
        <v>0</v>
      </c>
      <c r="AY567">
        <v>222</v>
      </c>
      <c r="AZ567">
        <f>AZ226</f>
        <v>0</v>
      </c>
      <c r="BA567">
        <v>222</v>
      </c>
      <c r="BB567">
        <f>BB226</f>
        <v>0</v>
      </c>
      <c r="BC567">
        <v>222</v>
      </c>
      <c r="BD567">
        <f>BD226</f>
        <v>0</v>
      </c>
      <c r="BE567">
        <v>222</v>
      </c>
      <c r="BF567">
        <f>BF226</f>
        <v>0</v>
      </c>
      <c r="BG567">
        <v>222</v>
      </c>
      <c r="BH567">
        <f>BH226</f>
        <v>0</v>
      </c>
      <c r="BI567">
        <v>222</v>
      </c>
      <c r="BJ567">
        <f>BJ226</f>
        <v>0</v>
      </c>
      <c r="BK567">
        <v>222</v>
      </c>
      <c r="BL567">
        <f>BL226</f>
        <v>0</v>
      </c>
      <c r="BM567">
        <v>222</v>
      </c>
      <c r="BN567">
        <f>BN226</f>
        <v>0</v>
      </c>
      <c r="BO567">
        <v>222</v>
      </c>
      <c r="BP567">
        <f>BP226</f>
        <v>0</v>
      </c>
      <c r="BQ567">
        <v>222</v>
      </c>
      <c r="BR567">
        <f>BR226</f>
        <v>0</v>
      </c>
      <c r="BU567">
        <f>IF(Charts!$B$3="none",E2269,IF(AM2269="",NA(),AM2269))</f>
        <v>0</v>
      </c>
      <c r="BV567">
        <f>IF(Charts!$B$3="none",F2269,IF(AN2269="",NA(),AN2269))</f>
        <v>0</v>
      </c>
      <c r="BW567">
        <f>IF(Charts!$B$3="none",G2269,IF(AO2269="",NA(),AO2269))</f>
        <v>0</v>
      </c>
      <c r="BX567">
        <f>IF(Charts!$B$3="none",H2269,IF(AP2269="",NA(),AP2269))</f>
        <v>0</v>
      </c>
      <c r="BY567">
        <f>IF(Charts!$B$3="none",I2269,IF(AQ2269="",NA(),AQ2269))</f>
        <v>0</v>
      </c>
      <c r="BZ567">
        <f>IF(Charts!$B$3="none",J2269,IF(AR2269="",NA(),AR2269))</f>
        <v>0</v>
      </c>
      <c r="CA567">
        <f>IF(Charts!$B$3="none",K2269,IF(AS2269="",NA(),AS2269))</f>
        <v>0</v>
      </c>
      <c r="CB567">
        <f>IF(Charts!$B$3="none",L2269,IF(AT2269="",NA(),AT2269))</f>
        <v>0</v>
      </c>
      <c r="CC567">
        <f>IF(Charts!$B$3="none",M2269,IF(AU2269="",NA(),AU2269))</f>
        <v>0</v>
      </c>
      <c r="CD567">
        <f>IF(Charts!$B$3="none",N2269,IF(AV2269="",NA(),AV2269))</f>
        <v>0</v>
      </c>
      <c r="CE567">
        <f>IF(Charts!$B$3="none",O2269,IF(AW2269="",NA(),AW2269))</f>
        <v>0</v>
      </c>
      <c r="CF567">
        <f>IF(Charts!$B$3="none",P2269,IF(AX2269="",NA(),AX2269))</f>
        <v>0</v>
      </c>
      <c r="CG567">
        <f>IF(Charts!$B$3="none",Q2269,IF(AY2269="",NA(),AY2269))</f>
        <v>0</v>
      </c>
      <c r="CH567">
        <f>IF(Charts!$B$3="none",R2269,IF(AZ2269="",NA(),AZ2269))</f>
        <v>0</v>
      </c>
      <c r="CI567">
        <f>IF(Charts!$B$3="none",S2269,IF(BA2269="",NA(),BA2269))</f>
        <v>0</v>
      </c>
      <c r="CJ567">
        <f>IF(Charts!$B$3="none",T2269,IF(BB2269="",NA(),BB2269))</f>
        <v>0</v>
      </c>
      <c r="CK567">
        <f>IF(Charts!$B$3="none",U2269,IF(BC2269="",NA(),BC2269))</f>
        <v>0</v>
      </c>
      <c r="CL567">
        <f>IF(Charts!$B$3="none",V2269,IF(BD2269="",NA(),BD2269))</f>
        <v>0</v>
      </c>
      <c r="CM567">
        <f>IF(Charts!$B$3="none",W2269,IF(BE2269="",NA(),BE2269))</f>
        <v>0</v>
      </c>
      <c r="CN567">
        <f>IF(Charts!$B$3="none",X2269,IF(BF2269="",NA(),BF2269))</f>
        <v>0</v>
      </c>
      <c r="CO567">
        <f>IF(Charts!$B$3="none",Y2269,IF(BG2269="",NA(),BG2269))</f>
        <v>0</v>
      </c>
      <c r="CP567">
        <f>IF(Charts!$B$3="none",Z2269,IF(BH2269="",NA(),BH2269))</f>
        <v>0</v>
      </c>
      <c r="CQ567">
        <f>IF(Charts!$B$3="none",AA2269,IF(BI2269="",NA(),BI2269))</f>
        <v>0</v>
      </c>
      <c r="CR567">
        <f>IF(Charts!$B$3="none",AB2269,IF(BJ2269="",NA(),BJ2269))</f>
        <v>0</v>
      </c>
      <c r="CS567">
        <f>IF(Charts!$B$3="none",AC2269,IF(BK2269="",NA(),BK2269))</f>
        <v>0</v>
      </c>
      <c r="CT567">
        <f>IF(Charts!$B$3="none",AD2269,IF(BL2269="",NA(),BL2269))</f>
        <v>0</v>
      </c>
      <c r="CU567">
        <f>IF(Charts!$B$3="none",AE2269,IF(BM2269="",NA(),BM2269))</f>
        <v>0</v>
      </c>
      <c r="CV567">
        <f>IF(Charts!$B$3="none",AF2269,IF(BN2269="",NA(),BN2269))</f>
        <v>0</v>
      </c>
      <c r="CW567">
        <f>IF(Charts!$B$3="none",AG2269,IF(BO2269="",NA(),BO2269))</f>
        <v>0</v>
      </c>
      <c r="CX567">
        <f>IF(Charts!$B$3="none",AH2269,IF(BP2269="",NA(),BP2269))</f>
        <v>0</v>
      </c>
      <c r="CY567">
        <f>IF(Charts!$B$3="none",AI2269,IF(BQ2269="",NA(),BQ2269))</f>
        <v>0</v>
      </c>
      <c r="CZ567">
        <f>IF(Charts!$B$3="none",AJ2269,IF(BR2269="",NA(),BR2269))</f>
        <v>0</v>
      </c>
    </row>
    <row r="568" spans="5:104">
      <c r="E568">
        <v>223</v>
      </c>
      <c r="F568">
        <f>F227</f>
        <v>0</v>
      </c>
      <c r="G568">
        <v>223</v>
      </c>
      <c r="H568">
        <f>H227</f>
        <v>0</v>
      </c>
      <c r="I568">
        <v>223</v>
      </c>
      <c r="J568">
        <f>J227</f>
        <v>0</v>
      </c>
      <c r="K568">
        <v>223</v>
      </c>
      <c r="L568">
        <f>L227</f>
        <v>0</v>
      </c>
      <c r="M568">
        <v>223</v>
      </c>
      <c r="N568">
        <f>N227</f>
        <v>0</v>
      </c>
      <c r="O568">
        <v>223</v>
      </c>
      <c r="P568">
        <f>P227</f>
        <v>0</v>
      </c>
      <c r="Q568">
        <v>223</v>
      </c>
      <c r="R568">
        <f>R227</f>
        <v>0</v>
      </c>
      <c r="S568">
        <v>223</v>
      </c>
      <c r="T568">
        <f>T227</f>
        <v>0</v>
      </c>
      <c r="U568">
        <v>223</v>
      </c>
      <c r="V568">
        <f>V227</f>
        <v>0</v>
      </c>
      <c r="W568">
        <v>223</v>
      </c>
      <c r="X568">
        <f>X227</f>
        <v>0</v>
      </c>
      <c r="Y568">
        <v>223</v>
      </c>
      <c r="Z568">
        <f>Z227</f>
        <v>0</v>
      </c>
      <c r="AA568">
        <v>223</v>
      </c>
      <c r="AB568">
        <f>AB227</f>
        <v>0</v>
      </c>
      <c r="AC568">
        <v>223</v>
      </c>
      <c r="AD568">
        <f>AD227</f>
        <v>0</v>
      </c>
      <c r="AE568">
        <v>223</v>
      </c>
      <c r="AF568">
        <f>AF227</f>
        <v>0</v>
      </c>
      <c r="AG568">
        <v>223</v>
      </c>
      <c r="AH568">
        <f>AH227</f>
        <v>0</v>
      </c>
      <c r="AI568">
        <v>223</v>
      </c>
      <c r="AJ568">
        <f>AJ227</f>
        <v>0</v>
      </c>
      <c r="AM568">
        <v>223</v>
      </c>
      <c r="AN568">
        <f>AN227</f>
        <v>0</v>
      </c>
      <c r="AO568">
        <v>223</v>
      </c>
      <c r="AP568">
        <f>AP227</f>
        <v>0</v>
      </c>
      <c r="AQ568">
        <v>223</v>
      </c>
      <c r="AR568">
        <f>AR227</f>
        <v>0</v>
      </c>
      <c r="AS568">
        <v>223</v>
      </c>
      <c r="AT568">
        <f>AT227</f>
        <v>0</v>
      </c>
      <c r="AU568">
        <v>223</v>
      </c>
      <c r="AV568">
        <f>AV227</f>
        <v>0</v>
      </c>
      <c r="AW568">
        <v>223</v>
      </c>
      <c r="AX568">
        <f>AX227</f>
        <v>0</v>
      </c>
      <c r="AY568">
        <v>223</v>
      </c>
      <c r="AZ568">
        <f>AZ227</f>
        <v>0</v>
      </c>
      <c r="BA568">
        <v>223</v>
      </c>
      <c r="BB568">
        <f>BB227</f>
        <v>0</v>
      </c>
      <c r="BC568">
        <v>223</v>
      </c>
      <c r="BD568">
        <f>BD227</f>
        <v>0</v>
      </c>
      <c r="BE568">
        <v>223</v>
      </c>
      <c r="BF568">
        <f>BF227</f>
        <v>0</v>
      </c>
      <c r="BG568">
        <v>223</v>
      </c>
      <c r="BH568">
        <f>BH227</f>
        <v>0</v>
      </c>
      <c r="BI568">
        <v>223</v>
      </c>
      <c r="BJ568">
        <f>BJ227</f>
        <v>0</v>
      </c>
      <c r="BK568">
        <v>223</v>
      </c>
      <c r="BL568">
        <f>BL227</f>
        <v>0</v>
      </c>
      <c r="BM568">
        <v>223</v>
      </c>
      <c r="BN568">
        <f>BN227</f>
        <v>0</v>
      </c>
      <c r="BO568">
        <v>223</v>
      </c>
      <c r="BP568">
        <f>BP227</f>
        <v>0</v>
      </c>
      <c r="BQ568">
        <v>223</v>
      </c>
      <c r="BR568">
        <f>BR227</f>
        <v>0</v>
      </c>
      <c r="BU568">
        <f>IF(Charts!$B$3="none",E2270,IF(AM2270="",NA(),AM2270))</f>
        <v>0</v>
      </c>
      <c r="BV568">
        <f>IF(Charts!$B$3="none",F2270,IF(AN2270="",NA(),AN2270))</f>
        <v>0</v>
      </c>
      <c r="BW568">
        <f>IF(Charts!$B$3="none",G2270,IF(AO2270="",NA(),AO2270))</f>
        <v>0</v>
      </c>
      <c r="BX568">
        <f>IF(Charts!$B$3="none",H2270,IF(AP2270="",NA(),AP2270))</f>
        <v>0</v>
      </c>
      <c r="BY568">
        <f>IF(Charts!$B$3="none",I2270,IF(AQ2270="",NA(),AQ2270))</f>
        <v>0</v>
      </c>
      <c r="BZ568">
        <f>IF(Charts!$B$3="none",J2270,IF(AR2270="",NA(),AR2270))</f>
        <v>0</v>
      </c>
      <c r="CA568">
        <f>IF(Charts!$B$3="none",K2270,IF(AS2270="",NA(),AS2270))</f>
        <v>0</v>
      </c>
      <c r="CB568">
        <f>IF(Charts!$B$3="none",L2270,IF(AT2270="",NA(),AT2270))</f>
        <v>0</v>
      </c>
      <c r="CC568">
        <f>IF(Charts!$B$3="none",M2270,IF(AU2270="",NA(),AU2270))</f>
        <v>0</v>
      </c>
      <c r="CD568">
        <f>IF(Charts!$B$3="none",N2270,IF(AV2270="",NA(),AV2270))</f>
        <v>0</v>
      </c>
      <c r="CE568">
        <f>IF(Charts!$B$3="none",O2270,IF(AW2270="",NA(),AW2270))</f>
        <v>0</v>
      </c>
      <c r="CF568">
        <f>IF(Charts!$B$3="none",P2270,IF(AX2270="",NA(),AX2270))</f>
        <v>0</v>
      </c>
      <c r="CG568">
        <f>IF(Charts!$B$3="none",Q2270,IF(AY2270="",NA(),AY2270))</f>
        <v>0</v>
      </c>
      <c r="CH568">
        <f>IF(Charts!$B$3="none",R2270,IF(AZ2270="",NA(),AZ2270))</f>
        <v>0</v>
      </c>
      <c r="CI568">
        <f>IF(Charts!$B$3="none",S2270,IF(BA2270="",NA(),BA2270))</f>
        <v>0</v>
      </c>
      <c r="CJ568">
        <f>IF(Charts!$B$3="none",T2270,IF(BB2270="",NA(),BB2270))</f>
        <v>0</v>
      </c>
      <c r="CK568">
        <f>IF(Charts!$B$3="none",U2270,IF(BC2270="",NA(),BC2270))</f>
        <v>0</v>
      </c>
      <c r="CL568">
        <f>IF(Charts!$B$3="none",V2270,IF(BD2270="",NA(),BD2270))</f>
        <v>0</v>
      </c>
      <c r="CM568">
        <f>IF(Charts!$B$3="none",W2270,IF(BE2270="",NA(),BE2270))</f>
        <v>0</v>
      </c>
      <c r="CN568">
        <f>IF(Charts!$B$3="none",X2270,IF(BF2270="",NA(),BF2270))</f>
        <v>0</v>
      </c>
      <c r="CO568">
        <f>IF(Charts!$B$3="none",Y2270,IF(BG2270="",NA(),BG2270))</f>
        <v>0</v>
      </c>
      <c r="CP568">
        <f>IF(Charts!$B$3="none",Z2270,IF(BH2270="",NA(),BH2270))</f>
        <v>0</v>
      </c>
      <c r="CQ568">
        <f>IF(Charts!$B$3="none",AA2270,IF(BI2270="",NA(),BI2270))</f>
        <v>0</v>
      </c>
      <c r="CR568">
        <f>IF(Charts!$B$3="none",AB2270,IF(BJ2270="",NA(),BJ2270))</f>
        <v>0</v>
      </c>
      <c r="CS568">
        <f>IF(Charts!$B$3="none",AC2270,IF(BK2270="",NA(),BK2270))</f>
        <v>0</v>
      </c>
      <c r="CT568">
        <f>IF(Charts!$B$3="none",AD2270,IF(BL2270="",NA(),BL2270))</f>
        <v>0</v>
      </c>
      <c r="CU568">
        <f>IF(Charts!$B$3="none",AE2270,IF(BM2270="",NA(),BM2270))</f>
        <v>0</v>
      </c>
      <c r="CV568">
        <f>IF(Charts!$B$3="none",AF2270,IF(BN2270="",NA(),BN2270))</f>
        <v>0</v>
      </c>
      <c r="CW568">
        <f>IF(Charts!$B$3="none",AG2270,IF(BO2270="",NA(),BO2270))</f>
        <v>0</v>
      </c>
      <c r="CX568">
        <f>IF(Charts!$B$3="none",AH2270,IF(BP2270="",NA(),BP2270))</f>
        <v>0</v>
      </c>
      <c r="CY568">
        <f>IF(Charts!$B$3="none",AI2270,IF(BQ2270="",NA(),BQ2270))</f>
        <v>0</v>
      </c>
      <c r="CZ568">
        <f>IF(Charts!$B$3="none",AJ2270,IF(BR2270="",NA(),BR2270))</f>
        <v>0</v>
      </c>
    </row>
    <row r="569" spans="5:104">
      <c r="E569">
        <v>224</v>
      </c>
      <c r="F569">
        <f>F228</f>
        <v>0</v>
      </c>
      <c r="G569">
        <v>224</v>
      </c>
      <c r="H569">
        <f>H228</f>
        <v>0</v>
      </c>
      <c r="I569">
        <v>224</v>
      </c>
      <c r="J569">
        <f>J228</f>
        <v>0</v>
      </c>
      <c r="K569">
        <v>224</v>
      </c>
      <c r="L569">
        <f>L228</f>
        <v>0</v>
      </c>
      <c r="M569">
        <v>224</v>
      </c>
      <c r="N569">
        <f>N228</f>
        <v>0</v>
      </c>
      <c r="O569">
        <v>224</v>
      </c>
      <c r="P569">
        <f>P228</f>
        <v>0</v>
      </c>
      <c r="Q569">
        <v>224</v>
      </c>
      <c r="R569">
        <f>R228</f>
        <v>0</v>
      </c>
      <c r="S569">
        <v>224</v>
      </c>
      <c r="T569">
        <f>T228</f>
        <v>0</v>
      </c>
      <c r="U569">
        <v>224</v>
      </c>
      <c r="V569">
        <f>V228</f>
        <v>0</v>
      </c>
      <c r="W569">
        <v>224</v>
      </c>
      <c r="X569">
        <f>X228</f>
        <v>0</v>
      </c>
      <c r="Y569">
        <v>224</v>
      </c>
      <c r="Z569">
        <f>Z228</f>
        <v>0</v>
      </c>
      <c r="AA569">
        <v>224</v>
      </c>
      <c r="AB569">
        <f>AB228</f>
        <v>0</v>
      </c>
      <c r="AC569">
        <v>224</v>
      </c>
      <c r="AD569">
        <f>AD228</f>
        <v>0</v>
      </c>
      <c r="AE569">
        <v>224</v>
      </c>
      <c r="AF569">
        <f>AF228</f>
        <v>0</v>
      </c>
      <c r="AG569">
        <v>224</v>
      </c>
      <c r="AH569">
        <f>AH228</f>
        <v>0</v>
      </c>
      <c r="AI569">
        <v>224</v>
      </c>
      <c r="AJ569">
        <f>AJ228</f>
        <v>0</v>
      </c>
      <c r="AM569">
        <v>224</v>
      </c>
      <c r="AN569">
        <f>AN228</f>
        <v>0</v>
      </c>
      <c r="AO569">
        <v>224</v>
      </c>
      <c r="AP569">
        <f>AP228</f>
        <v>0</v>
      </c>
      <c r="AQ569">
        <v>224</v>
      </c>
      <c r="AR569">
        <f>AR228</f>
        <v>0</v>
      </c>
      <c r="AS569">
        <v>224</v>
      </c>
      <c r="AT569">
        <f>AT228</f>
        <v>0</v>
      </c>
      <c r="AU569">
        <v>224</v>
      </c>
      <c r="AV569">
        <f>AV228</f>
        <v>0</v>
      </c>
      <c r="AW569">
        <v>224</v>
      </c>
      <c r="AX569">
        <f>AX228</f>
        <v>0</v>
      </c>
      <c r="AY569">
        <v>224</v>
      </c>
      <c r="AZ569">
        <f>AZ228</f>
        <v>0</v>
      </c>
      <c r="BA569">
        <v>224</v>
      </c>
      <c r="BB569">
        <f>BB228</f>
        <v>0</v>
      </c>
      <c r="BC569">
        <v>224</v>
      </c>
      <c r="BD569">
        <f>BD228</f>
        <v>0</v>
      </c>
      <c r="BE569">
        <v>224</v>
      </c>
      <c r="BF569">
        <f>BF228</f>
        <v>0</v>
      </c>
      <c r="BG569">
        <v>224</v>
      </c>
      <c r="BH569">
        <f>BH228</f>
        <v>0</v>
      </c>
      <c r="BI569">
        <v>224</v>
      </c>
      <c r="BJ569">
        <f>BJ228</f>
        <v>0</v>
      </c>
      <c r="BK569">
        <v>224</v>
      </c>
      <c r="BL569">
        <f>BL228</f>
        <v>0</v>
      </c>
      <c r="BM569">
        <v>224</v>
      </c>
      <c r="BN569">
        <f>BN228</f>
        <v>0</v>
      </c>
      <c r="BO569">
        <v>224</v>
      </c>
      <c r="BP569">
        <f>BP228</f>
        <v>0</v>
      </c>
      <c r="BQ569">
        <v>224</v>
      </c>
      <c r="BR569">
        <f>BR228</f>
        <v>0</v>
      </c>
      <c r="BU569">
        <f>IF(Charts!$B$3="none",E2271,IF(AM2271="",NA(),AM2271))</f>
        <v>0</v>
      </c>
      <c r="BV569">
        <f>IF(Charts!$B$3="none",F2271,IF(AN2271="",NA(),AN2271))</f>
        <v>0</v>
      </c>
      <c r="BW569">
        <f>IF(Charts!$B$3="none",G2271,IF(AO2271="",NA(),AO2271))</f>
        <v>0</v>
      </c>
      <c r="BX569">
        <f>IF(Charts!$B$3="none",H2271,IF(AP2271="",NA(),AP2271))</f>
        <v>0</v>
      </c>
      <c r="BY569">
        <f>IF(Charts!$B$3="none",I2271,IF(AQ2271="",NA(),AQ2271))</f>
        <v>0</v>
      </c>
      <c r="BZ569">
        <f>IF(Charts!$B$3="none",J2271,IF(AR2271="",NA(),AR2271))</f>
        <v>0</v>
      </c>
      <c r="CA569">
        <f>IF(Charts!$B$3="none",K2271,IF(AS2271="",NA(),AS2271))</f>
        <v>0</v>
      </c>
      <c r="CB569">
        <f>IF(Charts!$B$3="none",L2271,IF(AT2271="",NA(),AT2271))</f>
        <v>0</v>
      </c>
      <c r="CC569">
        <f>IF(Charts!$B$3="none",M2271,IF(AU2271="",NA(),AU2271))</f>
        <v>0</v>
      </c>
      <c r="CD569">
        <f>IF(Charts!$B$3="none",N2271,IF(AV2271="",NA(),AV2271))</f>
        <v>0</v>
      </c>
      <c r="CE569">
        <f>IF(Charts!$B$3="none",O2271,IF(AW2271="",NA(),AW2271))</f>
        <v>0</v>
      </c>
      <c r="CF569">
        <f>IF(Charts!$B$3="none",P2271,IF(AX2271="",NA(),AX2271))</f>
        <v>0</v>
      </c>
      <c r="CG569">
        <f>IF(Charts!$B$3="none",Q2271,IF(AY2271="",NA(),AY2271))</f>
        <v>0</v>
      </c>
      <c r="CH569">
        <f>IF(Charts!$B$3="none",R2271,IF(AZ2271="",NA(),AZ2271))</f>
        <v>0</v>
      </c>
      <c r="CI569">
        <f>IF(Charts!$B$3="none",S2271,IF(BA2271="",NA(),BA2271))</f>
        <v>0</v>
      </c>
      <c r="CJ569">
        <f>IF(Charts!$B$3="none",T2271,IF(BB2271="",NA(),BB2271))</f>
        <v>0</v>
      </c>
      <c r="CK569">
        <f>IF(Charts!$B$3="none",U2271,IF(BC2271="",NA(),BC2271))</f>
        <v>0</v>
      </c>
      <c r="CL569">
        <f>IF(Charts!$B$3="none",V2271,IF(BD2271="",NA(),BD2271))</f>
        <v>0</v>
      </c>
      <c r="CM569">
        <f>IF(Charts!$B$3="none",W2271,IF(BE2271="",NA(),BE2271))</f>
        <v>0</v>
      </c>
      <c r="CN569">
        <f>IF(Charts!$B$3="none",X2271,IF(BF2271="",NA(),BF2271))</f>
        <v>0</v>
      </c>
      <c r="CO569">
        <f>IF(Charts!$B$3="none",Y2271,IF(BG2271="",NA(),BG2271))</f>
        <v>0</v>
      </c>
      <c r="CP569">
        <f>IF(Charts!$B$3="none",Z2271,IF(BH2271="",NA(),BH2271))</f>
        <v>0</v>
      </c>
      <c r="CQ569">
        <f>IF(Charts!$B$3="none",AA2271,IF(BI2271="",NA(),BI2271))</f>
        <v>0</v>
      </c>
      <c r="CR569">
        <f>IF(Charts!$B$3="none",AB2271,IF(BJ2271="",NA(),BJ2271))</f>
        <v>0</v>
      </c>
      <c r="CS569">
        <f>IF(Charts!$B$3="none",AC2271,IF(BK2271="",NA(),BK2271))</f>
        <v>0</v>
      </c>
      <c r="CT569">
        <f>IF(Charts!$B$3="none",AD2271,IF(BL2271="",NA(),BL2271))</f>
        <v>0</v>
      </c>
      <c r="CU569">
        <f>IF(Charts!$B$3="none",AE2271,IF(BM2271="",NA(),BM2271))</f>
        <v>0</v>
      </c>
      <c r="CV569">
        <f>IF(Charts!$B$3="none",AF2271,IF(BN2271="",NA(),BN2271))</f>
        <v>0</v>
      </c>
      <c r="CW569">
        <f>IF(Charts!$B$3="none",AG2271,IF(BO2271="",NA(),BO2271))</f>
        <v>0</v>
      </c>
      <c r="CX569">
        <f>IF(Charts!$B$3="none",AH2271,IF(BP2271="",NA(),BP2271))</f>
        <v>0</v>
      </c>
      <c r="CY569">
        <f>IF(Charts!$B$3="none",AI2271,IF(BQ2271="",NA(),BQ2271))</f>
        <v>0</v>
      </c>
      <c r="CZ569">
        <f>IF(Charts!$B$3="none",AJ2271,IF(BR2271="",NA(),BR2271))</f>
        <v>0</v>
      </c>
    </row>
    <row r="570" spans="5:104">
      <c r="E570">
        <v>225</v>
      </c>
      <c r="F570">
        <f>F229</f>
        <v>0</v>
      </c>
      <c r="G570">
        <v>225</v>
      </c>
      <c r="H570">
        <f>H229</f>
        <v>0</v>
      </c>
      <c r="I570">
        <v>225</v>
      </c>
      <c r="J570">
        <f>J229</f>
        <v>0</v>
      </c>
      <c r="K570">
        <v>225</v>
      </c>
      <c r="L570">
        <f>L229</f>
        <v>0</v>
      </c>
      <c r="M570">
        <v>225</v>
      </c>
      <c r="N570">
        <f>N229</f>
        <v>0</v>
      </c>
      <c r="O570">
        <v>225</v>
      </c>
      <c r="P570">
        <f>P229</f>
        <v>0</v>
      </c>
      <c r="Q570">
        <v>225</v>
      </c>
      <c r="R570">
        <f>R229</f>
        <v>0</v>
      </c>
      <c r="S570">
        <v>225</v>
      </c>
      <c r="T570">
        <f>T229</f>
        <v>0</v>
      </c>
      <c r="U570">
        <v>225</v>
      </c>
      <c r="V570">
        <f>V229</f>
        <v>0</v>
      </c>
      <c r="W570">
        <v>225</v>
      </c>
      <c r="X570">
        <f>X229</f>
        <v>0</v>
      </c>
      <c r="Y570">
        <v>225</v>
      </c>
      <c r="Z570">
        <f>Z229</f>
        <v>0</v>
      </c>
      <c r="AA570">
        <v>225</v>
      </c>
      <c r="AB570">
        <f>AB229</f>
        <v>0</v>
      </c>
      <c r="AC570">
        <v>225</v>
      </c>
      <c r="AD570">
        <f>AD229</f>
        <v>0</v>
      </c>
      <c r="AE570">
        <v>225</v>
      </c>
      <c r="AF570">
        <f>AF229</f>
        <v>0</v>
      </c>
      <c r="AG570">
        <v>225</v>
      </c>
      <c r="AH570">
        <f>AH229</f>
        <v>0</v>
      </c>
      <c r="AI570">
        <v>225</v>
      </c>
      <c r="AJ570">
        <f>AJ229</f>
        <v>0</v>
      </c>
      <c r="AM570">
        <v>225</v>
      </c>
      <c r="AN570">
        <f>AN229</f>
        <v>0</v>
      </c>
      <c r="AO570">
        <v>225</v>
      </c>
      <c r="AP570">
        <f>AP229</f>
        <v>0</v>
      </c>
      <c r="AQ570">
        <v>225</v>
      </c>
      <c r="AR570">
        <f>AR229</f>
        <v>0</v>
      </c>
      <c r="AS570">
        <v>225</v>
      </c>
      <c r="AT570">
        <f>AT229</f>
        <v>0</v>
      </c>
      <c r="AU570">
        <v>225</v>
      </c>
      <c r="AV570">
        <f>AV229</f>
        <v>0</v>
      </c>
      <c r="AW570">
        <v>225</v>
      </c>
      <c r="AX570">
        <f>AX229</f>
        <v>0</v>
      </c>
      <c r="AY570">
        <v>225</v>
      </c>
      <c r="AZ570">
        <f>AZ229</f>
        <v>0</v>
      </c>
      <c r="BA570">
        <v>225</v>
      </c>
      <c r="BB570">
        <f>BB229</f>
        <v>0</v>
      </c>
      <c r="BC570">
        <v>225</v>
      </c>
      <c r="BD570">
        <f>BD229</f>
        <v>0</v>
      </c>
      <c r="BE570">
        <v>225</v>
      </c>
      <c r="BF570">
        <f>BF229</f>
        <v>0</v>
      </c>
      <c r="BG570">
        <v>225</v>
      </c>
      <c r="BH570">
        <f>BH229</f>
        <v>0</v>
      </c>
      <c r="BI570">
        <v>225</v>
      </c>
      <c r="BJ570">
        <f>BJ229</f>
        <v>0</v>
      </c>
      <c r="BK570">
        <v>225</v>
      </c>
      <c r="BL570">
        <f>BL229</f>
        <v>0</v>
      </c>
      <c r="BM570">
        <v>225</v>
      </c>
      <c r="BN570">
        <f>BN229</f>
        <v>0</v>
      </c>
      <c r="BO570">
        <v>225</v>
      </c>
      <c r="BP570">
        <f>BP229</f>
        <v>0</v>
      </c>
      <c r="BQ570">
        <v>225</v>
      </c>
      <c r="BR570">
        <f>BR229</f>
        <v>0</v>
      </c>
      <c r="BU570">
        <f>IF(Charts!$B$3="none",E2272,IF(AM2272="",NA(),AM2272))</f>
        <v>0</v>
      </c>
      <c r="BV570">
        <f>IF(Charts!$B$3="none",F2272,IF(AN2272="",NA(),AN2272))</f>
        <v>0</v>
      </c>
      <c r="BW570">
        <f>IF(Charts!$B$3="none",G2272,IF(AO2272="",NA(),AO2272))</f>
        <v>0</v>
      </c>
      <c r="BX570">
        <f>IF(Charts!$B$3="none",H2272,IF(AP2272="",NA(),AP2272))</f>
        <v>0</v>
      </c>
      <c r="BY570">
        <f>IF(Charts!$B$3="none",I2272,IF(AQ2272="",NA(),AQ2272))</f>
        <v>0</v>
      </c>
      <c r="BZ570">
        <f>IF(Charts!$B$3="none",J2272,IF(AR2272="",NA(),AR2272))</f>
        <v>0</v>
      </c>
      <c r="CA570">
        <f>IF(Charts!$B$3="none",K2272,IF(AS2272="",NA(),AS2272))</f>
        <v>0</v>
      </c>
      <c r="CB570">
        <f>IF(Charts!$B$3="none",L2272,IF(AT2272="",NA(),AT2272))</f>
        <v>0</v>
      </c>
      <c r="CC570">
        <f>IF(Charts!$B$3="none",M2272,IF(AU2272="",NA(),AU2272))</f>
        <v>0</v>
      </c>
      <c r="CD570">
        <f>IF(Charts!$B$3="none",N2272,IF(AV2272="",NA(),AV2272))</f>
        <v>0</v>
      </c>
      <c r="CE570">
        <f>IF(Charts!$B$3="none",O2272,IF(AW2272="",NA(),AW2272))</f>
        <v>0</v>
      </c>
      <c r="CF570">
        <f>IF(Charts!$B$3="none",P2272,IF(AX2272="",NA(),AX2272))</f>
        <v>0</v>
      </c>
      <c r="CG570">
        <f>IF(Charts!$B$3="none",Q2272,IF(AY2272="",NA(),AY2272))</f>
        <v>0</v>
      </c>
      <c r="CH570">
        <f>IF(Charts!$B$3="none",R2272,IF(AZ2272="",NA(),AZ2272))</f>
        <v>0</v>
      </c>
      <c r="CI570">
        <f>IF(Charts!$B$3="none",S2272,IF(BA2272="",NA(),BA2272))</f>
        <v>0</v>
      </c>
      <c r="CJ570">
        <f>IF(Charts!$B$3="none",T2272,IF(BB2272="",NA(),BB2272))</f>
        <v>0</v>
      </c>
      <c r="CK570">
        <f>IF(Charts!$B$3="none",U2272,IF(BC2272="",NA(),BC2272))</f>
        <v>0</v>
      </c>
      <c r="CL570">
        <f>IF(Charts!$B$3="none",V2272,IF(BD2272="",NA(),BD2272))</f>
        <v>0</v>
      </c>
      <c r="CM570">
        <f>IF(Charts!$B$3="none",W2272,IF(BE2272="",NA(),BE2272))</f>
        <v>0</v>
      </c>
      <c r="CN570">
        <f>IF(Charts!$B$3="none",X2272,IF(BF2272="",NA(),BF2272))</f>
        <v>0</v>
      </c>
      <c r="CO570">
        <f>IF(Charts!$B$3="none",Y2272,IF(BG2272="",NA(),BG2272))</f>
        <v>0</v>
      </c>
      <c r="CP570">
        <f>IF(Charts!$B$3="none",Z2272,IF(BH2272="",NA(),BH2272))</f>
        <v>0</v>
      </c>
      <c r="CQ570">
        <f>IF(Charts!$B$3="none",AA2272,IF(BI2272="",NA(),BI2272))</f>
        <v>0</v>
      </c>
      <c r="CR570">
        <f>IF(Charts!$B$3="none",AB2272,IF(BJ2272="",NA(),BJ2272))</f>
        <v>0</v>
      </c>
      <c r="CS570">
        <f>IF(Charts!$B$3="none",AC2272,IF(BK2272="",NA(),BK2272))</f>
        <v>0</v>
      </c>
      <c r="CT570">
        <f>IF(Charts!$B$3="none",AD2272,IF(BL2272="",NA(),BL2272))</f>
        <v>0</v>
      </c>
      <c r="CU570">
        <f>IF(Charts!$B$3="none",AE2272,IF(BM2272="",NA(),BM2272))</f>
        <v>0</v>
      </c>
      <c r="CV570">
        <f>IF(Charts!$B$3="none",AF2272,IF(BN2272="",NA(),BN2272))</f>
        <v>0</v>
      </c>
      <c r="CW570">
        <f>IF(Charts!$B$3="none",AG2272,IF(BO2272="",NA(),BO2272))</f>
        <v>0</v>
      </c>
      <c r="CX570">
        <f>IF(Charts!$B$3="none",AH2272,IF(BP2272="",NA(),BP2272))</f>
        <v>0</v>
      </c>
      <c r="CY570">
        <f>IF(Charts!$B$3="none",AI2272,IF(BQ2272="",NA(),BQ2272))</f>
        <v>0</v>
      </c>
      <c r="CZ570">
        <f>IF(Charts!$B$3="none",AJ2272,IF(BR2272="",NA(),BR2272))</f>
        <v>0</v>
      </c>
    </row>
    <row r="571" spans="5:104">
      <c r="E571">
        <v>226</v>
      </c>
      <c r="F571">
        <f>F230</f>
        <v>0</v>
      </c>
      <c r="G571">
        <v>226</v>
      </c>
      <c r="H571">
        <f>H230</f>
        <v>0</v>
      </c>
      <c r="I571">
        <v>226</v>
      </c>
      <c r="J571">
        <f>J230</f>
        <v>0</v>
      </c>
      <c r="K571">
        <v>226</v>
      </c>
      <c r="L571">
        <f>L230</f>
        <v>0</v>
      </c>
      <c r="M571">
        <v>226</v>
      </c>
      <c r="N571">
        <f>N230</f>
        <v>0</v>
      </c>
      <c r="O571">
        <v>226</v>
      </c>
      <c r="P571">
        <f>P230</f>
        <v>0</v>
      </c>
      <c r="Q571">
        <v>226</v>
      </c>
      <c r="R571">
        <f>R230</f>
        <v>0</v>
      </c>
      <c r="S571">
        <v>226</v>
      </c>
      <c r="T571">
        <f>T230</f>
        <v>0</v>
      </c>
      <c r="U571">
        <v>226</v>
      </c>
      <c r="V571">
        <f>V230</f>
        <v>0</v>
      </c>
      <c r="W571">
        <v>226</v>
      </c>
      <c r="X571">
        <f>X230</f>
        <v>0</v>
      </c>
      <c r="Y571">
        <v>226</v>
      </c>
      <c r="Z571">
        <f>Z230</f>
        <v>0</v>
      </c>
      <c r="AA571">
        <v>226</v>
      </c>
      <c r="AB571">
        <f>AB230</f>
        <v>0</v>
      </c>
      <c r="AC571">
        <v>226</v>
      </c>
      <c r="AD571">
        <f>AD230</f>
        <v>0</v>
      </c>
      <c r="AE571">
        <v>226</v>
      </c>
      <c r="AF571">
        <f>AF230</f>
        <v>0</v>
      </c>
      <c r="AG571">
        <v>226</v>
      </c>
      <c r="AH571">
        <f>AH230</f>
        <v>0</v>
      </c>
      <c r="AI571">
        <v>226</v>
      </c>
      <c r="AJ571">
        <f>AJ230</f>
        <v>0</v>
      </c>
      <c r="AM571">
        <v>226</v>
      </c>
      <c r="AN571">
        <f>AN230</f>
        <v>0</v>
      </c>
      <c r="AO571">
        <v>226</v>
      </c>
      <c r="AP571">
        <f>AP230</f>
        <v>0</v>
      </c>
      <c r="AQ571">
        <v>226</v>
      </c>
      <c r="AR571">
        <f>AR230</f>
        <v>0</v>
      </c>
      <c r="AS571">
        <v>226</v>
      </c>
      <c r="AT571">
        <f>AT230</f>
        <v>0</v>
      </c>
      <c r="AU571">
        <v>226</v>
      </c>
      <c r="AV571">
        <f>AV230</f>
        <v>0</v>
      </c>
      <c r="AW571">
        <v>226</v>
      </c>
      <c r="AX571">
        <f>AX230</f>
        <v>0</v>
      </c>
      <c r="AY571">
        <v>226</v>
      </c>
      <c r="AZ571">
        <f>AZ230</f>
        <v>0</v>
      </c>
      <c r="BA571">
        <v>226</v>
      </c>
      <c r="BB571">
        <f>BB230</f>
        <v>0</v>
      </c>
      <c r="BC571">
        <v>226</v>
      </c>
      <c r="BD571">
        <f>BD230</f>
        <v>0</v>
      </c>
      <c r="BE571">
        <v>226</v>
      </c>
      <c r="BF571">
        <f>BF230</f>
        <v>0</v>
      </c>
      <c r="BG571">
        <v>226</v>
      </c>
      <c r="BH571">
        <f>BH230</f>
        <v>0</v>
      </c>
      <c r="BI571">
        <v>226</v>
      </c>
      <c r="BJ571">
        <f>BJ230</f>
        <v>0</v>
      </c>
      <c r="BK571">
        <v>226</v>
      </c>
      <c r="BL571">
        <f>BL230</f>
        <v>0</v>
      </c>
      <c r="BM571">
        <v>226</v>
      </c>
      <c r="BN571">
        <f>BN230</f>
        <v>0</v>
      </c>
      <c r="BO571">
        <v>226</v>
      </c>
      <c r="BP571">
        <f>BP230</f>
        <v>0</v>
      </c>
      <c r="BQ571">
        <v>226</v>
      </c>
      <c r="BR571">
        <f>BR230</f>
        <v>0</v>
      </c>
      <c r="BU571">
        <f>IF(Charts!$B$3="none",E2273,IF(AM2273="",NA(),AM2273))</f>
        <v>0</v>
      </c>
      <c r="BV571">
        <f>IF(Charts!$B$3="none",F2273,IF(AN2273="",NA(),AN2273))</f>
        <v>0</v>
      </c>
      <c r="BW571">
        <f>IF(Charts!$B$3="none",G2273,IF(AO2273="",NA(),AO2273))</f>
        <v>0</v>
      </c>
      <c r="BX571">
        <f>IF(Charts!$B$3="none",H2273,IF(AP2273="",NA(),AP2273))</f>
        <v>0</v>
      </c>
      <c r="BY571">
        <f>IF(Charts!$B$3="none",I2273,IF(AQ2273="",NA(),AQ2273))</f>
        <v>0</v>
      </c>
      <c r="BZ571">
        <f>IF(Charts!$B$3="none",J2273,IF(AR2273="",NA(),AR2273))</f>
        <v>0</v>
      </c>
      <c r="CA571">
        <f>IF(Charts!$B$3="none",K2273,IF(AS2273="",NA(),AS2273))</f>
        <v>0</v>
      </c>
      <c r="CB571">
        <f>IF(Charts!$B$3="none",L2273,IF(AT2273="",NA(),AT2273))</f>
        <v>0</v>
      </c>
      <c r="CC571">
        <f>IF(Charts!$B$3="none",M2273,IF(AU2273="",NA(),AU2273))</f>
        <v>0</v>
      </c>
      <c r="CD571">
        <f>IF(Charts!$B$3="none",N2273,IF(AV2273="",NA(),AV2273))</f>
        <v>0</v>
      </c>
      <c r="CE571">
        <f>IF(Charts!$B$3="none",O2273,IF(AW2273="",NA(),AW2273))</f>
        <v>0</v>
      </c>
      <c r="CF571">
        <f>IF(Charts!$B$3="none",P2273,IF(AX2273="",NA(),AX2273))</f>
        <v>0</v>
      </c>
      <c r="CG571">
        <f>IF(Charts!$B$3="none",Q2273,IF(AY2273="",NA(),AY2273))</f>
        <v>0</v>
      </c>
      <c r="CH571">
        <f>IF(Charts!$B$3="none",R2273,IF(AZ2273="",NA(),AZ2273))</f>
        <v>0</v>
      </c>
      <c r="CI571">
        <f>IF(Charts!$B$3="none",S2273,IF(BA2273="",NA(),BA2273))</f>
        <v>0</v>
      </c>
      <c r="CJ571">
        <f>IF(Charts!$B$3="none",T2273,IF(BB2273="",NA(),BB2273))</f>
        <v>0</v>
      </c>
      <c r="CK571">
        <f>IF(Charts!$B$3="none",U2273,IF(BC2273="",NA(),BC2273))</f>
        <v>0</v>
      </c>
      <c r="CL571">
        <f>IF(Charts!$B$3="none",V2273,IF(BD2273="",NA(),BD2273))</f>
        <v>0</v>
      </c>
      <c r="CM571">
        <f>IF(Charts!$B$3="none",W2273,IF(BE2273="",NA(),BE2273))</f>
        <v>0</v>
      </c>
      <c r="CN571">
        <f>IF(Charts!$B$3="none",X2273,IF(BF2273="",NA(),BF2273))</f>
        <v>0</v>
      </c>
      <c r="CO571">
        <f>IF(Charts!$B$3="none",Y2273,IF(BG2273="",NA(),BG2273))</f>
        <v>0</v>
      </c>
      <c r="CP571">
        <f>IF(Charts!$B$3="none",Z2273,IF(BH2273="",NA(),BH2273))</f>
        <v>0</v>
      </c>
      <c r="CQ571">
        <f>IF(Charts!$B$3="none",AA2273,IF(BI2273="",NA(),BI2273))</f>
        <v>0</v>
      </c>
      <c r="CR571">
        <f>IF(Charts!$B$3="none",AB2273,IF(BJ2273="",NA(),BJ2273))</f>
        <v>0</v>
      </c>
      <c r="CS571">
        <f>IF(Charts!$B$3="none",AC2273,IF(BK2273="",NA(),BK2273))</f>
        <v>0</v>
      </c>
      <c r="CT571">
        <f>IF(Charts!$B$3="none",AD2273,IF(BL2273="",NA(),BL2273))</f>
        <v>0</v>
      </c>
      <c r="CU571">
        <f>IF(Charts!$B$3="none",AE2273,IF(BM2273="",NA(),BM2273))</f>
        <v>0</v>
      </c>
      <c r="CV571">
        <f>IF(Charts!$B$3="none",AF2273,IF(BN2273="",NA(),BN2273))</f>
        <v>0</v>
      </c>
      <c r="CW571">
        <f>IF(Charts!$B$3="none",AG2273,IF(BO2273="",NA(),BO2273))</f>
        <v>0</v>
      </c>
      <c r="CX571">
        <f>IF(Charts!$B$3="none",AH2273,IF(BP2273="",NA(),BP2273))</f>
        <v>0</v>
      </c>
      <c r="CY571">
        <f>IF(Charts!$B$3="none",AI2273,IF(BQ2273="",NA(),BQ2273))</f>
        <v>0</v>
      </c>
      <c r="CZ571">
        <f>IF(Charts!$B$3="none",AJ2273,IF(BR2273="",NA(),BR2273))</f>
        <v>0</v>
      </c>
    </row>
    <row r="572" spans="5:104">
      <c r="E572">
        <v>227</v>
      </c>
      <c r="F572">
        <f>F231</f>
        <v>0</v>
      </c>
      <c r="G572">
        <v>227</v>
      </c>
      <c r="H572">
        <f>H231</f>
        <v>0</v>
      </c>
      <c r="I572">
        <v>227</v>
      </c>
      <c r="J572">
        <f>J231</f>
        <v>0</v>
      </c>
      <c r="K572">
        <v>227</v>
      </c>
      <c r="L572">
        <f>L231</f>
        <v>0</v>
      </c>
      <c r="M572">
        <v>227</v>
      </c>
      <c r="N572">
        <f>N231</f>
        <v>0</v>
      </c>
      <c r="O572">
        <v>227</v>
      </c>
      <c r="P572">
        <f>P231</f>
        <v>0</v>
      </c>
      <c r="Q572">
        <v>227</v>
      </c>
      <c r="R572">
        <f>R231</f>
        <v>0</v>
      </c>
      <c r="S572">
        <v>227</v>
      </c>
      <c r="T572">
        <f>T231</f>
        <v>0</v>
      </c>
      <c r="U572">
        <v>227</v>
      </c>
      <c r="V572">
        <f>V231</f>
        <v>0</v>
      </c>
      <c r="W572">
        <v>227</v>
      </c>
      <c r="X572">
        <f>X231</f>
        <v>0</v>
      </c>
      <c r="Y572">
        <v>227</v>
      </c>
      <c r="Z572">
        <f>Z231</f>
        <v>0</v>
      </c>
      <c r="AA572">
        <v>227</v>
      </c>
      <c r="AB572">
        <f>AB231</f>
        <v>0</v>
      </c>
      <c r="AC572">
        <v>227</v>
      </c>
      <c r="AD572">
        <f>AD231</f>
        <v>0</v>
      </c>
      <c r="AE572">
        <v>227</v>
      </c>
      <c r="AF572">
        <f>AF231</f>
        <v>0</v>
      </c>
      <c r="AG572">
        <v>227</v>
      </c>
      <c r="AH572">
        <f>AH231</f>
        <v>0</v>
      </c>
      <c r="AI572">
        <v>227</v>
      </c>
      <c r="AJ572">
        <f>AJ231</f>
        <v>0</v>
      </c>
      <c r="AM572">
        <v>227</v>
      </c>
      <c r="AN572">
        <f>AN231</f>
        <v>0</v>
      </c>
      <c r="AO572">
        <v>227</v>
      </c>
      <c r="AP572">
        <f>AP231</f>
        <v>0</v>
      </c>
      <c r="AQ572">
        <v>227</v>
      </c>
      <c r="AR572">
        <f>AR231</f>
        <v>0</v>
      </c>
      <c r="AS572">
        <v>227</v>
      </c>
      <c r="AT572">
        <f>AT231</f>
        <v>0</v>
      </c>
      <c r="AU572">
        <v>227</v>
      </c>
      <c r="AV572">
        <f>AV231</f>
        <v>0</v>
      </c>
      <c r="AW572">
        <v>227</v>
      </c>
      <c r="AX572">
        <f>AX231</f>
        <v>0</v>
      </c>
      <c r="AY572">
        <v>227</v>
      </c>
      <c r="AZ572">
        <f>AZ231</f>
        <v>0</v>
      </c>
      <c r="BA572">
        <v>227</v>
      </c>
      <c r="BB572">
        <f>BB231</f>
        <v>0</v>
      </c>
      <c r="BC572">
        <v>227</v>
      </c>
      <c r="BD572">
        <f>BD231</f>
        <v>0</v>
      </c>
      <c r="BE572">
        <v>227</v>
      </c>
      <c r="BF572">
        <f>BF231</f>
        <v>0</v>
      </c>
      <c r="BG572">
        <v>227</v>
      </c>
      <c r="BH572">
        <f>BH231</f>
        <v>0</v>
      </c>
      <c r="BI572">
        <v>227</v>
      </c>
      <c r="BJ572">
        <f>BJ231</f>
        <v>0</v>
      </c>
      <c r="BK572">
        <v>227</v>
      </c>
      <c r="BL572">
        <f>BL231</f>
        <v>0</v>
      </c>
      <c r="BM572">
        <v>227</v>
      </c>
      <c r="BN572">
        <f>BN231</f>
        <v>0</v>
      </c>
      <c r="BO572">
        <v>227</v>
      </c>
      <c r="BP572">
        <f>BP231</f>
        <v>0</v>
      </c>
      <c r="BQ572">
        <v>227</v>
      </c>
      <c r="BR572">
        <f>BR231</f>
        <v>0</v>
      </c>
      <c r="BU572">
        <f>IF(Charts!$B$3="none",E2274,IF(AM2274="",NA(),AM2274))</f>
        <v>0</v>
      </c>
      <c r="BV572">
        <f>IF(Charts!$B$3="none",F2274,IF(AN2274="",NA(),AN2274))</f>
        <v>0</v>
      </c>
      <c r="BW572">
        <f>IF(Charts!$B$3="none",G2274,IF(AO2274="",NA(),AO2274))</f>
        <v>0</v>
      </c>
      <c r="BX572">
        <f>IF(Charts!$B$3="none",H2274,IF(AP2274="",NA(),AP2274))</f>
        <v>0</v>
      </c>
      <c r="BY572">
        <f>IF(Charts!$B$3="none",I2274,IF(AQ2274="",NA(),AQ2274))</f>
        <v>0</v>
      </c>
      <c r="BZ572">
        <f>IF(Charts!$B$3="none",J2274,IF(AR2274="",NA(),AR2274))</f>
        <v>0</v>
      </c>
      <c r="CA572">
        <f>IF(Charts!$B$3="none",K2274,IF(AS2274="",NA(),AS2274))</f>
        <v>0</v>
      </c>
      <c r="CB572">
        <f>IF(Charts!$B$3="none",L2274,IF(AT2274="",NA(),AT2274))</f>
        <v>0</v>
      </c>
      <c r="CC572">
        <f>IF(Charts!$B$3="none",M2274,IF(AU2274="",NA(),AU2274))</f>
        <v>0</v>
      </c>
      <c r="CD572">
        <f>IF(Charts!$B$3="none",N2274,IF(AV2274="",NA(),AV2274))</f>
        <v>0</v>
      </c>
      <c r="CE572">
        <f>IF(Charts!$B$3="none",O2274,IF(AW2274="",NA(),AW2274))</f>
        <v>0</v>
      </c>
      <c r="CF572">
        <f>IF(Charts!$B$3="none",P2274,IF(AX2274="",NA(),AX2274))</f>
        <v>0</v>
      </c>
      <c r="CG572">
        <f>IF(Charts!$B$3="none",Q2274,IF(AY2274="",NA(),AY2274))</f>
        <v>0</v>
      </c>
      <c r="CH572">
        <f>IF(Charts!$B$3="none",R2274,IF(AZ2274="",NA(),AZ2274))</f>
        <v>0</v>
      </c>
      <c r="CI572">
        <f>IF(Charts!$B$3="none",S2274,IF(BA2274="",NA(),BA2274))</f>
        <v>0</v>
      </c>
      <c r="CJ572">
        <f>IF(Charts!$B$3="none",T2274,IF(BB2274="",NA(),BB2274))</f>
        <v>0</v>
      </c>
      <c r="CK572">
        <f>IF(Charts!$B$3="none",U2274,IF(BC2274="",NA(),BC2274))</f>
        <v>0</v>
      </c>
      <c r="CL572">
        <f>IF(Charts!$B$3="none",V2274,IF(BD2274="",NA(),BD2274))</f>
        <v>0</v>
      </c>
      <c r="CM572">
        <f>IF(Charts!$B$3="none",W2274,IF(BE2274="",NA(),BE2274))</f>
        <v>0</v>
      </c>
      <c r="CN572">
        <f>IF(Charts!$B$3="none",X2274,IF(BF2274="",NA(),BF2274))</f>
        <v>0</v>
      </c>
      <c r="CO572">
        <f>IF(Charts!$B$3="none",Y2274,IF(BG2274="",NA(),BG2274))</f>
        <v>0</v>
      </c>
      <c r="CP572">
        <f>IF(Charts!$B$3="none",Z2274,IF(BH2274="",NA(),BH2274))</f>
        <v>0</v>
      </c>
      <c r="CQ572">
        <f>IF(Charts!$B$3="none",AA2274,IF(BI2274="",NA(),BI2274))</f>
        <v>0</v>
      </c>
      <c r="CR572">
        <f>IF(Charts!$B$3="none",AB2274,IF(BJ2274="",NA(),BJ2274))</f>
        <v>0</v>
      </c>
      <c r="CS572">
        <f>IF(Charts!$B$3="none",AC2274,IF(BK2274="",NA(),BK2274))</f>
        <v>0</v>
      </c>
      <c r="CT572">
        <f>IF(Charts!$B$3="none",AD2274,IF(BL2274="",NA(),BL2274))</f>
        <v>0</v>
      </c>
      <c r="CU572">
        <f>IF(Charts!$B$3="none",AE2274,IF(BM2274="",NA(),BM2274))</f>
        <v>0</v>
      </c>
      <c r="CV572">
        <f>IF(Charts!$B$3="none",AF2274,IF(BN2274="",NA(),BN2274))</f>
        <v>0</v>
      </c>
      <c r="CW572">
        <f>IF(Charts!$B$3="none",AG2274,IF(BO2274="",NA(),BO2274))</f>
        <v>0</v>
      </c>
      <c r="CX572">
        <f>IF(Charts!$B$3="none",AH2274,IF(BP2274="",NA(),BP2274))</f>
        <v>0</v>
      </c>
      <c r="CY572">
        <f>IF(Charts!$B$3="none",AI2274,IF(BQ2274="",NA(),BQ2274))</f>
        <v>0</v>
      </c>
      <c r="CZ572">
        <f>IF(Charts!$B$3="none",AJ2274,IF(BR2274="",NA(),BR2274))</f>
        <v>0</v>
      </c>
    </row>
    <row r="573" spans="5:104">
      <c r="E573">
        <v>228</v>
      </c>
      <c r="F573">
        <f>F232</f>
        <v>0</v>
      </c>
      <c r="G573">
        <v>228</v>
      </c>
      <c r="H573">
        <f>H232</f>
        <v>0</v>
      </c>
      <c r="I573">
        <v>228</v>
      </c>
      <c r="J573">
        <f>J232</f>
        <v>0</v>
      </c>
      <c r="K573">
        <v>228</v>
      </c>
      <c r="L573">
        <f>L232</f>
        <v>0</v>
      </c>
      <c r="M573">
        <v>228</v>
      </c>
      <c r="N573">
        <f>N232</f>
        <v>0</v>
      </c>
      <c r="O573">
        <v>228</v>
      </c>
      <c r="P573">
        <f>P232</f>
        <v>0</v>
      </c>
      <c r="Q573">
        <v>228</v>
      </c>
      <c r="R573">
        <f>R232</f>
        <v>0</v>
      </c>
      <c r="S573">
        <v>228</v>
      </c>
      <c r="T573">
        <f>T232</f>
        <v>0</v>
      </c>
      <c r="U573">
        <v>228</v>
      </c>
      <c r="V573">
        <f>V232</f>
        <v>0</v>
      </c>
      <c r="W573">
        <v>228</v>
      </c>
      <c r="X573">
        <f>X232</f>
        <v>0</v>
      </c>
      <c r="Y573">
        <v>228</v>
      </c>
      <c r="Z573">
        <f>Z232</f>
        <v>0</v>
      </c>
      <c r="AA573">
        <v>228</v>
      </c>
      <c r="AB573">
        <f>AB232</f>
        <v>0</v>
      </c>
      <c r="AC573">
        <v>228</v>
      </c>
      <c r="AD573">
        <f>AD232</f>
        <v>0</v>
      </c>
      <c r="AE573">
        <v>228</v>
      </c>
      <c r="AF573">
        <f>AF232</f>
        <v>0</v>
      </c>
      <c r="AG573">
        <v>228</v>
      </c>
      <c r="AH573">
        <f>AH232</f>
        <v>0</v>
      </c>
      <c r="AI573">
        <v>228</v>
      </c>
      <c r="AJ573">
        <f>AJ232</f>
        <v>0</v>
      </c>
      <c r="AM573">
        <v>228</v>
      </c>
      <c r="AN573">
        <f>AN232</f>
        <v>0</v>
      </c>
      <c r="AO573">
        <v>228</v>
      </c>
      <c r="AP573">
        <f>AP232</f>
        <v>0</v>
      </c>
      <c r="AQ573">
        <v>228</v>
      </c>
      <c r="AR573">
        <f>AR232</f>
        <v>0</v>
      </c>
      <c r="AS573">
        <v>228</v>
      </c>
      <c r="AT573">
        <f>AT232</f>
        <v>0</v>
      </c>
      <c r="AU573">
        <v>228</v>
      </c>
      <c r="AV573">
        <f>AV232</f>
        <v>0</v>
      </c>
      <c r="AW573">
        <v>228</v>
      </c>
      <c r="AX573">
        <f>AX232</f>
        <v>0</v>
      </c>
      <c r="AY573">
        <v>228</v>
      </c>
      <c r="AZ573">
        <f>AZ232</f>
        <v>0</v>
      </c>
      <c r="BA573">
        <v>228</v>
      </c>
      <c r="BB573">
        <f>BB232</f>
        <v>0</v>
      </c>
      <c r="BC573">
        <v>228</v>
      </c>
      <c r="BD573">
        <f>BD232</f>
        <v>0</v>
      </c>
      <c r="BE573">
        <v>228</v>
      </c>
      <c r="BF573">
        <f>BF232</f>
        <v>0</v>
      </c>
      <c r="BG573">
        <v>228</v>
      </c>
      <c r="BH573">
        <f>BH232</f>
        <v>0</v>
      </c>
      <c r="BI573">
        <v>228</v>
      </c>
      <c r="BJ573">
        <f>BJ232</f>
        <v>0</v>
      </c>
      <c r="BK573">
        <v>228</v>
      </c>
      <c r="BL573">
        <f>BL232</f>
        <v>0</v>
      </c>
      <c r="BM573">
        <v>228</v>
      </c>
      <c r="BN573">
        <f>BN232</f>
        <v>0</v>
      </c>
      <c r="BO573">
        <v>228</v>
      </c>
      <c r="BP573">
        <f>BP232</f>
        <v>0</v>
      </c>
      <c r="BQ573">
        <v>228</v>
      </c>
      <c r="BR573">
        <f>BR232</f>
        <v>0</v>
      </c>
      <c r="BU573">
        <f>IF(Charts!$B$3="none",E2275,IF(AM2275="",NA(),AM2275))</f>
        <v>0</v>
      </c>
      <c r="BV573">
        <f>IF(Charts!$B$3="none",F2275,IF(AN2275="",NA(),AN2275))</f>
        <v>0</v>
      </c>
      <c r="BW573">
        <f>IF(Charts!$B$3="none",G2275,IF(AO2275="",NA(),AO2275))</f>
        <v>0</v>
      </c>
      <c r="BX573">
        <f>IF(Charts!$B$3="none",H2275,IF(AP2275="",NA(),AP2275))</f>
        <v>0</v>
      </c>
      <c r="BY573">
        <f>IF(Charts!$B$3="none",I2275,IF(AQ2275="",NA(),AQ2275))</f>
        <v>0</v>
      </c>
      <c r="BZ573">
        <f>IF(Charts!$B$3="none",J2275,IF(AR2275="",NA(),AR2275))</f>
        <v>0</v>
      </c>
      <c r="CA573">
        <f>IF(Charts!$B$3="none",K2275,IF(AS2275="",NA(),AS2275))</f>
        <v>0</v>
      </c>
      <c r="CB573">
        <f>IF(Charts!$B$3="none",L2275,IF(AT2275="",NA(),AT2275))</f>
        <v>0</v>
      </c>
      <c r="CC573">
        <f>IF(Charts!$B$3="none",M2275,IF(AU2275="",NA(),AU2275))</f>
        <v>0</v>
      </c>
      <c r="CD573">
        <f>IF(Charts!$B$3="none",N2275,IF(AV2275="",NA(),AV2275))</f>
        <v>0</v>
      </c>
      <c r="CE573">
        <f>IF(Charts!$B$3="none",O2275,IF(AW2275="",NA(),AW2275))</f>
        <v>0</v>
      </c>
      <c r="CF573">
        <f>IF(Charts!$B$3="none",P2275,IF(AX2275="",NA(),AX2275))</f>
        <v>0</v>
      </c>
      <c r="CG573">
        <f>IF(Charts!$B$3="none",Q2275,IF(AY2275="",NA(),AY2275))</f>
        <v>0</v>
      </c>
      <c r="CH573">
        <f>IF(Charts!$B$3="none",R2275,IF(AZ2275="",NA(),AZ2275))</f>
        <v>0</v>
      </c>
      <c r="CI573">
        <f>IF(Charts!$B$3="none",S2275,IF(BA2275="",NA(),BA2275))</f>
        <v>0</v>
      </c>
      <c r="CJ573">
        <f>IF(Charts!$B$3="none",T2275,IF(BB2275="",NA(),BB2275))</f>
        <v>0</v>
      </c>
      <c r="CK573">
        <f>IF(Charts!$B$3="none",U2275,IF(BC2275="",NA(),BC2275))</f>
        <v>0</v>
      </c>
      <c r="CL573">
        <f>IF(Charts!$B$3="none",V2275,IF(BD2275="",NA(),BD2275))</f>
        <v>0</v>
      </c>
      <c r="CM573">
        <f>IF(Charts!$B$3="none",W2275,IF(BE2275="",NA(),BE2275))</f>
        <v>0</v>
      </c>
      <c r="CN573">
        <f>IF(Charts!$B$3="none",X2275,IF(BF2275="",NA(),BF2275))</f>
        <v>0</v>
      </c>
      <c r="CO573">
        <f>IF(Charts!$B$3="none",Y2275,IF(BG2275="",NA(),BG2275))</f>
        <v>0</v>
      </c>
      <c r="CP573">
        <f>IF(Charts!$B$3="none",Z2275,IF(BH2275="",NA(),BH2275))</f>
        <v>0</v>
      </c>
      <c r="CQ573">
        <f>IF(Charts!$B$3="none",AA2275,IF(BI2275="",NA(),BI2275))</f>
        <v>0</v>
      </c>
      <c r="CR573">
        <f>IF(Charts!$B$3="none",AB2275,IF(BJ2275="",NA(),BJ2275))</f>
        <v>0</v>
      </c>
      <c r="CS573">
        <f>IF(Charts!$B$3="none",AC2275,IF(BK2275="",NA(),BK2275))</f>
        <v>0</v>
      </c>
      <c r="CT573">
        <f>IF(Charts!$B$3="none",AD2275,IF(BL2275="",NA(),BL2275))</f>
        <v>0</v>
      </c>
      <c r="CU573">
        <f>IF(Charts!$B$3="none",AE2275,IF(BM2275="",NA(),BM2275))</f>
        <v>0</v>
      </c>
      <c r="CV573">
        <f>IF(Charts!$B$3="none",AF2275,IF(BN2275="",NA(),BN2275))</f>
        <v>0</v>
      </c>
      <c r="CW573">
        <f>IF(Charts!$B$3="none",AG2275,IF(BO2275="",NA(),BO2275))</f>
        <v>0</v>
      </c>
      <c r="CX573">
        <f>IF(Charts!$B$3="none",AH2275,IF(BP2275="",NA(),BP2275))</f>
        <v>0</v>
      </c>
      <c r="CY573">
        <f>IF(Charts!$B$3="none",AI2275,IF(BQ2275="",NA(),BQ2275))</f>
        <v>0</v>
      </c>
      <c r="CZ573">
        <f>IF(Charts!$B$3="none",AJ2275,IF(BR2275="",NA(),BR2275))</f>
        <v>0</v>
      </c>
    </row>
    <row r="574" spans="5:104">
      <c r="E574">
        <v>229</v>
      </c>
      <c r="F574">
        <f>F233</f>
        <v>0</v>
      </c>
      <c r="G574">
        <v>229</v>
      </c>
      <c r="H574">
        <f>H233</f>
        <v>0</v>
      </c>
      <c r="I574">
        <v>229</v>
      </c>
      <c r="J574">
        <f>J233</f>
        <v>0</v>
      </c>
      <c r="K574">
        <v>229</v>
      </c>
      <c r="L574">
        <f>L233</f>
        <v>0</v>
      </c>
      <c r="M574">
        <v>229</v>
      </c>
      <c r="N574">
        <f>N233</f>
        <v>0</v>
      </c>
      <c r="O574">
        <v>229</v>
      </c>
      <c r="P574">
        <f>P233</f>
        <v>0</v>
      </c>
      <c r="Q574">
        <v>229</v>
      </c>
      <c r="R574">
        <f>R233</f>
        <v>0</v>
      </c>
      <c r="S574">
        <v>229</v>
      </c>
      <c r="T574">
        <f>T233</f>
        <v>0</v>
      </c>
      <c r="U574">
        <v>229</v>
      </c>
      <c r="V574">
        <f>V233</f>
        <v>0</v>
      </c>
      <c r="W574">
        <v>229</v>
      </c>
      <c r="X574">
        <f>X233</f>
        <v>0</v>
      </c>
      <c r="Y574">
        <v>229</v>
      </c>
      <c r="Z574">
        <f>Z233</f>
        <v>0</v>
      </c>
      <c r="AA574">
        <v>229</v>
      </c>
      <c r="AB574">
        <f>AB233</f>
        <v>0</v>
      </c>
      <c r="AC574">
        <v>229</v>
      </c>
      <c r="AD574">
        <f>AD233</f>
        <v>0</v>
      </c>
      <c r="AE574">
        <v>229</v>
      </c>
      <c r="AF574">
        <f>AF233</f>
        <v>0</v>
      </c>
      <c r="AG574">
        <v>229</v>
      </c>
      <c r="AH574">
        <f>AH233</f>
        <v>0</v>
      </c>
      <c r="AI574">
        <v>229</v>
      </c>
      <c r="AJ574">
        <f>AJ233</f>
        <v>0</v>
      </c>
      <c r="AM574">
        <v>229</v>
      </c>
      <c r="AN574">
        <f>AN233</f>
        <v>0</v>
      </c>
      <c r="AO574">
        <v>229</v>
      </c>
      <c r="AP574">
        <f>AP233</f>
        <v>0</v>
      </c>
      <c r="AQ574">
        <v>229</v>
      </c>
      <c r="AR574">
        <f>AR233</f>
        <v>0</v>
      </c>
      <c r="AS574">
        <v>229</v>
      </c>
      <c r="AT574">
        <f>AT233</f>
        <v>0</v>
      </c>
      <c r="AU574">
        <v>229</v>
      </c>
      <c r="AV574">
        <f>AV233</f>
        <v>0</v>
      </c>
      <c r="AW574">
        <v>229</v>
      </c>
      <c r="AX574">
        <f>AX233</f>
        <v>0</v>
      </c>
      <c r="AY574">
        <v>229</v>
      </c>
      <c r="AZ574">
        <f>AZ233</f>
        <v>0</v>
      </c>
      <c r="BA574">
        <v>229</v>
      </c>
      <c r="BB574">
        <f>BB233</f>
        <v>0</v>
      </c>
      <c r="BC574">
        <v>229</v>
      </c>
      <c r="BD574">
        <f>BD233</f>
        <v>0</v>
      </c>
      <c r="BE574">
        <v>229</v>
      </c>
      <c r="BF574">
        <f>BF233</f>
        <v>0</v>
      </c>
      <c r="BG574">
        <v>229</v>
      </c>
      <c r="BH574">
        <f>BH233</f>
        <v>0</v>
      </c>
      <c r="BI574">
        <v>229</v>
      </c>
      <c r="BJ574">
        <f>BJ233</f>
        <v>0</v>
      </c>
      <c r="BK574">
        <v>229</v>
      </c>
      <c r="BL574">
        <f>BL233</f>
        <v>0</v>
      </c>
      <c r="BM574">
        <v>229</v>
      </c>
      <c r="BN574">
        <f>BN233</f>
        <v>0</v>
      </c>
      <c r="BO574">
        <v>229</v>
      </c>
      <c r="BP574">
        <f>BP233</f>
        <v>0</v>
      </c>
      <c r="BQ574">
        <v>229</v>
      </c>
      <c r="BR574">
        <f>BR233</f>
        <v>0</v>
      </c>
      <c r="BU574">
        <f>IF(Charts!$B$3="none",E2276,IF(AM2276="",NA(),AM2276))</f>
        <v>0</v>
      </c>
      <c r="BV574">
        <f>IF(Charts!$B$3="none",F2276,IF(AN2276="",NA(),AN2276))</f>
        <v>0</v>
      </c>
      <c r="BW574">
        <f>IF(Charts!$B$3="none",G2276,IF(AO2276="",NA(),AO2276))</f>
        <v>0</v>
      </c>
      <c r="BX574">
        <f>IF(Charts!$B$3="none",H2276,IF(AP2276="",NA(),AP2276))</f>
        <v>0</v>
      </c>
      <c r="BY574">
        <f>IF(Charts!$B$3="none",I2276,IF(AQ2276="",NA(),AQ2276))</f>
        <v>0</v>
      </c>
      <c r="BZ574">
        <f>IF(Charts!$B$3="none",J2276,IF(AR2276="",NA(),AR2276))</f>
        <v>0</v>
      </c>
      <c r="CA574">
        <f>IF(Charts!$B$3="none",K2276,IF(AS2276="",NA(),AS2276))</f>
        <v>0</v>
      </c>
      <c r="CB574">
        <f>IF(Charts!$B$3="none",L2276,IF(AT2276="",NA(),AT2276))</f>
        <v>0</v>
      </c>
      <c r="CC574">
        <f>IF(Charts!$B$3="none",M2276,IF(AU2276="",NA(),AU2276))</f>
        <v>0</v>
      </c>
      <c r="CD574">
        <f>IF(Charts!$B$3="none",N2276,IF(AV2276="",NA(),AV2276))</f>
        <v>0</v>
      </c>
      <c r="CE574">
        <f>IF(Charts!$B$3="none",O2276,IF(AW2276="",NA(),AW2276))</f>
        <v>0</v>
      </c>
      <c r="CF574">
        <f>IF(Charts!$B$3="none",P2276,IF(AX2276="",NA(),AX2276))</f>
        <v>0</v>
      </c>
      <c r="CG574">
        <f>IF(Charts!$B$3="none",Q2276,IF(AY2276="",NA(),AY2276))</f>
        <v>0</v>
      </c>
      <c r="CH574">
        <f>IF(Charts!$B$3="none",R2276,IF(AZ2276="",NA(),AZ2276))</f>
        <v>0</v>
      </c>
      <c r="CI574">
        <f>IF(Charts!$B$3="none",S2276,IF(BA2276="",NA(),BA2276))</f>
        <v>0</v>
      </c>
      <c r="CJ574">
        <f>IF(Charts!$B$3="none",T2276,IF(BB2276="",NA(),BB2276))</f>
        <v>0</v>
      </c>
      <c r="CK574">
        <f>IF(Charts!$B$3="none",U2276,IF(BC2276="",NA(),BC2276))</f>
        <v>0</v>
      </c>
      <c r="CL574">
        <f>IF(Charts!$B$3="none",V2276,IF(BD2276="",NA(),BD2276))</f>
        <v>0</v>
      </c>
      <c r="CM574">
        <f>IF(Charts!$B$3="none",W2276,IF(BE2276="",NA(),BE2276))</f>
        <v>0</v>
      </c>
      <c r="CN574">
        <f>IF(Charts!$B$3="none",X2276,IF(BF2276="",NA(),BF2276))</f>
        <v>0</v>
      </c>
      <c r="CO574">
        <f>IF(Charts!$B$3="none",Y2276,IF(BG2276="",NA(),BG2276))</f>
        <v>0</v>
      </c>
      <c r="CP574">
        <f>IF(Charts!$B$3="none",Z2276,IF(BH2276="",NA(),BH2276))</f>
        <v>0</v>
      </c>
      <c r="CQ574">
        <f>IF(Charts!$B$3="none",AA2276,IF(BI2276="",NA(),BI2276))</f>
        <v>0</v>
      </c>
      <c r="CR574">
        <f>IF(Charts!$B$3="none",AB2276,IF(BJ2276="",NA(),BJ2276))</f>
        <v>0</v>
      </c>
      <c r="CS574">
        <f>IF(Charts!$B$3="none",AC2276,IF(BK2276="",NA(),BK2276))</f>
        <v>0</v>
      </c>
      <c r="CT574">
        <f>IF(Charts!$B$3="none",AD2276,IF(BL2276="",NA(),BL2276))</f>
        <v>0</v>
      </c>
      <c r="CU574">
        <f>IF(Charts!$B$3="none",AE2276,IF(BM2276="",NA(),BM2276))</f>
        <v>0</v>
      </c>
      <c r="CV574">
        <f>IF(Charts!$B$3="none",AF2276,IF(BN2276="",NA(),BN2276))</f>
        <v>0</v>
      </c>
      <c r="CW574">
        <f>IF(Charts!$B$3="none",AG2276,IF(BO2276="",NA(),BO2276))</f>
        <v>0</v>
      </c>
      <c r="CX574">
        <f>IF(Charts!$B$3="none",AH2276,IF(BP2276="",NA(),BP2276))</f>
        <v>0</v>
      </c>
      <c r="CY574">
        <f>IF(Charts!$B$3="none",AI2276,IF(BQ2276="",NA(),BQ2276))</f>
        <v>0</v>
      </c>
      <c r="CZ574">
        <f>IF(Charts!$B$3="none",AJ2276,IF(BR2276="",NA(),BR2276))</f>
        <v>0</v>
      </c>
    </row>
    <row r="575" spans="5:104">
      <c r="E575">
        <v>230</v>
      </c>
      <c r="F575">
        <f>F234</f>
        <v>0</v>
      </c>
      <c r="G575">
        <v>230</v>
      </c>
      <c r="H575">
        <f>H234</f>
        <v>0</v>
      </c>
      <c r="I575">
        <v>230</v>
      </c>
      <c r="J575">
        <f>J234</f>
        <v>0</v>
      </c>
      <c r="K575">
        <v>230</v>
      </c>
      <c r="L575">
        <f>L234</f>
        <v>0</v>
      </c>
      <c r="M575">
        <v>230</v>
      </c>
      <c r="N575">
        <f>N234</f>
        <v>0</v>
      </c>
      <c r="O575">
        <v>230</v>
      </c>
      <c r="P575">
        <f>P234</f>
        <v>0</v>
      </c>
      <c r="Q575">
        <v>230</v>
      </c>
      <c r="R575">
        <f>R234</f>
        <v>0</v>
      </c>
      <c r="S575">
        <v>230</v>
      </c>
      <c r="T575">
        <f>T234</f>
        <v>0</v>
      </c>
      <c r="U575">
        <v>230</v>
      </c>
      <c r="V575">
        <f>V234</f>
        <v>0</v>
      </c>
      <c r="W575">
        <v>230</v>
      </c>
      <c r="X575">
        <f>X234</f>
        <v>0</v>
      </c>
      <c r="Y575">
        <v>230</v>
      </c>
      <c r="Z575">
        <f>Z234</f>
        <v>0</v>
      </c>
      <c r="AA575">
        <v>230</v>
      </c>
      <c r="AB575">
        <f>AB234</f>
        <v>0</v>
      </c>
      <c r="AC575">
        <v>230</v>
      </c>
      <c r="AD575">
        <f>AD234</f>
        <v>0</v>
      </c>
      <c r="AE575">
        <v>230</v>
      </c>
      <c r="AF575">
        <f>AF234</f>
        <v>0</v>
      </c>
      <c r="AG575">
        <v>230</v>
      </c>
      <c r="AH575">
        <f>AH234</f>
        <v>0</v>
      </c>
      <c r="AI575">
        <v>230</v>
      </c>
      <c r="AJ575">
        <f>AJ234</f>
        <v>0</v>
      </c>
      <c r="AM575">
        <v>230</v>
      </c>
      <c r="AN575">
        <f>AN234</f>
        <v>0</v>
      </c>
      <c r="AO575">
        <v>230</v>
      </c>
      <c r="AP575">
        <f>AP234</f>
        <v>0</v>
      </c>
      <c r="AQ575">
        <v>230</v>
      </c>
      <c r="AR575">
        <f>AR234</f>
        <v>0</v>
      </c>
      <c r="AS575">
        <v>230</v>
      </c>
      <c r="AT575">
        <f>AT234</f>
        <v>0</v>
      </c>
      <c r="AU575">
        <v>230</v>
      </c>
      <c r="AV575">
        <f>AV234</f>
        <v>0</v>
      </c>
      <c r="AW575">
        <v>230</v>
      </c>
      <c r="AX575">
        <f>AX234</f>
        <v>0</v>
      </c>
      <c r="AY575">
        <v>230</v>
      </c>
      <c r="AZ575">
        <f>AZ234</f>
        <v>0</v>
      </c>
      <c r="BA575">
        <v>230</v>
      </c>
      <c r="BB575">
        <f>BB234</f>
        <v>0</v>
      </c>
      <c r="BC575">
        <v>230</v>
      </c>
      <c r="BD575">
        <f>BD234</f>
        <v>0</v>
      </c>
      <c r="BE575">
        <v>230</v>
      </c>
      <c r="BF575">
        <f>BF234</f>
        <v>0</v>
      </c>
      <c r="BG575">
        <v>230</v>
      </c>
      <c r="BH575">
        <f>BH234</f>
        <v>0</v>
      </c>
      <c r="BI575">
        <v>230</v>
      </c>
      <c r="BJ575">
        <f>BJ234</f>
        <v>0</v>
      </c>
      <c r="BK575">
        <v>230</v>
      </c>
      <c r="BL575">
        <f>BL234</f>
        <v>0</v>
      </c>
      <c r="BM575">
        <v>230</v>
      </c>
      <c r="BN575">
        <f>BN234</f>
        <v>0</v>
      </c>
      <c r="BO575">
        <v>230</v>
      </c>
      <c r="BP575">
        <f>BP234</f>
        <v>0</v>
      </c>
      <c r="BQ575">
        <v>230</v>
      </c>
      <c r="BR575">
        <f>BR234</f>
        <v>0</v>
      </c>
      <c r="BU575">
        <f>IF(Charts!$B$3="none",E2277,IF(AM2277="",NA(),AM2277))</f>
        <v>0</v>
      </c>
      <c r="BV575">
        <f>IF(Charts!$B$3="none",F2277,IF(AN2277="",NA(),AN2277))</f>
        <v>0</v>
      </c>
      <c r="BW575">
        <f>IF(Charts!$B$3="none",G2277,IF(AO2277="",NA(),AO2277))</f>
        <v>0</v>
      </c>
      <c r="BX575">
        <f>IF(Charts!$B$3="none",H2277,IF(AP2277="",NA(),AP2277))</f>
        <v>0</v>
      </c>
      <c r="BY575">
        <f>IF(Charts!$B$3="none",I2277,IF(AQ2277="",NA(),AQ2277))</f>
        <v>0</v>
      </c>
      <c r="BZ575">
        <f>IF(Charts!$B$3="none",J2277,IF(AR2277="",NA(),AR2277))</f>
        <v>0</v>
      </c>
      <c r="CA575">
        <f>IF(Charts!$B$3="none",K2277,IF(AS2277="",NA(),AS2277))</f>
        <v>0</v>
      </c>
      <c r="CB575">
        <f>IF(Charts!$B$3="none",L2277,IF(AT2277="",NA(),AT2277))</f>
        <v>0</v>
      </c>
      <c r="CC575">
        <f>IF(Charts!$B$3="none",M2277,IF(AU2277="",NA(),AU2277))</f>
        <v>0</v>
      </c>
      <c r="CD575">
        <f>IF(Charts!$B$3="none",N2277,IF(AV2277="",NA(),AV2277))</f>
        <v>0</v>
      </c>
      <c r="CE575">
        <f>IF(Charts!$B$3="none",O2277,IF(AW2277="",NA(),AW2277))</f>
        <v>0</v>
      </c>
      <c r="CF575">
        <f>IF(Charts!$B$3="none",P2277,IF(AX2277="",NA(),AX2277))</f>
        <v>0</v>
      </c>
      <c r="CG575">
        <f>IF(Charts!$B$3="none",Q2277,IF(AY2277="",NA(),AY2277))</f>
        <v>0</v>
      </c>
      <c r="CH575">
        <f>IF(Charts!$B$3="none",R2277,IF(AZ2277="",NA(),AZ2277))</f>
        <v>0</v>
      </c>
      <c r="CI575">
        <f>IF(Charts!$B$3="none",S2277,IF(BA2277="",NA(),BA2277))</f>
        <v>0</v>
      </c>
      <c r="CJ575">
        <f>IF(Charts!$B$3="none",T2277,IF(BB2277="",NA(),BB2277))</f>
        <v>0</v>
      </c>
      <c r="CK575">
        <f>IF(Charts!$B$3="none",U2277,IF(BC2277="",NA(),BC2277))</f>
        <v>0</v>
      </c>
      <c r="CL575">
        <f>IF(Charts!$B$3="none",V2277,IF(BD2277="",NA(),BD2277))</f>
        <v>0</v>
      </c>
      <c r="CM575">
        <f>IF(Charts!$B$3="none",W2277,IF(BE2277="",NA(),BE2277))</f>
        <v>0</v>
      </c>
      <c r="CN575">
        <f>IF(Charts!$B$3="none",X2277,IF(BF2277="",NA(),BF2277))</f>
        <v>0</v>
      </c>
      <c r="CO575">
        <f>IF(Charts!$B$3="none",Y2277,IF(BG2277="",NA(),BG2277))</f>
        <v>0</v>
      </c>
      <c r="CP575">
        <f>IF(Charts!$B$3="none",Z2277,IF(BH2277="",NA(),BH2277))</f>
        <v>0</v>
      </c>
      <c r="CQ575">
        <f>IF(Charts!$B$3="none",AA2277,IF(BI2277="",NA(),BI2277))</f>
        <v>0</v>
      </c>
      <c r="CR575">
        <f>IF(Charts!$B$3="none",AB2277,IF(BJ2277="",NA(),BJ2277))</f>
        <v>0</v>
      </c>
      <c r="CS575">
        <f>IF(Charts!$B$3="none",AC2277,IF(BK2277="",NA(),BK2277))</f>
        <v>0</v>
      </c>
      <c r="CT575">
        <f>IF(Charts!$B$3="none",AD2277,IF(BL2277="",NA(),BL2277))</f>
        <v>0</v>
      </c>
      <c r="CU575">
        <f>IF(Charts!$B$3="none",AE2277,IF(BM2277="",NA(),BM2277))</f>
        <v>0</v>
      </c>
      <c r="CV575">
        <f>IF(Charts!$B$3="none",AF2277,IF(BN2277="",NA(),BN2277))</f>
        <v>0</v>
      </c>
      <c r="CW575">
        <f>IF(Charts!$B$3="none",AG2277,IF(BO2277="",NA(),BO2277))</f>
        <v>0</v>
      </c>
      <c r="CX575">
        <f>IF(Charts!$B$3="none",AH2277,IF(BP2277="",NA(),BP2277))</f>
        <v>0</v>
      </c>
      <c r="CY575">
        <f>IF(Charts!$B$3="none",AI2277,IF(BQ2277="",NA(),BQ2277))</f>
        <v>0</v>
      </c>
      <c r="CZ575">
        <f>IF(Charts!$B$3="none",AJ2277,IF(BR2277="",NA(),BR2277))</f>
        <v>0</v>
      </c>
    </row>
    <row r="576" spans="5:104">
      <c r="E576">
        <v>231</v>
      </c>
      <c r="F576">
        <f>F235</f>
        <v>0</v>
      </c>
      <c r="G576">
        <v>231</v>
      </c>
      <c r="H576">
        <f>H235</f>
        <v>0</v>
      </c>
      <c r="I576">
        <v>231</v>
      </c>
      <c r="J576">
        <f>J235</f>
        <v>0</v>
      </c>
      <c r="K576">
        <v>231</v>
      </c>
      <c r="L576">
        <f>L235</f>
        <v>0</v>
      </c>
      <c r="M576">
        <v>231</v>
      </c>
      <c r="N576">
        <f>N235</f>
        <v>0</v>
      </c>
      <c r="O576">
        <v>231</v>
      </c>
      <c r="P576">
        <f>P235</f>
        <v>0</v>
      </c>
      <c r="Q576">
        <v>231</v>
      </c>
      <c r="R576">
        <f>R235</f>
        <v>0</v>
      </c>
      <c r="S576">
        <v>231</v>
      </c>
      <c r="T576">
        <f>T235</f>
        <v>0</v>
      </c>
      <c r="U576">
        <v>231</v>
      </c>
      <c r="V576">
        <f>V235</f>
        <v>0</v>
      </c>
      <c r="W576">
        <v>231</v>
      </c>
      <c r="X576">
        <f>X235</f>
        <v>0</v>
      </c>
      <c r="Y576">
        <v>231</v>
      </c>
      <c r="Z576">
        <f>Z235</f>
        <v>0</v>
      </c>
      <c r="AA576">
        <v>231</v>
      </c>
      <c r="AB576">
        <f>AB235</f>
        <v>0</v>
      </c>
      <c r="AC576">
        <v>231</v>
      </c>
      <c r="AD576">
        <f>AD235</f>
        <v>0</v>
      </c>
      <c r="AE576">
        <v>231</v>
      </c>
      <c r="AF576">
        <f>AF235</f>
        <v>0</v>
      </c>
      <c r="AG576">
        <v>231</v>
      </c>
      <c r="AH576">
        <f>AH235</f>
        <v>0</v>
      </c>
      <c r="AI576">
        <v>231</v>
      </c>
      <c r="AJ576">
        <f>AJ235</f>
        <v>0</v>
      </c>
      <c r="AM576">
        <v>231</v>
      </c>
      <c r="AN576">
        <f>AN235</f>
        <v>0</v>
      </c>
      <c r="AO576">
        <v>231</v>
      </c>
      <c r="AP576">
        <f>AP235</f>
        <v>0</v>
      </c>
      <c r="AQ576">
        <v>231</v>
      </c>
      <c r="AR576">
        <f>AR235</f>
        <v>0</v>
      </c>
      <c r="AS576">
        <v>231</v>
      </c>
      <c r="AT576">
        <f>AT235</f>
        <v>0</v>
      </c>
      <c r="AU576">
        <v>231</v>
      </c>
      <c r="AV576">
        <f>AV235</f>
        <v>0</v>
      </c>
      <c r="AW576">
        <v>231</v>
      </c>
      <c r="AX576">
        <f>AX235</f>
        <v>0</v>
      </c>
      <c r="AY576">
        <v>231</v>
      </c>
      <c r="AZ576">
        <f>AZ235</f>
        <v>0</v>
      </c>
      <c r="BA576">
        <v>231</v>
      </c>
      <c r="BB576">
        <f>BB235</f>
        <v>0</v>
      </c>
      <c r="BC576">
        <v>231</v>
      </c>
      <c r="BD576">
        <f>BD235</f>
        <v>0</v>
      </c>
      <c r="BE576">
        <v>231</v>
      </c>
      <c r="BF576">
        <f>BF235</f>
        <v>0</v>
      </c>
      <c r="BG576">
        <v>231</v>
      </c>
      <c r="BH576">
        <f>BH235</f>
        <v>0</v>
      </c>
      <c r="BI576">
        <v>231</v>
      </c>
      <c r="BJ576">
        <f>BJ235</f>
        <v>0</v>
      </c>
      <c r="BK576">
        <v>231</v>
      </c>
      <c r="BL576">
        <f>BL235</f>
        <v>0</v>
      </c>
      <c r="BM576">
        <v>231</v>
      </c>
      <c r="BN576">
        <f>BN235</f>
        <v>0</v>
      </c>
      <c r="BO576">
        <v>231</v>
      </c>
      <c r="BP576">
        <f>BP235</f>
        <v>0</v>
      </c>
      <c r="BQ576">
        <v>231</v>
      </c>
      <c r="BR576">
        <f>BR235</f>
        <v>0</v>
      </c>
      <c r="BU576">
        <f>IF(Charts!$B$3="none",E2278,IF(AM2278="",NA(),AM2278))</f>
        <v>0</v>
      </c>
      <c r="BV576">
        <f>IF(Charts!$B$3="none",F2278,IF(AN2278="",NA(),AN2278))</f>
        <v>0</v>
      </c>
      <c r="BW576">
        <f>IF(Charts!$B$3="none",G2278,IF(AO2278="",NA(),AO2278))</f>
        <v>0</v>
      </c>
      <c r="BX576">
        <f>IF(Charts!$B$3="none",H2278,IF(AP2278="",NA(),AP2278))</f>
        <v>0</v>
      </c>
      <c r="BY576">
        <f>IF(Charts!$B$3="none",I2278,IF(AQ2278="",NA(),AQ2278))</f>
        <v>0</v>
      </c>
      <c r="BZ576">
        <f>IF(Charts!$B$3="none",J2278,IF(AR2278="",NA(),AR2278))</f>
        <v>0</v>
      </c>
      <c r="CA576">
        <f>IF(Charts!$B$3="none",K2278,IF(AS2278="",NA(),AS2278))</f>
        <v>0</v>
      </c>
      <c r="CB576">
        <f>IF(Charts!$B$3="none",L2278,IF(AT2278="",NA(),AT2278))</f>
        <v>0</v>
      </c>
      <c r="CC576">
        <f>IF(Charts!$B$3="none",M2278,IF(AU2278="",NA(),AU2278))</f>
        <v>0</v>
      </c>
      <c r="CD576">
        <f>IF(Charts!$B$3="none",N2278,IF(AV2278="",NA(),AV2278))</f>
        <v>0</v>
      </c>
      <c r="CE576">
        <f>IF(Charts!$B$3="none",O2278,IF(AW2278="",NA(),AW2278))</f>
        <v>0</v>
      </c>
      <c r="CF576">
        <f>IF(Charts!$B$3="none",P2278,IF(AX2278="",NA(),AX2278))</f>
        <v>0</v>
      </c>
      <c r="CG576">
        <f>IF(Charts!$B$3="none",Q2278,IF(AY2278="",NA(),AY2278))</f>
        <v>0</v>
      </c>
      <c r="CH576">
        <f>IF(Charts!$B$3="none",R2278,IF(AZ2278="",NA(),AZ2278))</f>
        <v>0</v>
      </c>
      <c r="CI576">
        <f>IF(Charts!$B$3="none",S2278,IF(BA2278="",NA(),BA2278))</f>
        <v>0</v>
      </c>
      <c r="CJ576">
        <f>IF(Charts!$B$3="none",T2278,IF(BB2278="",NA(),BB2278))</f>
        <v>0</v>
      </c>
      <c r="CK576">
        <f>IF(Charts!$B$3="none",U2278,IF(BC2278="",NA(),BC2278))</f>
        <v>0</v>
      </c>
      <c r="CL576">
        <f>IF(Charts!$B$3="none",V2278,IF(BD2278="",NA(),BD2278))</f>
        <v>0</v>
      </c>
      <c r="CM576">
        <f>IF(Charts!$B$3="none",W2278,IF(BE2278="",NA(),BE2278))</f>
        <v>0</v>
      </c>
      <c r="CN576">
        <f>IF(Charts!$B$3="none",X2278,IF(BF2278="",NA(),BF2278))</f>
        <v>0</v>
      </c>
      <c r="CO576">
        <f>IF(Charts!$B$3="none",Y2278,IF(BG2278="",NA(),BG2278))</f>
        <v>0</v>
      </c>
      <c r="CP576">
        <f>IF(Charts!$B$3="none",Z2278,IF(BH2278="",NA(),BH2278))</f>
        <v>0</v>
      </c>
      <c r="CQ576">
        <f>IF(Charts!$B$3="none",AA2278,IF(BI2278="",NA(),BI2278))</f>
        <v>0</v>
      </c>
      <c r="CR576">
        <f>IF(Charts!$B$3="none",AB2278,IF(BJ2278="",NA(),BJ2278))</f>
        <v>0</v>
      </c>
      <c r="CS576">
        <f>IF(Charts!$B$3="none",AC2278,IF(BK2278="",NA(),BK2278))</f>
        <v>0</v>
      </c>
      <c r="CT576">
        <f>IF(Charts!$B$3="none",AD2278,IF(BL2278="",NA(),BL2278))</f>
        <v>0</v>
      </c>
      <c r="CU576">
        <f>IF(Charts!$B$3="none",AE2278,IF(BM2278="",NA(),BM2278))</f>
        <v>0</v>
      </c>
      <c r="CV576">
        <f>IF(Charts!$B$3="none",AF2278,IF(BN2278="",NA(),BN2278))</f>
        <v>0</v>
      </c>
      <c r="CW576">
        <f>IF(Charts!$B$3="none",AG2278,IF(BO2278="",NA(),BO2278))</f>
        <v>0</v>
      </c>
      <c r="CX576">
        <f>IF(Charts!$B$3="none",AH2278,IF(BP2278="",NA(),BP2278))</f>
        <v>0</v>
      </c>
      <c r="CY576">
        <f>IF(Charts!$B$3="none",AI2278,IF(BQ2278="",NA(),BQ2278))</f>
        <v>0</v>
      </c>
      <c r="CZ576">
        <f>IF(Charts!$B$3="none",AJ2278,IF(BR2278="",NA(),BR2278))</f>
        <v>0</v>
      </c>
    </row>
    <row r="577" spans="5:104">
      <c r="E577">
        <v>232</v>
      </c>
      <c r="F577">
        <f>F236</f>
        <v>0</v>
      </c>
      <c r="G577">
        <v>232</v>
      </c>
      <c r="H577">
        <f>H236</f>
        <v>0</v>
      </c>
      <c r="I577">
        <v>232</v>
      </c>
      <c r="J577">
        <f>J236</f>
        <v>0</v>
      </c>
      <c r="K577">
        <v>232</v>
      </c>
      <c r="L577">
        <f>L236</f>
        <v>0</v>
      </c>
      <c r="M577">
        <v>232</v>
      </c>
      <c r="N577">
        <f>N236</f>
        <v>0</v>
      </c>
      <c r="O577">
        <v>232</v>
      </c>
      <c r="P577">
        <f>P236</f>
        <v>0</v>
      </c>
      <c r="Q577">
        <v>232</v>
      </c>
      <c r="R577">
        <f>R236</f>
        <v>0</v>
      </c>
      <c r="S577">
        <v>232</v>
      </c>
      <c r="T577">
        <f>T236</f>
        <v>0</v>
      </c>
      <c r="U577">
        <v>232</v>
      </c>
      <c r="V577">
        <f>V236</f>
        <v>0</v>
      </c>
      <c r="W577">
        <v>232</v>
      </c>
      <c r="X577">
        <f>X236</f>
        <v>0</v>
      </c>
      <c r="Y577">
        <v>232</v>
      </c>
      <c r="Z577">
        <f>Z236</f>
        <v>0</v>
      </c>
      <c r="AA577">
        <v>232</v>
      </c>
      <c r="AB577">
        <f>AB236</f>
        <v>0</v>
      </c>
      <c r="AC577">
        <v>232</v>
      </c>
      <c r="AD577">
        <f>AD236</f>
        <v>0</v>
      </c>
      <c r="AE577">
        <v>232</v>
      </c>
      <c r="AF577">
        <f>AF236</f>
        <v>0</v>
      </c>
      <c r="AG577">
        <v>232</v>
      </c>
      <c r="AH577">
        <f>AH236</f>
        <v>0</v>
      </c>
      <c r="AI577">
        <v>232</v>
      </c>
      <c r="AJ577">
        <f>AJ236</f>
        <v>0</v>
      </c>
      <c r="AM577">
        <v>232</v>
      </c>
      <c r="AN577">
        <f>AN236</f>
        <v>0</v>
      </c>
      <c r="AO577">
        <v>232</v>
      </c>
      <c r="AP577">
        <f>AP236</f>
        <v>0</v>
      </c>
      <c r="AQ577">
        <v>232</v>
      </c>
      <c r="AR577">
        <f>AR236</f>
        <v>0</v>
      </c>
      <c r="AS577">
        <v>232</v>
      </c>
      <c r="AT577">
        <f>AT236</f>
        <v>0</v>
      </c>
      <c r="AU577">
        <v>232</v>
      </c>
      <c r="AV577">
        <f>AV236</f>
        <v>0</v>
      </c>
      <c r="AW577">
        <v>232</v>
      </c>
      <c r="AX577">
        <f>AX236</f>
        <v>0</v>
      </c>
      <c r="AY577">
        <v>232</v>
      </c>
      <c r="AZ577">
        <f>AZ236</f>
        <v>0</v>
      </c>
      <c r="BA577">
        <v>232</v>
      </c>
      <c r="BB577">
        <f>BB236</f>
        <v>0</v>
      </c>
      <c r="BC577">
        <v>232</v>
      </c>
      <c r="BD577">
        <f>BD236</f>
        <v>0</v>
      </c>
      <c r="BE577">
        <v>232</v>
      </c>
      <c r="BF577">
        <f>BF236</f>
        <v>0</v>
      </c>
      <c r="BG577">
        <v>232</v>
      </c>
      <c r="BH577">
        <f>BH236</f>
        <v>0</v>
      </c>
      <c r="BI577">
        <v>232</v>
      </c>
      <c r="BJ577">
        <f>BJ236</f>
        <v>0</v>
      </c>
      <c r="BK577">
        <v>232</v>
      </c>
      <c r="BL577">
        <f>BL236</f>
        <v>0</v>
      </c>
      <c r="BM577">
        <v>232</v>
      </c>
      <c r="BN577">
        <f>BN236</f>
        <v>0</v>
      </c>
      <c r="BO577">
        <v>232</v>
      </c>
      <c r="BP577">
        <f>BP236</f>
        <v>0</v>
      </c>
      <c r="BQ577">
        <v>232</v>
      </c>
      <c r="BR577">
        <f>BR236</f>
        <v>0</v>
      </c>
      <c r="BU577">
        <f>IF(Charts!$B$3="none",E2279,IF(AM2279="",NA(),AM2279))</f>
        <v>0</v>
      </c>
      <c r="BV577">
        <f>IF(Charts!$B$3="none",F2279,IF(AN2279="",NA(),AN2279))</f>
        <v>0</v>
      </c>
      <c r="BW577">
        <f>IF(Charts!$B$3="none",G2279,IF(AO2279="",NA(),AO2279))</f>
        <v>0</v>
      </c>
      <c r="BX577">
        <f>IF(Charts!$B$3="none",H2279,IF(AP2279="",NA(),AP2279))</f>
        <v>0</v>
      </c>
      <c r="BY577">
        <f>IF(Charts!$B$3="none",I2279,IF(AQ2279="",NA(),AQ2279))</f>
        <v>0</v>
      </c>
      <c r="BZ577">
        <f>IF(Charts!$B$3="none",J2279,IF(AR2279="",NA(),AR2279))</f>
        <v>0</v>
      </c>
      <c r="CA577">
        <f>IF(Charts!$B$3="none",K2279,IF(AS2279="",NA(),AS2279))</f>
        <v>0</v>
      </c>
      <c r="CB577">
        <f>IF(Charts!$B$3="none",L2279,IF(AT2279="",NA(),AT2279))</f>
        <v>0</v>
      </c>
      <c r="CC577">
        <f>IF(Charts!$B$3="none",M2279,IF(AU2279="",NA(),AU2279))</f>
        <v>0</v>
      </c>
      <c r="CD577">
        <f>IF(Charts!$B$3="none",N2279,IF(AV2279="",NA(),AV2279))</f>
        <v>0</v>
      </c>
      <c r="CE577">
        <f>IF(Charts!$B$3="none",O2279,IF(AW2279="",NA(),AW2279))</f>
        <v>0</v>
      </c>
      <c r="CF577">
        <f>IF(Charts!$B$3="none",P2279,IF(AX2279="",NA(),AX2279))</f>
        <v>0</v>
      </c>
      <c r="CG577">
        <f>IF(Charts!$B$3="none",Q2279,IF(AY2279="",NA(),AY2279))</f>
        <v>0</v>
      </c>
      <c r="CH577">
        <f>IF(Charts!$B$3="none",R2279,IF(AZ2279="",NA(),AZ2279))</f>
        <v>0</v>
      </c>
      <c r="CI577">
        <f>IF(Charts!$B$3="none",S2279,IF(BA2279="",NA(),BA2279))</f>
        <v>0</v>
      </c>
      <c r="CJ577">
        <f>IF(Charts!$B$3="none",T2279,IF(BB2279="",NA(),BB2279))</f>
        <v>0</v>
      </c>
      <c r="CK577">
        <f>IF(Charts!$B$3="none",U2279,IF(BC2279="",NA(),BC2279))</f>
        <v>0</v>
      </c>
      <c r="CL577">
        <f>IF(Charts!$B$3="none",V2279,IF(BD2279="",NA(),BD2279))</f>
        <v>0</v>
      </c>
      <c r="CM577">
        <f>IF(Charts!$B$3="none",W2279,IF(BE2279="",NA(),BE2279))</f>
        <v>0</v>
      </c>
      <c r="CN577">
        <f>IF(Charts!$B$3="none",X2279,IF(BF2279="",NA(),BF2279))</f>
        <v>0</v>
      </c>
      <c r="CO577">
        <f>IF(Charts!$B$3="none",Y2279,IF(BG2279="",NA(),BG2279))</f>
        <v>0</v>
      </c>
      <c r="CP577">
        <f>IF(Charts!$B$3="none",Z2279,IF(BH2279="",NA(),BH2279))</f>
        <v>0</v>
      </c>
      <c r="CQ577">
        <f>IF(Charts!$B$3="none",AA2279,IF(BI2279="",NA(),BI2279))</f>
        <v>0</v>
      </c>
      <c r="CR577">
        <f>IF(Charts!$B$3="none",AB2279,IF(BJ2279="",NA(),BJ2279))</f>
        <v>0</v>
      </c>
      <c r="CS577">
        <f>IF(Charts!$B$3="none",AC2279,IF(BK2279="",NA(),BK2279))</f>
        <v>0</v>
      </c>
      <c r="CT577">
        <f>IF(Charts!$B$3="none",AD2279,IF(BL2279="",NA(),BL2279))</f>
        <v>0</v>
      </c>
      <c r="CU577">
        <f>IF(Charts!$B$3="none",AE2279,IF(BM2279="",NA(),BM2279))</f>
        <v>0</v>
      </c>
      <c r="CV577">
        <f>IF(Charts!$B$3="none",AF2279,IF(BN2279="",NA(),BN2279))</f>
        <v>0</v>
      </c>
      <c r="CW577">
        <f>IF(Charts!$B$3="none",AG2279,IF(BO2279="",NA(),BO2279))</f>
        <v>0</v>
      </c>
      <c r="CX577">
        <f>IF(Charts!$B$3="none",AH2279,IF(BP2279="",NA(),BP2279))</f>
        <v>0</v>
      </c>
      <c r="CY577">
        <f>IF(Charts!$B$3="none",AI2279,IF(BQ2279="",NA(),BQ2279))</f>
        <v>0</v>
      </c>
      <c r="CZ577">
        <f>IF(Charts!$B$3="none",AJ2279,IF(BR2279="",NA(),BR2279))</f>
        <v>0</v>
      </c>
    </row>
    <row r="578" spans="5:104">
      <c r="E578">
        <v>233</v>
      </c>
      <c r="F578">
        <f>F237</f>
        <v>0</v>
      </c>
      <c r="G578">
        <v>233</v>
      </c>
      <c r="H578">
        <f>H237</f>
        <v>0</v>
      </c>
      <c r="I578">
        <v>233</v>
      </c>
      <c r="J578">
        <f>J237</f>
        <v>0</v>
      </c>
      <c r="K578">
        <v>233</v>
      </c>
      <c r="L578">
        <f>L237</f>
        <v>0</v>
      </c>
      <c r="M578">
        <v>233</v>
      </c>
      <c r="N578">
        <f>N237</f>
        <v>0</v>
      </c>
      <c r="O578">
        <v>233</v>
      </c>
      <c r="P578">
        <f>P237</f>
        <v>0</v>
      </c>
      <c r="Q578">
        <v>233</v>
      </c>
      <c r="R578">
        <f>R237</f>
        <v>0</v>
      </c>
      <c r="S578">
        <v>233</v>
      </c>
      <c r="T578">
        <f>T237</f>
        <v>0</v>
      </c>
      <c r="U578">
        <v>233</v>
      </c>
      <c r="V578">
        <f>V237</f>
        <v>0</v>
      </c>
      <c r="W578">
        <v>233</v>
      </c>
      <c r="X578">
        <f>X237</f>
        <v>0</v>
      </c>
      <c r="Y578">
        <v>233</v>
      </c>
      <c r="Z578">
        <f>Z237</f>
        <v>0</v>
      </c>
      <c r="AA578">
        <v>233</v>
      </c>
      <c r="AB578">
        <f>AB237</f>
        <v>0</v>
      </c>
      <c r="AC578">
        <v>233</v>
      </c>
      <c r="AD578">
        <f>AD237</f>
        <v>0</v>
      </c>
      <c r="AE578">
        <v>233</v>
      </c>
      <c r="AF578">
        <f>AF237</f>
        <v>0</v>
      </c>
      <c r="AG578">
        <v>233</v>
      </c>
      <c r="AH578">
        <f>AH237</f>
        <v>0</v>
      </c>
      <c r="AI578">
        <v>233</v>
      </c>
      <c r="AJ578">
        <f>AJ237</f>
        <v>0</v>
      </c>
      <c r="AM578">
        <v>233</v>
      </c>
      <c r="AN578">
        <f>AN237</f>
        <v>0</v>
      </c>
      <c r="AO578">
        <v>233</v>
      </c>
      <c r="AP578">
        <f>AP237</f>
        <v>0</v>
      </c>
      <c r="AQ578">
        <v>233</v>
      </c>
      <c r="AR578">
        <f>AR237</f>
        <v>0</v>
      </c>
      <c r="AS578">
        <v>233</v>
      </c>
      <c r="AT578">
        <f>AT237</f>
        <v>0</v>
      </c>
      <c r="AU578">
        <v>233</v>
      </c>
      <c r="AV578">
        <f>AV237</f>
        <v>0</v>
      </c>
      <c r="AW578">
        <v>233</v>
      </c>
      <c r="AX578">
        <f>AX237</f>
        <v>0</v>
      </c>
      <c r="AY578">
        <v>233</v>
      </c>
      <c r="AZ578">
        <f>AZ237</f>
        <v>0</v>
      </c>
      <c r="BA578">
        <v>233</v>
      </c>
      <c r="BB578">
        <f>BB237</f>
        <v>0</v>
      </c>
      <c r="BC578">
        <v>233</v>
      </c>
      <c r="BD578">
        <f>BD237</f>
        <v>0</v>
      </c>
      <c r="BE578">
        <v>233</v>
      </c>
      <c r="BF578">
        <f>BF237</f>
        <v>0</v>
      </c>
      <c r="BG578">
        <v>233</v>
      </c>
      <c r="BH578">
        <f>BH237</f>
        <v>0</v>
      </c>
      <c r="BI578">
        <v>233</v>
      </c>
      <c r="BJ578">
        <f>BJ237</f>
        <v>0</v>
      </c>
      <c r="BK578">
        <v>233</v>
      </c>
      <c r="BL578">
        <f>BL237</f>
        <v>0</v>
      </c>
      <c r="BM578">
        <v>233</v>
      </c>
      <c r="BN578">
        <f>BN237</f>
        <v>0</v>
      </c>
      <c r="BO578">
        <v>233</v>
      </c>
      <c r="BP578">
        <f>BP237</f>
        <v>0</v>
      </c>
      <c r="BQ578">
        <v>233</v>
      </c>
      <c r="BR578">
        <f>BR237</f>
        <v>0</v>
      </c>
      <c r="BU578">
        <f>IF(Charts!$B$3="none",E2280,IF(AM2280="",NA(),AM2280))</f>
        <v>0</v>
      </c>
      <c r="BV578">
        <f>IF(Charts!$B$3="none",F2280,IF(AN2280="",NA(),AN2280))</f>
        <v>0</v>
      </c>
      <c r="BW578">
        <f>IF(Charts!$B$3="none",G2280,IF(AO2280="",NA(),AO2280))</f>
        <v>0</v>
      </c>
      <c r="BX578">
        <f>IF(Charts!$B$3="none",H2280,IF(AP2280="",NA(),AP2280))</f>
        <v>0</v>
      </c>
      <c r="BY578">
        <f>IF(Charts!$B$3="none",I2280,IF(AQ2280="",NA(),AQ2280))</f>
        <v>0</v>
      </c>
      <c r="BZ578">
        <f>IF(Charts!$B$3="none",J2280,IF(AR2280="",NA(),AR2280))</f>
        <v>0</v>
      </c>
      <c r="CA578">
        <f>IF(Charts!$B$3="none",K2280,IF(AS2280="",NA(),AS2280))</f>
        <v>0</v>
      </c>
      <c r="CB578">
        <f>IF(Charts!$B$3="none",L2280,IF(AT2280="",NA(),AT2280))</f>
        <v>0</v>
      </c>
      <c r="CC578">
        <f>IF(Charts!$B$3="none",M2280,IF(AU2280="",NA(),AU2280))</f>
        <v>0</v>
      </c>
      <c r="CD578">
        <f>IF(Charts!$B$3="none",N2280,IF(AV2280="",NA(),AV2280))</f>
        <v>0</v>
      </c>
      <c r="CE578">
        <f>IF(Charts!$B$3="none",O2280,IF(AW2280="",NA(),AW2280))</f>
        <v>0</v>
      </c>
      <c r="CF578">
        <f>IF(Charts!$B$3="none",P2280,IF(AX2280="",NA(),AX2280))</f>
        <v>0</v>
      </c>
      <c r="CG578">
        <f>IF(Charts!$B$3="none",Q2280,IF(AY2280="",NA(),AY2280))</f>
        <v>0</v>
      </c>
      <c r="CH578">
        <f>IF(Charts!$B$3="none",R2280,IF(AZ2280="",NA(),AZ2280))</f>
        <v>0</v>
      </c>
      <c r="CI578">
        <f>IF(Charts!$B$3="none",S2280,IF(BA2280="",NA(),BA2280))</f>
        <v>0</v>
      </c>
      <c r="CJ578">
        <f>IF(Charts!$B$3="none",T2280,IF(BB2280="",NA(),BB2280))</f>
        <v>0</v>
      </c>
      <c r="CK578">
        <f>IF(Charts!$B$3="none",U2280,IF(BC2280="",NA(),BC2280))</f>
        <v>0</v>
      </c>
      <c r="CL578">
        <f>IF(Charts!$B$3="none",V2280,IF(BD2280="",NA(),BD2280))</f>
        <v>0</v>
      </c>
      <c r="CM578">
        <f>IF(Charts!$B$3="none",W2280,IF(BE2280="",NA(),BE2280))</f>
        <v>0</v>
      </c>
      <c r="CN578">
        <f>IF(Charts!$B$3="none",X2280,IF(BF2280="",NA(),BF2280))</f>
        <v>0</v>
      </c>
      <c r="CO578">
        <f>IF(Charts!$B$3="none",Y2280,IF(BG2280="",NA(),BG2280))</f>
        <v>0</v>
      </c>
      <c r="CP578">
        <f>IF(Charts!$B$3="none",Z2280,IF(BH2280="",NA(),BH2280))</f>
        <v>0</v>
      </c>
      <c r="CQ578">
        <f>IF(Charts!$B$3="none",AA2280,IF(BI2280="",NA(),BI2280))</f>
        <v>0</v>
      </c>
      <c r="CR578">
        <f>IF(Charts!$B$3="none",AB2280,IF(BJ2280="",NA(),BJ2280))</f>
        <v>0</v>
      </c>
      <c r="CS578">
        <f>IF(Charts!$B$3="none",AC2280,IF(BK2280="",NA(),BK2280))</f>
        <v>0</v>
      </c>
      <c r="CT578">
        <f>IF(Charts!$B$3="none",AD2280,IF(BL2280="",NA(),BL2280))</f>
        <v>0</v>
      </c>
      <c r="CU578">
        <f>IF(Charts!$B$3="none",AE2280,IF(BM2280="",NA(),BM2280))</f>
        <v>0</v>
      </c>
      <c r="CV578">
        <f>IF(Charts!$B$3="none",AF2280,IF(BN2280="",NA(),BN2280))</f>
        <v>0</v>
      </c>
      <c r="CW578">
        <f>IF(Charts!$B$3="none",AG2280,IF(BO2280="",NA(),BO2280))</f>
        <v>0</v>
      </c>
      <c r="CX578">
        <f>IF(Charts!$B$3="none",AH2280,IF(BP2280="",NA(),BP2280))</f>
        <v>0</v>
      </c>
      <c r="CY578">
        <f>IF(Charts!$B$3="none",AI2280,IF(BQ2280="",NA(),BQ2280))</f>
        <v>0</v>
      </c>
      <c r="CZ578">
        <f>IF(Charts!$B$3="none",AJ2280,IF(BR2280="",NA(),BR2280))</f>
        <v>0</v>
      </c>
    </row>
    <row r="579" spans="5:104">
      <c r="E579">
        <v>234</v>
      </c>
      <c r="F579">
        <f>F238</f>
        <v>0</v>
      </c>
      <c r="G579">
        <v>234</v>
      </c>
      <c r="H579">
        <f>H238</f>
        <v>0</v>
      </c>
      <c r="I579">
        <v>234</v>
      </c>
      <c r="J579">
        <f>J238</f>
        <v>0</v>
      </c>
      <c r="K579">
        <v>234</v>
      </c>
      <c r="L579">
        <f>L238</f>
        <v>0</v>
      </c>
      <c r="M579">
        <v>234</v>
      </c>
      <c r="N579">
        <f>N238</f>
        <v>0</v>
      </c>
      <c r="O579">
        <v>234</v>
      </c>
      <c r="P579">
        <f>P238</f>
        <v>0</v>
      </c>
      <c r="Q579">
        <v>234</v>
      </c>
      <c r="R579">
        <f>R238</f>
        <v>0</v>
      </c>
      <c r="S579">
        <v>234</v>
      </c>
      <c r="T579">
        <f>T238</f>
        <v>0</v>
      </c>
      <c r="U579">
        <v>234</v>
      </c>
      <c r="V579">
        <f>V238</f>
        <v>0</v>
      </c>
      <c r="W579">
        <v>234</v>
      </c>
      <c r="X579">
        <f>X238</f>
        <v>0</v>
      </c>
      <c r="Y579">
        <v>234</v>
      </c>
      <c r="Z579">
        <f>Z238</f>
        <v>0</v>
      </c>
      <c r="AA579">
        <v>234</v>
      </c>
      <c r="AB579">
        <f>AB238</f>
        <v>0</v>
      </c>
      <c r="AC579">
        <v>234</v>
      </c>
      <c r="AD579">
        <f>AD238</f>
        <v>0</v>
      </c>
      <c r="AE579">
        <v>234</v>
      </c>
      <c r="AF579">
        <f>AF238</f>
        <v>0</v>
      </c>
      <c r="AG579">
        <v>234</v>
      </c>
      <c r="AH579">
        <f>AH238</f>
        <v>0</v>
      </c>
      <c r="AI579">
        <v>234</v>
      </c>
      <c r="AJ579">
        <f>AJ238</f>
        <v>0</v>
      </c>
      <c r="AM579">
        <v>234</v>
      </c>
      <c r="AN579">
        <f>AN238</f>
        <v>0</v>
      </c>
      <c r="AO579">
        <v>234</v>
      </c>
      <c r="AP579">
        <f>AP238</f>
        <v>0</v>
      </c>
      <c r="AQ579">
        <v>234</v>
      </c>
      <c r="AR579">
        <f>AR238</f>
        <v>0</v>
      </c>
      <c r="AS579">
        <v>234</v>
      </c>
      <c r="AT579">
        <f>AT238</f>
        <v>0</v>
      </c>
      <c r="AU579">
        <v>234</v>
      </c>
      <c r="AV579">
        <f>AV238</f>
        <v>0</v>
      </c>
      <c r="AW579">
        <v>234</v>
      </c>
      <c r="AX579">
        <f>AX238</f>
        <v>0</v>
      </c>
      <c r="AY579">
        <v>234</v>
      </c>
      <c r="AZ579">
        <f>AZ238</f>
        <v>0</v>
      </c>
      <c r="BA579">
        <v>234</v>
      </c>
      <c r="BB579">
        <f>BB238</f>
        <v>0</v>
      </c>
      <c r="BC579">
        <v>234</v>
      </c>
      <c r="BD579">
        <f>BD238</f>
        <v>0</v>
      </c>
      <c r="BE579">
        <v>234</v>
      </c>
      <c r="BF579">
        <f>BF238</f>
        <v>0</v>
      </c>
      <c r="BG579">
        <v>234</v>
      </c>
      <c r="BH579">
        <f>BH238</f>
        <v>0</v>
      </c>
      <c r="BI579">
        <v>234</v>
      </c>
      <c r="BJ579">
        <f>BJ238</f>
        <v>0</v>
      </c>
      <c r="BK579">
        <v>234</v>
      </c>
      <c r="BL579">
        <f>BL238</f>
        <v>0</v>
      </c>
      <c r="BM579">
        <v>234</v>
      </c>
      <c r="BN579">
        <f>BN238</f>
        <v>0</v>
      </c>
      <c r="BO579">
        <v>234</v>
      </c>
      <c r="BP579">
        <f>BP238</f>
        <v>0</v>
      </c>
      <c r="BQ579">
        <v>234</v>
      </c>
      <c r="BR579">
        <f>BR238</f>
        <v>0</v>
      </c>
      <c r="BU579">
        <f>IF(Charts!$B$3="none",E2281,IF(AM2281="",NA(),AM2281))</f>
        <v>0</v>
      </c>
      <c r="BV579">
        <f>IF(Charts!$B$3="none",F2281,IF(AN2281="",NA(),AN2281))</f>
        <v>0</v>
      </c>
      <c r="BW579">
        <f>IF(Charts!$B$3="none",G2281,IF(AO2281="",NA(),AO2281))</f>
        <v>0</v>
      </c>
      <c r="BX579">
        <f>IF(Charts!$B$3="none",H2281,IF(AP2281="",NA(),AP2281))</f>
        <v>0</v>
      </c>
      <c r="BY579">
        <f>IF(Charts!$B$3="none",I2281,IF(AQ2281="",NA(),AQ2281))</f>
        <v>0</v>
      </c>
      <c r="BZ579">
        <f>IF(Charts!$B$3="none",J2281,IF(AR2281="",NA(),AR2281))</f>
        <v>0</v>
      </c>
      <c r="CA579">
        <f>IF(Charts!$B$3="none",K2281,IF(AS2281="",NA(),AS2281))</f>
        <v>0</v>
      </c>
      <c r="CB579">
        <f>IF(Charts!$B$3="none",L2281,IF(AT2281="",NA(),AT2281))</f>
        <v>0</v>
      </c>
      <c r="CC579">
        <f>IF(Charts!$B$3="none",M2281,IF(AU2281="",NA(),AU2281))</f>
        <v>0</v>
      </c>
      <c r="CD579">
        <f>IF(Charts!$B$3="none",N2281,IF(AV2281="",NA(),AV2281))</f>
        <v>0</v>
      </c>
      <c r="CE579">
        <f>IF(Charts!$B$3="none",O2281,IF(AW2281="",NA(),AW2281))</f>
        <v>0</v>
      </c>
      <c r="CF579">
        <f>IF(Charts!$B$3="none",P2281,IF(AX2281="",NA(),AX2281))</f>
        <v>0</v>
      </c>
      <c r="CG579">
        <f>IF(Charts!$B$3="none",Q2281,IF(AY2281="",NA(),AY2281))</f>
        <v>0</v>
      </c>
      <c r="CH579">
        <f>IF(Charts!$B$3="none",R2281,IF(AZ2281="",NA(),AZ2281))</f>
        <v>0</v>
      </c>
      <c r="CI579">
        <f>IF(Charts!$B$3="none",S2281,IF(BA2281="",NA(),BA2281))</f>
        <v>0</v>
      </c>
      <c r="CJ579">
        <f>IF(Charts!$B$3="none",T2281,IF(BB2281="",NA(),BB2281))</f>
        <v>0</v>
      </c>
      <c r="CK579">
        <f>IF(Charts!$B$3="none",U2281,IF(BC2281="",NA(),BC2281))</f>
        <v>0</v>
      </c>
      <c r="CL579">
        <f>IF(Charts!$B$3="none",V2281,IF(BD2281="",NA(),BD2281))</f>
        <v>0</v>
      </c>
      <c r="CM579">
        <f>IF(Charts!$B$3="none",W2281,IF(BE2281="",NA(),BE2281))</f>
        <v>0</v>
      </c>
      <c r="CN579">
        <f>IF(Charts!$B$3="none",X2281,IF(BF2281="",NA(),BF2281))</f>
        <v>0</v>
      </c>
      <c r="CO579">
        <f>IF(Charts!$B$3="none",Y2281,IF(BG2281="",NA(),BG2281))</f>
        <v>0</v>
      </c>
      <c r="CP579">
        <f>IF(Charts!$B$3="none",Z2281,IF(BH2281="",NA(),BH2281))</f>
        <v>0</v>
      </c>
      <c r="CQ579">
        <f>IF(Charts!$B$3="none",AA2281,IF(BI2281="",NA(),BI2281))</f>
        <v>0</v>
      </c>
      <c r="CR579">
        <f>IF(Charts!$B$3="none",AB2281,IF(BJ2281="",NA(),BJ2281))</f>
        <v>0</v>
      </c>
      <c r="CS579">
        <f>IF(Charts!$B$3="none",AC2281,IF(BK2281="",NA(),BK2281))</f>
        <v>0</v>
      </c>
      <c r="CT579">
        <f>IF(Charts!$B$3="none",AD2281,IF(BL2281="",NA(),BL2281))</f>
        <v>0</v>
      </c>
      <c r="CU579">
        <f>IF(Charts!$B$3="none",AE2281,IF(BM2281="",NA(),BM2281))</f>
        <v>0</v>
      </c>
      <c r="CV579">
        <f>IF(Charts!$B$3="none",AF2281,IF(BN2281="",NA(),BN2281))</f>
        <v>0</v>
      </c>
      <c r="CW579">
        <f>IF(Charts!$B$3="none",AG2281,IF(BO2281="",NA(),BO2281))</f>
        <v>0</v>
      </c>
      <c r="CX579">
        <f>IF(Charts!$B$3="none",AH2281,IF(BP2281="",NA(),BP2281))</f>
        <v>0</v>
      </c>
      <c r="CY579">
        <f>IF(Charts!$B$3="none",AI2281,IF(BQ2281="",NA(),BQ2281))</f>
        <v>0</v>
      </c>
      <c r="CZ579">
        <f>IF(Charts!$B$3="none",AJ2281,IF(BR2281="",NA(),BR2281))</f>
        <v>0</v>
      </c>
    </row>
    <row r="580" spans="5:104">
      <c r="E580">
        <v>235</v>
      </c>
      <c r="F580">
        <f>F239</f>
        <v>0</v>
      </c>
      <c r="G580">
        <v>235</v>
      </c>
      <c r="H580">
        <f>H239</f>
        <v>0</v>
      </c>
      <c r="I580">
        <v>235</v>
      </c>
      <c r="J580">
        <f>J239</f>
        <v>0</v>
      </c>
      <c r="K580">
        <v>235</v>
      </c>
      <c r="L580">
        <f>L239</f>
        <v>0</v>
      </c>
      <c r="M580">
        <v>235</v>
      </c>
      <c r="N580">
        <f>N239</f>
        <v>0</v>
      </c>
      <c r="O580">
        <v>235</v>
      </c>
      <c r="P580">
        <f>P239</f>
        <v>0</v>
      </c>
      <c r="Q580">
        <v>235</v>
      </c>
      <c r="R580">
        <f>R239</f>
        <v>0</v>
      </c>
      <c r="S580">
        <v>235</v>
      </c>
      <c r="T580">
        <f>T239</f>
        <v>0</v>
      </c>
      <c r="U580">
        <v>235</v>
      </c>
      <c r="V580">
        <f>V239</f>
        <v>0</v>
      </c>
      <c r="W580">
        <v>235</v>
      </c>
      <c r="X580">
        <f>X239</f>
        <v>0</v>
      </c>
      <c r="Y580">
        <v>235</v>
      </c>
      <c r="Z580">
        <f>Z239</f>
        <v>0</v>
      </c>
      <c r="AA580">
        <v>235</v>
      </c>
      <c r="AB580">
        <f>AB239</f>
        <v>0</v>
      </c>
      <c r="AC580">
        <v>235</v>
      </c>
      <c r="AD580">
        <f>AD239</f>
        <v>0</v>
      </c>
      <c r="AE580">
        <v>235</v>
      </c>
      <c r="AF580">
        <f>AF239</f>
        <v>0</v>
      </c>
      <c r="AG580">
        <v>235</v>
      </c>
      <c r="AH580">
        <f>AH239</f>
        <v>0</v>
      </c>
      <c r="AI580">
        <v>235</v>
      </c>
      <c r="AJ580">
        <f>AJ239</f>
        <v>0</v>
      </c>
      <c r="AM580">
        <v>235</v>
      </c>
      <c r="AN580">
        <f>AN239</f>
        <v>0</v>
      </c>
      <c r="AO580">
        <v>235</v>
      </c>
      <c r="AP580">
        <f>AP239</f>
        <v>0</v>
      </c>
      <c r="AQ580">
        <v>235</v>
      </c>
      <c r="AR580">
        <f>AR239</f>
        <v>0</v>
      </c>
      <c r="AS580">
        <v>235</v>
      </c>
      <c r="AT580">
        <f>AT239</f>
        <v>0</v>
      </c>
      <c r="AU580">
        <v>235</v>
      </c>
      <c r="AV580">
        <f>AV239</f>
        <v>0</v>
      </c>
      <c r="AW580">
        <v>235</v>
      </c>
      <c r="AX580">
        <f>AX239</f>
        <v>0</v>
      </c>
      <c r="AY580">
        <v>235</v>
      </c>
      <c r="AZ580">
        <f>AZ239</f>
        <v>0</v>
      </c>
      <c r="BA580">
        <v>235</v>
      </c>
      <c r="BB580">
        <f>BB239</f>
        <v>0</v>
      </c>
      <c r="BC580">
        <v>235</v>
      </c>
      <c r="BD580">
        <f>BD239</f>
        <v>0</v>
      </c>
      <c r="BE580">
        <v>235</v>
      </c>
      <c r="BF580">
        <f>BF239</f>
        <v>0</v>
      </c>
      <c r="BG580">
        <v>235</v>
      </c>
      <c r="BH580">
        <f>BH239</f>
        <v>0</v>
      </c>
      <c r="BI580">
        <v>235</v>
      </c>
      <c r="BJ580">
        <f>BJ239</f>
        <v>0</v>
      </c>
      <c r="BK580">
        <v>235</v>
      </c>
      <c r="BL580">
        <f>BL239</f>
        <v>0</v>
      </c>
      <c r="BM580">
        <v>235</v>
      </c>
      <c r="BN580">
        <f>BN239</f>
        <v>0</v>
      </c>
      <c r="BO580">
        <v>235</v>
      </c>
      <c r="BP580">
        <f>BP239</f>
        <v>0</v>
      </c>
      <c r="BQ580">
        <v>235</v>
      </c>
      <c r="BR580">
        <f>BR239</f>
        <v>0</v>
      </c>
      <c r="BU580">
        <f>IF(Charts!$B$3="none",E2282,IF(AM2282="",NA(),AM2282))</f>
        <v>0</v>
      </c>
      <c r="BV580">
        <f>IF(Charts!$B$3="none",F2282,IF(AN2282="",NA(),AN2282))</f>
        <v>0</v>
      </c>
      <c r="BW580">
        <f>IF(Charts!$B$3="none",G2282,IF(AO2282="",NA(),AO2282))</f>
        <v>0</v>
      </c>
      <c r="BX580">
        <f>IF(Charts!$B$3="none",H2282,IF(AP2282="",NA(),AP2282))</f>
        <v>0</v>
      </c>
      <c r="BY580">
        <f>IF(Charts!$B$3="none",I2282,IF(AQ2282="",NA(),AQ2282))</f>
        <v>0</v>
      </c>
      <c r="BZ580">
        <f>IF(Charts!$B$3="none",J2282,IF(AR2282="",NA(),AR2282))</f>
        <v>0</v>
      </c>
      <c r="CA580">
        <f>IF(Charts!$B$3="none",K2282,IF(AS2282="",NA(),AS2282))</f>
        <v>0</v>
      </c>
      <c r="CB580">
        <f>IF(Charts!$B$3="none",L2282,IF(AT2282="",NA(),AT2282))</f>
        <v>0</v>
      </c>
      <c r="CC580">
        <f>IF(Charts!$B$3="none",M2282,IF(AU2282="",NA(),AU2282))</f>
        <v>0</v>
      </c>
      <c r="CD580">
        <f>IF(Charts!$B$3="none",N2282,IF(AV2282="",NA(),AV2282))</f>
        <v>0</v>
      </c>
      <c r="CE580">
        <f>IF(Charts!$B$3="none",O2282,IF(AW2282="",NA(),AW2282))</f>
        <v>0</v>
      </c>
      <c r="CF580">
        <f>IF(Charts!$B$3="none",P2282,IF(AX2282="",NA(),AX2282))</f>
        <v>0</v>
      </c>
      <c r="CG580">
        <f>IF(Charts!$B$3="none",Q2282,IF(AY2282="",NA(),AY2282))</f>
        <v>0</v>
      </c>
      <c r="CH580">
        <f>IF(Charts!$B$3="none",R2282,IF(AZ2282="",NA(),AZ2282))</f>
        <v>0</v>
      </c>
      <c r="CI580">
        <f>IF(Charts!$B$3="none",S2282,IF(BA2282="",NA(),BA2282))</f>
        <v>0</v>
      </c>
      <c r="CJ580">
        <f>IF(Charts!$B$3="none",T2282,IF(BB2282="",NA(),BB2282))</f>
        <v>0</v>
      </c>
      <c r="CK580">
        <f>IF(Charts!$B$3="none",U2282,IF(BC2282="",NA(),BC2282))</f>
        <v>0</v>
      </c>
      <c r="CL580">
        <f>IF(Charts!$B$3="none",V2282,IF(BD2282="",NA(),BD2282))</f>
        <v>0</v>
      </c>
      <c r="CM580">
        <f>IF(Charts!$B$3="none",W2282,IF(BE2282="",NA(),BE2282))</f>
        <v>0</v>
      </c>
      <c r="CN580">
        <f>IF(Charts!$B$3="none",X2282,IF(BF2282="",NA(),BF2282))</f>
        <v>0</v>
      </c>
      <c r="CO580">
        <f>IF(Charts!$B$3="none",Y2282,IF(BG2282="",NA(),BG2282))</f>
        <v>0</v>
      </c>
      <c r="CP580">
        <f>IF(Charts!$B$3="none",Z2282,IF(BH2282="",NA(),BH2282))</f>
        <v>0</v>
      </c>
      <c r="CQ580">
        <f>IF(Charts!$B$3="none",AA2282,IF(BI2282="",NA(),BI2282))</f>
        <v>0</v>
      </c>
      <c r="CR580">
        <f>IF(Charts!$B$3="none",AB2282,IF(BJ2282="",NA(),BJ2282))</f>
        <v>0</v>
      </c>
      <c r="CS580">
        <f>IF(Charts!$B$3="none",AC2282,IF(BK2282="",NA(),BK2282))</f>
        <v>0</v>
      </c>
      <c r="CT580">
        <f>IF(Charts!$B$3="none",AD2282,IF(BL2282="",NA(),BL2282))</f>
        <v>0</v>
      </c>
      <c r="CU580">
        <f>IF(Charts!$B$3="none",AE2282,IF(BM2282="",NA(),BM2282))</f>
        <v>0</v>
      </c>
      <c r="CV580">
        <f>IF(Charts!$B$3="none",AF2282,IF(BN2282="",NA(),BN2282))</f>
        <v>0</v>
      </c>
      <c r="CW580">
        <f>IF(Charts!$B$3="none",AG2282,IF(BO2282="",NA(),BO2282))</f>
        <v>0</v>
      </c>
      <c r="CX580">
        <f>IF(Charts!$B$3="none",AH2282,IF(BP2282="",NA(),BP2282))</f>
        <v>0</v>
      </c>
      <c r="CY580">
        <f>IF(Charts!$B$3="none",AI2282,IF(BQ2282="",NA(),BQ2282))</f>
        <v>0</v>
      </c>
      <c r="CZ580">
        <f>IF(Charts!$B$3="none",AJ2282,IF(BR2282="",NA(),BR2282))</f>
        <v>0</v>
      </c>
    </row>
    <row r="581" spans="5:104">
      <c r="E581">
        <v>236</v>
      </c>
      <c r="F581">
        <f>F240</f>
        <v>0</v>
      </c>
      <c r="G581">
        <v>236</v>
      </c>
      <c r="H581">
        <f>H240</f>
        <v>0</v>
      </c>
      <c r="I581">
        <v>236</v>
      </c>
      <c r="J581">
        <f>J240</f>
        <v>0</v>
      </c>
      <c r="K581">
        <v>236</v>
      </c>
      <c r="L581">
        <f>L240</f>
        <v>0</v>
      </c>
      <c r="M581">
        <v>236</v>
      </c>
      <c r="N581">
        <f>N240</f>
        <v>0</v>
      </c>
      <c r="O581">
        <v>236</v>
      </c>
      <c r="P581">
        <f>P240</f>
        <v>0</v>
      </c>
      <c r="Q581">
        <v>236</v>
      </c>
      <c r="R581">
        <f>R240</f>
        <v>0</v>
      </c>
      <c r="S581">
        <v>236</v>
      </c>
      <c r="T581">
        <f>T240</f>
        <v>0</v>
      </c>
      <c r="U581">
        <v>236</v>
      </c>
      <c r="V581">
        <f>V240</f>
        <v>0</v>
      </c>
      <c r="W581">
        <v>236</v>
      </c>
      <c r="X581">
        <f>X240</f>
        <v>0</v>
      </c>
      <c r="Y581">
        <v>236</v>
      </c>
      <c r="Z581">
        <f>Z240</f>
        <v>0</v>
      </c>
      <c r="AA581">
        <v>236</v>
      </c>
      <c r="AB581">
        <f>AB240</f>
        <v>0</v>
      </c>
      <c r="AC581">
        <v>236</v>
      </c>
      <c r="AD581">
        <f>AD240</f>
        <v>0</v>
      </c>
      <c r="AE581">
        <v>236</v>
      </c>
      <c r="AF581">
        <f>AF240</f>
        <v>0</v>
      </c>
      <c r="AG581">
        <v>236</v>
      </c>
      <c r="AH581">
        <f>AH240</f>
        <v>0</v>
      </c>
      <c r="AI581">
        <v>236</v>
      </c>
      <c r="AJ581">
        <f>AJ240</f>
        <v>0</v>
      </c>
      <c r="AM581">
        <v>236</v>
      </c>
      <c r="AN581">
        <f>AN240</f>
        <v>0</v>
      </c>
      <c r="AO581">
        <v>236</v>
      </c>
      <c r="AP581">
        <f>AP240</f>
        <v>0</v>
      </c>
      <c r="AQ581">
        <v>236</v>
      </c>
      <c r="AR581">
        <f>AR240</f>
        <v>0</v>
      </c>
      <c r="AS581">
        <v>236</v>
      </c>
      <c r="AT581">
        <f>AT240</f>
        <v>0</v>
      </c>
      <c r="AU581">
        <v>236</v>
      </c>
      <c r="AV581">
        <f>AV240</f>
        <v>0</v>
      </c>
      <c r="AW581">
        <v>236</v>
      </c>
      <c r="AX581">
        <f>AX240</f>
        <v>0</v>
      </c>
      <c r="AY581">
        <v>236</v>
      </c>
      <c r="AZ581">
        <f>AZ240</f>
        <v>0</v>
      </c>
      <c r="BA581">
        <v>236</v>
      </c>
      <c r="BB581">
        <f>BB240</f>
        <v>0</v>
      </c>
      <c r="BC581">
        <v>236</v>
      </c>
      <c r="BD581">
        <f>BD240</f>
        <v>0</v>
      </c>
      <c r="BE581">
        <v>236</v>
      </c>
      <c r="BF581">
        <f>BF240</f>
        <v>0</v>
      </c>
      <c r="BG581">
        <v>236</v>
      </c>
      <c r="BH581">
        <f>BH240</f>
        <v>0</v>
      </c>
      <c r="BI581">
        <v>236</v>
      </c>
      <c r="BJ581">
        <f>BJ240</f>
        <v>0</v>
      </c>
      <c r="BK581">
        <v>236</v>
      </c>
      <c r="BL581">
        <f>BL240</f>
        <v>0</v>
      </c>
      <c r="BM581">
        <v>236</v>
      </c>
      <c r="BN581">
        <f>BN240</f>
        <v>0</v>
      </c>
      <c r="BO581">
        <v>236</v>
      </c>
      <c r="BP581">
        <f>BP240</f>
        <v>0</v>
      </c>
      <c r="BQ581">
        <v>236</v>
      </c>
      <c r="BR581">
        <f>BR240</f>
        <v>0</v>
      </c>
      <c r="BU581">
        <f>IF(Charts!$B$3="none",E2283,IF(AM2283="",NA(),AM2283))</f>
        <v>0</v>
      </c>
      <c r="BV581">
        <f>IF(Charts!$B$3="none",F2283,IF(AN2283="",NA(),AN2283))</f>
        <v>0</v>
      </c>
      <c r="BW581">
        <f>IF(Charts!$B$3="none",G2283,IF(AO2283="",NA(),AO2283))</f>
        <v>0</v>
      </c>
      <c r="BX581">
        <f>IF(Charts!$B$3="none",H2283,IF(AP2283="",NA(),AP2283))</f>
        <v>0</v>
      </c>
      <c r="BY581">
        <f>IF(Charts!$B$3="none",I2283,IF(AQ2283="",NA(),AQ2283))</f>
        <v>0</v>
      </c>
      <c r="BZ581">
        <f>IF(Charts!$B$3="none",J2283,IF(AR2283="",NA(),AR2283))</f>
        <v>0</v>
      </c>
      <c r="CA581">
        <f>IF(Charts!$B$3="none",K2283,IF(AS2283="",NA(),AS2283))</f>
        <v>0</v>
      </c>
      <c r="CB581">
        <f>IF(Charts!$B$3="none",L2283,IF(AT2283="",NA(),AT2283))</f>
        <v>0</v>
      </c>
      <c r="CC581">
        <f>IF(Charts!$B$3="none",M2283,IF(AU2283="",NA(),AU2283))</f>
        <v>0</v>
      </c>
      <c r="CD581">
        <f>IF(Charts!$B$3="none",N2283,IF(AV2283="",NA(),AV2283))</f>
        <v>0</v>
      </c>
      <c r="CE581">
        <f>IF(Charts!$B$3="none",O2283,IF(AW2283="",NA(),AW2283))</f>
        <v>0</v>
      </c>
      <c r="CF581">
        <f>IF(Charts!$B$3="none",P2283,IF(AX2283="",NA(),AX2283))</f>
        <v>0</v>
      </c>
      <c r="CG581">
        <f>IF(Charts!$B$3="none",Q2283,IF(AY2283="",NA(),AY2283))</f>
        <v>0</v>
      </c>
      <c r="CH581">
        <f>IF(Charts!$B$3="none",R2283,IF(AZ2283="",NA(),AZ2283))</f>
        <v>0</v>
      </c>
      <c r="CI581">
        <f>IF(Charts!$B$3="none",S2283,IF(BA2283="",NA(),BA2283))</f>
        <v>0</v>
      </c>
      <c r="CJ581">
        <f>IF(Charts!$B$3="none",T2283,IF(BB2283="",NA(),BB2283))</f>
        <v>0</v>
      </c>
      <c r="CK581">
        <f>IF(Charts!$B$3="none",U2283,IF(BC2283="",NA(),BC2283))</f>
        <v>0</v>
      </c>
      <c r="CL581">
        <f>IF(Charts!$B$3="none",V2283,IF(BD2283="",NA(),BD2283))</f>
        <v>0</v>
      </c>
      <c r="CM581">
        <f>IF(Charts!$B$3="none",W2283,IF(BE2283="",NA(),BE2283))</f>
        <v>0</v>
      </c>
      <c r="CN581">
        <f>IF(Charts!$B$3="none",X2283,IF(BF2283="",NA(),BF2283))</f>
        <v>0</v>
      </c>
      <c r="CO581">
        <f>IF(Charts!$B$3="none",Y2283,IF(BG2283="",NA(),BG2283))</f>
        <v>0</v>
      </c>
      <c r="CP581">
        <f>IF(Charts!$B$3="none",Z2283,IF(BH2283="",NA(),BH2283))</f>
        <v>0</v>
      </c>
      <c r="CQ581">
        <f>IF(Charts!$B$3="none",AA2283,IF(BI2283="",NA(),BI2283))</f>
        <v>0</v>
      </c>
      <c r="CR581">
        <f>IF(Charts!$B$3="none",AB2283,IF(BJ2283="",NA(),BJ2283))</f>
        <v>0</v>
      </c>
      <c r="CS581">
        <f>IF(Charts!$B$3="none",AC2283,IF(BK2283="",NA(),BK2283))</f>
        <v>0</v>
      </c>
      <c r="CT581">
        <f>IF(Charts!$B$3="none",AD2283,IF(BL2283="",NA(),BL2283))</f>
        <v>0</v>
      </c>
      <c r="CU581">
        <f>IF(Charts!$B$3="none",AE2283,IF(BM2283="",NA(),BM2283))</f>
        <v>0</v>
      </c>
      <c r="CV581">
        <f>IF(Charts!$B$3="none",AF2283,IF(BN2283="",NA(),BN2283))</f>
        <v>0</v>
      </c>
      <c r="CW581">
        <f>IF(Charts!$B$3="none",AG2283,IF(BO2283="",NA(),BO2283))</f>
        <v>0</v>
      </c>
      <c r="CX581">
        <f>IF(Charts!$B$3="none",AH2283,IF(BP2283="",NA(),BP2283))</f>
        <v>0</v>
      </c>
      <c r="CY581">
        <f>IF(Charts!$B$3="none",AI2283,IF(BQ2283="",NA(),BQ2283))</f>
        <v>0</v>
      </c>
      <c r="CZ581">
        <f>IF(Charts!$B$3="none",AJ2283,IF(BR2283="",NA(),BR2283))</f>
        <v>0</v>
      </c>
    </row>
    <row r="582" spans="5:104">
      <c r="E582">
        <v>237</v>
      </c>
      <c r="F582">
        <f>F241</f>
        <v>0</v>
      </c>
      <c r="G582">
        <v>237</v>
      </c>
      <c r="H582">
        <f>H241</f>
        <v>0</v>
      </c>
      <c r="I582">
        <v>237</v>
      </c>
      <c r="J582">
        <f>J241</f>
        <v>0</v>
      </c>
      <c r="K582">
        <v>237</v>
      </c>
      <c r="L582">
        <f>L241</f>
        <v>0</v>
      </c>
      <c r="M582">
        <v>237</v>
      </c>
      <c r="N582">
        <f>N241</f>
        <v>0</v>
      </c>
      <c r="O582">
        <v>237</v>
      </c>
      <c r="P582">
        <f>P241</f>
        <v>0</v>
      </c>
      <c r="Q582">
        <v>237</v>
      </c>
      <c r="R582">
        <f>R241</f>
        <v>0</v>
      </c>
      <c r="S582">
        <v>237</v>
      </c>
      <c r="T582">
        <f>T241</f>
        <v>0</v>
      </c>
      <c r="U582">
        <v>237</v>
      </c>
      <c r="V582">
        <f>V241</f>
        <v>0</v>
      </c>
      <c r="W582">
        <v>237</v>
      </c>
      <c r="X582">
        <f>X241</f>
        <v>0</v>
      </c>
      <c r="Y582">
        <v>237</v>
      </c>
      <c r="Z582">
        <f>Z241</f>
        <v>0</v>
      </c>
      <c r="AA582">
        <v>237</v>
      </c>
      <c r="AB582">
        <f>AB241</f>
        <v>0</v>
      </c>
      <c r="AC582">
        <v>237</v>
      </c>
      <c r="AD582">
        <f>AD241</f>
        <v>0</v>
      </c>
      <c r="AE582">
        <v>237</v>
      </c>
      <c r="AF582">
        <f>AF241</f>
        <v>0</v>
      </c>
      <c r="AG582">
        <v>237</v>
      </c>
      <c r="AH582">
        <f>AH241</f>
        <v>0</v>
      </c>
      <c r="AI582">
        <v>237</v>
      </c>
      <c r="AJ582">
        <f>AJ241</f>
        <v>0</v>
      </c>
      <c r="AM582">
        <v>237</v>
      </c>
      <c r="AN582">
        <f>AN241</f>
        <v>0</v>
      </c>
      <c r="AO582">
        <v>237</v>
      </c>
      <c r="AP582">
        <f>AP241</f>
        <v>0</v>
      </c>
      <c r="AQ582">
        <v>237</v>
      </c>
      <c r="AR582">
        <f>AR241</f>
        <v>0</v>
      </c>
      <c r="AS582">
        <v>237</v>
      </c>
      <c r="AT582">
        <f>AT241</f>
        <v>0</v>
      </c>
      <c r="AU582">
        <v>237</v>
      </c>
      <c r="AV582">
        <f>AV241</f>
        <v>0</v>
      </c>
      <c r="AW582">
        <v>237</v>
      </c>
      <c r="AX582">
        <f>AX241</f>
        <v>0</v>
      </c>
      <c r="AY582">
        <v>237</v>
      </c>
      <c r="AZ582">
        <f>AZ241</f>
        <v>0</v>
      </c>
      <c r="BA582">
        <v>237</v>
      </c>
      <c r="BB582">
        <f>BB241</f>
        <v>0</v>
      </c>
      <c r="BC582">
        <v>237</v>
      </c>
      <c r="BD582">
        <f>BD241</f>
        <v>0</v>
      </c>
      <c r="BE582">
        <v>237</v>
      </c>
      <c r="BF582">
        <f>BF241</f>
        <v>0</v>
      </c>
      <c r="BG582">
        <v>237</v>
      </c>
      <c r="BH582">
        <f>BH241</f>
        <v>0</v>
      </c>
      <c r="BI582">
        <v>237</v>
      </c>
      <c r="BJ582">
        <f>BJ241</f>
        <v>0</v>
      </c>
      <c r="BK582">
        <v>237</v>
      </c>
      <c r="BL582">
        <f>BL241</f>
        <v>0</v>
      </c>
      <c r="BM582">
        <v>237</v>
      </c>
      <c r="BN582">
        <f>BN241</f>
        <v>0</v>
      </c>
      <c r="BO582">
        <v>237</v>
      </c>
      <c r="BP582">
        <f>BP241</f>
        <v>0</v>
      </c>
      <c r="BQ582">
        <v>237</v>
      </c>
      <c r="BR582">
        <f>BR241</f>
        <v>0</v>
      </c>
      <c r="BU582">
        <f>IF(Charts!$B$3="none",E2284,IF(AM2284="",NA(),AM2284))</f>
        <v>0</v>
      </c>
      <c r="BV582">
        <f>IF(Charts!$B$3="none",F2284,IF(AN2284="",NA(),AN2284))</f>
        <v>0</v>
      </c>
      <c r="BW582">
        <f>IF(Charts!$B$3="none",G2284,IF(AO2284="",NA(),AO2284))</f>
        <v>0</v>
      </c>
      <c r="BX582">
        <f>IF(Charts!$B$3="none",H2284,IF(AP2284="",NA(),AP2284))</f>
        <v>0</v>
      </c>
      <c r="BY582">
        <f>IF(Charts!$B$3="none",I2284,IF(AQ2284="",NA(),AQ2284))</f>
        <v>0</v>
      </c>
      <c r="BZ582">
        <f>IF(Charts!$B$3="none",J2284,IF(AR2284="",NA(),AR2284))</f>
        <v>0</v>
      </c>
      <c r="CA582">
        <f>IF(Charts!$B$3="none",K2284,IF(AS2284="",NA(),AS2284))</f>
        <v>0</v>
      </c>
      <c r="CB582">
        <f>IF(Charts!$B$3="none",L2284,IF(AT2284="",NA(),AT2284))</f>
        <v>0</v>
      </c>
      <c r="CC582">
        <f>IF(Charts!$B$3="none",M2284,IF(AU2284="",NA(),AU2284))</f>
        <v>0</v>
      </c>
      <c r="CD582">
        <f>IF(Charts!$B$3="none",N2284,IF(AV2284="",NA(),AV2284))</f>
        <v>0</v>
      </c>
      <c r="CE582">
        <f>IF(Charts!$B$3="none",O2284,IF(AW2284="",NA(),AW2284))</f>
        <v>0</v>
      </c>
      <c r="CF582">
        <f>IF(Charts!$B$3="none",P2284,IF(AX2284="",NA(),AX2284))</f>
        <v>0</v>
      </c>
      <c r="CG582">
        <f>IF(Charts!$B$3="none",Q2284,IF(AY2284="",NA(),AY2284))</f>
        <v>0</v>
      </c>
      <c r="CH582">
        <f>IF(Charts!$B$3="none",R2284,IF(AZ2284="",NA(),AZ2284))</f>
        <v>0</v>
      </c>
      <c r="CI582">
        <f>IF(Charts!$B$3="none",S2284,IF(BA2284="",NA(),BA2284))</f>
        <v>0</v>
      </c>
      <c r="CJ582">
        <f>IF(Charts!$B$3="none",T2284,IF(BB2284="",NA(),BB2284))</f>
        <v>0</v>
      </c>
      <c r="CK582">
        <f>IF(Charts!$B$3="none",U2284,IF(BC2284="",NA(),BC2284))</f>
        <v>0</v>
      </c>
      <c r="CL582">
        <f>IF(Charts!$B$3="none",V2284,IF(BD2284="",NA(),BD2284))</f>
        <v>0</v>
      </c>
      <c r="CM582">
        <f>IF(Charts!$B$3="none",W2284,IF(BE2284="",NA(),BE2284))</f>
        <v>0</v>
      </c>
      <c r="CN582">
        <f>IF(Charts!$B$3="none",X2284,IF(BF2284="",NA(),BF2284))</f>
        <v>0</v>
      </c>
      <c r="CO582">
        <f>IF(Charts!$B$3="none",Y2284,IF(BG2284="",NA(),BG2284))</f>
        <v>0</v>
      </c>
      <c r="CP582">
        <f>IF(Charts!$B$3="none",Z2284,IF(BH2284="",NA(),BH2284))</f>
        <v>0</v>
      </c>
      <c r="CQ582">
        <f>IF(Charts!$B$3="none",AA2284,IF(BI2284="",NA(),BI2284))</f>
        <v>0</v>
      </c>
      <c r="CR582">
        <f>IF(Charts!$B$3="none",AB2284,IF(BJ2284="",NA(),BJ2284))</f>
        <v>0</v>
      </c>
      <c r="CS582">
        <f>IF(Charts!$B$3="none",AC2284,IF(BK2284="",NA(),BK2284))</f>
        <v>0</v>
      </c>
      <c r="CT582">
        <f>IF(Charts!$B$3="none",AD2284,IF(BL2284="",NA(),BL2284))</f>
        <v>0</v>
      </c>
      <c r="CU582">
        <f>IF(Charts!$B$3="none",AE2284,IF(BM2284="",NA(),BM2284))</f>
        <v>0</v>
      </c>
      <c r="CV582">
        <f>IF(Charts!$B$3="none",AF2284,IF(BN2284="",NA(),BN2284))</f>
        <v>0</v>
      </c>
      <c r="CW582">
        <f>IF(Charts!$B$3="none",AG2284,IF(BO2284="",NA(),BO2284))</f>
        <v>0</v>
      </c>
      <c r="CX582">
        <f>IF(Charts!$B$3="none",AH2284,IF(BP2284="",NA(),BP2284))</f>
        <v>0</v>
      </c>
      <c r="CY582">
        <f>IF(Charts!$B$3="none",AI2284,IF(BQ2284="",NA(),BQ2284))</f>
        <v>0</v>
      </c>
      <c r="CZ582">
        <f>IF(Charts!$B$3="none",AJ2284,IF(BR2284="",NA(),BR2284))</f>
        <v>0</v>
      </c>
    </row>
    <row r="583" spans="5:104">
      <c r="E583">
        <v>238</v>
      </c>
      <c r="F583">
        <f>F242</f>
        <v>0</v>
      </c>
      <c r="G583">
        <v>238</v>
      </c>
      <c r="H583">
        <f>H242</f>
        <v>0</v>
      </c>
      <c r="I583">
        <v>238</v>
      </c>
      <c r="J583">
        <f>J242</f>
        <v>0</v>
      </c>
      <c r="K583">
        <v>238</v>
      </c>
      <c r="L583">
        <f>L242</f>
        <v>0</v>
      </c>
      <c r="M583">
        <v>238</v>
      </c>
      <c r="N583">
        <f>N242</f>
        <v>0</v>
      </c>
      <c r="O583">
        <v>238</v>
      </c>
      <c r="P583">
        <f>P242</f>
        <v>0</v>
      </c>
      <c r="Q583">
        <v>238</v>
      </c>
      <c r="R583">
        <f>R242</f>
        <v>0</v>
      </c>
      <c r="S583">
        <v>238</v>
      </c>
      <c r="T583">
        <f>T242</f>
        <v>0</v>
      </c>
      <c r="U583">
        <v>238</v>
      </c>
      <c r="V583">
        <f>V242</f>
        <v>0</v>
      </c>
      <c r="W583">
        <v>238</v>
      </c>
      <c r="X583">
        <f>X242</f>
        <v>0</v>
      </c>
      <c r="Y583">
        <v>238</v>
      </c>
      <c r="Z583">
        <f>Z242</f>
        <v>0</v>
      </c>
      <c r="AA583">
        <v>238</v>
      </c>
      <c r="AB583">
        <f>AB242</f>
        <v>0</v>
      </c>
      <c r="AC583">
        <v>238</v>
      </c>
      <c r="AD583">
        <f>AD242</f>
        <v>0</v>
      </c>
      <c r="AE583">
        <v>238</v>
      </c>
      <c r="AF583">
        <f>AF242</f>
        <v>0</v>
      </c>
      <c r="AG583">
        <v>238</v>
      </c>
      <c r="AH583">
        <f>AH242</f>
        <v>0</v>
      </c>
      <c r="AI583">
        <v>238</v>
      </c>
      <c r="AJ583">
        <f>AJ242</f>
        <v>0</v>
      </c>
      <c r="AM583">
        <v>238</v>
      </c>
      <c r="AN583">
        <f>AN242</f>
        <v>0</v>
      </c>
      <c r="AO583">
        <v>238</v>
      </c>
      <c r="AP583">
        <f>AP242</f>
        <v>0</v>
      </c>
      <c r="AQ583">
        <v>238</v>
      </c>
      <c r="AR583">
        <f>AR242</f>
        <v>0</v>
      </c>
      <c r="AS583">
        <v>238</v>
      </c>
      <c r="AT583">
        <f>AT242</f>
        <v>0</v>
      </c>
      <c r="AU583">
        <v>238</v>
      </c>
      <c r="AV583">
        <f>AV242</f>
        <v>0</v>
      </c>
      <c r="AW583">
        <v>238</v>
      </c>
      <c r="AX583">
        <f>AX242</f>
        <v>0</v>
      </c>
      <c r="AY583">
        <v>238</v>
      </c>
      <c r="AZ583">
        <f>AZ242</f>
        <v>0</v>
      </c>
      <c r="BA583">
        <v>238</v>
      </c>
      <c r="BB583">
        <f>BB242</f>
        <v>0</v>
      </c>
      <c r="BC583">
        <v>238</v>
      </c>
      <c r="BD583">
        <f>BD242</f>
        <v>0</v>
      </c>
      <c r="BE583">
        <v>238</v>
      </c>
      <c r="BF583">
        <f>BF242</f>
        <v>0</v>
      </c>
      <c r="BG583">
        <v>238</v>
      </c>
      <c r="BH583">
        <f>BH242</f>
        <v>0</v>
      </c>
      <c r="BI583">
        <v>238</v>
      </c>
      <c r="BJ583">
        <f>BJ242</f>
        <v>0</v>
      </c>
      <c r="BK583">
        <v>238</v>
      </c>
      <c r="BL583">
        <f>BL242</f>
        <v>0</v>
      </c>
      <c r="BM583">
        <v>238</v>
      </c>
      <c r="BN583">
        <f>BN242</f>
        <v>0</v>
      </c>
      <c r="BO583">
        <v>238</v>
      </c>
      <c r="BP583">
        <f>BP242</f>
        <v>0</v>
      </c>
      <c r="BQ583">
        <v>238</v>
      </c>
      <c r="BR583">
        <f>BR242</f>
        <v>0</v>
      </c>
      <c r="BU583">
        <f>IF(Charts!$B$3="none",E2285,IF(AM2285="",NA(),AM2285))</f>
        <v>0</v>
      </c>
      <c r="BV583">
        <f>IF(Charts!$B$3="none",F2285,IF(AN2285="",NA(),AN2285))</f>
        <v>0</v>
      </c>
      <c r="BW583">
        <f>IF(Charts!$B$3="none",G2285,IF(AO2285="",NA(),AO2285))</f>
        <v>0</v>
      </c>
      <c r="BX583">
        <f>IF(Charts!$B$3="none",H2285,IF(AP2285="",NA(),AP2285))</f>
        <v>0</v>
      </c>
      <c r="BY583">
        <f>IF(Charts!$B$3="none",I2285,IF(AQ2285="",NA(),AQ2285))</f>
        <v>0</v>
      </c>
      <c r="BZ583">
        <f>IF(Charts!$B$3="none",J2285,IF(AR2285="",NA(),AR2285))</f>
        <v>0</v>
      </c>
      <c r="CA583">
        <f>IF(Charts!$B$3="none",K2285,IF(AS2285="",NA(),AS2285))</f>
        <v>0</v>
      </c>
      <c r="CB583">
        <f>IF(Charts!$B$3="none",L2285,IF(AT2285="",NA(),AT2285))</f>
        <v>0</v>
      </c>
      <c r="CC583">
        <f>IF(Charts!$B$3="none",M2285,IF(AU2285="",NA(),AU2285))</f>
        <v>0</v>
      </c>
      <c r="CD583">
        <f>IF(Charts!$B$3="none",N2285,IF(AV2285="",NA(),AV2285))</f>
        <v>0</v>
      </c>
      <c r="CE583">
        <f>IF(Charts!$B$3="none",O2285,IF(AW2285="",NA(),AW2285))</f>
        <v>0</v>
      </c>
      <c r="CF583">
        <f>IF(Charts!$B$3="none",P2285,IF(AX2285="",NA(),AX2285))</f>
        <v>0</v>
      </c>
      <c r="CG583">
        <f>IF(Charts!$B$3="none",Q2285,IF(AY2285="",NA(),AY2285))</f>
        <v>0</v>
      </c>
      <c r="CH583">
        <f>IF(Charts!$B$3="none",R2285,IF(AZ2285="",NA(),AZ2285))</f>
        <v>0</v>
      </c>
      <c r="CI583">
        <f>IF(Charts!$B$3="none",S2285,IF(BA2285="",NA(),BA2285))</f>
        <v>0</v>
      </c>
      <c r="CJ583">
        <f>IF(Charts!$B$3="none",T2285,IF(BB2285="",NA(),BB2285))</f>
        <v>0</v>
      </c>
      <c r="CK583">
        <f>IF(Charts!$B$3="none",U2285,IF(BC2285="",NA(),BC2285))</f>
        <v>0</v>
      </c>
      <c r="CL583">
        <f>IF(Charts!$B$3="none",V2285,IF(BD2285="",NA(),BD2285))</f>
        <v>0</v>
      </c>
      <c r="CM583">
        <f>IF(Charts!$B$3="none",W2285,IF(BE2285="",NA(),BE2285))</f>
        <v>0</v>
      </c>
      <c r="CN583">
        <f>IF(Charts!$B$3="none",X2285,IF(BF2285="",NA(),BF2285))</f>
        <v>0</v>
      </c>
      <c r="CO583">
        <f>IF(Charts!$B$3="none",Y2285,IF(BG2285="",NA(),BG2285))</f>
        <v>0</v>
      </c>
      <c r="CP583">
        <f>IF(Charts!$B$3="none",Z2285,IF(BH2285="",NA(),BH2285))</f>
        <v>0</v>
      </c>
      <c r="CQ583">
        <f>IF(Charts!$B$3="none",AA2285,IF(BI2285="",NA(),BI2285))</f>
        <v>0</v>
      </c>
      <c r="CR583">
        <f>IF(Charts!$B$3="none",AB2285,IF(BJ2285="",NA(),BJ2285))</f>
        <v>0</v>
      </c>
      <c r="CS583">
        <f>IF(Charts!$B$3="none",AC2285,IF(BK2285="",NA(),BK2285))</f>
        <v>0</v>
      </c>
      <c r="CT583">
        <f>IF(Charts!$B$3="none",AD2285,IF(BL2285="",NA(),BL2285))</f>
        <v>0</v>
      </c>
      <c r="CU583">
        <f>IF(Charts!$B$3="none",AE2285,IF(BM2285="",NA(),BM2285))</f>
        <v>0</v>
      </c>
      <c r="CV583">
        <f>IF(Charts!$B$3="none",AF2285,IF(BN2285="",NA(),BN2285))</f>
        <v>0</v>
      </c>
      <c r="CW583">
        <f>IF(Charts!$B$3="none",AG2285,IF(BO2285="",NA(),BO2285))</f>
        <v>0</v>
      </c>
      <c r="CX583">
        <f>IF(Charts!$B$3="none",AH2285,IF(BP2285="",NA(),BP2285))</f>
        <v>0</v>
      </c>
      <c r="CY583">
        <f>IF(Charts!$B$3="none",AI2285,IF(BQ2285="",NA(),BQ2285))</f>
        <v>0</v>
      </c>
      <c r="CZ583">
        <f>IF(Charts!$B$3="none",AJ2285,IF(BR2285="",NA(),BR2285))</f>
        <v>0</v>
      </c>
    </row>
    <row r="584" spans="5:104">
      <c r="E584">
        <v>239</v>
      </c>
      <c r="F584">
        <f>F243</f>
        <v>0</v>
      </c>
      <c r="G584">
        <v>239</v>
      </c>
      <c r="H584">
        <f>H243</f>
        <v>0</v>
      </c>
      <c r="I584">
        <v>239</v>
      </c>
      <c r="J584">
        <f>J243</f>
        <v>0</v>
      </c>
      <c r="K584">
        <v>239</v>
      </c>
      <c r="L584">
        <f>L243</f>
        <v>0</v>
      </c>
      <c r="M584">
        <v>239</v>
      </c>
      <c r="N584">
        <f>N243</f>
        <v>0</v>
      </c>
      <c r="O584">
        <v>239</v>
      </c>
      <c r="P584">
        <f>P243</f>
        <v>0</v>
      </c>
      <c r="Q584">
        <v>239</v>
      </c>
      <c r="R584">
        <f>R243</f>
        <v>0</v>
      </c>
      <c r="S584">
        <v>239</v>
      </c>
      <c r="T584">
        <f>T243</f>
        <v>0</v>
      </c>
      <c r="U584">
        <v>239</v>
      </c>
      <c r="V584">
        <f>V243</f>
        <v>0</v>
      </c>
      <c r="W584">
        <v>239</v>
      </c>
      <c r="X584">
        <f>X243</f>
        <v>0</v>
      </c>
      <c r="Y584">
        <v>239</v>
      </c>
      <c r="Z584">
        <f>Z243</f>
        <v>0</v>
      </c>
      <c r="AA584">
        <v>239</v>
      </c>
      <c r="AB584">
        <f>AB243</f>
        <v>0</v>
      </c>
      <c r="AC584">
        <v>239</v>
      </c>
      <c r="AD584">
        <f>AD243</f>
        <v>0</v>
      </c>
      <c r="AE584">
        <v>239</v>
      </c>
      <c r="AF584">
        <f>AF243</f>
        <v>0</v>
      </c>
      <c r="AG584">
        <v>239</v>
      </c>
      <c r="AH584">
        <f>AH243</f>
        <v>0</v>
      </c>
      <c r="AI584">
        <v>239</v>
      </c>
      <c r="AJ584">
        <f>AJ243</f>
        <v>0</v>
      </c>
      <c r="AM584">
        <v>239</v>
      </c>
      <c r="AN584">
        <f>AN243</f>
        <v>0</v>
      </c>
      <c r="AO584">
        <v>239</v>
      </c>
      <c r="AP584">
        <f>AP243</f>
        <v>0</v>
      </c>
      <c r="AQ584">
        <v>239</v>
      </c>
      <c r="AR584">
        <f>AR243</f>
        <v>0</v>
      </c>
      <c r="AS584">
        <v>239</v>
      </c>
      <c r="AT584">
        <f>AT243</f>
        <v>0</v>
      </c>
      <c r="AU584">
        <v>239</v>
      </c>
      <c r="AV584">
        <f>AV243</f>
        <v>0</v>
      </c>
      <c r="AW584">
        <v>239</v>
      </c>
      <c r="AX584">
        <f>AX243</f>
        <v>0</v>
      </c>
      <c r="AY584">
        <v>239</v>
      </c>
      <c r="AZ584">
        <f>AZ243</f>
        <v>0</v>
      </c>
      <c r="BA584">
        <v>239</v>
      </c>
      <c r="BB584">
        <f>BB243</f>
        <v>0</v>
      </c>
      <c r="BC584">
        <v>239</v>
      </c>
      <c r="BD584">
        <f>BD243</f>
        <v>0</v>
      </c>
      <c r="BE584">
        <v>239</v>
      </c>
      <c r="BF584">
        <f>BF243</f>
        <v>0</v>
      </c>
      <c r="BG584">
        <v>239</v>
      </c>
      <c r="BH584">
        <f>BH243</f>
        <v>0</v>
      </c>
      <c r="BI584">
        <v>239</v>
      </c>
      <c r="BJ584">
        <f>BJ243</f>
        <v>0</v>
      </c>
      <c r="BK584">
        <v>239</v>
      </c>
      <c r="BL584">
        <f>BL243</f>
        <v>0</v>
      </c>
      <c r="BM584">
        <v>239</v>
      </c>
      <c r="BN584">
        <f>BN243</f>
        <v>0</v>
      </c>
      <c r="BO584">
        <v>239</v>
      </c>
      <c r="BP584">
        <f>BP243</f>
        <v>0</v>
      </c>
      <c r="BQ584">
        <v>239</v>
      </c>
      <c r="BR584">
        <f>BR243</f>
        <v>0</v>
      </c>
      <c r="BU584">
        <f>IF(Charts!$B$3="none",E2286,IF(AM2286="",NA(),AM2286))</f>
        <v>0</v>
      </c>
      <c r="BV584">
        <f>IF(Charts!$B$3="none",F2286,IF(AN2286="",NA(),AN2286))</f>
        <v>0</v>
      </c>
      <c r="BW584">
        <f>IF(Charts!$B$3="none",G2286,IF(AO2286="",NA(),AO2286))</f>
        <v>0</v>
      </c>
      <c r="BX584">
        <f>IF(Charts!$B$3="none",H2286,IF(AP2286="",NA(),AP2286))</f>
        <v>0</v>
      </c>
      <c r="BY584">
        <f>IF(Charts!$B$3="none",I2286,IF(AQ2286="",NA(),AQ2286))</f>
        <v>0</v>
      </c>
      <c r="BZ584">
        <f>IF(Charts!$B$3="none",J2286,IF(AR2286="",NA(),AR2286))</f>
        <v>0</v>
      </c>
      <c r="CA584">
        <f>IF(Charts!$B$3="none",K2286,IF(AS2286="",NA(),AS2286))</f>
        <v>0</v>
      </c>
      <c r="CB584">
        <f>IF(Charts!$B$3="none",L2286,IF(AT2286="",NA(),AT2286))</f>
        <v>0</v>
      </c>
      <c r="CC584">
        <f>IF(Charts!$B$3="none",M2286,IF(AU2286="",NA(),AU2286))</f>
        <v>0</v>
      </c>
      <c r="CD584">
        <f>IF(Charts!$B$3="none",N2286,IF(AV2286="",NA(),AV2286))</f>
        <v>0</v>
      </c>
      <c r="CE584">
        <f>IF(Charts!$B$3="none",O2286,IF(AW2286="",NA(),AW2286))</f>
        <v>0</v>
      </c>
      <c r="CF584">
        <f>IF(Charts!$B$3="none",P2286,IF(AX2286="",NA(),AX2286))</f>
        <v>0</v>
      </c>
      <c r="CG584">
        <f>IF(Charts!$B$3="none",Q2286,IF(AY2286="",NA(),AY2286))</f>
        <v>0</v>
      </c>
      <c r="CH584">
        <f>IF(Charts!$B$3="none",R2286,IF(AZ2286="",NA(),AZ2286))</f>
        <v>0</v>
      </c>
      <c r="CI584">
        <f>IF(Charts!$B$3="none",S2286,IF(BA2286="",NA(),BA2286))</f>
        <v>0</v>
      </c>
      <c r="CJ584">
        <f>IF(Charts!$B$3="none",T2286,IF(BB2286="",NA(),BB2286))</f>
        <v>0</v>
      </c>
      <c r="CK584">
        <f>IF(Charts!$B$3="none",U2286,IF(BC2286="",NA(),BC2286))</f>
        <v>0</v>
      </c>
      <c r="CL584">
        <f>IF(Charts!$B$3="none",V2286,IF(BD2286="",NA(),BD2286))</f>
        <v>0</v>
      </c>
      <c r="CM584">
        <f>IF(Charts!$B$3="none",W2286,IF(BE2286="",NA(),BE2286))</f>
        <v>0</v>
      </c>
      <c r="CN584">
        <f>IF(Charts!$B$3="none",X2286,IF(BF2286="",NA(),BF2286))</f>
        <v>0</v>
      </c>
      <c r="CO584">
        <f>IF(Charts!$B$3="none",Y2286,IF(BG2286="",NA(),BG2286))</f>
        <v>0</v>
      </c>
      <c r="CP584">
        <f>IF(Charts!$B$3="none",Z2286,IF(BH2286="",NA(),BH2286))</f>
        <v>0</v>
      </c>
      <c r="CQ584">
        <f>IF(Charts!$B$3="none",AA2286,IF(BI2286="",NA(),BI2286))</f>
        <v>0</v>
      </c>
      <c r="CR584">
        <f>IF(Charts!$B$3="none",AB2286,IF(BJ2286="",NA(),BJ2286))</f>
        <v>0</v>
      </c>
      <c r="CS584">
        <f>IF(Charts!$B$3="none",AC2286,IF(BK2286="",NA(),BK2286))</f>
        <v>0</v>
      </c>
      <c r="CT584">
        <f>IF(Charts!$B$3="none",AD2286,IF(BL2286="",NA(),BL2286))</f>
        <v>0</v>
      </c>
      <c r="CU584">
        <f>IF(Charts!$B$3="none",AE2286,IF(BM2286="",NA(),BM2286))</f>
        <v>0</v>
      </c>
      <c r="CV584">
        <f>IF(Charts!$B$3="none",AF2286,IF(BN2286="",NA(),BN2286))</f>
        <v>0</v>
      </c>
      <c r="CW584">
        <f>IF(Charts!$B$3="none",AG2286,IF(BO2286="",NA(),BO2286))</f>
        <v>0</v>
      </c>
      <c r="CX584">
        <f>IF(Charts!$B$3="none",AH2286,IF(BP2286="",NA(),BP2286))</f>
        <v>0</v>
      </c>
      <c r="CY584">
        <f>IF(Charts!$B$3="none",AI2286,IF(BQ2286="",NA(),BQ2286))</f>
        <v>0</v>
      </c>
      <c r="CZ584">
        <f>IF(Charts!$B$3="none",AJ2286,IF(BR2286="",NA(),BR2286))</f>
        <v>0</v>
      </c>
    </row>
    <row r="585" spans="5:104">
      <c r="E585">
        <v>240</v>
      </c>
      <c r="F585">
        <f>F244</f>
        <v>0</v>
      </c>
      <c r="G585">
        <v>240</v>
      </c>
      <c r="H585">
        <f>H244</f>
        <v>0</v>
      </c>
      <c r="I585">
        <v>240</v>
      </c>
      <c r="J585">
        <f>J244</f>
        <v>0</v>
      </c>
      <c r="K585">
        <v>240</v>
      </c>
      <c r="L585">
        <f>L244</f>
        <v>0</v>
      </c>
      <c r="M585">
        <v>240</v>
      </c>
      <c r="N585">
        <f>N244</f>
        <v>0</v>
      </c>
      <c r="O585">
        <v>240</v>
      </c>
      <c r="P585">
        <f>P244</f>
        <v>0</v>
      </c>
      <c r="Q585">
        <v>240</v>
      </c>
      <c r="R585">
        <f>R244</f>
        <v>0</v>
      </c>
      <c r="S585">
        <v>240</v>
      </c>
      <c r="T585">
        <f>T244</f>
        <v>0</v>
      </c>
      <c r="U585">
        <v>240</v>
      </c>
      <c r="V585">
        <f>V244</f>
        <v>0</v>
      </c>
      <c r="W585">
        <v>240</v>
      </c>
      <c r="X585">
        <f>X244</f>
        <v>0</v>
      </c>
      <c r="Y585">
        <v>240</v>
      </c>
      <c r="Z585">
        <f>Z244</f>
        <v>0</v>
      </c>
      <c r="AA585">
        <v>240</v>
      </c>
      <c r="AB585">
        <f>AB244</f>
        <v>0</v>
      </c>
      <c r="AC585">
        <v>240</v>
      </c>
      <c r="AD585">
        <f>AD244</f>
        <v>0</v>
      </c>
      <c r="AE585">
        <v>240</v>
      </c>
      <c r="AF585">
        <f>AF244</f>
        <v>0</v>
      </c>
      <c r="AG585">
        <v>240</v>
      </c>
      <c r="AH585">
        <f>AH244</f>
        <v>0</v>
      </c>
      <c r="AI585">
        <v>240</v>
      </c>
      <c r="AJ585">
        <f>AJ244</f>
        <v>0</v>
      </c>
      <c r="AM585">
        <v>240</v>
      </c>
      <c r="AN585">
        <f>AN244</f>
        <v>0</v>
      </c>
      <c r="AO585">
        <v>240</v>
      </c>
      <c r="AP585">
        <f>AP244</f>
        <v>0</v>
      </c>
      <c r="AQ585">
        <v>240</v>
      </c>
      <c r="AR585">
        <f>AR244</f>
        <v>0</v>
      </c>
      <c r="AS585">
        <v>240</v>
      </c>
      <c r="AT585">
        <f>AT244</f>
        <v>0</v>
      </c>
      <c r="AU585">
        <v>240</v>
      </c>
      <c r="AV585">
        <f>AV244</f>
        <v>0</v>
      </c>
      <c r="AW585">
        <v>240</v>
      </c>
      <c r="AX585">
        <f>AX244</f>
        <v>0</v>
      </c>
      <c r="AY585">
        <v>240</v>
      </c>
      <c r="AZ585">
        <f>AZ244</f>
        <v>0</v>
      </c>
      <c r="BA585">
        <v>240</v>
      </c>
      <c r="BB585">
        <f>BB244</f>
        <v>0</v>
      </c>
      <c r="BC585">
        <v>240</v>
      </c>
      <c r="BD585">
        <f>BD244</f>
        <v>0</v>
      </c>
      <c r="BE585">
        <v>240</v>
      </c>
      <c r="BF585">
        <f>BF244</f>
        <v>0</v>
      </c>
      <c r="BG585">
        <v>240</v>
      </c>
      <c r="BH585">
        <f>BH244</f>
        <v>0</v>
      </c>
      <c r="BI585">
        <v>240</v>
      </c>
      <c r="BJ585">
        <f>BJ244</f>
        <v>0</v>
      </c>
      <c r="BK585">
        <v>240</v>
      </c>
      <c r="BL585">
        <f>BL244</f>
        <v>0</v>
      </c>
      <c r="BM585">
        <v>240</v>
      </c>
      <c r="BN585">
        <f>BN244</f>
        <v>0</v>
      </c>
      <c r="BO585">
        <v>240</v>
      </c>
      <c r="BP585">
        <f>BP244</f>
        <v>0</v>
      </c>
      <c r="BQ585">
        <v>240</v>
      </c>
      <c r="BR585">
        <f>BR244</f>
        <v>0</v>
      </c>
      <c r="BU585">
        <f>IF(Charts!$B$3="none",E2287,IF(AM2287="",NA(),AM2287))</f>
        <v>0</v>
      </c>
      <c r="BV585">
        <f>IF(Charts!$B$3="none",F2287,IF(AN2287="",NA(),AN2287))</f>
        <v>0</v>
      </c>
      <c r="BW585">
        <f>IF(Charts!$B$3="none",G2287,IF(AO2287="",NA(),AO2287))</f>
        <v>0</v>
      </c>
      <c r="BX585">
        <f>IF(Charts!$B$3="none",H2287,IF(AP2287="",NA(),AP2287))</f>
        <v>0</v>
      </c>
      <c r="BY585">
        <f>IF(Charts!$B$3="none",I2287,IF(AQ2287="",NA(),AQ2287))</f>
        <v>0</v>
      </c>
      <c r="BZ585">
        <f>IF(Charts!$B$3="none",J2287,IF(AR2287="",NA(),AR2287))</f>
        <v>0</v>
      </c>
      <c r="CA585">
        <f>IF(Charts!$B$3="none",K2287,IF(AS2287="",NA(),AS2287))</f>
        <v>0</v>
      </c>
      <c r="CB585">
        <f>IF(Charts!$B$3="none",L2287,IF(AT2287="",NA(),AT2287))</f>
        <v>0</v>
      </c>
      <c r="CC585">
        <f>IF(Charts!$B$3="none",M2287,IF(AU2287="",NA(),AU2287))</f>
        <v>0</v>
      </c>
      <c r="CD585">
        <f>IF(Charts!$B$3="none",N2287,IF(AV2287="",NA(),AV2287))</f>
        <v>0</v>
      </c>
      <c r="CE585">
        <f>IF(Charts!$B$3="none",O2287,IF(AW2287="",NA(),AW2287))</f>
        <v>0</v>
      </c>
      <c r="CF585">
        <f>IF(Charts!$B$3="none",P2287,IF(AX2287="",NA(),AX2287))</f>
        <v>0</v>
      </c>
      <c r="CG585">
        <f>IF(Charts!$B$3="none",Q2287,IF(AY2287="",NA(),AY2287))</f>
        <v>0</v>
      </c>
      <c r="CH585">
        <f>IF(Charts!$B$3="none",R2287,IF(AZ2287="",NA(),AZ2287))</f>
        <v>0</v>
      </c>
      <c r="CI585">
        <f>IF(Charts!$B$3="none",S2287,IF(BA2287="",NA(),BA2287))</f>
        <v>0</v>
      </c>
      <c r="CJ585">
        <f>IF(Charts!$B$3="none",T2287,IF(BB2287="",NA(),BB2287))</f>
        <v>0</v>
      </c>
      <c r="CK585">
        <f>IF(Charts!$B$3="none",U2287,IF(BC2287="",NA(),BC2287))</f>
        <v>0</v>
      </c>
      <c r="CL585">
        <f>IF(Charts!$B$3="none",V2287,IF(BD2287="",NA(),BD2287))</f>
        <v>0</v>
      </c>
      <c r="CM585">
        <f>IF(Charts!$B$3="none",W2287,IF(BE2287="",NA(),BE2287))</f>
        <v>0</v>
      </c>
      <c r="CN585">
        <f>IF(Charts!$B$3="none",X2287,IF(BF2287="",NA(),BF2287))</f>
        <v>0</v>
      </c>
      <c r="CO585">
        <f>IF(Charts!$B$3="none",Y2287,IF(BG2287="",NA(),BG2287))</f>
        <v>0</v>
      </c>
      <c r="CP585">
        <f>IF(Charts!$B$3="none",Z2287,IF(BH2287="",NA(),BH2287))</f>
        <v>0</v>
      </c>
      <c r="CQ585">
        <f>IF(Charts!$B$3="none",AA2287,IF(BI2287="",NA(),BI2287))</f>
        <v>0</v>
      </c>
      <c r="CR585">
        <f>IF(Charts!$B$3="none",AB2287,IF(BJ2287="",NA(),BJ2287))</f>
        <v>0</v>
      </c>
      <c r="CS585">
        <f>IF(Charts!$B$3="none",AC2287,IF(BK2287="",NA(),BK2287))</f>
        <v>0</v>
      </c>
      <c r="CT585">
        <f>IF(Charts!$B$3="none",AD2287,IF(BL2287="",NA(),BL2287))</f>
        <v>0</v>
      </c>
      <c r="CU585">
        <f>IF(Charts!$B$3="none",AE2287,IF(BM2287="",NA(),BM2287))</f>
        <v>0</v>
      </c>
      <c r="CV585">
        <f>IF(Charts!$B$3="none",AF2287,IF(BN2287="",NA(),BN2287))</f>
        <v>0</v>
      </c>
      <c r="CW585">
        <f>IF(Charts!$B$3="none",AG2287,IF(BO2287="",NA(),BO2287))</f>
        <v>0</v>
      </c>
      <c r="CX585">
        <f>IF(Charts!$B$3="none",AH2287,IF(BP2287="",NA(),BP2287))</f>
        <v>0</v>
      </c>
      <c r="CY585">
        <f>IF(Charts!$B$3="none",AI2287,IF(BQ2287="",NA(),BQ2287))</f>
        <v>0</v>
      </c>
      <c r="CZ585">
        <f>IF(Charts!$B$3="none",AJ2287,IF(BR2287="",NA(),BR2287))</f>
        <v>0</v>
      </c>
    </row>
    <row r="586" spans="5:104">
      <c r="E586">
        <v>241</v>
      </c>
      <c r="F586">
        <f>F245</f>
        <v>0</v>
      </c>
      <c r="G586">
        <v>241</v>
      </c>
      <c r="H586">
        <f>H245</f>
        <v>0</v>
      </c>
      <c r="I586">
        <v>241</v>
      </c>
      <c r="J586">
        <f>J245</f>
        <v>0</v>
      </c>
      <c r="K586">
        <v>241</v>
      </c>
      <c r="L586">
        <f>L245</f>
        <v>0</v>
      </c>
      <c r="M586">
        <v>241</v>
      </c>
      <c r="N586">
        <f>N245</f>
        <v>0</v>
      </c>
      <c r="O586">
        <v>241</v>
      </c>
      <c r="P586">
        <f>P245</f>
        <v>0</v>
      </c>
      <c r="Q586">
        <v>241</v>
      </c>
      <c r="R586">
        <f>R245</f>
        <v>0</v>
      </c>
      <c r="S586">
        <v>241</v>
      </c>
      <c r="T586">
        <f>T245</f>
        <v>0</v>
      </c>
      <c r="U586">
        <v>241</v>
      </c>
      <c r="V586">
        <f>V245</f>
        <v>0</v>
      </c>
      <c r="W586">
        <v>241</v>
      </c>
      <c r="X586">
        <f>X245</f>
        <v>0</v>
      </c>
      <c r="Y586">
        <v>241</v>
      </c>
      <c r="Z586">
        <f>Z245</f>
        <v>0</v>
      </c>
      <c r="AA586">
        <v>241</v>
      </c>
      <c r="AB586">
        <f>AB245</f>
        <v>0</v>
      </c>
      <c r="AC586">
        <v>241</v>
      </c>
      <c r="AD586">
        <f>AD245</f>
        <v>0</v>
      </c>
      <c r="AE586">
        <v>241</v>
      </c>
      <c r="AF586">
        <f>AF245</f>
        <v>0</v>
      </c>
      <c r="AG586">
        <v>241</v>
      </c>
      <c r="AH586">
        <f>AH245</f>
        <v>0</v>
      </c>
      <c r="AI586">
        <v>241</v>
      </c>
      <c r="AJ586">
        <f>AJ245</f>
        <v>0</v>
      </c>
      <c r="AM586">
        <v>241</v>
      </c>
      <c r="AN586">
        <f>AN245</f>
        <v>0</v>
      </c>
      <c r="AO586">
        <v>241</v>
      </c>
      <c r="AP586">
        <f>AP245</f>
        <v>0</v>
      </c>
      <c r="AQ586">
        <v>241</v>
      </c>
      <c r="AR586">
        <f>AR245</f>
        <v>0</v>
      </c>
      <c r="AS586">
        <v>241</v>
      </c>
      <c r="AT586">
        <f>AT245</f>
        <v>0</v>
      </c>
      <c r="AU586">
        <v>241</v>
      </c>
      <c r="AV586">
        <f>AV245</f>
        <v>0</v>
      </c>
      <c r="AW586">
        <v>241</v>
      </c>
      <c r="AX586">
        <f>AX245</f>
        <v>0</v>
      </c>
      <c r="AY586">
        <v>241</v>
      </c>
      <c r="AZ586">
        <f>AZ245</f>
        <v>0</v>
      </c>
      <c r="BA586">
        <v>241</v>
      </c>
      <c r="BB586">
        <f>BB245</f>
        <v>0</v>
      </c>
      <c r="BC586">
        <v>241</v>
      </c>
      <c r="BD586">
        <f>BD245</f>
        <v>0</v>
      </c>
      <c r="BE586">
        <v>241</v>
      </c>
      <c r="BF586">
        <f>BF245</f>
        <v>0</v>
      </c>
      <c r="BG586">
        <v>241</v>
      </c>
      <c r="BH586">
        <f>BH245</f>
        <v>0</v>
      </c>
      <c r="BI586">
        <v>241</v>
      </c>
      <c r="BJ586">
        <f>BJ245</f>
        <v>0</v>
      </c>
      <c r="BK586">
        <v>241</v>
      </c>
      <c r="BL586">
        <f>BL245</f>
        <v>0</v>
      </c>
      <c r="BM586">
        <v>241</v>
      </c>
      <c r="BN586">
        <f>BN245</f>
        <v>0</v>
      </c>
      <c r="BO586">
        <v>241</v>
      </c>
      <c r="BP586">
        <f>BP245</f>
        <v>0</v>
      </c>
      <c r="BQ586">
        <v>241</v>
      </c>
      <c r="BR586">
        <f>BR245</f>
        <v>0</v>
      </c>
      <c r="BU586">
        <f>IF(Charts!$B$3="none",E2288,IF(AM2288="",NA(),AM2288))</f>
        <v>0</v>
      </c>
      <c r="BV586">
        <f>IF(Charts!$B$3="none",F2288,IF(AN2288="",NA(),AN2288))</f>
        <v>0</v>
      </c>
      <c r="BW586">
        <f>IF(Charts!$B$3="none",G2288,IF(AO2288="",NA(),AO2288))</f>
        <v>0</v>
      </c>
      <c r="BX586">
        <f>IF(Charts!$B$3="none",H2288,IF(AP2288="",NA(),AP2288))</f>
        <v>0</v>
      </c>
      <c r="BY586">
        <f>IF(Charts!$B$3="none",I2288,IF(AQ2288="",NA(),AQ2288))</f>
        <v>0</v>
      </c>
      <c r="BZ586">
        <f>IF(Charts!$B$3="none",J2288,IF(AR2288="",NA(),AR2288))</f>
        <v>0</v>
      </c>
      <c r="CA586">
        <f>IF(Charts!$B$3="none",K2288,IF(AS2288="",NA(),AS2288))</f>
        <v>0</v>
      </c>
      <c r="CB586">
        <f>IF(Charts!$B$3="none",L2288,IF(AT2288="",NA(),AT2288))</f>
        <v>0</v>
      </c>
      <c r="CC586">
        <f>IF(Charts!$B$3="none",M2288,IF(AU2288="",NA(),AU2288))</f>
        <v>0</v>
      </c>
      <c r="CD586">
        <f>IF(Charts!$B$3="none",N2288,IF(AV2288="",NA(),AV2288))</f>
        <v>0</v>
      </c>
      <c r="CE586">
        <f>IF(Charts!$B$3="none",O2288,IF(AW2288="",NA(),AW2288))</f>
        <v>0</v>
      </c>
      <c r="CF586">
        <f>IF(Charts!$B$3="none",P2288,IF(AX2288="",NA(),AX2288))</f>
        <v>0</v>
      </c>
      <c r="CG586">
        <f>IF(Charts!$B$3="none",Q2288,IF(AY2288="",NA(),AY2288))</f>
        <v>0</v>
      </c>
      <c r="CH586">
        <f>IF(Charts!$B$3="none",R2288,IF(AZ2288="",NA(),AZ2288))</f>
        <v>0</v>
      </c>
      <c r="CI586">
        <f>IF(Charts!$B$3="none",S2288,IF(BA2288="",NA(),BA2288))</f>
        <v>0</v>
      </c>
      <c r="CJ586">
        <f>IF(Charts!$B$3="none",T2288,IF(BB2288="",NA(),BB2288))</f>
        <v>0</v>
      </c>
      <c r="CK586">
        <f>IF(Charts!$B$3="none",U2288,IF(BC2288="",NA(),BC2288))</f>
        <v>0</v>
      </c>
      <c r="CL586">
        <f>IF(Charts!$B$3="none",V2288,IF(BD2288="",NA(),BD2288))</f>
        <v>0</v>
      </c>
      <c r="CM586">
        <f>IF(Charts!$B$3="none",W2288,IF(BE2288="",NA(),BE2288))</f>
        <v>0</v>
      </c>
      <c r="CN586">
        <f>IF(Charts!$B$3="none",X2288,IF(BF2288="",NA(),BF2288))</f>
        <v>0</v>
      </c>
      <c r="CO586">
        <f>IF(Charts!$B$3="none",Y2288,IF(BG2288="",NA(),BG2288))</f>
        <v>0</v>
      </c>
      <c r="CP586">
        <f>IF(Charts!$B$3="none",Z2288,IF(BH2288="",NA(),BH2288))</f>
        <v>0</v>
      </c>
      <c r="CQ586">
        <f>IF(Charts!$B$3="none",AA2288,IF(BI2288="",NA(),BI2288))</f>
        <v>0</v>
      </c>
      <c r="CR586">
        <f>IF(Charts!$B$3="none",AB2288,IF(BJ2288="",NA(),BJ2288))</f>
        <v>0</v>
      </c>
      <c r="CS586">
        <f>IF(Charts!$B$3="none",AC2288,IF(BK2288="",NA(),BK2288))</f>
        <v>0</v>
      </c>
      <c r="CT586">
        <f>IF(Charts!$B$3="none",AD2288,IF(BL2288="",NA(),BL2288))</f>
        <v>0</v>
      </c>
      <c r="CU586">
        <f>IF(Charts!$B$3="none",AE2288,IF(BM2288="",NA(),BM2288))</f>
        <v>0</v>
      </c>
      <c r="CV586">
        <f>IF(Charts!$B$3="none",AF2288,IF(BN2288="",NA(),BN2288))</f>
        <v>0</v>
      </c>
      <c r="CW586">
        <f>IF(Charts!$B$3="none",AG2288,IF(BO2288="",NA(),BO2288))</f>
        <v>0</v>
      </c>
      <c r="CX586">
        <f>IF(Charts!$B$3="none",AH2288,IF(BP2288="",NA(),BP2288))</f>
        <v>0</v>
      </c>
      <c r="CY586">
        <f>IF(Charts!$B$3="none",AI2288,IF(BQ2288="",NA(),BQ2288))</f>
        <v>0</v>
      </c>
      <c r="CZ586">
        <f>IF(Charts!$B$3="none",AJ2288,IF(BR2288="",NA(),BR2288))</f>
        <v>0</v>
      </c>
    </row>
    <row r="587" spans="5:104">
      <c r="E587">
        <v>242</v>
      </c>
      <c r="F587">
        <f>F246</f>
        <v>0</v>
      </c>
      <c r="G587">
        <v>242</v>
      </c>
      <c r="H587">
        <f>H246</f>
        <v>0</v>
      </c>
      <c r="I587">
        <v>242</v>
      </c>
      <c r="J587">
        <f>J246</f>
        <v>0</v>
      </c>
      <c r="K587">
        <v>242</v>
      </c>
      <c r="L587">
        <f>L246</f>
        <v>0</v>
      </c>
      <c r="M587">
        <v>242</v>
      </c>
      <c r="N587">
        <f>N246</f>
        <v>0</v>
      </c>
      <c r="O587">
        <v>242</v>
      </c>
      <c r="P587">
        <f>P246</f>
        <v>0</v>
      </c>
      <c r="Q587">
        <v>242</v>
      </c>
      <c r="R587">
        <f>R246</f>
        <v>0</v>
      </c>
      <c r="S587">
        <v>242</v>
      </c>
      <c r="T587">
        <f>T246</f>
        <v>0</v>
      </c>
      <c r="U587">
        <v>242</v>
      </c>
      <c r="V587">
        <f>V246</f>
        <v>0</v>
      </c>
      <c r="W587">
        <v>242</v>
      </c>
      <c r="X587">
        <f>X246</f>
        <v>0</v>
      </c>
      <c r="Y587">
        <v>242</v>
      </c>
      <c r="Z587">
        <f>Z246</f>
        <v>0</v>
      </c>
      <c r="AA587">
        <v>242</v>
      </c>
      <c r="AB587">
        <f>AB246</f>
        <v>0</v>
      </c>
      <c r="AC587">
        <v>242</v>
      </c>
      <c r="AD587">
        <f>AD246</f>
        <v>0</v>
      </c>
      <c r="AE587">
        <v>242</v>
      </c>
      <c r="AF587">
        <f>AF246</f>
        <v>0</v>
      </c>
      <c r="AG587">
        <v>242</v>
      </c>
      <c r="AH587">
        <f>AH246</f>
        <v>0</v>
      </c>
      <c r="AI587">
        <v>242</v>
      </c>
      <c r="AJ587">
        <f>AJ246</f>
        <v>0</v>
      </c>
      <c r="AM587">
        <v>242</v>
      </c>
      <c r="AN587">
        <f>AN246</f>
        <v>0</v>
      </c>
      <c r="AO587">
        <v>242</v>
      </c>
      <c r="AP587">
        <f>AP246</f>
        <v>0</v>
      </c>
      <c r="AQ587">
        <v>242</v>
      </c>
      <c r="AR587">
        <f>AR246</f>
        <v>0</v>
      </c>
      <c r="AS587">
        <v>242</v>
      </c>
      <c r="AT587">
        <f>AT246</f>
        <v>0</v>
      </c>
      <c r="AU587">
        <v>242</v>
      </c>
      <c r="AV587">
        <f>AV246</f>
        <v>0</v>
      </c>
      <c r="AW587">
        <v>242</v>
      </c>
      <c r="AX587">
        <f>AX246</f>
        <v>0</v>
      </c>
      <c r="AY587">
        <v>242</v>
      </c>
      <c r="AZ587">
        <f>AZ246</f>
        <v>0</v>
      </c>
      <c r="BA587">
        <v>242</v>
      </c>
      <c r="BB587">
        <f>BB246</f>
        <v>0</v>
      </c>
      <c r="BC587">
        <v>242</v>
      </c>
      <c r="BD587">
        <f>BD246</f>
        <v>0</v>
      </c>
      <c r="BE587">
        <v>242</v>
      </c>
      <c r="BF587">
        <f>BF246</f>
        <v>0</v>
      </c>
      <c r="BG587">
        <v>242</v>
      </c>
      <c r="BH587">
        <f>BH246</f>
        <v>0</v>
      </c>
      <c r="BI587">
        <v>242</v>
      </c>
      <c r="BJ587">
        <f>BJ246</f>
        <v>0</v>
      </c>
      <c r="BK587">
        <v>242</v>
      </c>
      <c r="BL587">
        <f>BL246</f>
        <v>0</v>
      </c>
      <c r="BM587">
        <v>242</v>
      </c>
      <c r="BN587">
        <f>BN246</f>
        <v>0</v>
      </c>
      <c r="BO587">
        <v>242</v>
      </c>
      <c r="BP587">
        <f>BP246</f>
        <v>0</v>
      </c>
      <c r="BQ587">
        <v>242</v>
      </c>
      <c r="BR587">
        <f>BR246</f>
        <v>0</v>
      </c>
      <c r="BU587">
        <f>IF(Charts!$B$3="none",E2289,IF(AM2289="",NA(),AM2289))</f>
        <v>0</v>
      </c>
      <c r="BV587">
        <f>IF(Charts!$B$3="none",F2289,IF(AN2289="",NA(),AN2289))</f>
        <v>0</v>
      </c>
      <c r="BW587">
        <f>IF(Charts!$B$3="none",G2289,IF(AO2289="",NA(),AO2289))</f>
        <v>0</v>
      </c>
      <c r="BX587">
        <f>IF(Charts!$B$3="none",H2289,IF(AP2289="",NA(),AP2289))</f>
        <v>0</v>
      </c>
      <c r="BY587">
        <f>IF(Charts!$B$3="none",I2289,IF(AQ2289="",NA(),AQ2289))</f>
        <v>0</v>
      </c>
      <c r="BZ587">
        <f>IF(Charts!$B$3="none",J2289,IF(AR2289="",NA(),AR2289))</f>
        <v>0</v>
      </c>
      <c r="CA587">
        <f>IF(Charts!$B$3="none",K2289,IF(AS2289="",NA(),AS2289))</f>
        <v>0</v>
      </c>
      <c r="CB587">
        <f>IF(Charts!$B$3="none",L2289,IF(AT2289="",NA(),AT2289))</f>
        <v>0</v>
      </c>
      <c r="CC587">
        <f>IF(Charts!$B$3="none",M2289,IF(AU2289="",NA(),AU2289))</f>
        <v>0</v>
      </c>
      <c r="CD587">
        <f>IF(Charts!$B$3="none",N2289,IF(AV2289="",NA(),AV2289))</f>
        <v>0</v>
      </c>
      <c r="CE587">
        <f>IF(Charts!$B$3="none",O2289,IF(AW2289="",NA(),AW2289))</f>
        <v>0</v>
      </c>
      <c r="CF587">
        <f>IF(Charts!$B$3="none",P2289,IF(AX2289="",NA(),AX2289))</f>
        <v>0</v>
      </c>
      <c r="CG587">
        <f>IF(Charts!$B$3="none",Q2289,IF(AY2289="",NA(),AY2289))</f>
        <v>0</v>
      </c>
      <c r="CH587">
        <f>IF(Charts!$B$3="none",R2289,IF(AZ2289="",NA(),AZ2289))</f>
        <v>0</v>
      </c>
      <c r="CI587">
        <f>IF(Charts!$B$3="none",S2289,IF(BA2289="",NA(),BA2289))</f>
        <v>0</v>
      </c>
      <c r="CJ587">
        <f>IF(Charts!$B$3="none",T2289,IF(BB2289="",NA(),BB2289))</f>
        <v>0</v>
      </c>
      <c r="CK587">
        <f>IF(Charts!$B$3="none",U2289,IF(BC2289="",NA(),BC2289))</f>
        <v>0</v>
      </c>
      <c r="CL587">
        <f>IF(Charts!$B$3="none",V2289,IF(BD2289="",NA(),BD2289))</f>
        <v>0</v>
      </c>
      <c r="CM587">
        <f>IF(Charts!$B$3="none",W2289,IF(BE2289="",NA(),BE2289))</f>
        <v>0</v>
      </c>
      <c r="CN587">
        <f>IF(Charts!$B$3="none",X2289,IF(BF2289="",NA(),BF2289))</f>
        <v>0</v>
      </c>
      <c r="CO587">
        <f>IF(Charts!$B$3="none",Y2289,IF(BG2289="",NA(),BG2289))</f>
        <v>0</v>
      </c>
      <c r="CP587">
        <f>IF(Charts!$B$3="none",Z2289,IF(BH2289="",NA(),BH2289))</f>
        <v>0</v>
      </c>
      <c r="CQ587">
        <f>IF(Charts!$B$3="none",AA2289,IF(BI2289="",NA(),BI2289))</f>
        <v>0</v>
      </c>
      <c r="CR587">
        <f>IF(Charts!$B$3="none",AB2289,IF(BJ2289="",NA(),BJ2289))</f>
        <v>0</v>
      </c>
      <c r="CS587">
        <f>IF(Charts!$B$3="none",AC2289,IF(BK2289="",NA(),BK2289))</f>
        <v>0</v>
      </c>
      <c r="CT587">
        <f>IF(Charts!$B$3="none",AD2289,IF(BL2289="",NA(),BL2289))</f>
        <v>0</v>
      </c>
      <c r="CU587">
        <f>IF(Charts!$B$3="none",AE2289,IF(BM2289="",NA(),BM2289))</f>
        <v>0</v>
      </c>
      <c r="CV587">
        <f>IF(Charts!$B$3="none",AF2289,IF(BN2289="",NA(),BN2289))</f>
        <v>0</v>
      </c>
      <c r="CW587">
        <f>IF(Charts!$B$3="none",AG2289,IF(BO2289="",NA(),BO2289))</f>
        <v>0</v>
      </c>
      <c r="CX587">
        <f>IF(Charts!$B$3="none",AH2289,IF(BP2289="",NA(),BP2289))</f>
        <v>0</v>
      </c>
      <c r="CY587">
        <f>IF(Charts!$B$3="none",AI2289,IF(BQ2289="",NA(),BQ2289))</f>
        <v>0</v>
      </c>
      <c r="CZ587">
        <f>IF(Charts!$B$3="none",AJ2289,IF(BR2289="",NA(),BR2289))</f>
        <v>0</v>
      </c>
    </row>
    <row r="588" spans="5:104">
      <c r="E588">
        <v>243</v>
      </c>
      <c r="F588">
        <f>F247</f>
        <v>0</v>
      </c>
      <c r="G588">
        <v>243</v>
      </c>
      <c r="H588">
        <f>H247</f>
        <v>0</v>
      </c>
      <c r="I588">
        <v>243</v>
      </c>
      <c r="J588">
        <f>J247</f>
        <v>0</v>
      </c>
      <c r="K588">
        <v>243</v>
      </c>
      <c r="L588">
        <f>L247</f>
        <v>0</v>
      </c>
      <c r="M588">
        <v>243</v>
      </c>
      <c r="N588">
        <f>N247</f>
        <v>0</v>
      </c>
      <c r="O588">
        <v>243</v>
      </c>
      <c r="P588">
        <f>P247</f>
        <v>0</v>
      </c>
      <c r="Q588">
        <v>243</v>
      </c>
      <c r="R588">
        <f>R247</f>
        <v>0</v>
      </c>
      <c r="S588">
        <v>243</v>
      </c>
      <c r="T588">
        <f>T247</f>
        <v>0</v>
      </c>
      <c r="U588">
        <v>243</v>
      </c>
      <c r="V588">
        <f>V247</f>
        <v>0</v>
      </c>
      <c r="W588">
        <v>243</v>
      </c>
      <c r="X588">
        <f>X247</f>
        <v>0</v>
      </c>
      <c r="Y588">
        <v>243</v>
      </c>
      <c r="Z588">
        <f>Z247</f>
        <v>0</v>
      </c>
      <c r="AA588">
        <v>243</v>
      </c>
      <c r="AB588">
        <f>AB247</f>
        <v>0</v>
      </c>
      <c r="AC588">
        <v>243</v>
      </c>
      <c r="AD588">
        <f>AD247</f>
        <v>0</v>
      </c>
      <c r="AE588">
        <v>243</v>
      </c>
      <c r="AF588">
        <f>AF247</f>
        <v>0</v>
      </c>
      <c r="AG588">
        <v>243</v>
      </c>
      <c r="AH588">
        <f>AH247</f>
        <v>0</v>
      </c>
      <c r="AI588">
        <v>243</v>
      </c>
      <c r="AJ588">
        <f>AJ247</f>
        <v>0</v>
      </c>
      <c r="AM588">
        <v>243</v>
      </c>
      <c r="AN588">
        <f>AN247</f>
        <v>0</v>
      </c>
      <c r="AO588">
        <v>243</v>
      </c>
      <c r="AP588">
        <f>AP247</f>
        <v>0</v>
      </c>
      <c r="AQ588">
        <v>243</v>
      </c>
      <c r="AR588">
        <f>AR247</f>
        <v>0</v>
      </c>
      <c r="AS588">
        <v>243</v>
      </c>
      <c r="AT588">
        <f>AT247</f>
        <v>0</v>
      </c>
      <c r="AU588">
        <v>243</v>
      </c>
      <c r="AV588">
        <f>AV247</f>
        <v>0</v>
      </c>
      <c r="AW588">
        <v>243</v>
      </c>
      <c r="AX588">
        <f>AX247</f>
        <v>0</v>
      </c>
      <c r="AY588">
        <v>243</v>
      </c>
      <c r="AZ588">
        <f>AZ247</f>
        <v>0</v>
      </c>
      <c r="BA588">
        <v>243</v>
      </c>
      <c r="BB588">
        <f>BB247</f>
        <v>0</v>
      </c>
      <c r="BC588">
        <v>243</v>
      </c>
      <c r="BD588">
        <f>BD247</f>
        <v>0</v>
      </c>
      <c r="BE588">
        <v>243</v>
      </c>
      <c r="BF588">
        <f>BF247</f>
        <v>0</v>
      </c>
      <c r="BG588">
        <v>243</v>
      </c>
      <c r="BH588">
        <f>BH247</f>
        <v>0</v>
      </c>
      <c r="BI588">
        <v>243</v>
      </c>
      <c r="BJ588">
        <f>BJ247</f>
        <v>0</v>
      </c>
      <c r="BK588">
        <v>243</v>
      </c>
      <c r="BL588">
        <f>BL247</f>
        <v>0</v>
      </c>
      <c r="BM588">
        <v>243</v>
      </c>
      <c r="BN588">
        <f>BN247</f>
        <v>0</v>
      </c>
      <c r="BO588">
        <v>243</v>
      </c>
      <c r="BP588">
        <f>BP247</f>
        <v>0</v>
      </c>
      <c r="BQ588">
        <v>243</v>
      </c>
      <c r="BR588">
        <f>BR247</f>
        <v>0</v>
      </c>
      <c r="BU588">
        <f>IF(Charts!$B$3="none",E2290,IF(AM2290="",NA(),AM2290))</f>
        <v>0</v>
      </c>
      <c r="BV588">
        <f>IF(Charts!$B$3="none",F2290,IF(AN2290="",NA(),AN2290))</f>
        <v>0</v>
      </c>
      <c r="BW588">
        <f>IF(Charts!$B$3="none",G2290,IF(AO2290="",NA(),AO2290))</f>
        <v>0</v>
      </c>
      <c r="BX588">
        <f>IF(Charts!$B$3="none",H2290,IF(AP2290="",NA(),AP2290))</f>
        <v>0</v>
      </c>
      <c r="BY588">
        <f>IF(Charts!$B$3="none",I2290,IF(AQ2290="",NA(),AQ2290))</f>
        <v>0</v>
      </c>
      <c r="BZ588">
        <f>IF(Charts!$B$3="none",J2290,IF(AR2290="",NA(),AR2290))</f>
        <v>0</v>
      </c>
      <c r="CA588">
        <f>IF(Charts!$B$3="none",K2290,IF(AS2290="",NA(),AS2290))</f>
        <v>0</v>
      </c>
      <c r="CB588">
        <f>IF(Charts!$B$3="none",L2290,IF(AT2290="",NA(),AT2290))</f>
        <v>0</v>
      </c>
      <c r="CC588">
        <f>IF(Charts!$B$3="none",M2290,IF(AU2290="",NA(),AU2290))</f>
        <v>0</v>
      </c>
      <c r="CD588">
        <f>IF(Charts!$B$3="none",N2290,IF(AV2290="",NA(),AV2290))</f>
        <v>0</v>
      </c>
      <c r="CE588">
        <f>IF(Charts!$B$3="none",O2290,IF(AW2290="",NA(),AW2290))</f>
        <v>0</v>
      </c>
      <c r="CF588">
        <f>IF(Charts!$B$3="none",P2290,IF(AX2290="",NA(),AX2290))</f>
        <v>0</v>
      </c>
      <c r="CG588">
        <f>IF(Charts!$B$3="none",Q2290,IF(AY2290="",NA(),AY2290))</f>
        <v>0</v>
      </c>
      <c r="CH588">
        <f>IF(Charts!$B$3="none",R2290,IF(AZ2290="",NA(),AZ2290))</f>
        <v>0</v>
      </c>
      <c r="CI588">
        <f>IF(Charts!$B$3="none",S2290,IF(BA2290="",NA(),BA2290))</f>
        <v>0</v>
      </c>
      <c r="CJ588">
        <f>IF(Charts!$B$3="none",T2290,IF(BB2290="",NA(),BB2290))</f>
        <v>0</v>
      </c>
      <c r="CK588">
        <f>IF(Charts!$B$3="none",U2290,IF(BC2290="",NA(),BC2290))</f>
        <v>0</v>
      </c>
      <c r="CL588">
        <f>IF(Charts!$B$3="none",V2290,IF(BD2290="",NA(),BD2290))</f>
        <v>0</v>
      </c>
      <c r="CM588">
        <f>IF(Charts!$B$3="none",W2290,IF(BE2290="",NA(),BE2290))</f>
        <v>0</v>
      </c>
      <c r="CN588">
        <f>IF(Charts!$B$3="none",X2290,IF(BF2290="",NA(),BF2290))</f>
        <v>0</v>
      </c>
      <c r="CO588">
        <f>IF(Charts!$B$3="none",Y2290,IF(BG2290="",NA(),BG2290))</f>
        <v>0</v>
      </c>
      <c r="CP588">
        <f>IF(Charts!$B$3="none",Z2290,IF(BH2290="",NA(),BH2290))</f>
        <v>0</v>
      </c>
      <c r="CQ588">
        <f>IF(Charts!$B$3="none",AA2290,IF(BI2290="",NA(),BI2290))</f>
        <v>0</v>
      </c>
      <c r="CR588">
        <f>IF(Charts!$B$3="none",AB2290,IF(BJ2290="",NA(),BJ2290))</f>
        <v>0</v>
      </c>
      <c r="CS588">
        <f>IF(Charts!$B$3="none",AC2290,IF(BK2290="",NA(),BK2290))</f>
        <v>0</v>
      </c>
      <c r="CT588">
        <f>IF(Charts!$B$3="none",AD2290,IF(BL2290="",NA(),BL2290))</f>
        <v>0</v>
      </c>
      <c r="CU588">
        <f>IF(Charts!$B$3="none",AE2290,IF(BM2290="",NA(),BM2290))</f>
        <v>0</v>
      </c>
      <c r="CV588">
        <f>IF(Charts!$B$3="none",AF2290,IF(BN2290="",NA(),BN2290))</f>
        <v>0</v>
      </c>
      <c r="CW588">
        <f>IF(Charts!$B$3="none",AG2290,IF(BO2290="",NA(),BO2290))</f>
        <v>0</v>
      </c>
      <c r="CX588">
        <f>IF(Charts!$B$3="none",AH2290,IF(BP2290="",NA(),BP2290))</f>
        <v>0</v>
      </c>
      <c r="CY588">
        <f>IF(Charts!$B$3="none",AI2290,IF(BQ2290="",NA(),BQ2290))</f>
        <v>0</v>
      </c>
      <c r="CZ588">
        <f>IF(Charts!$B$3="none",AJ2290,IF(BR2290="",NA(),BR2290))</f>
        <v>0</v>
      </c>
    </row>
    <row r="589" spans="5:104">
      <c r="E589">
        <v>244</v>
      </c>
      <c r="F589">
        <f>F248</f>
        <v>0</v>
      </c>
      <c r="G589">
        <v>244</v>
      </c>
      <c r="H589">
        <f>H248</f>
        <v>0</v>
      </c>
      <c r="I589">
        <v>244</v>
      </c>
      <c r="J589">
        <f>J248</f>
        <v>0</v>
      </c>
      <c r="K589">
        <v>244</v>
      </c>
      <c r="L589">
        <f>L248</f>
        <v>0</v>
      </c>
      <c r="M589">
        <v>244</v>
      </c>
      <c r="N589">
        <f>N248</f>
        <v>0</v>
      </c>
      <c r="O589">
        <v>244</v>
      </c>
      <c r="P589">
        <f>P248</f>
        <v>0</v>
      </c>
      <c r="Q589">
        <v>244</v>
      </c>
      <c r="R589">
        <f>R248</f>
        <v>0</v>
      </c>
      <c r="S589">
        <v>244</v>
      </c>
      <c r="T589">
        <f>T248</f>
        <v>0</v>
      </c>
      <c r="U589">
        <v>244</v>
      </c>
      <c r="V589">
        <f>V248</f>
        <v>0</v>
      </c>
      <c r="W589">
        <v>244</v>
      </c>
      <c r="X589">
        <f>X248</f>
        <v>0</v>
      </c>
      <c r="Y589">
        <v>244</v>
      </c>
      <c r="Z589">
        <f>Z248</f>
        <v>0</v>
      </c>
      <c r="AA589">
        <v>244</v>
      </c>
      <c r="AB589">
        <f>AB248</f>
        <v>0</v>
      </c>
      <c r="AC589">
        <v>244</v>
      </c>
      <c r="AD589">
        <f>AD248</f>
        <v>0</v>
      </c>
      <c r="AE589">
        <v>244</v>
      </c>
      <c r="AF589">
        <f>AF248</f>
        <v>0</v>
      </c>
      <c r="AG589">
        <v>244</v>
      </c>
      <c r="AH589">
        <f>AH248</f>
        <v>0</v>
      </c>
      <c r="AI589">
        <v>244</v>
      </c>
      <c r="AJ589">
        <f>AJ248</f>
        <v>0</v>
      </c>
      <c r="AM589">
        <v>244</v>
      </c>
      <c r="AN589">
        <f>AN248</f>
        <v>0</v>
      </c>
      <c r="AO589">
        <v>244</v>
      </c>
      <c r="AP589">
        <f>AP248</f>
        <v>0</v>
      </c>
      <c r="AQ589">
        <v>244</v>
      </c>
      <c r="AR589">
        <f>AR248</f>
        <v>0</v>
      </c>
      <c r="AS589">
        <v>244</v>
      </c>
      <c r="AT589">
        <f>AT248</f>
        <v>0</v>
      </c>
      <c r="AU589">
        <v>244</v>
      </c>
      <c r="AV589">
        <f>AV248</f>
        <v>0</v>
      </c>
      <c r="AW589">
        <v>244</v>
      </c>
      <c r="AX589">
        <f>AX248</f>
        <v>0</v>
      </c>
      <c r="AY589">
        <v>244</v>
      </c>
      <c r="AZ589">
        <f>AZ248</f>
        <v>0</v>
      </c>
      <c r="BA589">
        <v>244</v>
      </c>
      <c r="BB589">
        <f>BB248</f>
        <v>0</v>
      </c>
      <c r="BC589">
        <v>244</v>
      </c>
      <c r="BD589">
        <f>BD248</f>
        <v>0</v>
      </c>
      <c r="BE589">
        <v>244</v>
      </c>
      <c r="BF589">
        <f>BF248</f>
        <v>0</v>
      </c>
      <c r="BG589">
        <v>244</v>
      </c>
      <c r="BH589">
        <f>BH248</f>
        <v>0</v>
      </c>
      <c r="BI589">
        <v>244</v>
      </c>
      <c r="BJ589">
        <f>BJ248</f>
        <v>0</v>
      </c>
      <c r="BK589">
        <v>244</v>
      </c>
      <c r="BL589">
        <f>BL248</f>
        <v>0</v>
      </c>
      <c r="BM589">
        <v>244</v>
      </c>
      <c r="BN589">
        <f>BN248</f>
        <v>0</v>
      </c>
      <c r="BO589">
        <v>244</v>
      </c>
      <c r="BP589">
        <f>BP248</f>
        <v>0</v>
      </c>
      <c r="BQ589">
        <v>244</v>
      </c>
      <c r="BR589">
        <f>BR248</f>
        <v>0</v>
      </c>
      <c r="BU589">
        <f>IF(Charts!$B$3="none",E2291,IF(AM2291="",NA(),AM2291))</f>
        <v>0</v>
      </c>
      <c r="BV589">
        <f>IF(Charts!$B$3="none",F2291,IF(AN2291="",NA(),AN2291))</f>
        <v>0</v>
      </c>
      <c r="BW589">
        <f>IF(Charts!$B$3="none",G2291,IF(AO2291="",NA(),AO2291))</f>
        <v>0</v>
      </c>
      <c r="BX589">
        <f>IF(Charts!$B$3="none",H2291,IF(AP2291="",NA(),AP2291))</f>
        <v>0</v>
      </c>
      <c r="BY589">
        <f>IF(Charts!$B$3="none",I2291,IF(AQ2291="",NA(),AQ2291))</f>
        <v>0</v>
      </c>
      <c r="BZ589">
        <f>IF(Charts!$B$3="none",J2291,IF(AR2291="",NA(),AR2291))</f>
        <v>0</v>
      </c>
      <c r="CA589">
        <f>IF(Charts!$B$3="none",K2291,IF(AS2291="",NA(),AS2291))</f>
        <v>0</v>
      </c>
      <c r="CB589">
        <f>IF(Charts!$B$3="none",L2291,IF(AT2291="",NA(),AT2291))</f>
        <v>0</v>
      </c>
      <c r="CC589">
        <f>IF(Charts!$B$3="none",M2291,IF(AU2291="",NA(),AU2291))</f>
        <v>0</v>
      </c>
      <c r="CD589">
        <f>IF(Charts!$B$3="none",N2291,IF(AV2291="",NA(),AV2291))</f>
        <v>0</v>
      </c>
      <c r="CE589">
        <f>IF(Charts!$B$3="none",O2291,IF(AW2291="",NA(),AW2291))</f>
        <v>0</v>
      </c>
      <c r="CF589">
        <f>IF(Charts!$B$3="none",P2291,IF(AX2291="",NA(),AX2291))</f>
        <v>0</v>
      </c>
      <c r="CG589">
        <f>IF(Charts!$B$3="none",Q2291,IF(AY2291="",NA(),AY2291))</f>
        <v>0</v>
      </c>
      <c r="CH589">
        <f>IF(Charts!$B$3="none",R2291,IF(AZ2291="",NA(),AZ2291))</f>
        <v>0</v>
      </c>
      <c r="CI589">
        <f>IF(Charts!$B$3="none",S2291,IF(BA2291="",NA(),BA2291))</f>
        <v>0</v>
      </c>
      <c r="CJ589">
        <f>IF(Charts!$B$3="none",T2291,IF(BB2291="",NA(),BB2291))</f>
        <v>0</v>
      </c>
      <c r="CK589">
        <f>IF(Charts!$B$3="none",U2291,IF(BC2291="",NA(),BC2291))</f>
        <v>0</v>
      </c>
      <c r="CL589">
        <f>IF(Charts!$B$3="none",V2291,IF(BD2291="",NA(),BD2291))</f>
        <v>0</v>
      </c>
      <c r="CM589">
        <f>IF(Charts!$B$3="none",W2291,IF(BE2291="",NA(),BE2291))</f>
        <v>0</v>
      </c>
      <c r="CN589">
        <f>IF(Charts!$B$3="none",X2291,IF(BF2291="",NA(),BF2291))</f>
        <v>0</v>
      </c>
      <c r="CO589">
        <f>IF(Charts!$B$3="none",Y2291,IF(BG2291="",NA(),BG2291))</f>
        <v>0</v>
      </c>
      <c r="CP589">
        <f>IF(Charts!$B$3="none",Z2291,IF(BH2291="",NA(),BH2291))</f>
        <v>0</v>
      </c>
      <c r="CQ589">
        <f>IF(Charts!$B$3="none",AA2291,IF(BI2291="",NA(),BI2291))</f>
        <v>0</v>
      </c>
      <c r="CR589">
        <f>IF(Charts!$B$3="none",AB2291,IF(BJ2291="",NA(),BJ2291))</f>
        <v>0</v>
      </c>
      <c r="CS589">
        <f>IF(Charts!$B$3="none",AC2291,IF(BK2291="",NA(),BK2291))</f>
        <v>0</v>
      </c>
      <c r="CT589">
        <f>IF(Charts!$B$3="none",AD2291,IF(BL2291="",NA(),BL2291))</f>
        <v>0</v>
      </c>
      <c r="CU589">
        <f>IF(Charts!$B$3="none",AE2291,IF(BM2291="",NA(),BM2291))</f>
        <v>0</v>
      </c>
      <c r="CV589">
        <f>IF(Charts!$B$3="none",AF2291,IF(BN2291="",NA(),BN2291))</f>
        <v>0</v>
      </c>
      <c r="CW589">
        <f>IF(Charts!$B$3="none",AG2291,IF(BO2291="",NA(),BO2291))</f>
        <v>0</v>
      </c>
      <c r="CX589">
        <f>IF(Charts!$B$3="none",AH2291,IF(BP2291="",NA(),BP2291))</f>
        <v>0</v>
      </c>
      <c r="CY589">
        <f>IF(Charts!$B$3="none",AI2291,IF(BQ2291="",NA(),BQ2291))</f>
        <v>0</v>
      </c>
      <c r="CZ589">
        <f>IF(Charts!$B$3="none",AJ2291,IF(BR2291="",NA(),BR2291))</f>
        <v>0</v>
      </c>
    </row>
    <row r="590" spans="5:104">
      <c r="E590">
        <v>245</v>
      </c>
      <c r="F590">
        <f>F249</f>
        <v>0</v>
      </c>
      <c r="G590">
        <v>245</v>
      </c>
      <c r="H590">
        <f>H249</f>
        <v>0</v>
      </c>
      <c r="I590">
        <v>245</v>
      </c>
      <c r="J590">
        <f>J249</f>
        <v>0</v>
      </c>
      <c r="K590">
        <v>245</v>
      </c>
      <c r="L590">
        <f>L249</f>
        <v>0</v>
      </c>
      <c r="M590">
        <v>245</v>
      </c>
      <c r="N590">
        <f>N249</f>
        <v>0</v>
      </c>
      <c r="O590">
        <v>245</v>
      </c>
      <c r="P590">
        <f>P249</f>
        <v>0</v>
      </c>
      <c r="Q590">
        <v>245</v>
      </c>
      <c r="R590">
        <f>R249</f>
        <v>0</v>
      </c>
      <c r="S590">
        <v>245</v>
      </c>
      <c r="T590">
        <f>T249</f>
        <v>0</v>
      </c>
      <c r="U590">
        <v>245</v>
      </c>
      <c r="V590">
        <f>V249</f>
        <v>0</v>
      </c>
      <c r="W590">
        <v>245</v>
      </c>
      <c r="X590">
        <f>X249</f>
        <v>0</v>
      </c>
      <c r="Y590">
        <v>245</v>
      </c>
      <c r="Z590">
        <f>Z249</f>
        <v>0</v>
      </c>
      <c r="AA590">
        <v>245</v>
      </c>
      <c r="AB590">
        <f>AB249</f>
        <v>0</v>
      </c>
      <c r="AC590">
        <v>245</v>
      </c>
      <c r="AD590">
        <f>AD249</f>
        <v>0</v>
      </c>
      <c r="AE590">
        <v>245</v>
      </c>
      <c r="AF590">
        <f>AF249</f>
        <v>0</v>
      </c>
      <c r="AG590">
        <v>245</v>
      </c>
      <c r="AH590">
        <f>AH249</f>
        <v>0</v>
      </c>
      <c r="AI590">
        <v>245</v>
      </c>
      <c r="AJ590">
        <f>AJ249</f>
        <v>0</v>
      </c>
      <c r="AM590">
        <v>245</v>
      </c>
      <c r="AN590">
        <f>AN249</f>
        <v>0</v>
      </c>
      <c r="AO590">
        <v>245</v>
      </c>
      <c r="AP590">
        <f>AP249</f>
        <v>0</v>
      </c>
      <c r="AQ590">
        <v>245</v>
      </c>
      <c r="AR590">
        <f>AR249</f>
        <v>0</v>
      </c>
      <c r="AS590">
        <v>245</v>
      </c>
      <c r="AT590">
        <f>AT249</f>
        <v>0</v>
      </c>
      <c r="AU590">
        <v>245</v>
      </c>
      <c r="AV590">
        <f>AV249</f>
        <v>0</v>
      </c>
      <c r="AW590">
        <v>245</v>
      </c>
      <c r="AX590">
        <f>AX249</f>
        <v>0</v>
      </c>
      <c r="AY590">
        <v>245</v>
      </c>
      <c r="AZ590">
        <f>AZ249</f>
        <v>0</v>
      </c>
      <c r="BA590">
        <v>245</v>
      </c>
      <c r="BB590">
        <f>BB249</f>
        <v>0</v>
      </c>
      <c r="BC590">
        <v>245</v>
      </c>
      <c r="BD590">
        <f>BD249</f>
        <v>0</v>
      </c>
      <c r="BE590">
        <v>245</v>
      </c>
      <c r="BF590">
        <f>BF249</f>
        <v>0</v>
      </c>
      <c r="BG590">
        <v>245</v>
      </c>
      <c r="BH590">
        <f>BH249</f>
        <v>0</v>
      </c>
      <c r="BI590">
        <v>245</v>
      </c>
      <c r="BJ590">
        <f>BJ249</f>
        <v>0</v>
      </c>
      <c r="BK590">
        <v>245</v>
      </c>
      <c r="BL590">
        <f>BL249</f>
        <v>0</v>
      </c>
      <c r="BM590">
        <v>245</v>
      </c>
      <c r="BN590">
        <f>BN249</f>
        <v>0</v>
      </c>
      <c r="BO590">
        <v>245</v>
      </c>
      <c r="BP590">
        <f>BP249</f>
        <v>0</v>
      </c>
      <c r="BQ590">
        <v>245</v>
      </c>
      <c r="BR590">
        <f>BR249</f>
        <v>0</v>
      </c>
      <c r="BU590">
        <f>IF(Charts!$B$3="none",E2292,IF(AM2292="",NA(),AM2292))</f>
        <v>0</v>
      </c>
      <c r="BV590">
        <f>IF(Charts!$B$3="none",F2292,IF(AN2292="",NA(),AN2292))</f>
        <v>0</v>
      </c>
      <c r="BW590">
        <f>IF(Charts!$B$3="none",G2292,IF(AO2292="",NA(),AO2292))</f>
        <v>0</v>
      </c>
      <c r="BX590">
        <f>IF(Charts!$B$3="none",H2292,IF(AP2292="",NA(),AP2292))</f>
        <v>0</v>
      </c>
      <c r="BY590">
        <f>IF(Charts!$B$3="none",I2292,IF(AQ2292="",NA(),AQ2292))</f>
        <v>0</v>
      </c>
      <c r="BZ590">
        <f>IF(Charts!$B$3="none",J2292,IF(AR2292="",NA(),AR2292))</f>
        <v>0</v>
      </c>
      <c r="CA590">
        <f>IF(Charts!$B$3="none",K2292,IF(AS2292="",NA(),AS2292))</f>
        <v>0</v>
      </c>
      <c r="CB590">
        <f>IF(Charts!$B$3="none",L2292,IF(AT2292="",NA(),AT2292))</f>
        <v>0</v>
      </c>
      <c r="CC590">
        <f>IF(Charts!$B$3="none",M2292,IF(AU2292="",NA(),AU2292))</f>
        <v>0</v>
      </c>
      <c r="CD590">
        <f>IF(Charts!$B$3="none",N2292,IF(AV2292="",NA(),AV2292))</f>
        <v>0</v>
      </c>
      <c r="CE590">
        <f>IF(Charts!$B$3="none",O2292,IF(AW2292="",NA(),AW2292))</f>
        <v>0</v>
      </c>
      <c r="CF590">
        <f>IF(Charts!$B$3="none",P2292,IF(AX2292="",NA(),AX2292))</f>
        <v>0</v>
      </c>
      <c r="CG590">
        <f>IF(Charts!$B$3="none",Q2292,IF(AY2292="",NA(),AY2292))</f>
        <v>0</v>
      </c>
      <c r="CH590">
        <f>IF(Charts!$B$3="none",R2292,IF(AZ2292="",NA(),AZ2292))</f>
        <v>0</v>
      </c>
      <c r="CI590">
        <f>IF(Charts!$B$3="none",S2292,IF(BA2292="",NA(),BA2292))</f>
        <v>0</v>
      </c>
      <c r="CJ590">
        <f>IF(Charts!$B$3="none",T2292,IF(BB2292="",NA(),BB2292))</f>
        <v>0</v>
      </c>
      <c r="CK590">
        <f>IF(Charts!$B$3="none",U2292,IF(BC2292="",NA(),BC2292))</f>
        <v>0</v>
      </c>
      <c r="CL590">
        <f>IF(Charts!$B$3="none",V2292,IF(BD2292="",NA(),BD2292))</f>
        <v>0</v>
      </c>
      <c r="CM590">
        <f>IF(Charts!$B$3="none",W2292,IF(BE2292="",NA(),BE2292))</f>
        <v>0</v>
      </c>
      <c r="CN590">
        <f>IF(Charts!$B$3="none",X2292,IF(BF2292="",NA(),BF2292))</f>
        <v>0</v>
      </c>
      <c r="CO590">
        <f>IF(Charts!$B$3="none",Y2292,IF(BG2292="",NA(),BG2292))</f>
        <v>0</v>
      </c>
      <c r="CP590">
        <f>IF(Charts!$B$3="none",Z2292,IF(BH2292="",NA(),BH2292))</f>
        <v>0</v>
      </c>
      <c r="CQ590">
        <f>IF(Charts!$B$3="none",AA2292,IF(BI2292="",NA(),BI2292))</f>
        <v>0</v>
      </c>
      <c r="CR590">
        <f>IF(Charts!$B$3="none",AB2292,IF(BJ2292="",NA(),BJ2292))</f>
        <v>0</v>
      </c>
      <c r="CS590">
        <f>IF(Charts!$B$3="none",AC2292,IF(BK2292="",NA(),BK2292))</f>
        <v>0</v>
      </c>
      <c r="CT590">
        <f>IF(Charts!$B$3="none",AD2292,IF(BL2292="",NA(),BL2292))</f>
        <v>0</v>
      </c>
      <c r="CU590">
        <f>IF(Charts!$B$3="none",AE2292,IF(BM2292="",NA(),BM2292))</f>
        <v>0</v>
      </c>
      <c r="CV590">
        <f>IF(Charts!$B$3="none",AF2292,IF(BN2292="",NA(),BN2292))</f>
        <v>0</v>
      </c>
      <c r="CW590">
        <f>IF(Charts!$B$3="none",AG2292,IF(BO2292="",NA(),BO2292))</f>
        <v>0</v>
      </c>
      <c r="CX590">
        <f>IF(Charts!$B$3="none",AH2292,IF(BP2292="",NA(),BP2292))</f>
        <v>0</v>
      </c>
      <c r="CY590">
        <f>IF(Charts!$B$3="none",AI2292,IF(BQ2292="",NA(),BQ2292))</f>
        <v>0</v>
      </c>
      <c r="CZ590">
        <f>IF(Charts!$B$3="none",AJ2292,IF(BR2292="",NA(),BR2292))</f>
        <v>0</v>
      </c>
    </row>
    <row r="591" spans="5:104">
      <c r="E591">
        <v>246</v>
      </c>
      <c r="F591">
        <f>F250</f>
        <v>0</v>
      </c>
      <c r="G591">
        <v>246</v>
      </c>
      <c r="H591">
        <f>H250</f>
        <v>0</v>
      </c>
      <c r="I591">
        <v>246</v>
      </c>
      <c r="J591">
        <f>J250</f>
        <v>0</v>
      </c>
      <c r="K591">
        <v>246</v>
      </c>
      <c r="L591">
        <f>L250</f>
        <v>0</v>
      </c>
      <c r="M591">
        <v>246</v>
      </c>
      <c r="N591">
        <f>N250</f>
        <v>0</v>
      </c>
      <c r="O591">
        <v>246</v>
      </c>
      <c r="P591">
        <f>P250</f>
        <v>0</v>
      </c>
      <c r="Q591">
        <v>246</v>
      </c>
      <c r="R591">
        <f>R250</f>
        <v>0</v>
      </c>
      <c r="S591">
        <v>246</v>
      </c>
      <c r="T591">
        <f>T250</f>
        <v>0</v>
      </c>
      <c r="U591">
        <v>246</v>
      </c>
      <c r="V591">
        <f>V250</f>
        <v>0</v>
      </c>
      <c r="W591">
        <v>246</v>
      </c>
      <c r="X591">
        <f>X250</f>
        <v>0</v>
      </c>
      <c r="Y591">
        <v>246</v>
      </c>
      <c r="Z591">
        <f>Z250</f>
        <v>0</v>
      </c>
      <c r="AA591">
        <v>246</v>
      </c>
      <c r="AB591">
        <f>AB250</f>
        <v>0</v>
      </c>
      <c r="AC591">
        <v>246</v>
      </c>
      <c r="AD591">
        <f>AD250</f>
        <v>0</v>
      </c>
      <c r="AE591">
        <v>246</v>
      </c>
      <c r="AF591">
        <f>AF250</f>
        <v>0</v>
      </c>
      <c r="AG591">
        <v>246</v>
      </c>
      <c r="AH591">
        <f>AH250</f>
        <v>0</v>
      </c>
      <c r="AI591">
        <v>246</v>
      </c>
      <c r="AJ591">
        <f>AJ250</f>
        <v>0</v>
      </c>
      <c r="AM591">
        <v>246</v>
      </c>
      <c r="AN591">
        <f>AN250</f>
        <v>0</v>
      </c>
      <c r="AO591">
        <v>246</v>
      </c>
      <c r="AP591">
        <f>AP250</f>
        <v>0</v>
      </c>
      <c r="AQ591">
        <v>246</v>
      </c>
      <c r="AR591">
        <f>AR250</f>
        <v>0</v>
      </c>
      <c r="AS591">
        <v>246</v>
      </c>
      <c r="AT591">
        <f>AT250</f>
        <v>0</v>
      </c>
      <c r="AU591">
        <v>246</v>
      </c>
      <c r="AV591">
        <f>AV250</f>
        <v>0</v>
      </c>
      <c r="AW591">
        <v>246</v>
      </c>
      <c r="AX591">
        <f>AX250</f>
        <v>0</v>
      </c>
      <c r="AY591">
        <v>246</v>
      </c>
      <c r="AZ591">
        <f>AZ250</f>
        <v>0</v>
      </c>
      <c r="BA591">
        <v>246</v>
      </c>
      <c r="BB591">
        <f>BB250</f>
        <v>0</v>
      </c>
      <c r="BC591">
        <v>246</v>
      </c>
      <c r="BD591">
        <f>BD250</f>
        <v>0</v>
      </c>
      <c r="BE591">
        <v>246</v>
      </c>
      <c r="BF591">
        <f>BF250</f>
        <v>0</v>
      </c>
      <c r="BG591">
        <v>246</v>
      </c>
      <c r="BH591">
        <f>BH250</f>
        <v>0</v>
      </c>
      <c r="BI591">
        <v>246</v>
      </c>
      <c r="BJ591">
        <f>BJ250</f>
        <v>0</v>
      </c>
      <c r="BK591">
        <v>246</v>
      </c>
      <c r="BL591">
        <f>BL250</f>
        <v>0</v>
      </c>
      <c r="BM591">
        <v>246</v>
      </c>
      <c r="BN591">
        <f>BN250</f>
        <v>0</v>
      </c>
      <c r="BO591">
        <v>246</v>
      </c>
      <c r="BP591">
        <f>BP250</f>
        <v>0</v>
      </c>
      <c r="BQ591">
        <v>246</v>
      </c>
      <c r="BR591">
        <f>BR250</f>
        <v>0</v>
      </c>
      <c r="BU591">
        <f>IF(Charts!$B$3="none",E2293,IF(AM2293="",NA(),AM2293))</f>
        <v>0</v>
      </c>
      <c r="BV591">
        <f>IF(Charts!$B$3="none",F2293,IF(AN2293="",NA(),AN2293))</f>
        <v>0</v>
      </c>
      <c r="BW591">
        <f>IF(Charts!$B$3="none",G2293,IF(AO2293="",NA(),AO2293))</f>
        <v>0</v>
      </c>
      <c r="BX591">
        <f>IF(Charts!$B$3="none",H2293,IF(AP2293="",NA(),AP2293))</f>
        <v>0</v>
      </c>
      <c r="BY591">
        <f>IF(Charts!$B$3="none",I2293,IF(AQ2293="",NA(),AQ2293))</f>
        <v>0</v>
      </c>
      <c r="BZ591">
        <f>IF(Charts!$B$3="none",J2293,IF(AR2293="",NA(),AR2293))</f>
        <v>0</v>
      </c>
      <c r="CA591">
        <f>IF(Charts!$B$3="none",K2293,IF(AS2293="",NA(),AS2293))</f>
        <v>0</v>
      </c>
      <c r="CB591">
        <f>IF(Charts!$B$3="none",L2293,IF(AT2293="",NA(),AT2293))</f>
        <v>0</v>
      </c>
      <c r="CC591">
        <f>IF(Charts!$B$3="none",M2293,IF(AU2293="",NA(),AU2293))</f>
        <v>0</v>
      </c>
      <c r="CD591">
        <f>IF(Charts!$B$3="none",N2293,IF(AV2293="",NA(),AV2293))</f>
        <v>0</v>
      </c>
      <c r="CE591">
        <f>IF(Charts!$B$3="none",O2293,IF(AW2293="",NA(),AW2293))</f>
        <v>0</v>
      </c>
      <c r="CF591">
        <f>IF(Charts!$B$3="none",P2293,IF(AX2293="",NA(),AX2293))</f>
        <v>0</v>
      </c>
      <c r="CG591">
        <f>IF(Charts!$B$3="none",Q2293,IF(AY2293="",NA(),AY2293))</f>
        <v>0</v>
      </c>
      <c r="CH591">
        <f>IF(Charts!$B$3="none",R2293,IF(AZ2293="",NA(),AZ2293))</f>
        <v>0</v>
      </c>
      <c r="CI591">
        <f>IF(Charts!$B$3="none",S2293,IF(BA2293="",NA(),BA2293))</f>
        <v>0</v>
      </c>
      <c r="CJ591">
        <f>IF(Charts!$B$3="none",T2293,IF(BB2293="",NA(),BB2293))</f>
        <v>0</v>
      </c>
      <c r="CK591">
        <f>IF(Charts!$B$3="none",U2293,IF(BC2293="",NA(),BC2293))</f>
        <v>0</v>
      </c>
      <c r="CL591">
        <f>IF(Charts!$B$3="none",V2293,IF(BD2293="",NA(),BD2293))</f>
        <v>0</v>
      </c>
      <c r="CM591">
        <f>IF(Charts!$B$3="none",W2293,IF(BE2293="",NA(),BE2293))</f>
        <v>0</v>
      </c>
      <c r="CN591">
        <f>IF(Charts!$B$3="none",X2293,IF(BF2293="",NA(),BF2293))</f>
        <v>0</v>
      </c>
      <c r="CO591">
        <f>IF(Charts!$B$3="none",Y2293,IF(BG2293="",NA(),BG2293))</f>
        <v>0</v>
      </c>
      <c r="CP591">
        <f>IF(Charts!$B$3="none",Z2293,IF(BH2293="",NA(),BH2293))</f>
        <v>0</v>
      </c>
      <c r="CQ591">
        <f>IF(Charts!$B$3="none",AA2293,IF(BI2293="",NA(),BI2293))</f>
        <v>0</v>
      </c>
      <c r="CR591">
        <f>IF(Charts!$B$3="none",AB2293,IF(BJ2293="",NA(),BJ2293))</f>
        <v>0</v>
      </c>
      <c r="CS591">
        <f>IF(Charts!$B$3="none",AC2293,IF(BK2293="",NA(),BK2293))</f>
        <v>0</v>
      </c>
      <c r="CT591">
        <f>IF(Charts!$B$3="none",AD2293,IF(BL2293="",NA(),BL2293))</f>
        <v>0</v>
      </c>
      <c r="CU591">
        <f>IF(Charts!$B$3="none",AE2293,IF(BM2293="",NA(),BM2293))</f>
        <v>0</v>
      </c>
      <c r="CV591">
        <f>IF(Charts!$B$3="none",AF2293,IF(BN2293="",NA(),BN2293))</f>
        <v>0</v>
      </c>
      <c r="CW591">
        <f>IF(Charts!$B$3="none",AG2293,IF(BO2293="",NA(),BO2293))</f>
        <v>0</v>
      </c>
      <c r="CX591">
        <f>IF(Charts!$B$3="none",AH2293,IF(BP2293="",NA(),BP2293))</f>
        <v>0</v>
      </c>
      <c r="CY591">
        <f>IF(Charts!$B$3="none",AI2293,IF(BQ2293="",NA(),BQ2293))</f>
        <v>0</v>
      </c>
      <c r="CZ591">
        <f>IF(Charts!$B$3="none",AJ2293,IF(BR2293="",NA(),BR2293))</f>
        <v>0</v>
      </c>
    </row>
    <row r="592" spans="5:104">
      <c r="E592">
        <v>247</v>
      </c>
      <c r="F592">
        <f>F251</f>
        <v>0</v>
      </c>
      <c r="G592">
        <v>247</v>
      </c>
      <c r="H592">
        <f>H251</f>
        <v>0</v>
      </c>
      <c r="I592">
        <v>247</v>
      </c>
      <c r="J592">
        <f>J251</f>
        <v>0</v>
      </c>
      <c r="K592">
        <v>247</v>
      </c>
      <c r="L592">
        <f>L251</f>
        <v>0</v>
      </c>
      <c r="M592">
        <v>247</v>
      </c>
      <c r="N592">
        <f>N251</f>
        <v>0</v>
      </c>
      <c r="O592">
        <v>247</v>
      </c>
      <c r="P592">
        <f>P251</f>
        <v>0</v>
      </c>
      <c r="Q592">
        <v>247</v>
      </c>
      <c r="R592">
        <f>R251</f>
        <v>0</v>
      </c>
      <c r="S592">
        <v>247</v>
      </c>
      <c r="T592">
        <f>T251</f>
        <v>0</v>
      </c>
      <c r="U592">
        <v>247</v>
      </c>
      <c r="V592">
        <f>V251</f>
        <v>0</v>
      </c>
      <c r="W592">
        <v>247</v>
      </c>
      <c r="X592">
        <f>X251</f>
        <v>0</v>
      </c>
      <c r="Y592">
        <v>247</v>
      </c>
      <c r="Z592">
        <f>Z251</f>
        <v>0</v>
      </c>
      <c r="AA592">
        <v>247</v>
      </c>
      <c r="AB592">
        <f>AB251</f>
        <v>0</v>
      </c>
      <c r="AC592">
        <v>247</v>
      </c>
      <c r="AD592">
        <f>AD251</f>
        <v>0</v>
      </c>
      <c r="AE592">
        <v>247</v>
      </c>
      <c r="AF592">
        <f>AF251</f>
        <v>0</v>
      </c>
      <c r="AG592">
        <v>247</v>
      </c>
      <c r="AH592">
        <f>AH251</f>
        <v>0</v>
      </c>
      <c r="AI592">
        <v>247</v>
      </c>
      <c r="AJ592">
        <f>AJ251</f>
        <v>0</v>
      </c>
      <c r="AM592">
        <v>247</v>
      </c>
      <c r="AN592">
        <f>AN251</f>
        <v>0</v>
      </c>
      <c r="AO592">
        <v>247</v>
      </c>
      <c r="AP592">
        <f>AP251</f>
        <v>0</v>
      </c>
      <c r="AQ592">
        <v>247</v>
      </c>
      <c r="AR592">
        <f>AR251</f>
        <v>0</v>
      </c>
      <c r="AS592">
        <v>247</v>
      </c>
      <c r="AT592">
        <f>AT251</f>
        <v>0</v>
      </c>
      <c r="AU592">
        <v>247</v>
      </c>
      <c r="AV592">
        <f>AV251</f>
        <v>0</v>
      </c>
      <c r="AW592">
        <v>247</v>
      </c>
      <c r="AX592">
        <f>AX251</f>
        <v>0</v>
      </c>
      <c r="AY592">
        <v>247</v>
      </c>
      <c r="AZ592">
        <f>AZ251</f>
        <v>0</v>
      </c>
      <c r="BA592">
        <v>247</v>
      </c>
      <c r="BB592">
        <f>BB251</f>
        <v>0</v>
      </c>
      <c r="BC592">
        <v>247</v>
      </c>
      <c r="BD592">
        <f>BD251</f>
        <v>0</v>
      </c>
      <c r="BE592">
        <v>247</v>
      </c>
      <c r="BF592">
        <f>BF251</f>
        <v>0</v>
      </c>
      <c r="BG592">
        <v>247</v>
      </c>
      <c r="BH592">
        <f>BH251</f>
        <v>0</v>
      </c>
      <c r="BI592">
        <v>247</v>
      </c>
      <c r="BJ592">
        <f>BJ251</f>
        <v>0</v>
      </c>
      <c r="BK592">
        <v>247</v>
      </c>
      <c r="BL592">
        <f>BL251</f>
        <v>0</v>
      </c>
      <c r="BM592">
        <v>247</v>
      </c>
      <c r="BN592">
        <f>BN251</f>
        <v>0</v>
      </c>
      <c r="BO592">
        <v>247</v>
      </c>
      <c r="BP592">
        <f>BP251</f>
        <v>0</v>
      </c>
      <c r="BQ592">
        <v>247</v>
      </c>
      <c r="BR592">
        <f>BR251</f>
        <v>0</v>
      </c>
      <c r="BU592">
        <f>IF(Charts!$B$3="none",E2294,IF(AM2294="",NA(),AM2294))</f>
        <v>0</v>
      </c>
      <c r="BV592">
        <f>IF(Charts!$B$3="none",F2294,IF(AN2294="",NA(),AN2294))</f>
        <v>0</v>
      </c>
      <c r="BW592">
        <f>IF(Charts!$B$3="none",G2294,IF(AO2294="",NA(),AO2294))</f>
        <v>0</v>
      </c>
      <c r="BX592">
        <f>IF(Charts!$B$3="none",H2294,IF(AP2294="",NA(),AP2294))</f>
        <v>0</v>
      </c>
      <c r="BY592">
        <f>IF(Charts!$B$3="none",I2294,IF(AQ2294="",NA(),AQ2294))</f>
        <v>0</v>
      </c>
      <c r="BZ592">
        <f>IF(Charts!$B$3="none",J2294,IF(AR2294="",NA(),AR2294))</f>
        <v>0</v>
      </c>
      <c r="CA592">
        <f>IF(Charts!$B$3="none",K2294,IF(AS2294="",NA(),AS2294))</f>
        <v>0</v>
      </c>
      <c r="CB592">
        <f>IF(Charts!$B$3="none",L2294,IF(AT2294="",NA(),AT2294))</f>
        <v>0</v>
      </c>
      <c r="CC592">
        <f>IF(Charts!$B$3="none",M2294,IF(AU2294="",NA(),AU2294))</f>
        <v>0</v>
      </c>
      <c r="CD592">
        <f>IF(Charts!$B$3="none",N2294,IF(AV2294="",NA(),AV2294))</f>
        <v>0</v>
      </c>
      <c r="CE592">
        <f>IF(Charts!$B$3="none",O2294,IF(AW2294="",NA(),AW2294))</f>
        <v>0</v>
      </c>
      <c r="CF592">
        <f>IF(Charts!$B$3="none",P2294,IF(AX2294="",NA(),AX2294))</f>
        <v>0</v>
      </c>
      <c r="CG592">
        <f>IF(Charts!$B$3="none",Q2294,IF(AY2294="",NA(),AY2294))</f>
        <v>0</v>
      </c>
      <c r="CH592">
        <f>IF(Charts!$B$3="none",R2294,IF(AZ2294="",NA(),AZ2294))</f>
        <v>0</v>
      </c>
      <c r="CI592">
        <f>IF(Charts!$B$3="none",S2294,IF(BA2294="",NA(),BA2294))</f>
        <v>0</v>
      </c>
      <c r="CJ592">
        <f>IF(Charts!$B$3="none",T2294,IF(BB2294="",NA(),BB2294))</f>
        <v>0</v>
      </c>
      <c r="CK592">
        <f>IF(Charts!$B$3="none",U2294,IF(BC2294="",NA(),BC2294))</f>
        <v>0</v>
      </c>
      <c r="CL592">
        <f>IF(Charts!$B$3="none",V2294,IF(BD2294="",NA(),BD2294))</f>
        <v>0</v>
      </c>
      <c r="CM592">
        <f>IF(Charts!$B$3="none",W2294,IF(BE2294="",NA(),BE2294))</f>
        <v>0</v>
      </c>
      <c r="CN592">
        <f>IF(Charts!$B$3="none",X2294,IF(BF2294="",NA(),BF2294))</f>
        <v>0</v>
      </c>
      <c r="CO592">
        <f>IF(Charts!$B$3="none",Y2294,IF(BG2294="",NA(),BG2294))</f>
        <v>0</v>
      </c>
      <c r="CP592">
        <f>IF(Charts!$B$3="none",Z2294,IF(BH2294="",NA(),BH2294))</f>
        <v>0</v>
      </c>
      <c r="CQ592">
        <f>IF(Charts!$B$3="none",AA2294,IF(BI2294="",NA(),BI2294))</f>
        <v>0</v>
      </c>
      <c r="CR592">
        <f>IF(Charts!$B$3="none",AB2294,IF(BJ2294="",NA(),BJ2294))</f>
        <v>0</v>
      </c>
      <c r="CS592">
        <f>IF(Charts!$B$3="none",AC2294,IF(BK2294="",NA(),BK2294))</f>
        <v>0</v>
      </c>
      <c r="CT592">
        <f>IF(Charts!$B$3="none",AD2294,IF(BL2294="",NA(),BL2294))</f>
        <v>0</v>
      </c>
      <c r="CU592">
        <f>IF(Charts!$B$3="none",AE2294,IF(BM2294="",NA(),BM2294))</f>
        <v>0</v>
      </c>
      <c r="CV592">
        <f>IF(Charts!$B$3="none",AF2294,IF(BN2294="",NA(),BN2294))</f>
        <v>0</v>
      </c>
      <c r="CW592">
        <f>IF(Charts!$B$3="none",AG2294,IF(BO2294="",NA(),BO2294))</f>
        <v>0</v>
      </c>
      <c r="CX592">
        <f>IF(Charts!$B$3="none",AH2294,IF(BP2294="",NA(),BP2294))</f>
        <v>0</v>
      </c>
      <c r="CY592">
        <f>IF(Charts!$B$3="none",AI2294,IF(BQ2294="",NA(),BQ2294))</f>
        <v>0</v>
      </c>
      <c r="CZ592">
        <f>IF(Charts!$B$3="none",AJ2294,IF(BR2294="",NA(),BR2294))</f>
        <v>0</v>
      </c>
    </row>
    <row r="593" spans="5:104">
      <c r="E593">
        <v>248</v>
      </c>
      <c r="F593">
        <f>F252</f>
        <v>0</v>
      </c>
      <c r="G593">
        <v>248</v>
      </c>
      <c r="H593">
        <f>H252</f>
        <v>0</v>
      </c>
      <c r="I593">
        <v>248</v>
      </c>
      <c r="J593">
        <f>J252</f>
        <v>0</v>
      </c>
      <c r="K593">
        <v>248</v>
      </c>
      <c r="L593">
        <f>L252</f>
        <v>0</v>
      </c>
      <c r="M593">
        <v>248</v>
      </c>
      <c r="N593">
        <f>N252</f>
        <v>0</v>
      </c>
      <c r="O593">
        <v>248</v>
      </c>
      <c r="P593">
        <f>P252</f>
        <v>0</v>
      </c>
      <c r="Q593">
        <v>248</v>
      </c>
      <c r="R593">
        <f>R252</f>
        <v>0</v>
      </c>
      <c r="S593">
        <v>248</v>
      </c>
      <c r="T593">
        <f>T252</f>
        <v>0</v>
      </c>
      <c r="U593">
        <v>248</v>
      </c>
      <c r="V593">
        <f>V252</f>
        <v>0</v>
      </c>
      <c r="W593">
        <v>248</v>
      </c>
      <c r="X593">
        <f>X252</f>
        <v>0</v>
      </c>
      <c r="Y593">
        <v>248</v>
      </c>
      <c r="Z593">
        <f>Z252</f>
        <v>0</v>
      </c>
      <c r="AA593">
        <v>248</v>
      </c>
      <c r="AB593">
        <f>AB252</f>
        <v>0</v>
      </c>
      <c r="AC593">
        <v>248</v>
      </c>
      <c r="AD593">
        <f>AD252</f>
        <v>0</v>
      </c>
      <c r="AE593">
        <v>248</v>
      </c>
      <c r="AF593">
        <f>AF252</f>
        <v>0</v>
      </c>
      <c r="AG593">
        <v>248</v>
      </c>
      <c r="AH593">
        <f>AH252</f>
        <v>0</v>
      </c>
      <c r="AI593">
        <v>248</v>
      </c>
      <c r="AJ593">
        <f>AJ252</f>
        <v>0</v>
      </c>
      <c r="AM593">
        <v>248</v>
      </c>
      <c r="AN593">
        <f>AN252</f>
        <v>0</v>
      </c>
      <c r="AO593">
        <v>248</v>
      </c>
      <c r="AP593">
        <f>AP252</f>
        <v>0</v>
      </c>
      <c r="AQ593">
        <v>248</v>
      </c>
      <c r="AR593">
        <f>AR252</f>
        <v>0</v>
      </c>
      <c r="AS593">
        <v>248</v>
      </c>
      <c r="AT593">
        <f>AT252</f>
        <v>0</v>
      </c>
      <c r="AU593">
        <v>248</v>
      </c>
      <c r="AV593">
        <f>AV252</f>
        <v>0</v>
      </c>
      <c r="AW593">
        <v>248</v>
      </c>
      <c r="AX593">
        <f>AX252</f>
        <v>0</v>
      </c>
      <c r="AY593">
        <v>248</v>
      </c>
      <c r="AZ593">
        <f>AZ252</f>
        <v>0</v>
      </c>
      <c r="BA593">
        <v>248</v>
      </c>
      <c r="BB593">
        <f>BB252</f>
        <v>0</v>
      </c>
      <c r="BC593">
        <v>248</v>
      </c>
      <c r="BD593">
        <f>BD252</f>
        <v>0</v>
      </c>
      <c r="BE593">
        <v>248</v>
      </c>
      <c r="BF593">
        <f>BF252</f>
        <v>0</v>
      </c>
      <c r="BG593">
        <v>248</v>
      </c>
      <c r="BH593">
        <f>BH252</f>
        <v>0</v>
      </c>
      <c r="BI593">
        <v>248</v>
      </c>
      <c r="BJ593">
        <f>BJ252</f>
        <v>0</v>
      </c>
      <c r="BK593">
        <v>248</v>
      </c>
      <c r="BL593">
        <f>BL252</f>
        <v>0</v>
      </c>
      <c r="BM593">
        <v>248</v>
      </c>
      <c r="BN593">
        <f>BN252</f>
        <v>0</v>
      </c>
      <c r="BO593">
        <v>248</v>
      </c>
      <c r="BP593">
        <f>BP252</f>
        <v>0</v>
      </c>
      <c r="BQ593">
        <v>248</v>
      </c>
      <c r="BR593">
        <f>BR252</f>
        <v>0</v>
      </c>
      <c r="BU593">
        <f>IF(Charts!$B$3="none",E2295,IF(AM2295="",NA(),AM2295))</f>
        <v>0</v>
      </c>
      <c r="BV593">
        <f>IF(Charts!$B$3="none",F2295,IF(AN2295="",NA(),AN2295))</f>
        <v>0</v>
      </c>
      <c r="BW593">
        <f>IF(Charts!$B$3="none",G2295,IF(AO2295="",NA(),AO2295))</f>
        <v>0</v>
      </c>
      <c r="BX593">
        <f>IF(Charts!$B$3="none",H2295,IF(AP2295="",NA(),AP2295))</f>
        <v>0</v>
      </c>
      <c r="BY593">
        <f>IF(Charts!$B$3="none",I2295,IF(AQ2295="",NA(),AQ2295))</f>
        <v>0</v>
      </c>
      <c r="BZ593">
        <f>IF(Charts!$B$3="none",J2295,IF(AR2295="",NA(),AR2295))</f>
        <v>0</v>
      </c>
      <c r="CA593">
        <f>IF(Charts!$B$3="none",K2295,IF(AS2295="",NA(),AS2295))</f>
        <v>0</v>
      </c>
      <c r="CB593">
        <f>IF(Charts!$B$3="none",L2295,IF(AT2295="",NA(),AT2295))</f>
        <v>0</v>
      </c>
      <c r="CC593">
        <f>IF(Charts!$B$3="none",M2295,IF(AU2295="",NA(),AU2295))</f>
        <v>0</v>
      </c>
      <c r="CD593">
        <f>IF(Charts!$B$3="none",N2295,IF(AV2295="",NA(),AV2295))</f>
        <v>0</v>
      </c>
      <c r="CE593">
        <f>IF(Charts!$B$3="none",O2295,IF(AW2295="",NA(),AW2295))</f>
        <v>0</v>
      </c>
      <c r="CF593">
        <f>IF(Charts!$B$3="none",P2295,IF(AX2295="",NA(),AX2295))</f>
        <v>0</v>
      </c>
      <c r="CG593">
        <f>IF(Charts!$B$3="none",Q2295,IF(AY2295="",NA(),AY2295))</f>
        <v>0</v>
      </c>
      <c r="CH593">
        <f>IF(Charts!$B$3="none",R2295,IF(AZ2295="",NA(),AZ2295))</f>
        <v>0</v>
      </c>
      <c r="CI593">
        <f>IF(Charts!$B$3="none",S2295,IF(BA2295="",NA(),BA2295))</f>
        <v>0</v>
      </c>
      <c r="CJ593">
        <f>IF(Charts!$B$3="none",T2295,IF(BB2295="",NA(),BB2295))</f>
        <v>0</v>
      </c>
      <c r="CK593">
        <f>IF(Charts!$B$3="none",U2295,IF(BC2295="",NA(),BC2295))</f>
        <v>0</v>
      </c>
      <c r="CL593">
        <f>IF(Charts!$B$3="none",V2295,IF(BD2295="",NA(),BD2295))</f>
        <v>0</v>
      </c>
      <c r="CM593">
        <f>IF(Charts!$B$3="none",W2295,IF(BE2295="",NA(),BE2295))</f>
        <v>0</v>
      </c>
      <c r="CN593">
        <f>IF(Charts!$B$3="none",X2295,IF(BF2295="",NA(),BF2295))</f>
        <v>0</v>
      </c>
      <c r="CO593">
        <f>IF(Charts!$B$3="none",Y2295,IF(BG2295="",NA(),BG2295))</f>
        <v>0</v>
      </c>
      <c r="CP593">
        <f>IF(Charts!$B$3="none",Z2295,IF(BH2295="",NA(),BH2295))</f>
        <v>0</v>
      </c>
      <c r="CQ593">
        <f>IF(Charts!$B$3="none",AA2295,IF(BI2295="",NA(),BI2295))</f>
        <v>0</v>
      </c>
      <c r="CR593">
        <f>IF(Charts!$B$3="none",AB2295,IF(BJ2295="",NA(),BJ2295))</f>
        <v>0</v>
      </c>
      <c r="CS593">
        <f>IF(Charts!$B$3="none",AC2295,IF(BK2295="",NA(),BK2295))</f>
        <v>0</v>
      </c>
      <c r="CT593">
        <f>IF(Charts!$B$3="none",AD2295,IF(BL2295="",NA(),BL2295))</f>
        <v>0</v>
      </c>
      <c r="CU593">
        <f>IF(Charts!$B$3="none",AE2295,IF(BM2295="",NA(),BM2295))</f>
        <v>0</v>
      </c>
      <c r="CV593">
        <f>IF(Charts!$B$3="none",AF2295,IF(BN2295="",NA(),BN2295))</f>
        <v>0</v>
      </c>
      <c r="CW593">
        <f>IF(Charts!$B$3="none",AG2295,IF(BO2295="",NA(),BO2295))</f>
        <v>0</v>
      </c>
      <c r="CX593">
        <f>IF(Charts!$B$3="none",AH2295,IF(BP2295="",NA(),BP2295))</f>
        <v>0</v>
      </c>
      <c r="CY593">
        <f>IF(Charts!$B$3="none",AI2295,IF(BQ2295="",NA(),BQ2295))</f>
        <v>0</v>
      </c>
      <c r="CZ593">
        <f>IF(Charts!$B$3="none",AJ2295,IF(BR2295="",NA(),BR2295))</f>
        <v>0</v>
      </c>
    </row>
    <row r="594" spans="5:104">
      <c r="E594">
        <v>249</v>
      </c>
      <c r="F594">
        <f>F253</f>
        <v>0</v>
      </c>
      <c r="G594">
        <v>249</v>
      </c>
      <c r="H594">
        <f>H253</f>
        <v>0</v>
      </c>
      <c r="I594">
        <v>249</v>
      </c>
      <c r="J594">
        <f>J253</f>
        <v>0</v>
      </c>
      <c r="K594">
        <v>249</v>
      </c>
      <c r="L594">
        <f>L253</f>
        <v>0</v>
      </c>
      <c r="M594">
        <v>249</v>
      </c>
      <c r="N594">
        <f>N253</f>
        <v>0</v>
      </c>
      <c r="O594">
        <v>249</v>
      </c>
      <c r="P594">
        <f>P253</f>
        <v>0</v>
      </c>
      <c r="Q594">
        <v>249</v>
      </c>
      <c r="R594">
        <f>R253</f>
        <v>0</v>
      </c>
      <c r="S594">
        <v>249</v>
      </c>
      <c r="T594">
        <f>T253</f>
        <v>0</v>
      </c>
      <c r="U594">
        <v>249</v>
      </c>
      <c r="V594">
        <f>V253</f>
        <v>0</v>
      </c>
      <c r="W594">
        <v>249</v>
      </c>
      <c r="X594">
        <f>X253</f>
        <v>0</v>
      </c>
      <c r="Y594">
        <v>249</v>
      </c>
      <c r="Z594">
        <f>Z253</f>
        <v>0</v>
      </c>
      <c r="AA594">
        <v>249</v>
      </c>
      <c r="AB594">
        <f>AB253</f>
        <v>0</v>
      </c>
      <c r="AC594">
        <v>249</v>
      </c>
      <c r="AD594">
        <f>AD253</f>
        <v>0</v>
      </c>
      <c r="AE594">
        <v>249</v>
      </c>
      <c r="AF594">
        <f>AF253</f>
        <v>0</v>
      </c>
      <c r="AG594">
        <v>249</v>
      </c>
      <c r="AH594">
        <f>AH253</f>
        <v>0</v>
      </c>
      <c r="AI594">
        <v>249</v>
      </c>
      <c r="AJ594">
        <f>AJ253</f>
        <v>0</v>
      </c>
      <c r="AM594">
        <v>249</v>
      </c>
      <c r="AN594">
        <f>AN253</f>
        <v>0</v>
      </c>
      <c r="AO594">
        <v>249</v>
      </c>
      <c r="AP594">
        <f>AP253</f>
        <v>0</v>
      </c>
      <c r="AQ594">
        <v>249</v>
      </c>
      <c r="AR594">
        <f>AR253</f>
        <v>0</v>
      </c>
      <c r="AS594">
        <v>249</v>
      </c>
      <c r="AT594">
        <f>AT253</f>
        <v>0</v>
      </c>
      <c r="AU594">
        <v>249</v>
      </c>
      <c r="AV594">
        <f>AV253</f>
        <v>0</v>
      </c>
      <c r="AW594">
        <v>249</v>
      </c>
      <c r="AX594">
        <f>AX253</f>
        <v>0</v>
      </c>
      <c r="AY594">
        <v>249</v>
      </c>
      <c r="AZ594">
        <f>AZ253</f>
        <v>0</v>
      </c>
      <c r="BA594">
        <v>249</v>
      </c>
      <c r="BB594">
        <f>BB253</f>
        <v>0</v>
      </c>
      <c r="BC594">
        <v>249</v>
      </c>
      <c r="BD594">
        <f>BD253</f>
        <v>0</v>
      </c>
      <c r="BE594">
        <v>249</v>
      </c>
      <c r="BF594">
        <f>BF253</f>
        <v>0</v>
      </c>
      <c r="BG594">
        <v>249</v>
      </c>
      <c r="BH594">
        <f>BH253</f>
        <v>0</v>
      </c>
      <c r="BI594">
        <v>249</v>
      </c>
      <c r="BJ594">
        <f>BJ253</f>
        <v>0</v>
      </c>
      <c r="BK594">
        <v>249</v>
      </c>
      <c r="BL594">
        <f>BL253</f>
        <v>0</v>
      </c>
      <c r="BM594">
        <v>249</v>
      </c>
      <c r="BN594">
        <f>BN253</f>
        <v>0</v>
      </c>
      <c r="BO594">
        <v>249</v>
      </c>
      <c r="BP594">
        <f>BP253</f>
        <v>0</v>
      </c>
      <c r="BQ594">
        <v>249</v>
      </c>
      <c r="BR594">
        <f>BR253</f>
        <v>0</v>
      </c>
      <c r="BU594">
        <f>IF(Charts!$B$3="none",E2296,IF(AM2296="",NA(),AM2296))</f>
        <v>0</v>
      </c>
      <c r="BV594">
        <f>IF(Charts!$B$3="none",F2296,IF(AN2296="",NA(),AN2296))</f>
        <v>0</v>
      </c>
      <c r="BW594">
        <f>IF(Charts!$B$3="none",G2296,IF(AO2296="",NA(),AO2296))</f>
        <v>0</v>
      </c>
      <c r="BX594">
        <f>IF(Charts!$B$3="none",H2296,IF(AP2296="",NA(),AP2296))</f>
        <v>0</v>
      </c>
      <c r="BY594">
        <f>IF(Charts!$B$3="none",I2296,IF(AQ2296="",NA(),AQ2296))</f>
        <v>0</v>
      </c>
      <c r="BZ594">
        <f>IF(Charts!$B$3="none",J2296,IF(AR2296="",NA(),AR2296))</f>
        <v>0</v>
      </c>
      <c r="CA594">
        <f>IF(Charts!$B$3="none",K2296,IF(AS2296="",NA(),AS2296))</f>
        <v>0</v>
      </c>
      <c r="CB594">
        <f>IF(Charts!$B$3="none",L2296,IF(AT2296="",NA(),AT2296))</f>
        <v>0</v>
      </c>
      <c r="CC594">
        <f>IF(Charts!$B$3="none",M2296,IF(AU2296="",NA(),AU2296))</f>
        <v>0</v>
      </c>
      <c r="CD594">
        <f>IF(Charts!$B$3="none",N2296,IF(AV2296="",NA(),AV2296))</f>
        <v>0</v>
      </c>
      <c r="CE594">
        <f>IF(Charts!$B$3="none",O2296,IF(AW2296="",NA(),AW2296))</f>
        <v>0</v>
      </c>
      <c r="CF594">
        <f>IF(Charts!$B$3="none",P2296,IF(AX2296="",NA(),AX2296))</f>
        <v>0</v>
      </c>
      <c r="CG594">
        <f>IF(Charts!$B$3="none",Q2296,IF(AY2296="",NA(),AY2296))</f>
        <v>0</v>
      </c>
      <c r="CH594">
        <f>IF(Charts!$B$3="none",R2296,IF(AZ2296="",NA(),AZ2296))</f>
        <v>0</v>
      </c>
      <c r="CI594">
        <f>IF(Charts!$B$3="none",S2296,IF(BA2296="",NA(),BA2296))</f>
        <v>0</v>
      </c>
      <c r="CJ594">
        <f>IF(Charts!$B$3="none",T2296,IF(BB2296="",NA(),BB2296))</f>
        <v>0</v>
      </c>
      <c r="CK594">
        <f>IF(Charts!$B$3="none",U2296,IF(BC2296="",NA(),BC2296))</f>
        <v>0</v>
      </c>
      <c r="CL594">
        <f>IF(Charts!$B$3="none",V2296,IF(BD2296="",NA(),BD2296))</f>
        <v>0</v>
      </c>
      <c r="CM594">
        <f>IF(Charts!$B$3="none",W2296,IF(BE2296="",NA(),BE2296))</f>
        <v>0</v>
      </c>
      <c r="CN594">
        <f>IF(Charts!$B$3="none",X2296,IF(BF2296="",NA(),BF2296))</f>
        <v>0</v>
      </c>
      <c r="CO594">
        <f>IF(Charts!$B$3="none",Y2296,IF(BG2296="",NA(),BG2296))</f>
        <v>0</v>
      </c>
      <c r="CP594">
        <f>IF(Charts!$B$3="none",Z2296,IF(BH2296="",NA(),BH2296))</f>
        <v>0</v>
      </c>
      <c r="CQ594">
        <f>IF(Charts!$B$3="none",AA2296,IF(BI2296="",NA(),BI2296))</f>
        <v>0</v>
      </c>
      <c r="CR594">
        <f>IF(Charts!$B$3="none",AB2296,IF(BJ2296="",NA(),BJ2296))</f>
        <v>0</v>
      </c>
      <c r="CS594">
        <f>IF(Charts!$B$3="none",AC2296,IF(BK2296="",NA(),BK2296))</f>
        <v>0</v>
      </c>
      <c r="CT594">
        <f>IF(Charts!$B$3="none",AD2296,IF(BL2296="",NA(),BL2296))</f>
        <v>0</v>
      </c>
      <c r="CU594">
        <f>IF(Charts!$B$3="none",AE2296,IF(BM2296="",NA(),BM2296))</f>
        <v>0</v>
      </c>
      <c r="CV594">
        <f>IF(Charts!$B$3="none",AF2296,IF(BN2296="",NA(),BN2296))</f>
        <v>0</v>
      </c>
      <c r="CW594">
        <f>IF(Charts!$B$3="none",AG2296,IF(BO2296="",NA(),BO2296))</f>
        <v>0</v>
      </c>
      <c r="CX594">
        <f>IF(Charts!$B$3="none",AH2296,IF(BP2296="",NA(),BP2296))</f>
        <v>0</v>
      </c>
      <c r="CY594">
        <f>IF(Charts!$B$3="none",AI2296,IF(BQ2296="",NA(),BQ2296))</f>
        <v>0</v>
      </c>
      <c r="CZ594">
        <f>IF(Charts!$B$3="none",AJ2296,IF(BR2296="",NA(),BR2296))</f>
        <v>0</v>
      </c>
    </row>
    <row r="595" spans="5:104">
      <c r="E595">
        <v>250</v>
      </c>
      <c r="F595">
        <f>F254</f>
        <v>0</v>
      </c>
      <c r="G595">
        <v>250</v>
      </c>
      <c r="H595">
        <f>H254</f>
        <v>0</v>
      </c>
      <c r="I595">
        <v>250</v>
      </c>
      <c r="J595">
        <f>J254</f>
        <v>0</v>
      </c>
      <c r="K595">
        <v>250</v>
      </c>
      <c r="L595">
        <f>L254</f>
        <v>0</v>
      </c>
      <c r="M595">
        <v>250</v>
      </c>
      <c r="N595">
        <f>N254</f>
        <v>0</v>
      </c>
      <c r="O595">
        <v>250</v>
      </c>
      <c r="P595">
        <f>P254</f>
        <v>0</v>
      </c>
      <c r="Q595">
        <v>250</v>
      </c>
      <c r="R595">
        <f>R254</f>
        <v>0</v>
      </c>
      <c r="S595">
        <v>250</v>
      </c>
      <c r="T595">
        <f>T254</f>
        <v>0</v>
      </c>
      <c r="U595">
        <v>250</v>
      </c>
      <c r="V595">
        <f>V254</f>
        <v>0</v>
      </c>
      <c r="W595">
        <v>250</v>
      </c>
      <c r="X595">
        <f>X254</f>
        <v>0</v>
      </c>
      <c r="Y595">
        <v>250</v>
      </c>
      <c r="Z595">
        <f>Z254</f>
        <v>0</v>
      </c>
      <c r="AA595">
        <v>250</v>
      </c>
      <c r="AB595">
        <f>AB254</f>
        <v>0</v>
      </c>
      <c r="AC595">
        <v>250</v>
      </c>
      <c r="AD595">
        <f>AD254</f>
        <v>0</v>
      </c>
      <c r="AE595">
        <v>250</v>
      </c>
      <c r="AF595">
        <f>AF254</f>
        <v>0</v>
      </c>
      <c r="AG595">
        <v>250</v>
      </c>
      <c r="AH595">
        <f>AH254</f>
        <v>0</v>
      </c>
      <c r="AI595">
        <v>250</v>
      </c>
      <c r="AJ595">
        <f>AJ254</f>
        <v>0</v>
      </c>
      <c r="AM595">
        <v>250</v>
      </c>
      <c r="AN595">
        <f>AN254</f>
        <v>0</v>
      </c>
      <c r="AO595">
        <v>250</v>
      </c>
      <c r="AP595">
        <f>AP254</f>
        <v>0</v>
      </c>
      <c r="AQ595">
        <v>250</v>
      </c>
      <c r="AR595">
        <f>AR254</f>
        <v>0</v>
      </c>
      <c r="AS595">
        <v>250</v>
      </c>
      <c r="AT595">
        <f>AT254</f>
        <v>0</v>
      </c>
      <c r="AU595">
        <v>250</v>
      </c>
      <c r="AV595">
        <f>AV254</f>
        <v>0</v>
      </c>
      <c r="AW595">
        <v>250</v>
      </c>
      <c r="AX595">
        <f>AX254</f>
        <v>0</v>
      </c>
      <c r="AY595">
        <v>250</v>
      </c>
      <c r="AZ595">
        <f>AZ254</f>
        <v>0</v>
      </c>
      <c r="BA595">
        <v>250</v>
      </c>
      <c r="BB595">
        <f>BB254</f>
        <v>0</v>
      </c>
      <c r="BC595">
        <v>250</v>
      </c>
      <c r="BD595">
        <f>BD254</f>
        <v>0</v>
      </c>
      <c r="BE595">
        <v>250</v>
      </c>
      <c r="BF595">
        <f>BF254</f>
        <v>0</v>
      </c>
      <c r="BG595">
        <v>250</v>
      </c>
      <c r="BH595">
        <f>BH254</f>
        <v>0</v>
      </c>
      <c r="BI595">
        <v>250</v>
      </c>
      <c r="BJ595">
        <f>BJ254</f>
        <v>0</v>
      </c>
      <c r="BK595">
        <v>250</v>
      </c>
      <c r="BL595">
        <f>BL254</f>
        <v>0</v>
      </c>
      <c r="BM595">
        <v>250</v>
      </c>
      <c r="BN595">
        <f>BN254</f>
        <v>0</v>
      </c>
      <c r="BO595">
        <v>250</v>
      </c>
      <c r="BP595">
        <f>BP254</f>
        <v>0</v>
      </c>
      <c r="BQ595">
        <v>250</v>
      </c>
      <c r="BR595">
        <f>BR254</f>
        <v>0</v>
      </c>
      <c r="BU595">
        <f>IF(Charts!$B$3="none",E2297,IF(AM2297="",NA(),AM2297))</f>
        <v>0</v>
      </c>
      <c r="BV595">
        <f>IF(Charts!$B$3="none",F2297,IF(AN2297="",NA(),AN2297))</f>
        <v>0</v>
      </c>
      <c r="BW595">
        <f>IF(Charts!$B$3="none",G2297,IF(AO2297="",NA(),AO2297))</f>
        <v>0</v>
      </c>
      <c r="BX595">
        <f>IF(Charts!$B$3="none",H2297,IF(AP2297="",NA(),AP2297))</f>
        <v>0</v>
      </c>
      <c r="BY595">
        <f>IF(Charts!$B$3="none",I2297,IF(AQ2297="",NA(),AQ2297))</f>
        <v>0</v>
      </c>
      <c r="BZ595">
        <f>IF(Charts!$B$3="none",J2297,IF(AR2297="",NA(),AR2297))</f>
        <v>0</v>
      </c>
      <c r="CA595">
        <f>IF(Charts!$B$3="none",K2297,IF(AS2297="",NA(),AS2297))</f>
        <v>0</v>
      </c>
      <c r="CB595">
        <f>IF(Charts!$B$3="none",L2297,IF(AT2297="",NA(),AT2297))</f>
        <v>0</v>
      </c>
      <c r="CC595">
        <f>IF(Charts!$B$3="none",M2297,IF(AU2297="",NA(),AU2297))</f>
        <v>0</v>
      </c>
      <c r="CD595">
        <f>IF(Charts!$B$3="none",N2297,IF(AV2297="",NA(),AV2297))</f>
        <v>0</v>
      </c>
      <c r="CE595">
        <f>IF(Charts!$B$3="none",O2297,IF(AW2297="",NA(),AW2297))</f>
        <v>0</v>
      </c>
      <c r="CF595">
        <f>IF(Charts!$B$3="none",P2297,IF(AX2297="",NA(),AX2297))</f>
        <v>0</v>
      </c>
      <c r="CG595">
        <f>IF(Charts!$B$3="none",Q2297,IF(AY2297="",NA(),AY2297))</f>
        <v>0</v>
      </c>
      <c r="CH595">
        <f>IF(Charts!$B$3="none",R2297,IF(AZ2297="",NA(),AZ2297))</f>
        <v>0</v>
      </c>
      <c r="CI595">
        <f>IF(Charts!$B$3="none",S2297,IF(BA2297="",NA(),BA2297))</f>
        <v>0</v>
      </c>
      <c r="CJ595">
        <f>IF(Charts!$B$3="none",T2297,IF(BB2297="",NA(),BB2297))</f>
        <v>0</v>
      </c>
      <c r="CK595">
        <f>IF(Charts!$B$3="none",U2297,IF(BC2297="",NA(),BC2297))</f>
        <v>0</v>
      </c>
      <c r="CL595">
        <f>IF(Charts!$B$3="none",V2297,IF(BD2297="",NA(),BD2297))</f>
        <v>0</v>
      </c>
      <c r="CM595">
        <f>IF(Charts!$B$3="none",W2297,IF(BE2297="",NA(),BE2297))</f>
        <v>0</v>
      </c>
      <c r="CN595">
        <f>IF(Charts!$B$3="none",X2297,IF(BF2297="",NA(),BF2297))</f>
        <v>0</v>
      </c>
      <c r="CO595">
        <f>IF(Charts!$B$3="none",Y2297,IF(BG2297="",NA(),BG2297))</f>
        <v>0</v>
      </c>
      <c r="CP595">
        <f>IF(Charts!$B$3="none",Z2297,IF(BH2297="",NA(),BH2297))</f>
        <v>0</v>
      </c>
      <c r="CQ595">
        <f>IF(Charts!$B$3="none",AA2297,IF(BI2297="",NA(),BI2297))</f>
        <v>0</v>
      </c>
      <c r="CR595">
        <f>IF(Charts!$B$3="none",AB2297,IF(BJ2297="",NA(),BJ2297))</f>
        <v>0</v>
      </c>
      <c r="CS595">
        <f>IF(Charts!$B$3="none",AC2297,IF(BK2297="",NA(),BK2297))</f>
        <v>0</v>
      </c>
      <c r="CT595">
        <f>IF(Charts!$B$3="none",AD2297,IF(BL2297="",NA(),BL2297))</f>
        <v>0</v>
      </c>
      <c r="CU595">
        <f>IF(Charts!$B$3="none",AE2297,IF(BM2297="",NA(),BM2297))</f>
        <v>0</v>
      </c>
      <c r="CV595">
        <f>IF(Charts!$B$3="none",AF2297,IF(BN2297="",NA(),BN2297))</f>
        <v>0</v>
      </c>
      <c r="CW595">
        <f>IF(Charts!$B$3="none",AG2297,IF(BO2297="",NA(),BO2297))</f>
        <v>0</v>
      </c>
      <c r="CX595">
        <f>IF(Charts!$B$3="none",AH2297,IF(BP2297="",NA(),BP2297))</f>
        <v>0</v>
      </c>
      <c r="CY595">
        <f>IF(Charts!$B$3="none",AI2297,IF(BQ2297="",NA(),BQ2297))</f>
        <v>0</v>
      </c>
      <c r="CZ595">
        <f>IF(Charts!$B$3="none",AJ2297,IF(BR2297="",NA(),BR2297))</f>
        <v>0</v>
      </c>
    </row>
    <row r="596" spans="5:104">
      <c r="E596">
        <v>251</v>
      </c>
      <c r="F596">
        <f>F255</f>
        <v>0</v>
      </c>
      <c r="G596">
        <v>251</v>
      </c>
      <c r="H596">
        <f>H255</f>
        <v>0</v>
      </c>
      <c r="I596">
        <v>251</v>
      </c>
      <c r="J596">
        <f>J255</f>
        <v>0</v>
      </c>
      <c r="K596">
        <v>251</v>
      </c>
      <c r="L596">
        <f>L255</f>
        <v>0</v>
      </c>
      <c r="M596">
        <v>251</v>
      </c>
      <c r="N596">
        <f>N255</f>
        <v>0</v>
      </c>
      <c r="O596">
        <v>251</v>
      </c>
      <c r="P596">
        <f>P255</f>
        <v>0</v>
      </c>
      <c r="Q596">
        <v>251</v>
      </c>
      <c r="R596">
        <f>R255</f>
        <v>0</v>
      </c>
      <c r="S596">
        <v>251</v>
      </c>
      <c r="T596">
        <f>T255</f>
        <v>0</v>
      </c>
      <c r="U596">
        <v>251</v>
      </c>
      <c r="V596">
        <f>V255</f>
        <v>0</v>
      </c>
      <c r="W596">
        <v>251</v>
      </c>
      <c r="X596">
        <f>X255</f>
        <v>0</v>
      </c>
      <c r="Y596">
        <v>251</v>
      </c>
      <c r="Z596">
        <f>Z255</f>
        <v>0</v>
      </c>
      <c r="AA596">
        <v>251</v>
      </c>
      <c r="AB596">
        <f>AB255</f>
        <v>0</v>
      </c>
      <c r="AC596">
        <v>251</v>
      </c>
      <c r="AD596">
        <f>AD255</f>
        <v>0</v>
      </c>
      <c r="AE596">
        <v>251</v>
      </c>
      <c r="AF596">
        <f>AF255</f>
        <v>0</v>
      </c>
      <c r="AG596">
        <v>251</v>
      </c>
      <c r="AH596">
        <f>AH255</f>
        <v>0</v>
      </c>
      <c r="AI596">
        <v>251</v>
      </c>
      <c r="AJ596">
        <f>AJ255</f>
        <v>0</v>
      </c>
      <c r="AM596">
        <v>251</v>
      </c>
      <c r="AN596">
        <f>AN255</f>
        <v>0</v>
      </c>
      <c r="AO596">
        <v>251</v>
      </c>
      <c r="AP596">
        <f>AP255</f>
        <v>0</v>
      </c>
      <c r="AQ596">
        <v>251</v>
      </c>
      <c r="AR596">
        <f>AR255</f>
        <v>0</v>
      </c>
      <c r="AS596">
        <v>251</v>
      </c>
      <c r="AT596">
        <f>AT255</f>
        <v>0</v>
      </c>
      <c r="AU596">
        <v>251</v>
      </c>
      <c r="AV596">
        <f>AV255</f>
        <v>0</v>
      </c>
      <c r="AW596">
        <v>251</v>
      </c>
      <c r="AX596">
        <f>AX255</f>
        <v>0</v>
      </c>
      <c r="AY596">
        <v>251</v>
      </c>
      <c r="AZ596">
        <f>AZ255</f>
        <v>0</v>
      </c>
      <c r="BA596">
        <v>251</v>
      </c>
      <c r="BB596">
        <f>BB255</f>
        <v>0</v>
      </c>
      <c r="BC596">
        <v>251</v>
      </c>
      <c r="BD596">
        <f>BD255</f>
        <v>0</v>
      </c>
      <c r="BE596">
        <v>251</v>
      </c>
      <c r="BF596">
        <f>BF255</f>
        <v>0</v>
      </c>
      <c r="BG596">
        <v>251</v>
      </c>
      <c r="BH596">
        <f>BH255</f>
        <v>0</v>
      </c>
      <c r="BI596">
        <v>251</v>
      </c>
      <c r="BJ596">
        <f>BJ255</f>
        <v>0</v>
      </c>
      <c r="BK596">
        <v>251</v>
      </c>
      <c r="BL596">
        <f>BL255</f>
        <v>0</v>
      </c>
      <c r="BM596">
        <v>251</v>
      </c>
      <c r="BN596">
        <f>BN255</f>
        <v>0</v>
      </c>
      <c r="BO596">
        <v>251</v>
      </c>
      <c r="BP596">
        <f>BP255</f>
        <v>0</v>
      </c>
      <c r="BQ596">
        <v>251</v>
      </c>
      <c r="BR596">
        <f>BR255</f>
        <v>0</v>
      </c>
      <c r="BU596">
        <f>IF(Charts!$B$3="none",E2298,IF(AM2298="",NA(),AM2298))</f>
        <v>0</v>
      </c>
      <c r="BV596">
        <f>IF(Charts!$B$3="none",F2298,IF(AN2298="",NA(),AN2298))</f>
        <v>0</v>
      </c>
      <c r="BW596">
        <f>IF(Charts!$B$3="none",G2298,IF(AO2298="",NA(),AO2298))</f>
        <v>0</v>
      </c>
      <c r="BX596">
        <f>IF(Charts!$B$3="none",H2298,IF(AP2298="",NA(),AP2298))</f>
        <v>0</v>
      </c>
      <c r="BY596">
        <f>IF(Charts!$B$3="none",I2298,IF(AQ2298="",NA(),AQ2298))</f>
        <v>0</v>
      </c>
      <c r="BZ596">
        <f>IF(Charts!$B$3="none",J2298,IF(AR2298="",NA(),AR2298))</f>
        <v>0</v>
      </c>
      <c r="CA596">
        <f>IF(Charts!$B$3="none",K2298,IF(AS2298="",NA(),AS2298))</f>
        <v>0</v>
      </c>
      <c r="CB596">
        <f>IF(Charts!$B$3="none",L2298,IF(AT2298="",NA(),AT2298))</f>
        <v>0</v>
      </c>
      <c r="CC596">
        <f>IF(Charts!$B$3="none",M2298,IF(AU2298="",NA(),AU2298))</f>
        <v>0</v>
      </c>
      <c r="CD596">
        <f>IF(Charts!$B$3="none",N2298,IF(AV2298="",NA(),AV2298))</f>
        <v>0</v>
      </c>
      <c r="CE596">
        <f>IF(Charts!$B$3="none",O2298,IF(AW2298="",NA(),AW2298))</f>
        <v>0</v>
      </c>
      <c r="CF596">
        <f>IF(Charts!$B$3="none",P2298,IF(AX2298="",NA(),AX2298))</f>
        <v>0</v>
      </c>
      <c r="CG596">
        <f>IF(Charts!$B$3="none",Q2298,IF(AY2298="",NA(),AY2298))</f>
        <v>0</v>
      </c>
      <c r="CH596">
        <f>IF(Charts!$B$3="none",R2298,IF(AZ2298="",NA(),AZ2298))</f>
        <v>0</v>
      </c>
      <c r="CI596">
        <f>IF(Charts!$B$3="none",S2298,IF(BA2298="",NA(),BA2298))</f>
        <v>0</v>
      </c>
      <c r="CJ596">
        <f>IF(Charts!$B$3="none",T2298,IF(BB2298="",NA(),BB2298))</f>
        <v>0</v>
      </c>
      <c r="CK596">
        <f>IF(Charts!$B$3="none",U2298,IF(BC2298="",NA(),BC2298))</f>
        <v>0</v>
      </c>
      <c r="CL596">
        <f>IF(Charts!$B$3="none",V2298,IF(BD2298="",NA(),BD2298))</f>
        <v>0</v>
      </c>
      <c r="CM596">
        <f>IF(Charts!$B$3="none",W2298,IF(BE2298="",NA(),BE2298))</f>
        <v>0</v>
      </c>
      <c r="CN596">
        <f>IF(Charts!$B$3="none",X2298,IF(BF2298="",NA(),BF2298))</f>
        <v>0</v>
      </c>
      <c r="CO596">
        <f>IF(Charts!$B$3="none",Y2298,IF(BG2298="",NA(),BG2298))</f>
        <v>0</v>
      </c>
      <c r="CP596">
        <f>IF(Charts!$B$3="none",Z2298,IF(BH2298="",NA(),BH2298))</f>
        <v>0</v>
      </c>
      <c r="CQ596">
        <f>IF(Charts!$B$3="none",AA2298,IF(BI2298="",NA(),BI2298))</f>
        <v>0</v>
      </c>
      <c r="CR596">
        <f>IF(Charts!$B$3="none",AB2298,IF(BJ2298="",NA(),BJ2298))</f>
        <v>0</v>
      </c>
      <c r="CS596">
        <f>IF(Charts!$B$3="none",AC2298,IF(BK2298="",NA(),BK2298))</f>
        <v>0</v>
      </c>
      <c r="CT596">
        <f>IF(Charts!$B$3="none",AD2298,IF(BL2298="",NA(),BL2298))</f>
        <v>0</v>
      </c>
      <c r="CU596">
        <f>IF(Charts!$B$3="none",AE2298,IF(BM2298="",NA(),BM2298))</f>
        <v>0</v>
      </c>
      <c r="CV596">
        <f>IF(Charts!$B$3="none",AF2298,IF(BN2298="",NA(),BN2298))</f>
        <v>0</v>
      </c>
      <c r="CW596">
        <f>IF(Charts!$B$3="none",AG2298,IF(BO2298="",NA(),BO2298))</f>
        <v>0</v>
      </c>
      <c r="CX596">
        <f>IF(Charts!$B$3="none",AH2298,IF(BP2298="",NA(),BP2298))</f>
        <v>0</v>
      </c>
      <c r="CY596">
        <f>IF(Charts!$B$3="none",AI2298,IF(BQ2298="",NA(),BQ2298))</f>
        <v>0</v>
      </c>
      <c r="CZ596">
        <f>IF(Charts!$B$3="none",AJ2298,IF(BR2298="",NA(),BR2298))</f>
        <v>0</v>
      </c>
    </row>
    <row r="597" spans="5:104">
      <c r="E597">
        <v>252</v>
      </c>
      <c r="F597">
        <f>F256</f>
        <v>0</v>
      </c>
      <c r="G597">
        <v>252</v>
      </c>
      <c r="H597">
        <f>H256</f>
        <v>0</v>
      </c>
      <c r="I597">
        <v>252</v>
      </c>
      <c r="J597">
        <f>J256</f>
        <v>0</v>
      </c>
      <c r="K597">
        <v>252</v>
      </c>
      <c r="L597">
        <f>L256</f>
        <v>0</v>
      </c>
      <c r="M597">
        <v>252</v>
      </c>
      <c r="N597">
        <f>N256</f>
        <v>0</v>
      </c>
      <c r="O597">
        <v>252</v>
      </c>
      <c r="P597">
        <f>P256</f>
        <v>0</v>
      </c>
      <c r="Q597">
        <v>252</v>
      </c>
      <c r="R597">
        <f>R256</f>
        <v>0</v>
      </c>
      <c r="S597">
        <v>252</v>
      </c>
      <c r="T597">
        <f>T256</f>
        <v>0</v>
      </c>
      <c r="U597">
        <v>252</v>
      </c>
      <c r="V597">
        <f>V256</f>
        <v>0</v>
      </c>
      <c r="W597">
        <v>252</v>
      </c>
      <c r="X597">
        <f>X256</f>
        <v>0</v>
      </c>
      <c r="Y597">
        <v>252</v>
      </c>
      <c r="Z597">
        <f>Z256</f>
        <v>0</v>
      </c>
      <c r="AA597">
        <v>252</v>
      </c>
      <c r="AB597">
        <f>AB256</f>
        <v>0</v>
      </c>
      <c r="AC597">
        <v>252</v>
      </c>
      <c r="AD597">
        <f>AD256</f>
        <v>0</v>
      </c>
      <c r="AE597">
        <v>252</v>
      </c>
      <c r="AF597">
        <f>AF256</f>
        <v>0</v>
      </c>
      <c r="AG597">
        <v>252</v>
      </c>
      <c r="AH597">
        <f>AH256</f>
        <v>0</v>
      </c>
      <c r="AI597">
        <v>252</v>
      </c>
      <c r="AJ597">
        <f>AJ256</f>
        <v>0</v>
      </c>
      <c r="AM597">
        <v>252</v>
      </c>
      <c r="AN597">
        <f>AN256</f>
        <v>0</v>
      </c>
      <c r="AO597">
        <v>252</v>
      </c>
      <c r="AP597">
        <f>AP256</f>
        <v>0</v>
      </c>
      <c r="AQ597">
        <v>252</v>
      </c>
      <c r="AR597">
        <f>AR256</f>
        <v>0</v>
      </c>
      <c r="AS597">
        <v>252</v>
      </c>
      <c r="AT597">
        <f>AT256</f>
        <v>0</v>
      </c>
      <c r="AU597">
        <v>252</v>
      </c>
      <c r="AV597">
        <f>AV256</f>
        <v>0</v>
      </c>
      <c r="AW597">
        <v>252</v>
      </c>
      <c r="AX597">
        <f>AX256</f>
        <v>0</v>
      </c>
      <c r="AY597">
        <v>252</v>
      </c>
      <c r="AZ597">
        <f>AZ256</f>
        <v>0</v>
      </c>
      <c r="BA597">
        <v>252</v>
      </c>
      <c r="BB597">
        <f>BB256</f>
        <v>0</v>
      </c>
      <c r="BC597">
        <v>252</v>
      </c>
      <c r="BD597">
        <f>BD256</f>
        <v>0</v>
      </c>
      <c r="BE597">
        <v>252</v>
      </c>
      <c r="BF597">
        <f>BF256</f>
        <v>0</v>
      </c>
      <c r="BG597">
        <v>252</v>
      </c>
      <c r="BH597">
        <f>BH256</f>
        <v>0</v>
      </c>
      <c r="BI597">
        <v>252</v>
      </c>
      <c r="BJ597">
        <f>BJ256</f>
        <v>0</v>
      </c>
      <c r="BK597">
        <v>252</v>
      </c>
      <c r="BL597">
        <f>BL256</f>
        <v>0</v>
      </c>
      <c r="BM597">
        <v>252</v>
      </c>
      <c r="BN597">
        <f>BN256</f>
        <v>0</v>
      </c>
      <c r="BO597">
        <v>252</v>
      </c>
      <c r="BP597">
        <f>BP256</f>
        <v>0</v>
      </c>
      <c r="BQ597">
        <v>252</v>
      </c>
      <c r="BR597">
        <f>BR256</f>
        <v>0</v>
      </c>
      <c r="BU597">
        <f>IF(Charts!$B$3="none",E2299,IF(AM2299="",NA(),AM2299))</f>
        <v>0</v>
      </c>
      <c r="BV597">
        <f>IF(Charts!$B$3="none",F2299,IF(AN2299="",NA(),AN2299))</f>
        <v>0</v>
      </c>
      <c r="BW597">
        <f>IF(Charts!$B$3="none",G2299,IF(AO2299="",NA(),AO2299))</f>
        <v>0</v>
      </c>
      <c r="BX597">
        <f>IF(Charts!$B$3="none",H2299,IF(AP2299="",NA(),AP2299))</f>
        <v>0</v>
      </c>
      <c r="BY597">
        <f>IF(Charts!$B$3="none",I2299,IF(AQ2299="",NA(),AQ2299))</f>
        <v>0</v>
      </c>
      <c r="BZ597">
        <f>IF(Charts!$B$3="none",J2299,IF(AR2299="",NA(),AR2299))</f>
        <v>0</v>
      </c>
      <c r="CA597">
        <f>IF(Charts!$B$3="none",K2299,IF(AS2299="",NA(),AS2299))</f>
        <v>0</v>
      </c>
      <c r="CB597">
        <f>IF(Charts!$B$3="none",L2299,IF(AT2299="",NA(),AT2299))</f>
        <v>0</v>
      </c>
      <c r="CC597">
        <f>IF(Charts!$B$3="none",M2299,IF(AU2299="",NA(),AU2299))</f>
        <v>0</v>
      </c>
      <c r="CD597">
        <f>IF(Charts!$B$3="none",N2299,IF(AV2299="",NA(),AV2299))</f>
        <v>0</v>
      </c>
      <c r="CE597">
        <f>IF(Charts!$B$3="none",O2299,IF(AW2299="",NA(),AW2299))</f>
        <v>0</v>
      </c>
      <c r="CF597">
        <f>IF(Charts!$B$3="none",P2299,IF(AX2299="",NA(),AX2299))</f>
        <v>0</v>
      </c>
      <c r="CG597">
        <f>IF(Charts!$B$3="none",Q2299,IF(AY2299="",NA(),AY2299))</f>
        <v>0</v>
      </c>
      <c r="CH597">
        <f>IF(Charts!$B$3="none",R2299,IF(AZ2299="",NA(),AZ2299))</f>
        <v>0</v>
      </c>
      <c r="CI597">
        <f>IF(Charts!$B$3="none",S2299,IF(BA2299="",NA(),BA2299))</f>
        <v>0</v>
      </c>
      <c r="CJ597">
        <f>IF(Charts!$B$3="none",T2299,IF(BB2299="",NA(),BB2299))</f>
        <v>0</v>
      </c>
      <c r="CK597">
        <f>IF(Charts!$B$3="none",U2299,IF(BC2299="",NA(),BC2299))</f>
        <v>0</v>
      </c>
      <c r="CL597">
        <f>IF(Charts!$B$3="none",V2299,IF(BD2299="",NA(),BD2299))</f>
        <v>0</v>
      </c>
      <c r="CM597">
        <f>IF(Charts!$B$3="none",W2299,IF(BE2299="",NA(),BE2299))</f>
        <v>0</v>
      </c>
      <c r="CN597">
        <f>IF(Charts!$B$3="none",X2299,IF(BF2299="",NA(),BF2299))</f>
        <v>0</v>
      </c>
      <c r="CO597">
        <f>IF(Charts!$B$3="none",Y2299,IF(BG2299="",NA(),BG2299))</f>
        <v>0</v>
      </c>
      <c r="CP597">
        <f>IF(Charts!$B$3="none",Z2299,IF(BH2299="",NA(),BH2299))</f>
        <v>0</v>
      </c>
      <c r="CQ597">
        <f>IF(Charts!$B$3="none",AA2299,IF(BI2299="",NA(),BI2299))</f>
        <v>0</v>
      </c>
      <c r="CR597">
        <f>IF(Charts!$B$3="none",AB2299,IF(BJ2299="",NA(),BJ2299))</f>
        <v>0</v>
      </c>
      <c r="CS597">
        <f>IF(Charts!$B$3="none",AC2299,IF(BK2299="",NA(),BK2299))</f>
        <v>0</v>
      </c>
      <c r="CT597">
        <f>IF(Charts!$B$3="none",AD2299,IF(BL2299="",NA(),BL2299))</f>
        <v>0</v>
      </c>
      <c r="CU597">
        <f>IF(Charts!$B$3="none",AE2299,IF(BM2299="",NA(),BM2299))</f>
        <v>0</v>
      </c>
      <c r="CV597">
        <f>IF(Charts!$B$3="none",AF2299,IF(BN2299="",NA(),BN2299))</f>
        <v>0</v>
      </c>
      <c r="CW597">
        <f>IF(Charts!$B$3="none",AG2299,IF(BO2299="",NA(),BO2299))</f>
        <v>0</v>
      </c>
      <c r="CX597">
        <f>IF(Charts!$B$3="none",AH2299,IF(BP2299="",NA(),BP2299))</f>
        <v>0</v>
      </c>
      <c r="CY597">
        <f>IF(Charts!$B$3="none",AI2299,IF(BQ2299="",NA(),BQ2299))</f>
        <v>0</v>
      </c>
      <c r="CZ597">
        <f>IF(Charts!$B$3="none",AJ2299,IF(BR2299="",NA(),BR2299))</f>
        <v>0</v>
      </c>
    </row>
    <row r="598" spans="5:104">
      <c r="E598">
        <v>253</v>
      </c>
      <c r="F598">
        <f>F257</f>
        <v>0</v>
      </c>
      <c r="G598">
        <v>253</v>
      </c>
      <c r="H598">
        <f>H257</f>
        <v>0</v>
      </c>
      <c r="I598">
        <v>253</v>
      </c>
      <c r="J598">
        <f>J257</f>
        <v>0</v>
      </c>
      <c r="K598">
        <v>253</v>
      </c>
      <c r="L598">
        <f>L257</f>
        <v>0</v>
      </c>
      <c r="M598">
        <v>253</v>
      </c>
      <c r="N598">
        <f>N257</f>
        <v>0</v>
      </c>
      <c r="O598">
        <v>253</v>
      </c>
      <c r="P598">
        <f>P257</f>
        <v>0</v>
      </c>
      <c r="Q598">
        <v>253</v>
      </c>
      <c r="R598">
        <f>R257</f>
        <v>0</v>
      </c>
      <c r="S598">
        <v>253</v>
      </c>
      <c r="T598">
        <f>T257</f>
        <v>0</v>
      </c>
      <c r="U598">
        <v>253</v>
      </c>
      <c r="V598">
        <f>V257</f>
        <v>0</v>
      </c>
      <c r="W598">
        <v>253</v>
      </c>
      <c r="X598">
        <f>X257</f>
        <v>0</v>
      </c>
      <c r="Y598">
        <v>253</v>
      </c>
      <c r="Z598">
        <f>Z257</f>
        <v>0</v>
      </c>
      <c r="AA598">
        <v>253</v>
      </c>
      <c r="AB598">
        <f>AB257</f>
        <v>0</v>
      </c>
      <c r="AC598">
        <v>253</v>
      </c>
      <c r="AD598">
        <f>AD257</f>
        <v>0</v>
      </c>
      <c r="AE598">
        <v>253</v>
      </c>
      <c r="AF598">
        <f>AF257</f>
        <v>0</v>
      </c>
      <c r="AG598">
        <v>253</v>
      </c>
      <c r="AH598">
        <f>AH257</f>
        <v>0</v>
      </c>
      <c r="AI598">
        <v>253</v>
      </c>
      <c r="AJ598">
        <f>AJ257</f>
        <v>0</v>
      </c>
      <c r="AM598">
        <v>253</v>
      </c>
      <c r="AN598">
        <f>AN257</f>
        <v>0</v>
      </c>
      <c r="AO598">
        <v>253</v>
      </c>
      <c r="AP598">
        <f>AP257</f>
        <v>0</v>
      </c>
      <c r="AQ598">
        <v>253</v>
      </c>
      <c r="AR598">
        <f>AR257</f>
        <v>0</v>
      </c>
      <c r="AS598">
        <v>253</v>
      </c>
      <c r="AT598">
        <f>AT257</f>
        <v>0</v>
      </c>
      <c r="AU598">
        <v>253</v>
      </c>
      <c r="AV598">
        <f>AV257</f>
        <v>0</v>
      </c>
      <c r="AW598">
        <v>253</v>
      </c>
      <c r="AX598">
        <f>AX257</f>
        <v>0</v>
      </c>
      <c r="AY598">
        <v>253</v>
      </c>
      <c r="AZ598">
        <f>AZ257</f>
        <v>0</v>
      </c>
      <c r="BA598">
        <v>253</v>
      </c>
      <c r="BB598">
        <f>BB257</f>
        <v>0</v>
      </c>
      <c r="BC598">
        <v>253</v>
      </c>
      <c r="BD598">
        <f>BD257</f>
        <v>0</v>
      </c>
      <c r="BE598">
        <v>253</v>
      </c>
      <c r="BF598">
        <f>BF257</f>
        <v>0</v>
      </c>
      <c r="BG598">
        <v>253</v>
      </c>
      <c r="BH598">
        <f>BH257</f>
        <v>0</v>
      </c>
      <c r="BI598">
        <v>253</v>
      </c>
      <c r="BJ598">
        <f>BJ257</f>
        <v>0</v>
      </c>
      <c r="BK598">
        <v>253</v>
      </c>
      <c r="BL598">
        <f>BL257</f>
        <v>0</v>
      </c>
      <c r="BM598">
        <v>253</v>
      </c>
      <c r="BN598">
        <f>BN257</f>
        <v>0</v>
      </c>
      <c r="BO598">
        <v>253</v>
      </c>
      <c r="BP598">
        <f>BP257</f>
        <v>0</v>
      </c>
      <c r="BQ598">
        <v>253</v>
      </c>
      <c r="BR598">
        <f>BR257</f>
        <v>0</v>
      </c>
      <c r="BU598">
        <f>IF(Charts!$B$3="none",E2300,IF(AM2300="",NA(),AM2300))</f>
        <v>0</v>
      </c>
      <c r="BV598">
        <f>IF(Charts!$B$3="none",F2300,IF(AN2300="",NA(),AN2300))</f>
        <v>0</v>
      </c>
      <c r="BW598">
        <f>IF(Charts!$B$3="none",G2300,IF(AO2300="",NA(),AO2300))</f>
        <v>0</v>
      </c>
      <c r="BX598">
        <f>IF(Charts!$B$3="none",H2300,IF(AP2300="",NA(),AP2300))</f>
        <v>0</v>
      </c>
      <c r="BY598">
        <f>IF(Charts!$B$3="none",I2300,IF(AQ2300="",NA(),AQ2300))</f>
        <v>0</v>
      </c>
      <c r="BZ598">
        <f>IF(Charts!$B$3="none",J2300,IF(AR2300="",NA(),AR2300))</f>
        <v>0</v>
      </c>
      <c r="CA598">
        <f>IF(Charts!$B$3="none",K2300,IF(AS2300="",NA(),AS2300))</f>
        <v>0</v>
      </c>
      <c r="CB598">
        <f>IF(Charts!$B$3="none",L2300,IF(AT2300="",NA(),AT2300))</f>
        <v>0</v>
      </c>
      <c r="CC598">
        <f>IF(Charts!$B$3="none",M2300,IF(AU2300="",NA(),AU2300))</f>
        <v>0</v>
      </c>
      <c r="CD598">
        <f>IF(Charts!$B$3="none",N2300,IF(AV2300="",NA(),AV2300))</f>
        <v>0</v>
      </c>
      <c r="CE598">
        <f>IF(Charts!$B$3="none",O2300,IF(AW2300="",NA(),AW2300))</f>
        <v>0</v>
      </c>
      <c r="CF598">
        <f>IF(Charts!$B$3="none",P2300,IF(AX2300="",NA(),AX2300))</f>
        <v>0</v>
      </c>
      <c r="CG598">
        <f>IF(Charts!$B$3="none",Q2300,IF(AY2300="",NA(),AY2300))</f>
        <v>0</v>
      </c>
      <c r="CH598">
        <f>IF(Charts!$B$3="none",R2300,IF(AZ2300="",NA(),AZ2300))</f>
        <v>0</v>
      </c>
      <c r="CI598">
        <f>IF(Charts!$B$3="none",S2300,IF(BA2300="",NA(),BA2300))</f>
        <v>0</v>
      </c>
      <c r="CJ598">
        <f>IF(Charts!$B$3="none",T2300,IF(BB2300="",NA(),BB2300))</f>
        <v>0</v>
      </c>
      <c r="CK598">
        <f>IF(Charts!$B$3="none",U2300,IF(BC2300="",NA(),BC2300))</f>
        <v>0</v>
      </c>
      <c r="CL598">
        <f>IF(Charts!$B$3="none",V2300,IF(BD2300="",NA(),BD2300))</f>
        <v>0</v>
      </c>
      <c r="CM598">
        <f>IF(Charts!$B$3="none",W2300,IF(BE2300="",NA(),BE2300))</f>
        <v>0</v>
      </c>
      <c r="CN598">
        <f>IF(Charts!$B$3="none",X2300,IF(BF2300="",NA(),BF2300))</f>
        <v>0</v>
      </c>
      <c r="CO598">
        <f>IF(Charts!$B$3="none",Y2300,IF(BG2300="",NA(),BG2300))</f>
        <v>0</v>
      </c>
      <c r="CP598">
        <f>IF(Charts!$B$3="none",Z2300,IF(BH2300="",NA(),BH2300))</f>
        <v>0</v>
      </c>
      <c r="CQ598">
        <f>IF(Charts!$B$3="none",AA2300,IF(BI2300="",NA(),BI2300))</f>
        <v>0</v>
      </c>
      <c r="CR598">
        <f>IF(Charts!$B$3="none",AB2300,IF(BJ2300="",NA(),BJ2300))</f>
        <v>0</v>
      </c>
      <c r="CS598">
        <f>IF(Charts!$B$3="none",AC2300,IF(BK2300="",NA(),BK2300))</f>
        <v>0</v>
      </c>
      <c r="CT598">
        <f>IF(Charts!$B$3="none",AD2300,IF(BL2300="",NA(),BL2300))</f>
        <v>0</v>
      </c>
      <c r="CU598">
        <f>IF(Charts!$B$3="none",AE2300,IF(BM2300="",NA(),BM2300))</f>
        <v>0</v>
      </c>
      <c r="CV598">
        <f>IF(Charts!$B$3="none",AF2300,IF(BN2300="",NA(),BN2300))</f>
        <v>0</v>
      </c>
      <c r="CW598">
        <f>IF(Charts!$B$3="none",AG2300,IF(BO2300="",NA(),BO2300))</f>
        <v>0</v>
      </c>
      <c r="CX598">
        <f>IF(Charts!$B$3="none",AH2300,IF(BP2300="",NA(),BP2300))</f>
        <v>0</v>
      </c>
      <c r="CY598">
        <f>IF(Charts!$B$3="none",AI2300,IF(BQ2300="",NA(),BQ2300))</f>
        <v>0</v>
      </c>
      <c r="CZ598">
        <f>IF(Charts!$B$3="none",AJ2300,IF(BR2300="",NA(),BR2300))</f>
        <v>0</v>
      </c>
    </row>
    <row r="599" spans="5:104">
      <c r="E599">
        <v>254</v>
      </c>
      <c r="F599">
        <f>F258</f>
        <v>0</v>
      </c>
      <c r="G599">
        <v>254</v>
      </c>
      <c r="H599">
        <f>H258</f>
        <v>0</v>
      </c>
      <c r="I599">
        <v>254</v>
      </c>
      <c r="J599">
        <f>J258</f>
        <v>0</v>
      </c>
      <c r="K599">
        <v>254</v>
      </c>
      <c r="L599">
        <f>L258</f>
        <v>0</v>
      </c>
      <c r="M599">
        <v>254</v>
      </c>
      <c r="N599">
        <f>N258</f>
        <v>0</v>
      </c>
      <c r="O599">
        <v>254</v>
      </c>
      <c r="P599">
        <f>P258</f>
        <v>0</v>
      </c>
      <c r="Q599">
        <v>254</v>
      </c>
      <c r="R599">
        <f>R258</f>
        <v>0</v>
      </c>
      <c r="S599">
        <v>254</v>
      </c>
      <c r="T599">
        <f>T258</f>
        <v>0</v>
      </c>
      <c r="U599">
        <v>254</v>
      </c>
      <c r="V599">
        <f>V258</f>
        <v>0</v>
      </c>
      <c r="W599">
        <v>254</v>
      </c>
      <c r="X599">
        <f>X258</f>
        <v>0</v>
      </c>
      <c r="Y599">
        <v>254</v>
      </c>
      <c r="Z599">
        <f>Z258</f>
        <v>0</v>
      </c>
      <c r="AA599">
        <v>254</v>
      </c>
      <c r="AB599">
        <f>AB258</f>
        <v>0</v>
      </c>
      <c r="AC599">
        <v>254</v>
      </c>
      <c r="AD599">
        <f>AD258</f>
        <v>0</v>
      </c>
      <c r="AE599">
        <v>254</v>
      </c>
      <c r="AF599">
        <f>AF258</f>
        <v>0</v>
      </c>
      <c r="AG599">
        <v>254</v>
      </c>
      <c r="AH599">
        <f>AH258</f>
        <v>0</v>
      </c>
      <c r="AI599">
        <v>254</v>
      </c>
      <c r="AJ599">
        <f>AJ258</f>
        <v>0</v>
      </c>
      <c r="AM599">
        <v>254</v>
      </c>
      <c r="AN599">
        <f>AN258</f>
        <v>0</v>
      </c>
      <c r="AO599">
        <v>254</v>
      </c>
      <c r="AP599">
        <f>AP258</f>
        <v>0</v>
      </c>
      <c r="AQ599">
        <v>254</v>
      </c>
      <c r="AR599">
        <f>AR258</f>
        <v>0</v>
      </c>
      <c r="AS599">
        <v>254</v>
      </c>
      <c r="AT599">
        <f>AT258</f>
        <v>0</v>
      </c>
      <c r="AU599">
        <v>254</v>
      </c>
      <c r="AV599">
        <f>AV258</f>
        <v>0</v>
      </c>
      <c r="AW599">
        <v>254</v>
      </c>
      <c r="AX599">
        <f>AX258</f>
        <v>0</v>
      </c>
      <c r="AY599">
        <v>254</v>
      </c>
      <c r="AZ599">
        <f>AZ258</f>
        <v>0</v>
      </c>
      <c r="BA599">
        <v>254</v>
      </c>
      <c r="BB599">
        <f>BB258</f>
        <v>0</v>
      </c>
      <c r="BC599">
        <v>254</v>
      </c>
      <c r="BD599">
        <f>BD258</f>
        <v>0</v>
      </c>
      <c r="BE599">
        <v>254</v>
      </c>
      <c r="BF599">
        <f>BF258</f>
        <v>0</v>
      </c>
      <c r="BG599">
        <v>254</v>
      </c>
      <c r="BH599">
        <f>BH258</f>
        <v>0</v>
      </c>
      <c r="BI599">
        <v>254</v>
      </c>
      <c r="BJ599">
        <f>BJ258</f>
        <v>0</v>
      </c>
      <c r="BK599">
        <v>254</v>
      </c>
      <c r="BL599">
        <f>BL258</f>
        <v>0</v>
      </c>
      <c r="BM599">
        <v>254</v>
      </c>
      <c r="BN599">
        <f>BN258</f>
        <v>0</v>
      </c>
      <c r="BO599">
        <v>254</v>
      </c>
      <c r="BP599">
        <f>BP258</f>
        <v>0</v>
      </c>
      <c r="BQ599">
        <v>254</v>
      </c>
      <c r="BR599">
        <f>BR258</f>
        <v>0</v>
      </c>
      <c r="BU599">
        <f>IF(Charts!$B$3="none",E2301,IF(AM2301="",NA(),AM2301))</f>
        <v>0</v>
      </c>
      <c r="BV599">
        <f>IF(Charts!$B$3="none",F2301,IF(AN2301="",NA(),AN2301))</f>
        <v>0</v>
      </c>
      <c r="BW599">
        <f>IF(Charts!$B$3="none",G2301,IF(AO2301="",NA(),AO2301))</f>
        <v>0</v>
      </c>
      <c r="BX599">
        <f>IF(Charts!$B$3="none",H2301,IF(AP2301="",NA(),AP2301))</f>
        <v>0</v>
      </c>
      <c r="BY599">
        <f>IF(Charts!$B$3="none",I2301,IF(AQ2301="",NA(),AQ2301))</f>
        <v>0</v>
      </c>
      <c r="BZ599">
        <f>IF(Charts!$B$3="none",J2301,IF(AR2301="",NA(),AR2301))</f>
        <v>0</v>
      </c>
      <c r="CA599">
        <f>IF(Charts!$B$3="none",K2301,IF(AS2301="",NA(),AS2301))</f>
        <v>0</v>
      </c>
      <c r="CB599">
        <f>IF(Charts!$B$3="none",L2301,IF(AT2301="",NA(),AT2301))</f>
        <v>0</v>
      </c>
      <c r="CC599">
        <f>IF(Charts!$B$3="none",M2301,IF(AU2301="",NA(),AU2301))</f>
        <v>0</v>
      </c>
      <c r="CD599">
        <f>IF(Charts!$B$3="none",N2301,IF(AV2301="",NA(),AV2301))</f>
        <v>0</v>
      </c>
      <c r="CE599">
        <f>IF(Charts!$B$3="none",O2301,IF(AW2301="",NA(),AW2301))</f>
        <v>0</v>
      </c>
      <c r="CF599">
        <f>IF(Charts!$B$3="none",P2301,IF(AX2301="",NA(),AX2301))</f>
        <v>0</v>
      </c>
      <c r="CG599">
        <f>IF(Charts!$B$3="none",Q2301,IF(AY2301="",NA(),AY2301))</f>
        <v>0</v>
      </c>
      <c r="CH599">
        <f>IF(Charts!$B$3="none",R2301,IF(AZ2301="",NA(),AZ2301))</f>
        <v>0</v>
      </c>
      <c r="CI599">
        <f>IF(Charts!$B$3="none",S2301,IF(BA2301="",NA(),BA2301))</f>
        <v>0</v>
      </c>
      <c r="CJ599">
        <f>IF(Charts!$B$3="none",T2301,IF(BB2301="",NA(),BB2301))</f>
        <v>0</v>
      </c>
      <c r="CK599">
        <f>IF(Charts!$B$3="none",U2301,IF(BC2301="",NA(),BC2301))</f>
        <v>0</v>
      </c>
      <c r="CL599">
        <f>IF(Charts!$B$3="none",V2301,IF(BD2301="",NA(),BD2301))</f>
        <v>0</v>
      </c>
      <c r="CM599">
        <f>IF(Charts!$B$3="none",W2301,IF(BE2301="",NA(),BE2301))</f>
        <v>0</v>
      </c>
      <c r="CN599">
        <f>IF(Charts!$B$3="none",X2301,IF(BF2301="",NA(),BF2301))</f>
        <v>0</v>
      </c>
      <c r="CO599">
        <f>IF(Charts!$B$3="none",Y2301,IF(BG2301="",NA(),BG2301))</f>
        <v>0</v>
      </c>
      <c r="CP599">
        <f>IF(Charts!$B$3="none",Z2301,IF(BH2301="",NA(),BH2301))</f>
        <v>0</v>
      </c>
      <c r="CQ599">
        <f>IF(Charts!$B$3="none",AA2301,IF(BI2301="",NA(),BI2301))</f>
        <v>0</v>
      </c>
      <c r="CR599">
        <f>IF(Charts!$B$3="none",AB2301,IF(BJ2301="",NA(),BJ2301))</f>
        <v>0</v>
      </c>
      <c r="CS599">
        <f>IF(Charts!$B$3="none",AC2301,IF(BK2301="",NA(),BK2301))</f>
        <v>0</v>
      </c>
      <c r="CT599">
        <f>IF(Charts!$B$3="none",AD2301,IF(BL2301="",NA(),BL2301))</f>
        <v>0</v>
      </c>
      <c r="CU599">
        <f>IF(Charts!$B$3="none",AE2301,IF(BM2301="",NA(),BM2301))</f>
        <v>0</v>
      </c>
      <c r="CV599">
        <f>IF(Charts!$B$3="none",AF2301,IF(BN2301="",NA(),BN2301))</f>
        <v>0</v>
      </c>
      <c r="CW599">
        <f>IF(Charts!$B$3="none",AG2301,IF(BO2301="",NA(),BO2301))</f>
        <v>0</v>
      </c>
      <c r="CX599">
        <f>IF(Charts!$B$3="none",AH2301,IF(BP2301="",NA(),BP2301))</f>
        <v>0</v>
      </c>
      <c r="CY599">
        <f>IF(Charts!$B$3="none",AI2301,IF(BQ2301="",NA(),BQ2301))</f>
        <v>0</v>
      </c>
      <c r="CZ599">
        <f>IF(Charts!$B$3="none",AJ2301,IF(BR2301="",NA(),BR2301))</f>
        <v>0</v>
      </c>
    </row>
    <row r="600" spans="5:104">
      <c r="E600">
        <v>255</v>
      </c>
      <c r="F600">
        <f>F259</f>
        <v>0</v>
      </c>
      <c r="G600">
        <v>255</v>
      </c>
      <c r="H600">
        <f>H259</f>
        <v>0</v>
      </c>
      <c r="I600">
        <v>255</v>
      </c>
      <c r="J600">
        <f>J259</f>
        <v>0</v>
      </c>
      <c r="K600">
        <v>255</v>
      </c>
      <c r="L600">
        <f>L259</f>
        <v>0</v>
      </c>
      <c r="M600">
        <v>255</v>
      </c>
      <c r="N600">
        <f>N259</f>
        <v>0</v>
      </c>
      <c r="O600">
        <v>255</v>
      </c>
      <c r="P600">
        <f>P259</f>
        <v>0</v>
      </c>
      <c r="Q600">
        <v>255</v>
      </c>
      <c r="R600">
        <f>R259</f>
        <v>0</v>
      </c>
      <c r="S600">
        <v>255</v>
      </c>
      <c r="T600">
        <f>T259</f>
        <v>0</v>
      </c>
      <c r="U600">
        <v>255</v>
      </c>
      <c r="V600">
        <f>V259</f>
        <v>0</v>
      </c>
      <c r="W600">
        <v>255</v>
      </c>
      <c r="X600">
        <f>X259</f>
        <v>0</v>
      </c>
      <c r="Y600">
        <v>255</v>
      </c>
      <c r="Z600">
        <f>Z259</f>
        <v>0</v>
      </c>
      <c r="AA600">
        <v>255</v>
      </c>
      <c r="AB600">
        <f>AB259</f>
        <v>0</v>
      </c>
      <c r="AC600">
        <v>255</v>
      </c>
      <c r="AD600">
        <f>AD259</f>
        <v>0</v>
      </c>
      <c r="AE600">
        <v>255</v>
      </c>
      <c r="AF600">
        <f>AF259</f>
        <v>0</v>
      </c>
      <c r="AG600">
        <v>255</v>
      </c>
      <c r="AH600">
        <f>AH259</f>
        <v>0</v>
      </c>
      <c r="AI600">
        <v>255</v>
      </c>
      <c r="AJ600">
        <f>AJ259</f>
        <v>0</v>
      </c>
      <c r="AM600">
        <v>255</v>
      </c>
      <c r="AN600">
        <f>AN259</f>
        <v>0</v>
      </c>
      <c r="AO600">
        <v>255</v>
      </c>
      <c r="AP600">
        <f>AP259</f>
        <v>0</v>
      </c>
      <c r="AQ600">
        <v>255</v>
      </c>
      <c r="AR600">
        <f>AR259</f>
        <v>0</v>
      </c>
      <c r="AS600">
        <v>255</v>
      </c>
      <c r="AT600">
        <f>AT259</f>
        <v>0</v>
      </c>
      <c r="AU600">
        <v>255</v>
      </c>
      <c r="AV600">
        <f>AV259</f>
        <v>0</v>
      </c>
      <c r="AW600">
        <v>255</v>
      </c>
      <c r="AX600">
        <f>AX259</f>
        <v>0</v>
      </c>
      <c r="AY600">
        <v>255</v>
      </c>
      <c r="AZ600">
        <f>AZ259</f>
        <v>0</v>
      </c>
      <c r="BA600">
        <v>255</v>
      </c>
      <c r="BB600">
        <f>BB259</f>
        <v>0</v>
      </c>
      <c r="BC600">
        <v>255</v>
      </c>
      <c r="BD600">
        <f>BD259</f>
        <v>0</v>
      </c>
      <c r="BE600">
        <v>255</v>
      </c>
      <c r="BF600">
        <f>BF259</f>
        <v>0</v>
      </c>
      <c r="BG600">
        <v>255</v>
      </c>
      <c r="BH600">
        <f>BH259</f>
        <v>0</v>
      </c>
      <c r="BI600">
        <v>255</v>
      </c>
      <c r="BJ600">
        <f>BJ259</f>
        <v>0</v>
      </c>
      <c r="BK600">
        <v>255</v>
      </c>
      <c r="BL600">
        <f>BL259</f>
        <v>0</v>
      </c>
      <c r="BM600">
        <v>255</v>
      </c>
      <c r="BN600">
        <f>BN259</f>
        <v>0</v>
      </c>
      <c r="BO600">
        <v>255</v>
      </c>
      <c r="BP600">
        <f>BP259</f>
        <v>0</v>
      </c>
      <c r="BQ600">
        <v>255</v>
      </c>
      <c r="BR600">
        <f>BR259</f>
        <v>0</v>
      </c>
      <c r="BU600">
        <f>IF(Charts!$B$3="none",E2302,IF(AM2302="",NA(),AM2302))</f>
        <v>0</v>
      </c>
      <c r="BV600">
        <f>IF(Charts!$B$3="none",F2302,IF(AN2302="",NA(),AN2302))</f>
        <v>0</v>
      </c>
      <c r="BW600">
        <f>IF(Charts!$B$3="none",G2302,IF(AO2302="",NA(),AO2302))</f>
        <v>0</v>
      </c>
      <c r="BX600">
        <f>IF(Charts!$B$3="none",H2302,IF(AP2302="",NA(),AP2302))</f>
        <v>0</v>
      </c>
      <c r="BY600">
        <f>IF(Charts!$B$3="none",I2302,IF(AQ2302="",NA(),AQ2302))</f>
        <v>0</v>
      </c>
      <c r="BZ600">
        <f>IF(Charts!$B$3="none",J2302,IF(AR2302="",NA(),AR2302))</f>
        <v>0</v>
      </c>
      <c r="CA600">
        <f>IF(Charts!$B$3="none",K2302,IF(AS2302="",NA(),AS2302))</f>
        <v>0</v>
      </c>
      <c r="CB600">
        <f>IF(Charts!$B$3="none",L2302,IF(AT2302="",NA(),AT2302))</f>
        <v>0</v>
      </c>
      <c r="CC600">
        <f>IF(Charts!$B$3="none",M2302,IF(AU2302="",NA(),AU2302))</f>
        <v>0</v>
      </c>
      <c r="CD600">
        <f>IF(Charts!$B$3="none",N2302,IF(AV2302="",NA(),AV2302))</f>
        <v>0</v>
      </c>
      <c r="CE600">
        <f>IF(Charts!$B$3="none",O2302,IF(AW2302="",NA(),AW2302))</f>
        <v>0</v>
      </c>
      <c r="CF600">
        <f>IF(Charts!$B$3="none",P2302,IF(AX2302="",NA(),AX2302))</f>
        <v>0</v>
      </c>
      <c r="CG600">
        <f>IF(Charts!$B$3="none",Q2302,IF(AY2302="",NA(),AY2302))</f>
        <v>0</v>
      </c>
      <c r="CH600">
        <f>IF(Charts!$B$3="none",R2302,IF(AZ2302="",NA(),AZ2302))</f>
        <v>0</v>
      </c>
      <c r="CI600">
        <f>IF(Charts!$B$3="none",S2302,IF(BA2302="",NA(),BA2302))</f>
        <v>0</v>
      </c>
      <c r="CJ600">
        <f>IF(Charts!$B$3="none",T2302,IF(BB2302="",NA(),BB2302))</f>
        <v>0</v>
      </c>
      <c r="CK600">
        <f>IF(Charts!$B$3="none",U2302,IF(BC2302="",NA(),BC2302))</f>
        <v>0</v>
      </c>
      <c r="CL600">
        <f>IF(Charts!$B$3="none",V2302,IF(BD2302="",NA(),BD2302))</f>
        <v>0</v>
      </c>
      <c r="CM600">
        <f>IF(Charts!$B$3="none",W2302,IF(BE2302="",NA(),BE2302))</f>
        <v>0</v>
      </c>
      <c r="CN600">
        <f>IF(Charts!$B$3="none",X2302,IF(BF2302="",NA(),BF2302))</f>
        <v>0</v>
      </c>
      <c r="CO600">
        <f>IF(Charts!$B$3="none",Y2302,IF(BG2302="",NA(),BG2302))</f>
        <v>0</v>
      </c>
      <c r="CP600">
        <f>IF(Charts!$B$3="none",Z2302,IF(BH2302="",NA(),BH2302))</f>
        <v>0</v>
      </c>
      <c r="CQ600">
        <f>IF(Charts!$B$3="none",AA2302,IF(BI2302="",NA(),BI2302))</f>
        <v>0</v>
      </c>
      <c r="CR600">
        <f>IF(Charts!$B$3="none",AB2302,IF(BJ2302="",NA(),BJ2302))</f>
        <v>0</v>
      </c>
      <c r="CS600">
        <f>IF(Charts!$B$3="none",AC2302,IF(BK2302="",NA(),BK2302))</f>
        <v>0</v>
      </c>
      <c r="CT600">
        <f>IF(Charts!$B$3="none",AD2302,IF(BL2302="",NA(),BL2302))</f>
        <v>0</v>
      </c>
      <c r="CU600">
        <f>IF(Charts!$B$3="none",AE2302,IF(BM2302="",NA(),BM2302))</f>
        <v>0</v>
      </c>
      <c r="CV600">
        <f>IF(Charts!$B$3="none",AF2302,IF(BN2302="",NA(),BN2302))</f>
        <v>0</v>
      </c>
      <c r="CW600">
        <f>IF(Charts!$B$3="none",AG2302,IF(BO2302="",NA(),BO2302))</f>
        <v>0</v>
      </c>
      <c r="CX600">
        <f>IF(Charts!$B$3="none",AH2302,IF(BP2302="",NA(),BP2302))</f>
        <v>0</v>
      </c>
      <c r="CY600">
        <f>IF(Charts!$B$3="none",AI2302,IF(BQ2302="",NA(),BQ2302))</f>
        <v>0</v>
      </c>
      <c r="CZ600">
        <f>IF(Charts!$B$3="none",AJ2302,IF(BR2302="",NA(),BR2302))</f>
        <v>0</v>
      </c>
    </row>
    <row r="601" spans="5:104">
      <c r="E601">
        <v>256</v>
      </c>
      <c r="F601">
        <f>F260</f>
        <v>0</v>
      </c>
      <c r="G601">
        <v>256</v>
      </c>
      <c r="H601">
        <f>H260</f>
        <v>0</v>
      </c>
      <c r="I601">
        <v>256</v>
      </c>
      <c r="J601">
        <f>J260</f>
        <v>0</v>
      </c>
      <c r="K601">
        <v>256</v>
      </c>
      <c r="L601">
        <f>L260</f>
        <v>0</v>
      </c>
      <c r="M601">
        <v>256</v>
      </c>
      <c r="N601">
        <f>N260</f>
        <v>0</v>
      </c>
      <c r="O601">
        <v>256</v>
      </c>
      <c r="P601">
        <f>P260</f>
        <v>0</v>
      </c>
      <c r="Q601">
        <v>256</v>
      </c>
      <c r="R601">
        <f>R260</f>
        <v>0</v>
      </c>
      <c r="S601">
        <v>256</v>
      </c>
      <c r="T601">
        <f>T260</f>
        <v>0</v>
      </c>
      <c r="U601">
        <v>256</v>
      </c>
      <c r="V601">
        <f>V260</f>
        <v>0</v>
      </c>
      <c r="W601">
        <v>256</v>
      </c>
      <c r="X601">
        <f>X260</f>
        <v>0</v>
      </c>
      <c r="Y601">
        <v>256</v>
      </c>
      <c r="Z601">
        <f>Z260</f>
        <v>0</v>
      </c>
      <c r="AA601">
        <v>256</v>
      </c>
      <c r="AB601">
        <f>AB260</f>
        <v>0</v>
      </c>
      <c r="AC601">
        <v>256</v>
      </c>
      <c r="AD601">
        <f>AD260</f>
        <v>0</v>
      </c>
      <c r="AE601">
        <v>256</v>
      </c>
      <c r="AF601">
        <f>AF260</f>
        <v>0</v>
      </c>
      <c r="AG601">
        <v>256</v>
      </c>
      <c r="AH601">
        <f>AH260</f>
        <v>0</v>
      </c>
      <c r="AI601">
        <v>256</v>
      </c>
      <c r="AJ601">
        <f>AJ260</f>
        <v>0</v>
      </c>
      <c r="AM601">
        <v>256</v>
      </c>
      <c r="AN601">
        <f>AN260</f>
        <v>0</v>
      </c>
      <c r="AO601">
        <v>256</v>
      </c>
      <c r="AP601">
        <f>AP260</f>
        <v>0</v>
      </c>
      <c r="AQ601">
        <v>256</v>
      </c>
      <c r="AR601">
        <f>AR260</f>
        <v>0</v>
      </c>
      <c r="AS601">
        <v>256</v>
      </c>
      <c r="AT601">
        <f>AT260</f>
        <v>0</v>
      </c>
      <c r="AU601">
        <v>256</v>
      </c>
      <c r="AV601">
        <f>AV260</f>
        <v>0</v>
      </c>
      <c r="AW601">
        <v>256</v>
      </c>
      <c r="AX601">
        <f>AX260</f>
        <v>0</v>
      </c>
      <c r="AY601">
        <v>256</v>
      </c>
      <c r="AZ601">
        <f>AZ260</f>
        <v>0</v>
      </c>
      <c r="BA601">
        <v>256</v>
      </c>
      <c r="BB601">
        <f>BB260</f>
        <v>0</v>
      </c>
      <c r="BC601">
        <v>256</v>
      </c>
      <c r="BD601">
        <f>BD260</f>
        <v>0</v>
      </c>
      <c r="BE601">
        <v>256</v>
      </c>
      <c r="BF601">
        <f>BF260</f>
        <v>0</v>
      </c>
      <c r="BG601">
        <v>256</v>
      </c>
      <c r="BH601">
        <f>BH260</f>
        <v>0</v>
      </c>
      <c r="BI601">
        <v>256</v>
      </c>
      <c r="BJ601">
        <f>BJ260</f>
        <v>0</v>
      </c>
      <c r="BK601">
        <v>256</v>
      </c>
      <c r="BL601">
        <f>BL260</f>
        <v>0</v>
      </c>
      <c r="BM601">
        <v>256</v>
      </c>
      <c r="BN601">
        <f>BN260</f>
        <v>0</v>
      </c>
      <c r="BO601">
        <v>256</v>
      </c>
      <c r="BP601">
        <f>BP260</f>
        <v>0</v>
      </c>
      <c r="BQ601">
        <v>256</v>
      </c>
      <c r="BR601">
        <f>BR260</f>
        <v>0</v>
      </c>
      <c r="BU601">
        <f>IF(Charts!$B$3="none",E2303,IF(AM2303="",NA(),AM2303))</f>
        <v>0</v>
      </c>
      <c r="BV601">
        <f>IF(Charts!$B$3="none",F2303,IF(AN2303="",NA(),AN2303))</f>
        <v>0</v>
      </c>
      <c r="BW601">
        <f>IF(Charts!$B$3="none",G2303,IF(AO2303="",NA(),AO2303))</f>
        <v>0</v>
      </c>
      <c r="BX601">
        <f>IF(Charts!$B$3="none",H2303,IF(AP2303="",NA(),AP2303))</f>
        <v>0</v>
      </c>
      <c r="BY601">
        <f>IF(Charts!$B$3="none",I2303,IF(AQ2303="",NA(),AQ2303))</f>
        <v>0</v>
      </c>
      <c r="BZ601">
        <f>IF(Charts!$B$3="none",J2303,IF(AR2303="",NA(),AR2303))</f>
        <v>0</v>
      </c>
      <c r="CA601">
        <f>IF(Charts!$B$3="none",K2303,IF(AS2303="",NA(),AS2303))</f>
        <v>0</v>
      </c>
      <c r="CB601">
        <f>IF(Charts!$B$3="none",L2303,IF(AT2303="",NA(),AT2303))</f>
        <v>0</v>
      </c>
      <c r="CC601">
        <f>IF(Charts!$B$3="none",M2303,IF(AU2303="",NA(),AU2303))</f>
        <v>0</v>
      </c>
      <c r="CD601">
        <f>IF(Charts!$B$3="none",N2303,IF(AV2303="",NA(),AV2303))</f>
        <v>0</v>
      </c>
      <c r="CE601">
        <f>IF(Charts!$B$3="none",O2303,IF(AW2303="",NA(),AW2303))</f>
        <v>0</v>
      </c>
      <c r="CF601">
        <f>IF(Charts!$B$3="none",P2303,IF(AX2303="",NA(),AX2303))</f>
        <v>0</v>
      </c>
      <c r="CG601">
        <f>IF(Charts!$B$3="none",Q2303,IF(AY2303="",NA(),AY2303))</f>
        <v>0</v>
      </c>
      <c r="CH601">
        <f>IF(Charts!$B$3="none",R2303,IF(AZ2303="",NA(),AZ2303))</f>
        <v>0</v>
      </c>
      <c r="CI601">
        <f>IF(Charts!$B$3="none",S2303,IF(BA2303="",NA(),BA2303))</f>
        <v>0</v>
      </c>
      <c r="CJ601">
        <f>IF(Charts!$B$3="none",T2303,IF(BB2303="",NA(),BB2303))</f>
        <v>0</v>
      </c>
      <c r="CK601">
        <f>IF(Charts!$B$3="none",U2303,IF(BC2303="",NA(),BC2303))</f>
        <v>0</v>
      </c>
      <c r="CL601">
        <f>IF(Charts!$B$3="none",V2303,IF(BD2303="",NA(),BD2303))</f>
        <v>0</v>
      </c>
      <c r="CM601">
        <f>IF(Charts!$B$3="none",W2303,IF(BE2303="",NA(),BE2303))</f>
        <v>0</v>
      </c>
      <c r="CN601">
        <f>IF(Charts!$B$3="none",X2303,IF(BF2303="",NA(),BF2303))</f>
        <v>0</v>
      </c>
      <c r="CO601">
        <f>IF(Charts!$B$3="none",Y2303,IF(BG2303="",NA(),BG2303))</f>
        <v>0</v>
      </c>
      <c r="CP601">
        <f>IF(Charts!$B$3="none",Z2303,IF(BH2303="",NA(),BH2303))</f>
        <v>0</v>
      </c>
      <c r="CQ601">
        <f>IF(Charts!$B$3="none",AA2303,IF(BI2303="",NA(),BI2303))</f>
        <v>0</v>
      </c>
      <c r="CR601">
        <f>IF(Charts!$B$3="none",AB2303,IF(BJ2303="",NA(),BJ2303))</f>
        <v>0</v>
      </c>
      <c r="CS601">
        <f>IF(Charts!$B$3="none",AC2303,IF(BK2303="",NA(),BK2303))</f>
        <v>0</v>
      </c>
      <c r="CT601">
        <f>IF(Charts!$B$3="none",AD2303,IF(BL2303="",NA(),BL2303))</f>
        <v>0</v>
      </c>
      <c r="CU601">
        <f>IF(Charts!$B$3="none",AE2303,IF(BM2303="",NA(),BM2303))</f>
        <v>0</v>
      </c>
      <c r="CV601">
        <f>IF(Charts!$B$3="none",AF2303,IF(BN2303="",NA(),BN2303))</f>
        <v>0</v>
      </c>
      <c r="CW601">
        <f>IF(Charts!$B$3="none",AG2303,IF(BO2303="",NA(),BO2303))</f>
        <v>0</v>
      </c>
      <c r="CX601">
        <f>IF(Charts!$B$3="none",AH2303,IF(BP2303="",NA(),BP2303))</f>
        <v>0</v>
      </c>
      <c r="CY601">
        <f>IF(Charts!$B$3="none",AI2303,IF(BQ2303="",NA(),BQ2303))</f>
        <v>0</v>
      </c>
      <c r="CZ601">
        <f>IF(Charts!$B$3="none",AJ2303,IF(BR2303="",NA(),BR2303))</f>
        <v>0</v>
      </c>
    </row>
    <row r="602" spans="5:104">
      <c r="E602">
        <v>257</v>
      </c>
      <c r="F602">
        <f>F261</f>
        <v>0</v>
      </c>
      <c r="G602">
        <v>257</v>
      </c>
      <c r="H602">
        <f>H261</f>
        <v>0</v>
      </c>
      <c r="I602">
        <v>257</v>
      </c>
      <c r="J602">
        <f>J261</f>
        <v>0</v>
      </c>
      <c r="K602">
        <v>257</v>
      </c>
      <c r="L602">
        <f>L261</f>
        <v>0</v>
      </c>
      <c r="M602">
        <v>257</v>
      </c>
      <c r="N602">
        <f>N261</f>
        <v>0</v>
      </c>
      <c r="O602">
        <v>257</v>
      </c>
      <c r="P602">
        <f>P261</f>
        <v>0</v>
      </c>
      <c r="Q602">
        <v>257</v>
      </c>
      <c r="R602">
        <f>R261</f>
        <v>0</v>
      </c>
      <c r="S602">
        <v>257</v>
      </c>
      <c r="T602">
        <f>T261</f>
        <v>0</v>
      </c>
      <c r="U602">
        <v>257</v>
      </c>
      <c r="V602">
        <f>V261</f>
        <v>0</v>
      </c>
      <c r="W602">
        <v>257</v>
      </c>
      <c r="X602">
        <f>X261</f>
        <v>0</v>
      </c>
      <c r="Y602">
        <v>257</v>
      </c>
      <c r="Z602">
        <f>Z261</f>
        <v>0</v>
      </c>
      <c r="AA602">
        <v>257</v>
      </c>
      <c r="AB602">
        <f>AB261</f>
        <v>0</v>
      </c>
      <c r="AC602">
        <v>257</v>
      </c>
      <c r="AD602">
        <f>AD261</f>
        <v>0</v>
      </c>
      <c r="AE602">
        <v>257</v>
      </c>
      <c r="AF602">
        <f>AF261</f>
        <v>0</v>
      </c>
      <c r="AG602">
        <v>257</v>
      </c>
      <c r="AH602">
        <f>AH261</f>
        <v>0</v>
      </c>
      <c r="AI602">
        <v>257</v>
      </c>
      <c r="AJ602">
        <f>AJ261</f>
        <v>0</v>
      </c>
      <c r="AM602">
        <v>257</v>
      </c>
      <c r="AN602">
        <f>AN261</f>
        <v>0</v>
      </c>
      <c r="AO602">
        <v>257</v>
      </c>
      <c r="AP602">
        <f>AP261</f>
        <v>0</v>
      </c>
      <c r="AQ602">
        <v>257</v>
      </c>
      <c r="AR602">
        <f>AR261</f>
        <v>0</v>
      </c>
      <c r="AS602">
        <v>257</v>
      </c>
      <c r="AT602">
        <f>AT261</f>
        <v>0</v>
      </c>
      <c r="AU602">
        <v>257</v>
      </c>
      <c r="AV602">
        <f>AV261</f>
        <v>0</v>
      </c>
      <c r="AW602">
        <v>257</v>
      </c>
      <c r="AX602">
        <f>AX261</f>
        <v>0</v>
      </c>
      <c r="AY602">
        <v>257</v>
      </c>
      <c r="AZ602">
        <f>AZ261</f>
        <v>0</v>
      </c>
      <c r="BA602">
        <v>257</v>
      </c>
      <c r="BB602">
        <f>BB261</f>
        <v>0</v>
      </c>
      <c r="BC602">
        <v>257</v>
      </c>
      <c r="BD602">
        <f>BD261</f>
        <v>0</v>
      </c>
      <c r="BE602">
        <v>257</v>
      </c>
      <c r="BF602">
        <f>BF261</f>
        <v>0</v>
      </c>
      <c r="BG602">
        <v>257</v>
      </c>
      <c r="BH602">
        <f>BH261</f>
        <v>0</v>
      </c>
      <c r="BI602">
        <v>257</v>
      </c>
      <c r="BJ602">
        <f>BJ261</f>
        <v>0</v>
      </c>
      <c r="BK602">
        <v>257</v>
      </c>
      <c r="BL602">
        <f>BL261</f>
        <v>0</v>
      </c>
      <c r="BM602">
        <v>257</v>
      </c>
      <c r="BN602">
        <f>BN261</f>
        <v>0</v>
      </c>
      <c r="BO602">
        <v>257</v>
      </c>
      <c r="BP602">
        <f>BP261</f>
        <v>0</v>
      </c>
      <c r="BQ602">
        <v>257</v>
      </c>
      <c r="BR602">
        <f>BR261</f>
        <v>0</v>
      </c>
      <c r="BU602">
        <f>IF(Charts!$B$3="none",E2304,IF(AM2304="",NA(),AM2304))</f>
        <v>0</v>
      </c>
      <c r="BV602">
        <f>IF(Charts!$B$3="none",F2304,IF(AN2304="",NA(),AN2304))</f>
        <v>0</v>
      </c>
      <c r="BW602">
        <f>IF(Charts!$B$3="none",G2304,IF(AO2304="",NA(),AO2304))</f>
        <v>0</v>
      </c>
      <c r="BX602">
        <f>IF(Charts!$B$3="none",H2304,IF(AP2304="",NA(),AP2304))</f>
        <v>0</v>
      </c>
      <c r="BY602">
        <f>IF(Charts!$B$3="none",I2304,IF(AQ2304="",NA(),AQ2304))</f>
        <v>0</v>
      </c>
      <c r="BZ602">
        <f>IF(Charts!$B$3="none",J2304,IF(AR2304="",NA(),AR2304))</f>
        <v>0</v>
      </c>
      <c r="CA602">
        <f>IF(Charts!$B$3="none",K2304,IF(AS2304="",NA(),AS2304))</f>
        <v>0</v>
      </c>
      <c r="CB602">
        <f>IF(Charts!$B$3="none",L2304,IF(AT2304="",NA(),AT2304))</f>
        <v>0</v>
      </c>
      <c r="CC602">
        <f>IF(Charts!$B$3="none",M2304,IF(AU2304="",NA(),AU2304))</f>
        <v>0</v>
      </c>
      <c r="CD602">
        <f>IF(Charts!$B$3="none",N2304,IF(AV2304="",NA(),AV2304))</f>
        <v>0</v>
      </c>
      <c r="CE602">
        <f>IF(Charts!$B$3="none",O2304,IF(AW2304="",NA(),AW2304))</f>
        <v>0</v>
      </c>
      <c r="CF602">
        <f>IF(Charts!$B$3="none",P2304,IF(AX2304="",NA(),AX2304))</f>
        <v>0</v>
      </c>
      <c r="CG602">
        <f>IF(Charts!$B$3="none",Q2304,IF(AY2304="",NA(),AY2304))</f>
        <v>0</v>
      </c>
      <c r="CH602">
        <f>IF(Charts!$B$3="none",R2304,IF(AZ2304="",NA(),AZ2304))</f>
        <v>0</v>
      </c>
      <c r="CI602">
        <f>IF(Charts!$B$3="none",S2304,IF(BA2304="",NA(),BA2304))</f>
        <v>0</v>
      </c>
      <c r="CJ602">
        <f>IF(Charts!$B$3="none",T2304,IF(BB2304="",NA(),BB2304))</f>
        <v>0</v>
      </c>
      <c r="CK602">
        <f>IF(Charts!$B$3="none",U2304,IF(BC2304="",NA(),BC2304))</f>
        <v>0</v>
      </c>
      <c r="CL602">
        <f>IF(Charts!$B$3="none",V2304,IF(BD2304="",NA(),BD2304))</f>
        <v>0</v>
      </c>
      <c r="CM602">
        <f>IF(Charts!$B$3="none",W2304,IF(BE2304="",NA(),BE2304))</f>
        <v>0</v>
      </c>
      <c r="CN602">
        <f>IF(Charts!$B$3="none",X2304,IF(BF2304="",NA(),BF2304))</f>
        <v>0</v>
      </c>
      <c r="CO602">
        <f>IF(Charts!$B$3="none",Y2304,IF(BG2304="",NA(),BG2304))</f>
        <v>0</v>
      </c>
      <c r="CP602">
        <f>IF(Charts!$B$3="none",Z2304,IF(BH2304="",NA(),BH2304))</f>
        <v>0</v>
      </c>
      <c r="CQ602">
        <f>IF(Charts!$B$3="none",AA2304,IF(BI2304="",NA(),BI2304))</f>
        <v>0</v>
      </c>
      <c r="CR602">
        <f>IF(Charts!$B$3="none",AB2304,IF(BJ2304="",NA(),BJ2304))</f>
        <v>0</v>
      </c>
      <c r="CS602">
        <f>IF(Charts!$B$3="none",AC2304,IF(BK2304="",NA(),BK2304))</f>
        <v>0</v>
      </c>
      <c r="CT602">
        <f>IF(Charts!$B$3="none",AD2304,IF(BL2304="",NA(),BL2304))</f>
        <v>0</v>
      </c>
      <c r="CU602">
        <f>IF(Charts!$B$3="none",AE2304,IF(BM2304="",NA(),BM2304))</f>
        <v>0</v>
      </c>
      <c r="CV602">
        <f>IF(Charts!$B$3="none",AF2304,IF(BN2304="",NA(),BN2304))</f>
        <v>0</v>
      </c>
      <c r="CW602">
        <f>IF(Charts!$B$3="none",AG2304,IF(BO2304="",NA(),BO2304))</f>
        <v>0</v>
      </c>
      <c r="CX602">
        <f>IF(Charts!$B$3="none",AH2304,IF(BP2304="",NA(),BP2304))</f>
        <v>0</v>
      </c>
      <c r="CY602">
        <f>IF(Charts!$B$3="none",AI2304,IF(BQ2304="",NA(),BQ2304))</f>
        <v>0</v>
      </c>
      <c r="CZ602">
        <f>IF(Charts!$B$3="none",AJ2304,IF(BR2304="",NA(),BR2304))</f>
        <v>0</v>
      </c>
    </row>
    <row r="603" spans="5:104">
      <c r="E603">
        <v>258</v>
      </c>
      <c r="F603">
        <f>F262</f>
        <v>0</v>
      </c>
      <c r="G603">
        <v>258</v>
      </c>
      <c r="H603">
        <f>H262</f>
        <v>0</v>
      </c>
      <c r="I603">
        <v>258</v>
      </c>
      <c r="J603">
        <f>J262</f>
        <v>0</v>
      </c>
      <c r="K603">
        <v>258</v>
      </c>
      <c r="L603">
        <f>L262</f>
        <v>0</v>
      </c>
      <c r="M603">
        <v>258</v>
      </c>
      <c r="N603">
        <f>N262</f>
        <v>0</v>
      </c>
      <c r="O603">
        <v>258</v>
      </c>
      <c r="P603">
        <f>P262</f>
        <v>0</v>
      </c>
      <c r="Q603">
        <v>258</v>
      </c>
      <c r="R603">
        <f>R262</f>
        <v>0</v>
      </c>
      <c r="S603">
        <v>258</v>
      </c>
      <c r="T603">
        <f>T262</f>
        <v>0</v>
      </c>
      <c r="U603">
        <v>258</v>
      </c>
      <c r="V603">
        <f>V262</f>
        <v>0</v>
      </c>
      <c r="W603">
        <v>258</v>
      </c>
      <c r="X603">
        <f>X262</f>
        <v>0</v>
      </c>
      <c r="Y603">
        <v>258</v>
      </c>
      <c r="Z603">
        <f>Z262</f>
        <v>0</v>
      </c>
      <c r="AA603">
        <v>258</v>
      </c>
      <c r="AB603">
        <f>AB262</f>
        <v>0</v>
      </c>
      <c r="AC603">
        <v>258</v>
      </c>
      <c r="AD603">
        <f>AD262</f>
        <v>0</v>
      </c>
      <c r="AE603">
        <v>258</v>
      </c>
      <c r="AF603">
        <f>AF262</f>
        <v>0</v>
      </c>
      <c r="AG603">
        <v>258</v>
      </c>
      <c r="AH603">
        <f>AH262</f>
        <v>0</v>
      </c>
      <c r="AI603">
        <v>258</v>
      </c>
      <c r="AJ603">
        <f>AJ262</f>
        <v>0</v>
      </c>
      <c r="AM603">
        <v>258</v>
      </c>
      <c r="AN603">
        <f>AN262</f>
        <v>0</v>
      </c>
      <c r="AO603">
        <v>258</v>
      </c>
      <c r="AP603">
        <f>AP262</f>
        <v>0</v>
      </c>
      <c r="AQ603">
        <v>258</v>
      </c>
      <c r="AR603">
        <f>AR262</f>
        <v>0</v>
      </c>
      <c r="AS603">
        <v>258</v>
      </c>
      <c r="AT603">
        <f>AT262</f>
        <v>0</v>
      </c>
      <c r="AU603">
        <v>258</v>
      </c>
      <c r="AV603">
        <f>AV262</f>
        <v>0</v>
      </c>
      <c r="AW603">
        <v>258</v>
      </c>
      <c r="AX603">
        <f>AX262</f>
        <v>0</v>
      </c>
      <c r="AY603">
        <v>258</v>
      </c>
      <c r="AZ603">
        <f>AZ262</f>
        <v>0</v>
      </c>
      <c r="BA603">
        <v>258</v>
      </c>
      <c r="BB603">
        <f>BB262</f>
        <v>0</v>
      </c>
      <c r="BC603">
        <v>258</v>
      </c>
      <c r="BD603">
        <f>BD262</f>
        <v>0</v>
      </c>
      <c r="BE603">
        <v>258</v>
      </c>
      <c r="BF603">
        <f>BF262</f>
        <v>0</v>
      </c>
      <c r="BG603">
        <v>258</v>
      </c>
      <c r="BH603">
        <f>BH262</f>
        <v>0</v>
      </c>
      <c r="BI603">
        <v>258</v>
      </c>
      <c r="BJ603">
        <f>BJ262</f>
        <v>0</v>
      </c>
      <c r="BK603">
        <v>258</v>
      </c>
      <c r="BL603">
        <f>BL262</f>
        <v>0</v>
      </c>
      <c r="BM603">
        <v>258</v>
      </c>
      <c r="BN603">
        <f>BN262</f>
        <v>0</v>
      </c>
      <c r="BO603">
        <v>258</v>
      </c>
      <c r="BP603">
        <f>BP262</f>
        <v>0</v>
      </c>
      <c r="BQ603">
        <v>258</v>
      </c>
      <c r="BR603">
        <f>BR262</f>
        <v>0</v>
      </c>
      <c r="BU603">
        <f>IF(Charts!$B$3="none",E2305,IF(AM2305="",NA(),AM2305))</f>
        <v>0</v>
      </c>
      <c r="BV603">
        <f>IF(Charts!$B$3="none",F2305,IF(AN2305="",NA(),AN2305))</f>
        <v>0</v>
      </c>
      <c r="BW603">
        <f>IF(Charts!$B$3="none",G2305,IF(AO2305="",NA(),AO2305))</f>
        <v>0</v>
      </c>
      <c r="BX603">
        <f>IF(Charts!$B$3="none",H2305,IF(AP2305="",NA(),AP2305))</f>
        <v>0</v>
      </c>
      <c r="BY603">
        <f>IF(Charts!$B$3="none",I2305,IF(AQ2305="",NA(),AQ2305))</f>
        <v>0</v>
      </c>
      <c r="BZ603">
        <f>IF(Charts!$B$3="none",J2305,IF(AR2305="",NA(),AR2305))</f>
        <v>0</v>
      </c>
      <c r="CA603">
        <f>IF(Charts!$B$3="none",K2305,IF(AS2305="",NA(),AS2305))</f>
        <v>0</v>
      </c>
      <c r="CB603">
        <f>IF(Charts!$B$3="none",L2305,IF(AT2305="",NA(),AT2305))</f>
        <v>0</v>
      </c>
      <c r="CC603">
        <f>IF(Charts!$B$3="none",M2305,IF(AU2305="",NA(),AU2305))</f>
        <v>0</v>
      </c>
      <c r="CD603">
        <f>IF(Charts!$B$3="none",N2305,IF(AV2305="",NA(),AV2305))</f>
        <v>0</v>
      </c>
      <c r="CE603">
        <f>IF(Charts!$B$3="none",O2305,IF(AW2305="",NA(),AW2305))</f>
        <v>0</v>
      </c>
      <c r="CF603">
        <f>IF(Charts!$B$3="none",P2305,IF(AX2305="",NA(),AX2305))</f>
        <v>0</v>
      </c>
      <c r="CG603">
        <f>IF(Charts!$B$3="none",Q2305,IF(AY2305="",NA(),AY2305))</f>
        <v>0</v>
      </c>
      <c r="CH603">
        <f>IF(Charts!$B$3="none",R2305,IF(AZ2305="",NA(),AZ2305))</f>
        <v>0</v>
      </c>
      <c r="CI603">
        <f>IF(Charts!$B$3="none",S2305,IF(BA2305="",NA(),BA2305))</f>
        <v>0</v>
      </c>
      <c r="CJ603">
        <f>IF(Charts!$B$3="none",T2305,IF(BB2305="",NA(),BB2305))</f>
        <v>0</v>
      </c>
      <c r="CK603">
        <f>IF(Charts!$B$3="none",U2305,IF(BC2305="",NA(),BC2305))</f>
        <v>0</v>
      </c>
      <c r="CL603">
        <f>IF(Charts!$B$3="none",V2305,IF(BD2305="",NA(),BD2305))</f>
        <v>0</v>
      </c>
      <c r="CM603">
        <f>IF(Charts!$B$3="none",W2305,IF(BE2305="",NA(),BE2305))</f>
        <v>0</v>
      </c>
      <c r="CN603">
        <f>IF(Charts!$B$3="none",X2305,IF(BF2305="",NA(),BF2305))</f>
        <v>0</v>
      </c>
      <c r="CO603">
        <f>IF(Charts!$B$3="none",Y2305,IF(BG2305="",NA(),BG2305))</f>
        <v>0</v>
      </c>
      <c r="CP603">
        <f>IF(Charts!$B$3="none",Z2305,IF(BH2305="",NA(),BH2305))</f>
        <v>0</v>
      </c>
      <c r="CQ603">
        <f>IF(Charts!$B$3="none",AA2305,IF(BI2305="",NA(),BI2305))</f>
        <v>0</v>
      </c>
      <c r="CR603">
        <f>IF(Charts!$B$3="none",AB2305,IF(BJ2305="",NA(),BJ2305))</f>
        <v>0</v>
      </c>
      <c r="CS603">
        <f>IF(Charts!$B$3="none",AC2305,IF(BK2305="",NA(),BK2305))</f>
        <v>0</v>
      </c>
      <c r="CT603">
        <f>IF(Charts!$B$3="none",AD2305,IF(BL2305="",NA(),BL2305))</f>
        <v>0</v>
      </c>
      <c r="CU603">
        <f>IF(Charts!$B$3="none",AE2305,IF(BM2305="",NA(),BM2305))</f>
        <v>0</v>
      </c>
      <c r="CV603">
        <f>IF(Charts!$B$3="none",AF2305,IF(BN2305="",NA(),BN2305))</f>
        <v>0</v>
      </c>
      <c r="CW603">
        <f>IF(Charts!$B$3="none",AG2305,IF(BO2305="",NA(),BO2305))</f>
        <v>0</v>
      </c>
      <c r="CX603">
        <f>IF(Charts!$B$3="none",AH2305,IF(BP2305="",NA(),BP2305))</f>
        <v>0</v>
      </c>
      <c r="CY603">
        <f>IF(Charts!$B$3="none",AI2305,IF(BQ2305="",NA(),BQ2305))</f>
        <v>0</v>
      </c>
      <c r="CZ603">
        <f>IF(Charts!$B$3="none",AJ2305,IF(BR2305="",NA(),BR2305))</f>
        <v>0</v>
      </c>
    </row>
    <row r="604" spans="5:104">
      <c r="E604">
        <v>259</v>
      </c>
      <c r="F604">
        <f>F263</f>
        <v>0</v>
      </c>
      <c r="G604">
        <v>259</v>
      </c>
      <c r="H604">
        <f>H263</f>
        <v>0</v>
      </c>
      <c r="I604">
        <v>259</v>
      </c>
      <c r="J604">
        <f>J263</f>
        <v>0</v>
      </c>
      <c r="K604">
        <v>259</v>
      </c>
      <c r="L604">
        <f>L263</f>
        <v>0</v>
      </c>
      <c r="M604">
        <v>259</v>
      </c>
      <c r="N604">
        <f>N263</f>
        <v>0</v>
      </c>
      <c r="O604">
        <v>259</v>
      </c>
      <c r="P604">
        <f>P263</f>
        <v>0</v>
      </c>
      <c r="Q604">
        <v>259</v>
      </c>
      <c r="R604">
        <f>R263</f>
        <v>0</v>
      </c>
      <c r="S604">
        <v>259</v>
      </c>
      <c r="T604">
        <f>T263</f>
        <v>0</v>
      </c>
      <c r="U604">
        <v>259</v>
      </c>
      <c r="V604">
        <f>V263</f>
        <v>0</v>
      </c>
      <c r="W604">
        <v>259</v>
      </c>
      <c r="X604">
        <f>X263</f>
        <v>0</v>
      </c>
      <c r="Y604">
        <v>259</v>
      </c>
      <c r="Z604">
        <f>Z263</f>
        <v>0</v>
      </c>
      <c r="AA604">
        <v>259</v>
      </c>
      <c r="AB604">
        <f>AB263</f>
        <v>0</v>
      </c>
      <c r="AC604">
        <v>259</v>
      </c>
      <c r="AD604">
        <f>AD263</f>
        <v>0</v>
      </c>
      <c r="AE604">
        <v>259</v>
      </c>
      <c r="AF604">
        <f>AF263</f>
        <v>0</v>
      </c>
      <c r="AG604">
        <v>259</v>
      </c>
      <c r="AH604">
        <f>AH263</f>
        <v>0</v>
      </c>
      <c r="AI604">
        <v>259</v>
      </c>
      <c r="AJ604">
        <f>AJ263</f>
        <v>0</v>
      </c>
      <c r="AM604">
        <v>259</v>
      </c>
      <c r="AN604">
        <f>AN263</f>
        <v>0</v>
      </c>
      <c r="AO604">
        <v>259</v>
      </c>
      <c r="AP604">
        <f>AP263</f>
        <v>0</v>
      </c>
      <c r="AQ604">
        <v>259</v>
      </c>
      <c r="AR604">
        <f>AR263</f>
        <v>0</v>
      </c>
      <c r="AS604">
        <v>259</v>
      </c>
      <c r="AT604">
        <f>AT263</f>
        <v>0</v>
      </c>
      <c r="AU604">
        <v>259</v>
      </c>
      <c r="AV604">
        <f>AV263</f>
        <v>0</v>
      </c>
      <c r="AW604">
        <v>259</v>
      </c>
      <c r="AX604">
        <f>AX263</f>
        <v>0</v>
      </c>
      <c r="AY604">
        <v>259</v>
      </c>
      <c r="AZ604">
        <f>AZ263</f>
        <v>0</v>
      </c>
      <c r="BA604">
        <v>259</v>
      </c>
      <c r="BB604">
        <f>BB263</f>
        <v>0</v>
      </c>
      <c r="BC604">
        <v>259</v>
      </c>
      <c r="BD604">
        <f>BD263</f>
        <v>0</v>
      </c>
      <c r="BE604">
        <v>259</v>
      </c>
      <c r="BF604">
        <f>BF263</f>
        <v>0</v>
      </c>
      <c r="BG604">
        <v>259</v>
      </c>
      <c r="BH604">
        <f>BH263</f>
        <v>0</v>
      </c>
      <c r="BI604">
        <v>259</v>
      </c>
      <c r="BJ604">
        <f>BJ263</f>
        <v>0</v>
      </c>
      <c r="BK604">
        <v>259</v>
      </c>
      <c r="BL604">
        <f>BL263</f>
        <v>0</v>
      </c>
      <c r="BM604">
        <v>259</v>
      </c>
      <c r="BN604">
        <f>BN263</f>
        <v>0</v>
      </c>
      <c r="BO604">
        <v>259</v>
      </c>
      <c r="BP604">
        <f>BP263</f>
        <v>0</v>
      </c>
      <c r="BQ604">
        <v>259</v>
      </c>
      <c r="BR604">
        <f>BR263</f>
        <v>0</v>
      </c>
      <c r="BU604">
        <f>IF(Charts!$B$3="none",E2306,IF(AM2306="",NA(),AM2306))</f>
        <v>0</v>
      </c>
      <c r="BV604">
        <f>IF(Charts!$B$3="none",F2306,IF(AN2306="",NA(),AN2306))</f>
        <v>0</v>
      </c>
      <c r="BW604">
        <f>IF(Charts!$B$3="none",G2306,IF(AO2306="",NA(),AO2306))</f>
        <v>0</v>
      </c>
      <c r="BX604">
        <f>IF(Charts!$B$3="none",H2306,IF(AP2306="",NA(),AP2306))</f>
        <v>0</v>
      </c>
      <c r="BY604">
        <f>IF(Charts!$B$3="none",I2306,IF(AQ2306="",NA(),AQ2306))</f>
        <v>0</v>
      </c>
      <c r="BZ604">
        <f>IF(Charts!$B$3="none",J2306,IF(AR2306="",NA(),AR2306))</f>
        <v>0</v>
      </c>
      <c r="CA604">
        <f>IF(Charts!$B$3="none",K2306,IF(AS2306="",NA(),AS2306))</f>
        <v>0</v>
      </c>
      <c r="CB604">
        <f>IF(Charts!$B$3="none",L2306,IF(AT2306="",NA(),AT2306))</f>
        <v>0</v>
      </c>
      <c r="CC604">
        <f>IF(Charts!$B$3="none",M2306,IF(AU2306="",NA(),AU2306))</f>
        <v>0</v>
      </c>
      <c r="CD604">
        <f>IF(Charts!$B$3="none",N2306,IF(AV2306="",NA(),AV2306))</f>
        <v>0</v>
      </c>
      <c r="CE604">
        <f>IF(Charts!$B$3="none",O2306,IF(AW2306="",NA(),AW2306))</f>
        <v>0</v>
      </c>
      <c r="CF604">
        <f>IF(Charts!$B$3="none",P2306,IF(AX2306="",NA(),AX2306))</f>
        <v>0</v>
      </c>
      <c r="CG604">
        <f>IF(Charts!$B$3="none",Q2306,IF(AY2306="",NA(),AY2306))</f>
        <v>0</v>
      </c>
      <c r="CH604">
        <f>IF(Charts!$B$3="none",R2306,IF(AZ2306="",NA(),AZ2306))</f>
        <v>0</v>
      </c>
      <c r="CI604">
        <f>IF(Charts!$B$3="none",S2306,IF(BA2306="",NA(),BA2306))</f>
        <v>0</v>
      </c>
      <c r="CJ604">
        <f>IF(Charts!$B$3="none",T2306,IF(BB2306="",NA(),BB2306))</f>
        <v>0</v>
      </c>
      <c r="CK604">
        <f>IF(Charts!$B$3="none",U2306,IF(BC2306="",NA(),BC2306))</f>
        <v>0</v>
      </c>
      <c r="CL604">
        <f>IF(Charts!$B$3="none",V2306,IF(BD2306="",NA(),BD2306))</f>
        <v>0</v>
      </c>
      <c r="CM604">
        <f>IF(Charts!$B$3="none",W2306,IF(BE2306="",NA(),BE2306))</f>
        <v>0</v>
      </c>
      <c r="CN604">
        <f>IF(Charts!$B$3="none",X2306,IF(BF2306="",NA(),BF2306))</f>
        <v>0</v>
      </c>
      <c r="CO604">
        <f>IF(Charts!$B$3="none",Y2306,IF(BG2306="",NA(),BG2306))</f>
        <v>0</v>
      </c>
      <c r="CP604">
        <f>IF(Charts!$B$3="none",Z2306,IF(BH2306="",NA(),BH2306))</f>
        <v>0</v>
      </c>
      <c r="CQ604">
        <f>IF(Charts!$B$3="none",AA2306,IF(BI2306="",NA(),BI2306))</f>
        <v>0</v>
      </c>
      <c r="CR604">
        <f>IF(Charts!$B$3="none",AB2306,IF(BJ2306="",NA(),BJ2306))</f>
        <v>0</v>
      </c>
      <c r="CS604">
        <f>IF(Charts!$B$3="none",AC2306,IF(BK2306="",NA(),BK2306))</f>
        <v>0</v>
      </c>
      <c r="CT604">
        <f>IF(Charts!$B$3="none",AD2306,IF(BL2306="",NA(),BL2306))</f>
        <v>0</v>
      </c>
      <c r="CU604">
        <f>IF(Charts!$B$3="none",AE2306,IF(BM2306="",NA(),BM2306))</f>
        <v>0</v>
      </c>
      <c r="CV604">
        <f>IF(Charts!$B$3="none",AF2306,IF(BN2306="",NA(),BN2306))</f>
        <v>0</v>
      </c>
      <c r="CW604">
        <f>IF(Charts!$B$3="none",AG2306,IF(BO2306="",NA(),BO2306))</f>
        <v>0</v>
      </c>
      <c r="CX604">
        <f>IF(Charts!$B$3="none",AH2306,IF(BP2306="",NA(),BP2306))</f>
        <v>0</v>
      </c>
      <c r="CY604">
        <f>IF(Charts!$B$3="none",AI2306,IF(BQ2306="",NA(),BQ2306))</f>
        <v>0</v>
      </c>
      <c r="CZ604">
        <f>IF(Charts!$B$3="none",AJ2306,IF(BR2306="",NA(),BR2306))</f>
        <v>0</v>
      </c>
    </row>
    <row r="605" spans="5:104">
      <c r="E605">
        <v>260</v>
      </c>
      <c r="F605">
        <f>F264</f>
        <v>0</v>
      </c>
      <c r="G605">
        <v>260</v>
      </c>
      <c r="H605">
        <f>H264</f>
        <v>0</v>
      </c>
      <c r="I605">
        <v>260</v>
      </c>
      <c r="J605">
        <f>J264</f>
        <v>0</v>
      </c>
      <c r="K605">
        <v>260</v>
      </c>
      <c r="L605">
        <f>L264</f>
        <v>0</v>
      </c>
      <c r="M605">
        <v>260</v>
      </c>
      <c r="N605">
        <f>N264</f>
        <v>0</v>
      </c>
      <c r="O605">
        <v>260</v>
      </c>
      <c r="P605">
        <f>P264</f>
        <v>0</v>
      </c>
      <c r="Q605">
        <v>260</v>
      </c>
      <c r="R605">
        <f>R264</f>
        <v>0</v>
      </c>
      <c r="S605">
        <v>260</v>
      </c>
      <c r="T605">
        <f>T264</f>
        <v>0</v>
      </c>
      <c r="U605">
        <v>260</v>
      </c>
      <c r="V605">
        <f>V264</f>
        <v>0</v>
      </c>
      <c r="W605">
        <v>260</v>
      </c>
      <c r="X605">
        <f>X264</f>
        <v>0</v>
      </c>
      <c r="Y605">
        <v>260</v>
      </c>
      <c r="Z605">
        <f>Z264</f>
        <v>0</v>
      </c>
      <c r="AA605">
        <v>260</v>
      </c>
      <c r="AB605">
        <f>AB264</f>
        <v>0</v>
      </c>
      <c r="AC605">
        <v>260</v>
      </c>
      <c r="AD605">
        <f>AD264</f>
        <v>0</v>
      </c>
      <c r="AE605">
        <v>260</v>
      </c>
      <c r="AF605">
        <f>AF264</f>
        <v>0</v>
      </c>
      <c r="AG605">
        <v>260</v>
      </c>
      <c r="AH605">
        <f>AH264</f>
        <v>0</v>
      </c>
      <c r="AI605">
        <v>260</v>
      </c>
      <c r="AJ605">
        <f>AJ264</f>
        <v>0</v>
      </c>
      <c r="AM605">
        <v>260</v>
      </c>
      <c r="AN605">
        <f>AN264</f>
        <v>0</v>
      </c>
      <c r="AO605">
        <v>260</v>
      </c>
      <c r="AP605">
        <f>AP264</f>
        <v>0</v>
      </c>
      <c r="AQ605">
        <v>260</v>
      </c>
      <c r="AR605">
        <f>AR264</f>
        <v>0</v>
      </c>
      <c r="AS605">
        <v>260</v>
      </c>
      <c r="AT605">
        <f>AT264</f>
        <v>0</v>
      </c>
      <c r="AU605">
        <v>260</v>
      </c>
      <c r="AV605">
        <f>AV264</f>
        <v>0</v>
      </c>
      <c r="AW605">
        <v>260</v>
      </c>
      <c r="AX605">
        <f>AX264</f>
        <v>0</v>
      </c>
      <c r="AY605">
        <v>260</v>
      </c>
      <c r="AZ605">
        <f>AZ264</f>
        <v>0</v>
      </c>
      <c r="BA605">
        <v>260</v>
      </c>
      <c r="BB605">
        <f>BB264</f>
        <v>0</v>
      </c>
      <c r="BC605">
        <v>260</v>
      </c>
      <c r="BD605">
        <f>BD264</f>
        <v>0</v>
      </c>
      <c r="BE605">
        <v>260</v>
      </c>
      <c r="BF605">
        <f>BF264</f>
        <v>0</v>
      </c>
      <c r="BG605">
        <v>260</v>
      </c>
      <c r="BH605">
        <f>BH264</f>
        <v>0</v>
      </c>
      <c r="BI605">
        <v>260</v>
      </c>
      <c r="BJ605">
        <f>BJ264</f>
        <v>0</v>
      </c>
      <c r="BK605">
        <v>260</v>
      </c>
      <c r="BL605">
        <f>BL264</f>
        <v>0</v>
      </c>
      <c r="BM605">
        <v>260</v>
      </c>
      <c r="BN605">
        <f>BN264</f>
        <v>0</v>
      </c>
      <c r="BO605">
        <v>260</v>
      </c>
      <c r="BP605">
        <f>BP264</f>
        <v>0</v>
      </c>
      <c r="BQ605">
        <v>260</v>
      </c>
      <c r="BR605">
        <f>BR264</f>
        <v>0</v>
      </c>
      <c r="BU605">
        <f>IF(Charts!$B$3="none",E2307,IF(AM2307="",NA(),AM2307))</f>
        <v>0</v>
      </c>
      <c r="BV605">
        <f>IF(Charts!$B$3="none",F2307,IF(AN2307="",NA(),AN2307))</f>
        <v>0</v>
      </c>
      <c r="BW605">
        <f>IF(Charts!$B$3="none",G2307,IF(AO2307="",NA(),AO2307))</f>
        <v>0</v>
      </c>
      <c r="BX605">
        <f>IF(Charts!$B$3="none",H2307,IF(AP2307="",NA(),AP2307))</f>
        <v>0</v>
      </c>
      <c r="BY605">
        <f>IF(Charts!$B$3="none",I2307,IF(AQ2307="",NA(),AQ2307))</f>
        <v>0</v>
      </c>
      <c r="BZ605">
        <f>IF(Charts!$B$3="none",J2307,IF(AR2307="",NA(),AR2307))</f>
        <v>0</v>
      </c>
      <c r="CA605">
        <f>IF(Charts!$B$3="none",K2307,IF(AS2307="",NA(),AS2307))</f>
        <v>0</v>
      </c>
      <c r="CB605">
        <f>IF(Charts!$B$3="none",L2307,IF(AT2307="",NA(),AT2307))</f>
        <v>0</v>
      </c>
      <c r="CC605">
        <f>IF(Charts!$B$3="none",M2307,IF(AU2307="",NA(),AU2307))</f>
        <v>0</v>
      </c>
      <c r="CD605">
        <f>IF(Charts!$B$3="none",N2307,IF(AV2307="",NA(),AV2307))</f>
        <v>0</v>
      </c>
      <c r="CE605">
        <f>IF(Charts!$B$3="none",O2307,IF(AW2307="",NA(),AW2307))</f>
        <v>0</v>
      </c>
      <c r="CF605">
        <f>IF(Charts!$B$3="none",P2307,IF(AX2307="",NA(),AX2307))</f>
        <v>0</v>
      </c>
      <c r="CG605">
        <f>IF(Charts!$B$3="none",Q2307,IF(AY2307="",NA(),AY2307))</f>
        <v>0</v>
      </c>
      <c r="CH605">
        <f>IF(Charts!$B$3="none",R2307,IF(AZ2307="",NA(),AZ2307))</f>
        <v>0</v>
      </c>
      <c r="CI605">
        <f>IF(Charts!$B$3="none",S2307,IF(BA2307="",NA(),BA2307))</f>
        <v>0</v>
      </c>
      <c r="CJ605">
        <f>IF(Charts!$B$3="none",T2307,IF(BB2307="",NA(),BB2307))</f>
        <v>0</v>
      </c>
      <c r="CK605">
        <f>IF(Charts!$B$3="none",U2307,IF(BC2307="",NA(),BC2307))</f>
        <v>0</v>
      </c>
      <c r="CL605">
        <f>IF(Charts!$B$3="none",V2307,IF(BD2307="",NA(),BD2307))</f>
        <v>0</v>
      </c>
      <c r="CM605">
        <f>IF(Charts!$B$3="none",W2307,IF(BE2307="",NA(),BE2307))</f>
        <v>0</v>
      </c>
      <c r="CN605">
        <f>IF(Charts!$B$3="none",X2307,IF(BF2307="",NA(),BF2307))</f>
        <v>0</v>
      </c>
      <c r="CO605">
        <f>IF(Charts!$B$3="none",Y2307,IF(BG2307="",NA(),BG2307))</f>
        <v>0</v>
      </c>
      <c r="CP605">
        <f>IF(Charts!$B$3="none",Z2307,IF(BH2307="",NA(),BH2307))</f>
        <v>0</v>
      </c>
      <c r="CQ605">
        <f>IF(Charts!$B$3="none",AA2307,IF(BI2307="",NA(),BI2307))</f>
        <v>0</v>
      </c>
      <c r="CR605">
        <f>IF(Charts!$B$3="none",AB2307,IF(BJ2307="",NA(),BJ2307))</f>
        <v>0</v>
      </c>
      <c r="CS605">
        <f>IF(Charts!$B$3="none",AC2307,IF(BK2307="",NA(),BK2307))</f>
        <v>0</v>
      </c>
      <c r="CT605">
        <f>IF(Charts!$B$3="none",AD2307,IF(BL2307="",NA(),BL2307))</f>
        <v>0</v>
      </c>
      <c r="CU605">
        <f>IF(Charts!$B$3="none",AE2307,IF(BM2307="",NA(),BM2307))</f>
        <v>0</v>
      </c>
      <c r="CV605">
        <f>IF(Charts!$B$3="none",AF2307,IF(BN2307="",NA(),BN2307))</f>
        <v>0</v>
      </c>
      <c r="CW605">
        <f>IF(Charts!$B$3="none",AG2307,IF(BO2307="",NA(),BO2307))</f>
        <v>0</v>
      </c>
      <c r="CX605">
        <f>IF(Charts!$B$3="none",AH2307,IF(BP2307="",NA(),BP2307))</f>
        <v>0</v>
      </c>
      <c r="CY605">
        <f>IF(Charts!$B$3="none",AI2307,IF(BQ2307="",NA(),BQ2307))</f>
        <v>0</v>
      </c>
      <c r="CZ605">
        <f>IF(Charts!$B$3="none",AJ2307,IF(BR2307="",NA(),BR2307))</f>
        <v>0</v>
      </c>
    </row>
    <row r="606" spans="5:104">
      <c r="E606">
        <v>261</v>
      </c>
      <c r="F606">
        <f>F265</f>
        <v>0</v>
      </c>
      <c r="G606">
        <v>261</v>
      </c>
      <c r="H606">
        <f>H265</f>
        <v>0</v>
      </c>
      <c r="I606">
        <v>261</v>
      </c>
      <c r="J606">
        <f>J265</f>
        <v>0</v>
      </c>
      <c r="K606">
        <v>261</v>
      </c>
      <c r="L606">
        <f>L265</f>
        <v>0</v>
      </c>
      <c r="M606">
        <v>261</v>
      </c>
      <c r="N606">
        <f>N265</f>
        <v>0</v>
      </c>
      <c r="O606">
        <v>261</v>
      </c>
      <c r="P606">
        <f>P265</f>
        <v>0</v>
      </c>
      <c r="Q606">
        <v>261</v>
      </c>
      <c r="R606">
        <f>R265</f>
        <v>0</v>
      </c>
      <c r="S606">
        <v>261</v>
      </c>
      <c r="T606">
        <f>T265</f>
        <v>0</v>
      </c>
      <c r="U606">
        <v>261</v>
      </c>
      <c r="V606">
        <f>V265</f>
        <v>0</v>
      </c>
      <c r="W606">
        <v>261</v>
      </c>
      <c r="X606">
        <f>X265</f>
        <v>0</v>
      </c>
      <c r="Y606">
        <v>261</v>
      </c>
      <c r="Z606">
        <f>Z265</f>
        <v>0</v>
      </c>
      <c r="AA606">
        <v>261</v>
      </c>
      <c r="AB606">
        <f>AB265</f>
        <v>0</v>
      </c>
      <c r="AC606">
        <v>261</v>
      </c>
      <c r="AD606">
        <f>AD265</f>
        <v>0</v>
      </c>
      <c r="AE606">
        <v>261</v>
      </c>
      <c r="AF606">
        <f>AF265</f>
        <v>0</v>
      </c>
      <c r="AG606">
        <v>261</v>
      </c>
      <c r="AH606">
        <f>AH265</f>
        <v>0</v>
      </c>
      <c r="AI606">
        <v>261</v>
      </c>
      <c r="AJ606">
        <f>AJ265</f>
        <v>0</v>
      </c>
      <c r="AM606">
        <v>261</v>
      </c>
      <c r="AN606">
        <f>AN265</f>
        <v>0</v>
      </c>
      <c r="AO606">
        <v>261</v>
      </c>
      <c r="AP606">
        <f>AP265</f>
        <v>0</v>
      </c>
      <c r="AQ606">
        <v>261</v>
      </c>
      <c r="AR606">
        <f>AR265</f>
        <v>0</v>
      </c>
      <c r="AS606">
        <v>261</v>
      </c>
      <c r="AT606">
        <f>AT265</f>
        <v>0</v>
      </c>
      <c r="AU606">
        <v>261</v>
      </c>
      <c r="AV606">
        <f>AV265</f>
        <v>0</v>
      </c>
      <c r="AW606">
        <v>261</v>
      </c>
      <c r="AX606">
        <f>AX265</f>
        <v>0</v>
      </c>
      <c r="AY606">
        <v>261</v>
      </c>
      <c r="AZ606">
        <f>AZ265</f>
        <v>0</v>
      </c>
      <c r="BA606">
        <v>261</v>
      </c>
      <c r="BB606">
        <f>BB265</f>
        <v>0</v>
      </c>
      <c r="BC606">
        <v>261</v>
      </c>
      <c r="BD606">
        <f>BD265</f>
        <v>0</v>
      </c>
      <c r="BE606">
        <v>261</v>
      </c>
      <c r="BF606">
        <f>BF265</f>
        <v>0</v>
      </c>
      <c r="BG606">
        <v>261</v>
      </c>
      <c r="BH606">
        <f>BH265</f>
        <v>0</v>
      </c>
      <c r="BI606">
        <v>261</v>
      </c>
      <c r="BJ606">
        <f>BJ265</f>
        <v>0</v>
      </c>
      <c r="BK606">
        <v>261</v>
      </c>
      <c r="BL606">
        <f>BL265</f>
        <v>0</v>
      </c>
      <c r="BM606">
        <v>261</v>
      </c>
      <c r="BN606">
        <f>BN265</f>
        <v>0</v>
      </c>
      <c r="BO606">
        <v>261</v>
      </c>
      <c r="BP606">
        <f>BP265</f>
        <v>0</v>
      </c>
      <c r="BQ606">
        <v>261</v>
      </c>
      <c r="BR606">
        <f>BR265</f>
        <v>0</v>
      </c>
      <c r="BU606">
        <f>IF(Charts!$B$3="none",E2308,IF(AM2308="",NA(),AM2308))</f>
        <v>0</v>
      </c>
      <c r="BV606">
        <f>IF(Charts!$B$3="none",F2308,IF(AN2308="",NA(),AN2308))</f>
        <v>0</v>
      </c>
      <c r="BW606">
        <f>IF(Charts!$B$3="none",G2308,IF(AO2308="",NA(),AO2308))</f>
        <v>0</v>
      </c>
      <c r="BX606">
        <f>IF(Charts!$B$3="none",H2308,IF(AP2308="",NA(),AP2308))</f>
        <v>0</v>
      </c>
      <c r="BY606">
        <f>IF(Charts!$B$3="none",I2308,IF(AQ2308="",NA(),AQ2308))</f>
        <v>0</v>
      </c>
      <c r="BZ606">
        <f>IF(Charts!$B$3="none",J2308,IF(AR2308="",NA(),AR2308))</f>
        <v>0</v>
      </c>
      <c r="CA606">
        <f>IF(Charts!$B$3="none",K2308,IF(AS2308="",NA(),AS2308))</f>
        <v>0</v>
      </c>
      <c r="CB606">
        <f>IF(Charts!$B$3="none",L2308,IF(AT2308="",NA(),AT2308))</f>
        <v>0</v>
      </c>
      <c r="CC606">
        <f>IF(Charts!$B$3="none",M2308,IF(AU2308="",NA(),AU2308))</f>
        <v>0</v>
      </c>
      <c r="CD606">
        <f>IF(Charts!$B$3="none",N2308,IF(AV2308="",NA(),AV2308))</f>
        <v>0</v>
      </c>
      <c r="CE606">
        <f>IF(Charts!$B$3="none",O2308,IF(AW2308="",NA(),AW2308))</f>
        <v>0</v>
      </c>
      <c r="CF606">
        <f>IF(Charts!$B$3="none",P2308,IF(AX2308="",NA(),AX2308))</f>
        <v>0</v>
      </c>
      <c r="CG606">
        <f>IF(Charts!$B$3="none",Q2308,IF(AY2308="",NA(),AY2308))</f>
        <v>0</v>
      </c>
      <c r="CH606">
        <f>IF(Charts!$B$3="none",R2308,IF(AZ2308="",NA(),AZ2308))</f>
        <v>0</v>
      </c>
      <c r="CI606">
        <f>IF(Charts!$B$3="none",S2308,IF(BA2308="",NA(),BA2308))</f>
        <v>0</v>
      </c>
      <c r="CJ606">
        <f>IF(Charts!$B$3="none",T2308,IF(BB2308="",NA(),BB2308))</f>
        <v>0</v>
      </c>
      <c r="CK606">
        <f>IF(Charts!$B$3="none",U2308,IF(BC2308="",NA(),BC2308))</f>
        <v>0</v>
      </c>
      <c r="CL606">
        <f>IF(Charts!$B$3="none",V2308,IF(BD2308="",NA(),BD2308))</f>
        <v>0</v>
      </c>
      <c r="CM606">
        <f>IF(Charts!$B$3="none",W2308,IF(BE2308="",NA(),BE2308))</f>
        <v>0</v>
      </c>
      <c r="CN606">
        <f>IF(Charts!$B$3="none",X2308,IF(BF2308="",NA(),BF2308))</f>
        <v>0</v>
      </c>
      <c r="CO606">
        <f>IF(Charts!$B$3="none",Y2308,IF(BG2308="",NA(),BG2308))</f>
        <v>0</v>
      </c>
      <c r="CP606">
        <f>IF(Charts!$B$3="none",Z2308,IF(BH2308="",NA(),BH2308))</f>
        <v>0</v>
      </c>
      <c r="CQ606">
        <f>IF(Charts!$B$3="none",AA2308,IF(BI2308="",NA(),BI2308))</f>
        <v>0</v>
      </c>
      <c r="CR606">
        <f>IF(Charts!$B$3="none",AB2308,IF(BJ2308="",NA(),BJ2308))</f>
        <v>0</v>
      </c>
      <c r="CS606">
        <f>IF(Charts!$B$3="none",AC2308,IF(BK2308="",NA(),BK2308))</f>
        <v>0</v>
      </c>
      <c r="CT606">
        <f>IF(Charts!$B$3="none",AD2308,IF(BL2308="",NA(),BL2308))</f>
        <v>0</v>
      </c>
      <c r="CU606">
        <f>IF(Charts!$B$3="none",AE2308,IF(BM2308="",NA(),BM2308))</f>
        <v>0</v>
      </c>
      <c r="CV606">
        <f>IF(Charts!$B$3="none",AF2308,IF(BN2308="",NA(),BN2308))</f>
        <v>0</v>
      </c>
      <c r="CW606">
        <f>IF(Charts!$B$3="none",AG2308,IF(BO2308="",NA(),BO2308))</f>
        <v>0</v>
      </c>
      <c r="CX606">
        <f>IF(Charts!$B$3="none",AH2308,IF(BP2308="",NA(),BP2308))</f>
        <v>0</v>
      </c>
      <c r="CY606">
        <f>IF(Charts!$B$3="none",AI2308,IF(BQ2308="",NA(),BQ2308))</f>
        <v>0</v>
      </c>
      <c r="CZ606">
        <f>IF(Charts!$B$3="none",AJ2308,IF(BR2308="",NA(),BR2308))</f>
        <v>0</v>
      </c>
    </row>
    <row r="607" spans="5:104">
      <c r="E607">
        <v>262</v>
      </c>
      <c r="F607">
        <f>F266</f>
        <v>0</v>
      </c>
      <c r="G607">
        <v>262</v>
      </c>
      <c r="H607">
        <f>H266</f>
        <v>0</v>
      </c>
      <c r="I607">
        <v>262</v>
      </c>
      <c r="J607">
        <f>J266</f>
        <v>0</v>
      </c>
      <c r="K607">
        <v>262</v>
      </c>
      <c r="L607">
        <f>L266</f>
        <v>0</v>
      </c>
      <c r="M607">
        <v>262</v>
      </c>
      <c r="N607">
        <f>N266</f>
        <v>0</v>
      </c>
      <c r="O607">
        <v>262</v>
      </c>
      <c r="P607">
        <f>P266</f>
        <v>0</v>
      </c>
      <c r="Q607">
        <v>262</v>
      </c>
      <c r="R607">
        <f>R266</f>
        <v>0</v>
      </c>
      <c r="S607">
        <v>262</v>
      </c>
      <c r="T607">
        <f>T266</f>
        <v>0</v>
      </c>
      <c r="U607">
        <v>262</v>
      </c>
      <c r="V607">
        <f>V266</f>
        <v>0</v>
      </c>
      <c r="W607">
        <v>262</v>
      </c>
      <c r="X607">
        <f>X266</f>
        <v>0</v>
      </c>
      <c r="Y607">
        <v>262</v>
      </c>
      <c r="Z607">
        <f>Z266</f>
        <v>0</v>
      </c>
      <c r="AA607">
        <v>262</v>
      </c>
      <c r="AB607">
        <f>AB266</f>
        <v>0</v>
      </c>
      <c r="AC607">
        <v>262</v>
      </c>
      <c r="AD607">
        <f>AD266</f>
        <v>0</v>
      </c>
      <c r="AE607">
        <v>262</v>
      </c>
      <c r="AF607">
        <f>AF266</f>
        <v>0</v>
      </c>
      <c r="AG607">
        <v>262</v>
      </c>
      <c r="AH607">
        <f>AH266</f>
        <v>0</v>
      </c>
      <c r="AI607">
        <v>262</v>
      </c>
      <c r="AJ607">
        <f>AJ266</f>
        <v>0</v>
      </c>
      <c r="AM607">
        <v>262</v>
      </c>
      <c r="AN607">
        <f>AN266</f>
        <v>0</v>
      </c>
      <c r="AO607">
        <v>262</v>
      </c>
      <c r="AP607">
        <f>AP266</f>
        <v>0</v>
      </c>
      <c r="AQ607">
        <v>262</v>
      </c>
      <c r="AR607">
        <f>AR266</f>
        <v>0</v>
      </c>
      <c r="AS607">
        <v>262</v>
      </c>
      <c r="AT607">
        <f>AT266</f>
        <v>0</v>
      </c>
      <c r="AU607">
        <v>262</v>
      </c>
      <c r="AV607">
        <f>AV266</f>
        <v>0</v>
      </c>
      <c r="AW607">
        <v>262</v>
      </c>
      <c r="AX607">
        <f>AX266</f>
        <v>0</v>
      </c>
      <c r="AY607">
        <v>262</v>
      </c>
      <c r="AZ607">
        <f>AZ266</f>
        <v>0</v>
      </c>
      <c r="BA607">
        <v>262</v>
      </c>
      <c r="BB607">
        <f>BB266</f>
        <v>0</v>
      </c>
      <c r="BC607">
        <v>262</v>
      </c>
      <c r="BD607">
        <f>BD266</f>
        <v>0</v>
      </c>
      <c r="BE607">
        <v>262</v>
      </c>
      <c r="BF607">
        <f>BF266</f>
        <v>0</v>
      </c>
      <c r="BG607">
        <v>262</v>
      </c>
      <c r="BH607">
        <f>BH266</f>
        <v>0</v>
      </c>
      <c r="BI607">
        <v>262</v>
      </c>
      <c r="BJ607">
        <f>BJ266</f>
        <v>0</v>
      </c>
      <c r="BK607">
        <v>262</v>
      </c>
      <c r="BL607">
        <f>BL266</f>
        <v>0</v>
      </c>
      <c r="BM607">
        <v>262</v>
      </c>
      <c r="BN607">
        <f>BN266</f>
        <v>0</v>
      </c>
      <c r="BO607">
        <v>262</v>
      </c>
      <c r="BP607">
        <f>BP266</f>
        <v>0</v>
      </c>
      <c r="BQ607">
        <v>262</v>
      </c>
      <c r="BR607">
        <f>BR266</f>
        <v>0</v>
      </c>
      <c r="BU607">
        <f>IF(Charts!$B$3="none",E2309,IF(AM2309="",NA(),AM2309))</f>
        <v>0</v>
      </c>
      <c r="BV607">
        <f>IF(Charts!$B$3="none",F2309,IF(AN2309="",NA(),AN2309))</f>
        <v>0</v>
      </c>
      <c r="BW607">
        <f>IF(Charts!$B$3="none",G2309,IF(AO2309="",NA(),AO2309))</f>
        <v>0</v>
      </c>
      <c r="BX607">
        <f>IF(Charts!$B$3="none",H2309,IF(AP2309="",NA(),AP2309))</f>
        <v>0</v>
      </c>
      <c r="BY607">
        <f>IF(Charts!$B$3="none",I2309,IF(AQ2309="",NA(),AQ2309))</f>
        <v>0</v>
      </c>
      <c r="BZ607">
        <f>IF(Charts!$B$3="none",J2309,IF(AR2309="",NA(),AR2309))</f>
        <v>0</v>
      </c>
      <c r="CA607">
        <f>IF(Charts!$B$3="none",K2309,IF(AS2309="",NA(),AS2309))</f>
        <v>0</v>
      </c>
      <c r="CB607">
        <f>IF(Charts!$B$3="none",L2309,IF(AT2309="",NA(),AT2309))</f>
        <v>0</v>
      </c>
      <c r="CC607">
        <f>IF(Charts!$B$3="none",M2309,IF(AU2309="",NA(),AU2309))</f>
        <v>0</v>
      </c>
      <c r="CD607">
        <f>IF(Charts!$B$3="none",N2309,IF(AV2309="",NA(),AV2309))</f>
        <v>0</v>
      </c>
      <c r="CE607">
        <f>IF(Charts!$B$3="none",O2309,IF(AW2309="",NA(),AW2309))</f>
        <v>0</v>
      </c>
      <c r="CF607">
        <f>IF(Charts!$B$3="none",P2309,IF(AX2309="",NA(),AX2309))</f>
        <v>0</v>
      </c>
      <c r="CG607">
        <f>IF(Charts!$B$3="none",Q2309,IF(AY2309="",NA(),AY2309))</f>
        <v>0</v>
      </c>
      <c r="CH607">
        <f>IF(Charts!$B$3="none",R2309,IF(AZ2309="",NA(),AZ2309))</f>
        <v>0</v>
      </c>
      <c r="CI607">
        <f>IF(Charts!$B$3="none",S2309,IF(BA2309="",NA(),BA2309))</f>
        <v>0</v>
      </c>
      <c r="CJ607">
        <f>IF(Charts!$B$3="none",T2309,IF(BB2309="",NA(),BB2309))</f>
        <v>0</v>
      </c>
      <c r="CK607">
        <f>IF(Charts!$B$3="none",U2309,IF(BC2309="",NA(),BC2309))</f>
        <v>0</v>
      </c>
      <c r="CL607">
        <f>IF(Charts!$B$3="none",V2309,IF(BD2309="",NA(),BD2309))</f>
        <v>0</v>
      </c>
      <c r="CM607">
        <f>IF(Charts!$B$3="none",W2309,IF(BE2309="",NA(),BE2309))</f>
        <v>0</v>
      </c>
      <c r="CN607">
        <f>IF(Charts!$B$3="none",X2309,IF(BF2309="",NA(),BF2309))</f>
        <v>0</v>
      </c>
      <c r="CO607">
        <f>IF(Charts!$B$3="none",Y2309,IF(BG2309="",NA(),BG2309))</f>
        <v>0</v>
      </c>
      <c r="CP607">
        <f>IF(Charts!$B$3="none",Z2309,IF(BH2309="",NA(),BH2309))</f>
        <v>0</v>
      </c>
      <c r="CQ607">
        <f>IF(Charts!$B$3="none",AA2309,IF(BI2309="",NA(),BI2309))</f>
        <v>0</v>
      </c>
      <c r="CR607">
        <f>IF(Charts!$B$3="none",AB2309,IF(BJ2309="",NA(),BJ2309))</f>
        <v>0</v>
      </c>
      <c r="CS607">
        <f>IF(Charts!$B$3="none",AC2309,IF(BK2309="",NA(),BK2309))</f>
        <v>0</v>
      </c>
      <c r="CT607">
        <f>IF(Charts!$B$3="none",AD2309,IF(BL2309="",NA(),BL2309))</f>
        <v>0</v>
      </c>
      <c r="CU607">
        <f>IF(Charts!$B$3="none",AE2309,IF(BM2309="",NA(),BM2309))</f>
        <v>0</v>
      </c>
      <c r="CV607">
        <f>IF(Charts!$B$3="none",AF2309,IF(BN2309="",NA(),BN2309))</f>
        <v>0</v>
      </c>
      <c r="CW607">
        <f>IF(Charts!$B$3="none",AG2309,IF(BO2309="",NA(),BO2309))</f>
        <v>0</v>
      </c>
      <c r="CX607">
        <f>IF(Charts!$B$3="none",AH2309,IF(BP2309="",NA(),BP2309))</f>
        <v>0</v>
      </c>
      <c r="CY607">
        <f>IF(Charts!$B$3="none",AI2309,IF(BQ2309="",NA(),BQ2309))</f>
        <v>0</v>
      </c>
      <c r="CZ607">
        <f>IF(Charts!$B$3="none",AJ2309,IF(BR2309="",NA(),BR2309))</f>
        <v>0</v>
      </c>
    </row>
    <row r="608" spans="5:104">
      <c r="E608">
        <v>263</v>
      </c>
      <c r="F608">
        <f>F267</f>
        <v>0</v>
      </c>
      <c r="G608">
        <v>263</v>
      </c>
      <c r="H608">
        <f>H267</f>
        <v>0</v>
      </c>
      <c r="I608">
        <v>263</v>
      </c>
      <c r="J608">
        <f>J267</f>
        <v>0</v>
      </c>
      <c r="K608">
        <v>263</v>
      </c>
      <c r="L608">
        <f>L267</f>
        <v>0</v>
      </c>
      <c r="M608">
        <v>263</v>
      </c>
      <c r="N608">
        <f>N267</f>
        <v>0</v>
      </c>
      <c r="O608">
        <v>263</v>
      </c>
      <c r="P608">
        <f>P267</f>
        <v>0</v>
      </c>
      <c r="Q608">
        <v>263</v>
      </c>
      <c r="R608">
        <f>R267</f>
        <v>0</v>
      </c>
      <c r="S608">
        <v>263</v>
      </c>
      <c r="T608">
        <f>T267</f>
        <v>0</v>
      </c>
      <c r="U608">
        <v>263</v>
      </c>
      <c r="V608">
        <f>V267</f>
        <v>0</v>
      </c>
      <c r="W608">
        <v>263</v>
      </c>
      <c r="X608">
        <f>X267</f>
        <v>0</v>
      </c>
      <c r="Y608">
        <v>263</v>
      </c>
      <c r="Z608">
        <f>Z267</f>
        <v>0</v>
      </c>
      <c r="AA608">
        <v>263</v>
      </c>
      <c r="AB608">
        <f>AB267</f>
        <v>0</v>
      </c>
      <c r="AC608">
        <v>263</v>
      </c>
      <c r="AD608">
        <f>AD267</f>
        <v>0</v>
      </c>
      <c r="AE608">
        <v>263</v>
      </c>
      <c r="AF608">
        <f>AF267</f>
        <v>0</v>
      </c>
      <c r="AG608">
        <v>263</v>
      </c>
      <c r="AH608">
        <f>AH267</f>
        <v>0</v>
      </c>
      <c r="AI608">
        <v>263</v>
      </c>
      <c r="AJ608">
        <f>AJ267</f>
        <v>0</v>
      </c>
      <c r="AM608">
        <v>263</v>
      </c>
      <c r="AN608">
        <f>AN267</f>
        <v>0</v>
      </c>
      <c r="AO608">
        <v>263</v>
      </c>
      <c r="AP608">
        <f>AP267</f>
        <v>0</v>
      </c>
      <c r="AQ608">
        <v>263</v>
      </c>
      <c r="AR608">
        <f>AR267</f>
        <v>0</v>
      </c>
      <c r="AS608">
        <v>263</v>
      </c>
      <c r="AT608">
        <f>AT267</f>
        <v>0</v>
      </c>
      <c r="AU608">
        <v>263</v>
      </c>
      <c r="AV608">
        <f>AV267</f>
        <v>0</v>
      </c>
      <c r="AW608">
        <v>263</v>
      </c>
      <c r="AX608">
        <f>AX267</f>
        <v>0</v>
      </c>
      <c r="AY608">
        <v>263</v>
      </c>
      <c r="AZ608">
        <f>AZ267</f>
        <v>0</v>
      </c>
      <c r="BA608">
        <v>263</v>
      </c>
      <c r="BB608">
        <f>BB267</f>
        <v>0</v>
      </c>
      <c r="BC608">
        <v>263</v>
      </c>
      <c r="BD608">
        <f>BD267</f>
        <v>0</v>
      </c>
      <c r="BE608">
        <v>263</v>
      </c>
      <c r="BF608">
        <f>BF267</f>
        <v>0</v>
      </c>
      <c r="BG608">
        <v>263</v>
      </c>
      <c r="BH608">
        <f>BH267</f>
        <v>0</v>
      </c>
      <c r="BI608">
        <v>263</v>
      </c>
      <c r="BJ608">
        <f>BJ267</f>
        <v>0</v>
      </c>
      <c r="BK608">
        <v>263</v>
      </c>
      <c r="BL608">
        <f>BL267</f>
        <v>0</v>
      </c>
      <c r="BM608">
        <v>263</v>
      </c>
      <c r="BN608">
        <f>BN267</f>
        <v>0</v>
      </c>
      <c r="BO608">
        <v>263</v>
      </c>
      <c r="BP608">
        <f>BP267</f>
        <v>0</v>
      </c>
      <c r="BQ608">
        <v>263</v>
      </c>
      <c r="BR608">
        <f>BR267</f>
        <v>0</v>
      </c>
      <c r="BU608">
        <f>IF(Charts!$B$3="none",E2310,IF(AM2310="",NA(),AM2310))</f>
        <v>0</v>
      </c>
      <c r="BV608">
        <f>IF(Charts!$B$3="none",F2310,IF(AN2310="",NA(),AN2310))</f>
        <v>0</v>
      </c>
      <c r="BW608">
        <f>IF(Charts!$B$3="none",G2310,IF(AO2310="",NA(),AO2310))</f>
        <v>0</v>
      </c>
      <c r="BX608">
        <f>IF(Charts!$B$3="none",H2310,IF(AP2310="",NA(),AP2310))</f>
        <v>0</v>
      </c>
      <c r="BY608">
        <f>IF(Charts!$B$3="none",I2310,IF(AQ2310="",NA(),AQ2310))</f>
        <v>0</v>
      </c>
      <c r="BZ608">
        <f>IF(Charts!$B$3="none",J2310,IF(AR2310="",NA(),AR2310))</f>
        <v>0</v>
      </c>
      <c r="CA608">
        <f>IF(Charts!$B$3="none",K2310,IF(AS2310="",NA(),AS2310))</f>
        <v>0</v>
      </c>
      <c r="CB608">
        <f>IF(Charts!$B$3="none",L2310,IF(AT2310="",NA(),AT2310))</f>
        <v>0</v>
      </c>
      <c r="CC608">
        <f>IF(Charts!$B$3="none",M2310,IF(AU2310="",NA(),AU2310))</f>
        <v>0</v>
      </c>
      <c r="CD608">
        <f>IF(Charts!$B$3="none",N2310,IF(AV2310="",NA(),AV2310))</f>
        <v>0</v>
      </c>
      <c r="CE608">
        <f>IF(Charts!$B$3="none",O2310,IF(AW2310="",NA(),AW2310))</f>
        <v>0</v>
      </c>
      <c r="CF608">
        <f>IF(Charts!$B$3="none",P2310,IF(AX2310="",NA(),AX2310))</f>
        <v>0</v>
      </c>
      <c r="CG608">
        <f>IF(Charts!$B$3="none",Q2310,IF(AY2310="",NA(),AY2310))</f>
        <v>0</v>
      </c>
      <c r="CH608">
        <f>IF(Charts!$B$3="none",R2310,IF(AZ2310="",NA(),AZ2310))</f>
        <v>0</v>
      </c>
      <c r="CI608">
        <f>IF(Charts!$B$3="none",S2310,IF(BA2310="",NA(),BA2310))</f>
        <v>0</v>
      </c>
      <c r="CJ608">
        <f>IF(Charts!$B$3="none",T2310,IF(BB2310="",NA(),BB2310))</f>
        <v>0</v>
      </c>
      <c r="CK608">
        <f>IF(Charts!$B$3="none",U2310,IF(BC2310="",NA(),BC2310))</f>
        <v>0</v>
      </c>
      <c r="CL608">
        <f>IF(Charts!$B$3="none",V2310,IF(BD2310="",NA(),BD2310))</f>
        <v>0</v>
      </c>
      <c r="CM608">
        <f>IF(Charts!$B$3="none",W2310,IF(BE2310="",NA(),BE2310))</f>
        <v>0</v>
      </c>
      <c r="CN608">
        <f>IF(Charts!$B$3="none",X2310,IF(BF2310="",NA(),BF2310))</f>
        <v>0</v>
      </c>
      <c r="CO608">
        <f>IF(Charts!$B$3="none",Y2310,IF(BG2310="",NA(),BG2310))</f>
        <v>0</v>
      </c>
      <c r="CP608">
        <f>IF(Charts!$B$3="none",Z2310,IF(BH2310="",NA(),BH2310))</f>
        <v>0</v>
      </c>
      <c r="CQ608">
        <f>IF(Charts!$B$3="none",AA2310,IF(BI2310="",NA(),BI2310))</f>
        <v>0</v>
      </c>
      <c r="CR608">
        <f>IF(Charts!$B$3="none",AB2310,IF(BJ2310="",NA(),BJ2310))</f>
        <v>0</v>
      </c>
      <c r="CS608">
        <f>IF(Charts!$B$3="none",AC2310,IF(BK2310="",NA(),BK2310))</f>
        <v>0</v>
      </c>
      <c r="CT608">
        <f>IF(Charts!$B$3="none",AD2310,IF(BL2310="",NA(),BL2310))</f>
        <v>0</v>
      </c>
      <c r="CU608">
        <f>IF(Charts!$B$3="none",AE2310,IF(BM2310="",NA(),BM2310))</f>
        <v>0</v>
      </c>
      <c r="CV608">
        <f>IF(Charts!$B$3="none",AF2310,IF(BN2310="",NA(),BN2310))</f>
        <v>0</v>
      </c>
      <c r="CW608">
        <f>IF(Charts!$B$3="none",AG2310,IF(BO2310="",NA(),BO2310))</f>
        <v>0</v>
      </c>
      <c r="CX608">
        <f>IF(Charts!$B$3="none",AH2310,IF(BP2310="",NA(),BP2310))</f>
        <v>0</v>
      </c>
      <c r="CY608">
        <f>IF(Charts!$B$3="none",AI2310,IF(BQ2310="",NA(),BQ2310))</f>
        <v>0</v>
      </c>
      <c r="CZ608">
        <f>IF(Charts!$B$3="none",AJ2310,IF(BR2310="",NA(),BR2310))</f>
        <v>0</v>
      </c>
    </row>
    <row r="609" spans="5:104">
      <c r="E609">
        <v>264</v>
      </c>
      <c r="F609">
        <f>F268</f>
        <v>0</v>
      </c>
      <c r="G609">
        <v>264</v>
      </c>
      <c r="H609">
        <f>H268</f>
        <v>0</v>
      </c>
      <c r="I609">
        <v>264</v>
      </c>
      <c r="J609">
        <f>J268</f>
        <v>0</v>
      </c>
      <c r="K609">
        <v>264</v>
      </c>
      <c r="L609">
        <f>L268</f>
        <v>0</v>
      </c>
      <c r="M609">
        <v>264</v>
      </c>
      <c r="N609">
        <f>N268</f>
        <v>0</v>
      </c>
      <c r="O609">
        <v>264</v>
      </c>
      <c r="P609">
        <f>P268</f>
        <v>0</v>
      </c>
      <c r="Q609">
        <v>264</v>
      </c>
      <c r="R609">
        <f>R268</f>
        <v>0</v>
      </c>
      <c r="S609">
        <v>264</v>
      </c>
      <c r="T609">
        <f>T268</f>
        <v>0</v>
      </c>
      <c r="U609">
        <v>264</v>
      </c>
      <c r="V609">
        <f>V268</f>
        <v>0</v>
      </c>
      <c r="W609">
        <v>264</v>
      </c>
      <c r="X609">
        <f>X268</f>
        <v>0</v>
      </c>
      <c r="Y609">
        <v>264</v>
      </c>
      <c r="Z609">
        <f>Z268</f>
        <v>0</v>
      </c>
      <c r="AA609">
        <v>264</v>
      </c>
      <c r="AB609">
        <f>AB268</f>
        <v>0</v>
      </c>
      <c r="AC609">
        <v>264</v>
      </c>
      <c r="AD609">
        <f>AD268</f>
        <v>0</v>
      </c>
      <c r="AE609">
        <v>264</v>
      </c>
      <c r="AF609">
        <f>AF268</f>
        <v>0</v>
      </c>
      <c r="AG609">
        <v>264</v>
      </c>
      <c r="AH609">
        <f>AH268</f>
        <v>0</v>
      </c>
      <c r="AI609">
        <v>264</v>
      </c>
      <c r="AJ609">
        <f>AJ268</f>
        <v>0</v>
      </c>
      <c r="AM609">
        <v>264</v>
      </c>
      <c r="AN609">
        <f>AN268</f>
        <v>0</v>
      </c>
      <c r="AO609">
        <v>264</v>
      </c>
      <c r="AP609">
        <f>AP268</f>
        <v>0</v>
      </c>
      <c r="AQ609">
        <v>264</v>
      </c>
      <c r="AR609">
        <f>AR268</f>
        <v>0</v>
      </c>
      <c r="AS609">
        <v>264</v>
      </c>
      <c r="AT609">
        <f>AT268</f>
        <v>0</v>
      </c>
      <c r="AU609">
        <v>264</v>
      </c>
      <c r="AV609">
        <f>AV268</f>
        <v>0</v>
      </c>
      <c r="AW609">
        <v>264</v>
      </c>
      <c r="AX609">
        <f>AX268</f>
        <v>0</v>
      </c>
      <c r="AY609">
        <v>264</v>
      </c>
      <c r="AZ609">
        <f>AZ268</f>
        <v>0</v>
      </c>
      <c r="BA609">
        <v>264</v>
      </c>
      <c r="BB609">
        <f>BB268</f>
        <v>0</v>
      </c>
      <c r="BC609">
        <v>264</v>
      </c>
      <c r="BD609">
        <f>BD268</f>
        <v>0</v>
      </c>
      <c r="BE609">
        <v>264</v>
      </c>
      <c r="BF609">
        <f>BF268</f>
        <v>0</v>
      </c>
      <c r="BG609">
        <v>264</v>
      </c>
      <c r="BH609">
        <f>BH268</f>
        <v>0</v>
      </c>
      <c r="BI609">
        <v>264</v>
      </c>
      <c r="BJ609">
        <f>BJ268</f>
        <v>0</v>
      </c>
      <c r="BK609">
        <v>264</v>
      </c>
      <c r="BL609">
        <f>BL268</f>
        <v>0</v>
      </c>
      <c r="BM609">
        <v>264</v>
      </c>
      <c r="BN609">
        <f>BN268</f>
        <v>0</v>
      </c>
      <c r="BO609">
        <v>264</v>
      </c>
      <c r="BP609">
        <f>BP268</f>
        <v>0</v>
      </c>
      <c r="BQ609">
        <v>264</v>
      </c>
      <c r="BR609">
        <f>BR268</f>
        <v>0</v>
      </c>
      <c r="BU609">
        <f>IF(Charts!$B$3="none",E2311,IF(AM2311="",NA(),AM2311))</f>
        <v>0</v>
      </c>
      <c r="BV609">
        <f>IF(Charts!$B$3="none",F2311,IF(AN2311="",NA(),AN2311))</f>
        <v>0</v>
      </c>
      <c r="BW609">
        <f>IF(Charts!$B$3="none",G2311,IF(AO2311="",NA(),AO2311))</f>
        <v>0</v>
      </c>
      <c r="BX609">
        <f>IF(Charts!$B$3="none",H2311,IF(AP2311="",NA(),AP2311))</f>
        <v>0</v>
      </c>
      <c r="BY609">
        <f>IF(Charts!$B$3="none",I2311,IF(AQ2311="",NA(),AQ2311))</f>
        <v>0</v>
      </c>
      <c r="BZ609">
        <f>IF(Charts!$B$3="none",J2311,IF(AR2311="",NA(),AR2311))</f>
        <v>0</v>
      </c>
      <c r="CA609">
        <f>IF(Charts!$B$3="none",K2311,IF(AS2311="",NA(),AS2311))</f>
        <v>0</v>
      </c>
      <c r="CB609">
        <f>IF(Charts!$B$3="none",L2311,IF(AT2311="",NA(),AT2311))</f>
        <v>0</v>
      </c>
      <c r="CC609">
        <f>IF(Charts!$B$3="none",M2311,IF(AU2311="",NA(),AU2311))</f>
        <v>0</v>
      </c>
      <c r="CD609">
        <f>IF(Charts!$B$3="none",N2311,IF(AV2311="",NA(),AV2311))</f>
        <v>0</v>
      </c>
      <c r="CE609">
        <f>IF(Charts!$B$3="none",O2311,IF(AW2311="",NA(),AW2311))</f>
        <v>0</v>
      </c>
      <c r="CF609">
        <f>IF(Charts!$B$3="none",P2311,IF(AX2311="",NA(),AX2311))</f>
        <v>0</v>
      </c>
      <c r="CG609">
        <f>IF(Charts!$B$3="none",Q2311,IF(AY2311="",NA(),AY2311))</f>
        <v>0</v>
      </c>
      <c r="CH609">
        <f>IF(Charts!$B$3="none",R2311,IF(AZ2311="",NA(),AZ2311))</f>
        <v>0</v>
      </c>
      <c r="CI609">
        <f>IF(Charts!$B$3="none",S2311,IF(BA2311="",NA(),BA2311))</f>
        <v>0</v>
      </c>
      <c r="CJ609">
        <f>IF(Charts!$B$3="none",T2311,IF(BB2311="",NA(),BB2311))</f>
        <v>0</v>
      </c>
      <c r="CK609">
        <f>IF(Charts!$B$3="none",U2311,IF(BC2311="",NA(),BC2311))</f>
        <v>0</v>
      </c>
      <c r="CL609">
        <f>IF(Charts!$B$3="none",V2311,IF(BD2311="",NA(),BD2311))</f>
        <v>0</v>
      </c>
      <c r="CM609">
        <f>IF(Charts!$B$3="none",W2311,IF(BE2311="",NA(),BE2311))</f>
        <v>0</v>
      </c>
      <c r="CN609">
        <f>IF(Charts!$B$3="none",X2311,IF(BF2311="",NA(),BF2311))</f>
        <v>0</v>
      </c>
      <c r="CO609">
        <f>IF(Charts!$B$3="none",Y2311,IF(BG2311="",NA(),BG2311))</f>
        <v>0</v>
      </c>
      <c r="CP609">
        <f>IF(Charts!$B$3="none",Z2311,IF(BH2311="",NA(),BH2311))</f>
        <v>0</v>
      </c>
      <c r="CQ609">
        <f>IF(Charts!$B$3="none",AA2311,IF(BI2311="",NA(),BI2311))</f>
        <v>0</v>
      </c>
      <c r="CR609">
        <f>IF(Charts!$B$3="none",AB2311,IF(BJ2311="",NA(),BJ2311))</f>
        <v>0</v>
      </c>
      <c r="CS609">
        <f>IF(Charts!$B$3="none",AC2311,IF(BK2311="",NA(),BK2311))</f>
        <v>0</v>
      </c>
      <c r="CT609">
        <f>IF(Charts!$B$3="none",AD2311,IF(BL2311="",NA(),BL2311))</f>
        <v>0</v>
      </c>
      <c r="CU609">
        <f>IF(Charts!$B$3="none",AE2311,IF(BM2311="",NA(),BM2311))</f>
        <v>0</v>
      </c>
      <c r="CV609">
        <f>IF(Charts!$B$3="none",AF2311,IF(BN2311="",NA(),BN2311))</f>
        <v>0</v>
      </c>
      <c r="CW609">
        <f>IF(Charts!$B$3="none",AG2311,IF(BO2311="",NA(),BO2311))</f>
        <v>0</v>
      </c>
      <c r="CX609">
        <f>IF(Charts!$B$3="none",AH2311,IF(BP2311="",NA(),BP2311))</f>
        <v>0</v>
      </c>
      <c r="CY609">
        <f>IF(Charts!$B$3="none",AI2311,IF(BQ2311="",NA(),BQ2311))</f>
        <v>0</v>
      </c>
      <c r="CZ609">
        <f>IF(Charts!$B$3="none",AJ2311,IF(BR2311="",NA(),BR2311))</f>
        <v>0</v>
      </c>
    </row>
    <row r="610" spans="5:104">
      <c r="E610">
        <v>265</v>
      </c>
      <c r="F610">
        <f>F269</f>
        <v>0</v>
      </c>
      <c r="G610">
        <v>265</v>
      </c>
      <c r="H610">
        <f>H269</f>
        <v>0</v>
      </c>
      <c r="I610">
        <v>265</v>
      </c>
      <c r="J610">
        <f>J269</f>
        <v>0</v>
      </c>
      <c r="K610">
        <v>265</v>
      </c>
      <c r="L610">
        <f>L269</f>
        <v>0</v>
      </c>
      <c r="M610">
        <v>265</v>
      </c>
      <c r="N610">
        <f>N269</f>
        <v>0</v>
      </c>
      <c r="O610">
        <v>265</v>
      </c>
      <c r="P610">
        <f>P269</f>
        <v>0</v>
      </c>
      <c r="Q610">
        <v>265</v>
      </c>
      <c r="R610">
        <f>R269</f>
        <v>0</v>
      </c>
      <c r="S610">
        <v>265</v>
      </c>
      <c r="T610">
        <f>T269</f>
        <v>0</v>
      </c>
      <c r="U610">
        <v>265</v>
      </c>
      <c r="V610">
        <f>V269</f>
        <v>0</v>
      </c>
      <c r="W610">
        <v>265</v>
      </c>
      <c r="X610">
        <f>X269</f>
        <v>0</v>
      </c>
      <c r="Y610">
        <v>265</v>
      </c>
      <c r="Z610">
        <f>Z269</f>
        <v>0</v>
      </c>
      <c r="AA610">
        <v>265</v>
      </c>
      <c r="AB610">
        <f>AB269</f>
        <v>0</v>
      </c>
      <c r="AC610">
        <v>265</v>
      </c>
      <c r="AD610">
        <f>AD269</f>
        <v>0</v>
      </c>
      <c r="AE610">
        <v>265</v>
      </c>
      <c r="AF610">
        <f>AF269</f>
        <v>0</v>
      </c>
      <c r="AG610">
        <v>265</v>
      </c>
      <c r="AH610">
        <f>AH269</f>
        <v>0</v>
      </c>
      <c r="AI610">
        <v>265</v>
      </c>
      <c r="AJ610">
        <f>AJ269</f>
        <v>0</v>
      </c>
      <c r="AM610">
        <v>265</v>
      </c>
      <c r="AN610">
        <f>AN269</f>
        <v>0</v>
      </c>
      <c r="AO610">
        <v>265</v>
      </c>
      <c r="AP610">
        <f>AP269</f>
        <v>0</v>
      </c>
      <c r="AQ610">
        <v>265</v>
      </c>
      <c r="AR610">
        <f>AR269</f>
        <v>0</v>
      </c>
      <c r="AS610">
        <v>265</v>
      </c>
      <c r="AT610">
        <f>AT269</f>
        <v>0</v>
      </c>
      <c r="AU610">
        <v>265</v>
      </c>
      <c r="AV610">
        <f>AV269</f>
        <v>0</v>
      </c>
      <c r="AW610">
        <v>265</v>
      </c>
      <c r="AX610">
        <f>AX269</f>
        <v>0</v>
      </c>
      <c r="AY610">
        <v>265</v>
      </c>
      <c r="AZ610">
        <f>AZ269</f>
        <v>0</v>
      </c>
      <c r="BA610">
        <v>265</v>
      </c>
      <c r="BB610">
        <f>BB269</f>
        <v>0</v>
      </c>
      <c r="BC610">
        <v>265</v>
      </c>
      <c r="BD610">
        <f>BD269</f>
        <v>0</v>
      </c>
      <c r="BE610">
        <v>265</v>
      </c>
      <c r="BF610">
        <f>BF269</f>
        <v>0</v>
      </c>
      <c r="BG610">
        <v>265</v>
      </c>
      <c r="BH610">
        <f>BH269</f>
        <v>0</v>
      </c>
      <c r="BI610">
        <v>265</v>
      </c>
      <c r="BJ610">
        <f>BJ269</f>
        <v>0</v>
      </c>
      <c r="BK610">
        <v>265</v>
      </c>
      <c r="BL610">
        <f>BL269</f>
        <v>0</v>
      </c>
      <c r="BM610">
        <v>265</v>
      </c>
      <c r="BN610">
        <f>BN269</f>
        <v>0</v>
      </c>
      <c r="BO610">
        <v>265</v>
      </c>
      <c r="BP610">
        <f>BP269</f>
        <v>0</v>
      </c>
      <c r="BQ610">
        <v>265</v>
      </c>
      <c r="BR610">
        <f>BR269</f>
        <v>0</v>
      </c>
      <c r="BU610">
        <f>IF(Charts!$B$3="none",E2312,IF(AM2312="",NA(),AM2312))</f>
        <v>0</v>
      </c>
      <c r="BV610">
        <f>IF(Charts!$B$3="none",F2312,IF(AN2312="",NA(),AN2312))</f>
        <v>0</v>
      </c>
      <c r="BW610">
        <f>IF(Charts!$B$3="none",G2312,IF(AO2312="",NA(),AO2312))</f>
        <v>0</v>
      </c>
      <c r="BX610">
        <f>IF(Charts!$B$3="none",H2312,IF(AP2312="",NA(),AP2312))</f>
        <v>0</v>
      </c>
      <c r="BY610">
        <f>IF(Charts!$B$3="none",I2312,IF(AQ2312="",NA(),AQ2312))</f>
        <v>0</v>
      </c>
      <c r="BZ610">
        <f>IF(Charts!$B$3="none",J2312,IF(AR2312="",NA(),AR2312))</f>
        <v>0</v>
      </c>
      <c r="CA610">
        <f>IF(Charts!$B$3="none",K2312,IF(AS2312="",NA(),AS2312))</f>
        <v>0</v>
      </c>
      <c r="CB610">
        <f>IF(Charts!$B$3="none",L2312,IF(AT2312="",NA(),AT2312))</f>
        <v>0</v>
      </c>
      <c r="CC610">
        <f>IF(Charts!$B$3="none",M2312,IF(AU2312="",NA(),AU2312))</f>
        <v>0</v>
      </c>
      <c r="CD610">
        <f>IF(Charts!$B$3="none",N2312,IF(AV2312="",NA(),AV2312))</f>
        <v>0</v>
      </c>
      <c r="CE610">
        <f>IF(Charts!$B$3="none",O2312,IF(AW2312="",NA(),AW2312))</f>
        <v>0</v>
      </c>
      <c r="CF610">
        <f>IF(Charts!$B$3="none",P2312,IF(AX2312="",NA(),AX2312))</f>
        <v>0</v>
      </c>
      <c r="CG610">
        <f>IF(Charts!$B$3="none",Q2312,IF(AY2312="",NA(),AY2312))</f>
        <v>0</v>
      </c>
      <c r="CH610">
        <f>IF(Charts!$B$3="none",R2312,IF(AZ2312="",NA(),AZ2312))</f>
        <v>0</v>
      </c>
      <c r="CI610">
        <f>IF(Charts!$B$3="none",S2312,IF(BA2312="",NA(),BA2312))</f>
        <v>0</v>
      </c>
      <c r="CJ610">
        <f>IF(Charts!$B$3="none",T2312,IF(BB2312="",NA(),BB2312))</f>
        <v>0</v>
      </c>
      <c r="CK610">
        <f>IF(Charts!$B$3="none",U2312,IF(BC2312="",NA(),BC2312))</f>
        <v>0</v>
      </c>
      <c r="CL610">
        <f>IF(Charts!$B$3="none",V2312,IF(BD2312="",NA(),BD2312))</f>
        <v>0</v>
      </c>
      <c r="CM610">
        <f>IF(Charts!$B$3="none",W2312,IF(BE2312="",NA(),BE2312))</f>
        <v>0</v>
      </c>
      <c r="CN610">
        <f>IF(Charts!$B$3="none",X2312,IF(BF2312="",NA(),BF2312))</f>
        <v>0</v>
      </c>
      <c r="CO610">
        <f>IF(Charts!$B$3="none",Y2312,IF(BG2312="",NA(),BG2312))</f>
        <v>0</v>
      </c>
      <c r="CP610">
        <f>IF(Charts!$B$3="none",Z2312,IF(BH2312="",NA(),BH2312))</f>
        <v>0</v>
      </c>
      <c r="CQ610">
        <f>IF(Charts!$B$3="none",AA2312,IF(BI2312="",NA(),BI2312))</f>
        <v>0</v>
      </c>
      <c r="CR610">
        <f>IF(Charts!$B$3="none",AB2312,IF(BJ2312="",NA(),BJ2312))</f>
        <v>0</v>
      </c>
      <c r="CS610">
        <f>IF(Charts!$B$3="none",AC2312,IF(BK2312="",NA(),BK2312))</f>
        <v>0</v>
      </c>
      <c r="CT610">
        <f>IF(Charts!$B$3="none",AD2312,IF(BL2312="",NA(),BL2312))</f>
        <v>0</v>
      </c>
      <c r="CU610">
        <f>IF(Charts!$B$3="none",AE2312,IF(BM2312="",NA(),BM2312))</f>
        <v>0</v>
      </c>
      <c r="CV610">
        <f>IF(Charts!$B$3="none",AF2312,IF(BN2312="",NA(),BN2312))</f>
        <v>0</v>
      </c>
      <c r="CW610">
        <f>IF(Charts!$B$3="none",AG2312,IF(BO2312="",NA(),BO2312))</f>
        <v>0</v>
      </c>
      <c r="CX610">
        <f>IF(Charts!$B$3="none",AH2312,IF(BP2312="",NA(),BP2312))</f>
        <v>0</v>
      </c>
      <c r="CY610">
        <f>IF(Charts!$B$3="none",AI2312,IF(BQ2312="",NA(),BQ2312))</f>
        <v>0</v>
      </c>
      <c r="CZ610">
        <f>IF(Charts!$B$3="none",AJ2312,IF(BR2312="",NA(),BR2312))</f>
        <v>0</v>
      </c>
    </row>
    <row r="611" spans="5:104">
      <c r="E611">
        <v>266</v>
      </c>
      <c r="F611">
        <f>F270</f>
        <v>0</v>
      </c>
      <c r="G611">
        <v>266</v>
      </c>
      <c r="H611">
        <f>H270</f>
        <v>0</v>
      </c>
      <c r="I611">
        <v>266</v>
      </c>
      <c r="J611">
        <f>J270</f>
        <v>0</v>
      </c>
      <c r="K611">
        <v>266</v>
      </c>
      <c r="L611">
        <f>L270</f>
        <v>0</v>
      </c>
      <c r="M611">
        <v>266</v>
      </c>
      <c r="N611">
        <f>N270</f>
        <v>0</v>
      </c>
      <c r="O611">
        <v>266</v>
      </c>
      <c r="P611">
        <f>P270</f>
        <v>0</v>
      </c>
      <c r="Q611">
        <v>266</v>
      </c>
      <c r="R611">
        <f>R270</f>
        <v>0</v>
      </c>
      <c r="S611">
        <v>266</v>
      </c>
      <c r="T611">
        <f>T270</f>
        <v>0</v>
      </c>
      <c r="U611">
        <v>266</v>
      </c>
      <c r="V611">
        <f>V270</f>
        <v>0</v>
      </c>
      <c r="W611">
        <v>266</v>
      </c>
      <c r="X611">
        <f>X270</f>
        <v>0</v>
      </c>
      <c r="Y611">
        <v>266</v>
      </c>
      <c r="Z611">
        <f>Z270</f>
        <v>0</v>
      </c>
      <c r="AA611">
        <v>266</v>
      </c>
      <c r="AB611">
        <f>AB270</f>
        <v>0</v>
      </c>
      <c r="AC611">
        <v>266</v>
      </c>
      <c r="AD611">
        <f>AD270</f>
        <v>0</v>
      </c>
      <c r="AE611">
        <v>266</v>
      </c>
      <c r="AF611">
        <f>AF270</f>
        <v>0</v>
      </c>
      <c r="AG611">
        <v>266</v>
      </c>
      <c r="AH611">
        <f>AH270</f>
        <v>0</v>
      </c>
      <c r="AI611">
        <v>266</v>
      </c>
      <c r="AJ611">
        <f>AJ270</f>
        <v>0</v>
      </c>
      <c r="AM611">
        <v>266</v>
      </c>
      <c r="AN611">
        <f>AN270</f>
        <v>0</v>
      </c>
      <c r="AO611">
        <v>266</v>
      </c>
      <c r="AP611">
        <f>AP270</f>
        <v>0</v>
      </c>
      <c r="AQ611">
        <v>266</v>
      </c>
      <c r="AR611">
        <f>AR270</f>
        <v>0</v>
      </c>
      <c r="AS611">
        <v>266</v>
      </c>
      <c r="AT611">
        <f>AT270</f>
        <v>0</v>
      </c>
      <c r="AU611">
        <v>266</v>
      </c>
      <c r="AV611">
        <f>AV270</f>
        <v>0</v>
      </c>
      <c r="AW611">
        <v>266</v>
      </c>
      <c r="AX611">
        <f>AX270</f>
        <v>0</v>
      </c>
      <c r="AY611">
        <v>266</v>
      </c>
      <c r="AZ611">
        <f>AZ270</f>
        <v>0</v>
      </c>
      <c r="BA611">
        <v>266</v>
      </c>
      <c r="BB611">
        <f>BB270</f>
        <v>0</v>
      </c>
      <c r="BC611">
        <v>266</v>
      </c>
      <c r="BD611">
        <f>BD270</f>
        <v>0</v>
      </c>
      <c r="BE611">
        <v>266</v>
      </c>
      <c r="BF611">
        <f>BF270</f>
        <v>0</v>
      </c>
      <c r="BG611">
        <v>266</v>
      </c>
      <c r="BH611">
        <f>BH270</f>
        <v>0</v>
      </c>
      <c r="BI611">
        <v>266</v>
      </c>
      <c r="BJ611">
        <f>BJ270</f>
        <v>0</v>
      </c>
      <c r="BK611">
        <v>266</v>
      </c>
      <c r="BL611">
        <f>BL270</f>
        <v>0</v>
      </c>
      <c r="BM611">
        <v>266</v>
      </c>
      <c r="BN611">
        <f>BN270</f>
        <v>0</v>
      </c>
      <c r="BO611">
        <v>266</v>
      </c>
      <c r="BP611">
        <f>BP270</f>
        <v>0</v>
      </c>
      <c r="BQ611">
        <v>266</v>
      </c>
      <c r="BR611">
        <f>BR270</f>
        <v>0</v>
      </c>
      <c r="BU611">
        <f>IF(Charts!$B$3="none",E2313,IF(AM2313="",NA(),AM2313))</f>
        <v>0</v>
      </c>
      <c r="BV611">
        <f>IF(Charts!$B$3="none",F2313,IF(AN2313="",NA(),AN2313))</f>
        <v>0</v>
      </c>
      <c r="BW611">
        <f>IF(Charts!$B$3="none",G2313,IF(AO2313="",NA(),AO2313))</f>
        <v>0</v>
      </c>
      <c r="BX611">
        <f>IF(Charts!$B$3="none",H2313,IF(AP2313="",NA(),AP2313))</f>
        <v>0</v>
      </c>
      <c r="BY611">
        <f>IF(Charts!$B$3="none",I2313,IF(AQ2313="",NA(),AQ2313))</f>
        <v>0</v>
      </c>
      <c r="BZ611">
        <f>IF(Charts!$B$3="none",J2313,IF(AR2313="",NA(),AR2313))</f>
        <v>0</v>
      </c>
      <c r="CA611">
        <f>IF(Charts!$B$3="none",K2313,IF(AS2313="",NA(),AS2313))</f>
        <v>0</v>
      </c>
      <c r="CB611">
        <f>IF(Charts!$B$3="none",L2313,IF(AT2313="",NA(),AT2313))</f>
        <v>0</v>
      </c>
      <c r="CC611">
        <f>IF(Charts!$B$3="none",M2313,IF(AU2313="",NA(),AU2313))</f>
        <v>0</v>
      </c>
      <c r="CD611">
        <f>IF(Charts!$B$3="none",N2313,IF(AV2313="",NA(),AV2313))</f>
        <v>0</v>
      </c>
      <c r="CE611">
        <f>IF(Charts!$B$3="none",O2313,IF(AW2313="",NA(),AW2313))</f>
        <v>0</v>
      </c>
      <c r="CF611">
        <f>IF(Charts!$B$3="none",P2313,IF(AX2313="",NA(),AX2313))</f>
        <v>0</v>
      </c>
      <c r="CG611">
        <f>IF(Charts!$B$3="none",Q2313,IF(AY2313="",NA(),AY2313))</f>
        <v>0</v>
      </c>
      <c r="CH611">
        <f>IF(Charts!$B$3="none",R2313,IF(AZ2313="",NA(),AZ2313))</f>
        <v>0</v>
      </c>
      <c r="CI611">
        <f>IF(Charts!$B$3="none",S2313,IF(BA2313="",NA(),BA2313))</f>
        <v>0</v>
      </c>
      <c r="CJ611">
        <f>IF(Charts!$B$3="none",T2313,IF(BB2313="",NA(),BB2313))</f>
        <v>0</v>
      </c>
      <c r="CK611">
        <f>IF(Charts!$B$3="none",U2313,IF(BC2313="",NA(),BC2313))</f>
        <v>0</v>
      </c>
      <c r="CL611">
        <f>IF(Charts!$B$3="none",V2313,IF(BD2313="",NA(),BD2313))</f>
        <v>0</v>
      </c>
      <c r="CM611">
        <f>IF(Charts!$B$3="none",W2313,IF(BE2313="",NA(),BE2313))</f>
        <v>0</v>
      </c>
      <c r="CN611">
        <f>IF(Charts!$B$3="none",X2313,IF(BF2313="",NA(),BF2313))</f>
        <v>0</v>
      </c>
      <c r="CO611">
        <f>IF(Charts!$B$3="none",Y2313,IF(BG2313="",NA(),BG2313))</f>
        <v>0</v>
      </c>
      <c r="CP611">
        <f>IF(Charts!$B$3="none",Z2313,IF(BH2313="",NA(),BH2313))</f>
        <v>0</v>
      </c>
      <c r="CQ611">
        <f>IF(Charts!$B$3="none",AA2313,IF(BI2313="",NA(),BI2313))</f>
        <v>0</v>
      </c>
      <c r="CR611">
        <f>IF(Charts!$B$3="none",AB2313,IF(BJ2313="",NA(),BJ2313))</f>
        <v>0</v>
      </c>
      <c r="CS611">
        <f>IF(Charts!$B$3="none",AC2313,IF(BK2313="",NA(),BK2313))</f>
        <v>0</v>
      </c>
      <c r="CT611">
        <f>IF(Charts!$B$3="none",AD2313,IF(BL2313="",NA(),BL2313))</f>
        <v>0</v>
      </c>
      <c r="CU611">
        <f>IF(Charts!$B$3="none",AE2313,IF(BM2313="",NA(),BM2313))</f>
        <v>0</v>
      </c>
      <c r="CV611">
        <f>IF(Charts!$B$3="none",AF2313,IF(BN2313="",NA(),BN2313))</f>
        <v>0</v>
      </c>
      <c r="CW611">
        <f>IF(Charts!$B$3="none",AG2313,IF(BO2313="",NA(),BO2313))</f>
        <v>0</v>
      </c>
      <c r="CX611">
        <f>IF(Charts!$B$3="none",AH2313,IF(BP2313="",NA(),BP2313))</f>
        <v>0</v>
      </c>
      <c r="CY611">
        <f>IF(Charts!$B$3="none",AI2313,IF(BQ2313="",NA(),BQ2313))</f>
        <v>0</v>
      </c>
      <c r="CZ611">
        <f>IF(Charts!$B$3="none",AJ2313,IF(BR2313="",NA(),BR2313))</f>
        <v>0</v>
      </c>
    </row>
    <row r="612" spans="5:104">
      <c r="E612">
        <v>267</v>
      </c>
      <c r="F612">
        <f>F271</f>
        <v>0</v>
      </c>
      <c r="G612">
        <v>267</v>
      </c>
      <c r="H612">
        <f>H271</f>
        <v>0</v>
      </c>
      <c r="I612">
        <v>267</v>
      </c>
      <c r="J612">
        <f>J271</f>
        <v>0</v>
      </c>
      <c r="K612">
        <v>267</v>
      </c>
      <c r="L612">
        <f>L271</f>
        <v>0</v>
      </c>
      <c r="M612">
        <v>267</v>
      </c>
      <c r="N612">
        <f>N271</f>
        <v>0</v>
      </c>
      <c r="O612">
        <v>267</v>
      </c>
      <c r="P612">
        <f>P271</f>
        <v>0</v>
      </c>
      <c r="Q612">
        <v>267</v>
      </c>
      <c r="R612">
        <f>R271</f>
        <v>0</v>
      </c>
      <c r="S612">
        <v>267</v>
      </c>
      <c r="T612">
        <f>T271</f>
        <v>0</v>
      </c>
      <c r="U612">
        <v>267</v>
      </c>
      <c r="V612">
        <f>V271</f>
        <v>0</v>
      </c>
      <c r="W612">
        <v>267</v>
      </c>
      <c r="X612">
        <f>X271</f>
        <v>0</v>
      </c>
      <c r="Y612">
        <v>267</v>
      </c>
      <c r="Z612">
        <f>Z271</f>
        <v>0</v>
      </c>
      <c r="AA612">
        <v>267</v>
      </c>
      <c r="AB612">
        <f>AB271</f>
        <v>0</v>
      </c>
      <c r="AC612">
        <v>267</v>
      </c>
      <c r="AD612">
        <f>AD271</f>
        <v>0</v>
      </c>
      <c r="AE612">
        <v>267</v>
      </c>
      <c r="AF612">
        <f>AF271</f>
        <v>0</v>
      </c>
      <c r="AG612">
        <v>267</v>
      </c>
      <c r="AH612">
        <f>AH271</f>
        <v>0</v>
      </c>
      <c r="AI612">
        <v>267</v>
      </c>
      <c r="AJ612">
        <f>AJ271</f>
        <v>0</v>
      </c>
      <c r="AM612">
        <v>267</v>
      </c>
      <c r="AN612">
        <f>AN271</f>
        <v>0</v>
      </c>
      <c r="AO612">
        <v>267</v>
      </c>
      <c r="AP612">
        <f>AP271</f>
        <v>0</v>
      </c>
      <c r="AQ612">
        <v>267</v>
      </c>
      <c r="AR612">
        <f>AR271</f>
        <v>0</v>
      </c>
      <c r="AS612">
        <v>267</v>
      </c>
      <c r="AT612">
        <f>AT271</f>
        <v>0</v>
      </c>
      <c r="AU612">
        <v>267</v>
      </c>
      <c r="AV612">
        <f>AV271</f>
        <v>0</v>
      </c>
      <c r="AW612">
        <v>267</v>
      </c>
      <c r="AX612">
        <f>AX271</f>
        <v>0</v>
      </c>
      <c r="AY612">
        <v>267</v>
      </c>
      <c r="AZ612">
        <f>AZ271</f>
        <v>0</v>
      </c>
      <c r="BA612">
        <v>267</v>
      </c>
      <c r="BB612">
        <f>BB271</f>
        <v>0</v>
      </c>
      <c r="BC612">
        <v>267</v>
      </c>
      <c r="BD612">
        <f>BD271</f>
        <v>0</v>
      </c>
      <c r="BE612">
        <v>267</v>
      </c>
      <c r="BF612">
        <f>BF271</f>
        <v>0</v>
      </c>
      <c r="BG612">
        <v>267</v>
      </c>
      <c r="BH612">
        <f>BH271</f>
        <v>0</v>
      </c>
      <c r="BI612">
        <v>267</v>
      </c>
      <c r="BJ612">
        <f>BJ271</f>
        <v>0</v>
      </c>
      <c r="BK612">
        <v>267</v>
      </c>
      <c r="BL612">
        <f>BL271</f>
        <v>0</v>
      </c>
      <c r="BM612">
        <v>267</v>
      </c>
      <c r="BN612">
        <f>BN271</f>
        <v>0</v>
      </c>
      <c r="BO612">
        <v>267</v>
      </c>
      <c r="BP612">
        <f>BP271</f>
        <v>0</v>
      </c>
      <c r="BQ612">
        <v>267</v>
      </c>
      <c r="BR612">
        <f>BR271</f>
        <v>0</v>
      </c>
      <c r="BU612">
        <f>IF(Charts!$B$3="none",E2314,IF(AM2314="",NA(),AM2314))</f>
        <v>0</v>
      </c>
      <c r="BV612">
        <f>IF(Charts!$B$3="none",F2314,IF(AN2314="",NA(),AN2314))</f>
        <v>0</v>
      </c>
      <c r="BW612">
        <f>IF(Charts!$B$3="none",G2314,IF(AO2314="",NA(),AO2314))</f>
        <v>0</v>
      </c>
      <c r="BX612">
        <f>IF(Charts!$B$3="none",H2314,IF(AP2314="",NA(),AP2314))</f>
        <v>0</v>
      </c>
      <c r="BY612">
        <f>IF(Charts!$B$3="none",I2314,IF(AQ2314="",NA(),AQ2314))</f>
        <v>0</v>
      </c>
      <c r="BZ612">
        <f>IF(Charts!$B$3="none",J2314,IF(AR2314="",NA(),AR2314))</f>
        <v>0</v>
      </c>
      <c r="CA612">
        <f>IF(Charts!$B$3="none",K2314,IF(AS2314="",NA(),AS2314))</f>
        <v>0</v>
      </c>
      <c r="CB612">
        <f>IF(Charts!$B$3="none",L2314,IF(AT2314="",NA(),AT2314))</f>
        <v>0</v>
      </c>
      <c r="CC612">
        <f>IF(Charts!$B$3="none",M2314,IF(AU2314="",NA(),AU2314))</f>
        <v>0</v>
      </c>
      <c r="CD612">
        <f>IF(Charts!$B$3="none",N2314,IF(AV2314="",NA(),AV2314))</f>
        <v>0</v>
      </c>
      <c r="CE612">
        <f>IF(Charts!$B$3="none",O2314,IF(AW2314="",NA(),AW2314))</f>
        <v>0</v>
      </c>
      <c r="CF612">
        <f>IF(Charts!$B$3="none",P2314,IF(AX2314="",NA(),AX2314))</f>
        <v>0</v>
      </c>
      <c r="CG612">
        <f>IF(Charts!$B$3="none",Q2314,IF(AY2314="",NA(),AY2314))</f>
        <v>0</v>
      </c>
      <c r="CH612">
        <f>IF(Charts!$B$3="none",R2314,IF(AZ2314="",NA(),AZ2314))</f>
        <v>0</v>
      </c>
      <c r="CI612">
        <f>IF(Charts!$B$3="none",S2314,IF(BA2314="",NA(),BA2314))</f>
        <v>0</v>
      </c>
      <c r="CJ612">
        <f>IF(Charts!$B$3="none",T2314,IF(BB2314="",NA(),BB2314))</f>
        <v>0</v>
      </c>
      <c r="CK612">
        <f>IF(Charts!$B$3="none",U2314,IF(BC2314="",NA(),BC2314))</f>
        <v>0</v>
      </c>
      <c r="CL612">
        <f>IF(Charts!$B$3="none",V2314,IF(BD2314="",NA(),BD2314))</f>
        <v>0</v>
      </c>
      <c r="CM612">
        <f>IF(Charts!$B$3="none",W2314,IF(BE2314="",NA(),BE2314))</f>
        <v>0</v>
      </c>
      <c r="CN612">
        <f>IF(Charts!$B$3="none",X2314,IF(BF2314="",NA(),BF2314))</f>
        <v>0</v>
      </c>
      <c r="CO612">
        <f>IF(Charts!$B$3="none",Y2314,IF(BG2314="",NA(),BG2314))</f>
        <v>0</v>
      </c>
      <c r="CP612">
        <f>IF(Charts!$B$3="none",Z2314,IF(BH2314="",NA(),BH2314))</f>
        <v>0</v>
      </c>
      <c r="CQ612">
        <f>IF(Charts!$B$3="none",AA2314,IF(BI2314="",NA(),BI2314))</f>
        <v>0</v>
      </c>
      <c r="CR612">
        <f>IF(Charts!$B$3="none",AB2314,IF(BJ2314="",NA(),BJ2314))</f>
        <v>0</v>
      </c>
      <c r="CS612">
        <f>IF(Charts!$B$3="none",AC2314,IF(BK2314="",NA(),BK2314))</f>
        <v>0</v>
      </c>
      <c r="CT612">
        <f>IF(Charts!$B$3="none",AD2314,IF(BL2314="",NA(),BL2314))</f>
        <v>0</v>
      </c>
      <c r="CU612">
        <f>IF(Charts!$B$3="none",AE2314,IF(BM2314="",NA(),BM2314))</f>
        <v>0</v>
      </c>
      <c r="CV612">
        <f>IF(Charts!$B$3="none",AF2314,IF(BN2314="",NA(),BN2314))</f>
        <v>0</v>
      </c>
      <c r="CW612">
        <f>IF(Charts!$B$3="none",AG2314,IF(BO2314="",NA(),BO2314))</f>
        <v>0</v>
      </c>
      <c r="CX612">
        <f>IF(Charts!$B$3="none",AH2314,IF(BP2314="",NA(),BP2314))</f>
        <v>0</v>
      </c>
      <c r="CY612">
        <f>IF(Charts!$B$3="none",AI2314,IF(BQ2314="",NA(),BQ2314))</f>
        <v>0</v>
      </c>
      <c r="CZ612">
        <f>IF(Charts!$B$3="none",AJ2314,IF(BR2314="",NA(),BR2314))</f>
        <v>0</v>
      </c>
    </row>
    <row r="613" spans="5:104">
      <c r="E613">
        <v>268</v>
      </c>
      <c r="F613">
        <f>F272</f>
        <v>0</v>
      </c>
      <c r="G613">
        <v>268</v>
      </c>
      <c r="H613">
        <f>H272</f>
        <v>0</v>
      </c>
      <c r="I613">
        <v>268</v>
      </c>
      <c r="J613">
        <f>J272</f>
        <v>0</v>
      </c>
      <c r="K613">
        <v>268</v>
      </c>
      <c r="L613">
        <f>L272</f>
        <v>0</v>
      </c>
      <c r="M613">
        <v>268</v>
      </c>
      <c r="N613">
        <f>N272</f>
        <v>0</v>
      </c>
      <c r="O613">
        <v>268</v>
      </c>
      <c r="P613">
        <f>P272</f>
        <v>0</v>
      </c>
      <c r="Q613">
        <v>268</v>
      </c>
      <c r="R613">
        <f>R272</f>
        <v>0</v>
      </c>
      <c r="S613">
        <v>268</v>
      </c>
      <c r="T613">
        <f>T272</f>
        <v>0</v>
      </c>
      <c r="U613">
        <v>268</v>
      </c>
      <c r="V613">
        <f>V272</f>
        <v>0</v>
      </c>
      <c r="W613">
        <v>268</v>
      </c>
      <c r="X613">
        <f>X272</f>
        <v>0</v>
      </c>
      <c r="Y613">
        <v>268</v>
      </c>
      <c r="Z613">
        <f>Z272</f>
        <v>0</v>
      </c>
      <c r="AA613">
        <v>268</v>
      </c>
      <c r="AB613">
        <f>AB272</f>
        <v>0</v>
      </c>
      <c r="AC613">
        <v>268</v>
      </c>
      <c r="AD613">
        <f>AD272</f>
        <v>0</v>
      </c>
      <c r="AE613">
        <v>268</v>
      </c>
      <c r="AF613">
        <f>AF272</f>
        <v>0</v>
      </c>
      <c r="AG613">
        <v>268</v>
      </c>
      <c r="AH613">
        <f>AH272</f>
        <v>0</v>
      </c>
      <c r="AI613">
        <v>268</v>
      </c>
      <c r="AJ613">
        <f>AJ272</f>
        <v>0</v>
      </c>
      <c r="AM613">
        <v>268</v>
      </c>
      <c r="AN613">
        <f>AN272</f>
        <v>0</v>
      </c>
      <c r="AO613">
        <v>268</v>
      </c>
      <c r="AP613">
        <f>AP272</f>
        <v>0</v>
      </c>
      <c r="AQ613">
        <v>268</v>
      </c>
      <c r="AR613">
        <f>AR272</f>
        <v>0</v>
      </c>
      <c r="AS613">
        <v>268</v>
      </c>
      <c r="AT613">
        <f>AT272</f>
        <v>0</v>
      </c>
      <c r="AU613">
        <v>268</v>
      </c>
      <c r="AV613">
        <f>AV272</f>
        <v>0</v>
      </c>
      <c r="AW613">
        <v>268</v>
      </c>
      <c r="AX613">
        <f>AX272</f>
        <v>0</v>
      </c>
      <c r="AY613">
        <v>268</v>
      </c>
      <c r="AZ613">
        <f>AZ272</f>
        <v>0</v>
      </c>
      <c r="BA613">
        <v>268</v>
      </c>
      <c r="BB613">
        <f>BB272</f>
        <v>0</v>
      </c>
      <c r="BC613">
        <v>268</v>
      </c>
      <c r="BD613">
        <f>BD272</f>
        <v>0</v>
      </c>
      <c r="BE613">
        <v>268</v>
      </c>
      <c r="BF613">
        <f>BF272</f>
        <v>0</v>
      </c>
      <c r="BG613">
        <v>268</v>
      </c>
      <c r="BH613">
        <f>BH272</f>
        <v>0</v>
      </c>
      <c r="BI613">
        <v>268</v>
      </c>
      <c r="BJ613">
        <f>BJ272</f>
        <v>0</v>
      </c>
      <c r="BK613">
        <v>268</v>
      </c>
      <c r="BL613">
        <f>BL272</f>
        <v>0</v>
      </c>
      <c r="BM613">
        <v>268</v>
      </c>
      <c r="BN613">
        <f>BN272</f>
        <v>0</v>
      </c>
      <c r="BO613">
        <v>268</v>
      </c>
      <c r="BP613">
        <f>BP272</f>
        <v>0</v>
      </c>
      <c r="BQ613">
        <v>268</v>
      </c>
      <c r="BR613">
        <f>BR272</f>
        <v>0</v>
      </c>
      <c r="BU613">
        <f>IF(Charts!$B$3="none",E2315,IF(AM2315="",NA(),AM2315))</f>
        <v>0</v>
      </c>
      <c r="BV613">
        <f>IF(Charts!$B$3="none",F2315,IF(AN2315="",NA(),AN2315))</f>
        <v>0</v>
      </c>
      <c r="BW613">
        <f>IF(Charts!$B$3="none",G2315,IF(AO2315="",NA(),AO2315))</f>
        <v>0</v>
      </c>
      <c r="BX613">
        <f>IF(Charts!$B$3="none",H2315,IF(AP2315="",NA(),AP2315))</f>
        <v>0</v>
      </c>
      <c r="BY613">
        <f>IF(Charts!$B$3="none",I2315,IF(AQ2315="",NA(),AQ2315))</f>
        <v>0</v>
      </c>
      <c r="BZ613">
        <f>IF(Charts!$B$3="none",J2315,IF(AR2315="",NA(),AR2315))</f>
        <v>0</v>
      </c>
      <c r="CA613">
        <f>IF(Charts!$B$3="none",K2315,IF(AS2315="",NA(),AS2315))</f>
        <v>0</v>
      </c>
      <c r="CB613">
        <f>IF(Charts!$B$3="none",L2315,IF(AT2315="",NA(),AT2315))</f>
        <v>0</v>
      </c>
      <c r="CC613">
        <f>IF(Charts!$B$3="none",M2315,IF(AU2315="",NA(),AU2315))</f>
        <v>0</v>
      </c>
      <c r="CD613">
        <f>IF(Charts!$B$3="none",N2315,IF(AV2315="",NA(),AV2315))</f>
        <v>0</v>
      </c>
      <c r="CE613">
        <f>IF(Charts!$B$3="none",O2315,IF(AW2315="",NA(),AW2315))</f>
        <v>0</v>
      </c>
      <c r="CF613">
        <f>IF(Charts!$B$3="none",P2315,IF(AX2315="",NA(),AX2315))</f>
        <v>0</v>
      </c>
      <c r="CG613">
        <f>IF(Charts!$B$3="none",Q2315,IF(AY2315="",NA(),AY2315))</f>
        <v>0</v>
      </c>
      <c r="CH613">
        <f>IF(Charts!$B$3="none",R2315,IF(AZ2315="",NA(),AZ2315))</f>
        <v>0</v>
      </c>
      <c r="CI613">
        <f>IF(Charts!$B$3="none",S2315,IF(BA2315="",NA(),BA2315))</f>
        <v>0</v>
      </c>
      <c r="CJ613">
        <f>IF(Charts!$B$3="none",T2315,IF(BB2315="",NA(),BB2315))</f>
        <v>0</v>
      </c>
      <c r="CK613">
        <f>IF(Charts!$B$3="none",U2315,IF(BC2315="",NA(),BC2315))</f>
        <v>0</v>
      </c>
      <c r="CL613">
        <f>IF(Charts!$B$3="none",V2315,IF(BD2315="",NA(),BD2315))</f>
        <v>0</v>
      </c>
      <c r="CM613">
        <f>IF(Charts!$B$3="none",W2315,IF(BE2315="",NA(),BE2315))</f>
        <v>0</v>
      </c>
      <c r="CN613">
        <f>IF(Charts!$B$3="none",X2315,IF(BF2315="",NA(),BF2315))</f>
        <v>0</v>
      </c>
      <c r="CO613">
        <f>IF(Charts!$B$3="none",Y2315,IF(BG2315="",NA(),BG2315))</f>
        <v>0</v>
      </c>
      <c r="CP613">
        <f>IF(Charts!$B$3="none",Z2315,IF(BH2315="",NA(),BH2315))</f>
        <v>0</v>
      </c>
      <c r="CQ613">
        <f>IF(Charts!$B$3="none",AA2315,IF(BI2315="",NA(),BI2315))</f>
        <v>0</v>
      </c>
      <c r="CR613">
        <f>IF(Charts!$B$3="none",AB2315,IF(BJ2315="",NA(),BJ2315))</f>
        <v>0</v>
      </c>
      <c r="CS613">
        <f>IF(Charts!$B$3="none",AC2315,IF(BK2315="",NA(),BK2315))</f>
        <v>0</v>
      </c>
      <c r="CT613">
        <f>IF(Charts!$B$3="none",AD2315,IF(BL2315="",NA(),BL2315))</f>
        <v>0</v>
      </c>
      <c r="CU613">
        <f>IF(Charts!$B$3="none",AE2315,IF(BM2315="",NA(),BM2315))</f>
        <v>0</v>
      </c>
      <c r="CV613">
        <f>IF(Charts!$B$3="none",AF2315,IF(BN2315="",NA(),BN2315))</f>
        <v>0</v>
      </c>
      <c r="CW613">
        <f>IF(Charts!$B$3="none",AG2315,IF(BO2315="",NA(),BO2315))</f>
        <v>0</v>
      </c>
      <c r="CX613">
        <f>IF(Charts!$B$3="none",AH2315,IF(BP2315="",NA(),BP2315))</f>
        <v>0</v>
      </c>
      <c r="CY613">
        <f>IF(Charts!$B$3="none",AI2315,IF(BQ2315="",NA(),BQ2315))</f>
        <v>0</v>
      </c>
      <c r="CZ613">
        <f>IF(Charts!$B$3="none",AJ2315,IF(BR2315="",NA(),BR2315))</f>
        <v>0</v>
      </c>
    </row>
    <row r="614" spans="5:104">
      <c r="E614">
        <v>269</v>
      </c>
      <c r="F614">
        <f>F273</f>
        <v>0</v>
      </c>
      <c r="G614">
        <v>269</v>
      </c>
      <c r="H614">
        <f>H273</f>
        <v>0</v>
      </c>
      <c r="I614">
        <v>269</v>
      </c>
      <c r="J614">
        <f>J273</f>
        <v>0</v>
      </c>
      <c r="K614">
        <v>269</v>
      </c>
      <c r="L614">
        <f>L273</f>
        <v>0</v>
      </c>
      <c r="M614">
        <v>269</v>
      </c>
      <c r="N614">
        <f>N273</f>
        <v>0</v>
      </c>
      <c r="O614">
        <v>269</v>
      </c>
      <c r="P614">
        <f>P273</f>
        <v>0</v>
      </c>
      <c r="Q614">
        <v>269</v>
      </c>
      <c r="R614">
        <f>R273</f>
        <v>0</v>
      </c>
      <c r="S614">
        <v>269</v>
      </c>
      <c r="T614">
        <f>T273</f>
        <v>0</v>
      </c>
      <c r="U614">
        <v>269</v>
      </c>
      <c r="V614">
        <f>V273</f>
        <v>0</v>
      </c>
      <c r="W614">
        <v>269</v>
      </c>
      <c r="X614">
        <f>X273</f>
        <v>0</v>
      </c>
      <c r="Y614">
        <v>269</v>
      </c>
      <c r="Z614">
        <f>Z273</f>
        <v>0</v>
      </c>
      <c r="AA614">
        <v>269</v>
      </c>
      <c r="AB614">
        <f>AB273</f>
        <v>0</v>
      </c>
      <c r="AC614">
        <v>269</v>
      </c>
      <c r="AD614">
        <f>AD273</f>
        <v>0</v>
      </c>
      <c r="AE614">
        <v>269</v>
      </c>
      <c r="AF614">
        <f>AF273</f>
        <v>0</v>
      </c>
      <c r="AG614">
        <v>269</v>
      </c>
      <c r="AH614">
        <f>AH273</f>
        <v>0</v>
      </c>
      <c r="AI614">
        <v>269</v>
      </c>
      <c r="AJ614">
        <f>AJ273</f>
        <v>0</v>
      </c>
      <c r="AM614">
        <v>269</v>
      </c>
      <c r="AN614">
        <f>AN273</f>
        <v>0</v>
      </c>
      <c r="AO614">
        <v>269</v>
      </c>
      <c r="AP614">
        <f>AP273</f>
        <v>0</v>
      </c>
      <c r="AQ614">
        <v>269</v>
      </c>
      <c r="AR614">
        <f>AR273</f>
        <v>0</v>
      </c>
      <c r="AS614">
        <v>269</v>
      </c>
      <c r="AT614">
        <f>AT273</f>
        <v>0</v>
      </c>
      <c r="AU614">
        <v>269</v>
      </c>
      <c r="AV614">
        <f>AV273</f>
        <v>0</v>
      </c>
      <c r="AW614">
        <v>269</v>
      </c>
      <c r="AX614">
        <f>AX273</f>
        <v>0</v>
      </c>
      <c r="AY614">
        <v>269</v>
      </c>
      <c r="AZ614">
        <f>AZ273</f>
        <v>0</v>
      </c>
      <c r="BA614">
        <v>269</v>
      </c>
      <c r="BB614">
        <f>BB273</f>
        <v>0</v>
      </c>
      <c r="BC614">
        <v>269</v>
      </c>
      <c r="BD614">
        <f>BD273</f>
        <v>0</v>
      </c>
      <c r="BE614">
        <v>269</v>
      </c>
      <c r="BF614">
        <f>BF273</f>
        <v>0</v>
      </c>
      <c r="BG614">
        <v>269</v>
      </c>
      <c r="BH614">
        <f>BH273</f>
        <v>0</v>
      </c>
      <c r="BI614">
        <v>269</v>
      </c>
      <c r="BJ614">
        <f>BJ273</f>
        <v>0</v>
      </c>
      <c r="BK614">
        <v>269</v>
      </c>
      <c r="BL614">
        <f>BL273</f>
        <v>0</v>
      </c>
      <c r="BM614">
        <v>269</v>
      </c>
      <c r="BN614">
        <f>BN273</f>
        <v>0</v>
      </c>
      <c r="BO614">
        <v>269</v>
      </c>
      <c r="BP614">
        <f>BP273</f>
        <v>0</v>
      </c>
      <c r="BQ614">
        <v>269</v>
      </c>
      <c r="BR614">
        <f>BR273</f>
        <v>0</v>
      </c>
      <c r="BU614">
        <f>IF(Charts!$B$3="none",E2316,IF(AM2316="",NA(),AM2316))</f>
        <v>0</v>
      </c>
      <c r="BV614">
        <f>IF(Charts!$B$3="none",F2316,IF(AN2316="",NA(),AN2316))</f>
        <v>0</v>
      </c>
      <c r="BW614">
        <f>IF(Charts!$B$3="none",G2316,IF(AO2316="",NA(),AO2316))</f>
        <v>0</v>
      </c>
      <c r="BX614">
        <f>IF(Charts!$B$3="none",H2316,IF(AP2316="",NA(),AP2316))</f>
        <v>0</v>
      </c>
      <c r="BY614">
        <f>IF(Charts!$B$3="none",I2316,IF(AQ2316="",NA(),AQ2316))</f>
        <v>0</v>
      </c>
      <c r="BZ614">
        <f>IF(Charts!$B$3="none",J2316,IF(AR2316="",NA(),AR2316))</f>
        <v>0</v>
      </c>
      <c r="CA614">
        <f>IF(Charts!$B$3="none",K2316,IF(AS2316="",NA(),AS2316))</f>
        <v>0</v>
      </c>
      <c r="CB614">
        <f>IF(Charts!$B$3="none",L2316,IF(AT2316="",NA(),AT2316))</f>
        <v>0</v>
      </c>
      <c r="CC614">
        <f>IF(Charts!$B$3="none",M2316,IF(AU2316="",NA(),AU2316))</f>
        <v>0</v>
      </c>
      <c r="CD614">
        <f>IF(Charts!$B$3="none",N2316,IF(AV2316="",NA(),AV2316))</f>
        <v>0</v>
      </c>
      <c r="CE614">
        <f>IF(Charts!$B$3="none",O2316,IF(AW2316="",NA(),AW2316))</f>
        <v>0</v>
      </c>
      <c r="CF614">
        <f>IF(Charts!$B$3="none",P2316,IF(AX2316="",NA(),AX2316))</f>
        <v>0</v>
      </c>
      <c r="CG614">
        <f>IF(Charts!$B$3="none",Q2316,IF(AY2316="",NA(),AY2316))</f>
        <v>0</v>
      </c>
      <c r="CH614">
        <f>IF(Charts!$B$3="none",R2316,IF(AZ2316="",NA(),AZ2316))</f>
        <v>0</v>
      </c>
      <c r="CI614">
        <f>IF(Charts!$B$3="none",S2316,IF(BA2316="",NA(),BA2316))</f>
        <v>0</v>
      </c>
      <c r="CJ614">
        <f>IF(Charts!$B$3="none",T2316,IF(BB2316="",NA(),BB2316))</f>
        <v>0</v>
      </c>
      <c r="CK614">
        <f>IF(Charts!$B$3="none",U2316,IF(BC2316="",NA(),BC2316))</f>
        <v>0</v>
      </c>
      <c r="CL614">
        <f>IF(Charts!$B$3="none",V2316,IF(BD2316="",NA(),BD2316))</f>
        <v>0</v>
      </c>
      <c r="CM614">
        <f>IF(Charts!$B$3="none",W2316,IF(BE2316="",NA(),BE2316))</f>
        <v>0</v>
      </c>
      <c r="CN614">
        <f>IF(Charts!$B$3="none",X2316,IF(BF2316="",NA(),BF2316))</f>
        <v>0</v>
      </c>
      <c r="CO614">
        <f>IF(Charts!$B$3="none",Y2316,IF(BG2316="",NA(),BG2316))</f>
        <v>0</v>
      </c>
      <c r="CP614">
        <f>IF(Charts!$B$3="none",Z2316,IF(BH2316="",NA(),BH2316))</f>
        <v>0</v>
      </c>
      <c r="CQ614">
        <f>IF(Charts!$B$3="none",AA2316,IF(BI2316="",NA(),BI2316))</f>
        <v>0</v>
      </c>
      <c r="CR614">
        <f>IF(Charts!$B$3="none",AB2316,IF(BJ2316="",NA(),BJ2316))</f>
        <v>0</v>
      </c>
      <c r="CS614">
        <f>IF(Charts!$B$3="none",AC2316,IF(BK2316="",NA(),BK2316))</f>
        <v>0</v>
      </c>
      <c r="CT614">
        <f>IF(Charts!$B$3="none",AD2316,IF(BL2316="",NA(),BL2316))</f>
        <v>0</v>
      </c>
      <c r="CU614">
        <f>IF(Charts!$B$3="none",AE2316,IF(BM2316="",NA(),BM2316))</f>
        <v>0</v>
      </c>
      <c r="CV614">
        <f>IF(Charts!$B$3="none",AF2316,IF(BN2316="",NA(),BN2316))</f>
        <v>0</v>
      </c>
      <c r="CW614">
        <f>IF(Charts!$B$3="none",AG2316,IF(BO2316="",NA(),BO2316))</f>
        <v>0</v>
      </c>
      <c r="CX614">
        <f>IF(Charts!$B$3="none",AH2316,IF(BP2316="",NA(),BP2316))</f>
        <v>0</v>
      </c>
      <c r="CY614">
        <f>IF(Charts!$B$3="none",AI2316,IF(BQ2316="",NA(),BQ2316))</f>
        <v>0</v>
      </c>
      <c r="CZ614">
        <f>IF(Charts!$B$3="none",AJ2316,IF(BR2316="",NA(),BR2316))</f>
        <v>0</v>
      </c>
    </row>
    <row r="615" spans="5:104">
      <c r="E615">
        <v>270</v>
      </c>
      <c r="F615">
        <f>F274</f>
        <v>0</v>
      </c>
      <c r="G615">
        <v>270</v>
      </c>
      <c r="H615">
        <f>H274</f>
        <v>0</v>
      </c>
      <c r="I615">
        <v>270</v>
      </c>
      <c r="J615">
        <f>J274</f>
        <v>0</v>
      </c>
      <c r="K615">
        <v>270</v>
      </c>
      <c r="L615">
        <f>L274</f>
        <v>0</v>
      </c>
      <c r="M615">
        <v>270</v>
      </c>
      <c r="N615">
        <f>N274</f>
        <v>0</v>
      </c>
      <c r="O615">
        <v>270</v>
      </c>
      <c r="P615">
        <f>P274</f>
        <v>0</v>
      </c>
      <c r="Q615">
        <v>270</v>
      </c>
      <c r="R615">
        <f>R274</f>
        <v>0</v>
      </c>
      <c r="S615">
        <v>270</v>
      </c>
      <c r="T615">
        <f>T274</f>
        <v>0</v>
      </c>
      <c r="U615">
        <v>270</v>
      </c>
      <c r="V615">
        <f>V274</f>
        <v>0</v>
      </c>
      <c r="W615">
        <v>270</v>
      </c>
      <c r="X615">
        <f>X274</f>
        <v>0</v>
      </c>
      <c r="Y615">
        <v>270</v>
      </c>
      <c r="Z615">
        <f>Z274</f>
        <v>0</v>
      </c>
      <c r="AA615">
        <v>270</v>
      </c>
      <c r="AB615">
        <f>AB274</f>
        <v>0</v>
      </c>
      <c r="AC615">
        <v>270</v>
      </c>
      <c r="AD615">
        <f>AD274</f>
        <v>0</v>
      </c>
      <c r="AE615">
        <v>270</v>
      </c>
      <c r="AF615">
        <f>AF274</f>
        <v>0</v>
      </c>
      <c r="AG615">
        <v>270</v>
      </c>
      <c r="AH615">
        <f>AH274</f>
        <v>0</v>
      </c>
      <c r="AI615">
        <v>270</v>
      </c>
      <c r="AJ615">
        <f>AJ274</f>
        <v>0</v>
      </c>
      <c r="AM615">
        <v>270</v>
      </c>
      <c r="AN615">
        <f>AN274</f>
        <v>0</v>
      </c>
      <c r="AO615">
        <v>270</v>
      </c>
      <c r="AP615">
        <f>AP274</f>
        <v>0</v>
      </c>
      <c r="AQ615">
        <v>270</v>
      </c>
      <c r="AR615">
        <f>AR274</f>
        <v>0</v>
      </c>
      <c r="AS615">
        <v>270</v>
      </c>
      <c r="AT615">
        <f>AT274</f>
        <v>0</v>
      </c>
      <c r="AU615">
        <v>270</v>
      </c>
      <c r="AV615">
        <f>AV274</f>
        <v>0</v>
      </c>
      <c r="AW615">
        <v>270</v>
      </c>
      <c r="AX615">
        <f>AX274</f>
        <v>0</v>
      </c>
      <c r="AY615">
        <v>270</v>
      </c>
      <c r="AZ615">
        <f>AZ274</f>
        <v>0</v>
      </c>
      <c r="BA615">
        <v>270</v>
      </c>
      <c r="BB615">
        <f>BB274</f>
        <v>0</v>
      </c>
      <c r="BC615">
        <v>270</v>
      </c>
      <c r="BD615">
        <f>BD274</f>
        <v>0</v>
      </c>
      <c r="BE615">
        <v>270</v>
      </c>
      <c r="BF615">
        <f>BF274</f>
        <v>0</v>
      </c>
      <c r="BG615">
        <v>270</v>
      </c>
      <c r="BH615">
        <f>BH274</f>
        <v>0</v>
      </c>
      <c r="BI615">
        <v>270</v>
      </c>
      <c r="BJ615">
        <f>BJ274</f>
        <v>0</v>
      </c>
      <c r="BK615">
        <v>270</v>
      </c>
      <c r="BL615">
        <f>BL274</f>
        <v>0</v>
      </c>
      <c r="BM615">
        <v>270</v>
      </c>
      <c r="BN615">
        <f>BN274</f>
        <v>0</v>
      </c>
      <c r="BO615">
        <v>270</v>
      </c>
      <c r="BP615">
        <f>BP274</f>
        <v>0</v>
      </c>
      <c r="BQ615">
        <v>270</v>
      </c>
      <c r="BR615">
        <f>BR274</f>
        <v>0</v>
      </c>
      <c r="BU615">
        <f>IF(Charts!$B$3="none",E2317,IF(AM2317="",NA(),AM2317))</f>
        <v>0</v>
      </c>
      <c r="BV615">
        <f>IF(Charts!$B$3="none",F2317,IF(AN2317="",NA(),AN2317))</f>
        <v>0</v>
      </c>
      <c r="BW615">
        <f>IF(Charts!$B$3="none",G2317,IF(AO2317="",NA(),AO2317))</f>
        <v>0</v>
      </c>
      <c r="BX615">
        <f>IF(Charts!$B$3="none",H2317,IF(AP2317="",NA(),AP2317))</f>
        <v>0</v>
      </c>
      <c r="BY615">
        <f>IF(Charts!$B$3="none",I2317,IF(AQ2317="",NA(),AQ2317))</f>
        <v>0</v>
      </c>
      <c r="BZ615">
        <f>IF(Charts!$B$3="none",J2317,IF(AR2317="",NA(),AR2317))</f>
        <v>0</v>
      </c>
      <c r="CA615">
        <f>IF(Charts!$B$3="none",K2317,IF(AS2317="",NA(),AS2317))</f>
        <v>0</v>
      </c>
      <c r="CB615">
        <f>IF(Charts!$B$3="none",L2317,IF(AT2317="",NA(),AT2317))</f>
        <v>0</v>
      </c>
      <c r="CC615">
        <f>IF(Charts!$B$3="none",M2317,IF(AU2317="",NA(),AU2317))</f>
        <v>0</v>
      </c>
      <c r="CD615">
        <f>IF(Charts!$B$3="none",N2317,IF(AV2317="",NA(),AV2317))</f>
        <v>0</v>
      </c>
      <c r="CE615">
        <f>IF(Charts!$B$3="none",O2317,IF(AW2317="",NA(),AW2317))</f>
        <v>0</v>
      </c>
      <c r="CF615">
        <f>IF(Charts!$B$3="none",P2317,IF(AX2317="",NA(),AX2317))</f>
        <v>0</v>
      </c>
      <c r="CG615">
        <f>IF(Charts!$B$3="none",Q2317,IF(AY2317="",NA(),AY2317))</f>
        <v>0</v>
      </c>
      <c r="CH615">
        <f>IF(Charts!$B$3="none",R2317,IF(AZ2317="",NA(),AZ2317))</f>
        <v>0</v>
      </c>
      <c r="CI615">
        <f>IF(Charts!$B$3="none",S2317,IF(BA2317="",NA(),BA2317))</f>
        <v>0</v>
      </c>
      <c r="CJ615">
        <f>IF(Charts!$B$3="none",T2317,IF(BB2317="",NA(),BB2317))</f>
        <v>0</v>
      </c>
      <c r="CK615">
        <f>IF(Charts!$B$3="none",U2317,IF(BC2317="",NA(),BC2317))</f>
        <v>0</v>
      </c>
      <c r="CL615">
        <f>IF(Charts!$B$3="none",V2317,IF(BD2317="",NA(),BD2317))</f>
        <v>0</v>
      </c>
      <c r="CM615">
        <f>IF(Charts!$B$3="none",W2317,IF(BE2317="",NA(),BE2317))</f>
        <v>0</v>
      </c>
      <c r="CN615">
        <f>IF(Charts!$B$3="none",X2317,IF(BF2317="",NA(),BF2317))</f>
        <v>0</v>
      </c>
      <c r="CO615">
        <f>IF(Charts!$B$3="none",Y2317,IF(BG2317="",NA(),BG2317))</f>
        <v>0</v>
      </c>
      <c r="CP615">
        <f>IF(Charts!$B$3="none",Z2317,IF(BH2317="",NA(),BH2317))</f>
        <v>0</v>
      </c>
      <c r="CQ615">
        <f>IF(Charts!$B$3="none",AA2317,IF(BI2317="",NA(),BI2317))</f>
        <v>0</v>
      </c>
      <c r="CR615">
        <f>IF(Charts!$B$3="none",AB2317,IF(BJ2317="",NA(),BJ2317))</f>
        <v>0</v>
      </c>
      <c r="CS615">
        <f>IF(Charts!$B$3="none",AC2317,IF(BK2317="",NA(),BK2317))</f>
        <v>0</v>
      </c>
      <c r="CT615">
        <f>IF(Charts!$B$3="none",AD2317,IF(BL2317="",NA(),BL2317))</f>
        <v>0</v>
      </c>
      <c r="CU615">
        <f>IF(Charts!$B$3="none",AE2317,IF(BM2317="",NA(),BM2317))</f>
        <v>0</v>
      </c>
      <c r="CV615">
        <f>IF(Charts!$B$3="none",AF2317,IF(BN2317="",NA(),BN2317))</f>
        <v>0</v>
      </c>
      <c r="CW615">
        <f>IF(Charts!$B$3="none",AG2317,IF(BO2317="",NA(),BO2317))</f>
        <v>0</v>
      </c>
      <c r="CX615">
        <f>IF(Charts!$B$3="none",AH2317,IF(BP2317="",NA(),BP2317))</f>
        <v>0</v>
      </c>
      <c r="CY615">
        <f>IF(Charts!$B$3="none",AI2317,IF(BQ2317="",NA(),BQ2317))</f>
        <v>0</v>
      </c>
      <c r="CZ615">
        <f>IF(Charts!$B$3="none",AJ2317,IF(BR2317="",NA(),BR2317))</f>
        <v>0</v>
      </c>
    </row>
    <row r="616" spans="5:104">
      <c r="E616">
        <v>271</v>
      </c>
      <c r="F616">
        <f>F275</f>
        <v>0</v>
      </c>
      <c r="G616">
        <v>271</v>
      </c>
      <c r="H616">
        <f>H275</f>
        <v>0</v>
      </c>
      <c r="I616">
        <v>271</v>
      </c>
      <c r="J616">
        <f>J275</f>
        <v>0</v>
      </c>
      <c r="K616">
        <v>271</v>
      </c>
      <c r="L616">
        <f>L275</f>
        <v>0</v>
      </c>
      <c r="M616">
        <v>271</v>
      </c>
      <c r="N616">
        <f>N275</f>
        <v>0</v>
      </c>
      <c r="O616">
        <v>271</v>
      </c>
      <c r="P616">
        <f>P275</f>
        <v>0</v>
      </c>
      <c r="Q616">
        <v>271</v>
      </c>
      <c r="R616">
        <f>R275</f>
        <v>0</v>
      </c>
      <c r="S616">
        <v>271</v>
      </c>
      <c r="T616">
        <f>T275</f>
        <v>0</v>
      </c>
      <c r="U616">
        <v>271</v>
      </c>
      <c r="V616">
        <f>V275</f>
        <v>0</v>
      </c>
      <c r="W616">
        <v>271</v>
      </c>
      <c r="X616">
        <f>X275</f>
        <v>0</v>
      </c>
      <c r="Y616">
        <v>271</v>
      </c>
      <c r="Z616">
        <f>Z275</f>
        <v>0</v>
      </c>
      <c r="AA616">
        <v>271</v>
      </c>
      <c r="AB616">
        <f>AB275</f>
        <v>0</v>
      </c>
      <c r="AC616">
        <v>271</v>
      </c>
      <c r="AD616">
        <f>AD275</f>
        <v>0</v>
      </c>
      <c r="AE616">
        <v>271</v>
      </c>
      <c r="AF616">
        <f>AF275</f>
        <v>0</v>
      </c>
      <c r="AG616">
        <v>271</v>
      </c>
      <c r="AH616">
        <f>AH275</f>
        <v>0</v>
      </c>
      <c r="AI616">
        <v>271</v>
      </c>
      <c r="AJ616">
        <f>AJ275</f>
        <v>0</v>
      </c>
      <c r="AM616">
        <v>271</v>
      </c>
      <c r="AN616">
        <f>AN275</f>
        <v>0</v>
      </c>
      <c r="AO616">
        <v>271</v>
      </c>
      <c r="AP616">
        <f>AP275</f>
        <v>0</v>
      </c>
      <c r="AQ616">
        <v>271</v>
      </c>
      <c r="AR616">
        <f>AR275</f>
        <v>0</v>
      </c>
      <c r="AS616">
        <v>271</v>
      </c>
      <c r="AT616">
        <f>AT275</f>
        <v>0</v>
      </c>
      <c r="AU616">
        <v>271</v>
      </c>
      <c r="AV616">
        <f>AV275</f>
        <v>0</v>
      </c>
      <c r="AW616">
        <v>271</v>
      </c>
      <c r="AX616">
        <f>AX275</f>
        <v>0</v>
      </c>
      <c r="AY616">
        <v>271</v>
      </c>
      <c r="AZ616">
        <f>AZ275</f>
        <v>0</v>
      </c>
      <c r="BA616">
        <v>271</v>
      </c>
      <c r="BB616">
        <f>BB275</f>
        <v>0</v>
      </c>
      <c r="BC616">
        <v>271</v>
      </c>
      <c r="BD616">
        <f>BD275</f>
        <v>0</v>
      </c>
      <c r="BE616">
        <v>271</v>
      </c>
      <c r="BF616">
        <f>BF275</f>
        <v>0</v>
      </c>
      <c r="BG616">
        <v>271</v>
      </c>
      <c r="BH616">
        <f>BH275</f>
        <v>0</v>
      </c>
      <c r="BI616">
        <v>271</v>
      </c>
      <c r="BJ616">
        <f>BJ275</f>
        <v>0</v>
      </c>
      <c r="BK616">
        <v>271</v>
      </c>
      <c r="BL616">
        <f>BL275</f>
        <v>0</v>
      </c>
      <c r="BM616">
        <v>271</v>
      </c>
      <c r="BN616">
        <f>BN275</f>
        <v>0</v>
      </c>
      <c r="BO616">
        <v>271</v>
      </c>
      <c r="BP616">
        <f>BP275</f>
        <v>0</v>
      </c>
      <c r="BQ616">
        <v>271</v>
      </c>
      <c r="BR616">
        <f>BR275</f>
        <v>0</v>
      </c>
      <c r="BU616">
        <f>IF(Charts!$B$3="none",E2318,IF(AM2318="",NA(),AM2318))</f>
        <v>0</v>
      </c>
      <c r="BV616">
        <f>IF(Charts!$B$3="none",F2318,IF(AN2318="",NA(),AN2318))</f>
        <v>0</v>
      </c>
      <c r="BW616">
        <f>IF(Charts!$B$3="none",G2318,IF(AO2318="",NA(),AO2318))</f>
        <v>0</v>
      </c>
      <c r="BX616">
        <f>IF(Charts!$B$3="none",H2318,IF(AP2318="",NA(),AP2318))</f>
        <v>0</v>
      </c>
      <c r="BY616">
        <f>IF(Charts!$B$3="none",I2318,IF(AQ2318="",NA(),AQ2318))</f>
        <v>0</v>
      </c>
      <c r="BZ616">
        <f>IF(Charts!$B$3="none",J2318,IF(AR2318="",NA(),AR2318))</f>
        <v>0</v>
      </c>
      <c r="CA616">
        <f>IF(Charts!$B$3="none",K2318,IF(AS2318="",NA(),AS2318))</f>
        <v>0</v>
      </c>
      <c r="CB616">
        <f>IF(Charts!$B$3="none",L2318,IF(AT2318="",NA(),AT2318))</f>
        <v>0</v>
      </c>
      <c r="CC616">
        <f>IF(Charts!$B$3="none",M2318,IF(AU2318="",NA(),AU2318))</f>
        <v>0</v>
      </c>
      <c r="CD616">
        <f>IF(Charts!$B$3="none",N2318,IF(AV2318="",NA(),AV2318))</f>
        <v>0</v>
      </c>
      <c r="CE616">
        <f>IF(Charts!$B$3="none",O2318,IF(AW2318="",NA(),AW2318))</f>
        <v>0</v>
      </c>
      <c r="CF616">
        <f>IF(Charts!$B$3="none",P2318,IF(AX2318="",NA(),AX2318))</f>
        <v>0</v>
      </c>
      <c r="CG616">
        <f>IF(Charts!$B$3="none",Q2318,IF(AY2318="",NA(),AY2318))</f>
        <v>0</v>
      </c>
      <c r="CH616">
        <f>IF(Charts!$B$3="none",R2318,IF(AZ2318="",NA(),AZ2318))</f>
        <v>0</v>
      </c>
      <c r="CI616">
        <f>IF(Charts!$B$3="none",S2318,IF(BA2318="",NA(),BA2318))</f>
        <v>0</v>
      </c>
      <c r="CJ616">
        <f>IF(Charts!$B$3="none",T2318,IF(BB2318="",NA(),BB2318))</f>
        <v>0</v>
      </c>
      <c r="CK616">
        <f>IF(Charts!$B$3="none",U2318,IF(BC2318="",NA(),BC2318))</f>
        <v>0</v>
      </c>
      <c r="CL616">
        <f>IF(Charts!$B$3="none",V2318,IF(BD2318="",NA(),BD2318))</f>
        <v>0</v>
      </c>
      <c r="CM616">
        <f>IF(Charts!$B$3="none",W2318,IF(BE2318="",NA(),BE2318))</f>
        <v>0</v>
      </c>
      <c r="CN616">
        <f>IF(Charts!$B$3="none",X2318,IF(BF2318="",NA(),BF2318))</f>
        <v>0</v>
      </c>
      <c r="CO616">
        <f>IF(Charts!$B$3="none",Y2318,IF(BG2318="",NA(),BG2318))</f>
        <v>0</v>
      </c>
      <c r="CP616">
        <f>IF(Charts!$B$3="none",Z2318,IF(BH2318="",NA(),BH2318))</f>
        <v>0</v>
      </c>
      <c r="CQ616">
        <f>IF(Charts!$B$3="none",AA2318,IF(BI2318="",NA(),BI2318))</f>
        <v>0</v>
      </c>
      <c r="CR616">
        <f>IF(Charts!$B$3="none",AB2318,IF(BJ2318="",NA(),BJ2318))</f>
        <v>0</v>
      </c>
      <c r="CS616">
        <f>IF(Charts!$B$3="none",AC2318,IF(BK2318="",NA(),BK2318))</f>
        <v>0</v>
      </c>
      <c r="CT616">
        <f>IF(Charts!$B$3="none",AD2318,IF(BL2318="",NA(),BL2318))</f>
        <v>0</v>
      </c>
      <c r="CU616">
        <f>IF(Charts!$B$3="none",AE2318,IF(BM2318="",NA(),BM2318))</f>
        <v>0</v>
      </c>
      <c r="CV616">
        <f>IF(Charts!$B$3="none",AF2318,IF(BN2318="",NA(),BN2318))</f>
        <v>0</v>
      </c>
      <c r="CW616">
        <f>IF(Charts!$B$3="none",AG2318,IF(BO2318="",NA(),BO2318))</f>
        <v>0</v>
      </c>
      <c r="CX616">
        <f>IF(Charts!$B$3="none",AH2318,IF(BP2318="",NA(),BP2318))</f>
        <v>0</v>
      </c>
      <c r="CY616">
        <f>IF(Charts!$B$3="none",AI2318,IF(BQ2318="",NA(),BQ2318))</f>
        <v>0</v>
      </c>
      <c r="CZ616">
        <f>IF(Charts!$B$3="none",AJ2318,IF(BR2318="",NA(),BR2318))</f>
        <v>0</v>
      </c>
    </row>
    <row r="617" spans="5:104">
      <c r="E617">
        <v>272</v>
      </c>
      <c r="F617">
        <f>F276</f>
        <v>0</v>
      </c>
      <c r="G617">
        <v>272</v>
      </c>
      <c r="H617">
        <f>H276</f>
        <v>0</v>
      </c>
      <c r="I617">
        <v>272</v>
      </c>
      <c r="J617">
        <f>J276</f>
        <v>0</v>
      </c>
      <c r="K617">
        <v>272</v>
      </c>
      <c r="L617">
        <f>L276</f>
        <v>0</v>
      </c>
      <c r="M617">
        <v>272</v>
      </c>
      <c r="N617">
        <f>N276</f>
        <v>0</v>
      </c>
      <c r="O617">
        <v>272</v>
      </c>
      <c r="P617">
        <f>P276</f>
        <v>0</v>
      </c>
      <c r="Q617">
        <v>272</v>
      </c>
      <c r="R617">
        <f>R276</f>
        <v>0</v>
      </c>
      <c r="S617">
        <v>272</v>
      </c>
      <c r="T617">
        <f>T276</f>
        <v>0</v>
      </c>
      <c r="U617">
        <v>272</v>
      </c>
      <c r="V617">
        <f>V276</f>
        <v>0</v>
      </c>
      <c r="W617">
        <v>272</v>
      </c>
      <c r="X617">
        <f>X276</f>
        <v>0</v>
      </c>
      <c r="Y617">
        <v>272</v>
      </c>
      <c r="Z617">
        <f>Z276</f>
        <v>0</v>
      </c>
      <c r="AA617">
        <v>272</v>
      </c>
      <c r="AB617">
        <f>AB276</f>
        <v>0</v>
      </c>
      <c r="AC617">
        <v>272</v>
      </c>
      <c r="AD617">
        <f>AD276</f>
        <v>0</v>
      </c>
      <c r="AE617">
        <v>272</v>
      </c>
      <c r="AF617">
        <f>AF276</f>
        <v>0</v>
      </c>
      <c r="AG617">
        <v>272</v>
      </c>
      <c r="AH617">
        <f>AH276</f>
        <v>0</v>
      </c>
      <c r="AI617">
        <v>272</v>
      </c>
      <c r="AJ617">
        <f>AJ276</f>
        <v>0</v>
      </c>
      <c r="AM617">
        <v>272</v>
      </c>
      <c r="AN617">
        <f>AN276</f>
        <v>0</v>
      </c>
      <c r="AO617">
        <v>272</v>
      </c>
      <c r="AP617">
        <f>AP276</f>
        <v>0</v>
      </c>
      <c r="AQ617">
        <v>272</v>
      </c>
      <c r="AR617">
        <f>AR276</f>
        <v>0</v>
      </c>
      <c r="AS617">
        <v>272</v>
      </c>
      <c r="AT617">
        <f>AT276</f>
        <v>0</v>
      </c>
      <c r="AU617">
        <v>272</v>
      </c>
      <c r="AV617">
        <f>AV276</f>
        <v>0</v>
      </c>
      <c r="AW617">
        <v>272</v>
      </c>
      <c r="AX617">
        <f>AX276</f>
        <v>0</v>
      </c>
      <c r="AY617">
        <v>272</v>
      </c>
      <c r="AZ617">
        <f>AZ276</f>
        <v>0</v>
      </c>
      <c r="BA617">
        <v>272</v>
      </c>
      <c r="BB617">
        <f>BB276</f>
        <v>0</v>
      </c>
      <c r="BC617">
        <v>272</v>
      </c>
      <c r="BD617">
        <f>BD276</f>
        <v>0</v>
      </c>
      <c r="BE617">
        <v>272</v>
      </c>
      <c r="BF617">
        <f>BF276</f>
        <v>0</v>
      </c>
      <c r="BG617">
        <v>272</v>
      </c>
      <c r="BH617">
        <f>BH276</f>
        <v>0</v>
      </c>
      <c r="BI617">
        <v>272</v>
      </c>
      <c r="BJ617">
        <f>BJ276</f>
        <v>0</v>
      </c>
      <c r="BK617">
        <v>272</v>
      </c>
      <c r="BL617">
        <f>BL276</f>
        <v>0</v>
      </c>
      <c r="BM617">
        <v>272</v>
      </c>
      <c r="BN617">
        <f>BN276</f>
        <v>0</v>
      </c>
      <c r="BO617">
        <v>272</v>
      </c>
      <c r="BP617">
        <f>BP276</f>
        <v>0</v>
      </c>
      <c r="BQ617">
        <v>272</v>
      </c>
      <c r="BR617">
        <f>BR276</f>
        <v>0</v>
      </c>
      <c r="BU617">
        <f>IF(Charts!$B$3="none",E2319,IF(AM2319="",NA(),AM2319))</f>
        <v>0</v>
      </c>
      <c r="BV617">
        <f>IF(Charts!$B$3="none",F2319,IF(AN2319="",NA(),AN2319))</f>
        <v>0</v>
      </c>
      <c r="BW617">
        <f>IF(Charts!$B$3="none",G2319,IF(AO2319="",NA(),AO2319))</f>
        <v>0</v>
      </c>
      <c r="BX617">
        <f>IF(Charts!$B$3="none",H2319,IF(AP2319="",NA(),AP2319))</f>
        <v>0</v>
      </c>
      <c r="BY617">
        <f>IF(Charts!$B$3="none",I2319,IF(AQ2319="",NA(),AQ2319))</f>
        <v>0</v>
      </c>
      <c r="BZ617">
        <f>IF(Charts!$B$3="none",J2319,IF(AR2319="",NA(),AR2319))</f>
        <v>0</v>
      </c>
      <c r="CA617">
        <f>IF(Charts!$B$3="none",K2319,IF(AS2319="",NA(),AS2319))</f>
        <v>0</v>
      </c>
      <c r="CB617">
        <f>IF(Charts!$B$3="none",L2319,IF(AT2319="",NA(),AT2319))</f>
        <v>0</v>
      </c>
      <c r="CC617">
        <f>IF(Charts!$B$3="none",M2319,IF(AU2319="",NA(),AU2319))</f>
        <v>0</v>
      </c>
      <c r="CD617">
        <f>IF(Charts!$B$3="none",N2319,IF(AV2319="",NA(),AV2319))</f>
        <v>0</v>
      </c>
      <c r="CE617">
        <f>IF(Charts!$B$3="none",O2319,IF(AW2319="",NA(),AW2319))</f>
        <v>0</v>
      </c>
      <c r="CF617">
        <f>IF(Charts!$B$3="none",P2319,IF(AX2319="",NA(),AX2319))</f>
        <v>0</v>
      </c>
      <c r="CG617">
        <f>IF(Charts!$B$3="none",Q2319,IF(AY2319="",NA(),AY2319))</f>
        <v>0</v>
      </c>
      <c r="CH617">
        <f>IF(Charts!$B$3="none",R2319,IF(AZ2319="",NA(),AZ2319))</f>
        <v>0</v>
      </c>
      <c r="CI617">
        <f>IF(Charts!$B$3="none",S2319,IF(BA2319="",NA(),BA2319))</f>
        <v>0</v>
      </c>
      <c r="CJ617">
        <f>IF(Charts!$B$3="none",T2319,IF(BB2319="",NA(),BB2319))</f>
        <v>0</v>
      </c>
      <c r="CK617">
        <f>IF(Charts!$B$3="none",U2319,IF(BC2319="",NA(),BC2319))</f>
        <v>0</v>
      </c>
      <c r="CL617">
        <f>IF(Charts!$B$3="none",V2319,IF(BD2319="",NA(),BD2319))</f>
        <v>0</v>
      </c>
      <c r="CM617">
        <f>IF(Charts!$B$3="none",W2319,IF(BE2319="",NA(),BE2319))</f>
        <v>0</v>
      </c>
      <c r="CN617">
        <f>IF(Charts!$B$3="none",X2319,IF(BF2319="",NA(),BF2319))</f>
        <v>0</v>
      </c>
      <c r="CO617">
        <f>IF(Charts!$B$3="none",Y2319,IF(BG2319="",NA(),BG2319))</f>
        <v>0</v>
      </c>
      <c r="CP617">
        <f>IF(Charts!$B$3="none",Z2319,IF(BH2319="",NA(),BH2319))</f>
        <v>0</v>
      </c>
      <c r="CQ617">
        <f>IF(Charts!$B$3="none",AA2319,IF(BI2319="",NA(),BI2319))</f>
        <v>0</v>
      </c>
      <c r="CR617">
        <f>IF(Charts!$B$3="none",AB2319,IF(BJ2319="",NA(),BJ2319))</f>
        <v>0</v>
      </c>
      <c r="CS617">
        <f>IF(Charts!$B$3="none",AC2319,IF(BK2319="",NA(),BK2319))</f>
        <v>0</v>
      </c>
      <c r="CT617">
        <f>IF(Charts!$B$3="none",AD2319,IF(BL2319="",NA(),BL2319))</f>
        <v>0</v>
      </c>
      <c r="CU617">
        <f>IF(Charts!$B$3="none",AE2319,IF(BM2319="",NA(),BM2319))</f>
        <v>0</v>
      </c>
      <c r="CV617">
        <f>IF(Charts!$B$3="none",AF2319,IF(BN2319="",NA(),BN2319))</f>
        <v>0</v>
      </c>
      <c r="CW617">
        <f>IF(Charts!$B$3="none",AG2319,IF(BO2319="",NA(),BO2319))</f>
        <v>0</v>
      </c>
      <c r="CX617">
        <f>IF(Charts!$B$3="none",AH2319,IF(BP2319="",NA(),BP2319))</f>
        <v>0</v>
      </c>
      <c r="CY617">
        <f>IF(Charts!$B$3="none",AI2319,IF(BQ2319="",NA(),BQ2319))</f>
        <v>0</v>
      </c>
      <c r="CZ617">
        <f>IF(Charts!$B$3="none",AJ2319,IF(BR2319="",NA(),BR2319))</f>
        <v>0</v>
      </c>
    </row>
    <row r="618" spans="5:104">
      <c r="E618">
        <v>273</v>
      </c>
      <c r="F618">
        <f>F277</f>
        <v>0</v>
      </c>
      <c r="G618">
        <v>273</v>
      </c>
      <c r="H618">
        <f>H277</f>
        <v>0</v>
      </c>
      <c r="I618">
        <v>273</v>
      </c>
      <c r="J618">
        <f>J277</f>
        <v>0</v>
      </c>
      <c r="K618">
        <v>273</v>
      </c>
      <c r="L618">
        <f>L277</f>
        <v>0</v>
      </c>
      <c r="M618">
        <v>273</v>
      </c>
      <c r="N618">
        <f>N277</f>
        <v>0</v>
      </c>
      <c r="O618">
        <v>273</v>
      </c>
      <c r="P618">
        <f>P277</f>
        <v>0</v>
      </c>
      <c r="Q618">
        <v>273</v>
      </c>
      <c r="R618">
        <f>R277</f>
        <v>0</v>
      </c>
      <c r="S618">
        <v>273</v>
      </c>
      <c r="T618">
        <f>T277</f>
        <v>0</v>
      </c>
      <c r="U618">
        <v>273</v>
      </c>
      <c r="V618">
        <f>V277</f>
        <v>0</v>
      </c>
      <c r="W618">
        <v>273</v>
      </c>
      <c r="X618">
        <f>X277</f>
        <v>0</v>
      </c>
      <c r="Y618">
        <v>273</v>
      </c>
      <c r="Z618">
        <f>Z277</f>
        <v>0</v>
      </c>
      <c r="AA618">
        <v>273</v>
      </c>
      <c r="AB618">
        <f>AB277</f>
        <v>0</v>
      </c>
      <c r="AC618">
        <v>273</v>
      </c>
      <c r="AD618">
        <f>AD277</f>
        <v>0</v>
      </c>
      <c r="AE618">
        <v>273</v>
      </c>
      <c r="AF618">
        <f>AF277</f>
        <v>0</v>
      </c>
      <c r="AG618">
        <v>273</v>
      </c>
      <c r="AH618">
        <f>AH277</f>
        <v>0</v>
      </c>
      <c r="AI618">
        <v>273</v>
      </c>
      <c r="AJ618">
        <f>AJ277</f>
        <v>0</v>
      </c>
      <c r="AM618">
        <v>273</v>
      </c>
      <c r="AN618">
        <f>AN277</f>
        <v>0</v>
      </c>
      <c r="AO618">
        <v>273</v>
      </c>
      <c r="AP618">
        <f>AP277</f>
        <v>0</v>
      </c>
      <c r="AQ618">
        <v>273</v>
      </c>
      <c r="AR618">
        <f>AR277</f>
        <v>0</v>
      </c>
      <c r="AS618">
        <v>273</v>
      </c>
      <c r="AT618">
        <f>AT277</f>
        <v>0</v>
      </c>
      <c r="AU618">
        <v>273</v>
      </c>
      <c r="AV618">
        <f>AV277</f>
        <v>0</v>
      </c>
      <c r="AW618">
        <v>273</v>
      </c>
      <c r="AX618">
        <f>AX277</f>
        <v>0</v>
      </c>
      <c r="AY618">
        <v>273</v>
      </c>
      <c r="AZ618">
        <f>AZ277</f>
        <v>0</v>
      </c>
      <c r="BA618">
        <v>273</v>
      </c>
      <c r="BB618">
        <f>BB277</f>
        <v>0</v>
      </c>
      <c r="BC618">
        <v>273</v>
      </c>
      <c r="BD618">
        <f>BD277</f>
        <v>0</v>
      </c>
      <c r="BE618">
        <v>273</v>
      </c>
      <c r="BF618">
        <f>BF277</f>
        <v>0</v>
      </c>
      <c r="BG618">
        <v>273</v>
      </c>
      <c r="BH618">
        <f>BH277</f>
        <v>0</v>
      </c>
      <c r="BI618">
        <v>273</v>
      </c>
      <c r="BJ618">
        <f>BJ277</f>
        <v>0</v>
      </c>
      <c r="BK618">
        <v>273</v>
      </c>
      <c r="BL618">
        <f>BL277</f>
        <v>0</v>
      </c>
      <c r="BM618">
        <v>273</v>
      </c>
      <c r="BN618">
        <f>BN277</f>
        <v>0</v>
      </c>
      <c r="BO618">
        <v>273</v>
      </c>
      <c r="BP618">
        <f>BP277</f>
        <v>0</v>
      </c>
      <c r="BQ618">
        <v>273</v>
      </c>
      <c r="BR618">
        <f>BR277</f>
        <v>0</v>
      </c>
      <c r="BU618">
        <f>IF(Charts!$B$3="none",E2320,IF(AM2320="",NA(),AM2320))</f>
        <v>0</v>
      </c>
      <c r="BV618">
        <f>IF(Charts!$B$3="none",F2320,IF(AN2320="",NA(),AN2320))</f>
        <v>0</v>
      </c>
      <c r="BW618">
        <f>IF(Charts!$B$3="none",G2320,IF(AO2320="",NA(),AO2320))</f>
        <v>0</v>
      </c>
      <c r="BX618">
        <f>IF(Charts!$B$3="none",H2320,IF(AP2320="",NA(),AP2320))</f>
        <v>0</v>
      </c>
      <c r="BY618">
        <f>IF(Charts!$B$3="none",I2320,IF(AQ2320="",NA(),AQ2320))</f>
        <v>0</v>
      </c>
      <c r="BZ618">
        <f>IF(Charts!$B$3="none",J2320,IF(AR2320="",NA(),AR2320))</f>
        <v>0</v>
      </c>
      <c r="CA618">
        <f>IF(Charts!$B$3="none",K2320,IF(AS2320="",NA(),AS2320))</f>
        <v>0</v>
      </c>
      <c r="CB618">
        <f>IF(Charts!$B$3="none",L2320,IF(AT2320="",NA(),AT2320))</f>
        <v>0</v>
      </c>
      <c r="CC618">
        <f>IF(Charts!$B$3="none",M2320,IF(AU2320="",NA(),AU2320))</f>
        <v>0</v>
      </c>
      <c r="CD618">
        <f>IF(Charts!$B$3="none",N2320,IF(AV2320="",NA(),AV2320))</f>
        <v>0</v>
      </c>
      <c r="CE618">
        <f>IF(Charts!$B$3="none",O2320,IF(AW2320="",NA(),AW2320))</f>
        <v>0</v>
      </c>
      <c r="CF618">
        <f>IF(Charts!$B$3="none",P2320,IF(AX2320="",NA(),AX2320))</f>
        <v>0</v>
      </c>
      <c r="CG618">
        <f>IF(Charts!$B$3="none",Q2320,IF(AY2320="",NA(),AY2320))</f>
        <v>0</v>
      </c>
      <c r="CH618">
        <f>IF(Charts!$B$3="none",R2320,IF(AZ2320="",NA(),AZ2320))</f>
        <v>0</v>
      </c>
      <c r="CI618">
        <f>IF(Charts!$B$3="none",S2320,IF(BA2320="",NA(),BA2320))</f>
        <v>0</v>
      </c>
      <c r="CJ618">
        <f>IF(Charts!$B$3="none",T2320,IF(BB2320="",NA(),BB2320))</f>
        <v>0</v>
      </c>
      <c r="CK618">
        <f>IF(Charts!$B$3="none",U2320,IF(BC2320="",NA(),BC2320))</f>
        <v>0</v>
      </c>
      <c r="CL618">
        <f>IF(Charts!$B$3="none",V2320,IF(BD2320="",NA(),BD2320))</f>
        <v>0</v>
      </c>
      <c r="CM618">
        <f>IF(Charts!$B$3="none",W2320,IF(BE2320="",NA(),BE2320))</f>
        <v>0</v>
      </c>
      <c r="CN618">
        <f>IF(Charts!$B$3="none",X2320,IF(BF2320="",NA(),BF2320))</f>
        <v>0</v>
      </c>
      <c r="CO618">
        <f>IF(Charts!$B$3="none",Y2320,IF(BG2320="",NA(),BG2320))</f>
        <v>0</v>
      </c>
      <c r="CP618">
        <f>IF(Charts!$B$3="none",Z2320,IF(BH2320="",NA(),BH2320))</f>
        <v>0</v>
      </c>
      <c r="CQ618">
        <f>IF(Charts!$B$3="none",AA2320,IF(BI2320="",NA(),BI2320))</f>
        <v>0</v>
      </c>
      <c r="CR618">
        <f>IF(Charts!$B$3="none",AB2320,IF(BJ2320="",NA(),BJ2320))</f>
        <v>0</v>
      </c>
      <c r="CS618">
        <f>IF(Charts!$B$3="none",AC2320,IF(BK2320="",NA(),BK2320))</f>
        <v>0</v>
      </c>
      <c r="CT618">
        <f>IF(Charts!$B$3="none",AD2320,IF(BL2320="",NA(),BL2320))</f>
        <v>0</v>
      </c>
      <c r="CU618">
        <f>IF(Charts!$B$3="none",AE2320,IF(BM2320="",NA(),BM2320))</f>
        <v>0</v>
      </c>
      <c r="CV618">
        <f>IF(Charts!$B$3="none",AF2320,IF(BN2320="",NA(),BN2320))</f>
        <v>0</v>
      </c>
      <c r="CW618">
        <f>IF(Charts!$B$3="none",AG2320,IF(BO2320="",NA(),BO2320))</f>
        <v>0</v>
      </c>
      <c r="CX618">
        <f>IF(Charts!$B$3="none",AH2320,IF(BP2320="",NA(),BP2320))</f>
        <v>0</v>
      </c>
      <c r="CY618">
        <f>IF(Charts!$B$3="none",AI2320,IF(BQ2320="",NA(),BQ2320))</f>
        <v>0</v>
      </c>
      <c r="CZ618">
        <f>IF(Charts!$B$3="none",AJ2320,IF(BR2320="",NA(),BR2320))</f>
        <v>0</v>
      </c>
    </row>
    <row r="619" spans="5:104">
      <c r="E619">
        <v>274</v>
      </c>
      <c r="F619">
        <f>F278</f>
        <v>0</v>
      </c>
      <c r="G619">
        <v>274</v>
      </c>
      <c r="H619">
        <f>H278</f>
        <v>0</v>
      </c>
      <c r="I619">
        <v>274</v>
      </c>
      <c r="J619">
        <f>J278</f>
        <v>0</v>
      </c>
      <c r="K619">
        <v>274</v>
      </c>
      <c r="L619">
        <f>L278</f>
        <v>0</v>
      </c>
      <c r="M619">
        <v>274</v>
      </c>
      <c r="N619">
        <f>N278</f>
        <v>0</v>
      </c>
      <c r="O619">
        <v>274</v>
      </c>
      <c r="P619">
        <f>P278</f>
        <v>0</v>
      </c>
      <c r="Q619">
        <v>274</v>
      </c>
      <c r="R619">
        <f>R278</f>
        <v>0</v>
      </c>
      <c r="S619">
        <v>274</v>
      </c>
      <c r="T619">
        <f>T278</f>
        <v>0</v>
      </c>
      <c r="U619">
        <v>274</v>
      </c>
      <c r="V619">
        <f>V278</f>
        <v>0</v>
      </c>
      <c r="W619">
        <v>274</v>
      </c>
      <c r="X619">
        <f>X278</f>
        <v>0</v>
      </c>
      <c r="Y619">
        <v>274</v>
      </c>
      <c r="Z619">
        <f>Z278</f>
        <v>0</v>
      </c>
      <c r="AA619">
        <v>274</v>
      </c>
      <c r="AB619">
        <f>AB278</f>
        <v>0</v>
      </c>
      <c r="AC619">
        <v>274</v>
      </c>
      <c r="AD619">
        <f>AD278</f>
        <v>0</v>
      </c>
      <c r="AE619">
        <v>274</v>
      </c>
      <c r="AF619">
        <f>AF278</f>
        <v>0</v>
      </c>
      <c r="AG619">
        <v>274</v>
      </c>
      <c r="AH619">
        <f>AH278</f>
        <v>0</v>
      </c>
      <c r="AI619">
        <v>274</v>
      </c>
      <c r="AJ619">
        <f>AJ278</f>
        <v>0</v>
      </c>
      <c r="AM619">
        <v>274</v>
      </c>
      <c r="AN619">
        <f>AN278</f>
        <v>0</v>
      </c>
      <c r="AO619">
        <v>274</v>
      </c>
      <c r="AP619">
        <f>AP278</f>
        <v>0</v>
      </c>
      <c r="AQ619">
        <v>274</v>
      </c>
      <c r="AR619">
        <f>AR278</f>
        <v>0</v>
      </c>
      <c r="AS619">
        <v>274</v>
      </c>
      <c r="AT619">
        <f>AT278</f>
        <v>0</v>
      </c>
      <c r="AU619">
        <v>274</v>
      </c>
      <c r="AV619">
        <f>AV278</f>
        <v>0</v>
      </c>
      <c r="AW619">
        <v>274</v>
      </c>
      <c r="AX619">
        <f>AX278</f>
        <v>0</v>
      </c>
      <c r="AY619">
        <v>274</v>
      </c>
      <c r="AZ619">
        <f>AZ278</f>
        <v>0</v>
      </c>
      <c r="BA619">
        <v>274</v>
      </c>
      <c r="BB619">
        <f>BB278</f>
        <v>0</v>
      </c>
      <c r="BC619">
        <v>274</v>
      </c>
      <c r="BD619">
        <f>BD278</f>
        <v>0</v>
      </c>
      <c r="BE619">
        <v>274</v>
      </c>
      <c r="BF619">
        <f>BF278</f>
        <v>0</v>
      </c>
      <c r="BG619">
        <v>274</v>
      </c>
      <c r="BH619">
        <f>BH278</f>
        <v>0</v>
      </c>
      <c r="BI619">
        <v>274</v>
      </c>
      <c r="BJ619">
        <f>BJ278</f>
        <v>0</v>
      </c>
      <c r="BK619">
        <v>274</v>
      </c>
      <c r="BL619">
        <f>BL278</f>
        <v>0</v>
      </c>
      <c r="BM619">
        <v>274</v>
      </c>
      <c r="BN619">
        <f>BN278</f>
        <v>0</v>
      </c>
      <c r="BO619">
        <v>274</v>
      </c>
      <c r="BP619">
        <f>BP278</f>
        <v>0</v>
      </c>
      <c r="BQ619">
        <v>274</v>
      </c>
      <c r="BR619">
        <f>BR278</f>
        <v>0</v>
      </c>
      <c r="BU619">
        <f>IF(Charts!$B$3="none",E2321,IF(AM2321="",NA(),AM2321))</f>
        <v>0</v>
      </c>
      <c r="BV619">
        <f>IF(Charts!$B$3="none",F2321,IF(AN2321="",NA(),AN2321))</f>
        <v>0</v>
      </c>
      <c r="BW619">
        <f>IF(Charts!$B$3="none",G2321,IF(AO2321="",NA(),AO2321))</f>
        <v>0</v>
      </c>
      <c r="BX619">
        <f>IF(Charts!$B$3="none",H2321,IF(AP2321="",NA(),AP2321))</f>
        <v>0</v>
      </c>
      <c r="BY619">
        <f>IF(Charts!$B$3="none",I2321,IF(AQ2321="",NA(),AQ2321))</f>
        <v>0</v>
      </c>
      <c r="BZ619">
        <f>IF(Charts!$B$3="none",J2321,IF(AR2321="",NA(),AR2321))</f>
        <v>0</v>
      </c>
      <c r="CA619">
        <f>IF(Charts!$B$3="none",K2321,IF(AS2321="",NA(),AS2321))</f>
        <v>0</v>
      </c>
      <c r="CB619">
        <f>IF(Charts!$B$3="none",L2321,IF(AT2321="",NA(),AT2321))</f>
        <v>0</v>
      </c>
      <c r="CC619">
        <f>IF(Charts!$B$3="none",M2321,IF(AU2321="",NA(),AU2321))</f>
        <v>0</v>
      </c>
      <c r="CD619">
        <f>IF(Charts!$B$3="none",N2321,IF(AV2321="",NA(),AV2321))</f>
        <v>0</v>
      </c>
      <c r="CE619">
        <f>IF(Charts!$B$3="none",O2321,IF(AW2321="",NA(),AW2321))</f>
        <v>0</v>
      </c>
      <c r="CF619">
        <f>IF(Charts!$B$3="none",P2321,IF(AX2321="",NA(),AX2321))</f>
        <v>0</v>
      </c>
      <c r="CG619">
        <f>IF(Charts!$B$3="none",Q2321,IF(AY2321="",NA(),AY2321))</f>
        <v>0</v>
      </c>
      <c r="CH619">
        <f>IF(Charts!$B$3="none",R2321,IF(AZ2321="",NA(),AZ2321))</f>
        <v>0</v>
      </c>
      <c r="CI619">
        <f>IF(Charts!$B$3="none",S2321,IF(BA2321="",NA(),BA2321))</f>
        <v>0</v>
      </c>
      <c r="CJ619">
        <f>IF(Charts!$B$3="none",T2321,IF(BB2321="",NA(),BB2321))</f>
        <v>0</v>
      </c>
      <c r="CK619">
        <f>IF(Charts!$B$3="none",U2321,IF(BC2321="",NA(),BC2321))</f>
        <v>0</v>
      </c>
      <c r="CL619">
        <f>IF(Charts!$B$3="none",V2321,IF(BD2321="",NA(),BD2321))</f>
        <v>0</v>
      </c>
      <c r="CM619">
        <f>IF(Charts!$B$3="none",W2321,IF(BE2321="",NA(),BE2321))</f>
        <v>0</v>
      </c>
      <c r="CN619">
        <f>IF(Charts!$B$3="none",X2321,IF(BF2321="",NA(),BF2321))</f>
        <v>0</v>
      </c>
      <c r="CO619">
        <f>IF(Charts!$B$3="none",Y2321,IF(BG2321="",NA(),BG2321))</f>
        <v>0</v>
      </c>
      <c r="CP619">
        <f>IF(Charts!$B$3="none",Z2321,IF(BH2321="",NA(),BH2321))</f>
        <v>0</v>
      </c>
      <c r="CQ619">
        <f>IF(Charts!$B$3="none",AA2321,IF(BI2321="",NA(),BI2321))</f>
        <v>0</v>
      </c>
      <c r="CR619">
        <f>IF(Charts!$B$3="none",AB2321,IF(BJ2321="",NA(),BJ2321))</f>
        <v>0</v>
      </c>
      <c r="CS619">
        <f>IF(Charts!$B$3="none",AC2321,IF(BK2321="",NA(),BK2321))</f>
        <v>0</v>
      </c>
      <c r="CT619">
        <f>IF(Charts!$B$3="none",AD2321,IF(BL2321="",NA(),BL2321))</f>
        <v>0</v>
      </c>
      <c r="CU619">
        <f>IF(Charts!$B$3="none",AE2321,IF(BM2321="",NA(),BM2321))</f>
        <v>0</v>
      </c>
      <c r="CV619">
        <f>IF(Charts!$B$3="none",AF2321,IF(BN2321="",NA(),BN2321))</f>
        <v>0</v>
      </c>
      <c r="CW619">
        <f>IF(Charts!$B$3="none",AG2321,IF(BO2321="",NA(),BO2321))</f>
        <v>0</v>
      </c>
      <c r="CX619">
        <f>IF(Charts!$B$3="none",AH2321,IF(BP2321="",NA(),BP2321))</f>
        <v>0</v>
      </c>
      <c r="CY619">
        <f>IF(Charts!$B$3="none",AI2321,IF(BQ2321="",NA(),BQ2321))</f>
        <v>0</v>
      </c>
      <c r="CZ619">
        <f>IF(Charts!$B$3="none",AJ2321,IF(BR2321="",NA(),BR2321))</f>
        <v>0</v>
      </c>
    </row>
    <row r="620" spans="5:104">
      <c r="E620">
        <v>275</v>
      </c>
      <c r="F620">
        <f>F279</f>
        <v>0</v>
      </c>
      <c r="G620">
        <v>275</v>
      </c>
      <c r="H620">
        <f>H279</f>
        <v>0</v>
      </c>
      <c r="I620">
        <v>275</v>
      </c>
      <c r="J620">
        <f>J279</f>
        <v>0</v>
      </c>
      <c r="K620">
        <v>275</v>
      </c>
      <c r="L620">
        <f>L279</f>
        <v>0</v>
      </c>
      <c r="M620">
        <v>275</v>
      </c>
      <c r="N620">
        <f>N279</f>
        <v>0</v>
      </c>
      <c r="O620">
        <v>275</v>
      </c>
      <c r="P620">
        <f>P279</f>
        <v>0</v>
      </c>
      <c r="Q620">
        <v>275</v>
      </c>
      <c r="R620">
        <f>R279</f>
        <v>0</v>
      </c>
      <c r="S620">
        <v>275</v>
      </c>
      <c r="T620">
        <f>T279</f>
        <v>0</v>
      </c>
      <c r="U620">
        <v>275</v>
      </c>
      <c r="V620">
        <f>V279</f>
        <v>0</v>
      </c>
      <c r="W620">
        <v>275</v>
      </c>
      <c r="X620">
        <f>X279</f>
        <v>0</v>
      </c>
      <c r="Y620">
        <v>275</v>
      </c>
      <c r="Z620">
        <f>Z279</f>
        <v>0</v>
      </c>
      <c r="AA620">
        <v>275</v>
      </c>
      <c r="AB620">
        <f>AB279</f>
        <v>0</v>
      </c>
      <c r="AC620">
        <v>275</v>
      </c>
      <c r="AD620">
        <f>AD279</f>
        <v>0</v>
      </c>
      <c r="AE620">
        <v>275</v>
      </c>
      <c r="AF620">
        <f>AF279</f>
        <v>0</v>
      </c>
      <c r="AG620">
        <v>275</v>
      </c>
      <c r="AH620">
        <f>AH279</f>
        <v>0</v>
      </c>
      <c r="AI620">
        <v>275</v>
      </c>
      <c r="AJ620">
        <f>AJ279</f>
        <v>0</v>
      </c>
      <c r="AM620">
        <v>275</v>
      </c>
      <c r="AN620">
        <f>AN279</f>
        <v>0</v>
      </c>
      <c r="AO620">
        <v>275</v>
      </c>
      <c r="AP620">
        <f>AP279</f>
        <v>0</v>
      </c>
      <c r="AQ620">
        <v>275</v>
      </c>
      <c r="AR620">
        <f>AR279</f>
        <v>0</v>
      </c>
      <c r="AS620">
        <v>275</v>
      </c>
      <c r="AT620">
        <f>AT279</f>
        <v>0</v>
      </c>
      <c r="AU620">
        <v>275</v>
      </c>
      <c r="AV620">
        <f>AV279</f>
        <v>0</v>
      </c>
      <c r="AW620">
        <v>275</v>
      </c>
      <c r="AX620">
        <f>AX279</f>
        <v>0</v>
      </c>
      <c r="AY620">
        <v>275</v>
      </c>
      <c r="AZ620">
        <f>AZ279</f>
        <v>0</v>
      </c>
      <c r="BA620">
        <v>275</v>
      </c>
      <c r="BB620">
        <f>BB279</f>
        <v>0</v>
      </c>
      <c r="BC620">
        <v>275</v>
      </c>
      <c r="BD620">
        <f>BD279</f>
        <v>0</v>
      </c>
      <c r="BE620">
        <v>275</v>
      </c>
      <c r="BF620">
        <f>BF279</f>
        <v>0</v>
      </c>
      <c r="BG620">
        <v>275</v>
      </c>
      <c r="BH620">
        <f>BH279</f>
        <v>0</v>
      </c>
      <c r="BI620">
        <v>275</v>
      </c>
      <c r="BJ620">
        <f>BJ279</f>
        <v>0</v>
      </c>
      <c r="BK620">
        <v>275</v>
      </c>
      <c r="BL620">
        <f>BL279</f>
        <v>0</v>
      </c>
      <c r="BM620">
        <v>275</v>
      </c>
      <c r="BN620">
        <f>BN279</f>
        <v>0</v>
      </c>
      <c r="BO620">
        <v>275</v>
      </c>
      <c r="BP620">
        <f>BP279</f>
        <v>0</v>
      </c>
      <c r="BQ620">
        <v>275</v>
      </c>
      <c r="BR620">
        <f>BR279</f>
        <v>0</v>
      </c>
      <c r="BU620">
        <f>IF(Charts!$B$3="none",E2322,IF(AM2322="",NA(),AM2322))</f>
        <v>0</v>
      </c>
      <c r="BV620">
        <f>IF(Charts!$B$3="none",F2322,IF(AN2322="",NA(),AN2322))</f>
        <v>0</v>
      </c>
      <c r="BW620">
        <f>IF(Charts!$B$3="none",G2322,IF(AO2322="",NA(),AO2322))</f>
        <v>0</v>
      </c>
      <c r="BX620">
        <f>IF(Charts!$B$3="none",H2322,IF(AP2322="",NA(),AP2322))</f>
        <v>0</v>
      </c>
      <c r="BY620">
        <f>IF(Charts!$B$3="none",I2322,IF(AQ2322="",NA(),AQ2322))</f>
        <v>0</v>
      </c>
      <c r="BZ620">
        <f>IF(Charts!$B$3="none",J2322,IF(AR2322="",NA(),AR2322))</f>
        <v>0</v>
      </c>
      <c r="CA620">
        <f>IF(Charts!$B$3="none",K2322,IF(AS2322="",NA(),AS2322))</f>
        <v>0</v>
      </c>
      <c r="CB620">
        <f>IF(Charts!$B$3="none",L2322,IF(AT2322="",NA(),AT2322))</f>
        <v>0</v>
      </c>
      <c r="CC620">
        <f>IF(Charts!$B$3="none",M2322,IF(AU2322="",NA(),AU2322))</f>
        <v>0</v>
      </c>
      <c r="CD620">
        <f>IF(Charts!$B$3="none",N2322,IF(AV2322="",NA(),AV2322))</f>
        <v>0</v>
      </c>
      <c r="CE620">
        <f>IF(Charts!$B$3="none",O2322,IF(AW2322="",NA(),AW2322))</f>
        <v>0</v>
      </c>
      <c r="CF620">
        <f>IF(Charts!$B$3="none",P2322,IF(AX2322="",NA(),AX2322))</f>
        <v>0</v>
      </c>
      <c r="CG620">
        <f>IF(Charts!$B$3="none",Q2322,IF(AY2322="",NA(),AY2322))</f>
        <v>0</v>
      </c>
      <c r="CH620">
        <f>IF(Charts!$B$3="none",R2322,IF(AZ2322="",NA(),AZ2322))</f>
        <v>0</v>
      </c>
      <c r="CI620">
        <f>IF(Charts!$B$3="none",S2322,IF(BA2322="",NA(),BA2322))</f>
        <v>0</v>
      </c>
      <c r="CJ620">
        <f>IF(Charts!$B$3="none",T2322,IF(BB2322="",NA(),BB2322))</f>
        <v>0</v>
      </c>
      <c r="CK620">
        <f>IF(Charts!$B$3="none",U2322,IF(BC2322="",NA(),BC2322))</f>
        <v>0</v>
      </c>
      <c r="CL620">
        <f>IF(Charts!$B$3="none",V2322,IF(BD2322="",NA(),BD2322))</f>
        <v>0</v>
      </c>
      <c r="CM620">
        <f>IF(Charts!$B$3="none",W2322,IF(BE2322="",NA(),BE2322))</f>
        <v>0</v>
      </c>
      <c r="CN620">
        <f>IF(Charts!$B$3="none",X2322,IF(BF2322="",NA(),BF2322))</f>
        <v>0</v>
      </c>
      <c r="CO620">
        <f>IF(Charts!$B$3="none",Y2322,IF(BG2322="",NA(),BG2322))</f>
        <v>0</v>
      </c>
      <c r="CP620">
        <f>IF(Charts!$B$3="none",Z2322,IF(BH2322="",NA(),BH2322))</f>
        <v>0</v>
      </c>
      <c r="CQ620">
        <f>IF(Charts!$B$3="none",AA2322,IF(BI2322="",NA(),BI2322))</f>
        <v>0</v>
      </c>
      <c r="CR620">
        <f>IF(Charts!$B$3="none",AB2322,IF(BJ2322="",NA(),BJ2322))</f>
        <v>0</v>
      </c>
      <c r="CS620">
        <f>IF(Charts!$B$3="none",AC2322,IF(BK2322="",NA(),BK2322))</f>
        <v>0</v>
      </c>
      <c r="CT620">
        <f>IF(Charts!$B$3="none",AD2322,IF(BL2322="",NA(),BL2322))</f>
        <v>0</v>
      </c>
      <c r="CU620">
        <f>IF(Charts!$B$3="none",AE2322,IF(BM2322="",NA(),BM2322))</f>
        <v>0</v>
      </c>
      <c r="CV620">
        <f>IF(Charts!$B$3="none",AF2322,IF(BN2322="",NA(),BN2322))</f>
        <v>0</v>
      </c>
      <c r="CW620">
        <f>IF(Charts!$B$3="none",AG2322,IF(BO2322="",NA(),BO2322))</f>
        <v>0</v>
      </c>
      <c r="CX620">
        <f>IF(Charts!$B$3="none",AH2322,IF(BP2322="",NA(),BP2322))</f>
        <v>0</v>
      </c>
      <c r="CY620">
        <f>IF(Charts!$B$3="none",AI2322,IF(BQ2322="",NA(),BQ2322))</f>
        <v>0</v>
      </c>
      <c r="CZ620">
        <f>IF(Charts!$B$3="none",AJ2322,IF(BR2322="",NA(),BR2322))</f>
        <v>0</v>
      </c>
    </row>
    <row r="621" spans="5:104">
      <c r="E621">
        <v>276</v>
      </c>
      <c r="F621">
        <f>F280</f>
        <v>0</v>
      </c>
      <c r="G621">
        <v>276</v>
      </c>
      <c r="H621">
        <f>H280</f>
        <v>0</v>
      </c>
      <c r="I621">
        <v>276</v>
      </c>
      <c r="J621">
        <f>J280</f>
        <v>0</v>
      </c>
      <c r="K621">
        <v>276</v>
      </c>
      <c r="L621">
        <f>L280</f>
        <v>0</v>
      </c>
      <c r="M621">
        <v>276</v>
      </c>
      <c r="N621">
        <f>N280</f>
        <v>0</v>
      </c>
      <c r="O621">
        <v>276</v>
      </c>
      <c r="P621">
        <f>P280</f>
        <v>0</v>
      </c>
      <c r="Q621">
        <v>276</v>
      </c>
      <c r="R621">
        <f>R280</f>
        <v>0</v>
      </c>
      <c r="S621">
        <v>276</v>
      </c>
      <c r="T621">
        <f>T280</f>
        <v>0</v>
      </c>
      <c r="U621">
        <v>276</v>
      </c>
      <c r="V621">
        <f>V280</f>
        <v>0</v>
      </c>
      <c r="W621">
        <v>276</v>
      </c>
      <c r="X621">
        <f>X280</f>
        <v>0</v>
      </c>
      <c r="Y621">
        <v>276</v>
      </c>
      <c r="Z621">
        <f>Z280</f>
        <v>0</v>
      </c>
      <c r="AA621">
        <v>276</v>
      </c>
      <c r="AB621">
        <f>AB280</f>
        <v>0</v>
      </c>
      <c r="AC621">
        <v>276</v>
      </c>
      <c r="AD621">
        <f>AD280</f>
        <v>0</v>
      </c>
      <c r="AE621">
        <v>276</v>
      </c>
      <c r="AF621">
        <f>AF280</f>
        <v>0</v>
      </c>
      <c r="AG621">
        <v>276</v>
      </c>
      <c r="AH621">
        <f>AH280</f>
        <v>0</v>
      </c>
      <c r="AI621">
        <v>276</v>
      </c>
      <c r="AJ621">
        <f>AJ280</f>
        <v>0</v>
      </c>
      <c r="AM621">
        <v>276</v>
      </c>
      <c r="AN621">
        <f>AN280</f>
        <v>0</v>
      </c>
      <c r="AO621">
        <v>276</v>
      </c>
      <c r="AP621">
        <f>AP280</f>
        <v>0</v>
      </c>
      <c r="AQ621">
        <v>276</v>
      </c>
      <c r="AR621">
        <f>AR280</f>
        <v>0</v>
      </c>
      <c r="AS621">
        <v>276</v>
      </c>
      <c r="AT621">
        <f>AT280</f>
        <v>0</v>
      </c>
      <c r="AU621">
        <v>276</v>
      </c>
      <c r="AV621">
        <f>AV280</f>
        <v>0</v>
      </c>
      <c r="AW621">
        <v>276</v>
      </c>
      <c r="AX621">
        <f>AX280</f>
        <v>0</v>
      </c>
      <c r="AY621">
        <v>276</v>
      </c>
      <c r="AZ621">
        <f>AZ280</f>
        <v>0</v>
      </c>
      <c r="BA621">
        <v>276</v>
      </c>
      <c r="BB621">
        <f>BB280</f>
        <v>0</v>
      </c>
      <c r="BC621">
        <v>276</v>
      </c>
      <c r="BD621">
        <f>BD280</f>
        <v>0</v>
      </c>
      <c r="BE621">
        <v>276</v>
      </c>
      <c r="BF621">
        <f>BF280</f>
        <v>0</v>
      </c>
      <c r="BG621">
        <v>276</v>
      </c>
      <c r="BH621">
        <f>BH280</f>
        <v>0</v>
      </c>
      <c r="BI621">
        <v>276</v>
      </c>
      <c r="BJ621">
        <f>BJ280</f>
        <v>0</v>
      </c>
      <c r="BK621">
        <v>276</v>
      </c>
      <c r="BL621">
        <f>BL280</f>
        <v>0</v>
      </c>
      <c r="BM621">
        <v>276</v>
      </c>
      <c r="BN621">
        <f>BN280</f>
        <v>0</v>
      </c>
      <c r="BO621">
        <v>276</v>
      </c>
      <c r="BP621">
        <f>BP280</f>
        <v>0</v>
      </c>
      <c r="BQ621">
        <v>276</v>
      </c>
      <c r="BR621">
        <f>BR280</f>
        <v>0</v>
      </c>
      <c r="BU621">
        <f>IF(Charts!$B$3="none",E2323,IF(AM2323="",NA(),AM2323))</f>
        <v>0</v>
      </c>
      <c r="BV621">
        <f>IF(Charts!$B$3="none",F2323,IF(AN2323="",NA(),AN2323))</f>
        <v>0</v>
      </c>
      <c r="BW621">
        <f>IF(Charts!$B$3="none",G2323,IF(AO2323="",NA(),AO2323))</f>
        <v>0</v>
      </c>
      <c r="BX621">
        <f>IF(Charts!$B$3="none",H2323,IF(AP2323="",NA(),AP2323))</f>
        <v>0</v>
      </c>
      <c r="BY621">
        <f>IF(Charts!$B$3="none",I2323,IF(AQ2323="",NA(),AQ2323))</f>
        <v>0</v>
      </c>
      <c r="BZ621">
        <f>IF(Charts!$B$3="none",J2323,IF(AR2323="",NA(),AR2323))</f>
        <v>0</v>
      </c>
      <c r="CA621">
        <f>IF(Charts!$B$3="none",K2323,IF(AS2323="",NA(),AS2323))</f>
        <v>0</v>
      </c>
      <c r="CB621">
        <f>IF(Charts!$B$3="none",L2323,IF(AT2323="",NA(),AT2323))</f>
        <v>0</v>
      </c>
      <c r="CC621">
        <f>IF(Charts!$B$3="none",M2323,IF(AU2323="",NA(),AU2323))</f>
        <v>0</v>
      </c>
      <c r="CD621">
        <f>IF(Charts!$B$3="none",N2323,IF(AV2323="",NA(),AV2323))</f>
        <v>0</v>
      </c>
      <c r="CE621">
        <f>IF(Charts!$B$3="none",O2323,IF(AW2323="",NA(),AW2323))</f>
        <v>0</v>
      </c>
      <c r="CF621">
        <f>IF(Charts!$B$3="none",P2323,IF(AX2323="",NA(),AX2323))</f>
        <v>0</v>
      </c>
      <c r="CG621">
        <f>IF(Charts!$B$3="none",Q2323,IF(AY2323="",NA(),AY2323))</f>
        <v>0</v>
      </c>
      <c r="CH621">
        <f>IF(Charts!$B$3="none",R2323,IF(AZ2323="",NA(),AZ2323))</f>
        <v>0</v>
      </c>
      <c r="CI621">
        <f>IF(Charts!$B$3="none",S2323,IF(BA2323="",NA(),BA2323))</f>
        <v>0</v>
      </c>
      <c r="CJ621">
        <f>IF(Charts!$B$3="none",T2323,IF(BB2323="",NA(),BB2323))</f>
        <v>0</v>
      </c>
      <c r="CK621">
        <f>IF(Charts!$B$3="none",U2323,IF(BC2323="",NA(),BC2323))</f>
        <v>0</v>
      </c>
      <c r="CL621">
        <f>IF(Charts!$B$3="none",V2323,IF(BD2323="",NA(),BD2323))</f>
        <v>0</v>
      </c>
      <c r="CM621">
        <f>IF(Charts!$B$3="none",W2323,IF(BE2323="",NA(),BE2323))</f>
        <v>0</v>
      </c>
      <c r="CN621">
        <f>IF(Charts!$B$3="none",X2323,IF(BF2323="",NA(),BF2323))</f>
        <v>0</v>
      </c>
      <c r="CO621">
        <f>IF(Charts!$B$3="none",Y2323,IF(BG2323="",NA(),BG2323))</f>
        <v>0</v>
      </c>
      <c r="CP621">
        <f>IF(Charts!$B$3="none",Z2323,IF(BH2323="",NA(),BH2323))</f>
        <v>0</v>
      </c>
      <c r="CQ621">
        <f>IF(Charts!$B$3="none",AA2323,IF(BI2323="",NA(),BI2323))</f>
        <v>0</v>
      </c>
      <c r="CR621">
        <f>IF(Charts!$B$3="none",AB2323,IF(BJ2323="",NA(),BJ2323))</f>
        <v>0</v>
      </c>
      <c r="CS621">
        <f>IF(Charts!$B$3="none",AC2323,IF(BK2323="",NA(),BK2323))</f>
        <v>0</v>
      </c>
      <c r="CT621">
        <f>IF(Charts!$B$3="none",AD2323,IF(BL2323="",NA(),BL2323))</f>
        <v>0</v>
      </c>
      <c r="CU621">
        <f>IF(Charts!$B$3="none",AE2323,IF(BM2323="",NA(),BM2323))</f>
        <v>0</v>
      </c>
      <c r="CV621">
        <f>IF(Charts!$B$3="none",AF2323,IF(BN2323="",NA(),BN2323))</f>
        <v>0</v>
      </c>
      <c r="CW621">
        <f>IF(Charts!$B$3="none",AG2323,IF(BO2323="",NA(),BO2323))</f>
        <v>0</v>
      </c>
      <c r="CX621">
        <f>IF(Charts!$B$3="none",AH2323,IF(BP2323="",NA(),BP2323))</f>
        <v>0</v>
      </c>
      <c r="CY621">
        <f>IF(Charts!$B$3="none",AI2323,IF(BQ2323="",NA(),BQ2323))</f>
        <v>0</v>
      </c>
      <c r="CZ621">
        <f>IF(Charts!$B$3="none",AJ2323,IF(BR2323="",NA(),BR2323))</f>
        <v>0</v>
      </c>
    </row>
    <row r="622" spans="5:104">
      <c r="E622">
        <v>277</v>
      </c>
      <c r="F622">
        <f>F281</f>
        <v>0</v>
      </c>
      <c r="G622">
        <v>277</v>
      </c>
      <c r="H622">
        <f>H281</f>
        <v>0</v>
      </c>
      <c r="I622">
        <v>277</v>
      </c>
      <c r="J622">
        <f>J281</f>
        <v>0</v>
      </c>
      <c r="K622">
        <v>277</v>
      </c>
      <c r="L622">
        <f>L281</f>
        <v>0</v>
      </c>
      <c r="M622">
        <v>277</v>
      </c>
      <c r="N622">
        <f>N281</f>
        <v>0</v>
      </c>
      <c r="O622">
        <v>277</v>
      </c>
      <c r="P622">
        <f>P281</f>
        <v>0</v>
      </c>
      <c r="Q622">
        <v>277</v>
      </c>
      <c r="R622">
        <f>R281</f>
        <v>0</v>
      </c>
      <c r="S622">
        <v>277</v>
      </c>
      <c r="T622">
        <f>T281</f>
        <v>0</v>
      </c>
      <c r="U622">
        <v>277</v>
      </c>
      <c r="V622">
        <f>V281</f>
        <v>0</v>
      </c>
      <c r="W622">
        <v>277</v>
      </c>
      <c r="X622">
        <f>X281</f>
        <v>0</v>
      </c>
      <c r="Y622">
        <v>277</v>
      </c>
      <c r="Z622">
        <f>Z281</f>
        <v>0</v>
      </c>
      <c r="AA622">
        <v>277</v>
      </c>
      <c r="AB622">
        <f>AB281</f>
        <v>0</v>
      </c>
      <c r="AC622">
        <v>277</v>
      </c>
      <c r="AD622">
        <f>AD281</f>
        <v>0</v>
      </c>
      <c r="AE622">
        <v>277</v>
      </c>
      <c r="AF622">
        <f>AF281</f>
        <v>0</v>
      </c>
      <c r="AG622">
        <v>277</v>
      </c>
      <c r="AH622">
        <f>AH281</f>
        <v>0</v>
      </c>
      <c r="AI622">
        <v>277</v>
      </c>
      <c r="AJ622">
        <f>AJ281</f>
        <v>0</v>
      </c>
      <c r="AM622">
        <v>277</v>
      </c>
      <c r="AN622">
        <f>AN281</f>
        <v>0</v>
      </c>
      <c r="AO622">
        <v>277</v>
      </c>
      <c r="AP622">
        <f>AP281</f>
        <v>0</v>
      </c>
      <c r="AQ622">
        <v>277</v>
      </c>
      <c r="AR622">
        <f>AR281</f>
        <v>0</v>
      </c>
      <c r="AS622">
        <v>277</v>
      </c>
      <c r="AT622">
        <f>AT281</f>
        <v>0</v>
      </c>
      <c r="AU622">
        <v>277</v>
      </c>
      <c r="AV622">
        <f>AV281</f>
        <v>0</v>
      </c>
      <c r="AW622">
        <v>277</v>
      </c>
      <c r="AX622">
        <f>AX281</f>
        <v>0</v>
      </c>
      <c r="AY622">
        <v>277</v>
      </c>
      <c r="AZ622">
        <f>AZ281</f>
        <v>0</v>
      </c>
      <c r="BA622">
        <v>277</v>
      </c>
      <c r="BB622">
        <f>BB281</f>
        <v>0</v>
      </c>
      <c r="BC622">
        <v>277</v>
      </c>
      <c r="BD622">
        <f>BD281</f>
        <v>0</v>
      </c>
      <c r="BE622">
        <v>277</v>
      </c>
      <c r="BF622">
        <f>BF281</f>
        <v>0</v>
      </c>
      <c r="BG622">
        <v>277</v>
      </c>
      <c r="BH622">
        <f>BH281</f>
        <v>0</v>
      </c>
      <c r="BI622">
        <v>277</v>
      </c>
      <c r="BJ622">
        <f>BJ281</f>
        <v>0</v>
      </c>
      <c r="BK622">
        <v>277</v>
      </c>
      <c r="BL622">
        <f>BL281</f>
        <v>0</v>
      </c>
      <c r="BM622">
        <v>277</v>
      </c>
      <c r="BN622">
        <f>BN281</f>
        <v>0</v>
      </c>
      <c r="BO622">
        <v>277</v>
      </c>
      <c r="BP622">
        <f>BP281</f>
        <v>0</v>
      </c>
      <c r="BQ622">
        <v>277</v>
      </c>
      <c r="BR622">
        <f>BR281</f>
        <v>0</v>
      </c>
      <c r="BU622">
        <f>IF(Charts!$B$3="none",E2324,IF(AM2324="",NA(),AM2324))</f>
        <v>0</v>
      </c>
      <c r="BV622">
        <f>IF(Charts!$B$3="none",F2324,IF(AN2324="",NA(),AN2324))</f>
        <v>0</v>
      </c>
      <c r="BW622">
        <f>IF(Charts!$B$3="none",G2324,IF(AO2324="",NA(),AO2324))</f>
        <v>0</v>
      </c>
      <c r="BX622">
        <f>IF(Charts!$B$3="none",H2324,IF(AP2324="",NA(),AP2324))</f>
        <v>0</v>
      </c>
      <c r="BY622">
        <f>IF(Charts!$B$3="none",I2324,IF(AQ2324="",NA(),AQ2324))</f>
        <v>0</v>
      </c>
      <c r="BZ622">
        <f>IF(Charts!$B$3="none",J2324,IF(AR2324="",NA(),AR2324))</f>
        <v>0</v>
      </c>
      <c r="CA622">
        <f>IF(Charts!$B$3="none",K2324,IF(AS2324="",NA(),AS2324))</f>
        <v>0</v>
      </c>
      <c r="CB622">
        <f>IF(Charts!$B$3="none",L2324,IF(AT2324="",NA(),AT2324))</f>
        <v>0</v>
      </c>
      <c r="CC622">
        <f>IF(Charts!$B$3="none",M2324,IF(AU2324="",NA(),AU2324))</f>
        <v>0</v>
      </c>
      <c r="CD622">
        <f>IF(Charts!$B$3="none",N2324,IF(AV2324="",NA(),AV2324))</f>
        <v>0</v>
      </c>
      <c r="CE622">
        <f>IF(Charts!$B$3="none",O2324,IF(AW2324="",NA(),AW2324))</f>
        <v>0</v>
      </c>
      <c r="CF622">
        <f>IF(Charts!$B$3="none",P2324,IF(AX2324="",NA(),AX2324))</f>
        <v>0</v>
      </c>
      <c r="CG622">
        <f>IF(Charts!$B$3="none",Q2324,IF(AY2324="",NA(),AY2324))</f>
        <v>0</v>
      </c>
      <c r="CH622">
        <f>IF(Charts!$B$3="none",R2324,IF(AZ2324="",NA(),AZ2324))</f>
        <v>0</v>
      </c>
      <c r="CI622">
        <f>IF(Charts!$B$3="none",S2324,IF(BA2324="",NA(),BA2324))</f>
        <v>0</v>
      </c>
      <c r="CJ622">
        <f>IF(Charts!$B$3="none",T2324,IF(BB2324="",NA(),BB2324))</f>
        <v>0</v>
      </c>
      <c r="CK622">
        <f>IF(Charts!$B$3="none",U2324,IF(BC2324="",NA(),BC2324))</f>
        <v>0</v>
      </c>
      <c r="CL622">
        <f>IF(Charts!$B$3="none",V2324,IF(BD2324="",NA(),BD2324))</f>
        <v>0</v>
      </c>
      <c r="CM622">
        <f>IF(Charts!$B$3="none",W2324,IF(BE2324="",NA(),BE2324))</f>
        <v>0</v>
      </c>
      <c r="CN622">
        <f>IF(Charts!$B$3="none",X2324,IF(BF2324="",NA(),BF2324))</f>
        <v>0</v>
      </c>
      <c r="CO622">
        <f>IF(Charts!$B$3="none",Y2324,IF(BG2324="",NA(),BG2324))</f>
        <v>0</v>
      </c>
      <c r="CP622">
        <f>IF(Charts!$B$3="none",Z2324,IF(BH2324="",NA(),BH2324))</f>
        <v>0</v>
      </c>
      <c r="CQ622">
        <f>IF(Charts!$B$3="none",AA2324,IF(BI2324="",NA(),BI2324))</f>
        <v>0</v>
      </c>
      <c r="CR622">
        <f>IF(Charts!$B$3="none",AB2324,IF(BJ2324="",NA(),BJ2324))</f>
        <v>0</v>
      </c>
      <c r="CS622">
        <f>IF(Charts!$B$3="none",AC2324,IF(BK2324="",NA(),BK2324))</f>
        <v>0</v>
      </c>
      <c r="CT622">
        <f>IF(Charts!$B$3="none",AD2324,IF(BL2324="",NA(),BL2324))</f>
        <v>0</v>
      </c>
      <c r="CU622">
        <f>IF(Charts!$B$3="none",AE2324,IF(BM2324="",NA(),BM2324))</f>
        <v>0</v>
      </c>
      <c r="CV622">
        <f>IF(Charts!$B$3="none",AF2324,IF(BN2324="",NA(),BN2324))</f>
        <v>0</v>
      </c>
      <c r="CW622">
        <f>IF(Charts!$B$3="none",AG2324,IF(BO2324="",NA(),BO2324))</f>
        <v>0</v>
      </c>
      <c r="CX622">
        <f>IF(Charts!$B$3="none",AH2324,IF(BP2324="",NA(),BP2324))</f>
        <v>0</v>
      </c>
      <c r="CY622">
        <f>IF(Charts!$B$3="none",AI2324,IF(BQ2324="",NA(),BQ2324))</f>
        <v>0</v>
      </c>
      <c r="CZ622">
        <f>IF(Charts!$B$3="none",AJ2324,IF(BR2324="",NA(),BR2324))</f>
        <v>0</v>
      </c>
    </row>
    <row r="623" spans="5:104">
      <c r="E623">
        <v>278</v>
      </c>
      <c r="F623">
        <f>F282</f>
        <v>0</v>
      </c>
      <c r="G623">
        <v>278</v>
      </c>
      <c r="H623">
        <f>H282</f>
        <v>0</v>
      </c>
      <c r="I623">
        <v>278</v>
      </c>
      <c r="J623">
        <f>J282</f>
        <v>0</v>
      </c>
      <c r="K623">
        <v>278</v>
      </c>
      <c r="L623">
        <f>L282</f>
        <v>0</v>
      </c>
      <c r="M623">
        <v>278</v>
      </c>
      <c r="N623">
        <f>N282</f>
        <v>0</v>
      </c>
      <c r="O623">
        <v>278</v>
      </c>
      <c r="P623">
        <f>P282</f>
        <v>0</v>
      </c>
      <c r="Q623">
        <v>278</v>
      </c>
      <c r="R623">
        <f>R282</f>
        <v>0</v>
      </c>
      <c r="S623">
        <v>278</v>
      </c>
      <c r="T623">
        <f>T282</f>
        <v>0</v>
      </c>
      <c r="U623">
        <v>278</v>
      </c>
      <c r="V623">
        <f>V282</f>
        <v>0</v>
      </c>
      <c r="W623">
        <v>278</v>
      </c>
      <c r="X623">
        <f>X282</f>
        <v>0</v>
      </c>
      <c r="Y623">
        <v>278</v>
      </c>
      <c r="Z623">
        <f>Z282</f>
        <v>0</v>
      </c>
      <c r="AA623">
        <v>278</v>
      </c>
      <c r="AB623">
        <f>AB282</f>
        <v>0</v>
      </c>
      <c r="AC623">
        <v>278</v>
      </c>
      <c r="AD623">
        <f>AD282</f>
        <v>0</v>
      </c>
      <c r="AE623">
        <v>278</v>
      </c>
      <c r="AF623">
        <f>AF282</f>
        <v>0</v>
      </c>
      <c r="AG623">
        <v>278</v>
      </c>
      <c r="AH623">
        <f>AH282</f>
        <v>0</v>
      </c>
      <c r="AI623">
        <v>278</v>
      </c>
      <c r="AJ623">
        <f>AJ282</f>
        <v>0</v>
      </c>
      <c r="AM623">
        <v>278</v>
      </c>
      <c r="AN623">
        <f>AN282</f>
        <v>0</v>
      </c>
      <c r="AO623">
        <v>278</v>
      </c>
      <c r="AP623">
        <f>AP282</f>
        <v>0</v>
      </c>
      <c r="AQ623">
        <v>278</v>
      </c>
      <c r="AR623">
        <f>AR282</f>
        <v>0</v>
      </c>
      <c r="AS623">
        <v>278</v>
      </c>
      <c r="AT623">
        <f>AT282</f>
        <v>0</v>
      </c>
      <c r="AU623">
        <v>278</v>
      </c>
      <c r="AV623">
        <f>AV282</f>
        <v>0</v>
      </c>
      <c r="AW623">
        <v>278</v>
      </c>
      <c r="AX623">
        <f>AX282</f>
        <v>0</v>
      </c>
      <c r="AY623">
        <v>278</v>
      </c>
      <c r="AZ623">
        <f>AZ282</f>
        <v>0</v>
      </c>
      <c r="BA623">
        <v>278</v>
      </c>
      <c r="BB623">
        <f>BB282</f>
        <v>0</v>
      </c>
      <c r="BC623">
        <v>278</v>
      </c>
      <c r="BD623">
        <f>BD282</f>
        <v>0</v>
      </c>
      <c r="BE623">
        <v>278</v>
      </c>
      <c r="BF623">
        <f>BF282</f>
        <v>0</v>
      </c>
      <c r="BG623">
        <v>278</v>
      </c>
      <c r="BH623">
        <f>BH282</f>
        <v>0</v>
      </c>
      <c r="BI623">
        <v>278</v>
      </c>
      <c r="BJ623">
        <f>BJ282</f>
        <v>0</v>
      </c>
      <c r="BK623">
        <v>278</v>
      </c>
      <c r="BL623">
        <f>BL282</f>
        <v>0</v>
      </c>
      <c r="BM623">
        <v>278</v>
      </c>
      <c r="BN623">
        <f>BN282</f>
        <v>0</v>
      </c>
      <c r="BO623">
        <v>278</v>
      </c>
      <c r="BP623">
        <f>BP282</f>
        <v>0</v>
      </c>
      <c r="BQ623">
        <v>278</v>
      </c>
      <c r="BR623">
        <f>BR282</f>
        <v>0</v>
      </c>
      <c r="BU623">
        <f>IF(Charts!$B$3="none",E2325,IF(AM2325="",NA(),AM2325))</f>
        <v>0</v>
      </c>
      <c r="BV623">
        <f>IF(Charts!$B$3="none",F2325,IF(AN2325="",NA(),AN2325))</f>
        <v>0</v>
      </c>
      <c r="BW623">
        <f>IF(Charts!$B$3="none",G2325,IF(AO2325="",NA(),AO2325))</f>
        <v>0</v>
      </c>
      <c r="BX623">
        <f>IF(Charts!$B$3="none",H2325,IF(AP2325="",NA(),AP2325))</f>
        <v>0</v>
      </c>
      <c r="BY623">
        <f>IF(Charts!$B$3="none",I2325,IF(AQ2325="",NA(),AQ2325))</f>
        <v>0</v>
      </c>
      <c r="BZ623">
        <f>IF(Charts!$B$3="none",J2325,IF(AR2325="",NA(),AR2325))</f>
        <v>0</v>
      </c>
      <c r="CA623">
        <f>IF(Charts!$B$3="none",K2325,IF(AS2325="",NA(),AS2325))</f>
        <v>0</v>
      </c>
      <c r="CB623">
        <f>IF(Charts!$B$3="none",L2325,IF(AT2325="",NA(),AT2325))</f>
        <v>0</v>
      </c>
      <c r="CC623">
        <f>IF(Charts!$B$3="none",M2325,IF(AU2325="",NA(),AU2325))</f>
        <v>0</v>
      </c>
      <c r="CD623">
        <f>IF(Charts!$B$3="none",N2325,IF(AV2325="",NA(),AV2325))</f>
        <v>0</v>
      </c>
      <c r="CE623">
        <f>IF(Charts!$B$3="none",O2325,IF(AW2325="",NA(),AW2325))</f>
        <v>0</v>
      </c>
      <c r="CF623">
        <f>IF(Charts!$B$3="none",P2325,IF(AX2325="",NA(),AX2325))</f>
        <v>0</v>
      </c>
      <c r="CG623">
        <f>IF(Charts!$B$3="none",Q2325,IF(AY2325="",NA(),AY2325))</f>
        <v>0</v>
      </c>
      <c r="CH623">
        <f>IF(Charts!$B$3="none",R2325,IF(AZ2325="",NA(),AZ2325))</f>
        <v>0</v>
      </c>
      <c r="CI623">
        <f>IF(Charts!$B$3="none",S2325,IF(BA2325="",NA(),BA2325))</f>
        <v>0</v>
      </c>
      <c r="CJ623">
        <f>IF(Charts!$B$3="none",T2325,IF(BB2325="",NA(),BB2325))</f>
        <v>0</v>
      </c>
      <c r="CK623">
        <f>IF(Charts!$B$3="none",U2325,IF(BC2325="",NA(),BC2325))</f>
        <v>0</v>
      </c>
      <c r="CL623">
        <f>IF(Charts!$B$3="none",V2325,IF(BD2325="",NA(),BD2325))</f>
        <v>0</v>
      </c>
      <c r="CM623">
        <f>IF(Charts!$B$3="none",W2325,IF(BE2325="",NA(),BE2325))</f>
        <v>0</v>
      </c>
      <c r="CN623">
        <f>IF(Charts!$B$3="none",X2325,IF(BF2325="",NA(),BF2325))</f>
        <v>0</v>
      </c>
      <c r="CO623">
        <f>IF(Charts!$B$3="none",Y2325,IF(BG2325="",NA(),BG2325))</f>
        <v>0</v>
      </c>
      <c r="CP623">
        <f>IF(Charts!$B$3="none",Z2325,IF(BH2325="",NA(),BH2325))</f>
        <v>0</v>
      </c>
      <c r="CQ623">
        <f>IF(Charts!$B$3="none",AA2325,IF(BI2325="",NA(),BI2325))</f>
        <v>0</v>
      </c>
      <c r="CR623">
        <f>IF(Charts!$B$3="none",AB2325,IF(BJ2325="",NA(),BJ2325))</f>
        <v>0</v>
      </c>
      <c r="CS623">
        <f>IF(Charts!$B$3="none",AC2325,IF(BK2325="",NA(),BK2325))</f>
        <v>0</v>
      </c>
      <c r="CT623">
        <f>IF(Charts!$B$3="none",AD2325,IF(BL2325="",NA(),BL2325))</f>
        <v>0</v>
      </c>
      <c r="CU623">
        <f>IF(Charts!$B$3="none",AE2325,IF(BM2325="",NA(),BM2325))</f>
        <v>0</v>
      </c>
      <c r="CV623">
        <f>IF(Charts!$B$3="none",AF2325,IF(BN2325="",NA(),BN2325))</f>
        <v>0</v>
      </c>
      <c r="CW623">
        <f>IF(Charts!$B$3="none",AG2325,IF(BO2325="",NA(),BO2325))</f>
        <v>0</v>
      </c>
      <c r="CX623">
        <f>IF(Charts!$B$3="none",AH2325,IF(BP2325="",NA(),BP2325))</f>
        <v>0</v>
      </c>
      <c r="CY623">
        <f>IF(Charts!$B$3="none",AI2325,IF(BQ2325="",NA(),BQ2325))</f>
        <v>0</v>
      </c>
      <c r="CZ623">
        <f>IF(Charts!$B$3="none",AJ2325,IF(BR2325="",NA(),BR2325))</f>
        <v>0</v>
      </c>
    </row>
    <row r="624" spans="5:104">
      <c r="E624">
        <v>279</v>
      </c>
      <c r="F624">
        <f>F283</f>
        <v>0</v>
      </c>
      <c r="G624">
        <v>279</v>
      </c>
      <c r="H624">
        <f>H283</f>
        <v>0</v>
      </c>
      <c r="I624">
        <v>279</v>
      </c>
      <c r="J624">
        <f>J283</f>
        <v>0</v>
      </c>
      <c r="K624">
        <v>279</v>
      </c>
      <c r="L624">
        <f>L283</f>
        <v>0</v>
      </c>
      <c r="M624">
        <v>279</v>
      </c>
      <c r="N624">
        <f>N283</f>
        <v>0</v>
      </c>
      <c r="O624">
        <v>279</v>
      </c>
      <c r="P624">
        <f>P283</f>
        <v>0</v>
      </c>
      <c r="Q624">
        <v>279</v>
      </c>
      <c r="R624">
        <f>R283</f>
        <v>0</v>
      </c>
      <c r="S624">
        <v>279</v>
      </c>
      <c r="T624">
        <f>T283</f>
        <v>0</v>
      </c>
      <c r="U624">
        <v>279</v>
      </c>
      <c r="V624">
        <f>V283</f>
        <v>0</v>
      </c>
      <c r="W624">
        <v>279</v>
      </c>
      <c r="X624">
        <f>X283</f>
        <v>0</v>
      </c>
      <c r="Y624">
        <v>279</v>
      </c>
      <c r="Z624">
        <f>Z283</f>
        <v>0</v>
      </c>
      <c r="AA624">
        <v>279</v>
      </c>
      <c r="AB624">
        <f>AB283</f>
        <v>0</v>
      </c>
      <c r="AC624">
        <v>279</v>
      </c>
      <c r="AD624">
        <f>AD283</f>
        <v>0</v>
      </c>
      <c r="AE624">
        <v>279</v>
      </c>
      <c r="AF624">
        <f>AF283</f>
        <v>0</v>
      </c>
      <c r="AG624">
        <v>279</v>
      </c>
      <c r="AH624">
        <f>AH283</f>
        <v>0</v>
      </c>
      <c r="AI624">
        <v>279</v>
      </c>
      <c r="AJ624">
        <f>AJ283</f>
        <v>0</v>
      </c>
      <c r="AM624">
        <v>279</v>
      </c>
      <c r="AN624">
        <f>AN283</f>
        <v>0</v>
      </c>
      <c r="AO624">
        <v>279</v>
      </c>
      <c r="AP624">
        <f>AP283</f>
        <v>0</v>
      </c>
      <c r="AQ624">
        <v>279</v>
      </c>
      <c r="AR624">
        <f>AR283</f>
        <v>0</v>
      </c>
      <c r="AS624">
        <v>279</v>
      </c>
      <c r="AT624">
        <f>AT283</f>
        <v>0</v>
      </c>
      <c r="AU624">
        <v>279</v>
      </c>
      <c r="AV624">
        <f>AV283</f>
        <v>0</v>
      </c>
      <c r="AW624">
        <v>279</v>
      </c>
      <c r="AX624">
        <f>AX283</f>
        <v>0</v>
      </c>
      <c r="AY624">
        <v>279</v>
      </c>
      <c r="AZ624">
        <f>AZ283</f>
        <v>0</v>
      </c>
      <c r="BA624">
        <v>279</v>
      </c>
      <c r="BB624">
        <f>BB283</f>
        <v>0</v>
      </c>
      <c r="BC624">
        <v>279</v>
      </c>
      <c r="BD624">
        <f>BD283</f>
        <v>0</v>
      </c>
      <c r="BE624">
        <v>279</v>
      </c>
      <c r="BF624">
        <f>BF283</f>
        <v>0</v>
      </c>
      <c r="BG624">
        <v>279</v>
      </c>
      <c r="BH624">
        <f>BH283</f>
        <v>0</v>
      </c>
      <c r="BI624">
        <v>279</v>
      </c>
      <c r="BJ624">
        <f>BJ283</f>
        <v>0</v>
      </c>
      <c r="BK624">
        <v>279</v>
      </c>
      <c r="BL624">
        <f>BL283</f>
        <v>0</v>
      </c>
      <c r="BM624">
        <v>279</v>
      </c>
      <c r="BN624">
        <f>BN283</f>
        <v>0</v>
      </c>
      <c r="BO624">
        <v>279</v>
      </c>
      <c r="BP624">
        <f>BP283</f>
        <v>0</v>
      </c>
      <c r="BQ624">
        <v>279</v>
      </c>
      <c r="BR624">
        <f>BR283</f>
        <v>0</v>
      </c>
      <c r="BU624">
        <f>IF(Charts!$B$3="none",E2326,IF(AM2326="",NA(),AM2326))</f>
        <v>0</v>
      </c>
      <c r="BV624">
        <f>IF(Charts!$B$3="none",F2326,IF(AN2326="",NA(),AN2326))</f>
        <v>0</v>
      </c>
      <c r="BW624">
        <f>IF(Charts!$B$3="none",G2326,IF(AO2326="",NA(),AO2326))</f>
        <v>0</v>
      </c>
      <c r="BX624">
        <f>IF(Charts!$B$3="none",H2326,IF(AP2326="",NA(),AP2326))</f>
        <v>0</v>
      </c>
      <c r="BY624">
        <f>IF(Charts!$B$3="none",I2326,IF(AQ2326="",NA(),AQ2326))</f>
        <v>0</v>
      </c>
      <c r="BZ624">
        <f>IF(Charts!$B$3="none",J2326,IF(AR2326="",NA(),AR2326))</f>
        <v>0</v>
      </c>
      <c r="CA624">
        <f>IF(Charts!$B$3="none",K2326,IF(AS2326="",NA(),AS2326))</f>
        <v>0</v>
      </c>
      <c r="CB624">
        <f>IF(Charts!$B$3="none",L2326,IF(AT2326="",NA(),AT2326))</f>
        <v>0</v>
      </c>
      <c r="CC624">
        <f>IF(Charts!$B$3="none",M2326,IF(AU2326="",NA(),AU2326))</f>
        <v>0</v>
      </c>
      <c r="CD624">
        <f>IF(Charts!$B$3="none",N2326,IF(AV2326="",NA(),AV2326))</f>
        <v>0</v>
      </c>
      <c r="CE624">
        <f>IF(Charts!$B$3="none",O2326,IF(AW2326="",NA(),AW2326))</f>
        <v>0</v>
      </c>
      <c r="CF624">
        <f>IF(Charts!$B$3="none",P2326,IF(AX2326="",NA(),AX2326))</f>
        <v>0</v>
      </c>
      <c r="CG624">
        <f>IF(Charts!$B$3="none",Q2326,IF(AY2326="",NA(),AY2326))</f>
        <v>0</v>
      </c>
      <c r="CH624">
        <f>IF(Charts!$B$3="none",R2326,IF(AZ2326="",NA(),AZ2326))</f>
        <v>0</v>
      </c>
      <c r="CI624">
        <f>IF(Charts!$B$3="none",S2326,IF(BA2326="",NA(),BA2326))</f>
        <v>0</v>
      </c>
      <c r="CJ624">
        <f>IF(Charts!$B$3="none",T2326,IF(BB2326="",NA(),BB2326))</f>
        <v>0</v>
      </c>
      <c r="CK624">
        <f>IF(Charts!$B$3="none",U2326,IF(BC2326="",NA(),BC2326))</f>
        <v>0</v>
      </c>
      <c r="CL624">
        <f>IF(Charts!$B$3="none",V2326,IF(BD2326="",NA(),BD2326))</f>
        <v>0</v>
      </c>
      <c r="CM624">
        <f>IF(Charts!$B$3="none",W2326,IF(BE2326="",NA(),BE2326))</f>
        <v>0</v>
      </c>
      <c r="CN624">
        <f>IF(Charts!$B$3="none",X2326,IF(BF2326="",NA(),BF2326))</f>
        <v>0</v>
      </c>
      <c r="CO624">
        <f>IF(Charts!$B$3="none",Y2326,IF(BG2326="",NA(),BG2326))</f>
        <v>0</v>
      </c>
      <c r="CP624">
        <f>IF(Charts!$B$3="none",Z2326,IF(BH2326="",NA(),BH2326))</f>
        <v>0</v>
      </c>
      <c r="CQ624">
        <f>IF(Charts!$B$3="none",AA2326,IF(BI2326="",NA(),BI2326))</f>
        <v>0</v>
      </c>
      <c r="CR624">
        <f>IF(Charts!$B$3="none",AB2326,IF(BJ2326="",NA(),BJ2326))</f>
        <v>0</v>
      </c>
      <c r="CS624">
        <f>IF(Charts!$B$3="none",AC2326,IF(BK2326="",NA(),BK2326))</f>
        <v>0</v>
      </c>
      <c r="CT624">
        <f>IF(Charts!$B$3="none",AD2326,IF(BL2326="",NA(),BL2326))</f>
        <v>0</v>
      </c>
      <c r="CU624">
        <f>IF(Charts!$B$3="none",AE2326,IF(BM2326="",NA(),BM2326))</f>
        <v>0</v>
      </c>
      <c r="CV624">
        <f>IF(Charts!$B$3="none",AF2326,IF(BN2326="",NA(),BN2326))</f>
        <v>0</v>
      </c>
      <c r="CW624">
        <f>IF(Charts!$B$3="none",AG2326,IF(BO2326="",NA(),BO2326))</f>
        <v>0</v>
      </c>
      <c r="CX624">
        <f>IF(Charts!$B$3="none",AH2326,IF(BP2326="",NA(),BP2326))</f>
        <v>0</v>
      </c>
      <c r="CY624">
        <f>IF(Charts!$B$3="none",AI2326,IF(BQ2326="",NA(),BQ2326))</f>
        <v>0</v>
      </c>
      <c r="CZ624">
        <f>IF(Charts!$B$3="none",AJ2326,IF(BR2326="",NA(),BR2326))</f>
        <v>0</v>
      </c>
    </row>
    <row r="625" spans="5:104">
      <c r="E625">
        <v>280</v>
      </c>
      <c r="F625">
        <f>F284</f>
        <v>0</v>
      </c>
      <c r="G625">
        <v>280</v>
      </c>
      <c r="H625">
        <f>H284</f>
        <v>0</v>
      </c>
      <c r="I625">
        <v>280</v>
      </c>
      <c r="J625">
        <f>J284</f>
        <v>0</v>
      </c>
      <c r="K625">
        <v>280</v>
      </c>
      <c r="L625">
        <f>L284</f>
        <v>0</v>
      </c>
      <c r="M625">
        <v>280</v>
      </c>
      <c r="N625">
        <f>N284</f>
        <v>0</v>
      </c>
      <c r="O625">
        <v>280</v>
      </c>
      <c r="P625">
        <f>P284</f>
        <v>0</v>
      </c>
      <c r="Q625">
        <v>280</v>
      </c>
      <c r="R625">
        <f>R284</f>
        <v>0</v>
      </c>
      <c r="S625">
        <v>280</v>
      </c>
      <c r="T625">
        <f>T284</f>
        <v>0</v>
      </c>
      <c r="U625">
        <v>280</v>
      </c>
      <c r="V625">
        <f>V284</f>
        <v>0</v>
      </c>
      <c r="W625">
        <v>280</v>
      </c>
      <c r="X625">
        <f>X284</f>
        <v>0</v>
      </c>
      <c r="Y625">
        <v>280</v>
      </c>
      <c r="Z625">
        <f>Z284</f>
        <v>0</v>
      </c>
      <c r="AA625">
        <v>280</v>
      </c>
      <c r="AB625">
        <f>AB284</f>
        <v>0</v>
      </c>
      <c r="AC625">
        <v>280</v>
      </c>
      <c r="AD625">
        <f>AD284</f>
        <v>0</v>
      </c>
      <c r="AE625">
        <v>280</v>
      </c>
      <c r="AF625">
        <f>AF284</f>
        <v>0</v>
      </c>
      <c r="AG625">
        <v>280</v>
      </c>
      <c r="AH625">
        <f>AH284</f>
        <v>0</v>
      </c>
      <c r="AI625">
        <v>280</v>
      </c>
      <c r="AJ625">
        <f>AJ284</f>
        <v>0</v>
      </c>
      <c r="AM625">
        <v>280</v>
      </c>
      <c r="AN625">
        <f>AN284</f>
        <v>0</v>
      </c>
      <c r="AO625">
        <v>280</v>
      </c>
      <c r="AP625">
        <f>AP284</f>
        <v>0</v>
      </c>
      <c r="AQ625">
        <v>280</v>
      </c>
      <c r="AR625">
        <f>AR284</f>
        <v>0</v>
      </c>
      <c r="AS625">
        <v>280</v>
      </c>
      <c r="AT625">
        <f>AT284</f>
        <v>0</v>
      </c>
      <c r="AU625">
        <v>280</v>
      </c>
      <c r="AV625">
        <f>AV284</f>
        <v>0</v>
      </c>
      <c r="AW625">
        <v>280</v>
      </c>
      <c r="AX625">
        <f>AX284</f>
        <v>0</v>
      </c>
      <c r="AY625">
        <v>280</v>
      </c>
      <c r="AZ625">
        <f>AZ284</f>
        <v>0</v>
      </c>
      <c r="BA625">
        <v>280</v>
      </c>
      <c r="BB625">
        <f>BB284</f>
        <v>0</v>
      </c>
      <c r="BC625">
        <v>280</v>
      </c>
      <c r="BD625">
        <f>BD284</f>
        <v>0</v>
      </c>
      <c r="BE625">
        <v>280</v>
      </c>
      <c r="BF625">
        <f>BF284</f>
        <v>0</v>
      </c>
      <c r="BG625">
        <v>280</v>
      </c>
      <c r="BH625">
        <f>BH284</f>
        <v>0</v>
      </c>
      <c r="BI625">
        <v>280</v>
      </c>
      <c r="BJ625">
        <f>BJ284</f>
        <v>0</v>
      </c>
      <c r="BK625">
        <v>280</v>
      </c>
      <c r="BL625">
        <f>BL284</f>
        <v>0</v>
      </c>
      <c r="BM625">
        <v>280</v>
      </c>
      <c r="BN625">
        <f>BN284</f>
        <v>0</v>
      </c>
      <c r="BO625">
        <v>280</v>
      </c>
      <c r="BP625">
        <f>BP284</f>
        <v>0</v>
      </c>
      <c r="BQ625">
        <v>280</v>
      </c>
      <c r="BR625">
        <f>BR284</f>
        <v>0</v>
      </c>
      <c r="BU625">
        <f>IF(Charts!$B$3="none",E2327,IF(AM2327="",NA(),AM2327))</f>
        <v>0</v>
      </c>
      <c r="BV625">
        <f>IF(Charts!$B$3="none",F2327,IF(AN2327="",NA(),AN2327))</f>
        <v>0</v>
      </c>
      <c r="BW625">
        <f>IF(Charts!$B$3="none",G2327,IF(AO2327="",NA(),AO2327))</f>
        <v>0</v>
      </c>
      <c r="BX625">
        <f>IF(Charts!$B$3="none",H2327,IF(AP2327="",NA(),AP2327))</f>
        <v>0</v>
      </c>
      <c r="BY625">
        <f>IF(Charts!$B$3="none",I2327,IF(AQ2327="",NA(),AQ2327))</f>
        <v>0</v>
      </c>
      <c r="BZ625">
        <f>IF(Charts!$B$3="none",J2327,IF(AR2327="",NA(),AR2327))</f>
        <v>0</v>
      </c>
      <c r="CA625">
        <f>IF(Charts!$B$3="none",K2327,IF(AS2327="",NA(),AS2327))</f>
        <v>0</v>
      </c>
      <c r="CB625">
        <f>IF(Charts!$B$3="none",L2327,IF(AT2327="",NA(),AT2327))</f>
        <v>0</v>
      </c>
      <c r="CC625">
        <f>IF(Charts!$B$3="none",M2327,IF(AU2327="",NA(),AU2327))</f>
        <v>0</v>
      </c>
      <c r="CD625">
        <f>IF(Charts!$B$3="none",N2327,IF(AV2327="",NA(),AV2327))</f>
        <v>0</v>
      </c>
      <c r="CE625">
        <f>IF(Charts!$B$3="none",O2327,IF(AW2327="",NA(),AW2327))</f>
        <v>0</v>
      </c>
      <c r="CF625">
        <f>IF(Charts!$B$3="none",P2327,IF(AX2327="",NA(),AX2327))</f>
        <v>0</v>
      </c>
      <c r="CG625">
        <f>IF(Charts!$B$3="none",Q2327,IF(AY2327="",NA(),AY2327))</f>
        <v>0</v>
      </c>
      <c r="CH625">
        <f>IF(Charts!$B$3="none",R2327,IF(AZ2327="",NA(),AZ2327))</f>
        <v>0</v>
      </c>
      <c r="CI625">
        <f>IF(Charts!$B$3="none",S2327,IF(BA2327="",NA(),BA2327))</f>
        <v>0</v>
      </c>
      <c r="CJ625">
        <f>IF(Charts!$B$3="none",T2327,IF(BB2327="",NA(),BB2327))</f>
        <v>0</v>
      </c>
      <c r="CK625">
        <f>IF(Charts!$B$3="none",U2327,IF(BC2327="",NA(),BC2327))</f>
        <v>0</v>
      </c>
      <c r="CL625">
        <f>IF(Charts!$B$3="none",V2327,IF(BD2327="",NA(),BD2327))</f>
        <v>0</v>
      </c>
      <c r="CM625">
        <f>IF(Charts!$B$3="none",W2327,IF(BE2327="",NA(),BE2327))</f>
        <v>0</v>
      </c>
      <c r="CN625">
        <f>IF(Charts!$B$3="none",X2327,IF(BF2327="",NA(),BF2327))</f>
        <v>0</v>
      </c>
      <c r="CO625">
        <f>IF(Charts!$B$3="none",Y2327,IF(BG2327="",NA(),BG2327))</f>
        <v>0</v>
      </c>
      <c r="CP625">
        <f>IF(Charts!$B$3="none",Z2327,IF(BH2327="",NA(),BH2327))</f>
        <v>0</v>
      </c>
      <c r="CQ625">
        <f>IF(Charts!$B$3="none",AA2327,IF(BI2327="",NA(),BI2327))</f>
        <v>0</v>
      </c>
      <c r="CR625">
        <f>IF(Charts!$B$3="none",AB2327,IF(BJ2327="",NA(),BJ2327))</f>
        <v>0</v>
      </c>
      <c r="CS625">
        <f>IF(Charts!$B$3="none",AC2327,IF(BK2327="",NA(),BK2327))</f>
        <v>0</v>
      </c>
      <c r="CT625">
        <f>IF(Charts!$B$3="none",AD2327,IF(BL2327="",NA(),BL2327))</f>
        <v>0</v>
      </c>
      <c r="CU625">
        <f>IF(Charts!$B$3="none",AE2327,IF(BM2327="",NA(),BM2327))</f>
        <v>0</v>
      </c>
      <c r="CV625">
        <f>IF(Charts!$B$3="none",AF2327,IF(BN2327="",NA(),BN2327))</f>
        <v>0</v>
      </c>
      <c r="CW625">
        <f>IF(Charts!$B$3="none",AG2327,IF(BO2327="",NA(),BO2327))</f>
        <v>0</v>
      </c>
      <c r="CX625">
        <f>IF(Charts!$B$3="none",AH2327,IF(BP2327="",NA(),BP2327))</f>
        <v>0</v>
      </c>
      <c r="CY625">
        <f>IF(Charts!$B$3="none",AI2327,IF(BQ2327="",NA(),BQ2327))</f>
        <v>0</v>
      </c>
      <c r="CZ625">
        <f>IF(Charts!$B$3="none",AJ2327,IF(BR2327="",NA(),BR2327))</f>
        <v>0</v>
      </c>
    </row>
    <row r="626" spans="5:104">
      <c r="E626">
        <v>281</v>
      </c>
      <c r="F626">
        <f>F285</f>
        <v>0</v>
      </c>
      <c r="G626">
        <v>281</v>
      </c>
      <c r="H626">
        <f>H285</f>
        <v>0</v>
      </c>
      <c r="I626">
        <v>281</v>
      </c>
      <c r="J626">
        <f>J285</f>
        <v>0</v>
      </c>
      <c r="K626">
        <v>281</v>
      </c>
      <c r="L626">
        <f>L285</f>
        <v>0</v>
      </c>
      <c r="M626">
        <v>281</v>
      </c>
      <c r="N626">
        <f>N285</f>
        <v>0</v>
      </c>
      <c r="O626">
        <v>281</v>
      </c>
      <c r="P626">
        <f>P285</f>
        <v>0</v>
      </c>
      <c r="Q626">
        <v>281</v>
      </c>
      <c r="R626">
        <f>R285</f>
        <v>0</v>
      </c>
      <c r="S626">
        <v>281</v>
      </c>
      <c r="T626">
        <f>T285</f>
        <v>0</v>
      </c>
      <c r="U626">
        <v>281</v>
      </c>
      <c r="V626">
        <f>V285</f>
        <v>0</v>
      </c>
      <c r="W626">
        <v>281</v>
      </c>
      <c r="X626">
        <f>X285</f>
        <v>0</v>
      </c>
      <c r="Y626">
        <v>281</v>
      </c>
      <c r="Z626">
        <f>Z285</f>
        <v>0</v>
      </c>
      <c r="AA626">
        <v>281</v>
      </c>
      <c r="AB626">
        <f>AB285</f>
        <v>0</v>
      </c>
      <c r="AC626">
        <v>281</v>
      </c>
      <c r="AD626">
        <f>AD285</f>
        <v>0</v>
      </c>
      <c r="AE626">
        <v>281</v>
      </c>
      <c r="AF626">
        <f>AF285</f>
        <v>0</v>
      </c>
      <c r="AG626">
        <v>281</v>
      </c>
      <c r="AH626">
        <f>AH285</f>
        <v>0</v>
      </c>
      <c r="AI626">
        <v>281</v>
      </c>
      <c r="AJ626">
        <f>AJ285</f>
        <v>0</v>
      </c>
      <c r="AM626">
        <v>281</v>
      </c>
      <c r="AN626">
        <f>AN285</f>
        <v>0</v>
      </c>
      <c r="AO626">
        <v>281</v>
      </c>
      <c r="AP626">
        <f>AP285</f>
        <v>0</v>
      </c>
      <c r="AQ626">
        <v>281</v>
      </c>
      <c r="AR626">
        <f>AR285</f>
        <v>0</v>
      </c>
      <c r="AS626">
        <v>281</v>
      </c>
      <c r="AT626">
        <f>AT285</f>
        <v>0</v>
      </c>
      <c r="AU626">
        <v>281</v>
      </c>
      <c r="AV626">
        <f>AV285</f>
        <v>0</v>
      </c>
      <c r="AW626">
        <v>281</v>
      </c>
      <c r="AX626">
        <f>AX285</f>
        <v>0</v>
      </c>
      <c r="AY626">
        <v>281</v>
      </c>
      <c r="AZ626">
        <f>AZ285</f>
        <v>0</v>
      </c>
      <c r="BA626">
        <v>281</v>
      </c>
      <c r="BB626">
        <f>BB285</f>
        <v>0</v>
      </c>
      <c r="BC626">
        <v>281</v>
      </c>
      <c r="BD626">
        <f>BD285</f>
        <v>0</v>
      </c>
      <c r="BE626">
        <v>281</v>
      </c>
      <c r="BF626">
        <f>BF285</f>
        <v>0</v>
      </c>
      <c r="BG626">
        <v>281</v>
      </c>
      <c r="BH626">
        <f>BH285</f>
        <v>0</v>
      </c>
      <c r="BI626">
        <v>281</v>
      </c>
      <c r="BJ626">
        <f>BJ285</f>
        <v>0</v>
      </c>
      <c r="BK626">
        <v>281</v>
      </c>
      <c r="BL626">
        <f>BL285</f>
        <v>0</v>
      </c>
      <c r="BM626">
        <v>281</v>
      </c>
      <c r="BN626">
        <f>BN285</f>
        <v>0</v>
      </c>
      <c r="BO626">
        <v>281</v>
      </c>
      <c r="BP626">
        <f>BP285</f>
        <v>0</v>
      </c>
      <c r="BQ626">
        <v>281</v>
      </c>
      <c r="BR626">
        <f>BR285</f>
        <v>0</v>
      </c>
      <c r="BU626">
        <f>IF(Charts!$B$3="none",E2328,IF(AM2328="",NA(),AM2328))</f>
        <v>0</v>
      </c>
      <c r="BV626">
        <f>IF(Charts!$B$3="none",F2328,IF(AN2328="",NA(),AN2328))</f>
        <v>0</v>
      </c>
      <c r="BW626">
        <f>IF(Charts!$B$3="none",G2328,IF(AO2328="",NA(),AO2328))</f>
        <v>0</v>
      </c>
      <c r="BX626">
        <f>IF(Charts!$B$3="none",H2328,IF(AP2328="",NA(),AP2328))</f>
        <v>0</v>
      </c>
      <c r="BY626">
        <f>IF(Charts!$B$3="none",I2328,IF(AQ2328="",NA(),AQ2328))</f>
        <v>0</v>
      </c>
      <c r="BZ626">
        <f>IF(Charts!$B$3="none",J2328,IF(AR2328="",NA(),AR2328))</f>
        <v>0</v>
      </c>
      <c r="CA626">
        <f>IF(Charts!$B$3="none",K2328,IF(AS2328="",NA(),AS2328))</f>
        <v>0</v>
      </c>
      <c r="CB626">
        <f>IF(Charts!$B$3="none",L2328,IF(AT2328="",NA(),AT2328))</f>
        <v>0</v>
      </c>
      <c r="CC626">
        <f>IF(Charts!$B$3="none",M2328,IF(AU2328="",NA(),AU2328))</f>
        <v>0</v>
      </c>
      <c r="CD626">
        <f>IF(Charts!$B$3="none",N2328,IF(AV2328="",NA(),AV2328))</f>
        <v>0</v>
      </c>
      <c r="CE626">
        <f>IF(Charts!$B$3="none",O2328,IF(AW2328="",NA(),AW2328))</f>
        <v>0</v>
      </c>
      <c r="CF626">
        <f>IF(Charts!$B$3="none",P2328,IF(AX2328="",NA(),AX2328))</f>
        <v>0</v>
      </c>
      <c r="CG626">
        <f>IF(Charts!$B$3="none",Q2328,IF(AY2328="",NA(),AY2328))</f>
        <v>0</v>
      </c>
      <c r="CH626">
        <f>IF(Charts!$B$3="none",R2328,IF(AZ2328="",NA(),AZ2328))</f>
        <v>0</v>
      </c>
      <c r="CI626">
        <f>IF(Charts!$B$3="none",S2328,IF(BA2328="",NA(),BA2328))</f>
        <v>0</v>
      </c>
      <c r="CJ626">
        <f>IF(Charts!$B$3="none",T2328,IF(BB2328="",NA(),BB2328))</f>
        <v>0</v>
      </c>
      <c r="CK626">
        <f>IF(Charts!$B$3="none",U2328,IF(BC2328="",NA(),BC2328))</f>
        <v>0</v>
      </c>
      <c r="CL626">
        <f>IF(Charts!$B$3="none",V2328,IF(BD2328="",NA(),BD2328))</f>
        <v>0</v>
      </c>
      <c r="CM626">
        <f>IF(Charts!$B$3="none",W2328,IF(BE2328="",NA(),BE2328))</f>
        <v>0</v>
      </c>
      <c r="CN626">
        <f>IF(Charts!$B$3="none",X2328,IF(BF2328="",NA(),BF2328))</f>
        <v>0</v>
      </c>
      <c r="CO626">
        <f>IF(Charts!$B$3="none",Y2328,IF(BG2328="",NA(),BG2328))</f>
        <v>0</v>
      </c>
      <c r="CP626">
        <f>IF(Charts!$B$3="none",Z2328,IF(BH2328="",NA(),BH2328))</f>
        <v>0</v>
      </c>
      <c r="CQ626">
        <f>IF(Charts!$B$3="none",AA2328,IF(BI2328="",NA(),BI2328))</f>
        <v>0</v>
      </c>
      <c r="CR626">
        <f>IF(Charts!$B$3="none",AB2328,IF(BJ2328="",NA(),BJ2328))</f>
        <v>0</v>
      </c>
      <c r="CS626">
        <f>IF(Charts!$B$3="none",AC2328,IF(BK2328="",NA(),BK2328))</f>
        <v>0</v>
      </c>
      <c r="CT626">
        <f>IF(Charts!$B$3="none",AD2328,IF(BL2328="",NA(),BL2328))</f>
        <v>0</v>
      </c>
      <c r="CU626">
        <f>IF(Charts!$B$3="none",AE2328,IF(BM2328="",NA(),BM2328))</f>
        <v>0</v>
      </c>
      <c r="CV626">
        <f>IF(Charts!$B$3="none",AF2328,IF(BN2328="",NA(),BN2328))</f>
        <v>0</v>
      </c>
      <c r="CW626">
        <f>IF(Charts!$B$3="none",AG2328,IF(BO2328="",NA(),BO2328))</f>
        <v>0</v>
      </c>
      <c r="CX626">
        <f>IF(Charts!$B$3="none",AH2328,IF(BP2328="",NA(),BP2328))</f>
        <v>0</v>
      </c>
      <c r="CY626">
        <f>IF(Charts!$B$3="none",AI2328,IF(BQ2328="",NA(),BQ2328))</f>
        <v>0</v>
      </c>
      <c r="CZ626">
        <f>IF(Charts!$B$3="none",AJ2328,IF(BR2328="",NA(),BR2328))</f>
        <v>0</v>
      </c>
    </row>
    <row r="627" spans="5:104">
      <c r="E627">
        <v>282</v>
      </c>
      <c r="F627">
        <f>F286</f>
        <v>0</v>
      </c>
      <c r="G627">
        <v>282</v>
      </c>
      <c r="H627">
        <f>H286</f>
        <v>0</v>
      </c>
      <c r="I627">
        <v>282</v>
      </c>
      <c r="J627">
        <f>J286</f>
        <v>0</v>
      </c>
      <c r="K627">
        <v>282</v>
      </c>
      <c r="L627">
        <f>L286</f>
        <v>0</v>
      </c>
      <c r="M627">
        <v>282</v>
      </c>
      <c r="N627">
        <f>N286</f>
        <v>0</v>
      </c>
      <c r="O627">
        <v>282</v>
      </c>
      <c r="P627">
        <f>P286</f>
        <v>0</v>
      </c>
      <c r="Q627">
        <v>282</v>
      </c>
      <c r="R627">
        <f>R286</f>
        <v>0</v>
      </c>
      <c r="S627">
        <v>282</v>
      </c>
      <c r="T627">
        <f>T286</f>
        <v>0</v>
      </c>
      <c r="U627">
        <v>282</v>
      </c>
      <c r="V627">
        <f>V286</f>
        <v>0</v>
      </c>
      <c r="W627">
        <v>282</v>
      </c>
      <c r="X627">
        <f>X286</f>
        <v>0</v>
      </c>
      <c r="Y627">
        <v>282</v>
      </c>
      <c r="Z627">
        <f>Z286</f>
        <v>0</v>
      </c>
      <c r="AA627">
        <v>282</v>
      </c>
      <c r="AB627">
        <f>AB286</f>
        <v>0</v>
      </c>
      <c r="AC627">
        <v>282</v>
      </c>
      <c r="AD627">
        <f>AD286</f>
        <v>0</v>
      </c>
      <c r="AE627">
        <v>282</v>
      </c>
      <c r="AF627">
        <f>AF286</f>
        <v>0</v>
      </c>
      <c r="AG627">
        <v>282</v>
      </c>
      <c r="AH627">
        <f>AH286</f>
        <v>0</v>
      </c>
      <c r="AI627">
        <v>282</v>
      </c>
      <c r="AJ627">
        <f>AJ286</f>
        <v>0</v>
      </c>
      <c r="AM627">
        <v>282</v>
      </c>
      <c r="AN627">
        <f>AN286</f>
        <v>0</v>
      </c>
      <c r="AO627">
        <v>282</v>
      </c>
      <c r="AP627">
        <f>AP286</f>
        <v>0</v>
      </c>
      <c r="AQ627">
        <v>282</v>
      </c>
      <c r="AR627">
        <f>AR286</f>
        <v>0</v>
      </c>
      <c r="AS627">
        <v>282</v>
      </c>
      <c r="AT627">
        <f>AT286</f>
        <v>0</v>
      </c>
      <c r="AU627">
        <v>282</v>
      </c>
      <c r="AV627">
        <f>AV286</f>
        <v>0</v>
      </c>
      <c r="AW627">
        <v>282</v>
      </c>
      <c r="AX627">
        <f>AX286</f>
        <v>0</v>
      </c>
      <c r="AY627">
        <v>282</v>
      </c>
      <c r="AZ627">
        <f>AZ286</f>
        <v>0</v>
      </c>
      <c r="BA627">
        <v>282</v>
      </c>
      <c r="BB627">
        <f>BB286</f>
        <v>0</v>
      </c>
      <c r="BC627">
        <v>282</v>
      </c>
      <c r="BD627">
        <f>BD286</f>
        <v>0</v>
      </c>
      <c r="BE627">
        <v>282</v>
      </c>
      <c r="BF627">
        <f>BF286</f>
        <v>0</v>
      </c>
      <c r="BG627">
        <v>282</v>
      </c>
      <c r="BH627">
        <f>BH286</f>
        <v>0</v>
      </c>
      <c r="BI627">
        <v>282</v>
      </c>
      <c r="BJ627">
        <f>BJ286</f>
        <v>0</v>
      </c>
      <c r="BK627">
        <v>282</v>
      </c>
      <c r="BL627">
        <f>BL286</f>
        <v>0</v>
      </c>
      <c r="BM627">
        <v>282</v>
      </c>
      <c r="BN627">
        <f>BN286</f>
        <v>0</v>
      </c>
      <c r="BO627">
        <v>282</v>
      </c>
      <c r="BP627">
        <f>BP286</f>
        <v>0</v>
      </c>
      <c r="BQ627">
        <v>282</v>
      </c>
      <c r="BR627">
        <f>BR286</f>
        <v>0</v>
      </c>
      <c r="BU627">
        <f>IF(Charts!$B$3="none",E2329,IF(AM2329="",NA(),AM2329))</f>
        <v>0</v>
      </c>
      <c r="BV627">
        <f>IF(Charts!$B$3="none",F2329,IF(AN2329="",NA(),AN2329))</f>
        <v>0</v>
      </c>
      <c r="BW627">
        <f>IF(Charts!$B$3="none",G2329,IF(AO2329="",NA(),AO2329))</f>
        <v>0</v>
      </c>
      <c r="BX627">
        <f>IF(Charts!$B$3="none",H2329,IF(AP2329="",NA(),AP2329))</f>
        <v>0</v>
      </c>
      <c r="BY627">
        <f>IF(Charts!$B$3="none",I2329,IF(AQ2329="",NA(),AQ2329))</f>
        <v>0</v>
      </c>
      <c r="BZ627">
        <f>IF(Charts!$B$3="none",J2329,IF(AR2329="",NA(),AR2329))</f>
        <v>0</v>
      </c>
      <c r="CA627">
        <f>IF(Charts!$B$3="none",K2329,IF(AS2329="",NA(),AS2329))</f>
        <v>0</v>
      </c>
      <c r="CB627">
        <f>IF(Charts!$B$3="none",L2329,IF(AT2329="",NA(),AT2329))</f>
        <v>0</v>
      </c>
      <c r="CC627">
        <f>IF(Charts!$B$3="none",M2329,IF(AU2329="",NA(),AU2329))</f>
        <v>0</v>
      </c>
      <c r="CD627">
        <f>IF(Charts!$B$3="none",N2329,IF(AV2329="",NA(),AV2329))</f>
        <v>0</v>
      </c>
      <c r="CE627">
        <f>IF(Charts!$B$3="none",O2329,IF(AW2329="",NA(),AW2329))</f>
        <v>0</v>
      </c>
      <c r="CF627">
        <f>IF(Charts!$B$3="none",P2329,IF(AX2329="",NA(),AX2329))</f>
        <v>0</v>
      </c>
      <c r="CG627">
        <f>IF(Charts!$B$3="none",Q2329,IF(AY2329="",NA(),AY2329))</f>
        <v>0</v>
      </c>
      <c r="CH627">
        <f>IF(Charts!$B$3="none",R2329,IF(AZ2329="",NA(),AZ2329))</f>
        <v>0</v>
      </c>
      <c r="CI627">
        <f>IF(Charts!$B$3="none",S2329,IF(BA2329="",NA(),BA2329))</f>
        <v>0</v>
      </c>
      <c r="CJ627">
        <f>IF(Charts!$B$3="none",T2329,IF(BB2329="",NA(),BB2329))</f>
        <v>0</v>
      </c>
      <c r="CK627">
        <f>IF(Charts!$B$3="none",U2329,IF(BC2329="",NA(),BC2329))</f>
        <v>0</v>
      </c>
      <c r="CL627">
        <f>IF(Charts!$B$3="none",V2329,IF(BD2329="",NA(),BD2329))</f>
        <v>0</v>
      </c>
      <c r="CM627">
        <f>IF(Charts!$B$3="none",W2329,IF(BE2329="",NA(),BE2329))</f>
        <v>0</v>
      </c>
      <c r="CN627">
        <f>IF(Charts!$B$3="none",X2329,IF(BF2329="",NA(),BF2329))</f>
        <v>0</v>
      </c>
      <c r="CO627">
        <f>IF(Charts!$B$3="none",Y2329,IF(BG2329="",NA(),BG2329))</f>
        <v>0</v>
      </c>
      <c r="CP627">
        <f>IF(Charts!$B$3="none",Z2329,IF(BH2329="",NA(),BH2329))</f>
        <v>0</v>
      </c>
      <c r="CQ627">
        <f>IF(Charts!$B$3="none",AA2329,IF(BI2329="",NA(),BI2329))</f>
        <v>0</v>
      </c>
      <c r="CR627">
        <f>IF(Charts!$B$3="none",AB2329,IF(BJ2329="",NA(),BJ2329))</f>
        <v>0</v>
      </c>
      <c r="CS627">
        <f>IF(Charts!$B$3="none",AC2329,IF(BK2329="",NA(),BK2329))</f>
        <v>0</v>
      </c>
      <c r="CT627">
        <f>IF(Charts!$B$3="none",AD2329,IF(BL2329="",NA(),BL2329))</f>
        <v>0</v>
      </c>
      <c r="CU627">
        <f>IF(Charts!$B$3="none",AE2329,IF(BM2329="",NA(),BM2329))</f>
        <v>0</v>
      </c>
      <c r="CV627">
        <f>IF(Charts!$B$3="none",AF2329,IF(BN2329="",NA(),BN2329))</f>
        <v>0</v>
      </c>
      <c r="CW627">
        <f>IF(Charts!$B$3="none",AG2329,IF(BO2329="",NA(),BO2329))</f>
        <v>0</v>
      </c>
      <c r="CX627">
        <f>IF(Charts!$B$3="none",AH2329,IF(BP2329="",NA(),BP2329))</f>
        <v>0</v>
      </c>
      <c r="CY627">
        <f>IF(Charts!$B$3="none",AI2329,IF(BQ2329="",NA(),BQ2329))</f>
        <v>0</v>
      </c>
      <c r="CZ627">
        <f>IF(Charts!$B$3="none",AJ2329,IF(BR2329="",NA(),BR2329))</f>
        <v>0</v>
      </c>
    </row>
    <row r="628" spans="5:104">
      <c r="E628">
        <v>283</v>
      </c>
      <c r="F628">
        <f>F287</f>
        <v>0</v>
      </c>
      <c r="G628">
        <v>283</v>
      </c>
      <c r="H628">
        <f>H287</f>
        <v>0</v>
      </c>
      <c r="I628">
        <v>283</v>
      </c>
      <c r="J628">
        <f>J287</f>
        <v>0</v>
      </c>
      <c r="K628">
        <v>283</v>
      </c>
      <c r="L628">
        <f>L287</f>
        <v>0</v>
      </c>
      <c r="M628">
        <v>283</v>
      </c>
      <c r="N628">
        <f>N287</f>
        <v>0</v>
      </c>
      <c r="O628">
        <v>283</v>
      </c>
      <c r="P628">
        <f>P287</f>
        <v>0</v>
      </c>
      <c r="Q628">
        <v>283</v>
      </c>
      <c r="R628">
        <f>R287</f>
        <v>0</v>
      </c>
      <c r="S628">
        <v>283</v>
      </c>
      <c r="T628">
        <f>T287</f>
        <v>0</v>
      </c>
      <c r="U628">
        <v>283</v>
      </c>
      <c r="V628">
        <f>V287</f>
        <v>0</v>
      </c>
      <c r="W628">
        <v>283</v>
      </c>
      <c r="X628">
        <f>X287</f>
        <v>0</v>
      </c>
      <c r="Y628">
        <v>283</v>
      </c>
      <c r="Z628">
        <f>Z287</f>
        <v>0</v>
      </c>
      <c r="AA628">
        <v>283</v>
      </c>
      <c r="AB628">
        <f>AB287</f>
        <v>0</v>
      </c>
      <c r="AC628">
        <v>283</v>
      </c>
      <c r="AD628">
        <f>AD287</f>
        <v>0</v>
      </c>
      <c r="AE628">
        <v>283</v>
      </c>
      <c r="AF628">
        <f>AF287</f>
        <v>0</v>
      </c>
      <c r="AG628">
        <v>283</v>
      </c>
      <c r="AH628">
        <f>AH287</f>
        <v>0</v>
      </c>
      <c r="AI628">
        <v>283</v>
      </c>
      <c r="AJ628">
        <f>AJ287</f>
        <v>0</v>
      </c>
      <c r="AM628">
        <v>283</v>
      </c>
      <c r="AN628">
        <f>AN287</f>
        <v>0</v>
      </c>
      <c r="AO628">
        <v>283</v>
      </c>
      <c r="AP628">
        <f>AP287</f>
        <v>0</v>
      </c>
      <c r="AQ628">
        <v>283</v>
      </c>
      <c r="AR628">
        <f>AR287</f>
        <v>0</v>
      </c>
      <c r="AS628">
        <v>283</v>
      </c>
      <c r="AT628">
        <f>AT287</f>
        <v>0</v>
      </c>
      <c r="AU628">
        <v>283</v>
      </c>
      <c r="AV628">
        <f>AV287</f>
        <v>0</v>
      </c>
      <c r="AW628">
        <v>283</v>
      </c>
      <c r="AX628">
        <f>AX287</f>
        <v>0</v>
      </c>
      <c r="AY628">
        <v>283</v>
      </c>
      <c r="AZ628">
        <f>AZ287</f>
        <v>0</v>
      </c>
      <c r="BA628">
        <v>283</v>
      </c>
      <c r="BB628">
        <f>BB287</f>
        <v>0</v>
      </c>
      <c r="BC628">
        <v>283</v>
      </c>
      <c r="BD628">
        <f>BD287</f>
        <v>0</v>
      </c>
      <c r="BE628">
        <v>283</v>
      </c>
      <c r="BF628">
        <f>BF287</f>
        <v>0</v>
      </c>
      <c r="BG628">
        <v>283</v>
      </c>
      <c r="BH628">
        <f>BH287</f>
        <v>0</v>
      </c>
      <c r="BI628">
        <v>283</v>
      </c>
      <c r="BJ628">
        <f>BJ287</f>
        <v>0</v>
      </c>
      <c r="BK628">
        <v>283</v>
      </c>
      <c r="BL628">
        <f>BL287</f>
        <v>0</v>
      </c>
      <c r="BM628">
        <v>283</v>
      </c>
      <c r="BN628">
        <f>BN287</f>
        <v>0</v>
      </c>
      <c r="BO628">
        <v>283</v>
      </c>
      <c r="BP628">
        <f>BP287</f>
        <v>0</v>
      </c>
      <c r="BQ628">
        <v>283</v>
      </c>
      <c r="BR628">
        <f>BR287</f>
        <v>0</v>
      </c>
      <c r="BU628">
        <f>IF(Charts!$B$3="none",E2330,IF(AM2330="",NA(),AM2330))</f>
        <v>0</v>
      </c>
      <c r="BV628">
        <f>IF(Charts!$B$3="none",F2330,IF(AN2330="",NA(),AN2330))</f>
        <v>0</v>
      </c>
      <c r="BW628">
        <f>IF(Charts!$B$3="none",G2330,IF(AO2330="",NA(),AO2330))</f>
        <v>0</v>
      </c>
      <c r="BX628">
        <f>IF(Charts!$B$3="none",H2330,IF(AP2330="",NA(),AP2330))</f>
        <v>0</v>
      </c>
      <c r="BY628">
        <f>IF(Charts!$B$3="none",I2330,IF(AQ2330="",NA(),AQ2330))</f>
        <v>0</v>
      </c>
      <c r="BZ628">
        <f>IF(Charts!$B$3="none",J2330,IF(AR2330="",NA(),AR2330))</f>
        <v>0</v>
      </c>
      <c r="CA628">
        <f>IF(Charts!$B$3="none",K2330,IF(AS2330="",NA(),AS2330))</f>
        <v>0</v>
      </c>
      <c r="CB628">
        <f>IF(Charts!$B$3="none",L2330,IF(AT2330="",NA(),AT2330))</f>
        <v>0</v>
      </c>
      <c r="CC628">
        <f>IF(Charts!$B$3="none",M2330,IF(AU2330="",NA(),AU2330))</f>
        <v>0</v>
      </c>
      <c r="CD628">
        <f>IF(Charts!$B$3="none",N2330,IF(AV2330="",NA(),AV2330))</f>
        <v>0</v>
      </c>
      <c r="CE628">
        <f>IF(Charts!$B$3="none",O2330,IF(AW2330="",NA(),AW2330))</f>
        <v>0</v>
      </c>
      <c r="CF628">
        <f>IF(Charts!$B$3="none",P2330,IF(AX2330="",NA(),AX2330))</f>
        <v>0</v>
      </c>
      <c r="CG628">
        <f>IF(Charts!$B$3="none",Q2330,IF(AY2330="",NA(),AY2330))</f>
        <v>0</v>
      </c>
      <c r="CH628">
        <f>IF(Charts!$B$3="none",R2330,IF(AZ2330="",NA(),AZ2330))</f>
        <v>0</v>
      </c>
      <c r="CI628">
        <f>IF(Charts!$B$3="none",S2330,IF(BA2330="",NA(),BA2330))</f>
        <v>0</v>
      </c>
      <c r="CJ628">
        <f>IF(Charts!$B$3="none",T2330,IF(BB2330="",NA(),BB2330))</f>
        <v>0</v>
      </c>
      <c r="CK628">
        <f>IF(Charts!$B$3="none",U2330,IF(BC2330="",NA(),BC2330))</f>
        <v>0</v>
      </c>
      <c r="CL628">
        <f>IF(Charts!$B$3="none",V2330,IF(BD2330="",NA(),BD2330))</f>
        <v>0</v>
      </c>
      <c r="CM628">
        <f>IF(Charts!$B$3="none",W2330,IF(BE2330="",NA(),BE2330))</f>
        <v>0</v>
      </c>
      <c r="CN628">
        <f>IF(Charts!$B$3="none",X2330,IF(BF2330="",NA(),BF2330))</f>
        <v>0</v>
      </c>
      <c r="CO628">
        <f>IF(Charts!$B$3="none",Y2330,IF(BG2330="",NA(),BG2330))</f>
        <v>0</v>
      </c>
      <c r="CP628">
        <f>IF(Charts!$B$3="none",Z2330,IF(BH2330="",NA(),BH2330))</f>
        <v>0</v>
      </c>
      <c r="CQ628">
        <f>IF(Charts!$B$3="none",AA2330,IF(BI2330="",NA(),BI2330))</f>
        <v>0</v>
      </c>
      <c r="CR628">
        <f>IF(Charts!$B$3="none",AB2330,IF(BJ2330="",NA(),BJ2330))</f>
        <v>0</v>
      </c>
      <c r="CS628">
        <f>IF(Charts!$B$3="none",AC2330,IF(BK2330="",NA(),BK2330))</f>
        <v>0</v>
      </c>
      <c r="CT628">
        <f>IF(Charts!$B$3="none",AD2330,IF(BL2330="",NA(),BL2330))</f>
        <v>0</v>
      </c>
      <c r="CU628">
        <f>IF(Charts!$B$3="none",AE2330,IF(BM2330="",NA(),BM2330))</f>
        <v>0</v>
      </c>
      <c r="CV628">
        <f>IF(Charts!$B$3="none",AF2330,IF(BN2330="",NA(),BN2330))</f>
        <v>0</v>
      </c>
      <c r="CW628">
        <f>IF(Charts!$B$3="none",AG2330,IF(BO2330="",NA(),BO2330))</f>
        <v>0</v>
      </c>
      <c r="CX628">
        <f>IF(Charts!$B$3="none",AH2330,IF(BP2330="",NA(),BP2330))</f>
        <v>0</v>
      </c>
      <c r="CY628">
        <f>IF(Charts!$B$3="none",AI2330,IF(BQ2330="",NA(),BQ2330))</f>
        <v>0</v>
      </c>
      <c r="CZ628">
        <f>IF(Charts!$B$3="none",AJ2330,IF(BR2330="",NA(),BR2330))</f>
        <v>0</v>
      </c>
    </row>
    <row r="629" spans="5:104">
      <c r="E629">
        <v>284</v>
      </c>
      <c r="F629">
        <f>F288</f>
        <v>0</v>
      </c>
      <c r="G629">
        <v>284</v>
      </c>
      <c r="H629">
        <f>H288</f>
        <v>0</v>
      </c>
      <c r="I629">
        <v>284</v>
      </c>
      <c r="J629">
        <f>J288</f>
        <v>0</v>
      </c>
      <c r="K629">
        <v>284</v>
      </c>
      <c r="L629">
        <f>L288</f>
        <v>0</v>
      </c>
      <c r="M629">
        <v>284</v>
      </c>
      <c r="N629">
        <f>N288</f>
        <v>0</v>
      </c>
      <c r="O629">
        <v>284</v>
      </c>
      <c r="P629">
        <f>P288</f>
        <v>0</v>
      </c>
      <c r="Q629">
        <v>284</v>
      </c>
      <c r="R629">
        <f>R288</f>
        <v>0</v>
      </c>
      <c r="S629">
        <v>284</v>
      </c>
      <c r="T629">
        <f>T288</f>
        <v>0</v>
      </c>
      <c r="U629">
        <v>284</v>
      </c>
      <c r="V629">
        <f>V288</f>
        <v>0</v>
      </c>
      <c r="W629">
        <v>284</v>
      </c>
      <c r="X629">
        <f>X288</f>
        <v>0</v>
      </c>
      <c r="Y629">
        <v>284</v>
      </c>
      <c r="Z629">
        <f>Z288</f>
        <v>0</v>
      </c>
      <c r="AA629">
        <v>284</v>
      </c>
      <c r="AB629">
        <f>AB288</f>
        <v>0</v>
      </c>
      <c r="AC629">
        <v>284</v>
      </c>
      <c r="AD629">
        <f>AD288</f>
        <v>0</v>
      </c>
      <c r="AE629">
        <v>284</v>
      </c>
      <c r="AF629">
        <f>AF288</f>
        <v>0</v>
      </c>
      <c r="AG629">
        <v>284</v>
      </c>
      <c r="AH629">
        <f>AH288</f>
        <v>0</v>
      </c>
      <c r="AI629">
        <v>284</v>
      </c>
      <c r="AJ629">
        <f>AJ288</f>
        <v>0</v>
      </c>
      <c r="AM629">
        <v>284</v>
      </c>
      <c r="AN629">
        <f>AN288</f>
        <v>0</v>
      </c>
      <c r="AO629">
        <v>284</v>
      </c>
      <c r="AP629">
        <f>AP288</f>
        <v>0</v>
      </c>
      <c r="AQ629">
        <v>284</v>
      </c>
      <c r="AR629">
        <f>AR288</f>
        <v>0</v>
      </c>
      <c r="AS629">
        <v>284</v>
      </c>
      <c r="AT629">
        <f>AT288</f>
        <v>0</v>
      </c>
      <c r="AU629">
        <v>284</v>
      </c>
      <c r="AV629">
        <f>AV288</f>
        <v>0</v>
      </c>
      <c r="AW629">
        <v>284</v>
      </c>
      <c r="AX629">
        <f>AX288</f>
        <v>0</v>
      </c>
      <c r="AY629">
        <v>284</v>
      </c>
      <c r="AZ629">
        <f>AZ288</f>
        <v>0</v>
      </c>
      <c r="BA629">
        <v>284</v>
      </c>
      <c r="BB629">
        <f>BB288</f>
        <v>0</v>
      </c>
      <c r="BC629">
        <v>284</v>
      </c>
      <c r="BD629">
        <f>BD288</f>
        <v>0</v>
      </c>
      <c r="BE629">
        <v>284</v>
      </c>
      <c r="BF629">
        <f>BF288</f>
        <v>0</v>
      </c>
      <c r="BG629">
        <v>284</v>
      </c>
      <c r="BH629">
        <f>BH288</f>
        <v>0</v>
      </c>
      <c r="BI629">
        <v>284</v>
      </c>
      <c r="BJ629">
        <f>BJ288</f>
        <v>0</v>
      </c>
      <c r="BK629">
        <v>284</v>
      </c>
      <c r="BL629">
        <f>BL288</f>
        <v>0</v>
      </c>
      <c r="BM629">
        <v>284</v>
      </c>
      <c r="BN629">
        <f>BN288</f>
        <v>0</v>
      </c>
      <c r="BO629">
        <v>284</v>
      </c>
      <c r="BP629">
        <f>BP288</f>
        <v>0</v>
      </c>
      <c r="BQ629">
        <v>284</v>
      </c>
      <c r="BR629">
        <f>BR288</f>
        <v>0</v>
      </c>
      <c r="BU629">
        <f>IF(Charts!$B$3="none",E2331,IF(AM2331="",NA(),AM2331))</f>
        <v>0</v>
      </c>
      <c r="BV629">
        <f>IF(Charts!$B$3="none",F2331,IF(AN2331="",NA(),AN2331))</f>
        <v>0</v>
      </c>
      <c r="BW629">
        <f>IF(Charts!$B$3="none",G2331,IF(AO2331="",NA(),AO2331))</f>
        <v>0</v>
      </c>
      <c r="BX629">
        <f>IF(Charts!$B$3="none",H2331,IF(AP2331="",NA(),AP2331))</f>
        <v>0</v>
      </c>
      <c r="BY629">
        <f>IF(Charts!$B$3="none",I2331,IF(AQ2331="",NA(),AQ2331))</f>
        <v>0</v>
      </c>
      <c r="BZ629">
        <f>IF(Charts!$B$3="none",J2331,IF(AR2331="",NA(),AR2331))</f>
        <v>0</v>
      </c>
      <c r="CA629">
        <f>IF(Charts!$B$3="none",K2331,IF(AS2331="",NA(),AS2331))</f>
        <v>0</v>
      </c>
      <c r="CB629">
        <f>IF(Charts!$B$3="none",L2331,IF(AT2331="",NA(),AT2331))</f>
        <v>0</v>
      </c>
      <c r="CC629">
        <f>IF(Charts!$B$3="none",M2331,IF(AU2331="",NA(),AU2331))</f>
        <v>0</v>
      </c>
      <c r="CD629">
        <f>IF(Charts!$B$3="none",N2331,IF(AV2331="",NA(),AV2331))</f>
        <v>0</v>
      </c>
      <c r="CE629">
        <f>IF(Charts!$B$3="none",O2331,IF(AW2331="",NA(),AW2331))</f>
        <v>0</v>
      </c>
      <c r="CF629">
        <f>IF(Charts!$B$3="none",P2331,IF(AX2331="",NA(),AX2331))</f>
        <v>0</v>
      </c>
      <c r="CG629">
        <f>IF(Charts!$B$3="none",Q2331,IF(AY2331="",NA(),AY2331))</f>
        <v>0</v>
      </c>
      <c r="CH629">
        <f>IF(Charts!$B$3="none",R2331,IF(AZ2331="",NA(),AZ2331))</f>
        <v>0</v>
      </c>
      <c r="CI629">
        <f>IF(Charts!$B$3="none",S2331,IF(BA2331="",NA(),BA2331))</f>
        <v>0</v>
      </c>
      <c r="CJ629">
        <f>IF(Charts!$B$3="none",T2331,IF(BB2331="",NA(),BB2331))</f>
        <v>0</v>
      </c>
      <c r="CK629">
        <f>IF(Charts!$B$3="none",U2331,IF(BC2331="",NA(),BC2331))</f>
        <v>0</v>
      </c>
      <c r="CL629">
        <f>IF(Charts!$B$3="none",V2331,IF(BD2331="",NA(),BD2331))</f>
        <v>0</v>
      </c>
      <c r="CM629">
        <f>IF(Charts!$B$3="none",W2331,IF(BE2331="",NA(),BE2331))</f>
        <v>0</v>
      </c>
      <c r="CN629">
        <f>IF(Charts!$B$3="none",X2331,IF(BF2331="",NA(),BF2331))</f>
        <v>0</v>
      </c>
      <c r="CO629">
        <f>IF(Charts!$B$3="none",Y2331,IF(BG2331="",NA(),BG2331))</f>
        <v>0</v>
      </c>
      <c r="CP629">
        <f>IF(Charts!$B$3="none",Z2331,IF(BH2331="",NA(),BH2331))</f>
        <v>0</v>
      </c>
      <c r="CQ629">
        <f>IF(Charts!$B$3="none",AA2331,IF(BI2331="",NA(),BI2331))</f>
        <v>0</v>
      </c>
      <c r="CR629">
        <f>IF(Charts!$B$3="none",AB2331,IF(BJ2331="",NA(),BJ2331))</f>
        <v>0</v>
      </c>
      <c r="CS629">
        <f>IF(Charts!$B$3="none",AC2331,IF(BK2331="",NA(),BK2331))</f>
        <v>0</v>
      </c>
      <c r="CT629">
        <f>IF(Charts!$B$3="none",AD2331,IF(BL2331="",NA(),BL2331))</f>
        <v>0</v>
      </c>
      <c r="CU629">
        <f>IF(Charts!$B$3="none",AE2331,IF(BM2331="",NA(),BM2331))</f>
        <v>0</v>
      </c>
      <c r="CV629">
        <f>IF(Charts!$B$3="none",AF2331,IF(BN2331="",NA(),BN2331))</f>
        <v>0</v>
      </c>
      <c r="CW629">
        <f>IF(Charts!$B$3="none",AG2331,IF(BO2331="",NA(),BO2331))</f>
        <v>0</v>
      </c>
      <c r="CX629">
        <f>IF(Charts!$B$3="none",AH2331,IF(BP2331="",NA(),BP2331))</f>
        <v>0</v>
      </c>
      <c r="CY629">
        <f>IF(Charts!$B$3="none",AI2331,IF(BQ2331="",NA(),BQ2331))</f>
        <v>0</v>
      </c>
      <c r="CZ629">
        <f>IF(Charts!$B$3="none",AJ2331,IF(BR2331="",NA(),BR2331))</f>
        <v>0</v>
      </c>
    </row>
    <row r="630" spans="5:104">
      <c r="E630">
        <v>285</v>
      </c>
      <c r="F630">
        <f>F289</f>
        <v>0</v>
      </c>
      <c r="G630">
        <v>285</v>
      </c>
      <c r="H630">
        <f>H289</f>
        <v>0</v>
      </c>
      <c r="I630">
        <v>285</v>
      </c>
      <c r="J630">
        <f>J289</f>
        <v>0</v>
      </c>
      <c r="K630">
        <v>285</v>
      </c>
      <c r="L630">
        <f>L289</f>
        <v>0</v>
      </c>
      <c r="M630">
        <v>285</v>
      </c>
      <c r="N630">
        <f>N289</f>
        <v>0</v>
      </c>
      <c r="O630">
        <v>285</v>
      </c>
      <c r="P630">
        <f>P289</f>
        <v>0</v>
      </c>
      <c r="Q630">
        <v>285</v>
      </c>
      <c r="R630">
        <f>R289</f>
        <v>0</v>
      </c>
      <c r="S630">
        <v>285</v>
      </c>
      <c r="T630">
        <f>T289</f>
        <v>0</v>
      </c>
      <c r="U630">
        <v>285</v>
      </c>
      <c r="V630">
        <f>V289</f>
        <v>0</v>
      </c>
      <c r="W630">
        <v>285</v>
      </c>
      <c r="X630">
        <f>X289</f>
        <v>0</v>
      </c>
      <c r="Y630">
        <v>285</v>
      </c>
      <c r="Z630">
        <f>Z289</f>
        <v>0</v>
      </c>
      <c r="AA630">
        <v>285</v>
      </c>
      <c r="AB630">
        <f>AB289</f>
        <v>0</v>
      </c>
      <c r="AC630">
        <v>285</v>
      </c>
      <c r="AD630">
        <f>AD289</f>
        <v>0</v>
      </c>
      <c r="AE630">
        <v>285</v>
      </c>
      <c r="AF630">
        <f>AF289</f>
        <v>0</v>
      </c>
      <c r="AG630">
        <v>285</v>
      </c>
      <c r="AH630">
        <f>AH289</f>
        <v>0</v>
      </c>
      <c r="AI630">
        <v>285</v>
      </c>
      <c r="AJ630">
        <f>AJ289</f>
        <v>0</v>
      </c>
      <c r="AM630">
        <v>285</v>
      </c>
      <c r="AN630">
        <f>AN289</f>
        <v>0</v>
      </c>
      <c r="AO630">
        <v>285</v>
      </c>
      <c r="AP630">
        <f>AP289</f>
        <v>0</v>
      </c>
      <c r="AQ630">
        <v>285</v>
      </c>
      <c r="AR630">
        <f>AR289</f>
        <v>0</v>
      </c>
      <c r="AS630">
        <v>285</v>
      </c>
      <c r="AT630">
        <f>AT289</f>
        <v>0</v>
      </c>
      <c r="AU630">
        <v>285</v>
      </c>
      <c r="AV630">
        <f>AV289</f>
        <v>0</v>
      </c>
      <c r="AW630">
        <v>285</v>
      </c>
      <c r="AX630">
        <f>AX289</f>
        <v>0</v>
      </c>
      <c r="AY630">
        <v>285</v>
      </c>
      <c r="AZ630">
        <f>AZ289</f>
        <v>0</v>
      </c>
      <c r="BA630">
        <v>285</v>
      </c>
      <c r="BB630">
        <f>BB289</f>
        <v>0</v>
      </c>
      <c r="BC630">
        <v>285</v>
      </c>
      <c r="BD630">
        <f>BD289</f>
        <v>0</v>
      </c>
      <c r="BE630">
        <v>285</v>
      </c>
      <c r="BF630">
        <f>BF289</f>
        <v>0</v>
      </c>
      <c r="BG630">
        <v>285</v>
      </c>
      <c r="BH630">
        <f>BH289</f>
        <v>0</v>
      </c>
      <c r="BI630">
        <v>285</v>
      </c>
      <c r="BJ630">
        <f>BJ289</f>
        <v>0</v>
      </c>
      <c r="BK630">
        <v>285</v>
      </c>
      <c r="BL630">
        <f>BL289</f>
        <v>0</v>
      </c>
      <c r="BM630">
        <v>285</v>
      </c>
      <c r="BN630">
        <f>BN289</f>
        <v>0</v>
      </c>
      <c r="BO630">
        <v>285</v>
      </c>
      <c r="BP630">
        <f>BP289</f>
        <v>0</v>
      </c>
      <c r="BQ630">
        <v>285</v>
      </c>
      <c r="BR630">
        <f>BR289</f>
        <v>0</v>
      </c>
      <c r="BU630">
        <f>IF(Charts!$B$3="none",E2332,IF(AM2332="",NA(),AM2332))</f>
        <v>0</v>
      </c>
      <c r="BV630">
        <f>IF(Charts!$B$3="none",F2332,IF(AN2332="",NA(),AN2332))</f>
        <v>0</v>
      </c>
      <c r="BW630">
        <f>IF(Charts!$B$3="none",G2332,IF(AO2332="",NA(),AO2332))</f>
        <v>0</v>
      </c>
      <c r="BX630">
        <f>IF(Charts!$B$3="none",H2332,IF(AP2332="",NA(),AP2332))</f>
        <v>0</v>
      </c>
      <c r="BY630">
        <f>IF(Charts!$B$3="none",I2332,IF(AQ2332="",NA(),AQ2332))</f>
        <v>0</v>
      </c>
      <c r="BZ630">
        <f>IF(Charts!$B$3="none",J2332,IF(AR2332="",NA(),AR2332))</f>
        <v>0</v>
      </c>
      <c r="CA630">
        <f>IF(Charts!$B$3="none",K2332,IF(AS2332="",NA(),AS2332))</f>
        <v>0</v>
      </c>
      <c r="CB630">
        <f>IF(Charts!$B$3="none",L2332,IF(AT2332="",NA(),AT2332))</f>
        <v>0</v>
      </c>
      <c r="CC630">
        <f>IF(Charts!$B$3="none",M2332,IF(AU2332="",NA(),AU2332))</f>
        <v>0</v>
      </c>
      <c r="CD630">
        <f>IF(Charts!$B$3="none",N2332,IF(AV2332="",NA(),AV2332))</f>
        <v>0</v>
      </c>
      <c r="CE630">
        <f>IF(Charts!$B$3="none",O2332,IF(AW2332="",NA(),AW2332))</f>
        <v>0</v>
      </c>
      <c r="CF630">
        <f>IF(Charts!$B$3="none",P2332,IF(AX2332="",NA(),AX2332))</f>
        <v>0</v>
      </c>
      <c r="CG630">
        <f>IF(Charts!$B$3="none",Q2332,IF(AY2332="",NA(),AY2332))</f>
        <v>0</v>
      </c>
      <c r="CH630">
        <f>IF(Charts!$B$3="none",R2332,IF(AZ2332="",NA(),AZ2332))</f>
        <v>0</v>
      </c>
      <c r="CI630">
        <f>IF(Charts!$B$3="none",S2332,IF(BA2332="",NA(),BA2332))</f>
        <v>0</v>
      </c>
      <c r="CJ630">
        <f>IF(Charts!$B$3="none",T2332,IF(BB2332="",NA(),BB2332))</f>
        <v>0</v>
      </c>
      <c r="CK630">
        <f>IF(Charts!$B$3="none",U2332,IF(BC2332="",NA(),BC2332))</f>
        <v>0</v>
      </c>
      <c r="CL630">
        <f>IF(Charts!$B$3="none",V2332,IF(BD2332="",NA(),BD2332))</f>
        <v>0</v>
      </c>
      <c r="CM630">
        <f>IF(Charts!$B$3="none",W2332,IF(BE2332="",NA(),BE2332))</f>
        <v>0</v>
      </c>
      <c r="CN630">
        <f>IF(Charts!$B$3="none",X2332,IF(BF2332="",NA(),BF2332))</f>
        <v>0</v>
      </c>
      <c r="CO630">
        <f>IF(Charts!$B$3="none",Y2332,IF(BG2332="",NA(),BG2332))</f>
        <v>0</v>
      </c>
      <c r="CP630">
        <f>IF(Charts!$B$3="none",Z2332,IF(BH2332="",NA(),BH2332))</f>
        <v>0</v>
      </c>
      <c r="CQ630">
        <f>IF(Charts!$B$3="none",AA2332,IF(BI2332="",NA(),BI2332))</f>
        <v>0</v>
      </c>
      <c r="CR630">
        <f>IF(Charts!$B$3="none",AB2332,IF(BJ2332="",NA(),BJ2332))</f>
        <v>0</v>
      </c>
      <c r="CS630">
        <f>IF(Charts!$B$3="none",AC2332,IF(BK2332="",NA(),BK2332))</f>
        <v>0</v>
      </c>
      <c r="CT630">
        <f>IF(Charts!$B$3="none",AD2332,IF(BL2332="",NA(),BL2332))</f>
        <v>0</v>
      </c>
      <c r="CU630">
        <f>IF(Charts!$B$3="none",AE2332,IF(BM2332="",NA(),BM2332))</f>
        <v>0</v>
      </c>
      <c r="CV630">
        <f>IF(Charts!$B$3="none",AF2332,IF(BN2332="",NA(),BN2332))</f>
        <v>0</v>
      </c>
      <c r="CW630">
        <f>IF(Charts!$B$3="none",AG2332,IF(BO2332="",NA(),BO2332))</f>
        <v>0</v>
      </c>
      <c r="CX630">
        <f>IF(Charts!$B$3="none",AH2332,IF(BP2332="",NA(),BP2332))</f>
        <v>0</v>
      </c>
      <c r="CY630">
        <f>IF(Charts!$B$3="none",AI2332,IF(BQ2332="",NA(),BQ2332))</f>
        <v>0</v>
      </c>
      <c r="CZ630">
        <f>IF(Charts!$B$3="none",AJ2332,IF(BR2332="",NA(),BR2332))</f>
        <v>0</v>
      </c>
    </row>
    <row r="631" spans="5:104">
      <c r="E631">
        <v>286</v>
      </c>
      <c r="F631">
        <f>F290</f>
        <v>0</v>
      </c>
      <c r="G631">
        <v>286</v>
      </c>
      <c r="H631">
        <f>H290</f>
        <v>0</v>
      </c>
      <c r="I631">
        <v>286</v>
      </c>
      <c r="J631">
        <f>J290</f>
        <v>0</v>
      </c>
      <c r="K631">
        <v>286</v>
      </c>
      <c r="L631">
        <f>L290</f>
        <v>0</v>
      </c>
      <c r="M631">
        <v>286</v>
      </c>
      <c r="N631">
        <f>N290</f>
        <v>0</v>
      </c>
      <c r="O631">
        <v>286</v>
      </c>
      <c r="P631">
        <f>P290</f>
        <v>0</v>
      </c>
      <c r="Q631">
        <v>286</v>
      </c>
      <c r="R631">
        <f>R290</f>
        <v>0</v>
      </c>
      <c r="S631">
        <v>286</v>
      </c>
      <c r="T631">
        <f>T290</f>
        <v>0</v>
      </c>
      <c r="U631">
        <v>286</v>
      </c>
      <c r="V631">
        <f>V290</f>
        <v>0</v>
      </c>
      <c r="W631">
        <v>286</v>
      </c>
      <c r="X631">
        <f>X290</f>
        <v>0</v>
      </c>
      <c r="Y631">
        <v>286</v>
      </c>
      <c r="Z631">
        <f>Z290</f>
        <v>0</v>
      </c>
      <c r="AA631">
        <v>286</v>
      </c>
      <c r="AB631">
        <f>AB290</f>
        <v>0</v>
      </c>
      <c r="AC631">
        <v>286</v>
      </c>
      <c r="AD631">
        <f>AD290</f>
        <v>0</v>
      </c>
      <c r="AE631">
        <v>286</v>
      </c>
      <c r="AF631">
        <f>AF290</f>
        <v>0</v>
      </c>
      <c r="AG631">
        <v>286</v>
      </c>
      <c r="AH631">
        <f>AH290</f>
        <v>0</v>
      </c>
      <c r="AI631">
        <v>286</v>
      </c>
      <c r="AJ631">
        <f>AJ290</f>
        <v>0</v>
      </c>
      <c r="AM631">
        <v>286</v>
      </c>
      <c r="AN631">
        <f>AN290</f>
        <v>0</v>
      </c>
      <c r="AO631">
        <v>286</v>
      </c>
      <c r="AP631">
        <f>AP290</f>
        <v>0</v>
      </c>
      <c r="AQ631">
        <v>286</v>
      </c>
      <c r="AR631">
        <f>AR290</f>
        <v>0</v>
      </c>
      <c r="AS631">
        <v>286</v>
      </c>
      <c r="AT631">
        <f>AT290</f>
        <v>0</v>
      </c>
      <c r="AU631">
        <v>286</v>
      </c>
      <c r="AV631">
        <f>AV290</f>
        <v>0</v>
      </c>
      <c r="AW631">
        <v>286</v>
      </c>
      <c r="AX631">
        <f>AX290</f>
        <v>0</v>
      </c>
      <c r="AY631">
        <v>286</v>
      </c>
      <c r="AZ631">
        <f>AZ290</f>
        <v>0</v>
      </c>
      <c r="BA631">
        <v>286</v>
      </c>
      <c r="BB631">
        <f>BB290</f>
        <v>0</v>
      </c>
      <c r="BC631">
        <v>286</v>
      </c>
      <c r="BD631">
        <f>BD290</f>
        <v>0</v>
      </c>
      <c r="BE631">
        <v>286</v>
      </c>
      <c r="BF631">
        <f>BF290</f>
        <v>0</v>
      </c>
      <c r="BG631">
        <v>286</v>
      </c>
      <c r="BH631">
        <f>BH290</f>
        <v>0</v>
      </c>
      <c r="BI631">
        <v>286</v>
      </c>
      <c r="BJ631">
        <f>BJ290</f>
        <v>0</v>
      </c>
      <c r="BK631">
        <v>286</v>
      </c>
      <c r="BL631">
        <f>BL290</f>
        <v>0</v>
      </c>
      <c r="BM631">
        <v>286</v>
      </c>
      <c r="BN631">
        <f>BN290</f>
        <v>0</v>
      </c>
      <c r="BO631">
        <v>286</v>
      </c>
      <c r="BP631">
        <f>BP290</f>
        <v>0</v>
      </c>
      <c r="BQ631">
        <v>286</v>
      </c>
      <c r="BR631">
        <f>BR290</f>
        <v>0</v>
      </c>
      <c r="BU631">
        <f>IF(Charts!$B$3="none",E2333,IF(AM2333="",NA(),AM2333))</f>
        <v>0</v>
      </c>
      <c r="BV631">
        <f>IF(Charts!$B$3="none",F2333,IF(AN2333="",NA(),AN2333))</f>
        <v>0</v>
      </c>
      <c r="BW631">
        <f>IF(Charts!$B$3="none",G2333,IF(AO2333="",NA(),AO2333))</f>
        <v>0</v>
      </c>
      <c r="BX631">
        <f>IF(Charts!$B$3="none",H2333,IF(AP2333="",NA(),AP2333))</f>
        <v>0</v>
      </c>
      <c r="BY631">
        <f>IF(Charts!$B$3="none",I2333,IF(AQ2333="",NA(),AQ2333))</f>
        <v>0</v>
      </c>
      <c r="BZ631">
        <f>IF(Charts!$B$3="none",J2333,IF(AR2333="",NA(),AR2333))</f>
        <v>0</v>
      </c>
      <c r="CA631">
        <f>IF(Charts!$B$3="none",K2333,IF(AS2333="",NA(),AS2333))</f>
        <v>0</v>
      </c>
      <c r="CB631">
        <f>IF(Charts!$B$3="none",L2333,IF(AT2333="",NA(),AT2333))</f>
        <v>0</v>
      </c>
      <c r="CC631">
        <f>IF(Charts!$B$3="none",M2333,IF(AU2333="",NA(),AU2333))</f>
        <v>0</v>
      </c>
      <c r="CD631">
        <f>IF(Charts!$B$3="none",N2333,IF(AV2333="",NA(),AV2333))</f>
        <v>0</v>
      </c>
      <c r="CE631">
        <f>IF(Charts!$B$3="none",O2333,IF(AW2333="",NA(),AW2333))</f>
        <v>0</v>
      </c>
      <c r="CF631">
        <f>IF(Charts!$B$3="none",P2333,IF(AX2333="",NA(),AX2333))</f>
        <v>0</v>
      </c>
      <c r="CG631">
        <f>IF(Charts!$B$3="none",Q2333,IF(AY2333="",NA(),AY2333))</f>
        <v>0</v>
      </c>
      <c r="CH631">
        <f>IF(Charts!$B$3="none",R2333,IF(AZ2333="",NA(),AZ2333))</f>
        <v>0</v>
      </c>
      <c r="CI631">
        <f>IF(Charts!$B$3="none",S2333,IF(BA2333="",NA(),BA2333))</f>
        <v>0</v>
      </c>
      <c r="CJ631">
        <f>IF(Charts!$B$3="none",T2333,IF(BB2333="",NA(),BB2333))</f>
        <v>0</v>
      </c>
      <c r="CK631">
        <f>IF(Charts!$B$3="none",U2333,IF(BC2333="",NA(),BC2333))</f>
        <v>0</v>
      </c>
      <c r="CL631">
        <f>IF(Charts!$B$3="none",V2333,IF(BD2333="",NA(),BD2333))</f>
        <v>0</v>
      </c>
      <c r="CM631">
        <f>IF(Charts!$B$3="none",W2333,IF(BE2333="",NA(),BE2333))</f>
        <v>0</v>
      </c>
      <c r="CN631">
        <f>IF(Charts!$B$3="none",X2333,IF(BF2333="",NA(),BF2333))</f>
        <v>0</v>
      </c>
      <c r="CO631">
        <f>IF(Charts!$B$3="none",Y2333,IF(BG2333="",NA(),BG2333))</f>
        <v>0</v>
      </c>
      <c r="CP631">
        <f>IF(Charts!$B$3="none",Z2333,IF(BH2333="",NA(),BH2333))</f>
        <v>0</v>
      </c>
      <c r="CQ631">
        <f>IF(Charts!$B$3="none",AA2333,IF(BI2333="",NA(),BI2333))</f>
        <v>0</v>
      </c>
      <c r="CR631">
        <f>IF(Charts!$B$3="none",AB2333,IF(BJ2333="",NA(),BJ2333))</f>
        <v>0</v>
      </c>
      <c r="CS631">
        <f>IF(Charts!$B$3="none",AC2333,IF(BK2333="",NA(),BK2333))</f>
        <v>0</v>
      </c>
      <c r="CT631">
        <f>IF(Charts!$B$3="none",AD2333,IF(BL2333="",NA(),BL2333))</f>
        <v>0</v>
      </c>
      <c r="CU631">
        <f>IF(Charts!$B$3="none",AE2333,IF(BM2333="",NA(),BM2333))</f>
        <v>0</v>
      </c>
      <c r="CV631">
        <f>IF(Charts!$B$3="none",AF2333,IF(BN2333="",NA(),BN2333))</f>
        <v>0</v>
      </c>
      <c r="CW631">
        <f>IF(Charts!$B$3="none",AG2333,IF(BO2333="",NA(),BO2333))</f>
        <v>0</v>
      </c>
      <c r="CX631">
        <f>IF(Charts!$B$3="none",AH2333,IF(BP2333="",NA(),BP2333))</f>
        <v>0</v>
      </c>
      <c r="CY631">
        <f>IF(Charts!$B$3="none",AI2333,IF(BQ2333="",NA(),BQ2333))</f>
        <v>0</v>
      </c>
      <c r="CZ631">
        <f>IF(Charts!$B$3="none",AJ2333,IF(BR2333="",NA(),BR2333))</f>
        <v>0</v>
      </c>
    </row>
    <row r="632" spans="5:104">
      <c r="E632">
        <v>287</v>
      </c>
      <c r="F632">
        <f>F291</f>
        <v>0</v>
      </c>
      <c r="G632">
        <v>287</v>
      </c>
      <c r="H632">
        <f>H291</f>
        <v>0</v>
      </c>
      <c r="I632">
        <v>287</v>
      </c>
      <c r="J632">
        <f>J291</f>
        <v>0</v>
      </c>
      <c r="K632">
        <v>287</v>
      </c>
      <c r="L632">
        <f>L291</f>
        <v>0</v>
      </c>
      <c r="M632">
        <v>287</v>
      </c>
      <c r="N632">
        <f>N291</f>
        <v>0</v>
      </c>
      <c r="O632">
        <v>287</v>
      </c>
      <c r="P632">
        <f>P291</f>
        <v>0</v>
      </c>
      <c r="Q632">
        <v>287</v>
      </c>
      <c r="R632">
        <f>R291</f>
        <v>0</v>
      </c>
      <c r="S632">
        <v>287</v>
      </c>
      <c r="T632">
        <f>T291</f>
        <v>0</v>
      </c>
      <c r="U632">
        <v>287</v>
      </c>
      <c r="V632">
        <f>V291</f>
        <v>0</v>
      </c>
      <c r="W632">
        <v>287</v>
      </c>
      <c r="X632">
        <f>X291</f>
        <v>0</v>
      </c>
      <c r="Y632">
        <v>287</v>
      </c>
      <c r="Z632">
        <f>Z291</f>
        <v>0</v>
      </c>
      <c r="AA632">
        <v>287</v>
      </c>
      <c r="AB632">
        <f>AB291</f>
        <v>0</v>
      </c>
      <c r="AC632">
        <v>287</v>
      </c>
      <c r="AD632">
        <f>AD291</f>
        <v>0</v>
      </c>
      <c r="AE632">
        <v>287</v>
      </c>
      <c r="AF632">
        <f>AF291</f>
        <v>0</v>
      </c>
      <c r="AG632">
        <v>287</v>
      </c>
      <c r="AH632">
        <f>AH291</f>
        <v>0</v>
      </c>
      <c r="AI632">
        <v>287</v>
      </c>
      <c r="AJ632">
        <f>AJ291</f>
        <v>0</v>
      </c>
      <c r="AM632">
        <v>287</v>
      </c>
      <c r="AN632">
        <f>AN291</f>
        <v>0</v>
      </c>
      <c r="AO632">
        <v>287</v>
      </c>
      <c r="AP632">
        <f>AP291</f>
        <v>0</v>
      </c>
      <c r="AQ632">
        <v>287</v>
      </c>
      <c r="AR632">
        <f>AR291</f>
        <v>0</v>
      </c>
      <c r="AS632">
        <v>287</v>
      </c>
      <c r="AT632">
        <f>AT291</f>
        <v>0</v>
      </c>
      <c r="AU632">
        <v>287</v>
      </c>
      <c r="AV632">
        <f>AV291</f>
        <v>0</v>
      </c>
      <c r="AW632">
        <v>287</v>
      </c>
      <c r="AX632">
        <f>AX291</f>
        <v>0</v>
      </c>
      <c r="AY632">
        <v>287</v>
      </c>
      <c r="AZ632">
        <f>AZ291</f>
        <v>0</v>
      </c>
      <c r="BA632">
        <v>287</v>
      </c>
      <c r="BB632">
        <f>BB291</f>
        <v>0</v>
      </c>
      <c r="BC632">
        <v>287</v>
      </c>
      <c r="BD632">
        <f>BD291</f>
        <v>0</v>
      </c>
      <c r="BE632">
        <v>287</v>
      </c>
      <c r="BF632">
        <f>BF291</f>
        <v>0</v>
      </c>
      <c r="BG632">
        <v>287</v>
      </c>
      <c r="BH632">
        <f>BH291</f>
        <v>0</v>
      </c>
      <c r="BI632">
        <v>287</v>
      </c>
      <c r="BJ632">
        <f>BJ291</f>
        <v>0</v>
      </c>
      <c r="BK632">
        <v>287</v>
      </c>
      <c r="BL632">
        <f>BL291</f>
        <v>0</v>
      </c>
      <c r="BM632">
        <v>287</v>
      </c>
      <c r="BN632">
        <f>BN291</f>
        <v>0</v>
      </c>
      <c r="BO632">
        <v>287</v>
      </c>
      <c r="BP632">
        <f>BP291</f>
        <v>0</v>
      </c>
      <c r="BQ632">
        <v>287</v>
      </c>
      <c r="BR632">
        <f>BR291</f>
        <v>0</v>
      </c>
      <c r="BU632">
        <f>IF(Charts!$B$3="none",E2334,IF(AM2334="",NA(),AM2334))</f>
        <v>0</v>
      </c>
      <c r="BV632">
        <f>IF(Charts!$B$3="none",F2334,IF(AN2334="",NA(),AN2334))</f>
        <v>0</v>
      </c>
      <c r="BW632">
        <f>IF(Charts!$B$3="none",G2334,IF(AO2334="",NA(),AO2334))</f>
        <v>0</v>
      </c>
      <c r="BX632">
        <f>IF(Charts!$B$3="none",H2334,IF(AP2334="",NA(),AP2334))</f>
        <v>0</v>
      </c>
      <c r="BY632">
        <f>IF(Charts!$B$3="none",I2334,IF(AQ2334="",NA(),AQ2334))</f>
        <v>0</v>
      </c>
      <c r="BZ632">
        <f>IF(Charts!$B$3="none",J2334,IF(AR2334="",NA(),AR2334))</f>
        <v>0</v>
      </c>
      <c r="CA632">
        <f>IF(Charts!$B$3="none",K2334,IF(AS2334="",NA(),AS2334))</f>
        <v>0</v>
      </c>
      <c r="CB632">
        <f>IF(Charts!$B$3="none",L2334,IF(AT2334="",NA(),AT2334))</f>
        <v>0</v>
      </c>
      <c r="CC632">
        <f>IF(Charts!$B$3="none",M2334,IF(AU2334="",NA(),AU2334))</f>
        <v>0</v>
      </c>
      <c r="CD632">
        <f>IF(Charts!$B$3="none",N2334,IF(AV2334="",NA(),AV2334))</f>
        <v>0</v>
      </c>
      <c r="CE632">
        <f>IF(Charts!$B$3="none",O2334,IF(AW2334="",NA(),AW2334))</f>
        <v>0</v>
      </c>
      <c r="CF632">
        <f>IF(Charts!$B$3="none",P2334,IF(AX2334="",NA(),AX2334))</f>
        <v>0</v>
      </c>
      <c r="CG632">
        <f>IF(Charts!$B$3="none",Q2334,IF(AY2334="",NA(),AY2334))</f>
        <v>0</v>
      </c>
      <c r="CH632">
        <f>IF(Charts!$B$3="none",R2334,IF(AZ2334="",NA(),AZ2334))</f>
        <v>0</v>
      </c>
      <c r="CI632">
        <f>IF(Charts!$B$3="none",S2334,IF(BA2334="",NA(),BA2334))</f>
        <v>0</v>
      </c>
      <c r="CJ632">
        <f>IF(Charts!$B$3="none",T2334,IF(BB2334="",NA(),BB2334))</f>
        <v>0</v>
      </c>
      <c r="CK632">
        <f>IF(Charts!$B$3="none",U2334,IF(BC2334="",NA(),BC2334))</f>
        <v>0</v>
      </c>
      <c r="CL632">
        <f>IF(Charts!$B$3="none",V2334,IF(BD2334="",NA(),BD2334))</f>
        <v>0</v>
      </c>
      <c r="CM632">
        <f>IF(Charts!$B$3="none",W2334,IF(BE2334="",NA(),BE2334))</f>
        <v>0</v>
      </c>
      <c r="CN632">
        <f>IF(Charts!$B$3="none",X2334,IF(BF2334="",NA(),BF2334))</f>
        <v>0</v>
      </c>
      <c r="CO632">
        <f>IF(Charts!$B$3="none",Y2334,IF(BG2334="",NA(),BG2334))</f>
        <v>0</v>
      </c>
      <c r="CP632">
        <f>IF(Charts!$B$3="none",Z2334,IF(BH2334="",NA(),BH2334))</f>
        <v>0</v>
      </c>
      <c r="CQ632">
        <f>IF(Charts!$B$3="none",AA2334,IF(BI2334="",NA(),BI2334))</f>
        <v>0</v>
      </c>
      <c r="CR632">
        <f>IF(Charts!$B$3="none",AB2334,IF(BJ2334="",NA(),BJ2334))</f>
        <v>0</v>
      </c>
      <c r="CS632">
        <f>IF(Charts!$B$3="none",AC2334,IF(BK2334="",NA(),BK2334))</f>
        <v>0</v>
      </c>
      <c r="CT632">
        <f>IF(Charts!$B$3="none",AD2334,IF(BL2334="",NA(),BL2334))</f>
        <v>0</v>
      </c>
      <c r="CU632">
        <f>IF(Charts!$B$3="none",AE2334,IF(BM2334="",NA(),BM2334))</f>
        <v>0</v>
      </c>
      <c r="CV632">
        <f>IF(Charts!$B$3="none",AF2334,IF(BN2334="",NA(),BN2334))</f>
        <v>0</v>
      </c>
      <c r="CW632">
        <f>IF(Charts!$B$3="none",AG2334,IF(BO2334="",NA(),BO2334))</f>
        <v>0</v>
      </c>
      <c r="CX632">
        <f>IF(Charts!$B$3="none",AH2334,IF(BP2334="",NA(),BP2334))</f>
        <v>0</v>
      </c>
      <c r="CY632">
        <f>IF(Charts!$B$3="none",AI2334,IF(BQ2334="",NA(),BQ2334))</f>
        <v>0</v>
      </c>
      <c r="CZ632">
        <f>IF(Charts!$B$3="none",AJ2334,IF(BR2334="",NA(),BR2334))</f>
        <v>0</v>
      </c>
    </row>
    <row r="633" spans="5:104">
      <c r="E633">
        <v>288</v>
      </c>
      <c r="F633">
        <f>F292</f>
        <v>0</v>
      </c>
      <c r="G633">
        <v>288</v>
      </c>
      <c r="H633">
        <f>H292</f>
        <v>0</v>
      </c>
      <c r="I633">
        <v>288</v>
      </c>
      <c r="J633">
        <f>J292</f>
        <v>0</v>
      </c>
      <c r="K633">
        <v>288</v>
      </c>
      <c r="L633">
        <f>L292</f>
        <v>0</v>
      </c>
      <c r="M633">
        <v>288</v>
      </c>
      <c r="N633">
        <f>N292</f>
        <v>0</v>
      </c>
      <c r="O633">
        <v>288</v>
      </c>
      <c r="P633">
        <f>P292</f>
        <v>0</v>
      </c>
      <c r="Q633">
        <v>288</v>
      </c>
      <c r="R633">
        <f>R292</f>
        <v>0</v>
      </c>
      <c r="S633">
        <v>288</v>
      </c>
      <c r="T633">
        <f>T292</f>
        <v>0</v>
      </c>
      <c r="U633">
        <v>288</v>
      </c>
      <c r="V633">
        <f>V292</f>
        <v>0</v>
      </c>
      <c r="W633">
        <v>288</v>
      </c>
      <c r="X633">
        <f>X292</f>
        <v>0</v>
      </c>
      <c r="Y633">
        <v>288</v>
      </c>
      <c r="Z633">
        <f>Z292</f>
        <v>0</v>
      </c>
      <c r="AA633">
        <v>288</v>
      </c>
      <c r="AB633">
        <f>AB292</f>
        <v>0</v>
      </c>
      <c r="AC633">
        <v>288</v>
      </c>
      <c r="AD633">
        <f>AD292</f>
        <v>0</v>
      </c>
      <c r="AE633">
        <v>288</v>
      </c>
      <c r="AF633">
        <f>AF292</f>
        <v>0</v>
      </c>
      <c r="AG633">
        <v>288</v>
      </c>
      <c r="AH633">
        <f>AH292</f>
        <v>0</v>
      </c>
      <c r="AI633">
        <v>288</v>
      </c>
      <c r="AJ633">
        <f>AJ292</f>
        <v>0</v>
      </c>
      <c r="AM633">
        <v>288</v>
      </c>
      <c r="AN633">
        <f>AN292</f>
        <v>0</v>
      </c>
      <c r="AO633">
        <v>288</v>
      </c>
      <c r="AP633">
        <f>AP292</f>
        <v>0</v>
      </c>
      <c r="AQ633">
        <v>288</v>
      </c>
      <c r="AR633">
        <f>AR292</f>
        <v>0</v>
      </c>
      <c r="AS633">
        <v>288</v>
      </c>
      <c r="AT633">
        <f>AT292</f>
        <v>0</v>
      </c>
      <c r="AU633">
        <v>288</v>
      </c>
      <c r="AV633">
        <f>AV292</f>
        <v>0</v>
      </c>
      <c r="AW633">
        <v>288</v>
      </c>
      <c r="AX633">
        <f>AX292</f>
        <v>0</v>
      </c>
      <c r="AY633">
        <v>288</v>
      </c>
      <c r="AZ633">
        <f>AZ292</f>
        <v>0</v>
      </c>
      <c r="BA633">
        <v>288</v>
      </c>
      <c r="BB633">
        <f>BB292</f>
        <v>0</v>
      </c>
      <c r="BC633">
        <v>288</v>
      </c>
      <c r="BD633">
        <f>BD292</f>
        <v>0</v>
      </c>
      <c r="BE633">
        <v>288</v>
      </c>
      <c r="BF633">
        <f>BF292</f>
        <v>0</v>
      </c>
      <c r="BG633">
        <v>288</v>
      </c>
      <c r="BH633">
        <f>BH292</f>
        <v>0</v>
      </c>
      <c r="BI633">
        <v>288</v>
      </c>
      <c r="BJ633">
        <f>BJ292</f>
        <v>0</v>
      </c>
      <c r="BK633">
        <v>288</v>
      </c>
      <c r="BL633">
        <f>BL292</f>
        <v>0</v>
      </c>
      <c r="BM633">
        <v>288</v>
      </c>
      <c r="BN633">
        <f>BN292</f>
        <v>0</v>
      </c>
      <c r="BO633">
        <v>288</v>
      </c>
      <c r="BP633">
        <f>BP292</f>
        <v>0</v>
      </c>
      <c r="BQ633">
        <v>288</v>
      </c>
      <c r="BR633">
        <f>BR292</f>
        <v>0</v>
      </c>
      <c r="BU633">
        <f>IF(Charts!$B$3="none",E2335,IF(AM2335="",NA(),AM2335))</f>
        <v>0</v>
      </c>
      <c r="BV633">
        <f>IF(Charts!$B$3="none",F2335,IF(AN2335="",NA(),AN2335))</f>
        <v>0</v>
      </c>
      <c r="BW633">
        <f>IF(Charts!$B$3="none",G2335,IF(AO2335="",NA(),AO2335))</f>
        <v>0</v>
      </c>
      <c r="BX633">
        <f>IF(Charts!$B$3="none",H2335,IF(AP2335="",NA(),AP2335))</f>
        <v>0</v>
      </c>
      <c r="BY633">
        <f>IF(Charts!$B$3="none",I2335,IF(AQ2335="",NA(),AQ2335))</f>
        <v>0</v>
      </c>
      <c r="BZ633">
        <f>IF(Charts!$B$3="none",J2335,IF(AR2335="",NA(),AR2335))</f>
        <v>0</v>
      </c>
      <c r="CA633">
        <f>IF(Charts!$B$3="none",K2335,IF(AS2335="",NA(),AS2335))</f>
        <v>0</v>
      </c>
      <c r="CB633">
        <f>IF(Charts!$B$3="none",L2335,IF(AT2335="",NA(),AT2335))</f>
        <v>0</v>
      </c>
      <c r="CC633">
        <f>IF(Charts!$B$3="none",M2335,IF(AU2335="",NA(),AU2335))</f>
        <v>0</v>
      </c>
      <c r="CD633">
        <f>IF(Charts!$B$3="none",N2335,IF(AV2335="",NA(),AV2335))</f>
        <v>0</v>
      </c>
      <c r="CE633">
        <f>IF(Charts!$B$3="none",O2335,IF(AW2335="",NA(),AW2335))</f>
        <v>0</v>
      </c>
      <c r="CF633">
        <f>IF(Charts!$B$3="none",P2335,IF(AX2335="",NA(),AX2335))</f>
        <v>0</v>
      </c>
      <c r="CG633">
        <f>IF(Charts!$B$3="none",Q2335,IF(AY2335="",NA(),AY2335))</f>
        <v>0</v>
      </c>
      <c r="CH633">
        <f>IF(Charts!$B$3="none",R2335,IF(AZ2335="",NA(),AZ2335))</f>
        <v>0</v>
      </c>
      <c r="CI633">
        <f>IF(Charts!$B$3="none",S2335,IF(BA2335="",NA(),BA2335))</f>
        <v>0</v>
      </c>
      <c r="CJ633">
        <f>IF(Charts!$B$3="none",T2335,IF(BB2335="",NA(),BB2335))</f>
        <v>0</v>
      </c>
      <c r="CK633">
        <f>IF(Charts!$B$3="none",U2335,IF(BC2335="",NA(),BC2335))</f>
        <v>0</v>
      </c>
      <c r="CL633">
        <f>IF(Charts!$B$3="none",V2335,IF(BD2335="",NA(),BD2335))</f>
        <v>0</v>
      </c>
      <c r="CM633">
        <f>IF(Charts!$B$3="none",W2335,IF(BE2335="",NA(),BE2335))</f>
        <v>0</v>
      </c>
      <c r="CN633">
        <f>IF(Charts!$B$3="none",X2335,IF(BF2335="",NA(),BF2335))</f>
        <v>0</v>
      </c>
      <c r="CO633">
        <f>IF(Charts!$B$3="none",Y2335,IF(BG2335="",NA(),BG2335))</f>
        <v>0</v>
      </c>
      <c r="CP633">
        <f>IF(Charts!$B$3="none",Z2335,IF(BH2335="",NA(),BH2335))</f>
        <v>0</v>
      </c>
      <c r="CQ633">
        <f>IF(Charts!$B$3="none",AA2335,IF(BI2335="",NA(),BI2335))</f>
        <v>0</v>
      </c>
      <c r="CR633">
        <f>IF(Charts!$B$3="none",AB2335,IF(BJ2335="",NA(),BJ2335))</f>
        <v>0</v>
      </c>
      <c r="CS633">
        <f>IF(Charts!$B$3="none",AC2335,IF(BK2335="",NA(),BK2335))</f>
        <v>0</v>
      </c>
      <c r="CT633">
        <f>IF(Charts!$B$3="none",AD2335,IF(BL2335="",NA(),BL2335))</f>
        <v>0</v>
      </c>
      <c r="CU633">
        <f>IF(Charts!$B$3="none",AE2335,IF(BM2335="",NA(),BM2335))</f>
        <v>0</v>
      </c>
      <c r="CV633">
        <f>IF(Charts!$B$3="none",AF2335,IF(BN2335="",NA(),BN2335))</f>
        <v>0</v>
      </c>
      <c r="CW633">
        <f>IF(Charts!$B$3="none",AG2335,IF(BO2335="",NA(),BO2335))</f>
        <v>0</v>
      </c>
      <c r="CX633">
        <f>IF(Charts!$B$3="none",AH2335,IF(BP2335="",NA(),BP2335))</f>
        <v>0</v>
      </c>
      <c r="CY633">
        <f>IF(Charts!$B$3="none",AI2335,IF(BQ2335="",NA(),BQ2335))</f>
        <v>0</v>
      </c>
      <c r="CZ633">
        <f>IF(Charts!$B$3="none",AJ2335,IF(BR2335="",NA(),BR2335))</f>
        <v>0</v>
      </c>
    </row>
    <row r="634" spans="5:104">
      <c r="E634">
        <v>289</v>
      </c>
      <c r="F634">
        <f>F293</f>
        <v>0</v>
      </c>
      <c r="G634">
        <v>289</v>
      </c>
      <c r="H634">
        <f>H293</f>
        <v>0</v>
      </c>
      <c r="I634">
        <v>289</v>
      </c>
      <c r="J634">
        <f>J293</f>
        <v>0</v>
      </c>
      <c r="K634">
        <v>289</v>
      </c>
      <c r="L634">
        <f>L293</f>
        <v>0</v>
      </c>
      <c r="M634">
        <v>289</v>
      </c>
      <c r="N634">
        <f>N293</f>
        <v>0</v>
      </c>
      <c r="O634">
        <v>289</v>
      </c>
      <c r="P634">
        <f>P293</f>
        <v>0</v>
      </c>
      <c r="Q634">
        <v>289</v>
      </c>
      <c r="R634">
        <f>R293</f>
        <v>0</v>
      </c>
      <c r="S634">
        <v>289</v>
      </c>
      <c r="T634">
        <f>T293</f>
        <v>0</v>
      </c>
      <c r="U634">
        <v>289</v>
      </c>
      <c r="V634">
        <f>V293</f>
        <v>0</v>
      </c>
      <c r="W634">
        <v>289</v>
      </c>
      <c r="X634">
        <f>X293</f>
        <v>0</v>
      </c>
      <c r="Y634">
        <v>289</v>
      </c>
      <c r="Z634">
        <f>Z293</f>
        <v>0</v>
      </c>
      <c r="AA634">
        <v>289</v>
      </c>
      <c r="AB634">
        <f>AB293</f>
        <v>0</v>
      </c>
      <c r="AC634">
        <v>289</v>
      </c>
      <c r="AD634">
        <f>AD293</f>
        <v>0</v>
      </c>
      <c r="AE634">
        <v>289</v>
      </c>
      <c r="AF634">
        <f>AF293</f>
        <v>0</v>
      </c>
      <c r="AG634">
        <v>289</v>
      </c>
      <c r="AH634">
        <f>AH293</f>
        <v>0</v>
      </c>
      <c r="AI634">
        <v>289</v>
      </c>
      <c r="AJ634">
        <f>AJ293</f>
        <v>0</v>
      </c>
      <c r="AM634">
        <v>289</v>
      </c>
      <c r="AN634">
        <f>AN293</f>
        <v>0</v>
      </c>
      <c r="AO634">
        <v>289</v>
      </c>
      <c r="AP634">
        <f>AP293</f>
        <v>0</v>
      </c>
      <c r="AQ634">
        <v>289</v>
      </c>
      <c r="AR634">
        <f>AR293</f>
        <v>0</v>
      </c>
      <c r="AS634">
        <v>289</v>
      </c>
      <c r="AT634">
        <f>AT293</f>
        <v>0</v>
      </c>
      <c r="AU634">
        <v>289</v>
      </c>
      <c r="AV634">
        <f>AV293</f>
        <v>0</v>
      </c>
      <c r="AW634">
        <v>289</v>
      </c>
      <c r="AX634">
        <f>AX293</f>
        <v>0</v>
      </c>
      <c r="AY634">
        <v>289</v>
      </c>
      <c r="AZ634">
        <f>AZ293</f>
        <v>0</v>
      </c>
      <c r="BA634">
        <v>289</v>
      </c>
      <c r="BB634">
        <f>BB293</f>
        <v>0</v>
      </c>
      <c r="BC634">
        <v>289</v>
      </c>
      <c r="BD634">
        <f>BD293</f>
        <v>0</v>
      </c>
      <c r="BE634">
        <v>289</v>
      </c>
      <c r="BF634">
        <f>BF293</f>
        <v>0</v>
      </c>
      <c r="BG634">
        <v>289</v>
      </c>
      <c r="BH634">
        <f>BH293</f>
        <v>0</v>
      </c>
      <c r="BI634">
        <v>289</v>
      </c>
      <c r="BJ634">
        <f>BJ293</f>
        <v>0</v>
      </c>
      <c r="BK634">
        <v>289</v>
      </c>
      <c r="BL634">
        <f>BL293</f>
        <v>0</v>
      </c>
      <c r="BM634">
        <v>289</v>
      </c>
      <c r="BN634">
        <f>BN293</f>
        <v>0</v>
      </c>
      <c r="BO634">
        <v>289</v>
      </c>
      <c r="BP634">
        <f>BP293</f>
        <v>0</v>
      </c>
      <c r="BQ634">
        <v>289</v>
      </c>
      <c r="BR634">
        <f>BR293</f>
        <v>0</v>
      </c>
      <c r="BU634">
        <f>IF(Charts!$B$3="none",E2336,IF(AM2336="",NA(),AM2336))</f>
        <v>0</v>
      </c>
      <c r="BV634">
        <f>IF(Charts!$B$3="none",F2336,IF(AN2336="",NA(),AN2336))</f>
        <v>0</v>
      </c>
      <c r="BW634">
        <f>IF(Charts!$B$3="none",G2336,IF(AO2336="",NA(),AO2336))</f>
        <v>0</v>
      </c>
      <c r="BX634">
        <f>IF(Charts!$B$3="none",H2336,IF(AP2336="",NA(),AP2336))</f>
        <v>0</v>
      </c>
      <c r="BY634">
        <f>IF(Charts!$B$3="none",I2336,IF(AQ2336="",NA(),AQ2336))</f>
        <v>0</v>
      </c>
      <c r="BZ634">
        <f>IF(Charts!$B$3="none",J2336,IF(AR2336="",NA(),AR2336))</f>
        <v>0</v>
      </c>
      <c r="CA634">
        <f>IF(Charts!$B$3="none",K2336,IF(AS2336="",NA(),AS2336))</f>
        <v>0</v>
      </c>
      <c r="CB634">
        <f>IF(Charts!$B$3="none",L2336,IF(AT2336="",NA(),AT2336))</f>
        <v>0</v>
      </c>
      <c r="CC634">
        <f>IF(Charts!$B$3="none",M2336,IF(AU2336="",NA(),AU2336))</f>
        <v>0</v>
      </c>
      <c r="CD634">
        <f>IF(Charts!$B$3="none",N2336,IF(AV2336="",NA(),AV2336))</f>
        <v>0</v>
      </c>
      <c r="CE634">
        <f>IF(Charts!$B$3="none",O2336,IF(AW2336="",NA(),AW2336))</f>
        <v>0</v>
      </c>
      <c r="CF634">
        <f>IF(Charts!$B$3="none",P2336,IF(AX2336="",NA(),AX2336))</f>
        <v>0</v>
      </c>
      <c r="CG634">
        <f>IF(Charts!$B$3="none",Q2336,IF(AY2336="",NA(),AY2336))</f>
        <v>0</v>
      </c>
      <c r="CH634">
        <f>IF(Charts!$B$3="none",R2336,IF(AZ2336="",NA(),AZ2336))</f>
        <v>0</v>
      </c>
      <c r="CI634">
        <f>IF(Charts!$B$3="none",S2336,IF(BA2336="",NA(),BA2336))</f>
        <v>0</v>
      </c>
      <c r="CJ634">
        <f>IF(Charts!$B$3="none",T2336,IF(BB2336="",NA(),BB2336))</f>
        <v>0</v>
      </c>
      <c r="CK634">
        <f>IF(Charts!$B$3="none",U2336,IF(BC2336="",NA(),BC2336))</f>
        <v>0</v>
      </c>
      <c r="CL634">
        <f>IF(Charts!$B$3="none",V2336,IF(BD2336="",NA(),BD2336))</f>
        <v>0</v>
      </c>
      <c r="CM634">
        <f>IF(Charts!$B$3="none",W2336,IF(BE2336="",NA(),BE2336))</f>
        <v>0</v>
      </c>
      <c r="CN634">
        <f>IF(Charts!$B$3="none",X2336,IF(BF2336="",NA(),BF2336))</f>
        <v>0</v>
      </c>
      <c r="CO634">
        <f>IF(Charts!$B$3="none",Y2336,IF(BG2336="",NA(),BG2336))</f>
        <v>0</v>
      </c>
      <c r="CP634">
        <f>IF(Charts!$B$3="none",Z2336,IF(BH2336="",NA(),BH2336))</f>
        <v>0</v>
      </c>
      <c r="CQ634">
        <f>IF(Charts!$B$3="none",AA2336,IF(BI2336="",NA(),BI2336))</f>
        <v>0</v>
      </c>
      <c r="CR634">
        <f>IF(Charts!$B$3="none",AB2336,IF(BJ2336="",NA(),BJ2336))</f>
        <v>0</v>
      </c>
      <c r="CS634">
        <f>IF(Charts!$B$3="none",AC2336,IF(BK2336="",NA(),BK2336))</f>
        <v>0</v>
      </c>
      <c r="CT634">
        <f>IF(Charts!$B$3="none",AD2336,IF(BL2336="",NA(),BL2336))</f>
        <v>0</v>
      </c>
      <c r="CU634">
        <f>IF(Charts!$B$3="none",AE2336,IF(BM2336="",NA(),BM2336))</f>
        <v>0</v>
      </c>
      <c r="CV634">
        <f>IF(Charts!$B$3="none",AF2336,IF(BN2336="",NA(),BN2336))</f>
        <v>0</v>
      </c>
      <c r="CW634">
        <f>IF(Charts!$B$3="none",AG2336,IF(BO2336="",NA(),BO2336))</f>
        <v>0</v>
      </c>
      <c r="CX634">
        <f>IF(Charts!$B$3="none",AH2336,IF(BP2336="",NA(),BP2336))</f>
        <v>0</v>
      </c>
      <c r="CY634">
        <f>IF(Charts!$B$3="none",AI2336,IF(BQ2336="",NA(),BQ2336))</f>
        <v>0</v>
      </c>
      <c r="CZ634">
        <f>IF(Charts!$B$3="none",AJ2336,IF(BR2336="",NA(),BR2336))</f>
        <v>0</v>
      </c>
    </row>
    <row r="635" spans="5:104">
      <c r="E635">
        <v>290</v>
      </c>
      <c r="F635">
        <f>F294</f>
        <v>0</v>
      </c>
      <c r="G635">
        <v>290</v>
      </c>
      <c r="H635">
        <f>H294</f>
        <v>0</v>
      </c>
      <c r="I635">
        <v>290</v>
      </c>
      <c r="J635">
        <f>J294</f>
        <v>0</v>
      </c>
      <c r="K635">
        <v>290</v>
      </c>
      <c r="L635">
        <f>L294</f>
        <v>0</v>
      </c>
      <c r="M635">
        <v>290</v>
      </c>
      <c r="N635">
        <f>N294</f>
        <v>0</v>
      </c>
      <c r="O635">
        <v>290</v>
      </c>
      <c r="P635">
        <f>P294</f>
        <v>0</v>
      </c>
      <c r="Q635">
        <v>290</v>
      </c>
      <c r="R635">
        <f>R294</f>
        <v>0</v>
      </c>
      <c r="S635">
        <v>290</v>
      </c>
      <c r="T635">
        <f>T294</f>
        <v>0</v>
      </c>
      <c r="U635">
        <v>290</v>
      </c>
      <c r="V635">
        <f>V294</f>
        <v>0</v>
      </c>
      <c r="W635">
        <v>290</v>
      </c>
      <c r="X635">
        <f>X294</f>
        <v>0</v>
      </c>
      <c r="Y635">
        <v>290</v>
      </c>
      <c r="Z635">
        <f>Z294</f>
        <v>0</v>
      </c>
      <c r="AA635">
        <v>290</v>
      </c>
      <c r="AB635">
        <f>AB294</f>
        <v>0</v>
      </c>
      <c r="AC635">
        <v>290</v>
      </c>
      <c r="AD635">
        <f>AD294</f>
        <v>0</v>
      </c>
      <c r="AE635">
        <v>290</v>
      </c>
      <c r="AF635">
        <f>AF294</f>
        <v>0</v>
      </c>
      <c r="AG635">
        <v>290</v>
      </c>
      <c r="AH635">
        <f>AH294</f>
        <v>0</v>
      </c>
      <c r="AI635">
        <v>290</v>
      </c>
      <c r="AJ635">
        <f>AJ294</f>
        <v>0</v>
      </c>
      <c r="AM635">
        <v>290</v>
      </c>
      <c r="AN635">
        <f>AN294</f>
        <v>0</v>
      </c>
      <c r="AO635">
        <v>290</v>
      </c>
      <c r="AP635">
        <f>AP294</f>
        <v>0</v>
      </c>
      <c r="AQ635">
        <v>290</v>
      </c>
      <c r="AR635">
        <f>AR294</f>
        <v>0</v>
      </c>
      <c r="AS635">
        <v>290</v>
      </c>
      <c r="AT635">
        <f>AT294</f>
        <v>0</v>
      </c>
      <c r="AU635">
        <v>290</v>
      </c>
      <c r="AV635">
        <f>AV294</f>
        <v>0</v>
      </c>
      <c r="AW635">
        <v>290</v>
      </c>
      <c r="AX635">
        <f>AX294</f>
        <v>0</v>
      </c>
      <c r="AY635">
        <v>290</v>
      </c>
      <c r="AZ635">
        <f>AZ294</f>
        <v>0</v>
      </c>
      <c r="BA635">
        <v>290</v>
      </c>
      <c r="BB635">
        <f>BB294</f>
        <v>0</v>
      </c>
      <c r="BC635">
        <v>290</v>
      </c>
      <c r="BD635">
        <f>BD294</f>
        <v>0</v>
      </c>
      <c r="BE635">
        <v>290</v>
      </c>
      <c r="BF635">
        <f>BF294</f>
        <v>0</v>
      </c>
      <c r="BG635">
        <v>290</v>
      </c>
      <c r="BH635">
        <f>BH294</f>
        <v>0</v>
      </c>
      <c r="BI635">
        <v>290</v>
      </c>
      <c r="BJ635">
        <f>BJ294</f>
        <v>0</v>
      </c>
      <c r="BK635">
        <v>290</v>
      </c>
      <c r="BL635">
        <f>BL294</f>
        <v>0</v>
      </c>
      <c r="BM635">
        <v>290</v>
      </c>
      <c r="BN635">
        <f>BN294</f>
        <v>0</v>
      </c>
      <c r="BO635">
        <v>290</v>
      </c>
      <c r="BP635">
        <f>BP294</f>
        <v>0</v>
      </c>
      <c r="BQ635">
        <v>290</v>
      </c>
      <c r="BR635">
        <f>BR294</f>
        <v>0</v>
      </c>
      <c r="BU635">
        <f>IF(Charts!$B$3="none",E2337,IF(AM2337="",NA(),AM2337))</f>
        <v>0</v>
      </c>
      <c r="BV635">
        <f>IF(Charts!$B$3="none",F2337,IF(AN2337="",NA(),AN2337))</f>
        <v>0</v>
      </c>
      <c r="BW635">
        <f>IF(Charts!$B$3="none",G2337,IF(AO2337="",NA(),AO2337))</f>
        <v>0</v>
      </c>
      <c r="BX635">
        <f>IF(Charts!$B$3="none",H2337,IF(AP2337="",NA(),AP2337))</f>
        <v>0</v>
      </c>
      <c r="BY635">
        <f>IF(Charts!$B$3="none",I2337,IF(AQ2337="",NA(),AQ2337))</f>
        <v>0</v>
      </c>
      <c r="BZ635">
        <f>IF(Charts!$B$3="none",J2337,IF(AR2337="",NA(),AR2337))</f>
        <v>0</v>
      </c>
      <c r="CA635">
        <f>IF(Charts!$B$3="none",K2337,IF(AS2337="",NA(),AS2337))</f>
        <v>0</v>
      </c>
      <c r="CB635">
        <f>IF(Charts!$B$3="none",L2337,IF(AT2337="",NA(),AT2337))</f>
        <v>0</v>
      </c>
      <c r="CC635">
        <f>IF(Charts!$B$3="none",M2337,IF(AU2337="",NA(),AU2337))</f>
        <v>0</v>
      </c>
      <c r="CD635">
        <f>IF(Charts!$B$3="none",N2337,IF(AV2337="",NA(),AV2337))</f>
        <v>0</v>
      </c>
      <c r="CE635">
        <f>IF(Charts!$B$3="none",O2337,IF(AW2337="",NA(),AW2337))</f>
        <v>0</v>
      </c>
      <c r="CF635">
        <f>IF(Charts!$B$3="none",P2337,IF(AX2337="",NA(),AX2337))</f>
        <v>0</v>
      </c>
      <c r="CG635">
        <f>IF(Charts!$B$3="none",Q2337,IF(AY2337="",NA(),AY2337))</f>
        <v>0</v>
      </c>
      <c r="CH635">
        <f>IF(Charts!$B$3="none",R2337,IF(AZ2337="",NA(),AZ2337))</f>
        <v>0</v>
      </c>
      <c r="CI635">
        <f>IF(Charts!$B$3="none",S2337,IF(BA2337="",NA(),BA2337))</f>
        <v>0</v>
      </c>
      <c r="CJ635">
        <f>IF(Charts!$B$3="none",T2337,IF(BB2337="",NA(),BB2337))</f>
        <v>0</v>
      </c>
      <c r="CK635">
        <f>IF(Charts!$B$3="none",U2337,IF(BC2337="",NA(),BC2337))</f>
        <v>0</v>
      </c>
      <c r="CL635">
        <f>IF(Charts!$B$3="none",V2337,IF(BD2337="",NA(),BD2337))</f>
        <v>0</v>
      </c>
      <c r="CM635">
        <f>IF(Charts!$B$3="none",W2337,IF(BE2337="",NA(),BE2337))</f>
        <v>0</v>
      </c>
      <c r="CN635">
        <f>IF(Charts!$B$3="none",X2337,IF(BF2337="",NA(),BF2337))</f>
        <v>0</v>
      </c>
      <c r="CO635">
        <f>IF(Charts!$B$3="none",Y2337,IF(BG2337="",NA(),BG2337))</f>
        <v>0</v>
      </c>
      <c r="CP635">
        <f>IF(Charts!$B$3="none",Z2337,IF(BH2337="",NA(),BH2337))</f>
        <v>0</v>
      </c>
      <c r="CQ635">
        <f>IF(Charts!$B$3="none",AA2337,IF(BI2337="",NA(),BI2337))</f>
        <v>0</v>
      </c>
      <c r="CR635">
        <f>IF(Charts!$B$3="none",AB2337,IF(BJ2337="",NA(),BJ2337))</f>
        <v>0</v>
      </c>
      <c r="CS635">
        <f>IF(Charts!$B$3="none",AC2337,IF(BK2337="",NA(),BK2337))</f>
        <v>0</v>
      </c>
      <c r="CT635">
        <f>IF(Charts!$B$3="none",AD2337,IF(BL2337="",NA(),BL2337))</f>
        <v>0</v>
      </c>
      <c r="CU635">
        <f>IF(Charts!$B$3="none",AE2337,IF(BM2337="",NA(),BM2337))</f>
        <v>0</v>
      </c>
      <c r="CV635">
        <f>IF(Charts!$B$3="none",AF2337,IF(BN2337="",NA(),BN2337))</f>
        <v>0</v>
      </c>
      <c r="CW635">
        <f>IF(Charts!$B$3="none",AG2337,IF(BO2337="",NA(),BO2337))</f>
        <v>0</v>
      </c>
      <c r="CX635">
        <f>IF(Charts!$B$3="none",AH2337,IF(BP2337="",NA(),BP2337))</f>
        <v>0</v>
      </c>
      <c r="CY635">
        <f>IF(Charts!$B$3="none",AI2337,IF(BQ2337="",NA(),BQ2337))</f>
        <v>0</v>
      </c>
      <c r="CZ635">
        <f>IF(Charts!$B$3="none",AJ2337,IF(BR2337="",NA(),BR2337))</f>
        <v>0</v>
      </c>
    </row>
    <row r="636" spans="5:104">
      <c r="E636">
        <v>291</v>
      </c>
      <c r="F636">
        <f>F295</f>
        <v>0</v>
      </c>
      <c r="G636">
        <v>291</v>
      </c>
      <c r="H636">
        <f>H295</f>
        <v>0</v>
      </c>
      <c r="I636">
        <v>291</v>
      </c>
      <c r="J636">
        <f>J295</f>
        <v>0</v>
      </c>
      <c r="K636">
        <v>291</v>
      </c>
      <c r="L636">
        <f>L295</f>
        <v>0</v>
      </c>
      <c r="M636">
        <v>291</v>
      </c>
      <c r="N636">
        <f>N295</f>
        <v>0</v>
      </c>
      <c r="O636">
        <v>291</v>
      </c>
      <c r="P636">
        <f>P295</f>
        <v>0</v>
      </c>
      <c r="Q636">
        <v>291</v>
      </c>
      <c r="R636">
        <f>R295</f>
        <v>0</v>
      </c>
      <c r="S636">
        <v>291</v>
      </c>
      <c r="T636">
        <f>T295</f>
        <v>0</v>
      </c>
      <c r="U636">
        <v>291</v>
      </c>
      <c r="V636">
        <f>V295</f>
        <v>0</v>
      </c>
      <c r="W636">
        <v>291</v>
      </c>
      <c r="X636">
        <f>X295</f>
        <v>0</v>
      </c>
      <c r="Y636">
        <v>291</v>
      </c>
      <c r="Z636">
        <f>Z295</f>
        <v>0</v>
      </c>
      <c r="AA636">
        <v>291</v>
      </c>
      <c r="AB636">
        <f>AB295</f>
        <v>0</v>
      </c>
      <c r="AC636">
        <v>291</v>
      </c>
      <c r="AD636">
        <f>AD295</f>
        <v>0</v>
      </c>
      <c r="AE636">
        <v>291</v>
      </c>
      <c r="AF636">
        <f>AF295</f>
        <v>0</v>
      </c>
      <c r="AG636">
        <v>291</v>
      </c>
      <c r="AH636">
        <f>AH295</f>
        <v>0</v>
      </c>
      <c r="AI636">
        <v>291</v>
      </c>
      <c r="AJ636">
        <f>AJ295</f>
        <v>0</v>
      </c>
      <c r="AM636">
        <v>291</v>
      </c>
      <c r="AN636">
        <f>AN295</f>
        <v>0</v>
      </c>
      <c r="AO636">
        <v>291</v>
      </c>
      <c r="AP636">
        <f>AP295</f>
        <v>0</v>
      </c>
      <c r="AQ636">
        <v>291</v>
      </c>
      <c r="AR636">
        <f>AR295</f>
        <v>0</v>
      </c>
      <c r="AS636">
        <v>291</v>
      </c>
      <c r="AT636">
        <f>AT295</f>
        <v>0</v>
      </c>
      <c r="AU636">
        <v>291</v>
      </c>
      <c r="AV636">
        <f>AV295</f>
        <v>0</v>
      </c>
      <c r="AW636">
        <v>291</v>
      </c>
      <c r="AX636">
        <f>AX295</f>
        <v>0</v>
      </c>
      <c r="AY636">
        <v>291</v>
      </c>
      <c r="AZ636">
        <f>AZ295</f>
        <v>0</v>
      </c>
      <c r="BA636">
        <v>291</v>
      </c>
      <c r="BB636">
        <f>BB295</f>
        <v>0</v>
      </c>
      <c r="BC636">
        <v>291</v>
      </c>
      <c r="BD636">
        <f>BD295</f>
        <v>0</v>
      </c>
      <c r="BE636">
        <v>291</v>
      </c>
      <c r="BF636">
        <f>BF295</f>
        <v>0</v>
      </c>
      <c r="BG636">
        <v>291</v>
      </c>
      <c r="BH636">
        <f>BH295</f>
        <v>0</v>
      </c>
      <c r="BI636">
        <v>291</v>
      </c>
      <c r="BJ636">
        <f>BJ295</f>
        <v>0</v>
      </c>
      <c r="BK636">
        <v>291</v>
      </c>
      <c r="BL636">
        <f>BL295</f>
        <v>0</v>
      </c>
      <c r="BM636">
        <v>291</v>
      </c>
      <c r="BN636">
        <f>BN295</f>
        <v>0</v>
      </c>
      <c r="BO636">
        <v>291</v>
      </c>
      <c r="BP636">
        <f>BP295</f>
        <v>0</v>
      </c>
      <c r="BQ636">
        <v>291</v>
      </c>
      <c r="BR636">
        <f>BR295</f>
        <v>0</v>
      </c>
      <c r="BU636">
        <f>IF(Charts!$B$3="none",E2338,IF(AM2338="",NA(),AM2338))</f>
        <v>0</v>
      </c>
      <c r="BV636">
        <f>IF(Charts!$B$3="none",F2338,IF(AN2338="",NA(),AN2338))</f>
        <v>0</v>
      </c>
      <c r="BW636">
        <f>IF(Charts!$B$3="none",G2338,IF(AO2338="",NA(),AO2338))</f>
        <v>0</v>
      </c>
      <c r="BX636">
        <f>IF(Charts!$B$3="none",H2338,IF(AP2338="",NA(),AP2338))</f>
        <v>0</v>
      </c>
      <c r="BY636">
        <f>IF(Charts!$B$3="none",I2338,IF(AQ2338="",NA(),AQ2338))</f>
        <v>0</v>
      </c>
      <c r="BZ636">
        <f>IF(Charts!$B$3="none",J2338,IF(AR2338="",NA(),AR2338))</f>
        <v>0</v>
      </c>
      <c r="CA636">
        <f>IF(Charts!$B$3="none",K2338,IF(AS2338="",NA(),AS2338))</f>
        <v>0</v>
      </c>
      <c r="CB636">
        <f>IF(Charts!$B$3="none",L2338,IF(AT2338="",NA(),AT2338))</f>
        <v>0</v>
      </c>
      <c r="CC636">
        <f>IF(Charts!$B$3="none",M2338,IF(AU2338="",NA(),AU2338))</f>
        <v>0</v>
      </c>
      <c r="CD636">
        <f>IF(Charts!$B$3="none",N2338,IF(AV2338="",NA(),AV2338))</f>
        <v>0</v>
      </c>
      <c r="CE636">
        <f>IF(Charts!$B$3="none",O2338,IF(AW2338="",NA(),AW2338))</f>
        <v>0</v>
      </c>
      <c r="CF636">
        <f>IF(Charts!$B$3="none",P2338,IF(AX2338="",NA(),AX2338))</f>
        <v>0</v>
      </c>
      <c r="CG636">
        <f>IF(Charts!$B$3="none",Q2338,IF(AY2338="",NA(),AY2338))</f>
        <v>0</v>
      </c>
      <c r="CH636">
        <f>IF(Charts!$B$3="none",R2338,IF(AZ2338="",NA(),AZ2338))</f>
        <v>0</v>
      </c>
      <c r="CI636">
        <f>IF(Charts!$B$3="none",S2338,IF(BA2338="",NA(),BA2338))</f>
        <v>0</v>
      </c>
      <c r="CJ636">
        <f>IF(Charts!$B$3="none",T2338,IF(BB2338="",NA(),BB2338))</f>
        <v>0</v>
      </c>
      <c r="CK636">
        <f>IF(Charts!$B$3="none",U2338,IF(BC2338="",NA(),BC2338))</f>
        <v>0</v>
      </c>
      <c r="CL636">
        <f>IF(Charts!$B$3="none",V2338,IF(BD2338="",NA(),BD2338))</f>
        <v>0</v>
      </c>
      <c r="CM636">
        <f>IF(Charts!$B$3="none",W2338,IF(BE2338="",NA(),BE2338))</f>
        <v>0</v>
      </c>
      <c r="CN636">
        <f>IF(Charts!$B$3="none",X2338,IF(BF2338="",NA(),BF2338))</f>
        <v>0</v>
      </c>
      <c r="CO636">
        <f>IF(Charts!$B$3="none",Y2338,IF(BG2338="",NA(),BG2338))</f>
        <v>0</v>
      </c>
      <c r="CP636">
        <f>IF(Charts!$B$3="none",Z2338,IF(BH2338="",NA(),BH2338))</f>
        <v>0</v>
      </c>
      <c r="CQ636">
        <f>IF(Charts!$B$3="none",AA2338,IF(BI2338="",NA(),BI2338))</f>
        <v>0</v>
      </c>
      <c r="CR636">
        <f>IF(Charts!$B$3="none",AB2338,IF(BJ2338="",NA(),BJ2338))</f>
        <v>0</v>
      </c>
      <c r="CS636">
        <f>IF(Charts!$B$3="none",AC2338,IF(BK2338="",NA(),BK2338))</f>
        <v>0</v>
      </c>
      <c r="CT636">
        <f>IF(Charts!$B$3="none",AD2338,IF(BL2338="",NA(),BL2338))</f>
        <v>0</v>
      </c>
      <c r="CU636">
        <f>IF(Charts!$B$3="none",AE2338,IF(BM2338="",NA(),BM2338))</f>
        <v>0</v>
      </c>
      <c r="CV636">
        <f>IF(Charts!$B$3="none",AF2338,IF(BN2338="",NA(),BN2338))</f>
        <v>0</v>
      </c>
      <c r="CW636">
        <f>IF(Charts!$B$3="none",AG2338,IF(BO2338="",NA(),BO2338))</f>
        <v>0</v>
      </c>
      <c r="CX636">
        <f>IF(Charts!$B$3="none",AH2338,IF(BP2338="",NA(),BP2338))</f>
        <v>0</v>
      </c>
      <c r="CY636">
        <f>IF(Charts!$B$3="none",AI2338,IF(BQ2338="",NA(),BQ2338))</f>
        <v>0</v>
      </c>
      <c r="CZ636">
        <f>IF(Charts!$B$3="none",AJ2338,IF(BR2338="",NA(),BR2338))</f>
        <v>0</v>
      </c>
    </row>
    <row r="637" spans="5:104">
      <c r="E637">
        <v>292</v>
      </c>
      <c r="F637">
        <f>F296</f>
        <v>0</v>
      </c>
      <c r="G637">
        <v>292</v>
      </c>
      <c r="H637">
        <f>H296</f>
        <v>0</v>
      </c>
      <c r="I637">
        <v>292</v>
      </c>
      <c r="J637">
        <f>J296</f>
        <v>0</v>
      </c>
      <c r="K637">
        <v>292</v>
      </c>
      <c r="L637">
        <f>L296</f>
        <v>0</v>
      </c>
      <c r="M637">
        <v>292</v>
      </c>
      <c r="N637">
        <f>N296</f>
        <v>0</v>
      </c>
      <c r="O637">
        <v>292</v>
      </c>
      <c r="P637">
        <f>P296</f>
        <v>0</v>
      </c>
      <c r="Q637">
        <v>292</v>
      </c>
      <c r="R637">
        <f>R296</f>
        <v>0</v>
      </c>
      <c r="S637">
        <v>292</v>
      </c>
      <c r="T637">
        <f>T296</f>
        <v>0</v>
      </c>
      <c r="U637">
        <v>292</v>
      </c>
      <c r="V637">
        <f>V296</f>
        <v>0</v>
      </c>
      <c r="W637">
        <v>292</v>
      </c>
      <c r="X637">
        <f>X296</f>
        <v>0</v>
      </c>
      <c r="Y637">
        <v>292</v>
      </c>
      <c r="Z637">
        <f>Z296</f>
        <v>0</v>
      </c>
      <c r="AA637">
        <v>292</v>
      </c>
      <c r="AB637">
        <f>AB296</f>
        <v>0</v>
      </c>
      <c r="AC637">
        <v>292</v>
      </c>
      <c r="AD637">
        <f>AD296</f>
        <v>0</v>
      </c>
      <c r="AE637">
        <v>292</v>
      </c>
      <c r="AF637">
        <f>AF296</f>
        <v>0</v>
      </c>
      <c r="AG637">
        <v>292</v>
      </c>
      <c r="AH637">
        <f>AH296</f>
        <v>0</v>
      </c>
      <c r="AI637">
        <v>292</v>
      </c>
      <c r="AJ637">
        <f>AJ296</f>
        <v>0</v>
      </c>
      <c r="AM637">
        <v>292</v>
      </c>
      <c r="AN637">
        <f>AN296</f>
        <v>0</v>
      </c>
      <c r="AO637">
        <v>292</v>
      </c>
      <c r="AP637">
        <f>AP296</f>
        <v>0</v>
      </c>
      <c r="AQ637">
        <v>292</v>
      </c>
      <c r="AR637">
        <f>AR296</f>
        <v>0</v>
      </c>
      <c r="AS637">
        <v>292</v>
      </c>
      <c r="AT637">
        <f>AT296</f>
        <v>0</v>
      </c>
      <c r="AU637">
        <v>292</v>
      </c>
      <c r="AV637">
        <f>AV296</f>
        <v>0</v>
      </c>
      <c r="AW637">
        <v>292</v>
      </c>
      <c r="AX637">
        <f>AX296</f>
        <v>0</v>
      </c>
      <c r="AY637">
        <v>292</v>
      </c>
      <c r="AZ637">
        <f>AZ296</f>
        <v>0</v>
      </c>
      <c r="BA637">
        <v>292</v>
      </c>
      <c r="BB637">
        <f>BB296</f>
        <v>0</v>
      </c>
      <c r="BC637">
        <v>292</v>
      </c>
      <c r="BD637">
        <f>BD296</f>
        <v>0</v>
      </c>
      <c r="BE637">
        <v>292</v>
      </c>
      <c r="BF637">
        <f>BF296</f>
        <v>0</v>
      </c>
      <c r="BG637">
        <v>292</v>
      </c>
      <c r="BH637">
        <f>BH296</f>
        <v>0</v>
      </c>
      <c r="BI637">
        <v>292</v>
      </c>
      <c r="BJ637">
        <f>BJ296</f>
        <v>0</v>
      </c>
      <c r="BK637">
        <v>292</v>
      </c>
      <c r="BL637">
        <f>BL296</f>
        <v>0</v>
      </c>
      <c r="BM637">
        <v>292</v>
      </c>
      <c r="BN637">
        <f>BN296</f>
        <v>0</v>
      </c>
      <c r="BO637">
        <v>292</v>
      </c>
      <c r="BP637">
        <f>BP296</f>
        <v>0</v>
      </c>
      <c r="BQ637">
        <v>292</v>
      </c>
      <c r="BR637">
        <f>BR296</f>
        <v>0</v>
      </c>
      <c r="BU637">
        <f>IF(Charts!$B$3="none",E2339,IF(AM2339="",NA(),AM2339))</f>
        <v>0</v>
      </c>
      <c r="BV637">
        <f>IF(Charts!$B$3="none",F2339,IF(AN2339="",NA(),AN2339))</f>
        <v>0</v>
      </c>
      <c r="BW637">
        <f>IF(Charts!$B$3="none",G2339,IF(AO2339="",NA(),AO2339))</f>
        <v>0</v>
      </c>
      <c r="BX637">
        <f>IF(Charts!$B$3="none",H2339,IF(AP2339="",NA(),AP2339))</f>
        <v>0</v>
      </c>
      <c r="BY637">
        <f>IF(Charts!$B$3="none",I2339,IF(AQ2339="",NA(),AQ2339))</f>
        <v>0</v>
      </c>
      <c r="BZ637">
        <f>IF(Charts!$B$3="none",J2339,IF(AR2339="",NA(),AR2339))</f>
        <v>0</v>
      </c>
      <c r="CA637">
        <f>IF(Charts!$B$3="none",K2339,IF(AS2339="",NA(),AS2339))</f>
        <v>0</v>
      </c>
      <c r="CB637">
        <f>IF(Charts!$B$3="none",L2339,IF(AT2339="",NA(),AT2339))</f>
        <v>0</v>
      </c>
      <c r="CC637">
        <f>IF(Charts!$B$3="none",M2339,IF(AU2339="",NA(),AU2339))</f>
        <v>0</v>
      </c>
      <c r="CD637">
        <f>IF(Charts!$B$3="none",N2339,IF(AV2339="",NA(),AV2339))</f>
        <v>0</v>
      </c>
      <c r="CE637">
        <f>IF(Charts!$B$3="none",O2339,IF(AW2339="",NA(),AW2339))</f>
        <v>0</v>
      </c>
      <c r="CF637">
        <f>IF(Charts!$B$3="none",P2339,IF(AX2339="",NA(),AX2339))</f>
        <v>0</v>
      </c>
      <c r="CG637">
        <f>IF(Charts!$B$3="none",Q2339,IF(AY2339="",NA(),AY2339))</f>
        <v>0</v>
      </c>
      <c r="CH637">
        <f>IF(Charts!$B$3="none",R2339,IF(AZ2339="",NA(),AZ2339))</f>
        <v>0</v>
      </c>
      <c r="CI637">
        <f>IF(Charts!$B$3="none",S2339,IF(BA2339="",NA(),BA2339))</f>
        <v>0</v>
      </c>
      <c r="CJ637">
        <f>IF(Charts!$B$3="none",T2339,IF(BB2339="",NA(),BB2339))</f>
        <v>0</v>
      </c>
      <c r="CK637">
        <f>IF(Charts!$B$3="none",U2339,IF(BC2339="",NA(),BC2339))</f>
        <v>0</v>
      </c>
      <c r="CL637">
        <f>IF(Charts!$B$3="none",V2339,IF(BD2339="",NA(),BD2339))</f>
        <v>0</v>
      </c>
      <c r="CM637">
        <f>IF(Charts!$B$3="none",W2339,IF(BE2339="",NA(),BE2339))</f>
        <v>0</v>
      </c>
      <c r="CN637">
        <f>IF(Charts!$B$3="none",X2339,IF(BF2339="",NA(),BF2339))</f>
        <v>0</v>
      </c>
      <c r="CO637">
        <f>IF(Charts!$B$3="none",Y2339,IF(BG2339="",NA(),BG2339))</f>
        <v>0</v>
      </c>
      <c r="CP637">
        <f>IF(Charts!$B$3="none",Z2339,IF(BH2339="",NA(),BH2339))</f>
        <v>0</v>
      </c>
      <c r="CQ637">
        <f>IF(Charts!$B$3="none",AA2339,IF(BI2339="",NA(),BI2339))</f>
        <v>0</v>
      </c>
      <c r="CR637">
        <f>IF(Charts!$B$3="none",AB2339,IF(BJ2339="",NA(),BJ2339))</f>
        <v>0</v>
      </c>
      <c r="CS637">
        <f>IF(Charts!$B$3="none",AC2339,IF(BK2339="",NA(),BK2339))</f>
        <v>0</v>
      </c>
      <c r="CT637">
        <f>IF(Charts!$B$3="none",AD2339,IF(BL2339="",NA(),BL2339))</f>
        <v>0</v>
      </c>
      <c r="CU637">
        <f>IF(Charts!$B$3="none",AE2339,IF(BM2339="",NA(),BM2339))</f>
        <v>0</v>
      </c>
      <c r="CV637">
        <f>IF(Charts!$B$3="none",AF2339,IF(BN2339="",NA(),BN2339))</f>
        <v>0</v>
      </c>
      <c r="CW637">
        <f>IF(Charts!$B$3="none",AG2339,IF(BO2339="",NA(),BO2339))</f>
        <v>0</v>
      </c>
      <c r="CX637">
        <f>IF(Charts!$B$3="none",AH2339,IF(BP2339="",NA(),BP2339))</f>
        <v>0</v>
      </c>
      <c r="CY637">
        <f>IF(Charts!$B$3="none",AI2339,IF(BQ2339="",NA(),BQ2339))</f>
        <v>0</v>
      </c>
      <c r="CZ637">
        <f>IF(Charts!$B$3="none",AJ2339,IF(BR2339="",NA(),BR2339))</f>
        <v>0</v>
      </c>
    </row>
    <row r="638" spans="5:104">
      <c r="E638">
        <v>293</v>
      </c>
      <c r="F638">
        <f>F297</f>
        <v>0</v>
      </c>
      <c r="G638">
        <v>293</v>
      </c>
      <c r="H638">
        <f>H297</f>
        <v>0</v>
      </c>
      <c r="I638">
        <v>293</v>
      </c>
      <c r="J638">
        <f>J297</f>
        <v>0</v>
      </c>
      <c r="K638">
        <v>293</v>
      </c>
      <c r="L638">
        <f>L297</f>
        <v>0</v>
      </c>
      <c r="M638">
        <v>293</v>
      </c>
      <c r="N638">
        <f>N297</f>
        <v>0</v>
      </c>
      <c r="O638">
        <v>293</v>
      </c>
      <c r="P638">
        <f>P297</f>
        <v>0</v>
      </c>
      <c r="Q638">
        <v>293</v>
      </c>
      <c r="R638">
        <f>R297</f>
        <v>0</v>
      </c>
      <c r="S638">
        <v>293</v>
      </c>
      <c r="T638">
        <f>T297</f>
        <v>0</v>
      </c>
      <c r="U638">
        <v>293</v>
      </c>
      <c r="V638">
        <f>V297</f>
        <v>0</v>
      </c>
      <c r="W638">
        <v>293</v>
      </c>
      <c r="X638">
        <f>X297</f>
        <v>0</v>
      </c>
      <c r="Y638">
        <v>293</v>
      </c>
      <c r="Z638">
        <f>Z297</f>
        <v>0</v>
      </c>
      <c r="AA638">
        <v>293</v>
      </c>
      <c r="AB638">
        <f>AB297</f>
        <v>0</v>
      </c>
      <c r="AC638">
        <v>293</v>
      </c>
      <c r="AD638">
        <f>AD297</f>
        <v>0</v>
      </c>
      <c r="AE638">
        <v>293</v>
      </c>
      <c r="AF638">
        <f>AF297</f>
        <v>0</v>
      </c>
      <c r="AG638">
        <v>293</v>
      </c>
      <c r="AH638">
        <f>AH297</f>
        <v>0</v>
      </c>
      <c r="AI638">
        <v>293</v>
      </c>
      <c r="AJ638">
        <f>AJ297</f>
        <v>0</v>
      </c>
      <c r="AM638">
        <v>293</v>
      </c>
      <c r="AN638">
        <f>AN297</f>
        <v>0</v>
      </c>
      <c r="AO638">
        <v>293</v>
      </c>
      <c r="AP638">
        <f>AP297</f>
        <v>0</v>
      </c>
      <c r="AQ638">
        <v>293</v>
      </c>
      <c r="AR638">
        <f>AR297</f>
        <v>0</v>
      </c>
      <c r="AS638">
        <v>293</v>
      </c>
      <c r="AT638">
        <f>AT297</f>
        <v>0</v>
      </c>
      <c r="AU638">
        <v>293</v>
      </c>
      <c r="AV638">
        <f>AV297</f>
        <v>0</v>
      </c>
      <c r="AW638">
        <v>293</v>
      </c>
      <c r="AX638">
        <f>AX297</f>
        <v>0</v>
      </c>
      <c r="AY638">
        <v>293</v>
      </c>
      <c r="AZ638">
        <f>AZ297</f>
        <v>0</v>
      </c>
      <c r="BA638">
        <v>293</v>
      </c>
      <c r="BB638">
        <f>BB297</f>
        <v>0</v>
      </c>
      <c r="BC638">
        <v>293</v>
      </c>
      <c r="BD638">
        <f>BD297</f>
        <v>0</v>
      </c>
      <c r="BE638">
        <v>293</v>
      </c>
      <c r="BF638">
        <f>BF297</f>
        <v>0</v>
      </c>
      <c r="BG638">
        <v>293</v>
      </c>
      <c r="BH638">
        <f>BH297</f>
        <v>0</v>
      </c>
      <c r="BI638">
        <v>293</v>
      </c>
      <c r="BJ638">
        <f>BJ297</f>
        <v>0</v>
      </c>
      <c r="BK638">
        <v>293</v>
      </c>
      <c r="BL638">
        <f>BL297</f>
        <v>0</v>
      </c>
      <c r="BM638">
        <v>293</v>
      </c>
      <c r="BN638">
        <f>BN297</f>
        <v>0</v>
      </c>
      <c r="BO638">
        <v>293</v>
      </c>
      <c r="BP638">
        <f>BP297</f>
        <v>0</v>
      </c>
      <c r="BQ638">
        <v>293</v>
      </c>
      <c r="BR638">
        <f>BR297</f>
        <v>0</v>
      </c>
      <c r="BU638">
        <f>IF(Charts!$B$3="none",E2340,IF(AM2340="",NA(),AM2340))</f>
        <v>0</v>
      </c>
      <c r="BV638">
        <f>IF(Charts!$B$3="none",F2340,IF(AN2340="",NA(),AN2340))</f>
        <v>0</v>
      </c>
      <c r="BW638">
        <f>IF(Charts!$B$3="none",G2340,IF(AO2340="",NA(),AO2340))</f>
        <v>0</v>
      </c>
      <c r="BX638">
        <f>IF(Charts!$B$3="none",H2340,IF(AP2340="",NA(),AP2340))</f>
        <v>0</v>
      </c>
      <c r="BY638">
        <f>IF(Charts!$B$3="none",I2340,IF(AQ2340="",NA(),AQ2340))</f>
        <v>0</v>
      </c>
      <c r="BZ638">
        <f>IF(Charts!$B$3="none",J2340,IF(AR2340="",NA(),AR2340))</f>
        <v>0</v>
      </c>
      <c r="CA638">
        <f>IF(Charts!$B$3="none",K2340,IF(AS2340="",NA(),AS2340))</f>
        <v>0</v>
      </c>
      <c r="CB638">
        <f>IF(Charts!$B$3="none",L2340,IF(AT2340="",NA(),AT2340))</f>
        <v>0</v>
      </c>
      <c r="CC638">
        <f>IF(Charts!$B$3="none",M2340,IF(AU2340="",NA(),AU2340))</f>
        <v>0</v>
      </c>
      <c r="CD638">
        <f>IF(Charts!$B$3="none",N2340,IF(AV2340="",NA(),AV2340))</f>
        <v>0</v>
      </c>
      <c r="CE638">
        <f>IF(Charts!$B$3="none",O2340,IF(AW2340="",NA(),AW2340))</f>
        <v>0</v>
      </c>
      <c r="CF638">
        <f>IF(Charts!$B$3="none",P2340,IF(AX2340="",NA(),AX2340))</f>
        <v>0</v>
      </c>
      <c r="CG638">
        <f>IF(Charts!$B$3="none",Q2340,IF(AY2340="",NA(),AY2340))</f>
        <v>0</v>
      </c>
      <c r="CH638">
        <f>IF(Charts!$B$3="none",R2340,IF(AZ2340="",NA(),AZ2340))</f>
        <v>0</v>
      </c>
      <c r="CI638">
        <f>IF(Charts!$B$3="none",S2340,IF(BA2340="",NA(),BA2340))</f>
        <v>0</v>
      </c>
      <c r="CJ638">
        <f>IF(Charts!$B$3="none",T2340,IF(BB2340="",NA(),BB2340))</f>
        <v>0</v>
      </c>
      <c r="CK638">
        <f>IF(Charts!$B$3="none",U2340,IF(BC2340="",NA(),BC2340))</f>
        <v>0</v>
      </c>
      <c r="CL638">
        <f>IF(Charts!$B$3="none",V2340,IF(BD2340="",NA(),BD2340))</f>
        <v>0</v>
      </c>
      <c r="CM638">
        <f>IF(Charts!$B$3="none",W2340,IF(BE2340="",NA(),BE2340))</f>
        <v>0</v>
      </c>
      <c r="CN638">
        <f>IF(Charts!$B$3="none",X2340,IF(BF2340="",NA(),BF2340))</f>
        <v>0</v>
      </c>
      <c r="CO638">
        <f>IF(Charts!$B$3="none",Y2340,IF(BG2340="",NA(),BG2340))</f>
        <v>0</v>
      </c>
      <c r="CP638">
        <f>IF(Charts!$B$3="none",Z2340,IF(BH2340="",NA(),BH2340))</f>
        <v>0</v>
      </c>
      <c r="CQ638">
        <f>IF(Charts!$B$3="none",AA2340,IF(BI2340="",NA(),BI2340))</f>
        <v>0</v>
      </c>
      <c r="CR638">
        <f>IF(Charts!$B$3="none",AB2340,IF(BJ2340="",NA(),BJ2340))</f>
        <v>0</v>
      </c>
      <c r="CS638">
        <f>IF(Charts!$B$3="none",AC2340,IF(BK2340="",NA(),BK2340))</f>
        <v>0</v>
      </c>
      <c r="CT638">
        <f>IF(Charts!$B$3="none",AD2340,IF(BL2340="",NA(),BL2340))</f>
        <v>0</v>
      </c>
      <c r="CU638">
        <f>IF(Charts!$B$3="none",AE2340,IF(BM2340="",NA(),BM2340))</f>
        <v>0</v>
      </c>
      <c r="CV638">
        <f>IF(Charts!$B$3="none",AF2340,IF(BN2340="",NA(),BN2340))</f>
        <v>0</v>
      </c>
      <c r="CW638">
        <f>IF(Charts!$B$3="none",AG2340,IF(BO2340="",NA(),BO2340))</f>
        <v>0</v>
      </c>
      <c r="CX638">
        <f>IF(Charts!$B$3="none",AH2340,IF(BP2340="",NA(),BP2340))</f>
        <v>0</v>
      </c>
      <c r="CY638">
        <f>IF(Charts!$B$3="none",AI2340,IF(BQ2340="",NA(),BQ2340))</f>
        <v>0</v>
      </c>
      <c r="CZ638">
        <f>IF(Charts!$B$3="none",AJ2340,IF(BR2340="",NA(),BR2340))</f>
        <v>0</v>
      </c>
    </row>
    <row r="639" spans="5:104">
      <c r="E639">
        <v>294</v>
      </c>
      <c r="F639">
        <f>F298</f>
        <v>0</v>
      </c>
      <c r="G639">
        <v>294</v>
      </c>
      <c r="H639">
        <f>H298</f>
        <v>0</v>
      </c>
      <c r="I639">
        <v>294</v>
      </c>
      <c r="J639">
        <f>J298</f>
        <v>0</v>
      </c>
      <c r="K639">
        <v>294</v>
      </c>
      <c r="L639">
        <f>L298</f>
        <v>0</v>
      </c>
      <c r="M639">
        <v>294</v>
      </c>
      <c r="N639">
        <f>N298</f>
        <v>0</v>
      </c>
      <c r="O639">
        <v>294</v>
      </c>
      <c r="P639">
        <f>P298</f>
        <v>0</v>
      </c>
      <c r="Q639">
        <v>294</v>
      </c>
      <c r="R639">
        <f>R298</f>
        <v>0</v>
      </c>
      <c r="S639">
        <v>294</v>
      </c>
      <c r="T639">
        <f>T298</f>
        <v>0</v>
      </c>
      <c r="U639">
        <v>294</v>
      </c>
      <c r="V639">
        <f>V298</f>
        <v>0</v>
      </c>
      <c r="W639">
        <v>294</v>
      </c>
      <c r="X639">
        <f>X298</f>
        <v>0</v>
      </c>
      <c r="Y639">
        <v>294</v>
      </c>
      <c r="Z639">
        <f>Z298</f>
        <v>0</v>
      </c>
      <c r="AA639">
        <v>294</v>
      </c>
      <c r="AB639">
        <f>AB298</f>
        <v>0</v>
      </c>
      <c r="AC639">
        <v>294</v>
      </c>
      <c r="AD639">
        <f>AD298</f>
        <v>0</v>
      </c>
      <c r="AE639">
        <v>294</v>
      </c>
      <c r="AF639">
        <f>AF298</f>
        <v>0</v>
      </c>
      <c r="AG639">
        <v>294</v>
      </c>
      <c r="AH639">
        <f>AH298</f>
        <v>0</v>
      </c>
      <c r="AI639">
        <v>294</v>
      </c>
      <c r="AJ639">
        <f>AJ298</f>
        <v>0</v>
      </c>
      <c r="AM639">
        <v>294</v>
      </c>
      <c r="AN639">
        <f>AN298</f>
        <v>0</v>
      </c>
      <c r="AO639">
        <v>294</v>
      </c>
      <c r="AP639">
        <f>AP298</f>
        <v>0</v>
      </c>
      <c r="AQ639">
        <v>294</v>
      </c>
      <c r="AR639">
        <f>AR298</f>
        <v>0</v>
      </c>
      <c r="AS639">
        <v>294</v>
      </c>
      <c r="AT639">
        <f>AT298</f>
        <v>0</v>
      </c>
      <c r="AU639">
        <v>294</v>
      </c>
      <c r="AV639">
        <f>AV298</f>
        <v>0</v>
      </c>
      <c r="AW639">
        <v>294</v>
      </c>
      <c r="AX639">
        <f>AX298</f>
        <v>0</v>
      </c>
      <c r="AY639">
        <v>294</v>
      </c>
      <c r="AZ639">
        <f>AZ298</f>
        <v>0</v>
      </c>
      <c r="BA639">
        <v>294</v>
      </c>
      <c r="BB639">
        <f>BB298</f>
        <v>0</v>
      </c>
      <c r="BC639">
        <v>294</v>
      </c>
      <c r="BD639">
        <f>BD298</f>
        <v>0</v>
      </c>
      <c r="BE639">
        <v>294</v>
      </c>
      <c r="BF639">
        <f>BF298</f>
        <v>0</v>
      </c>
      <c r="BG639">
        <v>294</v>
      </c>
      <c r="BH639">
        <f>BH298</f>
        <v>0</v>
      </c>
      <c r="BI639">
        <v>294</v>
      </c>
      <c r="BJ639">
        <f>BJ298</f>
        <v>0</v>
      </c>
      <c r="BK639">
        <v>294</v>
      </c>
      <c r="BL639">
        <f>BL298</f>
        <v>0</v>
      </c>
      <c r="BM639">
        <v>294</v>
      </c>
      <c r="BN639">
        <f>BN298</f>
        <v>0</v>
      </c>
      <c r="BO639">
        <v>294</v>
      </c>
      <c r="BP639">
        <f>BP298</f>
        <v>0</v>
      </c>
      <c r="BQ639">
        <v>294</v>
      </c>
      <c r="BR639">
        <f>BR298</f>
        <v>0</v>
      </c>
      <c r="BU639">
        <f>IF(Charts!$B$3="none",E2341,IF(AM2341="",NA(),AM2341))</f>
        <v>0</v>
      </c>
      <c r="BV639">
        <f>IF(Charts!$B$3="none",F2341,IF(AN2341="",NA(),AN2341))</f>
        <v>0</v>
      </c>
      <c r="BW639">
        <f>IF(Charts!$B$3="none",G2341,IF(AO2341="",NA(),AO2341))</f>
        <v>0</v>
      </c>
      <c r="BX639">
        <f>IF(Charts!$B$3="none",H2341,IF(AP2341="",NA(),AP2341))</f>
        <v>0</v>
      </c>
      <c r="BY639">
        <f>IF(Charts!$B$3="none",I2341,IF(AQ2341="",NA(),AQ2341))</f>
        <v>0</v>
      </c>
      <c r="BZ639">
        <f>IF(Charts!$B$3="none",J2341,IF(AR2341="",NA(),AR2341))</f>
        <v>0</v>
      </c>
      <c r="CA639">
        <f>IF(Charts!$B$3="none",K2341,IF(AS2341="",NA(),AS2341))</f>
        <v>0</v>
      </c>
      <c r="CB639">
        <f>IF(Charts!$B$3="none",L2341,IF(AT2341="",NA(),AT2341))</f>
        <v>0</v>
      </c>
      <c r="CC639">
        <f>IF(Charts!$B$3="none",M2341,IF(AU2341="",NA(),AU2341))</f>
        <v>0</v>
      </c>
      <c r="CD639">
        <f>IF(Charts!$B$3="none",N2341,IF(AV2341="",NA(),AV2341))</f>
        <v>0</v>
      </c>
      <c r="CE639">
        <f>IF(Charts!$B$3="none",O2341,IF(AW2341="",NA(),AW2341))</f>
        <v>0</v>
      </c>
      <c r="CF639">
        <f>IF(Charts!$B$3="none",P2341,IF(AX2341="",NA(),AX2341))</f>
        <v>0</v>
      </c>
      <c r="CG639">
        <f>IF(Charts!$B$3="none",Q2341,IF(AY2341="",NA(),AY2341))</f>
        <v>0</v>
      </c>
      <c r="CH639">
        <f>IF(Charts!$B$3="none",R2341,IF(AZ2341="",NA(),AZ2341))</f>
        <v>0</v>
      </c>
      <c r="CI639">
        <f>IF(Charts!$B$3="none",S2341,IF(BA2341="",NA(),BA2341))</f>
        <v>0</v>
      </c>
      <c r="CJ639">
        <f>IF(Charts!$B$3="none",T2341,IF(BB2341="",NA(),BB2341))</f>
        <v>0</v>
      </c>
      <c r="CK639">
        <f>IF(Charts!$B$3="none",U2341,IF(BC2341="",NA(),BC2341))</f>
        <v>0</v>
      </c>
      <c r="CL639">
        <f>IF(Charts!$B$3="none",V2341,IF(BD2341="",NA(),BD2341))</f>
        <v>0</v>
      </c>
      <c r="CM639">
        <f>IF(Charts!$B$3="none",W2341,IF(BE2341="",NA(),BE2341))</f>
        <v>0</v>
      </c>
      <c r="CN639">
        <f>IF(Charts!$B$3="none",X2341,IF(BF2341="",NA(),BF2341))</f>
        <v>0</v>
      </c>
      <c r="CO639">
        <f>IF(Charts!$B$3="none",Y2341,IF(BG2341="",NA(),BG2341))</f>
        <v>0</v>
      </c>
      <c r="CP639">
        <f>IF(Charts!$B$3="none",Z2341,IF(BH2341="",NA(),BH2341))</f>
        <v>0</v>
      </c>
      <c r="CQ639">
        <f>IF(Charts!$B$3="none",AA2341,IF(BI2341="",NA(),BI2341))</f>
        <v>0</v>
      </c>
      <c r="CR639">
        <f>IF(Charts!$B$3="none",AB2341,IF(BJ2341="",NA(),BJ2341))</f>
        <v>0</v>
      </c>
      <c r="CS639">
        <f>IF(Charts!$B$3="none",AC2341,IF(BK2341="",NA(),BK2341))</f>
        <v>0</v>
      </c>
      <c r="CT639">
        <f>IF(Charts!$B$3="none",AD2341,IF(BL2341="",NA(),BL2341))</f>
        <v>0</v>
      </c>
      <c r="CU639">
        <f>IF(Charts!$B$3="none",AE2341,IF(BM2341="",NA(),BM2341))</f>
        <v>0</v>
      </c>
      <c r="CV639">
        <f>IF(Charts!$B$3="none",AF2341,IF(BN2341="",NA(),BN2341))</f>
        <v>0</v>
      </c>
      <c r="CW639">
        <f>IF(Charts!$B$3="none",AG2341,IF(BO2341="",NA(),BO2341))</f>
        <v>0</v>
      </c>
      <c r="CX639">
        <f>IF(Charts!$B$3="none",AH2341,IF(BP2341="",NA(),BP2341))</f>
        <v>0</v>
      </c>
      <c r="CY639">
        <f>IF(Charts!$B$3="none",AI2341,IF(BQ2341="",NA(),BQ2341))</f>
        <v>0</v>
      </c>
      <c r="CZ639">
        <f>IF(Charts!$B$3="none",AJ2341,IF(BR2341="",NA(),BR2341))</f>
        <v>0</v>
      </c>
    </row>
    <row r="640" spans="5:104">
      <c r="E640">
        <v>295</v>
      </c>
      <c r="F640">
        <f>F299</f>
        <v>0</v>
      </c>
      <c r="G640">
        <v>295</v>
      </c>
      <c r="H640">
        <f>H299</f>
        <v>0</v>
      </c>
      <c r="I640">
        <v>295</v>
      </c>
      <c r="J640">
        <f>J299</f>
        <v>0</v>
      </c>
      <c r="K640">
        <v>295</v>
      </c>
      <c r="L640">
        <f>L299</f>
        <v>0</v>
      </c>
      <c r="M640">
        <v>295</v>
      </c>
      <c r="N640">
        <f>N299</f>
        <v>0</v>
      </c>
      <c r="O640">
        <v>295</v>
      </c>
      <c r="P640">
        <f>P299</f>
        <v>0</v>
      </c>
      <c r="Q640">
        <v>295</v>
      </c>
      <c r="R640">
        <f>R299</f>
        <v>0</v>
      </c>
      <c r="S640">
        <v>295</v>
      </c>
      <c r="T640">
        <f>T299</f>
        <v>0</v>
      </c>
      <c r="U640">
        <v>295</v>
      </c>
      <c r="V640">
        <f>V299</f>
        <v>0</v>
      </c>
      <c r="W640">
        <v>295</v>
      </c>
      <c r="X640">
        <f>X299</f>
        <v>0</v>
      </c>
      <c r="Y640">
        <v>295</v>
      </c>
      <c r="Z640">
        <f>Z299</f>
        <v>0</v>
      </c>
      <c r="AA640">
        <v>295</v>
      </c>
      <c r="AB640">
        <f>AB299</f>
        <v>0</v>
      </c>
      <c r="AC640">
        <v>295</v>
      </c>
      <c r="AD640">
        <f>AD299</f>
        <v>0</v>
      </c>
      <c r="AE640">
        <v>295</v>
      </c>
      <c r="AF640">
        <f>AF299</f>
        <v>0</v>
      </c>
      <c r="AG640">
        <v>295</v>
      </c>
      <c r="AH640">
        <f>AH299</f>
        <v>0</v>
      </c>
      <c r="AI640">
        <v>295</v>
      </c>
      <c r="AJ640">
        <f>AJ299</f>
        <v>0</v>
      </c>
      <c r="AM640">
        <v>295</v>
      </c>
      <c r="AN640">
        <f>AN299</f>
        <v>0</v>
      </c>
      <c r="AO640">
        <v>295</v>
      </c>
      <c r="AP640">
        <f>AP299</f>
        <v>0</v>
      </c>
      <c r="AQ640">
        <v>295</v>
      </c>
      <c r="AR640">
        <f>AR299</f>
        <v>0</v>
      </c>
      <c r="AS640">
        <v>295</v>
      </c>
      <c r="AT640">
        <f>AT299</f>
        <v>0</v>
      </c>
      <c r="AU640">
        <v>295</v>
      </c>
      <c r="AV640">
        <f>AV299</f>
        <v>0</v>
      </c>
      <c r="AW640">
        <v>295</v>
      </c>
      <c r="AX640">
        <f>AX299</f>
        <v>0</v>
      </c>
      <c r="AY640">
        <v>295</v>
      </c>
      <c r="AZ640">
        <f>AZ299</f>
        <v>0</v>
      </c>
      <c r="BA640">
        <v>295</v>
      </c>
      <c r="BB640">
        <f>BB299</f>
        <v>0</v>
      </c>
      <c r="BC640">
        <v>295</v>
      </c>
      <c r="BD640">
        <f>BD299</f>
        <v>0</v>
      </c>
      <c r="BE640">
        <v>295</v>
      </c>
      <c r="BF640">
        <f>BF299</f>
        <v>0</v>
      </c>
      <c r="BG640">
        <v>295</v>
      </c>
      <c r="BH640">
        <f>BH299</f>
        <v>0</v>
      </c>
      <c r="BI640">
        <v>295</v>
      </c>
      <c r="BJ640">
        <f>BJ299</f>
        <v>0</v>
      </c>
      <c r="BK640">
        <v>295</v>
      </c>
      <c r="BL640">
        <f>BL299</f>
        <v>0</v>
      </c>
      <c r="BM640">
        <v>295</v>
      </c>
      <c r="BN640">
        <f>BN299</f>
        <v>0</v>
      </c>
      <c r="BO640">
        <v>295</v>
      </c>
      <c r="BP640">
        <f>BP299</f>
        <v>0</v>
      </c>
      <c r="BQ640">
        <v>295</v>
      </c>
      <c r="BR640">
        <f>BR299</f>
        <v>0</v>
      </c>
      <c r="BU640">
        <f>IF(Charts!$B$3="none",E2342,IF(AM2342="",NA(),AM2342))</f>
        <v>0</v>
      </c>
      <c r="BV640">
        <f>IF(Charts!$B$3="none",F2342,IF(AN2342="",NA(),AN2342))</f>
        <v>0</v>
      </c>
      <c r="BW640">
        <f>IF(Charts!$B$3="none",G2342,IF(AO2342="",NA(),AO2342))</f>
        <v>0</v>
      </c>
      <c r="BX640">
        <f>IF(Charts!$B$3="none",H2342,IF(AP2342="",NA(),AP2342))</f>
        <v>0</v>
      </c>
      <c r="BY640">
        <f>IF(Charts!$B$3="none",I2342,IF(AQ2342="",NA(),AQ2342))</f>
        <v>0</v>
      </c>
      <c r="BZ640">
        <f>IF(Charts!$B$3="none",J2342,IF(AR2342="",NA(),AR2342))</f>
        <v>0</v>
      </c>
      <c r="CA640">
        <f>IF(Charts!$B$3="none",K2342,IF(AS2342="",NA(),AS2342))</f>
        <v>0</v>
      </c>
      <c r="CB640">
        <f>IF(Charts!$B$3="none",L2342,IF(AT2342="",NA(),AT2342))</f>
        <v>0</v>
      </c>
      <c r="CC640">
        <f>IF(Charts!$B$3="none",M2342,IF(AU2342="",NA(),AU2342))</f>
        <v>0</v>
      </c>
      <c r="CD640">
        <f>IF(Charts!$B$3="none",N2342,IF(AV2342="",NA(),AV2342))</f>
        <v>0</v>
      </c>
      <c r="CE640">
        <f>IF(Charts!$B$3="none",O2342,IF(AW2342="",NA(),AW2342))</f>
        <v>0</v>
      </c>
      <c r="CF640">
        <f>IF(Charts!$B$3="none",P2342,IF(AX2342="",NA(),AX2342))</f>
        <v>0</v>
      </c>
      <c r="CG640">
        <f>IF(Charts!$B$3="none",Q2342,IF(AY2342="",NA(),AY2342))</f>
        <v>0</v>
      </c>
      <c r="CH640">
        <f>IF(Charts!$B$3="none",R2342,IF(AZ2342="",NA(),AZ2342))</f>
        <v>0</v>
      </c>
      <c r="CI640">
        <f>IF(Charts!$B$3="none",S2342,IF(BA2342="",NA(),BA2342))</f>
        <v>0</v>
      </c>
      <c r="CJ640">
        <f>IF(Charts!$B$3="none",T2342,IF(BB2342="",NA(),BB2342))</f>
        <v>0</v>
      </c>
      <c r="CK640">
        <f>IF(Charts!$B$3="none",U2342,IF(BC2342="",NA(),BC2342))</f>
        <v>0</v>
      </c>
      <c r="CL640">
        <f>IF(Charts!$B$3="none",V2342,IF(BD2342="",NA(),BD2342))</f>
        <v>0</v>
      </c>
      <c r="CM640">
        <f>IF(Charts!$B$3="none",W2342,IF(BE2342="",NA(),BE2342))</f>
        <v>0</v>
      </c>
      <c r="CN640">
        <f>IF(Charts!$B$3="none",X2342,IF(BF2342="",NA(),BF2342))</f>
        <v>0</v>
      </c>
      <c r="CO640">
        <f>IF(Charts!$B$3="none",Y2342,IF(BG2342="",NA(),BG2342))</f>
        <v>0</v>
      </c>
      <c r="CP640">
        <f>IF(Charts!$B$3="none",Z2342,IF(BH2342="",NA(),BH2342))</f>
        <v>0</v>
      </c>
      <c r="CQ640">
        <f>IF(Charts!$B$3="none",AA2342,IF(BI2342="",NA(),BI2342))</f>
        <v>0</v>
      </c>
      <c r="CR640">
        <f>IF(Charts!$B$3="none",AB2342,IF(BJ2342="",NA(),BJ2342))</f>
        <v>0</v>
      </c>
      <c r="CS640">
        <f>IF(Charts!$B$3="none",AC2342,IF(BK2342="",NA(),BK2342))</f>
        <v>0</v>
      </c>
      <c r="CT640">
        <f>IF(Charts!$B$3="none",AD2342,IF(BL2342="",NA(),BL2342))</f>
        <v>0</v>
      </c>
      <c r="CU640">
        <f>IF(Charts!$B$3="none",AE2342,IF(BM2342="",NA(),BM2342))</f>
        <v>0</v>
      </c>
      <c r="CV640">
        <f>IF(Charts!$B$3="none",AF2342,IF(BN2342="",NA(),BN2342))</f>
        <v>0</v>
      </c>
      <c r="CW640">
        <f>IF(Charts!$B$3="none",AG2342,IF(BO2342="",NA(),BO2342))</f>
        <v>0</v>
      </c>
      <c r="CX640">
        <f>IF(Charts!$B$3="none",AH2342,IF(BP2342="",NA(),BP2342))</f>
        <v>0</v>
      </c>
      <c r="CY640">
        <f>IF(Charts!$B$3="none",AI2342,IF(BQ2342="",NA(),BQ2342))</f>
        <v>0</v>
      </c>
      <c r="CZ640">
        <f>IF(Charts!$B$3="none",AJ2342,IF(BR2342="",NA(),BR2342))</f>
        <v>0</v>
      </c>
    </row>
    <row r="641" spans="5:104">
      <c r="E641">
        <v>296</v>
      </c>
      <c r="F641">
        <f>F300</f>
        <v>0</v>
      </c>
      <c r="G641">
        <v>296</v>
      </c>
      <c r="H641">
        <f>H300</f>
        <v>0</v>
      </c>
      <c r="I641">
        <v>296</v>
      </c>
      <c r="J641">
        <f>J300</f>
        <v>0</v>
      </c>
      <c r="K641">
        <v>296</v>
      </c>
      <c r="L641">
        <f>L300</f>
        <v>0</v>
      </c>
      <c r="M641">
        <v>296</v>
      </c>
      <c r="N641">
        <f>N300</f>
        <v>0</v>
      </c>
      <c r="O641">
        <v>296</v>
      </c>
      <c r="P641">
        <f>P300</f>
        <v>0</v>
      </c>
      <c r="Q641">
        <v>296</v>
      </c>
      <c r="R641">
        <f>R300</f>
        <v>0</v>
      </c>
      <c r="S641">
        <v>296</v>
      </c>
      <c r="T641">
        <f>T300</f>
        <v>0</v>
      </c>
      <c r="U641">
        <v>296</v>
      </c>
      <c r="V641">
        <f>V300</f>
        <v>0</v>
      </c>
      <c r="W641">
        <v>296</v>
      </c>
      <c r="X641">
        <f>X300</f>
        <v>0</v>
      </c>
      <c r="Y641">
        <v>296</v>
      </c>
      <c r="Z641">
        <f>Z300</f>
        <v>0</v>
      </c>
      <c r="AA641">
        <v>296</v>
      </c>
      <c r="AB641">
        <f>AB300</f>
        <v>0</v>
      </c>
      <c r="AC641">
        <v>296</v>
      </c>
      <c r="AD641">
        <f>AD300</f>
        <v>0</v>
      </c>
      <c r="AE641">
        <v>296</v>
      </c>
      <c r="AF641">
        <f>AF300</f>
        <v>0</v>
      </c>
      <c r="AG641">
        <v>296</v>
      </c>
      <c r="AH641">
        <f>AH300</f>
        <v>0</v>
      </c>
      <c r="AI641">
        <v>296</v>
      </c>
      <c r="AJ641">
        <f>AJ300</f>
        <v>0</v>
      </c>
      <c r="AM641">
        <v>296</v>
      </c>
      <c r="AN641">
        <f>AN300</f>
        <v>0</v>
      </c>
      <c r="AO641">
        <v>296</v>
      </c>
      <c r="AP641">
        <f>AP300</f>
        <v>0</v>
      </c>
      <c r="AQ641">
        <v>296</v>
      </c>
      <c r="AR641">
        <f>AR300</f>
        <v>0</v>
      </c>
      <c r="AS641">
        <v>296</v>
      </c>
      <c r="AT641">
        <f>AT300</f>
        <v>0</v>
      </c>
      <c r="AU641">
        <v>296</v>
      </c>
      <c r="AV641">
        <f>AV300</f>
        <v>0</v>
      </c>
      <c r="AW641">
        <v>296</v>
      </c>
      <c r="AX641">
        <f>AX300</f>
        <v>0</v>
      </c>
      <c r="AY641">
        <v>296</v>
      </c>
      <c r="AZ641">
        <f>AZ300</f>
        <v>0</v>
      </c>
      <c r="BA641">
        <v>296</v>
      </c>
      <c r="BB641">
        <f>BB300</f>
        <v>0</v>
      </c>
      <c r="BC641">
        <v>296</v>
      </c>
      <c r="BD641">
        <f>BD300</f>
        <v>0</v>
      </c>
      <c r="BE641">
        <v>296</v>
      </c>
      <c r="BF641">
        <f>BF300</f>
        <v>0</v>
      </c>
      <c r="BG641">
        <v>296</v>
      </c>
      <c r="BH641">
        <f>BH300</f>
        <v>0</v>
      </c>
      <c r="BI641">
        <v>296</v>
      </c>
      <c r="BJ641">
        <f>BJ300</f>
        <v>0</v>
      </c>
      <c r="BK641">
        <v>296</v>
      </c>
      <c r="BL641">
        <f>BL300</f>
        <v>0</v>
      </c>
      <c r="BM641">
        <v>296</v>
      </c>
      <c r="BN641">
        <f>BN300</f>
        <v>0</v>
      </c>
      <c r="BO641">
        <v>296</v>
      </c>
      <c r="BP641">
        <f>BP300</f>
        <v>0</v>
      </c>
      <c r="BQ641">
        <v>296</v>
      </c>
      <c r="BR641">
        <f>BR300</f>
        <v>0</v>
      </c>
      <c r="BU641">
        <f>IF(Charts!$B$3="none",E2343,IF(AM2343="",NA(),AM2343))</f>
        <v>0</v>
      </c>
      <c r="BV641">
        <f>IF(Charts!$B$3="none",F2343,IF(AN2343="",NA(),AN2343))</f>
        <v>0</v>
      </c>
      <c r="BW641">
        <f>IF(Charts!$B$3="none",G2343,IF(AO2343="",NA(),AO2343))</f>
        <v>0</v>
      </c>
      <c r="BX641">
        <f>IF(Charts!$B$3="none",H2343,IF(AP2343="",NA(),AP2343))</f>
        <v>0</v>
      </c>
      <c r="BY641">
        <f>IF(Charts!$B$3="none",I2343,IF(AQ2343="",NA(),AQ2343))</f>
        <v>0</v>
      </c>
      <c r="BZ641">
        <f>IF(Charts!$B$3="none",J2343,IF(AR2343="",NA(),AR2343))</f>
        <v>0</v>
      </c>
      <c r="CA641">
        <f>IF(Charts!$B$3="none",K2343,IF(AS2343="",NA(),AS2343))</f>
        <v>0</v>
      </c>
      <c r="CB641">
        <f>IF(Charts!$B$3="none",L2343,IF(AT2343="",NA(),AT2343))</f>
        <v>0</v>
      </c>
      <c r="CC641">
        <f>IF(Charts!$B$3="none",M2343,IF(AU2343="",NA(),AU2343))</f>
        <v>0</v>
      </c>
      <c r="CD641">
        <f>IF(Charts!$B$3="none",N2343,IF(AV2343="",NA(),AV2343))</f>
        <v>0</v>
      </c>
      <c r="CE641">
        <f>IF(Charts!$B$3="none",O2343,IF(AW2343="",NA(),AW2343))</f>
        <v>0</v>
      </c>
      <c r="CF641">
        <f>IF(Charts!$B$3="none",P2343,IF(AX2343="",NA(),AX2343))</f>
        <v>0</v>
      </c>
      <c r="CG641">
        <f>IF(Charts!$B$3="none",Q2343,IF(AY2343="",NA(),AY2343))</f>
        <v>0</v>
      </c>
      <c r="CH641">
        <f>IF(Charts!$B$3="none",R2343,IF(AZ2343="",NA(),AZ2343))</f>
        <v>0</v>
      </c>
      <c r="CI641">
        <f>IF(Charts!$B$3="none",S2343,IF(BA2343="",NA(),BA2343))</f>
        <v>0</v>
      </c>
      <c r="CJ641">
        <f>IF(Charts!$B$3="none",T2343,IF(BB2343="",NA(),BB2343))</f>
        <v>0</v>
      </c>
      <c r="CK641">
        <f>IF(Charts!$B$3="none",U2343,IF(BC2343="",NA(),BC2343))</f>
        <v>0</v>
      </c>
      <c r="CL641">
        <f>IF(Charts!$B$3="none",V2343,IF(BD2343="",NA(),BD2343))</f>
        <v>0</v>
      </c>
      <c r="CM641">
        <f>IF(Charts!$B$3="none",W2343,IF(BE2343="",NA(),BE2343))</f>
        <v>0</v>
      </c>
      <c r="CN641">
        <f>IF(Charts!$B$3="none",X2343,IF(BF2343="",NA(),BF2343))</f>
        <v>0</v>
      </c>
      <c r="CO641">
        <f>IF(Charts!$B$3="none",Y2343,IF(BG2343="",NA(),BG2343))</f>
        <v>0</v>
      </c>
      <c r="CP641">
        <f>IF(Charts!$B$3="none",Z2343,IF(BH2343="",NA(),BH2343))</f>
        <v>0</v>
      </c>
      <c r="CQ641">
        <f>IF(Charts!$B$3="none",AA2343,IF(BI2343="",NA(),BI2343))</f>
        <v>0</v>
      </c>
      <c r="CR641">
        <f>IF(Charts!$B$3="none",AB2343,IF(BJ2343="",NA(),BJ2343))</f>
        <v>0</v>
      </c>
      <c r="CS641">
        <f>IF(Charts!$B$3="none",AC2343,IF(BK2343="",NA(),BK2343))</f>
        <v>0</v>
      </c>
      <c r="CT641">
        <f>IF(Charts!$B$3="none",AD2343,IF(BL2343="",NA(),BL2343))</f>
        <v>0</v>
      </c>
      <c r="CU641">
        <f>IF(Charts!$B$3="none",AE2343,IF(BM2343="",NA(),BM2343))</f>
        <v>0</v>
      </c>
      <c r="CV641">
        <f>IF(Charts!$B$3="none",AF2343,IF(BN2343="",NA(),BN2343))</f>
        <v>0</v>
      </c>
      <c r="CW641">
        <f>IF(Charts!$B$3="none",AG2343,IF(BO2343="",NA(),BO2343))</f>
        <v>0</v>
      </c>
      <c r="CX641">
        <f>IF(Charts!$B$3="none",AH2343,IF(BP2343="",NA(),BP2343))</f>
        <v>0</v>
      </c>
      <c r="CY641">
        <f>IF(Charts!$B$3="none",AI2343,IF(BQ2343="",NA(),BQ2343))</f>
        <v>0</v>
      </c>
      <c r="CZ641">
        <f>IF(Charts!$B$3="none",AJ2343,IF(BR2343="",NA(),BR2343))</f>
        <v>0</v>
      </c>
    </row>
    <row r="642" spans="5:104">
      <c r="E642">
        <v>297</v>
      </c>
      <c r="F642">
        <f>F301</f>
        <v>0</v>
      </c>
      <c r="G642">
        <v>297</v>
      </c>
      <c r="H642">
        <f>H301</f>
        <v>0</v>
      </c>
      <c r="I642">
        <v>297</v>
      </c>
      <c r="J642">
        <f>J301</f>
        <v>0</v>
      </c>
      <c r="K642">
        <v>297</v>
      </c>
      <c r="L642">
        <f>L301</f>
        <v>0</v>
      </c>
      <c r="M642">
        <v>297</v>
      </c>
      <c r="N642">
        <f>N301</f>
        <v>0</v>
      </c>
      <c r="O642">
        <v>297</v>
      </c>
      <c r="P642">
        <f>P301</f>
        <v>0</v>
      </c>
      <c r="Q642">
        <v>297</v>
      </c>
      <c r="R642">
        <f>R301</f>
        <v>0</v>
      </c>
      <c r="S642">
        <v>297</v>
      </c>
      <c r="T642">
        <f>T301</f>
        <v>0</v>
      </c>
      <c r="U642">
        <v>297</v>
      </c>
      <c r="V642">
        <f>V301</f>
        <v>0</v>
      </c>
      <c r="W642">
        <v>297</v>
      </c>
      <c r="X642">
        <f>X301</f>
        <v>0</v>
      </c>
      <c r="Y642">
        <v>297</v>
      </c>
      <c r="Z642">
        <f>Z301</f>
        <v>0</v>
      </c>
      <c r="AA642">
        <v>297</v>
      </c>
      <c r="AB642">
        <f>AB301</f>
        <v>0</v>
      </c>
      <c r="AC642">
        <v>297</v>
      </c>
      <c r="AD642">
        <f>AD301</f>
        <v>0</v>
      </c>
      <c r="AE642">
        <v>297</v>
      </c>
      <c r="AF642">
        <f>AF301</f>
        <v>0</v>
      </c>
      <c r="AG642">
        <v>297</v>
      </c>
      <c r="AH642">
        <f>AH301</f>
        <v>0</v>
      </c>
      <c r="AI642">
        <v>297</v>
      </c>
      <c r="AJ642">
        <f>AJ301</f>
        <v>0</v>
      </c>
      <c r="AM642">
        <v>297</v>
      </c>
      <c r="AN642">
        <f>AN301</f>
        <v>0</v>
      </c>
      <c r="AO642">
        <v>297</v>
      </c>
      <c r="AP642">
        <f>AP301</f>
        <v>0</v>
      </c>
      <c r="AQ642">
        <v>297</v>
      </c>
      <c r="AR642">
        <f>AR301</f>
        <v>0</v>
      </c>
      <c r="AS642">
        <v>297</v>
      </c>
      <c r="AT642">
        <f>AT301</f>
        <v>0</v>
      </c>
      <c r="AU642">
        <v>297</v>
      </c>
      <c r="AV642">
        <f>AV301</f>
        <v>0</v>
      </c>
      <c r="AW642">
        <v>297</v>
      </c>
      <c r="AX642">
        <f>AX301</f>
        <v>0</v>
      </c>
      <c r="AY642">
        <v>297</v>
      </c>
      <c r="AZ642">
        <f>AZ301</f>
        <v>0</v>
      </c>
      <c r="BA642">
        <v>297</v>
      </c>
      <c r="BB642">
        <f>BB301</f>
        <v>0</v>
      </c>
      <c r="BC642">
        <v>297</v>
      </c>
      <c r="BD642">
        <f>BD301</f>
        <v>0</v>
      </c>
      <c r="BE642">
        <v>297</v>
      </c>
      <c r="BF642">
        <f>BF301</f>
        <v>0</v>
      </c>
      <c r="BG642">
        <v>297</v>
      </c>
      <c r="BH642">
        <f>BH301</f>
        <v>0</v>
      </c>
      <c r="BI642">
        <v>297</v>
      </c>
      <c r="BJ642">
        <f>BJ301</f>
        <v>0</v>
      </c>
      <c r="BK642">
        <v>297</v>
      </c>
      <c r="BL642">
        <f>BL301</f>
        <v>0</v>
      </c>
      <c r="BM642">
        <v>297</v>
      </c>
      <c r="BN642">
        <f>BN301</f>
        <v>0</v>
      </c>
      <c r="BO642">
        <v>297</v>
      </c>
      <c r="BP642">
        <f>BP301</f>
        <v>0</v>
      </c>
      <c r="BQ642">
        <v>297</v>
      </c>
      <c r="BR642">
        <f>BR301</f>
        <v>0</v>
      </c>
      <c r="BU642">
        <f>IF(Charts!$B$3="none",E2344,IF(AM2344="",NA(),AM2344))</f>
        <v>0</v>
      </c>
      <c r="BV642">
        <f>IF(Charts!$B$3="none",F2344,IF(AN2344="",NA(),AN2344))</f>
        <v>0</v>
      </c>
      <c r="BW642">
        <f>IF(Charts!$B$3="none",G2344,IF(AO2344="",NA(),AO2344))</f>
        <v>0</v>
      </c>
      <c r="BX642">
        <f>IF(Charts!$B$3="none",H2344,IF(AP2344="",NA(),AP2344))</f>
        <v>0</v>
      </c>
      <c r="BY642">
        <f>IF(Charts!$B$3="none",I2344,IF(AQ2344="",NA(),AQ2344))</f>
        <v>0</v>
      </c>
      <c r="BZ642">
        <f>IF(Charts!$B$3="none",J2344,IF(AR2344="",NA(),AR2344))</f>
        <v>0</v>
      </c>
      <c r="CA642">
        <f>IF(Charts!$B$3="none",K2344,IF(AS2344="",NA(),AS2344))</f>
        <v>0</v>
      </c>
      <c r="CB642">
        <f>IF(Charts!$B$3="none",L2344,IF(AT2344="",NA(),AT2344))</f>
        <v>0</v>
      </c>
      <c r="CC642">
        <f>IF(Charts!$B$3="none",M2344,IF(AU2344="",NA(),AU2344))</f>
        <v>0</v>
      </c>
      <c r="CD642">
        <f>IF(Charts!$B$3="none",N2344,IF(AV2344="",NA(),AV2344))</f>
        <v>0</v>
      </c>
      <c r="CE642">
        <f>IF(Charts!$B$3="none",O2344,IF(AW2344="",NA(),AW2344))</f>
        <v>0</v>
      </c>
      <c r="CF642">
        <f>IF(Charts!$B$3="none",P2344,IF(AX2344="",NA(),AX2344))</f>
        <v>0</v>
      </c>
      <c r="CG642">
        <f>IF(Charts!$B$3="none",Q2344,IF(AY2344="",NA(),AY2344))</f>
        <v>0</v>
      </c>
      <c r="CH642">
        <f>IF(Charts!$B$3="none",R2344,IF(AZ2344="",NA(),AZ2344))</f>
        <v>0</v>
      </c>
      <c r="CI642">
        <f>IF(Charts!$B$3="none",S2344,IF(BA2344="",NA(),BA2344))</f>
        <v>0</v>
      </c>
      <c r="CJ642">
        <f>IF(Charts!$B$3="none",T2344,IF(BB2344="",NA(),BB2344))</f>
        <v>0</v>
      </c>
      <c r="CK642">
        <f>IF(Charts!$B$3="none",U2344,IF(BC2344="",NA(),BC2344))</f>
        <v>0</v>
      </c>
      <c r="CL642">
        <f>IF(Charts!$B$3="none",V2344,IF(BD2344="",NA(),BD2344))</f>
        <v>0</v>
      </c>
      <c r="CM642">
        <f>IF(Charts!$B$3="none",W2344,IF(BE2344="",NA(),BE2344))</f>
        <v>0</v>
      </c>
      <c r="CN642">
        <f>IF(Charts!$B$3="none",X2344,IF(BF2344="",NA(),BF2344))</f>
        <v>0</v>
      </c>
      <c r="CO642">
        <f>IF(Charts!$B$3="none",Y2344,IF(BG2344="",NA(),BG2344))</f>
        <v>0</v>
      </c>
      <c r="CP642">
        <f>IF(Charts!$B$3="none",Z2344,IF(BH2344="",NA(),BH2344))</f>
        <v>0</v>
      </c>
      <c r="CQ642">
        <f>IF(Charts!$B$3="none",AA2344,IF(BI2344="",NA(),BI2344))</f>
        <v>0</v>
      </c>
      <c r="CR642">
        <f>IF(Charts!$B$3="none",AB2344,IF(BJ2344="",NA(),BJ2344))</f>
        <v>0</v>
      </c>
      <c r="CS642">
        <f>IF(Charts!$B$3="none",AC2344,IF(BK2344="",NA(),BK2344))</f>
        <v>0</v>
      </c>
      <c r="CT642">
        <f>IF(Charts!$B$3="none",AD2344,IF(BL2344="",NA(),BL2344))</f>
        <v>0</v>
      </c>
      <c r="CU642">
        <f>IF(Charts!$B$3="none",AE2344,IF(BM2344="",NA(),BM2344))</f>
        <v>0</v>
      </c>
      <c r="CV642">
        <f>IF(Charts!$B$3="none",AF2344,IF(BN2344="",NA(),BN2344))</f>
        <v>0</v>
      </c>
      <c r="CW642">
        <f>IF(Charts!$B$3="none",AG2344,IF(BO2344="",NA(),BO2344))</f>
        <v>0</v>
      </c>
      <c r="CX642">
        <f>IF(Charts!$B$3="none",AH2344,IF(BP2344="",NA(),BP2344))</f>
        <v>0</v>
      </c>
      <c r="CY642">
        <f>IF(Charts!$B$3="none",AI2344,IF(BQ2344="",NA(),BQ2344))</f>
        <v>0</v>
      </c>
      <c r="CZ642">
        <f>IF(Charts!$B$3="none",AJ2344,IF(BR2344="",NA(),BR2344))</f>
        <v>0</v>
      </c>
    </row>
    <row r="643" spans="5:104">
      <c r="E643">
        <v>298</v>
      </c>
      <c r="F643">
        <f>F302</f>
        <v>0</v>
      </c>
      <c r="G643">
        <v>298</v>
      </c>
      <c r="H643">
        <f>H302</f>
        <v>0</v>
      </c>
      <c r="I643">
        <v>298</v>
      </c>
      <c r="J643">
        <f>J302</f>
        <v>0</v>
      </c>
      <c r="K643">
        <v>298</v>
      </c>
      <c r="L643">
        <f>L302</f>
        <v>0</v>
      </c>
      <c r="M643">
        <v>298</v>
      </c>
      <c r="N643">
        <f>N302</f>
        <v>0</v>
      </c>
      <c r="O643">
        <v>298</v>
      </c>
      <c r="P643">
        <f>P302</f>
        <v>0</v>
      </c>
      <c r="Q643">
        <v>298</v>
      </c>
      <c r="R643">
        <f>R302</f>
        <v>0</v>
      </c>
      <c r="S643">
        <v>298</v>
      </c>
      <c r="T643">
        <f>T302</f>
        <v>0</v>
      </c>
      <c r="U643">
        <v>298</v>
      </c>
      <c r="V643">
        <f>V302</f>
        <v>0</v>
      </c>
      <c r="W643">
        <v>298</v>
      </c>
      <c r="X643">
        <f>X302</f>
        <v>0</v>
      </c>
      <c r="Y643">
        <v>298</v>
      </c>
      <c r="Z643">
        <f>Z302</f>
        <v>0</v>
      </c>
      <c r="AA643">
        <v>298</v>
      </c>
      <c r="AB643">
        <f>AB302</f>
        <v>0</v>
      </c>
      <c r="AC643">
        <v>298</v>
      </c>
      <c r="AD643">
        <f>AD302</f>
        <v>0</v>
      </c>
      <c r="AE643">
        <v>298</v>
      </c>
      <c r="AF643">
        <f>AF302</f>
        <v>0</v>
      </c>
      <c r="AG643">
        <v>298</v>
      </c>
      <c r="AH643">
        <f>AH302</f>
        <v>0</v>
      </c>
      <c r="AI643">
        <v>298</v>
      </c>
      <c r="AJ643">
        <f>AJ302</f>
        <v>0</v>
      </c>
      <c r="AM643">
        <v>298</v>
      </c>
      <c r="AN643">
        <f>AN302</f>
        <v>0</v>
      </c>
      <c r="AO643">
        <v>298</v>
      </c>
      <c r="AP643">
        <f>AP302</f>
        <v>0</v>
      </c>
      <c r="AQ643">
        <v>298</v>
      </c>
      <c r="AR643">
        <f>AR302</f>
        <v>0</v>
      </c>
      <c r="AS643">
        <v>298</v>
      </c>
      <c r="AT643">
        <f>AT302</f>
        <v>0</v>
      </c>
      <c r="AU643">
        <v>298</v>
      </c>
      <c r="AV643">
        <f>AV302</f>
        <v>0</v>
      </c>
      <c r="AW643">
        <v>298</v>
      </c>
      <c r="AX643">
        <f>AX302</f>
        <v>0</v>
      </c>
      <c r="AY643">
        <v>298</v>
      </c>
      <c r="AZ643">
        <f>AZ302</f>
        <v>0</v>
      </c>
      <c r="BA643">
        <v>298</v>
      </c>
      <c r="BB643">
        <f>BB302</f>
        <v>0</v>
      </c>
      <c r="BC643">
        <v>298</v>
      </c>
      <c r="BD643">
        <f>BD302</f>
        <v>0</v>
      </c>
      <c r="BE643">
        <v>298</v>
      </c>
      <c r="BF643">
        <f>BF302</f>
        <v>0</v>
      </c>
      <c r="BG643">
        <v>298</v>
      </c>
      <c r="BH643">
        <f>BH302</f>
        <v>0</v>
      </c>
      <c r="BI643">
        <v>298</v>
      </c>
      <c r="BJ643">
        <f>BJ302</f>
        <v>0</v>
      </c>
      <c r="BK643">
        <v>298</v>
      </c>
      <c r="BL643">
        <f>BL302</f>
        <v>0</v>
      </c>
      <c r="BM643">
        <v>298</v>
      </c>
      <c r="BN643">
        <f>BN302</f>
        <v>0</v>
      </c>
      <c r="BO643">
        <v>298</v>
      </c>
      <c r="BP643">
        <f>BP302</f>
        <v>0</v>
      </c>
      <c r="BQ643">
        <v>298</v>
      </c>
      <c r="BR643">
        <f>BR302</f>
        <v>0</v>
      </c>
      <c r="BU643">
        <f>IF(Charts!$B$3="none",E2345,IF(AM2345="",NA(),AM2345))</f>
        <v>0</v>
      </c>
      <c r="BV643">
        <f>IF(Charts!$B$3="none",F2345,IF(AN2345="",NA(),AN2345))</f>
        <v>0</v>
      </c>
      <c r="BW643">
        <f>IF(Charts!$B$3="none",G2345,IF(AO2345="",NA(),AO2345))</f>
        <v>0</v>
      </c>
      <c r="BX643">
        <f>IF(Charts!$B$3="none",H2345,IF(AP2345="",NA(),AP2345))</f>
        <v>0</v>
      </c>
      <c r="BY643">
        <f>IF(Charts!$B$3="none",I2345,IF(AQ2345="",NA(),AQ2345))</f>
        <v>0</v>
      </c>
      <c r="BZ643">
        <f>IF(Charts!$B$3="none",J2345,IF(AR2345="",NA(),AR2345))</f>
        <v>0</v>
      </c>
      <c r="CA643">
        <f>IF(Charts!$B$3="none",K2345,IF(AS2345="",NA(),AS2345))</f>
        <v>0</v>
      </c>
      <c r="CB643">
        <f>IF(Charts!$B$3="none",L2345,IF(AT2345="",NA(),AT2345))</f>
        <v>0</v>
      </c>
      <c r="CC643">
        <f>IF(Charts!$B$3="none",M2345,IF(AU2345="",NA(),AU2345))</f>
        <v>0</v>
      </c>
      <c r="CD643">
        <f>IF(Charts!$B$3="none",N2345,IF(AV2345="",NA(),AV2345))</f>
        <v>0</v>
      </c>
      <c r="CE643">
        <f>IF(Charts!$B$3="none",O2345,IF(AW2345="",NA(),AW2345))</f>
        <v>0</v>
      </c>
      <c r="CF643">
        <f>IF(Charts!$B$3="none",P2345,IF(AX2345="",NA(),AX2345))</f>
        <v>0</v>
      </c>
      <c r="CG643">
        <f>IF(Charts!$B$3="none",Q2345,IF(AY2345="",NA(),AY2345))</f>
        <v>0</v>
      </c>
      <c r="CH643">
        <f>IF(Charts!$B$3="none",R2345,IF(AZ2345="",NA(),AZ2345))</f>
        <v>0</v>
      </c>
      <c r="CI643">
        <f>IF(Charts!$B$3="none",S2345,IF(BA2345="",NA(),BA2345))</f>
        <v>0</v>
      </c>
      <c r="CJ643">
        <f>IF(Charts!$B$3="none",T2345,IF(BB2345="",NA(),BB2345))</f>
        <v>0</v>
      </c>
      <c r="CK643">
        <f>IF(Charts!$B$3="none",U2345,IF(BC2345="",NA(),BC2345))</f>
        <v>0</v>
      </c>
      <c r="CL643">
        <f>IF(Charts!$B$3="none",V2345,IF(BD2345="",NA(),BD2345))</f>
        <v>0</v>
      </c>
      <c r="CM643">
        <f>IF(Charts!$B$3="none",W2345,IF(BE2345="",NA(),BE2345))</f>
        <v>0</v>
      </c>
      <c r="CN643">
        <f>IF(Charts!$B$3="none",X2345,IF(BF2345="",NA(),BF2345))</f>
        <v>0</v>
      </c>
      <c r="CO643">
        <f>IF(Charts!$B$3="none",Y2345,IF(BG2345="",NA(),BG2345))</f>
        <v>0</v>
      </c>
      <c r="CP643">
        <f>IF(Charts!$B$3="none",Z2345,IF(BH2345="",NA(),BH2345))</f>
        <v>0</v>
      </c>
      <c r="CQ643">
        <f>IF(Charts!$B$3="none",AA2345,IF(BI2345="",NA(),BI2345))</f>
        <v>0</v>
      </c>
      <c r="CR643">
        <f>IF(Charts!$B$3="none",AB2345,IF(BJ2345="",NA(),BJ2345))</f>
        <v>0</v>
      </c>
      <c r="CS643">
        <f>IF(Charts!$B$3="none",AC2345,IF(BK2345="",NA(),BK2345))</f>
        <v>0</v>
      </c>
      <c r="CT643">
        <f>IF(Charts!$B$3="none",AD2345,IF(BL2345="",NA(),BL2345))</f>
        <v>0</v>
      </c>
      <c r="CU643">
        <f>IF(Charts!$B$3="none",AE2345,IF(BM2345="",NA(),BM2345))</f>
        <v>0</v>
      </c>
      <c r="CV643">
        <f>IF(Charts!$B$3="none",AF2345,IF(BN2345="",NA(),BN2345))</f>
        <v>0</v>
      </c>
      <c r="CW643">
        <f>IF(Charts!$B$3="none",AG2345,IF(BO2345="",NA(),BO2345))</f>
        <v>0</v>
      </c>
      <c r="CX643">
        <f>IF(Charts!$B$3="none",AH2345,IF(BP2345="",NA(),BP2345))</f>
        <v>0</v>
      </c>
      <c r="CY643">
        <f>IF(Charts!$B$3="none",AI2345,IF(BQ2345="",NA(),BQ2345))</f>
        <v>0</v>
      </c>
      <c r="CZ643">
        <f>IF(Charts!$B$3="none",AJ2345,IF(BR2345="",NA(),BR2345))</f>
        <v>0</v>
      </c>
    </row>
    <row r="644" spans="5:104">
      <c r="E644">
        <v>299</v>
      </c>
      <c r="F644">
        <f>F303</f>
        <v>0</v>
      </c>
      <c r="G644">
        <v>299</v>
      </c>
      <c r="H644">
        <f>H303</f>
        <v>0</v>
      </c>
      <c r="I644">
        <v>299</v>
      </c>
      <c r="J644">
        <f>J303</f>
        <v>0</v>
      </c>
      <c r="K644">
        <v>299</v>
      </c>
      <c r="L644">
        <f>L303</f>
        <v>0</v>
      </c>
      <c r="M644">
        <v>299</v>
      </c>
      <c r="N644">
        <f>N303</f>
        <v>0</v>
      </c>
      <c r="O644">
        <v>299</v>
      </c>
      <c r="P644">
        <f>P303</f>
        <v>0</v>
      </c>
      <c r="Q644">
        <v>299</v>
      </c>
      <c r="R644">
        <f>R303</f>
        <v>0</v>
      </c>
      <c r="S644">
        <v>299</v>
      </c>
      <c r="T644">
        <f>T303</f>
        <v>0</v>
      </c>
      <c r="U644">
        <v>299</v>
      </c>
      <c r="V644">
        <f>V303</f>
        <v>0</v>
      </c>
      <c r="W644">
        <v>299</v>
      </c>
      <c r="X644">
        <f>X303</f>
        <v>0</v>
      </c>
      <c r="Y644">
        <v>299</v>
      </c>
      <c r="Z644">
        <f>Z303</f>
        <v>0</v>
      </c>
      <c r="AA644">
        <v>299</v>
      </c>
      <c r="AB644">
        <f>AB303</f>
        <v>0</v>
      </c>
      <c r="AC644">
        <v>299</v>
      </c>
      <c r="AD644">
        <f>AD303</f>
        <v>0</v>
      </c>
      <c r="AE644">
        <v>299</v>
      </c>
      <c r="AF644">
        <f>AF303</f>
        <v>0</v>
      </c>
      <c r="AG644">
        <v>299</v>
      </c>
      <c r="AH644">
        <f>AH303</f>
        <v>0</v>
      </c>
      <c r="AI644">
        <v>299</v>
      </c>
      <c r="AJ644">
        <f>AJ303</f>
        <v>0</v>
      </c>
      <c r="AM644">
        <v>299</v>
      </c>
      <c r="AN644">
        <f>AN303</f>
        <v>0</v>
      </c>
      <c r="AO644">
        <v>299</v>
      </c>
      <c r="AP644">
        <f>AP303</f>
        <v>0</v>
      </c>
      <c r="AQ644">
        <v>299</v>
      </c>
      <c r="AR644">
        <f>AR303</f>
        <v>0</v>
      </c>
      <c r="AS644">
        <v>299</v>
      </c>
      <c r="AT644">
        <f>AT303</f>
        <v>0</v>
      </c>
      <c r="AU644">
        <v>299</v>
      </c>
      <c r="AV644">
        <f>AV303</f>
        <v>0</v>
      </c>
      <c r="AW644">
        <v>299</v>
      </c>
      <c r="AX644">
        <f>AX303</f>
        <v>0</v>
      </c>
      <c r="AY644">
        <v>299</v>
      </c>
      <c r="AZ644">
        <f>AZ303</f>
        <v>0</v>
      </c>
      <c r="BA644">
        <v>299</v>
      </c>
      <c r="BB644">
        <f>BB303</f>
        <v>0</v>
      </c>
      <c r="BC644">
        <v>299</v>
      </c>
      <c r="BD644">
        <f>BD303</f>
        <v>0</v>
      </c>
      <c r="BE644">
        <v>299</v>
      </c>
      <c r="BF644">
        <f>BF303</f>
        <v>0</v>
      </c>
      <c r="BG644">
        <v>299</v>
      </c>
      <c r="BH644">
        <f>BH303</f>
        <v>0</v>
      </c>
      <c r="BI644">
        <v>299</v>
      </c>
      <c r="BJ644">
        <f>BJ303</f>
        <v>0</v>
      </c>
      <c r="BK644">
        <v>299</v>
      </c>
      <c r="BL644">
        <f>BL303</f>
        <v>0</v>
      </c>
      <c r="BM644">
        <v>299</v>
      </c>
      <c r="BN644">
        <f>BN303</f>
        <v>0</v>
      </c>
      <c r="BO644">
        <v>299</v>
      </c>
      <c r="BP644">
        <f>BP303</f>
        <v>0</v>
      </c>
      <c r="BQ644">
        <v>299</v>
      </c>
      <c r="BR644">
        <f>BR303</f>
        <v>0</v>
      </c>
      <c r="BU644">
        <f>IF(Charts!$B$3="none",E2346,IF(AM2346="",NA(),AM2346))</f>
        <v>0</v>
      </c>
      <c r="BV644">
        <f>IF(Charts!$B$3="none",F2346,IF(AN2346="",NA(),AN2346))</f>
        <v>0</v>
      </c>
      <c r="BW644">
        <f>IF(Charts!$B$3="none",G2346,IF(AO2346="",NA(),AO2346))</f>
        <v>0</v>
      </c>
      <c r="BX644">
        <f>IF(Charts!$B$3="none",H2346,IF(AP2346="",NA(),AP2346))</f>
        <v>0</v>
      </c>
      <c r="BY644">
        <f>IF(Charts!$B$3="none",I2346,IF(AQ2346="",NA(),AQ2346))</f>
        <v>0</v>
      </c>
      <c r="BZ644">
        <f>IF(Charts!$B$3="none",J2346,IF(AR2346="",NA(),AR2346))</f>
        <v>0</v>
      </c>
      <c r="CA644">
        <f>IF(Charts!$B$3="none",K2346,IF(AS2346="",NA(),AS2346))</f>
        <v>0</v>
      </c>
      <c r="CB644">
        <f>IF(Charts!$B$3="none",L2346,IF(AT2346="",NA(),AT2346))</f>
        <v>0</v>
      </c>
      <c r="CC644">
        <f>IF(Charts!$B$3="none",M2346,IF(AU2346="",NA(),AU2346))</f>
        <v>0</v>
      </c>
      <c r="CD644">
        <f>IF(Charts!$B$3="none",N2346,IF(AV2346="",NA(),AV2346))</f>
        <v>0</v>
      </c>
      <c r="CE644">
        <f>IF(Charts!$B$3="none",O2346,IF(AW2346="",NA(),AW2346))</f>
        <v>0</v>
      </c>
      <c r="CF644">
        <f>IF(Charts!$B$3="none",P2346,IF(AX2346="",NA(),AX2346))</f>
        <v>0</v>
      </c>
      <c r="CG644">
        <f>IF(Charts!$B$3="none",Q2346,IF(AY2346="",NA(),AY2346))</f>
        <v>0</v>
      </c>
      <c r="CH644">
        <f>IF(Charts!$B$3="none",R2346,IF(AZ2346="",NA(),AZ2346))</f>
        <v>0</v>
      </c>
      <c r="CI644">
        <f>IF(Charts!$B$3="none",S2346,IF(BA2346="",NA(),BA2346))</f>
        <v>0</v>
      </c>
      <c r="CJ644">
        <f>IF(Charts!$B$3="none",T2346,IF(BB2346="",NA(),BB2346))</f>
        <v>0</v>
      </c>
      <c r="CK644">
        <f>IF(Charts!$B$3="none",U2346,IF(BC2346="",NA(),BC2346))</f>
        <v>0</v>
      </c>
      <c r="CL644">
        <f>IF(Charts!$B$3="none",V2346,IF(BD2346="",NA(),BD2346))</f>
        <v>0</v>
      </c>
      <c r="CM644">
        <f>IF(Charts!$B$3="none",W2346,IF(BE2346="",NA(),BE2346))</f>
        <v>0</v>
      </c>
      <c r="CN644">
        <f>IF(Charts!$B$3="none",X2346,IF(BF2346="",NA(),BF2346))</f>
        <v>0</v>
      </c>
      <c r="CO644">
        <f>IF(Charts!$B$3="none",Y2346,IF(BG2346="",NA(),BG2346))</f>
        <v>0</v>
      </c>
      <c r="CP644">
        <f>IF(Charts!$B$3="none",Z2346,IF(BH2346="",NA(),BH2346))</f>
        <v>0</v>
      </c>
      <c r="CQ644">
        <f>IF(Charts!$B$3="none",AA2346,IF(BI2346="",NA(),BI2346))</f>
        <v>0</v>
      </c>
      <c r="CR644">
        <f>IF(Charts!$B$3="none",AB2346,IF(BJ2346="",NA(),BJ2346))</f>
        <v>0</v>
      </c>
      <c r="CS644">
        <f>IF(Charts!$B$3="none",AC2346,IF(BK2346="",NA(),BK2346))</f>
        <v>0</v>
      </c>
      <c r="CT644">
        <f>IF(Charts!$B$3="none",AD2346,IF(BL2346="",NA(),BL2346))</f>
        <v>0</v>
      </c>
      <c r="CU644">
        <f>IF(Charts!$B$3="none",AE2346,IF(BM2346="",NA(),BM2346))</f>
        <v>0</v>
      </c>
      <c r="CV644">
        <f>IF(Charts!$B$3="none",AF2346,IF(BN2346="",NA(),BN2346))</f>
        <v>0</v>
      </c>
      <c r="CW644">
        <f>IF(Charts!$B$3="none",AG2346,IF(BO2346="",NA(),BO2346))</f>
        <v>0</v>
      </c>
      <c r="CX644">
        <f>IF(Charts!$B$3="none",AH2346,IF(BP2346="",NA(),BP2346))</f>
        <v>0</v>
      </c>
      <c r="CY644">
        <f>IF(Charts!$B$3="none",AI2346,IF(BQ2346="",NA(),BQ2346))</f>
        <v>0</v>
      </c>
      <c r="CZ644">
        <f>IF(Charts!$B$3="none",AJ2346,IF(BR2346="",NA(),BR2346))</f>
        <v>0</v>
      </c>
    </row>
    <row r="645" spans="5:104">
      <c r="E645">
        <v>300</v>
      </c>
      <c r="F645">
        <f>F304</f>
        <v>0</v>
      </c>
      <c r="G645">
        <v>300</v>
      </c>
      <c r="H645">
        <f>H304</f>
        <v>0</v>
      </c>
      <c r="I645">
        <v>300</v>
      </c>
      <c r="J645">
        <f>J304</f>
        <v>0</v>
      </c>
      <c r="K645">
        <v>300</v>
      </c>
      <c r="L645">
        <f>L304</f>
        <v>0</v>
      </c>
      <c r="M645">
        <v>300</v>
      </c>
      <c r="N645">
        <f>N304</f>
        <v>0</v>
      </c>
      <c r="O645">
        <v>300</v>
      </c>
      <c r="P645">
        <f>P304</f>
        <v>0</v>
      </c>
      <c r="Q645">
        <v>300</v>
      </c>
      <c r="R645">
        <f>R304</f>
        <v>0</v>
      </c>
      <c r="S645">
        <v>300</v>
      </c>
      <c r="T645">
        <f>T304</f>
        <v>0</v>
      </c>
      <c r="U645">
        <v>300</v>
      </c>
      <c r="V645">
        <f>V304</f>
        <v>0</v>
      </c>
      <c r="W645">
        <v>300</v>
      </c>
      <c r="X645">
        <f>X304</f>
        <v>0</v>
      </c>
      <c r="Y645">
        <v>300</v>
      </c>
      <c r="Z645">
        <f>Z304</f>
        <v>0</v>
      </c>
      <c r="AA645">
        <v>300</v>
      </c>
      <c r="AB645">
        <f>AB304</f>
        <v>0</v>
      </c>
      <c r="AC645">
        <v>300</v>
      </c>
      <c r="AD645">
        <f>AD304</f>
        <v>0</v>
      </c>
      <c r="AE645">
        <v>300</v>
      </c>
      <c r="AF645">
        <f>AF304</f>
        <v>0</v>
      </c>
      <c r="AG645">
        <v>300</v>
      </c>
      <c r="AH645">
        <f>AH304</f>
        <v>0</v>
      </c>
      <c r="AI645">
        <v>300</v>
      </c>
      <c r="AJ645">
        <f>AJ304</f>
        <v>0</v>
      </c>
      <c r="AM645">
        <v>300</v>
      </c>
      <c r="AN645">
        <f>AN304</f>
        <v>0</v>
      </c>
      <c r="AO645">
        <v>300</v>
      </c>
      <c r="AP645">
        <f>AP304</f>
        <v>0</v>
      </c>
      <c r="AQ645">
        <v>300</v>
      </c>
      <c r="AR645">
        <f>AR304</f>
        <v>0</v>
      </c>
      <c r="AS645">
        <v>300</v>
      </c>
      <c r="AT645">
        <f>AT304</f>
        <v>0</v>
      </c>
      <c r="AU645">
        <v>300</v>
      </c>
      <c r="AV645">
        <f>AV304</f>
        <v>0</v>
      </c>
      <c r="AW645">
        <v>300</v>
      </c>
      <c r="AX645">
        <f>AX304</f>
        <v>0</v>
      </c>
      <c r="AY645">
        <v>300</v>
      </c>
      <c r="AZ645">
        <f>AZ304</f>
        <v>0</v>
      </c>
      <c r="BA645">
        <v>300</v>
      </c>
      <c r="BB645">
        <f>BB304</f>
        <v>0</v>
      </c>
      <c r="BC645">
        <v>300</v>
      </c>
      <c r="BD645">
        <f>BD304</f>
        <v>0</v>
      </c>
      <c r="BE645">
        <v>300</v>
      </c>
      <c r="BF645">
        <f>BF304</f>
        <v>0</v>
      </c>
      <c r="BG645">
        <v>300</v>
      </c>
      <c r="BH645">
        <f>BH304</f>
        <v>0</v>
      </c>
      <c r="BI645">
        <v>300</v>
      </c>
      <c r="BJ645">
        <f>BJ304</f>
        <v>0</v>
      </c>
      <c r="BK645">
        <v>300</v>
      </c>
      <c r="BL645">
        <f>BL304</f>
        <v>0</v>
      </c>
      <c r="BM645">
        <v>300</v>
      </c>
      <c r="BN645">
        <f>BN304</f>
        <v>0</v>
      </c>
      <c r="BO645">
        <v>300</v>
      </c>
      <c r="BP645">
        <f>BP304</f>
        <v>0</v>
      </c>
      <c r="BQ645">
        <v>300</v>
      </c>
      <c r="BR645">
        <f>BR304</f>
        <v>0</v>
      </c>
      <c r="BU645">
        <f>IF(Charts!$B$3="none",E2347,IF(AM2347="",NA(),AM2347))</f>
        <v>0</v>
      </c>
      <c r="BV645">
        <f>IF(Charts!$B$3="none",F2347,IF(AN2347="",NA(),AN2347))</f>
        <v>0</v>
      </c>
      <c r="BW645">
        <f>IF(Charts!$B$3="none",G2347,IF(AO2347="",NA(),AO2347))</f>
        <v>0</v>
      </c>
      <c r="BX645">
        <f>IF(Charts!$B$3="none",H2347,IF(AP2347="",NA(),AP2347))</f>
        <v>0</v>
      </c>
      <c r="BY645">
        <f>IF(Charts!$B$3="none",I2347,IF(AQ2347="",NA(),AQ2347))</f>
        <v>0</v>
      </c>
      <c r="BZ645">
        <f>IF(Charts!$B$3="none",J2347,IF(AR2347="",NA(),AR2347))</f>
        <v>0</v>
      </c>
      <c r="CA645">
        <f>IF(Charts!$B$3="none",K2347,IF(AS2347="",NA(),AS2347))</f>
        <v>0</v>
      </c>
      <c r="CB645">
        <f>IF(Charts!$B$3="none",L2347,IF(AT2347="",NA(),AT2347))</f>
        <v>0</v>
      </c>
      <c r="CC645">
        <f>IF(Charts!$B$3="none",M2347,IF(AU2347="",NA(),AU2347))</f>
        <v>0</v>
      </c>
      <c r="CD645">
        <f>IF(Charts!$B$3="none",N2347,IF(AV2347="",NA(),AV2347))</f>
        <v>0</v>
      </c>
      <c r="CE645">
        <f>IF(Charts!$B$3="none",O2347,IF(AW2347="",NA(),AW2347))</f>
        <v>0</v>
      </c>
      <c r="CF645">
        <f>IF(Charts!$B$3="none",P2347,IF(AX2347="",NA(),AX2347))</f>
        <v>0</v>
      </c>
      <c r="CG645">
        <f>IF(Charts!$B$3="none",Q2347,IF(AY2347="",NA(),AY2347))</f>
        <v>0</v>
      </c>
      <c r="CH645">
        <f>IF(Charts!$B$3="none",R2347,IF(AZ2347="",NA(),AZ2347))</f>
        <v>0</v>
      </c>
      <c r="CI645">
        <f>IF(Charts!$B$3="none",S2347,IF(BA2347="",NA(),BA2347))</f>
        <v>0</v>
      </c>
      <c r="CJ645">
        <f>IF(Charts!$B$3="none",T2347,IF(BB2347="",NA(),BB2347))</f>
        <v>0</v>
      </c>
      <c r="CK645">
        <f>IF(Charts!$B$3="none",U2347,IF(BC2347="",NA(),BC2347))</f>
        <v>0</v>
      </c>
      <c r="CL645">
        <f>IF(Charts!$B$3="none",V2347,IF(BD2347="",NA(),BD2347))</f>
        <v>0</v>
      </c>
      <c r="CM645">
        <f>IF(Charts!$B$3="none",W2347,IF(BE2347="",NA(),BE2347))</f>
        <v>0</v>
      </c>
      <c r="CN645">
        <f>IF(Charts!$B$3="none",X2347,IF(BF2347="",NA(),BF2347))</f>
        <v>0</v>
      </c>
      <c r="CO645">
        <f>IF(Charts!$B$3="none",Y2347,IF(BG2347="",NA(),BG2347))</f>
        <v>0</v>
      </c>
      <c r="CP645">
        <f>IF(Charts!$B$3="none",Z2347,IF(BH2347="",NA(),BH2347))</f>
        <v>0</v>
      </c>
      <c r="CQ645">
        <f>IF(Charts!$B$3="none",AA2347,IF(BI2347="",NA(),BI2347))</f>
        <v>0</v>
      </c>
      <c r="CR645">
        <f>IF(Charts!$B$3="none",AB2347,IF(BJ2347="",NA(),BJ2347))</f>
        <v>0</v>
      </c>
      <c r="CS645">
        <f>IF(Charts!$B$3="none",AC2347,IF(BK2347="",NA(),BK2347))</f>
        <v>0</v>
      </c>
      <c r="CT645">
        <f>IF(Charts!$B$3="none",AD2347,IF(BL2347="",NA(),BL2347))</f>
        <v>0</v>
      </c>
      <c r="CU645">
        <f>IF(Charts!$B$3="none",AE2347,IF(BM2347="",NA(),BM2347))</f>
        <v>0</v>
      </c>
      <c r="CV645">
        <f>IF(Charts!$B$3="none",AF2347,IF(BN2347="",NA(),BN2347))</f>
        <v>0</v>
      </c>
      <c r="CW645">
        <f>IF(Charts!$B$3="none",AG2347,IF(BO2347="",NA(),BO2347))</f>
        <v>0</v>
      </c>
      <c r="CX645">
        <f>IF(Charts!$B$3="none",AH2347,IF(BP2347="",NA(),BP2347))</f>
        <v>0</v>
      </c>
      <c r="CY645">
        <f>IF(Charts!$B$3="none",AI2347,IF(BQ2347="",NA(),BQ2347))</f>
        <v>0</v>
      </c>
      <c r="CZ645">
        <f>IF(Charts!$B$3="none",AJ2347,IF(BR2347="",NA(),BR2347))</f>
        <v>0</v>
      </c>
    </row>
    <row r="646" spans="5:104">
      <c r="E646">
        <v>301</v>
      </c>
      <c r="F646">
        <f>F305</f>
        <v>0</v>
      </c>
      <c r="G646">
        <v>301</v>
      </c>
      <c r="H646">
        <f>H305</f>
        <v>0</v>
      </c>
      <c r="I646">
        <v>301</v>
      </c>
      <c r="J646">
        <f>J305</f>
        <v>0</v>
      </c>
      <c r="K646">
        <v>301</v>
      </c>
      <c r="L646">
        <f>L305</f>
        <v>0</v>
      </c>
      <c r="M646">
        <v>301</v>
      </c>
      <c r="N646">
        <f>N305</f>
        <v>0</v>
      </c>
      <c r="O646">
        <v>301</v>
      </c>
      <c r="P646">
        <f>P305</f>
        <v>0</v>
      </c>
      <c r="Q646">
        <v>301</v>
      </c>
      <c r="R646">
        <f>R305</f>
        <v>0</v>
      </c>
      <c r="S646">
        <v>301</v>
      </c>
      <c r="T646">
        <f>T305</f>
        <v>0</v>
      </c>
      <c r="U646">
        <v>301</v>
      </c>
      <c r="V646">
        <f>V305</f>
        <v>0</v>
      </c>
      <c r="W646">
        <v>301</v>
      </c>
      <c r="X646">
        <f>X305</f>
        <v>0</v>
      </c>
      <c r="Y646">
        <v>301</v>
      </c>
      <c r="Z646">
        <f>Z305</f>
        <v>0</v>
      </c>
      <c r="AA646">
        <v>301</v>
      </c>
      <c r="AB646">
        <f>AB305</f>
        <v>0</v>
      </c>
      <c r="AC646">
        <v>301</v>
      </c>
      <c r="AD646">
        <f>AD305</f>
        <v>0</v>
      </c>
      <c r="AE646">
        <v>301</v>
      </c>
      <c r="AF646">
        <f>AF305</f>
        <v>0</v>
      </c>
      <c r="AG646">
        <v>301</v>
      </c>
      <c r="AH646">
        <f>AH305</f>
        <v>0</v>
      </c>
      <c r="AI646">
        <v>301</v>
      </c>
      <c r="AJ646">
        <f>AJ305</f>
        <v>0</v>
      </c>
      <c r="AM646">
        <v>301</v>
      </c>
      <c r="AN646">
        <f>AN305</f>
        <v>0</v>
      </c>
      <c r="AO646">
        <v>301</v>
      </c>
      <c r="AP646">
        <f>AP305</f>
        <v>0</v>
      </c>
      <c r="AQ646">
        <v>301</v>
      </c>
      <c r="AR646">
        <f>AR305</f>
        <v>0</v>
      </c>
      <c r="AS646">
        <v>301</v>
      </c>
      <c r="AT646">
        <f>AT305</f>
        <v>0</v>
      </c>
      <c r="AU646">
        <v>301</v>
      </c>
      <c r="AV646">
        <f>AV305</f>
        <v>0</v>
      </c>
      <c r="AW646">
        <v>301</v>
      </c>
      <c r="AX646">
        <f>AX305</f>
        <v>0</v>
      </c>
      <c r="AY646">
        <v>301</v>
      </c>
      <c r="AZ646">
        <f>AZ305</f>
        <v>0</v>
      </c>
      <c r="BA646">
        <v>301</v>
      </c>
      <c r="BB646">
        <f>BB305</f>
        <v>0</v>
      </c>
      <c r="BC646">
        <v>301</v>
      </c>
      <c r="BD646">
        <f>BD305</f>
        <v>0</v>
      </c>
      <c r="BE646">
        <v>301</v>
      </c>
      <c r="BF646">
        <f>BF305</f>
        <v>0</v>
      </c>
      <c r="BG646">
        <v>301</v>
      </c>
      <c r="BH646">
        <f>BH305</f>
        <v>0</v>
      </c>
      <c r="BI646">
        <v>301</v>
      </c>
      <c r="BJ646">
        <f>BJ305</f>
        <v>0</v>
      </c>
      <c r="BK646">
        <v>301</v>
      </c>
      <c r="BL646">
        <f>BL305</f>
        <v>0</v>
      </c>
      <c r="BM646">
        <v>301</v>
      </c>
      <c r="BN646">
        <f>BN305</f>
        <v>0</v>
      </c>
      <c r="BO646">
        <v>301</v>
      </c>
      <c r="BP646">
        <f>BP305</f>
        <v>0</v>
      </c>
      <c r="BQ646">
        <v>301</v>
      </c>
      <c r="BR646">
        <f>BR305</f>
        <v>0</v>
      </c>
      <c r="BU646">
        <f>IF(Charts!$B$3="none",E2348,IF(AM2348="",NA(),AM2348))</f>
        <v>0</v>
      </c>
      <c r="BV646">
        <f>IF(Charts!$B$3="none",F2348,IF(AN2348="",NA(),AN2348))</f>
        <v>0</v>
      </c>
      <c r="BW646">
        <f>IF(Charts!$B$3="none",G2348,IF(AO2348="",NA(),AO2348))</f>
        <v>0</v>
      </c>
      <c r="BX646">
        <f>IF(Charts!$B$3="none",H2348,IF(AP2348="",NA(),AP2348))</f>
        <v>0</v>
      </c>
      <c r="BY646">
        <f>IF(Charts!$B$3="none",I2348,IF(AQ2348="",NA(),AQ2348))</f>
        <v>0</v>
      </c>
      <c r="BZ646">
        <f>IF(Charts!$B$3="none",J2348,IF(AR2348="",NA(),AR2348))</f>
        <v>0</v>
      </c>
      <c r="CA646">
        <f>IF(Charts!$B$3="none",K2348,IF(AS2348="",NA(),AS2348))</f>
        <v>0</v>
      </c>
      <c r="CB646">
        <f>IF(Charts!$B$3="none",L2348,IF(AT2348="",NA(),AT2348))</f>
        <v>0</v>
      </c>
      <c r="CC646">
        <f>IF(Charts!$B$3="none",M2348,IF(AU2348="",NA(),AU2348))</f>
        <v>0</v>
      </c>
      <c r="CD646">
        <f>IF(Charts!$B$3="none",N2348,IF(AV2348="",NA(),AV2348))</f>
        <v>0</v>
      </c>
      <c r="CE646">
        <f>IF(Charts!$B$3="none",O2348,IF(AW2348="",NA(),AW2348))</f>
        <v>0</v>
      </c>
      <c r="CF646">
        <f>IF(Charts!$B$3="none",P2348,IF(AX2348="",NA(),AX2348))</f>
        <v>0</v>
      </c>
      <c r="CG646">
        <f>IF(Charts!$B$3="none",Q2348,IF(AY2348="",NA(),AY2348))</f>
        <v>0</v>
      </c>
      <c r="CH646">
        <f>IF(Charts!$B$3="none",R2348,IF(AZ2348="",NA(),AZ2348))</f>
        <v>0</v>
      </c>
      <c r="CI646">
        <f>IF(Charts!$B$3="none",S2348,IF(BA2348="",NA(),BA2348))</f>
        <v>0</v>
      </c>
      <c r="CJ646">
        <f>IF(Charts!$B$3="none",T2348,IF(BB2348="",NA(),BB2348))</f>
        <v>0</v>
      </c>
      <c r="CK646">
        <f>IF(Charts!$B$3="none",U2348,IF(BC2348="",NA(),BC2348))</f>
        <v>0</v>
      </c>
      <c r="CL646">
        <f>IF(Charts!$B$3="none",V2348,IF(BD2348="",NA(),BD2348))</f>
        <v>0</v>
      </c>
      <c r="CM646">
        <f>IF(Charts!$B$3="none",W2348,IF(BE2348="",NA(),BE2348))</f>
        <v>0</v>
      </c>
      <c r="CN646">
        <f>IF(Charts!$B$3="none",X2348,IF(BF2348="",NA(),BF2348))</f>
        <v>0</v>
      </c>
      <c r="CO646">
        <f>IF(Charts!$B$3="none",Y2348,IF(BG2348="",NA(),BG2348))</f>
        <v>0</v>
      </c>
      <c r="CP646">
        <f>IF(Charts!$B$3="none",Z2348,IF(BH2348="",NA(),BH2348))</f>
        <v>0</v>
      </c>
      <c r="CQ646">
        <f>IF(Charts!$B$3="none",AA2348,IF(BI2348="",NA(),BI2348))</f>
        <v>0</v>
      </c>
      <c r="CR646">
        <f>IF(Charts!$B$3="none",AB2348,IF(BJ2348="",NA(),BJ2348))</f>
        <v>0</v>
      </c>
      <c r="CS646">
        <f>IF(Charts!$B$3="none",AC2348,IF(BK2348="",NA(),BK2348))</f>
        <v>0</v>
      </c>
      <c r="CT646">
        <f>IF(Charts!$B$3="none",AD2348,IF(BL2348="",NA(),BL2348))</f>
        <v>0</v>
      </c>
      <c r="CU646">
        <f>IF(Charts!$B$3="none",AE2348,IF(BM2348="",NA(),BM2348))</f>
        <v>0</v>
      </c>
      <c r="CV646">
        <f>IF(Charts!$B$3="none",AF2348,IF(BN2348="",NA(),BN2348))</f>
        <v>0</v>
      </c>
      <c r="CW646">
        <f>IF(Charts!$B$3="none",AG2348,IF(BO2348="",NA(),BO2348))</f>
        <v>0</v>
      </c>
      <c r="CX646">
        <f>IF(Charts!$B$3="none",AH2348,IF(BP2348="",NA(),BP2348))</f>
        <v>0</v>
      </c>
      <c r="CY646">
        <f>IF(Charts!$B$3="none",AI2348,IF(BQ2348="",NA(),BQ2348))</f>
        <v>0</v>
      </c>
      <c r="CZ646">
        <f>IF(Charts!$B$3="none",AJ2348,IF(BR2348="",NA(),BR2348))</f>
        <v>0</v>
      </c>
    </row>
    <row r="647" spans="5:104">
      <c r="E647">
        <v>302</v>
      </c>
      <c r="F647">
        <f>F306</f>
        <v>0</v>
      </c>
      <c r="G647">
        <v>302</v>
      </c>
      <c r="H647">
        <f>H306</f>
        <v>0</v>
      </c>
      <c r="I647">
        <v>302</v>
      </c>
      <c r="J647">
        <f>J306</f>
        <v>0</v>
      </c>
      <c r="K647">
        <v>302</v>
      </c>
      <c r="L647">
        <f>L306</f>
        <v>0</v>
      </c>
      <c r="M647">
        <v>302</v>
      </c>
      <c r="N647">
        <f>N306</f>
        <v>0</v>
      </c>
      <c r="O647">
        <v>302</v>
      </c>
      <c r="P647">
        <f>P306</f>
        <v>0</v>
      </c>
      <c r="Q647">
        <v>302</v>
      </c>
      <c r="R647">
        <f>R306</f>
        <v>0</v>
      </c>
      <c r="S647">
        <v>302</v>
      </c>
      <c r="T647">
        <f>T306</f>
        <v>0</v>
      </c>
      <c r="U647">
        <v>302</v>
      </c>
      <c r="V647">
        <f>V306</f>
        <v>0</v>
      </c>
      <c r="W647">
        <v>302</v>
      </c>
      <c r="X647">
        <f>X306</f>
        <v>0</v>
      </c>
      <c r="Y647">
        <v>302</v>
      </c>
      <c r="Z647">
        <f>Z306</f>
        <v>0</v>
      </c>
      <c r="AA647">
        <v>302</v>
      </c>
      <c r="AB647">
        <f>AB306</f>
        <v>0</v>
      </c>
      <c r="AC647">
        <v>302</v>
      </c>
      <c r="AD647">
        <f>AD306</f>
        <v>0</v>
      </c>
      <c r="AE647">
        <v>302</v>
      </c>
      <c r="AF647">
        <f>AF306</f>
        <v>0</v>
      </c>
      <c r="AG647">
        <v>302</v>
      </c>
      <c r="AH647">
        <f>AH306</f>
        <v>0</v>
      </c>
      <c r="AI647">
        <v>302</v>
      </c>
      <c r="AJ647">
        <f>AJ306</f>
        <v>0</v>
      </c>
      <c r="AM647">
        <v>302</v>
      </c>
      <c r="AN647">
        <f>AN306</f>
        <v>0</v>
      </c>
      <c r="AO647">
        <v>302</v>
      </c>
      <c r="AP647">
        <f>AP306</f>
        <v>0</v>
      </c>
      <c r="AQ647">
        <v>302</v>
      </c>
      <c r="AR647">
        <f>AR306</f>
        <v>0</v>
      </c>
      <c r="AS647">
        <v>302</v>
      </c>
      <c r="AT647">
        <f>AT306</f>
        <v>0</v>
      </c>
      <c r="AU647">
        <v>302</v>
      </c>
      <c r="AV647">
        <f>AV306</f>
        <v>0</v>
      </c>
      <c r="AW647">
        <v>302</v>
      </c>
      <c r="AX647">
        <f>AX306</f>
        <v>0</v>
      </c>
      <c r="AY647">
        <v>302</v>
      </c>
      <c r="AZ647">
        <f>AZ306</f>
        <v>0</v>
      </c>
      <c r="BA647">
        <v>302</v>
      </c>
      <c r="BB647">
        <f>BB306</f>
        <v>0</v>
      </c>
      <c r="BC647">
        <v>302</v>
      </c>
      <c r="BD647">
        <f>BD306</f>
        <v>0</v>
      </c>
      <c r="BE647">
        <v>302</v>
      </c>
      <c r="BF647">
        <f>BF306</f>
        <v>0</v>
      </c>
      <c r="BG647">
        <v>302</v>
      </c>
      <c r="BH647">
        <f>BH306</f>
        <v>0</v>
      </c>
      <c r="BI647">
        <v>302</v>
      </c>
      <c r="BJ647">
        <f>BJ306</f>
        <v>0</v>
      </c>
      <c r="BK647">
        <v>302</v>
      </c>
      <c r="BL647">
        <f>BL306</f>
        <v>0</v>
      </c>
      <c r="BM647">
        <v>302</v>
      </c>
      <c r="BN647">
        <f>BN306</f>
        <v>0</v>
      </c>
      <c r="BO647">
        <v>302</v>
      </c>
      <c r="BP647">
        <f>BP306</f>
        <v>0</v>
      </c>
      <c r="BQ647">
        <v>302</v>
      </c>
      <c r="BR647">
        <f>BR306</f>
        <v>0</v>
      </c>
      <c r="BU647">
        <f>IF(Charts!$B$3="none",E2349,IF(AM2349="",NA(),AM2349))</f>
        <v>0</v>
      </c>
      <c r="BV647">
        <f>IF(Charts!$B$3="none",F2349,IF(AN2349="",NA(),AN2349))</f>
        <v>0</v>
      </c>
      <c r="BW647">
        <f>IF(Charts!$B$3="none",G2349,IF(AO2349="",NA(),AO2349))</f>
        <v>0</v>
      </c>
      <c r="BX647">
        <f>IF(Charts!$B$3="none",H2349,IF(AP2349="",NA(),AP2349))</f>
        <v>0</v>
      </c>
      <c r="BY647">
        <f>IF(Charts!$B$3="none",I2349,IF(AQ2349="",NA(),AQ2349))</f>
        <v>0</v>
      </c>
      <c r="BZ647">
        <f>IF(Charts!$B$3="none",J2349,IF(AR2349="",NA(),AR2349))</f>
        <v>0</v>
      </c>
      <c r="CA647">
        <f>IF(Charts!$B$3="none",K2349,IF(AS2349="",NA(),AS2349))</f>
        <v>0</v>
      </c>
      <c r="CB647">
        <f>IF(Charts!$B$3="none",L2349,IF(AT2349="",NA(),AT2349))</f>
        <v>0</v>
      </c>
      <c r="CC647">
        <f>IF(Charts!$B$3="none",M2349,IF(AU2349="",NA(),AU2349))</f>
        <v>0</v>
      </c>
      <c r="CD647">
        <f>IF(Charts!$B$3="none",N2349,IF(AV2349="",NA(),AV2349))</f>
        <v>0</v>
      </c>
      <c r="CE647">
        <f>IF(Charts!$B$3="none",O2349,IF(AW2349="",NA(),AW2349))</f>
        <v>0</v>
      </c>
      <c r="CF647">
        <f>IF(Charts!$B$3="none",P2349,IF(AX2349="",NA(),AX2349))</f>
        <v>0</v>
      </c>
      <c r="CG647">
        <f>IF(Charts!$B$3="none",Q2349,IF(AY2349="",NA(),AY2349))</f>
        <v>0</v>
      </c>
      <c r="CH647">
        <f>IF(Charts!$B$3="none",R2349,IF(AZ2349="",NA(),AZ2349))</f>
        <v>0</v>
      </c>
      <c r="CI647">
        <f>IF(Charts!$B$3="none",S2349,IF(BA2349="",NA(),BA2349))</f>
        <v>0</v>
      </c>
      <c r="CJ647">
        <f>IF(Charts!$B$3="none",T2349,IF(BB2349="",NA(),BB2349))</f>
        <v>0</v>
      </c>
      <c r="CK647">
        <f>IF(Charts!$B$3="none",U2349,IF(BC2349="",NA(),BC2349))</f>
        <v>0</v>
      </c>
      <c r="CL647">
        <f>IF(Charts!$B$3="none",V2349,IF(BD2349="",NA(),BD2349))</f>
        <v>0</v>
      </c>
      <c r="CM647">
        <f>IF(Charts!$B$3="none",W2349,IF(BE2349="",NA(),BE2349))</f>
        <v>0</v>
      </c>
      <c r="CN647">
        <f>IF(Charts!$B$3="none",X2349,IF(BF2349="",NA(),BF2349))</f>
        <v>0</v>
      </c>
      <c r="CO647">
        <f>IF(Charts!$B$3="none",Y2349,IF(BG2349="",NA(),BG2349))</f>
        <v>0</v>
      </c>
      <c r="CP647">
        <f>IF(Charts!$B$3="none",Z2349,IF(BH2349="",NA(),BH2349))</f>
        <v>0</v>
      </c>
      <c r="CQ647">
        <f>IF(Charts!$B$3="none",AA2349,IF(BI2349="",NA(),BI2349))</f>
        <v>0</v>
      </c>
      <c r="CR647">
        <f>IF(Charts!$B$3="none",AB2349,IF(BJ2349="",NA(),BJ2349))</f>
        <v>0</v>
      </c>
      <c r="CS647">
        <f>IF(Charts!$B$3="none",AC2349,IF(BK2349="",NA(),BK2349))</f>
        <v>0</v>
      </c>
      <c r="CT647">
        <f>IF(Charts!$B$3="none",AD2349,IF(BL2349="",NA(),BL2349))</f>
        <v>0</v>
      </c>
      <c r="CU647">
        <f>IF(Charts!$B$3="none",AE2349,IF(BM2349="",NA(),BM2349))</f>
        <v>0</v>
      </c>
      <c r="CV647">
        <f>IF(Charts!$B$3="none",AF2349,IF(BN2349="",NA(),BN2349))</f>
        <v>0</v>
      </c>
      <c r="CW647">
        <f>IF(Charts!$B$3="none",AG2349,IF(BO2349="",NA(),BO2349))</f>
        <v>0</v>
      </c>
      <c r="CX647">
        <f>IF(Charts!$B$3="none",AH2349,IF(BP2349="",NA(),BP2349))</f>
        <v>0</v>
      </c>
      <c r="CY647">
        <f>IF(Charts!$B$3="none",AI2349,IF(BQ2349="",NA(),BQ2349))</f>
        <v>0</v>
      </c>
      <c r="CZ647">
        <f>IF(Charts!$B$3="none",AJ2349,IF(BR2349="",NA(),BR2349))</f>
        <v>0</v>
      </c>
    </row>
    <row r="648" spans="5:104">
      <c r="E648">
        <v>303</v>
      </c>
      <c r="F648">
        <f>F307</f>
        <v>0</v>
      </c>
      <c r="G648">
        <v>303</v>
      </c>
      <c r="H648">
        <f>H307</f>
        <v>0</v>
      </c>
      <c r="I648">
        <v>303</v>
      </c>
      <c r="J648">
        <f>J307</f>
        <v>0</v>
      </c>
      <c r="K648">
        <v>303</v>
      </c>
      <c r="L648">
        <f>L307</f>
        <v>0</v>
      </c>
      <c r="M648">
        <v>303</v>
      </c>
      <c r="N648">
        <f>N307</f>
        <v>0</v>
      </c>
      <c r="O648">
        <v>303</v>
      </c>
      <c r="P648">
        <f>P307</f>
        <v>0</v>
      </c>
      <c r="Q648">
        <v>303</v>
      </c>
      <c r="R648">
        <f>R307</f>
        <v>0</v>
      </c>
      <c r="S648">
        <v>303</v>
      </c>
      <c r="T648">
        <f>T307</f>
        <v>0</v>
      </c>
      <c r="U648">
        <v>303</v>
      </c>
      <c r="V648">
        <f>V307</f>
        <v>0</v>
      </c>
      <c r="W648">
        <v>303</v>
      </c>
      <c r="X648">
        <f>X307</f>
        <v>0</v>
      </c>
      <c r="Y648">
        <v>303</v>
      </c>
      <c r="Z648">
        <f>Z307</f>
        <v>0</v>
      </c>
      <c r="AA648">
        <v>303</v>
      </c>
      <c r="AB648">
        <f>AB307</f>
        <v>0</v>
      </c>
      <c r="AC648">
        <v>303</v>
      </c>
      <c r="AD648">
        <f>AD307</f>
        <v>0</v>
      </c>
      <c r="AE648">
        <v>303</v>
      </c>
      <c r="AF648">
        <f>AF307</f>
        <v>0</v>
      </c>
      <c r="AG648">
        <v>303</v>
      </c>
      <c r="AH648">
        <f>AH307</f>
        <v>0</v>
      </c>
      <c r="AI648">
        <v>303</v>
      </c>
      <c r="AJ648">
        <f>AJ307</f>
        <v>0</v>
      </c>
      <c r="AM648">
        <v>303</v>
      </c>
      <c r="AN648">
        <f>AN307</f>
        <v>0</v>
      </c>
      <c r="AO648">
        <v>303</v>
      </c>
      <c r="AP648">
        <f>AP307</f>
        <v>0</v>
      </c>
      <c r="AQ648">
        <v>303</v>
      </c>
      <c r="AR648">
        <f>AR307</f>
        <v>0</v>
      </c>
      <c r="AS648">
        <v>303</v>
      </c>
      <c r="AT648">
        <f>AT307</f>
        <v>0</v>
      </c>
      <c r="AU648">
        <v>303</v>
      </c>
      <c r="AV648">
        <f>AV307</f>
        <v>0</v>
      </c>
      <c r="AW648">
        <v>303</v>
      </c>
      <c r="AX648">
        <f>AX307</f>
        <v>0</v>
      </c>
      <c r="AY648">
        <v>303</v>
      </c>
      <c r="AZ648">
        <f>AZ307</f>
        <v>0</v>
      </c>
      <c r="BA648">
        <v>303</v>
      </c>
      <c r="BB648">
        <f>BB307</f>
        <v>0</v>
      </c>
      <c r="BC648">
        <v>303</v>
      </c>
      <c r="BD648">
        <f>BD307</f>
        <v>0</v>
      </c>
      <c r="BE648">
        <v>303</v>
      </c>
      <c r="BF648">
        <f>BF307</f>
        <v>0</v>
      </c>
      <c r="BG648">
        <v>303</v>
      </c>
      <c r="BH648">
        <f>BH307</f>
        <v>0</v>
      </c>
      <c r="BI648">
        <v>303</v>
      </c>
      <c r="BJ648">
        <f>BJ307</f>
        <v>0</v>
      </c>
      <c r="BK648">
        <v>303</v>
      </c>
      <c r="BL648">
        <f>BL307</f>
        <v>0</v>
      </c>
      <c r="BM648">
        <v>303</v>
      </c>
      <c r="BN648">
        <f>BN307</f>
        <v>0</v>
      </c>
      <c r="BO648">
        <v>303</v>
      </c>
      <c r="BP648">
        <f>BP307</f>
        <v>0</v>
      </c>
      <c r="BQ648">
        <v>303</v>
      </c>
      <c r="BR648">
        <f>BR307</f>
        <v>0</v>
      </c>
      <c r="BU648">
        <f>IF(Charts!$B$3="none",E2350,IF(AM2350="",NA(),AM2350))</f>
        <v>0</v>
      </c>
      <c r="BV648">
        <f>IF(Charts!$B$3="none",F2350,IF(AN2350="",NA(),AN2350))</f>
        <v>0</v>
      </c>
      <c r="BW648">
        <f>IF(Charts!$B$3="none",G2350,IF(AO2350="",NA(),AO2350))</f>
        <v>0</v>
      </c>
      <c r="BX648">
        <f>IF(Charts!$B$3="none",H2350,IF(AP2350="",NA(),AP2350))</f>
        <v>0</v>
      </c>
      <c r="BY648">
        <f>IF(Charts!$B$3="none",I2350,IF(AQ2350="",NA(),AQ2350))</f>
        <v>0</v>
      </c>
      <c r="BZ648">
        <f>IF(Charts!$B$3="none",J2350,IF(AR2350="",NA(),AR2350))</f>
        <v>0</v>
      </c>
      <c r="CA648">
        <f>IF(Charts!$B$3="none",K2350,IF(AS2350="",NA(),AS2350))</f>
        <v>0</v>
      </c>
      <c r="CB648">
        <f>IF(Charts!$B$3="none",L2350,IF(AT2350="",NA(),AT2350))</f>
        <v>0</v>
      </c>
      <c r="CC648">
        <f>IF(Charts!$B$3="none",M2350,IF(AU2350="",NA(),AU2350))</f>
        <v>0</v>
      </c>
      <c r="CD648">
        <f>IF(Charts!$B$3="none",N2350,IF(AV2350="",NA(),AV2350))</f>
        <v>0</v>
      </c>
      <c r="CE648">
        <f>IF(Charts!$B$3="none",O2350,IF(AW2350="",NA(),AW2350))</f>
        <v>0</v>
      </c>
      <c r="CF648">
        <f>IF(Charts!$B$3="none",P2350,IF(AX2350="",NA(),AX2350))</f>
        <v>0</v>
      </c>
      <c r="CG648">
        <f>IF(Charts!$B$3="none",Q2350,IF(AY2350="",NA(),AY2350))</f>
        <v>0</v>
      </c>
      <c r="CH648">
        <f>IF(Charts!$B$3="none",R2350,IF(AZ2350="",NA(),AZ2350))</f>
        <v>0</v>
      </c>
      <c r="CI648">
        <f>IF(Charts!$B$3="none",S2350,IF(BA2350="",NA(),BA2350))</f>
        <v>0</v>
      </c>
      <c r="CJ648">
        <f>IF(Charts!$B$3="none",T2350,IF(BB2350="",NA(),BB2350))</f>
        <v>0</v>
      </c>
      <c r="CK648">
        <f>IF(Charts!$B$3="none",U2350,IF(BC2350="",NA(),BC2350))</f>
        <v>0</v>
      </c>
      <c r="CL648">
        <f>IF(Charts!$B$3="none",V2350,IF(BD2350="",NA(),BD2350))</f>
        <v>0</v>
      </c>
      <c r="CM648">
        <f>IF(Charts!$B$3="none",W2350,IF(BE2350="",NA(),BE2350))</f>
        <v>0</v>
      </c>
      <c r="CN648">
        <f>IF(Charts!$B$3="none",X2350,IF(BF2350="",NA(),BF2350))</f>
        <v>0</v>
      </c>
      <c r="CO648">
        <f>IF(Charts!$B$3="none",Y2350,IF(BG2350="",NA(),BG2350))</f>
        <v>0</v>
      </c>
      <c r="CP648">
        <f>IF(Charts!$B$3="none",Z2350,IF(BH2350="",NA(),BH2350))</f>
        <v>0</v>
      </c>
      <c r="CQ648">
        <f>IF(Charts!$B$3="none",AA2350,IF(BI2350="",NA(),BI2350))</f>
        <v>0</v>
      </c>
      <c r="CR648">
        <f>IF(Charts!$B$3="none",AB2350,IF(BJ2350="",NA(),BJ2350))</f>
        <v>0</v>
      </c>
      <c r="CS648">
        <f>IF(Charts!$B$3="none",AC2350,IF(BK2350="",NA(),BK2350))</f>
        <v>0</v>
      </c>
      <c r="CT648">
        <f>IF(Charts!$B$3="none",AD2350,IF(BL2350="",NA(),BL2350))</f>
        <v>0</v>
      </c>
      <c r="CU648">
        <f>IF(Charts!$B$3="none",AE2350,IF(BM2350="",NA(),BM2350))</f>
        <v>0</v>
      </c>
      <c r="CV648">
        <f>IF(Charts!$B$3="none",AF2350,IF(BN2350="",NA(),BN2350))</f>
        <v>0</v>
      </c>
      <c r="CW648">
        <f>IF(Charts!$B$3="none",AG2350,IF(BO2350="",NA(),BO2350))</f>
        <v>0</v>
      </c>
      <c r="CX648">
        <f>IF(Charts!$B$3="none",AH2350,IF(BP2350="",NA(),BP2350))</f>
        <v>0</v>
      </c>
      <c r="CY648">
        <f>IF(Charts!$B$3="none",AI2350,IF(BQ2350="",NA(),BQ2350))</f>
        <v>0</v>
      </c>
      <c r="CZ648">
        <f>IF(Charts!$B$3="none",AJ2350,IF(BR2350="",NA(),BR2350))</f>
        <v>0</v>
      </c>
    </row>
    <row r="649" spans="5:104">
      <c r="E649">
        <v>304</v>
      </c>
      <c r="F649">
        <f>F308</f>
        <v>0</v>
      </c>
      <c r="G649">
        <v>304</v>
      </c>
      <c r="H649">
        <f>H308</f>
        <v>0</v>
      </c>
      <c r="I649">
        <v>304</v>
      </c>
      <c r="J649">
        <f>J308</f>
        <v>0</v>
      </c>
      <c r="K649">
        <v>304</v>
      </c>
      <c r="L649">
        <f>L308</f>
        <v>0</v>
      </c>
      <c r="M649">
        <v>304</v>
      </c>
      <c r="N649">
        <f>N308</f>
        <v>0</v>
      </c>
      <c r="O649">
        <v>304</v>
      </c>
      <c r="P649">
        <f>P308</f>
        <v>0</v>
      </c>
      <c r="Q649">
        <v>304</v>
      </c>
      <c r="R649">
        <f>R308</f>
        <v>0</v>
      </c>
      <c r="S649">
        <v>304</v>
      </c>
      <c r="T649">
        <f>T308</f>
        <v>0</v>
      </c>
      <c r="U649">
        <v>304</v>
      </c>
      <c r="V649">
        <f>V308</f>
        <v>0</v>
      </c>
      <c r="W649">
        <v>304</v>
      </c>
      <c r="X649">
        <f>X308</f>
        <v>0</v>
      </c>
      <c r="Y649">
        <v>304</v>
      </c>
      <c r="Z649">
        <f>Z308</f>
        <v>0</v>
      </c>
      <c r="AA649">
        <v>304</v>
      </c>
      <c r="AB649">
        <f>AB308</f>
        <v>0</v>
      </c>
      <c r="AC649">
        <v>304</v>
      </c>
      <c r="AD649">
        <f>AD308</f>
        <v>0</v>
      </c>
      <c r="AE649">
        <v>304</v>
      </c>
      <c r="AF649">
        <f>AF308</f>
        <v>0</v>
      </c>
      <c r="AG649">
        <v>304</v>
      </c>
      <c r="AH649">
        <f>AH308</f>
        <v>0</v>
      </c>
      <c r="AI649">
        <v>304</v>
      </c>
      <c r="AJ649">
        <f>AJ308</f>
        <v>0</v>
      </c>
      <c r="AM649">
        <v>304</v>
      </c>
      <c r="AN649">
        <f>AN308</f>
        <v>0</v>
      </c>
      <c r="AO649">
        <v>304</v>
      </c>
      <c r="AP649">
        <f>AP308</f>
        <v>0</v>
      </c>
      <c r="AQ649">
        <v>304</v>
      </c>
      <c r="AR649">
        <f>AR308</f>
        <v>0</v>
      </c>
      <c r="AS649">
        <v>304</v>
      </c>
      <c r="AT649">
        <f>AT308</f>
        <v>0</v>
      </c>
      <c r="AU649">
        <v>304</v>
      </c>
      <c r="AV649">
        <f>AV308</f>
        <v>0</v>
      </c>
      <c r="AW649">
        <v>304</v>
      </c>
      <c r="AX649">
        <f>AX308</f>
        <v>0</v>
      </c>
      <c r="AY649">
        <v>304</v>
      </c>
      <c r="AZ649">
        <f>AZ308</f>
        <v>0</v>
      </c>
      <c r="BA649">
        <v>304</v>
      </c>
      <c r="BB649">
        <f>BB308</f>
        <v>0</v>
      </c>
      <c r="BC649">
        <v>304</v>
      </c>
      <c r="BD649">
        <f>BD308</f>
        <v>0</v>
      </c>
      <c r="BE649">
        <v>304</v>
      </c>
      <c r="BF649">
        <f>BF308</f>
        <v>0</v>
      </c>
      <c r="BG649">
        <v>304</v>
      </c>
      <c r="BH649">
        <f>BH308</f>
        <v>0</v>
      </c>
      <c r="BI649">
        <v>304</v>
      </c>
      <c r="BJ649">
        <f>BJ308</f>
        <v>0</v>
      </c>
      <c r="BK649">
        <v>304</v>
      </c>
      <c r="BL649">
        <f>BL308</f>
        <v>0</v>
      </c>
      <c r="BM649">
        <v>304</v>
      </c>
      <c r="BN649">
        <f>BN308</f>
        <v>0</v>
      </c>
      <c r="BO649">
        <v>304</v>
      </c>
      <c r="BP649">
        <f>BP308</f>
        <v>0</v>
      </c>
      <c r="BQ649">
        <v>304</v>
      </c>
      <c r="BR649">
        <f>BR308</f>
        <v>0</v>
      </c>
      <c r="BU649">
        <f>IF(Charts!$B$3="none",E2351,IF(AM2351="",NA(),AM2351))</f>
        <v>0</v>
      </c>
      <c r="BV649">
        <f>IF(Charts!$B$3="none",F2351,IF(AN2351="",NA(),AN2351))</f>
        <v>0</v>
      </c>
      <c r="BW649">
        <f>IF(Charts!$B$3="none",G2351,IF(AO2351="",NA(),AO2351))</f>
        <v>0</v>
      </c>
      <c r="BX649">
        <f>IF(Charts!$B$3="none",H2351,IF(AP2351="",NA(),AP2351))</f>
        <v>0</v>
      </c>
      <c r="BY649">
        <f>IF(Charts!$B$3="none",I2351,IF(AQ2351="",NA(),AQ2351))</f>
        <v>0</v>
      </c>
      <c r="BZ649">
        <f>IF(Charts!$B$3="none",J2351,IF(AR2351="",NA(),AR2351))</f>
        <v>0</v>
      </c>
      <c r="CA649">
        <f>IF(Charts!$B$3="none",K2351,IF(AS2351="",NA(),AS2351))</f>
        <v>0</v>
      </c>
      <c r="CB649">
        <f>IF(Charts!$B$3="none",L2351,IF(AT2351="",NA(),AT2351))</f>
        <v>0</v>
      </c>
      <c r="CC649">
        <f>IF(Charts!$B$3="none",M2351,IF(AU2351="",NA(),AU2351))</f>
        <v>0</v>
      </c>
      <c r="CD649">
        <f>IF(Charts!$B$3="none",N2351,IF(AV2351="",NA(),AV2351))</f>
        <v>0</v>
      </c>
      <c r="CE649">
        <f>IF(Charts!$B$3="none",O2351,IF(AW2351="",NA(),AW2351))</f>
        <v>0</v>
      </c>
      <c r="CF649">
        <f>IF(Charts!$B$3="none",P2351,IF(AX2351="",NA(),AX2351))</f>
        <v>0</v>
      </c>
      <c r="CG649">
        <f>IF(Charts!$B$3="none",Q2351,IF(AY2351="",NA(),AY2351))</f>
        <v>0</v>
      </c>
      <c r="CH649">
        <f>IF(Charts!$B$3="none",R2351,IF(AZ2351="",NA(),AZ2351))</f>
        <v>0</v>
      </c>
      <c r="CI649">
        <f>IF(Charts!$B$3="none",S2351,IF(BA2351="",NA(),BA2351))</f>
        <v>0</v>
      </c>
      <c r="CJ649">
        <f>IF(Charts!$B$3="none",T2351,IF(BB2351="",NA(),BB2351))</f>
        <v>0</v>
      </c>
      <c r="CK649">
        <f>IF(Charts!$B$3="none",U2351,IF(BC2351="",NA(),BC2351))</f>
        <v>0</v>
      </c>
      <c r="CL649">
        <f>IF(Charts!$B$3="none",V2351,IF(BD2351="",NA(),BD2351))</f>
        <v>0</v>
      </c>
      <c r="CM649">
        <f>IF(Charts!$B$3="none",W2351,IF(BE2351="",NA(),BE2351))</f>
        <v>0</v>
      </c>
      <c r="CN649">
        <f>IF(Charts!$B$3="none",X2351,IF(BF2351="",NA(),BF2351))</f>
        <v>0</v>
      </c>
      <c r="CO649">
        <f>IF(Charts!$B$3="none",Y2351,IF(BG2351="",NA(),BG2351))</f>
        <v>0</v>
      </c>
      <c r="CP649">
        <f>IF(Charts!$B$3="none",Z2351,IF(BH2351="",NA(),BH2351))</f>
        <v>0</v>
      </c>
      <c r="CQ649">
        <f>IF(Charts!$B$3="none",AA2351,IF(BI2351="",NA(),BI2351))</f>
        <v>0</v>
      </c>
      <c r="CR649">
        <f>IF(Charts!$B$3="none",AB2351,IF(BJ2351="",NA(),BJ2351))</f>
        <v>0</v>
      </c>
      <c r="CS649">
        <f>IF(Charts!$B$3="none",AC2351,IF(BK2351="",NA(),BK2351))</f>
        <v>0</v>
      </c>
      <c r="CT649">
        <f>IF(Charts!$B$3="none",AD2351,IF(BL2351="",NA(),BL2351))</f>
        <v>0</v>
      </c>
      <c r="CU649">
        <f>IF(Charts!$B$3="none",AE2351,IF(BM2351="",NA(),BM2351))</f>
        <v>0</v>
      </c>
      <c r="CV649">
        <f>IF(Charts!$B$3="none",AF2351,IF(BN2351="",NA(),BN2351))</f>
        <v>0</v>
      </c>
      <c r="CW649">
        <f>IF(Charts!$B$3="none",AG2351,IF(BO2351="",NA(),BO2351))</f>
        <v>0</v>
      </c>
      <c r="CX649">
        <f>IF(Charts!$B$3="none",AH2351,IF(BP2351="",NA(),BP2351))</f>
        <v>0</v>
      </c>
      <c r="CY649">
        <f>IF(Charts!$B$3="none",AI2351,IF(BQ2351="",NA(),BQ2351))</f>
        <v>0</v>
      </c>
      <c r="CZ649">
        <f>IF(Charts!$B$3="none",AJ2351,IF(BR2351="",NA(),BR2351))</f>
        <v>0</v>
      </c>
    </row>
    <row r="650" spans="5:104">
      <c r="E650">
        <v>305</v>
      </c>
      <c r="F650">
        <f>F309</f>
        <v>0</v>
      </c>
      <c r="G650">
        <v>305</v>
      </c>
      <c r="H650">
        <f>H309</f>
        <v>0</v>
      </c>
      <c r="I650">
        <v>305</v>
      </c>
      <c r="J650">
        <f>J309</f>
        <v>0</v>
      </c>
      <c r="K650">
        <v>305</v>
      </c>
      <c r="L650">
        <f>L309</f>
        <v>0</v>
      </c>
      <c r="M650">
        <v>305</v>
      </c>
      <c r="N650">
        <f>N309</f>
        <v>0</v>
      </c>
      <c r="O650">
        <v>305</v>
      </c>
      <c r="P650">
        <f>P309</f>
        <v>0</v>
      </c>
      <c r="Q650">
        <v>305</v>
      </c>
      <c r="R650">
        <f>R309</f>
        <v>0</v>
      </c>
      <c r="S650">
        <v>305</v>
      </c>
      <c r="T650">
        <f>T309</f>
        <v>0</v>
      </c>
      <c r="U650">
        <v>305</v>
      </c>
      <c r="V650">
        <f>V309</f>
        <v>0</v>
      </c>
      <c r="W650">
        <v>305</v>
      </c>
      <c r="X650">
        <f>X309</f>
        <v>0</v>
      </c>
      <c r="Y650">
        <v>305</v>
      </c>
      <c r="Z650">
        <f>Z309</f>
        <v>0</v>
      </c>
      <c r="AA650">
        <v>305</v>
      </c>
      <c r="AB650">
        <f>AB309</f>
        <v>0</v>
      </c>
      <c r="AC650">
        <v>305</v>
      </c>
      <c r="AD650">
        <f>AD309</f>
        <v>0</v>
      </c>
      <c r="AE650">
        <v>305</v>
      </c>
      <c r="AF650">
        <f>AF309</f>
        <v>0</v>
      </c>
      <c r="AG650">
        <v>305</v>
      </c>
      <c r="AH650">
        <f>AH309</f>
        <v>0</v>
      </c>
      <c r="AI650">
        <v>305</v>
      </c>
      <c r="AJ650">
        <f>AJ309</f>
        <v>0</v>
      </c>
      <c r="AM650">
        <v>305</v>
      </c>
      <c r="AN650">
        <f>AN309</f>
        <v>0</v>
      </c>
      <c r="AO650">
        <v>305</v>
      </c>
      <c r="AP650">
        <f>AP309</f>
        <v>0</v>
      </c>
      <c r="AQ650">
        <v>305</v>
      </c>
      <c r="AR650">
        <f>AR309</f>
        <v>0</v>
      </c>
      <c r="AS650">
        <v>305</v>
      </c>
      <c r="AT650">
        <f>AT309</f>
        <v>0</v>
      </c>
      <c r="AU650">
        <v>305</v>
      </c>
      <c r="AV650">
        <f>AV309</f>
        <v>0</v>
      </c>
      <c r="AW650">
        <v>305</v>
      </c>
      <c r="AX650">
        <f>AX309</f>
        <v>0</v>
      </c>
      <c r="AY650">
        <v>305</v>
      </c>
      <c r="AZ650">
        <f>AZ309</f>
        <v>0</v>
      </c>
      <c r="BA650">
        <v>305</v>
      </c>
      <c r="BB650">
        <f>BB309</f>
        <v>0</v>
      </c>
      <c r="BC650">
        <v>305</v>
      </c>
      <c r="BD650">
        <f>BD309</f>
        <v>0</v>
      </c>
      <c r="BE650">
        <v>305</v>
      </c>
      <c r="BF650">
        <f>BF309</f>
        <v>0</v>
      </c>
      <c r="BG650">
        <v>305</v>
      </c>
      <c r="BH650">
        <f>BH309</f>
        <v>0</v>
      </c>
      <c r="BI650">
        <v>305</v>
      </c>
      <c r="BJ650">
        <f>BJ309</f>
        <v>0</v>
      </c>
      <c r="BK650">
        <v>305</v>
      </c>
      <c r="BL650">
        <f>BL309</f>
        <v>0</v>
      </c>
      <c r="BM650">
        <v>305</v>
      </c>
      <c r="BN650">
        <f>BN309</f>
        <v>0</v>
      </c>
      <c r="BO650">
        <v>305</v>
      </c>
      <c r="BP650">
        <f>BP309</f>
        <v>0</v>
      </c>
      <c r="BQ650">
        <v>305</v>
      </c>
      <c r="BR650">
        <f>BR309</f>
        <v>0</v>
      </c>
      <c r="BU650">
        <f>IF(Charts!$B$3="none",E2352,IF(AM2352="",NA(),AM2352))</f>
        <v>0</v>
      </c>
      <c r="BV650">
        <f>IF(Charts!$B$3="none",F2352,IF(AN2352="",NA(),AN2352))</f>
        <v>0</v>
      </c>
      <c r="BW650">
        <f>IF(Charts!$B$3="none",G2352,IF(AO2352="",NA(),AO2352))</f>
        <v>0</v>
      </c>
      <c r="BX650">
        <f>IF(Charts!$B$3="none",H2352,IF(AP2352="",NA(),AP2352))</f>
        <v>0</v>
      </c>
      <c r="BY650">
        <f>IF(Charts!$B$3="none",I2352,IF(AQ2352="",NA(),AQ2352))</f>
        <v>0</v>
      </c>
      <c r="BZ650">
        <f>IF(Charts!$B$3="none",J2352,IF(AR2352="",NA(),AR2352))</f>
        <v>0</v>
      </c>
      <c r="CA650">
        <f>IF(Charts!$B$3="none",K2352,IF(AS2352="",NA(),AS2352))</f>
        <v>0</v>
      </c>
      <c r="CB650">
        <f>IF(Charts!$B$3="none",L2352,IF(AT2352="",NA(),AT2352))</f>
        <v>0</v>
      </c>
      <c r="CC650">
        <f>IF(Charts!$B$3="none",M2352,IF(AU2352="",NA(),AU2352))</f>
        <v>0</v>
      </c>
      <c r="CD650">
        <f>IF(Charts!$B$3="none",N2352,IF(AV2352="",NA(),AV2352))</f>
        <v>0</v>
      </c>
      <c r="CE650">
        <f>IF(Charts!$B$3="none",O2352,IF(AW2352="",NA(),AW2352))</f>
        <v>0</v>
      </c>
      <c r="CF650">
        <f>IF(Charts!$B$3="none",P2352,IF(AX2352="",NA(),AX2352))</f>
        <v>0</v>
      </c>
      <c r="CG650">
        <f>IF(Charts!$B$3="none",Q2352,IF(AY2352="",NA(),AY2352))</f>
        <v>0</v>
      </c>
      <c r="CH650">
        <f>IF(Charts!$B$3="none",R2352,IF(AZ2352="",NA(),AZ2352))</f>
        <v>0</v>
      </c>
      <c r="CI650">
        <f>IF(Charts!$B$3="none",S2352,IF(BA2352="",NA(),BA2352))</f>
        <v>0</v>
      </c>
      <c r="CJ650">
        <f>IF(Charts!$B$3="none",T2352,IF(BB2352="",NA(),BB2352))</f>
        <v>0</v>
      </c>
      <c r="CK650">
        <f>IF(Charts!$B$3="none",U2352,IF(BC2352="",NA(),BC2352))</f>
        <v>0</v>
      </c>
      <c r="CL650">
        <f>IF(Charts!$B$3="none",V2352,IF(BD2352="",NA(),BD2352))</f>
        <v>0</v>
      </c>
      <c r="CM650">
        <f>IF(Charts!$B$3="none",W2352,IF(BE2352="",NA(),BE2352))</f>
        <v>0</v>
      </c>
      <c r="CN650">
        <f>IF(Charts!$B$3="none",X2352,IF(BF2352="",NA(),BF2352))</f>
        <v>0</v>
      </c>
      <c r="CO650">
        <f>IF(Charts!$B$3="none",Y2352,IF(BG2352="",NA(),BG2352))</f>
        <v>0</v>
      </c>
      <c r="CP650">
        <f>IF(Charts!$B$3="none",Z2352,IF(BH2352="",NA(),BH2352))</f>
        <v>0</v>
      </c>
      <c r="CQ650">
        <f>IF(Charts!$B$3="none",AA2352,IF(BI2352="",NA(),BI2352))</f>
        <v>0</v>
      </c>
      <c r="CR650">
        <f>IF(Charts!$B$3="none",AB2352,IF(BJ2352="",NA(),BJ2352))</f>
        <v>0</v>
      </c>
      <c r="CS650">
        <f>IF(Charts!$B$3="none",AC2352,IF(BK2352="",NA(),BK2352))</f>
        <v>0</v>
      </c>
      <c r="CT650">
        <f>IF(Charts!$B$3="none",AD2352,IF(BL2352="",NA(),BL2352))</f>
        <v>0</v>
      </c>
      <c r="CU650">
        <f>IF(Charts!$B$3="none",AE2352,IF(BM2352="",NA(),BM2352))</f>
        <v>0</v>
      </c>
      <c r="CV650">
        <f>IF(Charts!$B$3="none",AF2352,IF(BN2352="",NA(),BN2352))</f>
        <v>0</v>
      </c>
      <c r="CW650">
        <f>IF(Charts!$B$3="none",AG2352,IF(BO2352="",NA(),BO2352))</f>
        <v>0</v>
      </c>
      <c r="CX650">
        <f>IF(Charts!$B$3="none",AH2352,IF(BP2352="",NA(),BP2352))</f>
        <v>0</v>
      </c>
      <c r="CY650">
        <f>IF(Charts!$B$3="none",AI2352,IF(BQ2352="",NA(),BQ2352))</f>
        <v>0</v>
      </c>
      <c r="CZ650">
        <f>IF(Charts!$B$3="none",AJ2352,IF(BR2352="",NA(),BR2352))</f>
        <v>0</v>
      </c>
    </row>
    <row r="651" spans="5:104">
      <c r="E651">
        <v>306</v>
      </c>
      <c r="F651">
        <f>F310</f>
        <v>0</v>
      </c>
      <c r="G651">
        <v>306</v>
      </c>
      <c r="H651">
        <f>H310</f>
        <v>0</v>
      </c>
      <c r="I651">
        <v>306</v>
      </c>
      <c r="J651">
        <f>J310</f>
        <v>0</v>
      </c>
      <c r="K651">
        <v>306</v>
      </c>
      <c r="L651">
        <f>L310</f>
        <v>0</v>
      </c>
      <c r="M651">
        <v>306</v>
      </c>
      <c r="N651">
        <f>N310</f>
        <v>0</v>
      </c>
      <c r="O651">
        <v>306</v>
      </c>
      <c r="P651">
        <f>P310</f>
        <v>0</v>
      </c>
      <c r="Q651">
        <v>306</v>
      </c>
      <c r="R651">
        <f>R310</f>
        <v>0</v>
      </c>
      <c r="S651">
        <v>306</v>
      </c>
      <c r="T651">
        <f>T310</f>
        <v>0</v>
      </c>
      <c r="U651">
        <v>306</v>
      </c>
      <c r="V651">
        <f>V310</f>
        <v>0</v>
      </c>
      <c r="W651">
        <v>306</v>
      </c>
      <c r="X651">
        <f>X310</f>
        <v>0</v>
      </c>
      <c r="Y651">
        <v>306</v>
      </c>
      <c r="Z651">
        <f>Z310</f>
        <v>0</v>
      </c>
      <c r="AA651">
        <v>306</v>
      </c>
      <c r="AB651">
        <f>AB310</f>
        <v>0</v>
      </c>
      <c r="AC651">
        <v>306</v>
      </c>
      <c r="AD651">
        <f>AD310</f>
        <v>0</v>
      </c>
      <c r="AE651">
        <v>306</v>
      </c>
      <c r="AF651">
        <f>AF310</f>
        <v>0</v>
      </c>
      <c r="AG651">
        <v>306</v>
      </c>
      <c r="AH651">
        <f>AH310</f>
        <v>0</v>
      </c>
      <c r="AI651">
        <v>306</v>
      </c>
      <c r="AJ651">
        <f>AJ310</f>
        <v>0</v>
      </c>
      <c r="AM651">
        <v>306</v>
      </c>
      <c r="AN651">
        <f>AN310</f>
        <v>0</v>
      </c>
      <c r="AO651">
        <v>306</v>
      </c>
      <c r="AP651">
        <f>AP310</f>
        <v>0</v>
      </c>
      <c r="AQ651">
        <v>306</v>
      </c>
      <c r="AR651">
        <f>AR310</f>
        <v>0</v>
      </c>
      <c r="AS651">
        <v>306</v>
      </c>
      <c r="AT651">
        <f>AT310</f>
        <v>0</v>
      </c>
      <c r="AU651">
        <v>306</v>
      </c>
      <c r="AV651">
        <f>AV310</f>
        <v>0</v>
      </c>
      <c r="AW651">
        <v>306</v>
      </c>
      <c r="AX651">
        <f>AX310</f>
        <v>0</v>
      </c>
      <c r="AY651">
        <v>306</v>
      </c>
      <c r="AZ651">
        <f>AZ310</f>
        <v>0</v>
      </c>
      <c r="BA651">
        <v>306</v>
      </c>
      <c r="BB651">
        <f>BB310</f>
        <v>0</v>
      </c>
      <c r="BC651">
        <v>306</v>
      </c>
      <c r="BD651">
        <f>BD310</f>
        <v>0</v>
      </c>
      <c r="BE651">
        <v>306</v>
      </c>
      <c r="BF651">
        <f>BF310</f>
        <v>0</v>
      </c>
      <c r="BG651">
        <v>306</v>
      </c>
      <c r="BH651">
        <f>BH310</f>
        <v>0</v>
      </c>
      <c r="BI651">
        <v>306</v>
      </c>
      <c r="BJ651">
        <f>BJ310</f>
        <v>0</v>
      </c>
      <c r="BK651">
        <v>306</v>
      </c>
      <c r="BL651">
        <f>BL310</f>
        <v>0</v>
      </c>
      <c r="BM651">
        <v>306</v>
      </c>
      <c r="BN651">
        <f>BN310</f>
        <v>0</v>
      </c>
      <c r="BO651">
        <v>306</v>
      </c>
      <c r="BP651">
        <f>BP310</f>
        <v>0</v>
      </c>
      <c r="BQ651">
        <v>306</v>
      </c>
      <c r="BR651">
        <f>BR310</f>
        <v>0</v>
      </c>
      <c r="BU651">
        <f>IF(Charts!$B$3="none",E2353,IF(AM2353="",NA(),AM2353))</f>
        <v>0</v>
      </c>
      <c r="BV651">
        <f>IF(Charts!$B$3="none",F2353,IF(AN2353="",NA(),AN2353))</f>
        <v>0</v>
      </c>
      <c r="BW651">
        <f>IF(Charts!$B$3="none",G2353,IF(AO2353="",NA(),AO2353))</f>
        <v>0</v>
      </c>
      <c r="BX651">
        <f>IF(Charts!$B$3="none",H2353,IF(AP2353="",NA(),AP2353))</f>
        <v>0</v>
      </c>
      <c r="BY651">
        <f>IF(Charts!$B$3="none",I2353,IF(AQ2353="",NA(),AQ2353))</f>
        <v>0</v>
      </c>
      <c r="BZ651">
        <f>IF(Charts!$B$3="none",J2353,IF(AR2353="",NA(),AR2353))</f>
        <v>0</v>
      </c>
      <c r="CA651">
        <f>IF(Charts!$B$3="none",K2353,IF(AS2353="",NA(),AS2353))</f>
        <v>0</v>
      </c>
      <c r="CB651">
        <f>IF(Charts!$B$3="none",L2353,IF(AT2353="",NA(),AT2353))</f>
        <v>0</v>
      </c>
      <c r="CC651">
        <f>IF(Charts!$B$3="none",M2353,IF(AU2353="",NA(),AU2353))</f>
        <v>0</v>
      </c>
      <c r="CD651">
        <f>IF(Charts!$B$3="none",N2353,IF(AV2353="",NA(),AV2353))</f>
        <v>0</v>
      </c>
      <c r="CE651">
        <f>IF(Charts!$B$3="none",O2353,IF(AW2353="",NA(),AW2353))</f>
        <v>0</v>
      </c>
      <c r="CF651">
        <f>IF(Charts!$B$3="none",P2353,IF(AX2353="",NA(),AX2353))</f>
        <v>0</v>
      </c>
      <c r="CG651">
        <f>IF(Charts!$B$3="none",Q2353,IF(AY2353="",NA(),AY2353))</f>
        <v>0</v>
      </c>
      <c r="CH651">
        <f>IF(Charts!$B$3="none",R2353,IF(AZ2353="",NA(),AZ2353))</f>
        <v>0</v>
      </c>
      <c r="CI651">
        <f>IF(Charts!$B$3="none",S2353,IF(BA2353="",NA(),BA2353))</f>
        <v>0</v>
      </c>
      <c r="CJ651">
        <f>IF(Charts!$B$3="none",T2353,IF(BB2353="",NA(),BB2353))</f>
        <v>0</v>
      </c>
      <c r="CK651">
        <f>IF(Charts!$B$3="none",U2353,IF(BC2353="",NA(),BC2353))</f>
        <v>0</v>
      </c>
      <c r="CL651">
        <f>IF(Charts!$B$3="none",V2353,IF(BD2353="",NA(),BD2353))</f>
        <v>0</v>
      </c>
      <c r="CM651">
        <f>IF(Charts!$B$3="none",W2353,IF(BE2353="",NA(),BE2353))</f>
        <v>0</v>
      </c>
      <c r="CN651">
        <f>IF(Charts!$B$3="none",X2353,IF(BF2353="",NA(),BF2353))</f>
        <v>0</v>
      </c>
      <c r="CO651">
        <f>IF(Charts!$B$3="none",Y2353,IF(BG2353="",NA(),BG2353))</f>
        <v>0</v>
      </c>
      <c r="CP651">
        <f>IF(Charts!$B$3="none",Z2353,IF(BH2353="",NA(),BH2353))</f>
        <v>0</v>
      </c>
      <c r="CQ651">
        <f>IF(Charts!$B$3="none",AA2353,IF(BI2353="",NA(),BI2353))</f>
        <v>0</v>
      </c>
      <c r="CR651">
        <f>IF(Charts!$B$3="none",AB2353,IF(BJ2353="",NA(),BJ2353))</f>
        <v>0</v>
      </c>
      <c r="CS651">
        <f>IF(Charts!$B$3="none",AC2353,IF(BK2353="",NA(),BK2353))</f>
        <v>0</v>
      </c>
      <c r="CT651">
        <f>IF(Charts!$B$3="none",AD2353,IF(BL2353="",NA(),BL2353))</f>
        <v>0</v>
      </c>
      <c r="CU651">
        <f>IF(Charts!$B$3="none",AE2353,IF(BM2353="",NA(),BM2353))</f>
        <v>0</v>
      </c>
      <c r="CV651">
        <f>IF(Charts!$B$3="none",AF2353,IF(BN2353="",NA(),BN2353))</f>
        <v>0</v>
      </c>
      <c r="CW651">
        <f>IF(Charts!$B$3="none",AG2353,IF(BO2353="",NA(),BO2353))</f>
        <v>0</v>
      </c>
      <c r="CX651">
        <f>IF(Charts!$B$3="none",AH2353,IF(BP2353="",NA(),BP2353))</f>
        <v>0</v>
      </c>
      <c r="CY651">
        <f>IF(Charts!$B$3="none",AI2353,IF(BQ2353="",NA(),BQ2353))</f>
        <v>0</v>
      </c>
      <c r="CZ651">
        <f>IF(Charts!$B$3="none",AJ2353,IF(BR2353="",NA(),BR2353))</f>
        <v>0</v>
      </c>
    </row>
    <row r="652" spans="5:104">
      <c r="E652">
        <v>307</v>
      </c>
      <c r="F652">
        <f>F311</f>
        <v>0</v>
      </c>
      <c r="G652">
        <v>307</v>
      </c>
      <c r="H652">
        <f>H311</f>
        <v>0</v>
      </c>
      <c r="I652">
        <v>307</v>
      </c>
      <c r="J652">
        <f>J311</f>
        <v>0</v>
      </c>
      <c r="K652">
        <v>307</v>
      </c>
      <c r="L652">
        <f>L311</f>
        <v>0</v>
      </c>
      <c r="M652">
        <v>307</v>
      </c>
      <c r="N652">
        <f>N311</f>
        <v>0</v>
      </c>
      <c r="O652">
        <v>307</v>
      </c>
      <c r="P652">
        <f>P311</f>
        <v>0</v>
      </c>
      <c r="Q652">
        <v>307</v>
      </c>
      <c r="R652">
        <f>R311</f>
        <v>0</v>
      </c>
      <c r="S652">
        <v>307</v>
      </c>
      <c r="T652">
        <f>T311</f>
        <v>0</v>
      </c>
      <c r="U652">
        <v>307</v>
      </c>
      <c r="V652">
        <f>V311</f>
        <v>0</v>
      </c>
      <c r="W652">
        <v>307</v>
      </c>
      <c r="X652">
        <f>X311</f>
        <v>0</v>
      </c>
      <c r="Y652">
        <v>307</v>
      </c>
      <c r="Z652">
        <f>Z311</f>
        <v>0</v>
      </c>
      <c r="AA652">
        <v>307</v>
      </c>
      <c r="AB652">
        <f>AB311</f>
        <v>0</v>
      </c>
      <c r="AC652">
        <v>307</v>
      </c>
      <c r="AD652">
        <f>AD311</f>
        <v>0</v>
      </c>
      <c r="AE652">
        <v>307</v>
      </c>
      <c r="AF652">
        <f>AF311</f>
        <v>0</v>
      </c>
      <c r="AG652">
        <v>307</v>
      </c>
      <c r="AH652">
        <f>AH311</f>
        <v>0</v>
      </c>
      <c r="AI652">
        <v>307</v>
      </c>
      <c r="AJ652">
        <f>AJ311</f>
        <v>0</v>
      </c>
      <c r="AM652">
        <v>307</v>
      </c>
      <c r="AN652">
        <f>AN311</f>
        <v>0</v>
      </c>
      <c r="AO652">
        <v>307</v>
      </c>
      <c r="AP652">
        <f>AP311</f>
        <v>0</v>
      </c>
      <c r="AQ652">
        <v>307</v>
      </c>
      <c r="AR652">
        <f>AR311</f>
        <v>0</v>
      </c>
      <c r="AS652">
        <v>307</v>
      </c>
      <c r="AT652">
        <f>AT311</f>
        <v>0</v>
      </c>
      <c r="AU652">
        <v>307</v>
      </c>
      <c r="AV652">
        <f>AV311</f>
        <v>0</v>
      </c>
      <c r="AW652">
        <v>307</v>
      </c>
      <c r="AX652">
        <f>AX311</f>
        <v>0</v>
      </c>
      <c r="AY652">
        <v>307</v>
      </c>
      <c r="AZ652">
        <f>AZ311</f>
        <v>0</v>
      </c>
      <c r="BA652">
        <v>307</v>
      </c>
      <c r="BB652">
        <f>BB311</f>
        <v>0</v>
      </c>
      <c r="BC652">
        <v>307</v>
      </c>
      <c r="BD652">
        <f>BD311</f>
        <v>0</v>
      </c>
      <c r="BE652">
        <v>307</v>
      </c>
      <c r="BF652">
        <f>BF311</f>
        <v>0</v>
      </c>
      <c r="BG652">
        <v>307</v>
      </c>
      <c r="BH652">
        <f>BH311</f>
        <v>0</v>
      </c>
      <c r="BI652">
        <v>307</v>
      </c>
      <c r="BJ652">
        <f>BJ311</f>
        <v>0</v>
      </c>
      <c r="BK652">
        <v>307</v>
      </c>
      <c r="BL652">
        <f>BL311</f>
        <v>0</v>
      </c>
      <c r="BM652">
        <v>307</v>
      </c>
      <c r="BN652">
        <f>BN311</f>
        <v>0</v>
      </c>
      <c r="BO652">
        <v>307</v>
      </c>
      <c r="BP652">
        <f>BP311</f>
        <v>0</v>
      </c>
      <c r="BQ652">
        <v>307</v>
      </c>
      <c r="BR652">
        <f>BR311</f>
        <v>0</v>
      </c>
      <c r="BU652">
        <f>IF(Charts!$B$3="none",E2354,IF(AM2354="",NA(),AM2354))</f>
        <v>0</v>
      </c>
      <c r="BV652">
        <f>IF(Charts!$B$3="none",F2354,IF(AN2354="",NA(),AN2354))</f>
        <v>0</v>
      </c>
      <c r="BW652">
        <f>IF(Charts!$B$3="none",G2354,IF(AO2354="",NA(),AO2354))</f>
        <v>0</v>
      </c>
      <c r="BX652">
        <f>IF(Charts!$B$3="none",H2354,IF(AP2354="",NA(),AP2354))</f>
        <v>0</v>
      </c>
      <c r="BY652">
        <f>IF(Charts!$B$3="none",I2354,IF(AQ2354="",NA(),AQ2354))</f>
        <v>0</v>
      </c>
      <c r="BZ652">
        <f>IF(Charts!$B$3="none",J2354,IF(AR2354="",NA(),AR2354))</f>
        <v>0</v>
      </c>
      <c r="CA652">
        <f>IF(Charts!$B$3="none",K2354,IF(AS2354="",NA(),AS2354))</f>
        <v>0</v>
      </c>
      <c r="CB652">
        <f>IF(Charts!$B$3="none",L2354,IF(AT2354="",NA(),AT2354))</f>
        <v>0</v>
      </c>
      <c r="CC652">
        <f>IF(Charts!$B$3="none",M2354,IF(AU2354="",NA(),AU2354))</f>
        <v>0</v>
      </c>
      <c r="CD652">
        <f>IF(Charts!$B$3="none",N2354,IF(AV2354="",NA(),AV2354))</f>
        <v>0</v>
      </c>
      <c r="CE652">
        <f>IF(Charts!$B$3="none",O2354,IF(AW2354="",NA(),AW2354))</f>
        <v>0</v>
      </c>
      <c r="CF652">
        <f>IF(Charts!$B$3="none",P2354,IF(AX2354="",NA(),AX2354))</f>
        <v>0</v>
      </c>
      <c r="CG652">
        <f>IF(Charts!$B$3="none",Q2354,IF(AY2354="",NA(),AY2354))</f>
        <v>0</v>
      </c>
      <c r="CH652">
        <f>IF(Charts!$B$3="none",R2354,IF(AZ2354="",NA(),AZ2354))</f>
        <v>0</v>
      </c>
      <c r="CI652">
        <f>IF(Charts!$B$3="none",S2354,IF(BA2354="",NA(),BA2354))</f>
        <v>0</v>
      </c>
      <c r="CJ652">
        <f>IF(Charts!$B$3="none",T2354,IF(BB2354="",NA(),BB2354))</f>
        <v>0</v>
      </c>
      <c r="CK652">
        <f>IF(Charts!$B$3="none",U2354,IF(BC2354="",NA(),BC2354))</f>
        <v>0</v>
      </c>
      <c r="CL652">
        <f>IF(Charts!$B$3="none",V2354,IF(BD2354="",NA(),BD2354))</f>
        <v>0</v>
      </c>
      <c r="CM652">
        <f>IF(Charts!$B$3="none",W2354,IF(BE2354="",NA(),BE2354))</f>
        <v>0</v>
      </c>
      <c r="CN652">
        <f>IF(Charts!$B$3="none",X2354,IF(BF2354="",NA(),BF2354))</f>
        <v>0</v>
      </c>
      <c r="CO652">
        <f>IF(Charts!$B$3="none",Y2354,IF(BG2354="",NA(),BG2354))</f>
        <v>0</v>
      </c>
      <c r="CP652">
        <f>IF(Charts!$B$3="none",Z2354,IF(BH2354="",NA(),BH2354))</f>
        <v>0</v>
      </c>
      <c r="CQ652">
        <f>IF(Charts!$B$3="none",AA2354,IF(BI2354="",NA(),BI2354))</f>
        <v>0</v>
      </c>
      <c r="CR652">
        <f>IF(Charts!$B$3="none",AB2354,IF(BJ2354="",NA(),BJ2354))</f>
        <v>0</v>
      </c>
      <c r="CS652">
        <f>IF(Charts!$B$3="none",AC2354,IF(BK2354="",NA(),BK2354))</f>
        <v>0</v>
      </c>
      <c r="CT652">
        <f>IF(Charts!$B$3="none",AD2354,IF(BL2354="",NA(),BL2354))</f>
        <v>0</v>
      </c>
      <c r="CU652">
        <f>IF(Charts!$B$3="none",AE2354,IF(BM2354="",NA(),BM2354))</f>
        <v>0</v>
      </c>
      <c r="CV652">
        <f>IF(Charts!$B$3="none",AF2354,IF(BN2354="",NA(),BN2354))</f>
        <v>0</v>
      </c>
      <c r="CW652">
        <f>IF(Charts!$B$3="none",AG2354,IF(BO2354="",NA(),BO2354))</f>
        <v>0</v>
      </c>
      <c r="CX652">
        <f>IF(Charts!$B$3="none",AH2354,IF(BP2354="",NA(),BP2354))</f>
        <v>0</v>
      </c>
      <c r="CY652">
        <f>IF(Charts!$B$3="none",AI2354,IF(BQ2354="",NA(),BQ2354))</f>
        <v>0</v>
      </c>
      <c r="CZ652">
        <f>IF(Charts!$B$3="none",AJ2354,IF(BR2354="",NA(),BR2354))</f>
        <v>0</v>
      </c>
    </row>
    <row r="653" spans="5:104">
      <c r="E653">
        <v>308</v>
      </c>
      <c r="F653">
        <f>F312</f>
        <v>0</v>
      </c>
      <c r="G653">
        <v>308</v>
      </c>
      <c r="H653">
        <f>H312</f>
        <v>0</v>
      </c>
      <c r="I653">
        <v>308</v>
      </c>
      <c r="J653">
        <f>J312</f>
        <v>0</v>
      </c>
      <c r="K653">
        <v>308</v>
      </c>
      <c r="L653">
        <f>L312</f>
        <v>0</v>
      </c>
      <c r="M653">
        <v>308</v>
      </c>
      <c r="N653">
        <f>N312</f>
        <v>0</v>
      </c>
      <c r="O653">
        <v>308</v>
      </c>
      <c r="P653">
        <f>P312</f>
        <v>0</v>
      </c>
      <c r="Q653">
        <v>308</v>
      </c>
      <c r="R653">
        <f>R312</f>
        <v>0</v>
      </c>
      <c r="S653">
        <v>308</v>
      </c>
      <c r="T653">
        <f>T312</f>
        <v>0</v>
      </c>
      <c r="U653">
        <v>308</v>
      </c>
      <c r="V653">
        <f>V312</f>
        <v>0</v>
      </c>
      <c r="W653">
        <v>308</v>
      </c>
      <c r="X653">
        <f>X312</f>
        <v>0</v>
      </c>
      <c r="Y653">
        <v>308</v>
      </c>
      <c r="Z653">
        <f>Z312</f>
        <v>0</v>
      </c>
      <c r="AA653">
        <v>308</v>
      </c>
      <c r="AB653">
        <f>AB312</f>
        <v>0</v>
      </c>
      <c r="AC653">
        <v>308</v>
      </c>
      <c r="AD653">
        <f>AD312</f>
        <v>0</v>
      </c>
      <c r="AE653">
        <v>308</v>
      </c>
      <c r="AF653">
        <f>AF312</f>
        <v>0</v>
      </c>
      <c r="AG653">
        <v>308</v>
      </c>
      <c r="AH653">
        <f>AH312</f>
        <v>0</v>
      </c>
      <c r="AI653">
        <v>308</v>
      </c>
      <c r="AJ653">
        <f>AJ312</f>
        <v>0</v>
      </c>
      <c r="AM653">
        <v>308</v>
      </c>
      <c r="AN653">
        <f>AN312</f>
        <v>0</v>
      </c>
      <c r="AO653">
        <v>308</v>
      </c>
      <c r="AP653">
        <f>AP312</f>
        <v>0</v>
      </c>
      <c r="AQ653">
        <v>308</v>
      </c>
      <c r="AR653">
        <f>AR312</f>
        <v>0</v>
      </c>
      <c r="AS653">
        <v>308</v>
      </c>
      <c r="AT653">
        <f>AT312</f>
        <v>0</v>
      </c>
      <c r="AU653">
        <v>308</v>
      </c>
      <c r="AV653">
        <f>AV312</f>
        <v>0</v>
      </c>
      <c r="AW653">
        <v>308</v>
      </c>
      <c r="AX653">
        <f>AX312</f>
        <v>0</v>
      </c>
      <c r="AY653">
        <v>308</v>
      </c>
      <c r="AZ653">
        <f>AZ312</f>
        <v>0</v>
      </c>
      <c r="BA653">
        <v>308</v>
      </c>
      <c r="BB653">
        <f>BB312</f>
        <v>0</v>
      </c>
      <c r="BC653">
        <v>308</v>
      </c>
      <c r="BD653">
        <f>BD312</f>
        <v>0</v>
      </c>
      <c r="BE653">
        <v>308</v>
      </c>
      <c r="BF653">
        <f>BF312</f>
        <v>0</v>
      </c>
      <c r="BG653">
        <v>308</v>
      </c>
      <c r="BH653">
        <f>BH312</f>
        <v>0</v>
      </c>
      <c r="BI653">
        <v>308</v>
      </c>
      <c r="BJ653">
        <f>BJ312</f>
        <v>0</v>
      </c>
      <c r="BK653">
        <v>308</v>
      </c>
      <c r="BL653">
        <f>BL312</f>
        <v>0</v>
      </c>
      <c r="BM653">
        <v>308</v>
      </c>
      <c r="BN653">
        <f>BN312</f>
        <v>0</v>
      </c>
      <c r="BO653">
        <v>308</v>
      </c>
      <c r="BP653">
        <f>BP312</f>
        <v>0</v>
      </c>
      <c r="BQ653">
        <v>308</v>
      </c>
      <c r="BR653">
        <f>BR312</f>
        <v>0</v>
      </c>
      <c r="BU653">
        <f>IF(Charts!$B$3="none",E2355,IF(AM2355="",NA(),AM2355))</f>
        <v>0</v>
      </c>
      <c r="BV653">
        <f>IF(Charts!$B$3="none",F2355,IF(AN2355="",NA(),AN2355))</f>
        <v>0</v>
      </c>
      <c r="BW653">
        <f>IF(Charts!$B$3="none",G2355,IF(AO2355="",NA(),AO2355))</f>
        <v>0</v>
      </c>
      <c r="BX653">
        <f>IF(Charts!$B$3="none",H2355,IF(AP2355="",NA(),AP2355))</f>
        <v>0</v>
      </c>
      <c r="BY653">
        <f>IF(Charts!$B$3="none",I2355,IF(AQ2355="",NA(),AQ2355))</f>
        <v>0</v>
      </c>
      <c r="BZ653">
        <f>IF(Charts!$B$3="none",J2355,IF(AR2355="",NA(),AR2355))</f>
        <v>0</v>
      </c>
      <c r="CA653">
        <f>IF(Charts!$B$3="none",K2355,IF(AS2355="",NA(),AS2355))</f>
        <v>0</v>
      </c>
      <c r="CB653">
        <f>IF(Charts!$B$3="none",L2355,IF(AT2355="",NA(),AT2355))</f>
        <v>0</v>
      </c>
      <c r="CC653">
        <f>IF(Charts!$B$3="none",M2355,IF(AU2355="",NA(),AU2355))</f>
        <v>0</v>
      </c>
      <c r="CD653">
        <f>IF(Charts!$B$3="none",N2355,IF(AV2355="",NA(),AV2355))</f>
        <v>0</v>
      </c>
      <c r="CE653">
        <f>IF(Charts!$B$3="none",O2355,IF(AW2355="",NA(),AW2355))</f>
        <v>0</v>
      </c>
      <c r="CF653">
        <f>IF(Charts!$B$3="none",P2355,IF(AX2355="",NA(),AX2355))</f>
        <v>0</v>
      </c>
      <c r="CG653">
        <f>IF(Charts!$B$3="none",Q2355,IF(AY2355="",NA(),AY2355))</f>
        <v>0</v>
      </c>
      <c r="CH653">
        <f>IF(Charts!$B$3="none",R2355,IF(AZ2355="",NA(),AZ2355))</f>
        <v>0</v>
      </c>
      <c r="CI653">
        <f>IF(Charts!$B$3="none",S2355,IF(BA2355="",NA(),BA2355))</f>
        <v>0</v>
      </c>
      <c r="CJ653">
        <f>IF(Charts!$B$3="none",T2355,IF(BB2355="",NA(),BB2355))</f>
        <v>0</v>
      </c>
      <c r="CK653">
        <f>IF(Charts!$B$3="none",U2355,IF(BC2355="",NA(),BC2355))</f>
        <v>0</v>
      </c>
      <c r="CL653">
        <f>IF(Charts!$B$3="none",V2355,IF(BD2355="",NA(),BD2355))</f>
        <v>0</v>
      </c>
      <c r="CM653">
        <f>IF(Charts!$B$3="none",W2355,IF(BE2355="",NA(),BE2355))</f>
        <v>0</v>
      </c>
      <c r="CN653">
        <f>IF(Charts!$B$3="none",X2355,IF(BF2355="",NA(),BF2355))</f>
        <v>0</v>
      </c>
      <c r="CO653">
        <f>IF(Charts!$B$3="none",Y2355,IF(BG2355="",NA(),BG2355))</f>
        <v>0</v>
      </c>
      <c r="CP653">
        <f>IF(Charts!$B$3="none",Z2355,IF(BH2355="",NA(),BH2355))</f>
        <v>0</v>
      </c>
      <c r="CQ653">
        <f>IF(Charts!$B$3="none",AA2355,IF(BI2355="",NA(),BI2355))</f>
        <v>0</v>
      </c>
      <c r="CR653">
        <f>IF(Charts!$B$3="none",AB2355,IF(BJ2355="",NA(),BJ2355))</f>
        <v>0</v>
      </c>
      <c r="CS653">
        <f>IF(Charts!$B$3="none",AC2355,IF(BK2355="",NA(),BK2355))</f>
        <v>0</v>
      </c>
      <c r="CT653">
        <f>IF(Charts!$B$3="none",AD2355,IF(BL2355="",NA(),BL2355))</f>
        <v>0</v>
      </c>
      <c r="CU653">
        <f>IF(Charts!$B$3="none",AE2355,IF(BM2355="",NA(),BM2355))</f>
        <v>0</v>
      </c>
      <c r="CV653">
        <f>IF(Charts!$B$3="none",AF2355,IF(BN2355="",NA(),BN2355))</f>
        <v>0</v>
      </c>
      <c r="CW653">
        <f>IF(Charts!$B$3="none",AG2355,IF(BO2355="",NA(),BO2355))</f>
        <v>0</v>
      </c>
      <c r="CX653">
        <f>IF(Charts!$B$3="none",AH2355,IF(BP2355="",NA(),BP2355))</f>
        <v>0</v>
      </c>
      <c r="CY653">
        <f>IF(Charts!$B$3="none",AI2355,IF(BQ2355="",NA(),BQ2355))</f>
        <v>0</v>
      </c>
      <c r="CZ653">
        <f>IF(Charts!$B$3="none",AJ2355,IF(BR2355="",NA(),BR2355))</f>
        <v>0</v>
      </c>
    </row>
    <row r="654" spans="5:104">
      <c r="E654">
        <v>309</v>
      </c>
      <c r="F654">
        <f>F313</f>
        <v>0</v>
      </c>
      <c r="G654">
        <v>309</v>
      </c>
      <c r="H654">
        <f>H313</f>
        <v>0</v>
      </c>
      <c r="I654">
        <v>309</v>
      </c>
      <c r="J654">
        <f>J313</f>
        <v>0</v>
      </c>
      <c r="K654">
        <v>309</v>
      </c>
      <c r="L654">
        <f>L313</f>
        <v>0</v>
      </c>
      <c r="M654">
        <v>309</v>
      </c>
      <c r="N654">
        <f>N313</f>
        <v>0</v>
      </c>
      <c r="O654">
        <v>309</v>
      </c>
      <c r="P654">
        <f>P313</f>
        <v>0</v>
      </c>
      <c r="Q654">
        <v>309</v>
      </c>
      <c r="R654">
        <f>R313</f>
        <v>0</v>
      </c>
      <c r="S654">
        <v>309</v>
      </c>
      <c r="T654">
        <f>T313</f>
        <v>0</v>
      </c>
      <c r="U654">
        <v>309</v>
      </c>
      <c r="V654">
        <f>V313</f>
        <v>0</v>
      </c>
      <c r="W654">
        <v>309</v>
      </c>
      <c r="X654">
        <f>X313</f>
        <v>0</v>
      </c>
      <c r="Y654">
        <v>309</v>
      </c>
      <c r="Z654">
        <f>Z313</f>
        <v>0</v>
      </c>
      <c r="AA654">
        <v>309</v>
      </c>
      <c r="AB654">
        <f>AB313</f>
        <v>0</v>
      </c>
      <c r="AC654">
        <v>309</v>
      </c>
      <c r="AD654">
        <f>AD313</f>
        <v>0</v>
      </c>
      <c r="AE654">
        <v>309</v>
      </c>
      <c r="AF654">
        <f>AF313</f>
        <v>0</v>
      </c>
      <c r="AG654">
        <v>309</v>
      </c>
      <c r="AH654">
        <f>AH313</f>
        <v>0</v>
      </c>
      <c r="AI654">
        <v>309</v>
      </c>
      <c r="AJ654">
        <f>AJ313</f>
        <v>0</v>
      </c>
      <c r="AM654">
        <v>309</v>
      </c>
      <c r="AN654">
        <f>AN313</f>
        <v>0</v>
      </c>
      <c r="AO654">
        <v>309</v>
      </c>
      <c r="AP654">
        <f>AP313</f>
        <v>0</v>
      </c>
      <c r="AQ654">
        <v>309</v>
      </c>
      <c r="AR654">
        <f>AR313</f>
        <v>0</v>
      </c>
      <c r="AS654">
        <v>309</v>
      </c>
      <c r="AT654">
        <f>AT313</f>
        <v>0</v>
      </c>
      <c r="AU654">
        <v>309</v>
      </c>
      <c r="AV654">
        <f>AV313</f>
        <v>0</v>
      </c>
      <c r="AW654">
        <v>309</v>
      </c>
      <c r="AX654">
        <f>AX313</f>
        <v>0</v>
      </c>
      <c r="AY654">
        <v>309</v>
      </c>
      <c r="AZ654">
        <f>AZ313</f>
        <v>0</v>
      </c>
      <c r="BA654">
        <v>309</v>
      </c>
      <c r="BB654">
        <f>BB313</f>
        <v>0</v>
      </c>
      <c r="BC654">
        <v>309</v>
      </c>
      <c r="BD654">
        <f>BD313</f>
        <v>0</v>
      </c>
      <c r="BE654">
        <v>309</v>
      </c>
      <c r="BF654">
        <f>BF313</f>
        <v>0</v>
      </c>
      <c r="BG654">
        <v>309</v>
      </c>
      <c r="BH654">
        <f>BH313</f>
        <v>0</v>
      </c>
      <c r="BI654">
        <v>309</v>
      </c>
      <c r="BJ654">
        <f>BJ313</f>
        <v>0</v>
      </c>
      <c r="BK654">
        <v>309</v>
      </c>
      <c r="BL654">
        <f>BL313</f>
        <v>0</v>
      </c>
      <c r="BM654">
        <v>309</v>
      </c>
      <c r="BN654">
        <f>BN313</f>
        <v>0</v>
      </c>
      <c r="BO654">
        <v>309</v>
      </c>
      <c r="BP654">
        <f>BP313</f>
        <v>0</v>
      </c>
      <c r="BQ654">
        <v>309</v>
      </c>
      <c r="BR654">
        <f>BR313</f>
        <v>0</v>
      </c>
      <c r="BU654">
        <f>IF(Charts!$B$3="none",E2356,IF(AM2356="",NA(),AM2356))</f>
        <v>0</v>
      </c>
      <c r="BV654">
        <f>IF(Charts!$B$3="none",F2356,IF(AN2356="",NA(),AN2356))</f>
        <v>0</v>
      </c>
      <c r="BW654">
        <f>IF(Charts!$B$3="none",G2356,IF(AO2356="",NA(),AO2356))</f>
        <v>0</v>
      </c>
      <c r="BX654">
        <f>IF(Charts!$B$3="none",H2356,IF(AP2356="",NA(),AP2356))</f>
        <v>0</v>
      </c>
      <c r="BY654">
        <f>IF(Charts!$B$3="none",I2356,IF(AQ2356="",NA(),AQ2356))</f>
        <v>0</v>
      </c>
      <c r="BZ654">
        <f>IF(Charts!$B$3="none",J2356,IF(AR2356="",NA(),AR2356))</f>
        <v>0</v>
      </c>
      <c r="CA654">
        <f>IF(Charts!$B$3="none",K2356,IF(AS2356="",NA(),AS2356))</f>
        <v>0</v>
      </c>
      <c r="CB654">
        <f>IF(Charts!$B$3="none",L2356,IF(AT2356="",NA(),AT2356))</f>
        <v>0</v>
      </c>
      <c r="CC654">
        <f>IF(Charts!$B$3="none",M2356,IF(AU2356="",NA(),AU2356))</f>
        <v>0</v>
      </c>
      <c r="CD654">
        <f>IF(Charts!$B$3="none",N2356,IF(AV2356="",NA(),AV2356))</f>
        <v>0</v>
      </c>
      <c r="CE654">
        <f>IF(Charts!$B$3="none",O2356,IF(AW2356="",NA(),AW2356))</f>
        <v>0</v>
      </c>
      <c r="CF654">
        <f>IF(Charts!$B$3="none",P2356,IF(AX2356="",NA(),AX2356))</f>
        <v>0</v>
      </c>
      <c r="CG654">
        <f>IF(Charts!$B$3="none",Q2356,IF(AY2356="",NA(),AY2356))</f>
        <v>0</v>
      </c>
      <c r="CH654">
        <f>IF(Charts!$B$3="none",R2356,IF(AZ2356="",NA(),AZ2356))</f>
        <v>0</v>
      </c>
      <c r="CI654">
        <f>IF(Charts!$B$3="none",S2356,IF(BA2356="",NA(),BA2356))</f>
        <v>0</v>
      </c>
      <c r="CJ654">
        <f>IF(Charts!$B$3="none",T2356,IF(BB2356="",NA(),BB2356))</f>
        <v>0</v>
      </c>
      <c r="CK654">
        <f>IF(Charts!$B$3="none",U2356,IF(BC2356="",NA(),BC2356))</f>
        <v>0</v>
      </c>
      <c r="CL654">
        <f>IF(Charts!$B$3="none",V2356,IF(BD2356="",NA(),BD2356))</f>
        <v>0</v>
      </c>
      <c r="CM654">
        <f>IF(Charts!$B$3="none",W2356,IF(BE2356="",NA(),BE2356))</f>
        <v>0</v>
      </c>
      <c r="CN654">
        <f>IF(Charts!$B$3="none",X2356,IF(BF2356="",NA(),BF2356))</f>
        <v>0</v>
      </c>
      <c r="CO654">
        <f>IF(Charts!$B$3="none",Y2356,IF(BG2356="",NA(),BG2356))</f>
        <v>0</v>
      </c>
      <c r="CP654">
        <f>IF(Charts!$B$3="none",Z2356,IF(BH2356="",NA(),BH2356))</f>
        <v>0</v>
      </c>
      <c r="CQ654">
        <f>IF(Charts!$B$3="none",AA2356,IF(BI2356="",NA(),BI2356))</f>
        <v>0</v>
      </c>
      <c r="CR654">
        <f>IF(Charts!$B$3="none",AB2356,IF(BJ2356="",NA(),BJ2356))</f>
        <v>0</v>
      </c>
      <c r="CS654">
        <f>IF(Charts!$B$3="none",AC2356,IF(BK2356="",NA(),BK2356))</f>
        <v>0</v>
      </c>
      <c r="CT654">
        <f>IF(Charts!$B$3="none",AD2356,IF(BL2356="",NA(),BL2356))</f>
        <v>0</v>
      </c>
      <c r="CU654">
        <f>IF(Charts!$B$3="none",AE2356,IF(BM2356="",NA(),BM2356))</f>
        <v>0</v>
      </c>
      <c r="CV654">
        <f>IF(Charts!$B$3="none",AF2356,IF(BN2356="",NA(),BN2356))</f>
        <v>0</v>
      </c>
      <c r="CW654">
        <f>IF(Charts!$B$3="none",AG2356,IF(BO2356="",NA(),BO2356))</f>
        <v>0</v>
      </c>
      <c r="CX654">
        <f>IF(Charts!$B$3="none",AH2356,IF(BP2356="",NA(),BP2356))</f>
        <v>0</v>
      </c>
      <c r="CY654">
        <f>IF(Charts!$B$3="none",AI2356,IF(BQ2356="",NA(),BQ2356))</f>
        <v>0</v>
      </c>
      <c r="CZ654">
        <f>IF(Charts!$B$3="none",AJ2356,IF(BR2356="",NA(),BR2356))</f>
        <v>0</v>
      </c>
    </row>
    <row r="655" spans="5:104">
      <c r="E655">
        <v>310</v>
      </c>
      <c r="F655">
        <f>F314</f>
        <v>0</v>
      </c>
      <c r="G655">
        <v>310</v>
      </c>
      <c r="H655">
        <f>H314</f>
        <v>0</v>
      </c>
      <c r="I655">
        <v>310</v>
      </c>
      <c r="J655">
        <f>J314</f>
        <v>0</v>
      </c>
      <c r="K655">
        <v>310</v>
      </c>
      <c r="L655">
        <f>L314</f>
        <v>0</v>
      </c>
      <c r="M655">
        <v>310</v>
      </c>
      <c r="N655">
        <f>N314</f>
        <v>0</v>
      </c>
      <c r="O655">
        <v>310</v>
      </c>
      <c r="P655">
        <f>P314</f>
        <v>0</v>
      </c>
      <c r="Q655">
        <v>310</v>
      </c>
      <c r="R655">
        <f>R314</f>
        <v>0</v>
      </c>
      <c r="S655">
        <v>310</v>
      </c>
      <c r="T655">
        <f>T314</f>
        <v>0</v>
      </c>
      <c r="U655">
        <v>310</v>
      </c>
      <c r="V655">
        <f>V314</f>
        <v>0</v>
      </c>
      <c r="W655">
        <v>310</v>
      </c>
      <c r="X655">
        <f>X314</f>
        <v>0</v>
      </c>
      <c r="Y655">
        <v>310</v>
      </c>
      <c r="Z655">
        <f>Z314</f>
        <v>0</v>
      </c>
      <c r="AA655">
        <v>310</v>
      </c>
      <c r="AB655">
        <f>AB314</f>
        <v>0</v>
      </c>
      <c r="AC655">
        <v>310</v>
      </c>
      <c r="AD655">
        <f>AD314</f>
        <v>0</v>
      </c>
      <c r="AE655">
        <v>310</v>
      </c>
      <c r="AF655">
        <f>AF314</f>
        <v>0</v>
      </c>
      <c r="AG655">
        <v>310</v>
      </c>
      <c r="AH655">
        <f>AH314</f>
        <v>0</v>
      </c>
      <c r="AI655">
        <v>310</v>
      </c>
      <c r="AJ655">
        <f>AJ314</f>
        <v>0</v>
      </c>
      <c r="AM655">
        <v>310</v>
      </c>
      <c r="AN655">
        <f>AN314</f>
        <v>0</v>
      </c>
      <c r="AO655">
        <v>310</v>
      </c>
      <c r="AP655">
        <f>AP314</f>
        <v>0</v>
      </c>
      <c r="AQ655">
        <v>310</v>
      </c>
      <c r="AR655">
        <f>AR314</f>
        <v>0</v>
      </c>
      <c r="AS655">
        <v>310</v>
      </c>
      <c r="AT655">
        <f>AT314</f>
        <v>0</v>
      </c>
      <c r="AU655">
        <v>310</v>
      </c>
      <c r="AV655">
        <f>AV314</f>
        <v>0</v>
      </c>
      <c r="AW655">
        <v>310</v>
      </c>
      <c r="AX655">
        <f>AX314</f>
        <v>0</v>
      </c>
      <c r="AY655">
        <v>310</v>
      </c>
      <c r="AZ655">
        <f>AZ314</f>
        <v>0</v>
      </c>
      <c r="BA655">
        <v>310</v>
      </c>
      <c r="BB655">
        <f>BB314</f>
        <v>0</v>
      </c>
      <c r="BC655">
        <v>310</v>
      </c>
      <c r="BD655">
        <f>BD314</f>
        <v>0</v>
      </c>
      <c r="BE655">
        <v>310</v>
      </c>
      <c r="BF655">
        <f>BF314</f>
        <v>0</v>
      </c>
      <c r="BG655">
        <v>310</v>
      </c>
      <c r="BH655">
        <f>BH314</f>
        <v>0</v>
      </c>
      <c r="BI655">
        <v>310</v>
      </c>
      <c r="BJ655">
        <f>BJ314</f>
        <v>0</v>
      </c>
      <c r="BK655">
        <v>310</v>
      </c>
      <c r="BL655">
        <f>BL314</f>
        <v>0</v>
      </c>
      <c r="BM655">
        <v>310</v>
      </c>
      <c r="BN655">
        <f>BN314</f>
        <v>0</v>
      </c>
      <c r="BO655">
        <v>310</v>
      </c>
      <c r="BP655">
        <f>BP314</f>
        <v>0</v>
      </c>
      <c r="BQ655">
        <v>310</v>
      </c>
      <c r="BR655">
        <f>BR314</f>
        <v>0</v>
      </c>
      <c r="BU655">
        <f>IF(Charts!$B$3="none",E2357,IF(AM2357="",NA(),AM2357))</f>
        <v>0</v>
      </c>
      <c r="BV655">
        <f>IF(Charts!$B$3="none",F2357,IF(AN2357="",NA(),AN2357))</f>
        <v>0</v>
      </c>
      <c r="BW655">
        <f>IF(Charts!$B$3="none",G2357,IF(AO2357="",NA(),AO2357))</f>
        <v>0</v>
      </c>
      <c r="BX655">
        <f>IF(Charts!$B$3="none",H2357,IF(AP2357="",NA(),AP2357))</f>
        <v>0</v>
      </c>
      <c r="BY655">
        <f>IF(Charts!$B$3="none",I2357,IF(AQ2357="",NA(),AQ2357))</f>
        <v>0</v>
      </c>
      <c r="BZ655">
        <f>IF(Charts!$B$3="none",J2357,IF(AR2357="",NA(),AR2357))</f>
        <v>0</v>
      </c>
      <c r="CA655">
        <f>IF(Charts!$B$3="none",K2357,IF(AS2357="",NA(),AS2357))</f>
        <v>0</v>
      </c>
      <c r="CB655">
        <f>IF(Charts!$B$3="none",L2357,IF(AT2357="",NA(),AT2357))</f>
        <v>0</v>
      </c>
      <c r="CC655">
        <f>IF(Charts!$B$3="none",M2357,IF(AU2357="",NA(),AU2357))</f>
        <v>0</v>
      </c>
      <c r="CD655">
        <f>IF(Charts!$B$3="none",N2357,IF(AV2357="",NA(),AV2357))</f>
        <v>0</v>
      </c>
      <c r="CE655">
        <f>IF(Charts!$B$3="none",O2357,IF(AW2357="",NA(),AW2357))</f>
        <v>0</v>
      </c>
      <c r="CF655">
        <f>IF(Charts!$B$3="none",P2357,IF(AX2357="",NA(),AX2357))</f>
        <v>0</v>
      </c>
      <c r="CG655">
        <f>IF(Charts!$B$3="none",Q2357,IF(AY2357="",NA(),AY2357))</f>
        <v>0</v>
      </c>
      <c r="CH655">
        <f>IF(Charts!$B$3="none",R2357,IF(AZ2357="",NA(),AZ2357))</f>
        <v>0</v>
      </c>
      <c r="CI655">
        <f>IF(Charts!$B$3="none",S2357,IF(BA2357="",NA(),BA2357))</f>
        <v>0</v>
      </c>
      <c r="CJ655">
        <f>IF(Charts!$B$3="none",T2357,IF(BB2357="",NA(),BB2357))</f>
        <v>0</v>
      </c>
      <c r="CK655">
        <f>IF(Charts!$B$3="none",U2357,IF(BC2357="",NA(),BC2357))</f>
        <v>0</v>
      </c>
      <c r="CL655">
        <f>IF(Charts!$B$3="none",V2357,IF(BD2357="",NA(),BD2357))</f>
        <v>0</v>
      </c>
      <c r="CM655">
        <f>IF(Charts!$B$3="none",W2357,IF(BE2357="",NA(),BE2357))</f>
        <v>0</v>
      </c>
      <c r="CN655">
        <f>IF(Charts!$B$3="none",X2357,IF(BF2357="",NA(),BF2357))</f>
        <v>0</v>
      </c>
      <c r="CO655">
        <f>IF(Charts!$B$3="none",Y2357,IF(BG2357="",NA(),BG2357))</f>
        <v>0</v>
      </c>
      <c r="CP655">
        <f>IF(Charts!$B$3="none",Z2357,IF(BH2357="",NA(),BH2357))</f>
        <v>0</v>
      </c>
      <c r="CQ655">
        <f>IF(Charts!$B$3="none",AA2357,IF(BI2357="",NA(),BI2357))</f>
        <v>0</v>
      </c>
      <c r="CR655">
        <f>IF(Charts!$B$3="none",AB2357,IF(BJ2357="",NA(),BJ2357))</f>
        <v>0</v>
      </c>
      <c r="CS655">
        <f>IF(Charts!$B$3="none",AC2357,IF(BK2357="",NA(),BK2357))</f>
        <v>0</v>
      </c>
      <c r="CT655">
        <f>IF(Charts!$B$3="none",AD2357,IF(BL2357="",NA(),BL2357))</f>
        <v>0</v>
      </c>
      <c r="CU655">
        <f>IF(Charts!$B$3="none",AE2357,IF(BM2357="",NA(),BM2357))</f>
        <v>0</v>
      </c>
      <c r="CV655">
        <f>IF(Charts!$B$3="none",AF2357,IF(BN2357="",NA(),BN2357))</f>
        <v>0</v>
      </c>
      <c r="CW655">
        <f>IF(Charts!$B$3="none",AG2357,IF(BO2357="",NA(),BO2357))</f>
        <v>0</v>
      </c>
      <c r="CX655">
        <f>IF(Charts!$B$3="none",AH2357,IF(BP2357="",NA(),BP2357))</f>
        <v>0</v>
      </c>
      <c r="CY655">
        <f>IF(Charts!$B$3="none",AI2357,IF(BQ2357="",NA(),BQ2357))</f>
        <v>0</v>
      </c>
      <c r="CZ655">
        <f>IF(Charts!$B$3="none",AJ2357,IF(BR2357="",NA(),BR2357))</f>
        <v>0</v>
      </c>
    </row>
    <row r="656" spans="5:104">
      <c r="E656">
        <v>311</v>
      </c>
      <c r="F656">
        <f>F315</f>
        <v>0</v>
      </c>
      <c r="G656">
        <v>311</v>
      </c>
      <c r="H656">
        <f>H315</f>
        <v>0</v>
      </c>
      <c r="I656">
        <v>311</v>
      </c>
      <c r="J656">
        <f>J315</f>
        <v>0</v>
      </c>
      <c r="K656">
        <v>311</v>
      </c>
      <c r="L656">
        <f>L315</f>
        <v>0</v>
      </c>
      <c r="M656">
        <v>311</v>
      </c>
      <c r="N656">
        <f>N315</f>
        <v>0</v>
      </c>
      <c r="O656">
        <v>311</v>
      </c>
      <c r="P656">
        <f>P315</f>
        <v>0</v>
      </c>
      <c r="Q656">
        <v>311</v>
      </c>
      <c r="R656">
        <f>R315</f>
        <v>0</v>
      </c>
      <c r="S656">
        <v>311</v>
      </c>
      <c r="T656">
        <f>T315</f>
        <v>0</v>
      </c>
      <c r="U656">
        <v>311</v>
      </c>
      <c r="V656">
        <f>V315</f>
        <v>0</v>
      </c>
      <c r="W656">
        <v>311</v>
      </c>
      <c r="X656">
        <f>X315</f>
        <v>0</v>
      </c>
      <c r="Y656">
        <v>311</v>
      </c>
      <c r="Z656">
        <f>Z315</f>
        <v>0</v>
      </c>
      <c r="AA656">
        <v>311</v>
      </c>
      <c r="AB656">
        <f>AB315</f>
        <v>0</v>
      </c>
      <c r="AC656">
        <v>311</v>
      </c>
      <c r="AD656">
        <f>AD315</f>
        <v>0</v>
      </c>
      <c r="AE656">
        <v>311</v>
      </c>
      <c r="AF656">
        <f>AF315</f>
        <v>0</v>
      </c>
      <c r="AG656">
        <v>311</v>
      </c>
      <c r="AH656">
        <f>AH315</f>
        <v>0</v>
      </c>
      <c r="AI656">
        <v>311</v>
      </c>
      <c r="AJ656">
        <f>AJ315</f>
        <v>0</v>
      </c>
      <c r="AM656">
        <v>311</v>
      </c>
      <c r="AN656">
        <f>AN315</f>
        <v>0</v>
      </c>
      <c r="AO656">
        <v>311</v>
      </c>
      <c r="AP656">
        <f>AP315</f>
        <v>0</v>
      </c>
      <c r="AQ656">
        <v>311</v>
      </c>
      <c r="AR656">
        <f>AR315</f>
        <v>0</v>
      </c>
      <c r="AS656">
        <v>311</v>
      </c>
      <c r="AT656">
        <f>AT315</f>
        <v>0</v>
      </c>
      <c r="AU656">
        <v>311</v>
      </c>
      <c r="AV656">
        <f>AV315</f>
        <v>0</v>
      </c>
      <c r="AW656">
        <v>311</v>
      </c>
      <c r="AX656">
        <f>AX315</f>
        <v>0</v>
      </c>
      <c r="AY656">
        <v>311</v>
      </c>
      <c r="AZ656">
        <f>AZ315</f>
        <v>0</v>
      </c>
      <c r="BA656">
        <v>311</v>
      </c>
      <c r="BB656">
        <f>BB315</f>
        <v>0</v>
      </c>
      <c r="BC656">
        <v>311</v>
      </c>
      <c r="BD656">
        <f>BD315</f>
        <v>0</v>
      </c>
      <c r="BE656">
        <v>311</v>
      </c>
      <c r="BF656">
        <f>BF315</f>
        <v>0</v>
      </c>
      <c r="BG656">
        <v>311</v>
      </c>
      <c r="BH656">
        <f>BH315</f>
        <v>0</v>
      </c>
      <c r="BI656">
        <v>311</v>
      </c>
      <c r="BJ656">
        <f>BJ315</f>
        <v>0</v>
      </c>
      <c r="BK656">
        <v>311</v>
      </c>
      <c r="BL656">
        <f>BL315</f>
        <v>0</v>
      </c>
      <c r="BM656">
        <v>311</v>
      </c>
      <c r="BN656">
        <f>BN315</f>
        <v>0</v>
      </c>
      <c r="BO656">
        <v>311</v>
      </c>
      <c r="BP656">
        <f>BP315</f>
        <v>0</v>
      </c>
      <c r="BQ656">
        <v>311</v>
      </c>
      <c r="BR656">
        <f>BR315</f>
        <v>0</v>
      </c>
      <c r="BU656">
        <f>IF(Charts!$B$3="none",E2358,IF(AM2358="",NA(),AM2358))</f>
        <v>0</v>
      </c>
      <c r="BV656">
        <f>IF(Charts!$B$3="none",F2358,IF(AN2358="",NA(),AN2358))</f>
        <v>0</v>
      </c>
      <c r="BW656">
        <f>IF(Charts!$B$3="none",G2358,IF(AO2358="",NA(),AO2358))</f>
        <v>0</v>
      </c>
      <c r="BX656">
        <f>IF(Charts!$B$3="none",H2358,IF(AP2358="",NA(),AP2358))</f>
        <v>0</v>
      </c>
      <c r="BY656">
        <f>IF(Charts!$B$3="none",I2358,IF(AQ2358="",NA(),AQ2358))</f>
        <v>0</v>
      </c>
      <c r="BZ656">
        <f>IF(Charts!$B$3="none",J2358,IF(AR2358="",NA(),AR2358))</f>
        <v>0</v>
      </c>
      <c r="CA656">
        <f>IF(Charts!$B$3="none",K2358,IF(AS2358="",NA(),AS2358))</f>
        <v>0</v>
      </c>
      <c r="CB656">
        <f>IF(Charts!$B$3="none",L2358,IF(AT2358="",NA(),AT2358))</f>
        <v>0</v>
      </c>
      <c r="CC656">
        <f>IF(Charts!$B$3="none",M2358,IF(AU2358="",NA(),AU2358))</f>
        <v>0</v>
      </c>
      <c r="CD656">
        <f>IF(Charts!$B$3="none",N2358,IF(AV2358="",NA(),AV2358))</f>
        <v>0</v>
      </c>
      <c r="CE656">
        <f>IF(Charts!$B$3="none",O2358,IF(AW2358="",NA(),AW2358))</f>
        <v>0</v>
      </c>
      <c r="CF656">
        <f>IF(Charts!$B$3="none",P2358,IF(AX2358="",NA(),AX2358))</f>
        <v>0</v>
      </c>
      <c r="CG656">
        <f>IF(Charts!$B$3="none",Q2358,IF(AY2358="",NA(),AY2358))</f>
        <v>0</v>
      </c>
      <c r="CH656">
        <f>IF(Charts!$B$3="none",R2358,IF(AZ2358="",NA(),AZ2358))</f>
        <v>0</v>
      </c>
      <c r="CI656">
        <f>IF(Charts!$B$3="none",S2358,IF(BA2358="",NA(),BA2358))</f>
        <v>0</v>
      </c>
      <c r="CJ656">
        <f>IF(Charts!$B$3="none",T2358,IF(BB2358="",NA(),BB2358))</f>
        <v>0</v>
      </c>
      <c r="CK656">
        <f>IF(Charts!$B$3="none",U2358,IF(BC2358="",NA(),BC2358))</f>
        <v>0</v>
      </c>
      <c r="CL656">
        <f>IF(Charts!$B$3="none",V2358,IF(BD2358="",NA(),BD2358))</f>
        <v>0</v>
      </c>
      <c r="CM656">
        <f>IF(Charts!$B$3="none",W2358,IF(BE2358="",NA(),BE2358))</f>
        <v>0</v>
      </c>
      <c r="CN656">
        <f>IF(Charts!$B$3="none",X2358,IF(BF2358="",NA(),BF2358))</f>
        <v>0</v>
      </c>
      <c r="CO656">
        <f>IF(Charts!$B$3="none",Y2358,IF(BG2358="",NA(),BG2358))</f>
        <v>0</v>
      </c>
      <c r="CP656">
        <f>IF(Charts!$B$3="none",Z2358,IF(BH2358="",NA(),BH2358))</f>
        <v>0</v>
      </c>
      <c r="CQ656">
        <f>IF(Charts!$B$3="none",AA2358,IF(BI2358="",NA(),BI2358))</f>
        <v>0</v>
      </c>
      <c r="CR656">
        <f>IF(Charts!$B$3="none",AB2358,IF(BJ2358="",NA(),BJ2358))</f>
        <v>0</v>
      </c>
      <c r="CS656">
        <f>IF(Charts!$B$3="none",AC2358,IF(BK2358="",NA(),BK2358))</f>
        <v>0</v>
      </c>
      <c r="CT656">
        <f>IF(Charts!$B$3="none",AD2358,IF(BL2358="",NA(),BL2358))</f>
        <v>0</v>
      </c>
      <c r="CU656">
        <f>IF(Charts!$B$3="none",AE2358,IF(BM2358="",NA(),BM2358))</f>
        <v>0</v>
      </c>
      <c r="CV656">
        <f>IF(Charts!$B$3="none",AF2358,IF(BN2358="",NA(),BN2358))</f>
        <v>0</v>
      </c>
      <c r="CW656">
        <f>IF(Charts!$B$3="none",AG2358,IF(BO2358="",NA(),BO2358))</f>
        <v>0</v>
      </c>
      <c r="CX656">
        <f>IF(Charts!$B$3="none",AH2358,IF(BP2358="",NA(),BP2358))</f>
        <v>0</v>
      </c>
      <c r="CY656">
        <f>IF(Charts!$B$3="none",AI2358,IF(BQ2358="",NA(),BQ2358))</f>
        <v>0</v>
      </c>
      <c r="CZ656">
        <f>IF(Charts!$B$3="none",AJ2358,IF(BR2358="",NA(),BR2358))</f>
        <v>0</v>
      </c>
    </row>
    <row r="657" spans="5:104">
      <c r="E657">
        <v>312</v>
      </c>
      <c r="F657">
        <f>F316</f>
        <v>0</v>
      </c>
      <c r="G657">
        <v>312</v>
      </c>
      <c r="H657">
        <f>H316</f>
        <v>0</v>
      </c>
      <c r="I657">
        <v>312</v>
      </c>
      <c r="J657">
        <f>J316</f>
        <v>0</v>
      </c>
      <c r="K657">
        <v>312</v>
      </c>
      <c r="L657">
        <f>L316</f>
        <v>0</v>
      </c>
      <c r="M657">
        <v>312</v>
      </c>
      <c r="N657">
        <f>N316</f>
        <v>0</v>
      </c>
      <c r="O657">
        <v>312</v>
      </c>
      <c r="P657">
        <f>P316</f>
        <v>0</v>
      </c>
      <c r="Q657">
        <v>312</v>
      </c>
      <c r="R657">
        <f>R316</f>
        <v>0</v>
      </c>
      <c r="S657">
        <v>312</v>
      </c>
      <c r="T657">
        <f>T316</f>
        <v>0</v>
      </c>
      <c r="U657">
        <v>312</v>
      </c>
      <c r="V657">
        <f>V316</f>
        <v>0</v>
      </c>
      <c r="W657">
        <v>312</v>
      </c>
      <c r="X657">
        <f>X316</f>
        <v>0</v>
      </c>
      <c r="Y657">
        <v>312</v>
      </c>
      <c r="Z657">
        <f>Z316</f>
        <v>0</v>
      </c>
      <c r="AA657">
        <v>312</v>
      </c>
      <c r="AB657">
        <f>AB316</f>
        <v>0</v>
      </c>
      <c r="AC657">
        <v>312</v>
      </c>
      <c r="AD657">
        <f>AD316</f>
        <v>0</v>
      </c>
      <c r="AE657">
        <v>312</v>
      </c>
      <c r="AF657">
        <f>AF316</f>
        <v>0</v>
      </c>
      <c r="AG657">
        <v>312</v>
      </c>
      <c r="AH657">
        <f>AH316</f>
        <v>0</v>
      </c>
      <c r="AI657">
        <v>312</v>
      </c>
      <c r="AJ657">
        <f>AJ316</f>
        <v>0</v>
      </c>
      <c r="AM657">
        <v>312</v>
      </c>
      <c r="AN657">
        <f>AN316</f>
        <v>0</v>
      </c>
      <c r="AO657">
        <v>312</v>
      </c>
      <c r="AP657">
        <f>AP316</f>
        <v>0</v>
      </c>
      <c r="AQ657">
        <v>312</v>
      </c>
      <c r="AR657">
        <f>AR316</f>
        <v>0</v>
      </c>
      <c r="AS657">
        <v>312</v>
      </c>
      <c r="AT657">
        <f>AT316</f>
        <v>0</v>
      </c>
      <c r="AU657">
        <v>312</v>
      </c>
      <c r="AV657">
        <f>AV316</f>
        <v>0</v>
      </c>
      <c r="AW657">
        <v>312</v>
      </c>
      <c r="AX657">
        <f>AX316</f>
        <v>0</v>
      </c>
      <c r="AY657">
        <v>312</v>
      </c>
      <c r="AZ657">
        <f>AZ316</f>
        <v>0</v>
      </c>
      <c r="BA657">
        <v>312</v>
      </c>
      <c r="BB657">
        <f>BB316</f>
        <v>0</v>
      </c>
      <c r="BC657">
        <v>312</v>
      </c>
      <c r="BD657">
        <f>BD316</f>
        <v>0</v>
      </c>
      <c r="BE657">
        <v>312</v>
      </c>
      <c r="BF657">
        <f>BF316</f>
        <v>0</v>
      </c>
      <c r="BG657">
        <v>312</v>
      </c>
      <c r="BH657">
        <f>BH316</f>
        <v>0</v>
      </c>
      <c r="BI657">
        <v>312</v>
      </c>
      <c r="BJ657">
        <f>BJ316</f>
        <v>0</v>
      </c>
      <c r="BK657">
        <v>312</v>
      </c>
      <c r="BL657">
        <f>BL316</f>
        <v>0</v>
      </c>
      <c r="BM657">
        <v>312</v>
      </c>
      <c r="BN657">
        <f>BN316</f>
        <v>0</v>
      </c>
      <c r="BO657">
        <v>312</v>
      </c>
      <c r="BP657">
        <f>BP316</f>
        <v>0</v>
      </c>
      <c r="BQ657">
        <v>312</v>
      </c>
      <c r="BR657">
        <f>BR316</f>
        <v>0</v>
      </c>
      <c r="BU657">
        <f>IF(Charts!$B$3="none",E2359,IF(AM2359="",NA(),AM2359))</f>
        <v>0</v>
      </c>
      <c r="BV657">
        <f>IF(Charts!$B$3="none",F2359,IF(AN2359="",NA(),AN2359))</f>
        <v>0</v>
      </c>
      <c r="BW657">
        <f>IF(Charts!$B$3="none",G2359,IF(AO2359="",NA(),AO2359))</f>
        <v>0</v>
      </c>
      <c r="BX657">
        <f>IF(Charts!$B$3="none",H2359,IF(AP2359="",NA(),AP2359))</f>
        <v>0</v>
      </c>
      <c r="BY657">
        <f>IF(Charts!$B$3="none",I2359,IF(AQ2359="",NA(),AQ2359))</f>
        <v>0</v>
      </c>
      <c r="BZ657">
        <f>IF(Charts!$B$3="none",J2359,IF(AR2359="",NA(),AR2359))</f>
        <v>0</v>
      </c>
      <c r="CA657">
        <f>IF(Charts!$B$3="none",K2359,IF(AS2359="",NA(),AS2359))</f>
        <v>0</v>
      </c>
      <c r="CB657">
        <f>IF(Charts!$B$3="none",L2359,IF(AT2359="",NA(),AT2359))</f>
        <v>0</v>
      </c>
      <c r="CC657">
        <f>IF(Charts!$B$3="none",M2359,IF(AU2359="",NA(),AU2359))</f>
        <v>0</v>
      </c>
      <c r="CD657">
        <f>IF(Charts!$B$3="none",N2359,IF(AV2359="",NA(),AV2359))</f>
        <v>0</v>
      </c>
      <c r="CE657">
        <f>IF(Charts!$B$3="none",O2359,IF(AW2359="",NA(),AW2359))</f>
        <v>0</v>
      </c>
      <c r="CF657">
        <f>IF(Charts!$B$3="none",P2359,IF(AX2359="",NA(),AX2359))</f>
        <v>0</v>
      </c>
      <c r="CG657">
        <f>IF(Charts!$B$3="none",Q2359,IF(AY2359="",NA(),AY2359))</f>
        <v>0</v>
      </c>
      <c r="CH657">
        <f>IF(Charts!$B$3="none",R2359,IF(AZ2359="",NA(),AZ2359))</f>
        <v>0</v>
      </c>
      <c r="CI657">
        <f>IF(Charts!$B$3="none",S2359,IF(BA2359="",NA(),BA2359))</f>
        <v>0</v>
      </c>
      <c r="CJ657">
        <f>IF(Charts!$B$3="none",T2359,IF(BB2359="",NA(),BB2359))</f>
        <v>0</v>
      </c>
      <c r="CK657">
        <f>IF(Charts!$B$3="none",U2359,IF(BC2359="",NA(),BC2359))</f>
        <v>0</v>
      </c>
      <c r="CL657">
        <f>IF(Charts!$B$3="none",V2359,IF(BD2359="",NA(),BD2359))</f>
        <v>0</v>
      </c>
      <c r="CM657">
        <f>IF(Charts!$B$3="none",W2359,IF(BE2359="",NA(),BE2359))</f>
        <v>0</v>
      </c>
      <c r="CN657">
        <f>IF(Charts!$B$3="none",X2359,IF(BF2359="",NA(),BF2359))</f>
        <v>0</v>
      </c>
      <c r="CO657">
        <f>IF(Charts!$B$3="none",Y2359,IF(BG2359="",NA(),BG2359))</f>
        <v>0</v>
      </c>
      <c r="CP657">
        <f>IF(Charts!$B$3="none",Z2359,IF(BH2359="",NA(),BH2359))</f>
        <v>0</v>
      </c>
      <c r="CQ657">
        <f>IF(Charts!$B$3="none",AA2359,IF(BI2359="",NA(),BI2359))</f>
        <v>0</v>
      </c>
      <c r="CR657">
        <f>IF(Charts!$B$3="none",AB2359,IF(BJ2359="",NA(),BJ2359))</f>
        <v>0</v>
      </c>
      <c r="CS657">
        <f>IF(Charts!$B$3="none",AC2359,IF(BK2359="",NA(),BK2359))</f>
        <v>0</v>
      </c>
      <c r="CT657">
        <f>IF(Charts!$B$3="none",AD2359,IF(BL2359="",NA(),BL2359))</f>
        <v>0</v>
      </c>
      <c r="CU657">
        <f>IF(Charts!$B$3="none",AE2359,IF(BM2359="",NA(),BM2359))</f>
        <v>0</v>
      </c>
      <c r="CV657">
        <f>IF(Charts!$B$3="none",AF2359,IF(BN2359="",NA(),BN2359))</f>
        <v>0</v>
      </c>
      <c r="CW657">
        <f>IF(Charts!$B$3="none",AG2359,IF(BO2359="",NA(),BO2359))</f>
        <v>0</v>
      </c>
      <c r="CX657">
        <f>IF(Charts!$B$3="none",AH2359,IF(BP2359="",NA(),BP2359))</f>
        <v>0</v>
      </c>
      <c r="CY657">
        <f>IF(Charts!$B$3="none",AI2359,IF(BQ2359="",NA(),BQ2359))</f>
        <v>0</v>
      </c>
      <c r="CZ657">
        <f>IF(Charts!$B$3="none",AJ2359,IF(BR2359="",NA(),BR2359))</f>
        <v>0</v>
      </c>
    </row>
    <row r="658" spans="5:104">
      <c r="E658">
        <v>313</v>
      </c>
      <c r="F658">
        <f>F317</f>
        <v>0</v>
      </c>
      <c r="G658">
        <v>313</v>
      </c>
      <c r="H658">
        <f>H317</f>
        <v>0</v>
      </c>
      <c r="I658">
        <v>313</v>
      </c>
      <c r="J658">
        <f>J317</f>
        <v>0</v>
      </c>
      <c r="K658">
        <v>313</v>
      </c>
      <c r="L658">
        <f>L317</f>
        <v>0</v>
      </c>
      <c r="M658">
        <v>313</v>
      </c>
      <c r="N658">
        <f>N317</f>
        <v>0</v>
      </c>
      <c r="O658">
        <v>313</v>
      </c>
      <c r="P658">
        <f>P317</f>
        <v>0</v>
      </c>
      <c r="Q658">
        <v>313</v>
      </c>
      <c r="R658">
        <f>R317</f>
        <v>0</v>
      </c>
      <c r="S658">
        <v>313</v>
      </c>
      <c r="T658">
        <f>T317</f>
        <v>0</v>
      </c>
      <c r="U658">
        <v>313</v>
      </c>
      <c r="V658">
        <f>V317</f>
        <v>0</v>
      </c>
      <c r="W658">
        <v>313</v>
      </c>
      <c r="X658">
        <f>X317</f>
        <v>0</v>
      </c>
      <c r="Y658">
        <v>313</v>
      </c>
      <c r="Z658">
        <f>Z317</f>
        <v>0</v>
      </c>
      <c r="AA658">
        <v>313</v>
      </c>
      <c r="AB658">
        <f>AB317</f>
        <v>0</v>
      </c>
      <c r="AC658">
        <v>313</v>
      </c>
      <c r="AD658">
        <f>AD317</f>
        <v>0</v>
      </c>
      <c r="AE658">
        <v>313</v>
      </c>
      <c r="AF658">
        <f>AF317</f>
        <v>0</v>
      </c>
      <c r="AG658">
        <v>313</v>
      </c>
      <c r="AH658">
        <f>AH317</f>
        <v>0</v>
      </c>
      <c r="AI658">
        <v>313</v>
      </c>
      <c r="AJ658">
        <f>AJ317</f>
        <v>0</v>
      </c>
      <c r="AM658">
        <v>313</v>
      </c>
      <c r="AN658">
        <f>AN317</f>
        <v>0</v>
      </c>
      <c r="AO658">
        <v>313</v>
      </c>
      <c r="AP658">
        <f>AP317</f>
        <v>0</v>
      </c>
      <c r="AQ658">
        <v>313</v>
      </c>
      <c r="AR658">
        <f>AR317</f>
        <v>0</v>
      </c>
      <c r="AS658">
        <v>313</v>
      </c>
      <c r="AT658">
        <f>AT317</f>
        <v>0</v>
      </c>
      <c r="AU658">
        <v>313</v>
      </c>
      <c r="AV658">
        <f>AV317</f>
        <v>0</v>
      </c>
      <c r="AW658">
        <v>313</v>
      </c>
      <c r="AX658">
        <f>AX317</f>
        <v>0</v>
      </c>
      <c r="AY658">
        <v>313</v>
      </c>
      <c r="AZ658">
        <f>AZ317</f>
        <v>0</v>
      </c>
      <c r="BA658">
        <v>313</v>
      </c>
      <c r="BB658">
        <f>BB317</f>
        <v>0</v>
      </c>
      <c r="BC658">
        <v>313</v>
      </c>
      <c r="BD658">
        <f>BD317</f>
        <v>0</v>
      </c>
      <c r="BE658">
        <v>313</v>
      </c>
      <c r="BF658">
        <f>BF317</f>
        <v>0</v>
      </c>
      <c r="BG658">
        <v>313</v>
      </c>
      <c r="BH658">
        <f>BH317</f>
        <v>0</v>
      </c>
      <c r="BI658">
        <v>313</v>
      </c>
      <c r="BJ658">
        <f>BJ317</f>
        <v>0</v>
      </c>
      <c r="BK658">
        <v>313</v>
      </c>
      <c r="BL658">
        <f>BL317</f>
        <v>0</v>
      </c>
      <c r="BM658">
        <v>313</v>
      </c>
      <c r="BN658">
        <f>BN317</f>
        <v>0</v>
      </c>
      <c r="BO658">
        <v>313</v>
      </c>
      <c r="BP658">
        <f>BP317</f>
        <v>0</v>
      </c>
      <c r="BQ658">
        <v>313</v>
      </c>
      <c r="BR658">
        <f>BR317</f>
        <v>0</v>
      </c>
      <c r="BU658">
        <f>IF(Charts!$B$3="none",E2360,IF(AM2360="",NA(),AM2360))</f>
        <v>0</v>
      </c>
      <c r="BV658">
        <f>IF(Charts!$B$3="none",F2360,IF(AN2360="",NA(),AN2360))</f>
        <v>0</v>
      </c>
      <c r="BW658">
        <f>IF(Charts!$B$3="none",G2360,IF(AO2360="",NA(),AO2360))</f>
        <v>0</v>
      </c>
      <c r="BX658">
        <f>IF(Charts!$B$3="none",H2360,IF(AP2360="",NA(),AP2360))</f>
        <v>0</v>
      </c>
      <c r="BY658">
        <f>IF(Charts!$B$3="none",I2360,IF(AQ2360="",NA(),AQ2360))</f>
        <v>0</v>
      </c>
      <c r="BZ658">
        <f>IF(Charts!$B$3="none",J2360,IF(AR2360="",NA(),AR2360))</f>
        <v>0</v>
      </c>
      <c r="CA658">
        <f>IF(Charts!$B$3="none",K2360,IF(AS2360="",NA(),AS2360))</f>
        <v>0</v>
      </c>
      <c r="CB658">
        <f>IF(Charts!$B$3="none",L2360,IF(AT2360="",NA(),AT2360))</f>
        <v>0</v>
      </c>
      <c r="CC658">
        <f>IF(Charts!$B$3="none",M2360,IF(AU2360="",NA(),AU2360))</f>
        <v>0</v>
      </c>
      <c r="CD658">
        <f>IF(Charts!$B$3="none",N2360,IF(AV2360="",NA(),AV2360))</f>
        <v>0</v>
      </c>
      <c r="CE658">
        <f>IF(Charts!$B$3="none",O2360,IF(AW2360="",NA(),AW2360))</f>
        <v>0</v>
      </c>
      <c r="CF658">
        <f>IF(Charts!$B$3="none",P2360,IF(AX2360="",NA(),AX2360))</f>
        <v>0</v>
      </c>
      <c r="CG658">
        <f>IF(Charts!$B$3="none",Q2360,IF(AY2360="",NA(),AY2360))</f>
        <v>0</v>
      </c>
      <c r="CH658">
        <f>IF(Charts!$B$3="none",R2360,IF(AZ2360="",NA(),AZ2360))</f>
        <v>0</v>
      </c>
      <c r="CI658">
        <f>IF(Charts!$B$3="none",S2360,IF(BA2360="",NA(),BA2360))</f>
        <v>0</v>
      </c>
      <c r="CJ658">
        <f>IF(Charts!$B$3="none",T2360,IF(BB2360="",NA(),BB2360))</f>
        <v>0</v>
      </c>
      <c r="CK658">
        <f>IF(Charts!$B$3="none",U2360,IF(BC2360="",NA(),BC2360))</f>
        <v>0</v>
      </c>
      <c r="CL658">
        <f>IF(Charts!$B$3="none",V2360,IF(BD2360="",NA(),BD2360))</f>
        <v>0</v>
      </c>
      <c r="CM658">
        <f>IF(Charts!$B$3="none",W2360,IF(BE2360="",NA(),BE2360))</f>
        <v>0</v>
      </c>
      <c r="CN658">
        <f>IF(Charts!$B$3="none",X2360,IF(BF2360="",NA(),BF2360))</f>
        <v>0</v>
      </c>
      <c r="CO658">
        <f>IF(Charts!$B$3="none",Y2360,IF(BG2360="",NA(),BG2360))</f>
        <v>0</v>
      </c>
      <c r="CP658">
        <f>IF(Charts!$B$3="none",Z2360,IF(BH2360="",NA(),BH2360))</f>
        <v>0</v>
      </c>
      <c r="CQ658">
        <f>IF(Charts!$B$3="none",AA2360,IF(BI2360="",NA(),BI2360))</f>
        <v>0</v>
      </c>
      <c r="CR658">
        <f>IF(Charts!$B$3="none",AB2360,IF(BJ2360="",NA(),BJ2360))</f>
        <v>0</v>
      </c>
      <c r="CS658">
        <f>IF(Charts!$B$3="none",AC2360,IF(BK2360="",NA(),BK2360))</f>
        <v>0</v>
      </c>
      <c r="CT658">
        <f>IF(Charts!$B$3="none",AD2360,IF(BL2360="",NA(),BL2360))</f>
        <v>0</v>
      </c>
      <c r="CU658">
        <f>IF(Charts!$B$3="none",AE2360,IF(BM2360="",NA(),BM2360))</f>
        <v>0</v>
      </c>
      <c r="CV658">
        <f>IF(Charts!$B$3="none",AF2360,IF(BN2360="",NA(),BN2360))</f>
        <v>0</v>
      </c>
      <c r="CW658">
        <f>IF(Charts!$B$3="none",AG2360,IF(BO2360="",NA(),BO2360))</f>
        <v>0</v>
      </c>
      <c r="CX658">
        <f>IF(Charts!$B$3="none",AH2360,IF(BP2360="",NA(),BP2360))</f>
        <v>0</v>
      </c>
      <c r="CY658">
        <f>IF(Charts!$B$3="none",AI2360,IF(BQ2360="",NA(),BQ2360))</f>
        <v>0</v>
      </c>
      <c r="CZ658">
        <f>IF(Charts!$B$3="none",AJ2360,IF(BR2360="",NA(),BR2360))</f>
        <v>0</v>
      </c>
    </row>
    <row r="659" spans="5:104">
      <c r="E659">
        <v>314</v>
      </c>
      <c r="F659">
        <f>F318</f>
        <v>0</v>
      </c>
      <c r="G659">
        <v>314</v>
      </c>
      <c r="H659">
        <f>H318</f>
        <v>0</v>
      </c>
      <c r="I659">
        <v>314</v>
      </c>
      <c r="J659">
        <f>J318</f>
        <v>0</v>
      </c>
      <c r="K659">
        <v>314</v>
      </c>
      <c r="L659">
        <f>L318</f>
        <v>0</v>
      </c>
      <c r="M659">
        <v>314</v>
      </c>
      <c r="N659">
        <f>N318</f>
        <v>0</v>
      </c>
      <c r="O659">
        <v>314</v>
      </c>
      <c r="P659">
        <f>P318</f>
        <v>0</v>
      </c>
      <c r="Q659">
        <v>314</v>
      </c>
      <c r="R659">
        <f>R318</f>
        <v>0</v>
      </c>
      <c r="S659">
        <v>314</v>
      </c>
      <c r="T659">
        <f>T318</f>
        <v>0</v>
      </c>
      <c r="U659">
        <v>314</v>
      </c>
      <c r="V659">
        <f>V318</f>
        <v>0</v>
      </c>
      <c r="W659">
        <v>314</v>
      </c>
      <c r="X659">
        <f>X318</f>
        <v>0</v>
      </c>
      <c r="Y659">
        <v>314</v>
      </c>
      <c r="Z659">
        <f>Z318</f>
        <v>0</v>
      </c>
      <c r="AA659">
        <v>314</v>
      </c>
      <c r="AB659">
        <f>AB318</f>
        <v>0</v>
      </c>
      <c r="AC659">
        <v>314</v>
      </c>
      <c r="AD659">
        <f>AD318</f>
        <v>0</v>
      </c>
      <c r="AE659">
        <v>314</v>
      </c>
      <c r="AF659">
        <f>AF318</f>
        <v>0</v>
      </c>
      <c r="AG659">
        <v>314</v>
      </c>
      <c r="AH659">
        <f>AH318</f>
        <v>0</v>
      </c>
      <c r="AI659">
        <v>314</v>
      </c>
      <c r="AJ659">
        <f>AJ318</f>
        <v>0</v>
      </c>
      <c r="AM659">
        <v>314</v>
      </c>
      <c r="AN659">
        <f>AN318</f>
        <v>0</v>
      </c>
      <c r="AO659">
        <v>314</v>
      </c>
      <c r="AP659">
        <f>AP318</f>
        <v>0</v>
      </c>
      <c r="AQ659">
        <v>314</v>
      </c>
      <c r="AR659">
        <f>AR318</f>
        <v>0</v>
      </c>
      <c r="AS659">
        <v>314</v>
      </c>
      <c r="AT659">
        <f>AT318</f>
        <v>0</v>
      </c>
      <c r="AU659">
        <v>314</v>
      </c>
      <c r="AV659">
        <f>AV318</f>
        <v>0</v>
      </c>
      <c r="AW659">
        <v>314</v>
      </c>
      <c r="AX659">
        <f>AX318</f>
        <v>0</v>
      </c>
      <c r="AY659">
        <v>314</v>
      </c>
      <c r="AZ659">
        <f>AZ318</f>
        <v>0</v>
      </c>
      <c r="BA659">
        <v>314</v>
      </c>
      <c r="BB659">
        <f>BB318</f>
        <v>0</v>
      </c>
      <c r="BC659">
        <v>314</v>
      </c>
      <c r="BD659">
        <f>BD318</f>
        <v>0</v>
      </c>
      <c r="BE659">
        <v>314</v>
      </c>
      <c r="BF659">
        <f>BF318</f>
        <v>0</v>
      </c>
      <c r="BG659">
        <v>314</v>
      </c>
      <c r="BH659">
        <f>BH318</f>
        <v>0</v>
      </c>
      <c r="BI659">
        <v>314</v>
      </c>
      <c r="BJ659">
        <f>BJ318</f>
        <v>0</v>
      </c>
      <c r="BK659">
        <v>314</v>
      </c>
      <c r="BL659">
        <f>BL318</f>
        <v>0</v>
      </c>
      <c r="BM659">
        <v>314</v>
      </c>
      <c r="BN659">
        <f>BN318</f>
        <v>0</v>
      </c>
      <c r="BO659">
        <v>314</v>
      </c>
      <c r="BP659">
        <f>BP318</f>
        <v>0</v>
      </c>
      <c r="BQ659">
        <v>314</v>
      </c>
      <c r="BR659">
        <f>BR318</f>
        <v>0</v>
      </c>
      <c r="BU659">
        <f>IF(Charts!$B$3="none",E2361,IF(AM2361="",NA(),AM2361))</f>
        <v>0</v>
      </c>
      <c r="BV659">
        <f>IF(Charts!$B$3="none",F2361,IF(AN2361="",NA(),AN2361))</f>
        <v>0</v>
      </c>
      <c r="BW659">
        <f>IF(Charts!$B$3="none",G2361,IF(AO2361="",NA(),AO2361))</f>
        <v>0</v>
      </c>
      <c r="BX659">
        <f>IF(Charts!$B$3="none",H2361,IF(AP2361="",NA(),AP2361))</f>
        <v>0</v>
      </c>
      <c r="BY659">
        <f>IF(Charts!$B$3="none",I2361,IF(AQ2361="",NA(),AQ2361))</f>
        <v>0</v>
      </c>
      <c r="BZ659">
        <f>IF(Charts!$B$3="none",J2361,IF(AR2361="",NA(),AR2361))</f>
        <v>0</v>
      </c>
      <c r="CA659">
        <f>IF(Charts!$B$3="none",K2361,IF(AS2361="",NA(),AS2361))</f>
        <v>0</v>
      </c>
      <c r="CB659">
        <f>IF(Charts!$B$3="none",L2361,IF(AT2361="",NA(),AT2361))</f>
        <v>0</v>
      </c>
      <c r="CC659">
        <f>IF(Charts!$B$3="none",M2361,IF(AU2361="",NA(),AU2361))</f>
        <v>0</v>
      </c>
      <c r="CD659">
        <f>IF(Charts!$B$3="none",N2361,IF(AV2361="",NA(),AV2361))</f>
        <v>0</v>
      </c>
      <c r="CE659">
        <f>IF(Charts!$B$3="none",O2361,IF(AW2361="",NA(),AW2361))</f>
        <v>0</v>
      </c>
      <c r="CF659">
        <f>IF(Charts!$B$3="none",P2361,IF(AX2361="",NA(),AX2361))</f>
        <v>0</v>
      </c>
      <c r="CG659">
        <f>IF(Charts!$B$3="none",Q2361,IF(AY2361="",NA(),AY2361))</f>
        <v>0</v>
      </c>
      <c r="CH659">
        <f>IF(Charts!$B$3="none",R2361,IF(AZ2361="",NA(),AZ2361))</f>
        <v>0</v>
      </c>
      <c r="CI659">
        <f>IF(Charts!$B$3="none",S2361,IF(BA2361="",NA(),BA2361))</f>
        <v>0</v>
      </c>
      <c r="CJ659">
        <f>IF(Charts!$B$3="none",T2361,IF(BB2361="",NA(),BB2361))</f>
        <v>0</v>
      </c>
      <c r="CK659">
        <f>IF(Charts!$B$3="none",U2361,IF(BC2361="",NA(),BC2361))</f>
        <v>0</v>
      </c>
      <c r="CL659">
        <f>IF(Charts!$B$3="none",V2361,IF(BD2361="",NA(),BD2361))</f>
        <v>0</v>
      </c>
      <c r="CM659">
        <f>IF(Charts!$B$3="none",W2361,IF(BE2361="",NA(),BE2361))</f>
        <v>0</v>
      </c>
      <c r="CN659">
        <f>IF(Charts!$B$3="none",X2361,IF(BF2361="",NA(),BF2361))</f>
        <v>0</v>
      </c>
      <c r="CO659">
        <f>IF(Charts!$B$3="none",Y2361,IF(BG2361="",NA(),BG2361))</f>
        <v>0</v>
      </c>
      <c r="CP659">
        <f>IF(Charts!$B$3="none",Z2361,IF(BH2361="",NA(),BH2361))</f>
        <v>0</v>
      </c>
      <c r="CQ659">
        <f>IF(Charts!$B$3="none",AA2361,IF(BI2361="",NA(),BI2361))</f>
        <v>0</v>
      </c>
      <c r="CR659">
        <f>IF(Charts!$B$3="none",AB2361,IF(BJ2361="",NA(),BJ2361))</f>
        <v>0</v>
      </c>
      <c r="CS659">
        <f>IF(Charts!$B$3="none",AC2361,IF(BK2361="",NA(),BK2361))</f>
        <v>0</v>
      </c>
      <c r="CT659">
        <f>IF(Charts!$B$3="none",AD2361,IF(BL2361="",NA(),BL2361))</f>
        <v>0</v>
      </c>
      <c r="CU659">
        <f>IF(Charts!$B$3="none",AE2361,IF(BM2361="",NA(),BM2361))</f>
        <v>0</v>
      </c>
      <c r="CV659">
        <f>IF(Charts!$B$3="none",AF2361,IF(BN2361="",NA(),BN2361))</f>
        <v>0</v>
      </c>
      <c r="CW659">
        <f>IF(Charts!$B$3="none",AG2361,IF(BO2361="",NA(),BO2361))</f>
        <v>0</v>
      </c>
      <c r="CX659">
        <f>IF(Charts!$B$3="none",AH2361,IF(BP2361="",NA(),BP2361))</f>
        <v>0</v>
      </c>
      <c r="CY659">
        <f>IF(Charts!$B$3="none",AI2361,IF(BQ2361="",NA(),BQ2361))</f>
        <v>0</v>
      </c>
      <c r="CZ659">
        <f>IF(Charts!$B$3="none",AJ2361,IF(BR2361="",NA(),BR2361))</f>
        <v>0</v>
      </c>
    </row>
    <row r="660" spans="5:104">
      <c r="E660">
        <v>315</v>
      </c>
      <c r="F660">
        <f>F319</f>
        <v>0</v>
      </c>
      <c r="G660">
        <v>315</v>
      </c>
      <c r="H660">
        <f>H319</f>
        <v>0</v>
      </c>
      <c r="I660">
        <v>315</v>
      </c>
      <c r="J660">
        <f>J319</f>
        <v>0</v>
      </c>
      <c r="K660">
        <v>315</v>
      </c>
      <c r="L660">
        <f>L319</f>
        <v>0</v>
      </c>
      <c r="M660">
        <v>315</v>
      </c>
      <c r="N660">
        <f>N319</f>
        <v>0</v>
      </c>
      <c r="O660">
        <v>315</v>
      </c>
      <c r="P660">
        <f>P319</f>
        <v>0</v>
      </c>
      <c r="Q660">
        <v>315</v>
      </c>
      <c r="R660">
        <f>R319</f>
        <v>0</v>
      </c>
      <c r="S660">
        <v>315</v>
      </c>
      <c r="T660">
        <f>T319</f>
        <v>0</v>
      </c>
      <c r="U660">
        <v>315</v>
      </c>
      <c r="V660">
        <f>V319</f>
        <v>0</v>
      </c>
      <c r="W660">
        <v>315</v>
      </c>
      <c r="X660">
        <f>X319</f>
        <v>0</v>
      </c>
      <c r="Y660">
        <v>315</v>
      </c>
      <c r="Z660">
        <f>Z319</f>
        <v>0</v>
      </c>
      <c r="AA660">
        <v>315</v>
      </c>
      <c r="AB660">
        <f>AB319</f>
        <v>0</v>
      </c>
      <c r="AC660">
        <v>315</v>
      </c>
      <c r="AD660">
        <f>AD319</f>
        <v>0</v>
      </c>
      <c r="AE660">
        <v>315</v>
      </c>
      <c r="AF660">
        <f>AF319</f>
        <v>0</v>
      </c>
      <c r="AG660">
        <v>315</v>
      </c>
      <c r="AH660">
        <f>AH319</f>
        <v>0</v>
      </c>
      <c r="AI660">
        <v>315</v>
      </c>
      <c r="AJ660">
        <f>AJ319</f>
        <v>0</v>
      </c>
      <c r="AM660">
        <v>315</v>
      </c>
      <c r="AN660">
        <f>AN319</f>
        <v>0</v>
      </c>
      <c r="AO660">
        <v>315</v>
      </c>
      <c r="AP660">
        <f>AP319</f>
        <v>0</v>
      </c>
      <c r="AQ660">
        <v>315</v>
      </c>
      <c r="AR660">
        <f>AR319</f>
        <v>0</v>
      </c>
      <c r="AS660">
        <v>315</v>
      </c>
      <c r="AT660">
        <f>AT319</f>
        <v>0</v>
      </c>
      <c r="AU660">
        <v>315</v>
      </c>
      <c r="AV660">
        <f>AV319</f>
        <v>0</v>
      </c>
      <c r="AW660">
        <v>315</v>
      </c>
      <c r="AX660">
        <f>AX319</f>
        <v>0</v>
      </c>
      <c r="AY660">
        <v>315</v>
      </c>
      <c r="AZ660">
        <f>AZ319</f>
        <v>0</v>
      </c>
      <c r="BA660">
        <v>315</v>
      </c>
      <c r="BB660">
        <f>BB319</f>
        <v>0</v>
      </c>
      <c r="BC660">
        <v>315</v>
      </c>
      <c r="BD660">
        <f>BD319</f>
        <v>0</v>
      </c>
      <c r="BE660">
        <v>315</v>
      </c>
      <c r="BF660">
        <f>BF319</f>
        <v>0</v>
      </c>
      <c r="BG660">
        <v>315</v>
      </c>
      <c r="BH660">
        <f>BH319</f>
        <v>0</v>
      </c>
      <c r="BI660">
        <v>315</v>
      </c>
      <c r="BJ660">
        <f>BJ319</f>
        <v>0</v>
      </c>
      <c r="BK660">
        <v>315</v>
      </c>
      <c r="BL660">
        <f>BL319</f>
        <v>0</v>
      </c>
      <c r="BM660">
        <v>315</v>
      </c>
      <c r="BN660">
        <f>BN319</f>
        <v>0</v>
      </c>
      <c r="BO660">
        <v>315</v>
      </c>
      <c r="BP660">
        <f>BP319</f>
        <v>0</v>
      </c>
      <c r="BQ660">
        <v>315</v>
      </c>
      <c r="BR660">
        <f>BR319</f>
        <v>0</v>
      </c>
      <c r="BU660">
        <f>IF(Charts!$B$3="none",E2362,IF(AM2362="",NA(),AM2362))</f>
        <v>0</v>
      </c>
      <c r="BV660">
        <f>IF(Charts!$B$3="none",F2362,IF(AN2362="",NA(),AN2362))</f>
        <v>0</v>
      </c>
      <c r="BW660">
        <f>IF(Charts!$B$3="none",G2362,IF(AO2362="",NA(),AO2362))</f>
        <v>0</v>
      </c>
      <c r="BX660">
        <f>IF(Charts!$B$3="none",H2362,IF(AP2362="",NA(),AP2362))</f>
        <v>0</v>
      </c>
      <c r="BY660">
        <f>IF(Charts!$B$3="none",I2362,IF(AQ2362="",NA(),AQ2362))</f>
        <v>0</v>
      </c>
      <c r="BZ660">
        <f>IF(Charts!$B$3="none",J2362,IF(AR2362="",NA(),AR2362))</f>
        <v>0</v>
      </c>
      <c r="CA660">
        <f>IF(Charts!$B$3="none",K2362,IF(AS2362="",NA(),AS2362))</f>
        <v>0</v>
      </c>
      <c r="CB660">
        <f>IF(Charts!$B$3="none",L2362,IF(AT2362="",NA(),AT2362))</f>
        <v>0</v>
      </c>
      <c r="CC660">
        <f>IF(Charts!$B$3="none",M2362,IF(AU2362="",NA(),AU2362))</f>
        <v>0</v>
      </c>
      <c r="CD660">
        <f>IF(Charts!$B$3="none",N2362,IF(AV2362="",NA(),AV2362))</f>
        <v>0</v>
      </c>
      <c r="CE660">
        <f>IF(Charts!$B$3="none",O2362,IF(AW2362="",NA(),AW2362))</f>
        <v>0</v>
      </c>
      <c r="CF660">
        <f>IF(Charts!$B$3="none",P2362,IF(AX2362="",NA(),AX2362))</f>
        <v>0</v>
      </c>
      <c r="CG660">
        <f>IF(Charts!$B$3="none",Q2362,IF(AY2362="",NA(),AY2362))</f>
        <v>0</v>
      </c>
      <c r="CH660">
        <f>IF(Charts!$B$3="none",R2362,IF(AZ2362="",NA(),AZ2362))</f>
        <v>0</v>
      </c>
      <c r="CI660">
        <f>IF(Charts!$B$3="none",S2362,IF(BA2362="",NA(),BA2362))</f>
        <v>0</v>
      </c>
      <c r="CJ660">
        <f>IF(Charts!$B$3="none",T2362,IF(BB2362="",NA(),BB2362))</f>
        <v>0</v>
      </c>
      <c r="CK660">
        <f>IF(Charts!$B$3="none",U2362,IF(BC2362="",NA(),BC2362))</f>
        <v>0</v>
      </c>
      <c r="CL660">
        <f>IF(Charts!$B$3="none",V2362,IF(BD2362="",NA(),BD2362))</f>
        <v>0</v>
      </c>
      <c r="CM660">
        <f>IF(Charts!$B$3="none",W2362,IF(BE2362="",NA(),BE2362))</f>
        <v>0</v>
      </c>
      <c r="CN660">
        <f>IF(Charts!$B$3="none",X2362,IF(BF2362="",NA(),BF2362))</f>
        <v>0</v>
      </c>
      <c r="CO660">
        <f>IF(Charts!$B$3="none",Y2362,IF(BG2362="",NA(),BG2362))</f>
        <v>0</v>
      </c>
      <c r="CP660">
        <f>IF(Charts!$B$3="none",Z2362,IF(BH2362="",NA(),BH2362))</f>
        <v>0</v>
      </c>
      <c r="CQ660">
        <f>IF(Charts!$B$3="none",AA2362,IF(BI2362="",NA(),BI2362))</f>
        <v>0</v>
      </c>
      <c r="CR660">
        <f>IF(Charts!$B$3="none",AB2362,IF(BJ2362="",NA(),BJ2362))</f>
        <v>0</v>
      </c>
      <c r="CS660">
        <f>IF(Charts!$B$3="none",AC2362,IF(BK2362="",NA(),BK2362))</f>
        <v>0</v>
      </c>
      <c r="CT660">
        <f>IF(Charts!$B$3="none",AD2362,IF(BL2362="",NA(),BL2362))</f>
        <v>0</v>
      </c>
      <c r="CU660">
        <f>IF(Charts!$B$3="none",AE2362,IF(BM2362="",NA(),BM2362))</f>
        <v>0</v>
      </c>
      <c r="CV660">
        <f>IF(Charts!$B$3="none",AF2362,IF(BN2362="",NA(),BN2362))</f>
        <v>0</v>
      </c>
      <c r="CW660">
        <f>IF(Charts!$B$3="none",AG2362,IF(BO2362="",NA(),BO2362))</f>
        <v>0</v>
      </c>
      <c r="CX660">
        <f>IF(Charts!$B$3="none",AH2362,IF(BP2362="",NA(),BP2362))</f>
        <v>0</v>
      </c>
      <c r="CY660">
        <f>IF(Charts!$B$3="none",AI2362,IF(BQ2362="",NA(),BQ2362))</f>
        <v>0</v>
      </c>
      <c r="CZ660">
        <f>IF(Charts!$B$3="none",AJ2362,IF(BR2362="",NA(),BR2362))</f>
        <v>0</v>
      </c>
    </row>
    <row r="661" spans="5:104">
      <c r="E661">
        <v>316</v>
      </c>
      <c r="F661">
        <f>F320</f>
        <v>0</v>
      </c>
      <c r="G661">
        <v>316</v>
      </c>
      <c r="H661">
        <f>H320</f>
        <v>0</v>
      </c>
      <c r="I661">
        <v>316</v>
      </c>
      <c r="J661">
        <f>J320</f>
        <v>0</v>
      </c>
      <c r="K661">
        <v>316</v>
      </c>
      <c r="L661">
        <f>L320</f>
        <v>0</v>
      </c>
      <c r="M661">
        <v>316</v>
      </c>
      <c r="N661">
        <f>N320</f>
        <v>0</v>
      </c>
      <c r="O661">
        <v>316</v>
      </c>
      <c r="P661">
        <f>P320</f>
        <v>0</v>
      </c>
      <c r="Q661">
        <v>316</v>
      </c>
      <c r="R661">
        <f>R320</f>
        <v>0</v>
      </c>
      <c r="S661">
        <v>316</v>
      </c>
      <c r="T661">
        <f>T320</f>
        <v>0</v>
      </c>
      <c r="U661">
        <v>316</v>
      </c>
      <c r="V661">
        <f>V320</f>
        <v>0</v>
      </c>
      <c r="W661">
        <v>316</v>
      </c>
      <c r="X661">
        <f>X320</f>
        <v>0</v>
      </c>
      <c r="Y661">
        <v>316</v>
      </c>
      <c r="Z661">
        <f>Z320</f>
        <v>0</v>
      </c>
      <c r="AA661">
        <v>316</v>
      </c>
      <c r="AB661">
        <f>AB320</f>
        <v>0</v>
      </c>
      <c r="AC661">
        <v>316</v>
      </c>
      <c r="AD661">
        <f>AD320</f>
        <v>0</v>
      </c>
      <c r="AE661">
        <v>316</v>
      </c>
      <c r="AF661">
        <f>AF320</f>
        <v>0</v>
      </c>
      <c r="AG661">
        <v>316</v>
      </c>
      <c r="AH661">
        <f>AH320</f>
        <v>0</v>
      </c>
      <c r="AI661">
        <v>316</v>
      </c>
      <c r="AJ661">
        <f>AJ320</f>
        <v>0</v>
      </c>
      <c r="AM661">
        <v>316</v>
      </c>
      <c r="AN661">
        <f>AN320</f>
        <v>0</v>
      </c>
      <c r="AO661">
        <v>316</v>
      </c>
      <c r="AP661">
        <f>AP320</f>
        <v>0</v>
      </c>
      <c r="AQ661">
        <v>316</v>
      </c>
      <c r="AR661">
        <f>AR320</f>
        <v>0</v>
      </c>
      <c r="AS661">
        <v>316</v>
      </c>
      <c r="AT661">
        <f>AT320</f>
        <v>0</v>
      </c>
      <c r="AU661">
        <v>316</v>
      </c>
      <c r="AV661">
        <f>AV320</f>
        <v>0</v>
      </c>
      <c r="AW661">
        <v>316</v>
      </c>
      <c r="AX661">
        <f>AX320</f>
        <v>0</v>
      </c>
      <c r="AY661">
        <v>316</v>
      </c>
      <c r="AZ661">
        <f>AZ320</f>
        <v>0</v>
      </c>
      <c r="BA661">
        <v>316</v>
      </c>
      <c r="BB661">
        <f>BB320</f>
        <v>0</v>
      </c>
      <c r="BC661">
        <v>316</v>
      </c>
      <c r="BD661">
        <f>BD320</f>
        <v>0</v>
      </c>
      <c r="BE661">
        <v>316</v>
      </c>
      <c r="BF661">
        <f>BF320</f>
        <v>0</v>
      </c>
      <c r="BG661">
        <v>316</v>
      </c>
      <c r="BH661">
        <f>BH320</f>
        <v>0</v>
      </c>
      <c r="BI661">
        <v>316</v>
      </c>
      <c r="BJ661">
        <f>BJ320</f>
        <v>0</v>
      </c>
      <c r="BK661">
        <v>316</v>
      </c>
      <c r="BL661">
        <f>BL320</f>
        <v>0</v>
      </c>
      <c r="BM661">
        <v>316</v>
      </c>
      <c r="BN661">
        <f>BN320</f>
        <v>0</v>
      </c>
      <c r="BO661">
        <v>316</v>
      </c>
      <c r="BP661">
        <f>BP320</f>
        <v>0</v>
      </c>
      <c r="BQ661">
        <v>316</v>
      </c>
      <c r="BR661">
        <f>BR320</f>
        <v>0</v>
      </c>
      <c r="BU661">
        <f>IF(Charts!$B$3="none",E2363,IF(AM2363="",NA(),AM2363))</f>
        <v>0</v>
      </c>
      <c r="BV661">
        <f>IF(Charts!$B$3="none",F2363,IF(AN2363="",NA(),AN2363))</f>
        <v>0</v>
      </c>
      <c r="BW661">
        <f>IF(Charts!$B$3="none",G2363,IF(AO2363="",NA(),AO2363))</f>
        <v>0</v>
      </c>
      <c r="BX661">
        <f>IF(Charts!$B$3="none",H2363,IF(AP2363="",NA(),AP2363))</f>
        <v>0</v>
      </c>
      <c r="BY661">
        <f>IF(Charts!$B$3="none",I2363,IF(AQ2363="",NA(),AQ2363))</f>
        <v>0</v>
      </c>
      <c r="BZ661">
        <f>IF(Charts!$B$3="none",J2363,IF(AR2363="",NA(),AR2363))</f>
        <v>0</v>
      </c>
      <c r="CA661">
        <f>IF(Charts!$B$3="none",K2363,IF(AS2363="",NA(),AS2363))</f>
        <v>0</v>
      </c>
      <c r="CB661">
        <f>IF(Charts!$B$3="none",L2363,IF(AT2363="",NA(),AT2363))</f>
        <v>0</v>
      </c>
      <c r="CC661">
        <f>IF(Charts!$B$3="none",M2363,IF(AU2363="",NA(),AU2363))</f>
        <v>0</v>
      </c>
      <c r="CD661">
        <f>IF(Charts!$B$3="none",N2363,IF(AV2363="",NA(),AV2363))</f>
        <v>0</v>
      </c>
      <c r="CE661">
        <f>IF(Charts!$B$3="none",O2363,IF(AW2363="",NA(),AW2363))</f>
        <v>0</v>
      </c>
      <c r="CF661">
        <f>IF(Charts!$B$3="none",P2363,IF(AX2363="",NA(),AX2363))</f>
        <v>0</v>
      </c>
      <c r="CG661">
        <f>IF(Charts!$B$3="none",Q2363,IF(AY2363="",NA(),AY2363))</f>
        <v>0</v>
      </c>
      <c r="CH661">
        <f>IF(Charts!$B$3="none",R2363,IF(AZ2363="",NA(),AZ2363))</f>
        <v>0</v>
      </c>
      <c r="CI661">
        <f>IF(Charts!$B$3="none",S2363,IF(BA2363="",NA(),BA2363))</f>
        <v>0</v>
      </c>
      <c r="CJ661">
        <f>IF(Charts!$B$3="none",T2363,IF(BB2363="",NA(),BB2363))</f>
        <v>0</v>
      </c>
      <c r="CK661">
        <f>IF(Charts!$B$3="none",U2363,IF(BC2363="",NA(),BC2363))</f>
        <v>0</v>
      </c>
      <c r="CL661">
        <f>IF(Charts!$B$3="none",V2363,IF(BD2363="",NA(),BD2363))</f>
        <v>0</v>
      </c>
      <c r="CM661">
        <f>IF(Charts!$B$3="none",W2363,IF(BE2363="",NA(),BE2363))</f>
        <v>0</v>
      </c>
      <c r="CN661">
        <f>IF(Charts!$B$3="none",X2363,IF(BF2363="",NA(),BF2363))</f>
        <v>0</v>
      </c>
      <c r="CO661">
        <f>IF(Charts!$B$3="none",Y2363,IF(BG2363="",NA(),BG2363))</f>
        <v>0</v>
      </c>
      <c r="CP661">
        <f>IF(Charts!$B$3="none",Z2363,IF(BH2363="",NA(),BH2363))</f>
        <v>0</v>
      </c>
      <c r="CQ661">
        <f>IF(Charts!$B$3="none",AA2363,IF(BI2363="",NA(),BI2363))</f>
        <v>0</v>
      </c>
      <c r="CR661">
        <f>IF(Charts!$B$3="none",AB2363,IF(BJ2363="",NA(),BJ2363))</f>
        <v>0</v>
      </c>
      <c r="CS661">
        <f>IF(Charts!$B$3="none",AC2363,IF(BK2363="",NA(),BK2363))</f>
        <v>0</v>
      </c>
      <c r="CT661">
        <f>IF(Charts!$B$3="none",AD2363,IF(BL2363="",NA(),BL2363))</f>
        <v>0</v>
      </c>
      <c r="CU661">
        <f>IF(Charts!$B$3="none",AE2363,IF(BM2363="",NA(),BM2363))</f>
        <v>0</v>
      </c>
      <c r="CV661">
        <f>IF(Charts!$B$3="none",AF2363,IF(BN2363="",NA(),BN2363))</f>
        <v>0</v>
      </c>
      <c r="CW661">
        <f>IF(Charts!$B$3="none",AG2363,IF(BO2363="",NA(),BO2363))</f>
        <v>0</v>
      </c>
      <c r="CX661">
        <f>IF(Charts!$B$3="none",AH2363,IF(BP2363="",NA(),BP2363))</f>
        <v>0</v>
      </c>
      <c r="CY661">
        <f>IF(Charts!$B$3="none",AI2363,IF(BQ2363="",NA(),BQ2363))</f>
        <v>0</v>
      </c>
      <c r="CZ661">
        <f>IF(Charts!$B$3="none",AJ2363,IF(BR2363="",NA(),BR2363))</f>
        <v>0</v>
      </c>
    </row>
    <row r="662" spans="5:104">
      <c r="E662">
        <v>317</v>
      </c>
      <c r="F662">
        <f>F321</f>
        <v>0</v>
      </c>
      <c r="G662">
        <v>317</v>
      </c>
      <c r="H662">
        <f>H321</f>
        <v>0</v>
      </c>
      <c r="I662">
        <v>317</v>
      </c>
      <c r="J662">
        <f>J321</f>
        <v>0</v>
      </c>
      <c r="K662">
        <v>317</v>
      </c>
      <c r="L662">
        <f>L321</f>
        <v>0</v>
      </c>
      <c r="M662">
        <v>317</v>
      </c>
      <c r="N662">
        <f>N321</f>
        <v>0</v>
      </c>
      <c r="O662">
        <v>317</v>
      </c>
      <c r="P662">
        <f>P321</f>
        <v>0</v>
      </c>
      <c r="Q662">
        <v>317</v>
      </c>
      <c r="R662">
        <f>R321</f>
        <v>0</v>
      </c>
      <c r="S662">
        <v>317</v>
      </c>
      <c r="T662">
        <f>T321</f>
        <v>0</v>
      </c>
      <c r="U662">
        <v>317</v>
      </c>
      <c r="V662">
        <f>V321</f>
        <v>0</v>
      </c>
      <c r="W662">
        <v>317</v>
      </c>
      <c r="X662">
        <f>X321</f>
        <v>0</v>
      </c>
      <c r="Y662">
        <v>317</v>
      </c>
      <c r="Z662">
        <f>Z321</f>
        <v>0</v>
      </c>
      <c r="AA662">
        <v>317</v>
      </c>
      <c r="AB662">
        <f>AB321</f>
        <v>0</v>
      </c>
      <c r="AC662">
        <v>317</v>
      </c>
      <c r="AD662">
        <f>AD321</f>
        <v>0</v>
      </c>
      <c r="AE662">
        <v>317</v>
      </c>
      <c r="AF662">
        <f>AF321</f>
        <v>0</v>
      </c>
      <c r="AG662">
        <v>317</v>
      </c>
      <c r="AH662">
        <f>AH321</f>
        <v>0</v>
      </c>
      <c r="AI662">
        <v>317</v>
      </c>
      <c r="AJ662">
        <f>AJ321</f>
        <v>0</v>
      </c>
      <c r="AM662">
        <v>317</v>
      </c>
      <c r="AN662">
        <f>AN321</f>
        <v>0</v>
      </c>
      <c r="AO662">
        <v>317</v>
      </c>
      <c r="AP662">
        <f>AP321</f>
        <v>0</v>
      </c>
      <c r="AQ662">
        <v>317</v>
      </c>
      <c r="AR662">
        <f>AR321</f>
        <v>0</v>
      </c>
      <c r="AS662">
        <v>317</v>
      </c>
      <c r="AT662">
        <f>AT321</f>
        <v>0</v>
      </c>
      <c r="AU662">
        <v>317</v>
      </c>
      <c r="AV662">
        <f>AV321</f>
        <v>0</v>
      </c>
      <c r="AW662">
        <v>317</v>
      </c>
      <c r="AX662">
        <f>AX321</f>
        <v>0</v>
      </c>
      <c r="AY662">
        <v>317</v>
      </c>
      <c r="AZ662">
        <f>AZ321</f>
        <v>0</v>
      </c>
      <c r="BA662">
        <v>317</v>
      </c>
      <c r="BB662">
        <f>BB321</f>
        <v>0</v>
      </c>
      <c r="BC662">
        <v>317</v>
      </c>
      <c r="BD662">
        <f>BD321</f>
        <v>0</v>
      </c>
      <c r="BE662">
        <v>317</v>
      </c>
      <c r="BF662">
        <f>BF321</f>
        <v>0</v>
      </c>
      <c r="BG662">
        <v>317</v>
      </c>
      <c r="BH662">
        <f>BH321</f>
        <v>0</v>
      </c>
      <c r="BI662">
        <v>317</v>
      </c>
      <c r="BJ662">
        <f>BJ321</f>
        <v>0</v>
      </c>
      <c r="BK662">
        <v>317</v>
      </c>
      <c r="BL662">
        <f>BL321</f>
        <v>0</v>
      </c>
      <c r="BM662">
        <v>317</v>
      </c>
      <c r="BN662">
        <f>BN321</f>
        <v>0</v>
      </c>
      <c r="BO662">
        <v>317</v>
      </c>
      <c r="BP662">
        <f>BP321</f>
        <v>0</v>
      </c>
      <c r="BQ662">
        <v>317</v>
      </c>
      <c r="BR662">
        <f>BR321</f>
        <v>0</v>
      </c>
      <c r="BU662">
        <f>IF(Charts!$B$3="none",E2364,IF(AM2364="",NA(),AM2364))</f>
        <v>0</v>
      </c>
      <c r="BV662">
        <f>IF(Charts!$B$3="none",F2364,IF(AN2364="",NA(),AN2364))</f>
        <v>0</v>
      </c>
      <c r="BW662">
        <f>IF(Charts!$B$3="none",G2364,IF(AO2364="",NA(),AO2364))</f>
        <v>0</v>
      </c>
      <c r="BX662">
        <f>IF(Charts!$B$3="none",H2364,IF(AP2364="",NA(),AP2364))</f>
        <v>0</v>
      </c>
      <c r="BY662">
        <f>IF(Charts!$B$3="none",I2364,IF(AQ2364="",NA(),AQ2364))</f>
        <v>0</v>
      </c>
      <c r="BZ662">
        <f>IF(Charts!$B$3="none",J2364,IF(AR2364="",NA(),AR2364))</f>
        <v>0</v>
      </c>
      <c r="CA662">
        <f>IF(Charts!$B$3="none",K2364,IF(AS2364="",NA(),AS2364))</f>
        <v>0</v>
      </c>
      <c r="CB662">
        <f>IF(Charts!$B$3="none",L2364,IF(AT2364="",NA(),AT2364))</f>
        <v>0</v>
      </c>
      <c r="CC662">
        <f>IF(Charts!$B$3="none",M2364,IF(AU2364="",NA(),AU2364))</f>
        <v>0</v>
      </c>
      <c r="CD662">
        <f>IF(Charts!$B$3="none",N2364,IF(AV2364="",NA(),AV2364))</f>
        <v>0</v>
      </c>
      <c r="CE662">
        <f>IF(Charts!$B$3="none",O2364,IF(AW2364="",NA(),AW2364))</f>
        <v>0</v>
      </c>
      <c r="CF662">
        <f>IF(Charts!$B$3="none",P2364,IF(AX2364="",NA(),AX2364))</f>
        <v>0</v>
      </c>
      <c r="CG662">
        <f>IF(Charts!$B$3="none",Q2364,IF(AY2364="",NA(),AY2364))</f>
        <v>0</v>
      </c>
      <c r="CH662">
        <f>IF(Charts!$B$3="none",R2364,IF(AZ2364="",NA(),AZ2364))</f>
        <v>0</v>
      </c>
      <c r="CI662">
        <f>IF(Charts!$B$3="none",S2364,IF(BA2364="",NA(),BA2364))</f>
        <v>0</v>
      </c>
      <c r="CJ662">
        <f>IF(Charts!$B$3="none",T2364,IF(BB2364="",NA(),BB2364))</f>
        <v>0</v>
      </c>
      <c r="CK662">
        <f>IF(Charts!$B$3="none",U2364,IF(BC2364="",NA(),BC2364))</f>
        <v>0</v>
      </c>
      <c r="CL662">
        <f>IF(Charts!$B$3="none",V2364,IF(BD2364="",NA(),BD2364))</f>
        <v>0</v>
      </c>
      <c r="CM662">
        <f>IF(Charts!$B$3="none",W2364,IF(BE2364="",NA(),BE2364))</f>
        <v>0</v>
      </c>
      <c r="CN662">
        <f>IF(Charts!$B$3="none",X2364,IF(BF2364="",NA(),BF2364))</f>
        <v>0</v>
      </c>
      <c r="CO662">
        <f>IF(Charts!$B$3="none",Y2364,IF(BG2364="",NA(),BG2364))</f>
        <v>0</v>
      </c>
      <c r="CP662">
        <f>IF(Charts!$B$3="none",Z2364,IF(BH2364="",NA(),BH2364))</f>
        <v>0</v>
      </c>
      <c r="CQ662">
        <f>IF(Charts!$B$3="none",AA2364,IF(BI2364="",NA(),BI2364))</f>
        <v>0</v>
      </c>
      <c r="CR662">
        <f>IF(Charts!$B$3="none",AB2364,IF(BJ2364="",NA(),BJ2364))</f>
        <v>0</v>
      </c>
      <c r="CS662">
        <f>IF(Charts!$B$3="none",AC2364,IF(BK2364="",NA(),BK2364))</f>
        <v>0</v>
      </c>
      <c r="CT662">
        <f>IF(Charts!$B$3="none",AD2364,IF(BL2364="",NA(),BL2364))</f>
        <v>0</v>
      </c>
      <c r="CU662">
        <f>IF(Charts!$B$3="none",AE2364,IF(BM2364="",NA(),BM2364))</f>
        <v>0</v>
      </c>
      <c r="CV662">
        <f>IF(Charts!$B$3="none",AF2364,IF(BN2364="",NA(),BN2364))</f>
        <v>0</v>
      </c>
      <c r="CW662">
        <f>IF(Charts!$B$3="none",AG2364,IF(BO2364="",NA(),BO2364))</f>
        <v>0</v>
      </c>
      <c r="CX662">
        <f>IF(Charts!$B$3="none",AH2364,IF(BP2364="",NA(),BP2364))</f>
        <v>0</v>
      </c>
      <c r="CY662">
        <f>IF(Charts!$B$3="none",AI2364,IF(BQ2364="",NA(),BQ2364))</f>
        <v>0</v>
      </c>
      <c r="CZ662">
        <f>IF(Charts!$B$3="none",AJ2364,IF(BR2364="",NA(),BR2364))</f>
        <v>0</v>
      </c>
    </row>
    <row r="663" spans="5:104">
      <c r="E663">
        <v>318</v>
      </c>
      <c r="F663">
        <f>F322</f>
        <v>0</v>
      </c>
      <c r="G663">
        <v>318</v>
      </c>
      <c r="H663">
        <f>H322</f>
        <v>0</v>
      </c>
      <c r="I663">
        <v>318</v>
      </c>
      <c r="J663">
        <f>J322</f>
        <v>0</v>
      </c>
      <c r="K663">
        <v>318</v>
      </c>
      <c r="L663">
        <f>L322</f>
        <v>0</v>
      </c>
      <c r="M663">
        <v>318</v>
      </c>
      <c r="N663">
        <f>N322</f>
        <v>0</v>
      </c>
      <c r="O663">
        <v>318</v>
      </c>
      <c r="P663">
        <f>P322</f>
        <v>0</v>
      </c>
      <c r="Q663">
        <v>318</v>
      </c>
      <c r="R663">
        <f>R322</f>
        <v>0</v>
      </c>
      <c r="S663">
        <v>318</v>
      </c>
      <c r="T663">
        <f>T322</f>
        <v>0</v>
      </c>
      <c r="U663">
        <v>318</v>
      </c>
      <c r="V663">
        <f>V322</f>
        <v>0</v>
      </c>
      <c r="W663">
        <v>318</v>
      </c>
      <c r="X663">
        <f>X322</f>
        <v>0</v>
      </c>
      <c r="Y663">
        <v>318</v>
      </c>
      <c r="Z663">
        <f>Z322</f>
        <v>0</v>
      </c>
      <c r="AA663">
        <v>318</v>
      </c>
      <c r="AB663">
        <f>AB322</f>
        <v>0</v>
      </c>
      <c r="AC663">
        <v>318</v>
      </c>
      <c r="AD663">
        <f>AD322</f>
        <v>0</v>
      </c>
      <c r="AE663">
        <v>318</v>
      </c>
      <c r="AF663">
        <f>AF322</f>
        <v>0</v>
      </c>
      <c r="AG663">
        <v>318</v>
      </c>
      <c r="AH663">
        <f>AH322</f>
        <v>0</v>
      </c>
      <c r="AI663">
        <v>318</v>
      </c>
      <c r="AJ663">
        <f>AJ322</f>
        <v>0</v>
      </c>
      <c r="AM663">
        <v>318</v>
      </c>
      <c r="AN663">
        <f>AN322</f>
        <v>0</v>
      </c>
      <c r="AO663">
        <v>318</v>
      </c>
      <c r="AP663">
        <f>AP322</f>
        <v>0</v>
      </c>
      <c r="AQ663">
        <v>318</v>
      </c>
      <c r="AR663">
        <f>AR322</f>
        <v>0</v>
      </c>
      <c r="AS663">
        <v>318</v>
      </c>
      <c r="AT663">
        <f>AT322</f>
        <v>0</v>
      </c>
      <c r="AU663">
        <v>318</v>
      </c>
      <c r="AV663">
        <f>AV322</f>
        <v>0</v>
      </c>
      <c r="AW663">
        <v>318</v>
      </c>
      <c r="AX663">
        <f>AX322</f>
        <v>0</v>
      </c>
      <c r="AY663">
        <v>318</v>
      </c>
      <c r="AZ663">
        <f>AZ322</f>
        <v>0</v>
      </c>
      <c r="BA663">
        <v>318</v>
      </c>
      <c r="BB663">
        <f>BB322</f>
        <v>0</v>
      </c>
      <c r="BC663">
        <v>318</v>
      </c>
      <c r="BD663">
        <f>BD322</f>
        <v>0</v>
      </c>
      <c r="BE663">
        <v>318</v>
      </c>
      <c r="BF663">
        <f>BF322</f>
        <v>0</v>
      </c>
      <c r="BG663">
        <v>318</v>
      </c>
      <c r="BH663">
        <f>BH322</f>
        <v>0</v>
      </c>
      <c r="BI663">
        <v>318</v>
      </c>
      <c r="BJ663">
        <f>BJ322</f>
        <v>0</v>
      </c>
      <c r="BK663">
        <v>318</v>
      </c>
      <c r="BL663">
        <f>BL322</f>
        <v>0</v>
      </c>
      <c r="BM663">
        <v>318</v>
      </c>
      <c r="BN663">
        <f>BN322</f>
        <v>0</v>
      </c>
      <c r="BO663">
        <v>318</v>
      </c>
      <c r="BP663">
        <f>BP322</f>
        <v>0</v>
      </c>
      <c r="BQ663">
        <v>318</v>
      </c>
      <c r="BR663">
        <f>BR322</f>
        <v>0</v>
      </c>
      <c r="BU663">
        <f>IF(Charts!$B$3="none",E2365,IF(AM2365="",NA(),AM2365))</f>
        <v>0</v>
      </c>
      <c r="BV663">
        <f>IF(Charts!$B$3="none",F2365,IF(AN2365="",NA(),AN2365))</f>
        <v>0</v>
      </c>
      <c r="BW663">
        <f>IF(Charts!$B$3="none",G2365,IF(AO2365="",NA(),AO2365))</f>
        <v>0</v>
      </c>
      <c r="BX663">
        <f>IF(Charts!$B$3="none",H2365,IF(AP2365="",NA(),AP2365))</f>
        <v>0</v>
      </c>
      <c r="BY663">
        <f>IF(Charts!$B$3="none",I2365,IF(AQ2365="",NA(),AQ2365))</f>
        <v>0</v>
      </c>
      <c r="BZ663">
        <f>IF(Charts!$B$3="none",J2365,IF(AR2365="",NA(),AR2365))</f>
        <v>0</v>
      </c>
      <c r="CA663">
        <f>IF(Charts!$B$3="none",K2365,IF(AS2365="",NA(),AS2365))</f>
        <v>0</v>
      </c>
      <c r="CB663">
        <f>IF(Charts!$B$3="none",L2365,IF(AT2365="",NA(),AT2365))</f>
        <v>0</v>
      </c>
      <c r="CC663">
        <f>IF(Charts!$B$3="none",M2365,IF(AU2365="",NA(),AU2365))</f>
        <v>0</v>
      </c>
      <c r="CD663">
        <f>IF(Charts!$B$3="none",N2365,IF(AV2365="",NA(),AV2365))</f>
        <v>0</v>
      </c>
      <c r="CE663">
        <f>IF(Charts!$B$3="none",O2365,IF(AW2365="",NA(),AW2365))</f>
        <v>0</v>
      </c>
      <c r="CF663">
        <f>IF(Charts!$B$3="none",P2365,IF(AX2365="",NA(),AX2365))</f>
        <v>0</v>
      </c>
      <c r="CG663">
        <f>IF(Charts!$B$3="none",Q2365,IF(AY2365="",NA(),AY2365))</f>
        <v>0</v>
      </c>
      <c r="CH663">
        <f>IF(Charts!$B$3="none",R2365,IF(AZ2365="",NA(),AZ2365))</f>
        <v>0</v>
      </c>
      <c r="CI663">
        <f>IF(Charts!$B$3="none",S2365,IF(BA2365="",NA(),BA2365))</f>
        <v>0</v>
      </c>
      <c r="CJ663">
        <f>IF(Charts!$B$3="none",T2365,IF(BB2365="",NA(),BB2365))</f>
        <v>0</v>
      </c>
      <c r="CK663">
        <f>IF(Charts!$B$3="none",U2365,IF(BC2365="",NA(),BC2365))</f>
        <v>0</v>
      </c>
      <c r="CL663">
        <f>IF(Charts!$B$3="none",V2365,IF(BD2365="",NA(),BD2365))</f>
        <v>0</v>
      </c>
      <c r="CM663">
        <f>IF(Charts!$B$3="none",W2365,IF(BE2365="",NA(),BE2365))</f>
        <v>0</v>
      </c>
      <c r="CN663">
        <f>IF(Charts!$B$3="none",X2365,IF(BF2365="",NA(),BF2365))</f>
        <v>0</v>
      </c>
      <c r="CO663">
        <f>IF(Charts!$B$3="none",Y2365,IF(BG2365="",NA(),BG2365))</f>
        <v>0</v>
      </c>
      <c r="CP663">
        <f>IF(Charts!$B$3="none",Z2365,IF(BH2365="",NA(),BH2365))</f>
        <v>0</v>
      </c>
      <c r="CQ663">
        <f>IF(Charts!$B$3="none",AA2365,IF(BI2365="",NA(),BI2365))</f>
        <v>0</v>
      </c>
      <c r="CR663">
        <f>IF(Charts!$B$3="none",AB2365,IF(BJ2365="",NA(),BJ2365))</f>
        <v>0</v>
      </c>
      <c r="CS663">
        <f>IF(Charts!$B$3="none",AC2365,IF(BK2365="",NA(),BK2365))</f>
        <v>0</v>
      </c>
      <c r="CT663">
        <f>IF(Charts!$B$3="none",AD2365,IF(BL2365="",NA(),BL2365))</f>
        <v>0</v>
      </c>
      <c r="CU663">
        <f>IF(Charts!$B$3="none",AE2365,IF(BM2365="",NA(),BM2365))</f>
        <v>0</v>
      </c>
      <c r="CV663">
        <f>IF(Charts!$B$3="none",AF2365,IF(BN2365="",NA(),BN2365))</f>
        <v>0</v>
      </c>
      <c r="CW663">
        <f>IF(Charts!$B$3="none",AG2365,IF(BO2365="",NA(),BO2365))</f>
        <v>0</v>
      </c>
      <c r="CX663">
        <f>IF(Charts!$B$3="none",AH2365,IF(BP2365="",NA(),BP2365))</f>
        <v>0</v>
      </c>
      <c r="CY663">
        <f>IF(Charts!$B$3="none",AI2365,IF(BQ2365="",NA(),BQ2365))</f>
        <v>0</v>
      </c>
      <c r="CZ663">
        <f>IF(Charts!$B$3="none",AJ2365,IF(BR2365="",NA(),BR2365))</f>
        <v>0</v>
      </c>
    </row>
    <row r="664" spans="5:104">
      <c r="E664">
        <v>319</v>
      </c>
      <c r="F664">
        <f>F323</f>
        <v>0</v>
      </c>
      <c r="G664">
        <v>319</v>
      </c>
      <c r="H664">
        <f>H323</f>
        <v>0</v>
      </c>
      <c r="I664">
        <v>319</v>
      </c>
      <c r="J664">
        <f>J323</f>
        <v>0</v>
      </c>
      <c r="K664">
        <v>319</v>
      </c>
      <c r="L664">
        <f>L323</f>
        <v>0</v>
      </c>
      <c r="M664">
        <v>319</v>
      </c>
      <c r="N664">
        <f>N323</f>
        <v>0</v>
      </c>
      <c r="O664">
        <v>319</v>
      </c>
      <c r="P664">
        <f>P323</f>
        <v>0</v>
      </c>
      <c r="Q664">
        <v>319</v>
      </c>
      <c r="R664">
        <f>R323</f>
        <v>0</v>
      </c>
      <c r="S664">
        <v>319</v>
      </c>
      <c r="T664">
        <f>T323</f>
        <v>0</v>
      </c>
      <c r="U664">
        <v>319</v>
      </c>
      <c r="V664">
        <f>V323</f>
        <v>0</v>
      </c>
      <c r="W664">
        <v>319</v>
      </c>
      <c r="X664">
        <f>X323</f>
        <v>0</v>
      </c>
      <c r="Y664">
        <v>319</v>
      </c>
      <c r="Z664">
        <f>Z323</f>
        <v>0</v>
      </c>
      <c r="AA664">
        <v>319</v>
      </c>
      <c r="AB664">
        <f>AB323</f>
        <v>0</v>
      </c>
      <c r="AC664">
        <v>319</v>
      </c>
      <c r="AD664">
        <f>AD323</f>
        <v>0</v>
      </c>
      <c r="AE664">
        <v>319</v>
      </c>
      <c r="AF664">
        <f>AF323</f>
        <v>0</v>
      </c>
      <c r="AG664">
        <v>319</v>
      </c>
      <c r="AH664">
        <f>AH323</f>
        <v>0</v>
      </c>
      <c r="AI664">
        <v>319</v>
      </c>
      <c r="AJ664">
        <f>AJ323</f>
        <v>0</v>
      </c>
      <c r="AM664">
        <v>319</v>
      </c>
      <c r="AN664">
        <f>AN323</f>
        <v>0</v>
      </c>
      <c r="AO664">
        <v>319</v>
      </c>
      <c r="AP664">
        <f>AP323</f>
        <v>0</v>
      </c>
      <c r="AQ664">
        <v>319</v>
      </c>
      <c r="AR664">
        <f>AR323</f>
        <v>0</v>
      </c>
      <c r="AS664">
        <v>319</v>
      </c>
      <c r="AT664">
        <f>AT323</f>
        <v>0</v>
      </c>
      <c r="AU664">
        <v>319</v>
      </c>
      <c r="AV664">
        <f>AV323</f>
        <v>0</v>
      </c>
      <c r="AW664">
        <v>319</v>
      </c>
      <c r="AX664">
        <f>AX323</f>
        <v>0</v>
      </c>
      <c r="AY664">
        <v>319</v>
      </c>
      <c r="AZ664">
        <f>AZ323</f>
        <v>0</v>
      </c>
      <c r="BA664">
        <v>319</v>
      </c>
      <c r="BB664">
        <f>BB323</f>
        <v>0</v>
      </c>
      <c r="BC664">
        <v>319</v>
      </c>
      <c r="BD664">
        <f>BD323</f>
        <v>0</v>
      </c>
      <c r="BE664">
        <v>319</v>
      </c>
      <c r="BF664">
        <f>BF323</f>
        <v>0</v>
      </c>
      <c r="BG664">
        <v>319</v>
      </c>
      <c r="BH664">
        <f>BH323</f>
        <v>0</v>
      </c>
      <c r="BI664">
        <v>319</v>
      </c>
      <c r="BJ664">
        <f>BJ323</f>
        <v>0</v>
      </c>
      <c r="BK664">
        <v>319</v>
      </c>
      <c r="BL664">
        <f>BL323</f>
        <v>0</v>
      </c>
      <c r="BM664">
        <v>319</v>
      </c>
      <c r="BN664">
        <f>BN323</f>
        <v>0</v>
      </c>
      <c r="BO664">
        <v>319</v>
      </c>
      <c r="BP664">
        <f>BP323</f>
        <v>0</v>
      </c>
      <c r="BQ664">
        <v>319</v>
      </c>
      <c r="BR664">
        <f>BR323</f>
        <v>0</v>
      </c>
      <c r="BU664">
        <f>IF(Charts!$B$3="none",E2366,IF(AM2366="",NA(),AM2366))</f>
        <v>0</v>
      </c>
      <c r="BV664">
        <f>IF(Charts!$B$3="none",F2366,IF(AN2366="",NA(),AN2366))</f>
        <v>0</v>
      </c>
      <c r="BW664">
        <f>IF(Charts!$B$3="none",G2366,IF(AO2366="",NA(),AO2366))</f>
        <v>0</v>
      </c>
      <c r="BX664">
        <f>IF(Charts!$B$3="none",H2366,IF(AP2366="",NA(),AP2366))</f>
        <v>0</v>
      </c>
      <c r="BY664">
        <f>IF(Charts!$B$3="none",I2366,IF(AQ2366="",NA(),AQ2366))</f>
        <v>0</v>
      </c>
      <c r="BZ664">
        <f>IF(Charts!$B$3="none",J2366,IF(AR2366="",NA(),AR2366))</f>
        <v>0</v>
      </c>
      <c r="CA664">
        <f>IF(Charts!$B$3="none",K2366,IF(AS2366="",NA(),AS2366))</f>
        <v>0</v>
      </c>
      <c r="CB664">
        <f>IF(Charts!$B$3="none",L2366,IF(AT2366="",NA(),AT2366))</f>
        <v>0</v>
      </c>
      <c r="CC664">
        <f>IF(Charts!$B$3="none",M2366,IF(AU2366="",NA(),AU2366))</f>
        <v>0</v>
      </c>
      <c r="CD664">
        <f>IF(Charts!$B$3="none",N2366,IF(AV2366="",NA(),AV2366))</f>
        <v>0</v>
      </c>
      <c r="CE664">
        <f>IF(Charts!$B$3="none",O2366,IF(AW2366="",NA(),AW2366))</f>
        <v>0</v>
      </c>
      <c r="CF664">
        <f>IF(Charts!$B$3="none",P2366,IF(AX2366="",NA(),AX2366))</f>
        <v>0</v>
      </c>
      <c r="CG664">
        <f>IF(Charts!$B$3="none",Q2366,IF(AY2366="",NA(),AY2366))</f>
        <v>0</v>
      </c>
      <c r="CH664">
        <f>IF(Charts!$B$3="none",R2366,IF(AZ2366="",NA(),AZ2366))</f>
        <v>0</v>
      </c>
      <c r="CI664">
        <f>IF(Charts!$B$3="none",S2366,IF(BA2366="",NA(),BA2366))</f>
        <v>0</v>
      </c>
      <c r="CJ664">
        <f>IF(Charts!$B$3="none",T2366,IF(BB2366="",NA(),BB2366))</f>
        <v>0</v>
      </c>
      <c r="CK664">
        <f>IF(Charts!$B$3="none",U2366,IF(BC2366="",NA(),BC2366))</f>
        <v>0</v>
      </c>
      <c r="CL664">
        <f>IF(Charts!$B$3="none",V2366,IF(BD2366="",NA(),BD2366))</f>
        <v>0</v>
      </c>
      <c r="CM664">
        <f>IF(Charts!$B$3="none",W2366,IF(BE2366="",NA(),BE2366))</f>
        <v>0</v>
      </c>
      <c r="CN664">
        <f>IF(Charts!$B$3="none",X2366,IF(BF2366="",NA(),BF2366))</f>
        <v>0</v>
      </c>
      <c r="CO664">
        <f>IF(Charts!$B$3="none",Y2366,IF(BG2366="",NA(),BG2366))</f>
        <v>0</v>
      </c>
      <c r="CP664">
        <f>IF(Charts!$B$3="none",Z2366,IF(BH2366="",NA(),BH2366))</f>
        <v>0</v>
      </c>
      <c r="CQ664">
        <f>IF(Charts!$B$3="none",AA2366,IF(BI2366="",NA(),BI2366))</f>
        <v>0</v>
      </c>
      <c r="CR664">
        <f>IF(Charts!$B$3="none",AB2366,IF(BJ2366="",NA(),BJ2366))</f>
        <v>0</v>
      </c>
      <c r="CS664">
        <f>IF(Charts!$B$3="none",AC2366,IF(BK2366="",NA(),BK2366))</f>
        <v>0</v>
      </c>
      <c r="CT664">
        <f>IF(Charts!$B$3="none",AD2366,IF(BL2366="",NA(),BL2366))</f>
        <v>0</v>
      </c>
      <c r="CU664">
        <f>IF(Charts!$B$3="none",AE2366,IF(BM2366="",NA(),BM2366))</f>
        <v>0</v>
      </c>
      <c r="CV664">
        <f>IF(Charts!$B$3="none",AF2366,IF(BN2366="",NA(),BN2366))</f>
        <v>0</v>
      </c>
      <c r="CW664">
        <f>IF(Charts!$B$3="none",AG2366,IF(BO2366="",NA(),BO2366))</f>
        <v>0</v>
      </c>
      <c r="CX664">
        <f>IF(Charts!$B$3="none",AH2366,IF(BP2366="",NA(),BP2366))</f>
        <v>0</v>
      </c>
      <c r="CY664">
        <f>IF(Charts!$B$3="none",AI2366,IF(BQ2366="",NA(),BQ2366))</f>
        <v>0</v>
      </c>
      <c r="CZ664">
        <f>IF(Charts!$B$3="none",AJ2366,IF(BR2366="",NA(),BR2366))</f>
        <v>0</v>
      </c>
    </row>
    <row r="665" spans="5:104">
      <c r="E665">
        <v>320</v>
      </c>
      <c r="F665">
        <f>F324</f>
        <v>0</v>
      </c>
      <c r="G665">
        <v>320</v>
      </c>
      <c r="H665">
        <f>H324</f>
        <v>0</v>
      </c>
      <c r="I665">
        <v>320</v>
      </c>
      <c r="J665">
        <f>J324</f>
        <v>0</v>
      </c>
      <c r="K665">
        <v>320</v>
      </c>
      <c r="L665">
        <f>L324</f>
        <v>0</v>
      </c>
      <c r="M665">
        <v>320</v>
      </c>
      <c r="N665">
        <f>N324</f>
        <v>0</v>
      </c>
      <c r="O665">
        <v>320</v>
      </c>
      <c r="P665">
        <f>P324</f>
        <v>0</v>
      </c>
      <c r="Q665">
        <v>320</v>
      </c>
      <c r="R665">
        <f>R324</f>
        <v>0</v>
      </c>
      <c r="S665">
        <v>320</v>
      </c>
      <c r="T665">
        <f>T324</f>
        <v>0</v>
      </c>
      <c r="U665">
        <v>320</v>
      </c>
      <c r="V665">
        <f>V324</f>
        <v>0</v>
      </c>
      <c r="W665">
        <v>320</v>
      </c>
      <c r="X665">
        <f>X324</f>
        <v>0</v>
      </c>
      <c r="Y665">
        <v>320</v>
      </c>
      <c r="Z665">
        <f>Z324</f>
        <v>0</v>
      </c>
      <c r="AA665">
        <v>320</v>
      </c>
      <c r="AB665">
        <f>AB324</f>
        <v>0</v>
      </c>
      <c r="AC665">
        <v>320</v>
      </c>
      <c r="AD665">
        <f>AD324</f>
        <v>0</v>
      </c>
      <c r="AE665">
        <v>320</v>
      </c>
      <c r="AF665">
        <f>AF324</f>
        <v>0</v>
      </c>
      <c r="AG665">
        <v>320</v>
      </c>
      <c r="AH665">
        <f>AH324</f>
        <v>0</v>
      </c>
      <c r="AI665">
        <v>320</v>
      </c>
      <c r="AJ665">
        <f>AJ324</f>
        <v>0</v>
      </c>
      <c r="AM665">
        <v>320</v>
      </c>
      <c r="AN665">
        <f>AN324</f>
        <v>0</v>
      </c>
      <c r="AO665">
        <v>320</v>
      </c>
      <c r="AP665">
        <f>AP324</f>
        <v>0</v>
      </c>
      <c r="AQ665">
        <v>320</v>
      </c>
      <c r="AR665">
        <f>AR324</f>
        <v>0</v>
      </c>
      <c r="AS665">
        <v>320</v>
      </c>
      <c r="AT665">
        <f>AT324</f>
        <v>0</v>
      </c>
      <c r="AU665">
        <v>320</v>
      </c>
      <c r="AV665">
        <f>AV324</f>
        <v>0</v>
      </c>
      <c r="AW665">
        <v>320</v>
      </c>
      <c r="AX665">
        <f>AX324</f>
        <v>0</v>
      </c>
      <c r="AY665">
        <v>320</v>
      </c>
      <c r="AZ665">
        <f>AZ324</f>
        <v>0</v>
      </c>
      <c r="BA665">
        <v>320</v>
      </c>
      <c r="BB665">
        <f>BB324</f>
        <v>0</v>
      </c>
      <c r="BC665">
        <v>320</v>
      </c>
      <c r="BD665">
        <f>BD324</f>
        <v>0</v>
      </c>
      <c r="BE665">
        <v>320</v>
      </c>
      <c r="BF665">
        <f>BF324</f>
        <v>0</v>
      </c>
      <c r="BG665">
        <v>320</v>
      </c>
      <c r="BH665">
        <f>BH324</f>
        <v>0</v>
      </c>
      <c r="BI665">
        <v>320</v>
      </c>
      <c r="BJ665">
        <f>BJ324</f>
        <v>0</v>
      </c>
      <c r="BK665">
        <v>320</v>
      </c>
      <c r="BL665">
        <f>BL324</f>
        <v>0</v>
      </c>
      <c r="BM665">
        <v>320</v>
      </c>
      <c r="BN665">
        <f>BN324</f>
        <v>0</v>
      </c>
      <c r="BO665">
        <v>320</v>
      </c>
      <c r="BP665">
        <f>BP324</f>
        <v>0</v>
      </c>
      <c r="BQ665">
        <v>320</v>
      </c>
      <c r="BR665">
        <f>BR324</f>
        <v>0</v>
      </c>
      <c r="BU665">
        <f>IF(Charts!$B$3="none",E2367,IF(AM2367="",NA(),AM2367))</f>
        <v>0</v>
      </c>
      <c r="BV665">
        <f>IF(Charts!$B$3="none",F2367,IF(AN2367="",NA(),AN2367))</f>
        <v>0</v>
      </c>
      <c r="BW665">
        <f>IF(Charts!$B$3="none",G2367,IF(AO2367="",NA(),AO2367))</f>
        <v>0</v>
      </c>
      <c r="BX665">
        <f>IF(Charts!$B$3="none",H2367,IF(AP2367="",NA(),AP2367))</f>
        <v>0</v>
      </c>
      <c r="BY665">
        <f>IF(Charts!$B$3="none",I2367,IF(AQ2367="",NA(),AQ2367))</f>
        <v>0</v>
      </c>
      <c r="BZ665">
        <f>IF(Charts!$B$3="none",J2367,IF(AR2367="",NA(),AR2367))</f>
        <v>0</v>
      </c>
      <c r="CA665">
        <f>IF(Charts!$B$3="none",K2367,IF(AS2367="",NA(),AS2367))</f>
        <v>0</v>
      </c>
      <c r="CB665">
        <f>IF(Charts!$B$3="none",L2367,IF(AT2367="",NA(),AT2367))</f>
        <v>0</v>
      </c>
      <c r="CC665">
        <f>IF(Charts!$B$3="none",M2367,IF(AU2367="",NA(),AU2367))</f>
        <v>0</v>
      </c>
      <c r="CD665">
        <f>IF(Charts!$B$3="none",N2367,IF(AV2367="",NA(),AV2367))</f>
        <v>0</v>
      </c>
      <c r="CE665">
        <f>IF(Charts!$B$3="none",O2367,IF(AW2367="",NA(),AW2367))</f>
        <v>0</v>
      </c>
      <c r="CF665">
        <f>IF(Charts!$B$3="none",P2367,IF(AX2367="",NA(),AX2367))</f>
        <v>0</v>
      </c>
      <c r="CG665">
        <f>IF(Charts!$B$3="none",Q2367,IF(AY2367="",NA(),AY2367))</f>
        <v>0</v>
      </c>
      <c r="CH665">
        <f>IF(Charts!$B$3="none",R2367,IF(AZ2367="",NA(),AZ2367))</f>
        <v>0</v>
      </c>
      <c r="CI665">
        <f>IF(Charts!$B$3="none",S2367,IF(BA2367="",NA(),BA2367))</f>
        <v>0</v>
      </c>
      <c r="CJ665">
        <f>IF(Charts!$B$3="none",T2367,IF(BB2367="",NA(),BB2367))</f>
        <v>0</v>
      </c>
      <c r="CK665">
        <f>IF(Charts!$B$3="none",U2367,IF(BC2367="",NA(),BC2367))</f>
        <v>0</v>
      </c>
      <c r="CL665">
        <f>IF(Charts!$B$3="none",V2367,IF(BD2367="",NA(),BD2367))</f>
        <v>0</v>
      </c>
      <c r="CM665">
        <f>IF(Charts!$B$3="none",W2367,IF(BE2367="",NA(),BE2367))</f>
        <v>0</v>
      </c>
      <c r="CN665">
        <f>IF(Charts!$B$3="none",X2367,IF(BF2367="",NA(),BF2367))</f>
        <v>0</v>
      </c>
      <c r="CO665">
        <f>IF(Charts!$B$3="none",Y2367,IF(BG2367="",NA(),BG2367))</f>
        <v>0</v>
      </c>
      <c r="CP665">
        <f>IF(Charts!$B$3="none",Z2367,IF(BH2367="",NA(),BH2367))</f>
        <v>0</v>
      </c>
      <c r="CQ665">
        <f>IF(Charts!$B$3="none",AA2367,IF(BI2367="",NA(),BI2367))</f>
        <v>0</v>
      </c>
      <c r="CR665">
        <f>IF(Charts!$B$3="none",AB2367,IF(BJ2367="",NA(),BJ2367))</f>
        <v>0</v>
      </c>
      <c r="CS665">
        <f>IF(Charts!$B$3="none",AC2367,IF(BK2367="",NA(),BK2367))</f>
        <v>0</v>
      </c>
      <c r="CT665">
        <f>IF(Charts!$B$3="none",AD2367,IF(BL2367="",NA(),BL2367))</f>
        <v>0</v>
      </c>
      <c r="CU665">
        <f>IF(Charts!$B$3="none",AE2367,IF(BM2367="",NA(),BM2367))</f>
        <v>0</v>
      </c>
      <c r="CV665">
        <f>IF(Charts!$B$3="none",AF2367,IF(BN2367="",NA(),BN2367))</f>
        <v>0</v>
      </c>
      <c r="CW665">
        <f>IF(Charts!$B$3="none",AG2367,IF(BO2367="",NA(),BO2367))</f>
        <v>0</v>
      </c>
      <c r="CX665">
        <f>IF(Charts!$B$3="none",AH2367,IF(BP2367="",NA(),BP2367))</f>
        <v>0</v>
      </c>
      <c r="CY665">
        <f>IF(Charts!$B$3="none",AI2367,IF(BQ2367="",NA(),BQ2367))</f>
        <v>0</v>
      </c>
      <c r="CZ665">
        <f>IF(Charts!$B$3="none",AJ2367,IF(BR2367="",NA(),BR2367))</f>
        <v>0</v>
      </c>
    </row>
    <row r="666" spans="5:104">
      <c r="E666">
        <v>321</v>
      </c>
      <c r="F666">
        <f>F325</f>
        <v>0</v>
      </c>
      <c r="G666">
        <v>321</v>
      </c>
      <c r="H666">
        <f>H325</f>
        <v>0</v>
      </c>
      <c r="I666">
        <v>321</v>
      </c>
      <c r="J666">
        <f>J325</f>
        <v>0</v>
      </c>
      <c r="K666">
        <v>321</v>
      </c>
      <c r="L666">
        <f>L325</f>
        <v>0</v>
      </c>
      <c r="M666">
        <v>321</v>
      </c>
      <c r="N666">
        <f>N325</f>
        <v>0</v>
      </c>
      <c r="O666">
        <v>321</v>
      </c>
      <c r="P666">
        <f>P325</f>
        <v>0</v>
      </c>
      <c r="Q666">
        <v>321</v>
      </c>
      <c r="R666">
        <f>R325</f>
        <v>0</v>
      </c>
      <c r="S666">
        <v>321</v>
      </c>
      <c r="T666">
        <f>T325</f>
        <v>0</v>
      </c>
      <c r="U666">
        <v>321</v>
      </c>
      <c r="V666">
        <f>V325</f>
        <v>0</v>
      </c>
      <c r="W666">
        <v>321</v>
      </c>
      <c r="X666">
        <f>X325</f>
        <v>0</v>
      </c>
      <c r="Y666">
        <v>321</v>
      </c>
      <c r="Z666">
        <f>Z325</f>
        <v>0</v>
      </c>
      <c r="AA666">
        <v>321</v>
      </c>
      <c r="AB666">
        <f>AB325</f>
        <v>0</v>
      </c>
      <c r="AC666">
        <v>321</v>
      </c>
      <c r="AD666">
        <f>AD325</f>
        <v>0</v>
      </c>
      <c r="AE666">
        <v>321</v>
      </c>
      <c r="AF666">
        <f>AF325</f>
        <v>0</v>
      </c>
      <c r="AG666">
        <v>321</v>
      </c>
      <c r="AH666">
        <f>AH325</f>
        <v>0</v>
      </c>
      <c r="AI666">
        <v>321</v>
      </c>
      <c r="AJ666">
        <f>AJ325</f>
        <v>0</v>
      </c>
      <c r="AM666">
        <v>321</v>
      </c>
      <c r="AN666">
        <f>AN325</f>
        <v>0</v>
      </c>
      <c r="AO666">
        <v>321</v>
      </c>
      <c r="AP666">
        <f>AP325</f>
        <v>0</v>
      </c>
      <c r="AQ666">
        <v>321</v>
      </c>
      <c r="AR666">
        <f>AR325</f>
        <v>0</v>
      </c>
      <c r="AS666">
        <v>321</v>
      </c>
      <c r="AT666">
        <f>AT325</f>
        <v>0</v>
      </c>
      <c r="AU666">
        <v>321</v>
      </c>
      <c r="AV666">
        <f>AV325</f>
        <v>0</v>
      </c>
      <c r="AW666">
        <v>321</v>
      </c>
      <c r="AX666">
        <f>AX325</f>
        <v>0</v>
      </c>
      <c r="AY666">
        <v>321</v>
      </c>
      <c r="AZ666">
        <f>AZ325</f>
        <v>0</v>
      </c>
      <c r="BA666">
        <v>321</v>
      </c>
      <c r="BB666">
        <f>BB325</f>
        <v>0</v>
      </c>
      <c r="BC666">
        <v>321</v>
      </c>
      <c r="BD666">
        <f>BD325</f>
        <v>0</v>
      </c>
      <c r="BE666">
        <v>321</v>
      </c>
      <c r="BF666">
        <f>BF325</f>
        <v>0</v>
      </c>
      <c r="BG666">
        <v>321</v>
      </c>
      <c r="BH666">
        <f>BH325</f>
        <v>0</v>
      </c>
      <c r="BI666">
        <v>321</v>
      </c>
      <c r="BJ666">
        <f>BJ325</f>
        <v>0</v>
      </c>
      <c r="BK666">
        <v>321</v>
      </c>
      <c r="BL666">
        <f>BL325</f>
        <v>0</v>
      </c>
      <c r="BM666">
        <v>321</v>
      </c>
      <c r="BN666">
        <f>BN325</f>
        <v>0</v>
      </c>
      <c r="BO666">
        <v>321</v>
      </c>
      <c r="BP666">
        <f>BP325</f>
        <v>0</v>
      </c>
      <c r="BQ666">
        <v>321</v>
      </c>
      <c r="BR666">
        <f>BR325</f>
        <v>0</v>
      </c>
      <c r="BU666">
        <f>IF(Charts!$B$3="none",E2368,IF(AM2368="",NA(),AM2368))</f>
        <v>0</v>
      </c>
      <c r="BV666">
        <f>IF(Charts!$B$3="none",F2368,IF(AN2368="",NA(),AN2368))</f>
        <v>0</v>
      </c>
      <c r="BW666">
        <f>IF(Charts!$B$3="none",G2368,IF(AO2368="",NA(),AO2368))</f>
        <v>0</v>
      </c>
      <c r="BX666">
        <f>IF(Charts!$B$3="none",H2368,IF(AP2368="",NA(),AP2368))</f>
        <v>0</v>
      </c>
      <c r="BY666">
        <f>IF(Charts!$B$3="none",I2368,IF(AQ2368="",NA(),AQ2368))</f>
        <v>0</v>
      </c>
      <c r="BZ666">
        <f>IF(Charts!$B$3="none",J2368,IF(AR2368="",NA(),AR2368))</f>
        <v>0</v>
      </c>
      <c r="CA666">
        <f>IF(Charts!$B$3="none",K2368,IF(AS2368="",NA(),AS2368))</f>
        <v>0</v>
      </c>
      <c r="CB666">
        <f>IF(Charts!$B$3="none",L2368,IF(AT2368="",NA(),AT2368))</f>
        <v>0</v>
      </c>
      <c r="CC666">
        <f>IF(Charts!$B$3="none",M2368,IF(AU2368="",NA(),AU2368))</f>
        <v>0</v>
      </c>
      <c r="CD666">
        <f>IF(Charts!$B$3="none",N2368,IF(AV2368="",NA(),AV2368))</f>
        <v>0</v>
      </c>
      <c r="CE666">
        <f>IF(Charts!$B$3="none",O2368,IF(AW2368="",NA(),AW2368))</f>
        <v>0</v>
      </c>
      <c r="CF666">
        <f>IF(Charts!$B$3="none",P2368,IF(AX2368="",NA(),AX2368))</f>
        <v>0</v>
      </c>
      <c r="CG666">
        <f>IF(Charts!$B$3="none",Q2368,IF(AY2368="",NA(),AY2368))</f>
        <v>0</v>
      </c>
      <c r="CH666">
        <f>IF(Charts!$B$3="none",R2368,IF(AZ2368="",NA(),AZ2368))</f>
        <v>0</v>
      </c>
      <c r="CI666">
        <f>IF(Charts!$B$3="none",S2368,IF(BA2368="",NA(),BA2368))</f>
        <v>0</v>
      </c>
      <c r="CJ666">
        <f>IF(Charts!$B$3="none",T2368,IF(BB2368="",NA(),BB2368))</f>
        <v>0</v>
      </c>
      <c r="CK666">
        <f>IF(Charts!$B$3="none",U2368,IF(BC2368="",NA(),BC2368))</f>
        <v>0</v>
      </c>
      <c r="CL666">
        <f>IF(Charts!$B$3="none",V2368,IF(BD2368="",NA(),BD2368))</f>
        <v>0</v>
      </c>
      <c r="CM666">
        <f>IF(Charts!$B$3="none",W2368,IF(BE2368="",NA(),BE2368))</f>
        <v>0</v>
      </c>
      <c r="CN666">
        <f>IF(Charts!$B$3="none",X2368,IF(BF2368="",NA(),BF2368))</f>
        <v>0</v>
      </c>
      <c r="CO666">
        <f>IF(Charts!$B$3="none",Y2368,IF(BG2368="",NA(),BG2368))</f>
        <v>0</v>
      </c>
      <c r="CP666">
        <f>IF(Charts!$B$3="none",Z2368,IF(BH2368="",NA(),BH2368))</f>
        <v>0</v>
      </c>
      <c r="CQ666">
        <f>IF(Charts!$B$3="none",AA2368,IF(BI2368="",NA(),BI2368))</f>
        <v>0</v>
      </c>
      <c r="CR666">
        <f>IF(Charts!$B$3="none",AB2368,IF(BJ2368="",NA(),BJ2368))</f>
        <v>0</v>
      </c>
      <c r="CS666">
        <f>IF(Charts!$B$3="none",AC2368,IF(BK2368="",NA(),BK2368))</f>
        <v>0</v>
      </c>
      <c r="CT666">
        <f>IF(Charts!$B$3="none",AD2368,IF(BL2368="",NA(),BL2368))</f>
        <v>0</v>
      </c>
      <c r="CU666">
        <f>IF(Charts!$B$3="none",AE2368,IF(BM2368="",NA(),BM2368))</f>
        <v>0</v>
      </c>
      <c r="CV666">
        <f>IF(Charts!$B$3="none",AF2368,IF(BN2368="",NA(),BN2368))</f>
        <v>0</v>
      </c>
      <c r="CW666">
        <f>IF(Charts!$B$3="none",AG2368,IF(BO2368="",NA(),BO2368))</f>
        <v>0</v>
      </c>
      <c r="CX666">
        <f>IF(Charts!$B$3="none",AH2368,IF(BP2368="",NA(),BP2368))</f>
        <v>0</v>
      </c>
      <c r="CY666">
        <f>IF(Charts!$B$3="none",AI2368,IF(BQ2368="",NA(),BQ2368))</f>
        <v>0</v>
      </c>
      <c r="CZ666">
        <f>IF(Charts!$B$3="none",AJ2368,IF(BR2368="",NA(),BR2368))</f>
        <v>0</v>
      </c>
    </row>
    <row r="667" spans="5:104">
      <c r="E667">
        <v>322</v>
      </c>
      <c r="F667">
        <f>F326</f>
        <v>0</v>
      </c>
      <c r="G667">
        <v>322</v>
      </c>
      <c r="H667">
        <f>H326</f>
        <v>0</v>
      </c>
      <c r="I667">
        <v>322</v>
      </c>
      <c r="J667">
        <f>J326</f>
        <v>0</v>
      </c>
      <c r="K667">
        <v>322</v>
      </c>
      <c r="L667">
        <f>L326</f>
        <v>0</v>
      </c>
      <c r="M667">
        <v>322</v>
      </c>
      <c r="N667">
        <f>N326</f>
        <v>0</v>
      </c>
      <c r="O667">
        <v>322</v>
      </c>
      <c r="P667">
        <f>P326</f>
        <v>0</v>
      </c>
      <c r="Q667">
        <v>322</v>
      </c>
      <c r="R667">
        <f>R326</f>
        <v>0</v>
      </c>
      <c r="S667">
        <v>322</v>
      </c>
      <c r="T667">
        <f>T326</f>
        <v>0</v>
      </c>
      <c r="U667">
        <v>322</v>
      </c>
      <c r="V667">
        <f>V326</f>
        <v>0</v>
      </c>
      <c r="W667">
        <v>322</v>
      </c>
      <c r="X667">
        <f>X326</f>
        <v>0</v>
      </c>
      <c r="Y667">
        <v>322</v>
      </c>
      <c r="Z667">
        <f>Z326</f>
        <v>0</v>
      </c>
      <c r="AA667">
        <v>322</v>
      </c>
      <c r="AB667">
        <f>AB326</f>
        <v>0</v>
      </c>
      <c r="AC667">
        <v>322</v>
      </c>
      <c r="AD667">
        <f>AD326</f>
        <v>0</v>
      </c>
      <c r="AE667">
        <v>322</v>
      </c>
      <c r="AF667">
        <f>AF326</f>
        <v>0</v>
      </c>
      <c r="AG667">
        <v>322</v>
      </c>
      <c r="AH667">
        <f>AH326</f>
        <v>0</v>
      </c>
      <c r="AI667">
        <v>322</v>
      </c>
      <c r="AJ667">
        <f>AJ326</f>
        <v>0</v>
      </c>
      <c r="AM667">
        <v>322</v>
      </c>
      <c r="AN667">
        <f>AN326</f>
        <v>0</v>
      </c>
      <c r="AO667">
        <v>322</v>
      </c>
      <c r="AP667">
        <f>AP326</f>
        <v>0</v>
      </c>
      <c r="AQ667">
        <v>322</v>
      </c>
      <c r="AR667">
        <f>AR326</f>
        <v>0</v>
      </c>
      <c r="AS667">
        <v>322</v>
      </c>
      <c r="AT667">
        <f>AT326</f>
        <v>0</v>
      </c>
      <c r="AU667">
        <v>322</v>
      </c>
      <c r="AV667">
        <f>AV326</f>
        <v>0</v>
      </c>
      <c r="AW667">
        <v>322</v>
      </c>
      <c r="AX667">
        <f>AX326</f>
        <v>0</v>
      </c>
      <c r="AY667">
        <v>322</v>
      </c>
      <c r="AZ667">
        <f>AZ326</f>
        <v>0</v>
      </c>
      <c r="BA667">
        <v>322</v>
      </c>
      <c r="BB667">
        <f>BB326</f>
        <v>0</v>
      </c>
      <c r="BC667">
        <v>322</v>
      </c>
      <c r="BD667">
        <f>BD326</f>
        <v>0</v>
      </c>
      <c r="BE667">
        <v>322</v>
      </c>
      <c r="BF667">
        <f>BF326</f>
        <v>0</v>
      </c>
      <c r="BG667">
        <v>322</v>
      </c>
      <c r="BH667">
        <f>BH326</f>
        <v>0</v>
      </c>
      <c r="BI667">
        <v>322</v>
      </c>
      <c r="BJ667">
        <f>BJ326</f>
        <v>0</v>
      </c>
      <c r="BK667">
        <v>322</v>
      </c>
      <c r="BL667">
        <f>BL326</f>
        <v>0</v>
      </c>
      <c r="BM667">
        <v>322</v>
      </c>
      <c r="BN667">
        <f>BN326</f>
        <v>0</v>
      </c>
      <c r="BO667">
        <v>322</v>
      </c>
      <c r="BP667">
        <f>BP326</f>
        <v>0</v>
      </c>
      <c r="BQ667">
        <v>322</v>
      </c>
      <c r="BR667">
        <f>BR326</f>
        <v>0</v>
      </c>
      <c r="BU667">
        <f>IF(Charts!$B$3="none",E2369,IF(AM2369="",NA(),AM2369))</f>
        <v>0</v>
      </c>
      <c r="BV667">
        <f>IF(Charts!$B$3="none",F2369,IF(AN2369="",NA(),AN2369))</f>
        <v>0</v>
      </c>
      <c r="BW667">
        <f>IF(Charts!$B$3="none",G2369,IF(AO2369="",NA(),AO2369))</f>
        <v>0</v>
      </c>
      <c r="BX667">
        <f>IF(Charts!$B$3="none",H2369,IF(AP2369="",NA(),AP2369))</f>
        <v>0</v>
      </c>
      <c r="BY667">
        <f>IF(Charts!$B$3="none",I2369,IF(AQ2369="",NA(),AQ2369))</f>
        <v>0</v>
      </c>
      <c r="BZ667">
        <f>IF(Charts!$B$3="none",J2369,IF(AR2369="",NA(),AR2369))</f>
        <v>0</v>
      </c>
      <c r="CA667">
        <f>IF(Charts!$B$3="none",K2369,IF(AS2369="",NA(),AS2369))</f>
        <v>0</v>
      </c>
      <c r="CB667">
        <f>IF(Charts!$B$3="none",L2369,IF(AT2369="",NA(),AT2369))</f>
        <v>0</v>
      </c>
      <c r="CC667">
        <f>IF(Charts!$B$3="none",M2369,IF(AU2369="",NA(),AU2369))</f>
        <v>0</v>
      </c>
      <c r="CD667">
        <f>IF(Charts!$B$3="none",N2369,IF(AV2369="",NA(),AV2369))</f>
        <v>0</v>
      </c>
      <c r="CE667">
        <f>IF(Charts!$B$3="none",O2369,IF(AW2369="",NA(),AW2369))</f>
        <v>0</v>
      </c>
      <c r="CF667">
        <f>IF(Charts!$B$3="none",P2369,IF(AX2369="",NA(),AX2369))</f>
        <v>0</v>
      </c>
      <c r="CG667">
        <f>IF(Charts!$B$3="none",Q2369,IF(AY2369="",NA(),AY2369))</f>
        <v>0</v>
      </c>
      <c r="CH667">
        <f>IF(Charts!$B$3="none",R2369,IF(AZ2369="",NA(),AZ2369))</f>
        <v>0</v>
      </c>
      <c r="CI667">
        <f>IF(Charts!$B$3="none",S2369,IF(BA2369="",NA(),BA2369))</f>
        <v>0</v>
      </c>
      <c r="CJ667">
        <f>IF(Charts!$B$3="none",T2369,IF(BB2369="",NA(),BB2369))</f>
        <v>0</v>
      </c>
      <c r="CK667">
        <f>IF(Charts!$B$3="none",U2369,IF(BC2369="",NA(),BC2369))</f>
        <v>0</v>
      </c>
      <c r="CL667">
        <f>IF(Charts!$B$3="none",V2369,IF(BD2369="",NA(),BD2369))</f>
        <v>0</v>
      </c>
      <c r="CM667">
        <f>IF(Charts!$B$3="none",W2369,IF(BE2369="",NA(),BE2369))</f>
        <v>0</v>
      </c>
      <c r="CN667">
        <f>IF(Charts!$B$3="none",X2369,IF(BF2369="",NA(),BF2369))</f>
        <v>0</v>
      </c>
      <c r="CO667">
        <f>IF(Charts!$B$3="none",Y2369,IF(BG2369="",NA(),BG2369))</f>
        <v>0</v>
      </c>
      <c r="CP667">
        <f>IF(Charts!$B$3="none",Z2369,IF(BH2369="",NA(),BH2369))</f>
        <v>0</v>
      </c>
      <c r="CQ667">
        <f>IF(Charts!$B$3="none",AA2369,IF(BI2369="",NA(),BI2369))</f>
        <v>0</v>
      </c>
      <c r="CR667">
        <f>IF(Charts!$B$3="none",AB2369,IF(BJ2369="",NA(),BJ2369))</f>
        <v>0</v>
      </c>
      <c r="CS667">
        <f>IF(Charts!$B$3="none",AC2369,IF(BK2369="",NA(),BK2369))</f>
        <v>0</v>
      </c>
      <c r="CT667">
        <f>IF(Charts!$B$3="none",AD2369,IF(BL2369="",NA(),BL2369))</f>
        <v>0</v>
      </c>
      <c r="CU667">
        <f>IF(Charts!$B$3="none",AE2369,IF(BM2369="",NA(),BM2369))</f>
        <v>0</v>
      </c>
      <c r="CV667">
        <f>IF(Charts!$B$3="none",AF2369,IF(BN2369="",NA(),BN2369))</f>
        <v>0</v>
      </c>
      <c r="CW667">
        <f>IF(Charts!$B$3="none",AG2369,IF(BO2369="",NA(),BO2369))</f>
        <v>0</v>
      </c>
      <c r="CX667">
        <f>IF(Charts!$B$3="none",AH2369,IF(BP2369="",NA(),BP2369))</f>
        <v>0</v>
      </c>
      <c r="CY667">
        <f>IF(Charts!$B$3="none",AI2369,IF(BQ2369="",NA(),BQ2369))</f>
        <v>0</v>
      </c>
      <c r="CZ667">
        <f>IF(Charts!$B$3="none",AJ2369,IF(BR2369="",NA(),BR2369))</f>
        <v>0</v>
      </c>
    </row>
    <row r="668" spans="5:104">
      <c r="E668">
        <v>323</v>
      </c>
      <c r="F668">
        <f>F327</f>
        <v>0</v>
      </c>
      <c r="G668">
        <v>323</v>
      </c>
      <c r="H668">
        <f>H327</f>
        <v>0</v>
      </c>
      <c r="I668">
        <v>323</v>
      </c>
      <c r="J668">
        <f>J327</f>
        <v>0</v>
      </c>
      <c r="K668">
        <v>323</v>
      </c>
      <c r="L668">
        <f>L327</f>
        <v>0</v>
      </c>
      <c r="M668">
        <v>323</v>
      </c>
      <c r="N668">
        <f>N327</f>
        <v>0</v>
      </c>
      <c r="O668">
        <v>323</v>
      </c>
      <c r="P668">
        <f>P327</f>
        <v>0</v>
      </c>
      <c r="Q668">
        <v>323</v>
      </c>
      <c r="R668">
        <f>R327</f>
        <v>0</v>
      </c>
      <c r="S668">
        <v>323</v>
      </c>
      <c r="T668">
        <f>T327</f>
        <v>0</v>
      </c>
      <c r="U668">
        <v>323</v>
      </c>
      <c r="V668">
        <f>V327</f>
        <v>0</v>
      </c>
      <c r="W668">
        <v>323</v>
      </c>
      <c r="X668">
        <f>X327</f>
        <v>0</v>
      </c>
      <c r="Y668">
        <v>323</v>
      </c>
      <c r="Z668">
        <f>Z327</f>
        <v>0</v>
      </c>
      <c r="AA668">
        <v>323</v>
      </c>
      <c r="AB668">
        <f>AB327</f>
        <v>0</v>
      </c>
      <c r="AC668">
        <v>323</v>
      </c>
      <c r="AD668">
        <f>AD327</f>
        <v>0</v>
      </c>
      <c r="AE668">
        <v>323</v>
      </c>
      <c r="AF668">
        <f>AF327</f>
        <v>0</v>
      </c>
      <c r="AG668">
        <v>323</v>
      </c>
      <c r="AH668">
        <f>AH327</f>
        <v>0</v>
      </c>
      <c r="AI668">
        <v>323</v>
      </c>
      <c r="AJ668">
        <f>AJ327</f>
        <v>0</v>
      </c>
      <c r="AM668">
        <v>323</v>
      </c>
      <c r="AN668">
        <f>AN327</f>
        <v>0</v>
      </c>
      <c r="AO668">
        <v>323</v>
      </c>
      <c r="AP668">
        <f>AP327</f>
        <v>0</v>
      </c>
      <c r="AQ668">
        <v>323</v>
      </c>
      <c r="AR668">
        <f>AR327</f>
        <v>0</v>
      </c>
      <c r="AS668">
        <v>323</v>
      </c>
      <c r="AT668">
        <f>AT327</f>
        <v>0</v>
      </c>
      <c r="AU668">
        <v>323</v>
      </c>
      <c r="AV668">
        <f>AV327</f>
        <v>0</v>
      </c>
      <c r="AW668">
        <v>323</v>
      </c>
      <c r="AX668">
        <f>AX327</f>
        <v>0</v>
      </c>
      <c r="AY668">
        <v>323</v>
      </c>
      <c r="AZ668">
        <f>AZ327</f>
        <v>0</v>
      </c>
      <c r="BA668">
        <v>323</v>
      </c>
      <c r="BB668">
        <f>BB327</f>
        <v>0</v>
      </c>
      <c r="BC668">
        <v>323</v>
      </c>
      <c r="BD668">
        <f>BD327</f>
        <v>0</v>
      </c>
      <c r="BE668">
        <v>323</v>
      </c>
      <c r="BF668">
        <f>BF327</f>
        <v>0</v>
      </c>
      <c r="BG668">
        <v>323</v>
      </c>
      <c r="BH668">
        <f>BH327</f>
        <v>0</v>
      </c>
      <c r="BI668">
        <v>323</v>
      </c>
      <c r="BJ668">
        <f>BJ327</f>
        <v>0</v>
      </c>
      <c r="BK668">
        <v>323</v>
      </c>
      <c r="BL668">
        <f>BL327</f>
        <v>0</v>
      </c>
      <c r="BM668">
        <v>323</v>
      </c>
      <c r="BN668">
        <f>BN327</f>
        <v>0</v>
      </c>
      <c r="BO668">
        <v>323</v>
      </c>
      <c r="BP668">
        <f>BP327</f>
        <v>0</v>
      </c>
      <c r="BQ668">
        <v>323</v>
      </c>
      <c r="BR668">
        <f>BR327</f>
        <v>0</v>
      </c>
      <c r="BU668">
        <f>IF(Charts!$B$3="none",E2370,IF(AM2370="",NA(),AM2370))</f>
        <v>0</v>
      </c>
      <c r="BV668">
        <f>IF(Charts!$B$3="none",F2370,IF(AN2370="",NA(),AN2370))</f>
        <v>0</v>
      </c>
      <c r="BW668">
        <f>IF(Charts!$B$3="none",G2370,IF(AO2370="",NA(),AO2370))</f>
        <v>0</v>
      </c>
      <c r="BX668">
        <f>IF(Charts!$B$3="none",H2370,IF(AP2370="",NA(),AP2370))</f>
        <v>0</v>
      </c>
      <c r="BY668">
        <f>IF(Charts!$B$3="none",I2370,IF(AQ2370="",NA(),AQ2370))</f>
        <v>0</v>
      </c>
      <c r="BZ668">
        <f>IF(Charts!$B$3="none",J2370,IF(AR2370="",NA(),AR2370))</f>
        <v>0</v>
      </c>
      <c r="CA668">
        <f>IF(Charts!$B$3="none",K2370,IF(AS2370="",NA(),AS2370))</f>
        <v>0</v>
      </c>
      <c r="CB668">
        <f>IF(Charts!$B$3="none",L2370,IF(AT2370="",NA(),AT2370))</f>
        <v>0</v>
      </c>
      <c r="CC668">
        <f>IF(Charts!$B$3="none",M2370,IF(AU2370="",NA(),AU2370))</f>
        <v>0</v>
      </c>
      <c r="CD668">
        <f>IF(Charts!$B$3="none",N2370,IF(AV2370="",NA(),AV2370))</f>
        <v>0</v>
      </c>
      <c r="CE668">
        <f>IF(Charts!$B$3="none",O2370,IF(AW2370="",NA(),AW2370))</f>
        <v>0</v>
      </c>
      <c r="CF668">
        <f>IF(Charts!$B$3="none",P2370,IF(AX2370="",NA(),AX2370))</f>
        <v>0</v>
      </c>
      <c r="CG668">
        <f>IF(Charts!$B$3="none",Q2370,IF(AY2370="",NA(),AY2370))</f>
        <v>0</v>
      </c>
      <c r="CH668">
        <f>IF(Charts!$B$3="none",R2370,IF(AZ2370="",NA(),AZ2370))</f>
        <v>0</v>
      </c>
      <c r="CI668">
        <f>IF(Charts!$B$3="none",S2370,IF(BA2370="",NA(),BA2370))</f>
        <v>0</v>
      </c>
      <c r="CJ668">
        <f>IF(Charts!$B$3="none",T2370,IF(BB2370="",NA(),BB2370))</f>
        <v>0</v>
      </c>
      <c r="CK668">
        <f>IF(Charts!$B$3="none",U2370,IF(BC2370="",NA(),BC2370))</f>
        <v>0</v>
      </c>
      <c r="CL668">
        <f>IF(Charts!$B$3="none",V2370,IF(BD2370="",NA(),BD2370))</f>
        <v>0</v>
      </c>
      <c r="CM668">
        <f>IF(Charts!$B$3="none",W2370,IF(BE2370="",NA(),BE2370))</f>
        <v>0</v>
      </c>
      <c r="CN668">
        <f>IF(Charts!$B$3="none",X2370,IF(BF2370="",NA(),BF2370))</f>
        <v>0</v>
      </c>
      <c r="CO668">
        <f>IF(Charts!$B$3="none",Y2370,IF(BG2370="",NA(),BG2370))</f>
        <v>0</v>
      </c>
      <c r="CP668">
        <f>IF(Charts!$B$3="none",Z2370,IF(BH2370="",NA(),BH2370))</f>
        <v>0</v>
      </c>
      <c r="CQ668">
        <f>IF(Charts!$B$3="none",AA2370,IF(BI2370="",NA(),BI2370))</f>
        <v>0</v>
      </c>
      <c r="CR668">
        <f>IF(Charts!$B$3="none",AB2370,IF(BJ2370="",NA(),BJ2370))</f>
        <v>0</v>
      </c>
      <c r="CS668">
        <f>IF(Charts!$B$3="none",AC2370,IF(BK2370="",NA(),BK2370))</f>
        <v>0</v>
      </c>
      <c r="CT668">
        <f>IF(Charts!$B$3="none",AD2370,IF(BL2370="",NA(),BL2370))</f>
        <v>0</v>
      </c>
      <c r="CU668">
        <f>IF(Charts!$B$3="none",AE2370,IF(BM2370="",NA(),BM2370))</f>
        <v>0</v>
      </c>
      <c r="CV668">
        <f>IF(Charts!$B$3="none",AF2370,IF(BN2370="",NA(),BN2370))</f>
        <v>0</v>
      </c>
      <c r="CW668">
        <f>IF(Charts!$B$3="none",AG2370,IF(BO2370="",NA(),BO2370))</f>
        <v>0</v>
      </c>
      <c r="CX668">
        <f>IF(Charts!$B$3="none",AH2370,IF(BP2370="",NA(),BP2370))</f>
        <v>0</v>
      </c>
      <c r="CY668">
        <f>IF(Charts!$B$3="none",AI2370,IF(BQ2370="",NA(),BQ2370))</f>
        <v>0</v>
      </c>
      <c r="CZ668">
        <f>IF(Charts!$B$3="none",AJ2370,IF(BR2370="",NA(),BR2370))</f>
        <v>0</v>
      </c>
    </row>
    <row r="669" spans="5:104">
      <c r="E669">
        <v>324</v>
      </c>
      <c r="F669">
        <f>F328</f>
        <v>0</v>
      </c>
      <c r="G669">
        <v>324</v>
      </c>
      <c r="H669">
        <f>H328</f>
        <v>0</v>
      </c>
      <c r="I669">
        <v>324</v>
      </c>
      <c r="J669">
        <f>J328</f>
        <v>0</v>
      </c>
      <c r="K669">
        <v>324</v>
      </c>
      <c r="L669">
        <f>L328</f>
        <v>0</v>
      </c>
      <c r="M669">
        <v>324</v>
      </c>
      <c r="N669">
        <f>N328</f>
        <v>0</v>
      </c>
      <c r="O669">
        <v>324</v>
      </c>
      <c r="P669">
        <f>P328</f>
        <v>0</v>
      </c>
      <c r="Q669">
        <v>324</v>
      </c>
      <c r="R669">
        <f>R328</f>
        <v>0</v>
      </c>
      <c r="S669">
        <v>324</v>
      </c>
      <c r="T669">
        <f>T328</f>
        <v>0</v>
      </c>
      <c r="U669">
        <v>324</v>
      </c>
      <c r="V669">
        <f>V328</f>
        <v>0</v>
      </c>
      <c r="W669">
        <v>324</v>
      </c>
      <c r="X669">
        <f>X328</f>
        <v>0</v>
      </c>
      <c r="Y669">
        <v>324</v>
      </c>
      <c r="Z669">
        <f>Z328</f>
        <v>0</v>
      </c>
      <c r="AA669">
        <v>324</v>
      </c>
      <c r="AB669">
        <f>AB328</f>
        <v>0</v>
      </c>
      <c r="AC669">
        <v>324</v>
      </c>
      <c r="AD669">
        <f>AD328</f>
        <v>0</v>
      </c>
      <c r="AE669">
        <v>324</v>
      </c>
      <c r="AF669">
        <f>AF328</f>
        <v>0</v>
      </c>
      <c r="AG669">
        <v>324</v>
      </c>
      <c r="AH669">
        <f>AH328</f>
        <v>0</v>
      </c>
      <c r="AI669">
        <v>324</v>
      </c>
      <c r="AJ669">
        <f>AJ328</f>
        <v>0</v>
      </c>
      <c r="AM669">
        <v>324</v>
      </c>
      <c r="AN669">
        <f>AN328</f>
        <v>0</v>
      </c>
      <c r="AO669">
        <v>324</v>
      </c>
      <c r="AP669">
        <f>AP328</f>
        <v>0</v>
      </c>
      <c r="AQ669">
        <v>324</v>
      </c>
      <c r="AR669">
        <f>AR328</f>
        <v>0</v>
      </c>
      <c r="AS669">
        <v>324</v>
      </c>
      <c r="AT669">
        <f>AT328</f>
        <v>0</v>
      </c>
      <c r="AU669">
        <v>324</v>
      </c>
      <c r="AV669">
        <f>AV328</f>
        <v>0</v>
      </c>
      <c r="AW669">
        <v>324</v>
      </c>
      <c r="AX669">
        <f>AX328</f>
        <v>0</v>
      </c>
      <c r="AY669">
        <v>324</v>
      </c>
      <c r="AZ669">
        <f>AZ328</f>
        <v>0</v>
      </c>
      <c r="BA669">
        <v>324</v>
      </c>
      <c r="BB669">
        <f>BB328</f>
        <v>0</v>
      </c>
      <c r="BC669">
        <v>324</v>
      </c>
      <c r="BD669">
        <f>BD328</f>
        <v>0</v>
      </c>
      <c r="BE669">
        <v>324</v>
      </c>
      <c r="BF669">
        <f>BF328</f>
        <v>0</v>
      </c>
      <c r="BG669">
        <v>324</v>
      </c>
      <c r="BH669">
        <f>BH328</f>
        <v>0</v>
      </c>
      <c r="BI669">
        <v>324</v>
      </c>
      <c r="BJ669">
        <f>BJ328</f>
        <v>0</v>
      </c>
      <c r="BK669">
        <v>324</v>
      </c>
      <c r="BL669">
        <f>BL328</f>
        <v>0</v>
      </c>
      <c r="BM669">
        <v>324</v>
      </c>
      <c r="BN669">
        <f>BN328</f>
        <v>0</v>
      </c>
      <c r="BO669">
        <v>324</v>
      </c>
      <c r="BP669">
        <f>BP328</f>
        <v>0</v>
      </c>
      <c r="BQ669">
        <v>324</v>
      </c>
      <c r="BR669">
        <f>BR328</f>
        <v>0</v>
      </c>
      <c r="BU669">
        <f>IF(Charts!$B$3="none",E2371,IF(AM2371="",NA(),AM2371))</f>
        <v>0</v>
      </c>
      <c r="BV669">
        <f>IF(Charts!$B$3="none",F2371,IF(AN2371="",NA(),AN2371))</f>
        <v>0</v>
      </c>
      <c r="BW669">
        <f>IF(Charts!$B$3="none",G2371,IF(AO2371="",NA(),AO2371))</f>
        <v>0</v>
      </c>
      <c r="BX669">
        <f>IF(Charts!$B$3="none",H2371,IF(AP2371="",NA(),AP2371))</f>
        <v>0</v>
      </c>
      <c r="BY669">
        <f>IF(Charts!$B$3="none",I2371,IF(AQ2371="",NA(),AQ2371))</f>
        <v>0</v>
      </c>
      <c r="BZ669">
        <f>IF(Charts!$B$3="none",J2371,IF(AR2371="",NA(),AR2371))</f>
        <v>0</v>
      </c>
      <c r="CA669">
        <f>IF(Charts!$B$3="none",K2371,IF(AS2371="",NA(),AS2371))</f>
        <v>0</v>
      </c>
      <c r="CB669">
        <f>IF(Charts!$B$3="none",L2371,IF(AT2371="",NA(),AT2371))</f>
        <v>0</v>
      </c>
      <c r="CC669">
        <f>IF(Charts!$B$3="none",M2371,IF(AU2371="",NA(),AU2371))</f>
        <v>0</v>
      </c>
      <c r="CD669">
        <f>IF(Charts!$B$3="none",N2371,IF(AV2371="",NA(),AV2371))</f>
        <v>0</v>
      </c>
      <c r="CE669">
        <f>IF(Charts!$B$3="none",O2371,IF(AW2371="",NA(),AW2371))</f>
        <v>0</v>
      </c>
      <c r="CF669">
        <f>IF(Charts!$B$3="none",P2371,IF(AX2371="",NA(),AX2371))</f>
        <v>0</v>
      </c>
      <c r="CG669">
        <f>IF(Charts!$B$3="none",Q2371,IF(AY2371="",NA(),AY2371))</f>
        <v>0</v>
      </c>
      <c r="CH669">
        <f>IF(Charts!$B$3="none",R2371,IF(AZ2371="",NA(),AZ2371))</f>
        <v>0</v>
      </c>
      <c r="CI669">
        <f>IF(Charts!$B$3="none",S2371,IF(BA2371="",NA(),BA2371))</f>
        <v>0</v>
      </c>
      <c r="CJ669">
        <f>IF(Charts!$B$3="none",T2371,IF(BB2371="",NA(),BB2371))</f>
        <v>0</v>
      </c>
      <c r="CK669">
        <f>IF(Charts!$B$3="none",U2371,IF(BC2371="",NA(),BC2371))</f>
        <v>0</v>
      </c>
      <c r="CL669">
        <f>IF(Charts!$B$3="none",V2371,IF(BD2371="",NA(),BD2371))</f>
        <v>0</v>
      </c>
      <c r="CM669">
        <f>IF(Charts!$B$3="none",W2371,IF(BE2371="",NA(),BE2371))</f>
        <v>0</v>
      </c>
      <c r="CN669">
        <f>IF(Charts!$B$3="none",X2371,IF(BF2371="",NA(),BF2371))</f>
        <v>0</v>
      </c>
      <c r="CO669">
        <f>IF(Charts!$B$3="none",Y2371,IF(BG2371="",NA(),BG2371))</f>
        <v>0</v>
      </c>
      <c r="CP669">
        <f>IF(Charts!$B$3="none",Z2371,IF(BH2371="",NA(),BH2371))</f>
        <v>0</v>
      </c>
      <c r="CQ669">
        <f>IF(Charts!$B$3="none",AA2371,IF(BI2371="",NA(),BI2371))</f>
        <v>0</v>
      </c>
      <c r="CR669">
        <f>IF(Charts!$B$3="none",AB2371,IF(BJ2371="",NA(),BJ2371))</f>
        <v>0</v>
      </c>
      <c r="CS669">
        <f>IF(Charts!$B$3="none",AC2371,IF(BK2371="",NA(),BK2371))</f>
        <v>0</v>
      </c>
      <c r="CT669">
        <f>IF(Charts!$B$3="none",AD2371,IF(BL2371="",NA(),BL2371))</f>
        <v>0</v>
      </c>
      <c r="CU669">
        <f>IF(Charts!$B$3="none",AE2371,IF(BM2371="",NA(),BM2371))</f>
        <v>0</v>
      </c>
      <c r="CV669">
        <f>IF(Charts!$B$3="none",AF2371,IF(BN2371="",NA(),BN2371))</f>
        <v>0</v>
      </c>
      <c r="CW669">
        <f>IF(Charts!$B$3="none",AG2371,IF(BO2371="",NA(),BO2371))</f>
        <v>0</v>
      </c>
      <c r="CX669">
        <f>IF(Charts!$B$3="none",AH2371,IF(BP2371="",NA(),BP2371))</f>
        <v>0</v>
      </c>
      <c r="CY669">
        <f>IF(Charts!$B$3="none",AI2371,IF(BQ2371="",NA(),BQ2371))</f>
        <v>0</v>
      </c>
      <c r="CZ669">
        <f>IF(Charts!$B$3="none",AJ2371,IF(BR2371="",NA(),BR2371))</f>
        <v>0</v>
      </c>
    </row>
    <row r="670" spans="5:104">
      <c r="E670">
        <v>325</v>
      </c>
      <c r="F670">
        <f>F329</f>
        <v>0</v>
      </c>
      <c r="G670">
        <v>325</v>
      </c>
      <c r="H670">
        <f>H329</f>
        <v>0</v>
      </c>
      <c r="I670">
        <v>325</v>
      </c>
      <c r="J670">
        <f>J329</f>
        <v>0</v>
      </c>
      <c r="K670">
        <v>325</v>
      </c>
      <c r="L670">
        <f>L329</f>
        <v>0</v>
      </c>
      <c r="M670">
        <v>325</v>
      </c>
      <c r="N670">
        <f>N329</f>
        <v>0</v>
      </c>
      <c r="O670">
        <v>325</v>
      </c>
      <c r="P670">
        <f>P329</f>
        <v>0</v>
      </c>
      <c r="Q670">
        <v>325</v>
      </c>
      <c r="R670">
        <f>R329</f>
        <v>0</v>
      </c>
      <c r="S670">
        <v>325</v>
      </c>
      <c r="T670">
        <f>T329</f>
        <v>0</v>
      </c>
      <c r="U670">
        <v>325</v>
      </c>
      <c r="V670">
        <f>V329</f>
        <v>0</v>
      </c>
      <c r="W670">
        <v>325</v>
      </c>
      <c r="X670">
        <f>X329</f>
        <v>0</v>
      </c>
      <c r="Y670">
        <v>325</v>
      </c>
      <c r="Z670">
        <f>Z329</f>
        <v>0</v>
      </c>
      <c r="AA670">
        <v>325</v>
      </c>
      <c r="AB670">
        <f>AB329</f>
        <v>0</v>
      </c>
      <c r="AC670">
        <v>325</v>
      </c>
      <c r="AD670">
        <f>AD329</f>
        <v>0</v>
      </c>
      <c r="AE670">
        <v>325</v>
      </c>
      <c r="AF670">
        <f>AF329</f>
        <v>0</v>
      </c>
      <c r="AG670">
        <v>325</v>
      </c>
      <c r="AH670">
        <f>AH329</f>
        <v>0</v>
      </c>
      <c r="AI670">
        <v>325</v>
      </c>
      <c r="AJ670">
        <f>AJ329</f>
        <v>0</v>
      </c>
      <c r="AM670">
        <v>325</v>
      </c>
      <c r="AN670">
        <f>AN329</f>
        <v>0</v>
      </c>
      <c r="AO670">
        <v>325</v>
      </c>
      <c r="AP670">
        <f>AP329</f>
        <v>0</v>
      </c>
      <c r="AQ670">
        <v>325</v>
      </c>
      <c r="AR670">
        <f>AR329</f>
        <v>0</v>
      </c>
      <c r="AS670">
        <v>325</v>
      </c>
      <c r="AT670">
        <f>AT329</f>
        <v>0</v>
      </c>
      <c r="AU670">
        <v>325</v>
      </c>
      <c r="AV670">
        <f>AV329</f>
        <v>0</v>
      </c>
      <c r="AW670">
        <v>325</v>
      </c>
      <c r="AX670">
        <f>AX329</f>
        <v>0</v>
      </c>
      <c r="AY670">
        <v>325</v>
      </c>
      <c r="AZ670">
        <f>AZ329</f>
        <v>0</v>
      </c>
      <c r="BA670">
        <v>325</v>
      </c>
      <c r="BB670">
        <f>BB329</f>
        <v>0</v>
      </c>
      <c r="BC670">
        <v>325</v>
      </c>
      <c r="BD670">
        <f>BD329</f>
        <v>0</v>
      </c>
      <c r="BE670">
        <v>325</v>
      </c>
      <c r="BF670">
        <f>BF329</f>
        <v>0</v>
      </c>
      <c r="BG670">
        <v>325</v>
      </c>
      <c r="BH670">
        <f>BH329</f>
        <v>0</v>
      </c>
      <c r="BI670">
        <v>325</v>
      </c>
      <c r="BJ670">
        <f>BJ329</f>
        <v>0</v>
      </c>
      <c r="BK670">
        <v>325</v>
      </c>
      <c r="BL670">
        <f>BL329</f>
        <v>0</v>
      </c>
      <c r="BM670">
        <v>325</v>
      </c>
      <c r="BN670">
        <f>BN329</f>
        <v>0</v>
      </c>
      <c r="BO670">
        <v>325</v>
      </c>
      <c r="BP670">
        <f>BP329</f>
        <v>0</v>
      </c>
      <c r="BQ670">
        <v>325</v>
      </c>
      <c r="BR670">
        <f>BR329</f>
        <v>0</v>
      </c>
      <c r="BU670">
        <f>IF(Charts!$B$3="none",E2372,IF(AM2372="",NA(),AM2372))</f>
        <v>0</v>
      </c>
      <c r="BV670">
        <f>IF(Charts!$B$3="none",F2372,IF(AN2372="",NA(),AN2372))</f>
        <v>0</v>
      </c>
      <c r="BW670">
        <f>IF(Charts!$B$3="none",G2372,IF(AO2372="",NA(),AO2372))</f>
        <v>0</v>
      </c>
      <c r="BX670">
        <f>IF(Charts!$B$3="none",H2372,IF(AP2372="",NA(),AP2372))</f>
        <v>0</v>
      </c>
      <c r="BY670">
        <f>IF(Charts!$B$3="none",I2372,IF(AQ2372="",NA(),AQ2372))</f>
        <v>0</v>
      </c>
      <c r="BZ670">
        <f>IF(Charts!$B$3="none",J2372,IF(AR2372="",NA(),AR2372))</f>
        <v>0</v>
      </c>
      <c r="CA670">
        <f>IF(Charts!$B$3="none",K2372,IF(AS2372="",NA(),AS2372))</f>
        <v>0</v>
      </c>
      <c r="CB670">
        <f>IF(Charts!$B$3="none",L2372,IF(AT2372="",NA(),AT2372))</f>
        <v>0</v>
      </c>
      <c r="CC670">
        <f>IF(Charts!$B$3="none",M2372,IF(AU2372="",NA(),AU2372))</f>
        <v>0</v>
      </c>
      <c r="CD670">
        <f>IF(Charts!$B$3="none",N2372,IF(AV2372="",NA(),AV2372))</f>
        <v>0</v>
      </c>
      <c r="CE670">
        <f>IF(Charts!$B$3="none",O2372,IF(AW2372="",NA(),AW2372))</f>
        <v>0</v>
      </c>
      <c r="CF670">
        <f>IF(Charts!$B$3="none",P2372,IF(AX2372="",NA(),AX2372))</f>
        <v>0</v>
      </c>
      <c r="CG670">
        <f>IF(Charts!$B$3="none",Q2372,IF(AY2372="",NA(),AY2372))</f>
        <v>0</v>
      </c>
      <c r="CH670">
        <f>IF(Charts!$B$3="none",R2372,IF(AZ2372="",NA(),AZ2372))</f>
        <v>0</v>
      </c>
      <c r="CI670">
        <f>IF(Charts!$B$3="none",S2372,IF(BA2372="",NA(),BA2372))</f>
        <v>0</v>
      </c>
      <c r="CJ670">
        <f>IF(Charts!$B$3="none",T2372,IF(BB2372="",NA(),BB2372))</f>
        <v>0</v>
      </c>
      <c r="CK670">
        <f>IF(Charts!$B$3="none",U2372,IF(BC2372="",NA(),BC2372))</f>
        <v>0</v>
      </c>
      <c r="CL670">
        <f>IF(Charts!$B$3="none",V2372,IF(BD2372="",NA(),BD2372))</f>
        <v>0</v>
      </c>
      <c r="CM670">
        <f>IF(Charts!$B$3="none",W2372,IF(BE2372="",NA(),BE2372))</f>
        <v>0</v>
      </c>
      <c r="CN670">
        <f>IF(Charts!$B$3="none",X2372,IF(BF2372="",NA(),BF2372))</f>
        <v>0</v>
      </c>
      <c r="CO670">
        <f>IF(Charts!$B$3="none",Y2372,IF(BG2372="",NA(),BG2372))</f>
        <v>0</v>
      </c>
      <c r="CP670">
        <f>IF(Charts!$B$3="none",Z2372,IF(BH2372="",NA(),BH2372))</f>
        <v>0</v>
      </c>
      <c r="CQ670">
        <f>IF(Charts!$B$3="none",AA2372,IF(BI2372="",NA(),BI2372))</f>
        <v>0</v>
      </c>
      <c r="CR670">
        <f>IF(Charts!$B$3="none",AB2372,IF(BJ2372="",NA(),BJ2372))</f>
        <v>0</v>
      </c>
      <c r="CS670">
        <f>IF(Charts!$B$3="none",AC2372,IF(BK2372="",NA(),BK2372))</f>
        <v>0</v>
      </c>
      <c r="CT670">
        <f>IF(Charts!$B$3="none",AD2372,IF(BL2372="",NA(),BL2372))</f>
        <v>0</v>
      </c>
      <c r="CU670">
        <f>IF(Charts!$B$3="none",AE2372,IF(BM2372="",NA(),BM2372))</f>
        <v>0</v>
      </c>
      <c r="CV670">
        <f>IF(Charts!$B$3="none",AF2372,IF(BN2372="",NA(),BN2372))</f>
        <v>0</v>
      </c>
      <c r="CW670">
        <f>IF(Charts!$B$3="none",AG2372,IF(BO2372="",NA(),BO2372))</f>
        <v>0</v>
      </c>
      <c r="CX670">
        <f>IF(Charts!$B$3="none",AH2372,IF(BP2372="",NA(),BP2372))</f>
        <v>0</v>
      </c>
      <c r="CY670">
        <f>IF(Charts!$B$3="none",AI2372,IF(BQ2372="",NA(),BQ2372))</f>
        <v>0</v>
      </c>
      <c r="CZ670">
        <f>IF(Charts!$B$3="none",AJ2372,IF(BR2372="",NA(),BR2372))</f>
        <v>0</v>
      </c>
    </row>
    <row r="671" spans="5:104">
      <c r="E671">
        <v>326</v>
      </c>
      <c r="F671">
        <f>F330</f>
        <v>0</v>
      </c>
      <c r="G671">
        <v>326</v>
      </c>
      <c r="H671">
        <f>H330</f>
        <v>0</v>
      </c>
      <c r="I671">
        <v>326</v>
      </c>
      <c r="J671">
        <f>J330</f>
        <v>0</v>
      </c>
      <c r="K671">
        <v>326</v>
      </c>
      <c r="L671">
        <f>L330</f>
        <v>0</v>
      </c>
      <c r="M671">
        <v>326</v>
      </c>
      <c r="N671">
        <f>N330</f>
        <v>0</v>
      </c>
      <c r="O671">
        <v>326</v>
      </c>
      <c r="P671">
        <f>P330</f>
        <v>0</v>
      </c>
      <c r="Q671">
        <v>326</v>
      </c>
      <c r="R671">
        <f>R330</f>
        <v>0</v>
      </c>
      <c r="S671">
        <v>326</v>
      </c>
      <c r="T671">
        <f>T330</f>
        <v>0</v>
      </c>
      <c r="U671">
        <v>326</v>
      </c>
      <c r="V671">
        <f>V330</f>
        <v>0</v>
      </c>
      <c r="W671">
        <v>326</v>
      </c>
      <c r="X671">
        <f>X330</f>
        <v>0</v>
      </c>
      <c r="Y671">
        <v>326</v>
      </c>
      <c r="Z671">
        <f>Z330</f>
        <v>0</v>
      </c>
      <c r="AA671">
        <v>326</v>
      </c>
      <c r="AB671">
        <f>AB330</f>
        <v>0</v>
      </c>
      <c r="AC671">
        <v>326</v>
      </c>
      <c r="AD671">
        <f>AD330</f>
        <v>0</v>
      </c>
      <c r="AE671">
        <v>326</v>
      </c>
      <c r="AF671">
        <f>AF330</f>
        <v>0</v>
      </c>
      <c r="AG671">
        <v>326</v>
      </c>
      <c r="AH671">
        <f>AH330</f>
        <v>0</v>
      </c>
      <c r="AI671">
        <v>326</v>
      </c>
      <c r="AJ671">
        <f>AJ330</f>
        <v>0</v>
      </c>
      <c r="AM671">
        <v>326</v>
      </c>
      <c r="AN671">
        <f>AN330</f>
        <v>0</v>
      </c>
      <c r="AO671">
        <v>326</v>
      </c>
      <c r="AP671">
        <f>AP330</f>
        <v>0</v>
      </c>
      <c r="AQ671">
        <v>326</v>
      </c>
      <c r="AR671">
        <f>AR330</f>
        <v>0</v>
      </c>
      <c r="AS671">
        <v>326</v>
      </c>
      <c r="AT671">
        <f>AT330</f>
        <v>0</v>
      </c>
      <c r="AU671">
        <v>326</v>
      </c>
      <c r="AV671">
        <f>AV330</f>
        <v>0</v>
      </c>
      <c r="AW671">
        <v>326</v>
      </c>
      <c r="AX671">
        <f>AX330</f>
        <v>0</v>
      </c>
      <c r="AY671">
        <v>326</v>
      </c>
      <c r="AZ671">
        <f>AZ330</f>
        <v>0</v>
      </c>
      <c r="BA671">
        <v>326</v>
      </c>
      <c r="BB671">
        <f>BB330</f>
        <v>0</v>
      </c>
      <c r="BC671">
        <v>326</v>
      </c>
      <c r="BD671">
        <f>BD330</f>
        <v>0</v>
      </c>
      <c r="BE671">
        <v>326</v>
      </c>
      <c r="BF671">
        <f>BF330</f>
        <v>0</v>
      </c>
      <c r="BG671">
        <v>326</v>
      </c>
      <c r="BH671">
        <f>BH330</f>
        <v>0</v>
      </c>
      <c r="BI671">
        <v>326</v>
      </c>
      <c r="BJ671">
        <f>BJ330</f>
        <v>0</v>
      </c>
      <c r="BK671">
        <v>326</v>
      </c>
      <c r="BL671">
        <f>BL330</f>
        <v>0</v>
      </c>
      <c r="BM671">
        <v>326</v>
      </c>
      <c r="BN671">
        <f>BN330</f>
        <v>0</v>
      </c>
      <c r="BO671">
        <v>326</v>
      </c>
      <c r="BP671">
        <f>BP330</f>
        <v>0</v>
      </c>
      <c r="BQ671">
        <v>326</v>
      </c>
      <c r="BR671">
        <f>BR330</f>
        <v>0</v>
      </c>
      <c r="BU671">
        <f>IF(Charts!$B$3="none",E2373,IF(AM2373="",NA(),AM2373))</f>
        <v>0</v>
      </c>
      <c r="BV671">
        <f>IF(Charts!$B$3="none",F2373,IF(AN2373="",NA(),AN2373))</f>
        <v>0</v>
      </c>
      <c r="BW671">
        <f>IF(Charts!$B$3="none",G2373,IF(AO2373="",NA(),AO2373))</f>
        <v>0</v>
      </c>
      <c r="BX671">
        <f>IF(Charts!$B$3="none",H2373,IF(AP2373="",NA(),AP2373))</f>
        <v>0</v>
      </c>
      <c r="BY671">
        <f>IF(Charts!$B$3="none",I2373,IF(AQ2373="",NA(),AQ2373))</f>
        <v>0</v>
      </c>
      <c r="BZ671">
        <f>IF(Charts!$B$3="none",J2373,IF(AR2373="",NA(),AR2373))</f>
        <v>0</v>
      </c>
      <c r="CA671">
        <f>IF(Charts!$B$3="none",K2373,IF(AS2373="",NA(),AS2373))</f>
        <v>0</v>
      </c>
      <c r="CB671">
        <f>IF(Charts!$B$3="none",L2373,IF(AT2373="",NA(),AT2373))</f>
        <v>0</v>
      </c>
      <c r="CC671">
        <f>IF(Charts!$B$3="none",M2373,IF(AU2373="",NA(),AU2373))</f>
        <v>0</v>
      </c>
      <c r="CD671">
        <f>IF(Charts!$B$3="none",N2373,IF(AV2373="",NA(),AV2373))</f>
        <v>0</v>
      </c>
      <c r="CE671">
        <f>IF(Charts!$B$3="none",O2373,IF(AW2373="",NA(),AW2373))</f>
        <v>0</v>
      </c>
      <c r="CF671">
        <f>IF(Charts!$B$3="none",P2373,IF(AX2373="",NA(),AX2373))</f>
        <v>0</v>
      </c>
      <c r="CG671">
        <f>IF(Charts!$B$3="none",Q2373,IF(AY2373="",NA(),AY2373))</f>
        <v>0</v>
      </c>
      <c r="CH671">
        <f>IF(Charts!$B$3="none",R2373,IF(AZ2373="",NA(),AZ2373))</f>
        <v>0</v>
      </c>
      <c r="CI671">
        <f>IF(Charts!$B$3="none",S2373,IF(BA2373="",NA(),BA2373))</f>
        <v>0</v>
      </c>
      <c r="CJ671">
        <f>IF(Charts!$B$3="none",T2373,IF(BB2373="",NA(),BB2373))</f>
        <v>0</v>
      </c>
      <c r="CK671">
        <f>IF(Charts!$B$3="none",U2373,IF(BC2373="",NA(),BC2373))</f>
        <v>0</v>
      </c>
      <c r="CL671">
        <f>IF(Charts!$B$3="none",V2373,IF(BD2373="",NA(),BD2373))</f>
        <v>0</v>
      </c>
      <c r="CM671">
        <f>IF(Charts!$B$3="none",W2373,IF(BE2373="",NA(),BE2373))</f>
        <v>0</v>
      </c>
      <c r="CN671">
        <f>IF(Charts!$B$3="none",X2373,IF(BF2373="",NA(),BF2373))</f>
        <v>0</v>
      </c>
      <c r="CO671">
        <f>IF(Charts!$B$3="none",Y2373,IF(BG2373="",NA(),BG2373))</f>
        <v>0</v>
      </c>
      <c r="CP671">
        <f>IF(Charts!$B$3="none",Z2373,IF(BH2373="",NA(),BH2373))</f>
        <v>0</v>
      </c>
      <c r="CQ671">
        <f>IF(Charts!$B$3="none",AA2373,IF(BI2373="",NA(),BI2373))</f>
        <v>0</v>
      </c>
      <c r="CR671">
        <f>IF(Charts!$B$3="none",AB2373,IF(BJ2373="",NA(),BJ2373))</f>
        <v>0</v>
      </c>
      <c r="CS671">
        <f>IF(Charts!$B$3="none",AC2373,IF(BK2373="",NA(),BK2373))</f>
        <v>0</v>
      </c>
      <c r="CT671">
        <f>IF(Charts!$B$3="none",AD2373,IF(BL2373="",NA(),BL2373))</f>
        <v>0</v>
      </c>
      <c r="CU671">
        <f>IF(Charts!$B$3="none",AE2373,IF(BM2373="",NA(),BM2373))</f>
        <v>0</v>
      </c>
      <c r="CV671">
        <f>IF(Charts!$B$3="none",AF2373,IF(BN2373="",NA(),BN2373))</f>
        <v>0</v>
      </c>
      <c r="CW671">
        <f>IF(Charts!$B$3="none",AG2373,IF(BO2373="",NA(),BO2373))</f>
        <v>0</v>
      </c>
      <c r="CX671">
        <f>IF(Charts!$B$3="none",AH2373,IF(BP2373="",NA(),BP2373))</f>
        <v>0</v>
      </c>
      <c r="CY671">
        <f>IF(Charts!$B$3="none",AI2373,IF(BQ2373="",NA(),BQ2373))</f>
        <v>0</v>
      </c>
      <c r="CZ671">
        <f>IF(Charts!$B$3="none",AJ2373,IF(BR2373="",NA(),BR2373))</f>
        <v>0</v>
      </c>
    </row>
    <row r="672" spans="5:104">
      <c r="E672">
        <v>327</v>
      </c>
      <c r="F672">
        <f>F331</f>
        <v>0</v>
      </c>
      <c r="G672">
        <v>327</v>
      </c>
      <c r="H672">
        <f>H331</f>
        <v>0</v>
      </c>
      <c r="I672">
        <v>327</v>
      </c>
      <c r="J672">
        <f>J331</f>
        <v>0</v>
      </c>
      <c r="K672">
        <v>327</v>
      </c>
      <c r="L672">
        <f>L331</f>
        <v>0</v>
      </c>
      <c r="M672">
        <v>327</v>
      </c>
      <c r="N672">
        <f>N331</f>
        <v>0</v>
      </c>
      <c r="O672">
        <v>327</v>
      </c>
      <c r="P672">
        <f>P331</f>
        <v>0</v>
      </c>
      <c r="Q672">
        <v>327</v>
      </c>
      <c r="R672">
        <f>R331</f>
        <v>0</v>
      </c>
      <c r="S672">
        <v>327</v>
      </c>
      <c r="T672">
        <f>T331</f>
        <v>0</v>
      </c>
      <c r="U672">
        <v>327</v>
      </c>
      <c r="V672">
        <f>V331</f>
        <v>0</v>
      </c>
      <c r="W672">
        <v>327</v>
      </c>
      <c r="X672">
        <f>X331</f>
        <v>0</v>
      </c>
      <c r="Y672">
        <v>327</v>
      </c>
      <c r="Z672">
        <f>Z331</f>
        <v>0</v>
      </c>
      <c r="AA672">
        <v>327</v>
      </c>
      <c r="AB672">
        <f>AB331</f>
        <v>0</v>
      </c>
      <c r="AC672">
        <v>327</v>
      </c>
      <c r="AD672">
        <f>AD331</f>
        <v>0</v>
      </c>
      <c r="AE672">
        <v>327</v>
      </c>
      <c r="AF672">
        <f>AF331</f>
        <v>0</v>
      </c>
      <c r="AG672">
        <v>327</v>
      </c>
      <c r="AH672">
        <f>AH331</f>
        <v>0</v>
      </c>
      <c r="AI672">
        <v>327</v>
      </c>
      <c r="AJ672">
        <f>AJ331</f>
        <v>0</v>
      </c>
      <c r="AM672">
        <v>327</v>
      </c>
      <c r="AN672">
        <f>AN331</f>
        <v>0</v>
      </c>
      <c r="AO672">
        <v>327</v>
      </c>
      <c r="AP672">
        <f>AP331</f>
        <v>0</v>
      </c>
      <c r="AQ672">
        <v>327</v>
      </c>
      <c r="AR672">
        <f>AR331</f>
        <v>0</v>
      </c>
      <c r="AS672">
        <v>327</v>
      </c>
      <c r="AT672">
        <f>AT331</f>
        <v>0</v>
      </c>
      <c r="AU672">
        <v>327</v>
      </c>
      <c r="AV672">
        <f>AV331</f>
        <v>0</v>
      </c>
      <c r="AW672">
        <v>327</v>
      </c>
      <c r="AX672">
        <f>AX331</f>
        <v>0</v>
      </c>
      <c r="AY672">
        <v>327</v>
      </c>
      <c r="AZ672">
        <f>AZ331</f>
        <v>0</v>
      </c>
      <c r="BA672">
        <v>327</v>
      </c>
      <c r="BB672">
        <f>BB331</f>
        <v>0</v>
      </c>
      <c r="BC672">
        <v>327</v>
      </c>
      <c r="BD672">
        <f>BD331</f>
        <v>0</v>
      </c>
      <c r="BE672">
        <v>327</v>
      </c>
      <c r="BF672">
        <f>BF331</f>
        <v>0</v>
      </c>
      <c r="BG672">
        <v>327</v>
      </c>
      <c r="BH672">
        <f>BH331</f>
        <v>0</v>
      </c>
      <c r="BI672">
        <v>327</v>
      </c>
      <c r="BJ672">
        <f>BJ331</f>
        <v>0</v>
      </c>
      <c r="BK672">
        <v>327</v>
      </c>
      <c r="BL672">
        <f>BL331</f>
        <v>0</v>
      </c>
      <c r="BM672">
        <v>327</v>
      </c>
      <c r="BN672">
        <f>BN331</f>
        <v>0</v>
      </c>
      <c r="BO672">
        <v>327</v>
      </c>
      <c r="BP672">
        <f>BP331</f>
        <v>0</v>
      </c>
      <c r="BQ672">
        <v>327</v>
      </c>
      <c r="BR672">
        <f>BR331</f>
        <v>0</v>
      </c>
      <c r="BU672">
        <f>IF(Charts!$B$3="none",E2374,IF(AM2374="",NA(),AM2374))</f>
        <v>0</v>
      </c>
      <c r="BV672">
        <f>IF(Charts!$B$3="none",F2374,IF(AN2374="",NA(),AN2374))</f>
        <v>0</v>
      </c>
      <c r="BW672">
        <f>IF(Charts!$B$3="none",G2374,IF(AO2374="",NA(),AO2374))</f>
        <v>0</v>
      </c>
      <c r="BX672">
        <f>IF(Charts!$B$3="none",H2374,IF(AP2374="",NA(),AP2374))</f>
        <v>0</v>
      </c>
      <c r="BY672">
        <f>IF(Charts!$B$3="none",I2374,IF(AQ2374="",NA(),AQ2374))</f>
        <v>0</v>
      </c>
      <c r="BZ672">
        <f>IF(Charts!$B$3="none",J2374,IF(AR2374="",NA(),AR2374))</f>
        <v>0</v>
      </c>
      <c r="CA672">
        <f>IF(Charts!$B$3="none",K2374,IF(AS2374="",NA(),AS2374))</f>
        <v>0</v>
      </c>
      <c r="CB672">
        <f>IF(Charts!$B$3="none",L2374,IF(AT2374="",NA(),AT2374))</f>
        <v>0</v>
      </c>
      <c r="CC672">
        <f>IF(Charts!$B$3="none",M2374,IF(AU2374="",NA(),AU2374))</f>
        <v>0</v>
      </c>
      <c r="CD672">
        <f>IF(Charts!$B$3="none",N2374,IF(AV2374="",NA(),AV2374))</f>
        <v>0</v>
      </c>
      <c r="CE672">
        <f>IF(Charts!$B$3="none",O2374,IF(AW2374="",NA(),AW2374))</f>
        <v>0</v>
      </c>
      <c r="CF672">
        <f>IF(Charts!$B$3="none",P2374,IF(AX2374="",NA(),AX2374))</f>
        <v>0</v>
      </c>
      <c r="CG672">
        <f>IF(Charts!$B$3="none",Q2374,IF(AY2374="",NA(),AY2374))</f>
        <v>0</v>
      </c>
      <c r="CH672">
        <f>IF(Charts!$B$3="none",R2374,IF(AZ2374="",NA(),AZ2374))</f>
        <v>0</v>
      </c>
      <c r="CI672">
        <f>IF(Charts!$B$3="none",S2374,IF(BA2374="",NA(),BA2374))</f>
        <v>0</v>
      </c>
      <c r="CJ672">
        <f>IF(Charts!$B$3="none",T2374,IF(BB2374="",NA(),BB2374))</f>
        <v>0</v>
      </c>
      <c r="CK672">
        <f>IF(Charts!$B$3="none",U2374,IF(BC2374="",NA(),BC2374))</f>
        <v>0</v>
      </c>
      <c r="CL672">
        <f>IF(Charts!$B$3="none",V2374,IF(BD2374="",NA(),BD2374))</f>
        <v>0</v>
      </c>
      <c r="CM672">
        <f>IF(Charts!$B$3="none",W2374,IF(BE2374="",NA(),BE2374))</f>
        <v>0</v>
      </c>
      <c r="CN672">
        <f>IF(Charts!$B$3="none",X2374,IF(BF2374="",NA(),BF2374))</f>
        <v>0</v>
      </c>
      <c r="CO672">
        <f>IF(Charts!$B$3="none",Y2374,IF(BG2374="",NA(),BG2374))</f>
        <v>0</v>
      </c>
      <c r="CP672">
        <f>IF(Charts!$B$3="none",Z2374,IF(BH2374="",NA(),BH2374))</f>
        <v>0</v>
      </c>
      <c r="CQ672">
        <f>IF(Charts!$B$3="none",AA2374,IF(BI2374="",NA(),BI2374))</f>
        <v>0</v>
      </c>
      <c r="CR672">
        <f>IF(Charts!$B$3="none",AB2374,IF(BJ2374="",NA(),BJ2374))</f>
        <v>0</v>
      </c>
      <c r="CS672">
        <f>IF(Charts!$B$3="none",AC2374,IF(BK2374="",NA(),BK2374))</f>
        <v>0</v>
      </c>
      <c r="CT672">
        <f>IF(Charts!$B$3="none",AD2374,IF(BL2374="",NA(),BL2374))</f>
        <v>0</v>
      </c>
      <c r="CU672">
        <f>IF(Charts!$B$3="none",AE2374,IF(BM2374="",NA(),BM2374))</f>
        <v>0</v>
      </c>
      <c r="CV672">
        <f>IF(Charts!$B$3="none",AF2374,IF(BN2374="",NA(),BN2374))</f>
        <v>0</v>
      </c>
      <c r="CW672">
        <f>IF(Charts!$B$3="none",AG2374,IF(BO2374="",NA(),BO2374))</f>
        <v>0</v>
      </c>
      <c r="CX672">
        <f>IF(Charts!$B$3="none",AH2374,IF(BP2374="",NA(),BP2374))</f>
        <v>0</v>
      </c>
      <c r="CY672">
        <f>IF(Charts!$B$3="none",AI2374,IF(BQ2374="",NA(),BQ2374))</f>
        <v>0</v>
      </c>
      <c r="CZ672">
        <f>IF(Charts!$B$3="none",AJ2374,IF(BR2374="",NA(),BR2374))</f>
        <v>0</v>
      </c>
    </row>
    <row r="673" spans="5:104">
      <c r="E673">
        <v>328</v>
      </c>
      <c r="F673">
        <f>F332</f>
        <v>0</v>
      </c>
      <c r="G673">
        <v>328</v>
      </c>
      <c r="H673">
        <f>H332</f>
        <v>0</v>
      </c>
      <c r="I673">
        <v>328</v>
      </c>
      <c r="J673">
        <f>J332</f>
        <v>0</v>
      </c>
      <c r="K673">
        <v>328</v>
      </c>
      <c r="L673">
        <f>L332</f>
        <v>0</v>
      </c>
      <c r="M673">
        <v>328</v>
      </c>
      <c r="N673">
        <f>N332</f>
        <v>0</v>
      </c>
      <c r="O673">
        <v>328</v>
      </c>
      <c r="P673">
        <f>P332</f>
        <v>0</v>
      </c>
      <c r="Q673">
        <v>328</v>
      </c>
      <c r="R673">
        <f>R332</f>
        <v>0</v>
      </c>
      <c r="S673">
        <v>328</v>
      </c>
      <c r="T673">
        <f>T332</f>
        <v>0</v>
      </c>
      <c r="U673">
        <v>328</v>
      </c>
      <c r="V673">
        <f>V332</f>
        <v>0</v>
      </c>
      <c r="W673">
        <v>328</v>
      </c>
      <c r="X673">
        <f>X332</f>
        <v>0</v>
      </c>
      <c r="Y673">
        <v>328</v>
      </c>
      <c r="Z673">
        <f>Z332</f>
        <v>0</v>
      </c>
      <c r="AA673">
        <v>328</v>
      </c>
      <c r="AB673">
        <f>AB332</f>
        <v>0</v>
      </c>
      <c r="AC673">
        <v>328</v>
      </c>
      <c r="AD673">
        <f>AD332</f>
        <v>0</v>
      </c>
      <c r="AE673">
        <v>328</v>
      </c>
      <c r="AF673">
        <f>AF332</f>
        <v>0</v>
      </c>
      <c r="AG673">
        <v>328</v>
      </c>
      <c r="AH673">
        <f>AH332</f>
        <v>0</v>
      </c>
      <c r="AI673">
        <v>328</v>
      </c>
      <c r="AJ673">
        <f>AJ332</f>
        <v>0</v>
      </c>
      <c r="AM673">
        <v>328</v>
      </c>
      <c r="AN673">
        <f>AN332</f>
        <v>0</v>
      </c>
      <c r="AO673">
        <v>328</v>
      </c>
      <c r="AP673">
        <f>AP332</f>
        <v>0</v>
      </c>
      <c r="AQ673">
        <v>328</v>
      </c>
      <c r="AR673">
        <f>AR332</f>
        <v>0</v>
      </c>
      <c r="AS673">
        <v>328</v>
      </c>
      <c r="AT673">
        <f>AT332</f>
        <v>0</v>
      </c>
      <c r="AU673">
        <v>328</v>
      </c>
      <c r="AV673">
        <f>AV332</f>
        <v>0</v>
      </c>
      <c r="AW673">
        <v>328</v>
      </c>
      <c r="AX673">
        <f>AX332</f>
        <v>0</v>
      </c>
      <c r="AY673">
        <v>328</v>
      </c>
      <c r="AZ673">
        <f>AZ332</f>
        <v>0</v>
      </c>
      <c r="BA673">
        <v>328</v>
      </c>
      <c r="BB673">
        <f>BB332</f>
        <v>0</v>
      </c>
      <c r="BC673">
        <v>328</v>
      </c>
      <c r="BD673">
        <f>BD332</f>
        <v>0</v>
      </c>
      <c r="BE673">
        <v>328</v>
      </c>
      <c r="BF673">
        <f>BF332</f>
        <v>0</v>
      </c>
      <c r="BG673">
        <v>328</v>
      </c>
      <c r="BH673">
        <f>BH332</f>
        <v>0</v>
      </c>
      <c r="BI673">
        <v>328</v>
      </c>
      <c r="BJ673">
        <f>BJ332</f>
        <v>0</v>
      </c>
      <c r="BK673">
        <v>328</v>
      </c>
      <c r="BL673">
        <f>BL332</f>
        <v>0</v>
      </c>
      <c r="BM673">
        <v>328</v>
      </c>
      <c r="BN673">
        <f>BN332</f>
        <v>0</v>
      </c>
      <c r="BO673">
        <v>328</v>
      </c>
      <c r="BP673">
        <f>BP332</f>
        <v>0</v>
      </c>
      <c r="BQ673">
        <v>328</v>
      </c>
      <c r="BR673">
        <f>BR332</f>
        <v>0</v>
      </c>
      <c r="BU673">
        <f>IF(Charts!$B$3="none",E2375,IF(AM2375="",NA(),AM2375))</f>
        <v>0</v>
      </c>
      <c r="BV673">
        <f>IF(Charts!$B$3="none",F2375,IF(AN2375="",NA(),AN2375))</f>
        <v>0</v>
      </c>
      <c r="BW673">
        <f>IF(Charts!$B$3="none",G2375,IF(AO2375="",NA(),AO2375))</f>
        <v>0</v>
      </c>
      <c r="BX673">
        <f>IF(Charts!$B$3="none",H2375,IF(AP2375="",NA(),AP2375))</f>
        <v>0</v>
      </c>
      <c r="BY673">
        <f>IF(Charts!$B$3="none",I2375,IF(AQ2375="",NA(),AQ2375))</f>
        <v>0</v>
      </c>
      <c r="BZ673">
        <f>IF(Charts!$B$3="none",J2375,IF(AR2375="",NA(),AR2375))</f>
        <v>0</v>
      </c>
      <c r="CA673">
        <f>IF(Charts!$B$3="none",K2375,IF(AS2375="",NA(),AS2375))</f>
        <v>0</v>
      </c>
      <c r="CB673">
        <f>IF(Charts!$B$3="none",L2375,IF(AT2375="",NA(),AT2375))</f>
        <v>0</v>
      </c>
      <c r="CC673">
        <f>IF(Charts!$B$3="none",M2375,IF(AU2375="",NA(),AU2375))</f>
        <v>0</v>
      </c>
      <c r="CD673">
        <f>IF(Charts!$B$3="none",N2375,IF(AV2375="",NA(),AV2375))</f>
        <v>0</v>
      </c>
      <c r="CE673">
        <f>IF(Charts!$B$3="none",O2375,IF(AW2375="",NA(),AW2375))</f>
        <v>0</v>
      </c>
      <c r="CF673">
        <f>IF(Charts!$B$3="none",P2375,IF(AX2375="",NA(),AX2375))</f>
        <v>0</v>
      </c>
      <c r="CG673">
        <f>IF(Charts!$B$3="none",Q2375,IF(AY2375="",NA(),AY2375))</f>
        <v>0</v>
      </c>
      <c r="CH673">
        <f>IF(Charts!$B$3="none",R2375,IF(AZ2375="",NA(),AZ2375))</f>
        <v>0</v>
      </c>
      <c r="CI673">
        <f>IF(Charts!$B$3="none",S2375,IF(BA2375="",NA(),BA2375))</f>
        <v>0</v>
      </c>
      <c r="CJ673">
        <f>IF(Charts!$B$3="none",T2375,IF(BB2375="",NA(),BB2375))</f>
        <v>0</v>
      </c>
      <c r="CK673">
        <f>IF(Charts!$B$3="none",U2375,IF(BC2375="",NA(),BC2375))</f>
        <v>0</v>
      </c>
      <c r="CL673">
        <f>IF(Charts!$B$3="none",V2375,IF(BD2375="",NA(),BD2375))</f>
        <v>0</v>
      </c>
      <c r="CM673">
        <f>IF(Charts!$B$3="none",W2375,IF(BE2375="",NA(),BE2375))</f>
        <v>0</v>
      </c>
      <c r="CN673">
        <f>IF(Charts!$B$3="none",X2375,IF(BF2375="",NA(),BF2375))</f>
        <v>0</v>
      </c>
      <c r="CO673">
        <f>IF(Charts!$B$3="none",Y2375,IF(BG2375="",NA(),BG2375))</f>
        <v>0</v>
      </c>
      <c r="CP673">
        <f>IF(Charts!$B$3="none",Z2375,IF(BH2375="",NA(),BH2375))</f>
        <v>0</v>
      </c>
      <c r="CQ673">
        <f>IF(Charts!$B$3="none",AA2375,IF(BI2375="",NA(),BI2375))</f>
        <v>0</v>
      </c>
      <c r="CR673">
        <f>IF(Charts!$B$3="none",AB2375,IF(BJ2375="",NA(),BJ2375))</f>
        <v>0</v>
      </c>
      <c r="CS673">
        <f>IF(Charts!$B$3="none",AC2375,IF(BK2375="",NA(),BK2375))</f>
        <v>0</v>
      </c>
      <c r="CT673">
        <f>IF(Charts!$B$3="none",AD2375,IF(BL2375="",NA(),BL2375))</f>
        <v>0</v>
      </c>
      <c r="CU673">
        <f>IF(Charts!$B$3="none",AE2375,IF(BM2375="",NA(),BM2375))</f>
        <v>0</v>
      </c>
      <c r="CV673">
        <f>IF(Charts!$B$3="none",AF2375,IF(BN2375="",NA(),BN2375))</f>
        <v>0</v>
      </c>
      <c r="CW673">
        <f>IF(Charts!$B$3="none",AG2375,IF(BO2375="",NA(),BO2375))</f>
        <v>0</v>
      </c>
      <c r="CX673">
        <f>IF(Charts!$B$3="none",AH2375,IF(BP2375="",NA(),BP2375))</f>
        <v>0</v>
      </c>
      <c r="CY673">
        <f>IF(Charts!$B$3="none",AI2375,IF(BQ2375="",NA(),BQ2375))</f>
        <v>0</v>
      </c>
      <c r="CZ673">
        <f>IF(Charts!$B$3="none",AJ2375,IF(BR2375="",NA(),BR2375))</f>
        <v>0</v>
      </c>
    </row>
    <row r="674" spans="5:104">
      <c r="E674">
        <v>329</v>
      </c>
      <c r="F674">
        <f>F333</f>
        <v>0</v>
      </c>
      <c r="G674">
        <v>329</v>
      </c>
      <c r="H674">
        <f>H333</f>
        <v>0</v>
      </c>
      <c r="I674">
        <v>329</v>
      </c>
      <c r="J674">
        <f>J333</f>
        <v>0</v>
      </c>
      <c r="K674">
        <v>329</v>
      </c>
      <c r="L674">
        <f>L333</f>
        <v>0</v>
      </c>
      <c r="M674">
        <v>329</v>
      </c>
      <c r="N674">
        <f>N333</f>
        <v>0</v>
      </c>
      <c r="O674">
        <v>329</v>
      </c>
      <c r="P674">
        <f>P333</f>
        <v>0</v>
      </c>
      <c r="Q674">
        <v>329</v>
      </c>
      <c r="R674">
        <f>R333</f>
        <v>0</v>
      </c>
      <c r="S674">
        <v>329</v>
      </c>
      <c r="T674">
        <f>T333</f>
        <v>0</v>
      </c>
      <c r="U674">
        <v>329</v>
      </c>
      <c r="V674">
        <f>V333</f>
        <v>0</v>
      </c>
      <c r="W674">
        <v>329</v>
      </c>
      <c r="X674">
        <f>X333</f>
        <v>0</v>
      </c>
      <c r="Y674">
        <v>329</v>
      </c>
      <c r="Z674">
        <f>Z333</f>
        <v>0</v>
      </c>
      <c r="AA674">
        <v>329</v>
      </c>
      <c r="AB674">
        <f>AB333</f>
        <v>0</v>
      </c>
      <c r="AC674">
        <v>329</v>
      </c>
      <c r="AD674">
        <f>AD333</f>
        <v>0</v>
      </c>
      <c r="AE674">
        <v>329</v>
      </c>
      <c r="AF674">
        <f>AF333</f>
        <v>0</v>
      </c>
      <c r="AG674">
        <v>329</v>
      </c>
      <c r="AH674">
        <f>AH333</f>
        <v>0</v>
      </c>
      <c r="AI674">
        <v>329</v>
      </c>
      <c r="AJ674">
        <f>AJ333</f>
        <v>0</v>
      </c>
      <c r="AM674">
        <v>329</v>
      </c>
      <c r="AN674">
        <f>AN333</f>
        <v>0</v>
      </c>
      <c r="AO674">
        <v>329</v>
      </c>
      <c r="AP674">
        <f>AP333</f>
        <v>0</v>
      </c>
      <c r="AQ674">
        <v>329</v>
      </c>
      <c r="AR674">
        <f>AR333</f>
        <v>0</v>
      </c>
      <c r="AS674">
        <v>329</v>
      </c>
      <c r="AT674">
        <f>AT333</f>
        <v>0</v>
      </c>
      <c r="AU674">
        <v>329</v>
      </c>
      <c r="AV674">
        <f>AV333</f>
        <v>0</v>
      </c>
      <c r="AW674">
        <v>329</v>
      </c>
      <c r="AX674">
        <f>AX333</f>
        <v>0</v>
      </c>
      <c r="AY674">
        <v>329</v>
      </c>
      <c r="AZ674">
        <f>AZ333</f>
        <v>0</v>
      </c>
      <c r="BA674">
        <v>329</v>
      </c>
      <c r="BB674">
        <f>BB333</f>
        <v>0</v>
      </c>
      <c r="BC674">
        <v>329</v>
      </c>
      <c r="BD674">
        <f>BD333</f>
        <v>0</v>
      </c>
      <c r="BE674">
        <v>329</v>
      </c>
      <c r="BF674">
        <f>BF333</f>
        <v>0</v>
      </c>
      <c r="BG674">
        <v>329</v>
      </c>
      <c r="BH674">
        <f>BH333</f>
        <v>0</v>
      </c>
      <c r="BI674">
        <v>329</v>
      </c>
      <c r="BJ674">
        <f>BJ333</f>
        <v>0</v>
      </c>
      <c r="BK674">
        <v>329</v>
      </c>
      <c r="BL674">
        <f>BL333</f>
        <v>0</v>
      </c>
      <c r="BM674">
        <v>329</v>
      </c>
      <c r="BN674">
        <f>BN333</f>
        <v>0</v>
      </c>
      <c r="BO674">
        <v>329</v>
      </c>
      <c r="BP674">
        <f>BP333</f>
        <v>0</v>
      </c>
      <c r="BQ674">
        <v>329</v>
      </c>
      <c r="BR674">
        <f>BR333</f>
        <v>0</v>
      </c>
      <c r="BU674">
        <f>IF(Charts!$B$3="none",E2376,IF(AM2376="",NA(),AM2376))</f>
        <v>0</v>
      </c>
      <c r="BV674">
        <f>IF(Charts!$B$3="none",F2376,IF(AN2376="",NA(),AN2376))</f>
        <v>0</v>
      </c>
      <c r="BW674">
        <f>IF(Charts!$B$3="none",G2376,IF(AO2376="",NA(),AO2376))</f>
        <v>0</v>
      </c>
      <c r="BX674">
        <f>IF(Charts!$B$3="none",H2376,IF(AP2376="",NA(),AP2376))</f>
        <v>0</v>
      </c>
      <c r="BY674">
        <f>IF(Charts!$B$3="none",I2376,IF(AQ2376="",NA(),AQ2376))</f>
        <v>0</v>
      </c>
      <c r="BZ674">
        <f>IF(Charts!$B$3="none",J2376,IF(AR2376="",NA(),AR2376))</f>
        <v>0</v>
      </c>
      <c r="CA674">
        <f>IF(Charts!$B$3="none",K2376,IF(AS2376="",NA(),AS2376))</f>
        <v>0</v>
      </c>
      <c r="CB674">
        <f>IF(Charts!$B$3="none",L2376,IF(AT2376="",NA(),AT2376))</f>
        <v>0</v>
      </c>
      <c r="CC674">
        <f>IF(Charts!$B$3="none",M2376,IF(AU2376="",NA(),AU2376))</f>
        <v>0</v>
      </c>
      <c r="CD674">
        <f>IF(Charts!$B$3="none",N2376,IF(AV2376="",NA(),AV2376))</f>
        <v>0</v>
      </c>
      <c r="CE674">
        <f>IF(Charts!$B$3="none",O2376,IF(AW2376="",NA(),AW2376))</f>
        <v>0</v>
      </c>
      <c r="CF674">
        <f>IF(Charts!$B$3="none",P2376,IF(AX2376="",NA(),AX2376))</f>
        <v>0</v>
      </c>
      <c r="CG674">
        <f>IF(Charts!$B$3="none",Q2376,IF(AY2376="",NA(),AY2376))</f>
        <v>0</v>
      </c>
      <c r="CH674">
        <f>IF(Charts!$B$3="none",R2376,IF(AZ2376="",NA(),AZ2376))</f>
        <v>0</v>
      </c>
      <c r="CI674">
        <f>IF(Charts!$B$3="none",S2376,IF(BA2376="",NA(),BA2376))</f>
        <v>0</v>
      </c>
      <c r="CJ674">
        <f>IF(Charts!$B$3="none",T2376,IF(BB2376="",NA(),BB2376))</f>
        <v>0</v>
      </c>
      <c r="CK674">
        <f>IF(Charts!$B$3="none",U2376,IF(BC2376="",NA(),BC2376))</f>
        <v>0</v>
      </c>
      <c r="CL674">
        <f>IF(Charts!$B$3="none",V2376,IF(BD2376="",NA(),BD2376))</f>
        <v>0</v>
      </c>
      <c r="CM674">
        <f>IF(Charts!$B$3="none",W2376,IF(BE2376="",NA(),BE2376))</f>
        <v>0</v>
      </c>
      <c r="CN674">
        <f>IF(Charts!$B$3="none",X2376,IF(BF2376="",NA(),BF2376))</f>
        <v>0</v>
      </c>
      <c r="CO674">
        <f>IF(Charts!$B$3="none",Y2376,IF(BG2376="",NA(),BG2376))</f>
        <v>0</v>
      </c>
      <c r="CP674">
        <f>IF(Charts!$B$3="none",Z2376,IF(BH2376="",NA(),BH2376))</f>
        <v>0</v>
      </c>
      <c r="CQ674">
        <f>IF(Charts!$B$3="none",AA2376,IF(BI2376="",NA(),BI2376))</f>
        <v>0</v>
      </c>
      <c r="CR674">
        <f>IF(Charts!$B$3="none",AB2376,IF(BJ2376="",NA(),BJ2376))</f>
        <v>0</v>
      </c>
      <c r="CS674">
        <f>IF(Charts!$B$3="none",AC2376,IF(BK2376="",NA(),BK2376))</f>
        <v>0</v>
      </c>
      <c r="CT674">
        <f>IF(Charts!$B$3="none",AD2376,IF(BL2376="",NA(),BL2376))</f>
        <v>0</v>
      </c>
      <c r="CU674">
        <f>IF(Charts!$B$3="none",AE2376,IF(BM2376="",NA(),BM2376))</f>
        <v>0</v>
      </c>
      <c r="CV674">
        <f>IF(Charts!$B$3="none",AF2376,IF(BN2376="",NA(),BN2376))</f>
        <v>0</v>
      </c>
      <c r="CW674">
        <f>IF(Charts!$B$3="none",AG2376,IF(BO2376="",NA(),BO2376))</f>
        <v>0</v>
      </c>
      <c r="CX674">
        <f>IF(Charts!$B$3="none",AH2376,IF(BP2376="",NA(),BP2376))</f>
        <v>0</v>
      </c>
      <c r="CY674">
        <f>IF(Charts!$B$3="none",AI2376,IF(BQ2376="",NA(),BQ2376))</f>
        <v>0</v>
      </c>
      <c r="CZ674">
        <f>IF(Charts!$B$3="none",AJ2376,IF(BR2376="",NA(),BR2376))</f>
        <v>0</v>
      </c>
    </row>
    <row r="675" spans="5:104">
      <c r="E675">
        <v>330</v>
      </c>
      <c r="F675">
        <f>F334</f>
        <v>0</v>
      </c>
      <c r="G675">
        <v>330</v>
      </c>
      <c r="H675">
        <f>H334</f>
        <v>0</v>
      </c>
      <c r="I675">
        <v>330</v>
      </c>
      <c r="J675">
        <f>J334</f>
        <v>0</v>
      </c>
      <c r="K675">
        <v>330</v>
      </c>
      <c r="L675">
        <f>L334</f>
        <v>0</v>
      </c>
      <c r="M675">
        <v>330</v>
      </c>
      <c r="N675">
        <f>N334</f>
        <v>0</v>
      </c>
      <c r="O675">
        <v>330</v>
      </c>
      <c r="P675">
        <f>P334</f>
        <v>0</v>
      </c>
      <c r="Q675">
        <v>330</v>
      </c>
      <c r="R675">
        <f>R334</f>
        <v>0</v>
      </c>
      <c r="S675">
        <v>330</v>
      </c>
      <c r="T675">
        <f>T334</f>
        <v>0</v>
      </c>
      <c r="U675">
        <v>330</v>
      </c>
      <c r="V675">
        <f>V334</f>
        <v>0</v>
      </c>
      <c r="W675">
        <v>330</v>
      </c>
      <c r="X675">
        <f>X334</f>
        <v>0</v>
      </c>
      <c r="Y675">
        <v>330</v>
      </c>
      <c r="Z675">
        <f>Z334</f>
        <v>0</v>
      </c>
      <c r="AA675">
        <v>330</v>
      </c>
      <c r="AB675">
        <f>AB334</f>
        <v>0</v>
      </c>
      <c r="AC675">
        <v>330</v>
      </c>
      <c r="AD675">
        <f>AD334</f>
        <v>0</v>
      </c>
      <c r="AE675">
        <v>330</v>
      </c>
      <c r="AF675">
        <f>AF334</f>
        <v>0</v>
      </c>
      <c r="AG675">
        <v>330</v>
      </c>
      <c r="AH675">
        <f>AH334</f>
        <v>0</v>
      </c>
      <c r="AI675">
        <v>330</v>
      </c>
      <c r="AJ675">
        <f>AJ334</f>
        <v>0</v>
      </c>
      <c r="AM675">
        <v>330</v>
      </c>
      <c r="AN675">
        <f>AN334</f>
        <v>0</v>
      </c>
      <c r="AO675">
        <v>330</v>
      </c>
      <c r="AP675">
        <f>AP334</f>
        <v>0</v>
      </c>
      <c r="AQ675">
        <v>330</v>
      </c>
      <c r="AR675">
        <f>AR334</f>
        <v>0</v>
      </c>
      <c r="AS675">
        <v>330</v>
      </c>
      <c r="AT675">
        <f>AT334</f>
        <v>0</v>
      </c>
      <c r="AU675">
        <v>330</v>
      </c>
      <c r="AV675">
        <f>AV334</f>
        <v>0</v>
      </c>
      <c r="AW675">
        <v>330</v>
      </c>
      <c r="AX675">
        <f>AX334</f>
        <v>0</v>
      </c>
      <c r="AY675">
        <v>330</v>
      </c>
      <c r="AZ675">
        <f>AZ334</f>
        <v>0</v>
      </c>
      <c r="BA675">
        <v>330</v>
      </c>
      <c r="BB675">
        <f>BB334</f>
        <v>0</v>
      </c>
      <c r="BC675">
        <v>330</v>
      </c>
      <c r="BD675">
        <f>BD334</f>
        <v>0</v>
      </c>
      <c r="BE675">
        <v>330</v>
      </c>
      <c r="BF675">
        <f>BF334</f>
        <v>0</v>
      </c>
      <c r="BG675">
        <v>330</v>
      </c>
      <c r="BH675">
        <f>BH334</f>
        <v>0</v>
      </c>
      <c r="BI675">
        <v>330</v>
      </c>
      <c r="BJ675">
        <f>BJ334</f>
        <v>0</v>
      </c>
      <c r="BK675">
        <v>330</v>
      </c>
      <c r="BL675">
        <f>BL334</f>
        <v>0</v>
      </c>
      <c r="BM675">
        <v>330</v>
      </c>
      <c r="BN675">
        <f>BN334</f>
        <v>0</v>
      </c>
      <c r="BO675">
        <v>330</v>
      </c>
      <c r="BP675">
        <f>BP334</f>
        <v>0</v>
      </c>
      <c r="BQ675">
        <v>330</v>
      </c>
      <c r="BR675">
        <f>BR334</f>
        <v>0</v>
      </c>
      <c r="BU675">
        <f>IF(Charts!$B$3="none",E2377,IF(AM2377="",NA(),AM2377))</f>
        <v>0</v>
      </c>
      <c r="BV675">
        <f>IF(Charts!$B$3="none",F2377,IF(AN2377="",NA(),AN2377))</f>
        <v>0</v>
      </c>
      <c r="BW675">
        <f>IF(Charts!$B$3="none",G2377,IF(AO2377="",NA(),AO2377))</f>
        <v>0</v>
      </c>
      <c r="BX675">
        <f>IF(Charts!$B$3="none",H2377,IF(AP2377="",NA(),AP2377))</f>
        <v>0</v>
      </c>
      <c r="BY675">
        <f>IF(Charts!$B$3="none",I2377,IF(AQ2377="",NA(),AQ2377))</f>
        <v>0</v>
      </c>
      <c r="BZ675">
        <f>IF(Charts!$B$3="none",J2377,IF(AR2377="",NA(),AR2377))</f>
        <v>0</v>
      </c>
      <c r="CA675">
        <f>IF(Charts!$B$3="none",K2377,IF(AS2377="",NA(),AS2377))</f>
        <v>0</v>
      </c>
      <c r="CB675">
        <f>IF(Charts!$B$3="none",L2377,IF(AT2377="",NA(),AT2377))</f>
        <v>0</v>
      </c>
      <c r="CC675">
        <f>IF(Charts!$B$3="none",M2377,IF(AU2377="",NA(),AU2377))</f>
        <v>0</v>
      </c>
      <c r="CD675">
        <f>IF(Charts!$B$3="none",N2377,IF(AV2377="",NA(),AV2377))</f>
        <v>0</v>
      </c>
      <c r="CE675">
        <f>IF(Charts!$B$3="none",O2377,IF(AW2377="",NA(),AW2377))</f>
        <v>0</v>
      </c>
      <c r="CF675">
        <f>IF(Charts!$B$3="none",P2377,IF(AX2377="",NA(),AX2377))</f>
        <v>0</v>
      </c>
      <c r="CG675">
        <f>IF(Charts!$B$3="none",Q2377,IF(AY2377="",NA(),AY2377))</f>
        <v>0</v>
      </c>
      <c r="CH675">
        <f>IF(Charts!$B$3="none",R2377,IF(AZ2377="",NA(),AZ2377))</f>
        <v>0</v>
      </c>
      <c r="CI675">
        <f>IF(Charts!$B$3="none",S2377,IF(BA2377="",NA(),BA2377))</f>
        <v>0</v>
      </c>
      <c r="CJ675">
        <f>IF(Charts!$B$3="none",T2377,IF(BB2377="",NA(),BB2377))</f>
        <v>0</v>
      </c>
      <c r="CK675">
        <f>IF(Charts!$B$3="none",U2377,IF(BC2377="",NA(),BC2377))</f>
        <v>0</v>
      </c>
      <c r="CL675">
        <f>IF(Charts!$B$3="none",V2377,IF(BD2377="",NA(),BD2377))</f>
        <v>0</v>
      </c>
      <c r="CM675">
        <f>IF(Charts!$B$3="none",W2377,IF(BE2377="",NA(),BE2377))</f>
        <v>0</v>
      </c>
      <c r="CN675">
        <f>IF(Charts!$B$3="none",X2377,IF(BF2377="",NA(),BF2377))</f>
        <v>0</v>
      </c>
      <c r="CO675">
        <f>IF(Charts!$B$3="none",Y2377,IF(BG2377="",NA(),BG2377))</f>
        <v>0</v>
      </c>
      <c r="CP675">
        <f>IF(Charts!$B$3="none",Z2377,IF(BH2377="",NA(),BH2377))</f>
        <v>0</v>
      </c>
      <c r="CQ675">
        <f>IF(Charts!$B$3="none",AA2377,IF(BI2377="",NA(),BI2377))</f>
        <v>0</v>
      </c>
      <c r="CR675">
        <f>IF(Charts!$B$3="none",AB2377,IF(BJ2377="",NA(),BJ2377))</f>
        <v>0</v>
      </c>
      <c r="CS675">
        <f>IF(Charts!$B$3="none",AC2377,IF(BK2377="",NA(),BK2377))</f>
        <v>0</v>
      </c>
      <c r="CT675">
        <f>IF(Charts!$B$3="none",AD2377,IF(BL2377="",NA(),BL2377))</f>
        <v>0</v>
      </c>
      <c r="CU675">
        <f>IF(Charts!$B$3="none",AE2377,IF(BM2377="",NA(),BM2377))</f>
        <v>0</v>
      </c>
      <c r="CV675">
        <f>IF(Charts!$B$3="none",AF2377,IF(BN2377="",NA(),BN2377))</f>
        <v>0</v>
      </c>
      <c r="CW675">
        <f>IF(Charts!$B$3="none",AG2377,IF(BO2377="",NA(),BO2377))</f>
        <v>0</v>
      </c>
      <c r="CX675">
        <f>IF(Charts!$B$3="none",AH2377,IF(BP2377="",NA(),BP2377))</f>
        <v>0</v>
      </c>
      <c r="CY675">
        <f>IF(Charts!$B$3="none",AI2377,IF(BQ2377="",NA(),BQ2377))</f>
        <v>0</v>
      </c>
      <c r="CZ675">
        <f>IF(Charts!$B$3="none",AJ2377,IF(BR2377="",NA(),BR2377))</f>
        <v>0</v>
      </c>
    </row>
    <row r="676" spans="5:104">
      <c r="E676">
        <v>331</v>
      </c>
      <c r="F676">
        <f>F335</f>
        <v>0</v>
      </c>
      <c r="G676">
        <v>331</v>
      </c>
      <c r="H676">
        <f>H335</f>
        <v>0</v>
      </c>
      <c r="I676">
        <v>331</v>
      </c>
      <c r="J676">
        <f>J335</f>
        <v>0</v>
      </c>
      <c r="K676">
        <v>331</v>
      </c>
      <c r="L676">
        <f>L335</f>
        <v>0</v>
      </c>
      <c r="M676">
        <v>331</v>
      </c>
      <c r="N676">
        <f>N335</f>
        <v>0</v>
      </c>
      <c r="O676">
        <v>331</v>
      </c>
      <c r="P676">
        <f>P335</f>
        <v>0</v>
      </c>
      <c r="Q676">
        <v>331</v>
      </c>
      <c r="R676">
        <f>R335</f>
        <v>0</v>
      </c>
      <c r="S676">
        <v>331</v>
      </c>
      <c r="T676">
        <f>T335</f>
        <v>0</v>
      </c>
      <c r="U676">
        <v>331</v>
      </c>
      <c r="V676">
        <f>V335</f>
        <v>0</v>
      </c>
      <c r="W676">
        <v>331</v>
      </c>
      <c r="X676">
        <f>X335</f>
        <v>0</v>
      </c>
      <c r="Y676">
        <v>331</v>
      </c>
      <c r="Z676">
        <f>Z335</f>
        <v>0</v>
      </c>
      <c r="AA676">
        <v>331</v>
      </c>
      <c r="AB676">
        <f>AB335</f>
        <v>0</v>
      </c>
      <c r="AC676">
        <v>331</v>
      </c>
      <c r="AD676">
        <f>AD335</f>
        <v>0</v>
      </c>
      <c r="AE676">
        <v>331</v>
      </c>
      <c r="AF676">
        <f>AF335</f>
        <v>0</v>
      </c>
      <c r="AG676">
        <v>331</v>
      </c>
      <c r="AH676">
        <f>AH335</f>
        <v>0</v>
      </c>
      <c r="AI676">
        <v>331</v>
      </c>
      <c r="AJ676">
        <f>AJ335</f>
        <v>0</v>
      </c>
      <c r="AM676">
        <v>331</v>
      </c>
      <c r="AN676">
        <f>AN335</f>
        <v>0</v>
      </c>
      <c r="AO676">
        <v>331</v>
      </c>
      <c r="AP676">
        <f>AP335</f>
        <v>0</v>
      </c>
      <c r="AQ676">
        <v>331</v>
      </c>
      <c r="AR676">
        <f>AR335</f>
        <v>0</v>
      </c>
      <c r="AS676">
        <v>331</v>
      </c>
      <c r="AT676">
        <f>AT335</f>
        <v>0</v>
      </c>
      <c r="AU676">
        <v>331</v>
      </c>
      <c r="AV676">
        <f>AV335</f>
        <v>0</v>
      </c>
      <c r="AW676">
        <v>331</v>
      </c>
      <c r="AX676">
        <f>AX335</f>
        <v>0</v>
      </c>
      <c r="AY676">
        <v>331</v>
      </c>
      <c r="AZ676">
        <f>AZ335</f>
        <v>0</v>
      </c>
      <c r="BA676">
        <v>331</v>
      </c>
      <c r="BB676">
        <f>BB335</f>
        <v>0</v>
      </c>
      <c r="BC676">
        <v>331</v>
      </c>
      <c r="BD676">
        <f>BD335</f>
        <v>0</v>
      </c>
      <c r="BE676">
        <v>331</v>
      </c>
      <c r="BF676">
        <f>BF335</f>
        <v>0</v>
      </c>
      <c r="BG676">
        <v>331</v>
      </c>
      <c r="BH676">
        <f>BH335</f>
        <v>0</v>
      </c>
      <c r="BI676">
        <v>331</v>
      </c>
      <c r="BJ676">
        <f>BJ335</f>
        <v>0</v>
      </c>
      <c r="BK676">
        <v>331</v>
      </c>
      <c r="BL676">
        <f>BL335</f>
        <v>0</v>
      </c>
      <c r="BM676">
        <v>331</v>
      </c>
      <c r="BN676">
        <f>BN335</f>
        <v>0</v>
      </c>
      <c r="BO676">
        <v>331</v>
      </c>
      <c r="BP676">
        <f>BP335</f>
        <v>0</v>
      </c>
      <c r="BQ676">
        <v>331</v>
      </c>
      <c r="BR676">
        <f>BR335</f>
        <v>0</v>
      </c>
      <c r="BU676">
        <f>IF(Charts!$B$3="none",E2378,IF(AM2378="",NA(),AM2378))</f>
        <v>0</v>
      </c>
      <c r="BV676">
        <f>IF(Charts!$B$3="none",F2378,IF(AN2378="",NA(),AN2378))</f>
        <v>0</v>
      </c>
      <c r="BW676">
        <f>IF(Charts!$B$3="none",G2378,IF(AO2378="",NA(),AO2378))</f>
        <v>0</v>
      </c>
      <c r="BX676">
        <f>IF(Charts!$B$3="none",H2378,IF(AP2378="",NA(),AP2378))</f>
        <v>0</v>
      </c>
      <c r="BY676">
        <f>IF(Charts!$B$3="none",I2378,IF(AQ2378="",NA(),AQ2378))</f>
        <v>0</v>
      </c>
      <c r="BZ676">
        <f>IF(Charts!$B$3="none",J2378,IF(AR2378="",NA(),AR2378))</f>
        <v>0</v>
      </c>
      <c r="CA676">
        <f>IF(Charts!$B$3="none",K2378,IF(AS2378="",NA(),AS2378))</f>
        <v>0</v>
      </c>
      <c r="CB676">
        <f>IF(Charts!$B$3="none",L2378,IF(AT2378="",NA(),AT2378))</f>
        <v>0</v>
      </c>
      <c r="CC676">
        <f>IF(Charts!$B$3="none",M2378,IF(AU2378="",NA(),AU2378))</f>
        <v>0</v>
      </c>
      <c r="CD676">
        <f>IF(Charts!$B$3="none",N2378,IF(AV2378="",NA(),AV2378))</f>
        <v>0</v>
      </c>
      <c r="CE676">
        <f>IF(Charts!$B$3="none",O2378,IF(AW2378="",NA(),AW2378))</f>
        <v>0</v>
      </c>
      <c r="CF676">
        <f>IF(Charts!$B$3="none",P2378,IF(AX2378="",NA(),AX2378))</f>
        <v>0</v>
      </c>
      <c r="CG676">
        <f>IF(Charts!$B$3="none",Q2378,IF(AY2378="",NA(),AY2378))</f>
        <v>0</v>
      </c>
      <c r="CH676">
        <f>IF(Charts!$B$3="none",R2378,IF(AZ2378="",NA(),AZ2378))</f>
        <v>0</v>
      </c>
      <c r="CI676">
        <f>IF(Charts!$B$3="none",S2378,IF(BA2378="",NA(),BA2378))</f>
        <v>0</v>
      </c>
      <c r="CJ676">
        <f>IF(Charts!$B$3="none",T2378,IF(BB2378="",NA(),BB2378))</f>
        <v>0</v>
      </c>
      <c r="CK676">
        <f>IF(Charts!$B$3="none",U2378,IF(BC2378="",NA(),BC2378))</f>
        <v>0</v>
      </c>
      <c r="CL676">
        <f>IF(Charts!$B$3="none",V2378,IF(BD2378="",NA(),BD2378))</f>
        <v>0</v>
      </c>
      <c r="CM676">
        <f>IF(Charts!$B$3="none",W2378,IF(BE2378="",NA(),BE2378))</f>
        <v>0</v>
      </c>
      <c r="CN676">
        <f>IF(Charts!$B$3="none",X2378,IF(BF2378="",NA(),BF2378))</f>
        <v>0</v>
      </c>
      <c r="CO676">
        <f>IF(Charts!$B$3="none",Y2378,IF(BG2378="",NA(),BG2378))</f>
        <v>0</v>
      </c>
      <c r="CP676">
        <f>IF(Charts!$B$3="none",Z2378,IF(BH2378="",NA(),BH2378))</f>
        <v>0</v>
      </c>
      <c r="CQ676">
        <f>IF(Charts!$B$3="none",AA2378,IF(BI2378="",NA(),BI2378))</f>
        <v>0</v>
      </c>
      <c r="CR676">
        <f>IF(Charts!$B$3="none",AB2378,IF(BJ2378="",NA(),BJ2378))</f>
        <v>0</v>
      </c>
      <c r="CS676">
        <f>IF(Charts!$B$3="none",AC2378,IF(BK2378="",NA(),BK2378))</f>
        <v>0</v>
      </c>
      <c r="CT676">
        <f>IF(Charts!$B$3="none",AD2378,IF(BL2378="",NA(),BL2378))</f>
        <v>0</v>
      </c>
      <c r="CU676">
        <f>IF(Charts!$B$3="none",AE2378,IF(BM2378="",NA(),BM2378))</f>
        <v>0</v>
      </c>
      <c r="CV676">
        <f>IF(Charts!$B$3="none",AF2378,IF(BN2378="",NA(),BN2378))</f>
        <v>0</v>
      </c>
      <c r="CW676">
        <f>IF(Charts!$B$3="none",AG2378,IF(BO2378="",NA(),BO2378))</f>
        <v>0</v>
      </c>
      <c r="CX676">
        <f>IF(Charts!$B$3="none",AH2378,IF(BP2378="",NA(),BP2378))</f>
        <v>0</v>
      </c>
      <c r="CY676">
        <f>IF(Charts!$B$3="none",AI2378,IF(BQ2378="",NA(),BQ2378))</f>
        <v>0</v>
      </c>
      <c r="CZ676">
        <f>IF(Charts!$B$3="none",AJ2378,IF(BR2378="",NA(),BR2378))</f>
        <v>0</v>
      </c>
    </row>
    <row r="677" spans="5:104">
      <c r="E677">
        <v>332</v>
      </c>
      <c r="F677">
        <f>F336</f>
        <v>0</v>
      </c>
      <c r="G677">
        <v>332</v>
      </c>
      <c r="H677">
        <f>H336</f>
        <v>0</v>
      </c>
      <c r="I677">
        <v>332</v>
      </c>
      <c r="J677">
        <f>J336</f>
        <v>0</v>
      </c>
      <c r="K677">
        <v>332</v>
      </c>
      <c r="L677">
        <f>L336</f>
        <v>0</v>
      </c>
      <c r="M677">
        <v>332</v>
      </c>
      <c r="N677">
        <f>N336</f>
        <v>0</v>
      </c>
      <c r="O677">
        <v>332</v>
      </c>
      <c r="P677">
        <f>P336</f>
        <v>0</v>
      </c>
      <c r="Q677">
        <v>332</v>
      </c>
      <c r="R677">
        <f>R336</f>
        <v>0</v>
      </c>
      <c r="S677">
        <v>332</v>
      </c>
      <c r="T677">
        <f>T336</f>
        <v>0</v>
      </c>
      <c r="U677">
        <v>332</v>
      </c>
      <c r="V677">
        <f>V336</f>
        <v>0</v>
      </c>
      <c r="W677">
        <v>332</v>
      </c>
      <c r="X677">
        <f>X336</f>
        <v>0</v>
      </c>
      <c r="Y677">
        <v>332</v>
      </c>
      <c r="Z677">
        <f>Z336</f>
        <v>0</v>
      </c>
      <c r="AA677">
        <v>332</v>
      </c>
      <c r="AB677">
        <f>AB336</f>
        <v>0</v>
      </c>
      <c r="AC677">
        <v>332</v>
      </c>
      <c r="AD677">
        <f>AD336</f>
        <v>0</v>
      </c>
      <c r="AE677">
        <v>332</v>
      </c>
      <c r="AF677">
        <f>AF336</f>
        <v>0</v>
      </c>
      <c r="AG677">
        <v>332</v>
      </c>
      <c r="AH677">
        <f>AH336</f>
        <v>0</v>
      </c>
      <c r="AI677">
        <v>332</v>
      </c>
      <c r="AJ677">
        <f>AJ336</f>
        <v>0</v>
      </c>
      <c r="AM677">
        <v>332</v>
      </c>
      <c r="AN677">
        <f>AN336</f>
        <v>0</v>
      </c>
      <c r="AO677">
        <v>332</v>
      </c>
      <c r="AP677">
        <f>AP336</f>
        <v>0</v>
      </c>
      <c r="AQ677">
        <v>332</v>
      </c>
      <c r="AR677">
        <f>AR336</f>
        <v>0</v>
      </c>
      <c r="AS677">
        <v>332</v>
      </c>
      <c r="AT677">
        <f>AT336</f>
        <v>0</v>
      </c>
      <c r="AU677">
        <v>332</v>
      </c>
      <c r="AV677">
        <f>AV336</f>
        <v>0</v>
      </c>
      <c r="AW677">
        <v>332</v>
      </c>
      <c r="AX677">
        <f>AX336</f>
        <v>0</v>
      </c>
      <c r="AY677">
        <v>332</v>
      </c>
      <c r="AZ677">
        <f>AZ336</f>
        <v>0</v>
      </c>
      <c r="BA677">
        <v>332</v>
      </c>
      <c r="BB677">
        <f>BB336</f>
        <v>0</v>
      </c>
      <c r="BC677">
        <v>332</v>
      </c>
      <c r="BD677">
        <f>BD336</f>
        <v>0</v>
      </c>
      <c r="BE677">
        <v>332</v>
      </c>
      <c r="BF677">
        <f>BF336</f>
        <v>0</v>
      </c>
      <c r="BG677">
        <v>332</v>
      </c>
      <c r="BH677">
        <f>BH336</f>
        <v>0</v>
      </c>
      <c r="BI677">
        <v>332</v>
      </c>
      <c r="BJ677">
        <f>BJ336</f>
        <v>0</v>
      </c>
      <c r="BK677">
        <v>332</v>
      </c>
      <c r="BL677">
        <f>BL336</f>
        <v>0</v>
      </c>
      <c r="BM677">
        <v>332</v>
      </c>
      <c r="BN677">
        <f>BN336</f>
        <v>0</v>
      </c>
      <c r="BO677">
        <v>332</v>
      </c>
      <c r="BP677">
        <f>BP336</f>
        <v>0</v>
      </c>
      <c r="BQ677">
        <v>332</v>
      </c>
      <c r="BR677">
        <f>BR336</f>
        <v>0</v>
      </c>
      <c r="BU677">
        <f>IF(Charts!$B$3="none",E2379,IF(AM2379="",NA(),AM2379))</f>
        <v>0</v>
      </c>
      <c r="BV677">
        <f>IF(Charts!$B$3="none",F2379,IF(AN2379="",NA(),AN2379))</f>
        <v>0</v>
      </c>
      <c r="BW677">
        <f>IF(Charts!$B$3="none",G2379,IF(AO2379="",NA(),AO2379))</f>
        <v>0</v>
      </c>
      <c r="BX677">
        <f>IF(Charts!$B$3="none",H2379,IF(AP2379="",NA(),AP2379))</f>
        <v>0</v>
      </c>
      <c r="BY677">
        <f>IF(Charts!$B$3="none",I2379,IF(AQ2379="",NA(),AQ2379))</f>
        <v>0</v>
      </c>
      <c r="BZ677">
        <f>IF(Charts!$B$3="none",J2379,IF(AR2379="",NA(),AR2379))</f>
        <v>0</v>
      </c>
      <c r="CA677">
        <f>IF(Charts!$B$3="none",K2379,IF(AS2379="",NA(),AS2379))</f>
        <v>0</v>
      </c>
      <c r="CB677">
        <f>IF(Charts!$B$3="none",L2379,IF(AT2379="",NA(),AT2379))</f>
        <v>0</v>
      </c>
      <c r="CC677">
        <f>IF(Charts!$B$3="none",M2379,IF(AU2379="",NA(),AU2379))</f>
        <v>0</v>
      </c>
      <c r="CD677">
        <f>IF(Charts!$B$3="none",N2379,IF(AV2379="",NA(),AV2379))</f>
        <v>0</v>
      </c>
      <c r="CE677">
        <f>IF(Charts!$B$3="none",O2379,IF(AW2379="",NA(),AW2379))</f>
        <v>0</v>
      </c>
      <c r="CF677">
        <f>IF(Charts!$B$3="none",P2379,IF(AX2379="",NA(),AX2379))</f>
        <v>0</v>
      </c>
      <c r="CG677">
        <f>IF(Charts!$B$3="none",Q2379,IF(AY2379="",NA(),AY2379))</f>
        <v>0</v>
      </c>
      <c r="CH677">
        <f>IF(Charts!$B$3="none",R2379,IF(AZ2379="",NA(),AZ2379))</f>
        <v>0</v>
      </c>
      <c r="CI677">
        <f>IF(Charts!$B$3="none",S2379,IF(BA2379="",NA(),BA2379))</f>
        <v>0</v>
      </c>
      <c r="CJ677">
        <f>IF(Charts!$B$3="none",T2379,IF(BB2379="",NA(),BB2379))</f>
        <v>0</v>
      </c>
      <c r="CK677">
        <f>IF(Charts!$B$3="none",U2379,IF(BC2379="",NA(),BC2379))</f>
        <v>0</v>
      </c>
      <c r="CL677">
        <f>IF(Charts!$B$3="none",V2379,IF(BD2379="",NA(),BD2379))</f>
        <v>0</v>
      </c>
      <c r="CM677">
        <f>IF(Charts!$B$3="none",W2379,IF(BE2379="",NA(),BE2379))</f>
        <v>0</v>
      </c>
      <c r="CN677">
        <f>IF(Charts!$B$3="none",X2379,IF(BF2379="",NA(),BF2379))</f>
        <v>0</v>
      </c>
      <c r="CO677">
        <f>IF(Charts!$B$3="none",Y2379,IF(BG2379="",NA(),BG2379))</f>
        <v>0</v>
      </c>
      <c r="CP677">
        <f>IF(Charts!$B$3="none",Z2379,IF(BH2379="",NA(),BH2379))</f>
        <v>0</v>
      </c>
      <c r="CQ677">
        <f>IF(Charts!$B$3="none",AA2379,IF(BI2379="",NA(),BI2379))</f>
        <v>0</v>
      </c>
      <c r="CR677">
        <f>IF(Charts!$B$3="none",AB2379,IF(BJ2379="",NA(),BJ2379))</f>
        <v>0</v>
      </c>
      <c r="CS677">
        <f>IF(Charts!$B$3="none",AC2379,IF(BK2379="",NA(),BK2379))</f>
        <v>0</v>
      </c>
      <c r="CT677">
        <f>IF(Charts!$B$3="none",AD2379,IF(BL2379="",NA(),BL2379))</f>
        <v>0</v>
      </c>
      <c r="CU677">
        <f>IF(Charts!$B$3="none",AE2379,IF(BM2379="",NA(),BM2379))</f>
        <v>0</v>
      </c>
      <c r="CV677">
        <f>IF(Charts!$B$3="none",AF2379,IF(BN2379="",NA(),BN2379))</f>
        <v>0</v>
      </c>
      <c r="CW677">
        <f>IF(Charts!$B$3="none",AG2379,IF(BO2379="",NA(),BO2379))</f>
        <v>0</v>
      </c>
      <c r="CX677">
        <f>IF(Charts!$B$3="none",AH2379,IF(BP2379="",NA(),BP2379))</f>
        <v>0</v>
      </c>
      <c r="CY677">
        <f>IF(Charts!$B$3="none",AI2379,IF(BQ2379="",NA(),BQ2379))</f>
        <v>0</v>
      </c>
      <c r="CZ677">
        <f>IF(Charts!$B$3="none",AJ2379,IF(BR2379="",NA(),BR2379))</f>
        <v>0</v>
      </c>
    </row>
    <row r="678" spans="5:104">
      <c r="E678">
        <v>333</v>
      </c>
      <c r="F678">
        <f>F337</f>
        <v>0</v>
      </c>
      <c r="G678">
        <v>333</v>
      </c>
      <c r="H678">
        <f>H337</f>
        <v>0</v>
      </c>
      <c r="I678">
        <v>333</v>
      </c>
      <c r="J678">
        <f>J337</f>
        <v>0</v>
      </c>
      <c r="K678">
        <v>333</v>
      </c>
      <c r="L678">
        <f>L337</f>
        <v>0</v>
      </c>
      <c r="M678">
        <v>333</v>
      </c>
      <c r="N678">
        <f>N337</f>
        <v>0</v>
      </c>
      <c r="O678">
        <v>333</v>
      </c>
      <c r="P678">
        <f>P337</f>
        <v>0</v>
      </c>
      <c r="Q678">
        <v>333</v>
      </c>
      <c r="R678">
        <f>R337</f>
        <v>0</v>
      </c>
      <c r="S678">
        <v>333</v>
      </c>
      <c r="T678">
        <f>T337</f>
        <v>0</v>
      </c>
      <c r="U678">
        <v>333</v>
      </c>
      <c r="V678">
        <f>V337</f>
        <v>0</v>
      </c>
      <c r="W678">
        <v>333</v>
      </c>
      <c r="X678">
        <f>X337</f>
        <v>0</v>
      </c>
      <c r="Y678">
        <v>333</v>
      </c>
      <c r="Z678">
        <f>Z337</f>
        <v>0</v>
      </c>
      <c r="AA678">
        <v>333</v>
      </c>
      <c r="AB678">
        <f>AB337</f>
        <v>0</v>
      </c>
      <c r="AC678">
        <v>333</v>
      </c>
      <c r="AD678">
        <f>AD337</f>
        <v>0</v>
      </c>
      <c r="AE678">
        <v>333</v>
      </c>
      <c r="AF678">
        <f>AF337</f>
        <v>0</v>
      </c>
      <c r="AG678">
        <v>333</v>
      </c>
      <c r="AH678">
        <f>AH337</f>
        <v>0</v>
      </c>
      <c r="AI678">
        <v>333</v>
      </c>
      <c r="AJ678">
        <f>AJ337</f>
        <v>0</v>
      </c>
      <c r="AM678">
        <v>333</v>
      </c>
      <c r="AN678">
        <f>AN337</f>
        <v>0</v>
      </c>
      <c r="AO678">
        <v>333</v>
      </c>
      <c r="AP678">
        <f>AP337</f>
        <v>0</v>
      </c>
      <c r="AQ678">
        <v>333</v>
      </c>
      <c r="AR678">
        <f>AR337</f>
        <v>0</v>
      </c>
      <c r="AS678">
        <v>333</v>
      </c>
      <c r="AT678">
        <f>AT337</f>
        <v>0</v>
      </c>
      <c r="AU678">
        <v>333</v>
      </c>
      <c r="AV678">
        <f>AV337</f>
        <v>0</v>
      </c>
      <c r="AW678">
        <v>333</v>
      </c>
      <c r="AX678">
        <f>AX337</f>
        <v>0</v>
      </c>
      <c r="AY678">
        <v>333</v>
      </c>
      <c r="AZ678">
        <f>AZ337</f>
        <v>0</v>
      </c>
      <c r="BA678">
        <v>333</v>
      </c>
      <c r="BB678">
        <f>BB337</f>
        <v>0</v>
      </c>
      <c r="BC678">
        <v>333</v>
      </c>
      <c r="BD678">
        <f>BD337</f>
        <v>0</v>
      </c>
      <c r="BE678">
        <v>333</v>
      </c>
      <c r="BF678">
        <f>BF337</f>
        <v>0</v>
      </c>
      <c r="BG678">
        <v>333</v>
      </c>
      <c r="BH678">
        <f>BH337</f>
        <v>0</v>
      </c>
      <c r="BI678">
        <v>333</v>
      </c>
      <c r="BJ678">
        <f>BJ337</f>
        <v>0</v>
      </c>
      <c r="BK678">
        <v>333</v>
      </c>
      <c r="BL678">
        <f>BL337</f>
        <v>0</v>
      </c>
      <c r="BM678">
        <v>333</v>
      </c>
      <c r="BN678">
        <f>BN337</f>
        <v>0</v>
      </c>
      <c r="BO678">
        <v>333</v>
      </c>
      <c r="BP678">
        <f>BP337</f>
        <v>0</v>
      </c>
      <c r="BQ678">
        <v>333</v>
      </c>
      <c r="BR678">
        <f>BR337</f>
        <v>0</v>
      </c>
      <c r="BU678">
        <f>IF(Charts!$B$3="none",E2380,IF(AM2380="",NA(),AM2380))</f>
        <v>0</v>
      </c>
      <c r="BV678">
        <f>IF(Charts!$B$3="none",F2380,IF(AN2380="",NA(),AN2380))</f>
        <v>0</v>
      </c>
      <c r="BW678">
        <f>IF(Charts!$B$3="none",G2380,IF(AO2380="",NA(),AO2380))</f>
        <v>0</v>
      </c>
      <c r="BX678">
        <f>IF(Charts!$B$3="none",H2380,IF(AP2380="",NA(),AP2380))</f>
        <v>0</v>
      </c>
      <c r="BY678">
        <f>IF(Charts!$B$3="none",I2380,IF(AQ2380="",NA(),AQ2380))</f>
        <v>0</v>
      </c>
      <c r="BZ678">
        <f>IF(Charts!$B$3="none",J2380,IF(AR2380="",NA(),AR2380))</f>
        <v>0</v>
      </c>
      <c r="CA678">
        <f>IF(Charts!$B$3="none",K2380,IF(AS2380="",NA(),AS2380))</f>
        <v>0</v>
      </c>
      <c r="CB678">
        <f>IF(Charts!$B$3="none",L2380,IF(AT2380="",NA(),AT2380))</f>
        <v>0</v>
      </c>
      <c r="CC678">
        <f>IF(Charts!$B$3="none",M2380,IF(AU2380="",NA(),AU2380))</f>
        <v>0</v>
      </c>
      <c r="CD678">
        <f>IF(Charts!$B$3="none",N2380,IF(AV2380="",NA(),AV2380))</f>
        <v>0</v>
      </c>
      <c r="CE678">
        <f>IF(Charts!$B$3="none",O2380,IF(AW2380="",NA(),AW2380))</f>
        <v>0</v>
      </c>
      <c r="CF678">
        <f>IF(Charts!$B$3="none",P2380,IF(AX2380="",NA(),AX2380))</f>
        <v>0</v>
      </c>
      <c r="CG678">
        <f>IF(Charts!$B$3="none",Q2380,IF(AY2380="",NA(),AY2380))</f>
        <v>0</v>
      </c>
      <c r="CH678">
        <f>IF(Charts!$B$3="none",R2380,IF(AZ2380="",NA(),AZ2380))</f>
        <v>0</v>
      </c>
      <c r="CI678">
        <f>IF(Charts!$B$3="none",S2380,IF(BA2380="",NA(),BA2380))</f>
        <v>0</v>
      </c>
      <c r="CJ678">
        <f>IF(Charts!$B$3="none",T2380,IF(BB2380="",NA(),BB2380))</f>
        <v>0</v>
      </c>
      <c r="CK678">
        <f>IF(Charts!$B$3="none",U2380,IF(BC2380="",NA(),BC2380))</f>
        <v>0</v>
      </c>
      <c r="CL678">
        <f>IF(Charts!$B$3="none",V2380,IF(BD2380="",NA(),BD2380))</f>
        <v>0</v>
      </c>
      <c r="CM678">
        <f>IF(Charts!$B$3="none",W2380,IF(BE2380="",NA(),BE2380))</f>
        <v>0</v>
      </c>
      <c r="CN678">
        <f>IF(Charts!$B$3="none",X2380,IF(BF2380="",NA(),BF2380))</f>
        <v>0</v>
      </c>
      <c r="CO678">
        <f>IF(Charts!$B$3="none",Y2380,IF(BG2380="",NA(),BG2380))</f>
        <v>0</v>
      </c>
      <c r="CP678">
        <f>IF(Charts!$B$3="none",Z2380,IF(BH2380="",NA(),BH2380))</f>
        <v>0</v>
      </c>
      <c r="CQ678">
        <f>IF(Charts!$B$3="none",AA2380,IF(BI2380="",NA(),BI2380))</f>
        <v>0</v>
      </c>
      <c r="CR678">
        <f>IF(Charts!$B$3="none",AB2380,IF(BJ2380="",NA(),BJ2380))</f>
        <v>0</v>
      </c>
      <c r="CS678">
        <f>IF(Charts!$B$3="none",AC2380,IF(BK2380="",NA(),BK2380))</f>
        <v>0</v>
      </c>
      <c r="CT678">
        <f>IF(Charts!$B$3="none",AD2380,IF(BL2380="",NA(),BL2380))</f>
        <v>0</v>
      </c>
      <c r="CU678">
        <f>IF(Charts!$B$3="none",AE2380,IF(BM2380="",NA(),BM2380))</f>
        <v>0</v>
      </c>
      <c r="CV678">
        <f>IF(Charts!$B$3="none",AF2380,IF(BN2380="",NA(),BN2380))</f>
        <v>0</v>
      </c>
      <c r="CW678">
        <f>IF(Charts!$B$3="none",AG2380,IF(BO2380="",NA(),BO2380))</f>
        <v>0</v>
      </c>
      <c r="CX678">
        <f>IF(Charts!$B$3="none",AH2380,IF(BP2380="",NA(),BP2380))</f>
        <v>0</v>
      </c>
      <c r="CY678">
        <f>IF(Charts!$B$3="none",AI2380,IF(BQ2380="",NA(),BQ2380))</f>
        <v>0</v>
      </c>
      <c r="CZ678">
        <f>IF(Charts!$B$3="none",AJ2380,IF(BR2380="",NA(),BR2380))</f>
        <v>0</v>
      </c>
    </row>
    <row r="679" spans="5:104">
      <c r="E679">
        <v>334</v>
      </c>
      <c r="F679">
        <f>F338</f>
        <v>0</v>
      </c>
      <c r="G679">
        <v>334</v>
      </c>
      <c r="H679">
        <f>H338</f>
        <v>0</v>
      </c>
      <c r="I679">
        <v>334</v>
      </c>
      <c r="J679">
        <f>J338</f>
        <v>0</v>
      </c>
      <c r="K679">
        <v>334</v>
      </c>
      <c r="L679">
        <f>L338</f>
        <v>0</v>
      </c>
      <c r="M679">
        <v>334</v>
      </c>
      <c r="N679">
        <f>N338</f>
        <v>0</v>
      </c>
      <c r="O679">
        <v>334</v>
      </c>
      <c r="P679">
        <f>P338</f>
        <v>0</v>
      </c>
      <c r="Q679">
        <v>334</v>
      </c>
      <c r="R679">
        <f>R338</f>
        <v>0</v>
      </c>
      <c r="S679">
        <v>334</v>
      </c>
      <c r="T679">
        <f>T338</f>
        <v>0</v>
      </c>
      <c r="U679">
        <v>334</v>
      </c>
      <c r="V679">
        <f>V338</f>
        <v>0</v>
      </c>
      <c r="W679">
        <v>334</v>
      </c>
      <c r="X679">
        <f>X338</f>
        <v>0</v>
      </c>
      <c r="Y679">
        <v>334</v>
      </c>
      <c r="Z679">
        <f>Z338</f>
        <v>0</v>
      </c>
      <c r="AA679">
        <v>334</v>
      </c>
      <c r="AB679">
        <f>AB338</f>
        <v>0</v>
      </c>
      <c r="AC679">
        <v>334</v>
      </c>
      <c r="AD679">
        <f>AD338</f>
        <v>0</v>
      </c>
      <c r="AE679">
        <v>334</v>
      </c>
      <c r="AF679">
        <f>AF338</f>
        <v>0</v>
      </c>
      <c r="AG679">
        <v>334</v>
      </c>
      <c r="AH679">
        <f>AH338</f>
        <v>0</v>
      </c>
      <c r="AI679">
        <v>334</v>
      </c>
      <c r="AJ679">
        <f>AJ338</f>
        <v>0</v>
      </c>
      <c r="AM679">
        <v>334</v>
      </c>
      <c r="AN679">
        <f>AN338</f>
        <v>0</v>
      </c>
      <c r="AO679">
        <v>334</v>
      </c>
      <c r="AP679">
        <f>AP338</f>
        <v>0</v>
      </c>
      <c r="AQ679">
        <v>334</v>
      </c>
      <c r="AR679">
        <f>AR338</f>
        <v>0</v>
      </c>
      <c r="AS679">
        <v>334</v>
      </c>
      <c r="AT679">
        <f>AT338</f>
        <v>0</v>
      </c>
      <c r="AU679">
        <v>334</v>
      </c>
      <c r="AV679">
        <f>AV338</f>
        <v>0</v>
      </c>
      <c r="AW679">
        <v>334</v>
      </c>
      <c r="AX679">
        <f>AX338</f>
        <v>0</v>
      </c>
      <c r="AY679">
        <v>334</v>
      </c>
      <c r="AZ679">
        <f>AZ338</f>
        <v>0</v>
      </c>
      <c r="BA679">
        <v>334</v>
      </c>
      <c r="BB679">
        <f>BB338</f>
        <v>0</v>
      </c>
      <c r="BC679">
        <v>334</v>
      </c>
      <c r="BD679">
        <f>BD338</f>
        <v>0</v>
      </c>
      <c r="BE679">
        <v>334</v>
      </c>
      <c r="BF679">
        <f>BF338</f>
        <v>0</v>
      </c>
      <c r="BG679">
        <v>334</v>
      </c>
      <c r="BH679">
        <f>BH338</f>
        <v>0</v>
      </c>
      <c r="BI679">
        <v>334</v>
      </c>
      <c r="BJ679">
        <f>BJ338</f>
        <v>0</v>
      </c>
      <c r="BK679">
        <v>334</v>
      </c>
      <c r="BL679">
        <f>BL338</f>
        <v>0</v>
      </c>
      <c r="BM679">
        <v>334</v>
      </c>
      <c r="BN679">
        <f>BN338</f>
        <v>0</v>
      </c>
      <c r="BO679">
        <v>334</v>
      </c>
      <c r="BP679">
        <f>BP338</f>
        <v>0</v>
      </c>
      <c r="BQ679">
        <v>334</v>
      </c>
      <c r="BR679">
        <f>BR338</f>
        <v>0</v>
      </c>
      <c r="BU679">
        <f>IF(Charts!$B$3="none",E2381,IF(AM2381="",NA(),AM2381))</f>
        <v>0</v>
      </c>
      <c r="BV679">
        <f>IF(Charts!$B$3="none",F2381,IF(AN2381="",NA(),AN2381))</f>
        <v>0</v>
      </c>
      <c r="BW679">
        <f>IF(Charts!$B$3="none",G2381,IF(AO2381="",NA(),AO2381))</f>
        <v>0</v>
      </c>
      <c r="BX679">
        <f>IF(Charts!$B$3="none",H2381,IF(AP2381="",NA(),AP2381))</f>
        <v>0</v>
      </c>
      <c r="BY679">
        <f>IF(Charts!$B$3="none",I2381,IF(AQ2381="",NA(),AQ2381))</f>
        <v>0</v>
      </c>
      <c r="BZ679">
        <f>IF(Charts!$B$3="none",J2381,IF(AR2381="",NA(),AR2381))</f>
        <v>0</v>
      </c>
      <c r="CA679">
        <f>IF(Charts!$B$3="none",K2381,IF(AS2381="",NA(),AS2381))</f>
        <v>0</v>
      </c>
      <c r="CB679">
        <f>IF(Charts!$B$3="none",L2381,IF(AT2381="",NA(),AT2381))</f>
        <v>0</v>
      </c>
      <c r="CC679">
        <f>IF(Charts!$B$3="none",M2381,IF(AU2381="",NA(),AU2381))</f>
        <v>0</v>
      </c>
      <c r="CD679">
        <f>IF(Charts!$B$3="none",N2381,IF(AV2381="",NA(),AV2381))</f>
        <v>0</v>
      </c>
      <c r="CE679">
        <f>IF(Charts!$B$3="none",O2381,IF(AW2381="",NA(),AW2381))</f>
        <v>0</v>
      </c>
      <c r="CF679">
        <f>IF(Charts!$B$3="none",P2381,IF(AX2381="",NA(),AX2381))</f>
        <v>0</v>
      </c>
      <c r="CG679">
        <f>IF(Charts!$B$3="none",Q2381,IF(AY2381="",NA(),AY2381))</f>
        <v>0</v>
      </c>
      <c r="CH679">
        <f>IF(Charts!$B$3="none",R2381,IF(AZ2381="",NA(),AZ2381))</f>
        <v>0</v>
      </c>
      <c r="CI679">
        <f>IF(Charts!$B$3="none",S2381,IF(BA2381="",NA(),BA2381))</f>
        <v>0</v>
      </c>
      <c r="CJ679">
        <f>IF(Charts!$B$3="none",T2381,IF(BB2381="",NA(),BB2381))</f>
        <v>0</v>
      </c>
      <c r="CK679">
        <f>IF(Charts!$B$3="none",U2381,IF(BC2381="",NA(),BC2381))</f>
        <v>0</v>
      </c>
      <c r="CL679">
        <f>IF(Charts!$B$3="none",V2381,IF(BD2381="",NA(),BD2381))</f>
        <v>0</v>
      </c>
      <c r="CM679">
        <f>IF(Charts!$B$3="none",W2381,IF(BE2381="",NA(),BE2381))</f>
        <v>0</v>
      </c>
      <c r="CN679">
        <f>IF(Charts!$B$3="none",X2381,IF(BF2381="",NA(),BF2381))</f>
        <v>0</v>
      </c>
      <c r="CO679">
        <f>IF(Charts!$B$3="none",Y2381,IF(BG2381="",NA(),BG2381))</f>
        <v>0</v>
      </c>
      <c r="CP679">
        <f>IF(Charts!$B$3="none",Z2381,IF(BH2381="",NA(),BH2381))</f>
        <v>0</v>
      </c>
      <c r="CQ679">
        <f>IF(Charts!$B$3="none",AA2381,IF(BI2381="",NA(),BI2381))</f>
        <v>0</v>
      </c>
      <c r="CR679">
        <f>IF(Charts!$B$3="none",AB2381,IF(BJ2381="",NA(),BJ2381))</f>
        <v>0</v>
      </c>
      <c r="CS679">
        <f>IF(Charts!$B$3="none",AC2381,IF(BK2381="",NA(),BK2381))</f>
        <v>0</v>
      </c>
      <c r="CT679">
        <f>IF(Charts!$B$3="none",AD2381,IF(BL2381="",NA(),BL2381))</f>
        <v>0</v>
      </c>
      <c r="CU679">
        <f>IF(Charts!$B$3="none",AE2381,IF(BM2381="",NA(),BM2381))</f>
        <v>0</v>
      </c>
      <c r="CV679">
        <f>IF(Charts!$B$3="none",AF2381,IF(BN2381="",NA(),BN2381))</f>
        <v>0</v>
      </c>
      <c r="CW679">
        <f>IF(Charts!$B$3="none",AG2381,IF(BO2381="",NA(),BO2381))</f>
        <v>0</v>
      </c>
      <c r="CX679">
        <f>IF(Charts!$B$3="none",AH2381,IF(BP2381="",NA(),BP2381))</f>
        <v>0</v>
      </c>
      <c r="CY679">
        <f>IF(Charts!$B$3="none",AI2381,IF(BQ2381="",NA(),BQ2381))</f>
        <v>0</v>
      </c>
      <c r="CZ679">
        <f>IF(Charts!$B$3="none",AJ2381,IF(BR2381="",NA(),BR2381))</f>
        <v>0</v>
      </c>
    </row>
    <row r="680" spans="5:104">
      <c r="E680">
        <v>335</v>
      </c>
      <c r="F680">
        <f>F339</f>
        <v>0</v>
      </c>
      <c r="G680">
        <v>335</v>
      </c>
      <c r="H680">
        <f>H339</f>
        <v>0</v>
      </c>
      <c r="I680">
        <v>335</v>
      </c>
      <c r="J680">
        <f>J339</f>
        <v>0</v>
      </c>
      <c r="K680">
        <v>335</v>
      </c>
      <c r="L680">
        <f>L339</f>
        <v>0</v>
      </c>
      <c r="M680">
        <v>335</v>
      </c>
      <c r="N680">
        <f>N339</f>
        <v>0</v>
      </c>
      <c r="O680">
        <v>335</v>
      </c>
      <c r="P680">
        <f>P339</f>
        <v>0</v>
      </c>
      <c r="Q680">
        <v>335</v>
      </c>
      <c r="R680">
        <f>R339</f>
        <v>0</v>
      </c>
      <c r="S680">
        <v>335</v>
      </c>
      <c r="T680">
        <f>T339</f>
        <v>0</v>
      </c>
      <c r="U680">
        <v>335</v>
      </c>
      <c r="V680">
        <f>V339</f>
        <v>0</v>
      </c>
      <c r="W680">
        <v>335</v>
      </c>
      <c r="X680">
        <f>X339</f>
        <v>0</v>
      </c>
      <c r="Y680">
        <v>335</v>
      </c>
      <c r="Z680">
        <f>Z339</f>
        <v>0</v>
      </c>
      <c r="AA680">
        <v>335</v>
      </c>
      <c r="AB680">
        <f>AB339</f>
        <v>0</v>
      </c>
      <c r="AC680">
        <v>335</v>
      </c>
      <c r="AD680">
        <f>AD339</f>
        <v>0</v>
      </c>
      <c r="AE680">
        <v>335</v>
      </c>
      <c r="AF680">
        <f>AF339</f>
        <v>0</v>
      </c>
      <c r="AG680">
        <v>335</v>
      </c>
      <c r="AH680">
        <f>AH339</f>
        <v>0</v>
      </c>
      <c r="AI680">
        <v>335</v>
      </c>
      <c r="AJ680">
        <f>AJ339</f>
        <v>0</v>
      </c>
      <c r="AM680">
        <v>335</v>
      </c>
      <c r="AN680">
        <f>AN339</f>
        <v>0</v>
      </c>
      <c r="AO680">
        <v>335</v>
      </c>
      <c r="AP680">
        <f>AP339</f>
        <v>0</v>
      </c>
      <c r="AQ680">
        <v>335</v>
      </c>
      <c r="AR680">
        <f>AR339</f>
        <v>0</v>
      </c>
      <c r="AS680">
        <v>335</v>
      </c>
      <c r="AT680">
        <f>AT339</f>
        <v>0</v>
      </c>
      <c r="AU680">
        <v>335</v>
      </c>
      <c r="AV680">
        <f>AV339</f>
        <v>0</v>
      </c>
      <c r="AW680">
        <v>335</v>
      </c>
      <c r="AX680">
        <f>AX339</f>
        <v>0</v>
      </c>
      <c r="AY680">
        <v>335</v>
      </c>
      <c r="AZ680">
        <f>AZ339</f>
        <v>0</v>
      </c>
      <c r="BA680">
        <v>335</v>
      </c>
      <c r="BB680">
        <f>BB339</f>
        <v>0</v>
      </c>
      <c r="BC680">
        <v>335</v>
      </c>
      <c r="BD680">
        <f>BD339</f>
        <v>0</v>
      </c>
      <c r="BE680">
        <v>335</v>
      </c>
      <c r="BF680">
        <f>BF339</f>
        <v>0</v>
      </c>
      <c r="BG680">
        <v>335</v>
      </c>
      <c r="BH680">
        <f>BH339</f>
        <v>0</v>
      </c>
      <c r="BI680">
        <v>335</v>
      </c>
      <c r="BJ680">
        <f>BJ339</f>
        <v>0</v>
      </c>
      <c r="BK680">
        <v>335</v>
      </c>
      <c r="BL680">
        <f>BL339</f>
        <v>0</v>
      </c>
      <c r="BM680">
        <v>335</v>
      </c>
      <c r="BN680">
        <f>BN339</f>
        <v>0</v>
      </c>
      <c r="BO680">
        <v>335</v>
      </c>
      <c r="BP680">
        <f>BP339</f>
        <v>0</v>
      </c>
      <c r="BQ680">
        <v>335</v>
      </c>
      <c r="BR680">
        <f>BR339</f>
        <v>0</v>
      </c>
      <c r="BU680">
        <f>IF(Charts!$B$3="none",E2382,IF(AM2382="",NA(),AM2382))</f>
        <v>0</v>
      </c>
      <c r="BV680">
        <f>IF(Charts!$B$3="none",F2382,IF(AN2382="",NA(),AN2382))</f>
        <v>0</v>
      </c>
      <c r="BW680">
        <f>IF(Charts!$B$3="none",G2382,IF(AO2382="",NA(),AO2382))</f>
        <v>0</v>
      </c>
      <c r="BX680">
        <f>IF(Charts!$B$3="none",H2382,IF(AP2382="",NA(),AP2382))</f>
        <v>0</v>
      </c>
      <c r="BY680">
        <f>IF(Charts!$B$3="none",I2382,IF(AQ2382="",NA(),AQ2382))</f>
        <v>0</v>
      </c>
      <c r="BZ680">
        <f>IF(Charts!$B$3="none",J2382,IF(AR2382="",NA(),AR2382))</f>
        <v>0</v>
      </c>
      <c r="CA680">
        <f>IF(Charts!$B$3="none",K2382,IF(AS2382="",NA(),AS2382))</f>
        <v>0</v>
      </c>
      <c r="CB680">
        <f>IF(Charts!$B$3="none",L2382,IF(AT2382="",NA(),AT2382))</f>
        <v>0</v>
      </c>
      <c r="CC680">
        <f>IF(Charts!$B$3="none",M2382,IF(AU2382="",NA(),AU2382))</f>
        <v>0</v>
      </c>
      <c r="CD680">
        <f>IF(Charts!$B$3="none",N2382,IF(AV2382="",NA(),AV2382))</f>
        <v>0</v>
      </c>
      <c r="CE680">
        <f>IF(Charts!$B$3="none",O2382,IF(AW2382="",NA(),AW2382))</f>
        <v>0</v>
      </c>
      <c r="CF680">
        <f>IF(Charts!$B$3="none",P2382,IF(AX2382="",NA(),AX2382))</f>
        <v>0</v>
      </c>
      <c r="CG680">
        <f>IF(Charts!$B$3="none",Q2382,IF(AY2382="",NA(),AY2382))</f>
        <v>0</v>
      </c>
      <c r="CH680">
        <f>IF(Charts!$B$3="none",R2382,IF(AZ2382="",NA(),AZ2382))</f>
        <v>0</v>
      </c>
      <c r="CI680">
        <f>IF(Charts!$B$3="none",S2382,IF(BA2382="",NA(),BA2382))</f>
        <v>0</v>
      </c>
      <c r="CJ680">
        <f>IF(Charts!$B$3="none",T2382,IF(BB2382="",NA(),BB2382))</f>
        <v>0</v>
      </c>
      <c r="CK680">
        <f>IF(Charts!$B$3="none",U2382,IF(BC2382="",NA(),BC2382))</f>
        <v>0</v>
      </c>
      <c r="CL680">
        <f>IF(Charts!$B$3="none",V2382,IF(BD2382="",NA(),BD2382))</f>
        <v>0</v>
      </c>
      <c r="CM680">
        <f>IF(Charts!$B$3="none",W2382,IF(BE2382="",NA(),BE2382))</f>
        <v>0</v>
      </c>
      <c r="CN680">
        <f>IF(Charts!$B$3="none",X2382,IF(BF2382="",NA(),BF2382))</f>
        <v>0</v>
      </c>
      <c r="CO680">
        <f>IF(Charts!$B$3="none",Y2382,IF(BG2382="",NA(),BG2382))</f>
        <v>0</v>
      </c>
      <c r="CP680">
        <f>IF(Charts!$B$3="none",Z2382,IF(BH2382="",NA(),BH2382))</f>
        <v>0</v>
      </c>
      <c r="CQ680">
        <f>IF(Charts!$B$3="none",AA2382,IF(BI2382="",NA(),BI2382))</f>
        <v>0</v>
      </c>
      <c r="CR680">
        <f>IF(Charts!$B$3="none",AB2382,IF(BJ2382="",NA(),BJ2382))</f>
        <v>0</v>
      </c>
      <c r="CS680">
        <f>IF(Charts!$B$3="none",AC2382,IF(BK2382="",NA(),BK2382))</f>
        <v>0</v>
      </c>
      <c r="CT680">
        <f>IF(Charts!$B$3="none",AD2382,IF(BL2382="",NA(),BL2382))</f>
        <v>0</v>
      </c>
      <c r="CU680">
        <f>IF(Charts!$B$3="none",AE2382,IF(BM2382="",NA(),BM2382))</f>
        <v>0</v>
      </c>
      <c r="CV680">
        <f>IF(Charts!$B$3="none",AF2382,IF(BN2382="",NA(),BN2382))</f>
        <v>0</v>
      </c>
      <c r="CW680">
        <f>IF(Charts!$B$3="none",AG2382,IF(BO2382="",NA(),BO2382))</f>
        <v>0</v>
      </c>
      <c r="CX680">
        <f>IF(Charts!$B$3="none",AH2382,IF(BP2382="",NA(),BP2382))</f>
        <v>0</v>
      </c>
      <c r="CY680">
        <f>IF(Charts!$B$3="none",AI2382,IF(BQ2382="",NA(),BQ2382))</f>
        <v>0</v>
      </c>
      <c r="CZ680">
        <f>IF(Charts!$B$3="none",AJ2382,IF(BR2382="",NA(),BR2382))</f>
        <v>0</v>
      </c>
    </row>
    <row r="681" spans="5:104">
      <c r="E681">
        <v>336</v>
      </c>
      <c r="F681">
        <f>F340</f>
        <v>0</v>
      </c>
      <c r="G681">
        <v>336</v>
      </c>
      <c r="H681">
        <f>H340</f>
        <v>0</v>
      </c>
      <c r="I681">
        <v>336</v>
      </c>
      <c r="J681">
        <f>J340</f>
        <v>0</v>
      </c>
      <c r="K681">
        <v>336</v>
      </c>
      <c r="L681">
        <f>L340</f>
        <v>0</v>
      </c>
      <c r="M681">
        <v>336</v>
      </c>
      <c r="N681">
        <f>N340</f>
        <v>0</v>
      </c>
      <c r="O681">
        <v>336</v>
      </c>
      <c r="P681">
        <f>P340</f>
        <v>0</v>
      </c>
      <c r="Q681">
        <v>336</v>
      </c>
      <c r="R681">
        <f>R340</f>
        <v>0</v>
      </c>
      <c r="S681">
        <v>336</v>
      </c>
      <c r="T681">
        <f>T340</f>
        <v>0</v>
      </c>
      <c r="U681">
        <v>336</v>
      </c>
      <c r="V681">
        <f>V340</f>
        <v>0</v>
      </c>
      <c r="W681">
        <v>336</v>
      </c>
      <c r="X681">
        <f>X340</f>
        <v>0</v>
      </c>
      <c r="Y681">
        <v>336</v>
      </c>
      <c r="Z681">
        <f>Z340</f>
        <v>0</v>
      </c>
      <c r="AA681">
        <v>336</v>
      </c>
      <c r="AB681">
        <f>AB340</f>
        <v>0</v>
      </c>
      <c r="AC681">
        <v>336</v>
      </c>
      <c r="AD681">
        <f>AD340</f>
        <v>0</v>
      </c>
      <c r="AE681">
        <v>336</v>
      </c>
      <c r="AF681">
        <f>AF340</f>
        <v>0</v>
      </c>
      <c r="AG681">
        <v>336</v>
      </c>
      <c r="AH681">
        <f>AH340</f>
        <v>0</v>
      </c>
      <c r="AI681">
        <v>336</v>
      </c>
      <c r="AJ681">
        <f>AJ340</f>
        <v>0</v>
      </c>
      <c r="AM681">
        <v>336</v>
      </c>
      <c r="AN681">
        <f>AN340</f>
        <v>0</v>
      </c>
      <c r="AO681">
        <v>336</v>
      </c>
      <c r="AP681">
        <f>AP340</f>
        <v>0</v>
      </c>
      <c r="AQ681">
        <v>336</v>
      </c>
      <c r="AR681">
        <f>AR340</f>
        <v>0</v>
      </c>
      <c r="AS681">
        <v>336</v>
      </c>
      <c r="AT681">
        <f>AT340</f>
        <v>0</v>
      </c>
      <c r="AU681">
        <v>336</v>
      </c>
      <c r="AV681">
        <f>AV340</f>
        <v>0</v>
      </c>
      <c r="AW681">
        <v>336</v>
      </c>
      <c r="AX681">
        <f>AX340</f>
        <v>0</v>
      </c>
      <c r="AY681">
        <v>336</v>
      </c>
      <c r="AZ681">
        <f>AZ340</f>
        <v>0</v>
      </c>
      <c r="BA681">
        <v>336</v>
      </c>
      <c r="BB681">
        <f>BB340</f>
        <v>0</v>
      </c>
      <c r="BC681">
        <v>336</v>
      </c>
      <c r="BD681">
        <f>BD340</f>
        <v>0</v>
      </c>
      <c r="BE681">
        <v>336</v>
      </c>
      <c r="BF681">
        <f>BF340</f>
        <v>0</v>
      </c>
      <c r="BG681">
        <v>336</v>
      </c>
      <c r="BH681">
        <f>BH340</f>
        <v>0</v>
      </c>
      <c r="BI681">
        <v>336</v>
      </c>
      <c r="BJ681">
        <f>BJ340</f>
        <v>0</v>
      </c>
      <c r="BK681">
        <v>336</v>
      </c>
      <c r="BL681">
        <f>BL340</f>
        <v>0</v>
      </c>
      <c r="BM681">
        <v>336</v>
      </c>
      <c r="BN681">
        <f>BN340</f>
        <v>0</v>
      </c>
      <c r="BO681">
        <v>336</v>
      </c>
      <c r="BP681">
        <f>BP340</f>
        <v>0</v>
      </c>
      <c r="BQ681">
        <v>336</v>
      </c>
      <c r="BR681">
        <f>BR340</f>
        <v>0</v>
      </c>
      <c r="BU681">
        <f>IF(Charts!$B$3="none",E2383,IF(AM2383="",NA(),AM2383))</f>
        <v>0</v>
      </c>
      <c r="BV681">
        <f>IF(Charts!$B$3="none",F2383,IF(AN2383="",NA(),AN2383))</f>
        <v>0</v>
      </c>
      <c r="BW681">
        <f>IF(Charts!$B$3="none",G2383,IF(AO2383="",NA(),AO2383))</f>
        <v>0</v>
      </c>
      <c r="BX681">
        <f>IF(Charts!$B$3="none",H2383,IF(AP2383="",NA(),AP2383))</f>
        <v>0</v>
      </c>
      <c r="BY681">
        <f>IF(Charts!$B$3="none",I2383,IF(AQ2383="",NA(),AQ2383))</f>
        <v>0</v>
      </c>
      <c r="BZ681">
        <f>IF(Charts!$B$3="none",J2383,IF(AR2383="",NA(),AR2383))</f>
        <v>0</v>
      </c>
      <c r="CA681">
        <f>IF(Charts!$B$3="none",K2383,IF(AS2383="",NA(),AS2383))</f>
        <v>0</v>
      </c>
      <c r="CB681">
        <f>IF(Charts!$B$3="none",L2383,IF(AT2383="",NA(),AT2383))</f>
        <v>0</v>
      </c>
      <c r="CC681">
        <f>IF(Charts!$B$3="none",M2383,IF(AU2383="",NA(),AU2383))</f>
        <v>0</v>
      </c>
      <c r="CD681">
        <f>IF(Charts!$B$3="none",N2383,IF(AV2383="",NA(),AV2383))</f>
        <v>0</v>
      </c>
      <c r="CE681">
        <f>IF(Charts!$B$3="none",O2383,IF(AW2383="",NA(),AW2383))</f>
        <v>0</v>
      </c>
      <c r="CF681">
        <f>IF(Charts!$B$3="none",P2383,IF(AX2383="",NA(),AX2383))</f>
        <v>0</v>
      </c>
      <c r="CG681">
        <f>IF(Charts!$B$3="none",Q2383,IF(AY2383="",NA(),AY2383))</f>
        <v>0</v>
      </c>
      <c r="CH681">
        <f>IF(Charts!$B$3="none",R2383,IF(AZ2383="",NA(),AZ2383))</f>
        <v>0</v>
      </c>
      <c r="CI681">
        <f>IF(Charts!$B$3="none",S2383,IF(BA2383="",NA(),BA2383))</f>
        <v>0</v>
      </c>
      <c r="CJ681">
        <f>IF(Charts!$B$3="none",T2383,IF(BB2383="",NA(),BB2383))</f>
        <v>0</v>
      </c>
      <c r="CK681">
        <f>IF(Charts!$B$3="none",U2383,IF(BC2383="",NA(),BC2383))</f>
        <v>0</v>
      </c>
      <c r="CL681">
        <f>IF(Charts!$B$3="none",V2383,IF(BD2383="",NA(),BD2383))</f>
        <v>0</v>
      </c>
      <c r="CM681">
        <f>IF(Charts!$B$3="none",W2383,IF(BE2383="",NA(),BE2383))</f>
        <v>0</v>
      </c>
      <c r="CN681">
        <f>IF(Charts!$B$3="none",X2383,IF(BF2383="",NA(),BF2383))</f>
        <v>0</v>
      </c>
      <c r="CO681">
        <f>IF(Charts!$B$3="none",Y2383,IF(BG2383="",NA(),BG2383))</f>
        <v>0</v>
      </c>
      <c r="CP681">
        <f>IF(Charts!$B$3="none",Z2383,IF(BH2383="",NA(),BH2383))</f>
        <v>0</v>
      </c>
      <c r="CQ681">
        <f>IF(Charts!$B$3="none",AA2383,IF(BI2383="",NA(),BI2383))</f>
        <v>0</v>
      </c>
      <c r="CR681">
        <f>IF(Charts!$B$3="none",AB2383,IF(BJ2383="",NA(),BJ2383))</f>
        <v>0</v>
      </c>
      <c r="CS681">
        <f>IF(Charts!$B$3="none",AC2383,IF(BK2383="",NA(),BK2383))</f>
        <v>0</v>
      </c>
      <c r="CT681">
        <f>IF(Charts!$B$3="none",AD2383,IF(BL2383="",NA(),BL2383))</f>
        <v>0</v>
      </c>
      <c r="CU681">
        <f>IF(Charts!$B$3="none",AE2383,IF(BM2383="",NA(),BM2383))</f>
        <v>0</v>
      </c>
      <c r="CV681">
        <f>IF(Charts!$B$3="none",AF2383,IF(BN2383="",NA(),BN2383))</f>
        <v>0</v>
      </c>
      <c r="CW681">
        <f>IF(Charts!$B$3="none",AG2383,IF(BO2383="",NA(),BO2383))</f>
        <v>0</v>
      </c>
      <c r="CX681">
        <f>IF(Charts!$B$3="none",AH2383,IF(BP2383="",NA(),BP2383))</f>
        <v>0</v>
      </c>
      <c r="CY681">
        <f>IF(Charts!$B$3="none",AI2383,IF(BQ2383="",NA(),BQ2383))</f>
        <v>0</v>
      </c>
      <c r="CZ681">
        <f>IF(Charts!$B$3="none",AJ2383,IF(BR2383="",NA(),BR2383))</f>
        <v>0</v>
      </c>
    </row>
    <row r="682" spans="5:104">
      <c r="E682">
        <v>337</v>
      </c>
      <c r="F682">
        <f>F341</f>
        <v>0</v>
      </c>
      <c r="G682">
        <v>337</v>
      </c>
      <c r="H682">
        <f>H341</f>
        <v>0</v>
      </c>
      <c r="I682">
        <v>337</v>
      </c>
      <c r="J682">
        <f>J341</f>
        <v>0</v>
      </c>
      <c r="K682">
        <v>337</v>
      </c>
      <c r="L682">
        <f>L341</f>
        <v>0</v>
      </c>
      <c r="M682">
        <v>337</v>
      </c>
      <c r="N682">
        <f>N341</f>
        <v>0</v>
      </c>
      <c r="O682">
        <v>337</v>
      </c>
      <c r="P682">
        <f>P341</f>
        <v>0</v>
      </c>
      <c r="Q682">
        <v>337</v>
      </c>
      <c r="R682">
        <f>R341</f>
        <v>0</v>
      </c>
      <c r="S682">
        <v>337</v>
      </c>
      <c r="T682">
        <f>T341</f>
        <v>0</v>
      </c>
      <c r="U682">
        <v>337</v>
      </c>
      <c r="V682">
        <f>V341</f>
        <v>0</v>
      </c>
      <c r="W682">
        <v>337</v>
      </c>
      <c r="X682">
        <f>X341</f>
        <v>0</v>
      </c>
      <c r="Y682">
        <v>337</v>
      </c>
      <c r="Z682">
        <f>Z341</f>
        <v>0</v>
      </c>
      <c r="AA682">
        <v>337</v>
      </c>
      <c r="AB682">
        <f>AB341</f>
        <v>0</v>
      </c>
      <c r="AC682">
        <v>337</v>
      </c>
      <c r="AD682">
        <f>AD341</f>
        <v>0</v>
      </c>
      <c r="AE682">
        <v>337</v>
      </c>
      <c r="AF682">
        <f>AF341</f>
        <v>0</v>
      </c>
      <c r="AG682">
        <v>337</v>
      </c>
      <c r="AH682">
        <f>AH341</f>
        <v>0</v>
      </c>
      <c r="AI682">
        <v>337</v>
      </c>
      <c r="AJ682">
        <f>AJ341</f>
        <v>0</v>
      </c>
      <c r="AM682">
        <v>337</v>
      </c>
      <c r="AN682">
        <f>AN341</f>
        <v>0</v>
      </c>
      <c r="AO682">
        <v>337</v>
      </c>
      <c r="AP682">
        <f>AP341</f>
        <v>0</v>
      </c>
      <c r="AQ682">
        <v>337</v>
      </c>
      <c r="AR682">
        <f>AR341</f>
        <v>0</v>
      </c>
      <c r="AS682">
        <v>337</v>
      </c>
      <c r="AT682">
        <f>AT341</f>
        <v>0</v>
      </c>
      <c r="AU682">
        <v>337</v>
      </c>
      <c r="AV682">
        <f>AV341</f>
        <v>0</v>
      </c>
      <c r="AW682">
        <v>337</v>
      </c>
      <c r="AX682">
        <f>AX341</f>
        <v>0</v>
      </c>
      <c r="AY682">
        <v>337</v>
      </c>
      <c r="AZ682">
        <f>AZ341</f>
        <v>0</v>
      </c>
      <c r="BA682">
        <v>337</v>
      </c>
      <c r="BB682">
        <f>BB341</f>
        <v>0</v>
      </c>
      <c r="BC682">
        <v>337</v>
      </c>
      <c r="BD682">
        <f>BD341</f>
        <v>0</v>
      </c>
      <c r="BE682">
        <v>337</v>
      </c>
      <c r="BF682">
        <f>BF341</f>
        <v>0</v>
      </c>
      <c r="BG682">
        <v>337</v>
      </c>
      <c r="BH682">
        <f>BH341</f>
        <v>0</v>
      </c>
      <c r="BI682">
        <v>337</v>
      </c>
      <c r="BJ682">
        <f>BJ341</f>
        <v>0</v>
      </c>
      <c r="BK682">
        <v>337</v>
      </c>
      <c r="BL682">
        <f>BL341</f>
        <v>0</v>
      </c>
      <c r="BM682">
        <v>337</v>
      </c>
      <c r="BN682">
        <f>BN341</f>
        <v>0</v>
      </c>
      <c r="BO682">
        <v>337</v>
      </c>
      <c r="BP682">
        <f>BP341</f>
        <v>0</v>
      </c>
      <c r="BQ682">
        <v>337</v>
      </c>
      <c r="BR682">
        <f>BR341</f>
        <v>0</v>
      </c>
      <c r="BU682">
        <f>IF(Charts!$B$3="none",E2384,IF(AM2384="",NA(),AM2384))</f>
        <v>0</v>
      </c>
      <c r="BV682">
        <f>IF(Charts!$B$3="none",F2384,IF(AN2384="",NA(),AN2384))</f>
        <v>0</v>
      </c>
      <c r="BW682">
        <f>IF(Charts!$B$3="none",G2384,IF(AO2384="",NA(),AO2384))</f>
        <v>0</v>
      </c>
      <c r="BX682">
        <f>IF(Charts!$B$3="none",H2384,IF(AP2384="",NA(),AP2384))</f>
        <v>0</v>
      </c>
      <c r="BY682">
        <f>IF(Charts!$B$3="none",I2384,IF(AQ2384="",NA(),AQ2384))</f>
        <v>0</v>
      </c>
      <c r="BZ682">
        <f>IF(Charts!$B$3="none",J2384,IF(AR2384="",NA(),AR2384))</f>
        <v>0</v>
      </c>
      <c r="CA682">
        <f>IF(Charts!$B$3="none",K2384,IF(AS2384="",NA(),AS2384))</f>
        <v>0</v>
      </c>
      <c r="CB682">
        <f>IF(Charts!$B$3="none",L2384,IF(AT2384="",NA(),AT2384))</f>
        <v>0</v>
      </c>
      <c r="CC682">
        <f>IF(Charts!$B$3="none",M2384,IF(AU2384="",NA(),AU2384))</f>
        <v>0</v>
      </c>
      <c r="CD682">
        <f>IF(Charts!$B$3="none",N2384,IF(AV2384="",NA(),AV2384))</f>
        <v>0</v>
      </c>
      <c r="CE682">
        <f>IF(Charts!$B$3="none",O2384,IF(AW2384="",NA(),AW2384))</f>
        <v>0</v>
      </c>
      <c r="CF682">
        <f>IF(Charts!$B$3="none",P2384,IF(AX2384="",NA(),AX2384))</f>
        <v>0</v>
      </c>
      <c r="CG682">
        <f>IF(Charts!$B$3="none",Q2384,IF(AY2384="",NA(),AY2384))</f>
        <v>0</v>
      </c>
      <c r="CH682">
        <f>IF(Charts!$B$3="none",R2384,IF(AZ2384="",NA(),AZ2384))</f>
        <v>0</v>
      </c>
      <c r="CI682">
        <f>IF(Charts!$B$3="none",S2384,IF(BA2384="",NA(),BA2384))</f>
        <v>0</v>
      </c>
      <c r="CJ682">
        <f>IF(Charts!$B$3="none",T2384,IF(BB2384="",NA(),BB2384))</f>
        <v>0</v>
      </c>
      <c r="CK682">
        <f>IF(Charts!$B$3="none",U2384,IF(BC2384="",NA(),BC2384))</f>
        <v>0</v>
      </c>
      <c r="CL682">
        <f>IF(Charts!$B$3="none",V2384,IF(BD2384="",NA(),BD2384))</f>
        <v>0</v>
      </c>
      <c r="CM682">
        <f>IF(Charts!$B$3="none",W2384,IF(BE2384="",NA(),BE2384))</f>
        <v>0</v>
      </c>
      <c r="CN682">
        <f>IF(Charts!$B$3="none",X2384,IF(BF2384="",NA(),BF2384))</f>
        <v>0</v>
      </c>
      <c r="CO682">
        <f>IF(Charts!$B$3="none",Y2384,IF(BG2384="",NA(),BG2384))</f>
        <v>0</v>
      </c>
      <c r="CP682">
        <f>IF(Charts!$B$3="none",Z2384,IF(BH2384="",NA(),BH2384))</f>
        <v>0</v>
      </c>
      <c r="CQ682">
        <f>IF(Charts!$B$3="none",AA2384,IF(BI2384="",NA(),BI2384))</f>
        <v>0</v>
      </c>
      <c r="CR682">
        <f>IF(Charts!$B$3="none",AB2384,IF(BJ2384="",NA(),BJ2384))</f>
        <v>0</v>
      </c>
      <c r="CS682">
        <f>IF(Charts!$B$3="none",AC2384,IF(BK2384="",NA(),BK2384))</f>
        <v>0</v>
      </c>
      <c r="CT682">
        <f>IF(Charts!$B$3="none",AD2384,IF(BL2384="",NA(),BL2384))</f>
        <v>0</v>
      </c>
      <c r="CU682">
        <f>IF(Charts!$B$3="none",AE2384,IF(BM2384="",NA(),BM2384))</f>
        <v>0</v>
      </c>
      <c r="CV682">
        <f>IF(Charts!$B$3="none",AF2384,IF(BN2384="",NA(),BN2384))</f>
        <v>0</v>
      </c>
      <c r="CW682">
        <f>IF(Charts!$B$3="none",AG2384,IF(BO2384="",NA(),BO2384))</f>
        <v>0</v>
      </c>
      <c r="CX682">
        <f>IF(Charts!$B$3="none",AH2384,IF(BP2384="",NA(),BP2384))</f>
        <v>0</v>
      </c>
      <c r="CY682">
        <f>IF(Charts!$B$3="none",AI2384,IF(BQ2384="",NA(),BQ2384))</f>
        <v>0</v>
      </c>
      <c r="CZ682">
        <f>IF(Charts!$B$3="none",AJ2384,IF(BR2384="",NA(),BR2384))</f>
        <v>0</v>
      </c>
    </row>
    <row r="683" spans="5:104">
      <c r="E683">
        <v>338</v>
      </c>
      <c r="F683">
        <f>F342</f>
        <v>0</v>
      </c>
      <c r="G683">
        <v>338</v>
      </c>
      <c r="H683">
        <f>H342</f>
        <v>0</v>
      </c>
      <c r="I683">
        <v>338</v>
      </c>
      <c r="J683">
        <f>J342</f>
        <v>0</v>
      </c>
      <c r="K683">
        <v>338</v>
      </c>
      <c r="L683">
        <f>L342</f>
        <v>0</v>
      </c>
      <c r="M683">
        <v>338</v>
      </c>
      <c r="N683">
        <f>N342</f>
        <v>0</v>
      </c>
      <c r="O683">
        <v>338</v>
      </c>
      <c r="P683">
        <f>P342</f>
        <v>0</v>
      </c>
      <c r="Q683">
        <v>338</v>
      </c>
      <c r="R683">
        <f>R342</f>
        <v>0</v>
      </c>
      <c r="S683">
        <v>338</v>
      </c>
      <c r="T683">
        <f>T342</f>
        <v>0</v>
      </c>
      <c r="U683">
        <v>338</v>
      </c>
      <c r="V683">
        <f>V342</f>
        <v>0</v>
      </c>
      <c r="W683">
        <v>338</v>
      </c>
      <c r="X683">
        <f>X342</f>
        <v>0</v>
      </c>
      <c r="Y683">
        <v>338</v>
      </c>
      <c r="Z683">
        <f>Z342</f>
        <v>0</v>
      </c>
      <c r="AA683">
        <v>338</v>
      </c>
      <c r="AB683">
        <f>AB342</f>
        <v>0</v>
      </c>
      <c r="AC683">
        <v>338</v>
      </c>
      <c r="AD683">
        <f>AD342</f>
        <v>0</v>
      </c>
      <c r="AE683">
        <v>338</v>
      </c>
      <c r="AF683">
        <f>AF342</f>
        <v>0</v>
      </c>
      <c r="AG683">
        <v>338</v>
      </c>
      <c r="AH683">
        <f>AH342</f>
        <v>0</v>
      </c>
      <c r="AI683">
        <v>338</v>
      </c>
      <c r="AJ683">
        <f>AJ342</f>
        <v>0</v>
      </c>
      <c r="AM683">
        <v>338</v>
      </c>
      <c r="AN683">
        <f>AN342</f>
        <v>0</v>
      </c>
      <c r="AO683">
        <v>338</v>
      </c>
      <c r="AP683">
        <f>AP342</f>
        <v>0</v>
      </c>
      <c r="AQ683">
        <v>338</v>
      </c>
      <c r="AR683">
        <f>AR342</f>
        <v>0</v>
      </c>
      <c r="AS683">
        <v>338</v>
      </c>
      <c r="AT683">
        <f>AT342</f>
        <v>0</v>
      </c>
      <c r="AU683">
        <v>338</v>
      </c>
      <c r="AV683">
        <f>AV342</f>
        <v>0</v>
      </c>
      <c r="AW683">
        <v>338</v>
      </c>
      <c r="AX683">
        <f>AX342</f>
        <v>0</v>
      </c>
      <c r="AY683">
        <v>338</v>
      </c>
      <c r="AZ683">
        <f>AZ342</f>
        <v>0</v>
      </c>
      <c r="BA683">
        <v>338</v>
      </c>
      <c r="BB683">
        <f>BB342</f>
        <v>0</v>
      </c>
      <c r="BC683">
        <v>338</v>
      </c>
      <c r="BD683">
        <f>BD342</f>
        <v>0</v>
      </c>
      <c r="BE683">
        <v>338</v>
      </c>
      <c r="BF683">
        <f>BF342</f>
        <v>0</v>
      </c>
      <c r="BG683">
        <v>338</v>
      </c>
      <c r="BH683">
        <f>BH342</f>
        <v>0</v>
      </c>
      <c r="BI683">
        <v>338</v>
      </c>
      <c r="BJ683">
        <f>BJ342</f>
        <v>0</v>
      </c>
      <c r="BK683">
        <v>338</v>
      </c>
      <c r="BL683">
        <f>BL342</f>
        <v>0</v>
      </c>
      <c r="BM683">
        <v>338</v>
      </c>
      <c r="BN683">
        <f>BN342</f>
        <v>0</v>
      </c>
      <c r="BO683">
        <v>338</v>
      </c>
      <c r="BP683">
        <f>BP342</f>
        <v>0</v>
      </c>
      <c r="BQ683">
        <v>338</v>
      </c>
      <c r="BR683">
        <f>BR342</f>
        <v>0</v>
      </c>
    </row>
    <row r="684" spans="5:104">
      <c r="E684">
        <v>339</v>
      </c>
      <c r="F684">
        <f>F343</f>
        <v>0</v>
      </c>
      <c r="G684">
        <v>339</v>
      </c>
      <c r="H684">
        <f>H343</f>
        <v>0</v>
      </c>
      <c r="I684">
        <v>339</v>
      </c>
      <c r="J684">
        <f>J343</f>
        <v>0</v>
      </c>
      <c r="K684">
        <v>339</v>
      </c>
      <c r="L684">
        <f>L343</f>
        <v>0</v>
      </c>
      <c r="M684">
        <v>339</v>
      </c>
      <c r="N684">
        <f>N343</f>
        <v>0</v>
      </c>
      <c r="O684">
        <v>339</v>
      </c>
      <c r="P684">
        <f>P343</f>
        <v>0</v>
      </c>
      <c r="Q684">
        <v>339</v>
      </c>
      <c r="R684">
        <f>R343</f>
        <v>0</v>
      </c>
      <c r="S684">
        <v>339</v>
      </c>
      <c r="T684">
        <f>T343</f>
        <v>0</v>
      </c>
      <c r="U684">
        <v>339</v>
      </c>
      <c r="V684">
        <f>V343</f>
        <v>0</v>
      </c>
      <c r="W684">
        <v>339</v>
      </c>
      <c r="X684">
        <f>X343</f>
        <v>0</v>
      </c>
      <c r="Y684">
        <v>339</v>
      </c>
      <c r="Z684">
        <f>Z343</f>
        <v>0</v>
      </c>
      <c r="AA684">
        <v>339</v>
      </c>
      <c r="AB684">
        <f>AB343</f>
        <v>0</v>
      </c>
      <c r="AC684">
        <v>339</v>
      </c>
      <c r="AD684">
        <f>AD343</f>
        <v>0</v>
      </c>
      <c r="AE684">
        <v>339</v>
      </c>
      <c r="AF684">
        <f>AF343</f>
        <v>0</v>
      </c>
      <c r="AG684">
        <v>339</v>
      </c>
      <c r="AH684">
        <f>AH343</f>
        <v>0</v>
      </c>
      <c r="AI684">
        <v>339</v>
      </c>
      <c r="AJ684">
        <f>AJ343</f>
        <v>0</v>
      </c>
      <c r="AM684">
        <v>339</v>
      </c>
      <c r="AN684">
        <f>AN343</f>
        <v>0</v>
      </c>
      <c r="AO684">
        <v>339</v>
      </c>
      <c r="AP684">
        <f>AP343</f>
        <v>0</v>
      </c>
      <c r="AQ684">
        <v>339</v>
      </c>
      <c r="AR684">
        <f>AR343</f>
        <v>0</v>
      </c>
      <c r="AS684">
        <v>339</v>
      </c>
      <c r="AT684">
        <f>AT343</f>
        <v>0</v>
      </c>
      <c r="AU684">
        <v>339</v>
      </c>
      <c r="AV684">
        <f>AV343</f>
        <v>0</v>
      </c>
      <c r="AW684">
        <v>339</v>
      </c>
      <c r="AX684">
        <f>AX343</f>
        <v>0</v>
      </c>
      <c r="AY684">
        <v>339</v>
      </c>
      <c r="AZ684">
        <f>AZ343</f>
        <v>0</v>
      </c>
      <c r="BA684">
        <v>339</v>
      </c>
      <c r="BB684">
        <f>BB343</f>
        <v>0</v>
      </c>
      <c r="BC684">
        <v>339</v>
      </c>
      <c r="BD684">
        <f>BD343</f>
        <v>0</v>
      </c>
      <c r="BE684">
        <v>339</v>
      </c>
      <c r="BF684">
        <f>BF343</f>
        <v>0</v>
      </c>
      <c r="BG684">
        <v>339</v>
      </c>
      <c r="BH684">
        <f>BH343</f>
        <v>0</v>
      </c>
      <c r="BI684">
        <v>339</v>
      </c>
      <c r="BJ684">
        <f>BJ343</f>
        <v>0</v>
      </c>
      <c r="BK684">
        <v>339</v>
      </c>
      <c r="BL684">
        <f>BL343</f>
        <v>0</v>
      </c>
      <c r="BM684">
        <v>339</v>
      </c>
      <c r="BN684">
        <f>BN343</f>
        <v>0</v>
      </c>
      <c r="BO684">
        <v>339</v>
      </c>
      <c r="BP684">
        <f>BP343</f>
        <v>0</v>
      </c>
      <c r="BQ684">
        <v>339</v>
      </c>
      <c r="BR684">
        <f>BR343</f>
        <v>0</v>
      </c>
    </row>
    <row r="685" spans="5:104">
      <c r="E685">
        <v>2</v>
      </c>
      <c r="F685">
        <f>IF(F6="","",F5)</f>
        <v>0</v>
      </c>
      <c r="G685">
        <v>2</v>
      </c>
      <c r="H685">
        <f>H5</f>
        <v>0</v>
      </c>
      <c r="I685">
        <v>2</v>
      </c>
      <c r="J685">
        <f>IF(J6="","",J5)</f>
        <v>0</v>
      </c>
      <c r="K685">
        <v>2</v>
      </c>
      <c r="L685">
        <f>L5</f>
        <v>0</v>
      </c>
      <c r="M685">
        <v>2</v>
      </c>
      <c r="N685">
        <f>IF(N6="","",N5)</f>
        <v>0</v>
      </c>
      <c r="O685">
        <v>2</v>
      </c>
      <c r="P685">
        <f>P5</f>
        <v>0</v>
      </c>
      <c r="Q685">
        <v>2</v>
      </c>
      <c r="R685">
        <f>IF(R6="","",R5)</f>
        <v>0</v>
      </c>
      <c r="S685">
        <v>2</v>
      </c>
      <c r="T685">
        <f>T5</f>
        <v>0</v>
      </c>
      <c r="U685">
        <v>2</v>
      </c>
      <c r="V685">
        <f>IF(V6="","",V5)</f>
        <v>0</v>
      </c>
      <c r="W685">
        <v>2</v>
      </c>
      <c r="X685">
        <f>X5</f>
        <v>0</v>
      </c>
      <c r="Y685">
        <v>2</v>
      </c>
      <c r="Z685">
        <f>IF(Z6="","",Z5)</f>
        <v>0</v>
      </c>
      <c r="AA685">
        <v>2</v>
      </c>
      <c r="AB685">
        <f>AB5</f>
        <v>0</v>
      </c>
      <c r="AC685">
        <v>2</v>
      </c>
      <c r="AD685">
        <f>IF(AD6="","",AD5)</f>
        <v>0</v>
      </c>
      <c r="AE685">
        <v>2</v>
      </c>
      <c r="AF685">
        <f>AF5</f>
        <v>0</v>
      </c>
      <c r="AG685">
        <v>2</v>
      </c>
      <c r="AH685">
        <f>IF(AH6="","",AH5)</f>
        <v>0</v>
      </c>
      <c r="AI685">
        <v>2</v>
      </c>
      <c r="AJ685">
        <f>AJ5</f>
        <v>0</v>
      </c>
      <c r="AM685">
        <v>2</v>
      </c>
      <c r="AN685">
        <f>IF(AN6="","",AN5)</f>
        <v>0</v>
      </c>
      <c r="AO685">
        <v>2</v>
      </c>
      <c r="AP685">
        <f>AP5</f>
        <v>0</v>
      </c>
      <c r="AQ685">
        <v>2</v>
      </c>
      <c r="AR685">
        <f>IF(AR6="","",AR5)</f>
        <v>0</v>
      </c>
      <c r="AS685">
        <v>2</v>
      </c>
      <c r="AT685">
        <f>AT5</f>
        <v>0</v>
      </c>
      <c r="AU685">
        <v>2</v>
      </c>
      <c r="AV685">
        <f>IF(AV6="","",AV5)</f>
        <v>0</v>
      </c>
      <c r="AW685">
        <v>2</v>
      </c>
      <c r="AX685">
        <f>AX5</f>
        <v>0</v>
      </c>
      <c r="AY685">
        <v>2</v>
      </c>
      <c r="AZ685">
        <f>IF(AZ6="","",AZ5)</f>
        <v>0</v>
      </c>
      <c r="BA685">
        <v>2</v>
      </c>
      <c r="BB685">
        <f>BB5</f>
        <v>0</v>
      </c>
      <c r="BC685">
        <v>2</v>
      </c>
      <c r="BD685">
        <f>IF(BD6="","",BD5)</f>
        <v>0</v>
      </c>
      <c r="BE685">
        <v>2</v>
      </c>
      <c r="BF685">
        <f>BF5</f>
        <v>0</v>
      </c>
      <c r="BG685">
        <v>2</v>
      </c>
      <c r="BH685">
        <f>IF(BH6="","",BH5)</f>
        <v>0</v>
      </c>
      <c r="BI685">
        <v>2</v>
      </c>
      <c r="BJ685">
        <f>BJ5</f>
        <v>0</v>
      </c>
      <c r="BK685">
        <v>2</v>
      </c>
      <c r="BL685">
        <f>IF(BL6="","",BL5)</f>
        <v>0</v>
      </c>
      <c r="BM685">
        <v>2</v>
      </c>
      <c r="BN685">
        <f>BN5</f>
        <v>0</v>
      </c>
      <c r="BO685">
        <v>2</v>
      </c>
      <c r="BP685">
        <f>IF(BP6="","",BP5)</f>
        <v>0</v>
      </c>
      <c r="BQ685">
        <v>2</v>
      </c>
      <c r="BR685">
        <f>BR5</f>
        <v>0</v>
      </c>
    </row>
    <row r="686" spans="5:104">
      <c r="E686">
        <v>3</v>
      </c>
      <c r="F686">
        <f>IF(F7="","",F6)</f>
        <v>0</v>
      </c>
      <c r="G686">
        <v>3</v>
      </c>
      <c r="H686">
        <f>H6</f>
        <v>0</v>
      </c>
      <c r="I686">
        <v>3</v>
      </c>
      <c r="J686">
        <f>IF(J7="","",J6)</f>
        <v>0</v>
      </c>
      <c r="K686">
        <v>3</v>
      </c>
      <c r="L686">
        <f>L6</f>
        <v>0</v>
      </c>
      <c r="M686">
        <v>3</v>
      </c>
      <c r="N686">
        <f>IF(N7="","",N6)</f>
        <v>0</v>
      </c>
      <c r="O686">
        <v>3</v>
      </c>
      <c r="P686">
        <f>P6</f>
        <v>0</v>
      </c>
      <c r="Q686">
        <v>3</v>
      </c>
      <c r="R686">
        <f>IF(R7="","",R6)</f>
        <v>0</v>
      </c>
      <c r="S686">
        <v>3</v>
      </c>
      <c r="T686">
        <f>T6</f>
        <v>0</v>
      </c>
      <c r="U686">
        <v>3</v>
      </c>
      <c r="V686">
        <f>IF(V7="","",V6)</f>
        <v>0</v>
      </c>
      <c r="W686">
        <v>3</v>
      </c>
      <c r="X686">
        <f>X6</f>
        <v>0</v>
      </c>
      <c r="Y686">
        <v>3</v>
      </c>
      <c r="Z686">
        <f>IF(Z7="","",Z6)</f>
        <v>0</v>
      </c>
      <c r="AA686">
        <v>3</v>
      </c>
      <c r="AB686">
        <f>AB6</f>
        <v>0</v>
      </c>
      <c r="AC686">
        <v>3</v>
      </c>
      <c r="AD686">
        <f>IF(AD7="","",AD6)</f>
        <v>0</v>
      </c>
      <c r="AE686">
        <v>3</v>
      </c>
      <c r="AF686">
        <f>AF6</f>
        <v>0</v>
      </c>
      <c r="AG686">
        <v>3</v>
      </c>
      <c r="AH686">
        <f>IF(AH7="","",AH6)</f>
        <v>0</v>
      </c>
      <c r="AI686">
        <v>3</v>
      </c>
      <c r="AJ686">
        <f>AJ6</f>
        <v>0</v>
      </c>
      <c r="AM686">
        <v>3</v>
      </c>
      <c r="AN686">
        <f>IF(AN7="","",AN6)</f>
        <v>0</v>
      </c>
      <c r="AO686">
        <v>3</v>
      </c>
      <c r="AP686">
        <f>AP6</f>
        <v>0</v>
      </c>
      <c r="AQ686">
        <v>3</v>
      </c>
      <c r="AR686">
        <f>IF(AR7="","",AR6)</f>
        <v>0</v>
      </c>
      <c r="AS686">
        <v>3</v>
      </c>
      <c r="AT686">
        <f>AT6</f>
        <v>0</v>
      </c>
      <c r="AU686">
        <v>3</v>
      </c>
      <c r="AV686">
        <f>IF(AV7="","",AV6)</f>
        <v>0</v>
      </c>
      <c r="AW686">
        <v>3</v>
      </c>
      <c r="AX686">
        <f>AX6</f>
        <v>0</v>
      </c>
      <c r="AY686">
        <v>3</v>
      </c>
      <c r="AZ686">
        <f>IF(AZ7="","",AZ6)</f>
        <v>0</v>
      </c>
      <c r="BA686">
        <v>3</v>
      </c>
      <c r="BB686">
        <f>BB6</f>
        <v>0</v>
      </c>
      <c r="BC686">
        <v>3</v>
      </c>
      <c r="BD686">
        <f>IF(BD7="","",BD6)</f>
        <v>0</v>
      </c>
      <c r="BE686">
        <v>3</v>
      </c>
      <c r="BF686">
        <f>BF6</f>
        <v>0</v>
      </c>
      <c r="BG686">
        <v>3</v>
      </c>
      <c r="BH686">
        <f>IF(BH7="","",BH6)</f>
        <v>0</v>
      </c>
      <c r="BI686">
        <v>3</v>
      </c>
      <c r="BJ686">
        <f>BJ6</f>
        <v>0</v>
      </c>
      <c r="BK686">
        <v>3</v>
      </c>
      <c r="BL686">
        <f>IF(BL7="","",BL6)</f>
        <v>0</v>
      </c>
      <c r="BM686">
        <v>3</v>
      </c>
      <c r="BN686">
        <f>BN6</f>
        <v>0</v>
      </c>
      <c r="BO686">
        <v>3</v>
      </c>
      <c r="BP686">
        <f>IF(BP7="","",BP6)</f>
        <v>0</v>
      </c>
      <c r="BQ686">
        <v>3</v>
      </c>
      <c r="BR686">
        <f>BR6</f>
        <v>0</v>
      </c>
    </row>
    <row r="687" spans="5:104">
      <c r="E687">
        <v>4</v>
      </c>
      <c r="F687">
        <f>IF(F8="","",F7)</f>
        <v>0</v>
      </c>
      <c r="G687">
        <v>4</v>
      </c>
      <c r="H687">
        <f>H7</f>
        <v>0</v>
      </c>
      <c r="I687">
        <v>4</v>
      </c>
      <c r="J687">
        <f>IF(J8="","",J7)</f>
        <v>0</v>
      </c>
      <c r="K687">
        <v>4</v>
      </c>
      <c r="L687">
        <f>L7</f>
        <v>0</v>
      </c>
      <c r="M687">
        <v>4</v>
      </c>
      <c r="N687">
        <f>IF(N8="","",N7)</f>
        <v>0</v>
      </c>
      <c r="O687">
        <v>4</v>
      </c>
      <c r="P687">
        <f>P7</f>
        <v>0</v>
      </c>
      <c r="Q687">
        <v>4</v>
      </c>
      <c r="R687">
        <f>IF(R8="","",R7)</f>
        <v>0</v>
      </c>
      <c r="S687">
        <v>4</v>
      </c>
      <c r="T687">
        <f>T7</f>
        <v>0</v>
      </c>
      <c r="U687">
        <v>4</v>
      </c>
      <c r="V687">
        <f>IF(V8="","",V7)</f>
        <v>0</v>
      </c>
      <c r="W687">
        <v>4</v>
      </c>
      <c r="X687">
        <f>X7</f>
        <v>0</v>
      </c>
      <c r="Y687">
        <v>4</v>
      </c>
      <c r="Z687">
        <f>IF(Z8="","",Z7)</f>
        <v>0</v>
      </c>
      <c r="AA687">
        <v>4</v>
      </c>
      <c r="AB687">
        <f>AB7</f>
        <v>0</v>
      </c>
      <c r="AC687">
        <v>4</v>
      </c>
      <c r="AD687">
        <f>IF(AD8="","",AD7)</f>
        <v>0</v>
      </c>
      <c r="AE687">
        <v>4</v>
      </c>
      <c r="AF687">
        <f>AF7</f>
        <v>0</v>
      </c>
      <c r="AG687">
        <v>4</v>
      </c>
      <c r="AH687">
        <f>IF(AH8="","",AH7)</f>
        <v>0</v>
      </c>
      <c r="AI687">
        <v>4</v>
      </c>
      <c r="AJ687">
        <f>AJ7</f>
        <v>0</v>
      </c>
      <c r="AM687">
        <v>4</v>
      </c>
      <c r="AN687">
        <f>IF(AN8="","",AN7)</f>
        <v>0</v>
      </c>
      <c r="AO687">
        <v>4</v>
      </c>
      <c r="AP687">
        <f>AP7</f>
        <v>0</v>
      </c>
      <c r="AQ687">
        <v>4</v>
      </c>
      <c r="AR687">
        <f>IF(AR8="","",AR7)</f>
        <v>0</v>
      </c>
      <c r="AS687">
        <v>4</v>
      </c>
      <c r="AT687">
        <f>AT7</f>
        <v>0</v>
      </c>
      <c r="AU687">
        <v>4</v>
      </c>
      <c r="AV687">
        <f>IF(AV8="","",AV7)</f>
        <v>0</v>
      </c>
      <c r="AW687">
        <v>4</v>
      </c>
      <c r="AX687">
        <f>AX7</f>
        <v>0</v>
      </c>
      <c r="AY687">
        <v>4</v>
      </c>
      <c r="AZ687">
        <f>IF(AZ8="","",AZ7)</f>
        <v>0</v>
      </c>
      <c r="BA687">
        <v>4</v>
      </c>
      <c r="BB687">
        <f>BB7</f>
        <v>0</v>
      </c>
      <c r="BC687">
        <v>4</v>
      </c>
      <c r="BD687">
        <f>IF(BD8="","",BD7)</f>
        <v>0</v>
      </c>
      <c r="BE687">
        <v>4</v>
      </c>
      <c r="BF687">
        <f>BF7</f>
        <v>0</v>
      </c>
      <c r="BG687">
        <v>4</v>
      </c>
      <c r="BH687">
        <f>IF(BH8="","",BH7)</f>
        <v>0</v>
      </c>
      <c r="BI687">
        <v>4</v>
      </c>
      <c r="BJ687">
        <f>BJ7</f>
        <v>0</v>
      </c>
      <c r="BK687">
        <v>4</v>
      </c>
      <c r="BL687">
        <f>IF(BL8="","",BL7)</f>
        <v>0</v>
      </c>
      <c r="BM687">
        <v>4</v>
      </c>
      <c r="BN687">
        <f>BN7</f>
        <v>0</v>
      </c>
      <c r="BO687">
        <v>4</v>
      </c>
      <c r="BP687">
        <f>IF(BP8="","",BP7)</f>
        <v>0</v>
      </c>
      <c r="BQ687">
        <v>4</v>
      </c>
      <c r="BR687">
        <f>BR7</f>
        <v>0</v>
      </c>
    </row>
    <row r="688" spans="5:104">
      <c r="E688">
        <v>5</v>
      </c>
      <c r="F688">
        <f>IF(F9="","",F8)</f>
        <v>0</v>
      </c>
      <c r="G688">
        <v>5</v>
      </c>
      <c r="H688">
        <f>H8</f>
        <v>0</v>
      </c>
      <c r="I688">
        <v>5</v>
      </c>
      <c r="J688">
        <f>IF(J9="","",J8)</f>
        <v>0</v>
      </c>
      <c r="K688">
        <v>5</v>
      </c>
      <c r="L688">
        <f>L8</f>
        <v>0</v>
      </c>
      <c r="M688">
        <v>5</v>
      </c>
      <c r="N688">
        <f>IF(N9="","",N8)</f>
        <v>0</v>
      </c>
      <c r="O688">
        <v>5</v>
      </c>
      <c r="P688">
        <f>P8</f>
        <v>0</v>
      </c>
      <c r="Q688">
        <v>5</v>
      </c>
      <c r="R688">
        <f>IF(R9="","",R8)</f>
        <v>0</v>
      </c>
      <c r="S688">
        <v>5</v>
      </c>
      <c r="T688">
        <f>T8</f>
        <v>0</v>
      </c>
      <c r="U688">
        <v>5</v>
      </c>
      <c r="V688">
        <f>IF(V9="","",V8)</f>
        <v>0</v>
      </c>
      <c r="W688">
        <v>5</v>
      </c>
      <c r="X688">
        <f>X8</f>
        <v>0</v>
      </c>
      <c r="Y688">
        <v>5</v>
      </c>
      <c r="Z688">
        <f>IF(Z9="","",Z8)</f>
        <v>0</v>
      </c>
      <c r="AA688">
        <v>5</v>
      </c>
      <c r="AB688">
        <f>AB8</f>
        <v>0</v>
      </c>
      <c r="AC688">
        <v>5</v>
      </c>
      <c r="AD688">
        <f>IF(AD9="","",AD8)</f>
        <v>0</v>
      </c>
      <c r="AE688">
        <v>5</v>
      </c>
      <c r="AF688">
        <f>AF8</f>
        <v>0</v>
      </c>
      <c r="AG688">
        <v>5</v>
      </c>
      <c r="AH688">
        <f>IF(AH9="","",AH8)</f>
        <v>0</v>
      </c>
      <c r="AI688">
        <v>5</v>
      </c>
      <c r="AJ688">
        <f>AJ8</f>
        <v>0</v>
      </c>
      <c r="AM688">
        <v>5</v>
      </c>
      <c r="AN688">
        <f>IF(AN9="","",AN8)</f>
        <v>0</v>
      </c>
      <c r="AO688">
        <v>5</v>
      </c>
      <c r="AP688">
        <f>AP8</f>
        <v>0</v>
      </c>
      <c r="AQ688">
        <v>5</v>
      </c>
      <c r="AR688">
        <f>IF(AR9="","",AR8)</f>
        <v>0</v>
      </c>
      <c r="AS688">
        <v>5</v>
      </c>
      <c r="AT688">
        <f>AT8</f>
        <v>0</v>
      </c>
      <c r="AU688">
        <v>5</v>
      </c>
      <c r="AV688">
        <f>IF(AV9="","",AV8)</f>
        <v>0</v>
      </c>
      <c r="AW688">
        <v>5</v>
      </c>
      <c r="AX688">
        <f>AX8</f>
        <v>0</v>
      </c>
      <c r="AY688">
        <v>5</v>
      </c>
      <c r="AZ688">
        <f>IF(AZ9="","",AZ8)</f>
        <v>0</v>
      </c>
      <c r="BA688">
        <v>5</v>
      </c>
      <c r="BB688">
        <f>BB8</f>
        <v>0</v>
      </c>
      <c r="BC688">
        <v>5</v>
      </c>
      <c r="BD688">
        <f>IF(BD9="","",BD8)</f>
        <v>0</v>
      </c>
      <c r="BE688">
        <v>5</v>
      </c>
      <c r="BF688">
        <f>BF8</f>
        <v>0</v>
      </c>
      <c r="BG688">
        <v>5</v>
      </c>
      <c r="BH688">
        <f>IF(BH9="","",BH8)</f>
        <v>0</v>
      </c>
      <c r="BI688">
        <v>5</v>
      </c>
      <c r="BJ688">
        <f>BJ8</f>
        <v>0</v>
      </c>
      <c r="BK688">
        <v>5</v>
      </c>
      <c r="BL688">
        <f>IF(BL9="","",BL8)</f>
        <v>0</v>
      </c>
      <c r="BM688">
        <v>5</v>
      </c>
      <c r="BN688">
        <f>BN8</f>
        <v>0</v>
      </c>
      <c r="BO688">
        <v>5</v>
      </c>
      <c r="BP688">
        <f>IF(BP9="","",BP8)</f>
        <v>0</v>
      </c>
      <c r="BQ688">
        <v>5</v>
      </c>
      <c r="BR688">
        <f>BR8</f>
        <v>0</v>
      </c>
    </row>
    <row r="689" spans="5:70">
      <c r="E689">
        <v>6</v>
      </c>
      <c r="F689">
        <f>IF(F10="","",F9)</f>
        <v>0</v>
      </c>
      <c r="G689">
        <v>6</v>
      </c>
      <c r="H689">
        <f>H9</f>
        <v>0</v>
      </c>
      <c r="I689">
        <v>6</v>
      </c>
      <c r="J689">
        <f>IF(J10="","",J9)</f>
        <v>0</v>
      </c>
      <c r="K689">
        <v>6</v>
      </c>
      <c r="L689">
        <f>L9</f>
        <v>0</v>
      </c>
      <c r="M689">
        <v>6</v>
      </c>
      <c r="N689">
        <f>IF(N10="","",N9)</f>
        <v>0</v>
      </c>
      <c r="O689">
        <v>6</v>
      </c>
      <c r="P689">
        <f>P9</f>
        <v>0</v>
      </c>
      <c r="Q689">
        <v>6</v>
      </c>
      <c r="R689">
        <f>IF(R10="","",R9)</f>
        <v>0</v>
      </c>
      <c r="S689">
        <v>6</v>
      </c>
      <c r="T689">
        <f>T9</f>
        <v>0</v>
      </c>
      <c r="U689">
        <v>6</v>
      </c>
      <c r="V689">
        <f>IF(V10="","",V9)</f>
        <v>0</v>
      </c>
      <c r="W689">
        <v>6</v>
      </c>
      <c r="X689">
        <f>X9</f>
        <v>0</v>
      </c>
      <c r="Y689">
        <v>6</v>
      </c>
      <c r="Z689">
        <f>IF(Z10="","",Z9)</f>
        <v>0</v>
      </c>
      <c r="AA689">
        <v>6</v>
      </c>
      <c r="AB689">
        <f>AB9</f>
        <v>0</v>
      </c>
      <c r="AC689">
        <v>6</v>
      </c>
      <c r="AD689">
        <f>IF(AD10="","",AD9)</f>
        <v>0</v>
      </c>
      <c r="AE689">
        <v>6</v>
      </c>
      <c r="AF689">
        <f>AF9</f>
        <v>0</v>
      </c>
      <c r="AG689">
        <v>6</v>
      </c>
      <c r="AH689">
        <f>IF(AH10="","",AH9)</f>
        <v>0</v>
      </c>
      <c r="AI689">
        <v>6</v>
      </c>
      <c r="AJ689">
        <f>AJ9</f>
        <v>0</v>
      </c>
      <c r="AM689">
        <v>6</v>
      </c>
      <c r="AN689">
        <f>IF(AN10="","",AN9)</f>
        <v>0</v>
      </c>
      <c r="AO689">
        <v>6</v>
      </c>
      <c r="AP689">
        <f>AP9</f>
        <v>0</v>
      </c>
      <c r="AQ689">
        <v>6</v>
      </c>
      <c r="AR689">
        <f>IF(AR10="","",AR9)</f>
        <v>0</v>
      </c>
      <c r="AS689">
        <v>6</v>
      </c>
      <c r="AT689">
        <f>AT9</f>
        <v>0</v>
      </c>
      <c r="AU689">
        <v>6</v>
      </c>
      <c r="AV689">
        <f>IF(AV10="","",AV9)</f>
        <v>0</v>
      </c>
      <c r="AW689">
        <v>6</v>
      </c>
      <c r="AX689">
        <f>AX9</f>
        <v>0</v>
      </c>
      <c r="AY689">
        <v>6</v>
      </c>
      <c r="AZ689">
        <f>IF(AZ10="","",AZ9)</f>
        <v>0</v>
      </c>
      <c r="BA689">
        <v>6</v>
      </c>
      <c r="BB689">
        <f>BB9</f>
        <v>0</v>
      </c>
      <c r="BC689">
        <v>6</v>
      </c>
      <c r="BD689">
        <f>IF(BD10="","",BD9)</f>
        <v>0</v>
      </c>
      <c r="BE689">
        <v>6</v>
      </c>
      <c r="BF689">
        <f>BF9</f>
        <v>0</v>
      </c>
      <c r="BG689">
        <v>6</v>
      </c>
      <c r="BH689">
        <f>IF(BH10="","",BH9)</f>
        <v>0</v>
      </c>
      <c r="BI689">
        <v>6</v>
      </c>
      <c r="BJ689">
        <f>BJ9</f>
        <v>0</v>
      </c>
      <c r="BK689">
        <v>6</v>
      </c>
      <c r="BL689">
        <f>IF(BL10="","",BL9)</f>
        <v>0</v>
      </c>
      <c r="BM689">
        <v>6</v>
      </c>
      <c r="BN689">
        <f>BN9</f>
        <v>0</v>
      </c>
      <c r="BO689">
        <v>6</v>
      </c>
      <c r="BP689">
        <f>IF(BP10="","",BP9)</f>
        <v>0</v>
      </c>
      <c r="BQ689">
        <v>6</v>
      </c>
      <c r="BR689">
        <f>BR9</f>
        <v>0</v>
      </c>
    </row>
    <row r="690" spans="5:70">
      <c r="E690">
        <v>7</v>
      </c>
      <c r="F690">
        <f>IF(F11="","",F10)</f>
        <v>0</v>
      </c>
      <c r="G690">
        <v>7</v>
      </c>
      <c r="H690">
        <f>H10</f>
        <v>0</v>
      </c>
      <c r="I690">
        <v>7</v>
      </c>
      <c r="J690">
        <f>IF(J11="","",J10)</f>
        <v>0</v>
      </c>
      <c r="K690">
        <v>7</v>
      </c>
      <c r="L690">
        <f>L10</f>
        <v>0</v>
      </c>
      <c r="M690">
        <v>7</v>
      </c>
      <c r="N690">
        <f>IF(N11="","",N10)</f>
        <v>0</v>
      </c>
      <c r="O690">
        <v>7</v>
      </c>
      <c r="P690">
        <f>P10</f>
        <v>0</v>
      </c>
      <c r="Q690">
        <v>7</v>
      </c>
      <c r="R690">
        <f>IF(R11="","",R10)</f>
        <v>0</v>
      </c>
      <c r="S690">
        <v>7</v>
      </c>
      <c r="T690">
        <f>T10</f>
        <v>0</v>
      </c>
      <c r="U690">
        <v>7</v>
      </c>
      <c r="V690">
        <f>IF(V11="","",V10)</f>
        <v>0</v>
      </c>
      <c r="W690">
        <v>7</v>
      </c>
      <c r="X690">
        <f>X10</f>
        <v>0</v>
      </c>
      <c r="Y690">
        <v>7</v>
      </c>
      <c r="Z690">
        <f>IF(Z11="","",Z10)</f>
        <v>0</v>
      </c>
      <c r="AA690">
        <v>7</v>
      </c>
      <c r="AB690">
        <f>AB10</f>
        <v>0</v>
      </c>
      <c r="AC690">
        <v>7</v>
      </c>
      <c r="AD690">
        <f>IF(AD11="","",AD10)</f>
        <v>0</v>
      </c>
      <c r="AE690">
        <v>7</v>
      </c>
      <c r="AF690">
        <f>AF10</f>
        <v>0</v>
      </c>
      <c r="AG690">
        <v>7</v>
      </c>
      <c r="AH690">
        <f>IF(AH11="","",AH10)</f>
        <v>0</v>
      </c>
      <c r="AI690">
        <v>7</v>
      </c>
      <c r="AJ690">
        <f>AJ10</f>
        <v>0</v>
      </c>
      <c r="AM690">
        <v>7</v>
      </c>
      <c r="AN690">
        <f>IF(AN11="","",AN10)</f>
        <v>0</v>
      </c>
      <c r="AO690">
        <v>7</v>
      </c>
      <c r="AP690">
        <f>AP10</f>
        <v>0</v>
      </c>
      <c r="AQ690">
        <v>7</v>
      </c>
      <c r="AR690">
        <f>IF(AR11="","",AR10)</f>
        <v>0</v>
      </c>
      <c r="AS690">
        <v>7</v>
      </c>
      <c r="AT690">
        <f>AT10</f>
        <v>0</v>
      </c>
      <c r="AU690">
        <v>7</v>
      </c>
      <c r="AV690">
        <f>IF(AV11="","",AV10)</f>
        <v>0</v>
      </c>
      <c r="AW690">
        <v>7</v>
      </c>
      <c r="AX690">
        <f>AX10</f>
        <v>0</v>
      </c>
      <c r="AY690">
        <v>7</v>
      </c>
      <c r="AZ690">
        <f>IF(AZ11="","",AZ10)</f>
        <v>0</v>
      </c>
      <c r="BA690">
        <v>7</v>
      </c>
      <c r="BB690">
        <f>BB10</f>
        <v>0</v>
      </c>
      <c r="BC690">
        <v>7</v>
      </c>
      <c r="BD690">
        <f>IF(BD11="","",BD10)</f>
        <v>0</v>
      </c>
      <c r="BE690">
        <v>7</v>
      </c>
      <c r="BF690">
        <f>BF10</f>
        <v>0</v>
      </c>
      <c r="BG690">
        <v>7</v>
      </c>
      <c r="BH690">
        <f>IF(BH11="","",BH10)</f>
        <v>0</v>
      </c>
      <c r="BI690">
        <v>7</v>
      </c>
      <c r="BJ690">
        <f>BJ10</f>
        <v>0</v>
      </c>
      <c r="BK690">
        <v>7</v>
      </c>
      <c r="BL690">
        <f>IF(BL11="","",BL10)</f>
        <v>0</v>
      </c>
      <c r="BM690">
        <v>7</v>
      </c>
      <c r="BN690">
        <f>BN10</f>
        <v>0</v>
      </c>
      <c r="BO690">
        <v>7</v>
      </c>
      <c r="BP690">
        <f>IF(BP11="","",BP10)</f>
        <v>0</v>
      </c>
      <c r="BQ690">
        <v>7</v>
      </c>
      <c r="BR690">
        <f>BR10</f>
        <v>0</v>
      </c>
    </row>
    <row r="691" spans="5:70">
      <c r="E691">
        <v>8</v>
      </c>
      <c r="F691">
        <f>IF(F12="","",F11)</f>
        <v>0</v>
      </c>
      <c r="G691">
        <v>8</v>
      </c>
      <c r="H691">
        <f>H11</f>
        <v>0</v>
      </c>
      <c r="I691">
        <v>8</v>
      </c>
      <c r="J691">
        <f>IF(J12="","",J11)</f>
        <v>0</v>
      </c>
      <c r="K691">
        <v>8</v>
      </c>
      <c r="L691">
        <f>L11</f>
        <v>0</v>
      </c>
      <c r="M691">
        <v>8</v>
      </c>
      <c r="N691">
        <f>IF(N12="","",N11)</f>
        <v>0</v>
      </c>
      <c r="O691">
        <v>8</v>
      </c>
      <c r="P691">
        <f>P11</f>
        <v>0</v>
      </c>
      <c r="Q691">
        <v>8</v>
      </c>
      <c r="R691">
        <f>IF(R12="","",R11)</f>
        <v>0</v>
      </c>
      <c r="S691">
        <v>8</v>
      </c>
      <c r="T691">
        <f>T11</f>
        <v>0</v>
      </c>
      <c r="U691">
        <v>8</v>
      </c>
      <c r="V691">
        <f>IF(V12="","",V11)</f>
        <v>0</v>
      </c>
      <c r="W691">
        <v>8</v>
      </c>
      <c r="X691">
        <f>X11</f>
        <v>0</v>
      </c>
      <c r="Y691">
        <v>8</v>
      </c>
      <c r="Z691">
        <f>IF(Z12="","",Z11)</f>
        <v>0</v>
      </c>
      <c r="AA691">
        <v>8</v>
      </c>
      <c r="AB691">
        <f>AB11</f>
        <v>0</v>
      </c>
      <c r="AC691">
        <v>8</v>
      </c>
      <c r="AD691">
        <f>IF(AD12="","",AD11)</f>
        <v>0</v>
      </c>
      <c r="AE691">
        <v>8</v>
      </c>
      <c r="AF691">
        <f>AF11</f>
        <v>0</v>
      </c>
      <c r="AG691">
        <v>8</v>
      </c>
      <c r="AH691">
        <f>IF(AH12="","",AH11)</f>
        <v>0</v>
      </c>
      <c r="AI691">
        <v>8</v>
      </c>
      <c r="AJ691">
        <f>AJ11</f>
        <v>0</v>
      </c>
      <c r="AM691">
        <v>8</v>
      </c>
      <c r="AN691">
        <f>IF(AN12="","",AN11)</f>
        <v>0</v>
      </c>
      <c r="AO691">
        <v>8</v>
      </c>
      <c r="AP691">
        <f>AP11</f>
        <v>0</v>
      </c>
      <c r="AQ691">
        <v>8</v>
      </c>
      <c r="AR691">
        <f>IF(AR12="","",AR11)</f>
        <v>0</v>
      </c>
      <c r="AS691">
        <v>8</v>
      </c>
      <c r="AT691">
        <f>AT11</f>
        <v>0</v>
      </c>
      <c r="AU691">
        <v>8</v>
      </c>
      <c r="AV691">
        <f>IF(AV12="","",AV11)</f>
        <v>0</v>
      </c>
      <c r="AW691">
        <v>8</v>
      </c>
      <c r="AX691">
        <f>AX11</f>
        <v>0</v>
      </c>
      <c r="AY691">
        <v>8</v>
      </c>
      <c r="AZ691">
        <f>IF(AZ12="","",AZ11)</f>
        <v>0</v>
      </c>
      <c r="BA691">
        <v>8</v>
      </c>
      <c r="BB691">
        <f>BB11</f>
        <v>0</v>
      </c>
      <c r="BC691">
        <v>8</v>
      </c>
      <c r="BD691">
        <f>IF(BD12="","",BD11)</f>
        <v>0</v>
      </c>
      <c r="BE691">
        <v>8</v>
      </c>
      <c r="BF691">
        <f>BF11</f>
        <v>0</v>
      </c>
      <c r="BG691">
        <v>8</v>
      </c>
      <c r="BH691">
        <f>IF(BH12="","",BH11)</f>
        <v>0</v>
      </c>
      <c r="BI691">
        <v>8</v>
      </c>
      <c r="BJ691">
        <f>BJ11</f>
        <v>0</v>
      </c>
      <c r="BK691">
        <v>8</v>
      </c>
      <c r="BL691">
        <f>IF(BL12="","",BL11)</f>
        <v>0</v>
      </c>
      <c r="BM691">
        <v>8</v>
      </c>
      <c r="BN691">
        <f>BN11</f>
        <v>0</v>
      </c>
      <c r="BO691">
        <v>8</v>
      </c>
      <c r="BP691">
        <f>IF(BP12="","",BP11)</f>
        <v>0</v>
      </c>
      <c r="BQ691">
        <v>8</v>
      </c>
      <c r="BR691">
        <f>BR11</f>
        <v>0</v>
      </c>
    </row>
    <row r="692" spans="5:70">
      <c r="E692">
        <v>9</v>
      </c>
      <c r="F692">
        <f>IF(F13="","",F12)</f>
        <v>0</v>
      </c>
      <c r="G692">
        <v>9</v>
      </c>
      <c r="H692">
        <f>H12</f>
        <v>0</v>
      </c>
      <c r="I692">
        <v>9</v>
      </c>
      <c r="J692">
        <f>IF(J13="","",J12)</f>
        <v>0</v>
      </c>
      <c r="K692">
        <v>9</v>
      </c>
      <c r="L692">
        <f>L12</f>
        <v>0</v>
      </c>
      <c r="M692">
        <v>9</v>
      </c>
      <c r="N692">
        <f>IF(N13="","",N12)</f>
        <v>0</v>
      </c>
      <c r="O692">
        <v>9</v>
      </c>
      <c r="P692">
        <f>P12</f>
        <v>0</v>
      </c>
      <c r="Q692">
        <v>9</v>
      </c>
      <c r="R692">
        <f>IF(R13="","",R12)</f>
        <v>0</v>
      </c>
      <c r="S692">
        <v>9</v>
      </c>
      <c r="T692">
        <f>T12</f>
        <v>0</v>
      </c>
      <c r="U692">
        <v>9</v>
      </c>
      <c r="V692">
        <f>IF(V13="","",V12)</f>
        <v>0</v>
      </c>
      <c r="W692">
        <v>9</v>
      </c>
      <c r="X692">
        <f>X12</f>
        <v>0</v>
      </c>
      <c r="Y692">
        <v>9</v>
      </c>
      <c r="Z692">
        <f>IF(Z13="","",Z12)</f>
        <v>0</v>
      </c>
      <c r="AA692">
        <v>9</v>
      </c>
      <c r="AB692">
        <f>AB12</f>
        <v>0</v>
      </c>
      <c r="AC692">
        <v>9</v>
      </c>
      <c r="AD692">
        <f>IF(AD13="","",AD12)</f>
        <v>0</v>
      </c>
      <c r="AE692">
        <v>9</v>
      </c>
      <c r="AF692">
        <f>AF12</f>
        <v>0</v>
      </c>
      <c r="AG692">
        <v>9</v>
      </c>
      <c r="AH692">
        <f>IF(AH13="","",AH12)</f>
        <v>0</v>
      </c>
      <c r="AI692">
        <v>9</v>
      </c>
      <c r="AJ692">
        <f>AJ12</f>
        <v>0</v>
      </c>
      <c r="AM692">
        <v>9</v>
      </c>
      <c r="AN692">
        <f>IF(AN13="","",AN12)</f>
        <v>0</v>
      </c>
      <c r="AO692">
        <v>9</v>
      </c>
      <c r="AP692">
        <f>AP12</f>
        <v>0</v>
      </c>
      <c r="AQ692">
        <v>9</v>
      </c>
      <c r="AR692">
        <f>IF(AR13="","",AR12)</f>
        <v>0</v>
      </c>
      <c r="AS692">
        <v>9</v>
      </c>
      <c r="AT692">
        <f>AT12</f>
        <v>0</v>
      </c>
      <c r="AU692">
        <v>9</v>
      </c>
      <c r="AV692">
        <f>IF(AV13="","",AV12)</f>
        <v>0</v>
      </c>
      <c r="AW692">
        <v>9</v>
      </c>
      <c r="AX692">
        <f>AX12</f>
        <v>0</v>
      </c>
      <c r="AY692">
        <v>9</v>
      </c>
      <c r="AZ692">
        <f>IF(AZ13="","",AZ12)</f>
        <v>0</v>
      </c>
      <c r="BA692">
        <v>9</v>
      </c>
      <c r="BB692">
        <f>BB12</f>
        <v>0</v>
      </c>
      <c r="BC692">
        <v>9</v>
      </c>
      <c r="BD692">
        <f>IF(BD13="","",BD12)</f>
        <v>0</v>
      </c>
      <c r="BE692">
        <v>9</v>
      </c>
      <c r="BF692">
        <f>BF12</f>
        <v>0</v>
      </c>
      <c r="BG692">
        <v>9</v>
      </c>
      <c r="BH692">
        <f>IF(BH13="","",BH12)</f>
        <v>0</v>
      </c>
      <c r="BI692">
        <v>9</v>
      </c>
      <c r="BJ692">
        <f>BJ12</f>
        <v>0</v>
      </c>
      <c r="BK692">
        <v>9</v>
      </c>
      <c r="BL692">
        <f>IF(BL13="","",BL12)</f>
        <v>0</v>
      </c>
      <c r="BM692">
        <v>9</v>
      </c>
      <c r="BN692">
        <f>BN12</f>
        <v>0</v>
      </c>
      <c r="BO692">
        <v>9</v>
      </c>
      <c r="BP692">
        <f>IF(BP13="","",BP12)</f>
        <v>0</v>
      </c>
      <c r="BQ692">
        <v>9</v>
      </c>
      <c r="BR692">
        <f>BR12</f>
        <v>0</v>
      </c>
    </row>
    <row r="693" spans="5:70">
      <c r="E693">
        <v>10</v>
      </c>
      <c r="F693">
        <f>IF(F14="","",F13)</f>
        <v>0</v>
      </c>
      <c r="G693">
        <v>10</v>
      </c>
      <c r="H693">
        <f>H13</f>
        <v>0</v>
      </c>
      <c r="I693">
        <v>10</v>
      </c>
      <c r="J693">
        <f>IF(J14="","",J13)</f>
        <v>0</v>
      </c>
      <c r="K693">
        <v>10</v>
      </c>
      <c r="L693">
        <f>L13</f>
        <v>0</v>
      </c>
      <c r="M693">
        <v>10</v>
      </c>
      <c r="N693">
        <f>IF(N14="","",N13)</f>
        <v>0</v>
      </c>
      <c r="O693">
        <v>10</v>
      </c>
      <c r="P693">
        <f>P13</f>
        <v>0</v>
      </c>
      <c r="Q693">
        <v>10</v>
      </c>
      <c r="R693">
        <f>IF(R14="","",R13)</f>
        <v>0</v>
      </c>
      <c r="S693">
        <v>10</v>
      </c>
      <c r="T693">
        <f>T13</f>
        <v>0</v>
      </c>
      <c r="U693">
        <v>10</v>
      </c>
      <c r="V693">
        <f>IF(V14="","",V13)</f>
        <v>0</v>
      </c>
      <c r="W693">
        <v>10</v>
      </c>
      <c r="X693">
        <f>X13</f>
        <v>0</v>
      </c>
      <c r="Y693">
        <v>10</v>
      </c>
      <c r="Z693">
        <f>IF(Z14="","",Z13)</f>
        <v>0</v>
      </c>
      <c r="AA693">
        <v>10</v>
      </c>
      <c r="AB693">
        <f>AB13</f>
        <v>0</v>
      </c>
      <c r="AC693">
        <v>10</v>
      </c>
      <c r="AD693">
        <f>IF(AD14="","",AD13)</f>
        <v>0</v>
      </c>
      <c r="AE693">
        <v>10</v>
      </c>
      <c r="AF693">
        <f>AF13</f>
        <v>0</v>
      </c>
      <c r="AG693">
        <v>10</v>
      </c>
      <c r="AH693">
        <f>IF(AH14="","",AH13)</f>
        <v>0</v>
      </c>
      <c r="AI693">
        <v>10</v>
      </c>
      <c r="AJ693">
        <f>AJ13</f>
        <v>0</v>
      </c>
      <c r="AM693">
        <v>10</v>
      </c>
      <c r="AN693">
        <f>IF(AN14="","",AN13)</f>
        <v>0</v>
      </c>
      <c r="AO693">
        <v>10</v>
      </c>
      <c r="AP693">
        <f>AP13</f>
        <v>0</v>
      </c>
      <c r="AQ693">
        <v>10</v>
      </c>
      <c r="AR693">
        <f>IF(AR14="","",AR13)</f>
        <v>0</v>
      </c>
      <c r="AS693">
        <v>10</v>
      </c>
      <c r="AT693">
        <f>AT13</f>
        <v>0</v>
      </c>
      <c r="AU693">
        <v>10</v>
      </c>
      <c r="AV693">
        <f>IF(AV14="","",AV13)</f>
        <v>0</v>
      </c>
      <c r="AW693">
        <v>10</v>
      </c>
      <c r="AX693">
        <f>AX13</f>
        <v>0</v>
      </c>
      <c r="AY693">
        <v>10</v>
      </c>
      <c r="AZ693">
        <f>IF(AZ14="","",AZ13)</f>
        <v>0</v>
      </c>
      <c r="BA693">
        <v>10</v>
      </c>
      <c r="BB693">
        <f>BB13</f>
        <v>0</v>
      </c>
      <c r="BC693">
        <v>10</v>
      </c>
      <c r="BD693">
        <f>IF(BD14="","",BD13)</f>
        <v>0</v>
      </c>
      <c r="BE693">
        <v>10</v>
      </c>
      <c r="BF693">
        <f>BF13</f>
        <v>0</v>
      </c>
      <c r="BG693">
        <v>10</v>
      </c>
      <c r="BH693">
        <f>IF(BH14="","",BH13)</f>
        <v>0</v>
      </c>
      <c r="BI693">
        <v>10</v>
      </c>
      <c r="BJ693">
        <f>BJ13</f>
        <v>0</v>
      </c>
      <c r="BK693">
        <v>10</v>
      </c>
      <c r="BL693">
        <f>IF(BL14="","",BL13)</f>
        <v>0</v>
      </c>
      <c r="BM693">
        <v>10</v>
      </c>
      <c r="BN693">
        <f>BN13</f>
        <v>0</v>
      </c>
      <c r="BO693">
        <v>10</v>
      </c>
      <c r="BP693">
        <f>IF(BP14="","",BP13)</f>
        <v>0</v>
      </c>
      <c r="BQ693">
        <v>10</v>
      </c>
      <c r="BR693">
        <f>BR13</f>
        <v>0</v>
      </c>
    </row>
    <row r="694" spans="5:70">
      <c r="E694">
        <v>11</v>
      </c>
      <c r="F694">
        <f>IF(F15="","",F14)</f>
        <v>0</v>
      </c>
      <c r="G694">
        <v>11</v>
      </c>
      <c r="H694">
        <f>H14</f>
        <v>0</v>
      </c>
      <c r="I694">
        <v>11</v>
      </c>
      <c r="J694">
        <f>IF(J15="","",J14)</f>
        <v>0</v>
      </c>
      <c r="K694">
        <v>11</v>
      </c>
      <c r="L694">
        <f>L14</f>
        <v>0</v>
      </c>
      <c r="M694">
        <v>11</v>
      </c>
      <c r="N694">
        <f>IF(N15="","",N14)</f>
        <v>0</v>
      </c>
      <c r="O694">
        <v>11</v>
      </c>
      <c r="P694">
        <f>P14</f>
        <v>0</v>
      </c>
      <c r="Q694">
        <v>11</v>
      </c>
      <c r="R694">
        <f>IF(R15="","",R14)</f>
        <v>0</v>
      </c>
      <c r="S694">
        <v>11</v>
      </c>
      <c r="T694">
        <f>T14</f>
        <v>0</v>
      </c>
      <c r="U694">
        <v>11</v>
      </c>
      <c r="V694">
        <f>IF(V15="","",V14)</f>
        <v>0</v>
      </c>
      <c r="W694">
        <v>11</v>
      </c>
      <c r="X694">
        <f>X14</f>
        <v>0</v>
      </c>
      <c r="Y694">
        <v>11</v>
      </c>
      <c r="Z694">
        <f>IF(Z15="","",Z14)</f>
        <v>0</v>
      </c>
      <c r="AA694">
        <v>11</v>
      </c>
      <c r="AB694">
        <f>AB14</f>
        <v>0</v>
      </c>
      <c r="AC694">
        <v>11</v>
      </c>
      <c r="AD694">
        <f>IF(AD15="","",AD14)</f>
        <v>0</v>
      </c>
      <c r="AE694">
        <v>11</v>
      </c>
      <c r="AF694">
        <f>AF14</f>
        <v>0</v>
      </c>
      <c r="AG694">
        <v>11</v>
      </c>
      <c r="AH694">
        <f>IF(AH15="","",AH14)</f>
        <v>0</v>
      </c>
      <c r="AI694">
        <v>11</v>
      </c>
      <c r="AJ694">
        <f>AJ14</f>
        <v>0</v>
      </c>
      <c r="AM694">
        <v>11</v>
      </c>
      <c r="AN694">
        <f>IF(AN15="","",AN14)</f>
        <v>0</v>
      </c>
      <c r="AO694">
        <v>11</v>
      </c>
      <c r="AP694">
        <f>AP14</f>
        <v>0</v>
      </c>
      <c r="AQ694">
        <v>11</v>
      </c>
      <c r="AR694">
        <f>IF(AR15="","",AR14)</f>
        <v>0</v>
      </c>
      <c r="AS694">
        <v>11</v>
      </c>
      <c r="AT694">
        <f>AT14</f>
        <v>0</v>
      </c>
      <c r="AU694">
        <v>11</v>
      </c>
      <c r="AV694">
        <f>IF(AV15="","",AV14)</f>
        <v>0</v>
      </c>
      <c r="AW694">
        <v>11</v>
      </c>
      <c r="AX694">
        <f>AX14</f>
        <v>0</v>
      </c>
      <c r="AY694">
        <v>11</v>
      </c>
      <c r="AZ694">
        <f>IF(AZ15="","",AZ14)</f>
        <v>0</v>
      </c>
      <c r="BA694">
        <v>11</v>
      </c>
      <c r="BB694">
        <f>BB14</f>
        <v>0</v>
      </c>
      <c r="BC694">
        <v>11</v>
      </c>
      <c r="BD694">
        <f>IF(BD15="","",BD14)</f>
        <v>0</v>
      </c>
      <c r="BE694">
        <v>11</v>
      </c>
      <c r="BF694">
        <f>BF14</f>
        <v>0</v>
      </c>
      <c r="BG694">
        <v>11</v>
      </c>
      <c r="BH694">
        <f>IF(BH15="","",BH14)</f>
        <v>0</v>
      </c>
      <c r="BI694">
        <v>11</v>
      </c>
      <c r="BJ694">
        <f>BJ14</f>
        <v>0</v>
      </c>
      <c r="BK694">
        <v>11</v>
      </c>
      <c r="BL694">
        <f>IF(BL15="","",BL14)</f>
        <v>0</v>
      </c>
      <c r="BM694">
        <v>11</v>
      </c>
      <c r="BN694">
        <f>BN14</f>
        <v>0</v>
      </c>
      <c r="BO694">
        <v>11</v>
      </c>
      <c r="BP694">
        <f>IF(BP15="","",BP14)</f>
        <v>0</v>
      </c>
      <c r="BQ694">
        <v>11</v>
      </c>
      <c r="BR694">
        <f>BR14</f>
        <v>0</v>
      </c>
    </row>
    <row r="695" spans="5:70">
      <c r="E695">
        <v>12</v>
      </c>
      <c r="F695">
        <f>IF(F16="","",F15)</f>
        <v>0</v>
      </c>
      <c r="G695">
        <v>12</v>
      </c>
      <c r="H695">
        <f>H15</f>
        <v>0</v>
      </c>
      <c r="I695">
        <v>12</v>
      </c>
      <c r="J695">
        <f>IF(J16="","",J15)</f>
        <v>0</v>
      </c>
      <c r="K695">
        <v>12</v>
      </c>
      <c r="L695">
        <f>L15</f>
        <v>0</v>
      </c>
      <c r="M695">
        <v>12</v>
      </c>
      <c r="N695">
        <f>IF(N16="","",N15)</f>
        <v>0</v>
      </c>
      <c r="O695">
        <v>12</v>
      </c>
      <c r="P695">
        <f>P15</f>
        <v>0</v>
      </c>
      <c r="Q695">
        <v>12</v>
      </c>
      <c r="R695">
        <f>IF(R16="","",R15)</f>
        <v>0</v>
      </c>
      <c r="S695">
        <v>12</v>
      </c>
      <c r="T695">
        <f>T15</f>
        <v>0</v>
      </c>
      <c r="U695">
        <v>12</v>
      </c>
      <c r="V695">
        <f>IF(V16="","",V15)</f>
        <v>0</v>
      </c>
      <c r="W695">
        <v>12</v>
      </c>
      <c r="X695">
        <f>X15</f>
        <v>0</v>
      </c>
      <c r="Y695">
        <v>12</v>
      </c>
      <c r="Z695">
        <f>IF(Z16="","",Z15)</f>
        <v>0</v>
      </c>
      <c r="AA695">
        <v>12</v>
      </c>
      <c r="AB695">
        <f>AB15</f>
        <v>0</v>
      </c>
      <c r="AC695">
        <v>12</v>
      </c>
      <c r="AD695">
        <f>IF(AD16="","",AD15)</f>
        <v>0</v>
      </c>
      <c r="AE695">
        <v>12</v>
      </c>
      <c r="AF695">
        <f>AF15</f>
        <v>0</v>
      </c>
      <c r="AG695">
        <v>12</v>
      </c>
      <c r="AH695">
        <f>IF(AH16="","",AH15)</f>
        <v>0</v>
      </c>
      <c r="AI695">
        <v>12</v>
      </c>
      <c r="AJ695">
        <f>AJ15</f>
        <v>0</v>
      </c>
      <c r="AM695">
        <v>12</v>
      </c>
      <c r="AN695">
        <f>IF(AN16="","",AN15)</f>
        <v>0</v>
      </c>
      <c r="AO695">
        <v>12</v>
      </c>
      <c r="AP695">
        <f>AP15</f>
        <v>0</v>
      </c>
      <c r="AQ695">
        <v>12</v>
      </c>
      <c r="AR695">
        <f>IF(AR16="","",AR15)</f>
        <v>0</v>
      </c>
      <c r="AS695">
        <v>12</v>
      </c>
      <c r="AT695">
        <f>AT15</f>
        <v>0</v>
      </c>
      <c r="AU695">
        <v>12</v>
      </c>
      <c r="AV695">
        <f>IF(AV16="","",AV15)</f>
        <v>0</v>
      </c>
      <c r="AW695">
        <v>12</v>
      </c>
      <c r="AX695">
        <f>AX15</f>
        <v>0</v>
      </c>
      <c r="AY695">
        <v>12</v>
      </c>
      <c r="AZ695">
        <f>IF(AZ16="","",AZ15)</f>
        <v>0</v>
      </c>
      <c r="BA695">
        <v>12</v>
      </c>
      <c r="BB695">
        <f>BB15</f>
        <v>0</v>
      </c>
      <c r="BC695">
        <v>12</v>
      </c>
      <c r="BD695">
        <f>IF(BD16="","",BD15)</f>
        <v>0</v>
      </c>
      <c r="BE695">
        <v>12</v>
      </c>
      <c r="BF695">
        <f>BF15</f>
        <v>0</v>
      </c>
      <c r="BG695">
        <v>12</v>
      </c>
      <c r="BH695">
        <f>IF(BH16="","",BH15)</f>
        <v>0</v>
      </c>
      <c r="BI695">
        <v>12</v>
      </c>
      <c r="BJ695">
        <f>BJ15</f>
        <v>0</v>
      </c>
      <c r="BK695">
        <v>12</v>
      </c>
      <c r="BL695">
        <f>IF(BL16="","",BL15)</f>
        <v>0</v>
      </c>
      <c r="BM695">
        <v>12</v>
      </c>
      <c r="BN695">
        <f>BN15</f>
        <v>0</v>
      </c>
      <c r="BO695">
        <v>12</v>
      </c>
      <c r="BP695">
        <f>IF(BP16="","",BP15)</f>
        <v>0</v>
      </c>
      <c r="BQ695">
        <v>12</v>
      </c>
      <c r="BR695">
        <f>BR15</f>
        <v>0</v>
      </c>
    </row>
    <row r="696" spans="5:70">
      <c r="E696">
        <v>13</v>
      </c>
      <c r="F696">
        <f>IF(F17="","",F16)</f>
        <v>0</v>
      </c>
      <c r="G696">
        <v>13</v>
      </c>
      <c r="H696">
        <f>H16</f>
        <v>0</v>
      </c>
      <c r="I696">
        <v>13</v>
      </c>
      <c r="J696">
        <f>IF(J17="","",J16)</f>
        <v>0</v>
      </c>
      <c r="K696">
        <v>13</v>
      </c>
      <c r="L696">
        <f>L16</f>
        <v>0</v>
      </c>
      <c r="M696">
        <v>13</v>
      </c>
      <c r="N696">
        <f>IF(N17="","",N16)</f>
        <v>0</v>
      </c>
      <c r="O696">
        <v>13</v>
      </c>
      <c r="P696">
        <f>P16</f>
        <v>0</v>
      </c>
      <c r="Q696">
        <v>13</v>
      </c>
      <c r="R696">
        <f>IF(R17="","",R16)</f>
        <v>0</v>
      </c>
      <c r="S696">
        <v>13</v>
      </c>
      <c r="T696">
        <f>T16</f>
        <v>0</v>
      </c>
      <c r="U696">
        <v>13</v>
      </c>
      <c r="V696">
        <f>IF(V17="","",V16)</f>
        <v>0</v>
      </c>
      <c r="W696">
        <v>13</v>
      </c>
      <c r="X696">
        <f>X16</f>
        <v>0</v>
      </c>
      <c r="Y696">
        <v>13</v>
      </c>
      <c r="Z696">
        <f>IF(Z17="","",Z16)</f>
        <v>0</v>
      </c>
      <c r="AA696">
        <v>13</v>
      </c>
      <c r="AB696">
        <f>AB16</f>
        <v>0</v>
      </c>
      <c r="AC696">
        <v>13</v>
      </c>
      <c r="AD696">
        <f>IF(AD17="","",AD16)</f>
        <v>0</v>
      </c>
      <c r="AE696">
        <v>13</v>
      </c>
      <c r="AF696">
        <f>AF16</f>
        <v>0</v>
      </c>
      <c r="AG696">
        <v>13</v>
      </c>
      <c r="AH696">
        <f>IF(AH17="","",AH16)</f>
        <v>0</v>
      </c>
      <c r="AI696">
        <v>13</v>
      </c>
      <c r="AJ696">
        <f>AJ16</f>
        <v>0</v>
      </c>
      <c r="AM696">
        <v>13</v>
      </c>
      <c r="AN696">
        <f>IF(AN17="","",AN16)</f>
        <v>0</v>
      </c>
      <c r="AO696">
        <v>13</v>
      </c>
      <c r="AP696">
        <f>AP16</f>
        <v>0</v>
      </c>
      <c r="AQ696">
        <v>13</v>
      </c>
      <c r="AR696">
        <f>IF(AR17="","",AR16)</f>
        <v>0</v>
      </c>
      <c r="AS696">
        <v>13</v>
      </c>
      <c r="AT696">
        <f>AT16</f>
        <v>0</v>
      </c>
      <c r="AU696">
        <v>13</v>
      </c>
      <c r="AV696">
        <f>IF(AV17="","",AV16)</f>
        <v>0</v>
      </c>
      <c r="AW696">
        <v>13</v>
      </c>
      <c r="AX696">
        <f>AX16</f>
        <v>0</v>
      </c>
      <c r="AY696">
        <v>13</v>
      </c>
      <c r="AZ696">
        <f>IF(AZ17="","",AZ16)</f>
        <v>0</v>
      </c>
      <c r="BA696">
        <v>13</v>
      </c>
      <c r="BB696">
        <f>BB16</f>
        <v>0</v>
      </c>
      <c r="BC696">
        <v>13</v>
      </c>
      <c r="BD696">
        <f>IF(BD17="","",BD16)</f>
        <v>0</v>
      </c>
      <c r="BE696">
        <v>13</v>
      </c>
      <c r="BF696">
        <f>BF16</f>
        <v>0</v>
      </c>
      <c r="BG696">
        <v>13</v>
      </c>
      <c r="BH696">
        <f>IF(BH17="","",BH16)</f>
        <v>0</v>
      </c>
      <c r="BI696">
        <v>13</v>
      </c>
      <c r="BJ696">
        <f>BJ16</f>
        <v>0</v>
      </c>
      <c r="BK696">
        <v>13</v>
      </c>
      <c r="BL696">
        <f>IF(BL17="","",BL16)</f>
        <v>0</v>
      </c>
      <c r="BM696">
        <v>13</v>
      </c>
      <c r="BN696">
        <f>BN16</f>
        <v>0</v>
      </c>
      <c r="BO696">
        <v>13</v>
      </c>
      <c r="BP696">
        <f>IF(BP17="","",BP16)</f>
        <v>0</v>
      </c>
      <c r="BQ696">
        <v>13</v>
      </c>
      <c r="BR696">
        <f>BR16</f>
        <v>0</v>
      </c>
    </row>
    <row r="697" spans="5:70">
      <c r="E697">
        <v>14</v>
      </c>
      <c r="F697">
        <f>IF(F18="","",F17)</f>
        <v>0</v>
      </c>
      <c r="G697">
        <v>14</v>
      </c>
      <c r="H697">
        <f>H17</f>
        <v>0</v>
      </c>
      <c r="I697">
        <v>14</v>
      </c>
      <c r="J697">
        <f>IF(J18="","",J17)</f>
        <v>0</v>
      </c>
      <c r="K697">
        <v>14</v>
      </c>
      <c r="L697">
        <f>L17</f>
        <v>0</v>
      </c>
      <c r="M697">
        <v>14</v>
      </c>
      <c r="N697">
        <f>IF(N18="","",N17)</f>
        <v>0</v>
      </c>
      <c r="O697">
        <v>14</v>
      </c>
      <c r="P697">
        <f>P17</f>
        <v>0</v>
      </c>
      <c r="Q697">
        <v>14</v>
      </c>
      <c r="R697">
        <f>IF(R18="","",R17)</f>
        <v>0</v>
      </c>
      <c r="S697">
        <v>14</v>
      </c>
      <c r="T697">
        <f>T17</f>
        <v>0</v>
      </c>
      <c r="U697">
        <v>14</v>
      </c>
      <c r="V697">
        <f>IF(V18="","",V17)</f>
        <v>0</v>
      </c>
      <c r="W697">
        <v>14</v>
      </c>
      <c r="X697">
        <f>X17</f>
        <v>0</v>
      </c>
      <c r="Y697">
        <v>14</v>
      </c>
      <c r="Z697">
        <f>IF(Z18="","",Z17)</f>
        <v>0</v>
      </c>
      <c r="AA697">
        <v>14</v>
      </c>
      <c r="AB697">
        <f>AB17</f>
        <v>0</v>
      </c>
      <c r="AC697">
        <v>14</v>
      </c>
      <c r="AD697">
        <f>IF(AD18="","",AD17)</f>
        <v>0</v>
      </c>
      <c r="AE697">
        <v>14</v>
      </c>
      <c r="AF697">
        <f>AF17</f>
        <v>0</v>
      </c>
      <c r="AG697">
        <v>14</v>
      </c>
      <c r="AH697">
        <f>IF(AH18="","",AH17)</f>
        <v>0</v>
      </c>
      <c r="AI697">
        <v>14</v>
      </c>
      <c r="AJ697">
        <f>AJ17</f>
        <v>0</v>
      </c>
      <c r="AM697">
        <v>14</v>
      </c>
      <c r="AN697">
        <f>IF(AN18="","",AN17)</f>
        <v>0</v>
      </c>
      <c r="AO697">
        <v>14</v>
      </c>
      <c r="AP697">
        <f>AP17</f>
        <v>0</v>
      </c>
      <c r="AQ697">
        <v>14</v>
      </c>
      <c r="AR697">
        <f>IF(AR18="","",AR17)</f>
        <v>0</v>
      </c>
      <c r="AS697">
        <v>14</v>
      </c>
      <c r="AT697">
        <f>AT17</f>
        <v>0</v>
      </c>
      <c r="AU697">
        <v>14</v>
      </c>
      <c r="AV697">
        <f>IF(AV18="","",AV17)</f>
        <v>0</v>
      </c>
      <c r="AW697">
        <v>14</v>
      </c>
      <c r="AX697">
        <f>AX17</f>
        <v>0</v>
      </c>
      <c r="AY697">
        <v>14</v>
      </c>
      <c r="AZ697">
        <f>IF(AZ18="","",AZ17)</f>
        <v>0</v>
      </c>
      <c r="BA697">
        <v>14</v>
      </c>
      <c r="BB697">
        <f>BB17</f>
        <v>0</v>
      </c>
      <c r="BC697">
        <v>14</v>
      </c>
      <c r="BD697">
        <f>IF(BD18="","",BD17)</f>
        <v>0</v>
      </c>
      <c r="BE697">
        <v>14</v>
      </c>
      <c r="BF697">
        <f>BF17</f>
        <v>0</v>
      </c>
      <c r="BG697">
        <v>14</v>
      </c>
      <c r="BH697">
        <f>IF(BH18="","",BH17)</f>
        <v>0</v>
      </c>
      <c r="BI697">
        <v>14</v>
      </c>
      <c r="BJ697">
        <f>BJ17</f>
        <v>0</v>
      </c>
      <c r="BK697">
        <v>14</v>
      </c>
      <c r="BL697">
        <f>IF(BL18="","",BL17)</f>
        <v>0</v>
      </c>
      <c r="BM697">
        <v>14</v>
      </c>
      <c r="BN697">
        <f>BN17</f>
        <v>0</v>
      </c>
      <c r="BO697">
        <v>14</v>
      </c>
      <c r="BP697">
        <f>IF(BP18="","",BP17)</f>
        <v>0</v>
      </c>
      <c r="BQ697">
        <v>14</v>
      </c>
      <c r="BR697">
        <f>BR17</f>
        <v>0</v>
      </c>
    </row>
    <row r="698" spans="5:70">
      <c r="E698">
        <v>15</v>
      </c>
      <c r="F698">
        <f>IF(F19="","",F18)</f>
        <v>0</v>
      </c>
      <c r="G698">
        <v>15</v>
      </c>
      <c r="H698">
        <f>H18</f>
        <v>0</v>
      </c>
      <c r="I698">
        <v>15</v>
      </c>
      <c r="J698">
        <f>IF(J19="","",J18)</f>
        <v>0</v>
      </c>
      <c r="K698">
        <v>15</v>
      </c>
      <c r="L698">
        <f>L18</f>
        <v>0</v>
      </c>
      <c r="M698">
        <v>15</v>
      </c>
      <c r="N698">
        <f>IF(N19="","",N18)</f>
        <v>0</v>
      </c>
      <c r="O698">
        <v>15</v>
      </c>
      <c r="P698">
        <f>P18</f>
        <v>0</v>
      </c>
      <c r="Q698">
        <v>15</v>
      </c>
      <c r="R698">
        <f>IF(R19="","",R18)</f>
        <v>0</v>
      </c>
      <c r="S698">
        <v>15</v>
      </c>
      <c r="T698">
        <f>T18</f>
        <v>0</v>
      </c>
      <c r="U698">
        <v>15</v>
      </c>
      <c r="V698">
        <f>IF(V19="","",V18)</f>
        <v>0</v>
      </c>
      <c r="W698">
        <v>15</v>
      </c>
      <c r="X698">
        <f>X18</f>
        <v>0</v>
      </c>
      <c r="Y698">
        <v>15</v>
      </c>
      <c r="Z698">
        <f>IF(Z19="","",Z18)</f>
        <v>0</v>
      </c>
      <c r="AA698">
        <v>15</v>
      </c>
      <c r="AB698">
        <f>AB18</f>
        <v>0</v>
      </c>
      <c r="AC698">
        <v>15</v>
      </c>
      <c r="AD698">
        <f>IF(AD19="","",AD18)</f>
        <v>0</v>
      </c>
      <c r="AE698">
        <v>15</v>
      </c>
      <c r="AF698">
        <f>AF18</f>
        <v>0</v>
      </c>
      <c r="AG698">
        <v>15</v>
      </c>
      <c r="AH698">
        <f>IF(AH19="","",AH18)</f>
        <v>0</v>
      </c>
      <c r="AI698">
        <v>15</v>
      </c>
      <c r="AJ698">
        <f>AJ18</f>
        <v>0</v>
      </c>
      <c r="AM698">
        <v>15</v>
      </c>
      <c r="AN698">
        <f>IF(AN19="","",AN18)</f>
        <v>0</v>
      </c>
      <c r="AO698">
        <v>15</v>
      </c>
      <c r="AP698">
        <f>AP18</f>
        <v>0</v>
      </c>
      <c r="AQ698">
        <v>15</v>
      </c>
      <c r="AR698">
        <f>IF(AR19="","",AR18)</f>
        <v>0</v>
      </c>
      <c r="AS698">
        <v>15</v>
      </c>
      <c r="AT698">
        <f>AT18</f>
        <v>0</v>
      </c>
      <c r="AU698">
        <v>15</v>
      </c>
      <c r="AV698">
        <f>IF(AV19="","",AV18)</f>
        <v>0</v>
      </c>
      <c r="AW698">
        <v>15</v>
      </c>
      <c r="AX698">
        <f>AX18</f>
        <v>0</v>
      </c>
      <c r="AY698">
        <v>15</v>
      </c>
      <c r="AZ698">
        <f>IF(AZ19="","",AZ18)</f>
        <v>0</v>
      </c>
      <c r="BA698">
        <v>15</v>
      </c>
      <c r="BB698">
        <f>BB18</f>
        <v>0</v>
      </c>
      <c r="BC698">
        <v>15</v>
      </c>
      <c r="BD698">
        <f>IF(BD19="","",BD18)</f>
        <v>0</v>
      </c>
      <c r="BE698">
        <v>15</v>
      </c>
      <c r="BF698">
        <f>BF18</f>
        <v>0</v>
      </c>
      <c r="BG698">
        <v>15</v>
      </c>
      <c r="BH698">
        <f>IF(BH19="","",BH18)</f>
        <v>0</v>
      </c>
      <c r="BI698">
        <v>15</v>
      </c>
      <c r="BJ698">
        <f>BJ18</f>
        <v>0</v>
      </c>
      <c r="BK698">
        <v>15</v>
      </c>
      <c r="BL698">
        <f>IF(BL19="","",BL18)</f>
        <v>0</v>
      </c>
      <c r="BM698">
        <v>15</v>
      </c>
      <c r="BN698">
        <f>BN18</f>
        <v>0</v>
      </c>
      <c r="BO698">
        <v>15</v>
      </c>
      <c r="BP698">
        <f>IF(BP19="","",BP18)</f>
        <v>0</v>
      </c>
      <c r="BQ698">
        <v>15</v>
      </c>
      <c r="BR698">
        <f>BR18</f>
        <v>0</v>
      </c>
    </row>
    <row r="699" spans="5:70">
      <c r="E699">
        <v>16</v>
      </c>
      <c r="F699">
        <f>IF(F20="","",F19)</f>
        <v>0</v>
      </c>
      <c r="G699">
        <v>16</v>
      </c>
      <c r="H699">
        <f>H19</f>
        <v>0</v>
      </c>
      <c r="I699">
        <v>16</v>
      </c>
      <c r="J699">
        <f>IF(J20="","",J19)</f>
        <v>0</v>
      </c>
      <c r="K699">
        <v>16</v>
      </c>
      <c r="L699">
        <f>L19</f>
        <v>0</v>
      </c>
      <c r="M699">
        <v>16</v>
      </c>
      <c r="N699">
        <f>IF(N20="","",N19)</f>
        <v>0</v>
      </c>
      <c r="O699">
        <v>16</v>
      </c>
      <c r="P699">
        <f>P19</f>
        <v>0</v>
      </c>
      <c r="Q699">
        <v>16</v>
      </c>
      <c r="R699">
        <f>IF(R20="","",R19)</f>
        <v>0</v>
      </c>
      <c r="S699">
        <v>16</v>
      </c>
      <c r="T699">
        <f>T19</f>
        <v>0</v>
      </c>
      <c r="U699">
        <v>16</v>
      </c>
      <c r="V699">
        <f>IF(V20="","",V19)</f>
        <v>0</v>
      </c>
      <c r="W699">
        <v>16</v>
      </c>
      <c r="X699">
        <f>X19</f>
        <v>0</v>
      </c>
      <c r="Y699">
        <v>16</v>
      </c>
      <c r="Z699">
        <f>IF(Z20="","",Z19)</f>
        <v>0</v>
      </c>
      <c r="AA699">
        <v>16</v>
      </c>
      <c r="AB699">
        <f>AB19</f>
        <v>0</v>
      </c>
      <c r="AC699">
        <v>16</v>
      </c>
      <c r="AD699">
        <f>IF(AD20="","",AD19)</f>
        <v>0</v>
      </c>
      <c r="AE699">
        <v>16</v>
      </c>
      <c r="AF699">
        <f>AF19</f>
        <v>0</v>
      </c>
      <c r="AG699">
        <v>16</v>
      </c>
      <c r="AH699">
        <f>IF(AH20="","",AH19)</f>
        <v>0</v>
      </c>
      <c r="AI699">
        <v>16</v>
      </c>
      <c r="AJ699">
        <f>AJ19</f>
        <v>0</v>
      </c>
      <c r="AM699">
        <v>16</v>
      </c>
      <c r="AN699">
        <f>IF(AN20="","",AN19)</f>
        <v>0</v>
      </c>
      <c r="AO699">
        <v>16</v>
      </c>
      <c r="AP699">
        <f>AP19</f>
        <v>0</v>
      </c>
      <c r="AQ699">
        <v>16</v>
      </c>
      <c r="AR699">
        <f>IF(AR20="","",AR19)</f>
        <v>0</v>
      </c>
      <c r="AS699">
        <v>16</v>
      </c>
      <c r="AT699">
        <f>AT19</f>
        <v>0</v>
      </c>
      <c r="AU699">
        <v>16</v>
      </c>
      <c r="AV699">
        <f>IF(AV20="","",AV19)</f>
        <v>0</v>
      </c>
      <c r="AW699">
        <v>16</v>
      </c>
      <c r="AX699">
        <f>AX19</f>
        <v>0</v>
      </c>
      <c r="AY699">
        <v>16</v>
      </c>
      <c r="AZ699">
        <f>IF(AZ20="","",AZ19)</f>
        <v>0</v>
      </c>
      <c r="BA699">
        <v>16</v>
      </c>
      <c r="BB699">
        <f>BB19</f>
        <v>0</v>
      </c>
      <c r="BC699">
        <v>16</v>
      </c>
      <c r="BD699">
        <f>IF(BD20="","",BD19)</f>
        <v>0</v>
      </c>
      <c r="BE699">
        <v>16</v>
      </c>
      <c r="BF699">
        <f>BF19</f>
        <v>0</v>
      </c>
      <c r="BG699">
        <v>16</v>
      </c>
      <c r="BH699">
        <f>IF(BH20="","",BH19)</f>
        <v>0</v>
      </c>
      <c r="BI699">
        <v>16</v>
      </c>
      <c r="BJ699">
        <f>BJ19</f>
        <v>0</v>
      </c>
      <c r="BK699">
        <v>16</v>
      </c>
      <c r="BL699">
        <f>IF(BL20="","",BL19)</f>
        <v>0</v>
      </c>
      <c r="BM699">
        <v>16</v>
      </c>
      <c r="BN699">
        <f>BN19</f>
        <v>0</v>
      </c>
      <c r="BO699">
        <v>16</v>
      </c>
      <c r="BP699">
        <f>IF(BP20="","",BP19)</f>
        <v>0</v>
      </c>
      <c r="BQ699">
        <v>16</v>
      </c>
      <c r="BR699">
        <f>BR19</f>
        <v>0</v>
      </c>
    </row>
    <row r="700" spans="5:70">
      <c r="E700">
        <v>17</v>
      </c>
      <c r="F700">
        <f>IF(F21="","",F20)</f>
        <v>0</v>
      </c>
      <c r="G700">
        <v>17</v>
      </c>
      <c r="H700">
        <f>H20</f>
        <v>0</v>
      </c>
      <c r="I700">
        <v>17</v>
      </c>
      <c r="J700">
        <f>IF(J21="","",J20)</f>
        <v>0</v>
      </c>
      <c r="K700">
        <v>17</v>
      </c>
      <c r="L700">
        <f>L20</f>
        <v>0</v>
      </c>
      <c r="M700">
        <v>17</v>
      </c>
      <c r="N700">
        <f>IF(N21="","",N20)</f>
        <v>0</v>
      </c>
      <c r="O700">
        <v>17</v>
      </c>
      <c r="P700">
        <f>P20</f>
        <v>0</v>
      </c>
      <c r="Q700">
        <v>17</v>
      </c>
      <c r="R700">
        <f>IF(R21="","",R20)</f>
        <v>0</v>
      </c>
      <c r="S700">
        <v>17</v>
      </c>
      <c r="T700">
        <f>T20</f>
        <v>0</v>
      </c>
      <c r="U700">
        <v>17</v>
      </c>
      <c r="V700">
        <f>IF(V21="","",V20)</f>
        <v>0</v>
      </c>
      <c r="W700">
        <v>17</v>
      </c>
      <c r="X700">
        <f>X20</f>
        <v>0</v>
      </c>
      <c r="Y700">
        <v>17</v>
      </c>
      <c r="Z700">
        <f>IF(Z21="","",Z20)</f>
        <v>0</v>
      </c>
      <c r="AA700">
        <v>17</v>
      </c>
      <c r="AB700">
        <f>AB20</f>
        <v>0</v>
      </c>
      <c r="AC700">
        <v>17</v>
      </c>
      <c r="AD700">
        <f>IF(AD21="","",AD20)</f>
        <v>0</v>
      </c>
      <c r="AE700">
        <v>17</v>
      </c>
      <c r="AF700">
        <f>AF20</f>
        <v>0</v>
      </c>
      <c r="AG700">
        <v>17</v>
      </c>
      <c r="AH700">
        <f>IF(AH21="","",AH20)</f>
        <v>0</v>
      </c>
      <c r="AI700">
        <v>17</v>
      </c>
      <c r="AJ700">
        <f>AJ20</f>
        <v>0</v>
      </c>
      <c r="AM700">
        <v>17</v>
      </c>
      <c r="AN700">
        <f>IF(AN21="","",AN20)</f>
        <v>0</v>
      </c>
      <c r="AO700">
        <v>17</v>
      </c>
      <c r="AP700">
        <f>AP20</f>
        <v>0</v>
      </c>
      <c r="AQ700">
        <v>17</v>
      </c>
      <c r="AR700">
        <f>IF(AR21="","",AR20)</f>
        <v>0</v>
      </c>
      <c r="AS700">
        <v>17</v>
      </c>
      <c r="AT700">
        <f>AT20</f>
        <v>0</v>
      </c>
      <c r="AU700">
        <v>17</v>
      </c>
      <c r="AV700">
        <f>IF(AV21="","",AV20)</f>
        <v>0</v>
      </c>
      <c r="AW700">
        <v>17</v>
      </c>
      <c r="AX700">
        <f>AX20</f>
        <v>0</v>
      </c>
      <c r="AY700">
        <v>17</v>
      </c>
      <c r="AZ700">
        <f>IF(AZ21="","",AZ20)</f>
        <v>0</v>
      </c>
      <c r="BA700">
        <v>17</v>
      </c>
      <c r="BB700">
        <f>BB20</f>
        <v>0</v>
      </c>
      <c r="BC700">
        <v>17</v>
      </c>
      <c r="BD700">
        <f>IF(BD21="","",BD20)</f>
        <v>0</v>
      </c>
      <c r="BE700">
        <v>17</v>
      </c>
      <c r="BF700">
        <f>BF20</f>
        <v>0</v>
      </c>
      <c r="BG700">
        <v>17</v>
      </c>
      <c r="BH700">
        <f>IF(BH21="","",BH20)</f>
        <v>0</v>
      </c>
      <c r="BI700">
        <v>17</v>
      </c>
      <c r="BJ700">
        <f>BJ20</f>
        <v>0</v>
      </c>
      <c r="BK700">
        <v>17</v>
      </c>
      <c r="BL700">
        <f>IF(BL21="","",BL20)</f>
        <v>0</v>
      </c>
      <c r="BM700">
        <v>17</v>
      </c>
      <c r="BN700">
        <f>BN20</f>
        <v>0</v>
      </c>
      <c r="BO700">
        <v>17</v>
      </c>
      <c r="BP700">
        <f>IF(BP21="","",BP20)</f>
        <v>0</v>
      </c>
      <c r="BQ700">
        <v>17</v>
      </c>
      <c r="BR700">
        <f>BR20</f>
        <v>0</v>
      </c>
    </row>
    <row r="701" spans="5:70">
      <c r="E701">
        <v>18</v>
      </c>
      <c r="F701">
        <f>IF(F22="","",F21)</f>
        <v>0</v>
      </c>
      <c r="G701">
        <v>18</v>
      </c>
      <c r="H701">
        <f>H21</f>
        <v>0</v>
      </c>
      <c r="I701">
        <v>18</v>
      </c>
      <c r="J701">
        <f>IF(J22="","",J21)</f>
        <v>0</v>
      </c>
      <c r="K701">
        <v>18</v>
      </c>
      <c r="L701">
        <f>L21</f>
        <v>0</v>
      </c>
      <c r="M701">
        <v>18</v>
      </c>
      <c r="N701">
        <f>IF(N22="","",N21)</f>
        <v>0</v>
      </c>
      <c r="O701">
        <v>18</v>
      </c>
      <c r="P701">
        <f>P21</f>
        <v>0</v>
      </c>
      <c r="Q701">
        <v>18</v>
      </c>
      <c r="R701">
        <f>IF(R22="","",R21)</f>
        <v>0</v>
      </c>
      <c r="S701">
        <v>18</v>
      </c>
      <c r="T701">
        <f>T21</f>
        <v>0</v>
      </c>
      <c r="U701">
        <v>18</v>
      </c>
      <c r="V701">
        <f>IF(V22="","",V21)</f>
        <v>0</v>
      </c>
      <c r="W701">
        <v>18</v>
      </c>
      <c r="X701">
        <f>X21</f>
        <v>0</v>
      </c>
      <c r="Y701">
        <v>18</v>
      </c>
      <c r="Z701">
        <f>IF(Z22="","",Z21)</f>
        <v>0</v>
      </c>
      <c r="AA701">
        <v>18</v>
      </c>
      <c r="AB701">
        <f>AB21</f>
        <v>0</v>
      </c>
      <c r="AC701">
        <v>18</v>
      </c>
      <c r="AD701">
        <f>IF(AD22="","",AD21)</f>
        <v>0</v>
      </c>
      <c r="AE701">
        <v>18</v>
      </c>
      <c r="AF701">
        <f>AF21</f>
        <v>0</v>
      </c>
      <c r="AG701">
        <v>18</v>
      </c>
      <c r="AH701">
        <f>IF(AH22="","",AH21)</f>
        <v>0</v>
      </c>
      <c r="AI701">
        <v>18</v>
      </c>
      <c r="AJ701">
        <f>AJ21</f>
        <v>0</v>
      </c>
      <c r="AM701">
        <v>18</v>
      </c>
      <c r="AN701">
        <f>IF(AN22="","",AN21)</f>
        <v>0</v>
      </c>
      <c r="AO701">
        <v>18</v>
      </c>
      <c r="AP701">
        <f>AP21</f>
        <v>0</v>
      </c>
      <c r="AQ701">
        <v>18</v>
      </c>
      <c r="AR701">
        <f>IF(AR22="","",AR21)</f>
        <v>0</v>
      </c>
      <c r="AS701">
        <v>18</v>
      </c>
      <c r="AT701">
        <f>AT21</f>
        <v>0</v>
      </c>
      <c r="AU701">
        <v>18</v>
      </c>
      <c r="AV701">
        <f>IF(AV22="","",AV21)</f>
        <v>0</v>
      </c>
      <c r="AW701">
        <v>18</v>
      </c>
      <c r="AX701">
        <f>AX21</f>
        <v>0</v>
      </c>
      <c r="AY701">
        <v>18</v>
      </c>
      <c r="AZ701">
        <f>IF(AZ22="","",AZ21)</f>
        <v>0</v>
      </c>
      <c r="BA701">
        <v>18</v>
      </c>
      <c r="BB701">
        <f>BB21</f>
        <v>0</v>
      </c>
      <c r="BC701">
        <v>18</v>
      </c>
      <c r="BD701">
        <f>IF(BD22="","",BD21)</f>
        <v>0</v>
      </c>
      <c r="BE701">
        <v>18</v>
      </c>
      <c r="BF701">
        <f>BF21</f>
        <v>0</v>
      </c>
      <c r="BG701">
        <v>18</v>
      </c>
      <c r="BH701">
        <f>IF(BH22="","",BH21)</f>
        <v>0</v>
      </c>
      <c r="BI701">
        <v>18</v>
      </c>
      <c r="BJ701">
        <f>BJ21</f>
        <v>0</v>
      </c>
      <c r="BK701">
        <v>18</v>
      </c>
      <c r="BL701">
        <f>IF(BL22="","",BL21)</f>
        <v>0</v>
      </c>
      <c r="BM701">
        <v>18</v>
      </c>
      <c r="BN701">
        <f>BN21</f>
        <v>0</v>
      </c>
      <c r="BO701">
        <v>18</v>
      </c>
      <c r="BP701">
        <f>IF(BP22="","",BP21)</f>
        <v>0</v>
      </c>
      <c r="BQ701">
        <v>18</v>
      </c>
      <c r="BR701">
        <f>BR21</f>
        <v>0</v>
      </c>
    </row>
    <row r="702" spans="5:70">
      <c r="E702">
        <v>19</v>
      </c>
      <c r="F702">
        <f>IF(F23="","",F22)</f>
        <v>0</v>
      </c>
      <c r="G702">
        <v>19</v>
      </c>
      <c r="H702">
        <f>H22</f>
        <v>0</v>
      </c>
      <c r="I702">
        <v>19</v>
      </c>
      <c r="J702">
        <f>IF(J23="","",J22)</f>
        <v>0</v>
      </c>
      <c r="K702">
        <v>19</v>
      </c>
      <c r="L702">
        <f>L22</f>
        <v>0</v>
      </c>
      <c r="M702">
        <v>19</v>
      </c>
      <c r="N702">
        <f>IF(N23="","",N22)</f>
        <v>0</v>
      </c>
      <c r="O702">
        <v>19</v>
      </c>
      <c r="P702">
        <f>P22</f>
        <v>0</v>
      </c>
      <c r="Q702">
        <v>19</v>
      </c>
      <c r="R702">
        <f>IF(R23="","",R22)</f>
        <v>0</v>
      </c>
      <c r="S702">
        <v>19</v>
      </c>
      <c r="T702">
        <f>T22</f>
        <v>0</v>
      </c>
      <c r="U702">
        <v>19</v>
      </c>
      <c r="V702">
        <f>IF(V23="","",V22)</f>
        <v>0</v>
      </c>
      <c r="W702">
        <v>19</v>
      </c>
      <c r="X702">
        <f>X22</f>
        <v>0</v>
      </c>
      <c r="Y702">
        <v>19</v>
      </c>
      <c r="Z702">
        <f>IF(Z23="","",Z22)</f>
        <v>0</v>
      </c>
      <c r="AA702">
        <v>19</v>
      </c>
      <c r="AB702">
        <f>AB22</f>
        <v>0</v>
      </c>
      <c r="AC702">
        <v>19</v>
      </c>
      <c r="AD702">
        <f>IF(AD23="","",AD22)</f>
        <v>0</v>
      </c>
      <c r="AE702">
        <v>19</v>
      </c>
      <c r="AF702">
        <f>AF22</f>
        <v>0</v>
      </c>
      <c r="AG702">
        <v>19</v>
      </c>
      <c r="AH702">
        <f>IF(AH23="","",AH22)</f>
        <v>0</v>
      </c>
      <c r="AI702">
        <v>19</v>
      </c>
      <c r="AJ702">
        <f>AJ22</f>
        <v>0</v>
      </c>
      <c r="AM702">
        <v>19</v>
      </c>
      <c r="AN702">
        <f>IF(AN23="","",AN22)</f>
        <v>0</v>
      </c>
      <c r="AO702">
        <v>19</v>
      </c>
      <c r="AP702">
        <f>AP22</f>
        <v>0</v>
      </c>
      <c r="AQ702">
        <v>19</v>
      </c>
      <c r="AR702">
        <f>IF(AR23="","",AR22)</f>
        <v>0</v>
      </c>
      <c r="AS702">
        <v>19</v>
      </c>
      <c r="AT702">
        <f>AT22</f>
        <v>0</v>
      </c>
      <c r="AU702">
        <v>19</v>
      </c>
      <c r="AV702">
        <f>IF(AV23="","",AV22)</f>
        <v>0</v>
      </c>
      <c r="AW702">
        <v>19</v>
      </c>
      <c r="AX702">
        <f>AX22</f>
        <v>0</v>
      </c>
      <c r="AY702">
        <v>19</v>
      </c>
      <c r="AZ702">
        <f>IF(AZ23="","",AZ22)</f>
        <v>0</v>
      </c>
      <c r="BA702">
        <v>19</v>
      </c>
      <c r="BB702">
        <f>BB22</f>
        <v>0</v>
      </c>
      <c r="BC702">
        <v>19</v>
      </c>
      <c r="BD702">
        <f>IF(BD23="","",BD22)</f>
        <v>0</v>
      </c>
      <c r="BE702">
        <v>19</v>
      </c>
      <c r="BF702">
        <f>BF22</f>
        <v>0</v>
      </c>
      <c r="BG702">
        <v>19</v>
      </c>
      <c r="BH702">
        <f>IF(BH23="","",BH22)</f>
        <v>0</v>
      </c>
      <c r="BI702">
        <v>19</v>
      </c>
      <c r="BJ702">
        <f>BJ22</f>
        <v>0</v>
      </c>
      <c r="BK702">
        <v>19</v>
      </c>
      <c r="BL702">
        <f>IF(BL23="","",BL22)</f>
        <v>0</v>
      </c>
      <c r="BM702">
        <v>19</v>
      </c>
      <c r="BN702">
        <f>BN22</f>
        <v>0</v>
      </c>
      <c r="BO702">
        <v>19</v>
      </c>
      <c r="BP702">
        <f>IF(BP23="","",BP22)</f>
        <v>0</v>
      </c>
      <c r="BQ702">
        <v>19</v>
      </c>
      <c r="BR702">
        <f>BR22</f>
        <v>0</v>
      </c>
    </row>
    <row r="703" spans="5:70">
      <c r="E703">
        <v>20</v>
      </c>
      <c r="F703">
        <f>IF(F24="","",F23)</f>
        <v>0</v>
      </c>
      <c r="G703">
        <v>20</v>
      </c>
      <c r="H703">
        <f>H23</f>
        <v>0</v>
      </c>
      <c r="I703">
        <v>20</v>
      </c>
      <c r="J703">
        <f>IF(J24="","",J23)</f>
        <v>0</v>
      </c>
      <c r="K703">
        <v>20</v>
      </c>
      <c r="L703">
        <f>L23</f>
        <v>0</v>
      </c>
      <c r="M703">
        <v>20</v>
      </c>
      <c r="N703">
        <f>IF(N24="","",N23)</f>
        <v>0</v>
      </c>
      <c r="O703">
        <v>20</v>
      </c>
      <c r="P703">
        <f>P23</f>
        <v>0</v>
      </c>
      <c r="Q703">
        <v>20</v>
      </c>
      <c r="R703">
        <f>IF(R24="","",R23)</f>
        <v>0</v>
      </c>
      <c r="S703">
        <v>20</v>
      </c>
      <c r="T703">
        <f>T23</f>
        <v>0</v>
      </c>
      <c r="U703">
        <v>20</v>
      </c>
      <c r="V703">
        <f>IF(V24="","",V23)</f>
        <v>0</v>
      </c>
      <c r="W703">
        <v>20</v>
      </c>
      <c r="X703">
        <f>X23</f>
        <v>0</v>
      </c>
      <c r="Y703">
        <v>20</v>
      </c>
      <c r="Z703">
        <f>IF(Z24="","",Z23)</f>
        <v>0</v>
      </c>
      <c r="AA703">
        <v>20</v>
      </c>
      <c r="AB703">
        <f>AB23</f>
        <v>0</v>
      </c>
      <c r="AC703">
        <v>20</v>
      </c>
      <c r="AD703">
        <f>IF(AD24="","",AD23)</f>
        <v>0</v>
      </c>
      <c r="AE703">
        <v>20</v>
      </c>
      <c r="AF703">
        <f>AF23</f>
        <v>0</v>
      </c>
      <c r="AG703">
        <v>20</v>
      </c>
      <c r="AH703">
        <f>IF(AH24="","",AH23)</f>
        <v>0</v>
      </c>
      <c r="AI703">
        <v>20</v>
      </c>
      <c r="AJ703">
        <f>AJ23</f>
        <v>0</v>
      </c>
      <c r="AM703">
        <v>20</v>
      </c>
      <c r="AN703">
        <f>IF(AN24="","",AN23)</f>
        <v>0</v>
      </c>
      <c r="AO703">
        <v>20</v>
      </c>
      <c r="AP703">
        <f>AP23</f>
        <v>0</v>
      </c>
      <c r="AQ703">
        <v>20</v>
      </c>
      <c r="AR703">
        <f>IF(AR24="","",AR23)</f>
        <v>0</v>
      </c>
      <c r="AS703">
        <v>20</v>
      </c>
      <c r="AT703">
        <f>AT23</f>
        <v>0</v>
      </c>
      <c r="AU703">
        <v>20</v>
      </c>
      <c r="AV703">
        <f>IF(AV24="","",AV23)</f>
        <v>0</v>
      </c>
      <c r="AW703">
        <v>20</v>
      </c>
      <c r="AX703">
        <f>AX23</f>
        <v>0</v>
      </c>
      <c r="AY703">
        <v>20</v>
      </c>
      <c r="AZ703">
        <f>IF(AZ24="","",AZ23)</f>
        <v>0</v>
      </c>
      <c r="BA703">
        <v>20</v>
      </c>
      <c r="BB703">
        <f>BB23</f>
        <v>0</v>
      </c>
      <c r="BC703">
        <v>20</v>
      </c>
      <c r="BD703">
        <f>IF(BD24="","",BD23)</f>
        <v>0</v>
      </c>
      <c r="BE703">
        <v>20</v>
      </c>
      <c r="BF703">
        <f>BF23</f>
        <v>0</v>
      </c>
      <c r="BG703">
        <v>20</v>
      </c>
      <c r="BH703">
        <f>IF(BH24="","",BH23)</f>
        <v>0</v>
      </c>
      <c r="BI703">
        <v>20</v>
      </c>
      <c r="BJ703">
        <f>BJ23</f>
        <v>0</v>
      </c>
      <c r="BK703">
        <v>20</v>
      </c>
      <c r="BL703">
        <f>IF(BL24="","",BL23)</f>
        <v>0</v>
      </c>
      <c r="BM703">
        <v>20</v>
      </c>
      <c r="BN703">
        <f>BN23</f>
        <v>0</v>
      </c>
      <c r="BO703">
        <v>20</v>
      </c>
      <c r="BP703">
        <f>IF(BP24="","",BP23)</f>
        <v>0</v>
      </c>
      <c r="BQ703">
        <v>20</v>
      </c>
      <c r="BR703">
        <f>BR23</f>
        <v>0</v>
      </c>
    </row>
    <row r="704" spans="5:70">
      <c r="E704">
        <v>21</v>
      </c>
      <c r="F704">
        <f>IF(F25="","",F24)</f>
        <v>0</v>
      </c>
      <c r="G704">
        <v>21</v>
      </c>
      <c r="H704">
        <f>H24</f>
        <v>0</v>
      </c>
      <c r="I704">
        <v>21</v>
      </c>
      <c r="J704">
        <f>IF(J25="","",J24)</f>
        <v>0</v>
      </c>
      <c r="K704">
        <v>21</v>
      </c>
      <c r="L704">
        <f>L24</f>
        <v>0</v>
      </c>
      <c r="M704">
        <v>21</v>
      </c>
      <c r="N704">
        <f>IF(N25="","",N24)</f>
        <v>0</v>
      </c>
      <c r="O704">
        <v>21</v>
      </c>
      <c r="P704">
        <f>P24</f>
        <v>0</v>
      </c>
      <c r="Q704">
        <v>21</v>
      </c>
      <c r="R704">
        <f>IF(R25="","",R24)</f>
        <v>0</v>
      </c>
      <c r="S704">
        <v>21</v>
      </c>
      <c r="T704">
        <f>T24</f>
        <v>0</v>
      </c>
      <c r="U704">
        <v>21</v>
      </c>
      <c r="V704">
        <f>IF(V25="","",V24)</f>
        <v>0</v>
      </c>
      <c r="W704">
        <v>21</v>
      </c>
      <c r="X704">
        <f>X24</f>
        <v>0</v>
      </c>
      <c r="Y704">
        <v>21</v>
      </c>
      <c r="Z704">
        <f>IF(Z25="","",Z24)</f>
        <v>0</v>
      </c>
      <c r="AA704">
        <v>21</v>
      </c>
      <c r="AB704">
        <f>AB24</f>
        <v>0</v>
      </c>
      <c r="AC704">
        <v>21</v>
      </c>
      <c r="AD704">
        <f>IF(AD25="","",AD24)</f>
        <v>0</v>
      </c>
      <c r="AE704">
        <v>21</v>
      </c>
      <c r="AF704">
        <f>AF24</f>
        <v>0</v>
      </c>
      <c r="AG704">
        <v>21</v>
      </c>
      <c r="AH704">
        <f>IF(AH25="","",AH24)</f>
        <v>0</v>
      </c>
      <c r="AI704">
        <v>21</v>
      </c>
      <c r="AJ704">
        <f>AJ24</f>
        <v>0</v>
      </c>
      <c r="AM704">
        <v>21</v>
      </c>
      <c r="AN704">
        <f>IF(AN25="","",AN24)</f>
        <v>0</v>
      </c>
      <c r="AO704">
        <v>21</v>
      </c>
      <c r="AP704">
        <f>AP24</f>
        <v>0</v>
      </c>
      <c r="AQ704">
        <v>21</v>
      </c>
      <c r="AR704">
        <f>IF(AR25="","",AR24)</f>
        <v>0</v>
      </c>
      <c r="AS704">
        <v>21</v>
      </c>
      <c r="AT704">
        <f>AT24</f>
        <v>0</v>
      </c>
      <c r="AU704">
        <v>21</v>
      </c>
      <c r="AV704">
        <f>IF(AV25="","",AV24)</f>
        <v>0</v>
      </c>
      <c r="AW704">
        <v>21</v>
      </c>
      <c r="AX704">
        <f>AX24</f>
        <v>0</v>
      </c>
      <c r="AY704">
        <v>21</v>
      </c>
      <c r="AZ704">
        <f>IF(AZ25="","",AZ24)</f>
        <v>0</v>
      </c>
      <c r="BA704">
        <v>21</v>
      </c>
      <c r="BB704">
        <f>BB24</f>
        <v>0</v>
      </c>
      <c r="BC704">
        <v>21</v>
      </c>
      <c r="BD704">
        <f>IF(BD25="","",BD24)</f>
        <v>0</v>
      </c>
      <c r="BE704">
        <v>21</v>
      </c>
      <c r="BF704">
        <f>BF24</f>
        <v>0</v>
      </c>
      <c r="BG704">
        <v>21</v>
      </c>
      <c r="BH704">
        <f>IF(BH25="","",BH24)</f>
        <v>0</v>
      </c>
      <c r="BI704">
        <v>21</v>
      </c>
      <c r="BJ704">
        <f>BJ24</f>
        <v>0</v>
      </c>
      <c r="BK704">
        <v>21</v>
      </c>
      <c r="BL704">
        <f>IF(BL25="","",BL24)</f>
        <v>0</v>
      </c>
      <c r="BM704">
        <v>21</v>
      </c>
      <c r="BN704">
        <f>BN24</f>
        <v>0</v>
      </c>
      <c r="BO704">
        <v>21</v>
      </c>
      <c r="BP704">
        <f>IF(BP25="","",BP24)</f>
        <v>0</v>
      </c>
      <c r="BQ704">
        <v>21</v>
      </c>
      <c r="BR704">
        <f>BR24</f>
        <v>0</v>
      </c>
    </row>
    <row r="705" spans="5:70">
      <c r="E705">
        <v>22</v>
      </c>
      <c r="F705">
        <f>IF(F26="","",F25)</f>
        <v>0</v>
      </c>
      <c r="G705">
        <v>22</v>
      </c>
      <c r="H705">
        <f>H25</f>
        <v>0</v>
      </c>
      <c r="I705">
        <v>22</v>
      </c>
      <c r="J705">
        <f>IF(J26="","",J25)</f>
        <v>0</v>
      </c>
      <c r="K705">
        <v>22</v>
      </c>
      <c r="L705">
        <f>L25</f>
        <v>0</v>
      </c>
      <c r="M705">
        <v>22</v>
      </c>
      <c r="N705">
        <f>IF(N26="","",N25)</f>
        <v>0</v>
      </c>
      <c r="O705">
        <v>22</v>
      </c>
      <c r="P705">
        <f>P25</f>
        <v>0</v>
      </c>
      <c r="Q705">
        <v>22</v>
      </c>
      <c r="R705">
        <f>IF(R26="","",R25)</f>
        <v>0</v>
      </c>
      <c r="S705">
        <v>22</v>
      </c>
      <c r="T705">
        <f>T25</f>
        <v>0</v>
      </c>
      <c r="U705">
        <v>22</v>
      </c>
      <c r="V705">
        <f>IF(V26="","",V25)</f>
        <v>0</v>
      </c>
      <c r="W705">
        <v>22</v>
      </c>
      <c r="X705">
        <f>X25</f>
        <v>0</v>
      </c>
      <c r="Y705">
        <v>22</v>
      </c>
      <c r="Z705">
        <f>IF(Z26="","",Z25)</f>
        <v>0</v>
      </c>
      <c r="AA705">
        <v>22</v>
      </c>
      <c r="AB705">
        <f>AB25</f>
        <v>0</v>
      </c>
      <c r="AC705">
        <v>22</v>
      </c>
      <c r="AD705">
        <f>IF(AD26="","",AD25)</f>
        <v>0</v>
      </c>
      <c r="AE705">
        <v>22</v>
      </c>
      <c r="AF705">
        <f>AF25</f>
        <v>0</v>
      </c>
      <c r="AG705">
        <v>22</v>
      </c>
      <c r="AH705">
        <f>IF(AH26="","",AH25)</f>
        <v>0</v>
      </c>
      <c r="AI705">
        <v>22</v>
      </c>
      <c r="AJ705">
        <f>AJ25</f>
        <v>0</v>
      </c>
      <c r="AM705">
        <v>22</v>
      </c>
      <c r="AN705">
        <f>IF(AN26="","",AN25)</f>
        <v>0</v>
      </c>
      <c r="AO705">
        <v>22</v>
      </c>
      <c r="AP705">
        <f>AP25</f>
        <v>0</v>
      </c>
      <c r="AQ705">
        <v>22</v>
      </c>
      <c r="AR705">
        <f>IF(AR26="","",AR25)</f>
        <v>0</v>
      </c>
      <c r="AS705">
        <v>22</v>
      </c>
      <c r="AT705">
        <f>AT25</f>
        <v>0</v>
      </c>
      <c r="AU705">
        <v>22</v>
      </c>
      <c r="AV705">
        <f>IF(AV26="","",AV25)</f>
        <v>0</v>
      </c>
      <c r="AW705">
        <v>22</v>
      </c>
      <c r="AX705">
        <f>AX25</f>
        <v>0</v>
      </c>
      <c r="AY705">
        <v>22</v>
      </c>
      <c r="AZ705">
        <f>IF(AZ26="","",AZ25)</f>
        <v>0</v>
      </c>
      <c r="BA705">
        <v>22</v>
      </c>
      <c r="BB705">
        <f>BB25</f>
        <v>0</v>
      </c>
      <c r="BC705">
        <v>22</v>
      </c>
      <c r="BD705">
        <f>IF(BD26="","",BD25)</f>
        <v>0</v>
      </c>
      <c r="BE705">
        <v>22</v>
      </c>
      <c r="BF705">
        <f>BF25</f>
        <v>0</v>
      </c>
      <c r="BG705">
        <v>22</v>
      </c>
      <c r="BH705">
        <f>IF(BH26="","",BH25)</f>
        <v>0</v>
      </c>
      <c r="BI705">
        <v>22</v>
      </c>
      <c r="BJ705">
        <f>BJ25</f>
        <v>0</v>
      </c>
      <c r="BK705">
        <v>22</v>
      </c>
      <c r="BL705">
        <f>IF(BL26="","",BL25)</f>
        <v>0</v>
      </c>
      <c r="BM705">
        <v>22</v>
      </c>
      <c r="BN705">
        <f>BN25</f>
        <v>0</v>
      </c>
      <c r="BO705">
        <v>22</v>
      </c>
      <c r="BP705">
        <f>IF(BP26="","",BP25)</f>
        <v>0</v>
      </c>
      <c r="BQ705">
        <v>22</v>
      </c>
      <c r="BR705">
        <f>BR25</f>
        <v>0</v>
      </c>
    </row>
    <row r="706" spans="5:70">
      <c r="E706">
        <v>23</v>
      </c>
      <c r="F706">
        <f>IF(F27="","",F26)</f>
        <v>0</v>
      </c>
      <c r="G706">
        <v>23</v>
      </c>
      <c r="H706">
        <f>H26</f>
        <v>0</v>
      </c>
      <c r="I706">
        <v>23</v>
      </c>
      <c r="J706">
        <f>IF(J27="","",J26)</f>
        <v>0</v>
      </c>
      <c r="K706">
        <v>23</v>
      </c>
      <c r="L706">
        <f>L26</f>
        <v>0</v>
      </c>
      <c r="M706">
        <v>23</v>
      </c>
      <c r="N706">
        <f>IF(N27="","",N26)</f>
        <v>0</v>
      </c>
      <c r="O706">
        <v>23</v>
      </c>
      <c r="P706">
        <f>P26</f>
        <v>0</v>
      </c>
      <c r="Q706">
        <v>23</v>
      </c>
      <c r="R706">
        <f>IF(R27="","",R26)</f>
        <v>0</v>
      </c>
      <c r="S706">
        <v>23</v>
      </c>
      <c r="T706">
        <f>T26</f>
        <v>0</v>
      </c>
      <c r="U706">
        <v>23</v>
      </c>
      <c r="V706">
        <f>IF(V27="","",V26)</f>
        <v>0</v>
      </c>
      <c r="W706">
        <v>23</v>
      </c>
      <c r="X706">
        <f>X26</f>
        <v>0</v>
      </c>
      <c r="Y706">
        <v>23</v>
      </c>
      <c r="Z706">
        <f>IF(Z27="","",Z26)</f>
        <v>0</v>
      </c>
      <c r="AA706">
        <v>23</v>
      </c>
      <c r="AB706">
        <f>AB26</f>
        <v>0</v>
      </c>
      <c r="AC706">
        <v>23</v>
      </c>
      <c r="AD706">
        <f>IF(AD27="","",AD26)</f>
        <v>0</v>
      </c>
      <c r="AE706">
        <v>23</v>
      </c>
      <c r="AF706">
        <f>AF26</f>
        <v>0</v>
      </c>
      <c r="AG706">
        <v>23</v>
      </c>
      <c r="AH706">
        <f>IF(AH27="","",AH26)</f>
        <v>0</v>
      </c>
      <c r="AI706">
        <v>23</v>
      </c>
      <c r="AJ706">
        <f>AJ26</f>
        <v>0</v>
      </c>
      <c r="AM706">
        <v>23</v>
      </c>
      <c r="AN706">
        <f>IF(AN27="","",AN26)</f>
        <v>0</v>
      </c>
      <c r="AO706">
        <v>23</v>
      </c>
      <c r="AP706">
        <f>AP26</f>
        <v>0</v>
      </c>
      <c r="AQ706">
        <v>23</v>
      </c>
      <c r="AR706">
        <f>IF(AR27="","",AR26)</f>
        <v>0</v>
      </c>
      <c r="AS706">
        <v>23</v>
      </c>
      <c r="AT706">
        <f>AT26</f>
        <v>0</v>
      </c>
      <c r="AU706">
        <v>23</v>
      </c>
      <c r="AV706">
        <f>IF(AV27="","",AV26)</f>
        <v>0</v>
      </c>
      <c r="AW706">
        <v>23</v>
      </c>
      <c r="AX706">
        <f>AX26</f>
        <v>0</v>
      </c>
      <c r="AY706">
        <v>23</v>
      </c>
      <c r="AZ706">
        <f>IF(AZ27="","",AZ26)</f>
        <v>0</v>
      </c>
      <c r="BA706">
        <v>23</v>
      </c>
      <c r="BB706">
        <f>BB26</f>
        <v>0</v>
      </c>
      <c r="BC706">
        <v>23</v>
      </c>
      <c r="BD706">
        <f>IF(BD27="","",BD26)</f>
        <v>0</v>
      </c>
      <c r="BE706">
        <v>23</v>
      </c>
      <c r="BF706">
        <f>BF26</f>
        <v>0</v>
      </c>
      <c r="BG706">
        <v>23</v>
      </c>
      <c r="BH706">
        <f>IF(BH27="","",BH26)</f>
        <v>0</v>
      </c>
      <c r="BI706">
        <v>23</v>
      </c>
      <c r="BJ706">
        <f>BJ26</f>
        <v>0</v>
      </c>
      <c r="BK706">
        <v>23</v>
      </c>
      <c r="BL706">
        <f>IF(BL27="","",BL26)</f>
        <v>0</v>
      </c>
      <c r="BM706">
        <v>23</v>
      </c>
      <c r="BN706">
        <f>BN26</f>
        <v>0</v>
      </c>
      <c r="BO706">
        <v>23</v>
      </c>
      <c r="BP706">
        <f>IF(BP27="","",BP26)</f>
        <v>0</v>
      </c>
      <c r="BQ706">
        <v>23</v>
      </c>
      <c r="BR706">
        <f>BR26</f>
        <v>0</v>
      </c>
    </row>
    <row r="707" spans="5:70">
      <c r="E707">
        <v>24</v>
      </c>
      <c r="F707">
        <f>IF(F28="","",F27)</f>
        <v>0</v>
      </c>
      <c r="G707">
        <v>24</v>
      </c>
      <c r="H707">
        <f>H27</f>
        <v>0</v>
      </c>
      <c r="I707">
        <v>24</v>
      </c>
      <c r="J707">
        <f>IF(J28="","",J27)</f>
        <v>0</v>
      </c>
      <c r="K707">
        <v>24</v>
      </c>
      <c r="L707">
        <f>L27</f>
        <v>0</v>
      </c>
      <c r="M707">
        <v>24</v>
      </c>
      <c r="N707">
        <f>IF(N28="","",N27)</f>
        <v>0</v>
      </c>
      <c r="O707">
        <v>24</v>
      </c>
      <c r="P707">
        <f>P27</f>
        <v>0</v>
      </c>
      <c r="Q707">
        <v>24</v>
      </c>
      <c r="R707">
        <f>IF(R28="","",R27)</f>
        <v>0</v>
      </c>
      <c r="S707">
        <v>24</v>
      </c>
      <c r="T707">
        <f>T27</f>
        <v>0</v>
      </c>
      <c r="U707">
        <v>24</v>
      </c>
      <c r="V707">
        <f>IF(V28="","",V27)</f>
        <v>0</v>
      </c>
      <c r="W707">
        <v>24</v>
      </c>
      <c r="X707">
        <f>X27</f>
        <v>0</v>
      </c>
      <c r="Y707">
        <v>24</v>
      </c>
      <c r="Z707">
        <f>IF(Z28="","",Z27)</f>
        <v>0</v>
      </c>
      <c r="AA707">
        <v>24</v>
      </c>
      <c r="AB707">
        <f>AB27</f>
        <v>0</v>
      </c>
      <c r="AC707">
        <v>24</v>
      </c>
      <c r="AD707">
        <f>IF(AD28="","",AD27)</f>
        <v>0</v>
      </c>
      <c r="AE707">
        <v>24</v>
      </c>
      <c r="AF707">
        <f>AF27</f>
        <v>0</v>
      </c>
      <c r="AG707">
        <v>24</v>
      </c>
      <c r="AH707">
        <f>IF(AH28="","",AH27)</f>
        <v>0</v>
      </c>
      <c r="AI707">
        <v>24</v>
      </c>
      <c r="AJ707">
        <f>AJ27</f>
        <v>0</v>
      </c>
      <c r="AM707">
        <v>24</v>
      </c>
      <c r="AN707">
        <f>IF(AN28="","",AN27)</f>
        <v>0</v>
      </c>
      <c r="AO707">
        <v>24</v>
      </c>
      <c r="AP707">
        <f>AP27</f>
        <v>0</v>
      </c>
      <c r="AQ707">
        <v>24</v>
      </c>
      <c r="AR707">
        <f>IF(AR28="","",AR27)</f>
        <v>0</v>
      </c>
      <c r="AS707">
        <v>24</v>
      </c>
      <c r="AT707">
        <f>AT27</f>
        <v>0</v>
      </c>
      <c r="AU707">
        <v>24</v>
      </c>
      <c r="AV707">
        <f>IF(AV28="","",AV27)</f>
        <v>0</v>
      </c>
      <c r="AW707">
        <v>24</v>
      </c>
      <c r="AX707">
        <f>AX27</f>
        <v>0</v>
      </c>
      <c r="AY707">
        <v>24</v>
      </c>
      <c r="AZ707">
        <f>IF(AZ28="","",AZ27)</f>
        <v>0</v>
      </c>
      <c r="BA707">
        <v>24</v>
      </c>
      <c r="BB707">
        <f>BB27</f>
        <v>0</v>
      </c>
      <c r="BC707">
        <v>24</v>
      </c>
      <c r="BD707">
        <f>IF(BD28="","",BD27)</f>
        <v>0</v>
      </c>
      <c r="BE707">
        <v>24</v>
      </c>
      <c r="BF707">
        <f>BF27</f>
        <v>0</v>
      </c>
      <c r="BG707">
        <v>24</v>
      </c>
      <c r="BH707">
        <f>IF(BH28="","",BH27)</f>
        <v>0</v>
      </c>
      <c r="BI707">
        <v>24</v>
      </c>
      <c r="BJ707">
        <f>BJ27</f>
        <v>0</v>
      </c>
      <c r="BK707">
        <v>24</v>
      </c>
      <c r="BL707">
        <f>IF(BL28="","",BL27)</f>
        <v>0</v>
      </c>
      <c r="BM707">
        <v>24</v>
      </c>
      <c r="BN707">
        <f>BN27</f>
        <v>0</v>
      </c>
      <c r="BO707">
        <v>24</v>
      </c>
      <c r="BP707">
        <f>IF(BP28="","",BP27)</f>
        <v>0</v>
      </c>
      <c r="BQ707">
        <v>24</v>
      </c>
      <c r="BR707">
        <f>BR27</f>
        <v>0</v>
      </c>
    </row>
    <row r="708" spans="5:70">
      <c r="E708">
        <v>25</v>
      </c>
      <c r="F708">
        <f>IF(F29="","",F28)</f>
        <v>0</v>
      </c>
      <c r="G708">
        <v>25</v>
      </c>
      <c r="H708">
        <f>H28</f>
        <v>0</v>
      </c>
      <c r="I708">
        <v>25</v>
      </c>
      <c r="J708">
        <f>IF(J29="","",J28)</f>
        <v>0</v>
      </c>
      <c r="K708">
        <v>25</v>
      </c>
      <c r="L708">
        <f>L28</f>
        <v>0</v>
      </c>
      <c r="M708">
        <v>25</v>
      </c>
      <c r="N708">
        <f>IF(N29="","",N28)</f>
        <v>0</v>
      </c>
      <c r="O708">
        <v>25</v>
      </c>
      <c r="P708">
        <f>P28</f>
        <v>0</v>
      </c>
      <c r="Q708">
        <v>25</v>
      </c>
      <c r="R708">
        <f>IF(R29="","",R28)</f>
        <v>0</v>
      </c>
      <c r="S708">
        <v>25</v>
      </c>
      <c r="T708">
        <f>T28</f>
        <v>0</v>
      </c>
      <c r="U708">
        <v>25</v>
      </c>
      <c r="V708">
        <f>IF(V29="","",V28)</f>
        <v>0</v>
      </c>
      <c r="W708">
        <v>25</v>
      </c>
      <c r="X708">
        <f>X28</f>
        <v>0</v>
      </c>
      <c r="Y708">
        <v>25</v>
      </c>
      <c r="Z708">
        <f>IF(Z29="","",Z28)</f>
        <v>0</v>
      </c>
      <c r="AA708">
        <v>25</v>
      </c>
      <c r="AB708">
        <f>AB28</f>
        <v>0</v>
      </c>
      <c r="AC708">
        <v>25</v>
      </c>
      <c r="AD708">
        <f>IF(AD29="","",AD28)</f>
        <v>0</v>
      </c>
      <c r="AE708">
        <v>25</v>
      </c>
      <c r="AF708">
        <f>AF28</f>
        <v>0</v>
      </c>
      <c r="AG708">
        <v>25</v>
      </c>
      <c r="AH708">
        <f>IF(AH29="","",AH28)</f>
        <v>0</v>
      </c>
      <c r="AI708">
        <v>25</v>
      </c>
      <c r="AJ708">
        <f>AJ28</f>
        <v>0</v>
      </c>
      <c r="AM708">
        <v>25</v>
      </c>
      <c r="AN708">
        <f>IF(AN29="","",AN28)</f>
        <v>0</v>
      </c>
      <c r="AO708">
        <v>25</v>
      </c>
      <c r="AP708">
        <f>AP28</f>
        <v>0</v>
      </c>
      <c r="AQ708">
        <v>25</v>
      </c>
      <c r="AR708">
        <f>IF(AR29="","",AR28)</f>
        <v>0</v>
      </c>
      <c r="AS708">
        <v>25</v>
      </c>
      <c r="AT708">
        <f>AT28</f>
        <v>0</v>
      </c>
      <c r="AU708">
        <v>25</v>
      </c>
      <c r="AV708">
        <f>IF(AV29="","",AV28)</f>
        <v>0</v>
      </c>
      <c r="AW708">
        <v>25</v>
      </c>
      <c r="AX708">
        <f>AX28</f>
        <v>0</v>
      </c>
      <c r="AY708">
        <v>25</v>
      </c>
      <c r="AZ708">
        <f>IF(AZ29="","",AZ28)</f>
        <v>0</v>
      </c>
      <c r="BA708">
        <v>25</v>
      </c>
      <c r="BB708">
        <f>BB28</f>
        <v>0</v>
      </c>
      <c r="BC708">
        <v>25</v>
      </c>
      <c r="BD708">
        <f>IF(BD29="","",BD28)</f>
        <v>0</v>
      </c>
      <c r="BE708">
        <v>25</v>
      </c>
      <c r="BF708">
        <f>BF28</f>
        <v>0</v>
      </c>
      <c r="BG708">
        <v>25</v>
      </c>
      <c r="BH708">
        <f>IF(BH29="","",BH28)</f>
        <v>0</v>
      </c>
      <c r="BI708">
        <v>25</v>
      </c>
      <c r="BJ708">
        <f>BJ28</f>
        <v>0</v>
      </c>
      <c r="BK708">
        <v>25</v>
      </c>
      <c r="BL708">
        <f>IF(BL29="","",BL28)</f>
        <v>0</v>
      </c>
      <c r="BM708">
        <v>25</v>
      </c>
      <c r="BN708">
        <f>BN28</f>
        <v>0</v>
      </c>
      <c r="BO708">
        <v>25</v>
      </c>
      <c r="BP708">
        <f>IF(BP29="","",BP28)</f>
        <v>0</v>
      </c>
      <c r="BQ708">
        <v>25</v>
      </c>
      <c r="BR708">
        <f>BR28</f>
        <v>0</v>
      </c>
    </row>
    <row r="709" spans="5:70">
      <c r="E709">
        <v>26</v>
      </c>
      <c r="F709">
        <f>IF(F30="","",F29)</f>
        <v>0</v>
      </c>
      <c r="G709">
        <v>26</v>
      </c>
      <c r="H709">
        <f>H29</f>
        <v>0</v>
      </c>
      <c r="I709">
        <v>26</v>
      </c>
      <c r="J709">
        <f>IF(J30="","",J29)</f>
        <v>0</v>
      </c>
      <c r="K709">
        <v>26</v>
      </c>
      <c r="L709">
        <f>L29</f>
        <v>0</v>
      </c>
      <c r="M709">
        <v>26</v>
      </c>
      <c r="N709">
        <f>IF(N30="","",N29)</f>
        <v>0</v>
      </c>
      <c r="O709">
        <v>26</v>
      </c>
      <c r="P709">
        <f>P29</f>
        <v>0</v>
      </c>
      <c r="Q709">
        <v>26</v>
      </c>
      <c r="R709">
        <f>IF(R30="","",R29)</f>
        <v>0</v>
      </c>
      <c r="S709">
        <v>26</v>
      </c>
      <c r="T709">
        <f>T29</f>
        <v>0</v>
      </c>
      <c r="U709">
        <v>26</v>
      </c>
      <c r="V709">
        <f>IF(V30="","",V29)</f>
        <v>0</v>
      </c>
      <c r="W709">
        <v>26</v>
      </c>
      <c r="X709">
        <f>X29</f>
        <v>0</v>
      </c>
      <c r="Y709">
        <v>26</v>
      </c>
      <c r="Z709">
        <f>IF(Z30="","",Z29)</f>
        <v>0</v>
      </c>
      <c r="AA709">
        <v>26</v>
      </c>
      <c r="AB709">
        <f>AB29</f>
        <v>0</v>
      </c>
      <c r="AC709">
        <v>26</v>
      </c>
      <c r="AD709">
        <f>IF(AD30="","",AD29)</f>
        <v>0</v>
      </c>
      <c r="AE709">
        <v>26</v>
      </c>
      <c r="AF709">
        <f>AF29</f>
        <v>0</v>
      </c>
      <c r="AG709">
        <v>26</v>
      </c>
      <c r="AH709">
        <f>IF(AH30="","",AH29)</f>
        <v>0</v>
      </c>
      <c r="AI709">
        <v>26</v>
      </c>
      <c r="AJ709">
        <f>AJ29</f>
        <v>0</v>
      </c>
      <c r="AM709">
        <v>26</v>
      </c>
      <c r="AN709">
        <f>IF(AN30="","",AN29)</f>
        <v>0</v>
      </c>
      <c r="AO709">
        <v>26</v>
      </c>
      <c r="AP709">
        <f>AP29</f>
        <v>0</v>
      </c>
      <c r="AQ709">
        <v>26</v>
      </c>
      <c r="AR709">
        <f>IF(AR30="","",AR29)</f>
        <v>0</v>
      </c>
      <c r="AS709">
        <v>26</v>
      </c>
      <c r="AT709">
        <f>AT29</f>
        <v>0</v>
      </c>
      <c r="AU709">
        <v>26</v>
      </c>
      <c r="AV709">
        <f>IF(AV30="","",AV29)</f>
        <v>0</v>
      </c>
      <c r="AW709">
        <v>26</v>
      </c>
      <c r="AX709">
        <f>AX29</f>
        <v>0</v>
      </c>
      <c r="AY709">
        <v>26</v>
      </c>
      <c r="AZ709">
        <f>IF(AZ30="","",AZ29)</f>
        <v>0</v>
      </c>
      <c r="BA709">
        <v>26</v>
      </c>
      <c r="BB709">
        <f>BB29</f>
        <v>0</v>
      </c>
      <c r="BC709">
        <v>26</v>
      </c>
      <c r="BD709">
        <f>IF(BD30="","",BD29)</f>
        <v>0</v>
      </c>
      <c r="BE709">
        <v>26</v>
      </c>
      <c r="BF709">
        <f>BF29</f>
        <v>0</v>
      </c>
      <c r="BG709">
        <v>26</v>
      </c>
      <c r="BH709">
        <f>IF(BH30="","",BH29)</f>
        <v>0</v>
      </c>
      <c r="BI709">
        <v>26</v>
      </c>
      <c r="BJ709">
        <f>BJ29</f>
        <v>0</v>
      </c>
      <c r="BK709">
        <v>26</v>
      </c>
      <c r="BL709">
        <f>IF(BL30="","",BL29)</f>
        <v>0</v>
      </c>
      <c r="BM709">
        <v>26</v>
      </c>
      <c r="BN709">
        <f>BN29</f>
        <v>0</v>
      </c>
      <c r="BO709">
        <v>26</v>
      </c>
      <c r="BP709">
        <f>IF(BP30="","",BP29)</f>
        <v>0</v>
      </c>
      <c r="BQ709">
        <v>26</v>
      </c>
      <c r="BR709">
        <f>BR29</f>
        <v>0</v>
      </c>
    </row>
    <row r="710" spans="5:70">
      <c r="E710">
        <v>27</v>
      </c>
      <c r="F710">
        <f>IF(F31="","",F30)</f>
        <v>0</v>
      </c>
      <c r="G710">
        <v>27</v>
      </c>
      <c r="H710">
        <f>H30</f>
        <v>0</v>
      </c>
      <c r="I710">
        <v>27</v>
      </c>
      <c r="J710">
        <f>IF(J31="","",J30)</f>
        <v>0</v>
      </c>
      <c r="K710">
        <v>27</v>
      </c>
      <c r="L710">
        <f>L30</f>
        <v>0</v>
      </c>
      <c r="M710">
        <v>27</v>
      </c>
      <c r="N710">
        <f>IF(N31="","",N30)</f>
        <v>0</v>
      </c>
      <c r="O710">
        <v>27</v>
      </c>
      <c r="P710">
        <f>P30</f>
        <v>0</v>
      </c>
      <c r="Q710">
        <v>27</v>
      </c>
      <c r="R710">
        <f>IF(R31="","",R30)</f>
        <v>0</v>
      </c>
      <c r="S710">
        <v>27</v>
      </c>
      <c r="T710">
        <f>T30</f>
        <v>0</v>
      </c>
      <c r="U710">
        <v>27</v>
      </c>
      <c r="V710">
        <f>IF(V31="","",V30)</f>
        <v>0</v>
      </c>
      <c r="W710">
        <v>27</v>
      </c>
      <c r="X710">
        <f>X30</f>
        <v>0</v>
      </c>
      <c r="Y710">
        <v>27</v>
      </c>
      <c r="Z710">
        <f>IF(Z31="","",Z30)</f>
        <v>0</v>
      </c>
      <c r="AA710">
        <v>27</v>
      </c>
      <c r="AB710">
        <f>AB30</f>
        <v>0</v>
      </c>
      <c r="AC710">
        <v>27</v>
      </c>
      <c r="AD710">
        <f>IF(AD31="","",AD30)</f>
        <v>0</v>
      </c>
      <c r="AE710">
        <v>27</v>
      </c>
      <c r="AF710">
        <f>AF30</f>
        <v>0</v>
      </c>
      <c r="AG710">
        <v>27</v>
      </c>
      <c r="AH710">
        <f>IF(AH31="","",AH30)</f>
        <v>0</v>
      </c>
      <c r="AI710">
        <v>27</v>
      </c>
      <c r="AJ710">
        <f>AJ30</f>
        <v>0</v>
      </c>
      <c r="AM710">
        <v>27</v>
      </c>
      <c r="AN710">
        <f>IF(AN31="","",AN30)</f>
        <v>0</v>
      </c>
      <c r="AO710">
        <v>27</v>
      </c>
      <c r="AP710">
        <f>AP30</f>
        <v>0</v>
      </c>
      <c r="AQ710">
        <v>27</v>
      </c>
      <c r="AR710">
        <f>IF(AR31="","",AR30)</f>
        <v>0</v>
      </c>
      <c r="AS710">
        <v>27</v>
      </c>
      <c r="AT710">
        <f>AT30</f>
        <v>0</v>
      </c>
      <c r="AU710">
        <v>27</v>
      </c>
      <c r="AV710">
        <f>IF(AV31="","",AV30)</f>
        <v>0</v>
      </c>
      <c r="AW710">
        <v>27</v>
      </c>
      <c r="AX710">
        <f>AX30</f>
        <v>0</v>
      </c>
      <c r="AY710">
        <v>27</v>
      </c>
      <c r="AZ710">
        <f>IF(AZ31="","",AZ30)</f>
        <v>0</v>
      </c>
      <c r="BA710">
        <v>27</v>
      </c>
      <c r="BB710">
        <f>BB30</f>
        <v>0</v>
      </c>
      <c r="BC710">
        <v>27</v>
      </c>
      <c r="BD710">
        <f>IF(BD31="","",BD30)</f>
        <v>0</v>
      </c>
      <c r="BE710">
        <v>27</v>
      </c>
      <c r="BF710">
        <f>BF30</f>
        <v>0</v>
      </c>
      <c r="BG710">
        <v>27</v>
      </c>
      <c r="BH710">
        <f>IF(BH31="","",BH30)</f>
        <v>0</v>
      </c>
      <c r="BI710">
        <v>27</v>
      </c>
      <c r="BJ710">
        <f>BJ30</f>
        <v>0</v>
      </c>
      <c r="BK710">
        <v>27</v>
      </c>
      <c r="BL710">
        <f>IF(BL31="","",BL30)</f>
        <v>0</v>
      </c>
      <c r="BM710">
        <v>27</v>
      </c>
      <c r="BN710">
        <f>BN30</f>
        <v>0</v>
      </c>
      <c r="BO710">
        <v>27</v>
      </c>
      <c r="BP710">
        <f>IF(BP31="","",BP30)</f>
        <v>0</v>
      </c>
      <c r="BQ710">
        <v>27</v>
      </c>
      <c r="BR710">
        <f>BR30</f>
        <v>0</v>
      </c>
    </row>
    <row r="711" spans="5:70">
      <c r="E711">
        <v>28</v>
      </c>
      <c r="F711">
        <f>IF(F32="","",F31)</f>
        <v>0</v>
      </c>
      <c r="G711">
        <v>28</v>
      </c>
      <c r="H711">
        <f>H31</f>
        <v>0</v>
      </c>
      <c r="I711">
        <v>28</v>
      </c>
      <c r="J711">
        <f>IF(J32="","",J31)</f>
        <v>0</v>
      </c>
      <c r="K711">
        <v>28</v>
      </c>
      <c r="L711">
        <f>L31</f>
        <v>0</v>
      </c>
      <c r="M711">
        <v>28</v>
      </c>
      <c r="N711">
        <f>IF(N32="","",N31)</f>
        <v>0</v>
      </c>
      <c r="O711">
        <v>28</v>
      </c>
      <c r="P711">
        <f>P31</f>
        <v>0</v>
      </c>
      <c r="Q711">
        <v>28</v>
      </c>
      <c r="R711">
        <f>IF(R32="","",R31)</f>
        <v>0</v>
      </c>
      <c r="S711">
        <v>28</v>
      </c>
      <c r="T711">
        <f>T31</f>
        <v>0</v>
      </c>
      <c r="U711">
        <v>28</v>
      </c>
      <c r="V711">
        <f>IF(V32="","",V31)</f>
        <v>0</v>
      </c>
      <c r="W711">
        <v>28</v>
      </c>
      <c r="X711">
        <f>X31</f>
        <v>0</v>
      </c>
      <c r="Y711">
        <v>28</v>
      </c>
      <c r="Z711">
        <f>IF(Z32="","",Z31)</f>
        <v>0</v>
      </c>
      <c r="AA711">
        <v>28</v>
      </c>
      <c r="AB711">
        <f>AB31</f>
        <v>0</v>
      </c>
      <c r="AC711">
        <v>28</v>
      </c>
      <c r="AD711">
        <f>IF(AD32="","",AD31)</f>
        <v>0</v>
      </c>
      <c r="AE711">
        <v>28</v>
      </c>
      <c r="AF711">
        <f>AF31</f>
        <v>0</v>
      </c>
      <c r="AG711">
        <v>28</v>
      </c>
      <c r="AH711">
        <f>IF(AH32="","",AH31)</f>
        <v>0</v>
      </c>
      <c r="AI711">
        <v>28</v>
      </c>
      <c r="AJ711">
        <f>AJ31</f>
        <v>0</v>
      </c>
      <c r="AM711">
        <v>28</v>
      </c>
      <c r="AN711">
        <f>IF(AN32="","",AN31)</f>
        <v>0</v>
      </c>
      <c r="AO711">
        <v>28</v>
      </c>
      <c r="AP711">
        <f>AP31</f>
        <v>0</v>
      </c>
      <c r="AQ711">
        <v>28</v>
      </c>
      <c r="AR711">
        <f>IF(AR32="","",AR31)</f>
        <v>0</v>
      </c>
      <c r="AS711">
        <v>28</v>
      </c>
      <c r="AT711">
        <f>AT31</f>
        <v>0</v>
      </c>
      <c r="AU711">
        <v>28</v>
      </c>
      <c r="AV711">
        <f>IF(AV32="","",AV31)</f>
        <v>0</v>
      </c>
      <c r="AW711">
        <v>28</v>
      </c>
      <c r="AX711">
        <f>AX31</f>
        <v>0</v>
      </c>
      <c r="AY711">
        <v>28</v>
      </c>
      <c r="AZ711">
        <f>IF(AZ32="","",AZ31)</f>
        <v>0</v>
      </c>
      <c r="BA711">
        <v>28</v>
      </c>
      <c r="BB711">
        <f>BB31</f>
        <v>0</v>
      </c>
      <c r="BC711">
        <v>28</v>
      </c>
      <c r="BD711">
        <f>IF(BD32="","",BD31)</f>
        <v>0</v>
      </c>
      <c r="BE711">
        <v>28</v>
      </c>
      <c r="BF711">
        <f>BF31</f>
        <v>0</v>
      </c>
      <c r="BG711">
        <v>28</v>
      </c>
      <c r="BH711">
        <f>IF(BH32="","",BH31)</f>
        <v>0</v>
      </c>
      <c r="BI711">
        <v>28</v>
      </c>
      <c r="BJ711">
        <f>BJ31</f>
        <v>0</v>
      </c>
      <c r="BK711">
        <v>28</v>
      </c>
      <c r="BL711">
        <f>IF(BL32="","",BL31)</f>
        <v>0</v>
      </c>
      <c r="BM711">
        <v>28</v>
      </c>
      <c r="BN711">
        <f>BN31</f>
        <v>0</v>
      </c>
      <c r="BO711">
        <v>28</v>
      </c>
      <c r="BP711">
        <f>IF(BP32="","",BP31)</f>
        <v>0</v>
      </c>
      <c r="BQ711">
        <v>28</v>
      </c>
      <c r="BR711">
        <f>BR31</f>
        <v>0</v>
      </c>
    </row>
    <row r="712" spans="5:70">
      <c r="E712">
        <v>29</v>
      </c>
      <c r="F712">
        <f>IF(F33="","",F32)</f>
        <v>0</v>
      </c>
      <c r="G712">
        <v>29</v>
      </c>
      <c r="H712">
        <f>H32</f>
        <v>0</v>
      </c>
      <c r="I712">
        <v>29</v>
      </c>
      <c r="J712">
        <f>IF(J33="","",J32)</f>
        <v>0</v>
      </c>
      <c r="K712">
        <v>29</v>
      </c>
      <c r="L712">
        <f>L32</f>
        <v>0</v>
      </c>
      <c r="M712">
        <v>29</v>
      </c>
      <c r="N712">
        <f>IF(N33="","",N32)</f>
        <v>0</v>
      </c>
      <c r="O712">
        <v>29</v>
      </c>
      <c r="P712">
        <f>P32</f>
        <v>0</v>
      </c>
      <c r="Q712">
        <v>29</v>
      </c>
      <c r="R712">
        <f>IF(R33="","",R32)</f>
        <v>0</v>
      </c>
      <c r="S712">
        <v>29</v>
      </c>
      <c r="T712">
        <f>T32</f>
        <v>0</v>
      </c>
      <c r="U712">
        <v>29</v>
      </c>
      <c r="V712">
        <f>IF(V33="","",V32)</f>
        <v>0</v>
      </c>
      <c r="W712">
        <v>29</v>
      </c>
      <c r="X712">
        <f>X32</f>
        <v>0</v>
      </c>
      <c r="Y712">
        <v>29</v>
      </c>
      <c r="Z712">
        <f>IF(Z33="","",Z32)</f>
        <v>0</v>
      </c>
      <c r="AA712">
        <v>29</v>
      </c>
      <c r="AB712">
        <f>AB32</f>
        <v>0</v>
      </c>
      <c r="AC712">
        <v>29</v>
      </c>
      <c r="AD712">
        <f>IF(AD33="","",AD32)</f>
        <v>0</v>
      </c>
      <c r="AE712">
        <v>29</v>
      </c>
      <c r="AF712">
        <f>AF32</f>
        <v>0</v>
      </c>
      <c r="AG712">
        <v>29</v>
      </c>
      <c r="AH712">
        <f>IF(AH33="","",AH32)</f>
        <v>0</v>
      </c>
      <c r="AI712">
        <v>29</v>
      </c>
      <c r="AJ712">
        <f>AJ32</f>
        <v>0</v>
      </c>
      <c r="AM712">
        <v>29</v>
      </c>
      <c r="AN712">
        <f>IF(AN33="","",AN32)</f>
        <v>0</v>
      </c>
      <c r="AO712">
        <v>29</v>
      </c>
      <c r="AP712">
        <f>AP32</f>
        <v>0</v>
      </c>
      <c r="AQ712">
        <v>29</v>
      </c>
      <c r="AR712">
        <f>IF(AR33="","",AR32)</f>
        <v>0</v>
      </c>
      <c r="AS712">
        <v>29</v>
      </c>
      <c r="AT712">
        <f>AT32</f>
        <v>0</v>
      </c>
      <c r="AU712">
        <v>29</v>
      </c>
      <c r="AV712">
        <f>IF(AV33="","",AV32)</f>
        <v>0</v>
      </c>
      <c r="AW712">
        <v>29</v>
      </c>
      <c r="AX712">
        <f>AX32</f>
        <v>0</v>
      </c>
      <c r="AY712">
        <v>29</v>
      </c>
      <c r="AZ712">
        <f>IF(AZ33="","",AZ32)</f>
        <v>0</v>
      </c>
      <c r="BA712">
        <v>29</v>
      </c>
      <c r="BB712">
        <f>BB32</f>
        <v>0</v>
      </c>
      <c r="BC712">
        <v>29</v>
      </c>
      <c r="BD712">
        <f>IF(BD33="","",BD32)</f>
        <v>0</v>
      </c>
      <c r="BE712">
        <v>29</v>
      </c>
      <c r="BF712">
        <f>BF32</f>
        <v>0</v>
      </c>
      <c r="BG712">
        <v>29</v>
      </c>
      <c r="BH712">
        <f>IF(BH33="","",BH32)</f>
        <v>0</v>
      </c>
      <c r="BI712">
        <v>29</v>
      </c>
      <c r="BJ712">
        <f>BJ32</f>
        <v>0</v>
      </c>
      <c r="BK712">
        <v>29</v>
      </c>
      <c r="BL712">
        <f>IF(BL33="","",BL32)</f>
        <v>0</v>
      </c>
      <c r="BM712">
        <v>29</v>
      </c>
      <c r="BN712">
        <f>BN32</f>
        <v>0</v>
      </c>
      <c r="BO712">
        <v>29</v>
      </c>
      <c r="BP712">
        <f>IF(BP33="","",BP32)</f>
        <v>0</v>
      </c>
      <c r="BQ712">
        <v>29</v>
      </c>
      <c r="BR712">
        <f>BR32</f>
        <v>0</v>
      </c>
    </row>
    <row r="713" spans="5:70">
      <c r="E713">
        <v>30</v>
      </c>
      <c r="F713">
        <f>IF(F34="","",F33)</f>
        <v>0</v>
      </c>
      <c r="G713">
        <v>30</v>
      </c>
      <c r="H713">
        <f>H33</f>
        <v>0</v>
      </c>
      <c r="I713">
        <v>30</v>
      </c>
      <c r="J713">
        <f>IF(J34="","",J33)</f>
        <v>0</v>
      </c>
      <c r="K713">
        <v>30</v>
      </c>
      <c r="L713">
        <f>L33</f>
        <v>0</v>
      </c>
      <c r="M713">
        <v>30</v>
      </c>
      <c r="N713">
        <f>IF(N34="","",N33)</f>
        <v>0</v>
      </c>
      <c r="O713">
        <v>30</v>
      </c>
      <c r="P713">
        <f>P33</f>
        <v>0</v>
      </c>
      <c r="Q713">
        <v>30</v>
      </c>
      <c r="R713">
        <f>IF(R34="","",R33)</f>
        <v>0</v>
      </c>
      <c r="S713">
        <v>30</v>
      </c>
      <c r="T713">
        <f>T33</f>
        <v>0</v>
      </c>
      <c r="U713">
        <v>30</v>
      </c>
      <c r="V713">
        <f>IF(V34="","",V33)</f>
        <v>0</v>
      </c>
      <c r="W713">
        <v>30</v>
      </c>
      <c r="X713">
        <f>X33</f>
        <v>0</v>
      </c>
      <c r="Y713">
        <v>30</v>
      </c>
      <c r="Z713">
        <f>IF(Z34="","",Z33)</f>
        <v>0</v>
      </c>
      <c r="AA713">
        <v>30</v>
      </c>
      <c r="AB713">
        <f>AB33</f>
        <v>0</v>
      </c>
      <c r="AC713">
        <v>30</v>
      </c>
      <c r="AD713">
        <f>IF(AD34="","",AD33)</f>
        <v>0</v>
      </c>
      <c r="AE713">
        <v>30</v>
      </c>
      <c r="AF713">
        <f>AF33</f>
        <v>0</v>
      </c>
      <c r="AG713">
        <v>30</v>
      </c>
      <c r="AH713">
        <f>IF(AH34="","",AH33)</f>
        <v>0</v>
      </c>
      <c r="AI713">
        <v>30</v>
      </c>
      <c r="AJ713">
        <f>AJ33</f>
        <v>0</v>
      </c>
      <c r="AM713">
        <v>30</v>
      </c>
      <c r="AN713">
        <f>IF(AN34="","",AN33)</f>
        <v>0</v>
      </c>
      <c r="AO713">
        <v>30</v>
      </c>
      <c r="AP713">
        <f>AP33</f>
        <v>0</v>
      </c>
      <c r="AQ713">
        <v>30</v>
      </c>
      <c r="AR713">
        <f>IF(AR34="","",AR33)</f>
        <v>0</v>
      </c>
      <c r="AS713">
        <v>30</v>
      </c>
      <c r="AT713">
        <f>AT33</f>
        <v>0</v>
      </c>
      <c r="AU713">
        <v>30</v>
      </c>
      <c r="AV713">
        <f>IF(AV34="","",AV33)</f>
        <v>0</v>
      </c>
      <c r="AW713">
        <v>30</v>
      </c>
      <c r="AX713">
        <f>AX33</f>
        <v>0</v>
      </c>
      <c r="AY713">
        <v>30</v>
      </c>
      <c r="AZ713">
        <f>IF(AZ34="","",AZ33)</f>
        <v>0</v>
      </c>
      <c r="BA713">
        <v>30</v>
      </c>
      <c r="BB713">
        <f>BB33</f>
        <v>0</v>
      </c>
      <c r="BC713">
        <v>30</v>
      </c>
      <c r="BD713">
        <f>IF(BD34="","",BD33)</f>
        <v>0</v>
      </c>
      <c r="BE713">
        <v>30</v>
      </c>
      <c r="BF713">
        <f>BF33</f>
        <v>0</v>
      </c>
      <c r="BG713">
        <v>30</v>
      </c>
      <c r="BH713">
        <f>IF(BH34="","",BH33)</f>
        <v>0</v>
      </c>
      <c r="BI713">
        <v>30</v>
      </c>
      <c r="BJ713">
        <f>BJ33</f>
        <v>0</v>
      </c>
      <c r="BK713">
        <v>30</v>
      </c>
      <c r="BL713">
        <f>IF(BL34="","",BL33)</f>
        <v>0</v>
      </c>
      <c r="BM713">
        <v>30</v>
      </c>
      <c r="BN713">
        <f>BN33</f>
        <v>0</v>
      </c>
      <c r="BO713">
        <v>30</v>
      </c>
      <c r="BP713">
        <f>IF(BP34="","",BP33)</f>
        <v>0</v>
      </c>
      <c r="BQ713">
        <v>30</v>
      </c>
      <c r="BR713">
        <f>BR33</f>
        <v>0</v>
      </c>
    </row>
    <row r="714" spans="5:70">
      <c r="E714">
        <v>31</v>
      </c>
      <c r="F714">
        <f>IF(F35="","",F34)</f>
        <v>0</v>
      </c>
      <c r="G714">
        <v>31</v>
      </c>
      <c r="H714">
        <f>H34</f>
        <v>0</v>
      </c>
      <c r="I714">
        <v>31</v>
      </c>
      <c r="J714">
        <f>IF(J35="","",J34)</f>
        <v>0</v>
      </c>
      <c r="K714">
        <v>31</v>
      </c>
      <c r="L714">
        <f>L34</f>
        <v>0</v>
      </c>
      <c r="M714">
        <v>31</v>
      </c>
      <c r="N714">
        <f>IF(N35="","",N34)</f>
        <v>0</v>
      </c>
      <c r="O714">
        <v>31</v>
      </c>
      <c r="P714">
        <f>P34</f>
        <v>0</v>
      </c>
      <c r="Q714">
        <v>31</v>
      </c>
      <c r="R714">
        <f>IF(R35="","",R34)</f>
        <v>0</v>
      </c>
      <c r="S714">
        <v>31</v>
      </c>
      <c r="T714">
        <f>T34</f>
        <v>0</v>
      </c>
      <c r="U714">
        <v>31</v>
      </c>
      <c r="V714">
        <f>IF(V35="","",V34)</f>
        <v>0</v>
      </c>
      <c r="W714">
        <v>31</v>
      </c>
      <c r="X714">
        <f>X34</f>
        <v>0</v>
      </c>
      <c r="Y714">
        <v>31</v>
      </c>
      <c r="Z714">
        <f>IF(Z35="","",Z34)</f>
        <v>0</v>
      </c>
      <c r="AA714">
        <v>31</v>
      </c>
      <c r="AB714">
        <f>AB34</f>
        <v>0</v>
      </c>
      <c r="AC714">
        <v>31</v>
      </c>
      <c r="AD714">
        <f>IF(AD35="","",AD34)</f>
        <v>0</v>
      </c>
      <c r="AE714">
        <v>31</v>
      </c>
      <c r="AF714">
        <f>AF34</f>
        <v>0</v>
      </c>
      <c r="AG714">
        <v>31</v>
      </c>
      <c r="AH714">
        <f>IF(AH35="","",AH34)</f>
        <v>0</v>
      </c>
      <c r="AI714">
        <v>31</v>
      </c>
      <c r="AJ714">
        <f>AJ34</f>
        <v>0</v>
      </c>
      <c r="AM714">
        <v>31</v>
      </c>
      <c r="AN714">
        <f>IF(AN35="","",AN34)</f>
        <v>0</v>
      </c>
      <c r="AO714">
        <v>31</v>
      </c>
      <c r="AP714">
        <f>AP34</f>
        <v>0</v>
      </c>
      <c r="AQ714">
        <v>31</v>
      </c>
      <c r="AR714">
        <f>IF(AR35="","",AR34)</f>
        <v>0</v>
      </c>
      <c r="AS714">
        <v>31</v>
      </c>
      <c r="AT714">
        <f>AT34</f>
        <v>0</v>
      </c>
      <c r="AU714">
        <v>31</v>
      </c>
      <c r="AV714">
        <f>IF(AV35="","",AV34)</f>
        <v>0</v>
      </c>
      <c r="AW714">
        <v>31</v>
      </c>
      <c r="AX714">
        <f>AX34</f>
        <v>0</v>
      </c>
      <c r="AY714">
        <v>31</v>
      </c>
      <c r="AZ714">
        <f>IF(AZ35="","",AZ34)</f>
        <v>0</v>
      </c>
      <c r="BA714">
        <v>31</v>
      </c>
      <c r="BB714">
        <f>BB34</f>
        <v>0</v>
      </c>
      <c r="BC714">
        <v>31</v>
      </c>
      <c r="BD714">
        <f>IF(BD35="","",BD34)</f>
        <v>0</v>
      </c>
      <c r="BE714">
        <v>31</v>
      </c>
      <c r="BF714">
        <f>BF34</f>
        <v>0</v>
      </c>
      <c r="BG714">
        <v>31</v>
      </c>
      <c r="BH714">
        <f>IF(BH35="","",BH34)</f>
        <v>0</v>
      </c>
      <c r="BI714">
        <v>31</v>
      </c>
      <c r="BJ714">
        <f>BJ34</f>
        <v>0</v>
      </c>
      <c r="BK714">
        <v>31</v>
      </c>
      <c r="BL714">
        <f>IF(BL35="","",BL34)</f>
        <v>0</v>
      </c>
      <c r="BM714">
        <v>31</v>
      </c>
      <c r="BN714">
        <f>BN34</f>
        <v>0</v>
      </c>
      <c r="BO714">
        <v>31</v>
      </c>
      <c r="BP714">
        <f>IF(BP35="","",BP34)</f>
        <v>0</v>
      </c>
      <c r="BQ714">
        <v>31</v>
      </c>
      <c r="BR714">
        <f>BR34</f>
        <v>0</v>
      </c>
    </row>
    <row r="715" spans="5:70">
      <c r="E715">
        <v>32</v>
      </c>
      <c r="F715">
        <f>IF(F36="","",F35)</f>
        <v>0</v>
      </c>
      <c r="G715">
        <v>32</v>
      </c>
      <c r="H715">
        <f>H35</f>
        <v>0</v>
      </c>
      <c r="I715">
        <v>32</v>
      </c>
      <c r="J715">
        <f>IF(J36="","",J35)</f>
        <v>0</v>
      </c>
      <c r="K715">
        <v>32</v>
      </c>
      <c r="L715">
        <f>L35</f>
        <v>0</v>
      </c>
      <c r="M715">
        <v>32</v>
      </c>
      <c r="N715">
        <f>IF(N36="","",N35)</f>
        <v>0</v>
      </c>
      <c r="O715">
        <v>32</v>
      </c>
      <c r="P715">
        <f>P35</f>
        <v>0</v>
      </c>
      <c r="Q715">
        <v>32</v>
      </c>
      <c r="R715">
        <f>IF(R36="","",R35)</f>
        <v>0</v>
      </c>
      <c r="S715">
        <v>32</v>
      </c>
      <c r="T715">
        <f>T35</f>
        <v>0</v>
      </c>
      <c r="U715">
        <v>32</v>
      </c>
      <c r="V715">
        <f>IF(V36="","",V35)</f>
        <v>0</v>
      </c>
      <c r="W715">
        <v>32</v>
      </c>
      <c r="X715">
        <f>X35</f>
        <v>0</v>
      </c>
      <c r="Y715">
        <v>32</v>
      </c>
      <c r="Z715">
        <f>IF(Z36="","",Z35)</f>
        <v>0</v>
      </c>
      <c r="AA715">
        <v>32</v>
      </c>
      <c r="AB715">
        <f>AB35</f>
        <v>0</v>
      </c>
      <c r="AC715">
        <v>32</v>
      </c>
      <c r="AD715">
        <f>IF(AD36="","",AD35)</f>
        <v>0</v>
      </c>
      <c r="AE715">
        <v>32</v>
      </c>
      <c r="AF715">
        <f>AF35</f>
        <v>0</v>
      </c>
      <c r="AG715">
        <v>32</v>
      </c>
      <c r="AH715">
        <f>IF(AH36="","",AH35)</f>
        <v>0</v>
      </c>
      <c r="AI715">
        <v>32</v>
      </c>
      <c r="AJ715">
        <f>AJ35</f>
        <v>0</v>
      </c>
      <c r="AM715">
        <v>32</v>
      </c>
      <c r="AN715">
        <f>IF(AN36="","",AN35)</f>
        <v>0</v>
      </c>
      <c r="AO715">
        <v>32</v>
      </c>
      <c r="AP715">
        <f>AP35</f>
        <v>0</v>
      </c>
      <c r="AQ715">
        <v>32</v>
      </c>
      <c r="AR715">
        <f>IF(AR36="","",AR35)</f>
        <v>0</v>
      </c>
      <c r="AS715">
        <v>32</v>
      </c>
      <c r="AT715">
        <f>AT35</f>
        <v>0</v>
      </c>
      <c r="AU715">
        <v>32</v>
      </c>
      <c r="AV715">
        <f>IF(AV36="","",AV35)</f>
        <v>0</v>
      </c>
      <c r="AW715">
        <v>32</v>
      </c>
      <c r="AX715">
        <f>AX35</f>
        <v>0</v>
      </c>
      <c r="AY715">
        <v>32</v>
      </c>
      <c r="AZ715">
        <f>IF(AZ36="","",AZ35)</f>
        <v>0</v>
      </c>
      <c r="BA715">
        <v>32</v>
      </c>
      <c r="BB715">
        <f>BB35</f>
        <v>0</v>
      </c>
      <c r="BC715">
        <v>32</v>
      </c>
      <c r="BD715">
        <f>IF(BD36="","",BD35)</f>
        <v>0</v>
      </c>
      <c r="BE715">
        <v>32</v>
      </c>
      <c r="BF715">
        <f>BF35</f>
        <v>0</v>
      </c>
      <c r="BG715">
        <v>32</v>
      </c>
      <c r="BH715">
        <f>IF(BH36="","",BH35)</f>
        <v>0</v>
      </c>
      <c r="BI715">
        <v>32</v>
      </c>
      <c r="BJ715">
        <f>BJ35</f>
        <v>0</v>
      </c>
      <c r="BK715">
        <v>32</v>
      </c>
      <c r="BL715">
        <f>IF(BL36="","",BL35)</f>
        <v>0</v>
      </c>
      <c r="BM715">
        <v>32</v>
      </c>
      <c r="BN715">
        <f>BN35</f>
        <v>0</v>
      </c>
      <c r="BO715">
        <v>32</v>
      </c>
      <c r="BP715">
        <f>IF(BP36="","",BP35)</f>
        <v>0</v>
      </c>
      <c r="BQ715">
        <v>32</v>
      </c>
      <c r="BR715">
        <f>BR35</f>
        <v>0</v>
      </c>
    </row>
    <row r="716" spans="5:70">
      <c r="E716">
        <v>33</v>
      </c>
      <c r="F716">
        <f>IF(F37="","",F36)</f>
        <v>0</v>
      </c>
      <c r="G716">
        <v>33</v>
      </c>
      <c r="H716">
        <f>H36</f>
        <v>0</v>
      </c>
      <c r="I716">
        <v>33</v>
      </c>
      <c r="J716">
        <f>IF(J37="","",J36)</f>
        <v>0</v>
      </c>
      <c r="K716">
        <v>33</v>
      </c>
      <c r="L716">
        <f>L36</f>
        <v>0</v>
      </c>
      <c r="M716">
        <v>33</v>
      </c>
      <c r="N716">
        <f>IF(N37="","",N36)</f>
        <v>0</v>
      </c>
      <c r="O716">
        <v>33</v>
      </c>
      <c r="P716">
        <f>P36</f>
        <v>0</v>
      </c>
      <c r="Q716">
        <v>33</v>
      </c>
      <c r="R716">
        <f>IF(R37="","",R36)</f>
        <v>0</v>
      </c>
      <c r="S716">
        <v>33</v>
      </c>
      <c r="T716">
        <f>T36</f>
        <v>0</v>
      </c>
      <c r="U716">
        <v>33</v>
      </c>
      <c r="V716">
        <f>IF(V37="","",V36)</f>
        <v>0</v>
      </c>
      <c r="W716">
        <v>33</v>
      </c>
      <c r="X716">
        <f>X36</f>
        <v>0</v>
      </c>
      <c r="Y716">
        <v>33</v>
      </c>
      <c r="Z716">
        <f>IF(Z37="","",Z36)</f>
        <v>0</v>
      </c>
      <c r="AA716">
        <v>33</v>
      </c>
      <c r="AB716">
        <f>AB36</f>
        <v>0</v>
      </c>
      <c r="AC716">
        <v>33</v>
      </c>
      <c r="AD716">
        <f>IF(AD37="","",AD36)</f>
        <v>0</v>
      </c>
      <c r="AE716">
        <v>33</v>
      </c>
      <c r="AF716">
        <f>AF36</f>
        <v>0</v>
      </c>
      <c r="AG716">
        <v>33</v>
      </c>
      <c r="AH716">
        <f>IF(AH37="","",AH36)</f>
        <v>0</v>
      </c>
      <c r="AI716">
        <v>33</v>
      </c>
      <c r="AJ716">
        <f>AJ36</f>
        <v>0</v>
      </c>
      <c r="AM716">
        <v>33</v>
      </c>
      <c r="AN716">
        <f>IF(AN37="","",AN36)</f>
        <v>0</v>
      </c>
      <c r="AO716">
        <v>33</v>
      </c>
      <c r="AP716">
        <f>AP36</f>
        <v>0</v>
      </c>
      <c r="AQ716">
        <v>33</v>
      </c>
      <c r="AR716">
        <f>IF(AR37="","",AR36)</f>
        <v>0</v>
      </c>
      <c r="AS716">
        <v>33</v>
      </c>
      <c r="AT716">
        <f>AT36</f>
        <v>0</v>
      </c>
      <c r="AU716">
        <v>33</v>
      </c>
      <c r="AV716">
        <f>IF(AV37="","",AV36)</f>
        <v>0</v>
      </c>
      <c r="AW716">
        <v>33</v>
      </c>
      <c r="AX716">
        <f>AX36</f>
        <v>0</v>
      </c>
      <c r="AY716">
        <v>33</v>
      </c>
      <c r="AZ716">
        <f>IF(AZ37="","",AZ36)</f>
        <v>0</v>
      </c>
      <c r="BA716">
        <v>33</v>
      </c>
      <c r="BB716">
        <f>BB36</f>
        <v>0</v>
      </c>
      <c r="BC716">
        <v>33</v>
      </c>
      <c r="BD716">
        <f>IF(BD37="","",BD36)</f>
        <v>0</v>
      </c>
      <c r="BE716">
        <v>33</v>
      </c>
      <c r="BF716">
        <f>BF36</f>
        <v>0</v>
      </c>
      <c r="BG716">
        <v>33</v>
      </c>
      <c r="BH716">
        <f>IF(BH37="","",BH36)</f>
        <v>0</v>
      </c>
      <c r="BI716">
        <v>33</v>
      </c>
      <c r="BJ716">
        <f>BJ36</f>
        <v>0</v>
      </c>
      <c r="BK716">
        <v>33</v>
      </c>
      <c r="BL716">
        <f>IF(BL37="","",BL36)</f>
        <v>0</v>
      </c>
      <c r="BM716">
        <v>33</v>
      </c>
      <c r="BN716">
        <f>BN36</f>
        <v>0</v>
      </c>
      <c r="BO716">
        <v>33</v>
      </c>
      <c r="BP716">
        <f>IF(BP37="","",BP36)</f>
        <v>0</v>
      </c>
      <c r="BQ716">
        <v>33</v>
      </c>
      <c r="BR716">
        <f>BR36</f>
        <v>0</v>
      </c>
    </row>
    <row r="717" spans="5:70">
      <c r="E717">
        <v>34</v>
      </c>
      <c r="F717">
        <f>IF(F38="","",F37)</f>
        <v>0</v>
      </c>
      <c r="G717">
        <v>34</v>
      </c>
      <c r="H717">
        <f>H37</f>
        <v>0</v>
      </c>
      <c r="I717">
        <v>34</v>
      </c>
      <c r="J717">
        <f>IF(J38="","",J37)</f>
        <v>0</v>
      </c>
      <c r="K717">
        <v>34</v>
      </c>
      <c r="L717">
        <f>L37</f>
        <v>0</v>
      </c>
      <c r="M717">
        <v>34</v>
      </c>
      <c r="N717">
        <f>IF(N38="","",N37)</f>
        <v>0</v>
      </c>
      <c r="O717">
        <v>34</v>
      </c>
      <c r="P717">
        <f>P37</f>
        <v>0</v>
      </c>
      <c r="Q717">
        <v>34</v>
      </c>
      <c r="R717">
        <f>IF(R38="","",R37)</f>
        <v>0</v>
      </c>
      <c r="S717">
        <v>34</v>
      </c>
      <c r="T717">
        <f>T37</f>
        <v>0</v>
      </c>
      <c r="U717">
        <v>34</v>
      </c>
      <c r="V717">
        <f>IF(V38="","",V37)</f>
        <v>0</v>
      </c>
      <c r="W717">
        <v>34</v>
      </c>
      <c r="X717">
        <f>X37</f>
        <v>0</v>
      </c>
      <c r="Y717">
        <v>34</v>
      </c>
      <c r="Z717">
        <f>IF(Z38="","",Z37)</f>
        <v>0</v>
      </c>
      <c r="AA717">
        <v>34</v>
      </c>
      <c r="AB717">
        <f>AB37</f>
        <v>0</v>
      </c>
      <c r="AC717">
        <v>34</v>
      </c>
      <c r="AD717">
        <f>IF(AD38="","",AD37)</f>
        <v>0</v>
      </c>
      <c r="AE717">
        <v>34</v>
      </c>
      <c r="AF717">
        <f>AF37</f>
        <v>0</v>
      </c>
      <c r="AG717">
        <v>34</v>
      </c>
      <c r="AH717">
        <f>IF(AH38="","",AH37)</f>
        <v>0</v>
      </c>
      <c r="AI717">
        <v>34</v>
      </c>
      <c r="AJ717">
        <f>AJ37</f>
        <v>0</v>
      </c>
      <c r="AM717">
        <v>34</v>
      </c>
      <c r="AN717">
        <f>IF(AN38="","",AN37)</f>
        <v>0</v>
      </c>
      <c r="AO717">
        <v>34</v>
      </c>
      <c r="AP717">
        <f>AP37</f>
        <v>0</v>
      </c>
      <c r="AQ717">
        <v>34</v>
      </c>
      <c r="AR717">
        <f>IF(AR38="","",AR37)</f>
        <v>0</v>
      </c>
      <c r="AS717">
        <v>34</v>
      </c>
      <c r="AT717">
        <f>AT37</f>
        <v>0</v>
      </c>
      <c r="AU717">
        <v>34</v>
      </c>
      <c r="AV717">
        <f>IF(AV38="","",AV37)</f>
        <v>0</v>
      </c>
      <c r="AW717">
        <v>34</v>
      </c>
      <c r="AX717">
        <f>AX37</f>
        <v>0</v>
      </c>
      <c r="AY717">
        <v>34</v>
      </c>
      <c r="AZ717">
        <f>IF(AZ38="","",AZ37)</f>
        <v>0</v>
      </c>
      <c r="BA717">
        <v>34</v>
      </c>
      <c r="BB717">
        <f>BB37</f>
        <v>0</v>
      </c>
      <c r="BC717">
        <v>34</v>
      </c>
      <c r="BD717">
        <f>IF(BD38="","",BD37)</f>
        <v>0</v>
      </c>
      <c r="BE717">
        <v>34</v>
      </c>
      <c r="BF717">
        <f>BF37</f>
        <v>0</v>
      </c>
      <c r="BG717">
        <v>34</v>
      </c>
      <c r="BH717">
        <f>IF(BH38="","",BH37)</f>
        <v>0</v>
      </c>
      <c r="BI717">
        <v>34</v>
      </c>
      <c r="BJ717">
        <f>BJ37</f>
        <v>0</v>
      </c>
      <c r="BK717">
        <v>34</v>
      </c>
      <c r="BL717">
        <f>IF(BL38="","",BL37)</f>
        <v>0</v>
      </c>
      <c r="BM717">
        <v>34</v>
      </c>
      <c r="BN717">
        <f>BN37</f>
        <v>0</v>
      </c>
      <c r="BO717">
        <v>34</v>
      </c>
      <c r="BP717">
        <f>IF(BP38="","",BP37)</f>
        <v>0</v>
      </c>
      <c r="BQ717">
        <v>34</v>
      </c>
      <c r="BR717">
        <f>BR37</f>
        <v>0</v>
      </c>
    </row>
    <row r="718" spans="5:70">
      <c r="E718">
        <v>35</v>
      </c>
      <c r="F718">
        <f>IF(F39="","",F38)</f>
        <v>0</v>
      </c>
      <c r="G718">
        <v>35</v>
      </c>
      <c r="H718">
        <f>H38</f>
        <v>0</v>
      </c>
      <c r="I718">
        <v>35</v>
      </c>
      <c r="J718">
        <f>IF(J39="","",J38)</f>
        <v>0</v>
      </c>
      <c r="K718">
        <v>35</v>
      </c>
      <c r="L718">
        <f>L38</f>
        <v>0</v>
      </c>
      <c r="M718">
        <v>35</v>
      </c>
      <c r="N718">
        <f>IF(N39="","",N38)</f>
        <v>0</v>
      </c>
      <c r="O718">
        <v>35</v>
      </c>
      <c r="P718">
        <f>P38</f>
        <v>0</v>
      </c>
      <c r="Q718">
        <v>35</v>
      </c>
      <c r="R718">
        <f>IF(R39="","",R38)</f>
        <v>0</v>
      </c>
      <c r="S718">
        <v>35</v>
      </c>
      <c r="T718">
        <f>T38</f>
        <v>0</v>
      </c>
      <c r="U718">
        <v>35</v>
      </c>
      <c r="V718">
        <f>IF(V39="","",V38)</f>
        <v>0</v>
      </c>
      <c r="W718">
        <v>35</v>
      </c>
      <c r="X718">
        <f>X38</f>
        <v>0</v>
      </c>
      <c r="Y718">
        <v>35</v>
      </c>
      <c r="Z718">
        <f>IF(Z39="","",Z38)</f>
        <v>0</v>
      </c>
      <c r="AA718">
        <v>35</v>
      </c>
      <c r="AB718">
        <f>AB38</f>
        <v>0</v>
      </c>
      <c r="AC718">
        <v>35</v>
      </c>
      <c r="AD718">
        <f>IF(AD39="","",AD38)</f>
        <v>0</v>
      </c>
      <c r="AE718">
        <v>35</v>
      </c>
      <c r="AF718">
        <f>AF38</f>
        <v>0</v>
      </c>
      <c r="AG718">
        <v>35</v>
      </c>
      <c r="AH718">
        <f>IF(AH39="","",AH38)</f>
        <v>0</v>
      </c>
      <c r="AI718">
        <v>35</v>
      </c>
      <c r="AJ718">
        <f>AJ38</f>
        <v>0</v>
      </c>
      <c r="AM718">
        <v>35</v>
      </c>
      <c r="AN718">
        <f>IF(AN39="","",AN38)</f>
        <v>0</v>
      </c>
      <c r="AO718">
        <v>35</v>
      </c>
      <c r="AP718">
        <f>AP38</f>
        <v>0</v>
      </c>
      <c r="AQ718">
        <v>35</v>
      </c>
      <c r="AR718">
        <f>IF(AR39="","",AR38)</f>
        <v>0</v>
      </c>
      <c r="AS718">
        <v>35</v>
      </c>
      <c r="AT718">
        <f>AT38</f>
        <v>0</v>
      </c>
      <c r="AU718">
        <v>35</v>
      </c>
      <c r="AV718">
        <f>IF(AV39="","",AV38)</f>
        <v>0</v>
      </c>
      <c r="AW718">
        <v>35</v>
      </c>
      <c r="AX718">
        <f>AX38</f>
        <v>0</v>
      </c>
      <c r="AY718">
        <v>35</v>
      </c>
      <c r="AZ718">
        <f>IF(AZ39="","",AZ38)</f>
        <v>0</v>
      </c>
      <c r="BA718">
        <v>35</v>
      </c>
      <c r="BB718">
        <f>BB38</f>
        <v>0</v>
      </c>
      <c r="BC718">
        <v>35</v>
      </c>
      <c r="BD718">
        <f>IF(BD39="","",BD38)</f>
        <v>0</v>
      </c>
      <c r="BE718">
        <v>35</v>
      </c>
      <c r="BF718">
        <f>BF38</f>
        <v>0</v>
      </c>
      <c r="BG718">
        <v>35</v>
      </c>
      <c r="BH718">
        <f>IF(BH39="","",BH38)</f>
        <v>0</v>
      </c>
      <c r="BI718">
        <v>35</v>
      </c>
      <c r="BJ718">
        <f>BJ38</f>
        <v>0</v>
      </c>
      <c r="BK718">
        <v>35</v>
      </c>
      <c r="BL718">
        <f>IF(BL39="","",BL38)</f>
        <v>0</v>
      </c>
      <c r="BM718">
        <v>35</v>
      </c>
      <c r="BN718">
        <f>BN38</f>
        <v>0</v>
      </c>
      <c r="BO718">
        <v>35</v>
      </c>
      <c r="BP718">
        <f>IF(BP39="","",BP38)</f>
        <v>0</v>
      </c>
      <c r="BQ718">
        <v>35</v>
      </c>
      <c r="BR718">
        <f>BR38</f>
        <v>0</v>
      </c>
    </row>
    <row r="719" spans="5:70">
      <c r="E719">
        <v>36</v>
      </c>
      <c r="F719">
        <f>IF(F40="","",F39)</f>
        <v>0</v>
      </c>
      <c r="G719">
        <v>36</v>
      </c>
      <c r="H719">
        <f>H39</f>
        <v>0</v>
      </c>
      <c r="I719">
        <v>36</v>
      </c>
      <c r="J719">
        <f>IF(J40="","",J39)</f>
        <v>0</v>
      </c>
      <c r="K719">
        <v>36</v>
      </c>
      <c r="L719">
        <f>L39</f>
        <v>0</v>
      </c>
      <c r="M719">
        <v>36</v>
      </c>
      <c r="N719">
        <f>IF(N40="","",N39)</f>
        <v>0</v>
      </c>
      <c r="O719">
        <v>36</v>
      </c>
      <c r="P719">
        <f>P39</f>
        <v>0</v>
      </c>
      <c r="Q719">
        <v>36</v>
      </c>
      <c r="R719">
        <f>IF(R40="","",R39)</f>
        <v>0</v>
      </c>
      <c r="S719">
        <v>36</v>
      </c>
      <c r="T719">
        <f>T39</f>
        <v>0</v>
      </c>
      <c r="U719">
        <v>36</v>
      </c>
      <c r="V719">
        <f>IF(V40="","",V39)</f>
        <v>0</v>
      </c>
      <c r="W719">
        <v>36</v>
      </c>
      <c r="X719">
        <f>X39</f>
        <v>0</v>
      </c>
      <c r="Y719">
        <v>36</v>
      </c>
      <c r="Z719">
        <f>IF(Z40="","",Z39)</f>
        <v>0</v>
      </c>
      <c r="AA719">
        <v>36</v>
      </c>
      <c r="AB719">
        <f>AB39</f>
        <v>0</v>
      </c>
      <c r="AC719">
        <v>36</v>
      </c>
      <c r="AD719">
        <f>IF(AD40="","",AD39)</f>
        <v>0</v>
      </c>
      <c r="AE719">
        <v>36</v>
      </c>
      <c r="AF719">
        <f>AF39</f>
        <v>0</v>
      </c>
      <c r="AG719">
        <v>36</v>
      </c>
      <c r="AH719">
        <f>IF(AH40="","",AH39)</f>
        <v>0</v>
      </c>
      <c r="AI719">
        <v>36</v>
      </c>
      <c r="AJ719">
        <f>AJ39</f>
        <v>0</v>
      </c>
      <c r="AM719">
        <v>36</v>
      </c>
      <c r="AN719">
        <f>IF(AN40="","",AN39)</f>
        <v>0</v>
      </c>
      <c r="AO719">
        <v>36</v>
      </c>
      <c r="AP719">
        <f>AP39</f>
        <v>0</v>
      </c>
      <c r="AQ719">
        <v>36</v>
      </c>
      <c r="AR719">
        <f>IF(AR40="","",AR39)</f>
        <v>0</v>
      </c>
      <c r="AS719">
        <v>36</v>
      </c>
      <c r="AT719">
        <f>AT39</f>
        <v>0</v>
      </c>
      <c r="AU719">
        <v>36</v>
      </c>
      <c r="AV719">
        <f>IF(AV40="","",AV39)</f>
        <v>0</v>
      </c>
      <c r="AW719">
        <v>36</v>
      </c>
      <c r="AX719">
        <f>AX39</f>
        <v>0</v>
      </c>
      <c r="AY719">
        <v>36</v>
      </c>
      <c r="AZ719">
        <f>IF(AZ40="","",AZ39)</f>
        <v>0</v>
      </c>
      <c r="BA719">
        <v>36</v>
      </c>
      <c r="BB719">
        <f>BB39</f>
        <v>0</v>
      </c>
      <c r="BC719">
        <v>36</v>
      </c>
      <c r="BD719">
        <f>IF(BD40="","",BD39)</f>
        <v>0</v>
      </c>
      <c r="BE719">
        <v>36</v>
      </c>
      <c r="BF719">
        <f>BF39</f>
        <v>0</v>
      </c>
      <c r="BG719">
        <v>36</v>
      </c>
      <c r="BH719">
        <f>IF(BH40="","",BH39)</f>
        <v>0</v>
      </c>
      <c r="BI719">
        <v>36</v>
      </c>
      <c r="BJ719">
        <f>BJ39</f>
        <v>0</v>
      </c>
      <c r="BK719">
        <v>36</v>
      </c>
      <c r="BL719">
        <f>IF(BL40="","",BL39)</f>
        <v>0</v>
      </c>
      <c r="BM719">
        <v>36</v>
      </c>
      <c r="BN719">
        <f>BN39</f>
        <v>0</v>
      </c>
      <c r="BO719">
        <v>36</v>
      </c>
      <c r="BP719">
        <f>IF(BP40="","",BP39)</f>
        <v>0</v>
      </c>
      <c r="BQ719">
        <v>36</v>
      </c>
      <c r="BR719">
        <f>BR39</f>
        <v>0</v>
      </c>
    </row>
    <row r="720" spans="5:70">
      <c r="E720">
        <v>37</v>
      </c>
      <c r="F720">
        <f>IF(F41="","",F40)</f>
        <v>0</v>
      </c>
      <c r="G720">
        <v>37</v>
      </c>
      <c r="H720">
        <f>H40</f>
        <v>0</v>
      </c>
      <c r="I720">
        <v>37</v>
      </c>
      <c r="J720">
        <f>IF(J41="","",J40)</f>
        <v>0</v>
      </c>
      <c r="K720">
        <v>37</v>
      </c>
      <c r="L720">
        <f>L40</f>
        <v>0</v>
      </c>
      <c r="M720">
        <v>37</v>
      </c>
      <c r="N720">
        <f>IF(N41="","",N40)</f>
        <v>0</v>
      </c>
      <c r="O720">
        <v>37</v>
      </c>
      <c r="P720">
        <f>P40</f>
        <v>0</v>
      </c>
      <c r="Q720">
        <v>37</v>
      </c>
      <c r="R720">
        <f>IF(R41="","",R40)</f>
        <v>0</v>
      </c>
      <c r="S720">
        <v>37</v>
      </c>
      <c r="T720">
        <f>T40</f>
        <v>0</v>
      </c>
      <c r="U720">
        <v>37</v>
      </c>
      <c r="V720">
        <f>IF(V41="","",V40)</f>
        <v>0</v>
      </c>
      <c r="W720">
        <v>37</v>
      </c>
      <c r="X720">
        <f>X40</f>
        <v>0</v>
      </c>
      <c r="Y720">
        <v>37</v>
      </c>
      <c r="Z720">
        <f>IF(Z41="","",Z40)</f>
        <v>0</v>
      </c>
      <c r="AA720">
        <v>37</v>
      </c>
      <c r="AB720">
        <f>AB40</f>
        <v>0</v>
      </c>
      <c r="AC720">
        <v>37</v>
      </c>
      <c r="AD720">
        <f>IF(AD41="","",AD40)</f>
        <v>0</v>
      </c>
      <c r="AE720">
        <v>37</v>
      </c>
      <c r="AF720">
        <f>AF40</f>
        <v>0</v>
      </c>
      <c r="AG720">
        <v>37</v>
      </c>
      <c r="AH720">
        <f>IF(AH41="","",AH40)</f>
        <v>0</v>
      </c>
      <c r="AI720">
        <v>37</v>
      </c>
      <c r="AJ720">
        <f>AJ40</f>
        <v>0</v>
      </c>
      <c r="AM720">
        <v>37</v>
      </c>
      <c r="AN720">
        <f>IF(AN41="","",AN40)</f>
        <v>0</v>
      </c>
      <c r="AO720">
        <v>37</v>
      </c>
      <c r="AP720">
        <f>AP40</f>
        <v>0</v>
      </c>
      <c r="AQ720">
        <v>37</v>
      </c>
      <c r="AR720">
        <f>IF(AR41="","",AR40)</f>
        <v>0</v>
      </c>
      <c r="AS720">
        <v>37</v>
      </c>
      <c r="AT720">
        <f>AT40</f>
        <v>0</v>
      </c>
      <c r="AU720">
        <v>37</v>
      </c>
      <c r="AV720">
        <f>IF(AV41="","",AV40)</f>
        <v>0</v>
      </c>
      <c r="AW720">
        <v>37</v>
      </c>
      <c r="AX720">
        <f>AX40</f>
        <v>0</v>
      </c>
      <c r="AY720">
        <v>37</v>
      </c>
      <c r="AZ720">
        <f>IF(AZ41="","",AZ40)</f>
        <v>0</v>
      </c>
      <c r="BA720">
        <v>37</v>
      </c>
      <c r="BB720">
        <f>BB40</f>
        <v>0</v>
      </c>
      <c r="BC720">
        <v>37</v>
      </c>
      <c r="BD720">
        <f>IF(BD41="","",BD40)</f>
        <v>0</v>
      </c>
      <c r="BE720">
        <v>37</v>
      </c>
      <c r="BF720">
        <f>BF40</f>
        <v>0</v>
      </c>
      <c r="BG720">
        <v>37</v>
      </c>
      <c r="BH720">
        <f>IF(BH41="","",BH40)</f>
        <v>0</v>
      </c>
      <c r="BI720">
        <v>37</v>
      </c>
      <c r="BJ720">
        <f>BJ40</f>
        <v>0</v>
      </c>
      <c r="BK720">
        <v>37</v>
      </c>
      <c r="BL720">
        <f>IF(BL41="","",BL40)</f>
        <v>0</v>
      </c>
      <c r="BM720">
        <v>37</v>
      </c>
      <c r="BN720">
        <f>BN40</f>
        <v>0</v>
      </c>
      <c r="BO720">
        <v>37</v>
      </c>
      <c r="BP720">
        <f>IF(BP41="","",BP40)</f>
        <v>0</v>
      </c>
      <c r="BQ720">
        <v>37</v>
      </c>
      <c r="BR720">
        <f>BR40</f>
        <v>0</v>
      </c>
    </row>
    <row r="721" spans="5:70">
      <c r="E721">
        <v>38</v>
      </c>
      <c r="F721">
        <f>IF(F42="","",F41)</f>
        <v>0</v>
      </c>
      <c r="G721">
        <v>38</v>
      </c>
      <c r="H721">
        <f>H41</f>
        <v>0</v>
      </c>
      <c r="I721">
        <v>38</v>
      </c>
      <c r="J721">
        <f>IF(J42="","",J41)</f>
        <v>0</v>
      </c>
      <c r="K721">
        <v>38</v>
      </c>
      <c r="L721">
        <f>L41</f>
        <v>0</v>
      </c>
      <c r="M721">
        <v>38</v>
      </c>
      <c r="N721">
        <f>IF(N42="","",N41)</f>
        <v>0</v>
      </c>
      <c r="O721">
        <v>38</v>
      </c>
      <c r="P721">
        <f>P41</f>
        <v>0</v>
      </c>
      <c r="Q721">
        <v>38</v>
      </c>
      <c r="R721">
        <f>IF(R42="","",R41)</f>
        <v>0</v>
      </c>
      <c r="S721">
        <v>38</v>
      </c>
      <c r="T721">
        <f>T41</f>
        <v>0</v>
      </c>
      <c r="U721">
        <v>38</v>
      </c>
      <c r="V721">
        <f>IF(V42="","",V41)</f>
        <v>0</v>
      </c>
      <c r="W721">
        <v>38</v>
      </c>
      <c r="X721">
        <f>X41</f>
        <v>0</v>
      </c>
      <c r="Y721">
        <v>38</v>
      </c>
      <c r="Z721">
        <f>IF(Z42="","",Z41)</f>
        <v>0</v>
      </c>
      <c r="AA721">
        <v>38</v>
      </c>
      <c r="AB721">
        <f>AB41</f>
        <v>0</v>
      </c>
      <c r="AC721">
        <v>38</v>
      </c>
      <c r="AD721">
        <f>IF(AD42="","",AD41)</f>
        <v>0</v>
      </c>
      <c r="AE721">
        <v>38</v>
      </c>
      <c r="AF721">
        <f>AF41</f>
        <v>0</v>
      </c>
      <c r="AG721">
        <v>38</v>
      </c>
      <c r="AH721">
        <f>IF(AH42="","",AH41)</f>
        <v>0</v>
      </c>
      <c r="AI721">
        <v>38</v>
      </c>
      <c r="AJ721">
        <f>AJ41</f>
        <v>0</v>
      </c>
      <c r="AM721">
        <v>38</v>
      </c>
      <c r="AN721">
        <f>IF(AN42="","",AN41)</f>
        <v>0</v>
      </c>
      <c r="AO721">
        <v>38</v>
      </c>
      <c r="AP721">
        <f>AP41</f>
        <v>0</v>
      </c>
      <c r="AQ721">
        <v>38</v>
      </c>
      <c r="AR721">
        <f>IF(AR42="","",AR41)</f>
        <v>0</v>
      </c>
      <c r="AS721">
        <v>38</v>
      </c>
      <c r="AT721">
        <f>AT41</f>
        <v>0</v>
      </c>
      <c r="AU721">
        <v>38</v>
      </c>
      <c r="AV721">
        <f>IF(AV42="","",AV41)</f>
        <v>0</v>
      </c>
      <c r="AW721">
        <v>38</v>
      </c>
      <c r="AX721">
        <f>AX41</f>
        <v>0</v>
      </c>
      <c r="AY721">
        <v>38</v>
      </c>
      <c r="AZ721">
        <f>IF(AZ42="","",AZ41)</f>
        <v>0</v>
      </c>
      <c r="BA721">
        <v>38</v>
      </c>
      <c r="BB721">
        <f>BB41</f>
        <v>0</v>
      </c>
      <c r="BC721">
        <v>38</v>
      </c>
      <c r="BD721">
        <f>IF(BD42="","",BD41)</f>
        <v>0</v>
      </c>
      <c r="BE721">
        <v>38</v>
      </c>
      <c r="BF721">
        <f>BF41</f>
        <v>0</v>
      </c>
      <c r="BG721">
        <v>38</v>
      </c>
      <c r="BH721">
        <f>IF(BH42="","",BH41)</f>
        <v>0</v>
      </c>
      <c r="BI721">
        <v>38</v>
      </c>
      <c r="BJ721">
        <f>BJ41</f>
        <v>0</v>
      </c>
      <c r="BK721">
        <v>38</v>
      </c>
      <c r="BL721">
        <f>IF(BL42="","",BL41)</f>
        <v>0</v>
      </c>
      <c r="BM721">
        <v>38</v>
      </c>
      <c r="BN721">
        <f>BN41</f>
        <v>0</v>
      </c>
      <c r="BO721">
        <v>38</v>
      </c>
      <c r="BP721">
        <f>IF(BP42="","",BP41)</f>
        <v>0</v>
      </c>
      <c r="BQ721">
        <v>38</v>
      </c>
      <c r="BR721">
        <f>BR41</f>
        <v>0</v>
      </c>
    </row>
    <row r="722" spans="5:70">
      <c r="E722">
        <v>39</v>
      </c>
      <c r="F722">
        <f>IF(F43="","",F42)</f>
        <v>0</v>
      </c>
      <c r="G722">
        <v>39</v>
      </c>
      <c r="H722">
        <f>H42</f>
        <v>0</v>
      </c>
      <c r="I722">
        <v>39</v>
      </c>
      <c r="J722">
        <f>IF(J43="","",J42)</f>
        <v>0</v>
      </c>
      <c r="K722">
        <v>39</v>
      </c>
      <c r="L722">
        <f>L42</f>
        <v>0</v>
      </c>
      <c r="M722">
        <v>39</v>
      </c>
      <c r="N722">
        <f>IF(N43="","",N42)</f>
        <v>0</v>
      </c>
      <c r="O722">
        <v>39</v>
      </c>
      <c r="P722">
        <f>P42</f>
        <v>0</v>
      </c>
      <c r="Q722">
        <v>39</v>
      </c>
      <c r="R722">
        <f>IF(R43="","",R42)</f>
        <v>0</v>
      </c>
      <c r="S722">
        <v>39</v>
      </c>
      <c r="T722">
        <f>T42</f>
        <v>0</v>
      </c>
      <c r="U722">
        <v>39</v>
      </c>
      <c r="V722">
        <f>IF(V43="","",V42)</f>
        <v>0</v>
      </c>
      <c r="W722">
        <v>39</v>
      </c>
      <c r="X722">
        <f>X42</f>
        <v>0</v>
      </c>
      <c r="Y722">
        <v>39</v>
      </c>
      <c r="Z722">
        <f>IF(Z43="","",Z42)</f>
        <v>0</v>
      </c>
      <c r="AA722">
        <v>39</v>
      </c>
      <c r="AB722">
        <f>AB42</f>
        <v>0</v>
      </c>
      <c r="AC722">
        <v>39</v>
      </c>
      <c r="AD722">
        <f>IF(AD43="","",AD42)</f>
        <v>0</v>
      </c>
      <c r="AE722">
        <v>39</v>
      </c>
      <c r="AF722">
        <f>AF42</f>
        <v>0</v>
      </c>
      <c r="AG722">
        <v>39</v>
      </c>
      <c r="AH722">
        <f>IF(AH43="","",AH42)</f>
        <v>0</v>
      </c>
      <c r="AI722">
        <v>39</v>
      </c>
      <c r="AJ722">
        <f>AJ42</f>
        <v>0</v>
      </c>
      <c r="AM722">
        <v>39</v>
      </c>
      <c r="AN722">
        <f>IF(AN43="","",AN42)</f>
        <v>0</v>
      </c>
      <c r="AO722">
        <v>39</v>
      </c>
      <c r="AP722">
        <f>AP42</f>
        <v>0</v>
      </c>
      <c r="AQ722">
        <v>39</v>
      </c>
      <c r="AR722">
        <f>IF(AR43="","",AR42)</f>
        <v>0</v>
      </c>
      <c r="AS722">
        <v>39</v>
      </c>
      <c r="AT722">
        <f>AT42</f>
        <v>0</v>
      </c>
      <c r="AU722">
        <v>39</v>
      </c>
      <c r="AV722">
        <f>IF(AV43="","",AV42)</f>
        <v>0</v>
      </c>
      <c r="AW722">
        <v>39</v>
      </c>
      <c r="AX722">
        <f>AX42</f>
        <v>0</v>
      </c>
      <c r="AY722">
        <v>39</v>
      </c>
      <c r="AZ722">
        <f>IF(AZ43="","",AZ42)</f>
        <v>0</v>
      </c>
      <c r="BA722">
        <v>39</v>
      </c>
      <c r="BB722">
        <f>BB42</f>
        <v>0</v>
      </c>
      <c r="BC722">
        <v>39</v>
      </c>
      <c r="BD722">
        <f>IF(BD43="","",BD42)</f>
        <v>0</v>
      </c>
      <c r="BE722">
        <v>39</v>
      </c>
      <c r="BF722">
        <f>BF42</f>
        <v>0</v>
      </c>
      <c r="BG722">
        <v>39</v>
      </c>
      <c r="BH722">
        <f>IF(BH43="","",BH42)</f>
        <v>0</v>
      </c>
      <c r="BI722">
        <v>39</v>
      </c>
      <c r="BJ722">
        <f>BJ42</f>
        <v>0</v>
      </c>
      <c r="BK722">
        <v>39</v>
      </c>
      <c r="BL722">
        <f>IF(BL43="","",BL42)</f>
        <v>0</v>
      </c>
      <c r="BM722">
        <v>39</v>
      </c>
      <c r="BN722">
        <f>BN42</f>
        <v>0</v>
      </c>
      <c r="BO722">
        <v>39</v>
      </c>
      <c r="BP722">
        <f>IF(BP43="","",BP42)</f>
        <v>0</v>
      </c>
      <c r="BQ722">
        <v>39</v>
      </c>
      <c r="BR722">
        <f>BR42</f>
        <v>0</v>
      </c>
    </row>
    <row r="723" spans="5:70">
      <c r="E723">
        <v>40</v>
      </c>
      <c r="F723">
        <f>IF(F44="","",F43)</f>
        <v>0</v>
      </c>
      <c r="G723">
        <v>40</v>
      </c>
      <c r="H723">
        <f>H43</f>
        <v>0</v>
      </c>
      <c r="I723">
        <v>40</v>
      </c>
      <c r="J723">
        <f>IF(J44="","",J43)</f>
        <v>0</v>
      </c>
      <c r="K723">
        <v>40</v>
      </c>
      <c r="L723">
        <f>L43</f>
        <v>0</v>
      </c>
      <c r="M723">
        <v>40</v>
      </c>
      <c r="N723">
        <f>IF(N44="","",N43)</f>
        <v>0</v>
      </c>
      <c r="O723">
        <v>40</v>
      </c>
      <c r="P723">
        <f>P43</f>
        <v>0</v>
      </c>
      <c r="Q723">
        <v>40</v>
      </c>
      <c r="R723">
        <f>IF(R44="","",R43)</f>
        <v>0</v>
      </c>
      <c r="S723">
        <v>40</v>
      </c>
      <c r="T723">
        <f>T43</f>
        <v>0</v>
      </c>
      <c r="U723">
        <v>40</v>
      </c>
      <c r="V723">
        <f>IF(V44="","",V43)</f>
        <v>0</v>
      </c>
      <c r="W723">
        <v>40</v>
      </c>
      <c r="X723">
        <f>X43</f>
        <v>0</v>
      </c>
      <c r="Y723">
        <v>40</v>
      </c>
      <c r="Z723">
        <f>IF(Z44="","",Z43)</f>
        <v>0</v>
      </c>
      <c r="AA723">
        <v>40</v>
      </c>
      <c r="AB723">
        <f>AB43</f>
        <v>0</v>
      </c>
      <c r="AC723">
        <v>40</v>
      </c>
      <c r="AD723">
        <f>IF(AD44="","",AD43)</f>
        <v>0</v>
      </c>
      <c r="AE723">
        <v>40</v>
      </c>
      <c r="AF723">
        <f>AF43</f>
        <v>0</v>
      </c>
      <c r="AG723">
        <v>40</v>
      </c>
      <c r="AH723">
        <f>IF(AH44="","",AH43)</f>
        <v>0</v>
      </c>
      <c r="AI723">
        <v>40</v>
      </c>
      <c r="AJ723">
        <f>AJ43</f>
        <v>0</v>
      </c>
      <c r="AM723">
        <v>40</v>
      </c>
      <c r="AN723">
        <f>IF(AN44="","",AN43)</f>
        <v>0</v>
      </c>
      <c r="AO723">
        <v>40</v>
      </c>
      <c r="AP723">
        <f>AP43</f>
        <v>0</v>
      </c>
      <c r="AQ723">
        <v>40</v>
      </c>
      <c r="AR723">
        <f>IF(AR44="","",AR43)</f>
        <v>0</v>
      </c>
      <c r="AS723">
        <v>40</v>
      </c>
      <c r="AT723">
        <f>AT43</f>
        <v>0</v>
      </c>
      <c r="AU723">
        <v>40</v>
      </c>
      <c r="AV723">
        <f>IF(AV44="","",AV43)</f>
        <v>0</v>
      </c>
      <c r="AW723">
        <v>40</v>
      </c>
      <c r="AX723">
        <f>AX43</f>
        <v>0</v>
      </c>
      <c r="AY723">
        <v>40</v>
      </c>
      <c r="AZ723">
        <f>IF(AZ44="","",AZ43)</f>
        <v>0</v>
      </c>
      <c r="BA723">
        <v>40</v>
      </c>
      <c r="BB723">
        <f>BB43</f>
        <v>0</v>
      </c>
      <c r="BC723">
        <v>40</v>
      </c>
      <c r="BD723">
        <f>IF(BD44="","",BD43)</f>
        <v>0</v>
      </c>
      <c r="BE723">
        <v>40</v>
      </c>
      <c r="BF723">
        <f>BF43</f>
        <v>0</v>
      </c>
      <c r="BG723">
        <v>40</v>
      </c>
      <c r="BH723">
        <f>IF(BH44="","",BH43)</f>
        <v>0</v>
      </c>
      <c r="BI723">
        <v>40</v>
      </c>
      <c r="BJ723">
        <f>BJ43</f>
        <v>0</v>
      </c>
      <c r="BK723">
        <v>40</v>
      </c>
      <c r="BL723">
        <f>IF(BL44="","",BL43)</f>
        <v>0</v>
      </c>
      <c r="BM723">
        <v>40</v>
      </c>
      <c r="BN723">
        <f>BN43</f>
        <v>0</v>
      </c>
      <c r="BO723">
        <v>40</v>
      </c>
      <c r="BP723">
        <f>IF(BP44="","",BP43)</f>
        <v>0</v>
      </c>
      <c r="BQ723">
        <v>40</v>
      </c>
      <c r="BR723">
        <f>BR43</f>
        <v>0</v>
      </c>
    </row>
    <row r="724" spans="5:70">
      <c r="E724">
        <v>41</v>
      </c>
      <c r="F724">
        <f>IF(F45="","",F44)</f>
        <v>0</v>
      </c>
      <c r="G724">
        <v>41</v>
      </c>
      <c r="H724">
        <f>H44</f>
        <v>0</v>
      </c>
      <c r="I724">
        <v>41</v>
      </c>
      <c r="J724">
        <f>IF(J45="","",J44)</f>
        <v>0</v>
      </c>
      <c r="K724">
        <v>41</v>
      </c>
      <c r="L724">
        <f>L44</f>
        <v>0</v>
      </c>
      <c r="M724">
        <v>41</v>
      </c>
      <c r="N724">
        <f>IF(N45="","",N44)</f>
        <v>0</v>
      </c>
      <c r="O724">
        <v>41</v>
      </c>
      <c r="P724">
        <f>P44</f>
        <v>0</v>
      </c>
      <c r="Q724">
        <v>41</v>
      </c>
      <c r="R724">
        <f>IF(R45="","",R44)</f>
        <v>0</v>
      </c>
      <c r="S724">
        <v>41</v>
      </c>
      <c r="T724">
        <f>T44</f>
        <v>0</v>
      </c>
      <c r="U724">
        <v>41</v>
      </c>
      <c r="V724">
        <f>IF(V45="","",V44)</f>
        <v>0</v>
      </c>
      <c r="W724">
        <v>41</v>
      </c>
      <c r="X724">
        <f>X44</f>
        <v>0</v>
      </c>
      <c r="Y724">
        <v>41</v>
      </c>
      <c r="Z724">
        <f>IF(Z45="","",Z44)</f>
        <v>0</v>
      </c>
      <c r="AA724">
        <v>41</v>
      </c>
      <c r="AB724">
        <f>AB44</f>
        <v>0</v>
      </c>
      <c r="AC724">
        <v>41</v>
      </c>
      <c r="AD724">
        <f>IF(AD45="","",AD44)</f>
        <v>0</v>
      </c>
      <c r="AE724">
        <v>41</v>
      </c>
      <c r="AF724">
        <f>AF44</f>
        <v>0</v>
      </c>
      <c r="AG724">
        <v>41</v>
      </c>
      <c r="AH724">
        <f>IF(AH45="","",AH44)</f>
        <v>0</v>
      </c>
      <c r="AI724">
        <v>41</v>
      </c>
      <c r="AJ724">
        <f>AJ44</f>
        <v>0</v>
      </c>
      <c r="AM724">
        <v>41</v>
      </c>
      <c r="AN724">
        <f>IF(AN45="","",AN44)</f>
        <v>0</v>
      </c>
      <c r="AO724">
        <v>41</v>
      </c>
      <c r="AP724">
        <f>AP44</f>
        <v>0</v>
      </c>
      <c r="AQ724">
        <v>41</v>
      </c>
      <c r="AR724">
        <f>IF(AR45="","",AR44)</f>
        <v>0</v>
      </c>
      <c r="AS724">
        <v>41</v>
      </c>
      <c r="AT724">
        <f>AT44</f>
        <v>0</v>
      </c>
      <c r="AU724">
        <v>41</v>
      </c>
      <c r="AV724">
        <f>IF(AV45="","",AV44)</f>
        <v>0</v>
      </c>
      <c r="AW724">
        <v>41</v>
      </c>
      <c r="AX724">
        <f>AX44</f>
        <v>0</v>
      </c>
      <c r="AY724">
        <v>41</v>
      </c>
      <c r="AZ724">
        <f>IF(AZ45="","",AZ44)</f>
        <v>0</v>
      </c>
      <c r="BA724">
        <v>41</v>
      </c>
      <c r="BB724">
        <f>BB44</f>
        <v>0</v>
      </c>
      <c r="BC724">
        <v>41</v>
      </c>
      <c r="BD724">
        <f>IF(BD45="","",BD44)</f>
        <v>0</v>
      </c>
      <c r="BE724">
        <v>41</v>
      </c>
      <c r="BF724">
        <f>BF44</f>
        <v>0</v>
      </c>
      <c r="BG724">
        <v>41</v>
      </c>
      <c r="BH724">
        <f>IF(BH45="","",BH44)</f>
        <v>0</v>
      </c>
      <c r="BI724">
        <v>41</v>
      </c>
      <c r="BJ724">
        <f>BJ44</f>
        <v>0</v>
      </c>
      <c r="BK724">
        <v>41</v>
      </c>
      <c r="BL724">
        <f>IF(BL45="","",BL44)</f>
        <v>0</v>
      </c>
      <c r="BM724">
        <v>41</v>
      </c>
      <c r="BN724">
        <f>BN44</f>
        <v>0</v>
      </c>
      <c r="BO724">
        <v>41</v>
      </c>
      <c r="BP724">
        <f>IF(BP45="","",BP44)</f>
        <v>0</v>
      </c>
      <c r="BQ724">
        <v>41</v>
      </c>
      <c r="BR724">
        <f>BR44</f>
        <v>0</v>
      </c>
    </row>
    <row r="725" spans="5:70">
      <c r="E725">
        <v>42</v>
      </c>
      <c r="F725">
        <f>IF(F46="","",F45)</f>
        <v>0</v>
      </c>
      <c r="G725">
        <v>42</v>
      </c>
      <c r="H725">
        <f>H45</f>
        <v>0</v>
      </c>
      <c r="I725">
        <v>42</v>
      </c>
      <c r="J725">
        <f>IF(J46="","",J45)</f>
        <v>0</v>
      </c>
      <c r="K725">
        <v>42</v>
      </c>
      <c r="L725">
        <f>L45</f>
        <v>0</v>
      </c>
      <c r="M725">
        <v>42</v>
      </c>
      <c r="N725">
        <f>IF(N46="","",N45)</f>
        <v>0</v>
      </c>
      <c r="O725">
        <v>42</v>
      </c>
      <c r="P725">
        <f>P45</f>
        <v>0</v>
      </c>
      <c r="Q725">
        <v>42</v>
      </c>
      <c r="R725">
        <f>IF(R46="","",R45)</f>
        <v>0</v>
      </c>
      <c r="S725">
        <v>42</v>
      </c>
      <c r="T725">
        <f>T45</f>
        <v>0</v>
      </c>
      <c r="U725">
        <v>42</v>
      </c>
      <c r="V725">
        <f>IF(V46="","",V45)</f>
        <v>0</v>
      </c>
      <c r="W725">
        <v>42</v>
      </c>
      <c r="X725">
        <f>X45</f>
        <v>0</v>
      </c>
      <c r="Y725">
        <v>42</v>
      </c>
      <c r="Z725">
        <f>IF(Z46="","",Z45)</f>
        <v>0</v>
      </c>
      <c r="AA725">
        <v>42</v>
      </c>
      <c r="AB725">
        <f>AB45</f>
        <v>0</v>
      </c>
      <c r="AC725">
        <v>42</v>
      </c>
      <c r="AD725">
        <f>IF(AD46="","",AD45)</f>
        <v>0</v>
      </c>
      <c r="AE725">
        <v>42</v>
      </c>
      <c r="AF725">
        <f>AF45</f>
        <v>0</v>
      </c>
      <c r="AG725">
        <v>42</v>
      </c>
      <c r="AH725">
        <f>IF(AH46="","",AH45)</f>
        <v>0</v>
      </c>
      <c r="AI725">
        <v>42</v>
      </c>
      <c r="AJ725">
        <f>AJ45</f>
        <v>0</v>
      </c>
      <c r="AM725">
        <v>42</v>
      </c>
      <c r="AN725">
        <f>IF(AN46="","",AN45)</f>
        <v>0</v>
      </c>
      <c r="AO725">
        <v>42</v>
      </c>
      <c r="AP725">
        <f>AP45</f>
        <v>0</v>
      </c>
      <c r="AQ725">
        <v>42</v>
      </c>
      <c r="AR725">
        <f>IF(AR46="","",AR45)</f>
        <v>0</v>
      </c>
      <c r="AS725">
        <v>42</v>
      </c>
      <c r="AT725">
        <f>AT45</f>
        <v>0</v>
      </c>
      <c r="AU725">
        <v>42</v>
      </c>
      <c r="AV725">
        <f>IF(AV46="","",AV45)</f>
        <v>0</v>
      </c>
      <c r="AW725">
        <v>42</v>
      </c>
      <c r="AX725">
        <f>AX45</f>
        <v>0</v>
      </c>
      <c r="AY725">
        <v>42</v>
      </c>
      <c r="AZ725">
        <f>IF(AZ46="","",AZ45)</f>
        <v>0</v>
      </c>
      <c r="BA725">
        <v>42</v>
      </c>
      <c r="BB725">
        <f>BB45</f>
        <v>0</v>
      </c>
      <c r="BC725">
        <v>42</v>
      </c>
      <c r="BD725">
        <f>IF(BD46="","",BD45)</f>
        <v>0</v>
      </c>
      <c r="BE725">
        <v>42</v>
      </c>
      <c r="BF725">
        <f>BF45</f>
        <v>0</v>
      </c>
      <c r="BG725">
        <v>42</v>
      </c>
      <c r="BH725">
        <f>IF(BH46="","",BH45)</f>
        <v>0</v>
      </c>
      <c r="BI725">
        <v>42</v>
      </c>
      <c r="BJ725">
        <f>BJ45</f>
        <v>0</v>
      </c>
      <c r="BK725">
        <v>42</v>
      </c>
      <c r="BL725">
        <f>IF(BL46="","",BL45)</f>
        <v>0</v>
      </c>
      <c r="BM725">
        <v>42</v>
      </c>
      <c r="BN725">
        <f>BN45</f>
        <v>0</v>
      </c>
      <c r="BO725">
        <v>42</v>
      </c>
      <c r="BP725">
        <f>IF(BP46="","",BP45)</f>
        <v>0</v>
      </c>
      <c r="BQ725">
        <v>42</v>
      </c>
      <c r="BR725">
        <f>BR45</f>
        <v>0</v>
      </c>
    </row>
    <row r="726" spans="5:70">
      <c r="E726">
        <v>43</v>
      </c>
      <c r="F726">
        <f>IF(F47="","",F46)</f>
        <v>0</v>
      </c>
      <c r="G726">
        <v>43</v>
      </c>
      <c r="H726">
        <f>H46</f>
        <v>0</v>
      </c>
      <c r="I726">
        <v>43</v>
      </c>
      <c r="J726">
        <f>IF(J47="","",J46)</f>
        <v>0</v>
      </c>
      <c r="K726">
        <v>43</v>
      </c>
      <c r="L726">
        <f>L46</f>
        <v>0</v>
      </c>
      <c r="M726">
        <v>43</v>
      </c>
      <c r="N726">
        <f>IF(N47="","",N46)</f>
        <v>0</v>
      </c>
      <c r="O726">
        <v>43</v>
      </c>
      <c r="P726">
        <f>P46</f>
        <v>0</v>
      </c>
      <c r="Q726">
        <v>43</v>
      </c>
      <c r="R726">
        <f>IF(R47="","",R46)</f>
        <v>0</v>
      </c>
      <c r="S726">
        <v>43</v>
      </c>
      <c r="T726">
        <f>T46</f>
        <v>0</v>
      </c>
      <c r="U726">
        <v>43</v>
      </c>
      <c r="V726">
        <f>IF(V47="","",V46)</f>
        <v>0</v>
      </c>
      <c r="W726">
        <v>43</v>
      </c>
      <c r="X726">
        <f>X46</f>
        <v>0</v>
      </c>
      <c r="Y726">
        <v>43</v>
      </c>
      <c r="Z726">
        <f>IF(Z47="","",Z46)</f>
        <v>0</v>
      </c>
      <c r="AA726">
        <v>43</v>
      </c>
      <c r="AB726">
        <f>AB46</f>
        <v>0</v>
      </c>
      <c r="AC726">
        <v>43</v>
      </c>
      <c r="AD726">
        <f>IF(AD47="","",AD46)</f>
        <v>0</v>
      </c>
      <c r="AE726">
        <v>43</v>
      </c>
      <c r="AF726">
        <f>AF46</f>
        <v>0</v>
      </c>
      <c r="AG726">
        <v>43</v>
      </c>
      <c r="AH726">
        <f>IF(AH47="","",AH46)</f>
        <v>0</v>
      </c>
      <c r="AI726">
        <v>43</v>
      </c>
      <c r="AJ726">
        <f>AJ46</f>
        <v>0</v>
      </c>
      <c r="AM726">
        <v>43</v>
      </c>
      <c r="AN726">
        <f>IF(AN47="","",AN46)</f>
        <v>0</v>
      </c>
      <c r="AO726">
        <v>43</v>
      </c>
      <c r="AP726">
        <f>AP46</f>
        <v>0</v>
      </c>
      <c r="AQ726">
        <v>43</v>
      </c>
      <c r="AR726">
        <f>IF(AR47="","",AR46)</f>
        <v>0</v>
      </c>
      <c r="AS726">
        <v>43</v>
      </c>
      <c r="AT726">
        <f>AT46</f>
        <v>0</v>
      </c>
      <c r="AU726">
        <v>43</v>
      </c>
      <c r="AV726">
        <f>IF(AV47="","",AV46)</f>
        <v>0</v>
      </c>
      <c r="AW726">
        <v>43</v>
      </c>
      <c r="AX726">
        <f>AX46</f>
        <v>0</v>
      </c>
      <c r="AY726">
        <v>43</v>
      </c>
      <c r="AZ726">
        <f>IF(AZ47="","",AZ46)</f>
        <v>0</v>
      </c>
      <c r="BA726">
        <v>43</v>
      </c>
      <c r="BB726">
        <f>BB46</f>
        <v>0</v>
      </c>
      <c r="BC726">
        <v>43</v>
      </c>
      <c r="BD726">
        <f>IF(BD47="","",BD46)</f>
        <v>0</v>
      </c>
      <c r="BE726">
        <v>43</v>
      </c>
      <c r="BF726">
        <f>BF46</f>
        <v>0</v>
      </c>
      <c r="BG726">
        <v>43</v>
      </c>
      <c r="BH726">
        <f>IF(BH47="","",BH46)</f>
        <v>0</v>
      </c>
      <c r="BI726">
        <v>43</v>
      </c>
      <c r="BJ726">
        <f>BJ46</f>
        <v>0</v>
      </c>
      <c r="BK726">
        <v>43</v>
      </c>
      <c r="BL726">
        <f>IF(BL47="","",BL46)</f>
        <v>0</v>
      </c>
      <c r="BM726">
        <v>43</v>
      </c>
      <c r="BN726">
        <f>BN46</f>
        <v>0</v>
      </c>
      <c r="BO726">
        <v>43</v>
      </c>
      <c r="BP726">
        <f>IF(BP47="","",BP46)</f>
        <v>0</v>
      </c>
      <c r="BQ726">
        <v>43</v>
      </c>
      <c r="BR726">
        <f>BR46</f>
        <v>0</v>
      </c>
    </row>
    <row r="727" spans="5:70">
      <c r="E727">
        <v>44</v>
      </c>
      <c r="F727">
        <f>IF(F48="","",F47)</f>
        <v>0</v>
      </c>
      <c r="G727">
        <v>44</v>
      </c>
      <c r="H727">
        <f>H47</f>
        <v>0</v>
      </c>
      <c r="I727">
        <v>44</v>
      </c>
      <c r="J727">
        <f>IF(J48="","",J47)</f>
        <v>0</v>
      </c>
      <c r="K727">
        <v>44</v>
      </c>
      <c r="L727">
        <f>L47</f>
        <v>0</v>
      </c>
      <c r="M727">
        <v>44</v>
      </c>
      <c r="N727">
        <f>IF(N48="","",N47)</f>
        <v>0</v>
      </c>
      <c r="O727">
        <v>44</v>
      </c>
      <c r="P727">
        <f>P47</f>
        <v>0</v>
      </c>
      <c r="Q727">
        <v>44</v>
      </c>
      <c r="R727">
        <f>IF(R48="","",R47)</f>
        <v>0</v>
      </c>
      <c r="S727">
        <v>44</v>
      </c>
      <c r="T727">
        <f>T47</f>
        <v>0</v>
      </c>
      <c r="U727">
        <v>44</v>
      </c>
      <c r="V727">
        <f>IF(V48="","",V47)</f>
        <v>0</v>
      </c>
      <c r="W727">
        <v>44</v>
      </c>
      <c r="X727">
        <f>X47</f>
        <v>0</v>
      </c>
      <c r="Y727">
        <v>44</v>
      </c>
      <c r="Z727">
        <f>IF(Z48="","",Z47)</f>
        <v>0</v>
      </c>
      <c r="AA727">
        <v>44</v>
      </c>
      <c r="AB727">
        <f>AB47</f>
        <v>0</v>
      </c>
      <c r="AC727">
        <v>44</v>
      </c>
      <c r="AD727">
        <f>IF(AD48="","",AD47)</f>
        <v>0</v>
      </c>
      <c r="AE727">
        <v>44</v>
      </c>
      <c r="AF727">
        <f>AF47</f>
        <v>0</v>
      </c>
      <c r="AG727">
        <v>44</v>
      </c>
      <c r="AH727">
        <f>IF(AH48="","",AH47)</f>
        <v>0</v>
      </c>
      <c r="AI727">
        <v>44</v>
      </c>
      <c r="AJ727">
        <f>AJ47</f>
        <v>0</v>
      </c>
      <c r="AM727">
        <v>44</v>
      </c>
      <c r="AN727">
        <f>IF(AN48="","",AN47)</f>
        <v>0</v>
      </c>
      <c r="AO727">
        <v>44</v>
      </c>
      <c r="AP727">
        <f>AP47</f>
        <v>0</v>
      </c>
      <c r="AQ727">
        <v>44</v>
      </c>
      <c r="AR727">
        <f>IF(AR48="","",AR47)</f>
        <v>0</v>
      </c>
      <c r="AS727">
        <v>44</v>
      </c>
      <c r="AT727">
        <f>AT47</f>
        <v>0</v>
      </c>
      <c r="AU727">
        <v>44</v>
      </c>
      <c r="AV727">
        <f>IF(AV48="","",AV47)</f>
        <v>0</v>
      </c>
      <c r="AW727">
        <v>44</v>
      </c>
      <c r="AX727">
        <f>AX47</f>
        <v>0</v>
      </c>
      <c r="AY727">
        <v>44</v>
      </c>
      <c r="AZ727">
        <f>IF(AZ48="","",AZ47)</f>
        <v>0</v>
      </c>
      <c r="BA727">
        <v>44</v>
      </c>
      <c r="BB727">
        <f>BB47</f>
        <v>0</v>
      </c>
      <c r="BC727">
        <v>44</v>
      </c>
      <c r="BD727">
        <f>IF(BD48="","",BD47)</f>
        <v>0</v>
      </c>
      <c r="BE727">
        <v>44</v>
      </c>
      <c r="BF727">
        <f>BF47</f>
        <v>0</v>
      </c>
      <c r="BG727">
        <v>44</v>
      </c>
      <c r="BH727">
        <f>IF(BH48="","",BH47)</f>
        <v>0</v>
      </c>
      <c r="BI727">
        <v>44</v>
      </c>
      <c r="BJ727">
        <f>BJ47</f>
        <v>0</v>
      </c>
      <c r="BK727">
        <v>44</v>
      </c>
      <c r="BL727">
        <f>IF(BL48="","",BL47)</f>
        <v>0</v>
      </c>
      <c r="BM727">
        <v>44</v>
      </c>
      <c r="BN727">
        <f>BN47</f>
        <v>0</v>
      </c>
      <c r="BO727">
        <v>44</v>
      </c>
      <c r="BP727">
        <f>IF(BP48="","",BP47)</f>
        <v>0</v>
      </c>
      <c r="BQ727">
        <v>44</v>
      </c>
      <c r="BR727">
        <f>BR47</f>
        <v>0</v>
      </c>
    </row>
    <row r="728" spans="5:70">
      <c r="E728">
        <v>45</v>
      </c>
      <c r="F728">
        <f>IF(F49="","",F48)</f>
        <v>0</v>
      </c>
      <c r="G728">
        <v>45</v>
      </c>
      <c r="H728">
        <f>H48</f>
        <v>0</v>
      </c>
      <c r="I728">
        <v>45</v>
      </c>
      <c r="J728">
        <f>IF(J49="","",J48)</f>
        <v>0</v>
      </c>
      <c r="K728">
        <v>45</v>
      </c>
      <c r="L728">
        <f>L48</f>
        <v>0</v>
      </c>
      <c r="M728">
        <v>45</v>
      </c>
      <c r="N728">
        <f>IF(N49="","",N48)</f>
        <v>0</v>
      </c>
      <c r="O728">
        <v>45</v>
      </c>
      <c r="P728">
        <f>P48</f>
        <v>0</v>
      </c>
      <c r="Q728">
        <v>45</v>
      </c>
      <c r="R728">
        <f>IF(R49="","",R48)</f>
        <v>0</v>
      </c>
      <c r="S728">
        <v>45</v>
      </c>
      <c r="T728">
        <f>T48</f>
        <v>0</v>
      </c>
      <c r="U728">
        <v>45</v>
      </c>
      <c r="V728">
        <f>IF(V49="","",V48)</f>
        <v>0</v>
      </c>
      <c r="W728">
        <v>45</v>
      </c>
      <c r="X728">
        <f>X48</f>
        <v>0</v>
      </c>
      <c r="Y728">
        <v>45</v>
      </c>
      <c r="Z728">
        <f>IF(Z49="","",Z48)</f>
        <v>0</v>
      </c>
      <c r="AA728">
        <v>45</v>
      </c>
      <c r="AB728">
        <f>AB48</f>
        <v>0</v>
      </c>
      <c r="AC728">
        <v>45</v>
      </c>
      <c r="AD728">
        <f>IF(AD49="","",AD48)</f>
        <v>0</v>
      </c>
      <c r="AE728">
        <v>45</v>
      </c>
      <c r="AF728">
        <f>AF48</f>
        <v>0</v>
      </c>
      <c r="AG728">
        <v>45</v>
      </c>
      <c r="AH728">
        <f>IF(AH49="","",AH48)</f>
        <v>0</v>
      </c>
      <c r="AI728">
        <v>45</v>
      </c>
      <c r="AJ728">
        <f>AJ48</f>
        <v>0</v>
      </c>
      <c r="AM728">
        <v>45</v>
      </c>
      <c r="AN728">
        <f>IF(AN49="","",AN48)</f>
        <v>0</v>
      </c>
      <c r="AO728">
        <v>45</v>
      </c>
      <c r="AP728">
        <f>AP48</f>
        <v>0</v>
      </c>
      <c r="AQ728">
        <v>45</v>
      </c>
      <c r="AR728">
        <f>IF(AR49="","",AR48)</f>
        <v>0</v>
      </c>
      <c r="AS728">
        <v>45</v>
      </c>
      <c r="AT728">
        <f>AT48</f>
        <v>0</v>
      </c>
      <c r="AU728">
        <v>45</v>
      </c>
      <c r="AV728">
        <f>IF(AV49="","",AV48)</f>
        <v>0</v>
      </c>
      <c r="AW728">
        <v>45</v>
      </c>
      <c r="AX728">
        <f>AX48</f>
        <v>0</v>
      </c>
      <c r="AY728">
        <v>45</v>
      </c>
      <c r="AZ728">
        <f>IF(AZ49="","",AZ48)</f>
        <v>0</v>
      </c>
      <c r="BA728">
        <v>45</v>
      </c>
      <c r="BB728">
        <f>BB48</f>
        <v>0</v>
      </c>
      <c r="BC728">
        <v>45</v>
      </c>
      <c r="BD728">
        <f>IF(BD49="","",BD48)</f>
        <v>0</v>
      </c>
      <c r="BE728">
        <v>45</v>
      </c>
      <c r="BF728">
        <f>BF48</f>
        <v>0</v>
      </c>
      <c r="BG728">
        <v>45</v>
      </c>
      <c r="BH728">
        <f>IF(BH49="","",BH48)</f>
        <v>0</v>
      </c>
      <c r="BI728">
        <v>45</v>
      </c>
      <c r="BJ728">
        <f>BJ48</f>
        <v>0</v>
      </c>
      <c r="BK728">
        <v>45</v>
      </c>
      <c r="BL728">
        <f>IF(BL49="","",BL48)</f>
        <v>0</v>
      </c>
      <c r="BM728">
        <v>45</v>
      </c>
      <c r="BN728">
        <f>BN48</f>
        <v>0</v>
      </c>
      <c r="BO728">
        <v>45</v>
      </c>
      <c r="BP728">
        <f>IF(BP49="","",BP48)</f>
        <v>0</v>
      </c>
      <c r="BQ728">
        <v>45</v>
      </c>
      <c r="BR728">
        <f>BR48</f>
        <v>0</v>
      </c>
    </row>
    <row r="729" spans="5:70">
      <c r="E729">
        <v>46</v>
      </c>
      <c r="F729">
        <f>IF(F50="","",F49)</f>
        <v>0</v>
      </c>
      <c r="G729">
        <v>46</v>
      </c>
      <c r="H729">
        <f>H49</f>
        <v>0</v>
      </c>
      <c r="I729">
        <v>46</v>
      </c>
      <c r="J729">
        <f>IF(J50="","",J49)</f>
        <v>0</v>
      </c>
      <c r="K729">
        <v>46</v>
      </c>
      <c r="L729">
        <f>L49</f>
        <v>0</v>
      </c>
      <c r="M729">
        <v>46</v>
      </c>
      <c r="N729">
        <f>IF(N50="","",N49)</f>
        <v>0</v>
      </c>
      <c r="O729">
        <v>46</v>
      </c>
      <c r="P729">
        <f>P49</f>
        <v>0</v>
      </c>
      <c r="Q729">
        <v>46</v>
      </c>
      <c r="R729">
        <f>IF(R50="","",R49)</f>
        <v>0</v>
      </c>
      <c r="S729">
        <v>46</v>
      </c>
      <c r="T729">
        <f>T49</f>
        <v>0</v>
      </c>
      <c r="U729">
        <v>46</v>
      </c>
      <c r="V729">
        <f>IF(V50="","",V49)</f>
        <v>0</v>
      </c>
      <c r="W729">
        <v>46</v>
      </c>
      <c r="X729">
        <f>X49</f>
        <v>0</v>
      </c>
      <c r="Y729">
        <v>46</v>
      </c>
      <c r="Z729">
        <f>IF(Z50="","",Z49)</f>
        <v>0</v>
      </c>
      <c r="AA729">
        <v>46</v>
      </c>
      <c r="AB729">
        <f>AB49</f>
        <v>0</v>
      </c>
      <c r="AC729">
        <v>46</v>
      </c>
      <c r="AD729">
        <f>IF(AD50="","",AD49)</f>
        <v>0</v>
      </c>
      <c r="AE729">
        <v>46</v>
      </c>
      <c r="AF729">
        <f>AF49</f>
        <v>0</v>
      </c>
      <c r="AG729">
        <v>46</v>
      </c>
      <c r="AH729">
        <f>IF(AH50="","",AH49)</f>
        <v>0</v>
      </c>
      <c r="AI729">
        <v>46</v>
      </c>
      <c r="AJ729">
        <f>AJ49</f>
        <v>0</v>
      </c>
      <c r="AM729">
        <v>46</v>
      </c>
      <c r="AN729">
        <f>IF(AN50="","",AN49)</f>
        <v>0</v>
      </c>
      <c r="AO729">
        <v>46</v>
      </c>
      <c r="AP729">
        <f>AP49</f>
        <v>0</v>
      </c>
      <c r="AQ729">
        <v>46</v>
      </c>
      <c r="AR729">
        <f>IF(AR50="","",AR49)</f>
        <v>0</v>
      </c>
      <c r="AS729">
        <v>46</v>
      </c>
      <c r="AT729">
        <f>AT49</f>
        <v>0</v>
      </c>
      <c r="AU729">
        <v>46</v>
      </c>
      <c r="AV729">
        <f>IF(AV50="","",AV49)</f>
        <v>0</v>
      </c>
      <c r="AW729">
        <v>46</v>
      </c>
      <c r="AX729">
        <f>AX49</f>
        <v>0</v>
      </c>
      <c r="AY729">
        <v>46</v>
      </c>
      <c r="AZ729">
        <f>IF(AZ50="","",AZ49)</f>
        <v>0</v>
      </c>
      <c r="BA729">
        <v>46</v>
      </c>
      <c r="BB729">
        <f>BB49</f>
        <v>0</v>
      </c>
      <c r="BC729">
        <v>46</v>
      </c>
      <c r="BD729">
        <f>IF(BD50="","",BD49)</f>
        <v>0</v>
      </c>
      <c r="BE729">
        <v>46</v>
      </c>
      <c r="BF729">
        <f>BF49</f>
        <v>0</v>
      </c>
      <c r="BG729">
        <v>46</v>
      </c>
      <c r="BH729">
        <f>IF(BH50="","",BH49)</f>
        <v>0</v>
      </c>
      <c r="BI729">
        <v>46</v>
      </c>
      <c r="BJ729">
        <f>BJ49</f>
        <v>0</v>
      </c>
      <c r="BK729">
        <v>46</v>
      </c>
      <c r="BL729">
        <f>IF(BL50="","",BL49)</f>
        <v>0</v>
      </c>
      <c r="BM729">
        <v>46</v>
      </c>
      <c r="BN729">
        <f>BN49</f>
        <v>0</v>
      </c>
      <c r="BO729">
        <v>46</v>
      </c>
      <c r="BP729">
        <f>IF(BP50="","",BP49)</f>
        <v>0</v>
      </c>
      <c r="BQ729">
        <v>46</v>
      </c>
      <c r="BR729">
        <f>BR49</f>
        <v>0</v>
      </c>
    </row>
    <row r="730" spans="5:70">
      <c r="E730">
        <v>47</v>
      </c>
      <c r="F730">
        <f>IF(F51="","",F50)</f>
        <v>0</v>
      </c>
      <c r="G730">
        <v>47</v>
      </c>
      <c r="H730">
        <f>H50</f>
        <v>0</v>
      </c>
      <c r="I730">
        <v>47</v>
      </c>
      <c r="J730">
        <f>IF(J51="","",J50)</f>
        <v>0</v>
      </c>
      <c r="K730">
        <v>47</v>
      </c>
      <c r="L730">
        <f>L50</f>
        <v>0</v>
      </c>
      <c r="M730">
        <v>47</v>
      </c>
      <c r="N730">
        <f>IF(N51="","",N50)</f>
        <v>0</v>
      </c>
      <c r="O730">
        <v>47</v>
      </c>
      <c r="P730">
        <f>P50</f>
        <v>0</v>
      </c>
      <c r="Q730">
        <v>47</v>
      </c>
      <c r="R730">
        <f>IF(R51="","",R50)</f>
        <v>0</v>
      </c>
      <c r="S730">
        <v>47</v>
      </c>
      <c r="T730">
        <f>T50</f>
        <v>0</v>
      </c>
      <c r="U730">
        <v>47</v>
      </c>
      <c r="V730">
        <f>IF(V51="","",V50)</f>
        <v>0</v>
      </c>
      <c r="W730">
        <v>47</v>
      </c>
      <c r="X730">
        <f>X50</f>
        <v>0</v>
      </c>
      <c r="Y730">
        <v>47</v>
      </c>
      <c r="Z730">
        <f>IF(Z51="","",Z50)</f>
        <v>0</v>
      </c>
      <c r="AA730">
        <v>47</v>
      </c>
      <c r="AB730">
        <f>AB50</f>
        <v>0</v>
      </c>
      <c r="AC730">
        <v>47</v>
      </c>
      <c r="AD730">
        <f>IF(AD51="","",AD50)</f>
        <v>0</v>
      </c>
      <c r="AE730">
        <v>47</v>
      </c>
      <c r="AF730">
        <f>AF50</f>
        <v>0</v>
      </c>
      <c r="AG730">
        <v>47</v>
      </c>
      <c r="AH730">
        <f>IF(AH51="","",AH50)</f>
        <v>0</v>
      </c>
      <c r="AI730">
        <v>47</v>
      </c>
      <c r="AJ730">
        <f>AJ50</f>
        <v>0</v>
      </c>
      <c r="AM730">
        <v>47</v>
      </c>
      <c r="AN730">
        <f>IF(AN51="","",AN50)</f>
        <v>0</v>
      </c>
      <c r="AO730">
        <v>47</v>
      </c>
      <c r="AP730">
        <f>AP50</f>
        <v>0</v>
      </c>
      <c r="AQ730">
        <v>47</v>
      </c>
      <c r="AR730">
        <f>IF(AR51="","",AR50)</f>
        <v>0</v>
      </c>
      <c r="AS730">
        <v>47</v>
      </c>
      <c r="AT730">
        <f>AT50</f>
        <v>0</v>
      </c>
      <c r="AU730">
        <v>47</v>
      </c>
      <c r="AV730">
        <f>IF(AV51="","",AV50)</f>
        <v>0</v>
      </c>
      <c r="AW730">
        <v>47</v>
      </c>
      <c r="AX730">
        <f>AX50</f>
        <v>0</v>
      </c>
      <c r="AY730">
        <v>47</v>
      </c>
      <c r="AZ730">
        <f>IF(AZ51="","",AZ50)</f>
        <v>0</v>
      </c>
      <c r="BA730">
        <v>47</v>
      </c>
      <c r="BB730">
        <f>BB50</f>
        <v>0</v>
      </c>
      <c r="BC730">
        <v>47</v>
      </c>
      <c r="BD730">
        <f>IF(BD51="","",BD50)</f>
        <v>0</v>
      </c>
      <c r="BE730">
        <v>47</v>
      </c>
      <c r="BF730">
        <f>BF50</f>
        <v>0</v>
      </c>
      <c r="BG730">
        <v>47</v>
      </c>
      <c r="BH730">
        <f>IF(BH51="","",BH50)</f>
        <v>0</v>
      </c>
      <c r="BI730">
        <v>47</v>
      </c>
      <c r="BJ730">
        <f>BJ50</f>
        <v>0</v>
      </c>
      <c r="BK730">
        <v>47</v>
      </c>
      <c r="BL730">
        <f>IF(BL51="","",BL50)</f>
        <v>0</v>
      </c>
      <c r="BM730">
        <v>47</v>
      </c>
      <c r="BN730">
        <f>BN50</f>
        <v>0</v>
      </c>
      <c r="BO730">
        <v>47</v>
      </c>
      <c r="BP730">
        <f>IF(BP51="","",BP50)</f>
        <v>0</v>
      </c>
      <c r="BQ730">
        <v>47</v>
      </c>
      <c r="BR730">
        <f>BR50</f>
        <v>0</v>
      </c>
    </row>
    <row r="731" spans="5:70">
      <c r="E731">
        <v>48</v>
      </c>
      <c r="F731">
        <f>IF(F52="","",F51)</f>
        <v>0</v>
      </c>
      <c r="G731">
        <v>48</v>
      </c>
      <c r="H731">
        <f>H51</f>
        <v>0</v>
      </c>
      <c r="I731">
        <v>48</v>
      </c>
      <c r="J731">
        <f>IF(J52="","",J51)</f>
        <v>0</v>
      </c>
      <c r="K731">
        <v>48</v>
      </c>
      <c r="L731">
        <f>L51</f>
        <v>0</v>
      </c>
      <c r="M731">
        <v>48</v>
      </c>
      <c r="N731">
        <f>IF(N52="","",N51)</f>
        <v>0</v>
      </c>
      <c r="O731">
        <v>48</v>
      </c>
      <c r="P731">
        <f>P51</f>
        <v>0</v>
      </c>
      <c r="Q731">
        <v>48</v>
      </c>
      <c r="R731">
        <f>IF(R52="","",R51)</f>
        <v>0</v>
      </c>
      <c r="S731">
        <v>48</v>
      </c>
      <c r="T731">
        <f>T51</f>
        <v>0</v>
      </c>
      <c r="U731">
        <v>48</v>
      </c>
      <c r="V731">
        <f>IF(V52="","",V51)</f>
        <v>0</v>
      </c>
      <c r="W731">
        <v>48</v>
      </c>
      <c r="X731">
        <f>X51</f>
        <v>0</v>
      </c>
      <c r="Y731">
        <v>48</v>
      </c>
      <c r="Z731">
        <f>IF(Z52="","",Z51)</f>
        <v>0</v>
      </c>
      <c r="AA731">
        <v>48</v>
      </c>
      <c r="AB731">
        <f>AB51</f>
        <v>0</v>
      </c>
      <c r="AC731">
        <v>48</v>
      </c>
      <c r="AD731">
        <f>IF(AD52="","",AD51)</f>
        <v>0</v>
      </c>
      <c r="AE731">
        <v>48</v>
      </c>
      <c r="AF731">
        <f>AF51</f>
        <v>0</v>
      </c>
      <c r="AG731">
        <v>48</v>
      </c>
      <c r="AH731">
        <f>IF(AH52="","",AH51)</f>
        <v>0</v>
      </c>
      <c r="AI731">
        <v>48</v>
      </c>
      <c r="AJ731">
        <f>AJ51</f>
        <v>0</v>
      </c>
      <c r="AM731">
        <v>48</v>
      </c>
      <c r="AN731">
        <f>IF(AN52="","",AN51)</f>
        <v>0</v>
      </c>
      <c r="AO731">
        <v>48</v>
      </c>
      <c r="AP731">
        <f>AP51</f>
        <v>0</v>
      </c>
      <c r="AQ731">
        <v>48</v>
      </c>
      <c r="AR731">
        <f>IF(AR52="","",AR51)</f>
        <v>0</v>
      </c>
      <c r="AS731">
        <v>48</v>
      </c>
      <c r="AT731">
        <f>AT51</f>
        <v>0</v>
      </c>
      <c r="AU731">
        <v>48</v>
      </c>
      <c r="AV731">
        <f>IF(AV52="","",AV51)</f>
        <v>0</v>
      </c>
      <c r="AW731">
        <v>48</v>
      </c>
      <c r="AX731">
        <f>AX51</f>
        <v>0</v>
      </c>
      <c r="AY731">
        <v>48</v>
      </c>
      <c r="AZ731">
        <f>IF(AZ52="","",AZ51)</f>
        <v>0</v>
      </c>
      <c r="BA731">
        <v>48</v>
      </c>
      <c r="BB731">
        <f>BB51</f>
        <v>0</v>
      </c>
      <c r="BC731">
        <v>48</v>
      </c>
      <c r="BD731">
        <f>IF(BD52="","",BD51)</f>
        <v>0</v>
      </c>
      <c r="BE731">
        <v>48</v>
      </c>
      <c r="BF731">
        <f>BF51</f>
        <v>0</v>
      </c>
      <c r="BG731">
        <v>48</v>
      </c>
      <c r="BH731">
        <f>IF(BH52="","",BH51)</f>
        <v>0</v>
      </c>
      <c r="BI731">
        <v>48</v>
      </c>
      <c r="BJ731">
        <f>BJ51</f>
        <v>0</v>
      </c>
      <c r="BK731">
        <v>48</v>
      </c>
      <c r="BL731">
        <f>IF(BL52="","",BL51)</f>
        <v>0</v>
      </c>
      <c r="BM731">
        <v>48</v>
      </c>
      <c r="BN731">
        <f>BN51</f>
        <v>0</v>
      </c>
      <c r="BO731">
        <v>48</v>
      </c>
      <c r="BP731">
        <f>IF(BP52="","",BP51)</f>
        <v>0</v>
      </c>
      <c r="BQ731">
        <v>48</v>
      </c>
      <c r="BR731">
        <f>BR51</f>
        <v>0</v>
      </c>
    </row>
    <row r="732" spans="5:70">
      <c r="E732">
        <v>49</v>
      </c>
      <c r="F732">
        <f>IF(F53="","",F52)</f>
        <v>0</v>
      </c>
      <c r="G732">
        <v>49</v>
      </c>
      <c r="H732">
        <f>H52</f>
        <v>0</v>
      </c>
      <c r="I732">
        <v>49</v>
      </c>
      <c r="J732">
        <f>IF(J53="","",J52)</f>
        <v>0</v>
      </c>
      <c r="K732">
        <v>49</v>
      </c>
      <c r="L732">
        <f>L52</f>
        <v>0</v>
      </c>
      <c r="M732">
        <v>49</v>
      </c>
      <c r="N732">
        <f>IF(N53="","",N52)</f>
        <v>0</v>
      </c>
      <c r="O732">
        <v>49</v>
      </c>
      <c r="P732">
        <f>P52</f>
        <v>0</v>
      </c>
      <c r="Q732">
        <v>49</v>
      </c>
      <c r="R732">
        <f>IF(R53="","",R52)</f>
        <v>0</v>
      </c>
      <c r="S732">
        <v>49</v>
      </c>
      <c r="T732">
        <f>T52</f>
        <v>0</v>
      </c>
      <c r="U732">
        <v>49</v>
      </c>
      <c r="V732">
        <f>IF(V53="","",V52)</f>
        <v>0</v>
      </c>
      <c r="W732">
        <v>49</v>
      </c>
      <c r="X732">
        <f>X52</f>
        <v>0</v>
      </c>
      <c r="Y732">
        <v>49</v>
      </c>
      <c r="Z732">
        <f>IF(Z53="","",Z52)</f>
        <v>0</v>
      </c>
      <c r="AA732">
        <v>49</v>
      </c>
      <c r="AB732">
        <f>AB52</f>
        <v>0</v>
      </c>
      <c r="AC732">
        <v>49</v>
      </c>
      <c r="AD732">
        <f>IF(AD53="","",AD52)</f>
        <v>0</v>
      </c>
      <c r="AE732">
        <v>49</v>
      </c>
      <c r="AF732">
        <f>AF52</f>
        <v>0</v>
      </c>
      <c r="AG732">
        <v>49</v>
      </c>
      <c r="AH732">
        <f>IF(AH53="","",AH52)</f>
        <v>0</v>
      </c>
      <c r="AI732">
        <v>49</v>
      </c>
      <c r="AJ732">
        <f>AJ52</f>
        <v>0</v>
      </c>
      <c r="AM732">
        <v>49</v>
      </c>
      <c r="AN732">
        <f>IF(AN53="","",AN52)</f>
        <v>0</v>
      </c>
      <c r="AO732">
        <v>49</v>
      </c>
      <c r="AP732">
        <f>AP52</f>
        <v>0</v>
      </c>
      <c r="AQ732">
        <v>49</v>
      </c>
      <c r="AR732">
        <f>IF(AR53="","",AR52)</f>
        <v>0</v>
      </c>
      <c r="AS732">
        <v>49</v>
      </c>
      <c r="AT732">
        <f>AT52</f>
        <v>0</v>
      </c>
      <c r="AU732">
        <v>49</v>
      </c>
      <c r="AV732">
        <f>IF(AV53="","",AV52)</f>
        <v>0</v>
      </c>
      <c r="AW732">
        <v>49</v>
      </c>
      <c r="AX732">
        <f>AX52</f>
        <v>0</v>
      </c>
      <c r="AY732">
        <v>49</v>
      </c>
      <c r="AZ732">
        <f>IF(AZ53="","",AZ52)</f>
        <v>0</v>
      </c>
      <c r="BA732">
        <v>49</v>
      </c>
      <c r="BB732">
        <f>BB52</f>
        <v>0</v>
      </c>
      <c r="BC732">
        <v>49</v>
      </c>
      <c r="BD732">
        <f>IF(BD53="","",BD52)</f>
        <v>0</v>
      </c>
      <c r="BE732">
        <v>49</v>
      </c>
      <c r="BF732">
        <f>BF52</f>
        <v>0</v>
      </c>
      <c r="BG732">
        <v>49</v>
      </c>
      <c r="BH732">
        <f>IF(BH53="","",BH52)</f>
        <v>0</v>
      </c>
      <c r="BI732">
        <v>49</v>
      </c>
      <c r="BJ732">
        <f>BJ52</f>
        <v>0</v>
      </c>
      <c r="BK732">
        <v>49</v>
      </c>
      <c r="BL732">
        <f>IF(BL53="","",BL52)</f>
        <v>0</v>
      </c>
      <c r="BM732">
        <v>49</v>
      </c>
      <c r="BN732">
        <f>BN52</f>
        <v>0</v>
      </c>
      <c r="BO732">
        <v>49</v>
      </c>
      <c r="BP732">
        <f>IF(BP53="","",BP52)</f>
        <v>0</v>
      </c>
      <c r="BQ732">
        <v>49</v>
      </c>
      <c r="BR732">
        <f>BR52</f>
        <v>0</v>
      </c>
    </row>
    <row r="733" spans="5:70">
      <c r="E733">
        <v>50</v>
      </c>
      <c r="F733">
        <f>IF(F54="","",F53)</f>
        <v>0</v>
      </c>
      <c r="G733">
        <v>50</v>
      </c>
      <c r="H733">
        <f>H53</f>
        <v>0</v>
      </c>
      <c r="I733">
        <v>50</v>
      </c>
      <c r="J733">
        <f>IF(J54="","",J53)</f>
        <v>0</v>
      </c>
      <c r="K733">
        <v>50</v>
      </c>
      <c r="L733">
        <f>L53</f>
        <v>0</v>
      </c>
      <c r="M733">
        <v>50</v>
      </c>
      <c r="N733">
        <f>IF(N54="","",N53)</f>
        <v>0</v>
      </c>
      <c r="O733">
        <v>50</v>
      </c>
      <c r="P733">
        <f>P53</f>
        <v>0</v>
      </c>
      <c r="Q733">
        <v>50</v>
      </c>
      <c r="R733">
        <f>IF(R54="","",R53)</f>
        <v>0</v>
      </c>
      <c r="S733">
        <v>50</v>
      </c>
      <c r="T733">
        <f>T53</f>
        <v>0</v>
      </c>
      <c r="U733">
        <v>50</v>
      </c>
      <c r="V733">
        <f>IF(V54="","",V53)</f>
        <v>0</v>
      </c>
      <c r="W733">
        <v>50</v>
      </c>
      <c r="X733">
        <f>X53</f>
        <v>0</v>
      </c>
      <c r="Y733">
        <v>50</v>
      </c>
      <c r="Z733">
        <f>IF(Z54="","",Z53)</f>
        <v>0</v>
      </c>
      <c r="AA733">
        <v>50</v>
      </c>
      <c r="AB733">
        <f>AB53</f>
        <v>0</v>
      </c>
      <c r="AC733">
        <v>50</v>
      </c>
      <c r="AD733">
        <f>IF(AD54="","",AD53)</f>
        <v>0</v>
      </c>
      <c r="AE733">
        <v>50</v>
      </c>
      <c r="AF733">
        <f>AF53</f>
        <v>0</v>
      </c>
      <c r="AG733">
        <v>50</v>
      </c>
      <c r="AH733">
        <f>IF(AH54="","",AH53)</f>
        <v>0</v>
      </c>
      <c r="AI733">
        <v>50</v>
      </c>
      <c r="AJ733">
        <f>AJ53</f>
        <v>0</v>
      </c>
      <c r="AM733">
        <v>50</v>
      </c>
      <c r="AN733">
        <f>IF(AN54="","",AN53)</f>
        <v>0</v>
      </c>
      <c r="AO733">
        <v>50</v>
      </c>
      <c r="AP733">
        <f>AP53</f>
        <v>0</v>
      </c>
      <c r="AQ733">
        <v>50</v>
      </c>
      <c r="AR733">
        <f>IF(AR54="","",AR53)</f>
        <v>0</v>
      </c>
      <c r="AS733">
        <v>50</v>
      </c>
      <c r="AT733">
        <f>AT53</f>
        <v>0</v>
      </c>
      <c r="AU733">
        <v>50</v>
      </c>
      <c r="AV733">
        <f>IF(AV54="","",AV53)</f>
        <v>0</v>
      </c>
      <c r="AW733">
        <v>50</v>
      </c>
      <c r="AX733">
        <f>AX53</f>
        <v>0</v>
      </c>
      <c r="AY733">
        <v>50</v>
      </c>
      <c r="AZ733">
        <f>IF(AZ54="","",AZ53)</f>
        <v>0</v>
      </c>
      <c r="BA733">
        <v>50</v>
      </c>
      <c r="BB733">
        <f>BB53</f>
        <v>0</v>
      </c>
      <c r="BC733">
        <v>50</v>
      </c>
      <c r="BD733">
        <f>IF(BD54="","",BD53)</f>
        <v>0</v>
      </c>
      <c r="BE733">
        <v>50</v>
      </c>
      <c r="BF733">
        <f>BF53</f>
        <v>0</v>
      </c>
      <c r="BG733">
        <v>50</v>
      </c>
      <c r="BH733">
        <f>IF(BH54="","",BH53)</f>
        <v>0</v>
      </c>
      <c r="BI733">
        <v>50</v>
      </c>
      <c r="BJ733">
        <f>BJ53</f>
        <v>0</v>
      </c>
      <c r="BK733">
        <v>50</v>
      </c>
      <c r="BL733">
        <f>IF(BL54="","",BL53)</f>
        <v>0</v>
      </c>
      <c r="BM733">
        <v>50</v>
      </c>
      <c r="BN733">
        <f>BN53</f>
        <v>0</v>
      </c>
      <c r="BO733">
        <v>50</v>
      </c>
      <c r="BP733">
        <f>IF(BP54="","",BP53)</f>
        <v>0</v>
      </c>
      <c r="BQ733">
        <v>50</v>
      </c>
      <c r="BR733">
        <f>BR53</f>
        <v>0</v>
      </c>
    </row>
    <row r="734" spans="5:70">
      <c r="E734">
        <v>51</v>
      </c>
      <c r="F734">
        <f>IF(F55="","",F54)</f>
        <v>0</v>
      </c>
      <c r="G734">
        <v>51</v>
      </c>
      <c r="H734">
        <f>H54</f>
        <v>0</v>
      </c>
      <c r="I734">
        <v>51</v>
      </c>
      <c r="J734">
        <f>IF(J55="","",J54)</f>
        <v>0</v>
      </c>
      <c r="K734">
        <v>51</v>
      </c>
      <c r="L734">
        <f>L54</f>
        <v>0</v>
      </c>
      <c r="M734">
        <v>51</v>
      </c>
      <c r="N734">
        <f>IF(N55="","",N54)</f>
        <v>0</v>
      </c>
      <c r="O734">
        <v>51</v>
      </c>
      <c r="P734">
        <f>P54</f>
        <v>0</v>
      </c>
      <c r="Q734">
        <v>51</v>
      </c>
      <c r="R734">
        <f>IF(R55="","",R54)</f>
        <v>0</v>
      </c>
      <c r="S734">
        <v>51</v>
      </c>
      <c r="T734">
        <f>T54</f>
        <v>0</v>
      </c>
      <c r="U734">
        <v>51</v>
      </c>
      <c r="V734">
        <f>IF(V55="","",V54)</f>
        <v>0</v>
      </c>
      <c r="W734">
        <v>51</v>
      </c>
      <c r="X734">
        <f>X54</f>
        <v>0</v>
      </c>
      <c r="Y734">
        <v>51</v>
      </c>
      <c r="Z734">
        <f>IF(Z55="","",Z54)</f>
        <v>0</v>
      </c>
      <c r="AA734">
        <v>51</v>
      </c>
      <c r="AB734">
        <f>AB54</f>
        <v>0</v>
      </c>
      <c r="AC734">
        <v>51</v>
      </c>
      <c r="AD734">
        <f>IF(AD55="","",AD54)</f>
        <v>0</v>
      </c>
      <c r="AE734">
        <v>51</v>
      </c>
      <c r="AF734">
        <f>AF54</f>
        <v>0</v>
      </c>
      <c r="AG734">
        <v>51</v>
      </c>
      <c r="AH734">
        <f>IF(AH55="","",AH54)</f>
        <v>0</v>
      </c>
      <c r="AI734">
        <v>51</v>
      </c>
      <c r="AJ734">
        <f>AJ54</f>
        <v>0</v>
      </c>
      <c r="AM734">
        <v>51</v>
      </c>
      <c r="AN734">
        <f>IF(AN55="","",AN54)</f>
        <v>0</v>
      </c>
      <c r="AO734">
        <v>51</v>
      </c>
      <c r="AP734">
        <f>AP54</f>
        <v>0</v>
      </c>
      <c r="AQ734">
        <v>51</v>
      </c>
      <c r="AR734">
        <f>IF(AR55="","",AR54)</f>
        <v>0</v>
      </c>
      <c r="AS734">
        <v>51</v>
      </c>
      <c r="AT734">
        <f>AT54</f>
        <v>0</v>
      </c>
      <c r="AU734">
        <v>51</v>
      </c>
      <c r="AV734">
        <f>IF(AV55="","",AV54)</f>
        <v>0</v>
      </c>
      <c r="AW734">
        <v>51</v>
      </c>
      <c r="AX734">
        <f>AX54</f>
        <v>0</v>
      </c>
      <c r="AY734">
        <v>51</v>
      </c>
      <c r="AZ734">
        <f>IF(AZ55="","",AZ54)</f>
        <v>0</v>
      </c>
      <c r="BA734">
        <v>51</v>
      </c>
      <c r="BB734">
        <f>BB54</f>
        <v>0</v>
      </c>
      <c r="BC734">
        <v>51</v>
      </c>
      <c r="BD734">
        <f>IF(BD55="","",BD54)</f>
        <v>0</v>
      </c>
      <c r="BE734">
        <v>51</v>
      </c>
      <c r="BF734">
        <f>BF54</f>
        <v>0</v>
      </c>
      <c r="BG734">
        <v>51</v>
      </c>
      <c r="BH734">
        <f>IF(BH55="","",BH54)</f>
        <v>0</v>
      </c>
      <c r="BI734">
        <v>51</v>
      </c>
      <c r="BJ734">
        <f>BJ54</f>
        <v>0</v>
      </c>
      <c r="BK734">
        <v>51</v>
      </c>
      <c r="BL734">
        <f>IF(BL55="","",BL54)</f>
        <v>0</v>
      </c>
      <c r="BM734">
        <v>51</v>
      </c>
      <c r="BN734">
        <f>BN54</f>
        <v>0</v>
      </c>
      <c r="BO734">
        <v>51</v>
      </c>
      <c r="BP734">
        <f>IF(BP55="","",BP54)</f>
        <v>0</v>
      </c>
      <c r="BQ734">
        <v>51</v>
      </c>
      <c r="BR734">
        <f>BR54</f>
        <v>0</v>
      </c>
    </row>
    <row r="735" spans="5:70">
      <c r="E735">
        <v>52</v>
      </c>
      <c r="F735">
        <f>IF(F56="","",F55)</f>
        <v>0</v>
      </c>
      <c r="G735">
        <v>52</v>
      </c>
      <c r="H735">
        <f>H55</f>
        <v>0</v>
      </c>
      <c r="I735">
        <v>52</v>
      </c>
      <c r="J735">
        <f>IF(J56="","",J55)</f>
        <v>0</v>
      </c>
      <c r="K735">
        <v>52</v>
      </c>
      <c r="L735">
        <f>L55</f>
        <v>0</v>
      </c>
      <c r="M735">
        <v>52</v>
      </c>
      <c r="N735">
        <f>IF(N56="","",N55)</f>
        <v>0</v>
      </c>
      <c r="O735">
        <v>52</v>
      </c>
      <c r="P735">
        <f>P55</f>
        <v>0</v>
      </c>
      <c r="Q735">
        <v>52</v>
      </c>
      <c r="R735">
        <f>IF(R56="","",R55)</f>
        <v>0</v>
      </c>
      <c r="S735">
        <v>52</v>
      </c>
      <c r="T735">
        <f>T55</f>
        <v>0</v>
      </c>
      <c r="U735">
        <v>52</v>
      </c>
      <c r="V735">
        <f>IF(V56="","",V55)</f>
        <v>0</v>
      </c>
      <c r="W735">
        <v>52</v>
      </c>
      <c r="X735">
        <f>X55</f>
        <v>0</v>
      </c>
      <c r="Y735">
        <v>52</v>
      </c>
      <c r="Z735">
        <f>IF(Z56="","",Z55)</f>
        <v>0</v>
      </c>
      <c r="AA735">
        <v>52</v>
      </c>
      <c r="AB735">
        <f>AB55</f>
        <v>0</v>
      </c>
      <c r="AC735">
        <v>52</v>
      </c>
      <c r="AD735">
        <f>IF(AD56="","",AD55)</f>
        <v>0</v>
      </c>
      <c r="AE735">
        <v>52</v>
      </c>
      <c r="AF735">
        <f>AF55</f>
        <v>0</v>
      </c>
      <c r="AG735">
        <v>52</v>
      </c>
      <c r="AH735">
        <f>IF(AH56="","",AH55)</f>
        <v>0</v>
      </c>
      <c r="AI735">
        <v>52</v>
      </c>
      <c r="AJ735">
        <f>AJ55</f>
        <v>0</v>
      </c>
      <c r="AM735">
        <v>52</v>
      </c>
      <c r="AN735">
        <f>IF(AN56="","",AN55)</f>
        <v>0</v>
      </c>
      <c r="AO735">
        <v>52</v>
      </c>
      <c r="AP735">
        <f>AP55</f>
        <v>0</v>
      </c>
      <c r="AQ735">
        <v>52</v>
      </c>
      <c r="AR735">
        <f>IF(AR56="","",AR55)</f>
        <v>0</v>
      </c>
      <c r="AS735">
        <v>52</v>
      </c>
      <c r="AT735">
        <f>AT55</f>
        <v>0</v>
      </c>
      <c r="AU735">
        <v>52</v>
      </c>
      <c r="AV735">
        <f>IF(AV56="","",AV55)</f>
        <v>0</v>
      </c>
      <c r="AW735">
        <v>52</v>
      </c>
      <c r="AX735">
        <f>AX55</f>
        <v>0</v>
      </c>
      <c r="AY735">
        <v>52</v>
      </c>
      <c r="AZ735">
        <f>IF(AZ56="","",AZ55)</f>
        <v>0</v>
      </c>
      <c r="BA735">
        <v>52</v>
      </c>
      <c r="BB735">
        <f>BB55</f>
        <v>0</v>
      </c>
      <c r="BC735">
        <v>52</v>
      </c>
      <c r="BD735">
        <f>IF(BD56="","",BD55)</f>
        <v>0</v>
      </c>
      <c r="BE735">
        <v>52</v>
      </c>
      <c r="BF735">
        <f>BF55</f>
        <v>0</v>
      </c>
      <c r="BG735">
        <v>52</v>
      </c>
      <c r="BH735">
        <f>IF(BH56="","",BH55)</f>
        <v>0</v>
      </c>
      <c r="BI735">
        <v>52</v>
      </c>
      <c r="BJ735">
        <f>BJ55</f>
        <v>0</v>
      </c>
      <c r="BK735">
        <v>52</v>
      </c>
      <c r="BL735">
        <f>IF(BL56="","",BL55)</f>
        <v>0</v>
      </c>
      <c r="BM735">
        <v>52</v>
      </c>
      <c r="BN735">
        <f>BN55</f>
        <v>0</v>
      </c>
      <c r="BO735">
        <v>52</v>
      </c>
      <c r="BP735">
        <f>IF(BP56="","",BP55)</f>
        <v>0</v>
      </c>
      <c r="BQ735">
        <v>52</v>
      </c>
      <c r="BR735">
        <f>BR55</f>
        <v>0</v>
      </c>
    </row>
    <row r="736" spans="5:70">
      <c r="E736">
        <v>53</v>
      </c>
      <c r="F736">
        <f>IF(F57="","",F56)</f>
        <v>0</v>
      </c>
      <c r="G736">
        <v>53</v>
      </c>
      <c r="H736">
        <f>H56</f>
        <v>0</v>
      </c>
      <c r="I736">
        <v>53</v>
      </c>
      <c r="J736">
        <f>IF(J57="","",J56)</f>
        <v>0</v>
      </c>
      <c r="K736">
        <v>53</v>
      </c>
      <c r="L736">
        <f>L56</f>
        <v>0</v>
      </c>
      <c r="M736">
        <v>53</v>
      </c>
      <c r="N736">
        <f>IF(N57="","",N56)</f>
        <v>0</v>
      </c>
      <c r="O736">
        <v>53</v>
      </c>
      <c r="P736">
        <f>P56</f>
        <v>0</v>
      </c>
      <c r="Q736">
        <v>53</v>
      </c>
      <c r="R736">
        <f>IF(R57="","",R56)</f>
        <v>0</v>
      </c>
      <c r="S736">
        <v>53</v>
      </c>
      <c r="T736">
        <f>T56</f>
        <v>0</v>
      </c>
      <c r="U736">
        <v>53</v>
      </c>
      <c r="V736">
        <f>IF(V57="","",V56)</f>
        <v>0</v>
      </c>
      <c r="W736">
        <v>53</v>
      </c>
      <c r="X736">
        <f>X56</f>
        <v>0</v>
      </c>
      <c r="Y736">
        <v>53</v>
      </c>
      <c r="Z736">
        <f>IF(Z57="","",Z56)</f>
        <v>0</v>
      </c>
      <c r="AA736">
        <v>53</v>
      </c>
      <c r="AB736">
        <f>AB56</f>
        <v>0</v>
      </c>
      <c r="AC736">
        <v>53</v>
      </c>
      <c r="AD736">
        <f>IF(AD57="","",AD56)</f>
        <v>0</v>
      </c>
      <c r="AE736">
        <v>53</v>
      </c>
      <c r="AF736">
        <f>AF56</f>
        <v>0</v>
      </c>
      <c r="AG736">
        <v>53</v>
      </c>
      <c r="AH736">
        <f>IF(AH57="","",AH56)</f>
        <v>0</v>
      </c>
      <c r="AI736">
        <v>53</v>
      </c>
      <c r="AJ736">
        <f>AJ56</f>
        <v>0</v>
      </c>
      <c r="AM736">
        <v>53</v>
      </c>
      <c r="AN736">
        <f>IF(AN57="","",AN56)</f>
        <v>0</v>
      </c>
      <c r="AO736">
        <v>53</v>
      </c>
      <c r="AP736">
        <f>AP56</f>
        <v>0</v>
      </c>
      <c r="AQ736">
        <v>53</v>
      </c>
      <c r="AR736">
        <f>IF(AR57="","",AR56)</f>
        <v>0</v>
      </c>
      <c r="AS736">
        <v>53</v>
      </c>
      <c r="AT736">
        <f>AT56</f>
        <v>0</v>
      </c>
      <c r="AU736">
        <v>53</v>
      </c>
      <c r="AV736">
        <f>IF(AV57="","",AV56)</f>
        <v>0</v>
      </c>
      <c r="AW736">
        <v>53</v>
      </c>
      <c r="AX736">
        <f>AX56</f>
        <v>0</v>
      </c>
      <c r="AY736">
        <v>53</v>
      </c>
      <c r="AZ736">
        <f>IF(AZ57="","",AZ56)</f>
        <v>0</v>
      </c>
      <c r="BA736">
        <v>53</v>
      </c>
      <c r="BB736">
        <f>BB56</f>
        <v>0</v>
      </c>
      <c r="BC736">
        <v>53</v>
      </c>
      <c r="BD736">
        <f>IF(BD57="","",BD56)</f>
        <v>0</v>
      </c>
      <c r="BE736">
        <v>53</v>
      </c>
      <c r="BF736">
        <f>BF56</f>
        <v>0</v>
      </c>
      <c r="BG736">
        <v>53</v>
      </c>
      <c r="BH736">
        <f>IF(BH57="","",BH56)</f>
        <v>0</v>
      </c>
      <c r="BI736">
        <v>53</v>
      </c>
      <c r="BJ736">
        <f>BJ56</f>
        <v>0</v>
      </c>
      <c r="BK736">
        <v>53</v>
      </c>
      <c r="BL736">
        <f>IF(BL57="","",BL56)</f>
        <v>0</v>
      </c>
      <c r="BM736">
        <v>53</v>
      </c>
      <c r="BN736">
        <f>BN56</f>
        <v>0</v>
      </c>
      <c r="BO736">
        <v>53</v>
      </c>
      <c r="BP736">
        <f>IF(BP57="","",BP56)</f>
        <v>0</v>
      </c>
      <c r="BQ736">
        <v>53</v>
      </c>
      <c r="BR736">
        <f>BR56</f>
        <v>0</v>
      </c>
    </row>
    <row r="737" spans="5:70">
      <c r="E737">
        <v>54</v>
      </c>
      <c r="F737">
        <f>IF(F58="","",F57)</f>
        <v>0</v>
      </c>
      <c r="G737">
        <v>54</v>
      </c>
      <c r="H737">
        <f>H57</f>
        <v>0</v>
      </c>
      <c r="I737">
        <v>54</v>
      </c>
      <c r="J737">
        <f>IF(J58="","",J57)</f>
        <v>0</v>
      </c>
      <c r="K737">
        <v>54</v>
      </c>
      <c r="L737">
        <f>L57</f>
        <v>0</v>
      </c>
      <c r="M737">
        <v>54</v>
      </c>
      <c r="N737">
        <f>IF(N58="","",N57)</f>
        <v>0</v>
      </c>
      <c r="O737">
        <v>54</v>
      </c>
      <c r="P737">
        <f>P57</f>
        <v>0</v>
      </c>
      <c r="Q737">
        <v>54</v>
      </c>
      <c r="R737">
        <f>IF(R58="","",R57)</f>
        <v>0</v>
      </c>
      <c r="S737">
        <v>54</v>
      </c>
      <c r="T737">
        <f>T57</f>
        <v>0</v>
      </c>
      <c r="U737">
        <v>54</v>
      </c>
      <c r="V737">
        <f>IF(V58="","",V57)</f>
        <v>0</v>
      </c>
      <c r="W737">
        <v>54</v>
      </c>
      <c r="X737">
        <f>X57</f>
        <v>0</v>
      </c>
      <c r="Y737">
        <v>54</v>
      </c>
      <c r="Z737">
        <f>IF(Z58="","",Z57)</f>
        <v>0</v>
      </c>
      <c r="AA737">
        <v>54</v>
      </c>
      <c r="AB737">
        <f>AB57</f>
        <v>0</v>
      </c>
      <c r="AC737">
        <v>54</v>
      </c>
      <c r="AD737">
        <f>IF(AD58="","",AD57)</f>
        <v>0</v>
      </c>
      <c r="AE737">
        <v>54</v>
      </c>
      <c r="AF737">
        <f>AF57</f>
        <v>0</v>
      </c>
      <c r="AG737">
        <v>54</v>
      </c>
      <c r="AH737">
        <f>IF(AH58="","",AH57)</f>
        <v>0</v>
      </c>
      <c r="AI737">
        <v>54</v>
      </c>
      <c r="AJ737">
        <f>AJ57</f>
        <v>0</v>
      </c>
      <c r="AM737">
        <v>54</v>
      </c>
      <c r="AN737">
        <f>IF(AN58="","",AN57)</f>
        <v>0</v>
      </c>
      <c r="AO737">
        <v>54</v>
      </c>
      <c r="AP737">
        <f>AP57</f>
        <v>0</v>
      </c>
      <c r="AQ737">
        <v>54</v>
      </c>
      <c r="AR737">
        <f>IF(AR58="","",AR57)</f>
        <v>0</v>
      </c>
      <c r="AS737">
        <v>54</v>
      </c>
      <c r="AT737">
        <f>AT57</f>
        <v>0</v>
      </c>
      <c r="AU737">
        <v>54</v>
      </c>
      <c r="AV737">
        <f>IF(AV58="","",AV57)</f>
        <v>0</v>
      </c>
      <c r="AW737">
        <v>54</v>
      </c>
      <c r="AX737">
        <f>AX57</f>
        <v>0</v>
      </c>
      <c r="AY737">
        <v>54</v>
      </c>
      <c r="AZ737">
        <f>IF(AZ58="","",AZ57)</f>
        <v>0</v>
      </c>
      <c r="BA737">
        <v>54</v>
      </c>
      <c r="BB737">
        <f>BB57</f>
        <v>0</v>
      </c>
      <c r="BC737">
        <v>54</v>
      </c>
      <c r="BD737">
        <f>IF(BD58="","",BD57)</f>
        <v>0</v>
      </c>
      <c r="BE737">
        <v>54</v>
      </c>
      <c r="BF737">
        <f>BF57</f>
        <v>0</v>
      </c>
      <c r="BG737">
        <v>54</v>
      </c>
      <c r="BH737">
        <f>IF(BH58="","",BH57)</f>
        <v>0</v>
      </c>
      <c r="BI737">
        <v>54</v>
      </c>
      <c r="BJ737">
        <f>BJ57</f>
        <v>0</v>
      </c>
      <c r="BK737">
        <v>54</v>
      </c>
      <c r="BL737">
        <f>IF(BL58="","",BL57)</f>
        <v>0</v>
      </c>
      <c r="BM737">
        <v>54</v>
      </c>
      <c r="BN737">
        <f>BN57</f>
        <v>0</v>
      </c>
      <c r="BO737">
        <v>54</v>
      </c>
      <c r="BP737">
        <f>IF(BP58="","",BP57)</f>
        <v>0</v>
      </c>
      <c r="BQ737">
        <v>54</v>
      </c>
      <c r="BR737">
        <f>BR57</f>
        <v>0</v>
      </c>
    </row>
    <row r="738" spans="5:70">
      <c r="E738">
        <v>55</v>
      </c>
      <c r="F738">
        <f>IF(F59="","",F58)</f>
        <v>0</v>
      </c>
      <c r="G738">
        <v>55</v>
      </c>
      <c r="H738">
        <f>H58</f>
        <v>0</v>
      </c>
      <c r="I738">
        <v>55</v>
      </c>
      <c r="J738">
        <f>IF(J59="","",J58)</f>
        <v>0</v>
      </c>
      <c r="K738">
        <v>55</v>
      </c>
      <c r="L738">
        <f>L58</f>
        <v>0</v>
      </c>
      <c r="M738">
        <v>55</v>
      </c>
      <c r="N738">
        <f>IF(N59="","",N58)</f>
        <v>0</v>
      </c>
      <c r="O738">
        <v>55</v>
      </c>
      <c r="P738">
        <f>P58</f>
        <v>0</v>
      </c>
      <c r="Q738">
        <v>55</v>
      </c>
      <c r="R738">
        <f>IF(R59="","",R58)</f>
        <v>0</v>
      </c>
      <c r="S738">
        <v>55</v>
      </c>
      <c r="T738">
        <f>T58</f>
        <v>0</v>
      </c>
      <c r="U738">
        <v>55</v>
      </c>
      <c r="V738">
        <f>IF(V59="","",V58)</f>
        <v>0</v>
      </c>
      <c r="W738">
        <v>55</v>
      </c>
      <c r="X738">
        <f>X58</f>
        <v>0</v>
      </c>
      <c r="Y738">
        <v>55</v>
      </c>
      <c r="Z738">
        <f>IF(Z59="","",Z58)</f>
        <v>0</v>
      </c>
      <c r="AA738">
        <v>55</v>
      </c>
      <c r="AB738">
        <f>AB58</f>
        <v>0</v>
      </c>
      <c r="AC738">
        <v>55</v>
      </c>
      <c r="AD738">
        <f>IF(AD59="","",AD58)</f>
        <v>0</v>
      </c>
      <c r="AE738">
        <v>55</v>
      </c>
      <c r="AF738">
        <f>AF58</f>
        <v>0</v>
      </c>
      <c r="AG738">
        <v>55</v>
      </c>
      <c r="AH738">
        <f>IF(AH59="","",AH58)</f>
        <v>0</v>
      </c>
      <c r="AI738">
        <v>55</v>
      </c>
      <c r="AJ738">
        <f>AJ58</f>
        <v>0</v>
      </c>
      <c r="AM738">
        <v>55</v>
      </c>
      <c r="AN738">
        <f>IF(AN59="","",AN58)</f>
        <v>0</v>
      </c>
      <c r="AO738">
        <v>55</v>
      </c>
      <c r="AP738">
        <f>AP58</f>
        <v>0</v>
      </c>
      <c r="AQ738">
        <v>55</v>
      </c>
      <c r="AR738">
        <f>IF(AR59="","",AR58)</f>
        <v>0</v>
      </c>
      <c r="AS738">
        <v>55</v>
      </c>
      <c r="AT738">
        <f>AT58</f>
        <v>0</v>
      </c>
      <c r="AU738">
        <v>55</v>
      </c>
      <c r="AV738">
        <f>IF(AV59="","",AV58)</f>
        <v>0</v>
      </c>
      <c r="AW738">
        <v>55</v>
      </c>
      <c r="AX738">
        <f>AX58</f>
        <v>0</v>
      </c>
      <c r="AY738">
        <v>55</v>
      </c>
      <c r="AZ738">
        <f>IF(AZ59="","",AZ58)</f>
        <v>0</v>
      </c>
      <c r="BA738">
        <v>55</v>
      </c>
      <c r="BB738">
        <f>BB58</f>
        <v>0</v>
      </c>
      <c r="BC738">
        <v>55</v>
      </c>
      <c r="BD738">
        <f>IF(BD59="","",BD58)</f>
        <v>0</v>
      </c>
      <c r="BE738">
        <v>55</v>
      </c>
      <c r="BF738">
        <f>BF58</f>
        <v>0</v>
      </c>
      <c r="BG738">
        <v>55</v>
      </c>
      <c r="BH738">
        <f>IF(BH59="","",BH58)</f>
        <v>0</v>
      </c>
      <c r="BI738">
        <v>55</v>
      </c>
      <c r="BJ738">
        <f>BJ58</f>
        <v>0</v>
      </c>
      <c r="BK738">
        <v>55</v>
      </c>
      <c r="BL738">
        <f>IF(BL59="","",BL58)</f>
        <v>0</v>
      </c>
      <c r="BM738">
        <v>55</v>
      </c>
      <c r="BN738">
        <f>BN58</f>
        <v>0</v>
      </c>
      <c r="BO738">
        <v>55</v>
      </c>
      <c r="BP738">
        <f>IF(BP59="","",BP58)</f>
        <v>0</v>
      </c>
      <c r="BQ738">
        <v>55</v>
      </c>
      <c r="BR738">
        <f>BR58</f>
        <v>0</v>
      </c>
    </row>
    <row r="739" spans="5:70">
      <c r="E739">
        <v>56</v>
      </c>
      <c r="F739">
        <f>IF(F60="","",F59)</f>
        <v>0</v>
      </c>
      <c r="G739">
        <v>56</v>
      </c>
      <c r="H739">
        <f>H59</f>
        <v>0</v>
      </c>
      <c r="I739">
        <v>56</v>
      </c>
      <c r="J739">
        <f>IF(J60="","",J59)</f>
        <v>0</v>
      </c>
      <c r="K739">
        <v>56</v>
      </c>
      <c r="L739">
        <f>L59</f>
        <v>0</v>
      </c>
      <c r="M739">
        <v>56</v>
      </c>
      <c r="N739">
        <f>IF(N60="","",N59)</f>
        <v>0</v>
      </c>
      <c r="O739">
        <v>56</v>
      </c>
      <c r="P739">
        <f>P59</f>
        <v>0</v>
      </c>
      <c r="Q739">
        <v>56</v>
      </c>
      <c r="R739">
        <f>IF(R60="","",R59)</f>
        <v>0</v>
      </c>
      <c r="S739">
        <v>56</v>
      </c>
      <c r="T739">
        <f>T59</f>
        <v>0</v>
      </c>
      <c r="U739">
        <v>56</v>
      </c>
      <c r="V739">
        <f>IF(V60="","",V59)</f>
        <v>0</v>
      </c>
      <c r="W739">
        <v>56</v>
      </c>
      <c r="X739">
        <f>X59</f>
        <v>0</v>
      </c>
      <c r="Y739">
        <v>56</v>
      </c>
      <c r="Z739">
        <f>IF(Z60="","",Z59)</f>
        <v>0</v>
      </c>
      <c r="AA739">
        <v>56</v>
      </c>
      <c r="AB739">
        <f>AB59</f>
        <v>0</v>
      </c>
      <c r="AC739">
        <v>56</v>
      </c>
      <c r="AD739">
        <f>IF(AD60="","",AD59)</f>
        <v>0</v>
      </c>
      <c r="AE739">
        <v>56</v>
      </c>
      <c r="AF739">
        <f>AF59</f>
        <v>0</v>
      </c>
      <c r="AG739">
        <v>56</v>
      </c>
      <c r="AH739">
        <f>IF(AH60="","",AH59)</f>
        <v>0</v>
      </c>
      <c r="AI739">
        <v>56</v>
      </c>
      <c r="AJ739">
        <f>AJ59</f>
        <v>0</v>
      </c>
      <c r="AM739">
        <v>56</v>
      </c>
      <c r="AN739">
        <f>IF(AN60="","",AN59)</f>
        <v>0</v>
      </c>
      <c r="AO739">
        <v>56</v>
      </c>
      <c r="AP739">
        <f>AP59</f>
        <v>0</v>
      </c>
      <c r="AQ739">
        <v>56</v>
      </c>
      <c r="AR739">
        <f>IF(AR60="","",AR59)</f>
        <v>0</v>
      </c>
      <c r="AS739">
        <v>56</v>
      </c>
      <c r="AT739">
        <f>AT59</f>
        <v>0</v>
      </c>
      <c r="AU739">
        <v>56</v>
      </c>
      <c r="AV739">
        <f>IF(AV60="","",AV59)</f>
        <v>0</v>
      </c>
      <c r="AW739">
        <v>56</v>
      </c>
      <c r="AX739">
        <f>AX59</f>
        <v>0</v>
      </c>
      <c r="AY739">
        <v>56</v>
      </c>
      <c r="AZ739">
        <f>IF(AZ60="","",AZ59)</f>
        <v>0</v>
      </c>
      <c r="BA739">
        <v>56</v>
      </c>
      <c r="BB739">
        <f>BB59</f>
        <v>0</v>
      </c>
      <c r="BC739">
        <v>56</v>
      </c>
      <c r="BD739">
        <f>IF(BD60="","",BD59)</f>
        <v>0</v>
      </c>
      <c r="BE739">
        <v>56</v>
      </c>
      <c r="BF739">
        <f>BF59</f>
        <v>0</v>
      </c>
      <c r="BG739">
        <v>56</v>
      </c>
      <c r="BH739">
        <f>IF(BH60="","",BH59)</f>
        <v>0</v>
      </c>
      <c r="BI739">
        <v>56</v>
      </c>
      <c r="BJ739">
        <f>BJ59</f>
        <v>0</v>
      </c>
      <c r="BK739">
        <v>56</v>
      </c>
      <c r="BL739">
        <f>IF(BL60="","",BL59)</f>
        <v>0</v>
      </c>
      <c r="BM739">
        <v>56</v>
      </c>
      <c r="BN739">
        <f>BN59</f>
        <v>0</v>
      </c>
      <c r="BO739">
        <v>56</v>
      </c>
      <c r="BP739">
        <f>IF(BP60="","",BP59)</f>
        <v>0</v>
      </c>
      <c r="BQ739">
        <v>56</v>
      </c>
      <c r="BR739">
        <f>BR59</f>
        <v>0</v>
      </c>
    </row>
    <row r="740" spans="5:70">
      <c r="E740">
        <v>57</v>
      </c>
      <c r="F740">
        <f>IF(F61="","",F60)</f>
        <v>0</v>
      </c>
      <c r="G740">
        <v>57</v>
      </c>
      <c r="H740">
        <f>H60</f>
        <v>0</v>
      </c>
      <c r="I740">
        <v>57</v>
      </c>
      <c r="J740">
        <f>IF(J61="","",J60)</f>
        <v>0</v>
      </c>
      <c r="K740">
        <v>57</v>
      </c>
      <c r="L740">
        <f>L60</f>
        <v>0</v>
      </c>
      <c r="M740">
        <v>57</v>
      </c>
      <c r="N740">
        <f>IF(N61="","",N60)</f>
        <v>0</v>
      </c>
      <c r="O740">
        <v>57</v>
      </c>
      <c r="P740">
        <f>P60</f>
        <v>0</v>
      </c>
      <c r="Q740">
        <v>57</v>
      </c>
      <c r="R740">
        <f>IF(R61="","",R60)</f>
        <v>0</v>
      </c>
      <c r="S740">
        <v>57</v>
      </c>
      <c r="T740">
        <f>T60</f>
        <v>0</v>
      </c>
      <c r="U740">
        <v>57</v>
      </c>
      <c r="V740">
        <f>IF(V61="","",V60)</f>
        <v>0</v>
      </c>
      <c r="W740">
        <v>57</v>
      </c>
      <c r="X740">
        <f>X60</f>
        <v>0</v>
      </c>
      <c r="Y740">
        <v>57</v>
      </c>
      <c r="Z740">
        <f>IF(Z61="","",Z60)</f>
        <v>0</v>
      </c>
      <c r="AA740">
        <v>57</v>
      </c>
      <c r="AB740">
        <f>AB60</f>
        <v>0</v>
      </c>
      <c r="AC740">
        <v>57</v>
      </c>
      <c r="AD740">
        <f>IF(AD61="","",AD60)</f>
        <v>0</v>
      </c>
      <c r="AE740">
        <v>57</v>
      </c>
      <c r="AF740">
        <f>AF60</f>
        <v>0</v>
      </c>
      <c r="AG740">
        <v>57</v>
      </c>
      <c r="AH740">
        <f>IF(AH61="","",AH60)</f>
        <v>0</v>
      </c>
      <c r="AI740">
        <v>57</v>
      </c>
      <c r="AJ740">
        <f>AJ60</f>
        <v>0</v>
      </c>
      <c r="AM740">
        <v>57</v>
      </c>
      <c r="AN740">
        <f>IF(AN61="","",AN60)</f>
        <v>0</v>
      </c>
      <c r="AO740">
        <v>57</v>
      </c>
      <c r="AP740">
        <f>AP60</f>
        <v>0</v>
      </c>
      <c r="AQ740">
        <v>57</v>
      </c>
      <c r="AR740">
        <f>IF(AR61="","",AR60)</f>
        <v>0</v>
      </c>
      <c r="AS740">
        <v>57</v>
      </c>
      <c r="AT740">
        <f>AT60</f>
        <v>0</v>
      </c>
      <c r="AU740">
        <v>57</v>
      </c>
      <c r="AV740">
        <f>IF(AV61="","",AV60)</f>
        <v>0</v>
      </c>
      <c r="AW740">
        <v>57</v>
      </c>
      <c r="AX740">
        <f>AX60</f>
        <v>0</v>
      </c>
      <c r="AY740">
        <v>57</v>
      </c>
      <c r="AZ740">
        <f>IF(AZ61="","",AZ60)</f>
        <v>0</v>
      </c>
      <c r="BA740">
        <v>57</v>
      </c>
      <c r="BB740">
        <f>BB60</f>
        <v>0</v>
      </c>
      <c r="BC740">
        <v>57</v>
      </c>
      <c r="BD740">
        <f>IF(BD61="","",BD60)</f>
        <v>0</v>
      </c>
      <c r="BE740">
        <v>57</v>
      </c>
      <c r="BF740">
        <f>BF60</f>
        <v>0</v>
      </c>
      <c r="BG740">
        <v>57</v>
      </c>
      <c r="BH740">
        <f>IF(BH61="","",BH60)</f>
        <v>0</v>
      </c>
      <c r="BI740">
        <v>57</v>
      </c>
      <c r="BJ740">
        <f>BJ60</f>
        <v>0</v>
      </c>
      <c r="BK740">
        <v>57</v>
      </c>
      <c r="BL740">
        <f>IF(BL61="","",BL60)</f>
        <v>0</v>
      </c>
      <c r="BM740">
        <v>57</v>
      </c>
      <c r="BN740">
        <f>BN60</f>
        <v>0</v>
      </c>
      <c r="BO740">
        <v>57</v>
      </c>
      <c r="BP740">
        <f>IF(BP61="","",BP60)</f>
        <v>0</v>
      </c>
      <c r="BQ740">
        <v>57</v>
      </c>
      <c r="BR740">
        <f>BR60</f>
        <v>0</v>
      </c>
    </row>
    <row r="741" spans="5:70">
      <c r="E741">
        <v>58</v>
      </c>
      <c r="F741">
        <f>IF(F62="","",F61)</f>
        <v>0</v>
      </c>
      <c r="G741">
        <v>58</v>
      </c>
      <c r="H741">
        <f>H61</f>
        <v>0</v>
      </c>
      <c r="I741">
        <v>58</v>
      </c>
      <c r="J741">
        <f>IF(J62="","",J61)</f>
        <v>0</v>
      </c>
      <c r="K741">
        <v>58</v>
      </c>
      <c r="L741">
        <f>L61</f>
        <v>0</v>
      </c>
      <c r="M741">
        <v>58</v>
      </c>
      <c r="N741">
        <f>IF(N62="","",N61)</f>
        <v>0</v>
      </c>
      <c r="O741">
        <v>58</v>
      </c>
      <c r="P741">
        <f>P61</f>
        <v>0</v>
      </c>
      <c r="Q741">
        <v>58</v>
      </c>
      <c r="R741">
        <f>IF(R62="","",R61)</f>
        <v>0</v>
      </c>
      <c r="S741">
        <v>58</v>
      </c>
      <c r="T741">
        <f>T61</f>
        <v>0</v>
      </c>
      <c r="U741">
        <v>58</v>
      </c>
      <c r="V741">
        <f>IF(V62="","",V61)</f>
        <v>0</v>
      </c>
      <c r="W741">
        <v>58</v>
      </c>
      <c r="X741">
        <f>X61</f>
        <v>0</v>
      </c>
      <c r="Y741">
        <v>58</v>
      </c>
      <c r="Z741">
        <f>IF(Z62="","",Z61)</f>
        <v>0</v>
      </c>
      <c r="AA741">
        <v>58</v>
      </c>
      <c r="AB741">
        <f>AB61</f>
        <v>0</v>
      </c>
      <c r="AC741">
        <v>58</v>
      </c>
      <c r="AD741">
        <f>IF(AD62="","",AD61)</f>
        <v>0</v>
      </c>
      <c r="AE741">
        <v>58</v>
      </c>
      <c r="AF741">
        <f>AF61</f>
        <v>0</v>
      </c>
      <c r="AG741">
        <v>58</v>
      </c>
      <c r="AH741">
        <f>IF(AH62="","",AH61)</f>
        <v>0</v>
      </c>
      <c r="AI741">
        <v>58</v>
      </c>
      <c r="AJ741">
        <f>AJ61</f>
        <v>0</v>
      </c>
      <c r="AM741">
        <v>58</v>
      </c>
      <c r="AN741">
        <f>IF(AN62="","",AN61)</f>
        <v>0</v>
      </c>
      <c r="AO741">
        <v>58</v>
      </c>
      <c r="AP741">
        <f>AP61</f>
        <v>0</v>
      </c>
      <c r="AQ741">
        <v>58</v>
      </c>
      <c r="AR741">
        <f>IF(AR62="","",AR61)</f>
        <v>0</v>
      </c>
      <c r="AS741">
        <v>58</v>
      </c>
      <c r="AT741">
        <f>AT61</f>
        <v>0</v>
      </c>
      <c r="AU741">
        <v>58</v>
      </c>
      <c r="AV741">
        <f>IF(AV62="","",AV61)</f>
        <v>0</v>
      </c>
      <c r="AW741">
        <v>58</v>
      </c>
      <c r="AX741">
        <f>AX61</f>
        <v>0</v>
      </c>
      <c r="AY741">
        <v>58</v>
      </c>
      <c r="AZ741">
        <f>IF(AZ62="","",AZ61)</f>
        <v>0</v>
      </c>
      <c r="BA741">
        <v>58</v>
      </c>
      <c r="BB741">
        <f>BB61</f>
        <v>0</v>
      </c>
      <c r="BC741">
        <v>58</v>
      </c>
      <c r="BD741">
        <f>IF(BD62="","",BD61)</f>
        <v>0</v>
      </c>
      <c r="BE741">
        <v>58</v>
      </c>
      <c r="BF741">
        <f>BF61</f>
        <v>0</v>
      </c>
      <c r="BG741">
        <v>58</v>
      </c>
      <c r="BH741">
        <f>IF(BH62="","",BH61)</f>
        <v>0</v>
      </c>
      <c r="BI741">
        <v>58</v>
      </c>
      <c r="BJ741">
        <f>BJ61</f>
        <v>0</v>
      </c>
      <c r="BK741">
        <v>58</v>
      </c>
      <c r="BL741">
        <f>IF(BL62="","",BL61)</f>
        <v>0</v>
      </c>
      <c r="BM741">
        <v>58</v>
      </c>
      <c r="BN741">
        <f>BN61</f>
        <v>0</v>
      </c>
      <c r="BO741">
        <v>58</v>
      </c>
      <c r="BP741">
        <f>IF(BP62="","",BP61)</f>
        <v>0</v>
      </c>
      <c r="BQ741">
        <v>58</v>
      </c>
      <c r="BR741">
        <f>BR61</f>
        <v>0</v>
      </c>
    </row>
    <row r="742" spans="5:70">
      <c r="E742">
        <v>59</v>
      </c>
      <c r="F742">
        <f>IF(F63="","",F62)</f>
        <v>0</v>
      </c>
      <c r="G742">
        <v>59</v>
      </c>
      <c r="H742">
        <f>H62</f>
        <v>0</v>
      </c>
      <c r="I742">
        <v>59</v>
      </c>
      <c r="J742">
        <f>IF(J63="","",J62)</f>
        <v>0</v>
      </c>
      <c r="K742">
        <v>59</v>
      </c>
      <c r="L742">
        <f>L62</f>
        <v>0</v>
      </c>
      <c r="M742">
        <v>59</v>
      </c>
      <c r="N742">
        <f>IF(N63="","",N62)</f>
        <v>0</v>
      </c>
      <c r="O742">
        <v>59</v>
      </c>
      <c r="P742">
        <f>P62</f>
        <v>0</v>
      </c>
      <c r="Q742">
        <v>59</v>
      </c>
      <c r="R742">
        <f>IF(R63="","",R62)</f>
        <v>0</v>
      </c>
      <c r="S742">
        <v>59</v>
      </c>
      <c r="T742">
        <f>T62</f>
        <v>0</v>
      </c>
      <c r="U742">
        <v>59</v>
      </c>
      <c r="V742">
        <f>IF(V63="","",V62)</f>
        <v>0</v>
      </c>
      <c r="W742">
        <v>59</v>
      </c>
      <c r="X742">
        <f>X62</f>
        <v>0</v>
      </c>
      <c r="Y742">
        <v>59</v>
      </c>
      <c r="Z742">
        <f>IF(Z63="","",Z62)</f>
        <v>0</v>
      </c>
      <c r="AA742">
        <v>59</v>
      </c>
      <c r="AB742">
        <f>AB62</f>
        <v>0</v>
      </c>
      <c r="AC742">
        <v>59</v>
      </c>
      <c r="AD742">
        <f>IF(AD63="","",AD62)</f>
        <v>0</v>
      </c>
      <c r="AE742">
        <v>59</v>
      </c>
      <c r="AF742">
        <f>AF62</f>
        <v>0</v>
      </c>
      <c r="AG742">
        <v>59</v>
      </c>
      <c r="AH742">
        <f>IF(AH63="","",AH62)</f>
        <v>0</v>
      </c>
      <c r="AI742">
        <v>59</v>
      </c>
      <c r="AJ742">
        <f>AJ62</f>
        <v>0</v>
      </c>
      <c r="AM742">
        <v>59</v>
      </c>
      <c r="AN742">
        <f>IF(AN63="","",AN62)</f>
        <v>0</v>
      </c>
      <c r="AO742">
        <v>59</v>
      </c>
      <c r="AP742">
        <f>AP62</f>
        <v>0</v>
      </c>
      <c r="AQ742">
        <v>59</v>
      </c>
      <c r="AR742">
        <f>IF(AR63="","",AR62)</f>
        <v>0</v>
      </c>
      <c r="AS742">
        <v>59</v>
      </c>
      <c r="AT742">
        <f>AT62</f>
        <v>0</v>
      </c>
      <c r="AU742">
        <v>59</v>
      </c>
      <c r="AV742">
        <f>IF(AV63="","",AV62)</f>
        <v>0</v>
      </c>
      <c r="AW742">
        <v>59</v>
      </c>
      <c r="AX742">
        <f>AX62</f>
        <v>0</v>
      </c>
      <c r="AY742">
        <v>59</v>
      </c>
      <c r="AZ742">
        <f>IF(AZ63="","",AZ62)</f>
        <v>0</v>
      </c>
      <c r="BA742">
        <v>59</v>
      </c>
      <c r="BB742">
        <f>BB62</f>
        <v>0</v>
      </c>
      <c r="BC742">
        <v>59</v>
      </c>
      <c r="BD742">
        <f>IF(BD63="","",BD62)</f>
        <v>0</v>
      </c>
      <c r="BE742">
        <v>59</v>
      </c>
      <c r="BF742">
        <f>BF62</f>
        <v>0</v>
      </c>
      <c r="BG742">
        <v>59</v>
      </c>
      <c r="BH742">
        <f>IF(BH63="","",BH62)</f>
        <v>0</v>
      </c>
      <c r="BI742">
        <v>59</v>
      </c>
      <c r="BJ742">
        <f>BJ62</f>
        <v>0</v>
      </c>
      <c r="BK742">
        <v>59</v>
      </c>
      <c r="BL742">
        <f>IF(BL63="","",BL62)</f>
        <v>0</v>
      </c>
      <c r="BM742">
        <v>59</v>
      </c>
      <c r="BN742">
        <f>BN62</f>
        <v>0</v>
      </c>
      <c r="BO742">
        <v>59</v>
      </c>
      <c r="BP742">
        <f>IF(BP63="","",BP62)</f>
        <v>0</v>
      </c>
      <c r="BQ742">
        <v>59</v>
      </c>
      <c r="BR742">
        <f>BR62</f>
        <v>0</v>
      </c>
    </row>
    <row r="743" spans="5:70">
      <c r="E743">
        <v>60</v>
      </c>
      <c r="F743">
        <f>IF(F64="","",F63)</f>
        <v>0</v>
      </c>
      <c r="G743">
        <v>60</v>
      </c>
      <c r="H743">
        <f>H63</f>
        <v>0</v>
      </c>
      <c r="I743">
        <v>60</v>
      </c>
      <c r="J743">
        <f>IF(J64="","",J63)</f>
        <v>0</v>
      </c>
      <c r="K743">
        <v>60</v>
      </c>
      <c r="L743">
        <f>L63</f>
        <v>0</v>
      </c>
      <c r="M743">
        <v>60</v>
      </c>
      <c r="N743">
        <f>IF(N64="","",N63)</f>
        <v>0</v>
      </c>
      <c r="O743">
        <v>60</v>
      </c>
      <c r="P743">
        <f>P63</f>
        <v>0</v>
      </c>
      <c r="Q743">
        <v>60</v>
      </c>
      <c r="R743">
        <f>IF(R64="","",R63)</f>
        <v>0</v>
      </c>
      <c r="S743">
        <v>60</v>
      </c>
      <c r="T743">
        <f>T63</f>
        <v>0</v>
      </c>
      <c r="U743">
        <v>60</v>
      </c>
      <c r="V743">
        <f>IF(V64="","",V63)</f>
        <v>0</v>
      </c>
      <c r="W743">
        <v>60</v>
      </c>
      <c r="X743">
        <f>X63</f>
        <v>0</v>
      </c>
      <c r="Y743">
        <v>60</v>
      </c>
      <c r="Z743">
        <f>IF(Z64="","",Z63)</f>
        <v>0</v>
      </c>
      <c r="AA743">
        <v>60</v>
      </c>
      <c r="AB743">
        <f>AB63</f>
        <v>0</v>
      </c>
      <c r="AC743">
        <v>60</v>
      </c>
      <c r="AD743">
        <f>IF(AD64="","",AD63)</f>
        <v>0</v>
      </c>
      <c r="AE743">
        <v>60</v>
      </c>
      <c r="AF743">
        <f>AF63</f>
        <v>0</v>
      </c>
      <c r="AG743">
        <v>60</v>
      </c>
      <c r="AH743">
        <f>IF(AH64="","",AH63)</f>
        <v>0</v>
      </c>
      <c r="AI743">
        <v>60</v>
      </c>
      <c r="AJ743">
        <f>AJ63</f>
        <v>0</v>
      </c>
      <c r="AM743">
        <v>60</v>
      </c>
      <c r="AN743">
        <f>IF(AN64="","",AN63)</f>
        <v>0</v>
      </c>
      <c r="AO743">
        <v>60</v>
      </c>
      <c r="AP743">
        <f>AP63</f>
        <v>0</v>
      </c>
      <c r="AQ743">
        <v>60</v>
      </c>
      <c r="AR743">
        <f>IF(AR64="","",AR63)</f>
        <v>0</v>
      </c>
      <c r="AS743">
        <v>60</v>
      </c>
      <c r="AT743">
        <f>AT63</f>
        <v>0</v>
      </c>
      <c r="AU743">
        <v>60</v>
      </c>
      <c r="AV743">
        <f>IF(AV64="","",AV63)</f>
        <v>0</v>
      </c>
      <c r="AW743">
        <v>60</v>
      </c>
      <c r="AX743">
        <f>AX63</f>
        <v>0</v>
      </c>
      <c r="AY743">
        <v>60</v>
      </c>
      <c r="AZ743">
        <f>IF(AZ64="","",AZ63)</f>
        <v>0</v>
      </c>
      <c r="BA743">
        <v>60</v>
      </c>
      <c r="BB743">
        <f>BB63</f>
        <v>0</v>
      </c>
      <c r="BC743">
        <v>60</v>
      </c>
      <c r="BD743">
        <f>IF(BD64="","",BD63)</f>
        <v>0</v>
      </c>
      <c r="BE743">
        <v>60</v>
      </c>
      <c r="BF743">
        <f>BF63</f>
        <v>0</v>
      </c>
      <c r="BG743">
        <v>60</v>
      </c>
      <c r="BH743">
        <f>IF(BH64="","",BH63)</f>
        <v>0</v>
      </c>
      <c r="BI743">
        <v>60</v>
      </c>
      <c r="BJ743">
        <f>BJ63</f>
        <v>0</v>
      </c>
      <c r="BK743">
        <v>60</v>
      </c>
      <c r="BL743">
        <f>IF(BL64="","",BL63)</f>
        <v>0</v>
      </c>
      <c r="BM743">
        <v>60</v>
      </c>
      <c r="BN743">
        <f>BN63</f>
        <v>0</v>
      </c>
      <c r="BO743">
        <v>60</v>
      </c>
      <c r="BP743">
        <f>IF(BP64="","",BP63)</f>
        <v>0</v>
      </c>
      <c r="BQ743">
        <v>60</v>
      </c>
      <c r="BR743">
        <f>BR63</f>
        <v>0</v>
      </c>
    </row>
    <row r="744" spans="5:70">
      <c r="E744">
        <v>61</v>
      </c>
      <c r="F744">
        <f>IF(F65="","",F64)</f>
        <v>0</v>
      </c>
      <c r="G744">
        <v>61</v>
      </c>
      <c r="H744">
        <f>H64</f>
        <v>0</v>
      </c>
      <c r="I744">
        <v>61</v>
      </c>
      <c r="J744">
        <f>IF(J65="","",J64)</f>
        <v>0</v>
      </c>
      <c r="K744">
        <v>61</v>
      </c>
      <c r="L744">
        <f>L64</f>
        <v>0</v>
      </c>
      <c r="M744">
        <v>61</v>
      </c>
      <c r="N744">
        <f>IF(N65="","",N64)</f>
        <v>0</v>
      </c>
      <c r="O744">
        <v>61</v>
      </c>
      <c r="P744">
        <f>P64</f>
        <v>0</v>
      </c>
      <c r="Q744">
        <v>61</v>
      </c>
      <c r="R744">
        <f>IF(R65="","",R64)</f>
        <v>0</v>
      </c>
      <c r="S744">
        <v>61</v>
      </c>
      <c r="T744">
        <f>T64</f>
        <v>0</v>
      </c>
      <c r="U744">
        <v>61</v>
      </c>
      <c r="V744">
        <f>IF(V65="","",V64)</f>
        <v>0</v>
      </c>
      <c r="W744">
        <v>61</v>
      </c>
      <c r="X744">
        <f>X64</f>
        <v>0</v>
      </c>
      <c r="Y744">
        <v>61</v>
      </c>
      <c r="Z744">
        <f>IF(Z65="","",Z64)</f>
        <v>0</v>
      </c>
      <c r="AA744">
        <v>61</v>
      </c>
      <c r="AB744">
        <f>AB64</f>
        <v>0</v>
      </c>
      <c r="AC744">
        <v>61</v>
      </c>
      <c r="AD744">
        <f>IF(AD65="","",AD64)</f>
        <v>0</v>
      </c>
      <c r="AE744">
        <v>61</v>
      </c>
      <c r="AF744">
        <f>AF64</f>
        <v>0</v>
      </c>
      <c r="AG744">
        <v>61</v>
      </c>
      <c r="AH744">
        <f>IF(AH65="","",AH64)</f>
        <v>0</v>
      </c>
      <c r="AI744">
        <v>61</v>
      </c>
      <c r="AJ744">
        <f>AJ64</f>
        <v>0</v>
      </c>
      <c r="AM744">
        <v>61</v>
      </c>
      <c r="AN744">
        <f>IF(AN65="","",AN64)</f>
        <v>0</v>
      </c>
      <c r="AO744">
        <v>61</v>
      </c>
      <c r="AP744">
        <f>AP64</f>
        <v>0</v>
      </c>
      <c r="AQ744">
        <v>61</v>
      </c>
      <c r="AR744">
        <f>IF(AR65="","",AR64)</f>
        <v>0</v>
      </c>
      <c r="AS744">
        <v>61</v>
      </c>
      <c r="AT744">
        <f>AT64</f>
        <v>0</v>
      </c>
      <c r="AU744">
        <v>61</v>
      </c>
      <c r="AV744">
        <f>IF(AV65="","",AV64)</f>
        <v>0</v>
      </c>
      <c r="AW744">
        <v>61</v>
      </c>
      <c r="AX744">
        <f>AX64</f>
        <v>0</v>
      </c>
      <c r="AY744">
        <v>61</v>
      </c>
      <c r="AZ744">
        <f>IF(AZ65="","",AZ64)</f>
        <v>0</v>
      </c>
      <c r="BA744">
        <v>61</v>
      </c>
      <c r="BB744">
        <f>BB64</f>
        <v>0</v>
      </c>
      <c r="BC744">
        <v>61</v>
      </c>
      <c r="BD744">
        <f>IF(BD65="","",BD64)</f>
        <v>0</v>
      </c>
      <c r="BE744">
        <v>61</v>
      </c>
      <c r="BF744">
        <f>BF64</f>
        <v>0</v>
      </c>
      <c r="BG744">
        <v>61</v>
      </c>
      <c r="BH744">
        <f>IF(BH65="","",BH64)</f>
        <v>0</v>
      </c>
      <c r="BI744">
        <v>61</v>
      </c>
      <c r="BJ744">
        <f>BJ64</f>
        <v>0</v>
      </c>
      <c r="BK744">
        <v>61</v>
      </c>
      <c r="BL744">
        <f>IF(BL65="","",BL64)</f>
        <v>0</v>
      </c>
      <c r="BM744">
        <v>61</v>
      </c>
      <c r="BN744">
        <f>BN64</f>
        <v>0</v>
      </c>
      <c r="BO744">
        <v>61</v>
      </c>
      <c r="BP744">
        <f>IF(BP65="","",BP64)</f>
        <v>0</v>
      </c>
      <c r="BQ744">
        <v>61</v>
      </c>
      <c r="BR744">
        <f>BR64</f>
        <v>0</v>
      </c>
    </row>
    <row r="745" spans="5:70">
      <c r="E745">
        <v>62</v>
      </c>
      <c r="F745">
        <f>IF(F66="","",F65)</f>
        <v>0</v>
      </c>
      <c r="G745">
        <v>62</v>
      </c>
      <c r="H745">
        <f>H65</f>
        <v>0</v>
      </c>
      <c r="I745">
        <v>62</v>
      </c>
      <c r="J745">
        <f>IF(J66="","",J65)</f>
        <v>0</v>
      </c>
      <c r="K745">
        <v>62</v>
      </c>
      <c r="L745">
        <f>L65</f>
        <v>0</v>
      </c>
      <c r="M745">
        <v>62</v>
      </c>
      <c r="N745">
        <f>IF(N66="","",N65)</f>
        <v>0</v>
      </c>
      <c r="O745">
        <v>62</v>
      </c>
      <c r="P745">
        <f>P65</f>
        <v>0</v>
      </c>
      <c r="Q745">
        <v>62</v>
      </c>
      <c r="R745">
        <f>IF(R66="","",R65)</f>
        <v>0</v>
      </c>
      <c r="S745">
        <v>62</v>
      </c>
      <c r="T745">
        <f>T65</f>
        <v>0</v>
      </c>
      <c r="U745">
        <v>62</v>
      </c>
      <c r="V745">
        <f>IF(V66="","",V65)</f>
        <v>0</v>
      </c>
      <c r="W745">
        <v>62</v>
      </c>
      <c r="X745">
        <f>X65</f>
        <v>0</v>
      </c>
      <c r="Y745">
        <v>62</v>
      </c>
      <c r="Z745">
        <f>IF(Z66="","",Z65)</f>
        <v>0</v>
      </c>
      <c r="AA745">
        <v>62</v>
      </c>
      <c r="AB745">
        <f>AB65</f>
        <v>0</v>
      </c>
      <c r="AC745">
        <v>62</v>
      </c>
      <c r="AD745">
        <f>IF(AD66="","",AD65)</f>
        <v>0</v>
      </c>
      <c r="AE745">
        <v>62</v>
      </c>
      <c r="AF745">
        <f>AF65</f>
        <v>0</v>
      </c>
      <c r="AG745">
        <v>62</v>
      </c>
      <c r="AH745">
        <f>IF(AH66="","",AH65)</f>
        <v>0</v>
      </c>
      <c r="AI745">
        <v>62</v>
      </c>
      <c r="AJ745">
        <f>AJ65</f>
        <v>0</v>
      </c>
      <c r="AM745">
        <v>62</v>
      </c>
      <c r="AN745">
        <f>IF(AN66="","",AN65)</f>
        <v>0</v>
      </c>
      <c r="AO745">
        <v>62</v>
      </c>
      <c r="AP745">
        <f>AP65</f>
        <v>0</v>
      </c>
      <c r="AQ745">
        <v>62</v>
      </c>
      <c r="AR745">
        <f>IF(AR66="","",AR65)</f>
        <v>0</v>
      </c>
      <c r="AS745">
        <v>62</v>
      </c>
      <c r="AT745">
        <f>AT65</f>
        <v>0</v>
      </c>
      <c r="AU745">
        <v>62</v>
      </c>
      <c r="AV745">
        <f>IF(AV66="","",AV65)</f>
        <v>0</v>
      </c>
      <c r="AW745">
        <v>62</v>
      </c>
      <c r="AX745">
        <f>AX65</f>
        <v>0</v>
      </c>
      <c r="AY745">
        <v>62</v>
      </c>
      <c r="AZ745">
        <f>IF(AZ66="","",AZ65)</f>
        <v>0</v>
      </c>
      <c r="BA745">
        <v>62</v>
      </c>
      <c r="BB745">
        <f>BB65</f>
        <v>0</v>
      </c>
      <c r="BC745">
        <v>62</v>
      </c>
      <c r="BD745">
        <f>IF(BD66="","",BD65)</f>
        <v>0</v>
      </c>
      <c r="BE745">
        <v>62</v>
      </c>
      <c r="BF745">
        <f>BF65</f>
        <v>0</v>
      </c>
      <c r="BG745">
        <v>62</v>
      </c>
      <c r="BH745">
        <f>IF(BH66="","",BH65)</f>
        <v>0</v>
      </c>
      <c r="BI745">
        <v>62</v>
      </c>
      <c r="BJ745">
        <f>BJ65</f>
        <v>0</v>
      </c>
      <c r="BK745">
        <v>62</v>
      </c>
      <c r="BL745">
        <f>IF(BL66="","",BL65)</f>
        <v>0</v>
      </c>
      <c r="BM745">
        <v>62</v>
      </c>
      <c r="BN745">
        <f>BN65</f>
        <v>0</v>
      </c>
      <c r="BO745">
        <v>62</v>
      </c>
      <c r="BP745">
        <f>IF(BP66="","",BP65)</f>
        <v>0</v>
      </c>
      <c r="BQ745">
        <v>62</v>
      </c>
      <c r="BR745">
        <f>BR65</f>
        <v>0</v>
      </c>
    </row>
    <row r="746" spans="5:70">
      <c r="E746">
        <v>63</v>
      </c>
      <c r="F746">
        <f>IF(F67="","",F66)</f>
        <v>0</v>
      </c>
      <c r="G746">
        <v>63</v>
      </c>
      <c r="H746">
        <f>H66</f>
        <v>0</v>
      </c>
      <c r="I746">
        <v>63</v>
      </c>
      <c r="J746">
        <f>IF(J67="","",J66)</f>
        <v>0</v>
      </c>
      <c r="K746">
        <v>63</v>
      </c>
      <c r="L746">
        <f>L66</f>
        <v>0</v>
      </c>
      <c r="M746">
        <v>63</v>
      </c>
      <c r="N746">
        <f>IF(N67="","",N66)</f>
        <v>0</v>
      </c>
      <c r="O746">
        <v>63</v>
      </c>
      <c r="P746">
        <f>P66</f>
        <v>0</v>
      </c>
      <c r="Q746">
        <v>63</v>
      </c>
      <c r="R746">
        <f>IF(R67="","",R66)</f>
        <v>0</v>
      </c>
      <c r="S746">
        <v>63</v>
      </c>
      <c r="T746">
        <f>T66</f>
        <v>0</v>
      </c>
      <c r="U746">
        <v>63</v>
      </c>
      <c r="V746">
        <f>IF(V67="","",V66)</f>
        <v>0</v>
      </c>
      <c r="W746">
        <v>63</v>
      </c>
      <c r="X746">
        <f>X66</f>
        <v>0</v>
      </c>
      <c r="Y746">
        <v>63</v>
      </c>
      <c r="Z746">
        <f>IF(Z67="","",Z66)</f>
        <v>0</v>
      </c>
      <c r="AA746">
        <v>63</v>
      </c>
      <c r="AB746">
        <f>AB66</f>
        <v>0</v>
      </c>
      <c r="AC746">
        <v>63</v>
      </c>
      <c r="AD746">
        <f>IF(AD67="","",AD66)</f>
        <v>0</v>
      </c>
      <c r="AE746">
        <v>63</v>
      </c>
      <c r="AF746">
        <f>AF66</f>
        <v>0</v>
      </c>
      <c r="AG746">
        <v>63</v>
      </c>
      <c r="AH746">
        <f>IF(AH67="","",AH66)</f>
        <v>0</v>
      </c>
      <c r="AI746">
        <v>63</v>
      </c>
      <c r="AJ746">
        <f>AJ66</f>
        <v>0</v>
      </c>
      <c r="AM746">
        <v>63</v>
      </c>
      <c r="AN746">
        <f>IF(AN67="","",AN66)</f>
        <v>0</v>
      </c>
      <c r="AO746">
        <v>63</v>
      </c>
      <c r="AP746">
        <f>AP66</f>
        <v>0</v>
      </c>
      <c r="AQ746">
        <v>63</v>
      </c>
      <c r="AR746">
        <f>IF(AR67="","",AR66)</f>
        <v>0</v>
      </c>
      <c r="AS746">
        <v>63</v>
      </c>
      <c r="AT746">
        <f>AT66</f>
        <v>0</v>
      </c>
      <c r="AU746">
        <v>63</v>
      </c>
      <c r="AV746">
        <f>IF(AV67="","",AV66)</f>
        <v>0</v>
      </c>
      <c r="AW746">
        <v>63</v>
      </c>
      <c r="AX746">
        <f>AX66</f>
        <v>0</v>
      </c>
      <c r="AY746">
        <v>63</v>
      </c>
      <c r="AZ746">
        <f>IF(AZ67="","",AZ66)</f>
        <v>0</v>
      </c>
      <c r="BA746">
        <v>63</v>
      </c>
      <c r="BB746">
        <f>BB66</f>
        <v>0</v>
      </c>
      <c r="BC746">
        <v>63</v>
      </c>
      <c r="BD746">
        <f>IF(BD67="","",BD66)</f>
        <v>0</v>
      </c>
      <c r="BE746">
        <v>63</v>
      </c>
      <c r="BF746">
        <f>BF66</f>
        <v>0</v>
      </c>
      <c r="BG746">
        <v>63</v>
      </c>
      <c r="BH746">
        <f>IF(BH67="","",BH66)</f>
        <v>0</v>
      </c>
      <c r="BI746">
        <v>63</v>
      </c>
      <c r="BJ746">
        <f>BJ66</f>
        <v>0</v>
      </c>
      <c r="BK746">
        <v>63</v>
      </c>
      <c r="BL746">
        <f>IF(BL67="","",BL66)</f>
        <v>0</v>
      </c>
      <c r="BM746">
        <v>63</v>
      </c>
      <c r="BN746">
        <f>BN66</f>
        <v>0</v>
      </c>
      <c r="BO746">
        <v>63</v>
      </c>
      <c r="BP746">
        <f>IF(BP67="","",BP66)</f>
        <v>0</v>
      </c>
      <c r="BQ746">
        <v>63</v>
      </c>
      <c r="BR746">
        <f>BR66</f>
        <v>0</v>
      </c>
    </row>
    <row r="747" spans="5:70">
      <c r="E747">
        <v>64</v>
      </c>
      <c r="F747">
        <f>IF(F68="","",F67)</f>
        <v>0</v>
      </c>
      <c r="G747">
        <v>64</v>
      </c>
      <c r="H747">
        <f>H67</f>
        <v>0</v>
      </c>
      <c r="I747">
        <v>64</v>
      </c>
      <c r="J747">
        <f>IF(J68="","",J67)</f>
        <v>0</v>
      </c>
      <c r="K747">
        <v>64</v>
      </c>
      <c r="L747">
        <f>L67</f>
        <v>0</v>
      </c>
      <c r="M747">
        <v>64</v>
      </c>
      <c r="N747">
        <f>IF(N68="","",N67)</f>
        <v>0</v>
      </c>
      <c r="O747">
        <v>64</v>
      </c>
      <c r="P747">
        <f>P67</f>
        <v>0</v>
      </c>
      <c r="Q747">
        <v>64</v>
      </c>
      <c r="R747">
        <f>IF(R68="","",R67)</f>
        <v>0</v>
      </c>
      <c r="S747">
        <v>64</v>
      </c>
      <c r="T747">
        <f>T67</f>
        <v>0</v>
      </c>
      <c r="U747">
        <v>64</v>
      </c>
      <c r="V747">
        <f>IF(V68="","",V67)</f>
        <v>0</v>
      </c>
      <c r="W747">
        <v>64</v>
      </c>
      <c r="X747">
        <f>X67</f>
        <v>0</v>
      </c>
      <c r="Y747">
        <v>64</v>
      </c>
      <c r="Z747">
        <f>IF(Z68="","",Z67)</f>
        <v>0</v>
      </c>
      <c r="AA747">
        <v>64</v>
      </c>
      <c r="AB747">
        <f>AB67</f>
        <v>0</v>
      </c>
      <c r="AC747">
        <v>64</v>
      </c>
      <c r="AD747">
        <f>IF(AD68="","",AD67)</f>
        <v>0</v>
      </c>
      <c r="AE747">
        <v>64</v>
      </c>
      <c r="AF747">
        <f>AF67</f>
        <v>0</v>
      </c>
      <c r="AG747">
        <v>64</v>
      </c>
      <c r="AH747">
        <f>IF(AH68="","",AH67)</f>
        <v>0</v>
      </c>
      <c r="AI747">
        <v>64</v>
      </c>
      <c r="AJ747">
        <f>AJ67</f>
        <v>0</v>
      </c>
      <c r="AM747">
        <v>64</v>
      </c>
      <c r="AN747">
        <f>IF(AN68="","",AN67)</f>
        <v>0</v>
      </c>
      <c r="AO747">
        <v>64</v>
      </c>
      <c r="AP747">
        <f>AP67</f>
        <v>0</v>
      </c>
      <c r="AQ747">
        <v>64</v>
      </c>
      <c r="AR747">
        <f>IF(AR68="","",AR67)</f>
        <v>0</v>
      </c>
      <c r="AS747">
        <v>64</v>
      </c>
      <c r="AT747">
        <f>AT67</f>
        <v>0</v>
      </c>
      <c r="AU747">
        <v>64</v>
      </c>
      <c r="AV747">
        <f>IF(AV68="","",AV67)</f>
        <v>0</v>
      </c>
      <c r="AW747">
        <v>64</v>
      </c>
      <c r="AX747">
        <f>AX67</f>
        <v>0</v>
      </c>
      <c r="AY747">
        <v>64</v>
      </c>
      <c r="AZ747">
        <f>IF(AZ68="","",AZ67)</f>
        <v>0</v>
      </c>
      <c r="BA747">
        <v>64</v>
      </c>
      <c r="BB747">
        <f>BB67</f>
        <v>0</v>
      </c>
      <c r="BC747">
        <v>64</v>
      </c>
      <c r="BD747">
        <f>IF(BD68="","",BD67)</f>
        <v>0</v>
      </c>
      <c r="BE747">
        <v>64</v>
      </c>
      <c r="BF747">
        <f>BF67</f>
        <v>0</v>
      </c>
      <c r="BG747">
        <v>64</v>
      </c>
      <c r="BH747">
        <f>IF(BH68="","",BH67)</f>
        <v>0</v>
      </c>
      <c r="BI747">
        <v>64</v>
      </c>
      <c r="BJ747">
        <f>BJ67</f>
        <v>0</v>
      </c>
      <c r="BK747">
        <v>64</v>
      </c>
      <c r="BL747">
        <f>IF(BL68="","",BL67)</f>
        <v>0</v>
      </c>
      <c r="BM747">
        <v>64</v>
      </c>
      <c r="BN747">
        <f>BN67</f>
        <v>0</v>
      </c>
      <c r="BO747">
        <v>64</v>
      </c>
      <c r="BP747">
        <f>IF(BP68="","",BP67)</f>
        <v>0</v>
      </c>
      <c r="BQ747">
        <v>64</v>
      </c>
      <c r="BR747">
        <f>BR67</f>
        <v>0</v>
      </c>
    </row>
    <row r="748" spans="5:70">
      <c r="E748">
        <v>65</v>
      </c>
      <c r="F748">
        <f>IF(F69="","",F68)</f>
        <v>0</v>
      </c>
      <c r="G748">
        <v>65</v>
      </c>
      <c r="H748">
        <f>H68</f>
        <v>0</v>
      </c>
      <c r="I748">
        <v>65</v>
      </c>
      <c r="J748">
        <f>IF(J69="","",J68)</f>
        <v>0</v>
      </c>
      <c r="K748">
        <v>65</v>
      </c>
      <c r="L748">
        <f>L68</f>
        <v>0</v>
      </c>
      <c r="M748">
        <v>65</v>
      </c>
      <c r="N748">
        <f>IF(N69="","",N68)</f>
        <v>0</v>
      </c>
      <c r="O748">
        <v>65</v>
      </c>
      <c r="P748">
        <f>P68</f>
        <v>0</v>
      </c>
      <c r="Q748">
        <v>65</v>
      </c>
      <c r="R748">
        <f>IF(R69="","",R68)</f>
        <v>0</v>
      </c>
      <c r="S748">
        <v>65</v>
      </c>
      <c r="T748">
        <f>T68</f>
        <v>0</v>
      </c>
      <c r="U748">
        <v>65</v>
      </c>
      <c r="V748">
        <f>IF(V69="","",V68)</f>
        <v>0</v>
      </c>
      <c r="W748">
        <v>65</v>
      </c>
      <c r="X748">
        <f>X68</f>
        <v>0</v>
      </c>
      <c r="Y748">
        <v>65</v>
      </c>
      <c r="Z748">
        <f>IF(Z69="","",Z68)</f>
        <v>0</v>
      </c>
      <c r="AA748">
        <v>65</v>
      </c>
      <c r="AB748">
        <f>AB68</f>
        <v>0</v>
      </c>
      <c r="AC748">
        <v>65</v>
      </c>
      <c r="AD748">
        <f>IF(AD69="","",AD68)</f>
        <v>0</v>
      </c>
      <c r="AE748">
        <v>65</v>
      </c>
      <c r="AF748">
        <f>AF68</f>
        <v>0</v>
      </c>
      <c r="AG748">
        <v>65</v>
      </c>
      <c r="AH748">
        <f>IF(AH69="","",AH68)</f>
        <v>0</v>
      </c>
      <c r="AI748">
        <v>65</v>
      </c>
      <c r="AJ748">
        <f>AJ68</f>
        <v>0</v>
      </c>
      <c r="AM748">
        <v>65</v>
      </c>
      <c r="AN748">
        <f>IF(AN69="","",AN68)</f>
        <v>0</v>
      </c>
      <c r="AO748">
        <v>65</v>
      </c>
      <c r="AP748">
        <f>AP68</f>
        <v>0</v>
      </c>
      <c r="AQ748">
        <v>65</v>
      </c>
      <c r="AR748">
        <f>IF(AR69="","",AR68)</f>
        <v>0</v>
      </c>
      <c r="AS748">
        <v>65</v>
      </c>
      <c r="AT748">
        <f>AT68</f>
        <v>0</v>
      </c>
      <c r="AU748">
        <v>65</v>
      </c>
      <c r="AV748">
        <f>IF(AV69="","",AV68)</f>
        <v>0</v>
      </c>
      <c r="AW748">
        <v>65</v>
      </c>
      <c r="AX748">
        <f>AX68</f>
        <v>0</v>
      </c>
      <c r="AY748">
        <v>65</v>
      </c>
      <c r="AZ748">
        <f>IF(AZ69="","",AZ68)</f>
        <v>0</v>
      </c>
      <c r="BA748">
        <v>65</v>
      </c>
      <c r="BB748">
        <f>BB68</f>
        <v>0</v>
      </c>
      <c r="BC748">
        <v>65</v>
      </c>
      <c r="BD748">
        <f>IF(BD69="","",BD68)</f>
        <v>0</v>
      </c>
      <c r="BE748">
        <v>65</v>
      </c>
      <c r="BF748">
        <f>BF68</f>
        <v>0</v>
      </c>
      <c r="BG748">
        <v>65</v>
      </c>
      <c r="BH748">
        <f>IF(BH69="","",BH68)</f>
        <v>0</v>
      </c>
      <c r="BI748">
        <v>65</v>
      </c>
      <c r="BJ748">
        <f>BJ68</f>
        <v>0</v>
      </c>
      <c r="BK748">
        <v>65</v>
      </c>
      <c r="BL748">
        <f>IF(BL69="","",BL68)</f>
        <v>0</v>
      </c>
      <c r="BM748">
        <v>65</v>
      </c>
      <c r="BN748">
        <f>BN68</f>
        <v>0</v>
      </c>
      <c r="BO748">
        <v>65</v>
      </c>
      <c r="BP748">
        <f>IF(BP69="","",BP68)</f>
        <v>0</v>
      </c>
      <c r="BQ748">
        <v>65</v>
      </c>
      <c r="BR748">
        <f>BR68</f>
        <v>0</v>
      </c>
    </row>
    <row r="749" spans="5:70">
      <c r="E749">
        <v>66</v>
      </c>
      <c r="F749">
        <f>IF(F70="","",F69)</f>
        <v>0</v>
      </c>
      <c r="G749">
        <v>66</v>
      </c>
      <c r="H749">
        <f>H69</f>
        <v>0</v>
      </c>
      <c r="I749">
        <v>66</v>
      </c>
      <c r="J749">
        <f>IF(J70="","",J69)</f>
        <v>0</v>
      </c>
      <c r="K749">
        <v>66</v>
      </c>
      <c r="L749">
        <f>L69</f>
        <v>0</v>
      </c>
      <c r="M749">
        <v>66</v>
      </c>
      <c r="N749">
        <f>IF(N70="","",N69)</f>
        <v>0</v>
      </c>
      <c r="O749">
        <v>66</v>
      </c>
      <c r="P749">
        <f>P69</f>
        <v>0</v>
      </c>
      <c r="Q749">
        <v>66</v>
      </c>
      <c r="R749">
        <f>IF(R70="","",R69)</f>
        <v>0</v>
      </c>
      <c r="S749">
        <v>66</v>
      </c>
      <c r="T749">
        <f>T69</f>
        <v>0</v>
      </c>
      <c r="U749">
        <v>66</v>
      </c>
      <c r="V749">
        <f>IF(V70="","",V69)</f>
        <v>0</v>
      </c>
      <c r="W749">
        <v>66</v>
      </c>
      <c r="X749">
        <f>X69</f>
        <v>0</v>
      </c>
      <c r="Y749">
        <v>66</v>
      </c>
      <c r="Z749">
        <f>IF(Z70="","",Z69)</f>
        <v>0</v>
      </c>
      <c r="AA749">
        <v>66</v>
      </c>
      <c r="AB749">
        <f>AB69</f>
        <v>0</v>
      </c>
      <c r="AC749">
        <v>66</v>
      </c>
      <c r="AD749">
        <f>IF(AD70="","",AD69)</f>
        <v>0</v>
      </c>
      <c r="AE749">
        <v>66</v>
      </c>
      <c r="AF749">
        <f>AF69</f>
        <v>0</v>
      </c>
      <c r="AG749">
        <v>66</v>
      </c>
      <c r="AH749">
        <f>IF(AH70="","",AH69)</f>
        <v>0</v>
      </c>
      <c r="AI749">
        <v>66</v>
      </c>
      <c r="AJ749">
        <f>AJ69</f>
        <v>0</v>
      </c>
      <c r="AM749">
        <v>66</v>
      </c>
      <c r="AN749">
        <f>IF(AN70="","",AN69)</f>
        <v>0</v>
      </c>
      <c r="AO749">
        <v>66</v>
      </c>
      <c r="AP749">
        <f>AP69</f>
        <v>0</v>
      </c>
      <c r="AQ749">
        <v>66</v>
      </c>
      <c r="AR749">
        <f>IF(AR70="","",AR69)</f>
        <v>0</v>
      </c>
      <c r="AS749">
        <v>66</v>
      </c>
      <c r="AT749">
        <f>AT69</f>
        <v>0</v>
      </c>
      <c r="AU749">
        <v>66</v>
      </c>
      <c r="AV749">
        <f>IF(AV70="","",AV69)</f>
        <v>0</v>
      </c>
      <c r="AW749">
        <v>66</v>
      </c>
      <c r="AX749">
        <f>AX69</f>
        <v>0</v>
      </c>
      <c r="AY749">
        <v>66</v>
      </c>
      <c r="AZ749">
        <f>IF(AZ70="","",AZ69)</f>
        <v>0</v>
      </c>
      <c r="BA749">
        <v>66</v>
      </c>
      <c r="BB749">
        <f>BB69</f>
        <v>0</v>
      </c>
      <c r="BC749">
        <v>66</v>
      </c>
      <c r="BD749">
        <f>IF(BD70="","",BD69)</f>
        <v>0</v>
      </c>
      <c r="BE749">
        <v>66</v>
      </c>
      <c r="BF749">
        <f>BF69</f>
        <v>0</v>
      </c>
      <c r="BG749">
        <v>66</v>
      </c>
      <c r="BH749">
        <f>IF(BH70="","",BH69)</f>
        <v>0</v>
      </c>
      <c r="BI749">
        <v>66</v>
      </c>
      <c r="BJ749">
        <f>BJ69</f>
        <v>0</v>
      </c>
      <c r="BK749">
        <v>66</v>
      </c>
      <c r="BL749">
        <f>IF(BL70="","",BL69)</f>
        <v>0</v>
      </c>
      <c r="BM749">
        <v>66</v>
      </c>
      <c r="BN749">
        <f>BN69</f>
        <v>0</v>
      </c>
      <c r="BO749">
        <v>66</v>
      </c>
      <c r="BP749">
        <f>IF(BP70="","",BP69)</f>
        <v>0</v>
      </c>
      <c r="BQ749">
        <v>66</v>
      </c>
      <c r="BR749">
        <f>BR69</f>
        <v>0</v>
      </c>
    </row>
    <row r="750" spans="5:70">
      <c r="E750">
        <v>67</v>
      </c>
      <c r="F750">
        <f>IF(F71="","",F70)</f>
        <v>0</v>
      </c>
      <c r="G750">
        <v>67</v>
      </c>
      <c r="H750">
        <f>H70</f>
        <v>0</v>
      </c>
      <c r="I750">
        <v>67</v>
      </c>
      <c r="J750">
        <f>IF(J71="","",J70)</f>
        <v>0</v>
      </c>
      <c r="K750">
        <v>67</v>
      </c>
      <c r="L750">
        <f>L70</f>
        <v>0</v>
      </c>
      <c r="M750">
        <v>67</v>
      </c>
      <c r="N750">
        <f>IF(N71="","",N70)</f>
        <v>0</v>
      </c>
      <c r="O750">
        <v>67</v>
      </c>
      <c r="P750">
        <f>P70</f>
        <v>0</v>
      </c>
      <c r="Q750">
        <v>67</v>
      </c>
      <c r="R750">
        <f>IF(R71="","",R70)</f>
        <v>0</v>
      </c>
      <c r="S750">
        <v>67</v>
      </c>
      <c r="T750">
        <f>T70</f>
        <v>0</v>
      </c>
      <c r="U750">
        <v>67</v>
      </c>
      <c r="V750">
        <f>IF(V71="","",V70)</f>
        <v>0</v>
      </c>
      <c r="W750">
        <v>67</v>
      </c>
      <c r="X750">
        <f>X70</f>
        <v>0</v>
      </c>
      <c r="Y750">
        <v>67</v>
      </c>
      <c r="Z750">
        <f>IF(Z71="","",Z70)</f>
        <v>0</v>
      </c>
      <c r="AA750">
        <v>67</v>
      </c>
      <c r="AB750">
        <f>AB70</f>
        <v>0</v>
      </c>
      <c r="AC750">
        <v>67</v>
      </c>
      <c r="AD750">
        <f>IF(AD71="","",AD70)</f>
        <v>0</v>
      </c>
      <c r="AE750">
        <v>67</v>
      </c>
      <c r="AF750">
        <f>AF70</f>
        <v>0</v>
      </c>
      <c r="AG750">
        <v>67</v>
      </c>
      <c r="AH750">
        <f>IF(AH71="","",AH70)</f>
        <v>0</v>
      </c>
      <c r="AI750">
        <v>67</v>
      </c>
      <c r="AJ750">
        <f>AJ70</f>
        <v>0</v>
      </c>
      <c r="AM750">
        <v>67</v>
      </c>
      <c r="AN750">
        <f>IF(AN71="","",AN70)</f>
        <v>0</v>
      </c>
      <c r="AO750">
        <v>67</v>
      </c>
      <c r="AP750">
        <f>AP70</f>
        <v>0</v>
      </c>
      <c r="AQ750">
        <v>67</v>
      </c>
      <c r="AR750">
        <f>IF(AR71="","",AR70)</f>
        <v>0</v>
      </c>
      <c r="AS750">
        <v>67</v>
      </c>
      <c r="AT750">
        <f>AT70</f>
        <v>0</v>
      </c>
      <c r="AU750">
        <v>67</v>
      </c>
      <c r="AV750">
        <f>IF(AV71="","",AV70)</f>
        <v>0</v>
      </c>
      <c r="AW750">
        <v>67</v>
      </c>
      <c r="AX750">
        <f>AX70</f>
        <v>0</v>
      </c>
      <c r="AY750">
        <v>67</v>
      </c>
      <c r="AZ750">
        <f>IF(AZ71="","",AZ70)</f>
        <v>0</v>
      </c>
      <c r="BA750">
        <v>67</v>
      </c>
      <c r="BB750">
        <f>BB70</f>
        <v>0</v>
      </c>
      <c r="BC750">
        <v>67</v>
      </c>
      <c r="BD750">
        <f>IF(BD71="","",BD70)</f>
        <v>0</v>
      </c>
      <c r="BE750">
        <v>67</v>
      </c>
      <c r="BF750">
        <f>BF70</f>
        <v>0</v>
      </c>
      <c r="BG750">
        <v>67</v>
      </c>
      <c r="BH750">
        <f>IF(BH71="","",BH70)</f>
        <v>0</v>
      </c>
      <c r="BI750">
        <v>67</v>
      </c>
      <c r="BJ750">
        <f>BJ70</f>
        <v>0</v>
      </c>
      <c r="BK750">
        <v>67</v>
      </c>
      <c r="BL750">
        <f>IF(BL71="","",BL70)</f>
        <v>0</v>
      </c>
      <c r="BM750">
        <v>67</v>
      </c>
      <c r="BN750">
        <f>BN70</f>
        <v>0</v>
      </c>
      <c r="BO750">
        <v>67</v>
      </c>
      <c r="BP750">
        <f>IF(BP71="","",BP70)</f>
        <v>0</v>
      </c>
      <c r="BQ750">
        <v>67</v>
      </c>
      <c r="BR750">
        <f>BR70</f>
        <v>0</v>
      </c>
    </row>
    <row r="751" spans="5:70">
      <c r="E751">
        <v>68</v>
      </c>
      <c r="F751">
        <f>IF(F72="","",F71)</f>
        <v>0</v>
      </c>
      <c r="G751">
        <v>68</v>
      </c>
      <c r="H751">
        <f>H71</f>
        <v>0</v>
      </c>
      <c r="I751">
        <v>68</v>
      </c>
      <c r="J751">
        <f>IF(J72="","",J71)</f>
        <v>0</v>
      </c>
      <c r="K751">
        <v>68</v>
      </c>
      <c r="L751">
        <f>L71</f>
        <v>0</v>
      </c>
      <c r="M751">
        <v>68</v>
      </c>
      <c r="N751">
        <f>IF(N72="","",N71)</f>
        <v>0</v>
      </c>
      <c r="O751">
        <v>68</v>
      </c>
      <c r="P751">
        <f>P71</f>
        <v>0</v>
      </c>
      <c r="Q751">
        <v>68</v>
      </c>
      <c r="R751">
        <f>IF(R72="","",R71)</f>
        <v>0</v>
      </c>
      <c r="S751">
        <v>68</v>
      </c>
      <c r="T751">
        <f>T71</f>
        <v>0</v>
      </c>
      <c r="U751">
        <v>68</v>
      </c>
      <c r="V751">
        <f>IF(V72="","",V71)</f>
        <v>0</v>
      </c>
      <c r="W751">
        <v>68</v>
      </c>
      <c r="X751">
        <f>X71</f>
        <v>0</v>
      </c>
      <c r="Y751">
        <v>68</v>
      </c>
      <c r="Z751">
        <f>IF(Z72="","",Z71)</f>
        <v>0</v>
      </c>
      <c r="AA751">
        <v>68</v>
      </c>
      <c r="AB751">
        <f>AB71</f>
        <v>0</v>
      </c>
      <c r="AC751">
        <v>68</v>
      </c>
      <c r="AD751">
        <f>IF(AD72="","",AD71)</f>
        <v>0</v>
      </c>
      <c r="AE751">
        <v>68</v>
      </c>
      <c r="AF751">
        <f>AF71</f>
        <v>0</v>
      </c>
      <c r="AG751">
        <v>68</v>
      </c>
      <c r="AH751">
        <f>IF(AH72="","",AH71)</f>
        <v>0</v>
      </c>
      <c r="AI751">
        <v>68</v>
      </c>
      <c r="AJ751">
        <f>AJ71</f>
        <v>0</v>
      </c>
      <c r="AM751">
        <v>68</v>
      </c>
      <c r="AN751">
        <f>IF(AN72="","",AN71)</f>
        <v>0</v>
      </c>
      <c r="AO751">
        <v>68</v>
      </c>
      <c r="AP751">
        <f>AP71</f>
        <v>0</v>
      </c>
      <c r="AQ751">
        <v>68</v>
      </c>
      <c r="AR751">
        <f>IF(AR72="","",AR71)</f>
        <v>0</v>
      </c>
      <c r="AS751">
        <v>68</v>
      </c>
      <c r="AT751">
        <f>AT71</f>
        <v>0</v>
      </c>
      <c r="AU751">
        <v>68</v>
      </c>
      <c r="AV751">
        <f>IF(AV72="","",AV71)</f>
        <v>0</v>
      </c>
      <c r="AW751">
        <v>68</v>
      </c>
      <c r="AX751">
        <f>AX71</f>
        <v>0</v>
      </c>
      <c r="AY751">
        <v>68</v>
      </c>
      <c r="AZ751">
        <f>IF(AZ72="","",AZ71)</f>
        <v>0</v>
      </c>
      <c r="BA751">
        <v>68</v>
      </c>
      <c r="BB751">
        <f>BB71</f>
        <v>0</v>
      </c>
      <c r="BC751">
        <v>68</v>
      </c>
      <c r="BD751">
        <f>IF(BD72="","",BD71)</f>
        <v>0</v>
      </c>
      <c r="BE751">
        <v>68</v>
      </c>
      <c r="BF751">
        <f>BF71</f>
        <v>0</v>
      </c>
      <c r="BG751">
        <v>68</v>
      </c>
      <c r="BH751">
        <f>IF(BH72="","",BH71)</f>
        <v>0</v>
      </c>
      <c r="BI751">
        <v>68</v>
      </c>
      <c r="BJ751">
        <f>BJ71</f>
        <v>0</v>
      </c>
      <c r="BK751">
        <v>68</v>
      </c>
      <c r="BL751">
        <f>IF(BL72="","",BL71)</f>
        <v>0</v>
      </c>
      <c r="BM751">
        <v>68</v>
      </c>
      <c r="BN751">
        <f>BN71</f>
        <v>0</v>
      </c>
      <c r="BO751">
        <v>68</v>
      </c>
      <c r="BP751">
        <f>IF(BP72="","",BP71)</f>
        <v>0</v>
      </c>
      <c r="BQ751">
        <v>68</v>
      </c>
      <c r="BR751">
        <f>BR71</f>
        <v>0</v>
      </c>
    </row>
    <row r="752" spans="5:70">
      <c r="E752">
        <v>69</v>
      </c>
      <c r="F752">
        <f>IF(F73="","",F72)</f>
        <v>0</v>
      </c>
      <c r="G752">
        <v>69</v>
      </c>
      <c r="H752">
        <f>H72</f>
        <v>0</v>
      </c>
      <c r="I752">
        <v>69</v>
      </c>
      <c r="J752">
        <f>IF(J73="","",J72)</f>
        <v>0</v>
      </c>
      <c r="K752">
        <v>69</v>
      </c>
      <c r="L752">
        <f>L72</f>
        <v>0</v>
      </c>
      <c r="M752">
        <v>69</v>
      </c>
      <c r="N752">
        <f>IF(N73="","",N72)</f>
        <v>0</v>
      </c>
      <c r="O752">
        <v>69</v>
      </c>
      <c r="P752">
        <f>P72</f>
        <v>0</v>
      </c>
      <c r="Q752">
        <v>69</v>
      </c>
      <c r="R752">
        <f>IF(R73="","",R72)</f>
        <v>0</v>
      </c>
      <c r="S752">
        <v>69</v>
      </c>
      <c r="T752">
        <f>T72</f>
        <v>0</v>
      </c>
      <c r="U752">
        <v>69</v>
      </c>
      <c r="V752">
        <f>IF(V73="","",V72)</f>
        <v>0</v>
      </c>
      <c r="W752">
        <v>69</v>
      </c>
      <c r="X752">
        <f>X72</f>
        <v>0</v>
      </c>
      <c r="Y752">
        <v>69</v>
      </c>
      <c r="Z752">
        <f>IF(Z73="","",Z72)</f>
        <v>0</v>
      </c>
      <c r="AA752">
        <v>69</v>
      </c>
      <c r="AB752">
        <f>AB72</f>
        <v>0</v>
      </c>
      <c r="AC752">
        <v>69</v>
      </c>
      <c r="AD752">
        <f>IF(AD73="","",AD72)</f>
        <v>0</v>
      </c>
      <c r="AE752">
        <v>69</v>
      </c>
      <c r="AF752">
        <f>AF72</f>
        <v>0</v>
      </c>
      <c r="AG752">
        <v>69</v>
      </c>
      <c r="AH752">
        <f>IF(AH73="","",AH72)</f>
        <v>0</v>
      </c>
      <c r="AI752">
        <v>69</v>
      </c>
      <c r="AJ752">
        <f>AJ72</f>
        <v>0</v>
      </c>
      <c r="AM752">
        <v>69</v>
      </c>
      <c r="AN752">
        <f>IF(AN73="","",AN72)</f>
        <v>0</v>
      </c>
      <c r="AO752">
        <v>69</v>
      </c>
      <c r="AP752">
        <f>AP72</f>
        <v>0</v>
      </c>
      <c r="AQ752">
        <v>69</v>
      </c>
      <c r="AR752">
        <f>IF(AR73="","",AR72)</f>
        <v>0</v>
      </c>
      <c r="AS752">
        <v>69</v>
      </c>
      <c r="AT752">
        <f>AT72</f>
        <v>0</v>
      </c>
      <c r="AU752">
        <v>69</v>
      </c>
      <c r="AV752">
        <f>IF(AV73="","",AV72)</f>
        <v>0</v>
      </c>
      <c r="AW752">
        <v>69</v>
      </c>
      <c r="AX752">
        <f>AX72</f>
        <v>0</v>
      </c>
      <c r="AY752">
        <v>69</v>
      </c>
      <c r="AZ752">
        <f>IF(AZ73="","",AZ72)</f>
        <v>0</v>
      </c>
      <c r="BA752">
        <v>69</v>
      </c>
      <c r="BB752">
        <f>BB72</f>
        <v>0</v>
      </c>
      <c r="BC752">
        <v>69</v>
      </c>
      <c r="BD752">
        <f>IF(BD73="","",BD72)</f>
        <v>0</v>
      </c>
      <c r="BE752">
        <v>69</v>
      </c>
      <c r="BF752">
        <f>BF72</f>
        <v>0</v>
      </c>
      <c r="BG752">
        <v>69</v>
      </c>
      <c r="BH752">
        <f>IF(BH73="","",BH72)</f>
        <v>0</v>
      </c>
      <c r="BI752">
        <v>69</v>
      </c>
      <c r="BJ752">
        <f>BJ72</f>
        <v>0</v>
      </c>
      <c r="BK752">
        <v>69</v>
      </c>
      <c r="BL752">
        <f>IF(BL73="","",BL72)</f>
        <v>0</v>
      </c>
      <c r="BM752">
        <v>69</v>
      </c>
      <c r="BN752">
        <f>BN72</f>
        <v>0</v>
      </c>
      <c r="BO752">
        <v>69</v>
      </c>
      <c r="BP752">
        <f>IF(BP73="","",BP72)</f>
        <v>0</v>
      </c>
      <c r="BQ752">
        <v>69</v>
      </c>
      <c r="BR752">
        <f>BR72</f>
        <v>0</v>
      </c>
    </row>
    <row r="753" spans="5:70">
      <c r="E753">
        <v>70</v>
      </c>
      <c r="F753">
        <f>IF(F74="","",F73)</f>
        <v>0</v>
      </c>
      <c r="G753">
        <v>70</v>
      </c>
      <c r="H753">
        <f>H73</f>
        <v>0</v>
      </c>
      <c r="I753">
        <v>70</v>
      </c>
      <c r="J753">
        <f>IF(J74="","",J73)</f>
        <v>0</v>
      </c>
      <c r="K753">
        <v>70</v>
      </c>
      <c r="L753">
        <f>L73</f>
        <v>0</v>
      </c>
      <c r="M753">
        <v>70</v>
      </c>
      <c r="N753">
        <f>IF(N74="","",N73)</f>
        <v>0</v>
      </c>
      <c r="O753">
        <v>70</v>
      </c>
      <c r="P753">
        <f>P73</f>
        <v>0</v>
      </c>
      <c r="Q753">
        <v>70</v>
      </c>
      <c r="R753">
        <f>IF(R74="","",R73)</f>
        <v>0</v>
      </c>
      <c r="S753">
        <v>70</v>
      </c>
      <c r="T753">
        <f>T73</f>
        <v>0</v>
      </c>
      <c r="U753">
        <v>70</v>
      </c>
      <c r="V753">
        <f>IF(V74="","",V73)</f>
        <v>0</v>
      </c>
      <c r="W753">
        <v>70</v>
      </c>
      <c r="X753">
        <f>X73</f>
        <v>0</v>
      </c>
      <c r="Y753">
        <v>70</v>
      </c>
      <c r="Z753">
        <f>IF(Z74="","",Z73)</f>
        <v>0</v>
      </c>
      <c r="AA753">
        <v>70</v>
      </c>
      <c r="AB753">
        <f>AB73</f>
        <v>0</v>
      </c>
      <c r="AC753">
        <v>70</v>
      </c>
      <c r="AD753">
        <f>IF(AD74="","",AD73)</f>
        <v>0</v>
      </c>
      <c r="AE753">
        <v>70</v>
      </c>
      <c r="AF753">
        <f>AF73</f>
        <v>0</v>
      </c>
      <c r="AG753">
        <v>70</v>
      </c>
      <c r="AH753">
        <f>IF(AH74="","",AH73)</f>
        <v>0</v>
      </c>
      <c r="AI753">
        <v>70</v>
      </c>
      <c r="AJ753">
        <f>AJ73</f>
        <v>0</v>
      </c>
      <c r="AM753">
        <v>70</v>
      </c>
      <c r="AN753">
        <f>IF(AN74="","",AN73)</f>
        <v>0</v>
      </c>
      <c r="AO753">
        <v>70</v>
      </c>
      <c r="AP753">
        <f>AP73</f>
        <v>0</v>
      </c>
      <c r="AQ753">
        <v>70</v>
      </c>
      <c r="AR753">
        <f>IF(AR74="","",AR73)</f>
        <v>0</v>
      </c>
      <c r="AS753">
        <v>70</v>
      </c>
      <c r="AT753">
        <f>AT73</f>
        <v>0</v>
      </c>
      <c r="AU753">
        <v>70</v>
      </c>
      <c r="AV753">
        <f>IF(AV74="","",AV73)</f>
        <v>0</v>
      </c>
      <c r="AW753">
        <v>70</v>
      </c>
      <c r="AX753">
        <f>AX73</f>
        <v>0</v>
      </c>
      <c r="AY753">
        <v>70</v>
      </c>
      <c r="AZ753">
        <f>IF(AZ74="","",AZ73)</f>
        <v>0</v>
      </c>
      <c r="BA753">
        <v>70</v>
      </c>
      <c r="BB753">
        <f>BB73</f>
        <v>0</v>
      </c>
      <c r="BC753">
        <v>70</v>
      </c>
      <c r="BD753">
        <f>IF(BD74="","",BD73)</f>
        <v>0</v>
      </c>
      <c r="BE753">
        <v>70</v>
      </c>
      <c r="BF753">
        <f>BF73</f>
        <v>0</v>
      </c>
      <c r="BG753">
        <v>70</v>
      </c>
      <c r="BH753">
        <f>IF(BH74="","",BH73)</f>
        <v>0</v>
      </c>
      <c r="BI753">
        <v>70</v>
      </c>
      <c r="BJ753">
        <f>BJ73</f>
        <v>0</v>
      </c>
      <c r="BK753">
        <v>70</v>
      </c>
      <c r="BL753">
        <f>IF(BL74="","",BL73)</f>
        <v>0</v>
      </c>
      <c r="BM753">
        <v>70</v>
      </c>
      <c r="BN753">
        <f>BN73</f>
        <v>0</v>
      </c>
      <c r="BO753">
        <v>70</v>
      </c>
      <c r="BP753">
        <f>IF(BP74="","",BP73)</f>
        <v>0</v>
      </c>
      <c r="BQ753">
        <v>70</v>
      </c>
      <c r="BR753">
        <f>BR73</f>
        <v>0</v>
      </c>
    </row>
    <row r="754" spans="5:70">
      <c r="E754">
        <v>71</v>
      </c>
      <c r="F754">
        <f>IF(F75="","",F74)</f>
        <v>0</v>
      </c>
      <c r="G754">
        <v>71</v>
      </c>
      <c r="H754">
        <f>H74</f>
        <v>0</v>
      </c>
      <c r="I754">
        <v>71</v>
      </c>
      <c r="J754">
        <f>IF(J75="","",J74)</f>
        <v>0</v>
      </c>
      <c r="K754">
        <v>71</v>
      </c>
      <c r="L754">
        <f>L74</f>
        <v>0</v>
      </c>
      <c r="M754">
        <v>71</v>
      </c>
      <c r="N754">
        <f>IF(N75="","",N74)</f>
        <v>0</v>
      </c>
      <c r="O754">
        <v>71</v>
      </c>
      <c r="P754">
        <f>P74</f>
        <v>0</v>
      </c>
      <c r="Q754">
        <v>71</v>
      </c>
      <c r="R754">
        <f>IF(R75="","",R74)</f>
        <v>0</v>
      </c>
      <c r="S754">
        <v>71</v>
      </c>
      <c r="T754">
        <f>T74</f>
        <v>0</v>
      </c>
      <c r="U754">
        <v>71</v>
      </c>
      <c r="V754">
        <f>IF(V75="","",V74)</f>
        <v>0</v>
      </c>
      <c r="W754">
        <v>71</v>
      </c>
      <c r="X754">
        <f>X74</f>
        <v>0</v>
      </c>
      <c r="Y754">
        <v>71</v>
      </c>
      <c r="Z754">
        <f>IF(Z75="","",Z74)</f>
        <v>0</v>
      </c>
      <c r="AA754">
        <v>71</v>
      </c>
      <c r="AB754">
        <f>AB74</f>
        <v>0</v>
      </c>
      <c r="AC754">
        <v>71</v>
      </c>
      <c r="AD754">
        <f>IF(AD75="","",AD74)</f>
        <v>0</v>
      </c>
      <c r="AE754">
        <v>71</v>
      </c>
      <c r="AF754">
        <f>AF74</f>
        <v>0</v>
      </c>
      <c r="AG754">
        <v>71</v>
      </c>
      <c r="AH754">
        <f>IF(AH75="","",AH74)</f>
        <v>0</v>
      </c>
      <c r="AI754">
        <v>71</v>
      </c>
      <c r="AJ754">
        <f>AJ74</f>
        <v>0</v>
      </c>
      <c r="AM754">
        <v>71</v>
      </c>
      <c r="AN754">
        <f>IF(AN75="","",AN74)</f>
        <v>0</v>
      </c>
      <c r="AO754">
        <v>71</v>
      </c>
      <c r="AP754">
        <f>AP74</f>
        <v>0</v>
      </c>
      <c r="AQ754">
        <v>71</v>
      </c>
      <c r="AR754">
        <f>IF(AR75="","",AR74)</f>
        <v>0</v>
      </c>
      <c r="AS754">
        <v>71</v>
      </c>
      <c r="AT754">
        <f>AT74</f>
        <v>0</v>
      </c>
      <c r="AU754">
        <v>71</v>
      </c>
      <c r="AV754">
        <f>IF(AV75="","",AV74)</f>
        <v>0</v>
      </c>
      <c r="AW754">
        <v>71</v>
      </c>
      <c r="AX754">
        <f>AX74</f>
        <v>0</v>
      </c>
      <c r="AY754">
        <v>71</v>
      </c>
      <c r="AZ754">
        <f>IF(AZ75="","",AZ74)</f>
        <v>0</v>
      </c>
      <c r="BA754">
        <v>71</v>
      </c>
      <c r="BB754">
        <f>BB74</f>
        <v>0</v>
      </c>
      <c r="BC754">
        <v>71</v>
      </c>
      <c r="BD754">
        <f>IF(BD75="","",BD74)</f>
        <v>0</v>
      </c>
      <c r="BE754">
        <v>71</v>
      </c>
      <c r="BF754">
        <f>BF74</f>
        <v>0</v>
      </c>
      <c r="BG754">
        <v>71</v>
      </c>
      <c r="BH754">
        <f>IF(BH75="","",BH74)</f>
        <v>0</v>
      </c>
      <c r="BI754">
        <v>71</v>
      </c>
      <c r="BJ754">
        <f>BJ74</f>
        <v>0</v>
      </c>
      <c r="BK754">
        <v>71</v>
      </c>
      <c r="BL754">
        <f>IF(BL75="","",BL74)</f>
        <v>0</v>
      </c>
      <c r="BM754">
        <v>71</v>
      </c>
      <c r="BN754">
        <f>BN74</f>
        <v>0</v>
      </c>
      <c r="BO754">
        <v>71</v>
      </c>
      <c r="BP754">
        <f>IF(BP75="","",BP74)</f>
        <v>0</v>
      </c>
      <c r="BQ754">
        <v>71</v>
      </c>
      <c r="BR754">
        <f>BR74</f>
        <v>0</v>
      </c>
    </row>
    <row r="755" spans="5:70">
      <c r="E755">
        <v>72</v>
      </c>
      <c r="F755">
        <f>IF(F76="","",F75)</f>
        <v>0</v>
      </c>
      <c r="G755">
        <v>72</v>
      </c>
      <c r="H755">
        <f>H75</f>
        <v>0</v>
      </c>
      <c r="I755">
        <v>72</v>
      </c>
      <c r="J755">
        <f>IF(J76="","",J75)</f>
        <v>0</v>
      </c>
      <c r="K755">
        <v>72</v>
      </c>
      <c r="L755">
        <f>L75</f>
        <v>0</v>
      </c>
      <c r="M755">
        <v>72</v>
      </c>
      <c r="N755">
        <f>IF(N76="","",N75)</f>
        <v>0</v>
      </c>
      <c r="O755">
        <v>72</v>
      </c>
      <c r="P755">
        <f>P75</f>
        <v>0</v>
      </c>
      <c r="Q755">
        <v>72</v>
      </c>
      <c r="R755">
        <f>IF(R76="","",R75)</f>
        <v>0</v>
      </c>
      <c r="S755">
        <v>72</v>
      </c>
      <c r="T755">
        <f>T75</f>
        <v>0</v>
      </c>
      <c r="U755">
        <v>72</v>
      </c>
      <c r="V755">
        <f>IF(V76="","",V75)</f>
        <v>0</v>
      </c>
      <c r="W755">
        <v>72</v>
      </c>
      <c r="X755">
        <f>X75</f>
        <v>0</v>
      </c>
      <c r="Y755">
        <v>72</v>
      </c>
      <c r="Z755">
        <f>IF(Z76="","",Z75)</f>
        <v>0</v>
      </c>
      <c r="AA755">
        <v>72</v>
      </c>
      <c r="AB755">
        <f>AB75</f>
        <v>0</v>
      </c>
      <c r="AC755">
        <v>72</v>
      </c>
      <c r="AD755">
        <f>IF(AD76="","",AD75)</f>
        <v>0</v>
      </c>
      <c r="AE755">
        <v>72</v>
      </c>
      <c r="AF755">
        <f>AF75</f>
        <v>0</v>
      </c>
      <c r="AG755">
        <v>72</v>
      </c>
      <c r="AH755">
        <f>IF(AH76="","",AH75)</f>
        <v>0</v>
      </c>
      <c r="AI755">
        <v>72</v>
      </c>
      <c r="AJ755">
        <f>AJ75</f>
        <v>0</v>
      </c>
      <c r="AM755">
        <v>72</v>
      </c>
      <c r="AN755">
        <f>IF(AN76="","",AN75)</f>
        <v>0</v>
      </c>
      <c r="AO755">
        <v>72</v>
      </c>
      <c r="AP755">
        <f>AP75</f>
        <v>0</v>
      </c>
      <c r="AQ755">
        <v>72</v>
      </c>
      <c r="AR755">
        <f>IF(AR76="","",AR75)</f>
        <v>0</v>
      </c>
      <c r="AS755">
        <v>72</v>
      </c>
      <c r="AT755">
        <f>AT75</f>
        <v>0</v>
      </c>
      <c r="AU755">
        <v>72</v>
      </c>
      <c r="AV755">
        <f>IF(AV76="","",AV75)</f>
        <v>0</v>
      </c>
      <c r="AW755">
        <v>72</v>
      </c>
      <c r="AX755">
        <f>AX75</f>
        <v>0</v>
      </c>
      <c r="AY755">
        <v>72</v>
      </c>
      <c r="AZ755">
        <f>IF(AZ76="","",AZ75)</f>
        <v>0</v>
      </c>
      <c r="BA755">
        <v>72</v>
      </c>
      <c r="BB755">
        <f>BB75</f>
        <v>0</v>
      </c>
      <c r="BC755">
        <v>72</v>
      </c>
      <c r="BD755">
        <f>IF(BD76="","",BD75)</f>
        <v>0</v>
      </c>
      <c r="BE755">
        <v>72</v>
      </c>
      <c r="BF755">
        <f>BF75</f>
        <v>0</v>
      </c>
      <c r="BG755">
        <v>72</v>
      </c>
      <c r="BH755">
        <f>IF(BH76="","",BH75)</f>
        <v>0</v>
      </c>
      <c r="BI755">
        <v>72</v>
      </c>
      <c r="BJ755">
        <f>BJ75</f>
        <v>0</v>
      </c>
      <c r="BK755">
        <v>72</v>
      </c>
      <c r="BL755">
        <f>IF(BL76="","",BL75)</f>
        <v>0</v>
      </c>
      <c r="BM755">
        <v>72</v>
      </c>
      <c r="BN755">
        <f>BN75</f>
        <v>0</v>
      </c>
      <c r="BO755">
        <v>72</v>
      </c>
      <c r="BP755">
        <f>IF(BP76="","",BP75)</f>
        <v>0</v>
      </c>
      <c r="BQ755">
        <v>72</v>
      </c>
      <c r="BR755">
        <f>BR75</f>
        <v>0</v>
      </c>
    </row>
    <row r="756" spans="5:70">
      <c r="E756">
        <v>73</v>
      </c>
      <c r="F756">
        <f>IF(F77="","",F76)</f>
        <v>0</v>
      </c>
      <c r="G756">
        <v>73</v>
      </c>
      <c r="H756">
        <f>H76</f>
        <v>0</v>
      </c>
      <c r="I756">
        <v>73</v>
      </c>
      <c r="J756">
        <f>IF(J77="","",J76)</f>
        <v>0</v>
      </c>
      <c r="K756">
        <v>73</v>
      </c>
      <c r="L756">
        <f>L76</f>
        <v>0</v>
      </c>
      <c r="M756">
        <v>73</v>
      </c>
      <c r="N756">
        <f>IF(N77="","",N76)</f>
        <v>0</v>
      </c>
      <c r="O756">
        <v>73</v>
      </c>
      <c r="P756">
        <f>P76</f>
        <v>0</v>
      </c>
      <c r="Q756">
        <v>73</v>
      </c>
      <c r="R756">
        <f>IF(R77="","",R76)</f>
        <v>0</v>
      </c>
      <c r="S756">
        <v>73</v>
      </c>
      <c r="T756">
        <f>T76</f>
        <v>0</v>
      </c>
      <c r="U756">
        <v>73</v>
      </c>
      <c r="V756">
        <f>IF(V77="","",V76)</f>
        <v>0</v>
      </c>
      <c r="W756">
        <v>73</v>
      </c>
      <c r="X756">
        <f>X76</f>
        <v>0</v>
      </c>
      <c r="Y756">
        <v>73</v>
      </c>
      <c r="Z756">
        <f>IF(Z77="","",Z76)</f>
        <v>0</v>
      </c>
      <c r="AA756">
        <v>73</v>
      </c>
      <c r="AB756">
        <f>AB76</f>
        <v>0</v>
      </c>
      <c r="AC756">
        <v>73</v>
      </c>
      <c r="AD756">
        <f>IF(AD77="","",AD76)</f>
        <v>0</v>
      </c>
      <c r="AE756">
        <v>73</v>
      </c>
      <c r="AF756">
        <f>AF76</f>
        <v>0</v>
      </c>
      <c r="AG756">
        <v>73</v>
      </c>
      <c r="AH756">
        <f>IF(AH77="","",AH76)</f>
        <v>0</v>
      </c>
      <c r="AI756">
        <v>73</v>
      </c>
      <c r="AJ756">
        <f>AJ76</f>
        <v>0</v>
      </c>
      <c r="AM756">
        <v>73</v>
      </c>
      <c r="AN756">
        <f>IF(AN77="","",AN76)</f>
        <v>0</v>
      </c>
      <c r="AO756">
        <v>73</v>
      </c>
      <c r="AP756">
        <f>AP76</f>
        <v>0</v>
      </c>
      <c r="AQ756">
        <v>73</v>
      </c>
      <c r="AR756">
        <f>IF(AR77="","",AR76)</f>
        <v>0</v>
      </c>
      <c r="AS756">
        <v>73</v>
      </c>
      <c r="AT756">
        <f>AT76</f>
        <v>0</v>
      </c>
      <c r="AU756">
        <v>73</v>
      </c>
      <c r="AV756">
        <f>IF(AV77="","",AV76)</f>
        <v>0</v>
      </c>
      <c r="AW756">
        <v>73</v>
      </c>
      <c r="AX756">
        <f>AX76</f>
        <v>0</v>
      </c>
      <c r="AY756">
        <v>73</v>
      </c>
      <c r="AZ756">
        <f>IF(AZ77="","",AZ76)</f>
        <v>0</v>
      </c>
      <c r="BA756">
        <v>73</v>
      </c>
      <c r="BB756">
        <f>BB76</f>
        <v>0</v>
      </c>
      <c r="BC756">
        <v>73</v>
      </c>
      <c r="BD756">
        <f>IF(BD77="","",BD76)</f>
        <v>0</v>
      </c>
      <c r="BE756">
        <v>73</v>
      </c>
      <c r="BF756">
        <f>BF76</f>
        <v>0</v>
      </c>
      <c r="BG756">
        <v>73</v>
      </c>
      <c r="BH756">
        <f>IF(BH77="","",BH76)</f>
        <v>0</v>
      </c>
      <c r="BI756">
        <v>73</v>
      </c>
      <c r="BJ756">
        <f>BJ76</f>
        <v>0</v>
      </c>
      <c r="BK756">
        <v>73</v>
      </c>
      <c r="BL756">
        <f>IF(BL77="","",BL76)</f>
        <v>0</v>
      </c>
      <c r="BM756">
        <v>73</v>
      </c>
      <c r="BN756">
        <f>BN76</f>
        <v>0</v>
      </c>
      <c r="BO756">
        <v>73</v>
      </c>
      <c r="BP756">
        <f>IF(BP77="","",BP76)</f>
        <v>0</v>
      </c>
      <c r="BQ756">
        <v>73</v>
      </c>
      <c r="BR756">
        <f>BR76</f>
        <v>0</v>
      </c>
    </row>
    <row r="757" spans="5:70">
      <c r="E757">
        <v>74</v>
      </c>
      <c r="F757">
        <f>IF(F78="","",F77)</f>
        <v>0</v>
      </c>
      <c r="G757">
        <v>74</v>
      </c>
      <c r="H757">
        <f>H77</f>
        <v>0</v>
      </c>
      <c r="I757">
        <v>74</v>
      </c>
      <c r="J757">
        <f>IF(J78="","",J77)</f>
        <v>0</v>
      </c>
      <c r="K757">
        <v>74</v>
      </c>
      <c r="L757">
        <f>L77</f>
        <v>0</v>
      </c>
      <c r="M757">
        <v>74</v>
      </c>
      <c r="N757">
        <f>IF(N78="","",N77)</f>
        <v>0</v>
      </c>
      <c r="O757">
        <v>74</v>
      </c>
      <c r="P757">
        <f>P77</f>
        <v>0</v>
      </c>
      <c r="Q757">
        <v>74</v>
      </c>
      <c r="R757">
        <f>IF(R78="","",R77)</f>
        <v>0</v>
      </c>
      <c r="S757">
        <v>74</v>
      </c>
      <c r="T757">
        <f>T77</f>
        <v>0</v>
      </c>
      <c r="U757">
        <v>74</v>
      </c>
      <c r="V757">
        <f>IF(V78="","",V77)</f>
        <v>0</v>
      </c>
      <c r="W757">
        <v>74</v>
      </c>
      <c r="X757">
        <f>X77</f>
        <v>0</v>
      </c>
      <c r="Y757">
        <v>74</v>
      </c>
      <c r="Z757">
        <f>IF(Z78="","",Z77)</f>
        <v>0</v>
      </c>
      <c r="AA757">
        <v>74</v>
      </c>
      <c r="AB757">
        <f>AB77</f>
        <v>0</v>
      </c>
      <c r="AC757">
        <v>74</v>
      </c>
      <c r="AD757">
        <f>IF(AD78="","",AD77)</f>
        <v>0</v>
      </c>
      <c r="AE757">
        <v>74</v>
      </c>
      <c r="AF757">
        <f>AF77</f>
        <v>0</v>
      </c>
      <c r="AG757">
        <v>74</v>
      </c>
      <c r="AH757">
        <f>IF(AH78="","",AH77)</f>
        <v>0</v>
      </c>
      <c r="AI757">
        <v>74</v>
      </c>
      <c r="AJ757">
        <f>AJ77</f>
        <v>0</v>
      </c>
      <c r="AM757">
        <v>74</v>
      </c>
      <c r="AN757">
        <f>IF(AN78="","",AN77)</f>
        <v>0</v>
      </c>
      <c r="AO757">
        <v>74</v>
      </c>
      <c r="AP757">
        <f>AP77</f>
        <v>0</v>
      </c>
      <c r="AQ757">
        <v>74</v>
      </c>
      <c r="AR757">
        <f>IF(AR78="","",AR77)</f>
        <v>0</v>
      </c>
      <c r="AS757">
        <v>74</v>
      </c>
      <c r="AT757">
        <f>AT77</f>
        <v>0</v>
      </c>
      <c r="AU757">
        <v>74</v>
      </c>
      <c r="AV757">
        <f>IF(AV78="","",AV77)</f>
        <v>0</v>
      </c>
      <c r="AW757">
        <v>74</v>
      </c>
      <c r="AX757">
        <f>AX77</f>
        <v>0</v>
      </c>
      <c r="AY757">
        <v>74</v>
      </c>
      <c r="AZ757">
        <f>IF(AZ78="","",AZ77)</f>
        <v>0</v>
      </c>
      <c r="BA757">
        <v>74</v>
      </c>
      <c r="BB757">
        <f>BB77</f>
        <v>0</v>
      </c>
      <c r="BC757">
        <v>74</v>
      </c>
      <c r="BD757">
        <f>IF(BD78="","",BD77)</f>
        <v>0</v>
      </c>
      <c r="BE757">
        <v>74</v>
      </c>
      <c r="BF757">
        <f>BF77</f>
        <v>0</v>
      </c>
      <c r="BG757">
        <v>74</v>
      </c>
      <c r="BH757">
        <f>IF(BH78="","",BH77)</f>
        <v>0</v>
      </c>
      <c r="BI757">
        <v>74</v>
      </c>
      <c r="BJ757">
        <f>BJ77</f>
        <v>0</v>
      </c>
      <c r="BK757">
        <v>74</v>
      </c>
      <c r="BL757">
        <f>IF(BL78="","",BL77)</f>
        <v>0</v>
      </c>
      <c r="BM757">
        <v>74</v>
      </c>
      <c r="BN757">
        <f>BN77</f>
        <v>0</v>
      </c>
      <c r="BO757">
        <v>74</v>
      </c>
      <c r="BP757">
        <f>IF(BP78="","",BP77)</f>
        <v>0</v>
      </c>
      <c r="BQ757">
        <v>74</v>
      </c>
      <c r="BR757">
        <f>BR77</f>
        <v>0</v>
      </c>
    </row>
    <row r="758" spans="5:70">
      <c r="E758">
        <v>75</v>
      </c>
      <c r="F758">
        <f>IF(F79="","",F78)</f>
        <v>0</v>
      </c>
      <c r="G758">
        <v>75</v>
      </c>
      <c r="H758">
        <f>H78</f>
        <v>0</v>
      </c>
      <c r="I758">
        <v>75</v>
      </c>
      <c r="J758">
        <f>IF(J79="","",J78)</f>
        <v>0</v>
      </c>
      <c r="K758">
        <v>75</v>
      </c>
      <c r="L758">
        <f>L78</f>
        <v>0</v>
      </c>
      <c r="M758">
        <v>75</v>
      </c>
      <c r="N758">
        <f>IF(N79="","",N78)</f>
        <v>0</v>
      </c>
      <c r="O758">
        <v>75</v>
      </c>
      <c r="P758">
        <f>P78</f>
        <v>0</v>
      </c>
      <c r="Q758">
        <v>75</v>
      </c>
      <c r="R758">
        <f>IF(R79="","",R78)</f>
        <v>0</v>
      </c>
      <c r="S758">
        <v>75</v>
      </c>
      <c r="T758">
        <f>T78</f>
        <v>0</v>
      </c>
      <c r="U758">
        <v>75</v>
      </c>
      <c r="V758">
        <f>IF(V79="","",V78)</f>
        <v>0</v>
      </c>
      <c r="W758">
        <v>75</v>
      </c>
      <c r="X758">
        <f>X78</f>
        <v>0</v>
      </c>
      <c r="Y758">
        <v>75</v>
      </c>
      <c r="Z758">
        <f>IF(Z79="","",Z78)</f>
        <v>0</v>
      </c>
      <c r="AA758">
        <v>75</v>
      </c>
      <c r="AB758">
        <f>AB78</f>
        <v>0</v>
      </c>
      <c r="AC758">
        <v>75</v>
      </c>
      <c r="AD758">
        <f>IF(AD79="","",AD78)</f>
        <v>0</v>
      </c>
      <c r="AE758">
        <v>75</v>
      </c>
      <c r="AF758">
        <f>AF78</f>
        <v>0</v>
      </c>
      <c r="AG758">
        <v>75</v>
      </c>
      <c r="AH758">
        <f>IF(AH79="","",AH78)</f>
        <v>0</v>
      </c>
      <c r="AI758">
        <v>75</v>
      </c>
      <c r="AJ758">
        <f>AJ78</f>
        <v>0</v>
      </c>
      <c r="AM758">
        <v>75</v>
      </c>
      <c r="AN758">
        <f>IF(AN79="","",AN78)</f>
        <v>0</v>
      </c>
      <c r="AO758">
        <v>75</v>
      </c>
      <c r="AP758">
        <f>AP78</f>
        <v>0</v>
      </c>
      <c r="AQ758">
        <v>75</v>
      </c>
      <c r="AR758">
        <f>IF(AR79="","",AR78)</f>
        <v>0</v>
      </c>
      <c r="AS758">
        <v>75</v>
      </c>
      <c r="AT758">
        <f>AT78</f>
        <v>0</v>
      </c>
      <c r="AU758">
        <v>75</v>
      </c>
      <c r="AV758">
        <f>IF(AV79="","",AV78)</f>
        <v>0</v>
      </c>
      <c r="AW758">
        <v>75</v>
      </c>
      <c r="AX758">
        <f>AX78</f>
        <v>0</v>
      </c>
      <c r="AY758">
        <v>75</v>
      </c>
      <c r="AZ758">
        <f>IF(AZ79="","",AZ78)</f>
        <v>0</v>
      </c>
      <c r="BA758">
        <v>75</v>
      </c>
      <c r="BB758">
        <f>BB78</f>
        <v>0</v>
      </c>
      <c r="BC758">
        <v>75</v>
      </c>
      <c r="BD758">
        <f>IF(BD79="","",BD78)</f>
        <v>0</v>
      </c>
      <c r="BE758">
        <v>75</v>
      </c>
      <c r="BF758">
        <f>BF78</f>
        <v>0</v>
      </c>
      <c r="BG758">
        <v>75</v>
      </c>
      <c r="BH758">
        <f>IF(BH79="","",BH78)</f>
        <v>0</v>
      </c>
      <c r="BI758">
        <v>75</v>
      </c>
      <c r="BJ758">
        <f>BJ78</f>
        <v>0</v>
      </c>
      <c r="BK758">
        <v>75</v>
      </c>
      <c r="BL758">
        <f>IF(BL79="","",BL78)</f>
        <v>0</v>
      </c>
      <c r="BM758">
        <v>75</v>
      </c>
      <c r="BN758">
        <f>BN78</f>
        <v>0</v>
      </c>
      <c r="BO758">
        <v>75</v>
      </c>
      <c r="BP758">
        <f>IF(BP79="","",BP78)</f>
        <v>0</v>
      </c>
      <c r="BQ758">
        <v>75</v>
      </c>
      <c r="BR758">
        <f>BR78</f>
        <v>0</v>
      </c>
    </row>
    <row r="759" spans="5:70">
      <c r="E759">
        <v>76</v>
      </c>
      <c r="F759">
        <f>IF(F80="","",F79)</f>
        <v>0</v>
      </c>
      <c r="G759">
        <v>76</v>
      </c>
      <c r="H759">
        <f>H79</f>
        <v>0</v>
      </c>
      <c r="I759">
        <v>76</v>
      </c>
      <c r="J759">
        <f>IF(J80="","",J79)</f>
        <v>0</v>
      </c>
      <c r="K759">
        <v>76</v>
      </c>
      <c r="L759">
        <f>L79</f>
        <v>0</v>
      </c>
      <c r="M759">
        <v>76</v>
      </c>
      <c r="N759">
        <f>IF(N80="","",N79)</f>
        <v>0</v>
      </c>
      <c r="O759">
        <v>76</v>
      </c>
      <c r="P759">
        <f>P79</f>
        <v>0</v>
      </c>
      <c r="Q759">
        <v>76</v>
      </c>
      <c r="R759">
        <f>IF(R80="","",R79)</f>
        <v>0</v>
      </c>
      <c r="S759">
        <v>76</v>
      </c>
      <c r="T759">
        <f>T79</f>
        <v>0</v>
      </c>
      <c r="U759">
        <v>76</v>
      </c>
      <c r="V759">
        <f>IF(V80="","",V79)</f>
        <v>0</v>
      </c>
      <c r="W759">
        <v>76</v>
      </c>
      <c r="X759">
        <f>X79</f>
        <v>0</v>
      </c>
      <c r="Y759">
        <v>76</v>
      </c>
      <c r="Z759">
        <f>IF(Z80="","",Z79)</f>
        <v>0</v>
      </c>
      <c r="AA759">
        <v>76</v>
      </c>
      <c r="AB759">
        <f>AB79</f>
        <v>0</v>
      </c>
      <c r="AC759">
        <v>76</v>
      </c>
      <c r="AD759">
        <f>IF(AD80="","",AD79)</f>
        <v>0</v>
      </c>
      <c r="AE759">
        <v>76</v>
      </c>
      <c r="AF759">
        <f>AF79</f>
        <v>0</v>
      </c>
      <c r="AG759">
        <v>76</v>
      </c>
      <c r="AH759">
        <f>IF(AH80="","",AH79)</f>
        <v>0</v>
      </c>
      <c r="AI759">
        <v>76</v>
      </c>
      <c r="AJ759">
        <f>AJ79</f>
        <v>0</v>
      </c>
      <c r="AM759">
        <v>76</v>
      </c>
      <c r="AN759">
        <f>IF(AN80="","",AN79)</f>
        <v>0</v>
      </c>
      <c r="AO759">
        <v>76</v>
      </c>
      <c r="AP759">
        <f>AP79</f>
        <v>0</v>
      </c>
      <c r="AQ759">
        <v>76</v>
      </c>
      <c r="AR759">
        <f>IF(AR80="","",AR79)</f>
        <v>0</v>
      </c>
      <c r="AS759">
        <v>76</v>
      </c>
      <c r="AT759">
        <f>AT79</f>
        <v>0</v>
      </c>
      <c r="AU759">
        <v>76</v>
      </c>
      <c r="AV759">
        <f>IF(AV80="","",AV79)</f>
        <v>0</v>
      </c>
      <c r="AW759">
        <v>76</v>
      </c>
      <c r="AX759">
        <f>AX79</f>
        <v>0</v>
      </c>
      <c r="AY759">
        <v>76</v>
      </c>
      <c r="AZ759">
        <f>IF(AZ80="","",AZ79)</f>
        <v>0</v>
      </c>
      <c r="BA759">
        <v>76</v>
      </c>
      <c r="BB759">
        <f>BB79</f>
        <v>0</v>
      </c>
      <c r="BC759">
        <v>76</v>
      </c>
      <c r="BD759">
        <f>IF(BD80="","",BD79)</f>
        <v>0</v>
      </c>
      <c r="BE759">
        <v>76</v>
      </c>
      <c r="BF759">
        <f>BF79</f>
        <v>0</v>
      </c>
      <c r="BG759">
        <v>76</v>
      </c>
      <c r="BH759">
        <f>IF(BH80="","",BH79)</f>
        <v>0</v>
      </c>
      <c r="BI759">
        <v>76</v>
      </c>
      <c r="BJ759">
        <f>BJ79</f>
        <v>0</v>
      </c>
      <c r="BK759">
        <v>76</v>
      </c>
      <c r="BL759">
        <f>IF(BL80="","",BL79)</f>
        <v>0</v>
      </c>
      <c r="BM759">
        <v>76</v>
      </c>
      <c r="BN759">
        <f>BN79</f>
        <v>0</v>
      </c>
      <c r="BO759">
        <v>76</v>
      </c>
      <c r="BP759">
        <f>IF(BP80="","",BP79)</f>
        <v>0</v>
      </c>
      <c r="BQ759">
        <v>76</v>
      </c>
      <c r="BR759">
        <f>BR79</f>
        <v>0</v>
      </c>
    </row>
    <row r="760" spans="5:70">
      <c r="E760">
        <v>77</v>
      </c>
      <c r="F760">
        <f>IF(F81="","",F80)</f>
        <v>0</v>
      </c>
      <c r="G760">
        <v>77</v>
      </c>
      <c r="H760">
        <f>H80</f>
        <v>0</v>
      </c>
      <c r="I760">
        <v>77</v>
      </c>
      <c r="J760">
        <f>IF(J81="","",J80)</f>
        <v>0</v>
      </c>
      <c r="K760">
        <v>77</v>
      </c>
      <c r="L760">
        <f>L80</f>
        <v>0</v>
      </c>
      <c r="M760">
        <v>77</v>
      </c>
      <c r="N760">
        <f>IF(N81="","",N80)</f>
        <v>0</v>
      </c>
      <c r="O760">
        <v>77</v>
      </c>
      <c r="P760">
        <f>P80</f>
        <v>0</v>
      </c>
      <c r="Q760">
        <v>77</v>
      </c>
      <c r="R760">
        <f>IF(R81="","",R80)</f>
        <v>0</v>
      </c>
      <c r="S760">
        <v>77</v>
      </c>
      <c r="T760">
        <f>T80</f>
        <v>0</v>
      </c>
      <c r="U760">
        <v>77</v>
      </c>
      <c r="V760">
        <f>IF(V81="","",V80)</f>
        <v>0</v>
      </c>
      <c r="W760">
        <v>77</v>
      </c>
      <c r="X760">
        <f>X80</f>
        <v>0</v>
      </c>
      <c r="Y760">
        <v>77</v>
      </c>
      <c r="Z760">
        <f>IF(Z81="","",Z80)</f>
        <v>0</v>
      </c>
      <c r="AA760">
        <v>77</v>
      </c>
      <c r="AB760">
        <f>AB80</f>
        <v>0</v>
      </c>
      <c r="AC760">
        <v>77</v>
      </c>
      <c r="AD760">
        <f>IF(AD81="","",AD80)</f>
        <v>0</v>
      </c>
      <c r="AE760">
        <v>77</v>
      </c>
      <c r="AF760">
        <f>AF80</f>
        <v>0</v>
      </c>
      <c r="AG760">
        <v>77</v>
      </c>
      <c r="AH760">
        <f>IF(AH81="","",AH80)</f>
        <v>0</v>
      </c>
      <c r="AI760">
        <v>77</v>
      </c>
      <c r="AJ760">
        <f>AJ80</f>
        <v>0</v>
      </c>
      <c r="AM760">
        <v>77</v>
      </c>
      <c r="AN760">
        <f>IF(AN81="","",AN80)</f>
        <v>0</v>
      </c>
      <c r="AO760">
        <v>77</v>
      </c>
      <c r="AP760">
        <f>AP80</f>
        <v>0</v>
      </c>
      <c r="AQ760">
        <v>77</v>
      </c>
      <c r="AR760">
        <f>IF(AR81="","",AR80)</f>
        <v>0</v>
      </c>
      <c r="AS760">
        <v>77</v>
      </c>
      <c r="AT760">
        <f>AT80</f>
        <v>0</v>
      </c>
      <c r="AU760">
        <v>77</v>
      </c>
      <c r="AV760">
        <f>IF(AV81="","",AV80)</f>
        <v>0</v>
      </c>
      <c r="AW760">
        <v>77</v>
      </c>
      <c r="AX760">
        <f>AX80</f>
        <v>0</v>
      </c>
      <c r="AY760">
        <v>77</v>
      </c>
      <c r="AZ760">
        <f>IF(AZ81="","",AZ80)</f>
        <v>0</v>
      </c>
      <c r="BA760">
        <v>77</v>
      </c>
      <c r="BB760">
        <f>BB80</f>
        <v>0</v>
      </c>
      <c r="BC760">
        <v>77</v>
      </c>
      <c r="BD760">
        <f>IF(BD81="","",BD80)</f>
        <v>0</v>
      </c>
      <c r="BE760">
        <v>77</v>
      </c>
      <c r="BF760">
        <f>BF80</f>
        <v>0</v>
      </c>
      <c r="BG760">
        <v>77</v>
      </c>
      <c r="BH760">
        <f>IF(BH81="","",BH80)</f>
        <v>0</v>
      </c>
      <c r="BI760">
        <v>77</v>
      </c>
      <c r="BJ760">
        <f>BJ80</f>
        <v>0</v>
      </c>
      <c r="BK760">
        <v>77</v>
      </c>
      <c r="BL760">
        <f>IF(BL81="","",BL80)</f>
        <v>0</v>
      </c>
      <c r="BM760">
        <v>77</v>
      </c>
      <c r="BN760">
        <f>BN80</f>
        <v>0</v>
      </c>
      <c r="BO760">
        <v>77</v>
      </c>
      <c r="BP760">
        <f>IF(BP81="","",BP80)</f>
        <v>0</v>
      </c>
      <c r="BQ760">
        <v>77</v>
      </c>
      <c r="BR760">
        <f>BR80</f>
        <v>0</v>
      </c>
    </row>
    <row r="761" spans="5:70">
      <c r="E761">
        <v>78</v>
      </c>
      <c r="F761">
        <f>IF(F82="","",F81)</f>
        <v>0</v>
      </c>
      <c r="G761">
        <v>78</v>
      </c>
      <c r="H761">
        <f>H81</f>
        <v>0</v>
      </c>
      <c r="I761">
        <v>78</v>
      </c>
      <c r="J761">
        <f>IF(J82="","",J81)</f>
        <v>0</v>
      </c>
      <c r="K761">
        <v>78</v>
      </c>
      <c r="L761">
        <f>L81</f>
        <v>0</v>
      </c>
      <c r="M761">
        <v>78</v>
      </c>
      <c r="N761">
        <f>IF(N82="","",N81)</f>
        <v>0</v>
      </c>
      <c r="O761">
        <v>78</v>
      </c>
      <c r="P761">
        <f>P81</f>
        <v>0</v>
      </c>
      <c r="Q761">
        <v>78</v>
      </c>
      <c r="R761">
        <f>IF(R82="","",R81)</f>
        <v>0</v>
      </c>
      <c r="S761">
        <v>78</v>
      </c>
      <c r="T761">
        <f>T81</f>
        <v>0</v>
      </c>
      <c r="U761">
        <v>78</v>
      </c>
      <c r="V761">
        <f>IF(V82="","",V81)</f>
        <v>0</v>
      </c>
      <c r="W761">
        <v>78</v>
      </c>
      <c r="X761">
        <f>X81</f>
        <v>0</v>
      </c>
      <c r="Y761">
        <v>78</v>
      </c>
      <c r="Z761">
        <f>IF(Z82="","",Z81)</f>
        <v>0</v>
      </c>
      <c r="AA761">
        <v>78</v>
      </c>
      <c r="AB761">
        <f>AB81</f>
        <v>0</v>
      </c>
      <c r="AC761">
        <v>78</v>
      </c>
      <c r="AD761">
        <f>IF(AD82="","",AD81)</f>
        <v>0</v>
      </c>
      <c r="AE761">
        <v>78</v>
      </c>
      <c r="AF761">
        <f>AF81</f>
        <v>0</v>
      </c>
      <c r="AG761">
        <v>78</v>
      </c>
      <c r="AH761">
        <f>IF(AH82="","",AH81)</f>
        <v>0</v>
      </c>
      <c r="AI761">
        <v>78</v>
      </c>
      <c r="AJ761">
        <f>AJ81</f>
        <v>0</v>
      </c>
      <c r="AM761">
        <v>78</v>
      </c>
      <c r="AN761">
        <f>IF(AN82="","",AN81)</f>
        <v>0</v>
      </c>
      <c r="AO761">
        <v>78</v>
      </c>
      <c r="AP761">
        <f>AP81</f>
        <v>0</v>
      </c>
      <c r="AQ761">
        <v>78</v>
      </c>
      <c r="AR761">
        <f>IF(AR82="","",AR81)</f>
        <v>0</v>
      </c>
      <c r="AS761">
        <v>78</v>
      </c>
      <c r="AT761">
        <f>AT81</f>
        <v>0</v>
      </c>
      <c r="AU761">
        <v>78</v>
      </c>
      <c r="AV761">
        <f>IF(AV82="","",AV81)</f>
        <v>0</v>
      </c>
      <c r="AW761">
        <v>78</v>
      </c>
      <c r="AX761">
        <f>AX81</f>
        <v>0</v>
      </c>
      <c r="AY761">
        <v>78</v>
      </c>
      <c r="AZ761">
        <f>IF(AZ82="","",AZ81)</f>
        <v>0</v>
      </c>
      <c r="BA761">
        <v>78</v>
      </c>
      <c r="BB761">
        <f>BB81</f>
        <v>0</v>
      </c>
      <c r="BC761">
        <v>78</v>
      </c>
      <c r="BD761">
        <f>IF(BD82="","",BD81)</f>
        <v>0</v>
      </c>
      <c r="BE761">
        <v>78</v>
      </c>
      <c r="BF761">
        <f>BF81</f>
        <v>0</v>
      </c>
      <c r="BG761">
        <v>78</v>
      </c>
      <c r="BH761">
        <f>IF(BH82="","",BH81)</f>
        <v>0</v>
      </c>
      <c r="BI761">
        <v>78</v>
      </c>
      <c r="BJ761">
        <f>BJ81</f>
        <v>0</v>
      </c>
      <c r="BK761">
        <v>78</v>
      </c>
      <c r="BL761">
        <f>IF(BL82="","",BL81)</f>
        <v>0</v>
      </c>
      <c r="BM761">
        <v>78</v>
      </c>
      <c r="BN761">
        <f>BN81</f>
        <v>0</v>
      </c>
      <c r="BO761">
        <v>78</v>
      </c>
      <c r="BP761">
        <f>IF(BP82="","",BP81)</f>
        <v>0</v>
      </c>
      <c r="BQ761">
        <v>78</v>
      </c>
      <c r="BR761">
        <f>BR81</f>
        <v>0</v>
      </c>
    </row>
    <row r="762" spans="5:70">
      <c r="E762">
        <v>79</v>
      </c>
      <c r="F762">
        <f>IF(F83="","",F82)</f>
        <v>0</v>
      </c>
      <c r="G762">
        <v>79</v>
      </c>
      <c r="H762">
        <f>H82</f>
        <v>0</v>
      </c>
      <c r="I762">
        <v>79</v>
      </c>
      <c r="J762">
        <f>IF(J83="","",J82)</f>
        <v>0</v>
      </c>
      <c r="K762">
        <v>79</v>
      </c>
      <c r="L762">
        <f>L82</f>
        <v>0</v>
      </c>
      <c r="M762">
        <v>79</v>
      </c>
      <c r="N762">
        <f>IF(N83="","",N82)</f>
        <v>0</v>
      </c>
      <c r="O762">
        <v>79</v>
      </c>
      <c r="P762">
        <f>P82</f>
        <v>0</v>
      </c>
      <c r="Q762">
        <v>79</v>
      </c>
      <c r="R762">
        <f>IF(R83="","",R82)</f>
        <v>0</v>
      </c>
      <c r="S762">
        <v>79</v>
      </c>
      <c r="T762">
        <f>T82</f>
        <v>0</v>
      </c>
      <c r="U762">
        <v>79</v>
      </c>
      <c r="V762">
        <f>IF(V83="","",V82)</f>
        <v>0</v>
      </c>
      <c r="W762">
        <v>79</v>
      </c>
      <c r="X762">
        <f>X82</f>
        <v>0</v>
      </c>
      <c r="Y762">
        <v>79</v>
      </c>
      <c r="Z762">
        <f>IF(Z83="","",Z82)</f>
        <v>0</v>
      </c>
      <c r="AA762">
        <v>79</v>
      </c>
      <c r="AB762">
        <f>AB82</f>
        <v>0</v>
      </c>
      <c r="AC762">
        <v>79</v>
      </c>
      <c r="AD762">
        <f>IF(AD83="","",AD82)</f>
        <v>0</v>
      </c>
      <c r="AE762">
        <v>79</v>
      </c>
      <c r="AF762">
        <f>AF82</f>
        <v>0</v>
      </c>
      <c r="AG762">
        <v>79</v>
      </c>
      <c r="AH762">
        <f>IF(AH83="","",AH82)</f>
        <v>0</v>
      </c>
      <c r="AI762">
        <v>79</v>
      </c>
      <c r="AJ762">
        <f>AJ82</f>
        <v>0</v>
      </c>
      <c r="AM762">
        <v>79</v>
      </c>
      <c r="AN762">
        <f>IF(AN83="","",AN82)</f>
        <v>0</v>
      </c>
      <c r="AO762">
        <v>79</v>
      </c>
      <c r="AP762">
        <f>AP82</f>
        <v>0</v>
      </c>
      <c r="AQ762">
        <v>79</v>
      </c>
      <c r="AR762">
        <f>IF(AR83="","",AR82)</f>
        <v>0</v>
      </c>
      <c r="AS762">
        <v>79</v>
      </c>
      <c r="AT762">
        <f>AT82</f>
        <v>0</v>
      </c>
      <c r="AU762">
        <v>79</v>
      </c>
      <c r="AV762">
        <f>IF(AV83="","",AV82)</f>
        <v>0</v>
      </c>
      <c r="AW762">
        <v>79</v>
      </c>
      <c r="AX762">
        <f>AX82</f>
        <v>0</v>
      </c>
      <c r="AY762">
        <v>79</v>
      </c>
      <c r="AZ762">
        <f>IF(AZ83="","",AZ82)</f>
        <v>0</v>
      </c>
      <c r="BA762">
        <v>79</v>
      </c>
      <c r="BB762">
        <f>BB82</f>
        <v>0</v>
      </c>
      <c r="BC762">
        <v>79</v>
      </c>
      <c r="BD762">
        <f>IF(BD83="","",BD82)</f>
        <v>0</v>
      </c>
      <c r="BE762">
        <v>79</v>
      </c>
      <c r="BF762">
        <f>BF82</f>
        <v>0</v>
      </c>
      <c r="BG762">
        <v>79</v>
      </c>
      <c r="BH762">
        <f>IF(BH83="","",BH82)</f>
        <v>0</v>
      </c>
      <c r="BI762">
        <v>79</v>
      </c>
      <c r="BJ762">
        <f>BJ82</f>
        <v>0</v>
      </c>
      <c r="BK762">
        <v>79</v>
      </c>
      <c r="BL762">
        <f>IF(BL83="","",BL82)</f>
        <v>0</v>
      </c>
      <c r="BM762">
        <v>79</v>
      </c>
      <c r="BN762">
        <f>BN82</f>
        <v>0</v>
      </c>
      <c r="BO762">
        <v>79</v>
      </c>
      <c r="BP762">
        <f>IF(BP83="","",BP82)</f>
        <v>0</v>
      </c>
      <c r="BQ762">
        <v>79</v>
      </c>
      <c r="BR762">
        <f>BR82</f>
        <v>0</v>
      </c>
    </row>
    <row r="763" spans="5:70">
      <c r="E763">
        <v>80</v>
      </c>
      <c r="F763">
        <f>IF(F84="","",F83)</f>
        <v>0</v>
      </c>
      <c r="G763">
        <v>80</v>
      </c>
      <c r="H763">
        <f>H83</f>
        <v>0</v>
      </c>
      <c r="I763">
        <v>80</v>
      </c>
      <c r="J763">
        <f>IF(J84="","",J83)</f>
        <v>0</v>
      </c>
      <c r="K763">
        <v>80</v>
      </c>
      <c r="L763">
        <f>L83</f>
        <v>0</v>
      </c>
      <c r="M763">
        <v>80</v>
      </c>
      <c r="N763">
        <f>IF(N84="","",N83)</f>
        <v>0</v>
      </c>
      <c r="O763">
        <v>80</v>
      </c>
      <c r="P763">
        <f>P83</f>
        <v>0</v>
      </c>
      <c r="Q763">
        <v>80</v>
      </c>
      <c r="R763">
        <f>IF(R84="","",R83)</f>
        <v>0</v>
      </c>
      <c r="S763">
        <v>80</v>
      </c>
      <c r="T763">
        <f>T83</f>
        <v>0</v>
      </c>
      <c r="U763">
        <v>80</v>
      </c>
      <c r="V763">
        <f>IF(V84="","",V83)</f>
        <v>0</v>
      </c>
      <c r="W763">
        <v>80</v>
      </c>
      <c r="X763">
        <f>X83</f>
        <v>0</v>
      </c>
      <c r="Y763">
        <v>80</v>
      </c>
      <c r="Z763">
        <f>IF(Z84="","",Z83)</f>
        <v>0</v>
      </c>
      <c r="AA763">
        <v>80</v>
      </c>
      <c r="AB763">
        <f>AB83</f>
        <v>0</v>
      </c>
      <c r="AC763">
        <v>80</v>
      </c>
      <c r="AD763">
        <f>IF(AD84="","",AD83)</f>
        <v>0</v>
      </c>
      <c r="AE763">
        <v>80</v>
      </c>
      <c r="AF763">
        <f>AF83</f>
        <v>0</v>
      </c>
      <c r="AG763">
        <v>80</v>
      </c>
      <c r="AH763">
        <f>IF(AH84="","",AH83)</f>
        <v>0</v>
      </c>
      <c r="AI763">
        <v>80</v>
      </c>
      <c r="AJ763">
        <f>AJ83</f>
        <v>0</v>
      </c>
      <c r="AM763">
        <v>80</v>
      </c>
      <c r="AN763">
        <f>IF(AN84="","",AN83)</f>
        <v>0</v>
      </c>
      <c r="AO763">
        <v>80</v>
      </c>
      <c r="AP763">
        <f>AP83</f>
        <v>0</v>
      </c>
      <c r="AQ763">
        <v>80</v>
      </c>
      <c r="AR763">
        <f>IF(AR84="","",AR83)</f>
        <v>0</v>
      </c>
      <c r="AS763">
        <v>80</v>
      </c>
      <c r="AT763">
        <f>AT83</f>
        <v>0</v>
      </c>
      <c r="AU763">
        <v>80</v>
      </c>
      <c r="AV763">
        <f>IF(AV84="","",AV83)</f>
        <v>0</v>
      </c>
      <c r="AW763">
        <v>80</v>
      </c>
      <c r="AX763">
        <f>AX83</f>
        <v>0</v>
      </c>
      <c r="AY763">
        <v>80</v>
      </c>
      <c r="AZ763">
        <f>IF(AZ84="","",AZ83)</f>
        <v>0</v>
      </c>
      <c r="BA763">
        <v>80</v>
      </c>
      <c r="BB763">
        <f>BB83</f>
        <v>0</v>
      </c>
      <c r="BC763">
        <v>80</v>
      </c>
      <c r="BD763">
        <f>IF(BD84="","",BD83)</f>
        <v>0</v>
      </c>
      <c r="BE763">
        <v>80</v>
      </c>
      <c r="BF763">
        <f>BF83</f>
        <v>0</v>
      </c>
      <c r="BG763">
        <v>80</v>
      </c>
      <c r="BH763">
        <f>IF(BH84="","",BH83)</f>
        <v>0</v>
      </c>
      <c r="BI763">
        <v>80</v>
      </c>
      <c r="BJ763">
        <f>BJ83</f>
        <v>0</v>
      </c>
      <c r="BK763">
        <v>80</v>
      </c>
      <c r="BL763">
        <f>IF(BL84="","",BL83)</f>
        <v>0</v>
      </c>
      <c r="BM763">
        <v>80</v>
      </c>
      <c r="BN763">
        <f>BN83</f>
        <v>0</v>
      </c>
      <c r="BO763">
        <v>80</v>
      </c>
      <c r="BP763">
        <f>IF(BP84="","",BP83)</f>
        <v>0</v>
      </c>
      <c r="BQ763">
        <v>80</v>
      </c>
      <c r="BR763">
        <f>BR83</f>
        <v>0</v>
      </c>
    </row>
    <row r="764" spans="5:70">
      <c r="E764">
        <v>81</v>
      </c>
      <c r="F764">
        <f>IF(F85="","",F84)</f>
        <v>0</v>
      </c>
      <c r="G764">
        <v>81</v>
      </c>
      <c r="H764">
        <f>H84</f>
        <v>0</v>
      </c>
      <c r="I764">
        <v>81</v>
      </c>
      <c r="J764">
        <f>IF(J85="","",J84)</f>
        <v>0</v>
      </c>
      <c r="K764">
        <v>81</v>
      </c>
      <c r="L764">
        <f>L84</f>
        <v>0</v>
      </c>
      <c r="M764">
        <v>81</v>
      </c>
      <c r="N764">
        <f>IF(N85="","",N84)</f>
        <v>0</v>
      </c>
      <c r="O764">
        <v>81</v>
      </c>
      <c r="P764">
        <f>P84</f>
        <v>0</v>
      </c>
      <c r="Q764">
        <v>81</v>
      </c>
      <c r="R764">
        <f>IF(R85="","",R84)</f>
        <v>0</v>
      </c>
      <c r="S764">
        <v>81</v>
      </c>
      <c r="T764">
        <f>T84</f>
        <v>0</v>
      </c>
      <c r="U764">
        <v>81</v>
      </c>
      <c r="V764">
        <f>IF(V85="","",V84)</f>
        <v>0</v>
      </c>
      <c r="W764">
        <v>81</v>
      </c>
      <c r="X764">
        <f>X84</f>
        <v>0</v>
      </c>
      <c r="Y764">
        <v>81</v>
      </c>
      <c r="Z764">
        <f>IF(Z85="","",Z84)</f>
        <v>0</v>
      </c>
      <c r="AA764">
        <v>81</v>
      </c>
      <c r="AB764">
        <f>AB84</f>
        <v>0</v>
      </c>
      <c r="AC764">
        <v>81</v>
      </c>
      <c r="AD764">
        <f>IF(AD85="","",AD84)</f>
        <v>0</v>
      </c>
      <c r="AE764">
        <v>81</v>
      </c>
      <c r="AF764">
        <f>AF84</f>
        <v>0</v>
      </c>
      <c r="AG764">
        <v>81</v>
      </c>
      <c r="AH764">
        <f>IF(AH85="","",AH84)</f>
        <v>0</v>
      </c>
      <c r="AI764">
        <v>81</v>
      </c>
      <c r="AJ764">
        <f>AJ84</f>
        <v>0</v>
      </c>
      <c r="AM764">
        <v>81</v>
      </c>
      <c r="AN764">
        <f>IF(AN85="","",AN84)</f>
        <v>0</v>
      </c>
      <c r="AO764">
        <v>81</v>
      </c>
      <c r="AP764">
        <f>AP84</f>
        <v>0</v>
      </c>
      <c r="AQ764">
        <v>81</v>
      </c>
      <c r="AR764">
        <f>IF(AR85="","",AR84)</f>
        <v>0</v>
      </c>
      <c r="AS764">
        <v>81</v>
      </c>
      <c r="AT764">
        <f>AT84</f>
        <v>0</v>
      </c>
      <c r="AU764">
        <v>81</v>
      </c>
      <c r="AV764">
        <f>IF(AV85="","",AV84)</f>
        <v>0</v>
      </c>
      <c r="AW764">
        <v>81</v>
      </c>
      <c r="AX764">
        <f>AX84</f>
        <v>0</v>
      </c>
      <c r="AY764">
        <v>81</v>
      </c>
      <c r="AZ764">
        <f>IF(AZ85="","",AZ84)</f>
        <v>0</v>
      </c>
      <c r="BA764">
        <v>81</v>
      </c>
      <c r="BB764">
        <f>BB84</f>
        <v>0</v>
      </c>
      <c r="BC764">
        <v>81</v>
      </c>
      <c r="BD764">
        <f>IF(BD85="","",BD84)</f>
        <v>0</v>
      </c>
      <c r="BE764">
        <v>81</v>
      </c>
      <c r="BF764">
        <f>BF84</f>
        <v>0</v>
      </c>
      <c r="BG764">
        <v>81</v>
      </c>
      <c r="BH764">
        <f>IF(BH85="","",BH84)</f>
        <v>0</v>
      </c>
      <c r="BI764">
        <v>81</v>
      </c>
      <c r="BJ764">
        <f>BJ84</f>
        <v>0</v>
      </c>
      <c r="BK764">
        <v>81</v>
      </c>
      <c r="BL764">
        <f>IF(BL85="","",BL84)</f>
        <v>0</v>
      </c>
      <c r="BM764">
        <v>81</v>
      </c>
      <c r="BN764">
        <f>BN84</f>
        <v>0</v>
      </c>
      <c r="BO764">
        <v>81</v>
      </c>
      <c r="BP764">
        <f>IF(BP85="","",BP84)</f>
        <v>0</v>
      </c>
      <c r="BQ764">
        <v>81</v>
      </c>
      <c r="BR764">
        <f>BR84</f>
        <v>0</v>
      </c>
    </row>
    <row r="765" spans="5:70">
      <c r="E765">
        <v>82</v>
      </c>
      <c r="F765">
        <f>IF(F86="","",F85)</f>
        <v>0</v>
      </c>
      <c r="G765">
        <v>82</v>
      </c>
      <c r="H765">
        <f>H85</f>
        <v>0</v>
      </c>
      <c r="I765">
        <v>82</v>
      </c>
      <c r="J765">
        <f>IF(J86="","",J85)</f>
        <v>0</v>
      </c>
      <c r="K765">
        <v>82</v>
      </c>
      <c r="L765">
        <f>L85</f>
        <v>0</v>
      </c>
      <c r="M765">
        <v>82</v>
      </c>
      <c r="N765">
        <f>IF(N86="","",N85)</f>
        <v>0</v>
      </c>
      <c r="O765">
        <v>82</v>
      </c>
      <c r="P765">
        <f>P85</f>
        <v>0</v>
      </c>
      <c r="Q765">
        <v>82</v>
      </c>
      <c r="R765">
        <f>IF(R86="","",R85)</f>
        <v>0</v>
      </c>
      <c r="S765">
        <v>82</v>
      </c>
      <c r="T765">
        <f>T85</f>
        <v>0</v>
      </c>
      <c r="U765">
        <v>82</v>
      </c>
      <c r="V765">
        <f>IF(V86="","",V85)</f>
        <v>0</v>
      </c>
      <c r="W765">
        <v>82</v>
      </c>
      <c r="X765">
        <f>X85</f>
        <v>0</v>
      </c>
      <c r="Y765">
        <v>82</v>
      </c>
      <c r="Z765">
        <f>IF(Z86="","",Z85)</f>
        <v>0</v>
      </c>
      <c r="AA765">
        <v>82</v>
      </c>
      <c r="AB765">
        <f>AB85</f>
        <v>0</v>
      </c>
      <c r="AC765">
        <v>82</v>
      </c>
      <c r="AD765">
        <f>IF(AD86="","",AD85)</f>
        <v>0</v>
      </c>
      <c r="AE765">
        <v>82</v>
      </c>
      <c r="AF765">
        <f>AF85</f>
        <v>0</v>
      </c>
      <c r="AG765">
        <v>82</v>
      </c>
      <c r="AH765">
        <f>IF(AH86="","",AH85)</f>
        <v>0</v>
      </c>
      <c r="AI765">
        <v>82</v>
      </c>
      <c r="AJ765">
        <f>AJ85</f>
        <v>0</v>
      </c>
      <c r="AM765">
        <v>82</v>
      </c>
      <c r="AN765">
        <f>IF(AN86="","",AN85)</f>
        <v>0</v>
      </c>
      <c r="AO765">
        <v>82</v>
      </c>
      <c r="AP765">
        <f>AP85</f>
        <v>0</v>
      </c>
      <c r="AQ765">
        <v>82</v>
      </c>
      <c r="AR765">
        <f>IF(AR86="","",AR85)</f>
        <v>0</v>
      </c>
      <c r="AS765">
        <v>82</v>
      </c>
      <c r="AT765">
        <f>AT85</f>
        <v>0</v>
      </c>
      <c r="AU765">
        <v>82</v>
      </c>
      <c r="AV765">
        <f>IF(AV86="","",AV85)</f>
        <v>0</v>
      </c>
      <c r="AW765">
        <v>82</v>
      </c>
      <c r="AX765">
        <f>AX85</f>
        <v>0</v>
      </c>
      <c r="AY765">
        <v>82</v>
      </c>
      <c r="AZ765">
        <f>IF(AZ86="","",AZ85)</f>
        <v>0</v>
      </c>
      <c r="BA765">
        <v>82</v>
      </c>
      <c r="BB765">
        <f>BB85</f>
        <v>0</v>
      </c>
      <c r="BC765">
        <v>82</v>
      </c>
      <c r="BD765">
        <f>IF(BD86="","",BD85)</f>
        <v>0</v>
      </c>
      <c r="BE765">
        <v>82</v>
      </c>
      <c r="BF765">
        <f>BF85</f>
        <v>0</v>
      </c>
      <c r="BG765">
        <v>82</v>
      </c>
      <c r="BH765">
        <f>IF(BH86="","",BH85)</f>
        <v>0</v>
      </c>
      <c r="BI765">
        <v>82</v>
      </c>
      <c r="BJ765">
        <f>BJ85</f>
        <v>0</v>
      </c>
      <c r="BK765">
        <v>82</v>
      </c>
      <c r="BL765">
        <f>IF(BL86="","",BL85)</f>
        <v>0</v>
      </c>
      <c r="BM765">
        <v>82</v>
      </c>
      <c r="BN765">
        <f>BN85</f>
        <v>0</v>
      </c>
      <c r="BO765">
        <v>82</v>
      </c>
      <c r="BP765">
        <f>IF(BP86="","",BP85)</f>
        <v>0</v>
      </c>
      <c r="BQ765">
        <v>82</v>
      </c>
      <c r="BR765">
        <f>BR85</f>
        <v>0</v>
      </c>
    </row>
    <row r="766" spans="5:70">
      <c r="E766">
        <v>83</v>
      </c>
      <c r="F766">
        <f>IF(F87="","",F86)</f>
        <v>0</v>
      </c>
      <c r="G766">
        <v>83</v>
      </c>
      <c r="H766">
        <f>H86</f>
        <v>0</v>
      </c>
      <c r="I766">
        <v>83</v>
      </c>
      <c r="J766">
        <f>IF(J87="","",J86)</f>
        <v>0</v>
      </c>
      <c r="K766">
        <v>83</v>
      </c>
      <c r="L766">
        <f>L86</f>
        <v>0</v>
      </c>
      <c r="M766">
        <v>83</v>
      </c>
      <c r="N766">
        <f>IF(N87="","",N86)</f>
        <v>0</v>
      </c>
      <c r="O766">
        <v>83</v>
      </c>
      <c r="P766">
        <f>P86</f>
        <v>0</v>
      </c>
      <c r="Q766">
        <v>83</v>
      </c>
      <c r="R766">
        <f>IF(R87="","",R86)</f>
        <v>0</v>
      </c>
      <c r="S766">
        <v>83</v>
      </c>
      <c r="T766">
        <f>T86</f>
        <v>0</v>
      </c>
      <c r="U766">
        <v>83</v>
      </c>
      <c r="V766">
        <f>IF(V87="","",V86)</f>
        <v>0</v>
      </c>
      <c r="W766">
        <v>83</v>
      </c>
      <c r="X766">
        <f>X86</f>
        <v>0</v>
      </c>
      <c r="Y766">
        <v>83</v>
      </c>
      <c r="Z766">
        <f>IF(Z87="","",Z86)</f>
        <v>0</v>
      </c>
      <c r="AA766">
        <v>83</v>
      </c>
      <c r="AB766">
        <f>AB86</f>
        <v>0</v>
      </c>
      <c r="AC766">
        <v>83</v>
      </c>
      <c r="AD766">
        <f>IF(AD87="","",AD86)</f>
        <v>0</v>
      </c>
      <c r="AE766">
        <v>83</v>
      </c>
      <c r="AF766">
        <f>AF86</f>
        <v>0</v>
      </c>
      <c r="AG766">
        <v>83</v>
      </c>
      <c r="AH766">
        <f>IF(AH87="","",AH86)</f>
        <v>0</v>
      </c>
      <c r="AI766">
        <v>83</v>
      </c>
      <c r="AJ766">
        <f>AJ86</f>
        <v>0</v>
      </c>
      <c r="AM766">
        <v>83</v>
      </c>
      <c r="AN766">
        <f>IF(AN87="","",AN86)</f>
        <v>0</v>
      </c>
      <c r="AO766">
        <v>83</v>
      </c>
      <c r="AP766">
        <f>AP86</f>
        <v>0</v>
      </c>
      <c r="AQ766">
        <v>83</v>
      </c>
      <c r="AR766">
        <f>IF(AR87="","",AR86)</f>
        <v>0</v>
      </c>
      <c r="AS766">
        <v>83</v>
      </c>
      <c r="AT766">
        <f>AT86</f>
        <v>0</v>
      </c>
      <c r="AU766">
        <v>83</v>
      </c>
      <c r="AV766">
        <f>IF(AV87="","",AV86)</f>
        <v>0</v>
      </c>
      <c r="AW766">
        <v>83</v>
      </c>
      <c r="AX766">
        <f>AX86</f>
        <v>0</v>
      </c>
      <c r="AY766">
        <v>83</v>
      </c>
      <c r="AZ766">
        <f>IF(AZ87="","",AZ86)</f>
        <v>0</v>
      </c>
      <c r="BA766">
        <v>83</v>
      </c>
      <c r="BB766">
        <f>BB86</f>
        <v>0</v>
      </c>
      <c r="BC766">
        <v>83</v>
      </c>
      <c r="BD766">
        <f>IF(BD87="","",BD86)</f>
        <v>0</v>
      </c>
      <c r="BE766">
        <v>83</v>
      </c>
      <c r="BF766">
        <f>BF86</f>
        <v>0</v>
      </c>
      <c r="BG766">
        <v>83</v>
      </c>
      <c r="BH766">
        <f>IF(BH87="","",BH86)</f>
        <v>0</v>
      </c>
      <c r="BI766">
        <v>83</v>
      </c>
      <c r="BJ766">
        <f>BJ86</f>
        <v>0</v>
      </c>
      <c r="BK766">
        <v>83</v>
      </c>
      <c r="BL766">
        <f>IF(BL87="","",BL86)</f>
        <v>0</v>
      </c>
      <c r="BM766">
        <v>83</v>
      </c>
      <c r="BN766">
        <f>BN86</f>
        <v>0</v>
      </c>
      <c r="BO766">
        <v>83</v>
      </c>
      <c r="BP766">
        <f>IF(BP87="","",BP86)</f>
        <v>0</v>
      </c>
      <c r="BQ766">
        <v>83</v>
      </c>
      <c r="BR766">
        <f>BR86</f>
        <v>0</v>
      </c>
    </row>
    <row r="767" spans="5:70">
      <c r="E767">
        <v>84</v>
      </c>
      <c r="F767">
        <f>IF(F88="","",F87)</f>
        <v>0</v>
      </c>
      <c r="G767">
        <v>84</v>
      </c>
      <c r="H767">
        <f>H87</f>
        <v>0</v>
      </c>
      <c r="I767">
        <v>84</v>
      </c>
      <c r="J767">
        <f>IF(J88="","",J87)</f>
        <v>0</v>
      </c>
      <c r="K767">
        <v>84</v>
      </c>
      <c r="L767">
        <f>L87</f>
        <v>0</v>
      </c>
      <c r="M767">
        <v>84</v>
      </c>
      <c r="N767">
        <f>IF(N88="","",N87)</f>
        <v>0</v>
      </c>
      <c r="O767">
        <v>84</v>
      </c>
      <c r="P767">
        <f>P87</f>
        <v>0</v>
      </c>
      <c r="Q767">
        <v>84</v>
      </c>
      <c r="R767">
        <f>IF(R88="","",R87)</f>
        <v>0</v>
      </c>
      <c r="S767">
        <v>84</v>
      </c>
      <c r="T767">
        <f>T87</f>
        <v>0</v>
      </c>
      <c r="U767">
        <v>84</v>
      </c>
      <c r="V767">
        <f>IF(V88="","",V87)</f>
        <v>0</v>
      </c>
      <c r="W767">
        <v>84</v>
      </c>
      <c r="X767">
        <f>X87</f>
        <v>0</v>
      </c>
      <c r="Y767">
        <v>84</v>
      </c>
      <c r="Z767">
        <f>IF(Z88="","",Z87)</f>
        <v>0</v>
      </c>
      <c r="AA767">
        <v>84</v>
      </c>
      <c r="AB767">
        <f>AB87</f>
        <v>0</v>
      </c>
      <c r="AC767">
        <v>84</v>
      </c>
      <c r="AD767">
        <f>IF(AD88="","",AD87)</f>
        <v>0</v>
      </c>
      <c r="AE767">
        <v>84</v>
      </c>
      <c r="AF767">
        <f>AF87</f>
        <v>0</v>
      </c>
      <c r="AG767">
        <v>84</v>
      </c>
      <c r="AH767">
        <f>IF(AH88="","",AH87)</f>
        <v>0</v>
      </c>
      <c r="AI767">
        <v>84</v>
      </c>
      <c r="AJ767">
        <f>AJ87</f>
        <v>0</v>
      </c>
      <c r="AM767">
        <v>84</v>
      </c>
      <c r="AN767">
        <f>IF(AN88="","",AN87)</f>
        <v>0</v>
      </c>
      <c r="AO767">
        <v>84</v>
      </c>
      <c r="AP767">
        <f>AP87</f>
        <v>0</v>
      </c>
      <c r="AQ767">
        <v>84</v>
      </c>
      <c r="AR767">
        <f>IF(AR88="","",AR87)</f>
        <v>0</v>
      </c>
      <c r="AS767">
        <v>84</v>
      </c>
      <c r="AT767">
        <f>AT87</f>
        <v>0</v>
      </c>
      <c r="AU767">
        <v>84</v>
      </c>
      <c r="AV767">
        <f>IF(AV88="","",AV87)</f>
        <v>0</v>
      </c>
      <c r="AW767">
        <v>84</v>
      </c>
      <c r="AX767">
        <f>AX87</f>
        <v>0</v>
      </c>
      <c r="AY767">
        <v>84</v>
      </c>
      <c r="AZ767">
        <f>IF(AZ88="","",AZ87)</f>
        <v>0</v>
      </c>
      <c r="BA767">
        <v>84</v>
      </c>
      <c r="BB767">
        <f>BB87</f>
        <v>0</v>
      </c>
      <c r="BC767">
        <v>84</v>
      </c>
      <c r="BD767">
        <f>IF(BD88="","",BD87)</f>
        <v>0</v>
      </c>
      <c r="BE767">
        <v>84</v>
      </c>
      <c r="BF767">
        <f>BF87</f>
        <v>0</v>
      </c>
      <c r="BG767">
        <v>84</v>
      </c>
      <c r="BH767">
        <f>IF(BH88="","",BH87)</f>
        <v>0</v>
      </c>
      <c r="BI767">
        <v>84</v>
      </c>
      <c r="BJ767">
        <f>BJ87</f>
        <v>0</v>
      </c>
      <c r="BK767">
        <v>84</v>
      </c>
      <c r="BL767">
        <f>IF(BL88="","",BL87)</f>
        <v>0</v>
      </c>
      <c r="BM767">
        <v>84</v>
      </c>
      <c r="BN767">
        <f>BN87</f>
        <v>0</v>
      </c>
      <c r="BO767">
        <v>84</v>
      </c>
      <c r="BP767">
        <f>IF(BP88="","",BP87)</f>
        <v>0</v>
      </c>
      <c r="BQ767">
        <v>84</v>
      </c>
      <c r="BR767">
        <f>BR87</f>
        <v>0</v>
      </c>
    </row>
    <row r="768" spans="5:70">
      <c r="E768">
        <v>85</v>
      </c>
      <c r="F768">
        <f>IF(F89="","",F88)</f>
        <v>0</v>
      </c>
      <c r="G768">
        <v>85</v>
      </c>
      <c r="H768">
        <f>H88</f>
        <v>0</v>
      </c>
      <c r="I768">
        <v>85</v>
      </c>
      <c r="J768">
        <f>IF(J89="","",J88)</f>
        <v>0</v>
      </c>
      <c r="K768">
        <v>85</v>
      </c>
      <c r="L768">
        <f>L88</f>
        <v>0</v>
      </c>
      <c r="M768">
        <v>85</v>
      </c>
      <c r="N768">
        <f>IF(N89="","",N88)</f>
        <v>0</v>
      </c>
      <c r="O768">
        <v>85</v>
      </c>
      <c r="P768">
        <f>P88</f>
        <v>0</v>
      </c>
      <c r="Q768">
        <v>85</v>
      </c>
      <c r="R768">
        <f>IF(R89="","",R88)</f>
        <v>0</v>
      </c>
      <c r="S768">
        <v>85</v>
      </c>
      <c r="T768">
        <f>T88</f>
        <v>0</v>
      </c>
      <c r="U768">
        <v>85</v>
      </c>
      <c r="V768">
        <f>IF(V89="","",V88)</f>
        <v>0</v>
      </c>
      <c r="W768">
        <v>85</v>
      </c>
      <c r="X768">
        <f>X88</f>
        <v>0</v>
      </c>
      <c r="Y768">
        <v>85</v>
      </c>
      <c r="Z768">
        <f>IF(Z89="","",Z88)</f>
        <v>0</v>
      </c>
      <c r="AA768">
        <v>85</v>
      </c>
      <c r="AB768">
        <f>AB88</f>
        <v>0</v>
      </c>
      <c r="AC768">
        <v>85</v>
      </c>
      <c r="AD768">
        <f>IF(AD89="","",AD88)</f>
        <v>0</v>
      </c>
      <c r="AE768">
        <v>85</v>
      </c>
      <c r="AF768">
        <f>AF88</f>
        <v>0</v>
      </c>
      <c r="AG768">
        <v>85</v>
      </c>
      <c r="AH768">
        <f>IF(AH89="","",AH88)</f>
        <v>0</v>
      </c>
      <c r="AI768">
        <v>85</v>
      </c>
      <c r="AJ768">
        <f>AJ88</f>
        <v>0</v>
      </c>
      <c r="AM768">
        <v>85</v>
      </c>
      <c r="AN768">
        <f>IF(AN89="","",AN88)</f>
        <v>0</v>
      </c>
      <c r="AO768">
        <v>85</v>
      </c>
      <c r="AP768">
        <f>AP88</f>
        <v>0</v>
      </c>
      <c r="AQ768">
        <v>85</v>
      </c>
      <c r="AR768">
        <f>IF(AR89="","",AR88)</f>
        <v>0</v>
      </c>
      <c r="AS768">
        <v>85</v>
      </c>
      <c r="AT768">
        <f>AT88</f>
        <v>0</v>
      </c>
      <c r="AU768">
        <v>85</v>
      </c>
      <c r="AV768">
        <f>IF(AV89="","",AV88)</f>
        <v>0</v>
      </c>
      <c r="AW768">
        <v>85</v>
      </c>
      <c r="AX768">
        <f>AX88</f>
        <v>0</v>
      </c>
      <c r="AY768">
        <v>85</v>
      </c>
      <c r="AZ768">
        <f>IF(AZ89="","",AZ88)</f>
        <v>0</v>
      </c>
      <c r="BA768">
        <v>85</v>
      </c>
      <c r="BB768">
        <f>BB88</f>
        <v>0</v>
      </c>
      <c r="BC768">
        <v>85</v>
      </c>
      <c r="BD768">
        <f>IF(BD89="","",BD88)</f>
        <v>0</v>
      </c>
      <c r="BE768">
        <v>85</v>
      </c>
      <c r="BF768">
        <f>BF88</f>
        <v>0</v>
      </c>
      <c r="BG768">
        <v>85</v>
      </c>
      <c r="BH768">
        <f>IF(BH89="","",BH88)</f>
        <v>0</v>
      </c>
      <c r="BI768">
        <v>85</v>
      </c>
      <c r="BJ768">
        <f>BJ88</f>
        <v>0</v>
      </c>
      <c r="BK768">
        <v>85</v>
      </c>
      <c r="BL768">
        <f>IF(BL89="","",BL88)</f>
        <v>0</v>
      </c>
      <c r="BM768">
        <v>85</v>
      </c>
      <c r="BN768">
        <f>BN88</f>
        <v>0</v>
      </c>
      <c r="BO768">
        <v>85</v>
      </c>
      <c r="BP768">
        <f>IF(BP89="","",BP88)</f>
        <v>0</v>
      </c>
      <c r="BQ768">
        <v>85</v>
      </c>
      <c r="BR768">
        <f>BR88</f>
        <v>0</v>
      </c>
    </row>
    <row r="769" spans="5:70">
      <c r="E769">
        <v>86</v>
      </c>
      <c r="F769">
        <f>IF(F90="","",F89)</f>
        <v>0</v>
      </c>
      <c r="G769">
        <v>86</v>
      </c>
      <c r="H769">
        <f>H89</f>
        <v>0</v>
      </c>
      <c r="I769">
        <v>86</v>
      </c>
      <c r="J769">
        <f>IF(J90="","",J89)</f>
        <v>0</v>
      </c>
      <c r="K769">
        <v>86</v>
      </c>
      <c r="L769">
        <f>L89</f>
        <v>0</v>
      </c>
      <c r="M769">
        <v>86</v>
      </c>
      <c r="N769">
        <f>IF(N90="","",N89)</f>
        <v>0</v>
      </c>
      <c r="O769">
        <v>86</v>
      </c>
      <c r="P769">
        <f>P89</f>
        <v>0</v>
      </c>
      <c r="Q769">
        <v>86</v>
      </c>
      <c r="R769">
        <f>IF(R90="","",R89)</f>
        <v>0</v>
      </c>
      <c r="S769">
        <v>86</v>
      </c>
      <c r="T769">
        <f>T89</f>
        <v>0</v>
      </c>
      <c r="U769">
        <v>86</v>
      </c>
      <c r="V769">
        <f>IF(V90="","",V89)</f>
        <v>0</v>
      </c>
      <c r="W769">
        <v>86</v>
      </c>
      <c r="X769">
        <f>X89</f>
        <v>0</v>
      </c>
      <c r="Y769">
        <v>86</v>
      </c>
      <c r="Z769">
        <f>IF(Z90="","",Z89)</f>
        <v>0</v>
      </c>
      <c r="AA769">
        <v>86</v>
      </c>
      <c r="AB769">
        <f>AB89</f>
        <v>0</v>
      </c>
      <c r="AC769">
        <v>86</v>
      </c>
      <c r="AD769">
        <f>IF(AD90="","",AD89)</f>
        <v>0</v>
      </c>
      <c r="AE769">
        <v>86</v>
      </c>
      <c r="AF769">
        <f>AF89</f>
        <v>0</v>
      </c>
      <c r="AG769">
        <v>86</v>
      </c>
      <c r="AH769">
        <f>IF(AH90="","",AH89)</f>
        <v>0</v>
      </c>
      <c r="AI769">
        <v>86</v>
      </c>
      <c r="AJ769">
        <f>AJ89</f>
        <v>0</v>
      </c>
      <c r="AM769">
        <v>86</v>
      </c>
      <c r="AN769">
        <f>IF(AN90="","",AN89)</f>
        <v>0</v>
      </c>
      <c r="AO769">
        <v>86</v>
      </c>
      <c r="AP769">
        <f>AP89</f>
        <v>0</v>
      </c>
      <c r="AQ769">
        <v>86</v>
      </c>
      <c r="AR769">
        <f>IF(AR90="","",AR89)</f>
        <v>0</v>
      </c>
      <c r="AS769">
        <v>86</v>
      </c>
      <c r="AT769">
        <f>AT89</f>
        <v>0</v>
      </c>
      <c r="AU769">
        <v>86</v>
      </c>
      <c r="AV769">
        <f>IF(AV90="","",AV89)</f>
        <v>0</v>
      </c>
      <c r="AW769">
        <v>86</v>
      </c>
      <c r="AX769">
        <f>AX89</f>
        <v>0</v>
      </c>
      <c r="AY769">
        <v>86</v>
      </c>
      <c r="AZ769">
        <f>IF(AZ90="","",AZ89)</f>
        <v>0</v>
      </c>
      <c r="BA769">
        <v>86</v>
      </c>
      <c r="BB769">
        <f>BB89</f>
        <v>0</v>
      </c>
      <c r="BC769">
        <v>86</v>
      </c>
      <c r="BD769">
        <f>IF(BD90="","",BD89)</f>
        <v>0</v>
      </c>
      <c r="BE769">
        <v>86</v>
      </c>
      <c r="BF769">
        <f>BF89</f>
        <v>0</v>
      </c>
      <c r="BG769">
        <v>86</v>
      </c>
      <c r="BH769">
        <f>IF(BH90="","",BH89)</f>
        <v>0</v>
      </c>
      <c r="BI769">
        <v>86</v>
      </c>
      <c r="BJ769">
        <f>BJ89</f>
        <v>0</v>
      </c>
      <c r="BK769">
        <v>86</v>
      </c>
      <c r="BL769">
        <f>IF(BL90="","",BL89)</f>
        <v>0</v>
      </c>
      <c r="BM769">
        <v>86</v>
      </c>
      <c r="BN769">
        <f>BN89</f>
        <v>0</v>
      </c>
      <c r="BO769">
        <v>86</v>
      </c>
      <c r="BP769">
        <f>IF(BP90="","",BP89)</f>
        <v>0</v>
      </c>
      <c r="BQ769">
        <v>86</v>
      </c>
      <c r="BR769">
        <f>BR89</f>
        <v>0</v>
      </c>
    </row>
    <row r="770" spans="5:70">
      <c r="E770">
        <v>87</v>
      </c>
      <c r="F770">
        <f>IF(F91="","",F90)</f>
        <v>0</v>
      </c>
      <c r="G770">
        <v>87</v>
      </c>
      <c r="H770">
        <f>H90</f>
        <v>0</v>
      </c>
      <c r="I770">
        <v>87</v>
      </c>
      <c r="J770">
        <f>IF(J91="","",J90)</f>
        <v>0</v>
      </c>
      <c r="K770">
        <v>87</v>
      </c>
      <c r="L770">
        <f>L90</f>
        <v>0</v>
      </c>
      <c r="M770">
        <v>87</v>
      </c>
      <c r="N770">
        <f>IF(N91="","",N90)</f>
        <v>0</v>
      </c>
      <c r="O770">
        <v>87</v>
      </c>
      <c r="P770">
        <f>P90</f>
        <v>0</v>
      </c>
      <c r="Q770">
        <v>87</v>
      </c>
      <c r="R770">
        <f>IF(R91="","",R90)</f>
        <v>0</v>
      </c>
      <c r="S770">
        <v>87</v>
      </c>
      <c r="T770">
        <f>T90</f>
        <v>0</v>
      </c>
      <c r="U770">
        <v>87</v>
      </c>
      <c r="V770">
        <f>IF(V91="","",V90)</f>
        <v>0</v>
      </c>
      <c r="W770">
        <v>87</v>
      </c>
      <c r="X770">
        <f>X90</f>
        <v>0</v>
      </c>
      <c r="Y770">
        <v>87</v>
      </c>
      <c r="Z770">
        <f>IF(Z91="","",Z90)</f>
        <v>0</v>
      </c>
      <c r="AA770">
        <v>87</v>
      </c>
      <c r="AB770">
        <f>AB90</f>
        <v>0</v>
      </c>
      <c r="AC770">
        <v>87</v>
      </c>
      <c r="AD770">
        <f>IF(AD91="","",AD90)</f>
        <v>0</v>
      </c>
      <c r="AE770">
        <v>87</v>
      </c>
      <c r="AF770">
        <f>AF90</f>
        <v>0</v>
      </c>
      <c r="AG770">
        <v>87</v>
      </c>
      <c r="AH770">
        <f>IF(AH91="","",AH90)</f>
        <v>0</v>
      </c>
      <c r="AI770">
        <v>87</v>
      </c>
      <c r="AJ770">
        <f>AJ90</f>
        <v>0</v>
      </c>
      <c r="AM770">
        <v>87</v>
      </c>
      <c r="AN770">
        <f>IF(AN91="","",AN90)</f>
        <v>0</v>
      </c>
      <c r="AO770">
        <v>87</v>
      </c>
      <c r="AP770">
        <f>AP90</f>
        <v>0</v>
      </c>
      <c r="AQ770">
        <v>87</v>
      </c>
      <c r="AR770">
        <f>IF(AR91="","",AR90)</f>
        <v>0</v>
      </c>
      <c r="AS770">
        <v>87</v>
      </c>
      <c r="AT770">
        <f>AT90</f>
        <v>0</v>
      </c>
      <c r="AU770">
        <v>87</v>
      </c>
      <c r="AV770">
        <f>IF(AV91="","",AV90)</f>
        <v>0</v>
      </c>
      <c r="AW770">
        <v>87</v>
      </c>
      <c r="AX770">
        <f>AX90</f>
        <v>0</v>
      </c>
      <c r="AY770">
        <v>87</v>
      </c>
      <c r="AZ770">
        <f>IF(AZ91="","",AZ90)</f>
        <v>0</v>
      </c>
      <c r="BA770">
        <v>87</v>
      </c>
      <c r="BB770">
        <f>BB90</f>
        <v>0</v>
      </c>
      <c r="BC770">
        <v>87</v>
      </c>
      <c r="BD770">
        <f>IF(BD91="","",BD90)</f>
        <v>0</v>
      </c>
      <c r="BE770">
        <v>87</v>
      </c>
      <c r="BF770">
        <f>BF90</f>
        <v>0</v>
      </c>
      <c r="BG770">
        <v>87</v>
      </c>
      <c r="BH770">
        <f>IF(BH91="","",BH90)</f>
        <v>0</v>
      </c>
      <c r="BI770">
        <v>87</v>
      </c>
      <c r="BJ770">
        <f>BJ90</f>
        <v>0</v>
      </c>
      <c r="BK770">
        <v>87</v>
      </c>
      <c r="BL770">
        <f>IF(BL91="","",BL90)</f>
        <v>0</v>
      </c>
      <c r="BM770">
        <v>87</v>
      </c>
      <c r="BN770">
        <f>BN90</f>
        <v>0</v>
      </c>
      <c r="BO770">
        <v>87</v>
      </c>
      <c r="BP770">
        <f>IF(BP91="","",BP90)</f>
        <v>0</v>
      </c>
      <c r="BQ770">
        <v>87</v>
      </c>
      <c r="BR770">
        <f>BR90</f>
        <v>0</v>
      </c>
    </row>
    <row r="771" spans="5:70">
      <c r="E771">
        <v>88</v>
      </c>
      <c r="F771">
        <f>IF(F92="","",F91)</f>
        <v>0</v>
      </c>
      <c r="G771">
        <v>88</v>
      </c>
      <c r="H771">
        <f>H91</f>
        <v>0</v>
      </c>
      <c r="I771">
        <v>88</v>
      </c>
      <c r="J771">
        <f>IF(J92="","",J91)</f>
        <v>0</v>
      </c>
      <c r="K771">
        <v>88</v>
      </c>
      <c r="L771">
        <f>L91</f>
        <v>0</v>
      </c>
      <c r="M771">
        <v>88</v>
      </c>
      <c r="N771">
        <f>IF(N92="","",N91)</f>
        <v>0</v>
      </c>
      <c r="O771">
        <v>88</v>
      </c>
      <c r="P771">
        <f>P91</f>
        <v>0</v>
      </c>
      <c r="Q771">
        <v>88</v>
      </c>
      <c r="R771">
        <f>IF(R92="","",R91)</f>
        <v>0</v>
      </c>
      <c r="S771">
        <v>88</v>
      </c>
      <c r="T771">
        <f>T91</f>
        <v>0</v>
      </c>
      <c r="U771">
        <v>88</v>
      </c>
      <c r="V771">
        <f>IF(V92="","",V91)</f>
        <v>0</v>
      </c>
      <c r="W771">
        <v>88</v>
      </c>
      <c r="X771">
        <f>X91</f>
        <v>0</v>
      </c>
      <c r="Y771">
        <v>88</v>
      </c>
      <c r="Z771">
        <f>IF(Z92="","",Z91)</f>
        <v>0</v>
      </c>
      <c r="AA771">
        <v>88</v>
      </c>
      <c r="AB771">
        <f>AB91</f>
        <v>0</v>
      </c>
      <c r="AC771">
        <v>88</v>
      </c>
      <c r="AD771">
        <f>IF(AD92="","",AD91)</f>
        <v>0</v>
      </c>
      <c r="AE771">
        <v>88</v>
      </c>
      <c r="AF771">
        <f>AF91</f>
        <v>0</v>
      </c>
      <c r="AG771">
        <v>88</v>
      </c>
      <c r="AH771">
        <f>IF(AH92="","",AH91)</f>
        <v>0</v>
      </c>
      <c r="AI771">
        <v>88</v>
      </c>
      <c r="AJ771">
        <f>AJ91</f>
        <v>0</v>
      </c>
      <c r="AM771">
        <v>88</v>
      </c>
      <c r="AN771">
        <f>IF(AN92="","",AN91)</f>
        <v>0</v>
      </c>
      <c r="AO771">
        <v>88</v>
      </c>
      <c r="AP771">
        <f>AP91</f>
        <v>0</v>
      </c>
      <c r="AQ771">
        <v>88</v>
      </c>
      <c r="AR771">
        <f>IF(AR92="","",AR91)</f>
        <v>0</v>
      </c>
      <c r="AS771">
        <v>88</v>
      </c>
      <c r="AT771">
        <f>AT91</f>
        <v>0</v>
      </c>
      <c r="AU771">
        <v>88</v>
      </c>
      <c r="AV771">
        <f>IF(AV92="","",AV91)</f>
        <v>0</v>
      </c>
      <c r="AW771">
        <v>88</v>
      </c>
      <c r="AX771">
        <f>AX91</f>
        <v>0</v>
      </c>
      <c r="AY771">
        <v>88</v>
      </c>
      <c r="AZ771">
        <f>IF(AZ92="","",AZ91)</f>
        <v>0</v>
      </c>
      <c r="BA771">
        <v>88</v>
      </c>
      <c r="BB771">
        <f>BB91</f>
        <v>0</v>
      </c>
      <c r="BC771">
        <v>88</v>
      </c>
      <c r="BD771">
        <f>IF(BD92="","",BD91)</f>
        <v>0</v>
      </c>
      <c r="BE771">
        <v>88</v>
      </c>
      <c r="BF771">
        <f>BF91</f>
        <v>0</v>
      </c>
      <c r="BG771">
        <v>88</v>
      </c>
      <c r="BH771">
        <f>IF(BH92="","",BH91)</f>
        <v>0</v>
      </c>
      <c r="BI771">
        <v>88</v>
      </c>
      <c r="BJ771">
        <f>BJ91</f>
        <v>0</v>
      </c>
      <c r="BK771">
        <v>88</v>
      </c>
      <c r="BL771">
        <f>IF(BL92="","",BL91)</f>
        <v>0</v>
      </c>
      <c r="BM771">
        <v>88</v>
      </c>
      <c r="BN771">
        <f>BN91</f>
        <v>0</v>
      </c>
      <c r="BO771">
        <v>88</v>
      </c>
      <c r="BP771">
        <f>IF(BP92="","",BP91)</f>
        <v>0</v>
      </c>
      <c r="BQ771">
        <v>88</v>
      </c>
      <c r="BR771">
        <f>BR91</f>
        <v>0</v>
      </c>
    </row>
    <row r="772" spans="5:70">
      <c r="E772">
        <v>89</v>
      </c>
      <c r="F772">
        <f>IF(F93="","",F92)</f>
        <v>0</v>
      </c>
      <c r="G772">
        <v>89</v>
      </c>
      <c r="H772">
        <f>H92</f>
        <v>0</v>
      </c>
      <c r="I772">
        <v>89</v>
      </c>
      <c r="J772">
        <f>IF(J93="","",J92)</f>
        <v>0</v>
      </c>
      <c r="K772">
        <v>89</v>
      </c>
      <c r="L772">
        <f>L92</f>
        <v>0</v>
      </c>
      <c r="M772">
        <v>89</v>
      </c>
      <c r="N772">
        <f>IF(N93="","",N92)</f>
        <v>0</v>
      </c>
      <c r="O772">
        <v>89</v>
      </c>
      <c r="P772">
        <f>P92</f>
        <v>0</v>
      </c>
      <c r="Q772">
        <v>89</v>
      </c>
      <c r="R772">
        <f>IF(R93="","",R92)</f>
        <v>0</v>
      </c>
      <c r="S772">
        <v>89</v>
      </c>
      <c r="T772">
        <f>T92</f>
        <v>0</v>
      </c>
      <c r="U772">
        <v>89</v>
      </c>
      <c r="V772">
        <f>IF(V93="","",V92)</f>
        <v>0</v>
      </c>
      <c r="W772">
        <v>89</v>
      </c>
      <c r="X772">
        <f>X92</f>
        <v>0</v>
      </c>
      <c r="Y772">
        <v>89</v>
      </c>
      <c r="Z772">
        <f>IF(Z93="","",Z92)</f>
        <v>0</v>
      </c>
      <c r="AA772">
        <v>89</v>
      </c>
      <c r="AB772">
        <f>AB92</f>
        <v>0</v>
      </c>
      <c r="AC772">
        <v>89</v>
      </c>
      <c r="AD772">
        <f>IF(AD93="","",AD92)</f>
        <v>0</v>
      </c>
      <c r="AE772">
        <v>89</v>
      </c>
      <c r="AF772">
        <f>AF92</f>
        <v>0</v>
      </c>
      <c r="AG772">
        <v>89</v>
      </c>
      <c r="AH772">
        <f>IF(AH93="","",AH92)</f>
        <v>0</v>
      </c>
      <c r="AI772">
        <v>89</v>
      </c>
      <c r="AJ772">
        <f>AJ92</f>
        <v>0</v>
      </c>
      <c r="AM772">
        <v>89</v>
      </c>
      <c r="AN772">
        <f>IF(AN93="","",AN92)</f>
        <v>0</v>
      </c>
      <c r="AO772">
        <v>89</v>
      </c>
      <c r="AP772">
        <f>AP92</f>
        <v>0</v>
      </c>
      <c r="AQ772">
        <v>89</v>
      </c>
      <c r="AR772">
        <f>IF(AR93="","",AR92)</f>
        <v>0</v>
      </c>
      <c r="AS772">
        <v>89</v>
      </c>
      <c r="AT772">
        <f>AT92</f>
        <v>0</v>
      </c>
      <c r="AU772">
        <v>89</v>
      </c>
      <c r="AV772">
        <f>IF(AV93="","",AV92)</f>
        <v>0</v>
      </c>
      <c r="AW772">
        <v>89</v>
      </c>
      <c r="AX772">
        <f>AX92</f>
        <v>0</v>
      </c>
      <c r="AY772">
        <v>89</v>
      </c>
      <c r="AZ772">
        <f>IF(AZ93="","",AZ92)</f>
        <v>0</v>
      </c>
      <c r="BA772">
        <v>89</v>
      </c>
      <c r="BB772">
        <f>BB92</f>
        <v>0</v>
      </c>
      <c r="BC772">
        <v>89</v>
      </c>
      <c r="BD772">
        <f>IF(BD93="","",BD92)</f>
        <v>0</v>
      </c>
      <c r="BE772">
        <v>89</v>
      </c>
      <c r="BF772">
        <f>BF92</f>
        <v>0</v>
      </c>
      <c r="BG772">
        <v>89</v>
      </c>
      <c r="BH772">
        <f>IF(BH93="","",BH92)</f>
        <v>0</v>
      </c>
      <c r="BI772">
        <v>89</v>
      </c>
      <c r="BJ772">
        <f>BJ92</f>
        <v>0</v>
      </c>
      <c r="BK772">
        <v>89</v>
      </c>
      <c r="BL772">
        <f>IF(BL93="","",BL92)</f>
        <v>0</v>
      </c>
      <c r="BM772">
        <v>89</v>
      </c>
      <c r="BN772">
        <f>BN92</f>
        <v>0</v>
      </c>
      <c r="BO772">
        <v>89</v>
      </c>
      <c r="BP772">
        <f>IF(BP93="","",BP92)</f>
        <v>0</v>
      </c>
      <c r="BQ772">
        <v>89</v>
      </c>
      <c r="BR772">
        <f>BR92</f>
        <v>0</v>
      </c>
    </row>
    <row r="773" spans="5:70">
      <c r="E773">
        <v>90</v>
      </c>
      <c r="F773">
        <f>IF(F94="","",F93)</f>
        <v>0</v>
      </c>
      <c r="G773">
        <v>90</v>
      </c>
      <c r="H773">
        <f>H93</f>
        <v>0</v>
      </c>
      <c r="I773">
        <v>90</v>
      </c>
      <c r="J773">
        <f>IF(J94="","",J93)</f>
        <v>0</v>
      </c>
      <c r="K773">
        <v>90</v>
      </c>
      <c r="L773">
        <f>L93</f>
        <v>0</v>
      </c>
      <c r="M773">
        <v>90</v>
      </c>
      <c r="N773">
        <f>IF(N94="","",N93)</f>
        <v>0</v>
      </c>
      <c r="O773">
        <v>90</v>
      </c>
      <c r="P773">
        <f>P93</f>
        <v>0</v>
      </c>
      <c r="Q773">
        <v>90</v>
      </c>
      <c r="R773">
        <f>IF(R94="","",R93)</f>
        <v>0</v>
      </c>
      <c r="S773">
        <v>90</v>
      </c>
      <c r="T773">
        <f>T93</f>
        <v>0</v>
      </c>
      <c r="U773">
        <v>90</v>
      </c>
      <c r="V773">
        <f>IF(V94="","",V93)</f>
        <v>0</v>
      </c>
      <c r="W773">
        <v>90</v>
      </c>
      <c r="X773">
        <f>X93</f>
        <v>0</v>
      </c>
      <c r="Y773">
        <v>90</v>
      </c>
      <c r="Z773">
        <f>IF(Z94="","",Z93)</f>
        <v>0</v>
      </c>
      <c r="AA773">
        <v>90</v>
      </c>
      <c r="AB773">
        <f>AB93</f>
        <v>0</v>
      </c>
      <c r="AC773">
        <v>90</v>
      </c>
      <c r="AD773">
        <f>IF(AD94="","",AD93)</f>
        <v>0</v>
      </c>
      <c r="AE773">
        <v>90</v>
      </c>
      <c r="AF773">
        <f>AF93</f>
        <v>0</v>
      </c>
      <c r="AG773">
        <v>90</v>
      </c>
      <c r="AH773">
        <f>IF(AH94="","",AH93)</f>
        <v>0</v>
      </c>
      <c r="AI773">
        <v>90</v>
      </c>
      <c r="AJ773">
        <f>AJ93</f>
        <v>0</v>
      </c>
      <c r="AM773">
        <v>90</v>
      </c>
      <c r="AN773">
        <f>IF(AN94="","",AN93)</f>
        <v>0</v>
      </c>
      <c r="AO773">
        <v>90</v>
      </c>
      <c r="AP773">
        <f>AP93</f>
        <v>0</v>
      </c>
      <c r="AQ773">
        <v>90</v>
      </c>
      <c r="AR773">
        <f>IF(AR94="","",AR93)</f>
        <v>0</v>
      </c>
      <c r="AS773">
        <v>90</v>
      </c>
      <c r="AT773">
        <f>AT93</f>
        <v>0</v>
      </c>
      <c r="AU773">
        <v>90</v>
      </c>
      <c r="AV773">
        <f>IF(AV94="","",AV93)</f>
        <v>0</v>
      </c>
      <c r="AW773">
        <v>90</v>
      </c>
      <c r="AX773">
        <f>AX93</f>
        <v>0</v>
      </c>
      <c r="AY773">
        <v>90</v>
      </c>
      <c r="AZ773">
        <f>IF(AZ94="","",AZ93)</f>
        <v>0</v>
      </c>
      <c r="BA773">
        <v>90</v>
      </c>
      <c r="BB773">
        <f>BB93</f>
        <v>0</v>
      </c>
      <c r="BC773">
        <v>90</v>
      </c>
      <c r="BD773">
        <f>IF(BD94="","",BD93)</f>
        <v>0</v>
      </c>
      <c r="BE773">
        <v>90</v>
      </c>
      <c r="BF773">
        <f>BF93</f>
        <v>0</v>
      </c>
      <c r="BG773">
        <v>90</v>
      </c>
      <c r="BH773">
        <f>IF(BH94="","",BH93)</f>
        <v>0</v>
      </c>
      <c r="BI773">
        <v>90</v>
      </c>
      <c r="BJ773">
        <f>BJ93</f>
        <v>0</v>
      </c>
      <c r="BK773">
        <v>90</v>
      </c>
      <c r="BL773">
        <f>IF(BL94="","",BL93)</f>
        <v>0</v>
      </c>
      <c r="BM773">
        <v>90</v>
      </c>
      <c r="BN773">
        <f>BN93</f>
        <v>0</v>
      </c>
      <c r="BO773">
        <v>90</v>
      </c>
      <c r="BP773">
        <f>IF(BP94="","",BP93)</f>
        <v>0</v>
      </c>
      <c r="BQ773">
        <v>90</v>
      </c>
      <c r="BR773">
        <f>BR93</f>
        <v>0</v>
      </c>
    </row>
    <row r="774" spans="5:70">
      <c r="E774">
        <v>91</v>
      </c>
      <c r="F774">
        <f>IF(F95="","",F94)</f>
        <v>0</v>
      </c>
      <c r="G774">
        <v>91</v>
      </c>
      <c r="H774">
        <f>H94</f>
        <v>0</v>
      </c>
      <c r="I774">
        <v>91</v>
      </c>
      <c r="J774">
        <f>IF(J95="","",J94)</f>
        <v>0</v>
      </c>
      <c r="K774">
        <v>91</v>
      </c>
      <c r="L774">
        <f>L94</f>
        <v>0</v>
      </c>
      <c r="M774">
        <v>91</v>
      </c>
      <c r="N774">
        <f>IF(N95="","",N94)</f>
        <v>0</v>
      </c>
      <c r="O774">
        <v>91</v>
      </c>
      <c r="P774">
        <f>P94</f>
        <v>0</v>
      </c>
      <c r="Q774">
        <v>91</v>
      </c>
      <c r="R774">
        <f>IF(R95="","",R94)</f>
        <v>0</v>
      </c>
      <c r="S774">
        <v>91</v>
      </c>
      <c r="T774">
        <f>T94</f>
        <v>0</v>
      </c>
      <c r="U774">
        <v>91</v>
      </c>
      <c r="V774">
        <f>IF(V95="","",V94)</f>
        <v>0</v>
      </c>
      <c r="W774">
        <v>91</v>
      </c>
      <c r="X774">
        <f>X94</f>
        <v>0</v>
      </c>
      <c r="Y774">
        <v>91</v>
      </c>
      <c r="Z774">
        <f>IF(Z95="","",Z94)</f>
        <v>0</v>
      </c>
      <c r="AA774">
        <v>91</v>
      </c>
      <c r="AB774">
        <f>AB94</f>
        <v>0</v>
      </c>
      <c r="AC774">
        <v>91</v>
      </c>
      <c r="AD774">
        <f>IF(AD95="","",AD94)</f>
        <v>0</v>
      </c>
      <c r="AE774">
        <v>91</v>
      </c>
      <c r="AF774">
        <f>AF94</f>
        <v>0</v>
      </c>
      <c r="AG774">
        <v>91</v>
      </c>
      <c r="AH774">
        <f>IF(AH95="","",AH94)</f>
        <v>0</v>
      </c>
      <c r="AI774">
        <v>91</v>
      </c>
      <c r="AJ774">
        <f>AJ94</f>
        <v>0</v>
      </c>
      <c r="AM774">
        <v>91</v>
      </c>
      <c r="AN774">
        <f>IF(AN95="","",AN94)</f>
        <v>0</v>
      </c>
      <c r="AO774">
        <v>91</v>
      </c>
      <c r="AP774">
        <f>AP94</f>
        <v>0</v>
      </c>
      <c r="AQ774">
        <v>91</v>
      </c>
      <c r="AR774">
        <f>IF(AR95="","",AR94)</f>
        <v>0</v>
      </c>
      <c r="AS774">
        <v>91</v>
      </c>
      <c r="AT774">
        <f>AT94</f>
        <v>0</v>
      </c>
      <c r="AU774">
        <v>91</v>
      </c>
      <c r="AV774">
        <f>IF(AV95="","",AV94)</f>
        <v>0</v>
      </c>
      <c r="AW774">
        <v>91</v>
      </c>
      <c r="AX774">
        <f>AX94</f>
        <v>0</v>
      </c>
      <c r="AY774">
        <v>91</v>
      </c>
      <c r="AZ774">
        <f>IF(AZ95="","",AZ94)</f>
        <v>0</v>
      </c>
      <c r="BA774">
        <v>91</v>
      </c>
      <c r="BB774">
        <f>BB94</f>
        <v>0</v>
      </c>
      <c r="BC774">
        <v>91</v>
      </c>
      <c r="BD774">
        <f>IF(BD95="","",BD94)</f>
        <v>0</v>
      </c>
      <c r="BE774">
        <v>91</v>
      </c>
      <c r="BF774">
        <f>BF94</f>
        <v>0</v>
      </c>
      <c r="BG774">
        <v>91</v>
      </c>
      <c r="BH774">
        <f>IF(BH95="","",BH94)</f>
        <v>0</v>
      </c>
      <c r="BI774">
        <v>91</v>
      </c>
      <c r="BJ774">
        <f>BJ94</f>
        <v>0</v>
      </c>
      <c r="BK774">
        <v>91</v>
      </c>
      <c r="BL774">
        <f>IF(BL95="","",BL94)</f>
        <v>0</v>
      </c>
      <c r="BM774">
        <v>91</v>
      </c>
      <c r="BN774">
        <f>BN94</f>
        <v>0</v>
      </c>
      <c r="BO774">
        <v>91</v>
      </c>
      <c r="BP774">
        <f>IF(BP95="","",BP94)</f>
        <v>0</v>
      </c>
      <c r="BQ774">
        <v>91</v>
      </c>
      <c r="BR774">
        <f>BR94</f>
        <v>0</v>
      </c>
    </row>
    <row r="775" spans="5:70">
      <c r="E775">
        <v>92</v>
      </c>
      <c r="F775">
        <f>IF(F96="","",F95)</f>
        <v>0</v>
      </c>
      <c r="G775">
        <v>92</v>
      </c>
      <c r="H775">
        <f>H95</f>
        <v>0</v>
      </c>
      <c r="I775">
        <v>92</v>
      </c>
      <c r="J775">
        <f>IF(J96="","",J95)</f>
        <v>0</v>
      </c>
      <c r="K775">
        <v>92</v>
      </c>
      <c r="L775">
        <f>L95</f>
        <v>0</v>
      </c>
      <c r="M775">
        <v>92</v>
      </c>
      <c r="N775">
        <f>IF(N96="","",N95)</f>
        <v>0</v>
      </c>
      <c r="O775">
        <v>92</v>
      </c>
      <c r="P775">
        <f>P95</f>
        <v>0</v>
      </c>
      <c r="Q775">
        <v>92</v>
      </c>
      <c r="R775">
        <f>IF(R96="","",R95)</f>
        <v>0</v>
      </c>
      <c r="S775">
        <v>92</v>
      </c>
      <c r="T775">
        <f>T95</f>
        <v>0</v>
      </c>
      <c r="U775">
        <v>92</v>
      </c>
      <c r="V775">
        <f>IF(V96="","",V95)</f>
        <v>0</v>
      </c>
      <c r="W775">
        <v>92</v>
      </c>
      <c r="X775">
        <f>X95</f>
        <v>0</v>
      </c>
      <c r="Y775">
        <v>92</v>
      </c>
      <c r="Z775">
        <f>IF(Z96="","",Z95)</f>
        <v>0</v>
      </c>
      <c r="AA775">
        <v>92</v>
      </c>
      <c r="AB775">
        <f>AB95</f>
        <v>0</v>
      </c>
      <c r="AC775">
        <v>92</v>
      </c>
      <c r="AD775">
        <f>IF(AD96="","",AD95)</f>
        <v>0</v>
      </c>
      <c r="AE775">
        <v>92</v>
      </c>
      <c r="AF775">
        <f>AF95</f>
        <v>0</v>
      </c>
      <c r="AG775">
        <v>92</v>
      </c>
      <c r="AH775">
        <f>IF(AH96="","",AH95)</f>
        <v>0</v>
      </c>
      <c r="AI775">
        <v>92</v>
      </c>
      <c r="AJ775">
        <f>AJ95</f>
        <v>0</v>
      </c>
      <c r="AM775">
        <v>92</v>
      </c>
      <c r="AN775">
        <f>IF(AN96="","",AN95)</f>
        <v>0</v>
      </c>
      <c r="AO775">
        <v>92</v>
      </c>
      <c r="AP775">
        <f>AP95</f>
        <v>0</v>
      </c>
      <c r="AQ775">
        <v>92</v>
      </c>
      <c r="AR775">
        <f>IF(AR96="","",AR95)</f>
        <v>0</v>
      </c>
      <c r="AS775">
        <v>92</v>
      </c>
      <c r="AT775">
        <f>AT95</f>
        <v>0</v>
      </c>
      <c r="AU775">
        <v>92</v>
      </c>
      <c r="AV775">
        <f>IF(AV96="","",AV95)</f>
        <v>0</v>
      </c>
      <c r="AW775">
        <v>92</v>
      </c>
      <c r="AX775">
        <f>AX95</f>
        <v>0</v>
      </c>
      <c r="AY775">
        <v>92</v>
      </c>
      <c r="AZ775">
        <f>IF(AZ96="","",AZ95)</f>
        <v>0</v>
      </c>
      <c r="BA775">
        <v>92</v>
      </c>
      <c r="BB775">
        <f>BB95</f>
        <v>0</v>
      </c>
      <c r="BC775">
        <v>92</v>
      </c>
      <c r="BD775">
        <f>IF(BD96="","",BD95)</f>
        <v>0</v>
      </c>
      <c r="BE775">
        <v>92</v>
      </c>
      <c r="BF775">
        <f>BF95</f>
        <v>0</v>
      </c>
      <c r="BG775">
        <v>92</v>
      </c>
      <c r="BH775">
        <f>IF(BH96="","",BH95)</f>
        <v>0</v>
      </c>
      <c r="BI775">
        <v>92</v>
      </c>
      <c r="BJ775">
        <f>BJ95</f>
        <v>0</v>
      </c>
      <c r="BK775">
        <v>92</v>
      </c>
      <c r="BL775">
        <f>IF(BL96="","",BL95)</f>
        <v>0</v>
      </c>
      <c r="BM775">
        <v>92</v>
      </c>
      <c r="BN775">
        <f>BN95</f>
        <v>0</v>
      </c>
      <c r="BO775">
        <v>92</v>
      </c>
      <c r="BP775">
        <f>IF(BP96="","",BP95)</f>
        <v>0</v>
      </c>
      <c r="BQ775">
        <v>92</v>
      </c>
      <c r="BR775">
        <f>BR95</f>
        <v>0</v>
      </c>
    </row>
    <row r="776" spans="5:70">
      <c r="E776">
        <v>93</v>
      </c>
      <c r="F776">
        <f>IF(F97="","",F96)</f>
        <v>0</v>
      </c>
      <c r="G776">
        <v>93</v>
      </c>
      <c r="H776">
        <f>H96</f>
        <v>0</v>
      </c>
      <c r="I776">
        <v>93</v>
      </c>
      <c r="J776">
        <f>IF(J97="","",J96)</f>
        <v>0</v>
      </c>
      <c r="K776">
        <v>93</v>
      </c>
      <c r="L776">
        <f>L96</f>
        <v>0</v>
      </c>
      <c r="M776">
        <v>93</v>
      </c>
      <c r="N776">
        <f>IF(N97="","",N96)</f>
        <v>0</v>
      </c>
      <c r="O776">
        <v>93</v>
      </c>
      <c r="P776">
        <f>P96</f>
        <v>0</v>
      </c>
      <c r="Q776">
        <v>93</v>
      </c>
      <c r="R776">
        <f>IF(R97="","",R96)</f>
        <v>0</v>
      </c>
      <c r="S776">
        <v>93</v>
      </c>
      <c r="T776">
        <f>T96</f>
        <v>0</v>
      </c>
      <c r="U776">
        <v>93</v>
      </c>
      <c r="V776">
        <f>IF(V97="","",V96)</f>
        <v>0</v>
      </c>
      <c r="W776">
        <v>93</v>
      </c>
      <c r="X776">
        <f>X96</f>
        <v>0</v>
      </c>
      <c r="Y776">
        <v>93</v>
      </c>
      <c r="Z776">
        <f>IF(Z97="","",Z96)</f>
        <v>0</v>
      </c>
      <c r="AA776">
        <v>93</v>
      </c>
      <c r="AB776">
        <f>AB96</f>
        <v>0</v>
      </c>
      <c r="AC776">
        <v>93</v>
      </c>
      <c r="AD776">
        <f>IF(AD97="","",AD96)</f>
        <v>0</v>
      </c>
      <c r="AE776">
        <v>93</v>
      </c>
      <c r="AF776">
        <f>AF96</f>
        <v>0</v>
      </c>
      <c r="AG776">
        <v>93</v>
      </c>
      <c r="AH776">
        <f>IF(AH97="","",AH96)</f>
        <v>0</v>
      </c>
      <c r="AI776">
        <v>93</v>
      </c>
      <c r="AJ776">
        <f>AJ96</f>
        <v>0</v>
      </c>
      <c r="AM776">
        <v>93</v>
      </c>
      <c r="AN776">
        <f>IF(AN97="","",AN96)</f>
        <v>0</v>
      </c>
      <c r="AO776">
        <v>93</v>
      </c>
      <c r="AP776">
        <f>AP96</f>
        <v>0</v>
      </c>
      <c r="AQ776">
        <v>93</v>
      </c>
      <c r="AR776">
        <f>IF(AR97="","",AR96)</f>
        <v>0</v>
      </c>
      <c r="AS776">
        <v>93</v>
      </c>
      <c r="AT776">
        <f>AT96</f>
        <v>0</v>
      </c>
      <c r="AU776">
        <v>93</v>
      </c>
      <c r="AV776">
        <f>IF(AV97="","",AV96)</f>
        <v>0</v>
      </c>
      <c r="AW776">
        <v>93</v>
      </c>
      <c r="AX776">
        <f>AX96</f>
        <v>0</v>
      </c>
      <c r="AY776">
        <v>93</v>
      </c>
      <c r="AZ776">
        <f>IF(AZ97="","",AZ96)</f>
        <v>0</v>
      </c>
      <c r="BA776">
        <v>93</v>
      </c>
      <c r="BB776">
        <f>BB96</f>
        <v>0</v>
      </c>
      <c r="BC776">
        <v>93</v>
      </c>
      <c r="BD776">
        <f>IF(BD97="","",BD96)</f>
        <v>0</v>
      </c>
      <c r="BE776">
        <v>93</v>
      </c>
      <c r="BF776">
        <f>BF96</f>
        <v>0</v>
      </c>
      <c r="BG776">
        <v>93</v>
      </c>
      <c r="BH776">
        <f>IF(BH97="","",BH96)</f>
        <v>0</v>
      </c>
      <c r="BI776">
        <v>93</v>
      </c>
      <c r="BJ776">
        <f>BJ96</f>
        <v>0</v>
      </c>
      <c r="BK776">
        <v>93</v>
      </c>
      <c r="BL776">
        <f>IF(BL97="","",BL96)</f>
        <v>0</v>
      </c>
      <c r="BM776">
        <v>93</v>
      </c>
      <c r="BN776">
        <f>BN96</f>
        <v>0</v>
      </c>
      <c r="BO776">
        <v>93</v>
      </c>
      <c r="BP776">
        <f>IF(BP97="","",BP96)</f>
        <v>0</v>
      </c>
      <c r="BQ776">
        <v>93</v>
      </c>
      <c r="BR776">
        <f>BR96</f>
        <v>0</v>
      </c>
    </row>
    <row r="777" spans="5:70">
      <c r="E777">
        <v>94</v>
      </c>
      <c r="F777">
        <f>IF(F98="","",F97)</f>
        <v>0</v>
      </c>
      <c r="G777">
        <v>94</v>
      </c>
      <c r="H777">
        <f>H97</f>
        <v>0</v>
      </c>
      <c r="I777">
        <v>94</v>
      </c>
      <c r="J777">
        <f>IF(J98="","",J97)</f>
        <v>0</v>
      </c>
      <c r="K777">
        <v>94</v>
      </c>
      <c r="L777">
        <f>L97</f>
        <v>0</v>
      </c>
      <c r="M777">
        <v>94</v>
      </c>
      <c r="N777">
        <f>IF(N98="","",N97)</f>
        <v>0</v>
      </c>
      <c r="O777">
        <v>94</v>
      </c>
      <c r="P777">
        <f>P97</f>
        <v>0</v>
      </c>
      <c r="Q777">
        <v>94</v>
      </c>
      <c r="R777">
        <f>IF(R98="","",R97)</f>
        <v>0</v>
      </c>
      <c r="S777">
        <v>94</v>
      </c>
      <c r="T777">
        <f>T97</f>
        <v>0</v>
      </c>
      <c r="U777">
        <v>94</v>
      </c>
      <c r="V777">
        <f>IF(V98="","",V97)</f>
        <v>0</v>
      </c>
      <c r="W777">
        <v>94</v>
      </c>
      <c r="X777">
        <f>X97</f>
        <v>0</v>
      </c>
      <c r="Y777">
        <v>94</v>
      </c>
      <c r="Z777">
        <f>IF(Z98="","",Z97)</f>
        <v>0</v>
      </c>
      <c r="AA777">
        <v>94</v>
      </c>
      <c r="AB777">
        <f>AB97</f>
        <v>0</v>
      </c>
      <c r="AC777">
        <v>94</v>
      </c>
      <c r="AD777">
        <f>IF(AD98="","",AD97)</f>
        <v>0</v>
      </c>
      <c r="AE777">
        <v>94</v>
      </c>
      <c r="AF777">
        <f>AF97</f>
        <v>0</v>
      </c>
      <c r="AG777">
        <v>94</v>
      </c>
      <c r="AH777">
        <f>IF(AH98="","",AH97)</f>
        <v>0</v>
      </c>
      <c r="AI777">
        <v>94</v>
      </c>
      <c r="AJ777">
        <f>AJ97</f>
        <v>0</v>
      </c>
      <c r="AM777">
        <v>94</v>
      </c>
      <c r="AN777">
        <f>IF(AN98="","",AN97)</f>
        <v>0</v>
      </c>
      <c r="AO777">
        <v>94</v>
      </c>
      <c r="AP777">
        <f>AP97</f>
        <v>0</v>
      </c>
      <c r="AQ777">
        <v>94</v>
      </c>
      <c r="AR777">
        <f>IF(AR98="","",AR97)</f>
        <v>0</v>
      </c>
      <c r="AS777">
        <v>94</v>
      </c>
      <c r="AT777">
        <f>AT97</f>
        <v>0</v>
      </c>
      <c r="AU777">
        <v>94</v>
      </c>
      <c r="AV777">
        <f>IF(AV98="","",AV97)</f>
        <v>0</v>
      </c>
      <c r="AW777">
        <v>94</v>
      </c>
      <c r="AX777">
        <f>AX97</f>
        <v>0</v>
      </c>
      <c r="AY777">
        <v>94</v>
      </c>
      <c r="AZ777">
        <f>IF(AZ98="","",AZ97)</f>
        <v>0</v>
      </c>
      <c r="BA777">
        <v>94</v>
      </c>
      <c r="BB777">
        <f>BB97</f>
        <v>0</v>
      </c>
      <c r="BC777">
        <v>94</v>
      </c>
      <c r="BD777">
        <f>IF(BD98="","",BD97)</f>
        <v>0</v>
      </c>
      <c r="BE777">
        <v>94</v>
      </c>
      <c r="BF777">
        <f>BF97</f>
        <v>0</v>
      </c>
      <c r="BG777">
        <v>94</v>
      </c>
      <c r="BH777">
        <f>IF(BH98="","",BH97)</f>
        <v>0</v>
      </c>
      <c r="BI777">
        <v>94</v>
      </c>
      <c r="BJ777">
        <f>BJ97</f>
        <v>0</v>
      </c>
      <c r="BK777">
        <v>94</v>
      </c>
      <c r="BL777">
        <f>IF(BL98="","",BL97)</f>
        <v>0</v>
      </c>
      <c r="BM777">
        <v>94</v>
      </c>
      <c r="BN777">
        <f>BN97</f>
        <v>0</v>
      </c>
      <c r="BO777">
        <v>94</v>
      </c>
      <c r="BP777">
        <f>IF(BP98="","",BP97)</f>
        <v>0</v>
      </c>
      <c r="BQ777">
        <v>94</v>
      </c>
      <c r="BR777">
        <f>BR97</f>
        <v>0</v>
      </c>
    </row>
    <row r="778" spans="5:70">
      <c r="E778">
        <v>95</v>
      </c>
      <c r="F778">
        <f>IF(F99="","",F98)</f>
        <v>0</v>
      </c>
      <c r="G778">
        <v>95</v>
      </c>
      <c r="H778">
        <f>H98</f>
        <v>0</v>
      </c>
      <c r="I778">
        <v>95</v>
      </c>
      <c r="J778">
        <f>IF(J99="","",J98)</f>
        <v>0</v>
      </c>
      <c r="K778">
        <v>95</v>
      </c>
      <c r="L778">
        <f>L98</f>
        <v>0</v>
      </c>
      <c r="M778">
        <v>95</v>
      </c>
      <c r="N778">
        <f>IF(N99="","",N98)</f>
        <v>0</v>
      </c>
      <c r="O778">
        <v>95</v>
      </c>
      <c r="P778">
        <f>P98</f>
        <v>0</v>
      </c>
      <c r="Q778">
        <v>95</v>
      </c>
      <c r="R778">
        <f>IF(R99="","",R98)</f>
        <v>0</v>
      </c>
      <c r="S778">
        <v>95</v>
      </c>
      <c r="T778">
        <f>T98</f>
        <v>0</v>
      </c>
      <c r="U778">
        <v>95</v>
      </c>
      <c r="V778">
        <f>IF(V99="","",V98)</f>
        <v>0</v>
      </c>
      <c r="W778">
        <v>95</v>
      </c>
      <c r="X778">
        <f>X98</f>
        <v>0</v>
      </c>
      <c r="Y778">
        <v>95</v>
      </c>
      <c r="Z778">
        <f>IF(Z99="","",Z98)</f>
        <v>0</v>
      </c>
      <c r="AA778">
        <v>95</v>
      </c>
      <c r="AB778">
        <f>AB98</f>
        <v>0</v>
      </c>
      <c r="AC778">
        <v>95</v>
      </c>
      <c r="AD778">
        <f>IF(AD99="","",AD98)</f>
        <v>0</v>
      </c>
      <c r="AE778">
        <v>95</v>
      </c>
      <c r="AF778">
        <f>AF98</f>
        <v>0</v>
      </c>
      <c r="AG778">
        <v>95</v>
      </c>
      <c r="AH778">
        <f>IF(AH99="","",AH98)</f>
        <v>0</v>
      </c>
      <c r="AI778">
        <v>95</v>
      </c>
      <c r="AJ778">
        <f>AJ98</f>
        <v>0</v>
      </c>
      <c r="AM778">
        <v>95</v>
      </c>
      <c r="AN778">
        <f>IF(AN99="","",AN98)</f>
        <v>0</v>
      </c>
      <c r="AO778">
        <v>95</v>
      </c>
      <c r="AP778">
        <f>AP98</f>
        <v>0</v>
      </c>
      <c r="AQ778">
        <v>95</v>
      </c>
      <c r="AR778">
        <f>IF(AR99="","",AR98)</f>
        <v>0</v>
      </c>
      <c r="AS778">
        <v>95</v>
      </c>
      <c r="AT778">
        <f>AT98</f>
        <v>0</v>
      </c>
      <c r="AU778">
        <v>95</v>
      </c>
      <c r="AV778">
        <f>IF(AV99="","",AV98)</f>
        <v>0</v>
      </c>
      <c r="AW778">
        <v>95</v>
      </c>
      <c r="AX778">
        <f>AX98</f>
        <v>0</v>
      </c>
      <c r="AY778">
        <v>95</v>
      </c>
      <c r="AZ778">
        <f>IF(AZ99="","",AZ98)</f>
        <v>0</v>
      </c>
      <c r="BA778">
        <v>95</v>
      </c>
      <c r="BB778">
        <f>BB98</f>
        <v>0</v>
      </c>
      <c r="BC778">
        <v>95</v>
      </c>
      <c r="BD778">
        <f>IF(BD99="","",BD98)</f>
        <v>0</v>
      </c>
      <c r="BE778">
        <v>95</v>
      </c>
      <c r="BF778">
        <f>BF98</f>
        <v>0</v>
      </c>
      <c r="BG778">
        <v>95</v>
      </c>
      <c r="BH778">
        <f>IF(BH99="","",BH98)</f>
        <v>0</v>
      </c>
      <c r="BI778">
        <v>95</v>
      </c>
      <c r="BJ778">
        <f>BJ98</f>
        <v>0</v>
      </c>
      <c r="BK778">
        <v>95</v>
      </c>
      <c r="BL778">
        <f>IF(BL99="","",BL98)</f>
        <v>0</v>
      </c>
      <c r="BM778">
        <v>95</v>
      </c>
      <c r="BN778">
        <f>BN98</f>
        <v>0</v>
      </c>
      <c r="BO778">
        <v>95</v>
      </c>
      <c r="BP778">
        <f>IF(BP99="","",BP98)</f>
        <v>0</v>
      </c>
      <c r="BQ778">
        <v>95</v>
      </c>
      <c r="BR778">
        <f>BR98</f>
        <v>0</v>
      </c>
    </row>
    <row r="779" spans="5:70">
      <c r="E779">
        <v>96</v>
      </c>
      <c r="F779">
        <f>IF(F100="","",F99)</f>
        <v>0</v>
      </c>
      <c r="G779">
        <v>96</v>
      </c>
      <c r="H779">
        <f>H99</f>
        <v>0</v>
      </c>
      <c r="I779">
        <v>96</v>
      </c>
      <c r="J779">
        <f>IF(J100="","",J99)</f>
        <v>0</v>
      </c>
      <c r="K779">
        <v>96</v>
      </c>
      <c r="L779">
        <f>L99</f>
        <v>0</v>
      </c>
      <c r="M779">
        <v>96</v>
      </c>
      <c r="N779">
        <f>IF(N100="","",N99)</f>
        <v>0</v>
      </c>
      <c r="O779">
        <v>96</v>
      </c>
      <c r="P779">
        <f>P99</f>
        <v>0</v>
      </c>
      <c r="Q779">
        <v>96</v>
      </c>
      <c r="R779">
        <f>IF(R100="","",R99)</f>
        <v>0</v>
      </c>
      <c r="S779">
        <v>96</v>
      </c>
      <c r="T779">
        <f>T99</f>
        <v>0</v>
      </c>
      <c r="U779">
        <v>96</v>
      </c>
      <c r="V779">
        <f>IF(V100="","",V99)</f>
        <v>0</v>
      </c>
      <c r="W779">
        <v>96</v>
      </c>
      <c r="X779">
        <f>X99</f>
        <v>0</v>
      </c>
      <c r="Y779">
        <v>96</v>
      </c>
      <c r="Z779">
        <f>IF(Z100="","",Z99)</f>
        <v>0</v>
      </c>
      <c r="AA779">
        <v>96</v>
      </c>
      <c r="AB779">
        <f>AB99</f>
        <v>0</v>
      </c>
      <c r="AC779">
        <v>96</v>
      </c>
      <c r="AD779">
        <f>IF(AD100="","",AD99)</f>
        <v>0</v>
      </c>
      <c r="AE779">
        <v>96</v>
      </c>
      <c r="AF779">
        <f>AF99</f>
        <v>0</v>
      </c>
      <c r="AG779">
        <v>96</v>
      </c>
      <c r="AH779">
        <f>IF(AH100="","",AH99)</f>
        <v>0</v>
      </c>
      <c r="AI779">
        <v>96</v>
      </c>
      <c r="AJ779">
        <f>AJ99</f>
        <v>0</v>
      </c>
      <c r="AM779">
        <v>96</v>
      </c>
      <c r="AN779">
        <f>IF(AN100="","",AN99)</f>
        <v>0</v>
      </c>
      <c r="AO779">
        <v>96</v>
      </c>
      <c r="AP779">
        <f>AP99</f>
        <v>0</v>
      </c>
      <c r="AQ779">
        <v>96</v>
      </c>
      <c r="AR779">
        <f>IF(AR100="","",AR99)</f>
        <v>0</v>
      </c>
      <c r="AS779">
        <v>96</v>
      </c>
      <c r="AT779">
        <f>AT99</f>
        <v>0</v>
      </c>
      <c r="AU779">
        <v>96</v>
      </c>
      <c r="AV779">
        <f>IF(AV100="","",AV99)</f>
        <v>0</v>
      </c>
      <c r="AW779">
        <v>96</v>
      </c>
      <c r="AX779">
        <f>AX99</f>
        <v>0</v>
      </c>
      <c r="AY779">
        <v>96</v>
      </c>
      <c r="AZ779">
        <f>IF(AZ100="","",AZ99)</f>
        <v>0</v>
      </c>
      <c r="BA779">
        <v>96</v>
      </c>
      <c r="BB779">
        <f>BB99</f>
        <v>0</v>
      </c>
      <c r="BC779">
        <v>96</v>
      </c>
      <c r="BD779">
        <f>IF(BD100="","",BD99)</f>
        <v>0</v>
      </c>
      <c r="BE779">
        <v>96</v>
      </c>
      <c r="BF779">
        <f>BF99</f>
        <v>0</v>
      </c>
      <c r="BG779">
        <v>96</v>
      </c>
      <c r="BH779">
        <f>IF(BH100="","",BH99)</f>
        <v>0</v>
      </c>
      <c r="BI779">
        <v>96</v>
      </c>
      <c r="BJ779">
        <f>BJ99</f>
        <v>0</v>
      </c>
      <c r="BK779">
        <v>96</v>
      </c>
      <c r="BL779">
        <f>IF(BL100="","",BL99)</f>
        <v>0</v>
      </c>
      <c r="BM779">
        <v>96</v>
      </c>
      <c r="BN779">
        <f>BN99</f>
        <v>0</v>
      </c>
      <c r="BO779">
        <v>96</v>
      </c>
      <c r="BP779">
        <f>IF(BP100="","",BP99)</f>
        <v>0</v>
      </c>
      <c r="BQ779">
        <v>96</v>
      </c>
      <c r="BR779">
        <f>BR99</f>
        <v>0</v>
      </c>
    </row>
    <row r="780" spans="5:70">
      <c r="E780">
        <v>97</v>
      </c>
      <c r="F780">
        <f>IF(F101="","",F100)</f>
        <v>0</v>
      </c>
      <c r="G780">
        <v>97</v>
      </c>
      <c r="H780">
        <f>H100</f>
        <v>0</v>
      </c>
      <c r="I780">
        <v>97</v>
      </c>
      <c r="J780">
        <f>IF(J101="","",J100)</f>
        <v>0</v>
      </c>
      <c r="K780">
        <v>97</v>
      </c>
      <c r="L780">
        <f>L100</f>
        <v>0</v>
      </c>
      <c r="M780">
        <v>97</v>
      </c>
      <c r="N780">
        <f>IF(N101="","",N100)</f>
        <v>0</v>
      </c>
      <c r="O780">
        <v>97</v>
      </c>
      <c r="P780">
        <f>P100</f>
        <v>0</v>
      </c>
      <c r="Q780">
        <v>97</v>
      </c>
      <c r="R780">
        <f>IF(R101="","",R100)</f>
        <v>0</v>
      </c>
      <c r="S780">
        <v>97</v>
      </c>
      <c r="T780">
        <f>T100</f>
        <v>0</v>
      </c>
      <c r="U780">
        <v>97</v>
      </c>
      <c r="V780">
        <f>IF(V101="","",V100)</f>
        <v>0</v>
      </c>
      <c r="W780">
        <v>97</v>
      </c>
      <c r="X780">
        <f>X100</f>
        <v>0</v>
      </c>
      <c r="Y780">
        <v>97</v>
      </c>
      <c r="Z780">
        <f>IF(Z101="","",Z100)</f>
        <v>0</v>
      </c>
      <c r="AA780">
        <v>97</v>
      </c>
      <c r="AB780">
        <f>AB100</f>
        <v>0</v>
      </c>
      <c r="AC780">
        <v>97</v>
      </c>
      <c r="AD780">
        <f>IF(AD101="","",AD100)</f>
        <v>0</v>
      </c>
      <c r="AE780">
        <v>97</v>
      </c>
      <c r="AF780">
        <f>AF100</f>
        <v>0</v>
      </c>
      <c r="AG780">
        <v>97</v>
      </c>
      <c r="AH780">
        <f>IF(AH101="","",AH100)</f>
        <v>0</v>
      </c>
      <c r="AI780">
        <v>97</v>
      </c>
      <c r="AJ780">
        <f>AJ100</f>
        <v>0</v>
      </c>
      <c r="AM780">
        <v>97</v>
      </c>
      <c r="AN780">
        <f>IF(AN101="","",AN100)</f>
        <v>0</v>
      </c>
      <c r="AO780">
        <v>97</v>
      </c>
      <c r="AP780">
        <f>AP100</f>
        <v>0</v>
      </c>
      <c r="AQ780">
        <v>97</v>
      </c>
      <c r="AR780">
        <f>IF(AR101="","",AR100)</f>
        <v>0</v>
      </c>
      <c r="AS780">
        <v>97</v>
      </c>
      <c r="AT780">
        <f>AT100</f>
        <v>0</v>
      </c>
      <c r="AU780">
        <v>97</v>
      </c>
      <c r="AV780">
        <f>IF(AV101="","",AV100)</f>
        <v>0</v>
      </c>
      <c r="AW780">
        <v>97</v>
      </c>
      <c r="AX780">
        <f>AX100</f>
        <v>0</v>
      </c>
      <c r="AY780">
        <v>97</v>
      </c>
      <c r="AZ780">
        <f>IF(AZ101="","",AZ100)</f>
        <v>0</v>
      </c>
      <c r="BA780">
        <v>97</v>
      </c>
      <c r="BB780">
        <f>BB100</f>
        <v>0</v>
      </c>
      <c r="BC780">
        <v>97</v>
      </c>
      <c r="BD780">
        <f>IF(BD101="","",BD100)</f>
        <v>0</v>
      </c>
      <c r="BE780">
        <v>97</v>
      </c>
      <c r="BF780">
        <f>BF100</f>
        <v>0</v>
      </c>
      <c r="BG780">
        <v>97</v>
      </c>
      <c r="BH780">
        <f>IF(BH101="","",BH100)</f>
        <v>0</v>
      </c>
      <c r="BI780">
        <v>97</v>
      </c>
      <c r="BJ780">
        <f>BJ100</f>
        <v>0</v>
      </c>
      <c r="BK780">
        <v>97</v>
      </c>
      <c r="BL780">
        <f>IF(BL101="","",BL100)</f>
        <v>0</v>
      </c>
      <c r="BM780">
        <v>97</v>
      </c>
      <c r="BN780">
        <f>BN100</f>
        <v>0</v>
      </c>
      <c r="BO780">
        <v>97</v>
      </c>
      <c r="BP780">
        <f>IF(BP101="","",BP100)</f>
        <v>0</v>
      </c>
      <c r="BQ780">
        <v>97</v>
      </c>
      <c r="BR780">
        <f>BR100</f>
        <v>0</v>
      </c>
    </row>
    <row r="781" spans="5:70">
      <c r="E781">
        <v>98</v>
      </c>
      <c r="F781">
        <f>IF(F102="","",F101)</f>
        <v>0</v>
      </c>
      <c r="G781">
        <v>98</v>
      </c>
      <c r="H781">
        <f>H101</f>
        <v>0</v>
      </c>
      <c r="I781">
        <v>98</v>
      </c>
      <c r="J781">
        <f>IF(J102="","",J101)</f>
        <v>0</v>
      </c>
      <c r="K781">
        <v>98</v>
      </c>
      <c r="L781">
        <f>L101</f>
        <v>0</v>
      </c>
      <c r="M781">
        <v>98</v>
      </c>
      <c r="N781">
        <f>IF(N102="","",N101)</f>
        <v>0</v>
      </c>
      <c r="O781">
        <v>98</v>
      </c>
      <c r="P781">
        <f>P101</f>
        <v>0</v>
      </c>
      <c r="Q781">
        <v>98</v>
      </c>
      <c r="R781">
        <f>IF(R102="","",R101)</f>
        <v>0</v>
      </c>
      <c r="S781">
        <v>98</v>
      </c>
      <c r="T781">
        <f>T101</f>
        <v>0</v>
      </c>
      <c r="U781">
        <v>98</v>
      </c>
      <c r="V781">
        <f>IF(V102="","",V101)</f>
        <v>0</v>
      </c>
      <c r="W781">
        <v>98</v>
      </c>
      <c r="X781">
        <f>X101</f>
        <v>0</v>
      </c>
      <c r="Y781">
        <v>98</v>
      </c>
      <c r="Z781">
        <f>IF(Z102="","",Z101)</f>
        <v>0</v>
      </c>
      <c r="AA781">
        <v>98</v>
      </c>
      <c r="AB781">
        <f>AB101</f>
        <v>0</v>
      </c>
      <c r="AC781">
        <v>98</v>
      </c>
      <c r="AD781">
        <f>IF(AD102="","",AD101)</f>
        <v>0</v>
      </c>
      <c r="AE781">
        <v>98</v>
      </c>
      <c r="AF781">
        <f>AF101</f>
        <v>0</v>
      </c>
      <c r="AG781">
        <v>98</v>
      </c>
      <c r="AH781">
        <f>IF(AH102="","",AH101)</f>
        <v>0</v>
      </c>
      <c r="AI781">
        <v>98</v>
      </c>
      <c r="AJ781">
        <f>AJ101</f>
        <v>0</v>
      </c>
      <c r="AM781">
        <v>98</v>
      </c>
      <c r="AN781">
        <f>IF(AN102="","",AN101)</f>
        <v>0</v>
      </c>
      <c r="AO781">
        <v>98</v>
      </c>
      <c r="AP781">
        <f>AP101</f>
        <v>0</v>
      </c>
      <c r="AQ781">
        <v>98</v>
      </c>
      <c r="AR781">
        <f>IF(AR102="","",AR101)</f>
        <v>0</v>
      </c>
      <c r="AS781">
        <v>98</v>
      </c>
      <c r="AT781">
        <f>AT101</f>
        <v>0</v>
      </c>
      <c r="AU781">
        <v>98</v>
      </c>
      <c r="AV781">
        <f>IF(AV102="","",AV101)</f>
        <v>0</v>
      </c>
      <c r="AW781">
        <v>98</v>
      </c>
      <c r="AX781">
        <f>AX101</f>
        <v>0</v>
      </c>
      <c r="AY781">
        <v>98</v>
      </c>
      <c r="AZ781">
        <f>IF(AZ102="","",AZ101)</f>
        <v>0</v>
      </c>
      <c r="BA781">
        <v>98</v>
      </c>
      <c r="BB781">
        <f>BB101</f>
        <v>0</v>
      </c>
      <c r="BC781">
        <v>98</v>
      </c>
      <c r="BD781">
        <f>IF(BD102="","",BD101)</f>
        <v>0</v>
      </c>
      <c r="BE781">
        <v>98</v>
      </c>
      <c r="BF781">
        <f>BF101</f>
        <v>0</v>
      </c>
      <c r="BG781">
        <v>98</v>
      </c>
      <c r="BH781">
        <f>IF(BH102="","",BH101)</f>
        <v>0</v>
      </c>
      <c r="BI781">
        <v>98</v>
      </c>
      <c r="BJ781">
        <f>BJ101</f>
        <v>0</v>
      </c>
      <c r="BK781">
        <v>98</v>
      </c>
      <c r="BL781">
        <f>IF(BL102="","",BL101)</f>
        <v>0</v>
      </c>
      <c r="BM781">
        <v>98</v>
      </c>
      <c r="BN781">
        <f>BN101</f>
        <v>0</v>
      </c>
      <c r="BO781">
        <v>98</v>
      </c>
      <c r="BP781">
        <f>IF(BP102="","",BP101)</f>
        <v>0</v>
      </c>
      <c r="BQ781">
        <v>98</v>
      </c>
      <c r="BR781">
        <f>BR101</f>
        <v>0</v>
      </c>
    </row>
    <row r="782" spans="5:70">
      <c r="E782">
        <v>99</v>
      </c>
      <c r="F782">
        <f>IF(F103="","",F102)</f>
        <v>0</v>
      </c>
      <c r="G782">
        <v>99</v>
      </c>
      <c r="H782">
        <f>H102</f>
        <v>0</v>
      </c>
      <c r="I782">
        <v>99</v>
      </c>
      <c r="J782">
        <f>IF(J103="","",J102)</f>
        <v>0</v>
      </c>
      <c r="K782">
        <v>99</v>
      </c>
      <c r="L782">
        <f>L102</f>
        <v>0</v>
      </c>
      <c r="M782">
        <v>99</v>
      </c>
      <c r="N782">
        <f>IF(N103="","",N102)</f>
        <v>0</v>
      </c>
      <c r="O782">
        <v>99</v>
      </c>
      <c r="P782">
        <f>P102</f>
        <v>0</v>
      </c>
      <c r="Q782">
        <v>99</v>
      </c>
      <c r="R782">
        <f>IF(R103="","",R102)</f>
        <v>0</v>
      </c>
      <c r="S782">
        <v>99</v>
      </c>
      <c r="T782">
        <f>T102</f>
        <v>0</v>
      </c>
      <c r="U782">
        <v>99</v>
      </c>
      <c r="V782">
        <f>IF(V103="","",V102)</f>
        <v>0</v>
      </c>
      <c r="W782">
        <v>99</v>
      </c>
      <c r="X782">
        <f>X102</f>
        <v>0</v>
      </c>
      <c r="Y782">
        <v>99</v>
      </c>
      <c r="Z782">
        <f>IF(Z103="","",Z102)</f>
        <v>0</v>
      </c>
      <c r="AA782">
        <v>99</v>
      </c>
      <c r="AB782">
        <f>AB102</f>
        <v>0</v>
      </c>
      <c r="AC782">
        <v>99</v>
      </c>
      <c r="AD782">
        <f>IF(AD103="","",AD102)</f>
        <v>0</v>
      </c>
      <c r="AE782">
        <v>99</v>
      </c>
      <c r="AF782">
        <f>AF102</f>
        <v>0</v>
      </c>
      <c r="AG782">
        <v>99</v>
      </c>
      <c r="AH782">
        <f>IF(AH103="","",AH102)</f>
        <v>0</v>
      </c>
      <c r="AI782">
        <v>99</v>
      </c>
      <c r="AJ782">
        <f>AJ102</f>
        <v>0</v>
      </c>
      <c r="AM782">
        <v>99</v>
      </c>
      <c r="AN782">
        <f>IF(AN103="","",AN102)</f>
        <v>0</v>
      </c>
      <c r="AO782">
        <v>99</v>
      </c>
      <c r="AP782">
        <f>AP102</f>
        <v>0</v>
      </c>
      <c r="AQ782">
        <v>99</v>
      </c>
      <c r="AR782">
        <f>IF(AR103="","",AR102)</f>
        <v>0</v>
      </c>
      <c r="AS782">
        <v>99</v>
      </c>
      <c r="AT782">
        <f>AT102</f>
        <v>0</v>
      </c>
      <c r="AU782">
        <v>99</v>
      </c>
      <c r="AV782">
        <f>IF(AV103="","",AV102)</f>
        <v>0</v>
      </c>
      <c r="AW782">
        <v>99</v>
      </c>
      <c r="AX782">
        <f>AX102</f>
        <v>0</v>
      </c>
      <c r="AY782">
        <v>99</v>
      </c>
      <c r="AZ782">
        <f>IF(AZ103="","",AZ102)</f>
        <v>0</v>
      </c>
      <c r="BA782">
        <v>99</v>
      </c>
      <c r="BB782">
        <f>BB102</f>
        <v>0</v>
      </c>
      <c r="BC782">
        <v>99</v>
      </c>
      <c r="BD782">
        <f>IF(BD103="","",BD102)</f>
        <v>0</v>
      </c>
      <c r="BE782">
        <v>99</v>
      </c>
      <c r="BF782">
        <f>BF102</f>
        <v>0</v>
      </c>
      <c r="BG782">
        <v>99</v>
      </c>
      <c r="BH782">
        <f>IF(BH103="","",BH102)</f>
        <v>0</v>
      </c>
      <c r="BI782">
        <v>99</v>
      </c>
      <c r="BJ782">
        <f>BJ102</f>
        <v>0</v>
      </c>
      <c r="BK782">
        <v>99</v>
      </c>
      <c r="BL782">
        <f>IF(BL103="","",BL102)</f>
        <v>0</v>
      </c>
      <c r="BM782">
        <v>99</v>
      </c>
      <c r="BN782">
        <f>BN102</f>
        <v>0</v>
      </c>
      <c r="BO782">
        <v>99</v>
      </c>
      <c r="BP782">
        <f>IF(BP103="","",BP102)</f>
        <v>0</v>
      </c>
      <c r="BQ782">
        <v>99</v>
      </c>
      <c r="BR782">
        <f>BR102</f>
        <v>0</v>
      </c>
    </row>
    <row r="783" spans="5:70">
      <c r="E783">
        <v>100</v>
      </c>
      <c r="F783">
        <f>IF(F104="","",F103)</f>
        <v>0</v>
      </c>
      <c r="G783">
        <v>100</v>
      </c>
      <c r="H783">
        <f>H103</f>
        <v>0</v>
      </c>
      <c r="I783">
        <v>100</v>
      </c>
      <c r="J783">
        <f>IF(J104="","",J103)</f>
        <v>0</v>
      </c>
      <c r="K783">
        <v>100</v>
      </c>
      <c r="L783">
        <f>L103</f>
        <v>0</v>
      </c>
      <c r="M783">
        <v>100</v>
      </c>
      <c r="N783">
        <f>IF(N104="","",N103)</f>
        <v>0</v>
      </c>
      <c r="O783">
        <v>100</v>
      </c>
      <c r="P783">
        <f>P103</f>
        <v>0</v>
      </c>
      <c r="Q783">
        <v>100</v>
      </c>
      <c r="R783">
        <f>IF(R104="","",R103)</f>
        <v>0</v>
      </c>
      <c r="S783">
        <v>100</v>
      </c>
      <c r="T783">
        <f>T103</f>
        <v>0</v>
      </c>
      <c r="U783">
        <v>100</v>
      </c>
      <c r="V783">
        <f>IF(V104="","",V103)</f>
        <v>0</v>
      </c>
      <c r="W783">
        <v>100</v>
      </c>
      <c r="X783">
        <f>X103</f>
        <v>0</v>
      </c>
      <c r="Y783">
        <v>100</v>
      </c>
      <c r="Z783">
        <f>IF(Z104="","",Z103)</f>
        <v>0</v>
      </c>
      <c r="AA783">
        <v>100</v>
      </c>
      <c r="AB783">
        <f>AB103</f>
        <v>0</v>
      </c>
      <c r="AC783">
        <v>100</v>
      </c>
      <c r="AD783">
        <f>IF(AD104="","",AD103)</f>
        <v>0</v>
      </c>
      <c r="AE783">
        <v>100</v>
      </c>
      <c r="AF783">
        <f>AF103</f>
        <v>0</v>
      </c>
      <c r="AG783">
        <v>100</v>
      </c>
      <c r="AH783">
        <f>IF(AH104="","",AH103)</f>
        <v>0</v>
      </c>
      <c r="AI783">
        <v>100</v>
      </c>
      <c r="AJ783">
        <f>AJ103</f>
        <v>0</v>
      </c>
      <c r="AM783">
        <v>100</v>
      </c>
      <c r="AN783">
        <f>IF(AN104="","",AN103)</f>
        <v>0</v>
      </c>
      <c r="AO783">
        <v>100</v>
      </c>
      <c r="AP783">
        <f>AP103</f>
        <v>0</v>
      </c>
      <c r="AQ783">
        <v>100</v>
      </c>
      <c r="AR783">
        <f>IF(AR104="","",AR103)</f>
        <v>0</v>
      </c>
      <c r="AS783">
        <v>100</v>
      </c>
      <c r="AT783">
        <f>AT103</f>
        <v>0</v>
      </c>
      <c r="AU783">
        <v>100</v>
      </c>
      <c r="AV783">
        <f>IF(AV104="","",AV103)</f>
        <v>0</v>
      </c>
      <c r="AW783">
        <v>100</v>
      </c>
      <c r="AX783">
        <f>AX103</f>
        <v>0</v>
      </c>
      <c r="AY783">
        <v>100</v>
      </c>
      <c r="AZ783">
        <f>IF(AZ104="","",AZ103)</f>
        <v>0</v>
      </c>
      <c r="BA783">
        <v>100</v>
      </c>
      <c r="BB783">
        <f>BB103</f>
        <v>0</v>
      </c>
      <c r="BC783">
        <v>100</v>
      </c>
      <c r="BD783">
        <f>IF(BD104="","",BD103)</f>
        <v>0</v>
      </c>
      <c r="BE783">
        <v>100</v>
      </c>
      <c r="BF783">
        <f>BF103</f>
        <v>0</v>
      </c>
      <c r="BG783">
        <v>100</v>
      </c>
      <c r="BH783">
        <f>IF(BH104="","",BH103)</f>
        <v>0</v>
      </c>
      <c r="BI783">
        <v>100</v>
      </c>
      <c r="BJ783">
        <f>BJ103</f>
        <v>0</v>
      </c>
      <c r="BK783">
        <v>100</v>
      </c>
      <c r="BL783">
        <f>IF(BL104="","",BL103)</f>
        <v>0</v>
      </c>
      <c r="BM783">
        <v>100</v>
      </c>
      <c r="BN783">
        <f>BN103</f>
        <v>0</v>
      </c>
      <c r="BO783">
        <v>100</v>
      </c>
      <c r="BP783">
        <f>IF(BP104="","",BP103)</f>
        <v>0</v>
      </c>
      <c r="BQ783">
        <v>100</v>
      </c>
      <c r="BR783">
        <f>BR103</f>
        <v>0</v>
      </c>
    </row>
    <row r="784" spans="5:70">
      <c r="E784">
        <v>101</v>
      </c>
      <c r="F784">
        <f>IF(F105="","",F104)</f>
        <v>0</v>
      </c>
      <c r="G784">
        <v>101</v>
      </c>
      <c r="H784">
        <f>H104</f>
        <v>0</v>
      </c>
      <c r="I784">
        <v>101</v>
      </c>
      <c r="J784">
        <f>IF(J105="","",J104)</f>
        <v>0</v>
      </c>
      <c r="K784">
        <v>101</v>
      </c>
      <c r="L784">
        <f>L104</f>
        <v>0</v>
      </c>
      <c r="M784">
        <v>101</v>
      </c>
      <c r="N784">
        <f>IF(N105="","",N104)</f>
        <v>0</v>
      </c>
      <c r="O784">
        <v>101</v>
      </c>
      <c r="P784">
        <f>P104</f>
        <v>0</v>
      </c>
      <c r="Q784">
        <v>101</v>
      </c>
      <c r="R784">
        <f>IF(R105="","",R104)</f>
        <v>0</v>
      </c>
      <c r="S784">
        <v>101</v>
      </c>
      <c r="T784">
        <f>T104</f>
        <v>0</v>
      </c>
      <c r="U784">
        <v>101</v>
      </c>
      <c r="V784">
        <f>IF(V105="","",V104)</f>
        <v>0</v>
      </c>
      <c r="W784">
        <v>101</v>
      </c>
      <c r="X784">
        <f>X104</f>
        <v>0</v>
      </c>
      <c r="Y784">
        <v>101</v>
      </c>
      <c r="Z784">
        <f>IF(Z105="","",Z104)</f>
        <v>0</v>
      </c>
      <c r="AA784">
        <v>101</v>
      </c>
      <c r="AB784">
        <f>AB104</f>
        <v>0</v>
      </c>
      <c r="AC784">
        <v>101</v>
      </c>
      <c r="AD784">
        <f>IF(AD105="","",AD104)</f>
        <v>0</v>
      </c>
      <c r="AE784">
        <v>101</v>
      </c>
      <c r="AF784">
        <f>AF104</f>
        <v>0</v>
      </c>
      <c r="AG784">
        <v>101</v>
      </c>
      <c r="AH784">
        <f>IF(AH105="","",AH104)</f>
        <v>0</v>
      </c>
      <c r="AI784">
        <v>101</v>
      </c>
      <c r="AJ784">
        <f>AJ104</f>
        <v>0</v>
      </c>
      <c r="AM784">
        <v>101</v>
      </c>
      <c r="AN784">
        <f>IF(AN105="","",AN104)</f>
        <v>0</v>
      </c>
      <c r="AO784">
        <v>101</v>
      </c>
      <c r="AP784">
        <f>AP104</f>
        <v>0</v>
      </c>
      <c r="AQ784">
        <v>101</v>
      </c>
      <c r="AR784">
        <f>IF(AR105="","",AR104)</f>
        <v>0</v>
      </c>
      <c r="AS784">
        <v>101</v>
      </c>
      <c r="AT784">
        <f>AT104</f>
        <v>0</v>
      </c>
      <c r="AU784">
        <v>101</v>
      </c>
      <c r="AV784">
        <f>IF(AV105="","",AV104)</f>
        <v>0</v>
      </c>
      <c r="AW784">
        <v>101</v>
      </c>
      <c r="AX784">
        <f>AX104</f>
        <v>0</v>
      </c>
      <c r="AY784">
        <v>101</v>
      </c>
      <c r="AZ784">
        <f>IF(AZ105="","",AZ104)</f>
        <v>0</v>
      </c>
      <c r="BA784">
        <v>101</v>
      </c>
      <c r="BB784">
        <f>BB104</f>
        <v>0</v>
      </c>
      <c r="BC784">
        <v>101</v>
      </c>
      <c r="BD784">
        <f>IF(BD105="","",BD104)</f>
        <v>0</v>
      </c>
      <c r="BE784">
        <v>101</v>
      </c>
      <c r="BF784">
        <f>BF104</f>
        <v>0</v>
      </c>
      <c r="BG784">
        <v>101</v>
      </c>
      <c r="BH784">
        <f>IF(BH105="","",BH104)</f>
        <v>0</v>
      </c>
      <c r="BI784">
        <v>101</v>
      </c>
      <c r="BJ784">
        <f>BJ104</f>
        <v>0</v>
      </c>
      <c r="BK784">
        <v>101</v>
      </c>
      <c r="BL784">
        <f>IF(BL105="","",BL104)</f>
        <v>0</v>
      </c>
      <c r="BM784">
        <v>101</v>
      </c>
      <c r="BN784">
        <f>BN104</f>
        <v>0</v>
      </c>
      <c r="BO784">
        <v>101</v>
      </c>
      <c r="BP784">
        <f>IF(BP105="","",BP104)</f>
        <v>0</v>
      </c>
      <c r="BQ784">
        <v>101</v>
      </c>
      <c r="BR784">
        <f>BR104</f>
        <v>0</v>
      </c>
    </row>
    <row r="785" spans="5:70">
      <c r="E785">
        <v>102</v>
      </c>
      <c r="F785">
        <f>IF(F106="","",F105)</f>
        <v>0</v>
      </c>
      <c r="G785">
        <v>102</v>
      </c>
      <c r="H785">
        <f>H105</f>
        <v>0</v>
      </c>
      <c r="I785">
        <v>102</v>
      </c>
      <c r="J785">
        <f>IF(J106="","",J105)</f>
        <v>0</v>
      </c>
      <c r="K785">
        <v>102</v>
      </c>
      <c r="L785">
        <f>L105</f>
        <v>0</v>
      </c>
      <c r="M785">
        <v>102</v>
      </c>
      <c r="N785">
        <f>IF(N106="","",N105)</f>
        <v>0</v>
      </c>
      <c r="O785">
        <v>102</v>
      </c>
      <c r="P785">
        <f>P105</f>
        <v>0</v>
      </c>
      <c r="Q785">
        <v>102</v>
      </c>
      <c r="R785">
        <f>IF(R106="","",R105)</f>
        <v>0</v>
      </c>
      <c r="S785">
        <v>102</v>
      </c>
      <c r="T785">
        <f>T105</f>
        <v>0</v>
      </c>
      <c r="U785">
        <v>102</v>
      </c>
      <c r="V785">
        <f>IF(V106="","",V105)</f>
        <v>0</v>
      </c>
      <c r="W785">
        <v>102</v>
      </c>
      <c r="X785">
        <f>X105</f>
        <v>0</v>
      </c>
      <c r="Y785">
        <v>102</v>
      </c>
      <c r="Z785">
        <f>IF(Z106="","",Z105)</f>
        <v>0</v>
      </c>
      <c r="AA785">
        <v>102</v>
      </c>
      <c r="AB785">
        <f>AB105</f>
        <v>0</v>
      </c>
      <c r="AC785">
        <v>102</v>
      </c>
      <c r="AD785">
        <f>IF(AD106="","",AD105)</f>
        <v>0</v>
      </c>
      <c r="AE785">
        <v>102</v>
      </c>
      <c r="AF785">
        <f>AF105</f>
        <v>0</v>
      </c>
      <c r="AG785">
        <v>102</v>
      </c>
      <c r="AH785">
        <f>IF(AH106="","",AH105)</f>
        <v>0</v>
      </c>
      <c r="AI785">
        <v>102</v>
      </c>
      <c r="AJ785">
        <f>AJ105</f>
        <v>0</v>
      </c>
      <c r="AM785">
        <v>102</v>
      </c>
      <c r="AN785">
        <f>IF(AN106="","",AN105)</f>
        <v>0</v>
      </c>
      <c r="AO785">
        <v>102</v>
      </c>
      <c r="AP785">
        <f>AP105</f>
        <v>0</v>
      </c>
      <c r="AQ785">
        <v>102</v>
      </c>
      <c r="AR785">
        <f>IF(AR106="","",AR105)</f>
        <v>0</v>
      </c>
      <c r="AS785">
        <v>102</v>
      </c>
      <c r="AT785">
        <f>AT105</f>
        <v>0</v>
      </c>
      <c r="AU785">
        <v>102</v>
      </c>
      <c r="AV785">
        <f>IF(AV106="","",AV105)</f>
        <v>0</v>
      </c>
      <c r="AW785">
        <v>102</v>
      </c>
      <c r="AX785">
        <f>AX105</f>
        <v>0</v>
      </c>
      <c r="AY785">
        <v>102</v>
      </c>
      <c r="AZ785">
        <f>IF(AZ106="","",AZ105)</f>
        <v>0</v>
      </c>
      <c r="BA785">
        <v>102</v>
      </c>
      <c r="BB785">
        <f>BB105</f>
        <v>0</v>
      </c>
      <c r="BC785">
        <v>102</v>
      </c>
      <c r="BD785">
        <f>IF(BD106="","",BD105)</f>
        <v>0</v>
      </c>
      <c r="BE785">
        <v>102</v>
      </c>
      <c r="BF785">
        <f>BF105</f>
        <v>0</v>
      </c>
      <c r="BG785">
        <v>102</v>
      </c>
      <c r="BH785">
        <f>IF(BH106="","",BH105)</f>
        <v>0</v>
      </c>
      <c r="BI785">
        <v>102</v>
      </c>
      <c r="BJ785">
        <f>BJ105</f>
        <v>0</v>
      </c>
      <c r="BK785">
        <v>102</v>
      </c>
      <c r="BL785">
        <f>IF(BL106="","",BL105)</f>
        <v>0</v>
      </c>
      <c r="BM785">
        <v>102</v>
      </c>
      <c r="BN785">
        <f>BN105</f>
        <v>0</v>
      </c>
      <c r="BO785">
        <v>102</v>
      </c>
      <c r="BP785">
        <f>IF(BP106="","",BP105)</f>
        <v>0</v>
      </c>
      <c r="BQ785">
        <v>102</v>
      </c>
      <c r="BR785">
        <f>BR105</f>
        <v>0</v>
      </c>
    </row>
    <row r="786" spans="5:70">
      <c r="E786">
        <v>103</v>
      </c>
      <c r="F786">
        <f>IF(F107="","",F106)</f>
        <v>0</v>
      </c>
      <c r="G786">
        <v>103</v>
      </c>
      <c r="H786">
        <f>H106</f>
        <v>0</v>
      </c>
      <c r="I786">
        <v>103</v>
      </c>
      <c r="J786">
        <f>IF(J107="","",J106)</f>
        <v>0</v>
      </c>
      <c r="K786">
        <v>103</v>
      </c>
      <c r="L786">
        <f>L106</f>
        <v>0</v>
      </c>
      <c r="M786">
        <v>103</v>
      </c>
      <c r="N786">
        <f>IF(N107="","",N106)</f>
        <v>0</v>
      </c>
      <c r="O786">
        <v>103</v>
      </c>
      <c r="P786">
        <f>P106</f>
        <v>0</v>
      </c>
      <c r="Q786">
        <v>103</v>
      </c>
      <c r="R786">
        <f>IF(R107="","",R106)</f>
        <v>0</v>
      </c>
      <c r="S786">
        <v>103</v>
      </c>
      <c r="T786">
        <f>T106</f>
        <v>0</v>
      </c>
      <c r="U786">
        <v>103</v>
      </c>
      <c r="V786">
        <f>IF(V107="","",V106)</f>
        <v>0</v>
      </c>
      <c r="W786">
        <v>103</v>
      </c>
      <c r="X786">
        <f>X106</f>
        <v>0</v>
      </c>
      <c r="Y786">
        <v>103</v>
      </c>
      <c r="Z786">
        <f>IF(Z107="","",Z106)</f>
        <v>0</v>
      </c>
      <c r="AA786">
        <v>103</v>
      </c>
      <c r="AB786">
        <f>AB106</f>
        <v>0</v>
      </c>
      <c r="AC786">
        <v>103</v>
      </c>
      <c r="AD786">
        <f>IF(AD107="","",AD106)</f>
        <v>0</v>
      </c>
      <c r="AE786">
        <v>103</v>
      </c>
      <c r="AF786">
        <f>AF106</f>
        <v>0</v>
      </c>
      <c r="AG786">
        <v>103</v>
      </c>
      <c r="AH786">
        <f>IF(AH107="","",AH106)</f>
        <v>0</v>
      </c>
      <c r="AI786">
        <v>103</v>
      </c>
      <c r="AJ786">
        <f>AJ106</f>
        <v>0</v>
      </c>
      <c r="AM786">
        <v>103</v>
      </c>
      <c r="AN786">
        <f>IF(AN107="","",AN106)</f>
        <v>0</v>
      </c>
      <c r="AO786">
        <v>103</v>
      </c>
      <c r="AP786">
        <f>AP106</f>
        <v>0</v>
      </c>
      <c r="AQ786">
        <v>103</v>
      </c>
      <c r="AR786">
        <f>IF(AR107="","",AR106)</f>
        <v>0</v>
      </c>
      <c r="AS786">
        <v>103</v>
      </c>
      <c r="AT786">
        <f>AT106</f>
        <v>0</v>
      </c>
      <c r="AU786">
        <v>103</v>
      </c>
      <c r="AV786">
        <f>IF(AV107="","",AV106)</f>
        <v>0</v>
      </c>
      <c r="AW786">
        <v>103</v>
      </c>
      <c r="AX786">
        <f>AX106</f>
        <v>0</v>
      </c>
      <c r="AY786">
        <v>103</v>
      </c>
      <c r="AZ786">
        <f>IF(AZ107="","",AZ106)</f>
        <v>0</v>
      </c>
      <c r="BA786">
        <v>103</v>
      </c>
      <c r="BB786">
        <f>BB106</f>
        <v>0</v>
      </c>
      <c r="BC786">
        <v>103</v>
      </c>
      <c r="BD786">
        <f>IF(BD107="","",BD106)</f>
        <v>0</v>
      </c>
      <c r="BE786">
        <v>103</v>
      </c>
      <c r="BF786">
        <f>BF106</f>
        <v>0</v>
      </c>
      <c r="BG786">
        <v>103</v>
      </c>
      <c r="BH786">
        <f>IF(BH107="","",BH106)</f>
        <v>0</v>
      </c>
      <c r="BI786">
        <v>103</v>
      </c>
      <c r="BJ786">
        <f>BJ106</f>
        <v>0</v>
      </c>
      <c r="BK786">
        <v>103</v>
      </c>
      <c r="BL786">
        <f>IF(BL107="","",BL106)</f>
        <v>0</v>
      </c>
      <c r="BM786">
        <v>103</v>
      </c>
      <c r="BN786">
        <f>BN106</f>
        <v>0</v>
      </c>
      <c r="BO786">
        <v>103</v>
      </c>
      <c r="BP786">
        <f>IF(BP107="","",BP106)</f>
        <v>0</v>
      </c>
      <c r="BQ786">
        <v>103</v>
      </c>
      <c r="BR786">
        <f>BR106</f>
        <v>0</v>
      </c>
    </row>
    <row r="787" spans="5:70">
      <c r="E787">
        <v>104</v>
      </c>
      <c r="F787">
        <f>IF(F108="","",F107)</f>
        <v>0</v>
      </c>
      <c r="G787">
        <v>104</v>
      </c>
      <c r="H787">
        <f>H107</f>
        <v>0</v>
      </c>
      <c r="I787">
        <v>104</v>
      </c>
      <c r="J787">
        <f>IF(J108="","",J107)</f>
        <v>0</v>
      </c>
      <c r="K787">
        <v>104</v>
      </c>
      <c r="L787">
        <f>L107</f>
        <v>0</v>
      </c>
      <c r="M787">
        <v>104</v>
      </c>
      <c r="N787">
        <f>IF(N108="","",N107)</f>
        <v>0</v>
      </c>
      <c r="O787">
        <v>104</v>
      </c>
      <c r="P787">
        <f>P107</f>
        <v>0</v>
      </c>
      <c r="Q787">
        <v>104</v>
      </c>
      <c r="R787">
        <f>IF(R108="","",R107)</f>
        <v>0</v>
      </c>
      <c r="S787">
        <v>104</v>
      </c>
      <c r="T787">
        <f>T107</f>
        <v>0</v>
      </c>
      <c r="U787">
        <v>104</v>
      </c>
      <c r="V787">
        <f>IF(V108="","",V107)</f>
        <v>0</v>
      </c>
      <c r="W787">
        <v>104</v>
      </c>
      <c r="X787">
        <f>X107</f>
        <v>0</v>
      </c>
      <c r="Y787">
        <v>104</v>
      </c>
      <c r="Z787">
        <f>IF(Z108="","",Z107)</f>
        <v>0</v>
      </c>
      <c r="AA787">
        <v>104</v>
      </c>
      <c r="AB787">
        <f>AB107</f>
        <v>0</v>
      </c>
      <c r="AC787">
        <v>104</v>
      </c>
      <c r="AD787">
        <f>IF(AD108="","",AD107)</f>
        <v>0</v>
      </c>
      <c r="AE787">
        <v>104</v>
      </c>
      <c r="AF787">
        <f>AF107</f>
        <v>0</v>
      </c>
      <c r="AG787">
        <v>104</v>
      </c>
      <c r="AH787">
        <f>IF(AH108="","",AH107)</f>
        <v>0</v>
      </c>
      <c r="AI787">
        <v>104</v>
      </c>
      <c r="AJ787">
        <f>AJ107</f>
        <v>0</v>
      </c>
      <c r="AM787">
        <v>104</v>
      </c>
      <c r="AN787">
        <f>IF(AN108="","",AN107)</f>
        <v>0</v>
      </c>
      <c r="AO787">
        <v>104</v>
      </c>
      <c r="AP787">
        <f>AP107</f>
        <v>0</v>
      </c>
      <c r="AQ787">
        <v>104</v>
      </c>
      <c r="AR787">
        <f>IF(AR108="","",AR107)</f>
        <v>0</v>
      </c>
      <c r="AS787">
        <v>104</v>
      </c>
      <c r="AT787">
        <f>AT107</f>
        <v>0</v>
      </c>
      <c r="AU787">
        <v>104</v>
      </c>
      <c r="AV787">
        <f>IF(AV108="","",AV107)</f>
        <v>0</v>
      </c>
      <c r="AW787">
        <v>104</v>
      </c>
      <c r="AX787">
        <f>AX107</f>
        <v>0</v>
      </c>
      <c r="AY787">
        <v>104</v>
      </c>
      <c r="AZ787">
        <f>IF(AZ108="","",AZ107)</f>
        <v>0</v>
      </c>
      <c r="BA787">
        <v>104</v>
      </c>
      <c r="BB787">
        <f>BB107</f>
        <v>0</v>
      </c>
      <c r="BC787">
        <v>104</v>
      </c>
      <c r="BD787">
        <f>IF(BD108="","",BD107)</f>
        <v>0</v>
      </c>
      <c r="BE787">
        <v>104</v>
      </c>
      <c r="BF787">
        <f>BF107</f>
        <v>0</v>
      </c>
      <c r="BG787">
        <v>104</v>
      </c>
      <c r="BH787">
        <f>IF(BH108="","",BH107)</f>
        <v>0</v>
      </c>
      <c r="BI787">
        <v>104</v>
      </c>
      <c r="BJ787">
        <f>BJ107</f>
        <v>0</v>
      </c>
      <c r="BK787">
        <v>104</v>
      </c>
      <c r="BL787">
        <f>IF(BL108="","",BL107)</f>
        <v>0</v>
      </c>
      <c r="BM787">
        <v>104</v>
      </c>
      <c r="BN787">
        <f>BN107</f>
        <v>0</v>
      </c>
      <c r="BO787">
        <v>104</v>
      </c>
      <c r="BP787">
        <f>IF(BP108="","",BP107)</f>
        <v>0</v>
      </c>
      <c r="BQ787">
        <v>104</v>
      </c>
      <c r="BR787">
        <f>BR107</f>
        <v>0</v>
      </c>
    </row>
    <row r="788" spans="5:70">
      <c r="E788">
        <v>105</v>
      </c>
      <c r="F788">
        <f>IF(F109="","",F108)</f>
        <v>0</v>
      </c>
      <c r="G788">
        <v>105</v>
      </c>
      <c r="H788">
        <f>H108</f>
        <v>0</v>
      </c>
      <c r="I788">
        <v>105</v>
      </c>
      <c r="J788">
        <f>IF(J109="","",J108)</f>
        <v>0</v>
      </c>
      <c r="K788">
        <v>105</v>
      </c>
      <c r="L788">
        <f>L108</f>
        <v>0</v>
      </c>
      <c r="M788">
        <v>105</v>
      </c>
      <c r="N788">
        <f>IF(N109="","",N108)</f>
        <v>0</v>
      </c>
      <c r="O788">
        <v>105</v>
      </c>
      <c r="P788">
        <f>P108</f>
        <v>0</v>
      </c>
      <c r="Q788">
        <v>105</v>
      </c>
      <c r="R788">
        <f>IF(R109="","",R108)</f>
        <v>0</v>
      </c>
      <c r="S788">
        <v>105</v>
      </c>
      <c r="T788">
        <f>T108</f>
        <v>0</v>
      </c>
      <c r="U788">
        <v>105</v>
      </c>
      <c r="V788">
        <f>IF(V109="","",V108)</f>
        <v>0</v>
      </c>
      <c r="W788">
        <v>105</v>
      </c>
      <c r="X788">
        <f>X108</f>
        <v>0</v>
      </c>
      <c r="Y788">
        <v>105</v>
      </c>
      <c r="Z788">
        <f>IF(Z109="","",Z108)</f>
        <v>0</v>
      </c>
      <c r="AA788">
        <v>105</v>
      </c>
      <c r="AB788">
        <f>AB108</f>
        <v>0</v>
      </c>
      <c r="AC788">
        <v>105</v>
      </c>
      <c r="AD788">
        <f>IF(AD109="","",AD108)</f>
        <v>0</v>
      </c>
      <c r="AE788">
        <v>105</v>
      </c>
      <c r="AF788">
        <f>AF108</f>
        <v>0</v>
      </c>
      <c r="AG788">
        <v>105</v>
      </c>
      <c r="AH788">
        <f>IF(AH109="","",AH108)</f>
        <v>0</v>
      </c>
      <c r="AI788">
        <v>105</v>
      </c>
      <c r="AJ788">
        <f>AJ108</f>
        <v>0</v>
      </c>
      <c r="AM788">
        <v>105</v>
      </c>
      <c r="AN788">
        <f>IF(AN109="","",AN108)</f>
        <v>0</v>
      </c>
      <c r="AO788">
        <v>105</v>
      </c>
      <c r="AP788">
        <f>AP108</f>
        <v>0</v>
      </c>
      <c r="AQ788">
        <v>105</v>
      </c>
      <c r="AR788">
        <f>IF(AR109="","",AR108)</f>
        <v>0</v>
      </c>
      <c r="AS788">
        <v>105</v>
      </c>
      <c r="AT788">
        <f>AT108</f>
        <v>0</v>
      </c>
      <c r="AU788">
        <v>105</v>
      </c>
      <c r="AV788">
        <f>IF(AV109="","",AV108)</f>
        <v>0</v>
      </c>
      <c r="AW788">
        <v>105</v>
      </c>
      <c r="AX788">
        <f>AX108</f>
        <v>0</v>
      </c>
      <c r="AY788">
        <v>105</v>
      </c>
      <c r="AZ788">
        <f>IF(AZ109="","",AZ108)</f>
        <v>0</v>
      </c>
      <c r="BA788">
        <v>105</v>
      </c>
      <c r="BB788">
        <f>BB108</f>
        <v>0</v>
      </c>
      <c r="BC788">
        <v>105</v>
      </c>
      <c r="BD788">
        <f>IF(BD109="","",BD108)</f>
        <v>0</v>
      </c>
      <c r="BE788">
        <v>105</v>
      </c>
      <c r="BF788">
        <f>BF108</f>
        <v>0</v>
      </c>
      <c r="BG788">
        <v>105</v>
      </c>
      <c r="BH788">
        <f>IF(BH109="","",BH108)</f>
        <v>0</v>
      </c>
      <c r="BI788">
        <v>105</v>
      </c>
      <c r="BJ788">
        <f>BJ108</f>
        <v>0</v>
      </c>
      <c r="BK788">
        <v>105</v>
      </c>
      <c r="BL788">
        <f>IF(BL109="","",BL108)</f>
        <v>0</v>
      </c>
      <c r="BM788">
        <v>105</v>
      </c>
      <c r="BN788">
        <f>BN108</f>
        <v>0</v>
      </c>
      <c r="BO788">
        <v>105</v>
      </c>
      <c r="BP788">
        <f>IF(BP109="","",BP108)</f>
        <v>0</v>
      </c>
      <c r="BQ788">
        <v>105</v>
      </c>
      <c r="BR788">
        <f>BR108</f>
        <v>0</v>
      </c>
    </row>
    <row r="789" spans="5:70">
      <c r="E789">
        <v>106</v>
      </c>
      <c r="F789">
        <f>IF(F110="","",F109)</f>
        <v>0</v>
      </c>
      <c r="G789">
        <v>106</v>
      </c>
      <c r="H789">
        <f>H109</f>
        <v>0</v>
      </c>
      <c r="I789">
        <v>106</v>
      </c>
      <c r="J789">
        <f>IF(J110="","",J109)</f>
        <v>0</v>
      </c>
      <c r="K789">
        <v>106</v>
      </c>
      <c r="L789">
        <f>L109</f>
        <v>0</v>
      </c>
      <c r="M789">
        <v>106</v>
      </c>
      <c r="N789">
        <f>IF(N110="","",N109)</f>
        <v>0</v>
      </c>
      <c r="O789">
        <v>106</v>
      </c>
      <c r="P789">
        <f>P109</f>
        <v>0</v>
      </c>
      <c r="Q789">
        <v>106</v>
      </c>
      <c r="R789">
        <f>IF(R110="","",R109)</f>
        <v>0</v>
      </c>
      <c r="S789">
        <v>106</v>
      </c>
      <c r="T789">
        <f>T109</f>
        <v>0</v>
      </c>
      <c r="U789">
        <v>106</v>
      </c>
      <c r="V789">
        <f>IF(V110="","",V109)</f>
        <v>0</v>
      </c>
      <c r="W789">
        <v>106</v>
      </c>
      <c r="X789">
        <f>X109</f>
        <v>0</v>
      </c>
      <c r="Y789">
        <v>106</v>
      </c>
      <c r="Z789">
        <f>IF(Z110="","",Z109)</f>
        <v>0</v>
      </c>
      <c r="AA789">
        <v>106</v>
      </c>
      <c r="AB789">
        <f>AB109</f>
        <v>0</v>
      </c>
      <c r="AC789">
        <v>106</v>
      </c>
      <c r="AD789">
        <f>IF(AD110="","",AD109)</f>
        <v>0</v>
      </c>
      <c r="AE789">
        <v>106</v>
      </c>
      <c r="AF789">
        <f>AF109</f>
        <v>0</v>
      </c>
      <c r="AG789">
        <v>106</v>
      </c>
      <c r="AH789">
        <f>IF(AH110="","",AH109)</f>
        <v>0</v>
      </c>
      <c r="AI789">
        <v>106</v>
      </c>
      <c r="AJ789">
        <f>AJ109</f>
        <v>0</v>
      </c>
      <c r="AM789">
        <v>106</v>
      </c>
      <c r="AN789">
        <f>IF(AN110="","",AN109)</f>
        <v>0</v>
      </c>
      <c r="AO789">
        <v>106</v>
      </c>
      <c r="AP789">
        <f>AP109</f>
        <v>0</v>
      </c>
      <c r="AQ789">
        <v>106</v>
      </c>
      <c r="AR789">
        <f>IF(AR110="","",AR109)</f>
        <v>0</v>
      </c>
      <c r="AS789">
        <v>106</v>
      </c>
      <c r="AT789">
        <f>AT109</f>
        <v>0</v>
      </c>
      <c r="AU789">
        <v>106</v>
      </c>
      <c r="AV789">
        <f>IF(AV110="","",AV109)</f>
        <v>0</v>
      </c>
      <c r="AW789">
        <v>106</v>
      </c>
      <c r="AX789">
        <f>AX109</f>
        <v>0</v>
      </c>
      <c r="AY789">
        <v>106</v>
      </c>
      <c r="AZ789">
        <f>IF(AZ110="","",AZ109)</f>
        <v>0</v>
      </c>
      <c r="BA789">
        <v>106</v>
      </c>
      <c r="BB789">
        <f>BB109</f>
        <v>0</v>
      </c>
      <c r="BC789">
        <v>106</v>
      </c>
      <c r="BD789">
        <f>IF(BD110="","",BD109)</f>
        <v>0</v>
      </c>
      <c r="BE789">
        <v>106</v>
      </c>
      <c r="BF789">
        <f>BF109</f>
        <v>0</v>
      </c>
      <c r="BG789">
        <v>106</v>
      </c>
      <c r="BH789">
        <f>IF(BH110="","",BH109)</f>
        <v>0</v>
      </c>
      <c r="BI789">
        <v>106</v>
      </c>
      <c r="BJ789">
        <f>BJ109</f>
        <v>0</v>
      </c>
      <c r="BK789">
        <v>106</v>
      </c>
      <c r="BL789">
        <f>IF(BL110="","",BL109)</f>
        <v>0</v>
      </c>
      <c r="BM789">
        <v>106</v>
      </c>
      <c r="BN789">
        <f>BN109</f>
        <v>0</v>
      </c>
      <c r="BO789">
        <v>106</v>
      </c>
      <c r="BP789">
        <f>IF(BP110="","",BP109)</f>
        <v>0</v>
      </c>
      <c r="BQ789">
        <v>106</v>
      </c>
      <c r="BR789">
        <f>BR109</f>
        <v>0</v>
      </c>
    </row>
    <row r="790" spans="5:70">
      <c r="E790">
        <v>107</v>
      </c>
      <c r="F790">
        <f>IF(F111="","",F110)</f>
        <v>0</v>
      </c>
      <c r="G790">
        <v>107</v>
      </c>
      <c r="H790">
        <f>H110</f>
        <v>0</v>
      </c>
      <c r="I790">
        <v>107</v>
      </c>
      <c r="J790">
        <f>IF(J111="","",J110)</f>
        <v>0</v>
      </c>
      <c r="K790">
        <v>107</v>
      </c>
      <c r="L790">
        <f>L110</f>
        <v>0</v>
      </c>
      <c r="M790">
        <v>107</v>
      </c>
      <c r="N790">
        <f>IF(N111="","",N110)</f>
        <v>0</v>
      </c>
      <c r="O790">
        <v>107</v>
      </c>
      <c r="P790">
        <f>P110</f>
        <v>0</v>
      </c>
      <c r="Q790">
        <v>107</v>
      </c>
      <c r="R790">
        <f>IF(R111="","",R110)</f>
        <v>0</v>
      </c>
      <c r="S790">
        <v>107</v>
      </c>
      <c r="T790">
        <f>T110</f>
        <v>0</v>
      </c>
      <c r="U790">
        <v>107</v>
      </c>
      <c r="V790">
        <f>IF(V111="","",V110)</f>
        <v>0</v>
      </c>
      <c r="W790">
        <v>107</v>
      </c>
      <c r="X790">
        <f>X110</f>
        <v>0</v>
      </c>
      <c r="Y790">
        <v>107</v>
      </c>
      <c r="Z790">
        <f>IF(Z111="","",Z110)</f>
        <v>0</v>
      </c>
      <c r="AA790">
        <v>107</v>
      </c>
      <c r="AB790">
        <f>AB110</f>
        <v>0</v>
      </c>
      <c r="AC790">
        <v>107</v>
      </c>
      <c r="AD790">
        <f>IF(AD111="","",AD110)</f>
        <v>0</v>
      </c>
      <c r="AE790">
        <v>107</v>
      </c>
      <c r="AF790">
        <f>AF110</f>
        <v>0</v>
      </c>
      <c r="AG790">
        <v>107</v>
      </c>
      <c r="AH790">
        <f>IF(AH111="","",AH110)</f>
        <v>0</v>
      </c>
      <c r="AI790">
        <v>107</v>
      </c>
      <c r="AJ790">
        <f>AJ110</f>
        <v>0</v>
      </c>
      <c r="AM790">
        <v>107</v>
      </c>
      <c r="AN790">
        <f>IF(AN111="","",AN110)</f>
        <v>0</v>
      </c>
      <c r="AO790">
        <v>107</v>
      </c>
      <c r="AP790">
        <f>AP110</f>
        <v>0</v>
      </c>
      <c r="AQ790">
        <v>107</v>
      </c>
      <c r="AR790">
        <f>IF(AR111="","",AR110)</f>
        <v>0</v>
      </c>
      <c r="AS790">
        <v>107</v>
      </c>
      <c r="AT790">
        <f>AT110</f>
        <v>0</v>
      </c>
      <c r="AU790">
        <v>107</v>
      </c>
      <c r="AV790">
        <f>IF(AV111="","",AV110)</f>
        <v>0</v>
      </c>
      <c r="AW790">
        <v>107</v>
      </c>
      <c r="AX790">
        <f>AX110</f>
        <v>0</v>
      </c>
      <c r="AY790">
        <v>107</v>
      </c>
      <c r="AZ790">
        <f>IF(AZ111="","",AZ110)</f>
        <v>0</v>
      </c>
      <c r="BA790">
        <v>107</v>
      </c>
      <c r="BB790">
        <f>BB110</f>
        <v>0</v>
      </c>
      <c r="BC790">
        <v>107</v>
      </c>
      <c r="BD790">
        <f>IF(BD111="","",BD110)</f>
        <v>0</v>
      </c>
      <c r="BE790">
        <v>107</v>
      </c>
      <c r="BF790">
        <f>BF110</f>
        <v>0</v>
      </c>
      <c r="BG790">
        <v>107</v>
      </c>
      <c r="BH790">
        <f>IF(BH111="","",BH110)</f>
        <v>0</v>
      </c>
      <c r="BI790">
        <v>107</v>
      </c>
      <c r="BJ790">
        <f>BJ110</f>
        <v>0</v>
      </c>
      <c r="BK790">
        <v>107</v>
      </c>
      <c r="BL790">
        <f>IF(BL111="","",BL110)</f>
        <v>0</v>
      </c>
      <c r="BM790">
        <v>107</v>
      </c>
      <c r="BN790">
        <f>BN110</f>
        <v>0</v>
      </c>
      <c r="BO790">
        <v>107</v>
      </c>
      <c r="BP790">
        <f>IF(BP111="","",BP110)</f>
        <v>0</v>
      </c>
      <c r="BQ790">
        <v>107</v>
      </c>
      <c r="BR790">
        <f>BR110</f>
        <v>0</v>
      </c>
    </row>
    <row r="791" spans="5:70">
      <c r="E791">
        <v>108</v>
      </c>
      <c r="F791">
        <f>IF(F112="","",F111)</f>
        <v>0</v>
      </c>
      <c r="G791">
        <v>108</v>
      </c>
      <c r="H791">
        <f>H111</f>
        <v>0</v>
      </c>
      <c r="I791">
        <v>108</v>
      </c>
      <c r="J791">
        <f>IF(J112="","",J111)</f>
        <v>0</v>
      </c>
      <c r="K791">
        <v>108</v>
      </c>
      <c r="L791">
        <f>L111</f>
        <v>0</v>
      </c>
      <c r="M791">
        <v>108</v>
      </c>
      <c r="N791">
        <f>IF(N112="","",N111)</f>
        <v>0</v>
      </c>
      <c r="O791">
        <v>108</v>
      </c>
      <c r="P791">
        <f>P111</f>
        <v>0</v>
      </c>
      <c r="Q791">
        <v>108</v>
      </c>
      <c r="R791">
        <f>IF(R112="","",R111)</f>
        <v>0</v>
      </c>
      <c r="S791">
        <v>108</v>
      </c>
      <c r="T791">
        <f>T111</f>
        <v>0</v>
      </c>
      <c r="U791">
        <v>108</v>
      </c>
      <c r="V791">
        <f>IF(V112="","",V111)</f>
        <v>0</v>
      </c>
      <c r="W791">
        <v>108</v>
      </c>
      <c r="X791">
        <f>X111</f>
        <v>0</v>
      </c>
      <c r="Y791">
        <v>108</v>
      </c>
      <c r="Z791">
        <f>IF(Z112="","",Z111)</f>
        <v>0</v>
      </c>
      <c r="AA791">
        <v>108</v>
      </c>
      <c r="AB791">
        <f>AB111</f>
        <v>0</v>
      </c>
      <c r="AC791">
        <v>108</v>
      </c>
      <c r="AD791">
        <f>IF(AD112="","",AD111)</f>
        <v>0</v>
      </c>
      <c r="AE791">
        <v>108</v>
      </c>
      <c r="AF791">
        <f>AF111</f>
        <v>0</v>
      </c>
      <c r="AG791">
        <v>108</v>
      </c>
      <c r="AH791">
        <f>IF(AH112="","",AH111)</f>
        <v>0</v>
      </c>
      <c r="AI791">
        <v>108</v>
      </c>
      <c r="AJ791">
        <f>AJ111</f>
        <v>0</v>
      </c>
      <c r="AM791">
        <v>108</v>
      </c>
      <c r="AN791">
        <f>IF(AN112="","",AN111)</f>
        <v>0</v>
      </c>
      <c r="AO791">
        <v>108</v>
      </c>
      <c r="AP791">
        <f>AP111</f>
        <v>0</v>
      </c>
      <c r="AQ791">
        <v>108</v>
      </c>
      <c r="AR791">
        <f>IF(AR112="","",AR111)</f>
        <v>0</v>
      </c>
      <c r="AS791">
        <v>108</v>
      </c>
      <c r="AT791">
        <f>AT111</f>
        <v>0</v>
      </c>
      <c r="AU791">
        <v>108</v>
      </c>
      <c r="AV791">
        <f>IF(AV112="","",AV111)</f>
        <v>0</v>
      </c>
      <c r="AW791">
        <v>108</v>
      </c>
      <c r="AX791">
        <f>AX111</f>
        <v>0</v>
      </c>
      <c r="AY791">
        <v>108</v>
      </c>
      <c r="AZ791">
        <f>IF(AZ112="","",AZ111)</f>
        <v>0</v>
      </c>
      <c r="BA791">
        <v>108</v>
      </c>
      <c r="BB791">
        <f>BB111</f>
        <v>0</v>
      </c>
      <c r="BC791">
        <v>108</v>
      </c>
      <c r="BD791">
        <f>IF(BD112="","",BD111)</f>
        <v>0</v>
      </c>
      <c r="BE791">
        <v>108</v>
      </c>
      <c r="BF791">
        <f>BF111</f>
        <v>0</v>
      </c>
      <c r="BG791">
        <v>108</v>
      </c>
      <c r="BH791">
        <f>IF(BH112="","",BH111)</f>
        <v>0</v>
      </c>
      <c r="BI791">
        <v>108</v>
      </c>
      <c r="BJ791">
        <f>BJ111</f>
        <v>0</v>
      </c>
      <c r="BK791">
        <v>108</v>
      </c>
      <c r="BL791">
        <f>IF(BL112="","",BL111)</f>
        <v>0</v>
      </c>
      <c r="BM791">
        <v>108</v>
      </c>
      <c r="BN791">
        <f>BN111</f>
        <v>0</v>
      </c>
      <c r="BO791">
        <v>108</v>
      </c>
      <c r="BP791">
        <f>IF(BP112="","",BP111)</f>
        <v>0</v>
      </c>
      <c r="BQ791">
        <v>108</v>
      </c>
      <c r="BR791">
        <f>BR111</f>
        <v>0</v>
      </c>
    </row>
    <row r="792" spans="5:70">
      <c r="E792">
        <v>109</v>
      </c>
      <c r="F792">
        <f>IF(F113="","",F112)</f>
        <v>0</v>
      </c>
      <c r="G792">
        <v>109</v>
      </c>
      <c r="H792">
        <f>H112</f>
        <v>0</v>
      </c>
      <c r="I792">
        <v>109</v>
      </c>
      <c r="J792">
        <f>IF(J113="","",J112)</f>
        <v>0</v>
      </c>
      <c r="K792">
        <v>109</v>
      </c>
      <c r="L792">
        <f>L112</f>
        <v>0</v>
      </c>
      <c r="M792">
        <v>109</v>
      </c>
      <c r="N792">
        <f>IF(N113="","",N112)</f>
        <v>0</v>
      </c>
      <c r="O792">
        <v>109</v>
      </c>
      <c r="P792">
        <f>P112</f>
        <v>0</v>
      </c>
      <c r="Q792">
        <v>109</v>
      </c>
      <c r="R792">
        <f>IF(R113="","",R112)</f>
        <v>0</v>
      </c>
      <c r="S792">
        <v>109</v>
      </c>
      <c r="T792">
        <f>T112</f>
        <v>0</v>
      </c>
      <c r="U792">
        <v>109</v>
      </c>
      <c r="V792">
        <f>IF(V113="","",V112)</f>
        <v>0</v>
      </c>
      <c r="W792">
        <v>109</v>
      </c>
      <c r="X792">
        <f>X112</f>
        <v>0</v>
      </c>
      <c r="Y792">
        <v>109</v>
      </c>
      <c r="Z792">
        <f>IF(Z113="","",Z112)</f>
        <v>0</v>
      </c>
      <c r="AA792">
        <v>109</v>
      </c>
      <c r="AB792">
        <f>AB112</f>
        <v>0</v>
      </c>
      <c r="AC792">
        <v>109</v>
      </c>
      <c r="AD792">
        <f>IF(AD113="","",AD112)</f>
        <v>0</v>
      </c>
      <c r="AE792">
        <v>109</v>
      </c>
      <c r="AF792">
        <f>AF112</f>
        <v>0</v>
      </c>
      <c r="AG792">
        <v>109</v>
      </c>
      <c r="AH792">
        <f>IF(AH113="","",AH112)</f>
        <v>0</v>
      </c>
      <c r="AI792">
        <v>109</v>
      </c>
      <c r="AJ792">
        <f>AJ112</f>
        <v>0</v>
      </c>
      <c r="AM792">
        <v>109</v>
      </c>
      <c r="AN792">
        <f>IF(AN113="","",AN112)</f>
        <v>0</v>
      </c>
      <c r="AO792">
        <v>109</v>
      </c>
      <c r="AP792">
        <f>AP112</f>
        <v>0</v>
      </c>
      <c r="AQ792">
        <v>109</v>
      </c>
      <c r="AR792">
        <f>IF(AR113="","",AR112)</f>
        <v>0</v>
      </c>
      <c r="AS792">
        <v>109</v>
      </c>
      <c r="AT792">
        <f>AT112</f>
        <v>0</v>
      </c>
      <c r="AU792">
        <v>109</v>
      </c>
      <c r="AV792">
        <f>IF(AV113="","",AV112)</f>
        <v>0</v>
      </c>
      <c r="AW792">
        <v>109</v>
      </c>
      <c r="AX792">
        <f>AX112</f>
        <v>0</v>
      </c>
      <c r="AY792">
        <v>109</v>
      </c>
      <c r="AZ792">
        <f>IF(AZ113="","",AZ112)</f>
        <v>0</v>
      </c>
      <c r="BA792">
        <v>109</v>
      </c>
      <c r="BB792">
        <f>BB112</f>
        <v>0</v>
      </c>
      <c r="BC792">
        <v>109</v>
      </c>
      <c r="BD792">
        <f>IF(BD113="","",BD112)</f>
        <v>0</v>
      </c>
      <c r="BE792">
        <v>109</v>
      </c>
      <c r="BF792">
        <f>BF112</f>
        <v>0</v>
      </c>
      <c r="BG792">
        <v>109</v>
      </c>
      <c r="BH792">
        <f>IF(BH113="","",BH112)</f>
        <v>0</v>
      </c>
      <c r="BI792">
        <v>109</v>
      </c>
      <c r="BJ792">
        <f>BJ112</f>
        <v>0</v>
      </c>
      <c r="BK792">
        <v>109</v>
      </c>
      <c r="BL792">
        <f>IF(BL113="","",BL112)</f>
        <v>0</v>
      </c>
      <c r="BM792">
        <v>109</v>
      </c>
      <c r="BN792">
        <f>BN112</f>
        <v>0</v>
      </c>
      <c r="BO792">
        <v>109</v>
      </c>
      <c r="BP792">
        <f>IF(BP113="","",BP112)</f>
        <v>0</v>
      </c>
      <c r="BQ792">
        <v>109</v>
      </c>
      <c r="BR792">
        <f>BR112</f>
        <v>0</v>
      </c>
    </row>
    <row r="793" spans="5:70">
      <c r="E793">
        <v>110</v>
      </c>
      <c r="F793">
        <f>IF(F114="","",F113)</f>
        <v>0</v>
      </c>
      <c r="G793">
        <v>110</v>
      </c>
      <c r="H793">
        <f>H113</f>
        <v>0</v>
      </c>
      <c r="I793">
        <v>110</v>
      </c>
      <c r="J793">
        <f>IF(J114="","",J113)</f>
        <v>0</v>
      </c>
      <c r="K793">
        <v>110</v>
      </c>
      <c r="L793">
        <f>L113</f>
        <v>0</v>
      </c>
      <c r="M793">
        <v>110</v>
      </c>
      <c r="N793">
        <f>IF(N114="","",N113)</f>
        <v>0</v>
      </c>
      <c r="O793">
        <v>110</v>
      </c>
      <c r="P793">
        <f>P113</f>
        <v>0</v>
      </c>
      <c r="Q793">
        <v>110</v>
      </c>
      <c r="R793">
        <f>IF(R114="","",R113)</f>
        <v>0</v>
      </c>
      <c r="S793">
        <v>110</v>
      </c>
      <c r="T793">
        <f>T113</f>
        <v>0</v>
      </c>
      <c r="U793">
        <v>110</v>
      </c>
      <c r="V793">
        <f>IF(V114="","",V113)</f>
        <v>0</v>
      </c>
      <c r="W793">
        <v>110</v>
      </c>
      <c r="X793">
        <f>X113</f>
        <v>0</v>
      </c>
      <c r="Y793">
        <v>110</v>
      </c>
      <c r="Z793">
        <f>IF(Z114="","",Z113)</f>
        <v>0</v>
      </c>
      <c r="AA793">
        <v>110</v>
      </c>
      <c r="AB793">
        <f>AB113</f>
        <v>0</v>
      </c>
      <c r="AC793">
        <v>110</v>
      </c>
      <c r="AD793">
        <f>IF(AD114="","",AD113)</f>
        <v>0</v>
      </c>
      <c r="AE793">
        <v>110</v>
      </c>
      <c r="AF793">
        <f>AF113</f>
        <v>0</v>
      </c>
      <c r="AG793">
        <v>110</v>
      </c>
      <c r="AH793">
        <f>IF(AH114="","",AH113)</f>
        <v>0</v>
      </c>
      <c r="AI793">
        <v>110</v>
      </c>
      <c r="AJ793">
        <f>AJ113</f>
        <v>0</v>
      </c>
      <c r="AM793">
        <v>110</v>
      </c>
      <c r="AN793">
        <f>IF(AN114="","",AN113)</f>
        <v>0</v>
      </c>
      <c r="AO793">
        <v>110</v>
      </c>
      <c r="AP793">
        <f>AP113</f>
        <v>0</v>
      </c>
      <c r="AQ793">
        <v>110</v>
      </c>
      <c r="AR793">
        <f>IF(AR114="","",AR113)</f>
        <v>0</v>
      </c>
      <c r="AS793">
        <v>110</v>
      </c>
      <c r="AT793">
        <f>AT113</f>
        <v>0</v>
      </c>
      <c r="AU793">
        <v>110</v>
      </c>
      <c r="AV793">
        <f>IF(AV114="","",AV113)</f>
        <v>0</v>
      </c>
      <c r="AW793">
        <v>110</v>
      </c>
      <c r="AX793">
        <f>AX113</f>
        <v>0</v>
      </c>
      <c r="AY793">
        <v>110</v>
      </c>
      <c r="AZ793">
        <f>IF(AZ114="","",AZ113)</f>
        <v>0</v>
      </c>
      <c r="BA793">
        <v>110</v>
      </c>
      <c r="BB793">
        <f>BB113</f>
        <v>0</v>
      </c>
      <c r="BC793">
        <v>110</v>
      </c>
      <c r="BD793">
        <f>IF(BD114="","",BD113)</f>
        <v>0</v>
      </c>
      <c r="BE793">
        <v>110</v>
      </c>
      <c r="BF793">
        <f>BF113</f>
        <v>0</v>
      </c>
      <c r="BG793">
        <v>110</v>
      </c>
      <c r="BH793">
        <f>IF(BH114="","",BH113)</f>
        <v>0</v>
      </c>
      <c r="BI793">
        <v>110</v>
      </c>
      <c r="BJ793">
        <f>BJ113</f>
        <v>0</v>
      </c>
      <c r="BK793">
        <v>110</v>
      </c>
      <c r="BL793">
        <f>IF(BL114="","",BL113)</f>
        <v>0</v>
      </c>
      <c r="BM793">
        <v>110</v>
      </c>
      <c r="BN793">
        <f>BN113</f>
        <v>0</v>
      </c>
      <c r="BO793">
        <v>110</v>
      </c>
      <c r="BP793">
        <f>IF(BP114="","",BP113)</f>
        <v>0</v>
      </c>
      <c r="BQ793">
        <v>110</v>
      </c>
      <c r="BR793">
        <f>BR113</f>
        <v>0</v>
      </c>
    </row>
    <row r="794" spans="5:70">
      <c r="E794">
        <v>111</v>
      </c>
      <c r="F794">
        <f>IF(F115="","",F114)</f>
        <v>0</v>
      </c>
      <c r="G794">
        <v>111</v>
      </c>
      <c r="H794">
        <f>H114</f>
        <v>0</v>
      </c>
      <c r="I794">
        <v>111</v>
      </c>
      <c r="J794">
        <f>IF(J115="","",J114)</f>
        <v>0</v>
      </c>
      <c r="K794">
        <v>111</v>
      </c>
      <c r="L794">
        <f>L114</f>
        <v>0</v>
      </c>
      <c r="M794">
        <v>111</v>
      </c>
      <c r="N794">
        <f>IF(N115="","",N114)</f>
        <v>0</v>
      </c>
      <c r="O794">
        <v>111</v>
      </c>
      <c r="P794">
        <f>P114</f>
        <v>0</v>
      </c>
      <c r="Q794">
        <v>111</v>
      </c>
      <c r="R794">
        <f>IF(R115="","",R114)</f>
        <v>0</v>
      </c>
      <c r="S794">
        <v>111</v>
      </c>
      <c r="T794">
        <f>T114</f>
        <v>0</v>
      </c>
      <c r="U794">
        <v>111</v>
      </c>
      <c r="V794">
        <f>IF(V115="","",V114)</f>
        <v>0</v>
      </c>
      <c r="W794">
        <v>111</v>
      </c>
      <c r="X794">
        <f>X114</f>
        <v>0</v>
      </c>
      <c r="Y794">
        <v>111</v>
      </c>
      <c r="Z794">
        <f>IF(Z115="","",Z114)</f>
        <v>0</v>
      </c>
      <c r="AA794">
        <v>111</v>
      </c>
      <c r="AB794">
        <f>AB114</f>
        <v>0</v>
      </c>
      <c r="AC794">
        <v>111</v>
      </c>
      <c r="AD794">
        <f>IF(AD115="","",AD114)</f>
        <v>0</v>
      </c>
      <c r="AE794">
        <v>111</v>
      </c>
      <c r="AF794">
        <f>AF114</f>
        <v>0</v>
      </c>
      <c r="AG794">
        <v>111</v>
      </c>
      <c r="AH794">
        <f>IF(AH115="","",AH114)</f>
        <v>0</v>
      </c>
      <c r="AI794">
        <v>111</v>
      </c>
      <c r="AJ794">
        <f>AJ114</f>
        <v>0</v>
      </c>
      <c r="AM794">
        <v>111</v>
      </c>
      <c r="AN794">
        <f>IF(AN115="","",AN114)</f>
        <v>0</v>
      </c>
      <c r="AO794">
        <v>111</v>
      </c>
      <c r="AP794">
        <f>AP114</f>
        <v>0</v>
      </c>
      <c r="AQ794">
        <v>111</v>
      </c>
      <c r="AR794">
        <f>IF(AR115="","",AR114)</f>
        <v>0</v>
      </c>
      <c r="AS794">
        <v>111</v>
      </c>
      <c r="AT794">
        <f>AT114</f>
        <v>0</v>
      </c>
      <c r="AU794">
        <v>111</v>
      </c>
      <c r="AV794">
        <f>IF(AV115="","",AV114)</f>
        <v>0</v>
      </c>
      <c r="AW794">
        <v>111</v>
      </c>
      <c r="AX794">
        <f>AX114</f>
        <v>0</v>
      </c>
      <c r="AY794">
        <v>111</v>
      </c>
      <c r="AZ794">
        <f>IF(AZ115="","",AZ114)</f>
        <v>0</v>
      </c>
      <c r="BA794">
        <v>111</v>
      </c>
      <c r="BB794">
        <f>BB114</f>
        <v>0</v>
      </c>
      <c r="BC794">
        <v>111</v>
      </c>
      <c r="BD794">
        <f>IF(BD115="","",BD114)</f>
        <v>0</v>
      </c>
      <c r="BE794">
        <v>111</v>
      </c>
      <c r="BF794">
        <f>BF114</f>
        <v>0</v>
      </c>
      <c r="BG794">
        <v>111</v>
      </c>
      <c r="BH794">
        <f>IF(BH115="","",BH114)</f>
        <v>0</v>
      </c>
      <c r="BI794">
        <v>111</v>
      </c>
      <c r="BJ794">
        <f>BJ114</f>
        <v>0</v>
      </c>
      <c r="BK794">
        <v>111</v>
      </c>
      <c r="BL794">
        <f>IF(BL115="","",BL114)</f>
        <v>0</v>
      </c>
      <c r="BM794">
        <v>111</v>
      </c>
      <c r="BN794">
        <f>BN114</f>
        <v>0</v>
      </c>
      <c r="BO794">
        <v>111</v>
      </c>
      <c r="BP794">
        <f>IF(BP115="","",BP114)</f>
        <v>0</v>
      </c>
      <c r="BQ794">
        <v>111</v>
      </c>
      <c r="BR794">
        <f>BR114</f>
        <v>0</v>
      </c>
    </row>
    <row r="795" spans="5:70">
      <c r="E795">
        <v>112</v>
      </c>
      <c r="F795">
        <f>IF(F116="","",F115)</f>
        <v>0</v>
      </c>
      <c r="G795">
        <v>112</v>
      </c>
      <c r="H795">
        <f>H115</f>
        <v>0</v>
      </c>
      <c r="I795">
        <v>112</v>
      </c>
      <c r="J795">
        <f>IF(J116="","",J115)</f>
        <v>0</v>
      </c>
      <c r="K795">
        <v>112</v>
      </c>
      <c r="L795">
        <f>L115</f>
        <v>0</v>
      </c>
      <c r="M795">
        <v>112</v>
      </c>
      <c r="N795">
        <f>IF(N116="","",N115)</f>
        <v>0</v>
      </c>
      <c r="O795">
        <v>112</v>
      </c>
      <c r="P795">
        <f>P115</f>
        <v>0</v>
      </c>
      <c r="Q795">
        <v>112</v>
      </c>
      <c r="R795">
        <f>IF(R116="","",R115)</f>
        <v>0</v>
      </c>
      <c r="S795">
        <v>112</v>
      </c>
      <c r="T795">
        <f>T115</f>
        <v>0</v>
      </c>
      <c r="U795">
        <v>112</v>
      </c>
      <c r="V795">
        <f>IF(V116="","",V115)</f>
        <v>0</v>
      </c>
      <c r="W795">
        <v>112</v>
      </c>
      <c r="X795">
        <f>X115</f>
        <v>0</v>
      </c>
      <c r="Y795">
        <v>112</v>
      </c>
      <c r="Z795">
        <f>IF(Z116="","",Z115)</f>
        <v>0</v>
      </c>
      <c r="AA795">
        <v>112</v>
      </c>
      <c r="AB795">
        <f>AB115</f>
        <v>0</v>
      </c>
      <c r="AC795">
        <v>112</v>
      </c>
      <c r="AD795">
        <f>IF(AD116="","",AD115)</f>
        <v>0</v>
      </c>
      <c r="AE795">
        <v>112</v>
      </c>
      <c r="AF795">
        <f>AF115</f>
        <v>0</v>
      </c>
      <c r="AG795">
        <v>112</v>
      </c>
      <c r="AH795">
        <f>IF(AH116="","",AH115)</f>
        <v>0</v>
      </c>
      <c r="AI795">
        <v>112</v>
      </c>
      <c r="AJ795">
        <f>AJ115</f>
        <v>0</v>
      </c>
      <c r="AM795">
        <v>112</v>
      </c>
      <c r="AN795">
        <f>IF(AN116="","",AN115)</f>
        <v>0</v>
      </c>
      <c r="AO795">
        <v>112</v>
      </c>
      <c r="AP795">
        <f>AP115</f>
        <v>0</v>
      </c>
      <c r="AQ795">
        <v>112</v>
      </c>
      <c r="AR795">
        <f>IF(AR116="","",AR115)</f>
        <v>0</v>
      </c>
      <c r="AS795">
        <v>112</v>
      </c>
      <c r="AT795">
        <f>AT115</f>
        <v>0</v>
      </c>
      <c r="AU795">
        <v>112</v>
      </c>
      <c r="AV795">
        <f>IF(AV116="","",AV115)</f>
        <v>0</v>
      </c>
      <c r="AW795">
        <v>112</v>
      </c>
      <c r="AX795">
        <f>AX115</f>
        <v>0</v>
      </c>
      <c r="AY795">
        <v>112</v>
      </c>
      <c r="AZ795">
        <f>IF(AZ116="","",AZ115)</f>
        <v>0</v>
      </c>
      <c r="BA795">
        <v>112</v>
      </c>
      <c r="BB795">
        <f>BB115</f>
        <v>0</v>
      </c>
      <c r="BC795">
        <v>112</v>
      </c>
      <c r="BD795">
        <f>IF(BD116="","",BD115)</f>
        <v>0</v>
      </c>
      <c r="BE795">
        <v>112</v>
      </c>
      <c r="BF795">
        <f>BF115</f>
        <v>0</v>
      </c>
      <c r="BG795">
        <v>112</v>
      </c>
      <c r="BH795">
        <f>IF(BH116="","",BH115)</f>
        <v>0</v>
      </c>
      <c r="BI795">
        <v>112</v>
      </c>
      <c r="BJ795">
        <f>BJ115</f>
        <v>0</v>
      </c>
      <c r="BK795">
        <v>112</v>
      </c>
      <c r="BL795">
        <f>IF(BL116="","",BL115)</f>
        <v>0</v>
      </c>
      <c r="BM795">
        <v>112</v>
      </c>
      <c r="BN795">
        <f>BN115</f>
        <v>0</v>
      </c>
      <c r="BO795">
        <v>112</v>
      </c>
      <c r="BP795">
        <f>IF(BP116="","",BP115)</f>
        <v>0</v>
      </c>
      <c r="BQ795">
        <v>112</v>
      </c>
      <c r="BR795">
        <f>BR115</f>
        <v>0</v>
      </c>
    </row>
    <row r="796" spans="5:70">
      <c r="E796">
        <v>113</v>
      </c>
      <c r="F796">
        <f>IF(F117="","",F116)</f>
        <v>0</v>
      </c>
      <c r="G796">
        <v>113</v>
      </c>
      <c r="H796">
        <f>H116</f>
        <v>0</v>
      </c>
      <c r="I796">
        <v>113</v>
      </c>
      <c r="J796">
        <f>IF(J117="","",J116)</f>
        <v>0</v>
      </c>
      <c r="K796">
        <v>113</v>
      </c>
      <c r="L796">
        <f>L116</f>
        <v>0</v>
      </c>
      <c r="M796">
        <v>113</v>
      </c>
      <c r="N796">
        <f>IF(N117="","",N116)</f>
        <v>0</v>
      </c>
      <c r="O796">
        <v>113</v>
      </c>
      <c r="P796">
        <f>P116</f>
        <v>0</v>
      </c>
      <c r="Q796">
        <v>113</v>
      </c>
      <c r="R796">
        <f>IF(R117="","",R116)</f>
        <v>0</v>
      </c>
      <c r="S796">
        <v>113</v>
      </c>
      <c r="T796">
        <f>T116</f>
        <v>0</v>
      </c>
      <c r="U796">
        <v>113</v>
      </c>
      <c r="V796">
        <f>IF(V117="","",V116)</f>
        <v>0</v>
      </c>
      <c r="W796">
        <v>113</v>
      </c>
      <c r="X796">
        <f>X116</f>
        <v>0</v>
      </c>
      <c r="Y796">
        <v>113</v>
      </c>
      <c r="Z796">
        <f>IF(Z117="","",Z116)</f>
        <v>0</v>
      </c>
      <c r="AA796">
        <v>113</v>
      </c>
      <c r="AB796">
        <f>AB116</f>
        <v>0</v>
      </c>
      <c r="AC796">
        <v>113</v>
      </c>
      <c r="AD796">
        <f>IF(AD117="","",AD116)</f>
        <v>0</v>
      </c>
      <c r="AE796">
        <v>113</v>
      </c>
      <c r="AF796">
        <f>AF116</f>
        <v>0</v>
      </c>
      <c r="AG796">
        <v>113</v>
      </c>
      <c r="AH796">
        <f>IF(AH117="","",AH116)</f>
        <v>0</v>
      </c>
      <c r="AI796">
        <v>113</v>
      </c>
      <c r="AJ796">
        <f>AJ116</f>
        <v>0</v>
      </c>
      <c r="AM796">
        <v>113</v>
      </c>
      <c r="AN796">
        <f>IF(AN117="","",AN116)</f>
        <v>0</v>
      </c>
      <c r="AO796">
        <v>113</v>
      </c>
      <c r="AP796">
        <f>AP116</f>
        <v>0</v>
      </c>
      <c r="AQ796">
        <v>113</v>
      </c>
      <c r="AR796">
        <f>IF(AR117="","",AR116)</f>
        <v>0</v>
      </c>
      <c r="AS796">
        <v>113</v>
      </c>
      <c r="AT796">
        <f>AT116</f>
        <v>0</v>
      </c>
      <c r="AU796">
        <v>113</v>
      </c>
      <c r="AV796">
        <f>IF(AV117="","",AV116)</f>
        <v>0</v>
      </c>
      <c r="AW796">
        <v>113</v>
      </c>
      <c r="AX796">
        <f>AX116</f>
        <v>0</v>
      </c>
      <c r="AY796">
        <v>113</v>
      </c>
      <c r="AZ796">
        <f>IF(AZ117="","",AZ116)</f>
        <v>0</v>
      </c>
      <c r="BA796">
        <v>113</v>
      </c>
      <c r="BB796">
        <f>BB116</f>
        <v>0</v>
      </c>
      <c r="BC796">
        <v>113</v>
      </c>
      <c r="BD796">
        <f>IF(BD117="","",BD116)</f>
        <v>0</v>
      </c>
      <c r="BE796">
        <v>113</v>
      </c>
      <c r="BF796">
        <f>BF116</f>
        <v>0</v>
      </c>
      <c r="BG796">
        <v>113</v>
      </c>
      <c r="BH796">
        <f>IF(BH117="","",BH116)</f>
        <v>0</v>
      </c>
      <c r="BI796">
        <v>113</v>
      </c>
      <c r="BJ796">
        <f>BJ116</f>
        <v>0</v>
      </c>
      <c r="BK796">
        <v>113</v>
      </c>
      <c r="BL796">
        <f>IF(BL117="","",BL116)</f>
        <v>0</v>
      </c>
      <c r="BM796">
        <v>113</v>
      </c>
      <c r="BN796">
        <f>BN116</f>
        <v>0</v>
      </c>
      <c r="BO796">
        <v>113</v>
      </c>
      <c r="BP796">
        <f>IF(BP117="","",BP116)</f>
        <v>0</v>
      </c>
      <c r="BQ796">
        <v>113</v>
      </c>
      <c r="BR796">
        <f>BR116</f>
        <v>0</v>
      </c>
    </row>
    <row r="797" spans="5:70">
      <c r="E797">
        <v>114</v>
      </c>
      <c r="F797">
        <f>IF(F118="","",F117)</f>
        <v>0</v>
      </c>
      <c r="G797">
        <v>114</v>
      </c>
      <c r="H797">
        <f>H117</f>
        <v>0</v>
      </c>
      <c r="I797">
        <v>114</v>
      </c>
      <c r="J797">
        <f>IF(J118="","",J117)</f>
        <v>0</v>
      </c>
      <c r="K797">
        <v>114</v>
      </c>
      <c r="L797">
        <f>L117</f>
        <v>0</v>
      </c>
      <c r="M797">
        <v>114</v>
      </c>
      <c r="N797">
        <f>IF(N118="","",N117)</f>
        <v>0</v>
      </c>
      <c r="O797">
        <v>114</v>
      </c>
      <c r="P797">
        <f>P117</f>
        <v>0</v>
      </c>
      <c r="Q797">
        <v>114</v>
      </c>
      <c r="R797">
        <f>IF(R118="","",R117)</f>
        <v>0</v>
      </c>
      <c r="S797">
        <v>114</v>
      </c>
      <c r="T797">
        <f>T117</f>
        <v>0</v>
      </c>
      <c r="U797">
        <v>114</v>
      </c>
      <c r="V797">
        <f>IF(V118="","",V117)</f>
        <v>0</v>
      </c>
      <c r="W797">
        <v>114</v>
      </c>
      <c r="X797">
        <f>X117</f>
        <v>0</v>
      </c>
      <c r="Y797">
        <v>114</v>
      </c>
      <c r="Z797">
        <f>IF(Z118="","",Z117)</f>
        <v>0</v>
      </c>
      <c r="AA797">
        <v>114</v>
      </c>
      <c r="AB797">
        <f>AB117</f>
        <v>0</v>
      </c>
      <c r="AC797">
        <v>114</v>
      </c>
      <c r="AD797">
        <f>IF(AD118="","",AD117)</f>
        <v>0</v>
      </c>
      <c r="AE797">
        <v>114</v>
      </c>
      <c r="AF797">
        <f>AF117</f>
        <v>0</v>
      </c>
      <c r="AG797">
        <v>114</v>
      </c>
      <c r="AH797">
        <f>IF(AH118="","",AH117)</f>
        <v>0</v>
      </c>
      <c r="AI797">
        <v>114</v>
      </c>
      <c r="AJ797">
        <f>AJ117</f>
        <v>0</v>
      </c>
      <c r="AM797">
        <v>114</v>
      </c>
      <c r="AN797">
        <f>IF(AN118="","",AN117)</f>
        <v>0</v>
      </c>
      <c r="AO797">
        <v>114</v>
      </c>
      <c r="AP797">
        <f>AP117</f>
        <v>0</v>
      </c>
      <c r="AQ797">
        <v>114</v>
      </c>
      <c r="AR797">
        <f>IF(AR118="","",AR117)</f>
        <v>0</v>
      </c>
      <c r="AS797">
        <v>114</v>
      </c>
      <c r="AT797">
        <f>AT117</f>
        <v>0</v>
      </c>
      <c r="AU797">
        <v>114</v>
      </c>
      <c r="AV797">
        <f>IF(AV118="","",AV117)</f>
        <v>0</v>
      </c>
      <c r="AW797">
        <v>114</v>
      </c>
      <c r="AX797">
        <f>AX117</f>
        <v>0</v>
      </c>
      <c r="AY797">
        <v>114</v>
      </c>
      <c r="AZ797">
        <f>IF(AZ118="","",AZ117)</f>
        <v>0</v>
      </c>
      <c r="BA797">
        <v>114</v>
      </c>
      <c r="BB797">
        <f>BB117</f>
        <v>0</v>
      </c>
      <c r="BC797">
        <v>114</v>
      </c>
      <c r="BD797">
        <f>IF(BD118="","",BD117)</f>
        <v>0</v>
      </c>
      <c r="BE797">
        <v>114</v>
      </c>
      <c r="BF797">
        <f>BF117</f>
        <v>0</v>
      </c>
      <c r="BG797">
        <v>114</v>
      </c>
      <c r="BH797">
        <f>IF(BH118="","",BH117)</f>
        <v>0</v>
      </c>
      <c r="BI797">
        <v>114</v>
      </c>
      <c r="BJ797">
        <f>BJ117</f>
        <v>0</v>
      </c>
      <c r="BK797">
        <v>114</v>
      </c>
      <c r="BL797">
        <f>IF(BL118="","",BL117)</f>
        <v>0</v>
      </c>
      <c r="BM797">
        <v>114</v>
      </c>
      <c r="BN797">
        <f>BN117</f>
        <v>0</v>
      </c>
      <c r="BO797">
        <v>114</v>
      </c>
      <c r="BP797">
        <f>IF(BP118="","",BP117)</f>
        <v>0</v>
      </c>
      <c r="BQ797">
        <v>114</v>
      </c>
      <c r="BR797">
        <f>BR117</f>
        <v>0</v>
      </c>
    </row>
    <row r="798" spans="5:70">
      <c r="E798">
        <v>115</v>
      </c>
      <c r="F798">
        <f>IF(F119="","",F118)</f>
        <v>0</v>
      </c>
      <c r="G798">
        <v>115</v>
      </c>
      <c r="H798">
        <f>H118</f>
        <v>0</v>
      </c>
      <c r="I798">
        <v>115</v>
      </c>
      <c r="J798">
        <f>IF(J119="","",J118)</f>
        <v>0</v>
      </c>
      <c r="K798">
        <v>115</v>
      </c>
      <c r="L798">
        <f>L118</f>
        <v>0</v>
      </c>
      <c r="M798">
        <v>115</v>
      </c>
      <c r="N798">
        <f>IF(N119="","",N118)</f>
        <v>0</v>
      </c>
      <c r="O798">
        <v>115</v>
      </c>
      <c r="P798">
        <f>P118</f>
        <v>0</v>
      </c>
      <c r="Q798">
        <v>115</v>
      </c>
      <c r="R798">
        <f>IF(R119="","",R118)</f>
        <v>0</v>
      </c>
      <c r="S798">
        <v>115</v>
      </c>
      <c r="T798">
        <f>T118</f>
        <v>0</v>
      </c>
      <c r="U798">
        <v>115</v>
      </c>
      <c r="V798">
        <f>IF(V119="","",V118)</f>
        <v>0</v>
      </c>
      <c r="W798">
        <v>115</v>
      </c>
      <c r="X798">
        <f>X118</f>
        <v>0</v>
      </c>
      <c r="Y798">
        <v>115</v>
      </c>
      <c r="Z798">
        <f>IF(Z119="","",Z118)</f>
        <v>0</v>
      </c>
      <c r="AA798">
        <v>115</v>
      </c>
      <c r="AB798">
        <f>AB118</f>
        <v>0</v>
      </c>
      <c r="AC798">
        <v>115</v>
      </c>
      <c r="AD798">
        <f>IF(AD119="","",AD118)</f>
        <v>0</v>
      </c>
      <c r="AE798">
        <v>115</v>
      </c>
      <c r="AF798">
        <f>AF118</f>
        <v>0</v>
      </c>
      <c r="AG798">
        <v>115</v>
      </c>
      <c r="AH798">
        <f>IF(AH119="","",AH118)</f>
        <v>0</v>
      </c>
      <c r="AI798">
        <v>115</v>
      </c>
      <c r="AJ798">
        <f>AJ118</f>
        <v>0</v>
      </c>
      <c r="AM798">
        <v>115</v>
      </c>
      <c r="AN798">
        <f>IF(AN119="","",AN118)</f>
        <v>0</v>
      </c>
      <c r="AO798">
        <v>115</v>
      </c>
      <c r="AP798">
        <f>AP118</f>
        <v>0</v>
      </c>
      <c r="AQ798">
        <v>115</v>
      </c>
      <c r="AR798">
        <f>IF(AR119="","",AR118)</f>
        <v>0</v>
      </c>
      <c r="AS798">
        <v>115</v>
      </c>
      <c r="AT798">
        <f>AT118</f>
        <v>0</v>
      </c>
      <c r="AU798">
        <v>115</v>
      </c>
      <c r="AV798">
        <f>IF(AV119="","",AV118)</f>
        <v>0</v>
      </c>
      <c r="AW798">
        <v>115</v>
      </c>
      <c r="AX798">
        <f>AX118</f>
        <v>0</v>
      </c>
      <c r="AY798">
        <v>115</v>
      </c>
      <c r="AZ798">
        <f>IF(AZ119="","",AZ118)</f>
        <v>0</v>
      </c>
      <c r="BA798">
        <v>115</v>
      </c>
      <c r="BB798">
        <f>BB118</f>
        <v>0</v>
      </c>
      <c r="BC798">
        <v>115</v>
      </c>
      <c r="BD798">
        <f>IF(BD119="","",BD118)</f>
        <v>0</v>
      </c>
      <c r="BE798">
        <v>115</v>
      </c>
      <c r="BF798">
        <f>BF118</f>
        <v>0</v>
      </c>
      <c r="BG798">
        <v>115</v>
      </c>
      <c r="BH798">
        <f>IF(BH119="","",BH118)</f>
        <v>0</v>
      </c>
      <c r="BI798">
        <v>115</v>
      </c>
      <c r="BJ798">
        <f>BJ118</f>
        <v>0</v>
      </c>
      <c r="BK798">
        <v>115</v>
      </c>
      <c r="BL798">
        <f>IF(BL119="","",BL118)</f>
        <v>0</v>
      </c>
      <c r="BM798">
        <v>115</v>
      </c>
      <c r="BN798">
        <f>BN118</f>
        <v>0</v>
      </c>
      <c r="BO798">
        <v>115</v>
      </c>
      <c r="BP798">
        <f>IF(BP119="","",BP118)</f>
        <v>0</v>
      </c>
      <c r="BQ798">
        <v>115</v>
      </c>
      <c r="BR798">
        <f>BR118</f>
        <v>0</v>
      </c>
    </row>
    <row r="799" spans="5:70">
      <c r="E799">
        <v>116</v>
      </c>
      <c r="F799">
        <f>IF(F120="","",F119)</f>
        <v>0</v>
      </c>
      <c r="G799">
        <v>116</v>
      </c>
      <c r="H799">
        <f>H119</f>
        <v>0</v>
      </c>
      <c r="I799">
        <v>116</v>
      </c>
      <c r="J799">
        <f>IF(J120="","",J119)</f>
        <v>0</v>
      </c>
      <c r="K799">
        <v>116</v>
      </c>
      <c r="L799">
        <f>L119</f>
        <v>0</v>
      </c>
      <c r="M799">
        <v>116</v>
      </c>
      <c r="N799">
        <f>IF(N120="","",N119)</f>
        <v>0</v>
      </c>
      <c r="O799">
        <v>116</v>
      </c>
      <c r="P799">
        <f>P119</f>
        <v>0</v>
      </c>
      <c r="Q799">
        <v>116</v>
      </c>
      <c r="R799">
        <f>IF(R120="","",R119)</f>
        <v>0</v>
      </c>
      <c r="S799">
        <v>116</v>
      </c>
      <c r="T799">
        <f>T119</f>
        <v>0</v>
      </c>
      <c r="U799">
        <v>116</v>
      </c>
      <c r="V799">
        <f>IF(V120="","",V119)</f>
        <v>0</v>
      </c>
      <c r="W799">
        <v>116</v>
      </c>
      <c r="X799">
        <f>X119</f>
        <v>0</v>
      </c>
      <c r="Y799">
        <v>116</v>
      </c>
      <c r="Z799">
        <f>IF(Z120="","",Z119)</f>
        <v>0</v>
      </c>
      <c r="AA799">
        <v>116</v>
      </c>
      <c r="AB799">
        <f>AB119</f>
        <v>0</v>
      </c>
      <c r="AC799">
        <v>116</v>
      </c>
      <c r="AD799">
        <f>IF(AD120="","",AD119)</f>
        <v>0</v>
      </c>
      <c r="AE799">
        <v>116</v>
      </c>
      <c r="AF799">
        <f>AF119</f>
        <v>0</v>
      </c>
      <c r="AG799">
        <v>116</v>
      </c>
      <c r="AH799">
        <f>IF(AH120="","",AH119)</f>
        <v>0</v>
      </c>
      <c r="AI799">
        <v>116</v>
      </c>
      <c r="AJ799">
        <f>AJ119</f>
        <v>0</v>
      </c>
      <c r="AM799">
        <v>116</v>
      </c>
      <c r="AN799">
        <f>IF(AN120="","",AN119)</f>
        <v>0</v>
      </c>
      <c r="AO799">
        <v>116</v>
      </c>
      <c r="AP799">
        <f>AP119</f>
        <v>0</v>
      </c>
      <c r="AQ799">
        <v>116</v>
      </c>
      <c r="AR799">
        <f>IF(AR120="","",AR119)</f>
        <v>0</v>
      </c>
      <c r="AS799">
        <v>116</v>
      </c>
      <c r="AT799">
        <f>AT119</f>
        <v>0</v>
      </c>
      <c r="AU799">
        <v>116</v>
      </c>
      <c r="AV799">
        <f>IF(AV120="","",AV119)</f>
        <v>0</v>
      </c>
      <c r="AW799">
        <v>116</v>
      </c>
      <c r="AX799">
        <f>AX119</f>
        <v>0</v>
      </c>
      <c r="AY799">
        <v>116</v>
      </c>
      <c r="AZ799">
        <f>IF(AZ120="","",AZ119)</f>
        <v>0</v>
      </c>
      <c r="BA799">
        <v>116</v>
      </c>
      <c r="BB799">
        <f>BB119</f>
        <v>0</v>
      </c>
      <c r="BC799">
        <v>116</v>
      </c>
      <c r="BD799">
        <f>IF(BD120="","",BD119)</f>
        <v>0</v>
      </c>
      <c r="BE799">
        <v>116</v>
      </c>
      <c r="BF799">
        <f>BF119</f>
        <v>0</v>
      </c>
      <c r="BG799">
        <v>116</v>
      </c>
      <c r="BH799">
        <f>IF(BH120="","",BH119)</f>
        <v>0</v>
      </c>
      <c r="BI799">
        <v>116</v>
      </c>
      <c r="BJ799">
        <f>BJ119</f>
        <v>0</v>
      </c>
      <c r="BK799">
        <v>116</v>
      </c>
      <c r="BL799">
        <f>IF(BL120="","",BL119)</f>
        <v>0</v>
      </c>
      <c r="BM799">
        <v>116</v>
      </c>
      <c r="BN799">
        <f>BN119</f>
        <v>0</v>
      </c>
      <c r="BO799">
        <v>116</v>
      </c>
      <c r="BP799">
        <f>IF(BP120="","",BP119)</f>
        <v>0</v>
      </c>
      <c r="BQ799">
        <v>116</v>
      </c>
      <c r="BR799">
        <f>BR119</f>
        <v>0</v>
      </c>
    </row>
    <row r="800" spans="5:70">
      <c r="E800">
        <v>117</v>
      </c>
      <c r="F800">
        <f>IF(F121="","",F120)</f>
        <v>0</v>
      </c>
      <c r="G800">
        <v>117</v>
      </c>
      <c r="H800">
        <f>H120</f>
        <v>0</v>
      </c>
      <c r="I800">
        <v>117</v>
      </c>
      <c r="J800">
        <f>IF(J121="","",J120)</f>
        <v>0</v>
      </c>
      <c r="K800">
        <v>117</v>
      </c>
      <c r="L800">
        <f>L120</f>
        <v>0</v>
      </c>
      <c r="M800">
        <v>117</v>
      </c>
      <c r="N800">
        <f>IF(N121="","",N120)</f>
        <v>0</v>
      </c>
      <c r="O800">
        <v>117</v>
      </c>
      <c r="P800">
        <f>P120</f>
        <v>0</v>
      </c>
      <c r="Q800">
        <v>117</v>
      </c>
      <c r="R800">
        <f>IF(R121="","",R120)</f>
        <v>0</v>
      </c>
      <c r="S800">
        <v>117</v>
      </c>
      <c r="T800">
        <f>T120</f>
        <v>0</v>
      </c>
      <c r="U800">
        <v>117</v>
      </c>
      <c r="V800">
        <f>IF(V121="","",V120)</f>
        <v>0</v>
      </c>
      <c r="W800">
        <v>117</v>
      </c>
      <c r="X800">
        <f>X120</f>
        <v>0</v>
      </c>
      <c r="Y800">
        <v>117</v>
      </c>
      <c r="Z800">
        <f>IF(Z121="","",Z120)</f>
        <v>0</v>
      </c>
      <c r="AA800">
        <v>117</v>
      </c>
      <c r="AB800">
        <f>AB120</f>
        <v>0</v>
      </c>
      <c r="AC800">
        <v>117</v>
      </c>
      <c r="AD800">
        <f>IF(AD121="","",AD120)</f>
        <v>0</v>
      </c>
      <c r="AE800">
        <v>117</v>
      </c>
      <c r="AF800">
        <f>AF120</f>
        <v>0</v>
      </c>
      <c r="AG800">
        <v>117</v>
      </c>
      <c r="AH800">
        <f>IF(AH121="","",AH120)</f>
        <v>0</v>
      </c>
      <c r="AI800">
        <v>117</v>
      </c>
      <c r="AJ800">
        <f>AJ120</f>
        <v>0</v>
      </c>
      <c r="AM800">
        <v>117</v>
      </c>
      <c r="AN800">
        <f>IF(AN121="","",AN120)</f>
        <v>0</v>
      </c>
      <c r="AO800">
        <v>117</v>
      </c>
      <c r="AP800">
        <f>AP120</f>
        <v>0</v>
      </c>
      <c r="AQ800">
        <v>117</v>
      </c>
      <c r="AR800">
        <f>IF(AR121="","",AR120)</f>
        <v>0</v>
      </c>
      <c r="AS800">
        <v>117</v>
      </c>
      <c r="AT800">
        <f>AT120</f>
        <v>0</v>
      </c>
      <c r="AU800">
        <v>117</v>
      </c>
      <c r="AV800">
        <f>IF(AV121="","",AV120)</f>
        <v>0</v>
      </c>
      <c r="AW800">
        <v>117</v>
      </c>
      <c r="AX800">
        <f>AX120</f>
        <v>0</v>
      </c>
      <c r="AY800">
        <v>117</v>
      </c>
      <c r="AZ800">
        <f>IF(AZ121="","",AZ120)</f>
        <v>0</v>
      </c>
      <c r="BA800">
        <v>117</v>
      </c>
      <c r="BB800">
        <f>BB120</f>
        <v>0</v>
      </c>
      <c r="BC800">
        <v>117</v>
      </c>
      <c r="BD800">
        <f>IF(BD121="","",BD120)</f>
        <v>0</v>
      </c>
      <c r="BE800">
        <v>117</v>
      </c>
      <c r="BF800">
        <f>BF120</f>
        <v>0</v>
      </c>
      <c r="BG800">
        <v>117</v>
      </c>
      <c r="BH800">
        <f>IF(BH121="","",BH120)</f>
        <v>0</v>
      </c>
      <c r="BI800">
        <v>117</v>
      </c>
      <c r="BJ800">
        <f>BJ120</f>
        <v>0</v>
      </c>
      <c r="BK800">
        <v>117</v>
      </c>
      <c r="BL800">
        <f>IF(BL121="","",BL120)</f>
        <v>0</v>
      </c>
      <c r="BM800">
        <v>117</v>
      </c>
      <c r="BN800">
        <f>BN120</f>
        <v>0</v>
      </c>
      <c r="BO800">
        <v>117</v>
      </c>
      <c r="BP800">
        <f>IF(BP121="","",BP120)</f>
        <v>0</v>
      </c>
      <c r="BQ800">
        <v>117</v>
      </c>
      <c r="BR800">
        <f>BR120</f>
        <v>0</v>
      </c>
    </row>
    <row r="801" spans="5:70">
      <c r="E801">
        <v>118</v>
      </c>
      <c r="F801">
        <f>IF(F122="","",F121)</f>
        <v>0</v>
      </c>
      <c r="G801">
        <v>118</v>
      </c>
      <c r="H801">
        <f>H121</f>
        <v>0</v>
      </c>
      <c r="I801">
        <v>118</v>
      </c>
      <c r="J801">
        <f>IF(J122="","",J121)</f>
        <v>0</v>
      </c>
      <c r="K801">
        <v>118</v>
      </c>
      <c r="L801">
        <f>L121</f>
        <v>0</v>
      </c>
      <c r="M801">
        <v>118</v>
      </c>
      <c r="N801">
        <f>IF(N122="","",N121)</f>
        <v>0</v>
      </c>
      <c r="O801">
        <v>118</v>
      </c>
      <c r="P801">
        <f>P121</f>
        <v>0</v>
      </c>
      <c r="Q801">
        <v>118</v>
      </c>
      <c r="R801">
        <f>IF(R122="","",R121)</f>
        <v>0</v>
      </c>
      <c r="S801">
        <v>118</v>
      </c>
      <c r="T801">
        <f>T121</f>
        <v>0</v>
      </c>
      <c r="U801">
        <v>118</v>
      </c>
      <c r="V801">
        <f>IF(V122="","",V121)</f>
        <v>0</v>
      </c>
      <c r="W801">
        <v>118</v>
      </c>
      <c r="X801">
        <f>X121</f>
        <v>0</v>
      </c>
      <c r="Y801">
        <v>118</v>
      </c>
      <c r="Z801">
        <f>IF(Z122="","",Z121)</f>
        <v>0</v>
      </c>
      <c r="AA801">
        <v>118</v>
      </c>
      <c r="AB801">
        <f>AB121</f>
        <v>0</v>
      </c>
      <c r="AC801">
        <v>118</v>
      </c>
      <c r="AD801">
        <f>IF(AD122="","",AD121)</f>
        <v>0</v>
      </c>
      <c r="AE801">
        <v>118</v>
      </c>
      <c r="AF801">
        <f>AF121</f>
        <v>0</v>
      </c>
      <c r="AG801">
        <v>118</v>
      </c>
      <c r="AH801">
        <f>IF(AH122="","",AH121)</f>
        <v>0</v>
      </c>
      <c r="AI801">
        <v>118</v>
      </c>
      <c r="AJ801">
        <f>AJ121</f>
        <v>0</v>
      </c>
      <c r="AM801">
        <v>118</v>
      </c>
      <c r="AN801">
        <f>IF(AN122="","",AN121)</f>
        <v>0</v>
      </c>
      <c r="AO801">
        <v>118</v>
      </c>
      <c r="AP801">
        <f>AP121</f>
        <v>0</v>
      </c>
      <c r="AQ801">
        <v>118</v>
      </c>
      <c r="AR801">
        <f>IF(AR122="","",AR121)</f>
        <v>0</v>
      </c>
      <c r="AS801">
        <v>118</v>
      </c>
      <c r="AT801">
        <f>AT121</f>
        <v>0</v>
      </c>
      <c r="AU801">
        <v>118</v>
      </c>
      <c r="AV801">
        <f>IF(AV122="","",AV121)</f>
        <v>0</v>
      </c>
      <c r="AW801">
        <v>118</v>
      </c>
      <c r="AX801">
        <f>AX121</f>
        <v>0</v>
      </c>
      <c r="AY801">
        <v>118</v>
      </c>
      <c r="AZ801">
        <f>IF(AZ122="","",AZ121)</f>
        <v>0</v>
      </c>
      <c r="BA801">
        <v>118</v>
      </c>
      <c r="BB801">
        <f>BB121</f>
        <v>0</v>
      </c>
      <c r="BC801">
        <v>118</v>
      </c>
      <c r="BD801">
        <f>IF(BD122="","",BD121)</f>
        <v>0</v>
      </c>
      <c r="BE801">
        <v>118</v>
      </c>
      <c r="BF801">
        <f>BF121</f>
        <v>0</v>
      </c>
      <c r="BG801">
        <v>118</v>
      </c>
      <c r="BH801">
        <f>IF(BH122="","",BH121)</f>
        <v>0</v>
      </c>
      <c r="BI801">
        <v>118</v>
      </c>
      <c r="BJ801">
        <f>BJ121</f>
        <v>0</v>
      </c>
      <c r="BK801">
        <v>118</v>
      </c>
      <c r="BL801">
        <f>IF(BL122="","",BL121)</f>
        <v>0</v>
      </c>
      <c r="BM801">
        <v>118</v>
      </c>
      <c r="BN801">
        <f>BN121</f>
        <v>0</v>
      </c>
      <c r="BO801">
        <v>118</v>
      </c>
      <c r="BP801">
        <f>IF(BP122="","",BP121)</f>
        <v>0</v>
      </c>
      <c r="BQ801">
        <v>118</v>
      </c>
      <c r="BR801">
        <f>BR121</f>
        <v>0</v>
      </c>
    </row>
    <row r="802" spans="5:70">
      <c r="E802">
        <v>119</v>
      </c>
      <c r="F802">
        <f>IF(F123="","",F122)</f>
        <v>0</v>
      </c>
      <c r="G802">
        <v>119</v>
      </c>
      <c r="H802">
        <f>H122</f>
        <v>0</v>
      </c>
      <c r="I802">
        <v>119</v>
      </c>
      <c r="J802">
        <f>IF(J123="","",J122)</f>
        <v>0</v>
      </c>
      <c r="K802">
        <v>119</v>
      </c>
      <c r="L802">
        <f>L122</f>
        <v>0</v>
      </c>
      <c r="M802">
        <v>119</v>
      </c>
      <c r="N802">
        <f>IF(N123="","",N122)</f>
        <v>0</v>
      </c>
      <c r="O802">
        <v>119</v>
      </c>
      <c r="P802">
        <f>P122</f>
        <v>0</v>
      </c>
      <c r="Q802">
        <v>119</v>
      </c>
      <c r="R802">
        <f>IF(R123="","",R122)</f>
        <v>0</v>
      </c>
      <c r="S802">
        <v>119</v>
      </c>
      <c r="T802">
        <f>T122</f>
        <v>0</v>
      </c>
      <c r="U802">
        <v>119</v>
      </c>
      <c r="V802">
        <f>IF(V123="","",V122)</f>
        <v>0</v>
      </c>
      <c r="W802">
        <v>119</v>
      </c>
      <c r="X802">
        <f>X122</f>
        <v>0</v>
      </c>
      <c r="Y802">
        <v>119</v>
      </c>
      <c r="Z802">
        <f>IF(Z123="","",Z122)</f>
        <v>0</v>
      </c>
      <c r="AA802">
        <v>119</v>
      </c>
      <c r="AB802">
        <f>AB122</f>
        <v>0</v>
      </c>
      <c r="AC802">
        <v>119</v>
      </c>
      <c r="AD802">
        <f>IF(AD123="","",AD122)</f>
        <v>0</v>
      </c>
      <c r="AE802">
        <v>119</v>
      </c>
      <c r="AF802">
        <f>AF122</f>
        <v>0</v>
      </c>
      <c r="AG802">
        <v>119</v>
      </c>
      <c r="AH802">
        <f>IF(AH123="","",AH122)</f>
        <v>0</v>
      </c>
      <c r="AI802">
        <v>119</v>
      </c>
      <c r="AJ802">
        <f>AJ122</f>
        <v>0</v>
      </c>
      <c r="AM802">
        <v>119</v>
      </c>
      <c r="AN802">
        <f>IF(AN123="","",AN122)</f>
        <v>0</v>
      </c>
      <c r="AO802">
        <v>119</v>
      </c>
      <c r="AP802">
        <f>AP122</f>
        <v>0</v>
      </c>
      <c r="AQ802">
        <v>119</v>
      </c>
      <c r="AR802">
        <f>IF(AR123="","",AR122)</f>
        <v>0</v>
      </c>
      <c r="AS802">
        <v>119</v>
      </c>
      <c r="AT802">
        <f>AT122</f>
        <v>0</v>
      </c>
      <c r="AU802">
        <v>119</v>
      </c>
      <c r="AV802">
        <f>IF(AV123="","",AV122)</f>
        <v>0</v>
      </c>
      <c r="AW802">
        <v>119</v>
      </c>
      <c r="AX802">
        <f>AX122</f>
        <v>0</v>
      </c>
      <c r="AY802">
        <v>119</v>
      </c>
      <c r="AZ802">
        <f>IF(AZ123="","",AZ122)</f>
        <v>0</v>
      </c>
      <c r="BA802">
        <v>119</v>
      </c>
      <c r="BB802">
        <f>BB122</f>
        <v>0</v>
      </c>
      <c r="BC802">
        <v>119</v>
      </c>
      <c r="BD802">
        <f>IF(BD123="","",BD122)</f>
        <v>0</v>
      </c>
      <c r="BE802">
        <v>119</v>
      </c>
      <c r="BF802">
        <f>BF122</f>
        <v>0</v>
      </c>
      <c r="BG802">
        <v>119</v>
      </c>
      <c r="BH802">
        <f>IF(BH123="","",BH122)</f>
        <v>0</v>
      </c>
      <c r="BI802">
        <v>119</v>
      </c>
      <c r="BJ802">
        <f>BJ122</f>
        <v>0</v>
      </c>
      <c r="BK802">
        <v>119</v>
      </c>
      <c r="BL802">
        <f>IF(BL123="","",BL122)</f>
        <v>0</v>
      </c>
      <c r="BM802">
        <v>119</v>
      </c>
      <c r="BN802">
        <f>BN122</f>
        <v>0</v>
      </c>
      <c r="BO802">
        <v>119</v>
      </c>
      <c r="BP802">
        <f>IF(BP123="","",BP122)</f>
        <v>0</v>
      </c>
      <c r="BQ802">
        <v>119</v>
      </c>
      <c r="BR802">
        <f>BR122</f>
        <v>0</v>
      </c>
    </row>
    <row r="803" spans="5:70">
      <c r="E803">
        <v>120</v>
      </c>
      <c r="F803">
        <f>IF(F124="","",F123)</f>
        <v>0</v>
      </c>
      <c r="G803">
        <v>120</v>
      </c>
      <c r="H803">
        <f>H123</f>
        <v>0</v>
      </c>
      <c r="I803">
        <v>120</v>
      </c>
      <c r="J803">
        <f>IF(J124="","",J123)</f>
        <v>0</v>
      </c>
      <c r="K803">
        <v>120</v>
      </c>
      <c r="L803">
        <f>L123</f>
        <v>0</v>
      </c>
      <c r="M803">
        <v>120</v>
      </c>
      <c r="N803">
        <f>IF(N124="","",N123)</f>
        <v>0</v>
      </c>
      <c r="O803">
        <v>120</v>
      </c>
      <c r="P803">
        <f>P123</f>
        <v>0</v>
      </c>
      <c r="Q803">
        <v>120</v>
      </c>
      <c r="R803">
        <f>IF(R124="","",R123)</f>
        <v>0</v>
      </c>
      <c r="S803">
        <v>120</v>
      </c>
      <c r="T803">
        <f>T123</f>
        <v>0</v>
      </c>
      <c r="U803">
        <v>120</v>
      </c>
      <c r="V803">
        <f>IF(V124="","",V123)</f>
        <v>0</v>
      </c>
      <c r="W803">
        <v>120</v>
      </c>
      <c r="X803">
        <f>X123</f>
        <v>0</v>
      </c>
      <c r="Y803">
        <v>120</v>
      </c>
      <c r="Z803">
        <f>IF(Z124="","",Z123)</f>
        <v>0</v>
      </c>
      <c r="AA803">
        <v>120</v>
      </c>
      <c r="AB803">
        <f>AB123</f>
        <v>0</v>
      </c>
      <c r="AC803">
        <v>120</v>
      </c>
      <c r="AD803">
        <f>IF(AD124="","",AD123)</f>
        <v>0</v>
      </c>
      <c r="AE803">
        <v>120</v>
      </c>
      <c r="AF803">
        <f>AF123</f>
        <v>0</v>
      </c>
      <c r="AG803">
        <v>120</v>
      </c>
      <c r="AH803">
        <f>IF(AH124="","",AH123)</f>
        <v>0</v>
      </c>
      <c r="AI803">
        <v>120</v>
      </c>
      <c r="AJ803">
        <f>AJ123</f>
        <v>0</v>
      </c>
      <c r="AM803">
        <v>120</v>
      </c>
      <c r="AN803">
        <f>IF(AN124="","",AN123)</f>
        <v>0</v>
      </c>
      <c r="AO803">
        <v>120</v>
      </c>
      <c r="AP803">
        <f>AP123</f>
        <v>0</v>
      </c>
      <c r="AQ803">
        <v>120</v>
      </c>
      <c r="AR803">
        <f>IF(AR124="","",AR123)</f>
        <v>0</v>
      </c>
      <c r="AS803">
        <v>120</v>
      </c>
      <c r="AT803">
        <f>AT123</f>
        <v>0</v>
      </c>
      <c r="AU803">
        <v>120</v>
      </c>
      <c r="AV803">
        <f>IF(AV124="","",AV123)</f>
        <v>0</v>
      </c>
      <c r="AW803">
        <v>120</v>
      </c>
      <c r="AX803">
        <f>AX123</f>
        <v>0</v>
      </c>
      <c r="AY803">
        <v>120</v>
      </c>
      <c r="AZ803">
        <f>IF(AZ124="","",AZ123)</f>
        <v>0</v>
      </c>
      <c r="BA803">
        <v>120</v>
      </c>
      <c r="BB803">
        <f>BB123</f>
        <v>0</v>
      </c>
      <c r="BC803">
        <v>120</v>
      </c>
      <c r="BD803">
        <f>IF(BD124="","",BD123)</f>
        <v>0</v>
      </c>
      <c r="BE803">
        <v>120</v>
      </c>
      <c r="BF803">
        <f>BF123</f>
        <v>0</v>
      </c>
      <c r="BG803">
        <v>120</v>
      </c>
      <c r="BH803">
        <f>IF(BH124="","",BH123)</f>
        <v>0</v>
      </c>
      <c r="BI803">
        <v>120</v>
      </c>
      <c r="BJ803">
        <f>BJ123</f>
        <v>0</v>
      </c>
      <c r="BK803">
        <v>120</v>
      </c>
      <c r="BL803">
        <f>IF(BL124="","",BL123)</f>
        <v>0</v>
      </c>
      <c r="BM803">
        <v>120</v>
      </c>
      <c r="BN803">
        <f>BN123</f>
        <v>0</v>
      </c>
      <c r="BO803">
        <v>120</v>
      </c>
      <c r="BP803">
        <f>IF(BP124="","",BP123)</f>
        <v>0</v>
      </c>
      <c r="BQ803">
        <v>120</v>
      </c>
      <c r="BR803">
        <f>BR123</f>
        <v>0</v>
      </c>
    </row>
    <row r="804" spans="5:70">
      <c r="E804">
        <v>121</v>
      </c>
      <c r="F804">
        <f>IF(F125="","",F124)</f>
        <v>0</v>
      </c>
      <c r="G804">
        <v>121</v>
      </c>
      <c r="H804">
        <f>H124</f>
        <v>0</v>
      </c>
      <c r="I804">
        <v>121</v>
      </c>
      <c r="J804">
        <f>IF(J125="","",J124)</f>
        <v>0</v>
      </c>
      <c r="K804">
        <v>121</v>
      </c>
      <c r="L804">
        <f>L124</f>
        <v>0</v>
      </c>
      <c r="M804">
        <v>121</v>
      </c>
      <c r="N804">
        <f>IF(N125="","",N124)</f>
        <v>0</v>
      </c>
      <c r="O804">
        <v>121</v>
      </c>
      <c r="P804">
        <f>P124</f>
        <v>0</v>
      </c>
      <c r="Q804">
        <v>121</v>
      </c>
      <c r="R804">
        <f>IF(R125="","",R124)</f>
        <v>0</v>
      </c>
      <c r="S804">
        <v>121</v>
      </c>
      <c r="T804">
        <f>T124</f>
        <v>0</v>
      </c>
      <c r="U804">
        <v>121</v>
      </c>
      <c r="V804">
        <f>IF(V125="","",V124)</f>
        <v>0</v>
      </c>
      <c r="W804">
        <v>121</v>
      </c>
      <c r="X804">
        <f>X124</f>
        <v>0</v>
      </c>
      <c r="Y804">
        <v>121</v>
      </c>
      <c r="Z804">
        <f>IF(Z125="","",Z124)</f>
        <v>0</v>
      </c>
      <c r="AA804">
        <v>121</v>
      </c>
      <c r="AB804">
        <f>AB124</f>
        <v>0</v>
      </c>
      <c r="AC804">
        <v>121</v>
      </c>
      <c r="AD804">
        <f>IF(AD125="","",AD124)</f>
        <v>0</v>
      </c>
      <c r="AE804">
        <v>121</v>
      </c>
      <c r="AF804">
        <f>AF124</f>
        <v>0</v>
      </c>
      <c r="AG804">
        <v>121</v>
      </c>
      <c r="AH804">
        <f>IF(AH125="","",AH124)</f>
        <v>0</v>
      </c>
      <c r="AI804">
        <v>121</v>
      </c>
      <c r="AJ804">
        <f>AJ124</f>
        <v>0</v>
      </c>
      <c r="AM804">
        <v>121</v>
      </c>
      <c r="AN804">
        <f>IF(AN125="","",AN124)</f>
        <v>0</v>
      </c>
      <c r="AO804">
        <v>121</v>
      </c>
      <c r="AP804">
        <f>AP124</f>
        <v>0</v>
      </c>
      <c r="AQ804">
        <v>121</v>
      </c>
      <c r="AR804">
        <f>IF(AR125="","",AR124)</f>
        <v>0</v>
      </c>
      <c r="AS804">
        <v>121</v>
      </c>
      <c r="AT804">
        <f>AT124</f>
        <v>0</v>
      </c>
      <c r="AU804">
        <v>121</v>
      </c>
      <c r="AV804">
        <f>IF(AV125="","",AV124)</f>
        <v>0</v>
      </c>
      <c r="AW804">
        <v>121</v>
      </c>
      <c r="AX804">
        <f>AX124</f>
        <v>0</v>
      </c>
      <c r="AY804">
        <v>121</v>
      </c>
      <c r="AZ804">
        <f>IF(AZ125="","",AZ124)</f>
        <v>0</v>
      </c>
      <c r="BA804">
        <v>121</v>
      </c>
      <c r="BB804">
        <f>BB124</f>
        <v>0</v>
      </c>
      <c r="BC804">
        <v>121</v>
      </c>
      <c r="BD804">
        <f>IF(BD125="","",BD124)</f>
        <v>0</v>
      </c>
      <c r="BE804">
        <v>121</v>
      </c>
      <c r="BF804">
        <f>BF124</f>
        <v>0</v>
      </c>
      <c r="BG804">
        <v>121</v>
      </c>
      <c r="BH804">
        <f>IF(BH125="","",BH124)</f>
        <v>0</v>
      </c>
      <c r="BI804">
        <v>121</v>
      </c>
      <c r="BJ804">
        <f>BJ124</f>
        <v>0</v>
      </c>
      <c r="BK804">
        <v>121</v>
      </c>
      <c r="BL804">
        <f>IF(BL125="","",BL124)</f>
        <v>0</v>
      </c>
      <c r="BM804">
        <v>121</v>
      </c>
      <c r="BN804">
        <f>BN124</f>
        <v>0</v>
      </c>
      <c r="BO804">
        <v>121</v>
      </c>
      <c r="BP804">
        <f>IF(BP125="","",BP124)</f>
        <v>0</v>
      </c>
      <c r="BQ804">
        <v>121</v>
      </c>
      <c r="BR804">
        <f>BR124</f>
        <v>0</v>
      </c>
    </row>
    <row r="805" spans="5:70">
      <c r="E805">
        <v>122</v>
      </c>
      <c r="F805">
        <f>IF(F126="","",F125)</f>
        <v>0</v>
      </c>
      <c r="G805">
        <v>122</v>
      </c>
      <c r="H805">
        <f>H125</f>
        <v>0</v>
      </c>
      <c r="I805">
        <v>122</v>
      </c>
      <c r="J805">
        <f>IF(J126="","",J125)</f>
        <v>0</v>
      </c>
      <c r="K805">
        <v>122</v>
      </c>
      <c r="L805">
        <f>L125</f>
        <v>0</v>
      </c>
      <c r="M805">
        <v>122</v>
      </c>
      <c r="N805">
        <f>IF(N126="","",N125)</f>
        <v>0</v>
      </c>
      <c r="O805">
        <v>122</v>
      </c>
      <c r="P805">
        <f>P125</f>
        <v>0</v>
      </c>
      <c r="Q805">
        <v>122</v>
      </c>
      <c r="R805">
        <f>IF(R126="","",R125)</f>
        <v>0</v>
      </c>
      <c r="S805">
        <v>122</v>
      </c>
      <c r="T805">
        <f>T125</f>
        <v>0</v>
      </c>
      <c r="U805">
        <v>122</v>
      </c>
      <c r="V805">
        <f>IF(V126="","",V125)</f>
        <v>0</v>
      </c>
      <c r="W805">
        <v>122</v>
      </c>
      <c r="X805">
        <f>X125</f>
        <v>0</v>
      </c>
      <c r="Y805">
        <v>122</v>
      </c>
      <c r="Z805">
        <f>IF(Z126="","",Z125)</f>
        <v>0</v>
      </c>
      <c r="AA805">
        <v>122</v>
      </c>
      <c r="AB805">
        <f>AB125</f>
        <v>0</v>
      </c>
      <c r="AC805">
        <v>122</v>
      </c>
      <c r="AD805">
        <f>IF(AD126="","",AD125)</f>
        <v>0</v>
      </c>
      <c r="AE805">
        <v>122</v>
      </c>
      <c r="AF805">
        <f>AF125</f>
        <v>0</v>
      </c>
      <c r="AG805">
        <v>122</v>
      </c>
      <c r="AH805">
        <f>IF(AH126="","",AH125)</f>
        <v>0</v>
      </c>
      <c r="AI805">
        <v>122</v>
      </c>
      <c r="AJ805">
        <f>AJ125</f>
        <v>0</v>
      </c>
      <c r="AM805">
        <v>122</v>
      </c>
      <c r="AN805">
        <f>IF(AN126="","",AN125)</f>
        <v>0</v>
      </c>
      <c r="AO805">
        <v>122</v>
      </c>
      <c r="AP805">
        <f>AP125</f>
        <v>0</v>
      </c>
      <c r="AQ805">
        <v>122</v>
      </c>
      <c r="AR805">
        <f>IF(AR126="","",AR125)</f>
        <v>0</v>
      </c>
      <c r="AS805">
        <v>122</v>
      </c>
      <c r="AT805">
        <f>AT125</f>
        <v>0</v>
      </c>
      <c r="AU805">
        <v>122</v>
      </c>
      <c r="AV805">
        <f>IF(AV126="","",AV125)</f>
        <v>0</v>
      </c>
      <c r="AW805">
        <v>122</v>
      </c>
      <c r="AX805">
        <f>AX125</f>
        <v>0</v>
      </c>
      <c r="AY805">
        <v>122</v>
      </c>
      <c r="AZ805">
        <f>IF(AZ126="","",AZ125)</f>
        <v>0</v>
      </c>
      <c r="BA805">
        <v>122</v>
      </c>
      <c r="BB805">
        <f>BB125</f>
        <v>0</v>
      </c>
      <c r="BC805">
        <v>122</v>
      </c>
      <c r="BD805">
        <f>IF(BD126="","",BD125)</f>
        <v>0</v>
      </c>
      <c r="BE805">
        <v>122</v>
      </c>
      <c r="BF805">
        <f>BF125</f>
        <v>0</v>
      </c>
      <c r="BG805">
        <v>122</v>
      </c>
      <c r="BH805">
        <f>IF(BH126="","",BH125)</f>
        <v>0</v>
      </c>
      <c r="BI805">
        <v>122</v>
      </c>
      <c r="BJ805">
        <f>BJ125</f>
        <v>0</v>
      </c>
      <c r="BK805">
        <v>122</v>
      </c>
      <c r="BL805">
        <f>IF(BL126="","",BL125)</f>
        <v>0</v>
      </c>
      <c r="BM805">
        <v>122</v>
      </c>
      <c r="BN805">
        <f>BN125</f>
        <v>0</v>
      </c>
      <c r="BO805">
        <v>122</v>
      </c>
      <c r="BP805">
        <f>IF(BP126="","",BP125)</f>
        <v>0</v>
      </c>
      <c r="BQ805">
        <v>122</v>
      </c>
      <c r="BR805">
        <f>BR125</f>
        <v>0</v>
      </c>
    </row>
    <row r="806" spans="5:70">
      <c r="E806">
        <v>123</v>
      </c>
      <c r="F806">
        <f>IF(F127="","",F126)</f>
        <v>0</v>
      </c>
      <c r="G806">
        <v>123</v>
      </c>
      <c r="H806">
        <f>H126</f>
        <v>0</v>
      </c>
      <c r="I806">
        <v>123</v>
      </c>
      <c r="J806">
        <f>IF(J127="","",J126)</f>
        <v>0</v>
      </c>
      <c r="K806">
        <v>123</v>
      </c>
      <c r="L806">
        <f>L126</f>
        <v>0</v>
      </c>
      <c r="M806">
        <v>123</v>
      </c>
      <c r="N806">
        <f>IF(N127="","",N126)</f>
        <v>0</v>
      </c>
      <c r="O806">
        <v>123</v>
      </c>
      <c r="P806">
        <f>P126</f>
        <v>0</v>
      </c>
      <c r="Q806">
        <v>123</v>
      </c>
      <c r="R806">
        <f>IF(R127="","",R126)</f>
        <v>0</v>
      </c>
      <c r="S806">
        <v>123</v>
      </c>
      <c r="T806">
        <f>T126</f>
        <v>0</v>
      </c>
      <c r="U806">
        <v>123</v>
      </c>
      <c r="V806">
        <f>IF(V127="","",V126)</f>
        <v>0</v>
      </c>
      <c r="W806">
        <v>123</v>
      </c>
      <c r="X806">
        <f>X126</f>
        <v>0</v>
      </c>
      <c r="Y806">
        <v>123</v>
      </c>
      <c r="Z806">
        <f>IF(Z127="","",Z126)</f>
        <v>0</v>
      </c>
      <c r="AA806">
        <v>123</v>
      </c>
      <c r="AB806">
        <f>AB126</f>
        <v>0</v>
      </c>
      <c r="AC806">
        <v>123</v>
      </c>
      <c r="AD806">
        <f>IF(AD127="","",AD126)</f>
        <v>0</v>
      </c>
      <c r="AE806">
        <v>123</v>
      </c>
      <c r="AF806">
        <f>AF126</f>
        <v>0</v>
      </c>
      <c r="AG806">
        <v>123</v>
      </c>
      <c r="AH806">
        <f>IF(AH127="","",AH126)</f>
        <v>0</v>
      </c>
      <c r="AI806">
        <v>123</v>
      </c>
      <c r="AJ806">
        <f>AJ126</f>
        <v>0</v>
      </c>
      <c r="AM806">
        <v>123</v>
      </c>
      <c r="AN806">
        <f>IF(AN127="","",AN126)</f>
        <v>0</v>
      </c>
      <c r="AO806">
        <v>123</v>
      </c>
      <c r="AP806">
        <f>AP126</f>
        <v>0</v>
      </c>
      <c r="AQ806">
        <v>123</v>
      </c>
      <c r="AR806">
        <f>IF(AR127="","",AR126)</f>
        <v>0</v>
      </c>
      <c r="AS806">
        <v>123</v>
      </c>
      <c r="AT806">
        <f>AT126</f>
        <v>0</v>
      </c>
      <c r="AU806">
        <v>123</v>
      </c>
      <c r="AV806">
        <f>IF(AV127="","",AV126)</f>
        <v>0</v>
      </c>
      <c r="AW806">
        <v>123</v>
      </c>
      <c r="AX806">
        <f>AX126</f>
        <v>0</v>
      </c>
      <c r="AY806">
        <v>123</v>
      </c>
      <c r="AZ806">
        <f>IF(AZ127="","",AZ126)</f>
        <v>0</v>
      </c>
      <c r="BA806">
        <v>123</v>
      </c>
      <c r="BB806">
        <f>BB126</f>
        <v>0</v>
      </c>
      <c r="BC806">
        <v>123</v>
      </c>
      <c r="BD806">
        <f>IF(BD127="","",BD126)</f>
        <v>0</v>
      </c>
      <c r="BE806">
        <v>123</v>
      </c>
      <c r="BF806">
        <f>BF126</f>
        <v>0</v>
      </c>
      <c r="BG806">
        <v>123</v>
      </c>
      <c r="BH806">
        <f>IF(BH127="","",BH126)</f>
        <v>0</v>
      </c>
      <c r="BI806">
        <v>123</v>
      </c>
      <c r="BJ806">
        <f>BJ126</f>
        <v>0</v>
      </c>
      <c r="BK806">
        <v>123</v>
      </c>
      <c r="BL806">
        <f>IF(BL127="","",BL126)</f>
        <v>0</v>
      </c>
      <c r="BM806">
        <v>123</v>
      </c>
      <c r="BN806">
        <f>BN126</f>
        <v>0</v>
      </c>
      <c r="BO806">
        <v>123</v>
      </c>
      <c r="BP806">
        <f>IF(BP127="","",BP126)</f>
        <v>0</v>
      </c>
      <c r="BQ806">
        <v>123</v>
      </c>
      <c r="BR806">
        <f>BR126</f>
        <v>0</v>
      </c>
    </row>
    <row r="807" spans="5:70">
      <c r="E807">
        <v>124</v>
      </c>
      <c r="F807">
        <f>IF(F128="","",F127)</f>
        <v>0</v>
      </c>
      <c r="G807">
        <v>124</v>
      </c>
      <c r="H807">
        <f>H127</f>
        <v>0</v>
      </c>
      <c r="I807">
        <v>124</v>
      </c>
      <c r="J807">
        <f>IF(J128="","",J127)</f>
        <v>0</v>
      </c>
      <c r="K807">
        <v>124</v>
      </c>
      <c r="L807">
        <f>L127</f>
        <v>0</v>
      </c>
      <c r="M807">
        <v>124</v>
      </c>
      <c r="N807">
        <f>IF(N128="","",N127)</f>
        <v>0</v>
      </c>
      <c r="O807">
        <v>124</v>
      </c>
      <c r="P807">
        <f>P127</f>
        <v>0</v>
      </c>
      <c r="Q807">
        <v>124</v>
      </c>
      <c r="R807">
        <f>IF(R128="","",R127)</f>
        <v>0</v>
      </c>
      <c r="S807">
        <v>124</v>
      </c>
      <c r="T807">
        <f>T127</f>
        <v>0</v>
      </c>
      <c r="U807">
        <v>124</v>
      </c>
      <c r="V807">
        <f>IF(V128="","",V127)</f>
        <v>0</v>
      </c>
      <c r="W807">
        <v>124</v>
      </c>
      <c r="X807">
        <f>X127</f>
        <v>0</v>
      </c>
      <c r="Y807">
        <v>124</v>
      </c>
      <c r="Z807">
        <f>IF(Z128="","",Z127)</f>
        <v>0</v>
      </c>
      <c r="AA807">
        <v>124</v>
      </c>
      <c r="AB807">
        <f>AB127</f>
        <v>0</v>
      </c>
      <c r="AC807">
        <v>124</v>
      </c>
      <c r="AD807">
        <f>IF(AD128="","",AD127)</f>
        <v>0</v>
      </c>
      <c r="AE807">
        <v>124</v>
      </c>
      <c r="AF807">
        <f>AF127</f>
        <v>0</v>
      </c>
      <c r="AG807">
        <v>124</v>
      </c>
      <c r="AH807">
        <f>IF(AH128="","",AH127)</f>
        <v>0</v>
      </c>
      <c r="AI807">
        <v>124</v>
      </c>
      <c r="AJ807">
        <f>AJ127</f>
        <v>0</v>
      </c>
      <c r="AM807">
        <v>124</v>
      </c>
      <c r="AN807">
        <f>IF(AN128="","",AN127)</f>
        <v>0</v>
      </c>
      <c r="AO807">
        <v>124</v>
      </c>
      <c r="AP807">
        <f>AP127</f>
        <v>0</v>
      </c>
      <c r="AQ807">
        <v>124</v>
      </c>
      <c r="AR807">
        <f>IF(AR128="","",AR127)</f>
        <v>0</v>
      </c>
      <c r="AS807">
        <v>124</v>
      </c>
      <c r="AT807">
        <f>AT127</f>
        <v>0</v>
      </c>
      <c r="AU807">
        <v>124</v>
      </c>
      <c r="AV807">
        <f>IF(AV128="","",AV127)</f>
        <v>0</v>
      </c>
      <c r="AW807">
        <v>124</v>
      </c>
      <c r="AX807">
        <f>AX127</f>
        <v>0</v>
      </c>
      <c r="AY807">
        <v>124</v>
      </c>
      <c r="AZ807">
        <f>IF(AZ128="","",AZ127)</f>
        <v>0</v>
      </c>
      <c r="BA807">
        <v>124</v>
      </c>
      <c r="BB807">
        <f>BB127</f>
        <v>0</v>
      </c>
      <c r="BC807">
        <v>124</v>
      </c>
      <c r="BD807">
        <f>IF(BD128="","",BD127)</f>
        <v>0</v>
      </c>
      <c r="BE807">
        <v>124</v>
      </c>
      <c r="BF807">
        <f>BF127</f>
        <v>0</v>
      </c>
      <c r="BG807">
        <v>124</v>
      </c>
      <c r="BH807">
        <f>IF(BH128="","",BH127)</f>
        <v>0</v>
      </c>
      <c r="BI807">
        <v>124</v>
      </c>
      <c r="BJ807">
        <f>BJ127</f>
        <v>0</v>
      </c>
      <c r="BK807">
        <v>124</v>
      </c>
      <c r="BL807">
        <f>IF(BL128="","",BL127)</f>
        <v>0</v>
      </c>
      <c r="BM807">
        <v>124</v>
      </c>
      <c r="BN807">
        <f>BN127</f>
        <v>0</v>
      </c>
      <c r="BO807">
        <v>124</v>
      </c>
      <c r="BP807">
        <f>IF(BP128="","",BP127)</f>
        <v>0</v>
      </c>
      <c r="BQ807">
        <v>124</v>
      </c>
      <c r="BR807">
        <f>BR127</f>
        <v>0</v>
      </c>
    </row>
    <row r="808" spans="5:70">
      <c r="E808">
        <v>125</v>
      </c>
      <c r="F808">
        <f>IF(F129="","",F128)</f>
        <v>0</v>
      </c>
      <c r="G808">
        <v>125</v>
      </c>
      <c r="H808">
        <f>H128</f>
        <v>0</v>
      </c>
      <c r="I808">
        <v>125</v>
      </c>
      <c r="J808">
        <f>IF(J129="","",J128)</f>
        <v>0</v>
      </c>
      <c r="K808">
        <v>125</v>
      </c>
      <c r="L808">
        <f>L128</f>
        <v>0</v>
      </c>
      <c r="M808">
        <v>125</v>
      </c>
      <c r="N808">
        <f>IF(N129="","",N128)</f>
        <v>0</v>
      </c>
      <c r="O808">
        <v>125</v>
      </c>
      <c r="P808">
        <f>P128</f>
        <v>0</v>
      </c>
      <c r="Q808">
        <v>125</v>
      </c>
      <c r="R808">
        <f>IF(R129="","",R128)</f>
        <v>0</v>
      </c>
      <c r="S808">
        <v>125</v>
      </c>
      <c r="T808">
        <f>T128</f>
        <v>0</v>
      </c>
      <c r="U808">
        <v>125</v>
      </c>
      <c r="V808">
        <f>IF(V129="","",V128)</f>
        <v>0</v>
      </c>
      <c r="W808">
        <v>125</v>
      </c>
      <c r="X808">
        <f>X128</f>
        <v>0</v>
      </c>
      <c r="Y808">
        <v>125</v>
      </c>
      <c r="Z808">
        <f>IF(Z129="","",Z128)</f>
        <v>0</v>
      </c>
      <c r="AA808">
        <v>125</v>
      </c>
      <c r="AB808">
        <f>AB128</f>
        <v>0</v>
      </c>
      <c r="AC808">
        <v>125</v>
      </c>
      <c r="AD808">
        <f>IF(AD129="","",AD128)</f>
        <v>0</v>
      </c>
      <c r="AE808">
        <v>125</v>
      </c>
      <c r="AF808">
        <f>AF128</f>
        <v>0</v>
      </c>
      <c r="AG808">
        <v>125</v>
      </c>
      <c r="AH808">
        <f>IF(AH129="","",AH128)</f>
        <v>0</v>
      </c>
      <c r="AI808">
        <v>125</v>
      </c>
      <c r="AJ808">
        <f>AJ128</f>
        <v>0</v>
      </c>
      <c r="AM808">
        <v>125</v>
      </c>
      <c r="AN808">
        <f>IF(AN129="","",AN128)</f>
        <v>0</v>
      </c>
      <c r="AO808">
        <v>125</v>
      </c>
      <c r="AP808">
        <f>AP128</f>
        <v>0</v>
      </c>
      <c r="AQ808">
        <v>125</v>
      </c>
      <c r="AR808">
        <f>IF(AR129="","",AR128)</f>
        <v>0</v>
      </c>
      <c r="AS808">
        <v>125</v>
      </c>
      <c r="AT808">
        <f>AT128</f>
        <v>0</v>
      </c>
      <c r="AU808">
        <v>125</v>
      </c>
      <c r="AV808">
        <f>IF(AV129="","",AV128)</f>
        <v>0</v>
      </c>
      <c r="AW808">
        <v>125</v>
      </c>
      <c r="AX808">
        <f>AX128</f>
        <v>0</v>
      </c>
      <c r="AY808">
        <v>125</v>
      </c>
      <c r="AZ808">
        <f>IF(AZ129="","",AZ128)</f>
        <v>0</v>
      </c>
      <c r="BA808">
        <v>125</v>
      </c>
      <c r="BB808">
        <f>BB128</f>
        <v>0</v>
      </c>
      <c r="BC808">
        <v>125</v>
      </c>
      <c r="BD808">
        <f>IF(BD129="","",BD128)</f>
        <v>0</v>
      </c>
      <c r="BE808">
        <v>125</v>
      </c>
      <c r="BF808">
        <f>BF128</f>
        <v>0</v>
      </c>
      <c r="BG808">
        <v>125</v>
      </c>
      <c r="BH808">
        <f>IF(BH129="","",BH128)</f>
        <v>0</v>
      </c>
      <c r="BI808">
        <v>125</v>
      </c>
      <c r="BJ808">
        <f>BJ128</f>
        <v>0</v>
      </c>
      <c r="BK808">
        <v>125</v>
      </c>
      <c r="BL808">
        <f>IF(BL129="","",BL128)</f>
        <v>0</v>
      </c>
      <c r="BM808">
        <v>125</v>
      </c>
      <c r="BN808">
        <f>BN128</f>
        <v>0</v>
      </c>
      <c r="BO808">
        <v>125</v>
      </c>
      <c r="BP808">
        <f>IF(BP129="","",BP128)</f>
        <v>0</v>
      </c>
      <c r="BQ808">
        <v>125</v>
      </c>
      <c r="BR808">
        <f>BR128</f>
        <v>0</v>
      </c>
    </row>
    <row r="809" spans="5:70">
      <c r="E809">
        <v>126</v>
      </c>
      <c r="F809">
        <f>IF(F130="","",F129)</f>
        <v>0</v>
      </c>
      <c r="G809">
        <v>126</v>
      </c>
      <c r="H809">
        <f>H129</f>
        <v>0</v>
      </c>
      <c r="I809">
        <v>126</v>
      </c>
      <c r="J809">
        <f>IF(J130="","",J129)</f>
        <v>0</v>
      </c>
      <c r="K809">
        <v>126</v>
      </c>
      <c r="L809">
        <f>L129</f>
        <v>0</v>
      </c>
      <c r="M809">
        <v>126</v>
      </c>
      <c r="N809">
        <f>IF(N130="","",N129)</f>
        <v>0</v>
      </c>
      <c r="O809">
        <v>126</v>
      </c>
      <c r="P809">
        <f>P129</f>
        <v>0</v>
      </c>
      <c r="Q809">
        <v>126</v>
      </c>
      <c r="R809">
        <f>IF(R130="","",R129)</f>
        <v>0</v>
      </c>
      <c r="S809">
        <v>126</v>
      </c>
      <c r="T809">
        <f>T129</f>
        <v>0</v>
      </c>
      <c r="U809">
        <v>126</v>
      </c>
      <c r="V809">
        <f>IF(V130="","",V129)</f>
        <v>0</v>
      </c>
      <c r="W809">
        <v>126</v>
      </c>
      <c r="X809">
        <f>X129</f>
        <v>0</v>
      </c>
      <c r="Y809">
        <v>126</v>
      </c>
      <c r="Z809">
        <f>IF(Z130="","",Z129)</f>
        <v>0</v>
      </c>
      <c r="AA809">
        <v>126</v>
      </c>
      <c r="AB809">
        <f>AB129</f>
        <v>0</v>
      </c>
      <c r="AC809">
        <v>126</v>
      </c>
      <c r="AD809">
        <f>IF(AD130="","",AD129)</f>
        <v>0</v>
      </c>
      <c r="AE809">
        <v>126</v>
      </c>
      <c r="AF809">
        <f>AF129</f>
        <v>0</v>
      </c>
      <c r="AG809">
        <v>126</v>
      </c>
      <c r="AH809">
        <f>IF(AH130="","",AH129)</f>
        <v>0</v>
      </c>
      <c r="AI809">
        <v>126</v>
      </c>
      <c r="AJ809">
        <f>AJ129</f>
        <v>0</v>
      </c>
      <c r="AM809">
        <v>126</v>
      </c>
      <c r="AN809">
        <f>IF(AN130="","",AN129)</f>
        <v>0</v>
      </c>
      <c r="AO809">
        <v>126</v>
      </c>
      <c r="AP809">
        <f>AP129</f>
        <v>0</v>
      </c>
      <c r="AQ809">
        <v>126</v>
      </c>
      <c r="AR809">
        <f>IF(AR130="","",AR129)</f>
        <v>0</v>
      </c>
      <c r="AS809">
        <v>126</v>
      </c>
      <c r="AT809">
        <f>AT129</f>
        <v>0</v>
      </c>
      <c r="AU809">
        <v>126</v>
      </c>
      <c r="AV809">
        <f>IF(AV130="","",AV129)</f>
        <v>0</v>
      </c>
      <c r="AW809">
        <v>126</v>
      </c>
      <c r="AX809">
        <f>AX129</f>
        <v>0</v>
      </c>
      <c r="AY809">
        <v>126</v>
      </c>
      <c r="AZ809">
        <f>IF(AZ130="","",AZ129)</f>
        <v>0</v>
      </c>
      <c r="BA809">
        <v>126</v>
      </c>
      <c r="BB809">
        <f>BB129</f>
        <v>0</v>
      </c>
      <c r="BC809">
        <v>126</v>
      </c>
      <c r="BD809">
        <f>IF(BD130="","",BD129)</f>
        <v>0</v>
      </c>
      <c r="BE809">
        <v>126</v>
      </c>
      <c r="BF809">
        <f>BF129</f>
        <v>0</v>
      </c>
      <c r="BG809">
        <v>126</v>
      </c>
      <c r="BH809">
        <f>IF(BH130="","",BH129)</f>
        <v>0</v>
      </c>
      <c r="BI809">
        <v>126</v>
      </c>
      <c r="BJ809">
        <f>BJ129</f>
        <v>0</v>
      </c>
      <c r="BK809">
        <v>126</v>
      </c>
      <c r="BL809">
        <f>IF(BL130="","",BL129)</f>
        <v>0</v>
      </c>
      <c r="BM809">
        <v>126</v>
      </c>
      <c r="BN809">
        <f>BN129</f>
        <v>0</v>
      </c>
      <c r="BO809">
        <v>126</v>
      </c>
      <c r="BP809">
        <f>IF(BP130="","",BP129)</f>
        <v>0</v>
      </c>
      <c r="BQ809">
        <v>126</v>
      </c>
      <c r="BR809">
        <f>BR129</f>
        <v>0</v>
      </c>
    </row>
    <row r="810" spans="5:70">
      <c r="E810">
        <v>127</v>
      </c>
      <c r="F810">
        <f>IF(F131="","",F130)</f>
        <v>0</v>
      </c>
      <c r="G810">
        <v>127</v>
      </c>
      <c r="H810">
        <f>H130</f>
        <v>0</v>
      </c>
      <c r="I810">
        <v>127</v>
      </c>
      <c r="J810">
        <f>IF(J131="","",J130)</f>
        <v>0</v>
      </c>
      <c r="K810">
        <v>127</v>
      </c>
      <c r="L810">
        <f>L130</f>
        <v>0</v>
      </c>
      <c r="M810">
        <v>127</v>
      </c>
      <c r="N810">
        <f>IF(N131="","",N130)</f>
        <v>0</v>
      </c>
      <c r="O810">
        <v>127</v>
      </c>
      <c r="P810">
        <f>P130</f>
        <v>0</v>
      </c>
      <c r="Q810">
        <v>127</v>
      </c>
      <c r="R810">
        <f>IF(R131="","",R130)</f>
        <v>0</v>
      </c>
      <c r="S810">
        <v>127</v>
      </c>
      <c r="T810">
        <f>T130</f>
        <v>0</v>
      </c>
      <c r="U810">
        <v>127</v>
      </c>
      <c r="V810">
        <f>IF(V131="","",V130)</f>
        <v>0</v>
      </c>
      <c r="W810">
        <v>127</v>
      </c>
      <c r="X810">
        <f>X130</f>
        <v>0</v>
      </c>
      <c r="Y810">
        <v>127</v>
      </c>
      <c r="Z810">
        <f>IF(Z131="","",Z130)</f>
        <v>0</v>
      </c>
      <c r="AA810">
        <v>127</v>
      </c>
      <c r="AB810">
        <f>AB130</f>
        <v>0</v>
      </c>
      <c r="AC810">
        <v>127</v>
      </c>
      <c r="AD810">
        <f>IF(AD131="","",AD130)</f>
        <v>0</v>
      </c>
      <c r="AE810">
        <v>127</v>
      </c>
      <c r="AF810">
        <f>AF130</f>
        <v>0</v>
      </c>
      <c r="AG810">
        <v>127</v>
      </c>
      <c r="AH810">
        <f>IF(AH131="","",AH130)</f>
        <v>0</v>
      </c>
      <c r="AI810">
        <v>127</v>
      </c>
      <c r="AJ810">
        <f>AJ130</f>
        <v>0</v>
      </c>
      <c r="AM810">
        <v>127</v>
      </c>
      <c r="AN810">
        <f>IF(AN131="","",AN130)</f>
        <v>0</v>
      </c>
      <c r="AO810">
        <v>127</v>
      </c>
      <c r="AP810">
        <f>AP130</f>
        <v>0</v>
      </c>
      <c r="AQ810">
        <v>127</v>
      </c>
      <c r="AR810">
        <f>IF(AR131="","",AR130)</f>
        <v>0</v>
      </c>
      <c r="AS810">
        <v>127</v>
      </c>
      <c r="AT810">
        <f>AT130</f>
        <v>0</v>
      </c>
      <c r="AU810">
        <v>127</v>
      </c>
      <c r="AV810">
        <f>IF(AV131="","",AV130)</f>
        <v>0</v>
      </c>
      <c r="AW810">
        <v>127</v>
      </c>
      <c r="AX810">
        <f>AX130</f>
        <v>0</v>
      </c>
      <c r="AY810">
        <v>127</v>
      </c>
      <c r="AZ810">
        <f>IF(AZ131="","",AZ130)</f>
        <v>0</v>
      </c>
      <c r="BA810">
        <v>127</v>
      </c>
      <c r="BB810">
        <f>BB130</f>
        <v>0</v>
      </c>
      <c r="BC810">
        <v>127</v>
      </c>
      <c r="BD810">
        <f>IF(BD131="","",BD130)</f>
        <v>0</v>
      </c>
      <c r="BE810">
        <v>127</v>
      </c>
      <c r="BF810">
        <f>BF130</f>
        <v>0</v>
      </c>
      <c r="BG810">
        <v>127</v>
      </c>
      <c r="BH810">
        <f>IF(BH131="","",BH130)</f>
        <v>0</v>
      </c>
      <c r="BI810">
        <v>127</v>
      </c>
      <c r="BJ810">
        <f>BJ130</f>
        <v>0</v>
      </c>
      <c r="BK810">
        <v>127</v>
      </c>
      <c r="BL810">
        <f>IF(BL131="","",BL130)</f>
        <v>0</v>
      </c>
      <c r="BM810">
        <v>127</v>
      </c>
      <c r="BN810">
        <f>BN130</f>
        <v>0</v>
      </c>
      <c r="BO810">
        <v>127</v>
      </c>
      <c r="BP810">
        <f>IF(BP131="","",BP130)</f>
        <v>0</v>
      </c>
      <c r="BQ810">
        <v>127</v>
      </c>
      <c r="BR810">
        <f>BR130</f>
        <v>0</v>
      </c>
    </row>
    <row r="811" spans="5:70">
      <c r="E811">
        <v>128</v>
      </c>
      <c r="F811">
        <f>IF(F132="","",F131)</f>
        <v>0</v>
      </c>
      <c r="G811">
        <v>128</v>
      </c>
      <c r="H811">
        <f>H131</f>
        <v>0</v>
      </c>
      <c r="I811">
        <v>128</v>
      </c>
      <c r="J811">
        <f>IF(J132="","",J131)</f>
        <v>0</v>
      </c>
      <c r="K811">
        <v>128</v>
      </c>
      <c r="L811">
        <f>L131</f>
        <v>0</v>
      </c>
      <c r="M811">
        <v>128</v>
      </c>
      <c r="N811">
        <f>IF(N132="","",N131)</f>
        <v>0</v>
      </c>
      <c r="O811">
        <v>128</v>
      </c>
      <c r="P811">
        <f>P131</f>
        <v>0</v>
      </c>
      <c r="Q811">
        <v>128</v>
      </c>
      <c r="R811">
        <f>IF(R132="","",R131)</f>
        <v>0</v>
      </c>
      <c r="S811">
        <v>128</v>
      </c>
      <c r="T811">
        <f>T131</f>
        <v>0</v>
      </c>
      <c r="U811">
        <v>128</v>
      </c>
      <c r="V811">
        <f>IF(V132="","",V131)</f>
        <v>0</v>
      </c>
      <c r="W811">
        <v>128</v>
      </c>
      <c r="X811">
        <f>X131</f>
        <v>0</v>
      </c>
      <c r="Y811">
        <v>128</v>
      </c>
      <c r="Z811">
        <f>IF(Z132="","",Z131)</f>
        <v>0</v>
      </c>
      <c r="AA811">
        <v>128</v>
      </c>
      <c r="AB811">
        <f>AB131</f>
        <v>0</v>
      </c>
      <c r="AC811">
        <v>128</v>
      </c>
      <c r="AD811">
        <f>IF(AD132="","",AD131)</f>
        <v>0</v>
      </c>
      <c r="AE811">
        <v>128</v>
      </c>
      <c r="AF811">
        <f>AF131</f>
        <v>0</v>
      </c>
      <c r="AG811">
        <v>128</v>
      </c>
      <c r="AH811">
        <f>IF(AH132="","",AH131)</f>
        <v>0</v>
      </c>
      <c r="AI811">
        <v>128</v>
      </c>
      <c r="AJ811">
        <f>AJ131</f>
        <v>0</v>
      </c>
      <c r="AM811">
        <v>128</v>
      </c>
      <c r="AN811">
        <f>IF(AN132="","",AN131)</f>
        <v>0</v>
      </c>
      <c r="AO811">
        <v>128</v>
      </c>
      <c r="AP811">
        <f>AP131</f>
        <v>0</v>
      </c>
      <c r="AQ811">
        <v>128</v>
      </c>
      <c r="AR811">
        <f>IF(AR132="","",AR131)</f>
        <v>0</v>
      </c>
      <c r="AS811">
        <v>128</v>
      </c>
      <c r="AT811">
        <f>AT131</f>
        <v>0</v>
      </c>
      <c r="AU811">
        <v>128</v>
      </c>
      <c r="AV811">
        <f>IF(AV132="","",AV131)</f>
        <v>0</v>
      </c>
      <c r="AW811">
        <v>128</v>
      </c>
      <c r="AX811">
        <f>AX131</f>
        <v>0</v>
      </c>
      <c r="AY811">
        <v>128</v>
      </c>
      <c r="AZ811">
        <f>IF(AZ132="","",AZ131)</f>
        <v>0</v>
      </c>
      <c r="BA811">
        <v>128</v>
      </c>
      <c r="BB811">
        <f>BB131</f>
        <v>0</v>
      </c>
      <c r="BC811">
        <v>128</v>
      </c>
      <c r="BD811">
        <f>IF(BD132="","",BD131)</f>
        <v>0</v>
      </c>
      <c r="BE811">
        <v>128</v>
      </c>
      <c r="BF811">
        <f>BF131</f>
        <v>0</v>
      </c>
      <c r="BG811">
        <v>128</v>
      </c>
      <c r="BH811">
        <f>IF(BH132="","",BH131)</f>
        <v>0</v>
      </c>
      <c r="BI811">
        <v>128</v>
      </c>
      <c r="BJ811">
        <f>BJ131</f>
        <v>0</v>
      </c>
      <c r="BK811">
        <v>128</v>
      </c>
      <c r="BL811">
        <f>IF(BL132="","",BL131)</f>
        <v>0</v>
      </c>
      <c r="BM811">
        <v>128</v>
      </c>
      <c r="BN811">
        <f>BN131</f>
        <v>0</v>
      </c>
      <c r="BO811">
        <v>128</v>
      </c>
      <c r="BP811">
        <f>IF(BP132="","",BP131)</f>
        <v>0</v>
      </c>
      <c r="BQ811">
        <v>128</v>
      </c>
      <c r="BR811">
        <f>BR131</f>
        <v>0</v>
      </c>
    </row>
    <row r="812" spans="5:70">
      <c r="E812">
        <v>129</v>
      </c>
      <c r="F812">
        <f>IF(F133="","",F132)</f>
        <v>0</v>
      </c>
      <c r="G812">
        <v>129</v>
      </c>
      <c r="H812">
        <f>H132</f>
        <v>0</v>
      </c>
      <c r="I812">
        <v>129</v>
      </c>
      <c r="J812">
        <f>IF(J133="","",J132)</f>
        <v>0</v>
      </c>
      <c r="K812">
        <v>129</v>
      </c>
      <c r="L812">
        <f>L132</f>
        <v>0</v>
      </c>
      <c r="M812">
        <v>129</v>
      </c>
      <c r="N812">
        <f>IF(N133="","",N132)</f>
        <v>0</v>
      </c>
      <c r="O812">
        <v>129</v>
      </c>
      <c r="P812">
        <f>P132</f>
        <v>0</v>
      </c>
      <c r="Q812">
        <v>129</v>
      </c>
      <c r="R812">
        <f>IF(R133="","",R132)</f>
        <v>0</v>
      </c>
      <c r="S812">
        <v>129</v>
      </c>
      <c r="T812">
        <f>T132</f>
        <v>0</v>
      </c>
      <c r="U812">
        <v>129</v>
      </c>
      <c r="V812">
        <f>IF(V133="","",V132)</f>
        <v>0</v>
      </c>
      <c r="W812">
        <v>129</v>
      </c>
      <c r="X812">
        <f>X132</f>
        <v>0</v>
      </c>
      <c r="Y812">
        <v>129</v>
      </c>
      <c r="Z812">
        <f>IF(Z133="","",Z132)</f>
        <v>0</v>
      </c>
      <c r="AA812">
        <v>129</v>
      </c>
      <c r="AB812">
        <f>AB132</f>
        <v>0</v>
      </c>
      <c r="AC812">
        <v>129</v>
      </c>
      <c r="AD812">
        <f>IF(AD133="","",AD132)</f>
        <v>0</v>
      </c>
      <c r="AE812">
        <v>129</v>
      </c>
      <c r="AF812">
        <f>AF132</f>
        <v>0</v>
      </c>
      <c r="AG812">
        <v>129</v>
      </c>
      <c r="AH812">
        <f>IF(AH133="","",AH132)</f>
        <v>0</v>
      </c>
      <c r="AI812">
        <v>129</v>
      </c>
      <c r="AJ812">
        <f>AJ132</f>
        <v>0</v>
      </c>
      <c r="AM812">
        <v>129</v>
      </c>
      <c r="AN812">
        <f>IF(AN133="","",AN132)</f>
        <v>0</v>
      </c>
      <c r="AO812">
        <v>129</v>
      </c>
      <c r="AP812">
        <f>AP132</f>
        <v>0</v>
      </c>
      <c r="AQ812">
        <v>129</v>
      </c>
      <c r="AR812">
        <f>IF(AR133="","",AR132)</f>
        <v>0</v>
      </c>
      <c r="AS812">
        <v>129</v>
      </c>
      <c r="AT812">
        <f>AT132</f>
        <v>0</v>
      </c>
      <c r="AU812">
        <v>129</v>
      </c>
      <c r="AV812">
        <f>IF(AV133="","",AV132)</f>
        <v>0</v>
      </c>
      <c r="AW812">
        <v>129</v>
      </c>
      <c r="AX812">
        <f>AX132</f>
        <v>0</v>
      </c>
      <c r="AY812">
        <v>129</v>
      </c>
      <c r="AZ812">
        <f>IF(AZ133="","",AZ132)</f>
        <v>0</v>
      </c>
      <c r="BA812">
        <v>129</v>
      </c>
      <c r="BB812">
        <f>BB132</f>
        <v>0</v>
      </c>
      <c r="BC812">
        <v>129</v>
      </c>
      <c r="BD812">
        <f>IF(BD133="","",BD132)</f>
        <v>0</v>
      </c>
      <c r="BE812">
        <v>129</v>
      </c>
      <c r="BF812">
        <f>BF132</f>
        <v>0</v>
      </c>
      <c r="BG812">
        <v>129</v>
      </c>
      <c r="BH812">
        <f>IF(BH133="","",BH132)</f>
        <v>0</v>
      </c>
      <c r="BI812">
        <v>129</v>
      </c>
      <c r="BJ812">
        <f>BJ132</f>
        <v>0</v>
      </c>
      <c r="BK812">
        <v>129</v>
      </c>
      <c r="BL812">
        <f>IF(BL133="","",BL132)</f>
        <v>0</v>
      </c>
      <c r="BM812">
        <v>129</v>
      </c>
      <c r="BN812">
        <f>BN132</f>
        <v>0</v>
      </c>
      <c r="BO812">
        <v>129</v>
      </c>
      <c r="BP812">
        <f>IF(BP133="","",BP132)</f>
        <v>0</v>
      </c>
      <c r="BQ812">
        <v>129</v>
      </c>
      <c r="BR812">
        <f>BR132</f>
        <v>0</v>
      </c>
    </row>
    <row r="813" spans="5:70">
      <c r="E813">
        <v>130</v>
      </c>
      <c r="F813">
        <f>IF(F134="","",F133)</f>
        <v>0</v>
      </c>
      <c r="G813">
        <v>130</v>
      </c>
      <c r="H813">
        <f>H133</f>
        <v>0</v>
      </c>
      <c r="I813">
        <v>130</v>
      </c>
      <c r="J813">
        <f>IF(J134="","",J133)</f>
        <v>0</v>
      </c>
      <c r="K813">
        <v>130</v>
      </c>
      <c r="L813">
        <f>L133</f>
        <v>0</v>
      </c>
      <c r="M813">
        <v>130</v>
      </c>
      <c r="N813">
        <f>IF(N134="","",N133)</f>
        <v>0</v>
      </c>
      <c r="O813">
        <v>130</v>
      </c>
      <c r="P813">
        <f>P133</f>
        <v>0</v>
      </c>
      <c r="Q813">
        <v>130</v>
      </c>
      <c r="R813">
        <f>IF(R134="","",R133)</f>
        <v>0</v>
      </c>
      <c r="S813">
        <v>130</v>
      </c>
      <c r="T813">
        <f>T133</f>
        <v>0</v>
      </c>
      <c r="U813">
        <v>130</v>
      </c>
      <c r="V813">
        <f>IF(V134="","",V133)</f>
        <v>0</v>
      </c>
      <c r="W813">
        <v>130</v>
      </c>
      <c r="X813">
        <f>X133</f>
        <v>0</v>
      </c>
      <c r="Y813">
        <v>130</v>
      </c>
      <c r="Z813">
        <f>IF(Z134="","",Z133)</f>
        <v>0</v>
      </c>
      <c r="AA813">
        <v>130</v>
      </c>
      <c r="AB813">
        <f>AB133</f>
        <v>0</v>
      </c>
      <c r="AC813">
        <v>130</v>
      </c>
      <c r="AD813">
        <f>IF(AD134="","",AD133)</f>
        <v>0</v>
      </c>
      <c r="AE813">
        <v>130</v>
      </c>
      <c r="AF813">
        <f>AF133</f>
        <v>0</v>
      </c>
      <c r="AG813">
        <v>130</v>
      </c>
      <c r="AH813">
        <f>IF(AH134="","",AH133)</f>
        <v>0</v>
      </c>
      <c r="AI813">
        <v>130</v>
      </c>
      <c r="AJ813">
        <f>AJ133</f>
        <v>0</v>
      </c>
      <c r="AM813">
        <v>130</v>
      </c>
      <c r="AN813">
        <f>IF(AN134="","",AN133)</f>
        <v>0</v>
      </c>
      <c r="AO813">
        <v>130</v>
      </c>
      <c r="AP813">
        <f>AP133</f>
        <v>0</v>
      </c>
      <c r="AQ813">
        <v>130</v>
      </c>
      <c r="AR813">
        <f>IF(AR134="","",AR133)</f>
        <v>0</v>
      </c>
      <c r="AS813">
        <v>130</v>
      </c>
      <c r="AT813">
        <f>AT133</f>
        <v>0</v>
      </c>
      <c r="AU813">
        <v>130</v>
      </c>
      <c r="AV813">
        <f>IF(AV134="","",AV133)</f>
        <v>0</v>
      </c>
      <c r="AW813">
        <v>130</v>
      </c>
      <c r="AX813">
        <f>AX133</f>
        <v>0</v>
      </c>
      <c r="AY813">
        <v>130</v>
      </c>
      <c r="AZ813">
        <f>IF(AZ134="","",AZ133)</f>
        <v>0</v>
      </c>
      <c r="BA813">
        <v>130</v>
      </c>
      <c r="BB813">
        <f>BB133</f>
        <v>0</v>
      </c>
      <c r="BC813">
        <v>130</v>
      </c>
      <c r="BD813">
        <f>IF(BD134="","",BD133)</f>
        <v>0</v>
      </c>
      <c r="BE813">
        <v>130</v>
      </c>
      <c r="BF813">
        <f>BF133</f>
        <v>0</v>
      </c>
      <c r="BG813">
        <v>130</v>
      </c>
      <c r="BH813">
        <f>IF(BH134="","",BH133)</f>
        <v>0</v>
      </c>
      <c r="BI813">
        <v>130</v>
      </c>
      <c r="BJ813">
        <f>BJ133</f>
        <v>0</v>
      </c>
      <c r="BK813">
        <v>130</v>
      </c>
      <c r="BL813">
        <f>IF(BL134="","",BL133)</f>
        <v>0</v>
      </c>
      <c r="BM813">
        <v>130</v>
      </c>
      <c r="BN813">
        <f>BN133</f>
        <v>0</v>
      </c>
      <c r="BO813">
        <v>130</v>
      </c>
      <c r="BP813">
        <f>IF(BP134="","",BP133)</f>
        <v>0</v>
      </c>
      <c r="BQ813">
        <v>130</v>
      </c>
      <c r="BR813">
        <f>BR133</f>
        <v>0</v>
      </c>
    </row>
    <row r="814" spans="5:70">
      <c r="E814">
        <v>131</v>
      </c>
      <c r="F814">
        <f>IF(F135="","",F134)</f>
        <v>0</v>
      </c>
      <c r="G814">
        <v>131</v>
      </c>
      <c r="H814">
        <f>H134</f>
        <v>0</v>
      </c>
      <c r="I814">
        <v>131</v>
      </c>
      <c r="J814">
        <f>IF(J135="","",J134)</f>
        <v>0</v>
      </c>
      <c r="K814">
        <v>131</v>
      </c>
      <c r="L814">
        <f>L134</f>
        <v>0</v>
      </c>
      <c r="M814">
        <v>131</v>
      </c>
      <c r="N814">
        <f>IF(N135="","",N134)</f>
        <v>0</v>
      </c>
      <c r="O814">
        <v>131</v>
      </c>
      <c r="P814">
        <f>P134</f>
        <v>0</v>
      </c>
      <c r="Q814">
        <v>131</v>
      </c>
      <c r="R814">
        <f>IF(R135="","",R134)</f>
        <v>0</v>
      </c>
      <c r="S814">
        <v>131</v>
      </c>
      <c r="T814">
        <f>T134</f>
        <v>0</v>
      </c>
      <c r="U814">
        <v>131</v>
      </c>
      <c r="V814">
        <f>IF(V135="","",V134)</f>
        <v>0</v>
      </c>
      <c r="W814">
        <v>131</v>
      </c>
      <c r="X814">
        <f>X134</f>
        <v>0</v>
      </c>
      <c r="Y814">
        <v>131</v>
      </c>
      <c r="Z814">
        <f>IF(Z135="","",Z134)</f>
        <v>0</v>
      </c>
      <c r="AA814">
        <v>131</v>
      </c>
      <c r="AB814">
        <f>AB134</f>
        <v>0</v>
      </c>
      <c r="AC814">
        <v>131</v>
      </c>
      <c r="AD814">
        <f>IF(AD135="","",AD134)</f>
        <v>0</v>
      </c>
      <c r="AE814">
        <v>131</v>
      </c>
      <c r="AF814">
        <f>AF134</f>
        <v>0</v>
      </c>
      <c r="AG814">
        <v>131</v>
      </c>
      <c r="AH814">
        <f>IF(AH135="","",AH134)</f>
        <v>0</v>
      </c>
      <c r="AI814">
        <v>131</v>
      </c>
      <c r="AJ814">
        <f>AJ134</f>
        <v>0</v>
      </c>
      <c r="AM814">
        <v>131</v>
      </c>
      <c r="AN814">
        <f>IF(AN135="","",AN134)</f>
        <v>0</v>
      </c>
      <c r="AO814">
        <v>131</v>
      </c>
      <c r="AP814">
        <f>AP134</f>
        <v>0</v>
      </c>
      <c r="AQ814">
        <v>131</v>
      </c>
      <c r="AR814">
        <f>IF(AR135="","",AR134)</f>
        <v>0</v>
      </c>
      <c r="AS814">
        <v>131</v>
      </c>
      <c r="AT814">
        <f>AT134</f>
        <v>0</v>
      </c>
      <c r="AU814">
        <v>131</v>
      </c>
      <c r="AV814">
        <f>IF(AV135="","",AV134)</f>
        <v>0</v>
      </c>
      <c r="AW814">
        <v>131</v>
      </c>
      <c r="AX814">
        <f>AX134</f>
        <v>0</v>
      </c>
      <c r="AY814">
        <v>131</v>
      </c>
      <c r="AZ814">
        <f>IF(AZ135="","",AZ134)</f>
        <v>0</v>
      </c>
      <c r="BA814">
        <v>131</v>
      </c>
      <c r="BB814">
        <f>BB134</f>
        <v>0</v>
      </c>
      <c r="BC814">
        <v>131</v>
      </c>
      <c r="BD814">
        <f>IF(BD135="","",BD134)</f>
        <v>0</v>
      </c>
      <c r="BE814">
        <v>131</v>
      </c>
      <c r="BF814">
        <f>BF134</f>
        <v>0</v>
      </c>
      <c r="BG814">
        <v>131</v>
      </c>
      <c r="BH814">
        <f>IF(BH135="","",BH134)</f>
        <v>0</v>
      </c>
      <c r="BI814">
        <v>131</v>
      </c>
      <c r="BJ814">
        <f>BJ134</f>
        <v>0</v>
      </c>
      <c r="BK814">
        <v>131</v>
      </c>
      <c r="BL814">
        <f>IF(BL135="","",BL134)</f>
        <v>0</v>
      </c>
      <c r="BM814">
        <v>131</v>
      </c>
      <c r="BN814">
        <f>BN134</f>
        <v>0</v>
      </c>
      <c r="BO814">
        <v>131</v>
      </c>
      <c r="BP814">
        <f>IF(BP135="","",BP134)</f>
        <v>0</v>
      </c>
      <c r="BQ814">
        <v>131</v>
      </c>
      <c r="BR814">
        <f>BR134</f>
        <v>0</v>
      </c>
    </row>
    <row r="815" spans="5:70">
      <c r="E815">
        <v>132</v>
      </c>
      <c r="F815">
        <f>IF(F136="","",F135)</f>
        <v>0</v>
      </c>
      <c r="G815">
        <v>132</v>
      </c>
      <c r="H815">
        <f>H135</f>
        <v>0</v>
      </c>
      <c r="I815">
        <v>132</v>
      </c>
      <c r="J815">
        <f>IF(J136="","",J135)</f>
        <v>0</v>
      </c>
      <c r="K815">
        <v>132</v>
      </c>
      <c r="L815">
        <f>L135</f>
        <v>0</v>
      </c>
      <c r="M815">
        <v>132</v>
      </c>
      <c r="N815">
        <f>IF(N136="","",N135)</f>
        <v>0</v>
      </c>
      <c r="O815">
        <v>132</v>
      </c>
      <c r="P815">
        <f>P135</f>
        <v>0</v>
      </c>
      <c r="Q815">
        <v>132</v>
      </c>
      <c r="R815">
        <f>IF(R136="","",R135)</f>
        <v>0</v>
      </c>
      <c r="S815">
        <v>132</v>
      </c>
      <c r="T815">
        <f>T135</f>
        <v>0</v>
      </c>
      <c r="U815">
        <v>132</v>
      </c>
      <c r="V815">
        <f>IF(V136="","",V135)</f>
        <v>0</v>
      </c>
      <c r="W815">
        <v>132</v>
      </c>
      <c r="X815">
        <f>X135</f>
        <v>0</v>
      </c>
      <c r="Y815">
        <v>132</v>
      </c>
      <c r="Z815">
        <f>IF(Z136="","",Z135)</f>
        <v>0</v>
      </c>
      <c r="AA815">
        <v>132</v>
      </c>
      <c r="AB815">
        <f>AB135</f>
        <v>0</v>
      </c>
      <c r="AC815">
        <v>132</v>
      </c>
      <c r="AD815">
        <f>IF(AD136="","",AD135)</f>
        <v>0</v>
      </c>
      <c r="AE815">
        <v>132</v>
      </c>
      <c r="AF815">
        <f>AF135</f>
        <v>0</v>
      </c>
      <c r="AG815">
        <v>132</v>
      </c>
      <c r="AH815">
        <f>IF(AH136="","",AH135)</f>
        <v>0</v>
      </c>
      <c r="AI815">
        <v>132</v>
      </c>
      <c r="AJ815">
        <f>AJ135</f>
        <v>0</v>
      </c>
      <c r="AM815">
        <v>132</v>
      </c>
      <c r="AN815">
        <f>IF(AN136="","",AN135)</f>
        <v>0</v>
      </c>
      <c r="AO815">
        <v>132</v>
      </c>
      <c r="AP815">
        <f>AP135</f>
        <v>0</v>
      </c>
      <c r="AQ815">
        <v>132</v>
      </c>
      <c r="AR815">
        <f>IF(AR136="","",AR135)</f>
        <v>0</v>
      </c>
      <c r="AS815">
        <v>132</v>
      </c>
      <c r="AT815">
        <f>AT135</f>
        <v>0</v>
      </c>
      <c r="AU815">
        <v>132</v>
      </c>
      <c r="AV815">
        <f>IF(AV136="","",AV135)</f>
        <v>0</v>
      </c>
      <c r="AW815">
        <v>132</v>
      </c>
      <c r="AX815">
        <f>AX135</f>
        <v>0</v>
      </c>
      <c r="AY815">
        <v>132</v>
      </c>
      <c r="AZ815">
        <f>IF(AZ136="","",AZ135)</f>
        <v>0</v>
      </c>
      <c r="BA815">
        <v>132</v>
      </c>
      <c r="BB815">
        <f>BB135</f>
        <v>0</v>
      </c>
      <c r="BC815">
        <v>132</v>
      </c>
      <c r="BD815">
        <f>IF(BD136="","",BD135)</f>
        <v>0</v>
      </c>
      <c r="BE815">
        <v>132</v>
      </c>
      <c r="BF815">
        <f>BF135</f>
        <v>0</v>
      </c>
      <c r="BG815">
        <v>132</v>
      </c>
      <c r="BH815">
        <f>IF(BH136="","",BH135)</f>
        <v>0</v>
      </c>
      <c r="BI815">
        <v>132</v>
      </c>
      <c r="BJ815">
        <f>BJ135</f>
        <v>0</v>
      </c>
      <c r="BK815">
        <v>132</v>
      </c>
      <c r="BL815">
        <f>IF(BL136="","",BL135)</f>
        <v>0</v>
      </c>
      <c r="BM815">
        <v>132</v>
      </c>
      <c r="BN815">
        <f>BN135</f>
        <v>0</v>
      </c>
      <c r="BO815">
        <v>132</v>
      </c>
      <c r="BP815">
        <f>IF(BP136="","",BP135)</f>
        <v>0</v>
      </c>
      <c r="BQ815">
        <v>132</v>
      </c>
      <c r="BR815">
        <f>BR135</f>
        <v>0</v>
      </c>
    </row>
    <row r="816" spans="5:70">
      <c r="E816">
        <v>133</v>
      </c>
      <c r="F816">
        <f>IF(F137="","",F136)</f>
        <v>0</v>
      </c>
      <c r="G816">
        <v>133</v>
      </c>
      <c r="H816">
        <f>H136</f>
        <v>0</v>
      </c>
      <c r="I816">
        <v>133</v>
      </c>
      <c r="J816">
        <f>IF(J137="","",J136)</f>
        <v>0</v>
      </c>
      <c r="K816">
        <v>133</v>
      </c>
      <c r="L816">
        <f>L136</f>
        <v>0</v>
      </c>
      <c r="M816">
        <v>133</v>
      </c>
      <c r="N816">
        <f>IF(N137="","",N136)</f>
        <v>0</v>
      </c>
      <c r="O816">
        <v>133</v>
      </c>
      <c r="P816">
        <f>P136</f>
        <v>0</v>
      </c>
      <c r="Q816">
        <v>133</v>
      </c>
      <c r="R816">
        <f>IF(R137="","",R136)</f>
        <v>0</v>
      </c>
      <c r="S816">
        <v>133</v>
      </c>
      <c r="T816">
        <f>T136</f>
        <v>0</v>
      </c>
      <c r="U816">
        <v>133</v>
      </c>
      <c r="V816">
        <f>IF(V137="","",V136)</f>
        <v>0</v>
      </c>
      <c r="W816">
        <v>133</v>
      </c>
      <c r="X816">
        <f>X136</f>
        <v>0</v>
      </c>
      <c r="Y816">
        <v>133</v>
      </c>
      <c r="Z816">
        <f>IF(Z137="","",Z136)</f>
        <v>0</v>
      </c>
      <c r="AA816">
        <v>133</v>
      </c>
      <c r="AB816">
        <f>AB136</f>
        <v>0</v>
      </c>
      <c r="AC816">
        <v>133</v>
      </c>
      <c r="AD816">
        <f>IF(AD137="","",AD136)</f>
        <v>0</v>
      </c>
      <c r="AE816">
        <v>133</v>
      </c>
      <c r="AF816">
        <f>AF136</f>
        <v>0</v>
      </c>
      <c r="AG816">
        <v>133</v>
      </c>
      <c r="AH816">
        <f>IF(AH137="","",AH136)</f>
        <v>0</v>
      </c>
      <c r="AI816">
        <v>133</v>
      </c>
      <c r="AJ816">
        <f>AJ136</f>
        <v>0</v>
      </c>
      <c r="AM816">
        <v>133</v>
      </c>
      <c r="AN816">
        <f>IF(AN137="","",AN136)</f>
        <v>0</v>
      </c>
      <c r="AO816">
        <v>133</v>
      </c>
      <c r="AP816">
        <f>AP136</f>
        <v>0</v>
      </c>
      <c r="AQ816">
        <v>133</v>
      </c>
      <c r="AR816">
        <f>IF(AR137="","",AR136)</f>
        <v>0</v>
      </c>
      <c r="AS816">
        <v>133</v>
      </c>
      <c r="AT816">
        <f>AT136</f>
        <v>0</v>
      </c>
      <c r="AU816">
        <v>133</v>
      </c>
      <c r="AV816">
        <f>IF(AV137="","",AV136)</f>
        <v>0</v>
      </c>
      <c r="AW816">
        <v>133</v>
      </c>
      <c r="AX816">
        <f>AX136</f>
        <v>0</v>
      </c>
      <c r="AY816">
        <v>133</v>
      </c>
      <c r="AZ816">
        <f>IF(AZ137="","",AZ136)</f>
        <v>0</v>
      </c>
      <c r="BA816">
        <v>133</v>
      </c>
      <c r="BB816">
        <f>BB136</f>
        <v>0</v>
      </c>
      <c r="BC816">
        <v>133</v>
      </c>
      <c r="BD816">
        <f>IF(BD137="","",BD136)</f>
        <v>0</v>
      </c>
      <c r="BE816">
        <v>133</v>
      </c>
      <c r="BF816">
        <f>BF136</f>
        <v>0</v>
      </c>
      <c r="BG816">
        <v>133</v>
      </c>
      <c r="BH816">
        <f>IF(BH137="","",BH136)</f>
        <v>0</v>
      </c>
      <c r="BI816">
        <v>133</v>
      </c>
      <c r="BJ816">
        <f>BJ136</f>
        <v>0</v>
      </c>
      <c r="BK816">
        <v>133</v>
      </c>
      <c r="BL816">
        <f>IF(BL137="","",BL136)</f>
        <v>0</v>
      </c>
      <c r="BM816">
        <v>133</v>
      </c>
      <c r="BN816">
        <f>BN136</f>
        <v>0</v>
      </c>
      <c r="BO816">
        <v>133</v>
      </c>
      <c r="BP816">
        <f>IF(BP137="","",BP136)</f>
        <v>0</v>
      </c>
      <c r="BQ816">
        <v>133</v>
      </c>
      <c r="BR816">
        <f>BR136</f>
        <v>0</v>
      </c>
    </row>
    <row r="817" spans="5:70">
      <c r="E817">
        <v>134</v>
      </c>
      <c r="F817">
        <f>IF(F138="","",F137)</f>
        <v>0</v>
      </c>
      <c r="G817">
        <v>134</v>
      </c>
      <c r="H817">
        <f>H137</f>
        <v>0</v>
      </c>
      <c r="I817">
        <v>134</v>
      </c>
      <c r="J817">
        <f>IF(J138="","",J137)</f>
        <v>0</v>
      </c>
      <c r="K817">
        <v>134</v>
      </c>
      <c r="L817">
        <f>L137</f>
        <v>0</v>
      </c>
      <c r="M817">
        <v>134</v>
      </c>
      <c r="N817">
        <f>IF(N138="","",N137)</f>
        <v>0</v>
      </c>
      <c r="O817">
        <v>134</v>
      </c>
      <c r="P817">
        <f>P137</f>
        <v>0</v>
      </c>
      <c r="Q817">
        <v>134</v>
      </c>
      <c r="R817">
        <f>IF(R138="","",R137)</f>
        <v>0</v>
      </c>
      <c r="S817">
        <v>134</v>
      </c>
      <c r="T817">
        <f>T137</f>
        <v>0</v>
      </c>
      <c r="U817">
        <v>134</v>
      </c>
      <c r="V817">
        <f>IF(V138="","",V137)</f>
        <v>0</v>
      </c>
      <c r="W817">
        <v>134</v>
      </c>
      <c r="X817">
        <f>X137</f>
        <v>0</v>
      </c>
      <c r="Y817">
        <v>134</v>
      </c>
      <c r="Z817">
        <f>IF(Z138="","",Z137)</f>
        <v>0</v>
      </c>
      <c r="AA817">
        <v>134</v>
      </c>
      <c r="AB817">
        <f>AB137</f>
        <v>0</v>
      </c>
      <c r="AC817">
        <v>134</v>
      </c>
      <c r="AD817">
        <f>IF(AD138="","",AD137)</f>
        <v>0</v>
      </c>
      <c r="AE817">
        <v>134</v>
      </c>
      <c r="AF817">
        <f>AF137</f>
        <v>0</v>
      </c>
      <c r="AG817">
        <v>134</v>
      </c>
      <c r="AH817">
        <f>IF(AH138="","",AH137)</f>
        <v>0</v>
      </c>
      <c r="AI817">
        <v>134</v>
      </c>
      <c r="AJ817">
        <f>AJ137</f>
        <v>0</v>
      </c>
      <c r="AM817">
        <v>134</v>
      </c>
      <c r="AN817">
        <f>IF(AN138="","",AN137)</f>
        <v>0</v>
      </c>
      <c r="AO817">
        <v>134</v>
      </c>
      <c r="AP817">
        <f>AP137</f>
        <v>0</v>
      </c>
      <c r="AQ817">
        <v>134</v>
      </c>
      <c r="AR817">
        <f>IF(AR138="","",AR137)</f>
        <v>0</v>
      </c>
      <c r="AS817">
        <v>134</v>
      </c>
      <c r="AT817">
        <f>AT137</f>
        <v>0</v>
      </c>
      <c r="AU817">
        <v>134</v>
      </c>
      <c r="AV817">
        <f>IF(AV138="","",AV137)</f>
        <v>0</v>
      </c>
      <c r="AW817">
        <v>134</v>
      </c>
      <c r="AX817">
        <f>AX137</f>
        <v>0</v>
      </c>
      <c r="AY817">
        <v>134</v>
      </c>
      <c r="AZ817">
        <f>IF(AZ138="","",AZ137)</f>
        <v>0</v>
      </c>
      <c r="BA817">
        <v>134</v>
      </c>
      <c r="BB817">
        <f>BB137</f>
        <v>0</v>
      </c>
      <c r="BC817">
        <v>134</v>
      </c>
      <c r="BD817">
        <f>IF(BD138="","",BD137)</f>
        <v>0</v>
      </c>
      <c r="BE817">
        <v>134</v>
      </c>
      <c r="BF817">
        <f>BF137</f>
        <v>0</v>
      </c>
      <c r="BG817">
        <v>134</v>
      </c>
      <c r="BH817">
        <f>IF(BH138="","",BH137)</f>
        <v>0</v>
      </c>
      <c r="BI817">
        <v>134</v>
      </c>
      <c r="BJ817">
        <f>BJ137</f>
        <v>0</v>
      </c>
      <c r="BK817">
        <v>134</v>
      </c>
      <c r="BL817">
        <f>IF(BL138="","",BL137)</f>
        <v>0</v>
      </c>
      <c r="BM817">
        <v>134</v>
      </c>
      <c r="BN817">
        <f>BN137</f>
        <v>0</v>
      </c>
      <c r="BO817">
        <v>134</v>
      </c>
      <c r="BP817">
        <f>IF(BP138="","",BP137)</f>
        <v>0</v>
      </c>
      <c r="BQ817">
        <v>134</v>
      </c>
      <c r="BR817">
        <f>BR137</f>
        <v>0</v>
      </c>
    </row>
    <row r="818" spans="5:70">
      <c r="E818">
        <v>135</v>
      </c>
      <c r="F818">
        <f>IF(F139="","",F138)</f>
        <v>0</v>
      </c>
      <c r="G818">
        <v>135</v>
      </c>
      <c r="H818">
        <f>H138</f>
        <v>0</v>
      </c>
      <c r="I818">
        <v>135</v>
      </c>
      <c r="J818">
        <f>IF(J139="","",J138)</f>
        <v>0</v>
      </c>
      <c r="K818">
        <v>135</v>
      </c>
      <c r="L818">
        <f>L138</f>
        <v>0</v>
      </c>
      <c r="M818">
        <v>135</v>
      </c>
      <c r="N818">
        <f>IF(N139="","",N138)</f>
        <v>0</v>
      </c>
      <c r="O818">
        <v>135</v>
      </c>
      <c r="P818">
        <f>P138</f>
        <v>0</v>
      </c>
      <c r="Q818">
        <v>135</v>
      </c>
      <c r="R818">
        <f>IF(R139="","",R138)</f>
        <v>0</v>
      </c>
      <c r="S818">
        <v>135</v>
      </c>
      <c r="T818">
        <f>T138</f>
        <v>0</v>
      </c>
      <c r="U818">
        <v>135</v>
      </c>
      <c r="V818">
        <f>IF(V139="","",V138)</f>
        <v>0</v>
      </c>
      <c r="W818">
        <v>135</v>
      </c>
      <c r="X818">
        <f>X138</f>
        <v>0</v>
      </c>
      <c r="Y818">
        <v>135</v>
      </c>
      <c r="Z818">
        <f>IF(Z139="","",Z138)</f>
        <v>0</v>
      </c>
      <c r="AA818">
        <v>135</v>
      </c>
      <c r="AB818">
        <f>AB138</f>
        <v>0</v>
      </c>
      <c r="AC818">
        <v>135</v>
      </c>
      <c r="AD818">
        <f>IF(AD139="","",AD138)</f>
        <v>0</v>
      </c>
      <c r="AE818">
        <v>135</v>
      </c>
      <c r="AF818">
        <f>AF138</f>
        <v>0</v>
      </c>
      <c r="AG818">
        <v>135</v>
      </c>
      <c r="AH818">
        <f>IF(AH139="","",AH138)</f>
        <v>0</v>
      </c>
      <c r="AI818">
        <v>135</v>
      </c>
      <c r="AJ818">
        <f>AJ138</f>
        <v>0</v>
      </c>
      <c r="AM818">
        <v>135</v>
      </c>
      <c r="AN818">
        <f>IF(AN139="","",AN138)</f>
        <v>0</v>
      </c>
      <c r="AO818">
        <v>135</v>
      </c>
      <c r="AP818">
        <f>AP138</f>
        <v>0</v>
      </c>
      <c r="AQ818">
        <v>135</v>
      </c>
      <c r="AR818">
        <f>IF(AR139="","",AR138)</f>
        <v>0</v>
      </c>
      <c r="AS818">
        <v>135</v>
      </c>
      <c r="AT818">
        <f>AT138</f>
        <v>0</v>
      </c>
      <c r="AU818">
        <v>135</v>
      </c>
      <c r="AV818">
        <f>IF(AV139="","",AV138)</f>
        <v>0</v>
      </c>
      <c r="AW818">
        <v>135</v>
      </c>
      <c r="AX818">
        <f>AX138</f>
        <v>0</v>
      </c>
      <c r="AY818">
        <v>135</v>
      </c>
      <c r="AZ818">
        <f>IF(AZ139="","",AZ138)</f>
        <v>0</v>
      </c>
      <c r="BA818">
        <v>135</v>
      </c>
      <c r="BB818">
        <f>BB138</f>
        <v>0</v>
      </c>
      <c r="BC818">
        <v>135</v>
      </c>
      <c r="BD818">
        <f>IF(BD139="","",BD138)</f>
        <v>0</v>
      </c>
      <c r="BE818">
        <v>135</v>
      </c>
      <c r="BF818">
        <f>BF138</f>
        <v>0</v>
      </c>
      <c r="BG818">
        <v>135</v>
      </c>
      <c r="BH818">
        <f>IF(BH139="","",BH138)</f>
        <v>0</v>
      </c>
      <c r="BI818">
        <v>135</v>
      </c>
      <c r="BJ818">
        <f>BJ138</f>
        <v>0</v>
      </c>
      <c r="BK818">
        <v>135</v>
      </c>
      <c r="BL818">
        <f>IF(BL139="","",BL138)</f>
        <v>0</v>
      </c>
      <c r="BM818">
        <v>135</v>
      </c>
      <c r="BN818">
        <f>BN138</f>
        <v>0</v>
      </c>
      <c r="BO818">
        <v>135</v>
      </c>
      <c r="BP818">
        <f>IF(BP139="","",BP138)</f>
        <v>0</v>
      </c>
      <c r="BQ818">
        <v>135</v>
      </c>
      <c r="BR818">
        <f>BR138</f>
        <v>0</v>
      </c>
    </row>
    <row r="819" spans="5:70">
      <c r="E819">
        <v>136</v>
      </c>
      <c r="F819">
        <f>IF(F140="","",F139)</f>
        <v>0</v>
      </c>
      <c r="G819">
        <v>136</v>
      </c>
      <c r="H819">
        <f>H139</f>
        <v>0</v>
      </c>
      <c r="I819">
        <v>136</v>
      </c>
      <c r="J819">
        <f>IF(J140="","",J139)</f>
        <v>0</v>
      </c>
      <c r="K819">
        <v>136</v>
      </c>
      <c r="L819">
        <f>L139</f>
        <v>0</v>
      </c>
      <c r="M819">
        <v>136</v>
      </c>
      <c r="N819">
        <f>IF(N140="","",N139)</f>
        <v>0</v>
      </c>
      <c r="O819">
        <v>136</v>
      </c>
      <c r="P819">
        <f>P139</f>
        <v>0</v>
      </c>
      <c r="Q819">
        <v>136</v>
      </c>
      <c r="R819">
        <f>IF(R140="","",R139)</f>
        <v>0</v>
      </c>
      <c r="S819">
        <v>136</v>
      </c>
      <c r="T819">
        <f>T139</f>
        <v>0</v>
      </c>
      <c r="U819">
        <v>136</v>
      </c>
      <c r="V819">
        <f>IF(V140="","",V139)</f>
        <v>0</v>
      </c>
      <c r="W819">
        <v>136</v>
      </c>
      <c r="X819">
        <f>X139</f>
        <v>0</v>
      </c>
      <c r="Y819">
        <v>136</v>
      </c>
      <c r="Z819">
        <f>IF(Z140="","",Z139)</f>
        <v>0</v>
      </c>
      <c r="AA819">
        <v>136</v>
      </c>
      <c r="AB819">
        <f>AB139</f>
        <v>0</v>
      </c>
      <c r="AC819">
        <v>136</v>
      </c>
      <c r="AD819">
        <f>IF(AD140="","",AD139)</f>
        <v>0</v>
      </c>
      <c r="AE819">
        <v>136</v>
      </c>
      <c r="AF819">
        <f>AF139</f>
        <v>0</v>
      </c>
      <c r="AG819">
        <v>136</v>
      </c>
      <c r="AH819">
        <f>IF(AH140="","",AH139)</f>
        <v>0</v>
      </c>
      <c r="AI819">
        <v>136</v>
      </c>
      <c r="AJ819">
        <f>AJ139</f>
        <v>0</v>
      </c>
      <c r="AM819">
        <v>136</v>
      </c>
      <c r="AN819">
        <f>IF(AN140="","",AN139)</f>
        <v>0</v>
      </c>
      <c r="AO819">
        <v>136</v>
      </c>
      <c r="AP819">
        <f>AP139</f>
        <v>0</v>
      </c>
      <c r="AQ819">
        <v>136</v>
      </c>
      <c r="AR819">
        <f>IF(AR140="","",AR139)</f>
        <v>0</v>
      </c>
      <c r="AS819">
        <v>136</v>
      </c>
      <c r="AT819">
        <f>AT139</f>
        <v>0</v>
      </c>
      <c r="AU819">
        <v>136</v>
      </c>
      <c r="AV819">
        <f>IF(AV140="","",AV139)</f>
        <v>0</v>
      </c>
      <c r="AW819">
        <v>136</v>
      </c>
      <c r="AX819">
        <f>AX139</f>
        <v>0</v>
      </c>
      <c r="AY819">
        <v>136</v>
      </c>
      <c r="AZ819">
        <f>IF(AZ140="","",AZ139)</f>
        <v>0</v>
      </c>
      <c r="BA819">
        <v>136</v>
      </c>
      <c r="BB819">
        <f>BB139</f>
        <v>0</v>
      </c>
      <c r="BC819">
        <v>136</v>
      </c>
      <c r="BD819">
        <f>IF(BD140="","",BD139)</f>
        <v>0</v>
      </c>
      <c r="BE819">
        <v>136</v>
      </c>
      <c r="BF819">
        <f>BF139</f>
        <v>0</v>
      </c>
      <c r="BG819">
        <v>136</v>
      </c>
      <c r="BH819">
        <f>IF(BH140="","",BH139)</f>
        <v>0</v>
      </c>
      <c r="BI819">
        <v>136</v>
      </c>
      <c r="BJ819">
        <f>BJ139</f>
        <v>0</v>
      </c>
      <c r="BK819">
        <v>136</v>
      </c>
      <c r="BL819">
        <f>IF(BL140="","",BL139)</f>
        <v>0</v>
      </c>
      <c r="BM819">
        <v>136</v>
      </c>
      <c r="BN819">
        <f>BN139</f>
        <v>0</v>
      </c>
      <c r="BO819">
        <v>136</v>
      </c>
      <c r="BP819">
        <f>IF(BP140="","",BP139)</f>
        <v>0</v>
      </c>
      <c r="BQ819">
        <v>136</v>
      </c>
      <c r="BR819">
        <f>BR139</f>
        <v>0</v>
      </c>
    </row>
    <row r="820" spans="5:70">
      <c r="E820">
        <v>137</v>
      </c>
      <c r="F820">
        <f>IF(F141="","",F140)</f>
        <v>0</v>
      </c>
      <c r="G820">
        <v>137</v>
      </c>
      <c r="H820">
        <f>H140</f>
        <v>0</v>
      </c>
      <c r="I820">
        <v>137</v>
      </c>
      <c r="J820">
        <f>IF(J141="","",J140)</f>
        <v>0</v>
      </c>
      <c r="K820">
        <v>137</v>
      </c>
      <c r="L820">
        <f>L140</f>
        <v>0</v>
      </c>
      <c r="M820">
        <v>137</v>
      </c>
      <c r="N820">
        <f>IF(N141="","",N140)</f>
        <v>0</v>
      </c>
      <c r="O820">
        <v>137</v>
      </c>
      <c r="P820">
        <f>P140</f>
        <v>0</v>
      </c>
      <c r="Q820">
        <v>137</v>
      </c>
      <c r="R820">
        <f>IF(R141="","",R140)</f>
        <v>0</v>
      </c>
      <c r="S820">
        <v>137</v>
      </c>
      <c r="T820">
        <f>T140</f>
        <v>0</v>
      </c>
      <c r="U820">
        <v>137</v>
      </c>
      <c r="V820">
        <f>IF(V141="","",V140)</f>
        <v>0</v>
      </c>
      <c r="W820">
        <v>137</v>
      </c>
      <c r="X820">
        <f>X140</f>
        <v>0</v>
      </c>
      <c r="Y820">
        <v>137</v>
      </c>
      <c r="Z820">
        <f>IF(Z141="","",Z140)</f>
        <v>0</v>
      </c>
      <c r="AA820">
        <v>137</v>
      </c>
      <c r="AB820">
        <f>AB140</f>
        <v>0</v>
      </c>
      <c r="AC820">
        <v>137</v>
      </c>
      <c r="AD820">
        <f>IF(AD141="","",AD140)</f>
        <v>0</v>
      </c>
      <c r="AE820">
        <v>137</v>
      </c>
      <c r="AF820">
        <f>AF140</f>
        <v>0</v>
      </c>
      <c r="AG820">
        <v>137</v>
      </c>
      <c r="AH820">
        <f>IF(AH141="","",AH140)</f>
        <v>0</v>
      </c>
      <c r="AI820">
        <v>137</v>
      </c>
      <c r="AJ820">
        <f>AJ140</f>
        <v>0</v>
      </c>
      <c r="AM820">
        <v>137</v>
      </c>
      <c r="AN820">
        <f>IF(AN141="","",AN140)</f>
        <v>0</v>
      </c>
      <c r="AO820">
        <v>137</v>
      </c>
      <c r="AP820">
        <f>AP140</f>
        <v>0</v>
      </c>
      <c r="AQ820">
        <v>137</v>
      </c>
      <c r="AR820">
        <f>IF(AR141="","",AR140)</f>
        <v>0</v>
      </c>
      <c r="AS820">
        <v>137</v>
      </c>
      <c r="AT820">
        <f>AT140</f>
        <v>0</v>
      </c>
      <c r="AU820">
        <v>137</v>
      </c>
      <c r="AV820">
        <f>IF(AV141="","",AV140)</f>
        <v>0</v>
      </c>
      <c r="AW820">
        <v>137</v>
      </c>
      <c r="AX820">
        <f>AX140</f>
        <v>0</v>
      </c>
      <c r="AY820">
        <v>137</v>
      </c>
      <c r="AZ820">
        <f>IF(AZ141="","",AZ140)</f>
        <v>0</v>
      </c>
      <c r="BA820">
        <v>137</v>
      </c>
      <c r="BB820">
        <f>BB140</f>
        <v>0</v>
      </c>
      <c r="BC820">
        <v>137</v>
      </c>
      <c r="BD820">
        <f>IF(BD141="","",BD140)</f>
        <v>0</v>
      </c>
      <c r="BE820">
        <v>137</v>
      </c>
      <c r="BF820">
        <f>BF140</f>
        <v>0</v>
      </c>
      <c r="BG820">
        <v>137</v>
      </c>
      <c r="BH820">
        <f>IF(BH141="","",BH140)</f>
        <v>0</v>
      </c>
      <c r="BI820">
        <v>137</v>
      </c>
      <c r="BJ820">
        <f>BJ140</f>
        <v>0</v>
      </c>
      <c r="BK820">
        <v>137</v>
      </c>
      <c r="BL820">
        <f>IF(BL141="","",BL140)</f>
        <v>0</v>
      </c>
      <c r="BM820">
        <v>137</v>
      </c>
      <c r="BN820">
        <f>BN140</f>
        <v>0</v>
      </c>
      <c r="BO820">
        <v>137</v>
      </c>
      <c r="BP820">
        <f>IF(BP141="","",BP140)</f>
        <v>0</v>
      </c>
      <c r="BQ820">
        <v>137</v>
      </c>
      <c r="BR820">
        <f>BR140</f>
        <v>0</v>
      </c>
    </row>
    <row r="821" spans="5:70">
      <c r="E821">
        <v>138</v>
      </c>
      <c r="F821">
        <f>IF(F142="","",F141)</f>
        <v>0</v>
      </c>
      <c r="G821">
        <v>138</v>
      </c>
      <c r="H821">
        <f>H141</f>
        <v>0</v>
      </c>
      <c r="I821">
        <v>138</v>
      </c>
      <c r="J821">
        <f>IF(J142="","",J141)</f>
        <v>0</v>
      </c>
      <c r="K821">
        <v>138</v>
      </c>
      <c r="L821">
        <f>L141</f>
        <v>0</v>
      </c>
      <c r="M821">
        <v>138</v>
      </c>
      <c r="N821">
        <f>IF(N142="","",N141)</f>
        <v>0</v>
      </c>
      <c r="O821">
        <v>138</v>
      </c>
      <c r="P821">
        <f>P141</f>
        <v>0</v>
      </c>
      <c r="Q821">
        <v>138</v>
      </c>
      <c r="R821">
        <f>IF(R142="","",R141)</f>
        <v>0</v>
      </c>
      <c r="S821">
        <v>138</v>
      </c>
      <c r="T821">
        <f>T141</f>
        <v>0</v>
      </c>
      <c r="U821">
        <v>138</v>
      </c>
      <c r="V821">
        <f>IF(V142="","",V141)</f>
        <v>0</v>
      </c>
      <c r="W821">
        <v>138</v>
      </c>
      <c r="X821">
        <f>X141</f>
        <v>0</v>
      </c>
      <c r="Y821">
        <v>138</v>
      </c>
      <c r="Z821">
        <f>IF(Z142="","",Z141)</f>
        <v>0</v>
      </c>
      <c r="AA821">
        <v>138</v>
      </c>
      <c r="AB821">
        <f>AB141</f>
        <v>0</v>
      </c>
      <c r="AC821">
        <v>138</v>
      </c>
      <c r="AD821">
        <f>IF(AD142="","",AD141)</f>
        <v>0</v>
      </c>
      <c r="AE821">
        <v>138</v>
      </c>
      <c r="AF821">
        <f>AF141</f>
        <v>0</v>
      </c>
      <c r="AG821">
        <v>138</v>
      </c>
      <c r="AH821">
        <f>IF(AH142="","",AH141)</f>
        <v>0</v>
      </c>
      <c r="AI821">
        <v>138</v>
      </c>
      <c r="AJ821">
        <f>AJ141</f>
        <v>0</v>
      </c>
      <c r="AM821">
        <v>138</v>
      </c>
      <c r="AN821">
        <f>IF(AN142="","",AN141)</f>
        <v>0</v>
      </c>
      <c r="AO821">
        <v>138</v>
      </c>
      <c r="AP821">
        <f>AP141</f>
        <v>0</v>
      </c>
      <c r="AQ821">
        <v>138</v>
      </c>
      <c r="AR821">
        <f>IF(AR142="","",AR141)</f>
        <v>0</v>
      </c>
      <c r="AS821">
        <v>138</v>
      </c>
      <c r="AT821">
        <f>AT141</f>
        <v>0</v>
      </c>
      <c r="AU821">
        <v>138</v>
      </c>
      <c r="AV821">
        <f>IF(AV142="","",AV141)</f>
        <v>0</v>
      </c>
      <c r="AW821">
        <v>138</v>
      </c>
      <c r="AX821">
        <f>AX141</f>
        <v>0</v>
      </c>
      <c r="AY821">
        <v>138</v>
      </c>
      <c r="AZ821">
        <f>IF(AZ142="","",AZ141)</f>
        <v>0</v>
      </c>
      <c r="BA821">
        <v>138</v>
      </c>
      <c r="BB821">
        <f>BB141</f>
        <v>0</v>
      </c>
      <c r="BC821">
        <v>138</v>
      </c>
      <c r="BD821">
        <f>IF(BD142="","",BD141)</f>
        <v>0</v>
      </c>
      <c r="BE821">
        <v>138</v>
      </c>
      <c r="BF821">
        <f>BF141</f>
        <v>0</v>
      </c>
      <c r="BG821">
        <v>138</v>
      </c>
      <c r="BH821">
        <f>IF(BH142="","",BH141)</f>
        <v>0</v>
      </c>
      <c r="BI821">
        <v>138</v>
      </c>
      <c r="BJ821">
        <f>BJ141</f>
        <v>0</v>
      </c>
      <c r="BK821">
        <v>138</v>
      </c>
      <c r="BL821">
        <f>IF(BL142="","",BL141)</f>
        <v>0</v>
      </c>
      <c r="BM821">
        <v>138</v>
      </c>
      <c r="BN821">
        <f>BN141</f>
        <v>0</v>
      </c>
      <c r="BO821">
        <v>138</v>
      </c>
      <c r="BP821">
        <f>IF(BP142="","",BP141)</f>
        <v>0</v>
      </c>
      <c r="BQ821">
        <v>138</v>
      </c>
      <c r="BR821">
        <f>BR141</f>
        <v>0</v>
      </c>
    </row>
    <row r="822" spans="5:70">
      <c r="E822">
        <v>139</v>
      </c>
      <c r="F822">
        <f>IF(F143="","",F142)</f>
        <v>0</v>
      </c>
      <c r="G822">
        <v>139</v>
      </c>
      <c r="H822">
        <f>H142</f>
        <v>0</v>
      </c>
      <c r="I822">
        <v>139</v>
      </c>
      <c r="J822">
        <f>IF(J143="","",J142)</f>
        <v>0</v>
      </c>
      <c r="K822">
        <v>139</v>
      </c>
      <c r="L822">
        <f>L142</f>
        <v>0</v>
      </c>
      <c r="M822">
        <v>139</v>
      </c>
      <c r="N822">
        <f>IF(N143="","",N142)</f>
        <v>0</v>
      </c>
      <c r="O822">
        <v>139</v>
      </c>
      <c r="P822">
        <f>P142</f>
        <v>0</v>
      </c>
      <c r="Q822">
        <v>139</v>
      </c>
      <c r="R822">
        <f>IF(R143="","",R142)</f>
        <v>0</v>
      </c>
      <c r="S822">
        <v>139</v>
      </c>
      <c r="T822">
        <f>T142</f>
        <v>0</v>
      </c>
      <c r="U822">
        <v>139</v>
      </c>
      <c r="V822">
        <f>IF(V143="","",V142)</f>
        <v>0</v>
      </c>
      <c r="W822">
        <v>139</v>
      </c>
      <c r="X822">
        <f>X142</f>
        <v>0</v>
      </c>
      <c r="Y822">
        <v>139</v>
      </c>
      <c r="Z822">
        <f>IF(Z143="","",Z142)</f>
        <v>0</v>
      </c>
      <c r="AA822">
        <v>139</v>
      </c>
      <c r="AB822">
        <f>AB142</f>
        <v>0</v>
      </c>
      <c r="AC822">
        <v>139</v>
      </c>
      <c r="AD822">
        <f>IF(AD143="","",AD142)</f>
        <v>0</v>
      </c>
      <c r="AE822">
        <v>139</v>
      </c>
      <c r="AF822">
        <f>AF142</f>
        <v>0</v>
      </c>
      <c r="AG822">
        <v>139</v>
      </c>
      <c r="AH822">
        <f>IF(AH143="","",AH142)</f>
        <v>0</v>
      </c>
      <c r="AI822">
        <v>139</v>
      </c>
      <c r="AJ822">
        <f>AJ142</f>
        <v>0</v>
      </c>
      <c r="AM822">
        <v>139</v>
      </c>
      <c r="AN822">
        <f>IF(AN143="","",AN142)</f>
        <v>0</v>
      </c>
      <c r="AO822">
        <v>139</v>
      </c>
      <c r="AP822">
        <f>AP142</f>
        <v>0</v>
      </c>
      <c r="AQ822">
        <v>139</v>
      </c>
      <c r="AR822">
        <f>IF(AR143="","",AR142)</f>
        <v>0</v>
      </c>
      <c r="AS822">
        <v>139</v>
      </c>
      <c r="AT822">
        <f>AT142</f>
        <v>0</v>
      </c>
      <c r="AU822">
        <v>139</v>
      </c>
      <c r="AV822">
        <f>IF(AV143="","",AV142)</f>
        <v>0</v>
      </c>
      <c r="AW822">
        <v>139</v>
      </c>
      <c r="AX822">
        <f>AX142</f>
        <v>0</v>
      </c>
      <c r="AY822">
        <v>139</v>
      </c>
      <c r="AZ822">
        <f>IF(AZ143="","",AZ142)</f>
        <v>0</v>
      </c>
      <c r="BA822">
        <v>139</v>
      </c>
      <c r="BB822">
        <f>BB142</f>
        <v>0</v>
      </c>
      <c r="BC822">
        <v>139</v>
      </c>
      <c r="BD822">
        <f>IF(BD143="","",BD142)</f>
        <v>0</v>
      </c>
      <c r="BE822">
        <v>139</v>
      </c>
      <c r="BF822">
        <f>BF142</f>
        <v>0</v>
      </c>
      <c r="BG822">
        <v>139</v>
      </c>
      <c r="BH822">
        <f>IF(BH143="","",BH142)</f>
        <v>0</v>
      </c>
      <c r="BI822">
        <v>139</v>
      </c>
      <c r="BJ822">
        <f>BJ142</f>
        <v>0</v>
      </c>
      <c r="BK822">
        <v>139</v>
      </c>
      <c r="BL822">
        <f>IF(BL143="","",BL142)</f>
        <v>0</v>
      </c>
      <c r="BM822">
        <v>139</v>
      </c>
      <c r="BN822">
        <f>BN142</f>
        <v>0</v>
      </c>
      <c r="BO822">
        <v>139</v>
      </c>
      <c r="BP822">
        <f>IF(BP143="","",BP142)</f>
        <v>0</v>
      </c>
      <c r="BQ822">
        <v>139</v>
      </c>
      <c r="BR822">
        <f>BR142</f>
        <v>0</v>
      </c>
    </row>
    <row r="823" spans="5:70">
      <c r="E823">
        <v>140</v>
      </c>
      <c r="F823">
        <f>IF(F144="","",F143)</f>
        <v>0</v>
      </c>
      <c r="G823">
        <v>140</v>
      </c>
      <c r="H823">
        <f>H143</f>
        <v>0</v>
      </c>
      <c r="I823">
        <v>140</v>
      </c>
      <c r="J823">
        <f>IF(J144="","",J143)</f>
        <v>0</v>
      </c>
      <c r="K823">
        <v>140</v>
      </c>
      <c r="L823">
        <f>L143</f>
        <v>0</v>
      </c>
      <c r="M823">
        <v>140</v>
      </c>
      <c r="N823">
        <f>IF(N144="","",N143)</f>
        <v>0</v>
      </c>
      <c r="O823">
        <v>140</v>
      </c>
      <c r="P823">
        <f>P143</f>
        <v>0</v>
      </c>
      <c r="Q823">
        <v>140</v>
      </c>
      <c r="R823">
        <f>IF(R144="","",R143)</f>
        <v>0</v>
      </c>
      <c r="S823">
        <v>140</v>
      </c>
      <c r="T823">
        <f>T143</f>
        <v>0</v>
      </c>
      <c r="U823">
        <v>140</v>
      </c>
      <c r="V823">
        <f>IF(V144="","",V143)</f>
        <v>0</v>
      </c>
      <c r="W823">
        <v>140</v>
      </c>
      <c r="X823">
        <f>X143</f>
        <v>0</v>
      </c>
      <c r="Y823">
        <v>140</v>
      </c>
      <c r="Z823">
        <f>IF(Z144="","",Z143)</f>
        <v>0</v>
      </c>
      <c r="AA823">
        <v>140</v>
      </c>
      <c r="AB823">
        <f>AB143</f>
        <v>0</v>
      </c>
      <c r="AC823">
        <v>140</v>
      </c>
      <c r="AD823">
        <f>IF(AD144="","",AD143)</f>
        <v>0</v>
      </c>
      <c r="AE823">
        <v>140</v>
      </c>
      <c r="AF823">
        <f>AF143</f>
        <v>0</v>
      </c>
      <c r="AG823">
        <v>140</v>
      </c>
      <c r="AH823">
        <f>IF(AH144="","",AH143)</f>
        <v>0</v>
      </c>
      <c r="AI823">
        <v>140</v>
      </c>
      <c r="AJ823">
        <f>AJ143</f>
        <v>0</v>
      </c>
      <c r="AM823">
        <v>140</v>
      </c>
      <c r="AN823">
        <f>IF(AN144="","",AN143)</f>
        <v>0</v>
      </c>
      <c r="AO823">
        <v>140</v>
      </c>
      <c r="AP823">
        <f>AP143</f>
        <v>0</v>
      </c>
      <c r="AQ823">
        <v>140</v>
      </c>
      <c r="AR823">
        <f>IF(AR144="","",AR143)</f>
        <v>0</v>
      </c>
      <c r="AS823">
        <v>140</v>
      </c>
      <c r="AT823">
        <f>AT143</f>
        <v>0</v>
      </c>
      <c r="AU823">
        <v>140</v>
      </c>
      <c r="AV823">
        <f>IF(AV144="","",AV143)</f>
        <v>0</v>
      </c>
      <c r="AW823">
        <v>140</v>
      </c>
      <c r="AX823">
        <f>AX143</f>
        <v>0</v>
      </c>
      <c r="AY823">
        <v>140</v>
      </c>
      <c r="AZ823">
        <f>IF(AZ144="","",AZ143)</f>
        <v>0</v>
      </c>
      <c r="BA823">
        <v>140</v>
      </c>
      <c r="BB823">
        <f>BB143</f>
        <v>0</v>
      </c>
      <c r="BC823">
        <v>140</v>
      </c>
      <c r="BD823">
        <f>IF(BD144="","",BD143)</f>
        <v>0</v>
      </c>
      <c r="BE823">
        <v>140</v>
      </c>
      <c r="BF823">
        <f>BF143</f>
        <v>0</v>
      </c>
      <c r="BG823">
        <v>140</v>
      </c>
      <c r="BH823">
        <f>IF(BH144="","",BH143)</f>
        <v>0</v>
      </c>
      <c r="BI823">
        <v>140</v>
      </c>
      <c r="BJ823">
        <f>BJ143</f>
        <v>0</v>
      </c>
      <c r="BK823">
        <v>140</v>
      </c>
      <c r="BL823">
        <f>IF(BL144="","",BL143)</f>
        <v>0</v>
      </c>
      <c r="BM823">
        <v>140</v>
      </c>
      <c r="BN823">
        <f>BN143</f>
        <v>0</v>
      </c>
      <c r="BO823">
        <v>140</v>
      </c>
      <c r="BP823">
        <f>IF(BP144="","",BP143)</f>
        <v>0</v>
      </c>
      <c r="BQ823">
        <v>140</v>
      </c>
      <c r="BR823">
        <f>BR143</f>
        <v>0</v>
      </c>
    </row>
    <row r="824" spans="5:70">
      <c r="E824">
        <v>141</v>
      </c>
      <c r="F824">
        <f>IF(F145="","",F144)</f>
        <v>0</v>
      </c>
      <c r="G824">
        <v>141</v>
      </c>
      <c r="H824">
        <f>H144</f>
        <v>0</v>
      </c>
      <c r="I824">
        <v>141</v>
      </c>
      <c r="J824">
        <f>IF(J145="","",J144)</f>
        <v>0</v>
      </c>
      <c r="K824">
        <v>141</v>
      </c>
      <c r="L824">
        <f>L144</f>
        <v>0</v>
      </c>
      <c r="M824">
        <v>141</v>
      </c>
      <c r="N824">
        <f>IF(N145="","",N144)</f>
        <v>0</v>
      </c>
      <c r="O824">
        <v>141</v>
      </c>
      <c r="P824">
        <f>P144</f>
        <v>0</v>
      </c>
      <c r="Q824">
        <v>141</v>
      </c>
      <c r="R824">
        <f>IF(R145="","",R144)</f>
        <v>0</v>
      </c>
      <c r="S824">
        <v>141</v>
      </c>
      <c r="T824">
        <f>T144</f>
        <v>0</v>
      </c>
      <c r="U824">
        <v>141</v>
      </c>
      <c r="V824">
        <f>IF(V145="","",V144)</f>
        <v>0</v>
      </c>
      <c r="W824">
        <v>141</v>
      </c>
      <c r="X824">
        <f>X144</f>
        <v>0</v>
      </c>
      <c r="Y824">
        <v>141</v>
      </c>
      <c r="Z824">
        <f>IF(Z145="","",Z144)</f>
        <v>0</v>
      </c>
      <c r="AA824">
        <v>141</v>
      </c>
      <c r="AB824">
        <f>AB144</f>
        <v>0</v>
      </c>
      <c r="AC824">
        <v>141</v>
      </c>
      <c r="AD824">
        <f>IF(AD145="","",AD144)</f>
        <v>0</v>
      </c>
      <c r="AE824">
        <v>141</v>
      </c>
      <c r="AF824">
        <f>AF144</f>
        <v>0</v>
      </c>
      <c r="AG824">
        <v>141</v>
      </c>
      <c r="AH824">
        <f>IF(AH145="","",AH144)</f>
        <v>0</v>
      </c>
      <c r="AI824">
        <v>141</v>
      </c>
      <c r="AJ824">
        <f>AJ144</f>
        <v>0</v>
      </c>
      <c r="AM824">
        <v>141</v>
      </c>
      <c r="AN824">
        <f>IF(AN145="","",AN144)</f>
        <v>0</v>
      </c>
      <c r="AO824">
        <v>141</v>
      </c>
      <c r="AP824">
        <f>AP144</f>
        <v>0</v>
      </c>
      <c r="AQ824">
        <v>141</v>
      </c>
      <c r="AR824">
        <f>IF(AR145="","",AR144)</f>
        <v>0</v>
      </c>
      <c r="AS824">
        <v>141</v>
      </c>
      <c r="AT824">
        <f>AT144</f>
        <v>0</v>
      </c>
      <c r="AU824">
        <v>141</v>
      </c>
      <c r="AV824">
        <f>IF(AV145="","",AV144)</f>
        <v>0</v>
      </c>
      <c r="AW824">
        <v>141</v>
      </c>
      <c r="AX824">
        <f>AX144</f>
        <v>0</v>
      </c>
      <c r="AY824">
        <v>141</v>
      </c>
      <c r="AZ824">
        <f>IF(AZ145="","",AZ144)</f>
        <v>0</v>
      </c>
      <c r="BA824">
        <v>141</v>
      </c>
      <c r="BB824">
        <f>BB144</f>
        <v>0</v>
      </c>
      <c r="BC824">
        <v>141</v>
      </c>
      <c r="BD824">
        <f>IF(BD145="","",BD144)</f>
        <v>0</v>
      </c>
      <c r="BE824">
        <v>141</v>
      </c>
      <c r="BF824">
        <f>BF144</f>
        <v>0</v>
      </c>
      <c r="BG824">
        <v>141</v>
      </c>
      <c r="BH824">
        <f>IF(BH145="","",BH144)</f>
        <v>0</v>
      </c>
      <c r="BI824">
        <v>141</v>
      </c>
      <c r="BJ824">
        <f>BJ144</f>
        <v>0</v>
      </c>
      <c r="BK824">
        <v>141</v>
      </c>
      <c r="BL824">
        <f>IF(BL145="","",BL144)</f>
        <v>0</v>
      </c>
      <c r="BM824">
        <v>141</v>
      </c>
      <c r="BN824">
        <f>BN144</f>
        <v>0</v>
      </c>
      <c r="BO824">
        <v>141</v>
      </c>
      <c r="BP824">
        <f>IF(BP145="","",BP144)</f>
        <v>0</v>
      </c>
      <c r="BQ824">
        <v>141</v>
      </c>
      <c r="BR824">
        <f>BR144</f>
        <v>0</v>
      </c>
    </row>
    <row r="825" spans="5:70">
      <c r="E825">
        <v>142</v>
      </c>
      <c r="F825">
        <f>IF(F146="","",F145)</f>
        <v>0</v>
      </c>
      <c r="G825">
        <v>142</v>
      </c>
      <c r="H825">
        <f>H145</f>
        <v>0</v>
      </c>
      <c r="I825">
        <v>142</v>
      </c>
      <c r="J825">
        <f>IF(J146="","",J145)</f>
        <v>0</v>
      </c>
      <c r="K825">
        <v>142</v>
      </c>
      <c r="L825">
        <f>L145</f>
        <v>0</v>
      </c>
      <c r="M825">
        <v>142</v>
      </c>
      <c r="N825">
        <f>IF(N146="","",N145)</f>
        <v>0</v>
      </c>
      <c r="O825">
        <v>142</v>
      </c>
      <c r="P825">
        <f>P145</f>
        <v>0</v>
      </c>
      <c r="Q825">
        <v>142</v>
      </c>
      <c r="R825">
        <f>IF(R146="","",R145)</f>
        <v>0</v>
      </c>
      <c r="S825">
        <v>142</v>
      </c>
      <c r="T825">
        <f>T145</f>
        <v>0</v>
      </c>
      <c r="U825">
        <v>142</v>
      </c>
      <c r="V825">
        <f>IF(V146="","",V145)</f>
        <v>0</v>
      </c>
      <c r="W825">
        <v>142</v>
      </c>
      <c r="X825">
        <f>X145</f>
        <v>0</v>
      </c>
      <c r="Y825">
        <v>142</v>
      </c>
      <c r="Z825">
        <f>IF(Z146="","",Z145)</f>
        <v>0</v>
      </c>
      <c r="AA825">
        <v>142</v>
      </c>
      <c r="AB825">
        <f>AB145</f>
        <v>0</v>
      </c>
      <c r="AC825">
        <v>142</v>
      </c>
      <c r="AD825">
        <f>IF(AD146="","",AD145)</f>
        <v>0</v>
      </c>
      <c r="AE825">
        <v>142</v>
      </c>
      <c r="AF825">
        <f>AF145</f>
        <v>0</v>
      </c>
      <c r="AG825">
        <v>142</v>
      </c>
      <c r="AH825">
        <f>IF(AH146="","",AH145)</f>
        <v>0</v>
      </c>
      <c r="AI825">
        <v>142</v>
      </c>
      <c r="AJ825">
        <f>AJ145</f>
        <v>0</v>
      </c>
      <c r="AM825">
        <v>142</v>
      </c>
      <c r="AN825">
        <f>IF(AN146="","",AN145)</f>
        <v>0</v>
      </c>
      <c r="AO825">
        <v>142</v>
      </c>
      <c r="AP825">
        <f>AP145</f>
        <v>0</v>
      </c>
      <c r="AQ825">
        <v>142</v>
      </c>
      <c r="AR825">
        <f>IF(AR146="","",AR145)</f>
        <v>0</v>
      </c>
      <c r="AS825">
        <v>142</v>
      </c>
      <c r="AT825">
        <f>AT145</f>
        <v>0</v>
      </c>
      <c r="AU825">
        <v>142</v>
      </c>
      <c r="AV825">
        <f>IF(AV146="","",AV145)</f>
        <v>0</v>
      </c>
      <c r="AW825">
        <v>142</v>
      </c>
      <c r="AX825">
        <f>AX145</f>
        <v>0</v>
      </c>
      <c r="AY825">
        <v>142</v>
      </c>
      <c r="AZ825">
        <f>IF(AZ146="","",AZ145)</f>
        <v>0</v>
      </c>
      <c r="BA825">
        <v>142</v>
      </c>
      <c r="BB825">
        <f>BB145</f>
        <v>0</v>
      </c>
      <c r="BC825">
        <v>142</v>
      </c>
      <c r="BD825">
        <f>IF(BD146="","",BD145)</f>
        <v>0</v>
      </c>
      <c r="BE825">
        <v>142</v>
      </c>
      <c r="BF825">
        <f>BF145</f>
        <v>0</v>
      </c>
      <c r="BG825">
        <v>142</v>
      </c>
      <c r="BH825">
        <f>IF(BH146="","",BH145)</f>
        <v>0</v>
      </c>
      <c r="BI825">
        <v>142</v>
      </c>
      <c r="BJ825">
        <f>BJ145</f>
        <v>0</v>
      </c>
      <c r="BK825">
        <v>142</v>
      </c>
      <c r="BL825">
        <f>IF(BL146="","",BL145)</f>
        <v>0</v>
      </c>
      <c r="BM825">
        <v>142</v>
      </c>
      <c r="BN825">
        <f>BN145</f>
        <v>0</v>
      </c>
      <c r="BO825">
        <v>142</v>
      </c>
      <c r="BP825">
        <f>IF(BP146="","",BP145)</f>
        <v>0</v>
      </c>
      <c r="BQ825">
        <v>142</v>
      </c>
      <c r="BR825">
        <f>BR145</f>
        <v>0</v>
      </c>
    </row>
    <row r="826" spans="5:70">
      <c r="E826">
        <v>143</v>
      </c>
      <c r="F826">
        <f>IF(F147="","",F146)</f>
        <v>0</v>
      </c>
      <c r="G826">
        <v>143</v>
      </c>
      <c r="H826">
        <f>H146</f>
        <v>0</v>
      </c>
      <c r="I826">
        <v>143</v>
      </c>
      <c r="J826">
        <f>IF(J147="","",J146)</f>
        <v>0</v>
      </c>
      <c r="K826">
        <v>143</v>
      </c>
      <c r="L826">
        <f>L146</f>
        <v>0</v>
      </c>
      <c r="M826">
        <v>143</v>
      </c>
      <c r="N826">
        <f>IF(N147="","",N146)</f>
        <v>0</v>
      </c>
      <c r="O826">
        <v>143</v>
      </c>
      <c r="P826">
        <f>P146</f>
        <v>0</v>
      </c>
      <c r="Q826">
        <v>143</v>
      </c>
      <c r="R826">
        <f>IF(R147="","",R146)</f>
        <v>0</v>
      </c>
      <c r="S826">
        <v>143</v>
      </c>
      <c r="T826">
        <f>T146</f>
        <v>0</v>
      </c>
      <c r="U826">
        <v>143</v>
      </c>
      <c r="V826">
        <f>IF(V147="","",V146)</f>
        <v>0</v>
      </c>
      <c r="W826">
        <v>143</v>
      </c>
      <c r="X826">
        <f>X146</f>
        <v>0</v>
      </c>
      <c r="Y826">
        <v>143</v>
      </c>
      <c r="Z826">
        <f>IF(Z147="","",Z146)</f>
        <v>0</v>
      </c>
      <c r="AA826">
        <v>143</v>
      </c>
      <c r="AB826">
        <f>AB146</f>
        <v>0</v>
      </c>
      <c r="AC826">
        <v>143</v>
      </c>
      <c r="AD826">
        <f>IF(AD147="","",AD146)</f>
        <v>0</v>
      </c>
      <c r="AE826">
        <v>143</v>
      </c>
      <c r="AF826">
        <f>AF146</f>
        <v>0</v>
      </c>
      <c r="AG826">
        <v>143</v>
      </c>
      <c r="AH826">
        <f>IF(AH147="","",AH146)</f>
        <v>0</v>
      </c>
      <c r="AI826">
        <v>143</v>
      </c>
      <c r="AJ826">
        <f>AJ146</f>
        <v>0</v>
      </c>
      <c r="AM826">
        <v>143</v>
      </c>
      <c r="AN826">
        <f>IF(AN147="","",AN146)</f>
        <v>0</v>
      </c>
      <c r="AO826">
        <v>143</v>
      </c>
      <c r="AP826">
        <f>AP146</f>
        <v>0</v>
      </c>
      <c r="AQ826">
        <v>143</v>
      </c>
      <c r="AR826">
        <f>IF(AR147="","",AR146)</f>
        <v>0</v>
      </c>
      <c r="AS826">
        <v>143</v>
      </c>
      <c r="AT826">
        <f>AT146</f>
        <v>0</v>
      </c>
      <c r="AU826">
        <v>143</v>
      </c>
      <c r="AV826">
        <f>IF(AV147="","",AV146)</f>
        <v>0</v>
      </c>
      <c r="AW826">
        <v>143</v>
      </c>
      <c r="AX826">
        <f>AX146</f>
        <v>0</v>
      </c>
      <c r="AY826">
        <v>143</v>
      </c>
      <c r="AZ826">
        <f>IF(AZ147="","",AZ146)</f>
        <v>0</v>
      </c>
      <c r="BA826">
        <v>143</v>
      </c>
      <c r="BB826">
        <f>BB146</f>
        <v>0</v>
      </c>
      <c r="BC826">
        <v>143</v>
      </c>
      <c r="BD826">
        <f>IF(BD147="","",BD146)</f>
        <v>0</v>
      </c>
      <c r="BE826">
        <v>143</v>
      </c>
      <c r="BF826">
        <f>BF146</f>
        <v>0</v>
      </c>
      <c r="BG826">
        <v>143</v>
      </c>
      <c r="BH826">
        <f>IF(BH147="","",BH146)</f>
        <v>0</v>
      </c>
      <c r="BI826">
        <v>143</v>
      </c>
      <c r="BJ826">
        <f>BJ146</f>
        <v>0</v>
      </c>
      <c r="BK826">
        <v>143</v>
      </c>
      <c r="BL826">
        <f>IF(BL147="","",BL146)</f>
        <v>0</v>
      </c>
      <c r="BM826">
        <v>143</v>
      </c>
      <c r="BN826">
        <f>BN146</f>
        <v>0</v>
      </c>
      <c r="BO826">
        <v>143</v>
      </c>
      <c r="BP826">
        <f>IF(BP147="","",BP146)</f>
        <v>0</v>
      </c>
      <c r="BQ826">
        <v>143</v>
      </c>
      <c r="BR826">
        <f>BR146</f>
        <v>0</v>
      </c>
    </row>
    <row r="827" spans="5:70">
      <c r="E827">
        <v>144</v>
      </c>
      <c r="F827">
        <f>IF(F148="","",F147)</f>
        <v>0</v>
      </c>
      <c r="G827">
        <v>144</v>
      </c>
      <c r="H827">
        <f>H147</f>
        <v>0</v>
      </c>
      <c r="I827">
        <v>144</v>
      </c>
      <c r="J827">
        <f>IF(J148="","",J147)</f>
        <v>0</v>
      </c>
      <c r="K827">
        <v>144</v>
      </c>
      <c r="L827">
        <f>L147</f>
        <v>0</v>
      </c>
      <c r="M827">
        <v>144</v>
      </c>
      <c r="N827">
        <f>IF(N148="","",N147)</f>
        <v>0</v>
      </c>
      <c r="O827">
        <v>144</v>
      </c>
      <c r="P827">
        <f>P147</f>
        <v>0</v>
      </c>
      <c r="Q827">
        <v>144</v>
      </c>
      <c r="R827">
        <f>IF(R148="","",R147)</f>
        <v>0</v>
      </c>
      <c r="S827">
        <v>144</v>
      </c>
      <c r="T827">
        <f>T147</f>
        <v>0</v>
      </c>
      <c r="U827">
        <v>144</v>
      </c>
      <c r="V827">
        <f>IF(V148="","",V147)</f>
        <v>0</v>
      </c>
      <c r="W827">
        <v>144</v>
      </c>
      <c r="X827">
        <f>X147</f>
        <v>0</v>
      </c>
      <c r="Y827">
        <v>144</v>
      </c>
      <c r="Z827">
        <f>IF(Z148="","",Z147)</f>
        <v>0</v>
      </c>
      <c r="AA827">
        <v>144</v>
      </c>
      <c r="AB827">
        <f>AB147</f>
        <v>0</v>
      </c>
      <c r="AC827">
        <v>144</v>
      </c>
      <c r="AD827">
        <f>IF(AD148="","",AD147)</f>
        <v>0</v>
      </c>
      <c r="AE827">
        <v>144</v>
      </c>
      <c r="AF827">
        <f>AF147</f>
        <v>0</v>
      </c>
      <c r="AG827">
        <v>144</v>
      </c>
      <c r="AH827">
        <f>IF(AH148="","",AH147)</f>
        <v>0</v>
      </c>
      <c r="AI827">
        <v>144</v>
      </c>
      <c r="AJ827">
        <f>AJ147</f>
        <v>0</v>
      </c>
      <c r="AM827">
        <v>144</v>
      </c>
      <c r="AN827">
        <f>IF(AN148="","",AN147)</f>
        <v>0</v>
      </c>
      <c r="AO827">
        <v>144</v>
      </c>
      <c r="AP827">
        <f>AP147</f>
        <v>0</v>
      </c>
      <c r="AQ827">
        <v>144</v>
      </c>
      <c r="AR827">
        <f>IF(AR148="","",AR147)</f>
        <v>0</v>
      </c>
      <c r="AS827">
        <v>144</v>
      </c>
      <c r="AT827">
        <f>AT147</f>
        <v>0</v>
      </c>
      <c r="AU827">
        <v>144</v>
      </c>
      <c r="AV827">
        <f>IF(AV148="","",AV147)</f>
        <v>0</v>
      </c>
      <c r="AW827">
        <v>144</v>
      </c>
      <c r="AX827">
        <f>AX147</f>
        <v>0</v>
      </c>
      <c r="AY827">
        <v>144</v>
      </c>
      <c r="AZ827">
        <f>IF(AZ148="","",AZ147)</f>
        <v>0</v>
      </c>
      <c r="BA827">
        <v>144</v>
      </c>
      <c r="BB827">
        <f>BB147</f>
        <v>0</v>
      </c>
      <c r="BC827">
        <v>144</v>
      </c>
      <c r="BD827">
        <f>IF(BD148="","",BD147)</f>
        <v>0</v>
      </c>
      <c r="BE827">
        <v>144</v>
      </c>
      <c r="BF827">
        <f>BF147</f>
        <v>0</v>
      </c>
      <c r="BG827">
        <v>144</v>
      </c>
      <c r="BH827">
        <f>IF(BH148="","",BH147)</f>
        <v>0</v>
      </c>
      <c r="BI827">
        <v>144</v>
      </c>
      <c r="BJ827">
        <f>BJ147</f>
        <v>0</v>
      </c>
      <c r="BK827">
        <v>144</v>
      </c>
      <c r="BL827">
        <f>IF(BL148="","",BL147)</f>
        <v>0</v>
      </c>
      <c r="BM827">
        <v>144</v>
      </c>
      <c r="BN827">
        <f>BN147</f>
        <v>0</v>
      </c>
      <c r="BO827">
        <v>144</v>
      </c>
      <c r="BP827">
        <f>IF(BP148="","",BP147)</f>
        <v>0</v>
      </c>
      <c r="BQ827">
        <v>144</v>
      </c>
      <c r="BR827">
        <f>BR147</f>
        <v>0</v>
      </c>
    </row>
    <row r="828" spans="5:70">
      <c r="E828">
        <v>145</v>
      </c>
      <c r="F828">
        <f>IF(F149="","",F148)</f>
        <v>0</v>
      </c>
      <c r="G828">
        <v>145</v>
      </c>
      <c r="H828">
        <f>H148</f>
        <v>0</v>
      </c>
      <c r="I828">
        <v>145</v>
      </c>
      <c r="J828">
        <f>IF(J149="","",J148)</f>
        <v>0</v>
      </c>
      <c r="K828">
        <v>145</v>
      </c>
      <c r="L828">
        <f>L148</f>
        <v>0</v>
      </c>
      <c r="M828">
        <v>145</v>
      </c>
      <c r="N828">
        <f>IF(N149="","",N148)</f>
        <v>0</v>
      </c>
      <c r="O828">
        <v>145</v>
      </c>
      <c r="P828">
        <f>P148</f>
        <v>0</v>
      </c>
      <c r="Q828">
        <v>145</v>
      </c>
      <c r="R828">
        <f>IF(R149="","",R148)</f>
        <v>0</v>
      </c>
      <c r="S828">
        <v>145</v>
      </c>
      <c r="T828">
        <f>T148</f>
        <v>0</v>
      </c>
      <c r="U828">
        <v>145</v>
      </c>
      <c r="V828">
        <f>IF(V149="","",V148)</f>
        <v>0</v>
      </c>
      <c r="W828">
        <v>145</v>
      </c>
      <c r="X828">
        <f>X148</f>
        <v>0</v>
      </c>
      <c r="Y828">
        <v>145</v>
      </c>
      <c r="Z828">
        <f>IF(Z149="","",Z148)</f>
        <v>0</v>
      </c>
      <c r="AA828">
        <v>145</v>
      </c>
      <c r="AB828">
        <f>AB148</f>
        <v>0</v>
      </c>
      <c r="AC828">
        <v>145</v>
      </c>
      <c r="AD828">
        <f>IF(AD149="","",AD148)</f>
        <v>0</v>
      </c>
      <c r="AE828">
        <v>145</v>
      </c>
      <c r="AF828">
        <f>AF148</f>
        <v>0</v>
      </c>
      <c r="AG828">
        <v>145</v>
      </c>
      <c r="AH828">
        <f>IF(AH149="","",AH148)</f>
        <v>0</v>
      </c>
      <c r="AI828">
        <v>145</v>
      </c>
      <c r="AJ828">
        <f>AJ148</f>
        <v>0</v>
      </c>
      <c r="AM828">
        <v>145</v>
      </c>
      <c r="AN828">
        <f>IF(AN149="","",AN148)</f>
        <v>0</v>
      </c>
      <c r="AO828">
        <v>145</v>
      </c>
      <c r="AP828">
        <f>AP148</f>
        <v>0</v>
      </c>
      <c r="AQ828">
        <v>145</v>
      </c>
      <c r="AR828">
        <f>IF(AR149="","",AR148)</f>
        <v>0</v>
      </c>
      <c r="AS828">
        <v>145</v>
      </c>
      <c r="AT828">
        <f>AT148</f>
        <v>0</v>
      </c>
      <c r="AU828">
        <v>145</v>
      </c>
      <c r="AV828">
        <f>IF(AV149="","",AV148)</f>
        <v>0</v>
      </c>
      <c r="AW828">
        <v>145</v>
      </c>
      <c r="AX828">
        <f>AX148</f>
        <v>0</v>
      </c>
      <c r="AY828">
        <v>145</v>
      </c>
      <c r="AZ828">
        <f>IF(AZ149="","",AZ148)</f>
        <v>0</v>
      </c>
      <c r="BA828">
        <v>145</v>
      </c>
      <c r="BB828">
        <f>BB148</f>
        <v>0</v>
      </c>
      <c r="BC828">
        <v>145</v>
      </c>
      <c r="BD828">
        <f>IF(BD149="","",BD148)</f>
        <v>0</v>
      </c>
      <c r="BE828">
        <v>145</v>
      </c>
      <c r="BF828">
        <f>BF148</f>
        <v>0</v>
      </c>
      <c r="BG828">
        <v>145</v>
      </c>
      <c r="BH828">
        <f>IF(BH149="","",BH148)</f>
        <v>0</v>
      </c>
      <c r="BI828">
        <v>145</v>
      </c>
      <c r="BJ828">
        <f>BJ148</f>
        <v>0</v>
      </c>
      <c r="BK828">
        <v>145</v>
      </c>
      <c r="BL828">
        <f>IF(BL149="","",BL148)</f>
        <v>0</v>
      </c>
      <c r="BM828">
        <v>145</v>
      </c>
      <c r="BN828">
        <f>BN148</f>
        <v>0</v>
      </c>
      <c r="BO828">
        <v>145</v>
      </c>
      <c r="BP828">
        <f>IF(BP149="","",BP148)</f>
        <v>0</v>
      </c>
      <c r="BQ828">
        <v>145</v>
      </c>
      <c r="BR828">
        <f>BR148</f>
        <v>0</v>
      </c>
    </row>
    <row r="829" spans="5:70">
      <c r="E829">
        <v>146</v>
      </c>
      <c r="F829">
        <f>IF(F150="","",F149)</f>
        <v>0</v>
      </c>
      <c r="G829">
        <v>146</v>
      </c>
      <c r="H829">
        <f>H149</f>
        <v>0</v>
      </c>
      <c r="I829">
        <v>146</v>
      </c>
      <c r="J829">
        <f>IF(J150="","",J149)</f>
        <v>0</v>
      </c>
      <c r="K829">
        <v>146</v>
      </c>
      <c r="L829">
        <f>L149</f>
        <v>0</v>
      </c>
      <c r="M829">
        <v>146</v>
      </c>
      <c r="N829">
        <f>IF(N150="","",N149)</f>
        <v>0</v>
      </c>
      <c r="O829">
        <v>146</v>
      </c>
      <c r="P829">
        <f>P149</f>
        <v>0</v>
      </c>
      <c r="Q829">
        <v>146</v>
      </c>
      <c r="R829">
        <f>IF(R150="","",R149)</f>
        <v>0</v>
      </c>
      <c r="S829">
        <v>146</v>
      </c>
      <c r="T829">
        <f>T149</f>
        <v>0</v>
      </c>
      <c r="U829">
        <v>146</v>
      </c>
      <c r="V829">
        <f>IF(V150="","",V149)</f>
        <v>0</v>
      </c>
      <c r="W829">
        <v>146</v>
      </c>
      <c r="X829">
        <f>X149</f>
        <v>0</v>
      </c>
      <c r="Y829">
        <v>146</v>
      </c>
      <c r="Z829">
        <f>IF(Z150="","",Z149)</f>
        <v>0</v>
      </c>
      <c r="AA829">
        <v>146</v>
      </c>
      <c r="AB829">
        <f>AB149</f>
        <v>0</v>
      </c>
      <c r="AC829">
        <v>146</v>
      </c>
      <c r="AD829">
        <f>IF(AD150="","",AD149)</f>
        <v>0</v>
      </c>
      <c r="AE829">
        <v>146</v>
      </c>
      <c r="AF829">
        <f>AF149</f>
        <v>0</v>
      </c>
      <c r="AG829">
        <v>146</v>
      </c>
      <c r="AH829">
        <f>IF(AH150="","",AH149)</f>
        <v>0</v>
      </c>
      <c r="AI829">
        <v>146</v>
      </c>
      <c r="AJ829">
        <f>AJ149</f>
        <v>0</v>
      </c>
      <c r="AM829">
        <v>146</v>
      </c>
      <c r="AN829">
        <f>IF(AN150="","",AN149)</f>
        <v>0</v>
      </c>
      <c r="AO829">
        <v>146</v>
      </c>
      <c r="AP829">
        <f>AP149</f>
        <v>0</v>
      </c>
      <c r="AQ829">
        <v>146</v>
      </c>
      <c r="AR829">
        <f>IF(AR150="","",AR149)</f>
        <v>0</v>
      </c>
      <c r="AS829">
        <v>146</v>
      </c>
      <c r="AT829">
        <f>AT149</f>
        <v>0</v>
      </c>
      <c r="AU829">
        <v>146</v>
      </c>
      <c r="AV829">
        <f>IF(AV150="","",AV149)</f>
        <v>0</v>
      </c>
      <c r="AW829">
        <v>146</v>
      </c>
      <c r="AX829">
        <f>AX149</f>
        <v>0</v>
      </c>
      <c r="AY829">
        <v>146</v>
      </c>
      <c r="AZ829">
        <f>IF(AZ150="","",AZ149)</f>
        <v>0</v>
      </c>
      <c r="BA829">
        <v>146</v>
      </c>
      <c r="BB829">
        <f>BB149</f>
        <v>0</v>
      </c>
      <c r="BC829">
        <v>146</v>
      </c>
      <c r="BD829">
        <f>IF(BD150="","",BD149)</f>
        <v>0</v>
      </c>
      <c r="BE829">
        <v>146</v>
      </c>
      <c r="BF829">
        <f>BF149</f>
        <v>0</v>
      </c>
      <c r="BG829">
        <v>146</v>
      </c>
      <c r="BH829">
        <f>IF(BH150="","",BH149)</f>
        <v>0</v>
      </c>
      <c r="BI829">
        <v>146</v>
      </c>
      <c r="BJ829">
        <f>BJ149</f>
        <v>0</v>
      </c>
      <c r="BK829">
        <v>146</v>
      </c>
      <c r="BL829">
        <f>IF(BL150="","",BL149)</f>
        <v>0</v>
      </c>
      <c r="BM829">
        <v>146</v>
      </c>
      <c r="BN829">
        <f>BN149</f>
        <v>0</v>
      </c>
      <c r="BO829">
        <v>146</v>
      </c>
      <c r="BP829">
        <f>IF(BP150="","",BP149)</f>
        <v>0</v>
      </c>
      <c r="BQ829">
        <v>146</v>
      </c>
      <c r="BR829">
        <f>BR149</f>
        <v>0</v>
      </c>
    </row>
    <row r="830" spans="5:70">
      <c r="E830">
        <v>147</v>
      </c>
      <c r="F830">
        <f>IF(F151="","",F150)</f>
        <v>0</v>
      </c>
      <c r="G830">
        <v>147</v>
      </c>
      <c r="H830">
        <f>H150</f>
        <v>0</v>
      </c>
      <c r="I830">
        <v>147</v>
      </c>
      <c r="J830">
        <f>IF(J151="","",J150)</f>
        <v>0</v>
      </c>
      <c r="K830">
        <v>147</v>
      </c>
      <c r="L830">
        <f>L150</f>
        <v>0</v>
      </c>
      <c r="M830">
        <v>147</v>
      </c>
      <c r="N830">
        <f>IF(N151="","",N150)</f>
        <v>0</v>
      </c>
      <c r="O830">
        <v>147</v>
      </c>
      <c r="P830">
        <f>P150</f>
        <v>0</v>
      </c>
      <c r="Q830">
        <v>147</v>
      </c>
      <c r="R830">
        <f>IF(R151="","",R150)</f>
        <v>0</v>
      </c>
      <c r="S830">
        <v>147</v>
      </c>
      <c r="T830">
        <f>T150</f>
        <v>0</v>
      </c>
      <c r="U830">
        <v>147</v>
      </c>
      <c r="V830">
        <f>IF(V151="","",V150)</f>
        <v>0</v>
      </c>
      <c r="W830">
        <v>147</v>
      </c>
      <c r="X830">
        <f>X150</f>
        <v>0</v>
      </c>
      <c r="Y830">
        <v>147</v>
      </c>
      <c r="Z830">
        <f>IF(Z151="","",Z150)</f>
        <v>0</v>
      </c>
      <c r="AA830">
        <v>147</v>
      </c>
      <c r="AB830">
        <f>AB150</f>
        <v>0</v>
      </c>
      <c r="AC830">
        <v>147</v>
      </c>
      <c r="AD830">
        <f>IF(AD151="","",AD150)</f>
        <v>0</v>
      </c>
      <c r="AE830">
        <v>147</v>
      </c>
      <c r="AF830">
        <f>AF150</f>
        <v>0</v>
      </c>
      <c r="AG830">
        <v>147</v>
      </c>
      <c r="AH830">
        <f>IF(AH151="","",AH150)</f>
        <v>0</v>
      </c>
      <c r="AI830">
        <v>147</v>
      </c>
      <c r="AJ830">
        <f>AJ150</f>
        <v>0</v>
      </c>
      <c r="AM830">
        <v>147</v>
      </c>
      <c r="AN830">
        <f>IF(AN151="","",AN150)</f>
        <v>0</v>
      </c>
      <c r="AO830">
        <v>147</v>
      </c>
      <c r="AP830">
        <f>AP150</f>
        <v>0</v>
      </c>
      <c r="AQ830">
        <v>147</v>
      </c>
      <c r="AR830">
        <f>IF(AR151="","",AR150)</f>
        <v>0</v>
      </c>
      <c r="AS830">
        <v>147</v>
      </c>
      <c r="AT830">
        <f>AT150</f>
        <v>0</v>
      </c>
      <c r="AU830">
        <v>147</v>
      </c>
      <c r="AV830">
        <f>IF(AV151="","",AV150)</f>
        <v>0</v>
      </c>
      <c r="AW830">
        <v>147</v>
      </c>
      <c r="AX830">
        <f>AX150</f>
        <v>0</v>
      </c>
      <c r="AY830">
        <v>147</v>
      </c>
      <c r="AZ830">
        <f>IF(AZ151="","",AZ150)</f>
        <v>0</v>
      </c>
      <c r="BA830">
        <v>147</v>
      </c>
      <c r="BB830">
        <f>BB150</f>
        <v>0</v>
      </c>
      <c r="BC830">
        <v>147</v>
      </c>
      <c r="BD830">
        <f>IF(BD151="","",BD150)</f>
        <v>0</v>
      </c>
      <c r="BE830">
        <v>147</v>
      </c>
      <c r="BF830">
        <f>BF150</f>
        <v>0</v>
      </c>
      <c r="BG830">
        <v>147</v>
      </c>
      <c r="BH830">
        <f>IF(BH151="","",BH150)</f>
        <v>0</v>
      </c>
      <c r="BI830">
        <v>147</v>
      </c>
      <c r="BJ830">
        <f>BJ150</f>
        <v>0</v>
      </c>
      <c r="BK830">
        <v>147</v>
      </c>
      <c r="BL830">
        <f>IF(BL151="","",BL150)</f>
        <v>0</v>
      </c>
      <c r="BM830">
        <v>147</v>
      </c>
      <c r="BN830">
        <f>BN150</f>
        <v>0</v>
      </c>
      <c r="BO830">
        <v>147</v>
      </c>
      <c r="BP830">
        <f>IF(BP151="","",BP150)</f>
        <v>0</v>
      </c>
      <c r="BQ830">
        <v>147</v>
      </c>
      <c r="BR830">
        <f>BR150</f>
        <v>0</v>
      </c>
    </row>
    <row r="831" spans="5:70">
      <c r="E831">
        <v>148</v>
      </c>
      <c r="F831">
        <f>IF(F152="","",F151)</f>
        <v>0</v>
      </c>
      <c r="G831">
        <v>148</v>
      </c>
      <c r="H831">
        <f>H151</f>
        <v>0</v>
      </c>
      <c r="I831">
        <v>148</v>
      </c>
      <c r="J831">
        <f>IF(J152="","",J151)</f>
        <v>0</v>
      </c>
      <c r="K831">
        <v>148</v>
      </c>
      <c r="L831">
        <f>L151</f>
        <v>0</v>
      </c>
      <c r="M831">
        <v>148</v>
      </c>
      <c r="N831">
        <f>IF(N152="","",N151)</f>
        <v>0</v>
      </c>
      <c r="O831">
        <v>148</v>
      </c>
      <c r="P831">
        <f>P151</f>
        <v>0</v>
      </c>
      <c r="Q831">
        <v>148</v>
      </c>
      <c r="R831">
        <f>IF(R152="","",R151)</f>
        <v>0</v>
      </c>
      <c r="S831">
        <v>148</v>
      </c>
      <c r="T831">
        <f>T151</f>
        <v>0</v>
      </c>
      <c r="U831">
        <v>148</v>
      </c>
      <c r="V831">
        <f>IF(V152="","",V151)</f>
        <v>0</v>
      </c>
      <c r="W831">
        <v>148</v>
      </c>
      <c r="X831">
        <f>X151</f>
        <v>0</v>
      </c>
      <c r="Y831">
        <v>148</v>
      </c>
      <c r="Z831">
        <f>IF(Z152="","",Z151)</f>
        <v>0</v>
      </c>
      <c r="AA831">
        <v>148</v>
      </c>
      <c r="AB831">
        <f>AB151</f>
        <v>0</v>
      </c>
      <c r="AC831">
        <v>148</v>
      </c>
      <c r="AD831">
        <f>IF(AD152="","",AD151)</f>
        <v>0</v>
      </c>
      <c r="AE831">
        <v>148</v>
      </c>
      <c r="AF831">
        <f>AF151</f>
        <v>0</v>
      </c>
      <c r="AG831">
        <v>148</v>
      </c>
      <c r="AH831">
        <f>IF(AH152="","",AH151)</f>
        <v>0</v>
      </c>
      <c r="AI831">
        <v>148</v>
      </c>
      <c r="AJ831">
        <f>AJ151</f>
        <v>0</v>
      </c>
      <c r="AM831">
        <v>148</v>
      </c>
      <c r="AN831">
        <f>IF(AN152="","",AN151)</f>
        <v>0</v>
      </c>
      <c r="AO831">
        <v>148</v>
      </c>
      <c r="AP831">
        <f>AP151</f>
        <v>0</v>
      </c>
      <c r="AQ831">
        <v>148</v>
      </c>
      <c r="AR831">
        <f>IF(AR152="","",AR151)</f>
        <v>0</v>
      </c>
      <c r="AS831">
        <v>148</v>
      </c>
      <c r="AT831">
        <f>AT151</f>
        <v>0</v>
      </c>
      <c r="AU831">
        <v>148</v>
      </c>
      <c r="AV831">
        <f>IF(AV152="","",AV151)</f>
        <v>0</v>
      </c>
      <c r="AW831">
        <v>148</v>
      </c>
      <c r="AX831">
        <f>AX151</f>
        <v>0</v>
      </c>
      <c r="AY831">
        <v>148</v>
      </c>
      <c r="AZ831">
        <f>IF(AZ152="","",AZ151)</f>
        <v>0</v>
      </c>
      <c r="BA831">
        <v>148</v>
      </c>
      <c r="BB831">
        <f>BB151</f>
        <v>0</v>
      </c>
      <c r="BC831">
        <v>148</v>
      </c>
      <c r="BD831">
        <f>IF(BD152="","",BD151)</f>
        <v>0</v>
      </c>
      <c r="BE831">
        <v>148</v>
      </c>
      <c r="BF831">
        <f>BF151</f>
        <v>0</v>
      </c>
      <c r="BG831">
        <v>148</v>
      </c>
      <c r="BH831">
        <f>IF(BH152="","",BH151)</f>
        <v>0</v>
      </c>
      <c r="BI831">
        <v>148</v>
      </c>
      <c r="BJ831">
        <f>BJ151</f>
        <v>0</v>
      </c>
      <c r="BK831">
        <v>148</v>
      </c>
      <c r="BL831">
        <f>IF(BL152="","",BL151)</f>
        <v>0</v>
      </c>
      <c r="BM831">
        <v>148</v>
      </c>
      <c r="BN831">
        <f>BN151</f>
        <v>0</v>
      </c>
      <c r="BO831">
        <v>148</v>
      </c>
      <c r="BP831">
        <f>IF(BP152="","",BP151)</f>
        <v>0</v>
      </c>
      <c r="BQ831">
        <v>148</v>
      </c>
      <c r="BR831">
        <f>BR151</f>
        <v>0</v>
      </c>
    </row>
    <row r="832" spans="5:70">
      <c r="E832">
        <v>149</v>
      </c>
      <c r="F832">
        <f>IF(F153="","",F152)</f>
        <v>0</v>
      </c>
      <c r="G832">
        <v>149</v>
      </c>
      <c r="H832">
        <f>H152</f>
        <v>0</v>
      </c>
      <c r="I832">
        <v>149</v>
      </c>
      <c r="J832">
        <f>IF(J153="","",J152)</f>
        <v>0</v>
      </c>
      <c r="K832">
        <v>149</v>
      </c>
      <c r="L832">
        <f>L152</f>
        <v>0</v>
      </c>
      <c r="M832">
        <v>149</v>
      </c>
      <c r="N832">
        <f>IF(N153="","",N152)</f>
        <v>0</v>
      </c>
      <c r="O832">
        <v>149</v>
      </c>
      <c r="P832">
        <f>P152</f>
        <v>0</v>
      </c>
      <c r="Q832">
        <v>149</v>
      </c>
      <c r="R832">
        <f>IF(R153="","",R152)</f>
        <v>0</v>
      </c>
      <c r="S832">
        <v>149</v>
      </c>
      <c r="T832">
        <f>T152</f>
        <v>0</v>
      </c>
      <c r="U832">
        <v>149</v>
      </c>
      <c r="V832">
        <f>IF(V153="","",V152)</f>
        <v>0</v>
      </c>
      <c r="W832">
        <v>149</v>
      </c>
      <c r="X832">
        <f>X152</f>
        <v>0</v>
      </c>
      <c r="Y832">
        <v>149</v>
      </c>
      <c r="Z832">
        <f>IF(Z153="","",Z152)</f>
        <v>0</v>
      </c>
      <c r="AA832">
        <v>149</v>
      </c>
      <c r="AB832">
        <f>AB152</f>
        <v>0</v>
      </c>
      <c r="AC832">
        <v>149</v>
      </c>
      <c r="AD832">
        <f>IF(AD153="","",AD152)</f>
        <v>0</v>
      </c>
      <c r="AE832">
        <v>149</v>
      </c>
      <c r="AF832">
        <f>AF152</f>
        <v>0</v>
      </c>
      <c r="AG832">
        <v>149</v>
      </c>
      <c r="AH832">
        <f>IF(AH153="","",AH152)</f>
        <v>0</v>
      </c>
      <c r="AI832">
        <v>149</v>
      </c>
      <c r="AJ832">
        <f>AJ152</f>
        <v>0</v>
      </c>
      <c r="AM832">
        <v>149</v>
      </c>
      <c r="AN832">
        <f>IF(AN153="","",AN152)</f>
        <v>0</v>
      </c>
      <c r="AO832">
        <v>149</v>
      </c>
      <c r="AP832">
        <f>AP152</f>
        <v>0</v>
      </c>
      <c r="AQ832">
        <v>149</v>
      </c>
      <c r="AR832">
        <f>IF(AR153="","",AR152)</f>
        <v>0</v>
      </c>
      <c r="AS832">
        <v>149</v>
      </c>
      <c r="AT832">
        <f>AT152</f>
        <v>0</v>
      </c>
      <c r="AU832">
        <v>149</v>
      </c>
      <c r="AV832">
        <f>IF(AV153="","",AV152)</f>
        <v>0</v>
      </c>
      <c r="AW832">
        <v>149</v>
      </c>
      <c r="AX832">
        <f>AX152</f>
        <v>0</v>
      </c>
      <c r="AY832">
        <v>149</v>
      </c>
      <c r="AZ832">
        <f>IF(AZ153="","",AZ152)</f>
        <v>0</v>
      </c>
      <c r="BA832">
        <v>149</v>
      </c>
      <c r="BB832">
        <f>BB152</f>
        <v>0</v>
      </c>
      <c r="BC832">
        <v>149</v>
      </c>
      <c r="BD832">
        <f>IF(BD153="","",BD152)</f>
        <v>0</v>
      </c>
      <c r="BE832">
        <v>149</v>
      </c>
      <c r="BF832">
        <f>BF152</f>
        <v>0</v>
      </c>
      <c r="BG832">
        <v>149</v>
      </c>
      <c r="BH832">
        <f>IF(BH153="","",BH152)</f>
        <v>0</v>
      </c>
      <c r="BI832">
        <v>149</v>
      </c>
      <c r="BJ832">
        <f>BJ152</f>
        <v>0</v>
      </c>
      <c r="BK832">
        <v>149</v>
      </c>
      <c r="BL832">
        <f>IF(BL153="","",BL152)</f>
        <v>0</v>
      </c>
      <c r="BM832">
        <v>149</v>
      </c>
      <c r="BN832">
        <f>BN152</f>
        <v>0</v>
      </c>
      <c r="BO832">
        <v>149</v>
      </c>
      <c r="BP832">
        <f>IF(BP153="","",BP152)</f>
        <v>0</v>
      </c>
      <c r="BQ832">
        <v>149</v>
      </c>
      <c r="BR832">
        <f>BR152</f>
        <v>0</v>
      </c>
    </row>
    <row r="833" spans="5:70">
      <c r="E833">
        <v>150</v>
      </c>
      <c r="F833">
        <f>IF(F154="","",F153)</f>
        <v>0</v>
      </c>
      <c r="G833">
        <v>150</v>
      </c>
      <c r="H833">
        <f>H153</f>
        <v>0</v>
      </c>
      <c r="I833">
        <v>150</v>
      </c>
      <c r="J833">
        <f>IF(J154="","",J153)</f>
        <v>0</v>
      </c>
      <c r="K833">
        <v>150</v>
      </c>
      <c r="L833">
        <f>L153</f>
        <v>0</v>
      </c>
      <c r="M833">
        <v>150</v>
      </c>
      <c r="N833">
        <f>IF(N154="","",N153)</f>
        <v>0</v>
      </c>
      <c r="O833">
        <v>150</v>
      </c>
      <c r="P833">
        <f>P153</f>
        <v>0</v>
      </c>
      <c r="Q833">
        <v>150</v>
      </c>
      <c r="R833">
        <f>IF(R154="","",R153)</f>
        <v>0</v>
      </c>
      <c r="S833">
        <v>150</v>
      </c>
      <c r="T833">
        <f>T153</f>
        <v>0</v>
      </c>
      <c r="U833">
        <v>150</v>
      </c>
      <c r="V833">
        <f>IF(V154="","",V153)</f>
        <v>0</v>
      </c>
      <c r="W833">
        <v>150</v>
      </c>
      <c r="X833">
        <f>X153</f>
        <v>0</v>
      </c>
      <c r="Y833">
        <v>150</v>
      </c>
      <c r="Z833">
        <f>IF(Z154="","",Z153)</f>
        <v>0</v>
      </c>
      <c r="AA833">
        <v>150</v>
      </c>
      <c r="AB833">
        <f>AB153</f>
        <v>0</v>
      </c>
      <c r="AC833">
        <v>150</v>
      </c>
      <c r="AD833">
        <f>IF(AD154="","",AD153)</f>
        <v>0</v>
      </c>
      <c r="AE833">
        <v>150</v>
      </c>
      <c r="AF833">
        <f>AF153</f>
        <v>0</v>
      </c>
      <c r="AG833">
        <v>150</v>
      </c>
      <c r="AH833">
        <f>IF(AH154="","",AH153)</f>
        <v>0</v>
      </c>
      <c r="AI833">
        <v>150</v>
      </c>
      <c r="AJ833">
        <f>AJ153</f>
        <v>0</v>
      </c>
      <c r="AM833">
        <v>150</v>
      </c>
      <c r="AN833">
        <f>IF(AN154="","",AN153)</f>
        <v>0</v>
      </c>
      <c r="AO833">
        <v>150</v>
      </c>
      <c r="AP833">
        <f>AP153</f>
        <v>0</v>
      </c>
      <c r="AQ833">
        <v>150</v>
      </c>
      <c r="AR833">
        <f>IF(AR154="","",AR153)</f>
        <v>0</v>
      </c>
      <c r="AS833">
        <v>150</v>
      </c>
      <c r="AT833">
        <f>AT153</f>
        <v>0</v>
      </c>
      <c r="AU833">
        <v>150</v>
      </c>
      <c r="AV833">
        <f>IF(AV154="","",AV153)</f>
        <v>0</v>
      </c>
      <c r="AW833">
        <v>150</v>
      </c>
      <c r="AX833">
        <f>AX153</f>
        <v>0</v>
      </c>
      <c r="AY833">
        <v>150</v>
      </c>
      <c r="AZ833">
        <f>IF(AZ154="","",AZ153)</f>
        <v>0</v>
      </c>
      <c r="BA833">
        <v>150</v>
      </c>
      <c r="BB833">
        <f>BB153</f>
        <v>0</v>
      </c>
      <c r="BC833">
        <v>150</v>
      </c>
      <c r="BD833">
        <f>IF(BD154="","",BD153)</f>
        <v>0</v>
      </c>
      <c r="BE833">
        <v>150</v>
      </c>
      <c r="BF833">
        <f>BF153</f>
        <v>0</v>
      </c>
      <c r="BG833">
        <v>150</v>
      </c>
      <c r="BH833">
        <f>IF(BH154="","",BH153)</f>
        <v>0</v>
      </c>
      <c r="BI833">
        <v>150</v>
      </c>
      <c r="BJ833">
        <f>BJ153</f>
        <v>0</v>
      </c>
      <c r="BK833">
        <v>150</v>
      </c>
      <c r="BL833">
        <f>IF(BL154="","",BL153)</f>
        <v>0</v>
      </c>
      <c r="BM833">
        <v>150</v>
      </c>
      <c r="BN833">
        <f>BN153</f>
        <v>0</v>
      </c>
      <c r="BO833">
        <v>150</v>
      </c>
      <c r="BP833">
        <f>IF(BP154="","",BP153)</f>
        <v>0</v>
      </c>
      <c r="BQ833">
        <v>150</v>
      </c>
      <c r="BR833">
        <f>BR153</f>
        <v>0</v>
      </c>
    </row>
    <row r="834" spans="5:70">
      <c r="E834">
        <v>151</v>
      </c>
      <c r="F834">
        <f>IF(F155="","",F154)</f>
        <v>0</v>
      </c>
      <c r="G834">
        <v>151</v>
      </c>
      <c r="H834">
        <f>H154</f>
        <v>0</v>
      </c>
      <c r="I834">
        <v>151</v>
      </c>
      <c r="J834">
        <f>IF(J155="","",J154)</f>
        <v>0</v>
      </c>
      <c r="K834">
        <v>151</v>
      </c>
      <c r="L834">
        <f>L154</f>
        <v>0</v>
      </c>
      <c r="M834">
        <v>151</v>
      </c>
      <c r="N834">
        <f>IF(N155="","",N154)</f>
        <v>0</v>
      </c>
      <c r="O834">
        <v>151</v>
      </c>
      <c r="P834">
        <f>P154</f>
        <v>0</v>
      </c>
      <c r="Q834">
        <v>151</v>
      </c>
      <c r="R834">
        <f>IF(R155="","",R154)</f>
        <v>0</v>
      </c>
      <c r="S834">
        <v>151</v>
      </c>
      <c r="T834">
        <f>T154</f>
        <v>0</v>
      </c>
      <c r="U834">
        <v>151</v>
      </c>
      <c r="V834">
        <f>IF(V155="","",V154)</f>
        <v>0</v>
      </c>
      <c r="W834">
        <v>151</v>
      </c>
      <c r="X834">
        <f>X154</f>
        <v>0</v>
      </c>
      <c r="Y834">
        <v>151</v>
      </c>
      <c r="Z834">
        <f>IF(Z155="","",Z154)</f>
        <v>0</v>
      </c>
      <c r="AA834">
        <v>151</v>
      </c>
      <c r="AB834">
        <f>AB154</f>
        <v>0</v>
      </c>
      <c r="AC834">
        <v>151</v>
      </c>
      <c r="AD834">
        <f>IF(AD155="","",AD154)</f>
        <v>0</v>
      </c>
      <c r="AE834">
        <v>151</v>
      </c>
      <c r="AF834">
        <f>AF154</f>
        <v>0</v>
      </c>
      <c r="AG834">
        <v>151</v>
      </c>
      <c r="AH834">
        <f>IF(AH155="","",AH154)</f>
        <v>0</v>
      </c>
      <c r="AI834">
        <v>151</v>
      </c>
      <c r="AJ834">
        <f>AJ154</f>
        <v>0</v>
      </c>
      <c r="AM834">
        <v>151</v>
      </c>
      <c r="AN834">
        <f>IF(AN155="","",AN154)</f>
        <v>0</v>
      </c>
      <c r="AO834">
        <v>151</v>
      </c>
      <c r="AP834">
        <f>AP154</f>
        <v>0</v>
      </c>
      <c r="AQ834">
        <v>151</v>
      </c>
      <c r="AR834">
        <f>IF(AR155="","",AR154)</f>
        <v>0</v>
      </c>
      <c r="AS834">
        <v>151</v>
      </c>
      <c r="AT834">
        <f>AT154</f>
        <v>0</v>
      </c>
      <c r="AU834">
        <v>151</v>
      </c>
      <c r="AV834">
        <f>IF(AV155="","",AV154)</f>
        <v>0</v>
      </c>
      <c r="AW834">
        <v>151</v>
      </c>
      <c r="AX834">
        <f>AX154</f>
        <v>0</v>
      </c>
      <c r="AY834">
        <v>151</v>
      </c>
      <c r="AZ834">
        <f>IF(AZ155="","",AZ154)</f>
        <v>0</v>
      </c>
      <c r="BA834">
        <v>151</v>
      </c>
      <c r="BB834">
        <f>BB154</f>
        <v>0</v>
      </c>
      <c r="BC834">
        <v>151</v>
      </c>
      <c r="BD834">
        <f>IF(BD155="","",BD154)</f>
        <v>0</v>
      </c>
      <c r="BE834">
        <v>151</v>
      </c>
      <c r="BF834">
        <f>BF154</f>
        <v>0</v>
      </c>
      <c r="BG834">
        <v>151</v>
      </c>
      <c r="BH834">
        <f>IF(BH155="","",BH154)</f>
        <v>0</v>
      </c>
      <c r="BI834">
        <v>151</v>
      </c>
      <c r="BJ834">
        <f>BJ154</f>
        <v>0</v>
      </c>
      <c r="BK834">
        <v>151</v>
      </c>
      <c r="BL834">
        <f>IF(BL155="","",BL154)</f>
        <v>0</v>
      </c>
      <c r="BM834">
        <v>151</v>
      </c>
      <c r="BN834">
        <f>BN154</f>
        <v>0</v>
      </c>
      <c r="BO834">
        <v>151</v>
      </c>
      <c r="BP834">
        <f>IF(BP155="","",BP154)</f>
        <v>0</v>
      </c>
      <c r="BQ834">
        <v>151</v>
      </c>
      <c r="BR834">
        <f>BR154</f>
        <v>0</v>
      </c>
    </row>
    <row r="835" spans="5:70">
      <c r="E835">
        <v>152</v>
      </c>
      <c r="F835">
        <f>IF(F156="","",F155)</f>
        <v>0</v>
      </c>
      <c r="G835">
        <v>152</v>
      </c>
      <c r="H835">
        <f>H155</f>
        <v>0</v>
      </c>
      <c r="I835">
        <v>152</v>
      </c>
      <c r="J835">
        <f>IF(J156="","",J155)</f>
        <v>0</v>
      </c>
      <c r="K835">
        <v>152</v>
      </c>
      <c r="L835">
        <f>L155</f>
        <v>0</v>
      </c>
      <c r="M835">
        <v>152</v>
      </c>
      <c r="N835">
        <f>IF(N156="","",N155)</f>
        <v>0</v>
      </c>
      <c r="O835">
        <v>152</v>
      </c>
      <c r="P835">
        <f>P155</f>
        <v>0</v>
      </c>
      <c r="Q835">
        <v>152</v>
      </c>
      <c r="R835">
        <f>IF(R156="","",R155)</f>
        <v>0</v>
      </c>
      <c r="S835">
        <v>152</v>
      </c>
      <c r="T835">
        <f>T155</f>
        <v>0</v>
      </c>
      <c r="U835">
        <v>152</v>
      </c>
      <c r="V835">
        <f>IF(V156="","",V155)</f>
        <v>0</v>
      </c>
      <c r="W835">
        <v>152</v>
      </c>
      <c r="X835">
        <f>X155</f>
        <v>0</v>
      </c>
      <c r="Y835">
        <v>152</v>
      </c>
      <c r="Z835">
        <f>IF(Z156="","",Z155)</f>
        <v>0</v>
      </c>
      <c r="AA835">
        <v>152</v>
      </c>
      <c r="AB835">
        <f>AB155</f>
        <v>0</v>
      </c>
      <c r="AC835">
        <v>152</v>
      </c>
      <c r="AD835">
        <f>IF(AD156="","",AD155)</f>
        <v>0</v>
      </c>
      <c r="AE835">
        <v>152</v>
      </c>
      <c r="AF835">
        <f>AF155</f>
        <v>0</v>
      </c>
      <c r="AG835">
        <v>152</v>
      </c>
      <c r="AH835">
        <f>IF(AH156="","",AH155)</f>
        <v>0</v>
      </c>
      <c r="AI835">
        <v>152</v>
      </c>
      <c r="AJ835">
        <f>AJ155</f>
        <v>0</v>
      </c>
      <c r="AM835">
        <v>152</v>
      </c>
      <c r="AN835">
        <f>IF(AN156="","",AN155)</f>
        <v>0</v>
      </c>
      <c r="AO835">
        <v>152</v>
      </c>
      <c r="AP835">
        <f>AP155</f>
        <v>0</v>
      </c>
      <c r="AQ835">
        <v>152</v>
      </c>
      <c r="AR835">
        <f>IF(AR156="","",AR155)</f>
        <v>0</v>
      </c>
      <c r="AS835">
        <v>152</v>
      </c>
      <c r="AT835">
        <f>AT155</f>
        <v>0</v>
      </c>
      <c r="AU835">
        <v>152</v>
      </c>
      <c r="AV835">
        <f>IF(AV156="","",AV155)</f>
        <v>0</v>
      </c>
      <c r="AW835">
        <v>152</v>
      </c>
      <c r="AX835">
        <f>AX155</f>
        <v>0</v>
      </c>
      <c r="AY835">
        <v>152</v>
      </c>
      <c r="AZ835">
        <f>IF(AZ156="","",AZ155)</f>
        <v>0</v>
      </c>
      <c r="BA835">
        <v>152</v>
      </c>
      <c r="BB835">
        <f>BB155</f>
        <v>0</v>
      </c>
      <c r="BC835">
        <v>152</v>
      </c>
      <c r="BD835">
        <f>IF(BD156="","",BD155)</f>
        <v>0</v>
      </c>
      <c r="BE835">
        <v>152</v>
      </c>
      <c r="BF835">
        <f>BF155</f>
        <v>0</v>
      </c>
      <c r="BG835">
        <v>152</v>
      </c>
      <c r="BH835">
        <f>IF(BH156="","",BH155)</f>
        <v>0</v>
      </c>
      <c r="BI835">
        <v>152</v>
      </c>
      <c r="BJ835">
        <f>BJ155</f>
        <v>0</v>
      </c>
      <c r="BK835">
        <v>152</v>
      </c>
      <c r="BL835">
        <f>IF(BL156="","",BL155)</f>
        <v>0</v>
      </c>
      <c r="BM835">
        <v>152</v>
      </c>
      <c r="BN835">
        <f>BN155</f>
        <v>0</v>
      </c>
      <c r="BO835">
        <v>152</v>
      </c>
      <c r="BP835">
        <f>IF(BP156="","",BP155)</f>
        <v>0</v>
      </c>
      <c r="BQ835">
        <v>152</v>
      </c>
      <c r="BR835">
        <f>BR155</f>
        <v>0</v>
      </c>
    </row>
    <row r="836" spans="5:70">
      <c r="E836">
        <v>153</v>
      </c>
      <c r="F836">
        <f>IF(F157="","",F156)</f>
        <v>0</v>
      </c>
      <c r="G836">
        <v>153</v>
      </c>
      <c r="H836">
        <f>H156</f>
        <v>0</v>
      </c>
      <c r="I836">
        <v>153</v>
      </c>
      <c r="J836">
        <f>IF(J157="","",J156)</f>
        <v>0</v>
      </c>
      <c r="K836">
        <v>153</v>
      </c>
      <c r="L836">
        <f>L156</f>
        <v>0</v>
      </c>
      <c r="M836">
        <v>153</v>
      </c>
      <c r="N836">
        <f>IF(N157="","",N156)</f>
        <v>0</v>
      </c>
      <c r="O836">
        <v>153</v>
      </c>
      <c r="P836">
        <f>P156</f>
        <v>0</v>
      </c>
      <c r="Q836">
        <v>153</v>
      </c>
      <c r="R836">
        <f>IF(R157="","",R156)</f>
        <v>0</v>
      </c>
      <c r="S836">
        <v>153</v>
      </c>
      <c r="T836">
        <f>T156</f>
        <v>0</v>
      </c>
      <c r="U836">
        <v>153</v>
      </c>
      <c r="V836">
        <f>IF(V157="","",V156)</f>
        <v>0</v>
      </c>
      <c r="W836">
        <v>153</v>
      </c>
      <c r="X836">
        <f>X156</f>
        <v>0</v>
      </c>
      <c r="Y836">
        <v>153</v>
      </c>
      <c r="Z836">
        <f>IF(Z157="","",Z156)</f>
        <v>0</v>
      </c>
      <c r="AA836">
        <v>153</v>
      </c>
      <c r="AB836">
        <f>AB156</f>
        <v>0</v>
      </c>
      <c r="AC836">
        <v>153</v>
      </c>
      <c r="AD836">
        <f>IF(AD157="","",AD156)</f>
        <v>0</v>
      </c>
      <c r="AE836">
        <v>153</v>
      </c>
      <c r="AF836">
        <f>AF156</f>
        <v>0</v>
      </c>
      <c r="AG836">
        <v>153</v>
      </c>
      <c r="AH836">
        <f>IF(AH157="","",AH156)</f>
        <v>0</v>
      </c>
      <c r="AI836">
        <v>153</v>
      </c>
      <c r="AJ836">
        <f>AJ156</f>
        <v>0</v>
      </c>
      <c r="AM836">
        <v>153</v>
      </c>
      <c r="AN836">
        <f>IF(AN157="","",AN156)</f>
        <v>0</v>
      </c>
      <c r="AO836">
        <v>153</v>
      </c>
      <c r="AP836">
        <f>AP156</f>
        <v>0</v>
      </c>
      <c r="AQ836">
        <v>153</v>
      </c>
      <c r="AR836">
        <f>IF(AR157="","",AR156)</f>
        <v>0</v>
      </c>
      <c r="AS836">
        <v>153</v>
      </c>
      <c r="AT836">
        <f>AT156</f>
        <v>0</v>
      </c>
      <c r="AU836">
        <v>153</v>
      </c>
      <c r="AV836">
        <f>IF(AV157="","",AV156)</f>
        <v>0</v>
      </c>
      <c r="AW836">
        <v>153</v>
      </c>
      <c r="AX836">
        <f>AX156</f>
        <v>0</v>
      </c>
      <c r="AY836">
        <v>153</v>
      </c>
      <c r="AZ836">
        <f>IF(AZ157="","",AZ156)</f>
        <v>0</v>
      </c>
      <c r="BA836">
        <v>153</v>
      </c>
      <c r="BB836">
        <f>BB156</f>
        <v>0</v>
      </c>
      <c r="BC836">
        <v>153</v>
      </c>
      <c r="BD836">
        <f>IF(BD157="","",BD156)</f>
        <v>0</v>
      </c>
      <c r="BE836">
        <v>153</v>
      </c>
      <c r="BF836">
        <f>BF156</f>
        <v>0</v>
      </c>
      <c r="BG836">
        <v>153</v>
      </c>
      <c r="BH836">
        <f>IF(BH157="","",BH156)</f>
        <v>0</v>
      </c>
      <c r="BI836">
        <v>153</v>
      </c>
      <c r="BJ836">
        <f>BJ156</f>
        <v>0</v>
      </c>
      <c r="BK836">
        <v>153</v>
      </c>
      <c r="BL836">
        <f>IF(BL157="","",BL156)</f>
        <v>0</v>
      </c>
      <c r="BM836">
        <v>153</v>
      </c>
      <c r="BN836">
        <f>BN156</f>
        <v>0</v>
      </c>
      <c r="BO836">
        <v>153</v>
      </c>
      <c r="BP836">
        <f>IF(BP157="","",BP156)</f>
        <v>0</v>
      </c>
      <c r="BQ836">
        <v>153</v>
      </c>
      <c r="BR836">
        <f>BR156</f>
        <v>0</v>
      </c>
    </row>
    <row r="837" spans="5:70">
      <c r="E837">
        <v>154</v>
      </c>
      <c r="F837">
        <f>IF(F158="","",F157)</f>
        <v>0</v>
      </c>
      <c r="G837">
        <v>154</v>
      </c>
      <c r="H837">
        <f>H157</f>
        <v>0</v>
      </c>
      <c r="I837">
        <v>154</v>
      </c>
      <c r="J837">
        <f>IF(J158="","",J157)</f>
        <v>0</v>
      </c>
      <c r="K837">
        <v>154</v>
      </c>
      <c r="L837">
        <f>L157</f>
        <v>0</v>
      </c>
      <c r="M837">
        <v>154</v>
      </c>
      <c r="N837">
        <f>IF(N158="","",N157)</f>
        <v>0</v>
      </c>
      <c r="O837">
        <v>154</v>
      </c>
      <c r="P837">
        <f>P157</f>
        <v>0</v>
      </c>
      <c r="Q837">
        <v>154</v>
      </c>
      <c r="R837">
        <f>IF(R158="","",R157)</f>
        <v>0</v>
      </c>
      <c r="S837">
        <v>154</v>
      </c>
      <c r="T837">
        <f>T157</f>
        <v>0</v>
      </c>
      <c r="U837">
        <v>154</v>
      </c>
      <c r="V837">
        <f>IF(V158="","",V157)</f>
        <v>0</v>
      </c>
      <c r="W837">
        <v>154</v>
      </c>
      <c r="X837">
        <f>X157</f>
        <v>0</v>
      </c>
      <c r="Y837">
        <v>154</v>
      </c>
      <c r="Z837">
        <f>IF(Z158="","",Z157)</f>
        <v>0</v>
      </c>
      <c r="AA837">
        <v>154</v>
      </c>
      <c r="AB837">
        <f>AB157</f>
        <v>0</v>
      </c>
      <c r="AC837">
        <v>154</v>
      </c>
      <c r="AD837">
        <f>IF(AD158="","",AD157)</f>
        <v>0</v>
      </c>
      <c r="AE837">
        <v>154</v>
      </c>
      <c r="AF837">
        <f>AF157</f>
        <v>0</v>
      </c>
      <c r="AG837">
        <v>154</v>
      </c>
      <c r="AH837">
        <f>IF(AH158="","",AH157)</f>
        <v>0</v>
      </c>
      <c r="AI837">
        <v>154</v>
      </c>
      <c r="AJ837">
        <f>AJ157</f>
        <v>0</v>
      </c>
      <c r="AM837">
        <v>154</v>
      </c>
      <c r="AN837">
        <f>IF(AN158="","",AN157)</f>
        <v>0</v>
      </c>
      <c r="AO837">
        <v>154</v>
      </c>
      <c r="AP837">
        <f>AP157</f>
        <v>0</v>
      </c>
      <c r="AQ837">
        <v>154</v>
      </c>
      <c r="AR837">
        <f>IF(AR158="","",AR157)</f>
        <v>0</v>
      </c>
      <c r="AS837">
        <v>154</v>
      </c>
      <c r="AT837">
        <f>AT157</f>
        <v>0</v>
      </c>
      <c r="AU837">
        <v>154</v>
      </c>
      <c r="AV837">
        <f>IF(AV158="","",AV157)</f>
        <v>0</v>
      </c>
      <c r="AW837">
        <v>154</v>
      </c>
      <c r="AX837">
        <f>AX157</f>
        <v>0</v>
      </c>
      <c r="AY837">
        <v>154</v>
      </c>
      <c r="AZ837">
        <f>IF(AZ158="","",AZ157)</f>
        <v>0</v>
      </c>
      <c r="BA837">
        <v>154</v>
      </c>
      <c r="BB837">
        <f>BB157</f>
        <v>0</v>
      </c>
      <c r="BC837">
        <v>154</v>
      </c>
      <c r="BD837">
        <f>IF(BD158="","",BD157)</f>
        <v>0</v>
      </c>
      <c r="BE837">
        <v>154</v>
      </c>
      <c r="BF837">
        <f>BF157</f>
        <v>0</v>
      </c>
      <c r="BG837">
        <v>154</v>
      </c>
      <c r="BH837">
        <f>IF(BH158="","",BH157)</f>
        <v>0</v>
      </c>
      <c r="BI837">
        <v>154</v>
      </c>
      <c r="BJ837">
        <f>BJ157</f>
        <v>0</v>
      </c>
      <c r="BK837">
        <v>154</v>
      </c>
      <c r="BL837">
        <f>IF(BL158="","",BL157)</f>
        <v>0</v>
      </c>
      <c r="BM837">
        <v>154</v>
      </c>
      <c r="BN837">
        <f>BN157</f>
        <v>0</v>
      </c>
      <c r="BO837">
        <v>154</v>
      </c>
      <c r="BP837">
        <f>IF(BP158="","",BP157)</f>
        <v>0</v>
      </c>
      <c r="BQ837">
        <v>154</v>
      </c>
      <c r="BR837">
        <f>BR157</f>
        <v>0</v>
      </c>
    </row>
    <row r="838" spans="5:70">
      <c r="E838">
        <v>155</v>
      </c>
      <c r="F838">
        <f>IF(F159="","",F158)</f>
        <v>0</v>
      </c>
      <c r="G838">
        <v>155</v>
      </c>
      <c r="H838">
        <f>H158</f>
        <v>0</v>
      </c>
      <c r="I838">
        <v>155</v>
      </c>
      <c r="J838">
        <f>IF(J159="","",J158)</f>
        <v>0</v>
      </c>
      <c r="K838">
        <v>155</v>
      </c>
      <c r="L838">
        <f>L158</f>
        <v>0</v>
      </c>
      <c r="M838">
        <v>155</v>
      </c>
      <c r="N838">
        <f>IF(N159="","",N158)</f>
        <v>0</v>
      </c>
      <c r="O838">
        <v>155</v>
      </c>
      <c r="P838">
        <f>P158</f>
        <v>0</v>
      </c>
      <c r="Q838">
        <v>155</v>
      </c>
      <c r="R838">
        <f>IF(R159="","",R158)</f>
        <v>0</v>
      </c>
      <c r="S838">
        <v>155</v>
      </c>
      <c r="T838">
        <f>T158</f>
        <v>0</v>
      </c>
      <c r="U838">
        <v>155</v>
      </c>
      <c r="V838">
        <f>IF(V159="","",V158)</f>
        <v>0</v>
      </c>
      <c r="W838">
        <v>155</v>
      </c>
      <c r="X838">
        <f>X158</f>
        <v>0</v>
      </c>
      <c r="Y838">
        <v>155</v>
      </c>
      <c r="Z838">
        <f>IF(Z159="","",Z158)</f>
        <v>0</v>
      </c>
      <c r="AA838">
        <v>155</v>
      </c>
      <c r="AB838">
        <f>AB158</f>
        <v>0</v>
      </c>
      <c r="AC838">
        <v>155</v>
      </c>
      <c r="AD838">
        <f>IF(AD159="","",AD158)</f>
        <v>0</v>
      </c>
      <c r="AE838">
        <v>155</v>
      </c>
      <c r="AF838">
        <f>AF158</f>
        <v>0</v>
      </c>
      <c r="AG838">
        <v>155</v>
      </c>
      <c r="AH838">
        <f>IF(AH159="","",AH158)</f>
        <v>0</v>
      </c>
      <c r="AI838">
        <v>155</v>
      </c>
      <c r="AJ838">
        <f>AJ158</f>
        <v>0</v>
      </c>
      <c r="AM838">
        <v>155</v>
      </c>
      <c r="AN838">
        <f>IF(AN159="","",AN158)</f>
        <v>0</v>
      </c>
      <c r="AO838">
        <v>155</v>
      </c>
      <c r="AP838">
        <f>AP158</f>
        <v>0</v>
      </c>
      <c r="AQ838">
        <v>155</v>
      </c>
      <c r="AR838">
        <f>IF(AR159="","",AR158)</f>
        <v>0</v>
      </c>
      <c r="AS838">
        <v>155</v>
      </c>
      <c r="AT838">
        <f>AT158</f>
        <v>0</v>
      </c>
      <c r="AU838">
        <v>155</v>
      </c>
      <c r="AV838">
        <f>IF(AV159="","",AV158)</f>
        <v>0</v>
      </c>
      <c r="AW838">
        <v>155</v>
      </c>
      <c r="AX838">
        <f>AX158</f>
        <v>0</v>
      </c>
      <c r="AY838">
        <v>155</v>
      </c>
      <c r="AZ838">
        <f>IF(AZ159="","",AZ158)</f>
        <v>0</v>
      </c>
      <c r="BA838">
        <v>155</v>
      </c>
      <c r="BB838">
        <f>BB158</f>
        <v>0</v>
      </c>
      <c r="BC838">
        <v>155</v>
      </c>
      <c r="BD838">
        <f>IF(BD159="","",BD158)</f>
        <v>0</v>
      </c>
      <c r="BE838">
        <v>155</v>
      </c>
      <c r="BF838">
        <f>BF158</f>
        <v>0</v>
      </c>
      <c r="BG838">
        <v>155</v>
      </c>
      <c r="BH838">
        <f>IF(BH159="","",BH158)</f>
        <v>0</v>
      </c>
      <c r="BI838">
        <v>155</v>
      </c>
      <c r="BJ838">
        <f>BJ158</f>
        <v>0</v>
      </c>
      <c r="BK838">
        <v>155</v>
      </c>
      <c r="BL838">
        <f>IF(BL159="","",BL158)</f>
        <v>0</v>
      </c>
      <c r="BM838">
        <v>155</v>
      </c>
      <c r="BN838">
        <f>BN158</f>
        <v>0</v>
      </c>
      <c r="BO838">
        <v>155</v>
      </c>
      <c r="BP838">
        <f>IF(BP159="","",BP158)</f>
        <v>0</v>
      </c>
      <c r="BQ838">
        <v>155</v>
      </c>
      <c r="BR838">
        <f>BR158</f>
        <v>0</v>
      </c>
    </row>
    <row r="839" spans="5:70">
      <c r="E839">
        <v>156</v>
      </c>
      <c r="F839">
        <f>IF(F160="","",F159)</f>
        <v>0</v>
      </c>
      <c r="G839">
        <v>156</v>
      </c>
      <c r="H839">
        <f>H159</f>
        <v>0</v>
      </c>
      <c r="I839">
        <v>156</v>
      </c>
      <c r="J839">
        <f>IF(J160="","",J159)</f>
        <v>0</v>
      </c>
      <c r="K839">
        <v>156</v>
      </c>
      <c r="L839">
        <f>L159</f>
        <v>0</v>
      </c>
      <c r="M839">
        <v>156</v>
      </c>
      <c r="N839">
        <f>IF(N160="","",N159)</f>
        <v>0</v>
      </c>
      <c r="O839">
        <v>156</v>
      </c>
      <c r="P839">
        <f>P159</f>
        <v>0</v>
      </c>
      <c r="Q839">
        <v>156</v>
      </c>
      <c r="R839">
        <f>IF(R160="","",R159)</f>
        <v>0</v>
      </c>
      <c r="S839">
        <v>156</v>
      </c>
      <c r="T839">
        <f>T159</f>
        <v>0</v>
      </c>
      <c r="U839">
        <v>156</v>
      </c>
      <c r="V839">
        <f>IF(V160="","",V159)</f>
        <v>0</v>
      </c>
      <c r="W839">
        <v>156</v>
      </c>
      <c r="X839">
        <f>X159</f>
        <v>0</v>
      </c>
      <c r="Y839">
        <v>156</v>
      </c>
      <c r="Z839">
        <f>IF(Z160="","",Z159)</f>
        <v>0</v>
      </c>
      <c r="AA839">
        <v>156</v>
      </c>
      <c r="AB839">
        <f>AB159</f>
        <v>0</v>
      </c>
      <c r="AC839">
        <v>156</v>
      </c>
      <c r="AD839">
        <f>IF(AD160="","",AD159)</f>
        <v>0</v>
      </c>
      <c r="AE839">
        <v>156</v>
      </c>
      <c r="AF839">
        <f>AF159</f>
        <v>0</v>
      </c>
      <c r="AG839">
        <v>156</v>
      </c>
      <c r="AH839">
        <f>IF(AH160="","",AH159)</f>
        <v>0</v>
      </c>
      <c r="AI839">
        <v>156</v>
      </c>
      <c r="AJ839">
        <f>AJ159</f>
        <v>0</v>
      </c>
      <c r="AM839">
        <v>156</v>
      </c>
      <c r="AN839">
        <f>IF(AN160="","",AN159)</f>
        <v>0</v>
      </c>
      <c r="AO839">
        <v>156</v>
      </c>
      <c r="AP839">
        <f>AP159</f>
        <v>0</v>
      </c>
      <c r="AQ839">
        <v>156</v>
      </c>
      <c r="AR839">
        <f>IF(AR160="","",AR159)</f>
        <v>0</v>
      </c>
      <c r="AS839">
        <v>156</v>
      </c>
      <c r="AT839">
        <f>AT159</f>
        <v>0</v>
      </c>
      <c r="AU839">
        <v>156</v>
      </c>
      <c r="AV839">
        <f>IF(AV160="","",AV159)</f>
        <v>0</v>
      </c>
      <c r="AW839">
        <v>156</v>
      </c>
      <c r="AX839">
        <f>AX159</f>
        <v>0</v>
      </c>
      <c r="AY839">
        <v>156</v>
      </c>
      <c r="AZ839">
        <f>IF(AZ160="","",AZ159)</f>
        <v>0</v>
      </c>
      <c r="BA839">
        <v>156</v>
      </c>
      <c r="BB839">
        <f>BB159</f>
        <v>0</v>
      </c>
      <c r="BC839">
        <v>156</v>
      </c>
      <c r="BD839">
        <f>IF(BD160="","",BD159)</f>
        <v>0</v>
      </c>
      <c r="BE839">
        <v>156</v>
      </c>
      <c r="BF839">
        <f>BF159</f>
        <v>0</v>
      </c>
      <c r="BG839">
        <v>156</v>
      </c>
      <c r="BH839">
        <f>IF(BH160="","",BH159)</f>
        <v>0</v>
      </c>
      <c r="BI839">
        <v>156</v>
      </c>
      <c r="BJ839">
        <f>BJ159</f>
        <v>0</v>
      </c>
      <c r="BK839">
        <v>156</v>
      </c>
      <c r="BL839">
        <f>IF(BL160="","",BL159)</f>
        <v>0</v>
      </c>
      <c r="BM839">
        <v>156</v>
      </c>
      <c r="BN839">
        <f>BN159</f>
        <v>0</v>
      </c>
      <c r="BO839">
        <v>156</v>
      </c>
      <c r="BP839">
        <f>IF(BP160="","",BP159)</f>
        <v>0</v>
      </c>
      <c r="BQ839">
        <v>156</v>
      </c>
      <c r="BR839">
        <f>BR159</f>
        <v>0</v>
      </c>
    </row>
    <row r="840" spans="5:70">
      <c r="E840">
        <v>157</v>
      </c>
      <c r="F840">
        <f>IF(F161="","",F160)</f>
        <v>0</v>
      </c>
      <c r="G840">
        <v>157</v>
      </c>
      <c r="H840">
        <f>H160</f>
        <v>0</v>
      </c>
      <c r="I840">
        <v>157</v>
      </c>
      <c r="J840">
        <f>IF(J161="","",J160)</f>
        <v>0</v>
      </c>
      <c r="K840">
        <v>157</v>
      </c>
      <c r="L840">
        <f>L160</f>
        <v>0</v>
      </c>
      <c r="M840">
        <v>157</v>
      </c>
      <c r="N840">
        <f>IF(N161="","",N160)</f>
        <v>0</v>
      </c>
      <c r="O840">
        <v>157</v>
      </c>
      <c r="P840">
        <f>P160</f>
        <v>0</v>
      </c>
      <c r="Q840">
        <v>157</v>
      </c>
      <c r="R840">
        <f>IF(R161="","",R160)</f>
        <v>0</v>
      </c>
      <c r="S840">
        <v>157</v>
      </c>
      <c r="T840">
        <f>T160</f>
        <v>0</v>
      </c>
      <c r="U840">
        <v>157</v>
      </c>
      <c r="V840">
        <f>IF(V161="","",V160)</f>
        <v>0</v>
      </c>
      <c r="W840">
        <v>157</v>
      </c>
      <c r="X840">
        <f>X160</f>
        <v>0</v>
      </c>
      <c r="Y840">
        <v>157</v>
      </c>
      <c r="Z840">
        <f>IF(Z161="","",Z160)</f>
        <v>0</v>
      </c>
      <c r="AA840">
        <v>157</v>
      </c>
      <c r="AB840">
        <f>AB160</f>
        <v>0</v>
      </c>
      <c r="AC840">
        <v>157</v>
      </c>
      <c r="AD840">
        <f>IF(AD161="","",AD160)</f>
        <v>0</v>
      </c>
      <c r="AE840">
        <v>157</v>
      </c>
      <c r="AF840">
        <f>AF160</f>
        <v>0</v>
      </c>
      <c r="AG840">
        <v>157</v>
      </c>
      <c r="AH840">
        <f>IF(AH161="","",AH160)</f>
        <v>0</v>
      </c>
      <c r="AI840">
        <v>157</v>
      </c>
      <c r="AJ840">
        <f>AJ160</f>
        <v>0</v>
      </c>
      <c r="AM840">
        <v>157</v>
      </c>
      <c r="AN840">
        <f>IF(AN161="","",AN160)</f>
        <v>0</v>
      </c>
      <c r="AO840">
        <v>157</v>
      </c>
      <c r="AP840">
        <f>AP160</f>
        <v>0</v>
      </c>
      <c r="AQ840">
        <v>157</v>
      </c>
      <c r="AR840">
        <f>IF(AR161="","",AR160)</f>
        <v>0</v>
      </c>
      <c r="AS840">
        <v>157</v>
      </c>
      <c r="AT840">
        <f>AT160</f>
        <v>0</v>
      </c>
      <c r="AU840">
        <v>157</v>
      </c>
      <c r="AV840">
        <f>IF(AV161="","",AV160)</f>
        <v>0</v>
      </c>
      <c r="AW840">
        <v>157</v>
      </c>
      <c r="AX840">
        <f>AX160</f>
        <v>0</v>
      </c>
      <c r="AY840">
        <v>157</v>
      </c>
      <c r="AZ840">
        <f>IF(AZ161="","",AZ160)</f>
        <v>0</v>
      </c>
      <c r="BA840">
        <v>157</v>
      </c>
      <c r="BB840">
        <f>BB160</f>
        <v>0</v>
      </c>
      <c r="BC840">
        <v>157</v>
      </c>
      <c r="BD840">
        <f>IF(BD161="","",BD160)</f>
        <v>0</v>
      </c>
      <c r="BE840">
        <v>157</v>
      </c>
      <c r="BF840">
        <f>BF160</f>
        <v>0</v>
      </c>
      <c r="BG840">
        <v>157</v>
      </c>
      <c r="BH840">
        <f>IF(BH161="","",BH160)</f>
        <v>0</v>
      </c>
      <c r="BI840">
        <v>157</v>
      </c>
      <c r="BJ840">
        <f>BJ160</f>
        <v>0</v>
      </c>
      <c r="BK840">
        <v>157</v>
      </c>
      <c r="BL840">
        <f>IF(BL161="","",BL160)</f>
        <v>0</v>
      </c>
      <c r="BM840">
        <v>157</v>
      </c>
      <c r="BN840">
        <f>BN160</f>
        <v>0</v>
      </c>
      <c r="BO840">
        <v>157</v>
      </c>
      <c r="BP840">
        <f>IF(BP161="","",BP160)</f>
        <v>0</v>
      </c>
      <c r="BQ840">
        <v>157</v>
      </c>
      <c r="BR840">
        <f>BR160</f>
        <v>0</v>
      </c>
    </row>
    <row r="841" spans="5:70">
      <c r="E841">
        <v>158</v>
      </c>
      <c r="F841">
        <f>IF(F162="","",F161)</f>
        <v>0</v>
      </c>
      <c r="G841">
        <v>158</v>
      </c>
      <c r="H841">
        <f>H161</f>
        <v>0</v>
      </c>
      <c r="I841">
        <v>158</v>
      </c>
      <c r="J841">
        <f>IF(J162="","",J161)</f>
        <v>0</v>
      </c>
      <c r="K841">
        <v>158</v>
      </c>
      <c r="L841">
        <f>L161</f>
        <v>0</v>
      </c>
      <c r="M841">
        <v>158</v>
      </c>
      <c r="N841">
        <f>IF(N162="","",N161)</f>
        <v>0</v>
      </c>
      <c r="O841">
        <v>158</v>
      </c>
      <c r="P841">
        <f>P161</f>
        <v>0</v>
      </c>
      <c r="Q841">
        <v>158</v>
      </c>
      <c r="R841">
        <f>IF(R162="","",R161)</f>
        <v>0</v>
      </c>
      <c r="S841">
        <v>158</v>
      </c>
      <c r="T841">
        <f>T161</f>
        <v>0</v>
      </c>
      <c r="U841">
        <v>158</v>
      </c>
      <c r="V841">
        <f>IF(V162="","",V161)</f>
        <v>0</v>
      </c>
      <c r="W841">
        <v>158</v>
      </c>
      <c r="X841">
        <f>X161</f>
        <v>0</v>
      </c>
      <c r="Y841">
        <v>158</v>
      </c>
      <c r="Z841">
        <f>IF(Z162="","",Z161)</f>
        <v>0</v>
      </c>
      <c r="AA841">
        <v>158</v>
      </c>
      <c r="AB841">
        <f>AB161</f>
        <v>0</v>
      </c>
      <c r="AC841">
        <v>158</v>
      </c>
      <c r="AD841">
        <f>IF(AD162="","",AD161)</f>
        <v>0</v>
      </c>
      <c r="AE841">
        <v>158</v>
      </c>
      <c r="AF841">
        <f>AF161</f>
        <v>0</v>
      </c>
      <c r="AG841">
        <v>158</v>
      </c>
      <c r="AH841">
        <f>IF(AH162="","",AH161)</f>
        <v>0</v>
      </c>
      <c r="AI841">
        <v>158</v>
      </c>
      <c r="AJ841">
        <f>AJ161</f>
        <v>0</v>
      </c>
      <c r="AM841">
        <v>158</v>
      </c>
      <c r="AN841">
        <f>IF(AN162="","",AN161)</f>
        <v>0</v>
      </c>
      <c r="AO841">
        <v>158</v>
      </c>
      <c r="AP841">
        <f>AP161</f>
        <v>0</v>
      </c>
      <c r="AQ841">
        <v>158</v>
      </c>
      <c r="AR841">
        <f>IF(AR162="","",AR161)</f>
        <v>0</v>
      </c>
      <c r="AS841">
        <v>158</v>
      </c>
      <c r="AT841">
        <f>AT161</f>
        <v>0</v>
      </c>
      <c r="AU841">
        <v>158</v>
      </c>
      <c r="AV841">
        <f>IF(AV162="","",AV161)</f>
        <v>0</v>
      </c>
      <c r="AW841">
        <v>158</v>
      </c>
      <c r="AX841">
        <f>AX161</f>
        <v>0</v>
      </c>
      <c r="AY841">
        <v>158</v>
      </c>
      <c r="AZ841">
        <f>IF(AZ162="","",AZ161)</f>
        <v>0</v>
      </c>
      <c r="BA841">
        <v>158</v>
      </c>
      <c r="BB841">
        <f>BB161</f>
        <v>0</v>
      </c>
      <c r="BC841">
        <v>158</v>
      </c>
      <c r="BD841">
        <f>IF(BD162="","",BD161)</f>
        <v>0</v>
      </c>
      <c r="BE841">
        <v>158</v>
      </c>
      <c r="BF841">
        <f>BF161</f>
        <v>0</v>
      </c>
      <c r="BG841">
        <v>158</v>
      </c>
      <c r="BH841">
        <f>IF(BH162="","",BH161)</f>
        <v>0</v>
      </c>
      <c r="BI841">
        <v>158</v>
      </c>
      <c r="BJ841">
        <f>BJ161</f>
        <v>0</v>
      </c>
      <c r="BK841">
        <v>158</v>
      </c>
      <c r="BL841">
        <f>IF(BL162="","",BL161)</f>
        <v>0</v>
      </c>
      <c r="BM841">
        <v>158</v>
      </c>
      <c r="BN841">
        <f>BN161</f>
        <v>0</v>
      </c>
      <c r="BO841">
        <v>158</v>
      </c>
      <c r="BP841">
        <f>IF(BP162="","",BP161)</f>
        <v>0</v>
      </c>
      <c r="BQ841">
        <v>158</v>
      </c>
      <c r="BR841">
        <f>BR161</f>
        <v>0</v>
      </c>
    </row>
    <row r="842" spans="5:70">
      <c r="E842">
        <v>159</v>
      </c>
      <c r="F842">
        <f>IF(F163="","",F162)</f>
        <v>0</v>
      </c>
      <c r="G842">
        <v>159</v>
      </c>
      <c r="H842">
        <f>H162</f>
        <v>0</v>
      </c>
      <c r="I842">
        <v>159</v>
      </c>
      <c r="J842">
        <f>IF(J163="","",J162)</f>
        <v>0</v>
      </c>
      <c r="K842">
        <v>159</v>
      </c>
      <c r="L842">
        <f>L162</f>
        <v>0</v>
      </c>
      <c r="M842">
        <v>159</v>
      </c>
      <c r="N842">
        <f>IF(N163="","",N162)</f>
        <v>0</v>
      </c>
      <c r="O842">
        <v>159</v>
      </c>
      <c r="P842">
        <f>P162</f>
        <v>0</v>
      </c>
      <c r="Q842">
        <v>159</v>
      </c>
      <c r="R842">
        <f>IF(R163="","",R162)</f>
        <v>0</v>
      </c>
      <c r="S842">
        <v>159</v>
      </c>
      <c r="T842">
        <f>T162</f>
        <v>0</v>
      </c>
      <c r="U842">
        <v>159</v>
      </c>
      <c r="V842">
        <f>IF(V163="","",V162)</f>
        <v>0</v>
      </c>
      <c r="W842">
        <v>159</v>
      </c>
      <c r="X842">
        <f>X162</f>
        <v>0</v>
      </c>
      <c r="Y842">
        <v>159</v>
      </c>
      <c r="Z842">
        <f>IF(Z163="","",Z162)</f>
        <v>0</v>
      </c>
      <c r="AA842">
        <v>159</v>
      </c>
      <c r="AB842">
        <f>AB162</f>
        <v>0</v>
      </c>
      <c r="AC842">
        <v>159</v>
      </c>
      <c r="AD842">
        <f>IF(AD163="","",AD162)</f>
        <v>0</v>
      </c>
      <c r="AE842">
        <v>159</v>
      </c>
      <c r="AF842">
        <f>AF162</f>
        <v>0</v>
      </c>
      <c r="AG842">
        <v>159</v>
      </c>
      <c r="AH842">
        <f>IF(AH163="","",AH162)</f>
        <v>0</v>
      </c>
      <c r="AI842">
        <v>159</v>
      </c>
      <c r="AJ842">
        <f>AJ162</f>
        <v>0</v>
      </c>
      <c r="AM842">
        <v>159</v>
      </c>
      <c r="AN842">
        <f>IF(AN163="","",AN162)</f>
        <v>0</v>
      </c>
      <c r="AO842">
        <v>159</v>
      </c>
      <c r="AP842">
        <f>AP162</f>
        <v>0</v>
      </c>
      <c r="AQ842">
        <v>159</v>
      </c>
      <c r="AR842">
        <f>IF(AR163="","",AR162)</f>
        <v>0</v>
      </c>
      <c r="AS842">
        <v>159</v>
      </c>
      <c r="AT842">
        <f>AT162</f>
        <v>0</v>
      </c>
      <c r="AU842">
        <v>159</v>
      </c>
      <c r="AV842">
        <f>IF(AV163="","",AV162)</f>
        <v>0</v>
      </c>
      <c r="AW842">
        <v>159</v>
      </c>
      <c r="AX842">
        <f>AX162</f>
        <v>0</v>
      </c>
      <c r="AY842">
        <v>159</v>
      </c>
      <c r="AZ842">
        <f>IF(AZ163="","",AZ162)</f>
        <v>0</v>
      </c>
      <c r="BA842">
        <v>159</v>
      </c>
      <c r="BB842">
        <f>BB162</f>
        <v>0</v>
      </c>
      <c r="BC842">
        <v>159</v>
      </c>
      <c r="BD842">
        <f>IF(BD163="","",BD162)</f>
        <v>0</v>
      </c>
      <c r="BE842">
        <v>159</v>
      </c>
      <c r="BF842">
        <f>BF162</f>
        <v>0</v>
      </c>
      <c r="BG842">
        <v>159</v>
      </c>
      <c r="BH842">
        <f>IF(BH163="","",BH162)</f>
        <v>0</v>
      </c>
      <c r="BI842">
        <v>159</v>
      </c>
      <c r="BJ842">
        <f>BJ162</f>
        <v>0</v>
      </c>
      <c r="BK842">
        <v>159</v>
      </c>
      <c r="BL842">
        <f>IF(BL163="","",BL162)</f>
        <v>0</v>
      </c>
      <c r="BM842">
        <v>159</v>
      </c>
      <c r="BN842">
        <f>BN162</f>
        <v>0</v>
      </c>
      <c r="BO842">
        <v>159</v>
      </c>
      <c r="BP842">
        <f>IF(BP163="","",BP162)</f>
        <v>0</v>
      </c>
      <c r="BQ842">
        <v>159</v>
      </c>
      <c r="BR842">
        <f>BR162</f>
        <v>0</v>
      </c>
    </row>
    <row r="843" spans="5:70">
      <c r="E843">
        <v>160</v>
      </c>
      <c r="F843">
        <f>IF(F164="","",F163)</f>
        <v>0</v>
      </c>
      <c r="G843">
        <v>160</v>
      </c>
      <c r="H843">
        <f>H163</f>
        <v>0</v>
      </c>
      <c r="I843">
        <v>160</v>
      </c>
      <c r="J843">
        <f>IF(J164="","",J163)</f>
        <v>0</v>
      </c>
      <c r="K843">
        <v>160</v>
      </c>
      <c r="L843">
        <f>L163</f>
        <v>0</v>
      </c>
      <c r="M843">
        <v>160</v>
      </c>
      <c r="N843">
        <f>IF(N164="","",N163)</f>
        <v>0</v>
      </c>
      <c r="O843">
        <v>160</v>
      </c>
      <c r="P843">
        <f>P163</f>
        <v>0</v>
      </c>
      <c r="Q843">
        <v>160</v>
      </c>
      <c r="R843">
        <f>IF(R164="","",R163)</f>
        <v>0</v>
      </c>
      <c r="S843">
        <v>160</v>
      </c>
      <c r="T843">
        <f>T163</f>
        <v>0</v>
      </c>
      <c r="U843">
        <v>160</v>
      </c>
      <c r="V843">
        <f>IF(V164="","",V163)</f>
        <v>0</v>
      </c>
      <c r="W843">
        <v>160</v>
      </c>
      <c r="X843">
        <f>X163</f>
        <v>0</v>
      </c>
      <c r="Y843">
        <v>160</v>
      </c>
      <c r="Z843">
        <f>IF(Z164="","",Z163)</f>
        <v>0</v>
      </c>
      <c r="AA843">
        <v>160</v>
      </c>
      <c r="AB843">
        <f>AB163</f>
        <v>0</v>
      </c>
      <c r="AC843">
        <v>160</v>
      </c>
      <c r="AD843">
        <f>IF(AD164="","",AD163)</f>
        <v>0</v>
      </c>
      <c r="AE843">
        <v>160</v>
      </c>
      <c r="AF843">
        <f>AF163</f>
        <v>0</v>
      </c>
      <c r="AG843">
        <v>160</v>
      </c>
      <c r="AH843">
        <f>IF(AH164="","",AH163)</f>
        <v>0</v>
      </c>
      <c r="AI843">
        <v>160</v>
      </c>
      <c r="AJ843">
        <f>AJ163</f>
        <v>0</v>
      </c>
      <c r="AM843">
        <v>160</v>
      </c>
      <c r="AN843">
        <f>IF(AN164="","",AN163)</f>
        <v>0</v>
      </c>
      <c r="AO843">
        <v>160</v>
      </c>
      <c r="AP843">
        <f>AP163</f>
        <v>0</v>
      </c>
      <c r="AQ843">
        <v>160</v>
      </c>
      <c r="AR843">
        <f>IF(AR164="","",AR163)</f>
        <v>0</v>
      </c>
      <c r="AS843">
        <v>160</v>
      </c>
      <c r="AT843">
        <f>AT163</f>
        <v>0</v>
      </c>
      <c r="AU843">
        <v>160</v>
      </c>
      <c r="AV843">
        <f>IF(AV164="","",AV163)</f>
        <v>0</v>
      </c>
      <c r="AW843">
        <v>160</v>
      </c>
      <c r="AX843">
        <f>AX163</f>
        <v>0</v>
      </c>
      <c r="AY843">
        <v>160</v>
      </c>
      <c r="AZ843">
        <f>IF(AZ164="","",AZ163)</f>
        <v>0</v>
      </c>
      <c r="BA843">
        <v>160</v>
      </c>
      <c r="BB843">
        <f>BB163</f>
        <v>0</v>
      </c>
      <c r="BC843">
        <v>160</v>
      </c>
      <c r="BD843">
        <f>IF(BD164="","",BD163)</f>
        <v>0</v>
      </c>
      <c r="BE843">
        <v>160</v>
      </c>
      <c r="BF843">
        <f>BF163</f>
        <v>0</v>
      </c>
      <c r="BG843">
        <v>160</v>
      </c>
      <c r="BH843">
        <f>IF(BH164="","",BH163)</f>
        <v>0</v>
      </c>
      <c r="BI843">
        <v>160</v>
      </c>
      <c r="BJ843">
        <f>BJ163</f>
        <v>0</v>
      </c>
      <c r="BK843">
        <v>160</v>
      </c>
      <c r="BL843">
        <f>IF(BL164="","",BL163)</f>
        <v>0</v>
      </c>
      <c r="BM843">
        <v>160</v>
      </c>
      <c r="BN843">
        <f>BN163</f>
        <v>0</v>
      </c>
      <c r="BO843">
        <v>160</v>
      </c>
      <c r="BP843">
        <f>IF(BP164="","",BP163)</f>
        <v>0</v>
      </c>
      <c r="BQ843">
        <v>160</v>
      </c>
      <c r="BR843">
        <f>BR163</f>
        <v>0</v>
      </c>
    </row>
    <row r="844" spans="5:70">
      <c r="E844">
        <v>161</v>
      </c>
      <c r="F844">
        <f>IF(F165="","",F164)</f>
        <v>0</v>
      </c>
      <c r="G844">
        <v>161</v>
      </c>
      <c r="H844">
        <f>H164</f>
        <v>0</v>
      </c>
      <c r="I844">
        <v>161</v>
      </c>
      <c r="J844">
        <f>IF(J165="","",J164)</f>
        <v>0</v>
      </c>
      <c r="K844">
        <v>161</v>
      </c>
      <c r="L844">
        <f>L164</f>
        <v>0</v>
      </c>
      <c r="M844">
        <v>161</v>
      </c>
      <c r="N844">
        <f>IF(N165="","",N164)</f>
        <v>0</v>
      </c>
      <c r="O844">
        <v>161</v>
      </c>
      <c r="P844">
        <f>P164</f>
        <v>0</v>
      </c>
      <c r="Q844">
        <v>161</v>
      </c>
      <c r="R844">
        <f>IF(R165="","",R164)</f>
        <v>0</v>
      </c>
      <c r="S844">
        <v>161</v>
      </c>
      <c r="T844">
        <f>T164</f>
        <v>0</v>
      </c>
      <c r="U844">
        <v>161</v>
      </c>
      <c r="V844">
        <f>IF(V165="","",V164)</f>
        <v>0</v>
      </c>
      <c r="W844">
        <v>161</v>
      </c>
      <c r="X844">
        <f>X164</f>
        <v>0</v>
      </c>
      <c r="Y844">
        <v>161</v>
      </c>
      <c r="Z844">
        <f>IF(Z165="","",Z164)</f>
        <v>0</v>
      </c>
      <c r="AA844">
        <v>161</v>
      </c>
      <c r="AB844">
        <f>AB164</f>
        <v>0</v>
      </c>
      <c r="AC844">
        <v>161</v>
      </c>
      <c r="AD844">
        <f>IF(AD165="","",AD164)</f>
        <v>0</v>
      </c>
      <c r="AE844">
        <v>161</v>
      </c>
      <c r="AF844">
        <f>AF164</f>
        <v>0</v>
      </c>
      <c r="AG844">
        <v>161</v>
      </c>
      <c r="AH844">
        <f>IF(AH165="","",AH164)</f>
        <v>0</v>
      </c>
      <c r="AI844">
        <v>161</v>
      </c>
      <c r="AJ844">
        <f>AJ164</f>
        <v>0</v>
      </c>
      <c r="AM844">
        <v>161</v>
      </c>
      <c r="AN844">
        <f>IF(AN165="","",AN164)</f>
        <v>0</v>
      </c>
      <c r="AO844">
        <v>161</v>
      </c>
      <c r="AP844">
        <f>AP164</f>
        <v>0</v>
      </c>
      <c r="AQ844">
        <v>161</v>
      </c>
      <c r="AR844">
        <f>IF(AR165="","",AR164)</f>
        <v>0</v>
      </c>
      <c r="AS844">
        <v>161</v>
      </c>
      <c r="AT844">
        <f>AT164</f>
        <v>0</v>
      </c>
      <c r="AU844">
        <v>161</v>
      </c>
      <c r="AV844">
        <f>IF(AV165="","",AV164)</f>
        <v>0</v>
      </c>
      <c r="AW844">
        <v>161</v>
      </c>
      <c r="AX844">
        <f>AX164</f>
        <v>0</v>
      </c>
      <c r="AY844">
        <v>161</v>
      </c>
      <c r="AZ844">
        <f>IF(AZ165="","",AZ164)</f>
        <v>0</v>
      </c>
      <c r="BA844">
        <v>161</v>
      </c>
      <c r="BB844">
        <f>BB164</f>
        <v>0</v>
      </c>
      <c r="BC844">
        <v>161</v>
      </c>
      <c r="BD844">
        <f>IF(BD165="","",BD164)</f>
        <v>0</v>
      </c>
      <c r="BE844">
        <v>161</v>
      </c>
      <c r="BF844">
        <f>BF164</f>
        <v>0</v>
      </c>
      <c r="BG844">
        <v>161</v>
      </c>
      <c r="BH844">
        <f>IF(BH165="","",BH164)</f>
        <v>0</v>
      </c>
      <c r="BI844">
        <v>161</v>
      </c>
      <c r="BJ844">
        <f>BJ164</f>
        <v>0</v>
      </c>
      <c r="BK844">
        <v>161</v>
      </c>
      <c r="BL844">
        <f>IF(BL165="","",BL164)</f>
        <v>0</v>
      </c>
      <c r="BM844">
        <v>161</v>
      </c>
      <c r="BN844">
        <f>BN164</f>
        <v>0</v>
      </c>
      <c r="BO844">
        <v>161</v>
      </c>
      <c r="BP844">
        <f>IF(BP165="","",BP164)</f>
        <v>0</v>
      </c>
      <c r="BQ844">
        <v>161</v>
      </c>
      <c r="BR844">
        <f>BR164</f>
        <v>0</v>
      </c>
    </row>
    <row r="845" spans="5:70">
      <c r="E845">
        <v>162</v>
      </c>
      <c r="F845">
        <f>IF(F166="","",F165)</f>
        <v>0</v>
      </c>
      <c r="G845">
        <v>162</v>
      </c>
      <c r="H845">
        <f>H165</f>
        <v>0</v>
      </c>
      <c r="I845">
        <v>162</v>
      </c>
      <c r="J845">
        <f>IF(J166="","",J165)</f>
        <v>0</v>
      </c>
      <c r="K845">
        <v>162</v>
      </c>
      <c r="L845">
        <f>L165</f>
        <v>0</v>
      </c>
      <c r="M845">
        <v>162</v>
      </c>
      <c r="N845">
        <f>IF(N166="","",N165)</f>
        <v>0</v>
      </c>
      <c r="O845">
        <v>162</v>
      </c>
      <c r="P845">
        <f>P165</f>
        <v>0</v>
      </c>
      <c r="Q845">
        <v>162</v>
      </c>
      <c r="R845">
        <f>IF(R166="","",R165)</f>
        <v>0</v>
      </c>
      <c r="S845">
        <v>162</v>
      </c>
      <c r="T845">
        <f>T165</f>
        <v>0</v>
      </c>
      <c r="U845">
        <v>162</v>
      </c>
      <c r="V845">
        <f>IF(V166="","",V165)</f>
        <v>0</v>
      </c>
      <c r="W845">
        <v>162</v>
      </c>
      <c r="X845">
        <f>X165</f>
        <v>0</v>
      </c>
      <c r="Y845">
        <v>162</v>
      </c>
      <c r="Z845">
        <f>IF(Z166="","",Z165)</f>
        <v>0</v>
      </c>
      <c r="AA845">
        <v>162</v>
      </c>
      <c r="AB845">
        <f>AB165</f>
        <v>0</v>
      </c>
      <c r="AC845">
        <v>162</v>
      </c>
      <c r="AD845">
        <f>IF(AD166="","",AD165)</f>
        <v>0</v>
      </c>
      <c r="AE845">
        <v>162</v>
      </c>
      <c r="AF845">
        <f>AF165</f>
        <v>0</v>
      </c>
      <c r="AG845">
        <v>162</v>
      </c>
      <c r="AH845">
        <f>IF(AH166="","",AH165)</f>
        <v>0</v>
      </c>
      <c r="AI845">
        <v>162</v>
      </c>
      <c r="AJ845">
        <f>AJ165</f>
        <v>0</v>
      </c>
      <c r="AM845">
        <v>162</v>
      </c>
      <c r="AN845">
        <f>IF(AN166="","",AN165)</f>
        <v>0</v>
      </c>
      <c r="AO845">
        <v>162</v>
      </c>
      <c r="AP845">
        <f>AP165</f>
        <v>0</v>
      </c>
      <c r="AQ845">
        <v>162</v>
      </c>
      <c r="AR845">
        <f>IF(AR166="","",AR165)</f>
        <v>0</v>
      </c>
      <c r="AS845">
        <v>162</v>
      </c>
      <c r="AT845">
        <f>AT165</f>
        <v>0</v>
      </c>
      <c r="AU845">
        <v>162</v>
      </c>
      <c r="AV845">
        <f>IF(AV166="","",AV165)</f>
        <v>0</v>
      </c>
      <c r="AW845">
        <v>162</v>
      </c>
      <c r="AX845">
        <f>AX165</f>
        <v>0</v>
      </c>
      <c r="AY845">
        <v>162</v>
      </c>
      <c r="AZ845">
        <f>IF(AZ166="","",AZ165)</f>
        <v>0</v>
      </c>
      <c r="BA845">
        <v>162</v>
      </c>
      <c r="BB845">
        <f>BB165</f>
        <v>0</v>
      </c>
      <c r="BC845">
        <v>162</v>
      </c>
      <c r="BD845">
        <f>IF(BD166="","",BD165)</f>
        <v>0</v>
      </c>
      <c r="BE845">
        <v>162</v>
      </c>
      <c r="BF845">
        <f>BF165</f>
        <v>0</v>
      </c>
      <c r="BG845">
        <v>162</v>
      </c>
      <c r="BH845">
        <f>IF(BH166="","",BH165)</f>
        <v>0</v>
      </c>
      <c r="BI845">
        <v>162</v>
      </c>
      <c r="BJ845">
        <f>BJ165</f>
        <v>0</v>
      </c>
      <c r="BK845">
        <v>162</v>
      </c>
      <c r="BL845">
        <f>IF(BL166="","",BL165)</f>
        <v>0</v>
      </c>
      <c r="BM845">
        <v>162</v>
      </c>
      <c r="BN845">
        <f>BN165</f>
        <v>0</v>
      </c>
      <c r="BO845">
        <v>162</v>
      </c>
      <c r="BP845">
        <f>IF(BP166="","",BP165)</f>
        <v>0</v>
      </c>
      <c r="BQ845">
        <v>162</v>
      </c>
      <c r="BR845">
        <f>BR165</f>
        <v>0</v>
      </c>
    </row>
    <row r="846" spans="5:70">
      <c r="E846">
        <v>163</v>
      </c>
      <c r="F846">
        <f>IF(F167="","",F166)</f>
        <v>0</v>
      </c>
      <c r="G846">
        <v>163</v>
      </c>
      <c r="H846">
        <f>H166</f>
        <v>0</v>
      </c>
      <c r="I846">
        <v>163</v>
      </c>
      <c r="J846">
        <f>IF(J167="","",J166)</f>
        <v>0</v>
      </c>
      <c r="K846">
        <v>163</v>
      </c>
      <c r="L846">
        <f>L166</f>
        <v>0</v>
      </c>
      <c r="M846">
        <v>163</v>
      </c>
      <c r="N846">
        <f>IF(N167="","",N166)</f>
        <v>0</v>
      </c>
      <c r="O846">
        <v>163</v>
      </c>
      <c r="P846">
        <f>P166</f>
        <v>0</v>
      </c>
      <c r="Q846">
        <v>163</v>
      </c>
      <c r="R846">
        <f>IF(R167="","",R166)</f>
        <v>0</v>
      </c>
      <c r="S846">
        <v>163</v>
      </c>
      <c r="T846">
        <f>T166</f>
        <v>0</v>
      </c>
      <c r="U846">
        <v>163</v>
      </c>
      <c r="V846">
        <f>IF(V167="","",V166)</f>
        <v>0</v>
      </c>
      <c r="W846">
        <v>163</v>
      </c>
      <c r="X846">
        <f>X166</f>
        <v>0</v>
      </c>
      <c r="Y846">
        <v>163</v>
      </c>
      <c r="Z846">
        <f>IF(Z167="","",Z166)</f>
        <v>0</v>
      </c>
      <c r="AA846">
        <v>163</v>
      </c>
      <c r="AB846">
        <f>AB166</f>
        <v>0</v>
      </c>
      <c r="AC846">
        <v>163</v>
      </c>
      <c r="AD846">
        <f>IF(AD167="","",AD166)</f>
        <v>0</v>
      </c>
      <c r="AE846">
        <v>163</v>
      </c>
      <c r="AF846">
        <f>AF166</f>
        <v>0</v>
      </c>
      <c r="AG846">
        <v>163</v>
      </c>
      <c r="AH846">
        <f>IF(AH167="","",AH166)</f>
        <v>0</v>
      </c>
      <c r="AI846">
        <v>163</v>
      </c>
      <c r="AJ846">
        <f>AJ166</f>
        <v>0</v>
      </c>
      <c r="AM846">
        <v>163</v>
      </c>
      <c r="AN846">
        <f>IF(AN167="","",AN166)</f>
        <v>0</v>
      </c>
      <c r="AO846">
        <v>163</v>
      </c>
      <c r="AP846">
        <f>AP166</f>
        <v>0</v>
      </c>
      <c r="AQ846">
        <v>163</v>
      </c>
      <c r="AR846">
        <f>IF(AR167="","",AR166)</f>
        <v>0</v>
      </c>
      <c r="AS846">
        <v>163</v>
      </c>
      <c r="AT846">
        <f>AT166</f>
        <v>0</v>
      </c>
      <c r="AU846">
        <v>163</v>
      </c>
      <c r="AV846">
        <f>IF(AV167="","",AV166)</f>
        <v>0</v>
      </c>
      <c r="AW846">
        <v>163</v>
      </c>
      <c r="AX846">
        <f>AX166</f>
        <v>0</v>
      </c>
      <c r="AY846">
        <v>163</v>
      </c>
      <c r="AZ846">
        <f>IF(AZ167="","",AZ166)</f>
        <v>0</v>
      </c>
      <c r="BA846">
        <v>163</v>
      </c>
      <c r="BB846">
        <f>BB166</f>
        <v>0</v>
      </c>
      <c r="BC846">
        <v>163</v>
      </c>
      <c r="BD846">
        <f>IF(BD167="","",BD166)</f>
        <v>0</v>
      </c>
      <c r="BE846">
        <v>163</v>
      </c>
      <c r="BF846">
        <f>BF166</f>
        <v>0</v>
      </c>
      <c r="BG846">
        <v>163</v>
      </c>
      <c r="BH846">
        <f>IF(BH167="","",BH166)</f>
        <v>0</v>
      </c>
      <c r="BI846">
        <v>163</v>
      </c>
      <c r="BJ846">
        <f>BJ166</f>
        <v>0</v>
      </c>
      <c r="BK846">
        <v>163</v>
      </c>
      <c r="BL846">
        <f>IF(BL167="","",BL166)</f>
        <v>0</v>
      </c>
      <c r="BM846">
        <v>163</v>
      </c>
      <c r="BN846">
        <f>BN166</f>
        <v>0</v>
      </c>
      <c r="BO846">
        <v>163</v>
      </c>
      <c r="BP846">
        <f>IF(BP167="","",BP166)</f>
        <v>0</v>
      </c>
      <c r="BQ846">
        <v>163</v>
      </c>
      <c r="BR846">
        <f>BR166</f>
        <v>0</v>
      </c>
    </row>
    <row r="847" spans="5:70">
      <c r="E847">
        <v>164</v>
      </c>
      <c r="F847">
        <f>IF(F168="","",F167)</f>
        <v>0</v>
      </c>
      <c r="G847">
        <v>164</v>
      </c>
      <c r="H847">
        <f>H167</f>
        <v>0</v>
      </c>
      <c r="I847">
        <v>164</v>
      </c>
      <c r="J847">
        <f>IF(J168="","",J167)</f>
        <v>0</v>
      </c>
      <c r="K847">
        <v>164</v>
      </c>
      <c r="L847">
        <f>L167</f>
        <v>0</v>
      </c>
      <c r="M847">
        <v>164</v>
      </c>
      <c r="N847">
        <f>IF(N168="","",N167)</f>
        <v>0</v>
      </c>
      <c r="O847">
        <v>164</v>
      </c>
      <c r="P847">
        <f>P167</f>
        <v>0</v>
      </c>
      <c r="Q847">
        <v>164</v>
      </c>
      <c r="R847">
        <f>IF(R168="","",R167)</f>
        <v>0</v>
      </c>
      <c r="S847">
        <v>164</v>
      </c>
      <c r="T847">
        <f>T167</f>
        <v>0</v>
      </c>
      <c r="U847">
        <v>164</v>
      </c>
      <c r="V847">
        <f>IF(V168="","",V167)</f>
        <v>0</v>
      </c>
      <c r="W847">
        <v>164</v>
      </c>
      <c r="X847">
        <f>X167</f>
        <v>0</v>
      </c>
      <c r="Y847">
        <v>164</v>
      </c>
      <c r="Z847">
        <f>IF(Z168="","",Z167)</f>
        <v>0</v>
      </c>
      <c r="AA847">
        <v>164</v>
      </c>
      <c r="AB847">
        <f>AB167</f>
        <v>0</v>
      </c>
      <c r="AC847">
        <v>164</v>
      </c>
      <c r="AD847">
        <f>IF(AD168="","",AD167)</f>
        <v>0</v>
      </c>
      <c r="AE847">
        <v>164</v>
      </c>
      <c r="AF847">
        <f>AF167</f>
        <v>0</v>
      </c>
      <c r="AG847">
        <v>164</v>
      </c>
      <c r="AH847">
        <f>IF(AH168="","",AH167)</f>
        <v>0</v>
      </c>
      <c r="AI847">
        <v>164</v>
      </c>
      <c r="AJ847">
        <f>AJ167</f>
        <v>0</v>
      </c>
      <c r="AM847">
        <v>164</v>
      </c>
      <c r="AN847">
        <f>IF(AN168="","",AN167)</f>
        <v>0</v>
      </c>
      <c r="AO847">
        <v>164</v>
      </c>
      <c r="AP847">
        <f>AP167</f>
        <v>0</v>
      </c>
      <c r="AQ847">
        <v>164</v>
      </c>
      <c r="AR847">
        <f>IF(AR168="","",AR167)</f>
        <v>0</v>
      </c>
      <c r="AS847">
        <v>164</v>
      </c>
      <c r="AT847">
        <f>AT167</f>
        <v>0</v>
      </c>
      <c r="AU847">
        <v>164</v>
      </c>
      <c r="AV847">
        <f>IF(AV168="","",AV167)</f>
        <v>0</v>
      </c>
      <c r="AW847">
        <v>164</v>
      </c>
      <c r="AX847">
        <f>AX167</f>
        <v>0</v>
      </c>
      <c r="AY847">
        <v>164</v>
      </c>
      <c r="AZ847">
        <f>IF(AZ168="","",AZ167)</f>
        <v>0</v>
      </c>
      <c r="BA847">
        <v>164</v>
      </c>
      <c r="BB847">
        <f>BB167</f>
        <v>0</v>
      </c>
      <c r="BC847">
        <v>164</v>
      </c>
      <c r="BD847">
        <f>IF(BD168="","",BD167)</f>
        <v>0</v>
      </c>
      <c r="BE847">
        <v>164</v>
      </c>
      <c r="BF847">
        <f>BF167</f>
        <v>0</v>
      </c>
      <c r="BG847">
        <v>164</v>
      </c>
      <c r="BH847">
        <f>IF(BH168="","",BH167)</f>
        <v>0</v>
      </c>
      <c r="BI847">
        <v>164</v>
      </c>
      <c r="BJ847">
        <f>BJ167</f>
        <v>0</v>
      </c>
      <c r="BK847">
        <v>164</v>
      </c>
      <c r="BL847">
        <f>IF(BL168="","",BL167)</f>
        <v>0</v>
      </c>
      <c r="BM847">
        <v>164</v>
      </c>
      <c r="BN847">
        <f>BN167</f>
        <v>0</v>
      </c>
      <c r="BO847">
        <v>164</v>
      </c>
      <c r="BP847">
        <f>IF(BP168="","",BP167)</f>
        <v>0</v>
      </c>
      <c r="BQ847">
        <v>164</v>
      </c>
      <c r="BR847">
        <f>BR167</f>
        <v>0</v>
      </c>
    </row>
    <row r="848" spans="5:70">
      <c r="E848">
        <v>165</v>
      </c>
      <c r="F848">
        <f>IF(F169="","",F168)</f>
        <v>0</v>
      </c>
      <c r="G848">
        <v>165</v>
      </c>
      <c r="H848">
        <f>H168</f>
        <v>0</v>
      </c>
      <c r="I848">
        <v>165</v>
      </c>
      <c r="J848">
        <f>IF(J169="","",J168)</f>
        <v>0</v>
      </c>
      <c r="K848">
        <v>165</v>
      </c>
      <c r="L848">
        <f>L168</f>
        <v>0</v>
      </c>
      <c r="M848">
        <v>165</v>
      </c>
      <c r="N848">
        <f>IF(N169="","",N168)</f>
        <v>0</v>
      </c>
      <c r="O848">
        <v>165</v>
      </c>
      <c r="P848">
        <f>P168</f>
        <v>0</v>
      </c>
      <c r="Q848">
        <v>165</v>
      </c>
      <c r="R848">
        <f>IF(R169="","",R168)</f>
        <v>0</v>
      </c>
      <c r="S848">
        <v>165</v>
      </c>
      <c r="T848">
        <f>T168</f>
        <v>0</v>
      </c>
      <c r="U848">
        <v>165</v>
      </c>
      <c r="V848">
        <f>IF(V169="","",V168)</f>
        <v>0</v>
      </c>
      <c r="W848">
        <v>165</v>
      </c>
      <c r="X848">
        <f>X168</f>
        <v>0</v>
      </c>
      <c r="Y848">
        <v>165</v>
      </c>
      <c r="Z848">
        <f>IF(Z169="","",Z168)</f>
        <v>0</v>
      </c>
      <c r="AA848">
        <v>165</v>
      </c>
      <c r="AB848">
        <f>AB168</f>
        <v>0</v>
      </c>
      <c r="AC848">
        <v>165</v>
      </c>
      <c r="AD848">
        <f>IF(AD169="","",AD168)</f>
        <v>0</v>
      </c>
      <c r="AE848">
        <v>165</v>
      </c>
      <c r="AF848">
        <f>AF168</f>
        <v>0</v>
      </c>
      <c r="AG848">
        <v>165</v>
      </c>
      <c r="AH848">
        <f>IF(AH169="","",AH168)</f>
        <v>0</v>
      </c>
      <c r="AI848">
        <v>165</v>
      </c>
      <c r="AJ848">
        <f>AJ168</f>
        <v>0</v>
      </c>
      <c r="AM848">
        <v>165</v>
      </c>
      <c r="AN848">
        <f>IF(AN169="","",AN168)</f>
        <v>0</v>
      </c>
      <c r="AO848">
        <v>165</v>
      </c>
      <c r="AP848">
        <f>AP168</f>
        <v>0</v>
      </c>
      <c r="AQ848">
        <v>165</v>
      </c>
      <c r="AR848">
        <f>IF(AR169="","",AR168)</f>
        <v>0</v>
      </c>
      <c r="AS848">
        <v>165</v>
      </c>
      <c r="AT848">
        <f>AT168</f>
        <v>0</v>
      </c>
      <c r="AU848">
        <v>165</v>
      </c>
      <c r="AV848">
        <f>IF(AV169="","",AV168)</f>
        <v>0</v>
      </c>
      <c r="AW848">
        <v>165</v>
      </c>
      <c r="AX848">
        <f>AX168</f>
        <v>0</v>
      </c>
      <c r="AY848">
        <v>165</v>
      </c>
      <c r="AZ848">
        <f>IF(AZ169="","",AZ168)</f>
        <v>0</v>
      </c>
      <c r="BA848">
        <v>165</v>
      </c>
      <c r="BB848">
        <f>BB168</f>
        <v>0</v>
      </c>
      <c r="BC848">
        <v>165</v>
      </c>
      <c r="BD848">
        <f>IF(BD169="","",BD168)</f>
        <v>0</v>
      </c>
      <c r="BE848">
        <v>165</v>
      </c>
      <c r="BF848">
        <f>BF168</f>
        <v>0</v>
      </c>
      <c r="BG848">
        <v>165</v>
      </c>
      <c r="BH848">
        <f>IF(BH169="","",BH168)</f>
        <v>0</v>
      </c>
      <c r="BI848">
        <v>165</v>
      </c>
      <c r="BJ848">
        <f>BJ168</f>
        <v>0</v>
      </c>
      <c r="BK848">
        <v>165</v>
      </c>
      <c r="BL848">
        <f>IF(BL169="","",BL168)</f>
        <v>0</v>
      </c>
      <c r="BM848">
        <v>165</v>
      </c>
      <c r="BN848">
        <f>BN168</f>
        <v>0</v>
      </c>
      <c r="BO848">
        <v>165</v>
      </c>
      <c r="BP848">
        <f>IF(BP169="","",BP168)</f>
        <v>0</v>
      </c>
      <c r="BQ848">
        <v>165</v>
      </c>
      <c r="BR848">
        <f>BR168</f>
        <v>0</v>
      </c>
    </row>
    <row r="849" spans="5:70">
      <c r="E849">
        <v>166</v>
      </c>
      <c r="F849">
        <f>IF(F170="","",F169)</f>
        <v>0</v>
      </c>
      <c r="G849">
        <v>166</v>
      </c>
      <c r="H849">
        <f>H169</f>
        <v>0</v>
      </c>
      <c r="I849">
        <v>166</v>
      </c>
      <c r="J849">
        <f>IF(J170="","",J169)</f>
        <v>0</v>
      </c>
      <c r="K849">
        <v>166</v>
      </c>
      <c r="L849">
        <f>L169</f>
        <v>0</v>
      </c>
      <c r="M849">
        <v>166</v>
      </c>
      <c r="N849">
        <f>IF(N170="","",N169)</f>
        <v>0</v>
      </c>
      <c r="O849">
        <v>166</v>
      </c>
      <c r="P849">
        <f>P169</f>
        <v>0</v>
      </c>
      <c r="Q849">
        <v>166</v>
      </c>
      <c r="R849">
        <f>IF(R170="","",R169)</f>
        <v>0</v>
      </c>
      <c r="S849">
        <v>166</v>
      </c>
      <c r="T849">
        <f>T169</f>
        <v>0</v>
      </c>
      <c r="U849">
        <v>166</v>
      </c>
      <c r="V849">
        <f>IF(V170="","",V169)</f>
        <v>0</v>
      </c>
      <c r="W849">
        <v>166</v>
      </c>
      <c r="X849">
        <f>X169</f>
        <v>0</v>
      </c>
      <c r="Y849">
        <v>166</v>
      </c>
      <c r="Z849">
        <f>IF(Z170="","",Z169)</f>
        <v>0</v>
      </c>
      <c r="AA849">
        <v>166</v>
      </c>
      <c r="AB849">
        <f>AB169</f>
        <v>0</v>
      </c>
      <c r="AC849">
        <v>166</v>
      </c>
      <c r="AD849">
        <f>IF(AD170="","",AD169)</f>
        <v>0</v>
      </c>
      <c r="AE849">
        <v>166</v>
      </c>
      <c r="AF849">
        <f>AF169</f>
        <v>0</v>
      </c>
      <c r="AG849">
        <v>166</v>
      </c>
      <c r="AH849">
        <f>IF(AH170="","",AH169)</f>
        <v>0</v>
      </c>
      <c r="AI849">
        <v>166</v>
      </c>
      <c r="AJ849">
        <f>AJ169</f>
        <v>0</v>
      </c>
      <c r="AM849">
        <v>166</v>
      </c>
      <c r="AN849">
        <f>IF(AN170="","",AN169)</f>
        <v>0</v>
      </c>
      <c r="AO849">
        <v>166</v>
      </c>
      <c r="AP849">
        <f>AP169</f>
        <v>0</v>
      </c>
      <c r="AQ849">
        <v>166</v>
      </c>
      <c r="AR849">
        <f>IF(AR170="","",AR169)</f>
        <v>0</v>
      </c>
      <c r="AS849">
        <v>166</v>
      </c>
      <c r="AT849">
        <f>AT169</f>
        <v>0</v>
      </c>
      <c r="AU849">
        <v>166</v>
      </c>
      <c r="AV849">
        <f>IF(AV170="","",AV169)</f>
        <v>0</v>
      </c>
      <c r="AW849">
        <v>166</v>
      </c>
      <c r="AX849">
        <f>AX169</f>
        <v>0</v>
      </c>
      <c r="AY849">
        <v>166</v>
      </c>
      <c r="AZ849">
        <f>IF(AZ170="","",AZ169)</f>
        <v>0</v>
      </c>
      <c r="BA849">
        <v>166</v>
      </c>
      <c r="BB849">
        <f>BB169</f>
        <v>0</v>
      </c>
      <c r="BC849">
        <v>166</v>
      </c>
      <c r="BD849">
        <f>IF(BD170="","",BD169)</f>
        <v>0</v>
      </c>
      <c r="BE849">
        <v>166</v>
      </c>
      <c r="BF849">
        <f>BF169</f>
        <v>0</v>
      </c>
      <c r="BG849">
        <v>166</v>
      </c>
      <c r="BH849">
        <f>IF(BH170="","",BH169)</f>
        <v>0</v>
      </c>
      <c r="BI849">
        <v>166</v>
      </c>
      <c r="BJ849">
        <f>BJ169</f>
        <v>0</v>
      </c>
      <c r="BK849">
        <v>166</v>
      </c>
      <c r="BL849">
        <f>IF(BL170="","",BL169)</f>
        <v>0</v>
      </c>
      <c r="BM849">
        <v>166</v>
      </c>
      <c r="BN849">
        <f>BN169</f>
        <v>0</v>
      </c>
      <c r="BO849">
        <v>166</v>
      </c>
      <c r="BP849">
        <f>IF(BP170="","",BP169)</f>
        <v>0</v>
      </c>
      <c r="BQ849">
        <v>166</v>
      </c>
      <c r="BR849">
        <f>BR169</f>
        <v>0</v>
      </c>
    </row>
    <row r="850" spans="5:70">
      <c r="E850">
        <v>167</v>
      </c>
      <c r="F850">
        <f>IF(F171="","",F170)</f>
        <v>0</v>
      </c>
      <c r="G850">
        <v>167</v>
      </c>
      <c r="H850">
        <f>H170</f>
        <v>0</v>
      </c>
      <c r="I850">
        <v>167</v>
      </c>
      <c r="J850">
        <f>IF(J171="","",J170)</f>
        <v>0</v>
      </c>
      <c r="K850">
        <v>167</v>
      </c>
      <c r="L850">
        <f>L170</f>
        <v>0</v>
      </c>
      <c r="M850">
        <v>167</v>
      </c>
      <c r="N850">
        <f>IF(N171="","",N170)</f>
        <v>0</v>
      </c>
      <c r="O850">
        <v>167</v>
      </c>
      <c r="P850">
        <f>P170</f>
        <v>0</v>
      </c>
      <c r="Q850">
        <v>167</v>
      </c>
      <c r="R850">
        <f>IF(R171="","",R170)</f>
        <v>0</v>
      </c>
      <c r="S850">
        <v>167</v>
      </c>
      <c r="T850">
        <f>T170</f>
        <v>0</v>
      </c>
      <c r="U850">
        <v>167</v>
      </c>
      <c r="V850">
        <f>IF(V171="","",V170)</f>
        <v>0</v>
      </c>
      <c r="W850">
        <v>167</v>
      </c>
      <c r="X850">
        <f>X170</f>
        <v>0</v>
      </c>
      <c r="Y850">
        <v>167</v>
      </c>
      <c r="Z850">
        <f>IF(Z171="","",Z170)</f>
        <v>0</v>
      </c>
      <c r="AA850">
        <v>167</v>
      </c>
      <c r="AB850">
        <f>AB170</f>
        <v>0</v>
      </c>
      <c r="AC850">
        <v>167</v>
      </c>
      <c r="AD850">
        <f>IF(AD171="","",AD170)</f>
        <v>0</v>
      </c>
      <c r="AE850">
        <v>167</v>
      </c>
      <c r="AF850">
        <f>AF170</f>
        <v>0</v>
      </c>
      <c r="AG850">
        <v>167</v>
      </c>
      <c r="AH850">
        <f>IF(AH171="","",AH170)</f>
        <v>0</v>
      </c>
      <c r="AI850">
        <v>167</v>
      </c>
      <c r="AJ850">
        <f>AJ170</f>
        <v>0</v>
      </c>
      <c r="AM850">
        <v>167</v>
      </c>
      <c r="AN850">
        <f>IF(AN171="","",AN170)</f>
        <v>0</v>
      </c>
      <c r="AO850">
        <v>167</v>
      </c>
      <c r="AP850">
        <f>AP170</f>
        <v>0</v>
      </c>
      <c r="AQ850">
        <v>167</v>
      </c>
      <c r="AR850">
        <f>IF(AR171="","",AR170)</f>
        <v>0</v>
      </c>
      <c r="AS850">
        <v>167</v>
      </c>
      <c r="AT850">
        <f>AT170</f>
        <v>0</v>
      </c>
      <c r="AU850">
        <v>167</v>
      </c>
      <c r="AV850">
        <f>IF(AV171="","",AV170)</f>
        <v>0</v>
      </c>
      <c r="AW850">
        <v>167</v>
      </c>
      <c r="AX850">
        <f>AX170</f>
        <v>0</v>
      </c>
      <c r="AY850">
        <v>167</v>
      </c>
      <c r="AZ850">
        <f>IF(AZ171="","",AZ170)</f>
        <v>0</v>
      </c>
      <c r="BA850">
        <v>167</v>
      </c>
      <c r="BB850">
        <f>BB170</f>
        <v>0</v>
      </c>
      <c r="BC850">
        <v>167</v>
      </c>
      <c r="BD850">
        <f>IF(BD171="","",BD170)</f>
        <v>0</v>
      </c>
      <c r="BE850">
        <v>167</v>
      </c>
      <c r="BF850">
        <f>BF170</f>
        <v>0</v>
      </c>
      <c r="BG850">
        <v>167</v>
      </c>
      <c r="BH850">
        <f>IF(BH171="","",BH170)</f>
        <v>0</v>
      </c>
      <c r="BI850">
        <v>167</v>
      </c>
      <c r="BJ850">
        <f>BJ170</f>
        <v>0</v>
      </c>
      <c r="BK850">
        <v>167</v>
      </c>
      <c r="BL850">
        <f>IF(BL171="","",BL170)</f>
        <v>0</v>
      </c>
      <c r="BM850">
        <v>167</v>
      </c>
      <c r="BN850">
        <f>BN170</f>
        <v>0</v>
      </c>
      <c r="BO850">
        <v>167</v>
      </c>
      <c r="BP850">
        <f>IF(BP171="","",BP170)</f>
        <v>0</v>
      </c>
      <c r="BQ850">
        <v>167</v>
      </c>
      <c r="BR850">
        <f>BR170</f>
        <v>0</v>
      </c>
    </row>
    <row r="851" spans="5:70">
      <c r="E851">
        <v>168</v>
      </c>
      <c r="F851">
        <f>IF(F172="","",F171)</f>
        <v>0</v>
      </c>
      <c r="G851">
        <v>168</v>
      </c>
      <c r="H851">
        <f>H171</f>
        <v>0</v>
      </c>
      <c r="I851">
        <v>168</v>
      </c>
      <c r="J851">
        <f>IF(J172="","",J171)</f>
        <v>0</v>
      </c>
      <c r="K851">
        <v>168</v>
      </c>
      <c r="L851">
        <f>L171</f>
        <v>0</v>
      </c>
      <c r="M851">
        <v>168</v>
      </c>
      <c r="N851">
        <f>IF(N172="","",N171)</f>
        <v>0</v>
      </c>
      <c r="O851">
        <v>168</v>
      </c>
      <c r="P851">
        <f>P171</f>
        <v>0</v>
      </c>
      <c r="Q851">
        <v>168</v>
      </c>
      <c r="R851">
        <f>IF(R172="","",R171)</f>
        <v>0</v>
      </c>
      <c r="S851">
        <v>168</v>
      </c>
      <c r="T851">
        <f>T171</f>
        <v>0</v>
      </c>
      <c r="U851">
        <v>168</v>
      </c>
      <c r="V851">
        <f>IF(V172="","",V171)</f>
        <v>0</v>
      </c>
      <c r="W851">
        <v>168</v>
      </c>
      <c r="X851">
        <f>X171</f>
        <v>0</v>
      </c>
      <c r="Y851">
        <v>168</v>
      </c>
      <c r="Z851">
        <f>IF(Z172="","",Z171)</f>
        <v>0</v>
      </c>
      <c r="AA851">
        <v>168</v>
      </c>
      <c r="AB851">
        <f>AB171</f>
        <v>0</v>
      </c>
      <c r="AC851">
        <v>168</v>
      </c>
      <c r="AD851">
        <f>IF(AD172="","",AD171)</f>
        <v>0</v>
      </c>
      <c r="AE851">
        <v>168</v>
      </c>
      <c r="AF851">
        <f>AF171</f>
        <v>0</v>
      </c>
      <c r="AG851">
        <v>168</v>
      </c>
      <c r="AH851">
        <f>IF(AH172="","",AH171)</f>
        <v>0</v>
      </c>
      <c r="AI851">
        <v>168</v>
      </c>
      <c r="AJ851">
        <f>AJ171</f>
        <v>0</v>
      </c>
      <c r="AM851">
        <v>168</v>
      </c>
      <c r="AN851">
        <f>IF(AN172="","",AN171)</f>
        <v>0</v>
      </c>
      <c r="AO851">
        <v>168</v>
      </c>
      <c r="AP851">
        <f>AP171</f>
        <v>0</v>
      </c>
      <c r="AQ851">
        <v>168</v>
      </c>
      <c r="AR851">
        <f>IF(AR172="","",AR171)</f>
        <v>0</v>
      </c>
      <c r="AS851">
        <v>168</v>
      </c>
      <c r="AT851">
        <f>AT171</f>
        <v>0</v>
      </c>
      <c r="AU851">
        <v>168</v>
      </c>
      <c r="AV851">
        <f>IF(AV172="","",AV171)</f>
        <v>0</v>
      </c>
      <c r="AW851">
        <v>168</v>
      </c>
      <c r="AX851">
        <f>AX171</f>
        <v>0</v>
      </c>
      <c r="AY851">
        <v>168</v>
      </c>
      <c r="AZ851">
        <f>IF(AZ172="","",AZ171)</f>
        <v>0</v>
      </c>
      <c r="BA851">
        <v>168</v>
      </c>
      <c r="BB851">
        <f>BB171</f>
        <v>0</v>
      </c>
      <c r="BC851">
        <v>168</v>
      </c>
      <c r="BD851">
        <f>IF(BD172="","",BD171)</f>
        <v>0</v>
      </c>
      <c r="BE851">
        <v>168</v>
      </c>
      <c r="BF851">
        <f>BF171</f>
        <v>0</v>
      </c>
      <c r="BG851">
        <v>168</v>
      </c>
      <c r="BH851">
        <f>IF(BH172="","",BH171)</f>
        <v>0</v>
      </c>
      <c r="BI851">
        <v>168</v>
      </c>
      <c r="BJ851">
        <f>BJ171</f>
        <v>0</v>
      </c>
      <c r="BK851">
        <v>168</v>
      </c>
      <c r="BL851">
        <f>IF(BL172="","",BL171)</f>
        <v>0</v>
      </c>
      <c r="BM851">
        <v>168</v>
      </c>
      <c r="BN851">
        <f>BN171</f>
        <v>0</v>
      </c>
      <c r="BO851">
        <v>168</v>
      </c>
      <c r="BP851">
        <f>IF(BP172="","",BP171)</f>
        <v>0</v>
      </c>
      <c r="BQ851">
        <v>168</v>
      </c>
      <c r="BR851">
        <f>BR171</f>
        <v>0</v>
      </c>
    </row>
    <row r="852" spans="5:70">
      <c r="E852">
        <v>169</v>
      </c>
      <c r="F852">
        <f>IF(F173="","",F172)</f>
        <v>0</v>
      </c>
      <c r="G852">
        <v>169</v>
      </c>
      <c r="H852">
        <f>H172</f>
        <v>0</v>
      </c>
      <c r="I852">
        <v>169</v>
      </c>
      <c r="J852">
        <f>IF(J173="","",J172)</f>
        <v>0</v>
      </c>
      <c r="K852">
        <v>169</v>
      </c>
      <c r="L852">
        <f>L172</f>
        <v>0</v>
      </c>
      <c r="M852">
        <v>169</v>
      </c>
      <c r="N852">
        <f>IF(N173="","",N172)</f>
        <v>0</v>
      </c>
      <c r="O852">
        <v>169</v>
      </c>
      <c r="P852">
        <f>P172</f>
        <v>0</v>
      </c>
      <c r="Q852">
        <v>169</v>
      </c>
      <c r="R852">
        <f>IF(R173="","",R172)</f>
        <v>0</v>
      </c>
      <c r="S852">
        <v>169</v>
      </c>
      <c r="T852">
        <f>T172</f>
        <v>0</v>
      </c>
      <c r="U852">
        <v>169</v>
      </c>
      <c r="V852">
        <f>IF(V173="","",V172)</f>
        <v>0</v>
      </c>
      <c r="W852">
        <v>169</v>
      </c>
      <c r="X852">
        <f>X172</f>
        <v>0</v>
      </c>
      <c r="Y852">
        <v>169</v>
      </c>
      <c r="Z852">
        <f>IF(Z173="","",Z172)</f>
        <v>0</v>
      </c>
      <c r="AA852">
        <v>169</v>
      </c>
      <c r="AB852">
        <f>AB172</f>
        <v>0</v>
      </c>
      <c r="AC852">
        <v>169</v>
      </c>
      <c r="AD852">
        <f>IF(AD173="","",AD172)</f>
        <v>0</v>
      </c>
      <c r="AE852">
        <v>169</v>
      </c>
      <c r="AF852">
        <f>AF172</f>
        <v>0</v>
      </c>
      <c r="AG852">
        <v>169</v>
      </c>
      <c r="AH852">
        <f>IF(AH173="","",AH172)</f>
        <v>0</v>
      </c>
      <c r="AI852">
        <v>169</v>
      </c>
      <c r="AJ852">
        <f>AJ172</f>
        <v>0</v>
      </c>
      <c r="AM852">
        <v>169</v>
      </c>
      <c r="AN852">
        <f>IF(AN173="","",AN172)</f>
        <v>0</v>
      </c>
      <c r="AO852">
        <v>169</v>
      </c>
      <c r="AP852">
        <f>AP172</f>
        <v>0</v>
      </c>
      <c r="AQ852">
        <v>169</v>
      </c>
      <c r="AR852">
        <f>IF(AR173="","",AR172)</f>
        <v>0</v>
      </c>
      <c r="AS852">
        <v>169</v>
      </c>
      <c r="AT852">
        <f>AT172</f>
        <v>0</v>
      </c>
      <c r="AU852">
        <v>169</v>
      </c>
      <c r="AV852">
        <f>IF(AV173="","",AV172)</f>
        <v>0</v>
      </c>
      <c r="AW852">
        <v>169</v>
      </c>
      <c r="AX852">
        <f>AX172</f>
        <v>0</v>
      </c>
      <c r="AY852">
        <v>169</v>
      </c>
      <c r="AZ852">
        <f>IF(AZ173="","",AZ172)</f>
        <v>0</v>
      </c>
      <c r="BA852">
        <v>169</v>
      </c>
      <c r="BB852">
        <f>BB172</f>
        <v>0</v>
      </c>
      <c r="BC852">
        <v>169</v>
      </c>
      <c r="BD852">
        <f>IF(BD173="","",BD172)</f>
        <v>0</v>
      </c>
      <c r="BE852">
        <v>169</v>
      </c>
      <c r="BF852">
        <f>BF172</f>
        <v>0</v>
      </c>
      <c r="BG852">
        <v>169</v>
      </c>
      <c r="BH852">
        <f>IF(BH173="","",BH172)</f>
        <v>0</v>
      </c>
      <c r="BI852">
        <v>169</v>
      </c>
      <c r="BJ852">
        <f>BJ172</f>
        <v>0</v>
      </c>
      <c r="BK852">
        <v>169</v>
      </c>
      <c r="BL852">
        <f>IF(BL173="","",BL172)</f>
        <v>0</v>
      </c>
      <c r="BM852">
        <v>169</v>
      </c>
      <c r="BN852">
        <f>BN172</f>
        <v>0</v>
      </c>
      <c r="BO852">
        <v>169</v>
      </c>
      <c r="BP852">
        <f>IF(BP173="","",BP172)</f>
        <v>0</v>
      </c>
      <c r="BQ852">
        <v>169</v>
      </c>
      <c r="BR852">
        <f>BR172</f>
        <v>0</v>
      </c>
    </row>
    <row r="853" spans="5:70">
      <c r="E853">
        <v>170</v>
      </c>
      <c r="F853">
        <f>IF(F174="","",F173)</f>
        <v>0</v>
      </c>
      <c r="G853">
        <v>170</v>
      </c>
      <c r="H853">
        <f>H173</f>
        <v>0</v>
      </c>
      <c r="I853">
        <v>170</v>
      </c>
      <c r="J853">
        <f>IF(J174="","",J173)</f>
        <v>0</v>
      </c>
      <c r="K853">
        <v>170</v>
      </c>
      <c r="L853">
        <f>L173</f>
        <v>0</v>
      </c>
      <c r="M853">
        <v>170</v>
      </c>
      <c r="N853">
        <f>IF(N174="","",N173)</f>
        <v>0</v>
      </c>
      <c r="O853">
        <v>170</v>
      </c>
      <c r="P853">
        <f>P173</f>
        <v>0</v>
      </c>
      <c r="Q853">
        <v>170</v>
      </c>
      <c r="R853">
        <f>IF(R174="","",R173)</f>
        <v>0</v>
      </c>
      <c r="S853">
        <v>170</v>
      </c>
      <c r="T853">
        <f>T173</f>
        <v>0</v>
      </c>
      <c r="U853">
        <v>170</v>
      </c>
      <c r="V853">
        <f>IF(V174="","",V173)</f>
        <v>0</v>
      </c>
      <c r="W853">
        <v>170</v>
      </c>
      <c r="X853">
        <f>X173</f>
        <v>0</v>
      </c>
      <c r="Y853">
        <v>170</v>
      </c>
      <c r="Z853">
        <f>IF(Z174="","",Z173)</f>
        <v>0</v>
      </c>
      <c r="AA853">
        <v>170</v>
      </c>
      <c r="AB853">
        <f>AB173</f>
        <v>0</v>
      </c>
      <c r="AC853">
        <v>170</v>
      </c>
      <c r="AD853">
        <f>IF(AD174="","",AD173)</f>
        <v>0</v>
      </c>
      <c r="AE853">
        <v>170</v>
      </c>
      <c r="AF853">
        <f>AF173</f>
        <v>0</v>
      </c>
      <c r="AG853">
        <v>170</v>
      </c>
      <c r="AH853">
        <f>IF(AH174="","",AH173)</f>
        <v>0</v>
      </c>
      <c r="AI853">
        <v>170</v>
      </c>
      <c r="AJ853">
        <f>AJ173</f>
        <v>0</v>
      </c>
      <c r="AM853">
        <v>170</v>
      </c>
      <c r="AN853">
        <f>IF(AN174="","",AN173)</f>
        <v>0</v>
      </c>
      <c r="AO853">
        <v>170</v>
      </c>
      <c r="AP853">
        <f>AP173</f>
        <v>0</v>
      </c>
      <c r="AQ853">
        <v>170</v>
      </c>
      <c r="AR853">
        <f>IF(AR174="","",AR173)</f>
        <v>0</v>
      </c>
      <c r="AS853">
        <v>170</v>
      </c>
      <c r="AT853">
        <f>AT173</f>
        <v>0</v>
      </c>
      <c r="AU853">
        <v>170</v>
      </c>
      <c r="AV853">
        <f>IF(AV174="","",AV173)</f>
        <v>0</v>
      </c>
      <c r="AW853">
        <v>170</v>
      </c>
      <c r="AX853">
        <f>AX173</f>
        <v>0</v>
      </c>
      <c r="AY853">
        <v>170</v>
      </c>
      <c r="AZ853">
        <f>IF(AZ174="","",AZ173)</f>
        <v>0</v>
      </c>
      <c r="BA853">
        <v>170</v>
      </c>
      <c r="BB853">
        <f>BB173</f>
        <v>0</v>
      </c>
      <c r="BC853">
        <v>170</v>
      </c>
      <c r="BD853">
        <f>IF(BD174="","",BD173)</f>
        <v>0</v>
      </c>
      <c r="BE853">
        <v>170</v>
      </c>
      <c r="BF853">
        <f>BF173</f>
        <v>0</v>
      </c>
      <c r="BG853">
        <v>170</v>
      </c>
      <c r="BH853">
        <f>IF(BH174="","",BH173)</f>
        <v>0</v>
      </c>
      <c r="BI853">
        <v>170</v>
      </c>
      <c r="BJ853">
        <f>BJ173</f>
        <v>0</v>
      </c>
      <c r="BK853">
        <v>170</v>
      </c>
      <c r="BL853">
        <f>IF(BL174="","",BL173)</f>
        <v>0</v>
      </c>
      <c r="BM853">
        <v>170</v>
      </c>
      <c r="BN853">
        <f>BN173</f>
        <v>0</v>
      </c>
      <c r="BO853">
        <v>170</v>
      </c>
      <c r="BP853">
        <f>IF(BP174="","",BP173)</f>
        <v>0</v>
      </c>
      <c r="BQ853">
        <v>170</v>
      </c>
      <c r="BR853">
        <f>BR173</f>
        <v>0</v>
      </c>
    </row>
    <row r="854" spans="5:70">
      <c r="E854">
        <v>171</v>
      </c>
      <c r="F854">
        <f>IF(F175="","",F174)</f>
        <v>0</v>
      </c>
      <c r="G854">
        <v>171</v>
      </c>
      <c r="H854">
        <f>H174</f>
        <v>0</v>
      </c>
      <c r="I854">
        <v>171</v>
      </c>
      <c r="J854">
        <f>IF(J175="","",J174)</f>
        <v>0</v>
      </c>
      <c r="K854">
        <v>171</v>
      </c>
      <c r="L854">
        <f>L174</f>
        <v>0</v>
      </c>
      <c r="M854">
        <v>171</v>
      </c>
      <c r="N854">
        <f>IF(N175="","",N174)</f>
        <v>0</v>
      </c>
      <c r="O854">
        <v>171</v>
      </c>
      <c r="P854">
        <f>P174</f>
        <v>0</v>
      </c>
      <c r="Q854">
        <v>171</v>
      </c>
      <c r="R854">
        <f>IF(R175="","",R174)</f>
        <v>0</v>
      </c>
      <c r="S854">
        <v>171</v>
      </c>
      <c r="T854">
        <f>T174</f>
        <v>0</v>
      </c>
      <c r="U854">
        <v>171</v>
      </c>
      <c r="V854">
        <f>IF(V175="","",V174)</f>
        <v>0</v>
      </c>
      <c r="W854">
        <v>171</v>
      </c>
      <c r="X854">
        <f>X174</f>
        <v>0</v>
      </c>
      <c r="Y854">
        <v>171</v>
      </c>
      <c r="Z854">
        <f>IF(Z175="","",Z174)</f>
        <v>0</v>
      </c>
      <c r="AA854">
        <v>171</v>
      </c>
      <c r="AB854">
        <f>AB174</f>
        <v>0</v>
      </c>
      <c r="AC854">
        <v>171</v>
      </c>
      <c r="AD854">
        <f>IF(AD175="","",AD174)</f>
        <v>0</v>
      </c>
      <c r="AE854">
        <v>171</v>
      </c>
      <c r="AF854">
        <f>AF174</f>
        <v>0</v>
      </c>
      <c r="AG854">
        <v>171</v>
      </c>
      <c r="AH854">
        <f>IF(AH175="","",AH174)</f>
        <v>0</v>
      </c>
      <c r="AI854">
        <v>171</v>
      </c>
      <c r="AJ854">
        <f>AJ174</f>
        <v>0</v>
      </c>
      <c r="AM854">
        <v>171</v>
      </c>
      <c r="AN854">
        <f>IF(AN175="","",AN174)</f>
        <v>0</v>
      </c>
      <c r="AO854">
        <v>171</v>
      </c>
      <c r="AP854">
        <f>AP174</f>
        <v>0</v>
      </c>
      <c r="AQ854">
        <v>171</v>
      </c>
      <c r="AR854">
        <f>IF(AR175="","",AR174)</f>
        <v>0</v>
      </c>
      <c r="AS854">
        <v>171</v>
      </c>
      <c r="AT854">
        <f>AT174</f>
        <v>0</v>
      </c>
      <c r="AU854">
        <v>171</v>
      </c>
      <c r="AV854">
        <f>IF(AV175="","",AV174)</f>
        <v>0</v>
      </c>
      <c r="AW854">
        <v>171</v>
      </c>
      <c r="AX854">
        <f>AX174</f>
        <v>0</v>
      </c>
      <c r="AY854">
        <v>171</v>
      </c>
      <c r="AZ854">
        <f>IF(AZ175="","",AZ174)</f>
        <v>0</v>
      </c>
      <c r="BA854">
        <v>171</v>
      </c>
      <c r="BB854">
        <f>BB174</f>
        <v>0</v>
      </c>
      <c r="BC854">
        <v>171</v>
      </c>
      <c r="BD854">
        <f>IF(BD175="","",BD174)</f>
        <v>0</v>
      </c>
      <c r="BE854">
        <v>171</v>
      </c>
      <c r="BF854">
        <f>BF174</f>
        <v>0</v>
      </c>
      <c r="BG854">
        <v>171</v>
      </c>
      <c r="BH854">
        <f>IF(BH175="","",BH174)</f>
        <v>0</v>
      </c>
      <c r="BI854">
        <v>171</v>
      </c>
      <c r="BJ854">
        <f>BJ174</f>
        <v>0</v>
      </c>
      <c r="BK854">
        <v>171</v>
      </c>
      <c r="BL854">
        <f>IF(BL175="","",BL174)</f>
        <v>0</v>
      </c>
      <c r="BM854">
        <v>171</v>
      </c>
      <c r="BN854">
        <f>BN174</f>
        <v>0</v>
      </c>
      <c r="BO854">
        <v>171</v>
      </c>
      <c r="BP854">
        <f>IF(BP175="","",BP174)</f>
        <v>0</v>
      </c>
      <c r="BQ854">
        <v>171</v>
      </c>
      <c r="BR854">
        <f>BR174</f>
        <v>0</v>
      </c>
    </row>
    <row r="855" spans="5:70">
      <c r="E855">
        <v>172</v>
      </c>
      <c r="F855">
        <f>IF(F176="","",F175)</f>
        <v>0</v>
      </c>
      <c r="G855">
        <v>172</v>
      </c>
      <c r="H855">
        <f>H175</f>
        <v>0</v>
      </c>
      <c r="I855">
        <v>172</v>
      </c>
      <c r="J855">
        <f>IF(J176="","",J175)</f>
        <v>0</v>
      </c>
      <c r="K855">
        <v>172</v>
      </c>
      <c r="L855">
        <f>L175</f>
        <v>0</v>
      </c>
      <c r="M855">
        <v>172</v>
      </c>
      <c r="N855">
        <f>IF(N176="","",N175)</f>
        <v>0</v>
      </c>
      <c r="O855">
        <v>172</v>
      </c>
      <c r="P855">
        <f>P175</f>
        <v>0</v>
      </c>
      <c r="Q855">
        <v>172</v>
      </c>
      <c r="R855">
        <f>IF(R176="","",R175)</f>
        <v>0</v>
      </c>
      <c r="S855">
        <v>172</v>
      </c>
      <c r="T855">
        <f>T175</f>
        <v>0</v>
      </c>
      <c r="U855">
        <v>172</v>
      </c>
      <c r="V855">
        <f>IF(V176="","",V175)</f>
        <v>0</v>
      </c>
      <c r="W855">
        <v>172</v>
      </c>
      <c r="X855">
        <f>X175</f>
        <v>0</v>
      </c>
      <c r="Y855">
        <v>172</v>
      </c>
      <c r="Z855">
        <f>IF(Z176="","",Z175)</f>
        <v>0</v>
      </c>
      <c r="AA855">
        <v>172</v>
      </c>
      <c r="AB855">
        <f>AB175</f>
        <v>0</v>
      </c>
      <c r="AC855">
        <v>172</v>
      </c>
      <c r="AD855">
        <f>IF(AD176="","",AD175)</f>
        <v>0</v>
      </c>
      <c r="AE855">
        <v>172</v>
      </c>
      <c r="AF855">
        <f>AF175</f>
        <v>0</v>
      </c>
      <c r="AG855">
        <v>172</v>
      </c>
      <c r="AH855">
        <f>IF(AH176="","",AH175)</f>
        <v>0</v>
      </c>
      <c r="AI855">
        <v>172</v>
      </c>
      <c r="AJ855">
        <f>AJ175</f>
        <v>0</v>
      </c>
      <c r="AM855">
        <v>172</v>
      </c>
      <c r="AN855">
        <f>IF(AN176="","",AN175)</f>
        <v>0</v>
      </c>
      <c r="AO855">
        <v>172</v>
      </c>
      <c r="AP855">
        <f>AP175</f>
        <v>0</v>
      </c>
      <c r="AQ855">
        <v>172</v>
      </c>
      <c r="AR855">
        <f>IF(AR176="","",AR175)</f>
        <v>0</v>
      </c>
      <c r="AS855">
        <v>172</v>
      </c>
      <c r="AT855">
        <f>AT175</f>
        <v>0</v>
      </c>
      <c r="AU855">
        <v>172</v>
      </c>
      <c r="AV855">
        <f>IF(AV176="","",AV175)</f>
        <v>0</v>
      </c>
      <c r="AW855">
        <v>172</v>
      </c>
      <c r="AX855">
        <f>AX175</f>
        <v>0</v>
      </c>
      <c r="AY855">
        <v>172</v>
      </c>
      <c r="AZ855">
        <f>IF(AZ176="","",AZ175)</f>
        <v>0</v>
      </c>
      <c r="BA855">
        <v>172</v>
      </c>
      <c r="BB855">
        <f>BB175</f>
        <v>0</v>
      </c>
      <c r="BC855">
        <v>172</v>
      </c>
      <c r="BD855">
        <f>IF(BD176="","",BD175)</f>
        <v>0</v>
      </c>
      <c r="BE855">
        <v>172</v>
      </c>
      <c r="BF855">
        <f>BF175</f>
        <v>0</v>
      </c>
      <c r="BG855">
        <v>172</v>
      </c>
      <c r="BH855">
        <f>IF(BH176="","",BH175)</f>
        <v>0</v>
      </c>
      <c r="BI855">
        <v>172</v>
      </c>
      <c r="BJ855">
        <f>BJ175</f>
        <v>0</v>
      </c>
      <c r="BK855">
        <v>172</v>
      </c>
      <c r="BL855">
        <f>IF(BL176="","",BL175)</f>
        <v>0</v>
      </c>
      <c r="BM855">
        <v>172</v>
      </c>
      <c r="BN855">
        <f>BN175</f>
        <v>0</v>
      </c>
      <c r="BO855">
        <v>172</v>
      </c>
      <c r="BP855">
        <f>IF(BP176="","",BP175)</f>
        <v>0</v>
      </c>
      <c r="BQ855">
        <v>172</v>
      </c>
      <c r="BR855">
        <f>BR175</f>
        <v>0</v>
      </c>
    </row>
    <row r="856" spans="5:70">
      <c r="E856">
        <v>173</v>
      </c>
      <c r="F856">
        <f>IF(F177="","",F176)</f>
        <v>0</v>
      </c>
      <c r="G856">
        <v>173</v>
      </c>
      <c r="H856">
        <f>H176</f>
        <v>0</v>
      </c>
      <c r="I856">
        <v>173</v>
      </c>
      <c r="J856">
        <f>IF(J177="","",J176)</f>
        <v>0</v>
      </c>
      <c r="K856">
        <v>173</v>
      </c>
      <c r="L856">
        <f>L176</f>
        <v>0</v>
      </c>
      <c r="M856">
        <v>173</v>
      </c>
      <c r="N856">
        <f>IF(N177="","",N176)</f>
        <v>0</v>
      </c>
      <c r="O856">
        <v>173</v>
      </c>
      <c r="P856">
        <f>P176</f>
        <v>0</v>
      </c>
      <c r="Q856">
        <v>173</v>
      </c>
      <c r="R856">
        <f>IF(R177="","",R176)</f>
        <v>0</v>
      </c>
      <c r="S856">
        <v>173</v>
      </c>
      <c r="T856">
        <f>T176</f>
        <v>0</v>
      </c>
      <c r="U856">
        <v>173</v>
      </c>
      <c r="V856">
        <f>IF(V177="","",V176)</f>
        <v>0</v>
      </c>
      <c r="W856">
        <v>173</v>
      </c>
      <c r="X856">
        <f>X176</f>
        <v>0</v>
      </c>
      <c r="Y856">
        <v>173</v>
      </c>
      <c r="Z856">
        <f>IF(Z177="","",Z176)</f>
        <v>0</v>
      </c>
      <c r="AA856">
        <v>173</v>
      </c>
      <c r="AB856">
        <f>AB176</f>
        <v>0</v>
      </c>
      <c r="AC856">
        <v>173</v>
      </c>
      <c r="AD856">
        <f>IF(AD177="","",AD176)</f>
        <v>0</v>
      </c>
      <c r="AE856">
        <v>173</v>
      </c>
      <c r="AF856">
        <f>AF176</f>
        <v>0</v>
      </c>
      <c r="AG856">
        <v>173</v>
      </c>
      <c r="AH856">
        <f>IF(AH177="","",AH176)</f>
        <v>0</v>
      </c>
      <c r="AI856">
        <v>173</v>
      </c>
      <c r="AJ856">
        <f>AJ176</f>
        <v>0</v>
      </c>
      <c r="AM856">
        <v>173</v>
      </c>
      <c r="AN856">
        <f>IF(AN177="","",AN176)</f>
        <v>0</v>
      </c>
      <c r="AO856">
        <v>173</v>
      </c>
      <c r="AP856">
        <f>AP176</f>
        <v>0</v>
      </c>
      <c r="AQ856">
        <v>173</v>
      </c>
      <c r="AR856">
        <f>IF(AR177="","",AR176)</f>
        <v>0</v>
      </c>
      <c r="AS856">
        <v>173</v>
      </c>
      <c r="AT856">
        <f>AT176</f>
        <v>0</v>
      </c>
      <c r="AU856">
        <v>173</v>
      </c>
      <c r="AV856">
        <f>IF(AV177="","",AV176)</f>
        <v>0</v>
      </c>
      <c r="AW856">
        <v>173</v>
      </c>
      <c r="AX856">
        <f>AX176</f>
        <v>0</v>
      </c>
      <c r="AY856">
        <v>173</v>
      </c>
      <c r="AZ856">
        <f>IF(AZ177="","",AZ176)</f>
        <v>0</v>
      </c>
      <c r="BA856">
        <v>173</v>
      </c>
      <c r="BB856">
        <f>BB176</f>
        <v>0</v>
      </c>
      <c r="BC856">
        <v>173</v>
      </c>
      <c r="BD856">
        <f>IF(BD177="","",BD176)</f>
        <v>0</v>
      </c>
      <c r="BE856">
        <v>173</v>
      </c>
      <c r="BF856">
        <f>BF176</f>
        <v>0</v>
      </c>
      <c r="BG856">
        <v>173</v>
      </c>
      <c r="BH856">
        <f>IF(BH177="","",BH176)</f>
        <v>0</v>
      </c>
      <c r="BI856">
        <v>173</v>
      </c>
      <c r="BJ856">
        <f>BJ176</f>
        <v>0</v>
      </c>
      <c r="BK856">
        <v>173</v>
      </c>
      <c r="BL856">
        <f>IF(BL177="","",BL176)</f>
        <v>0</v>
      </c>
      <c r="BM856">
        <v>173</v>
      </c>
      <c r="BN856">
        <f>BN176</f>
        <v>0</v>
      </c>
      <c r="BO856">
        <v>173</v>
      </c>
      <c r="BP856">
        <f>IF(BP177="","",BP176)</f>
        <v>0</v>
      </c>
      <c r="BQ856">
        <v>173</v>
      </c>
      <c r="BR856">
        <f>BR176</f>
        <v>0</v>
      </c>
    </row>
    <row r="857" spans="5:70">
      <c r="E857">
        <v>174</v>
      </c>
      <c r="F857">
        <f>IF(F178="","",F177)</f>
        <v>0</v>
      </c>
      <c r="G857">
        <v>174</v>
      </c>
      <c r="H857">
        <f>H177</f>
        <v>0</v>
      </c>
      <c r="I857">
        <v>174</v>
      </c>
      <c r="J857">
        <f>IF(J178="","",J177)</f>
        <v>0</v>
      </c>
      <c r="K857">
        <v>174</v>
      </c>
      <c r="L857">
        <f>L177</f>
        <v>0</v>
      </c>
      <c r="M857">
        <v>174</v>
      </c>
      <c r="N857">
        <f>IF(N178="","",N177)</f>
        <v>0</v>
      </c>
      <c r="O857">
        <v>174</v>
      </c>
      <c r="P857">
        <f>P177</f>
        <v>0</v>
      </c>
      <c r="Q857">
        <v>174</v>
      </c>
      <c r="R857">
        <f>IF(R178="","",R177)</f>
        <v>0</v>
      </c>
      <c r="S857">
        <v>174</v>
      </c>
      <c r="T857">
        <f>T177</f>
        <v>0</v>
      </c>
      <c r="U857">
        <v>174</v>
      </c>
      <c r="V857">
        <f>IF(V178="","",V177)</f>
        <v>0</v>
      </c>
      <c r="W857">
        <v>174</v>
      </c>
      <c r="X857">
        <f>X177</f>
        <v>0</v>
      </c>
      <c r="Y857">
        <v>174</v>
      </c>
      <c r="Z857">
        <f>IF(Z178="","",Z177)</f>
        <v>0</v>
      </c>
      <c r="AA857">
        <v>174</v>
      </c>
      <c r="AB857">
        <f>AB177</f>
        <v>0</v>
      </c>
      <c r="AC857">
        <v>174</v>
      </c>
      <c r="AD857">
        <f>IF(AD178="","",AD177)</f>
        <v>0</v>
      </c>
      <c r="AE857">
        <v>174</v>
      </c>
      <c r="AF857">
        <f>AF177</f>
        <v>0</v>
      </c>
      <c r="AG857">
        <v>174</v>
      </c>
      <c r="AH857">
        <f>IF(AH178="","",AH177)</f>
        <v>0</v>
      </c>
      <c r="AI857">
        <v>174</v>
      </c>
      <c r="AJ857">
        <f>AJ177</f>
        <v>0</v>
      </c>
      <c r="AM857">
        <v>174</v>
      </c>
      <c r="AN857">
        <f>IF(AN178="","",AN177)</f>
        <v>0</v>
      </c>
      <c r="AO857">
        <v>174</v>
      </c>
      <c r="AP857">
        <f>AP177</f>
        <v>0</v>
      </c>
      <c r="AQ857">
        <v>174</v>
      </c>
      <c r="AR857">
        <f>IF(AR178="","",AR177)</f>
        <v>0</v>
      </c>
      <c r="AS857">
        <v>174</v>
      </c>
      <c r="AT857">
        <f>AT177</f>
        <v>0</v>
      </c>
      <c r="AU857">
        <v>174</v>
      </c>
      <c r="AV857">
        <f>IF(AV178="","",AV177)</f>
        <v>0</v>
      </c>
      <c r="AW857">
        <v>174</v>
      </c>
      <c r="AX857">
        <f>AX177</f>
        <v>0</v>
      </c>
      <c r="AY857">
        <v>174</v>
      </c>
      <c r="AZ857">
        <f>IF(AZ178="","",AZ177)</f>
        <v>0</v>
      </c>
      <c r="BA857">
        <v>174</v>
      </c>
      <c r="BB857">
        <f>BB177</f>
        <v>0</v>
      </c>
      <c r="BC857">
        <v>174</v>
      </c>
      <c r="BD857">
        <f>IF(BD178="","",BD177)</f>
        <v>0</v>
      </c>
      <c r="BE857">
        <v>174</v>
      </c>
      <c r="BF857">
        <f>BF177</f>
        <v>0</v>
      </c>
      <c r="BG857">
        <v>174</v>
      </c>
      <c r="BH857">
        <f>IF(BH178="","",BH177)</f>
        <v>0</v>
      </c>
      <c r="BI857">
        <v>174</v>
      </c>
      <c r="BJ857">
        <f>BJ177</f>
        <v>0</v>
      </c>
      <c r="BK857">
        <v>174</v>
      </c>
      <c r="BL857">
        <f>IF(BL178="","",BL177)</f>
        <v>0</v>
      </c>
      <c r="BM857">
        <v>174</v>
      </c>
      <c r="BN857">
        <f>BN177</f>
        <v>0</v>
      </c>
      <c r="BO857">
        <v>174</v>
      </c>
      <c r="BP857">
        <f>IF(BP178="","",BP177)</f>
        <v>0</v>
      </c>
      <c r="BQ857">
        <v>174</v>
      </c>
      <c r="BR857">
        <f>BR177</f>
        <v>0</v>
      </c>
    </row>
    <row r="858" spans="5:70">
      <c r="E858">
        <v>175</v>
      </c>
      <c r="F858">
        <f>IF(F179="","",F178)</f>
        <v>0</v>
      </c>
      <c r="G858">
        <v>175</v>
      </c>
      <c r="H858">
        <f>H178</f>
        <v>0</v>
      </c>
      <c r="I858">
        <v>175</v>
      </c>
      <c r="J858">
        <f>IF(J179="","",J178)</f>
        <v>0</v>
      </c>
      <c r="K858">
        <v>175</v>
      </c>
      <c r="L858">
        <f>L178</f>
        <v>0</v>
      </c>
      <c r="M858">
        <v>175</v>
      </c>
      <c r="N858">
        <f>IF(N179="","",N178)</f>
        <v>0</v>
      </c>
      <c r="O858">
        <v>175</v>
      </c>
      <c r="P858">
        <f>P178</f>
        <v>0</v>
      </c>
      <c r="Q858">
        <v>175</v>
      </c>
      <c r="R858">
        <f>IF(R179="","",R178)</f>
        <v>0</v>
      </c>
      <c r="S858">
        <v>175</v>
      </c>
      <c r="T858">
        <f>T178</f>
        <v>0</v>
      </c>
      <c r="U858">
        <v>175</v>
      </c>
      <c r="V858">
        <f>IF(V179="","",V178)</f>
        <v>0</v>
      </c>
      <c r="W858">
        <v>175</v>
      </c>
      <c r="X858">
        <f>X178</f>
        <v>0</v>
      </c>
      <c r="Y858">
        <v>175</v>
      </c>
      <c r="Z858">
        <f>IF(Z179="","",Z178)</f>
        <v>0</v>
      </c>
      <c r="AA858">
        <v>175</v>
      </c>
      <c r="AB858">
        <f>AB178</f>
        <v>0</v>
      </c>
      <c r="AC858">
        <v>175</v>
      </c>
      <c r="AD858">
        <f>IF(AD179="","",AD178)</f>
        <v>0</v>
      </c>
      <c r="AE858">
        <v>175</v>
      </c>
      <c r="AF858">
        <f>AF178</f>
        <v>0</v>
      </c>
      <c r="AG858">
        <v>175</v>
      </c>
      <c r="AH858">
        <f>IF(AH179="","",AH178)</f>
        <v>0</v>
      </c>
      <c r="AI858">
        <v>175</v>
      </c>
      <c r="AJ858">
        <f>AJ178</f>
        <v>0</v>
      </c>
      <c r="AM858">
        <v>175</v>
      </c>
      <c r="AN858">
        <f>IF(AN179="","",AN178)</f>
        <v>0</v>
      </c>
      <c r="AO858">
        <v>175</v>
      </c>
      <c r="AP858">
        <f>AP178</f>
        <v>0</v>
      </c>
      <c r="AQ858">
        <v>175</v>
      </c>
      <c r="AR858">
        <f>IF(AR179="","",AR178)</f>
        <v>0</v>
      </c>
      <c r="AS858">
        <v>175</v>
      </c>
      <c r="AT858">
        <f>AT178</f>
        <v>0</v>
      </c>
      <c r="AU858">
        <v>175</v>
      </c>
      <c r="AV858">
        <f>IF(AV179="","",AV178)</f>
        <v>0</v>
      </c>
      <c r="AW858">
        <v>175</v>
      </c>
      <c r="AX858">
        <f>AX178</f>
        <v>0</v>
      </c>
      <c r="AY858">
        <v>175</v>
      </c>
      <c r="AZ858">
        <f>IF(AZ179="","",AZ178)</f>
        <v>0</v>
      </c>
      <c r="BA858">
        <v>175</v>
      </c>
      <c r="BB858">
        <f>BB178</f>
        <v>0</v>
      </c>
      <c r="BC858">
        <v>175</v>
      </c>
      <c r="BD858">
        <f>IF(BD179="","",BD178)</f>
        <v>0</v>
      </c>
      <c r="BE858">
        <v>175</v>
      </c>
      <c r="BF858">
        <f>BF178</f>
        <v>0</v>
      </c>
      <c r="BG858">
        <v>175</v>
      </c>
      <c r="BH858">
        <f>IF(BH179="","",BH178)</f>
        <v>0</v>
      </c>
      <c r="BI858">
        <v>175</v>
      </c>
      <c r="BJ858">
        <f>BJ178</f>
        <v>0</v>
      </c>
      <c r="BK858">
        <v>175</v>
      </c>
      <c r="BL858">
        <f>IF(BL179="","",BL178)</f>
        <v>0</v>
      </c>
      <c r="BM858">
        <v>175</v>
      </c>
      <c r="BN858">
        <f>BN178</f>
        <v>0</v>
      </c>
      <c r="BO858">
        <v>175</v>
      </c>
      <c r="BP858">
        <f>IF(BP179="","",BP178)</f>
        <v>0</v>
      </c>
      <c r="BQ858">
        <v>175</v>
      </c>
      <c r="BR858">
        <f>BR178</f>
        <v>0</v>
      </c>
    </row>
    <row r="859" spans="5:70">
      <c r="E859">
        <v>176</v>
      </c>
      <c r="F859">
        <f>IF(F180="","",F179)</f>
        <v>0</v>
      </c>
      <c r="G859">
        <v>176</v>
      </c>
      <c r="H859">
        <f>H179</f>
        <v>0</v>
      </c>
      <c r="I859">
        <v>176</v>
      </c>
      <c r="J859">
        <f>IF(J180="","",J179)</f>
        <v>0</v>
      </c>
      <c r="K859">
        <v>176</v>
      </c>
      <c r="L859">
        <f>L179</f>
        <v>0</v>
      </c>
      <c r="M859">
        <v>176</v>
      </c>
      <c r="N859">
        <f>IF(N180="","",N179)</f>
        <v>0</v>
      </c>
      <c r="O859">
        <v>176</v>
      </c>
      <c r="P859">
        <f>P179</f>
        <v>0</v>
      </c>
      <c r="Q859">
        <v>176</v>
      </c>
      <c r="R859">
        <f>IF(R180="","",R179)</f>
        <v>0</v>
      </c>
      <c r="S859">
        <v>176</v>
      </c>
      <c r="T859">
        <f>T179</f>
        <v>0</v>
      </c>
      <c r="U859">
        <v>176</v>
      </c>
      <c r="V859">
        <f>IF(V180="","",V179)</f>
        <v>0</v>
      </c>
      <c r="W859">
        <v>176</v>
      </c>
      <c r="X859">
        <f>X179</f>
        <v>0</v>
      </c>
      <c r="Y859">
        <v>176</v>
      </c>
      <c r="Z859">
        <f>IF(Z180="","",Z179)</f>
        <v>0</v>
      </c>
      <c r="AA859">
        <v>176</v>
      </c>
      <c r="AB859">
        <f>AB179</f>
        <v>0</v>
      </c>
      <c r="AC859">
        <v>176</v>
      </c>
      <c r="AD859">
        <f>IF(AD180="","",AD179)</f>
        <v>0</v>
      </c>
      <c r="AE859">
        <v>176</v>
      </c>
      <c r="AF859">
        <f>AF179</f>
        <v>0</v>
      </c>
      <c r="AG859">
        <v>176</v>
      </c>
      <c r="AH859">
        <f>IF(AH180="","",AH179)</f>
        <v>0</v>
      </c>
      <c r="AI859">
        <v>176</v>
      </c>
      <c r="AJ859">
        <f>AJ179</f>
        <v>0</v>
      </c>
      <c r="AM859">
        <v>176</v>
      </c>
      <c r="AN859">
        <f>IF(AN180="","",AN179)</f>
        <v>0</v>
      </c>
      <c r="AO859">
        <v>176</v>
      </c>
      <c r="AP859">
        <f>AP179</f>
        <v>0</v>
      </c>
      <c r="AQ859">
        <v>176</v>
      </c>
      <c r="AR859">
        <f>IF(AR180="","",AR179)</f>
        <v>0</v>
      </c>
      <c r="AS859">
        <v>176</v>
      </c>
      <c r="AT859">
        <f>AT179</f>
        <v>0</v>
      </c>
      <c r="AU859">
        <v>176</v>
      </c>
      <c r="AV859">
        <f>IF(AV180="","",AV179)</f>
        <v>0</v>
      </c>
      <c r="AW859">
        <v>176</v>
      </c>
      <c r="AX859">
        <f>AX179</f>
        <v>0</v>
      </c>
      <c r="AY859">
        <v>176</v>
      </c>
      <c r="AZ859">
        <f>IF(AZ180="","",AZ179)</f>
        <v>0</v>
      </c>
      <c r="BA859">
        <v>176</v>
      </c>
      <c r="BB859">
        <f>BB179</f>
        <v>0</v>
      </c>
      <c r="BC859">
        <v>176</v>
      </c>
      <c r="BD859">
        <f>IF(BD180="","",BD179)</f>
        <v>0</v>
      </c>
      <c r="BE859">
        <v>176</v>
      </c>
      <c r="BF859">
        <f>BF179</f>
        <v>0</v>
      </c>
      <c r="BG859">
        <v>176</v>
      </c>
      <c r="BH859">
        <f>IF(BH180="","",BH179)</f>
        <v>0</v>
      </c>
      <c r="BI859">
        <v>176</v>
      </c>
      <c r="BJ859">
        <f>BJ179</f>
        <v>0</v>
      </c>
      <c r="BK859">
        <v>176</v>
      </c>
      <c r="BL859">
        <f>IF(BL180="","",BL179)</f>
        <v>0</v>
      </c>
      <c r="BM859">
        <v>176</v>
      </c>
      <c r="BN859">
        <f>BN179</f>
        <v>0</v>
      </c>
      <c r="BO859">
        <v>176</v>
      </c>
      <c r="BP859">
        <f>IF(BP180="","",BP179)</f>
        <v>0</v>
      </c>
      <c r="BQ859">
        <v>176</v>
      </c>
      <c r="BR859">
        <f>BR179</f>
        <v>0</v>
      </c>
    </row>
    <row r="860" spans="5:70">
      <c r="E860">
        <v>177</v>
      </c>
      <c r="F860">
        <f>IF(F181="","",F180)</f>
        <v>0</v>
      </c>
      <c r="G860">
        <v>177</v>
      </c>
      <c r="H860">
        <f>H180</f>
        <v>0</v>
      </c>
      <c r="I860">
        <v>177</v>
      </c>
      <c r="J860">
        <f>IF(J181="","",J180)</f>
        <v>0</v>
      </c>
      <c r="K860">
        <v>177</v>
      </c>
      <c r="L860">
        <f>L180</f>
        <v>0</v>
      </c>
      <c r="M860">
        <v>177</v>
      </c>
      <c r="N860">
        <f>IF(N181="","",N180)</f>
        <v>0</v>
      </c>
      <c r="O860">
        <v>177</v>
      </c>
      <c r="P860">
        <f>P180</f>
        <v>0</v>
      </c>
      <c r="Q860">
        <v>177</v>
      </c>
      <c r="R860">
        <f>IF(R181="","",R180)</f>
        <v>0</v>
      </c>
      <c r="S860">
        <v>177</v>
      </c>
      <c r="T860">
        <f>T180</f>
        <v>0</v>
      </c>
      <c r="U860">
        <v>177</v>
      </c>
      <c r="V860">
        <f>IF(V181="","",V180)</f>
        <v>0</v>
      </c>
      <c r="W860">
        <v>177</v>
      </c>
      <c r="X860">
        <f>X180</f>
        <v>0</v>
      </c>
      <c r="Y860">
        <v>177</v>
      </c>
      <c r="Z860">
        <f>IF(Z181="","",Z180)</f>
        <v>0</v>
      </c>
      <c r="AA860">
        <v>177</v>
      </c>
      <c r="AB860">
        <f>AB180</f>
        <v>0</v>
      </c>
      <c r="AC860">
        <v>177</v>
      </c>
      <c r="AD860">
        <f>IF(AD181="","",AD180)</f>
        <v>0</v>
      </c>
      <c r="AE860">
        <v>177</v>
      </c>
      <c r="AF860">
        <f>AF180</f>
        <v>0</v>
      </c>
      <c r="AG860">
        <v>177</v>
      </c>
      <c r="AH860">
        <f>IF(AH181="","",AH180)</f>
        <v>0</v>
      </c>
      <c r="AI860">
        <v>177</v>
      </c>
      <c r="AJ860">
        <f>AJ180</f>
        <v>0</v>
      </c>
      <c r="AM860">
        <v>177</v>
      </c>
      <c r="AN860">
        <f>IF(AN181="","",AN180)</f>
        <v>0</v>
      </c>
      <c r="AO860">
        <v>177</v>
      </c>
      <c r="AP860">
        <f>AP180</f>
        <v>0</v>
      </c>
      <c r="AQ860">
        <v>177</v>
      </c>
      <c r="AR860">
        <f>IF(AR181="","",AR180)</f>
        <v>0</v>
      </c>
      <c r="AS860">
        <v>177</v>
      </c>
      <c r="AT860">
        <f>AT180</f>
        <v>0</v>
      </c>
      <c r="AU860">
        <v>177</v>
      </c>
      <c r="AV860">
        <f>IF(AV181="","",AV180)</f>
        <v>0</v>
      </c>
      <c r="AW860">
        <v>177</v>
      </c>
      <c r="AX860">
        <f>AX180</f>
        <v>0</v>
      </c>
      <c r="AY860">
        <v>177</v>
      </c>
      <c r="AZ860">
        <f>IF(AZ181="","",AZ180)</f>
        <v>0</v>
      </c>
      <c r="BA860">
        <v>177</v>
      </c>
      <c r="BB860">
        <f>BB180</f>
        <v>0</v>
      </c>
      <c r="BC860">
        <v>177</v>
      </c>
      <c r="BD860">
        <f>IF(BD181="","",BD180)</f>
        <v>0</v>
      </c>
      <c r="BE860">
        <v>177</v>
      </c>
      <c r="BF860">
        <f>BF180</f>
        <v>0</v>
      </c>
      <c r="BG860">
        <v>177</v>
      </c>
      <c r="BH860">
        <f>IF(BH181="","",BH180)</f>
        <v>0</v>
      </c>
      <c r="BI860">
        <v>177</v>
      </c>
      <c r="BJ860">
        <f>BJ180</f>
        <v>0</v>
      </c>
      <c r="BK860">
        <v>177</v>
      </c>
      <c r="BL860">
        <f>IF(BL181="","",BL180)</f>
        <v>0</v>
      </c>
      <c r="BM860">
        <v>177</v>
      </c>
      <c r="BN860">
        <f>BN180</f>
        <v>0</v>
      </c>
      <c r="BO860">
        <v>177</v>
      </c>
      <c r="BP860">
        <f>IF(BP181="","",BP180)</f>
        <v>0</v>
      </c>
      <c r="BQ860">
        <v>177</v>
      </c>
      <c r="BR860">
        <f>BR180</f>
        <v>0</v>
      </c>
    </row>
    <row r="861" spans="5:70">
      <c r="E861">
        <v>178</v>
      </c>
      <c r="F861">
        <f>IF(F182="","",F181)</f>
        <v>0</v>
      </c>
      <c r="G861">
        <v>178</v>
      </c>
      <c r="H861">
        <f>H181</f>
        <v>0</v>
      </c>
      <c r="I861">
        <v>178</v>
      </c>
      <c r="J861">
        <f>IF(J182="","",J181)</f>
        <v>0</v>
      </c>
      <c r="K861">
        <v>178</v>
      </c>
      <c r="L861">
        <f>L181</f>
        <v>0</v>
      </c>
      <c r="M861">
        <v>178</v>
      </c>
      <c r="N861">
        <f>IF(N182="","",N181)</f>
        <v>0</v>
      </c>
      <c r="O861">
        <v>178</v>
      </c>
      <c r="P861">
        <f>P181</f>
        <v>0</v>
      </c>
      <c r="Q861">
        <v>178</v>
      </c>
      <c r="R861">
        <f>IF(R182="","",R181)</f>
        <v>0</v>
      </c>
      <c r="S861">
        <v>178</v>
      </c>
      <c r="T861">
        <f>T181</f>
        <v>0</v>
      </c>
      <c r="U861">
        <v>178</v>
      </c>
      <c r="V861">
        <f>IF(V182="","",V181)</f>
        <v>0</v>
      </c>
      <c r="W861">
        <v>178</v>
      </c>
      <c r="X861">
        <f>X181</f>
        <v>0</v>
      </c>
      <c r="Y861">
        <v>178</v>
      </c>
      <c r="Z861">
        <f>IF(Z182="","",Z181)</f>
        <v>0</v>
      </c>
      <c r="AA861">
        <v>178</v>
      </c>
      <c r="AB861">
        <f>AB181</f>
        <v>0</v>
      </c>
      <c r="AC861">
        <v>178</v>
      </c>
      <c r="AD861">
        <f>IF(AD182="","",AD181)</f>
        <v>0</v>
      </c>
      <c r="AE861">
        <v>178</v>
      </c>
      <c r="AF861">
        <f>AF181</f>
        <v>0</v>
      </c>
      <c r="AG861">
        <v>178</v>
      </c>
      <c r="AH861">
        <f>IF(AH182="","",AH181)</f>
        <v>0</v>
      </c>
      <c r="AI861">
        <v>178</v>
      </c>
      <c r="AJ861">
        <f>AJ181</f>
        <v>0</v>
      </c>
      <c r="AM861">
        <v>178</v>
      </c>
      <c r="AN861">
        <f>IF(AN182="","",AN181)</f>
        <v>0</v>
      </c>
      <c r="AO861">
        <v>178</v>
      </c>
      <c r="AP861">
        <f>AP181</f>
        <v>0</v>
      </c>
      <c r="AQ861">
        <v>178</v>
      </c>
      <c r="AR861">
        <f>IF(AR182="","",AR181)</f>
        <v>0</v>
      </c>
      <c r="AS861">
        <v>178</v>
      </c>
      <c r="AT861">
        <f>AT181</f>
        <v>0</v>
      </c>
      <c r="AU861">
        <v>178</v>
      </c>
      <c r="AV861">
        <f>IF(AV182="","",AV181)</f>
        <v>0</v>
      </c>
      <c r="AW861">
        <v>178</v>
      </c>
      <c r="AX861">
        <f>AX181</f>
        <v>0</v>
      </c>
      <c r="AY861">
        <v>178</v>
      </c>
      <c r="AZ861">
        <f>IF(AZ182="","",AZ181)</f>
        <v>0</v>
      </c>
      <c r="BA861">
        <v>178</v>
      </c>
      <c r="BB861">
        <f>BB181</f>
        <v>0</v>
      </c>
      <c r="BC861">
        <v>178</v>
      </c>
      <c r="BD861">
        <f>IF(BD182="","",BD181)</f>
        <v>0</v>
      </c>
      <c r="BE861">
        <v>178</v>
      </c>
      <c r="BF861">
        <f>BF181</f>
        <v>0</v>
      </c>
      <c r="BG861">
        <v>178</v>
      </c>
      <c r="BH861">
        <f>IF(BH182="","",BH181)</f>
        <v>0</v>
      </c>
      <c r="BI861">
        <v>178</v>
      </c>
      <c r="BJ861">
        <f>BJ181</f>
        <v>0</v>
      </c>
      <c r="BK861">
        <v>178</v>
      </c>
      <c r="BL861">
        <f>IF(BL182="","",BL181)</f>
        <v>0</v>
      </c>
      <c r="BM861">
        <v>178</v>
      </c>
      <c r="BN861">
        <f>BN181</f>
        <v>0</v>
      </c>
      <c r="BO861">
        <v>178</v>
      </c>
      <c r="BP861">
        <f>IF(BP182="","",BP181)</f>
        <v>0</v>
      </c>
      <c r="BQ861">
        <v>178</v>
      </c>
      <c r="BR861">
        <f>BR181</f>
        <v>0</v>
      </c>
    </row>
    <row r="862" spans="5:70">
      <c r="E862">
        <v>179</v>
      </c>
      <c r="F862">
        <f>IF(F183="","",F182)</f>
        <v>0</v>
      </c>
      <c r="G862">
        <v>179</v>
      </c>
      <c r="H862">
        <f>H182</f>
        <v>0</v>
      </c>
      <c r="I862">
        <v>179</v>
      </c>
      <c r="J862">
        <f>IF(J183="","",J182)</f>
        <v>0</v>
      </c>
      <c r="K862">
        <v>179</v>
      </c>
      <c r="L862">
        <f>L182</f>
        <v>0</v>
      </c>
      <c r="M862">
        <v>179</v>
      </c>
      <c r="N862">
        <f>IF(N183="","",N182)</f>
        <v>0</v>
      </c>
      <c r="O862">
        <v>179</v>
      </c>
      <c r="P862">
        <f>P182</f>
        <v>0</v>
      </c>
      <c r="Q862">
        <v>179</v>
      </c>
      <c r="R862">
        <f>IF(R183="","",R182)</f>
        <v>0</v>
      </c>
      <c r="S862">
        <v>179</v>
      </c>
      <c r="T862">
        <f>T182</f>
        <v>0</v>
      </c>
      <c r="U862">
        <v>179</v>
      </c>
      <c r="V862">
        <f>IF(V183="","",V182)</f>
        <v>0</v>
      </c>
      <c r="W862">
        <v>179</v>
      </c>
      <c r="X862">
        <f>X182</f>
        <v>0</v>
      </c>
      <c r="Y862">
        <v>179</v>
      </c>
      <c r="Z862">
        <f>IF(Z183="","",Z182)</f>
        <v>0</v>
      </c>
      <c r="AA862">
        <v>179</v>
      </c>
      <c r="AB862">
        <f>AB182</f>
        <v>0</v>
      </c>
      <c r="AC862">
        <v>179</v>
      </c>
      <c r="AD862">
        <f>IF(AD183="","",AD182)</f>
        <v>0</v>
      </c>
      <c r="AE862">
        <v>179</v>
      </c>
      <c r="AF862">
        <f>AF182</f>
        <v>0</v>
      </c>
      <c r="AG862">
        <v>179</v>
      </c>
      <c r="AH862">
        <f>IF(AH183="","",AH182)</f>
        <v>0</v>
      </c>
      <c r="AI862">
        <v>179</v>
      </c>
      <c r="AJ862">
        <f>AJ182</f>
        <v>0</v>
      </c>
      <c r="AM862">
        <v>179</v>
      </c>
      <c r="AN862">
        <f>IF(AN183="","",AN182)</f>
        <v>0</v>
      </c>
      <c r="AO862">
        <v>179</v>
      </c>
      <c r="AP862">
        <f>AP182</f>
        <v>0</v>
      </c>
      <c r="AQ862">
        <v>179</v>
      </c>
      <c r="AR862">
        <f>IF(AR183="","",AR182)</f>
        <v>0</v>
      </c>
      <c r="AS862">
        <v>179</v>
      </c>
      <c r="AT862">
        <f>AT182</f>
        <v>0</v>
      </c>
      <c r="AU862">
        <v>179</v>
      </c>
      <c r="AV862">
        <f>IF(AV183="","",AV182)</f>
        <v>0</v>
      </c>
      <c r="AW862">
        <v>179</v>
      </c>
      <c r="AX862">
        <f>AX182</f>
        <v>0</v>
      </c>
      <c r="AY862">
        <v>179</v>
      </c>
      <c r="AZ862">
        <f>IF(AZ183="","",AZ182)</f>
        <v>0</v>
      </c>
      <c r="BA862">
        <v>179</v>
      </c>
      <c r="BB862">
        <f>BB182</f>
        <v>0</v>
      </c>
      <c r="BC862">
        <v>179</v>
      </c>
      <c r="BD862">
        <f>IF(BD183="","",BD182)</f>
        <v>0</v>
      </c>
      <c r="BE862">
        <v>179</v>
      </c>
      <c r="BF862">
        <f>BF182</f>
        <v>0</v>
      </c>
      <c r="BG862">
        <v>179</v>
      </c>
      <c r="BH862">
        <f>IF(BH183="","",BH182)</f>
        <v>0</v>
      </c>
      <c r="BI862">
        <v>179</v>
      </c>
      <c r="BJ862">
        <f>BJ182</f>
        <v>0</v>
      </c>
      <c r="BK862">
        <v>179</v>
      </c>
      <c r="BL862">
        <f>IF(BL183="","",BL182)</f>
        <v>0</v>
      </c>
      <c r="BM862">
        <v>179</v>
      </c>
      <c r="BN862">
        <f>BN182</f>
        <v>0</v>
      </c>
      <c r="BO862">
        <v>179</v>
      </c>
      <c r="BP862">
        <f>IF(BP183="","",BP182)</f>
        <v>0</v>
      </c>
      <c r="BQ862">
        <v>179</v>
      </c>
      <c r="BR862">
        <f>BR182</f>
        <v>0</v>
      </c>
    </row>
    <row r="863" spans="5:70">
      <c r="E863">
        <v>180</v>
      </c>
      <c r="F863">
        <f>IF(F184="","",F183)</f>
        <v>0</v>
      </c>
      <c r="G863">
        <v>180</v>
      </c>
      <c r="H863">
        <f>H183</f>
        <v>0</v>
      </c>
      <c r="I863">
        <v>180</v>
      </c>
      <c r="J863">
        <f>IF(J184="","",J183)</f>
        <v>0</v>
      </c>
      <c r="K863">
        <v>180</v>
      </c>
      <c r="L863">
        <f>L183</f>
        <v>0</v>
      </c>
      <c r="M863">
        <v>180</v>
      </c>
      <c r="N863">
        <f>IF(N184="","",N183)</f>
        <v>0</v>
      </c>
      <c r="O863">
        <v>180</v>
      </c>
      <c r="P863">
        <f>P183</f>
        <v>0</v>
      </c>
      <c r="Q863">
        <v>180</v>
      </c>
      <c r="R863">
        <f>IF(R184="","",R183)</f>
        <v>0</v>
      </c>
      <c r="S863">
        <v>180</v>
      </c>
      <c r="T863">
        <f>T183</f>
        <v>0</v>
      </c>
      <c r="U863">
        <v>180</v>
      </c>
      <c r="V863">
        <f>IF(V184="","",V183)</f>
        <v>0</v>
      </c>
      <c r="W863">
        <v>180</v>
      </c>
      <c r="X863">
        <f>X183</f>
        <v>0</v>
      </c>
      <c r="Y863">
        <v>180</v>
      </c>
      <c r="Z863">
        <f>IF(Z184="","",Z183)</f>
        <v>0</v>
      </c>
      <c r="AA863">
        <v>180</v>
      </c>
      <c r="AB863">
        <f>AB183</f>
        <v>0</v>
      </c>
      <c r="AC863">
        <v>180</v>
      </c>
      <c r="AD863">
        <f>IF(AD184="","",AD183)</f>
        <v>0</v>
      </c>
      <c r="AE863">
        <v>180</v>
      </c>
      <c r="AF863">
        <f>AF183</f>
        <v>0</v>
      </c>
      <c r="AG863">
        <v>180</v>
      </c>
      <c r="AH863">
        <f>IF(AH184="","",AH183)</f>
        <v>0</v>
      </c>
      <c r="AI863">
        <v>180</v>
      </c>
      <c r="AJ863">
        <f>AJ183</f>
        <v>0</v>
      </c>
      <c r="AM863">
        <v>180</v>
      </c>
      <c r="AN863">
        <f>IF(AN184="","",AN183)</f>
        <v>0</v>
      </c>
      <c r="AO863">
        <v>180</v>
      </c>
      <c r="AP863">
        <f>AP183</f>
        <v>0</v>
      </c>
      <c r="AQ863">
        <v>180</v>
      </c>
      <c r="AR863">
        <f>IF(AR184="","",AR183)</f>
        <v>0</v>
      </c>
      <c r="AS863">
        <v>180</v>
      </c>
      <c r="AT863">
        <f>AT183</f>
        <v>0</v>
      </c>
      <c r="AU863">
        <v>180</v>
      </c>
      <c r="AV863">
        <f>IF(AV184="","",AV183)</f>
        <v>0</v>
      </c>
      <c r="AW863">
        <v>180</v>
      </c>
      <c r="AX863">
        <f>AX183</f>
        <v>0</v>
      </c>
      <c r="AY863">
        <v>180</v>
      </c>
      <c r="AZ863">
        <f>IF(AZ184="","",AZ183)</f>
        <v>0</v>
      </c>
      <c r="BA863">
        <v>180</v>
      </c>
      <c r="BB863">
        <f>BB183</f>
        <v>0</v>
      </c>
      <c r="BC863">
        <v>180</v>
      </c>
      <c r="BD863">
        <f>IF(BD184="","",BD183)</f>
        <v>0</v>
      </c>
      <c r="BE863">
        <v>180</v>
      </c>
      <c r="BF863">
        <f>BF183</f>
        <v>0</v>
      </c>
      <c r="BG863">
        <v>180</v>
      </c>
      <c r="BH863">
        <f>IF(BH184="","",BH183)</f>
        <v>0</v>
      </c>
      <c r="BI863">
        <v>180</v>
      </c>
      <c r="BJ863">
        <f>BJ183</f>
        <v>0</v>
      </c>
      <c r="BK863">
        <v>180</v>
      </c>
      <c r="BL863">
        <f>IF(BL184="","",BL183)</f>
        <v>0</v>
      </c>
      <c r="BM863">
        <v>180</v>
      </c>
      <c r="BN863">
        <f>BN183</f>
        <v>0</v>
      </c>
      <c r="BO863">
        <v>180</v>
      </c>
      <c r="BP863">
        <f>IF(BP184="","",BP183)</f>
        <v>0</v>
      </c>
      <c r="BQ863">
        <v>180</v>
      </c>
      <c r="BR863">
        <f>BR183</f>
        <v>0</v>
      </c>
    </row>
    <row r="864" spans="5:70">
      <c r="E864">
        <v>181</v>
      </c>
      <c r="F864">
        <f>IF(F185="","",F184)</f>
        <v>0</v>
      </c>
      <c r="G864">
        <v>181</v>
      </c>
      <c r="H864">
        <f>H184</f>
        <v>0</v>
      </c>
      <c r="I864">
        <v>181</v>
      </c>
      <c r="J864">
        <f>IF(J185="","",J184)</f>
        <v>0</v>
      </c>
      <c r="K864">
        <v>181</v>
      </c>
      <c r="L864">
        <f>L184</f>
        <v>0</v>
      </c>
      <c r="M864">
        <v>181</v>
      </c>
      <c r="N864">
        <f>IF(N185="","",N184)</f>
        <v>0</v>
      </c>
      <c r="O864">
        <v>181</v>
      </c>
      <c r="P864">
        <f>P184</f>
        <v>0</v>
      </c>
      <c r="Q864">
        <v>181</v>
      </c>
      <c r="R864">
        <f>IF(R185="","",R184)</f>
        <v>0</v>
      </c>
      <c r="S864">
        <v>181</v>
      </c>
      <c r="T864">
        <f>T184</f>
        <v>0</v>
      </c>
      <c r="U864">
        <v>181</v>
      </c>
      <c r="V864">
        <f>IF(V185="","",V184)</f>
        <v>0</v>
      </c>
      <c r="W864">
        <v>181</v>
      </c>
      <c r="X864">
        <f>X184</f>
        <v>0</v>
      </c>
      <c r="Y864">
        <v>181</v>
      </c>
      <c r="Z864">
        <f>IF(Z185="","",Z184)</f>
        <v>0</v>
      </c>
      <c r="AA864">
        <v>181</v>
      </c>
      <c r="AB864">
        <f>AB184</f>
        <v>0</v>
      </c>
      <c r="AC864">
        <v>181</v>
      </c>
      <c r="AD864">
        <f>IF(AD185="","",AD184)</f>
        <v>0</v>
      </c>
      <c r="AE864">
        <v>181</v>
      </c>
      <c r="AF864">
        <f>AF184</f>
        <v>0</v>
      </c>
      <c r="AG864">
        <v>181</v>
      </c>
      <c r="AH864">
        <f>IF(AH185="","",AH184)</f>
        <v>0</v>
      </c>
      <c r="AI864">
        <v>181</v>
      </c>
      <c r="AJ864">
        <f>AJ184</f>
        <v>0</v>
      </c>
      <c r="AM864">
        <v>181</v>
      </c>
      <c r="AN864">
        <f>IF(AN185="","",AN184)</f>
        <v>0</v>
      </c>
      <c r="AO864">
        <v>181</v>
      </c>
      <c r="AP864">
        <f>AP184</f>
        <v>0</v>
      </c>
      <c r="AQ864">
        <v>181</v>
      </c>
      <c r="AR864">
        <f>IF(AR185="","",AR184)</f>
        <v>0</v>
      </c>
      <c r="AS864">
        <v>181</v>
      </c>
      <c r="AT864">
        <f>AT184</f>
        <v>0</v>
      </c>
      <c r="AU864">
        <v>181</v>
      </c>
      <c r="AV864">
        <f>IF(AV185="","",AV184)</f>
        <v>0</v>
      </c>
      <c r="AW864">
        <v>181</v>
      </c>
      <c r="AX864">
        <f>AX184</f>
        <v>0</v>
      </c>
      <c r="AY864">
        <v>181</v>
      </c>
      <c r="AZ864">
        <f>IF(AZ185="","",AZ184)</f>
        <v>0</v>
      </c>
      <c r="BA864">
        <v>181</v>
      </c>
      <c r="BB864">
        <f>BB184</f>
        <v>0</v>
      </c>
      <c r="BC864">
        <v>181</v>
      </c>
      <c r="BD864">
        <f>IF(BD185="","",BD184)</f>
        <v>0</v>
      </c>
      <c r="BE864">
        <v>181</v>
      </c>
      <c r="BF864">
        <f>BF184</f>
        <v>0</v>
      </c>
      <c r="BG864">
        <v>181</v>
      </c>
      <c r="BH864">
        <f>IF(BH185="","",BH184)</f>
        <v>0</v>
      </c>
      <c r="BI864">
        <v>181</v>
      </c>
      <c r="BJ864">
        <f>BJ184</f>
        <v>0</v>
      </c>
      <c r="BK864">
        <v>181</v>
      </c>
      <c r="BL864">
        <f>IF(BL185="","",BL184)</f>
        <v>0</v>
      </c>
      <c r="BM864">
        <v>181</v>
      </c>
      <c r="BN864">
        <f>BN184</f>
        <v>0</v>
      </c>
      <c r="BO864">
        <v>181</v>
      </c>
      <c r="BP864">
        <f>IF(BP185="","",BP184)</f>
        <v>0</v>
      </c>
      <c r="BQ864">
        <v>181</v>
      </c>
      <c r="BR864">
        <f>BR184</f>
        <v>0</v>
      </c>
    </row>
    <row r="865" spans="5:70">
      <c r="E865">
        <v>182</v>
      </c>
      <c r="F865">
        <f>IF(F186="","",F185)</f>
        <v>0</v>
      </c>
      <c r="G865">
        <v>182</v>
      </c>
      <c r="H865">
        <f>H185</f>
        <v>0</v>
      </c>
      <c r="I865">
        <v>182</v>
      </c>
      <c r="J865">
        <f>IF(J186="","",J185)</f>
        <v>0</v>
      </c>
      <c r="K865">
        <v>182</v>
      </c>
      <c r="L865">
        <f>L185</f>
        <v>0</v>
      </c>
      <c r="M865">
        <v>182</v>
      </c>
      <c r="N865">
        <f>IF(N186="","",N185)</f>
        <v>0</v>
      </c>
      <c r="O865">
        <v>182</v>
      </c>
      <c r="P865">
        <f>P185</f>
        <v>0</v>
      </c>
      <c r="Q865">
        <v>182</v>
      </c>
      <c r="R865">
        <f>IF(R186="","",R185)</f>
        <v>0</v>
      </c>
      <c r="S865">
        <v>182</v>
      </c>
      <c r="T865">
        <f>T185</f>
        <v>0</v>
      </c>
      <c r="U865">
        <v>182</v>
      </c>
      <c r="V865">
        <f>IF(V186="","",V185)</f>
        <v>0</v>
      </c>
      <c r="W865">
        <v>182</v>
      </c>
      <c r="X865">
        <f>X185</f>
        <v>0</v>
      </c>
      <c r="Y865">
        <v>182</v>
      </c>
      <c r="Z865">
        <f>IF(Z186="","",Z185)</f>
        <v>0</v>
      </c>
      <c r="AA865">
        <v>182</v>
      </c>
      <c r="AB865">
        <f>AB185</f>
        <v>0</v>
      </c>
      <c r="AC865">
        <v>182</v>
      </c>
      <c r="AD865">
        <f>IF(AD186="","",AD185)</f>
        <v>0</v>
      </c>
      <c r="AE865">
        <v>182</v>
      </c>
      <c r="AF865">
        <f>AF185</f>
        <v>0</v>
      </c>
      <c r="AG865">
        <v>182</v>
      </c>
      <c r="AH865">
        <f>IF(AH186="","",AH185)</f>
        <v>0</v>
      </c>
      <c r="AI865">
        <v>182</v>
      </c>
      <c r="AJ865">
        <f>AJ185</f>
        <v>0</v>
      </c>
      <c r="AM865">
        <v>182</v>
      </c>
      <c r="AN865">
        <f>IF(AN186="","",AN185)</f>
        <v>0</v>
      </c>
      <c r="AO865">
        <v>182</v>
      </c>
      <c r="AP865">
        <f>AP185</f>
        <v>0</v>
      </c>
      <c r="AQ865">
        <v>182</v>
      </c>
      <c r="AR865">
        <f>IF(AR186="","",AR185)</f>
        <v>0</v>
      </c>
      <c r="AS865">
        <v>182</v>
      </c>
      <c r="AT865">
        <f>AT185</f>
        <v>0</v>
      </c>
      <c r="AU865">
        <v>182</v>
      </c>
      <c r="AV865">
        <f>IF(AV186="","",AV185)</f>
        <v>0</v>
      </c>
      <c r="AW865">
        <v>182</v>
      </c>
      <c r="AX865">
        <f>AX185</f>
        <v>0</v>
      </c>
      <c r="AY865">
        <v>182</v>
      </c>
      <c r="AZ865">
        <f>IF(AZ186="","",AZ185)</f>
        <v>0</v>
      </c>
      <c r="BA865">
        <v>182</v>
      </c>
      <c r="BB865">
        <f>BB185</f>
        <v>0</v>
      </c>
      <c r="BC865">
        <v>182</v>
      </c>
      <c r="BD865">
        <f>IF(BD186="","",BD185)</f>
        <v>0</v>
      </c>
      <c r="BE865">
        <v>182</v>
      </c>
      <c r="BF865">
        <f>BF185</f>
        <v>0</v>
      </c>
      <c r="BG865">
        <v>182</v>
      </c>
      <c r="BH865">
        <f>IF(BH186="","",BH185)</f>
        <v>0</v>
      </c>
      <c r="BI865">
        <v>182</v>
      </c>
      <c r="BJ865">
        <f>BJ185</f>
        <v>0</v>
      </c>
      <c r="BK865">
        <v>182</v>
      </c>
      <c r="BL865">
        <f>IF(BL186="","",BL185)</f>
        <v>0</v>
      </c>
      <c r="BM865">
        <v>182</v>
      </c>
      <c r="BN865">
        <f>BN185</f>
        <v>0</v>
      </c>
      <c r="BO865">
        <v>182</v>
      </c>
      <c r="BP865">
        <f>IF(BP186="","",BP185)</f>
        <v>0</v>
      </c>
      <c r="BQ865">
        <v>182</v>
      </c>
      <c r="BR865">
        <f>BR185</f>
        <v>0</v>
      </c>
    </row>
    <row r="866" spans="5:70">
      <c r="E866">
        <v>183</v>
      </c>
      <c r="F866">
        <f>IF(F187="","",F186)</f>
        <v>0</v>
      </c>
      <c r="G866">
        <v>183</v>
      </c>
      <c r="H866">
        <f>H186</f>
        <v>0</v>
      </c>
      <c r="I866">
        <v>183</v>
      </c>
      <c r="J866">
        <f>IF(J187="","",J186)</f>
        <v>0</v>
      </c>
      <c r="K866">
        <v>183</v>
      </c>
      <c r="L866">
        <f>L186</f>
        <v>0</v>
      </c>
      <c r="M866">
        <v>183</v>
      </c>
      <c r="N866">
        <f>IF(N187="","",N186)</f>
        <v>0</v>
      </c>
      <c r="O866">
        <v>183</v>
      </c>
      <c r="P866">
        <f>P186</f>
        <v>0</v>
      </c>
      <c r="Q866">
        <v>183</v>
      </c>
      <c r="R866">
        <f>IF(R187="","",R186)</f>
        <v>0</v>
      </c>
      <c r="S866">
        <v>183</v>
      </c>
      <c r="T866">
        <f>T186</f>
        <v>0</v>
      </c>
      <c r="U866">
        <v>183</v>
      </c>
      <c r="V866">
        <f>IF(V187="","",V186)</f>
        <v>0</v>
      </c>
      <c r="W866">
        <v>183</v>
      </c>
      <c r="X866">
        <f>X186</f>
        <v>0</v>
      </c>
      <c r="Y866">
        <v>183</v>
      </c>
      <c r="Z866">
        <f>IF(Z187="","",Z186)</f>
        <v>0</v>
      </c>
      <c r="AA866">
        <v>183</v>
      </c>
      <c r="AB866">
        <f>AB186</f>
        <v>0</v>
      </c>
      <c r="AC866">
        <v>183</v>
      </c>
      <c r="AD866">
        <f>IF(AD187="","",AD186)</f>
        <v>0</v>
      </c>
      <c r="AE866">
        <v>183</v>
      </c>
      <c r="AF866">
        <f>AF186</f>
        <v>0</v>
      </c>
      <c r="AG866">
        <v>183</v>
      </c>
      <c r="AH866">
        <f>IF(AH187="","",AH186)</f>
        <v>0</v>
      </c>
      <c r="AI866">
        <v>183</v>
      </c>
      <c r="AJ866">
        <f>AJ186</f>
        <v>0</v>
      </c>
      <c r="AM866">
        <v>183</v>
      </c>
      <c r="AN866">
        <f>IF(AN187="","",AN186)</f>
        <v>0</v>
      </c>
      <c r="AO866">
        <v>183</v>
      </c>
      <c r="AP866">
        <f>AP186</f>
        <v>0</v>
      </c>
      <c r="AQ866">
        <v>183</v>
      </c>
      <c r="AR866">
        <f>IF(AR187="","",AR186)</f>
        <v>0</v>
      </c>
      <c r="AS866">
        <v>183</v>
      </c>
      <c r="AT866">
        <f>AT186</f>
        <v>0</v>
      </c>
      <c r="AU866">
        <v>183</v>
      </c>
      <c r="AV866">
        <f>IF(AV187="","",AV186)</f>
        <v>0</v>
      </c>
      <c r="AW866">
        <v>183</v>
      </c>
      <c r="AX866">
        <f>AX186</f>
        <v>0</v>
      </c>
      <c r="AY866">
        <v>183</v>
      </c>
      <c r="AZ866">
        <f>IF(AZ187="","",AZ186)</f>
        <v>0</v>
      </c>
      <c r="BA866">
        <v>183</v>
      </c>
      <c r="BB866">
        <f>BB186</f>
        <v>0</v>
      </c>
      <c r="BC866">
        <v>183</v>
      </c>
      <c r="BD866">
        <f>IF(BD187="","",BD186)</f>
        <v>0</v>
      </c>
      <c r="BE866">
        <v>183</v>
      </c>
      <c r="BF866">
        <f>BF186</f>
        <v>0</v>
      </c>
      <c r="BG866">
        <v>183</v>
      </c>
      <c r="BH866">
        <f>IF(BH187="","",BH186)</f>
        <v>0</v>
      </c>
      <c r="BI866">
        <v>183</v>
      </c>
      <c r="BJ866">
        <f>BJ186</f>
        <v>0</v>
      </c>
      <c r="BK866">
        <v>183</v>
      </c>
      <c r="BL866">
        <f>IF(BL187="","",BL186)</f>
        <v>0</v>
      </c>
      <c r="BM866">
        <v>183</v>
      </c>
      <c r="BN866">
        <f>BN186</f>
        <v>0</v>
      </c>
      <c r="BO866">
        <v>183</v>
      </c>
      <c r="BP866">
        <f>IF(BP187="","",BP186)</f>
        <v>0</v>
      </c>
      <c r="BQ866">
        <v>183</v>
      </c>
      <c r="BR866">
        <f>BR186</f>
        <v>0</v>
      </c>
    </row>
    <row r="867" spans="5:70">
      <c r="E867">
        <v>184</v>
      </c>
      <c r="F867">
        <f>IF(F188="","",F187)</f>
        <v>0</v>
      </c>
      <c r="G867">
        <v>184</v>
      </c>
      <c r="H867">
        <f>H187</f>
        <v>0</v>
      </c>
      <c r="I867">
        <v>184</v>
      </c>
      <c r="J867">
        <f>IF(J188="","",J187)</f>
        <v>0</v>
      </c>
      <c r="K867">
        <v>184</v>
      </c>
      <c r="L867">
        <f>L187</f>
        <v>0</v>
      </c>
      <c r="M867">
        <v>184</v>
      </c>
      <c r="N867">
        <f>IF(N188="","",N187)</f>
        <v>0</v>
      </c>
      <c r="O867">
        <v>184</v>
      </c>
      <c r="P867">
        <f>P187</f>
        <v>0</v>
      </c>
      <c r="Q867">
        <v>184</v>
      </c>
      <c r="R867">
        <f>IF(R188="","",R187)</f>
        <v>0</v>
      </c>
      <c r="S867">
        <v>184</v>
      </c>
      <c r="T867">
        <f>T187</f>
        <v>0</v>
      </c>
      <c r="U867">
        <v>184</v>
      </c>
      <c r="V867">
        <f>IF(V188="","",V187)</f>
        <v>0</v>
      </c>
      <c r="W867">
        <v>184</v>
      </c>
      <c r="X867">
        <f>X187</f>
        <v>0</v>
      </c>
      <c r="Y867">
        <v>184</v>
      </c>
      <c r="Z867">
        <f>IF(Z188="","",Z187)</f>
        <v>0</v>
      </c>
      <c r="AA867">
        <v>184</v>
      </c>
      <c r="AB867">
        <f>AB187</f>
        <v>0</v>
      </c>
      <c r="AC867">
        <v>184</v>
      </c>
      <c r="AD867">
        <f>IF(AD188="","",AD187)</f>
        <v>0</v>
      </c>
      <c r="AE867">
        <v>184</v>
      </c>
      <c r="AF867">
        <f>AF187</f>
        <v>0</v>
      </c>
      <c r="AG867">
        <v>184</v>
      </c>
      <c r="AH867">
        <f>IF(AH188="","",AH187)</f>
        <v>0</v>
      </c>
      <c r="AI867">
        <v>184</v>
      </c>
      <c r="AJ867">
        <f>AJ187</f>
        <v>0</v>
      </c>
      <c r="AM867">
        <v>184</v>
      </c>
      <c r="AN867">
        <f>IF(AN188="","",AN187)</f>
        <v>0</v>
      </c>
      <c r="AO867">
        <v>184</v>
      </c>
      <c r="AP867">
        <f>AP187</f>
        <v>0</v>
      </c>
      <c r="AQ867">
        <v>184</v>
      </c>
      <c r="AR867">
        <f>IF(AR188="","",AR187)</f>
        <v>0</v>
      </c>
      <c r="AS867">
        <v>184</v>
      </c>
      <c r="AT867">
        <f>AT187</f>
        <v>0</v>
      </c>
      <c r="AU867">
        <v>184</v>
      </c>
      <c r="AV867">
        <f>IF(AV188="","",AV187)</f>
        <v>0</v>
      </c>
      <c r="AW867">
        <v>184</v>
      </c>
      <c r="AX867">
        <f>AX187</f>
        <v>0</v>
      </c>
      <c r="AY867">
        <v>184</v>
      </c>
      <c r="AZ867">
        <f>IF(AZ188="","",AZ187)</f>
        <v>0</v>
      </c>
      <c r="BA867">
        <v>184</v>
      </c>
      <c r="BB867">
        <f>BB187</f>
        <v>0</v>
      </c>
      <c r="BC867">
        <v>184</v>
      </c>
      <c r="BD867">
        <f>IF(BD188="","",BD187)</f>
        <v>0</v>
      </c>
      <c r="BE867">
        <v>184</v>
      </c>
      <c r="BF867">
        <f>BF187</f>
        <v>0</v>
      </c>
      <c r="BG867">
        <v>184</v>
      </c>
      <c r="BH867">
        <f>IF(BH188="","",BH187)</f>
        <v>0</v>
      </c>
      <c r="BI867">
        <v>184</v>
      </c>
      <c r="BJ867">
        <f>BJ187</f>
        <v>0</v>
      </c>
      <c r="BK867">
        <v>184</v>
      </c>
      <c r="BL867">
        <f>IF(BL188="","",BL187)</f>
        <v>0</v>
      </c>
      <c r="BM867">
        <v>184</v>
      </c>
      <c r="BN867">
        <f>BN187</f>
        <v>0</v>
      </c>
      <c r="BO867">
        <v>184</v>
      </c>
      <c r="BP867">
        <f>IF(BP188="","",BP187)</f>
        <v>0</v>
      </c>
      <c r="BQ867">
        <v>184</v>
      </c>
      <c r="BR867">
        <f>BR187</f>
        <v>0</v>
      </c>
    </row>
    <row r="868" spans="5:70">
      <c r="E868">
        <v>185</v>
      </c>
      <c r="F868">
        <f>IF(F189="","",F188)</f>
        <v>0</v>
      </c>
      <c r="G868">
        <v>185</v>
      </c>
      <c r="H868">
        <f>H188</f>
        <v>0</v>
      </c>
      <c r="I868">
        <v>185</v>
      </c>
      <c r="J868">
        <f>IF(J189="","",J188)</f>
        <v>0</v>
      </c>
      <c r="K868">
        <v>185</v>
      </c>
      <c r="L868">
        <f>L188</f>
        <v>0</v>
      </c>
      <c r="M868">
        <v>185</v>
      </c>
      <c r="N868">
        <f>IF(N189="","",N188)</f>
        <v>0</v>
      </c>
      <c r="O868">
        <v>185</v>
      </c>
      <c r="P868">
        <f>P188</f>
        <v>0</v>
      </c>
      <c r="Q868">
        <v>185</v>
      </c>
      <c r="R868">
        <f>IF(R189="","",R188)</f>
        <v>0</v>
      </c>
      <c r="S868">
        <v>185</v>
      </c>
      <c r="T868">
        <f>T188</f>
        <v>0</v>
      </c>
      <c r="U868">
        <v>185</v>
      </c>
      <c r="V868">
        <f>IF(V189="","",V188)</f>
        <v>0</v>
      </c>
      <c r="W868">
        <v>185</v>
      </c>
      <c r="X868">
        <f>X188</f>
        <v>0</v>
      </c>
      <c r="Y868">
        <v>185</v>
      </c>
      <c r="Z868">
        <f>IF(Z189="","",Z188)</f>
        <v>0</v>
      </c>
      <c r="AA868">
        <v>185</v>
      </c>
      <c r="AB868">
        <f>AB188</f>
        <v>0</v>
      </c>
      <c r="AC868">
        <v>185</v>
      </c>
      <c r="AD868">
        <f>IF(AD189="","",AD188)</f>
        <v>0</v>
      </c>
      <c r="AE868">
        <v>185</v>
      </c>
      <c r="AF868">
        <f>AF188</f>
        <v>0</v>
      </c>
      <c r="AG868">
        <v>185</v>
      </c>
      <c r="AH868">
        <f>IF(AH189="","",AH188)</f>
        <v>0</v>
      </c>
      <c r="AI868">
        <v>185</v>
      </c>
      <c r="AJ868">
        <f>AJ188</f>
        <v>0</v>
      </c>
      <c r="AM868">
        <v>185</v>
      </c>
      <c r="AN868">
        <f>IF(AN189="","",AN188)</f>
        <v>0</v>
      </c>
      <c r="AO868">
        <v>185</v>
      </c>
      <c r="AP868">
        <f>AP188</f>
        <v>0</v>
      </c>
      <c r="AQ868">
        <v>185</v>
      </c>
      <c r="AR868">
        <f>IF(AR189="","",AR188)</f>
        <v>0</v>
      </c>
      <c r="AS868">
        <v>185</v>
      </c>
      <c r="AT868">
        <f>AT188</f>
        <v>0</v>
      </c>
      <c r="AU868">
        <v>185</v>
      </c>
      <c r="AV868">
        <f>IF(AV189="","",AV188)</f>
        <v>0</v>
      </c>
      <c r="AW868">
        <v>185</v>
      </c>
      <c r="AX868">
        <f>AX188</f>
        <v>0</v>
      </c>
      <c r="AY868">
        <v>185</v>
      </c>
      <c r="AZ868">
        <f>IF(AZ189="","",AZ188)</f>
        <v>0</v>
      </c>
      <c r="BA868">
        <v>185</v>
      </c>
      <c r="BB868">
        <f>BB188</f>
        <v>0</v>
      </c>
      <c r="BC868">
        <v>185</v>
      </c>
      <c r="BD868">
        <f>IF(BD189="","",BD188)</f>
        <v>0</v>
      </c>
      <c r="BE868">
        <v>185</v>
      </c>
      <c r="BF868">
        <f>BF188</f>
        <v>0</v>
      </c>
      <c r="BG868">
        <v>185</v>
      </c>
      <c r="BH868">
        <f>IF(BH189="","",BH188)</f>
        <v>0</v>
      </c>
      <c r="BI868">
        <v>185</v>
      </c>
      <c r="BJ868">
        <f>BJ188</f>
        <v>0</v>
      </c>
      <c r="BK868">
        <v>185</v>
      </c>
      <c r="BL868">
        <f>IF(BL189="","",BL188)</f>
        <v>0</v>
      </c>
      <c r="BM868">
        <v>185</v>
      </c>
      <c r="BN868">
        <f>BN188</f>
        <v>0</v>
      </c>
      <c r="BO868">
        <v>185</v>
      </c>
      <c r="BP868">
        <f>IF(BP189="","",BP188)</f>
        <v>0</v>
      </c>
      <c r="BQ868">
        <v>185</v>
      </c>
      <c r="BR868">
        <f>BR188</f>
        <v>0</v>
      </c>
    </row>
    <row r="869" spans="5:70">
      <c r="E869">
        <v>186</v>
      </c>
      <c r="F869">
        <f>IF(F190="","",F189)</f>
        <v>0</v>
      </c>
      <c r="G869">
        <v>186</v>
      </c>
      <c r="H869">
        <f>H189</f>
        <v>0</v>
      </c>
      <c r="I869">
        <v>186</v>
      </c>
      <c r="J869">
        <f>IF(J190="","",J189)</f>
        <v>0</v>
      </c>
      <c r="K869">
        <v>186</v>
      </c>
      <c r="L869">
        <f>L189</f>
        <v>0</v>
      </c>
      <c r="M869">
        <v>186</v>
      </c>
      <c r="N869">
        <f>IF(N190="","",N189)</f>
        <v>0</v>
      </c>
      <c r="O869">
        <v>186</v>
      </c>
      <c r="P869">
        <f>P189</f>
        <v>0</v>
      </c>
      <c r="Q869">
        <v>186</v>
      </c>
      <c r="R869">
        <f>IF(R190="","",R189)</f>
        <v>0</v>
      </c>
      <c r="S869">
        <v>186</v>
      </c>
      <c r="T869">
        <f>T189</f>
        <v>0</v>
      </c>
      <c r="U869">
        <v>186</v>
      </c>
      <c r="V869">
        <f>IF(V190="","",V189)</f>
        <v>0</v>
      </c>
      <c r="W869">
        <v>186</v>
      </c>
      <c r="X869">
        <f>X189</f>
        <v>0</v>
      </c>
      <c r="Y869">
        <v>186</v>
      </c>
      <c r="Z869">
        <f>IF(Z190="","",Z189)</f>
        <v>0</v>
      </c>
      <c r="AA869">
        <v>186</v>
      </c>
      <c r="AB869">
        <f>AB189</f>
        <v>0</v>
      </c>
      <c r="AC869">
        <v>186</v>
      </c>
      <c r="AD869">
        <f>IF(AD190="","",AD189)</f>
        <v>0</v>
      </c>
      <c r="AE869">
        <v>186</v>
      </c>
      <c r="AF869">
        <f>AF189</f>
        <v>0</v>
      </c>
      <c r="AG869">
        <v>186</v>
      </c>
      <c r="AH869">
        <f>IF(AH190="","",AH189)</f>
        <v>0</v>
      </c>
      <c r="AI869">
        <v>186</v>
      </c>
      <c r="AJ869">
        <f>AJ189</f>
        <v>0</v>
      </c>
      <c r="AM869">
        <v>186</v>
      </c>
      <c r="AN869">
        <f>IF(AN190="","",AN189)</f>
        <v>0</v>
      </c>
      <c r="AO869">
        <v>186</v>
      </c>
      <c r="AP869">
        <f>AP189</f>
        <v>0</v>
      </c>
      <c r="AQ869">
        <v>186</v>
      </c>
      <c r="AR869">
        <f>IF(AR190="","",AR189)</f>
        <v>0</v>
      </c>
      <c r="AS869">
        <v>186</v>
      </c>
      <c r="AT869">
        <f>AT189</f>
        <v>0</v>
      </c>
      <c r="AU869">
        <v>186</v>
      </c>
      <c r="AV869">
        <f>IF(AV190="","",AV189)</f>
        <v>0</v>
      </c>
      <c r="AW869">
        <v>186</v>
      </c>
      <c r="AX869">
        <f>AX189</f>
        <v>0</v>
      </c>
      <c r="AY869">
        <v>186</v>
      </c>
      <c r="AZ869">
        <f>IF(AZ190="","",AZ189)</f>
        <v>0</v>
      </c>
      <c r="BA869">
        <v>186</v>
      </c>
      <c r="BB869">
        <f>BB189</f>
        <v>0</v>
      </c>
      <c r="BC869">
        <v>186</v>
      </c>
      <c r="BD869">
        <f>IF(BD190="","",BD189)</f>
        <v>0</v>
      </c>
      <c r="BE869">
        <v>186</v>
      </c>
      <c r="BF869">
        <f>BF189</f>
        <v>0</v>
      </c>
      <c r="BG869">
        <v>186</v>
      </c>
      <c r="BH869">
        <f>IF(BH190="","",BH189)</f>
        <v>0</v>
      </c>
      <c r="BI869">
        <v>186</v>
      </c>
      <c r="BJ869">
        <f>BJ189</f>
        <v>0</v>
      </c>
      <c r="BK869">
        <v>186</v>
      </c>
      <c r="BL869">
        <f>IF(BL190="","",BL189)</f>
        <v>0</v>
      </c>
      <c r="BM869">
        <v>186</v>
      </c>
      <c r="BN869">
        <f>BN189</f>
        <v>0</v>
      </c>
      <c r="BO869">
        <v>186</v>
      </c>
      <c r="BP869">
        <f>IF(BP190="","",BP189)</f>
        <v>0</v>
      </c>
      <c r="BQ869">
        <v>186</v>
      </c>
      <c r="BR869">
        <f>BR189</f>
        <v>0</v>
      </c>
    </row>
    <row r="870" spans="5:70">
      <c r="E870">
        <v>187</v>
      </c>
      <c r="F870">
        <f>IF(F191="","",F190)</f>
        <v>0</v>
      </c>
      <c r="G870">
        <v>187</v>
      </c>
      <c r="H870">
        <f>H190</f>
        <v>0</v>
      </c>
      <c r="I870">
        <v>187</v>
      </c>
      <c r="J870">
        <f>IF(J191="","",J190)</f>
        <v>0</v>
      </c>
      <c r="K870">
        <v>187</v>
      </c>
      <c r="L870">
        <f>L190</f>
        <v>0</v>
      </c>
      <c r="M870">
        <v>187</v>
      </c>
      <c r="N870">
        <f>IF(N191="","",N190)</f>
        <v>0</v>
      </c>
      <c r="O870">
        <v>187</v>
      </c>
      <c r="P870">
        <f>P190</f>
        <v>0</v>
      </c>
      <c r="Q870">
        <v>187</v>
      </c>
      <c r="R870">
        <f>IF(R191="","",R190)</f>
        <v>0</v>
      </c>
      <c r="S870">
        <v>187</v>
      </c>
      <c r="T870">
        <f>T190</f>
        <v>0</v>
      </c>
      <c r="U870">
        <v>187</v>
      </c>
      <c r="V870">
        <f>IF(V191="","",V190)</f>
        <v>0</v>
      </c>
      <c r="W870">
        <v>187</v>
      </c>
      <c r="X870">
        <f>X190</f>
        <v>0</v>
      </c>
      <c r="Y870">
        <v>187</v>
      </c>
      <c r="Z870">
        <f>IF(Z191="","",Z190)</f>
        <v>0</v>
      </c>
      <c r="AA870">
        <v>187</v>
      </c>
      <c r="AB870">
        <f>AB190</f>
        <v>0</v>
      </c>
      <c r="AC870">
        <v>187</v>
      </c>
      <c r="AD870">
        <f>IF(AD191="","",AD190)</f>
        <v>0</v>
      </c>
      <c r="AE870">
        <v>187</v>
      </c>
      <c r="AF870">
        <f>AF190</f>
        <v>0</v>
      </c>
      <c r="AG870">
        <v>187</v>
      </c>
      <c r="AH870">
        <f>IF(AH191="","",AH190)</f>
        <v>0</v>
      </c>
      <c r="AI870">
        <v>187</v>
      </c>
      <c r="AJ870">
        <f>AJ190</f>
        <v>0</v>
      </c>
      <c r="AM870">
        <v>187</v>
      </c>
      <c r="AN870">
        <f>IF(AN191="","",AN190)</f>
        <v>0</v>
      </c>
      <c r="AO870">
        <v>187</v>
      </c>
      <c r="AP870">
        <f>AP190</f>
        <v>0</v>
      </c>
      <c r="AQ870">
        <v>187</v>
      </c>
      <c r="AR870">
        <f>IF(AR191="","",AR190)</f>
        <v>0</v>
      </c>
      <c r="AS870">
        <v>187</v>
      </c>
      <c r="AT870">
        <f>AT190</f>
        <v>0</v>
      </c>
      <c r="AU870">
        <v>187</v>
      </c>
      <c r="AV870">
        <f>IF(AV191="","",AV190)</f>
        <v>0</v>
      </c>
      <c r="AW870">
        <v>187</v>
      </c>
      <c r="AX870">
        <f>AX190</f>
        <v>0</v>
      </c>
      <c r="AY870">
        <v>187</v>
      </c>
      <c r="AZ870">
        <f>IF(AZ191="","",AZ190)</f>
        <v>0</v>
      </c>
      <c r="BA870">
        <v>187</v>
      </c>
      <c r="BB870">
        <f>BB190</f>
        <v>0</v>
      </c>
      <c r="BC870">
        <v>187</v>
      </c>
      <c r="BD870">
        <f>IF(BD191="","",BD190)</f>
        <v>0</v>
      </c>
      <c r="BE870">
        <v>187</v>
      </c>
      <c r="BF870">
        <f>BF190</f>
        <v>0</v>
      </c>
      <c r="BG870">
        <v>187</v>
      </c>
      <c r="BH870">
        <f>IF(BH191="","",BH190)</f>
        <v>0</v>
      </c>
      <c r="BI870">
        <v>187</v>
      </c>
      <c r="BJ870">
        <f>BJ190</f>
        <v>0</v>
      </c>
      <c r="BK870">
        <v>187</v>
      </c>
      <c r="BL870">
        <f>IF(BL191="","",BL190)</f>
        <v>0</v>
      </c>
      <c r="BM870">
        <v>187</v>
      </c>
      <c r="BN870">
        <f>BN190</f>
        <v>0</v>
      </c>
      <c r="BO870">
        <v>187</v>
      </c>
      <c r="BP870">
        <f>IF(BP191="","",BP190)</f>
        <v>0</v>
      </c>
      <c r="BQ870">
        <v>187</v>
      </c>
      <c r="BR870">
        <f>BR190</f>
        <v>0</v>
      </c>
    </row>
    <row r="871" spans="5:70">
      <c r="E871">
        <v>188</v>
      </c>
      <c r="F871">
        <f>IF(F192="","",F191)</f>
        <v>0</v>
      </c>
      <c r="G871">
        <v>188</v>
      </c>
      <c r="H871">
        <f>H191</f>
        <v>0</v>
      </c>
      <c r="I871">
        <v>188</v>
      </c>
      <c r="J871">
        <f>IF(J192="","",J191)</f>
        <v>0</v>
      </c>
      <c r="K871">
        <v>188</v>
      </c>
      <c r="L871">
        <f>L191</f>
        <v>0</v>
      </c>
      <c r="M871">
        <v>188</v>
      </c>
      <c r="N871">
        <f>IF(N192="","",N191)</f>
        <v>0</v>
      </c>
      <c r="O871">
        <v>188</v>
      </c>
      <c r="P871">
        <f>P191</f>
        <v>0</v>
      </c>
      <c r="Q871">
        <v>188</v>
      </c>
      <c r="R871">
        <f>IF(R192="","",R191)</f>
        <v>0</v>
      </c>
      <c r="S871">
        <v>188</v>
      </c>
      <c r="T871">
        <f>T191</f>
        <v>0</v>
      </c>
      <c r="U871">
        <v>188</v>
      </c>
      <c r="V871">
        <f>IF(V192="","",V191)</f>
        <v>0</v>
      </c>
      <c r="W871">
        <v>188</v>
      </c>
      <c r="X871">
        <f>X191</f>
        <v>0</v>
      </c>
      <c r="Y871">
        <v>188</v>
      </c>
      <c r="Z871">
        <f>IF(Z192="","",Z191)</f>
        <v>0</v>
      </c>
      <c r="AA871">
        <v>188</v>
      </c>
      <c r="AB871">
        <f>AB191</f>
        <v>0</v>
      </c>
      <c r="AC871">
        <v>188</v>
      </c>
      <c r="AD871">
        <f>IF(AD192="","",AD191)</f>
        <v>0</v>
      </c>
      <c r="AE871">
        <v>188</v>
      </c>
      <c r="AF871">
        <f>AF191</f>
        <v>0</v>
      </c>
      <c r="AG871">
        <v>188</v>
      </c>
      <c r="AH871">
        <f>IF(AH192="","",AH191)</f>
        <v>0</v>
      </c>
      <c r="AI871">
        <v>188</v>
      </c>
      <c r="AJ871">
        <f>AJ191</f>
        <v>0</v>
      </c>
      <c r="AM871">
        <v>188</v>
      </c>
      <c r="AN871">
        <f>IF(AN192="","",AN191)</f>
        <v>0</v>
      </c>
      <c r="AO871">
        <v>188</v>
      </c>
      <c r="AP871">
        <f>AP191</f>
        <v>0</v>
      </c>
      <c r="AQ871">
        <v>188</v>
      </c>
      <c r="AR871">
        <f>IF(AR192="","",AR191)</f>
        <v>0</v>
      </c>
      <c r="AS871">
        <v>188</v>
      </c>
      <c r="AT871">
        <f>AT191</f>
        <v>0</v>
      </c>
      <c r="AU871">
        <v>188</v>
      </c>
      <c r="AV871">
        <f>IF(AV192="","",AV191)</f>
        <v>0</v>
      </c>
      <c r="AW871">
        <v>188</v>
      </c>
      <c r="AX871">
        <f>AX191</f>
        <v>0</v>
      </c>
      <c r="AY871">
        <v>188</v>
      </c>
      <c r="AZ871">
        <f>IF(AZ192="","",AZ191)</f>
        <v>0</v>
      </c>
      <c r="BA871">
        <v>188</v>
      </c>
      <c r="BB871">
        <f>BB191</f>
        <v>0</v>
      </c>
      <c r="BC871">
        <v>188</v>
      </c>
      <c r="BD871">
        <f>IF(BD192="","",BD191)</f>
        <v>0</v>
      </c>
      <c r="BE871">
        <v>188</v>
      </c>
      <c r="BF871">
        <f>BF191</f>
        <v>0</v>
      </c>
      <c r="BG871">
        <v>188</v>
      </c>
      <c r="BH871">
        <f>IF(BH192="","",BH191)</f>
        <v>0</v>
      </c>
      <c r="BI871">
        <v>188</v>
      </c>
      <c r="BJ871">
        <f>BJ191</f>
        <v>0</v>
      </c>
      <c r="BK871">
        <v>188</v>
      </c>
      <c r="BL871">
        <f>IF(BL192="","",BL191)</f>
        <v>0</v>
      </c>
      <c r="BM871">
        <v>188</v>
      </c>
      <c r="BN871">
        <f>BN191</f>
        <v>0</v>
      </c>
      <c r="BO871">
        <v>188</v>
      </c>
      <c r="BP871">
        <f>IF(BP192="","",BP191)</f>
        <v>0</v>
      </c>
      <c r="BQ871">
        <v>188</v>
      </c>
      <c r="BR871">
        <f>BR191</f>
        <v>0</v>
      </c>
    </row>
    <row r="872" spans="5:70">
      <c r="E872">
        <v>189</v>
      </c>
      <c r="F872">
        <f>IF(F193="","",F192)</f>
        <v>0</v>
      </c>
      <c r="G872">
        <v>189</v>
      </c>
      <c r="H872">
        <f>H192</f>
        <v>0</v>
      </c>
      <c r="I872">
        <v>189</v>
      </c>
      <c r="J872">
        <f>IF(J193="","",J192)</f>
        <v>0</v>
      </c>
      <c r="K872">
        <v>189</v>
      </c>
      <c r="L872">
        <f>L192</f>
        <v>0</v>
      </c>
      <c r="M872">
        <v>189</v>
      </c>
      <c r="N872">
        <f>IF(N193="","",N192)</f>
        <v>0</v>
      </c>
      <c r="O872">
        <v>189</v>
      </c>
      <c r="P872">
        <f>P192</f>
        <v>0</v>
      </c>
      <c r="Q872">
        <v>189</v>
      </c>
      <c r="R872">
        <f>IF(R193="","",R192)</f>
        <v>0</v>
      </c>
      <c r="S872">
        <v>189</v>
      </c>
      <c r="T872">
        <f>T192</f>
        <v>0</v>
      </c>
      <c r="U872">
        <v>189</v>
      </c>
      <c r="V872">
        <f>IF(V193="","",V192)</f>
        <v>0</v>
      </c>
      <c r="W872">
        <v>189</v>
      </c>
      <c r="X872">
        <f>X192</f>
        <v>0</v>
      </c>
      <c r="Y872">
        <v>189</v>
      </c>
      <c r="Z872">
        <f>IF(Z193="","",Z192)</f>
        <v>0</v>
      </c>
      <c r="AA872">
        <v>189</v>
      </c>
      <c r="AB872">
        <f>AB192</f>
        <v>0</v>
      </c>
      <c r="AC872">
        <v>189</v>
      </c>
      <c r="AD872">
        <f>IF(AD193="","",AD192)</f>
        <v>0</v>
      </c>
      <c r="AE872">
        <v>189</v>
      </c>
      <c r="AF872">
        <f>AF192</f>
        <v>0</v>
      </c>
      <c r="AG872">
        <v>189</v>
      </c>
      <c r="AH872">
        <f>IF(AH193="","",AH192)</f>
        <v>0</v>
      </c>
      <c r="AI872">
        <v>189</v>
      </c>
      <c r="AJ872">
        <f>AJ192</f>
        <v>0</v>
      </c>
      <c r="AM872">
        <v>189</v>
      </c>
      <c r="AN872">
        <f>IF(AN193="","",AN192)</f>
        <v>0</v>
      </c>
      <c r="AO872">
        <v>189</v>
      </c>
      <c r="AP872">
        <f>AP192</f>
        <v>0</v>
      </c>
      <c r="AQ872">
        <v>189</v>
      </c>
      <c r="AR872">
        <f>IF(AR193="","",AR192)</f>
        <v>0</v>
      </c>
      <c r="AS872">
        <v>189</v>
      </c>
      <c r="AT872">
        <f>AT192</f>
        <v>0</v>
      </c>
      <c r="AU872">
        <v>189</v>
      </c>
      <c r="AV872">
        <f>IF(AV193="","",AV192)</f>
        <v>0</v>
      </c>
      <c r="AW872">
        <v>189</v>
      </c>
      <c r="AX872">
        <f>AX192</f>
        <v>0</v>
      </c>
      <c r="AY872">
        <v>189</v>
      </c>
      <c r="AZ872">
        <f>IF(AZ193="","",AZ192)</f>
        <v>0</v>
      </c>
      <c r="BA872">
        <v>189</v>
      </c>
      <c r="BB872">
        <f>BB192</f>
        <v>0</v>
      </c>
      <c r="BC872">
        <v>189</v>
      </c>
      <c r="BD872">
        <f>IF(BD193="","",BD192)</f>
        <v>0</v>
      </c>
      <c r="BE872">
        <v>189</v>
      </c>
      <c r="BF872">
        <f>BF192</f>
        <v>0</v>
      </c>
      <c r="BG872">
        <v>189</v>
      </c>
      <c r="BH872">
        <f>IF(BH193="","",BH192)</f>
        <v>0</v>
      </c>
      <c r="BI872">
        <v>189</v>
      </c>
      <c r="BJ872">
        <f>BJ192</f>
        <v>0</v>
      </c>
      <c r="BK872">
        <v>189</v>
      </c>
      <c r="BL872">
        <f>IF(BL193="","",BL192)</f>
        <v>0</v>
      </c>
      <c r="BM872">
        <v>189</v>
      </c>
      <c r="BN872">
        <f>BN192</f>
        <v>0</v>
      </c>
      <c r="BO872">
        <v>189</v>
      </c>
      <c r="BP872">
        <f>IF(BP193="","",BP192)</f>
        <v>0</v>
      </c>
      <c r="BQ872">
        <v>189</v>
      </c>
      <c r="BR872">
        <f>BR192</f>
        <v>0</v>
      </c>
    </row>
    <row r="873" spans="5:70">
      <c r="E873">
        <v>190</v>
      </c>
      <c r="F873">
        <f>IF(F194="","",F193)</f>
        <v>0</v>
      </c>
      <c r="G873">
        <v>190</v>
      </c>
      <c r="H873">
        <f>H193</f>
        <v>0</v>
      </c>
      <c r="I873">
        <v>190</v>
      </c>
      <c r="J873">
        <f>IF(J194="","",J193)</f>
        <v>0</v>
      </c>
      <c r="K873">
        <v>190</v>
      </c>
      <c r="L873">
        <f>L193</f>
        <v>0</v>
      </c>
      <c r="M873">
        <v>190</v>
      </c>
      <c r="N873">
        <f>IF(N194="","",N193)</f>
        <v>0</v>
      </c>
      <c r="O873">
        <v>190</v>
      </c>
      <c r="P873">
        <f>P193</f>
        <v>0</v>
      </c>
      <c r="Q873">
        <v>190</v>
      </c>
      <c r="R873">
        <f>IF(R194="","",R193)</f>
        <v>0</v>
      </c>
      <c r="S873">
        <v>190</v>
      </c>
      <c r="T873">
        <f>T193</f>
        <v>0</v>
      </c>
      <c r="U873">
        <v>190</v>
      </c>
      <c r="V873">
        <f>IF(V194="","",V193)</f>
        <v>0</v>
      </c>
      <c r="W873">
        <v>190</v>
      </c>
      <c r="X873">
        <f>X193</f>
        <v>0</v>
      </c>
      <c r="Y873">
        <v>190</v>
      </c>
      <c r="Z873">
        <f>IF(Z194="","",Z193)</f>
        <v>0</v>
      </c>
      <c r="AA873">
        <v>190</v>
      </c>
      <c r="AB873">
        <f>AB193</f>
        <v>0</v>
      </c>
      <c r="AC873">
        <v>190</v>
      </c>
      <c r="AD873">
        <f>IF(AD194="","",AD193)</f>
        <v>0</v>
      </c>
      <c r="AE873">
        <v>190</v>
      </c>
      <c r="AF873">
        <f>AF193</f>
        <v>0</v>
      </c>
      <c r="AG873">
        <v>190</v>
      </c>
      <c r="AH873">
        <f>IF(AH194="","",AH193)</f>
        <v>0</v>
      </c>
      <c r="AI873">
        <v>190</v>
      </c>
      <c r="AJ873">
        <f>AJ193</f>
        <v>0</v>
      </c>
      <c r="AM873">
        <v>190</v>
      </c>
      <c r="AN873">
        <f>IF(AN194="","",AN193)</f>
        <v>0</v>
      </c>
      <c r="AO873">
        <v>190</v>
      </c>
      <c r="AP873">
        <f>AP193</f>
        <v>0</v>
      </c>
      <c r="AQ873">
        <v>190</v>
      </c>
      <c r="AR873">
        <f>IF(AR194="","",AR193)</f>
        <v>0</v>
      </c>
      <c r="AS873">
        <v>190</v>
      </c>
      <c r="AT873">
        <f>AT193</f>
        <v>0</v>
      </c>
      <c r="AU873">
        <v>190</v>
      </c>
      <c r="AV873">
        <f>IF(AV194="","",AV193)</f>
        <v>0</v>
      </c>
      <c r="AW873">
        <v>190</v>
      </c>
      <c r="AX873">
        <f>AX193</f>
        <v>0</v>
      </c>
      <c r="AY873">
        <v>190</v>
      </c>
      <c r="AZ873">
        <f>IF(AZ194="","",AZ193)</f>
        <v>0</v>
      </c>
      <c r="BA873">
        <v>190</v>
      </c>
      <c r="BB873">
        <f>BB193</f>
        <v>0</v>
      </c>
      <c r="BC873">
        <v>190</v>
      </c>
      <c r="BD873">
        <f>IF(BD194="","",BD193)</f>
        <v>0</v>
      </c>
      <c r="BE873">
        <v>190</v>
      </c>
      <c r="BF873">
        <f>BF193</f>
        <v>0</v>
      </c>
      <c r="BG873">
        <v>190</v>
      </c>
      <c r="BH873">
        <f>IF(BH194="","",BH193)</f>
        <v>0</v>
      </c>
      <c r="BI873">
        <v>190</v>
      </c>
      <c r="BJ873">
        <f>BJ193</f>
        <v>0</v>
      </c>
      <c r="BK873">
        <v>190</v>
      </c>
      <c r="BL873">
        <f>IF(BL194="","",BL193)</f>
        <v>0</v>
      </c>
      <c r="BM873">
        <v>190</v>
      </c>
      <c r="BN873">
        <f>BN193</f>
        <v>0</v>
      </c>
      <c r="BO873">
        <v>190</v>
      </c>
      <c r="BP873">
        <f>IF(BP194="","",BP193)</f>
        <v>0</v>
      </c>
      <c r="BQ873">
        <v>190</v>
      </c>
      <c r="BR873">
        <f>BR193</f>
        <v>0</v>
      </c>
    </row>
    <row r="874" spans="5:70">
      <c r="E874">
        <v>191</v>
      </c>
      <c r="F874">
        <f>IF(F195="","",F194)</f>
        <v>0</v>
      </c>
      <c r="G874">
        <v>191</v>
      </c>
      <c r="H874">
        <f>H194</f>
        <v>0</v>
      </c>
      <c r="I874">
        <v>191</v>
      </c>
      <c r="J874">
        <f>IF(J195="","",J194)</f>
        <v>0</v>
      </c>
      <c r="K874">
        <v>191</v>
      </c>
      <c r="L874">
        <f>L194</f>
        <v>0</v>
      </c>
      <c r="M874">
        <v>191</v>
      </c>
      <c r="N874">
        <f>IF(N195="","",N194)</f>
        <v>0</v>
      </c>
      <c r="O874">
        <v>191</v>
      </c>
      <c r="P874">
        <f>P194</f>
        <v>0</v>
      </c>
      <c r="Q874">
        <v>191</v>
      </c>
      <c r="R874">
        <f>IF(R195="","",R194)</f>
        <v>0</v>
      </c>
      <c r="S874">
        <v>191</v>
      </c>
      <c r="T874">
        <f>T194</f>
        <v>0</v>
      </c>
      <c r="U874">
        <v>191</v>
      </c>
      <c r="V874">
        <f>IF(V195="","",V194)</f>
        <v>0</v>
      </c>
      <c r="W874">
        <v>191</v>
      </c>
      <c r="X874">
        <f>X194</f>
        <v>0</v>
      </c>
      <c r="Y874">
        <v>191</v>
      </c>
      <c r="Z874">
        <f>IF(Z195="","",Z194)</f>
        <v>0</v>
      </c>
      <c r="AA874">
        <v>191</v>
      </c>
      <c r="AB874">
        <f>AB194</f>
        <v>0</v>
      </c>
      <c r="AC874">
        <v>191</v>
      </c>
      <c r="AD874">
        <f>IF(AD195="","",AD194)</f>
        <v>0</v>
      </c>
      <c r="AE874">
        <v>191</v>
      </c>
      <c r="AF874">
        <f>AF194</f>
        <v>0</v>
      </c>
      <c r="AG874">
        <v>191</v>
      </c>
      <c r="AH874">
        <f>IF(AH195="","",AH194)</f>
        <v>0</v>
      </c>
      <c r="AI874">
        <v>191</v>
      </c>
      <c r="AJ874">
        <f>AJ194</f>
        <v>0</v>
      </c>
      <c r="AM874">
        <v>191</v>
      </c>
      <c r="AN874">
        <f>IF(AN195="","",AN194)</f>
        <v>0</v>
      </c>
      <c r="AO874">
        <v>191</v>
      </c>
      <c r="AP874">
        <f>AP194</f>
        <v>0</v>
      </c>
      <c r="AQ874">
        <v>191</v>
      </c>
      <c r="AR874">
        <f>IF(AR195="","",AR194)</f>
        <v>0</v>
      </c>
      <c r="AS874">
        <v>191</v>
      </c>
      <c r="AT874">
        <f>AT194</f>
        <v>0</v>
      </c>
      <c r="AU874">
        <v>191</v>
      </c>
      <c r="AV874">
        <f>IF(AV195="","",AV194)</f>
        <v>0</v>
      </c>
      <c r="AW874">
        <v>191</v>
      </c>
      <c r="AX874">
        <f>AX194</f>
        <v>0</v>
      </c>
      <c r="AY874">
        <v>191</v>
      </c>
      <c r="AZ874">
        <f>IF(AZ195="","",AZ194)</f>
        <v>0</v>
      </c>
      <c r="BA874">
        <v>191</v>
      </c>
      <c r="BB874">
        <f>BB194</f>
        <v>0</v>
      </c>
      <c r="BC874">
        <v>191</v>
      </c>
      <c r="BD874">
        <f>IF(BD195="","",BD194)</f>
        <v>0</v>
      </c>
      <c r="BE874">
        <v>191</v>
      </c>
      <c r="BF874">
        <f>BF194</f>
        <v>0</v>
      </c>
      <c r="BG874">
        <v>191</v>
      </c>
      <c r="BH874">
        <f>IF(BH195="","",BH194)</f>
        <v>0</v>
      </c>
      <c r="BI874">
        <v>191</v>
      </c>
      <c r="BJ874">
        <f>BJ194</f>
        <v>0</v>
      </c>
      <c r="BK874">
        <v>191</v>
      </c>
      <c r="BL874">
        <f>IF(BL195="","",BL194)</f>
        <v>0</v>
      </c>
      <c r="BM874">
        <v>191</v>
      </c>
      <c r="BN874">
        <f>BN194</f>
        <v>0</v>
      </c>
      <c r="BO874">
        <v>191</v>
      </c>
      <c r="BP874">
        <f>IF(BP195="","",BP194)</f>
        <v>0</v>
      </c>
      <c r="BQ874">
        <v>191</v>
      </c>
      <c r="BR874">
        <f>BR194</f>
        <v>0</v>
      </c>
    </row>
    <row r="875" spans="5:70">
      <c r="E875">
        <v>192</v>
      </c>
      <c r="F875">
        <f>IF(F196="","",F195)</f>
        <v>0</v>
      </c>
      <c r="G875">
        <v>192</v>
      </c>
      <c r="H875">
        <f>H195</f>
        <v>0</v>
      </c>
      <c r="I875">
        <v>192</v>
      </c>
      <c r="J875">
        <f>IF(J196="","",J195)</f>
        <v>0</v>
      </c>
      <c r="K875">
        <v>192</v>
      </c>
      <c r="L875">
        <f>L195</f>
        <v>0</v>
      </c>
      <c r="M875">
        <v>192</v>
      </c>
      <c r="N875">
        <f>IF(N196="","",N195)</f>
        <v>0</v>
      </c>
      <c r="O875">
        <v>192</v>
      </c>
      <c r="P875">
        <f>P195</f>
        <v>0</v>
      </c>
      <c r="Q875">
        <v>192</v>
      </c>
      <c r="R875">
        <f>IF(R196="","",R195)</f>
        <v>0</v>
      </c>
      <c r="S875">
        <v>192</v>
      </c>
      <c r="T875">
        <f>T195</f>
        <v>0</v>
      </c>
      <c r="U875">
        <v>192</v>
      </c>
      <c r="V875">
        <f>IF(V196="","",V195)</f>
        <v>0</v>
      </c>
      <c r="W875">
        <v>192</v>
      </c>
      <c r="X875">
        <f>X195</f>
        <v>0</v>
      </c>
      <c r="Y875">
        <v>192</v>
      </c>
      <c r="Z875">
        <f>IF(Z196="","",Z195)</f>
        <v>0</v>
      </c>
      <c r="AA875">
        <v>192</v>
      </c>
      <c r="AB875">
        <f>AB195</f>
        <v>0</v>
      </c>
      <c r="AC875">
        <v>192</v>
      </c>
      <c r="AD875">
        <f>IF(AD196="","",AD195)</f>
        <v>0</v>
      </c>
      <c r="AE875">
        <v>192</v>
      </c>
      <c r="AF875">
        <f>AF195</f>
        <v>0</v>
      </c>
      <c r="AG875">
        <v>192</v>
      </c>
      <c r="AH875">
        <f>IF(AH196="","",AH195)</f>
        <v>0</v>
      </c>
      <c r="AI875">
        <v>192</v>
      </c>
      <c r="AJ875">
        <f>AJ195</f>
        <v>0</v>
      </c>
      <c r="AM875">
        <v>192</v>
      </c>
      <c r="AN875">
        <f>IF(AN196="","",AN195)</f>
        <v>0</v>
      </c>
      <c r="AO875">
        <v>192</v>
      </c>
      <c r="AP875">
        <f>AP195</f>
        <v>0</v>
      </c>
      <c r="AQ875">
        <v>192</v>
      </c>
      <c r="AR875">
        <f>IF(AR196="","",AR195)</f>
        <v>0</v>
      </c>
      <c r="AS875">
        <v>192</v>
      </c>
      <c r="AT875">
        <f>AT195</f>
        <v>0</v>
      </c>
      <c r="AU875">
        <v>192</v>
      </c>
      <c r="AV875">
        <f>IF(AV196="","",AV195)</f>
        <v>0</v>
      </c>
      <c r="AW875">
        <v>192</v>
      </c>
      <c r="AX875">
        <f>AX195</f>
        <v>0</v>
      </c>
      <c r="AY875">
        <v>192</v>
      </c>
      <c r="AZ875">
        <f>IF(AZ196="","",AZ195)</f>
        <v>0</v>
      </c>
      <c r="BA875">
        <v>192</v>
      </c>
      <c r="BB875">
        <f>BB195</f>
        <v>0</v>
      </c>
      <c r="BC875">
        <v>192</v>
      </c>
      <c r="BD875">
        <f>IF(BD196="","",BD195)</f>
        <v>0</v>
      </c>
      <c r="BE875">
        <v>192</v>
      </c>
      <c r="BF875">
        <f>BF195</f>
        <v>0</v>
      </c>
      <c r="BG875">
        <v>192</v>
      </c>
      <c r="BH875">
        <f>IF(BH196="","",BH195)</f>
        <v>0</v>
      </c>
      <c r="BI875">
        <v>192</v>
      </c>
      <c r="BJ875">
        <f>BJ195</f>
        <v>0</v>
      </c>
      <c r="BK875">
        <v>192</v>
      </c>
      <c r="BL875">
        <f>IF(BL196="","",BL195)</f>
        <v>0</v>
      </c>
      <c r="BM875">
        <v>192</v>
      </c>
      <c r="BN875">
        <f>BN195</f>
        <v>0</v>
      </c>
      <c r="BO875">
        <v>192</v>
      </c>
      <c r="BP875">
        <f>IF(BP196="","",BP195)</f>
        <v>0</v>
      </c>
      <c r="BQ875">
        <v>192</v>
      </c>
      <c r="BR875">
        <f>BR195</f>
        <v>0</v>
      </c>
    </row>
    <row r="876" spans="5:70">
      <c r="E876">
        <v>193</v>
      </c>
      <c r="F876">
        <f>IF(F197="","",F196)</f>
        <v>0</v>
      </c>
      <c r="G876">
        <v>193</v>
      </c>
      <c r="H876">
        <f>H196</f>
        <v>0</v>
      </c>
      <c r="I876">
        <v>193</v>
      </c>
      <c r="J876">
        <f>IF(J197="","",J196)</f>
        <v>0</v>
      </c>
      <c r="K876">
        <v>193</v>
      </c>
      <c r="L876">
        <f>L196</f>
        <v>0</v>
      </c>
      <c r="M876">
        <v>193</v>
      </c>
      <c r="N876">
        <f>IF(N197="","",N196)</f>
        <v>0</v>
      </c>
      <c r="O876">
        <v>193</v>
      </c>
      <c r="P876">
        <f>P196</f>
        <v>0</v>
      </c>
      <c r="Q876">
        <v>193</v>
      </c>
      <c r="R876">
        <f>IF(R197="","",R196)</f>
        <v>0</v>
      </c>
      <c r="S876">
        <v>193</v>
      </c>
      <c r="T876">
        <f>T196</f>
        <v>0</v>
      </c>
      <c r="U876">
        <v>193</v>
      </c>
      <c r="V876">
        <f>IF(V197="","",V196)</f>
        <v>0</v>
      </c>
      <c r="W876">
        <v>193</v>
      </c>
      <c r="X876">
        <f>X196</f>
        <v>0</v>
      </c>
      <c r="Y876">
        <v>193</v>
      </c>
      <c r="Z876">
        <f>IF(Z197="","",Z196)</f>
        <v>0</v>
      </c>
      <c r="AA876">
        <v>193</v>
      </c>
      <c r="AB876">
        <f>AB196</f>
        <v>0</v>
      </c>
      <c r="AC876">
        <v>193</v>
      </c>
      <c r="AD876">
        <f>IF(AD197="","",AD196)</f>
        <v>0</v>
      </c>
      <c r="AE876">
        <v>193</v>
      </c>
      <c r="AF876">
        <f>AF196</f>
        <v>0</v>
      </c>
      <c r="AG876">
        <v>193</v>
      </c>
      <c r="AH876">
        <f>IF(AH197="","",AH196)</f>
        <v>0</v>
      </c>
      <c r="AI876">
        <v>193</v>
      </c>
      <c r="AJ876">
        <f>AJ196</f>
        <v>0</v>
      </c>
      <c r="AM876">
        <v>193</v>
      </c>
      <c r="AN876">
        <f>IF(AN197="","",AN196)</f>
        <v>0</v>
      </c>
      <c r="AO876">
        <v>193</v>
      </c>
      <c r="AP876">
        <f>AP196</f>
        <v>0</v>
      </c>
      <c r="AQ876">
        <v>193</v>
      </c>
      <c r="AR876">
        <f>IF(AR197="","",AR196)</f>
        <v>0</v>
      </c>
      <c r="AS876">
        <v>193</v>
      </c>
      <c r="AT876">
        <f>AT196</f>
        <v>0</v>
      </c>
      <c r="AU876">
        <v>193</v>
      </c>
      <c r="AV876">
        <f>IF(AV197="","",AV196)</f>
        <v>0</v>
      </c>
      <c r="AW876">
        <v>193</v>
      </c>
      <c r="AX876">
        <f>AX196</f>
        <v>0</v>
      </c>
      <c r="AY876">
        <v>193</v>
      </c>
      <c r="AZ876">
        <f>IF(AZ197="","",AZ196)</f>
        <v>0</v>
      </c>
      <c r="BA876">
        <v>193</v>
      </c>
      <c r="BB876">
        <f>BB196</f>
        <v>0</v>
      </c>
      <c r="BC876">
        <v>193</v>
      </c>
      <c r="BD876">
        <f>IF(BD197="","",BD196)</f>
        <v>0</v>
      </c>
      <c r="BE876">
        <v>193</v>
      </c>
      <c r="BF876">
        <f>BF196</f>
        <v>0</v>
      </c>
      <c r="BG876">
        <v>193</v>
      </c>
      <c r="BH876">
        <f>IF(BH197="","",BH196)</f>
        <v>0</v>
      </c>
      <c r="BI876">
        <v>193</v>
      </c>
      <c r="BJ876">
        <f>BJ196</f>
        <v>0</v>
      </c>
      <c r="BK876">
        <v>193</v>
      </c>
      <c r="BL876">
        <f>IF(BL197="","",BL196)</f>
        <v>0</v>
      </c>
      <c r="BM876">
        <v>193</v>
      </c>
      <c r="BN876">
        <f>BN196</f>
        <v>0</v>
      </c>
      <c r="BO876">
        <v>193</v>
      </c>
      <c r="BP876">
        <f>IF(BP197="","",BP196)</f>
        <v>0</v>
      </c>
      <c r="BQ876">
        <v>193</v>
      </c>
      <c r="BR876">
        <f>BR196</f>
        <v>0</v>
      </c>
    </row>
    <row r="877" spans="5:70">
      <c r="E877">
        <v>194</v>
      </c>
      <c r="F877">
        <f>IF(F198="","",F197)</f>
        <v>0</v>
      </c>
      <c r="G877">
        <v>194</v>
      </c>
      <c r="H877">
        <f>H197</f>
        <v>0</v>
      </c>
      <c r="I877">
        <v>194</v>
      </c>
      <c r="J877">
        <f>IF(J198="","",J197)</f>
        <v>0</v>
      </c>
      <c r="K877">
        <v>194</v>
      </c>
      <c r="L877">
        <f>L197</f>
        <v>0</v>
      </c>
      <c r="M877">
        <v>194</v>
      </c>
      <c r="N877">
        <f>IF(N198="","",N197)</f>
        <v>0</v>
      </c>
      <c r="O877">
        <v>194</v>
      </c>
      <c r="P877">
        <f>P197</f>
        <v>0</v>
      </c>
      <c r="Q877">
        <v>194</v>
      </c>
      <c r="R877">
        <f>IF(R198="","",R197)</f>
        <v>0</v>
      </c>
      <c r="S877">
        <v>194</v>
      </c>
      <c r="T877">
        <f>T197</f>
        <v>0</v>
      </c>
      <c r="U877">
        <v>194</v>
      </c>
      <c r="V877">
        <f>IF(V198="","",V197)</f>
        <v>0</v>
      </c>
      <c r="W877">
        <v>194</v>
      </c>
      <c r="X877">
        <f>X197</f>
        <v>0</v>
      </c>
      <c r="Y877">
        <v>194</v>
      </c>
      <c r="Z877">
        <f>IF(Z198="","",Z197)</f>
        <v>0</v>
      </c>
      <c r="AA877">
        <v>194</v>
      </c>
      <c r="AB877">
        <f>AB197</f>
        <v>0</v>
      </c>
      <c r="AC877">
        <v>194</v>
      </c>
      <c r="AD877">
        <f>IF(AD198="","",AD197)</f>
        <v>0</v>
      </c>
      <c r="AE877">
        <v>194</v>
      </c>
      <c r="AF877">
        <f>AF197</f>
        <v>0</v>
      </c>
      <c r="AG877">
        <v>194</v>
      </c>
      <c r="AH877">
        <f>IF(AH198="","",AH197)</f>
        <v>0</v>
      </c>
      <c r="AI877">
        <v>194</v>
      </c>
      <c r="AJ877">
        <f>AJ197</f>
        <v>0</v>
      </c>
      <c r="AM877">
        <v>194</v>
      </c>
      <c r="AN877">
        <f>IF(AN198="","",AN197)</f>
        <v>0</v>
      </c>
      <c r="AO877">
        <v>194</v>
      </c>
      <c r="AP877">
        <f>AP197</f>
        <v>0</v>
      </c>
      <c r="AQ877">
        <v>194</v>
      </c>
      <c r="AR877">
        <f>IF(AR198="","",AR197)</f>
        <v>0</v>
      </c>
      <c r="AS877">
        <v>194</v>
      </c>
      <c r="AT877">
        <f>AT197</f>
        <v>0</v>
      </c>
      <c r="AU877">
        <v>194</v>
      </c>
      <c r="AV877">
        <f>IF(AV198="","",AV197)</f>
        <v>0</v>
      </c>
      <c r="AW877">
        <v>194</v>
      </c>
      <c r="AX877">
        <f>AX197</f>
        <v>0</v>
      </c>
      <c r="AY877">
        <v>194</v>
      </c>
      <c r="AZ877">
        <f>IF(AZ198="","",AZ197)</f>
        <v>0</v>
      </c>
      <c r="BA877">
        <v>194</v>
      </c>
      <c r="BB877">
        <f>BB197</f>
        <v>0</v>
      </c>
      <c r="BC877">
        <v>194</v>
      </c>
      <c r="BD877">
        <f>IF(BD198="","",BD197)</f>
        <v>0</v>
      </c>
      <c r="BE877">
        <v>194</v>
      </c>
      <c r="BF877">
        <f>BF197</f>
        <v>0</v>
      </c>
      <c r="BG877">
        <v>194</v>
      </c>
      <c r="BH877">
        <f>IF(BH198="","",BH197)</f>
        <v>0</v>
      </c>
      <c r="BI877">
        <v>194</v>
      </c>
      <c r="BJ877">
        <f>BJ197</f>
        <v>0</v>
      </c>
      <c r="BK877">
        <v>194</v>
      </c>
      <c r="BL877">
        <f>IF(BL198="","",BL197)</f>
        <v>0</v>
      </c>
      <c r="BM877">
        <v>194</v>
      </c>
      <c r="BN877">
        <f>BN197</f>
        <v>0</v>
      </c>
      <c r="BO877">
        <v>194</v>
      </c>
      <c r="BP877">
        <f>IF(BP198="","",BP197)</f>
        <v>0</v>
      </c>
      <c r="BQ877">
        <v>194</v>
      </c>
      <c r="BR877">
        <f>BR197</f>
        <v>0</v>
      </c>
    </row>
    <row r="878" spans="5:70">
      <c r="E878">
        <v>195</v>
      </c>
      <c r="F878">
        <f>IF(F199="","",F198)</f>
        <v>0</v>
      </c>
      <c r="G878">
        <v>195</v>
      </c>
      <c r="H878">
        <f>H198</f>
        <v>0</v>
      </c>
      <c r="I878">
        <v>195</v>
      </c>
      <c r="J878">
        <f>IF(J199="","",J198)</f>
        <v>0</v>
      </c>
      <c r="K878">
        <v>195</v>
      </c>
      <c r="L878">
        <f>L198</f>
        <v>0</v>
      </c>
      <c r="M878">
        <v>195</v>
      </c>
      <c r="N878">
        <f>IF(N199="","",N198)</f>
        <v>0</v>
      </c>
      <c r="O878">
        <v>195</v>
      </c>
      <c r="P878">
        <f>P198</f>
        <v>0</v>
      </c>
      <c r="Q878">
        <v>195</v>
      </c>
      <c r="R878">
        <f>IF(R199="","",R198)</f>
        <v>0</v>
      </c>
      <c r="S878">
        <v>195</v>
      </c>
      <c r="T878">
        <f>T198</f>
        <v>0</v>
      </c>
      <c r="U878">
        <v>195</v>
      </c>
      <c r="V878">
        <f>IF(V199="","",V198)</f>
        <v>0</v>
      </c>
      <c r="W878">
        <v>195</v>
      </c>
      <c r="X878">
        <f>X198</f>
        <v>0</v>
      </c>
      <c r="Y878">
        <v>195</v>
      </c>
      <c r="Z878">
        <f>IF(Z199="","",Z198)</f>
        <v>0</v>
      </c>
      <c r="AA878">
        <v>195</v>
      </c>
      <c r="AB878">
        <f>AB198</f>
        <v>0</v>
      </c>
      <c r="AC878">
        <v>195</v>
      </c>
      <c r="AD878">
        <f>IF(AD199="","",AD198)</f>
        <v>0</v>
      </c>
      <c r="AE878">
        <v>195</v>
      </c>
      <c r="AF878">
        <f>AF198</f>
        <v>0</v>
      </c>
      <c r="AG878">
        <v>195</v>
      </c>
      <c r="AH878">
        <f>IF(AH199="","",AH198)</f>
        <v>0</v>
      </c>
      <c r="AI878">
        <v>195</v>
      </c>
      <c r="AJ878">
        <f>AJ198</f>
        <v>0</v>
      </c>
      <c r="AM878">
        <v>195</v>
      </c>
      <c r="AN878">
        <f>IF(AN199="","",AN198)</f>
        <v>0</v>
      </c>
      <c r="AO878">
        <v>195</v>
      </c>
      <c r="AP878">
        <f>AP198</f>
        <v>0</v>
      </c>
      <c r="AQ878">
        <v>195</v>
      </c>
      <c r="AR878">
        <f>IF(AR199="","",AR198)</f>
        <v>0</v>
      </c>
      <c r="AS878">
        <v>195</v>
      </c>
      <c r="AT878">
        <f>AT198</f>
        <v>0</v>
      </c>
      <c r="AU878">
        <v>195</v>
      </c>
      <c r="AV878">
        <f>IF(AV199="","",AV198)</f>
        <v>0</v>
      </c>
      <c r="AW878">
        <v>195</v>
      </c>
      <c r="AX878">
        <f>AX198</f>
        <v>0</v>
      </c>
      <c r="AY878">
        <v>195</v>
      </c>
      <c r="AZ878">
        <f>IF(AZ199="","",AZ198)</f>
        <v>0</v>
      </c>
      <c r="BA878">
        <v>195</v>
      </c>
      <c r="BB878">
        <f>BB198</f>
        <v>0</v>
      </c>
      <c r="BC878">
        <v>195</v>
      </c>
      <c r="BD878">
        <f>IF(BD199="","",BD198)</f>
        <v>0</v>
      </c>
      <c r="BE878">
        <v>195</v>
      </c>
      <c r="BF878">
        <f>BF198</f>
        <v>0</v>
      </c>
      <c r="BG878">
        <v>195</v>
      </c>
      <c r="BH878">
        <f>IF(BH199="","",BH198)</f>
        <v>0</v>
      </c>
      <c r="BI878">
        <v>195</v>
      </c>
      <c r="BJ878">
        <f>BJ198</f>
        <v>0</v>
      </c>
      <c r="BK878">
        <v>195</v>
      </c>
      <c r="BL878">
        <f>IF(BL199="","",BL198)</f>
        <v>0</v>
      </c>
      <c r="BM878">
        <v>195</v>
      </c>
      <c r="BN878">
        <f>BN198</f>
        <v>0</v>
      </c>
      <c r="BO878">
        <v>195</v>
      </c>
      <c r="BP878">
        <f>IF(BP199="","",BP198)</f>
        <v>0</v>
      </c>
      <c r="BQ878">
        <v>195</v>
      </c>
      <c r="BR878">
        <f>BR198</f>
        <v>0</v>
      </c>
    </row>
    <row r="879" spans="5:70">
      <c r="E879">
        <v>196</v>
      </c>
      <c r="F879">
        <f>IF(F200="","",F199)</f>
        <v>0</v>
      </c>
      <c r="G879">
        <v>196</v>
      </c>
      <c r="H879">
        <f>H199</f>
        <v>0</v>
      </c>
      <c r="I879">
        <v>196</v>
      </c>
      <c r="J879">
        <f>IF(J200="","",J199)</f>
        <v>0</v>
      </c>
      <c r="K879">
        <v>196</v>
      </c>
      <c r="L879">
        <f>L199</f>
        <v>0</v>
      </c>
      <c r="M879">
        <v>196</v>
      </c>
      <c r="N879">
        <f>IF(N200="","",N199)</f>
        <v>0</v>
      </c>
      <c r="O879">
        <v>196</v>
      </c>
      <c r="P879">
        <f>P199</f>
        <v>0</v>
      </c>
      <c r="Q879">
        <v>196</v>
      </c>
      <c r="R879">
        <f>IF(R200="","",R199)</f>
        <v>0</v>
      </c>
      <c r="S879">
        <v>196</v>
      </c>
      <c r="T879">
        <f>T199</f>
        <v>0</v>
      </c>
      <c r="U879">
        <v>196</v>
      </c>
      <c r="V879">
        <f>IF(V200="","",V199)</f>
        <v>0</v>
      </c>
      <c r="W879">
        <v>196</v>
      </c>
      <c r="X879">
        <f>X199</f>
        <v>0</v>
      </c>
      <c r="Y879">
        <v>196</v>
      </c>
      <c r="Z879">
        <f>IF(Z200="","",Z199)</f>
        <v>0</v>
      </c>
      <c r="AA879">
        <v>196</v>
      </c>
      <c r="AB879">
        <f>AB199</f>
        <v>0</v>
      </c>
      <c r="AC879">
        <v>196</v>
      </c>
      <c r="AD879">
        <f>IF(AD200="","",AD199)</f>
        <v>0</v>
      </c>
      <c r="AE879">
        <v>196</v>
      </c>
      <c r="AF879">
        <f>AF199</f>
        <v>0</v>
      </c>
      <c r="AG879">
        <v>196</v>
      </c>
      <c r="AH879">
        <f>IF(AH200="","",AH199)</f>
        <v>0</v>
      </c>
      <c r="AI879">
        <v>196</v>
      </c>
      <c r="AJ879">
        <f>AJ199</f>
        <v>0</v>
      </c>
      <c r="AM879">
        <v>196</v>
      </c>
      <c r="AN879">
        <f>IF(AN200="","",AN199)</f>
        <v>0</v>
      </c>
      <c r="AO879">
        <v>196</v>
      </c>
      <c r="AP879">
        <f>AP199</f>
        <v>0</v>
      </c>
      <c r="AQ879">
        <v>196</v>
      </c>
      <c r="AR879">
        <f>IF(AR200="","",AR199)</f>
        <v>0</v>
      </c>
      <c r="AS879">
        <v>196</v>
      </c>
      <c r="AT879">
        <f>AT199</f>
        <v>0</v>
      </c>
      <c r="AU879">
        <v>196</v>
      </c>
      <c r="AV879">
        <f>IF(AV200="","",AV199)</f>
        <v>0</v>
      </c>
      <c r="AW879">
        <v>196</v>
      </c>
      <c r="AX879">
        <f>AX199</f>
        <v>0</v>
      </c>
      <c r="AY879">
        <v>196</v>
      </c>
      <c r="AZ879">
        <f>IF(AZ200="","",AZ199)</f>
        <v>0</v>
      </c>
      <c r="BA879">
        <v>196</v>
      </c>
      <c r="BB879">
        <f>BB199</f>
        <v>0</v>
      </c>
      <c r="BC879">
        <v>196</v>
      </c>
      <c r="BD879">
        <f>IF(BD200="","",BD199)</f>
        <v>0</v>
      </c>
      <c r="BE879">
        <v>196</v>
      </c>
      <c r="BF879">
        <f>BF199</f>
        <v>0</v>
      </c>
      <c r="BG879">
        <v>196</v>
      </c>
      <c r="BH879">
        <f>IF(BH200="","",BH199)</f>
        <v>0</v>
      </c>
      <c r="BI879">
        <v>196</v>
      </c>
      <c r="BJ879">
        <f>BJ199</f>
        <v>0</v>
      </c>
      <c r="BK879">
        <v>196</v>
      </c>
      <c r="BL879">
        <f>IF(BL200="","",BL199)</f>
        <v>0</v>
      </c>
      <c r="BM879">
        <v>196</v>
      </c>
      <c r="BN879">
        <f>BN199</f>
        <v>0</v>
      </c>
      <c r="BO879">
        <v>196</v>
      </c>
      <c r="BP879">
        <f>IF(BP200="","",BP199)</f>
        <v>0</v>
      </c>
      <c r="BQ879">
        <v>196</v>
      </c>
      <c r="BR879">
        <f>BR199</f>
        <v>0</v>
      </c>
    </row>
    <row r="880" spans="5:70">
      <c r="E880">
        <v>197</v>
      </c>
      <c r="F880">
        <f>IF(F201="","",F200)</f>
        <v>0</v>
      </c>
      <c r="G880">
        <v>197</v>
      </c>
      <c r="H880">
        <f>H200</f>
        <v>0</v>
      </c>
      <c r="I880">
        <v>197</v>
      </c>
      <c r="J880">
        <f>IF(J201="","",J200)</f>
        <v>0</v>
      </c>
      <c r="K880">
        <v>197</v>
      </c>
      <c r="L880">
        <f>L200</f>
        <v>0</v>
      </c>
      <c r="M880">
        <v>197</v>
      </c>
      <c r="N880">
        <f>IF(N201="","",N200)</f>
        <v>0</v>
      </c>
      <c r="O880">
        <v>197</v>
      </c>
      <c r="P880">
        <f>P200</f>
        <v>0</v>
      </c>
      <c r="Q880">
        <v>197</v>
      </c>
      <c r="R880">
        <f>IF(R201="","",R200)</f>
        <v>0</v>
      </c>
      <c r="S880">
        <v>197</v>
      </c>
      <c r="T880">
        <f>T200</f>
        <v>0</v>
      </c>
      <c r="U880">
        <v>197</v>
      </c>
      <c r="V880">
        <f>IF(V201="","",V200)</f>
        <v>0</v>
      </c>
      <c r="W880">
        <v>197</v>
      </c>
      <c r="X880">
        <f>X200</f>
        <v>0</v>
      </c>
      <c r="Y880">
        <v>197</v>
      </c>
      <c r="Z880">
        <f>IF(Z201="","",Z200)</f>
        <v>0</v>
      </c>
      <c r="AA880">
        <v>197</v>
      </c>
      <c r="AB880">
        <f>AB200</f>
        <v>0</v>
      </c>
      <c r="AC880">
        <v>197</v>
      </c>
      <c r="AD880">
        <f>IF(AD201="","",AD200)</f>
        <v>0</v>
      </c>
      <c r="AE880">
        <v>197</v>
      </c>
      <c r="AF880">
        <f>AF200</f>
        <v>0</v>
      </c>
      <c r="AG880">
        <v>197</v>
      </c>
      <c r="AH880">
        <f>IF(AH201="","",AH200)</f>
        <v>0</v>
      </c>
      <c r="AI880">
        <v>197</v>
      </c>
      <c r="AJ880">
        <f>AJ200</f>
        <v>0</v>
      </c>
      <c r="AM880">
        <v>197</v>
      </c>
      <c r="AN880">
        <f>IF(AN201="","",AN200)</f>
        <v>0</v>
      </c>
      <c r="AO880">
        <v>197</v>
      </c>
      <c r="AP880">
        <f>AP200</f>
        <v>0</v>
      </c>
      <c r="AQ880">
        <v>197</v>
      </c>
      <c r="AR880">
        <f>IF(AR201="","",AR200)</f>
        <v>0</v>
      </c>
      <c r="AS880">
        <v>197</v>
      </c>
      <c r="AT880">
        <f>AT200</f>
        <v>0</v>
      </c>
      <c r="AU880">
        <v>197</v>
      </c>
      <c r="AV880">
        <f>IF(AV201="","",AV200)</f>
        <v>0</v>
      </c>
      <c r="AW880">
        <v>197</v>
      </c>
      <c r="AX880">
        <f>AX200</f>
        <v>0</v>
      </c>
      <c r="AY880">
        <v>197</v>
      </c>
      <c r="AZ880">
        <f>IF(AZ201="","",AZ200)</f>
        <v>0</v>
      </c>
      <c r="BA880">
        <v>197</v>
      </c>
      <c r="BB880">
        <f>BB200</f>
        <v>0</v>
      </c>
      <c r="BC880">
        <v>197</v>
      </c>
      <c r="BD880">
        <f>IF(BD201="","",BD200)</f>
        <v>0</v>
      </c>
      <c r="BE880">
        <v>197</v>
      </c>
      <c r="BF880">
        <f>BF200</f>
        <v>0</v>
      </c>
      <c r="BG880">
        <v>197</v>
      </c>
      <c r="BH880">
        <f>IF(BH201="","",BH200)</f>
        <v>0</v>
      </c>
      <c r="BI880">
        <v>197</v>
      </c>
      <c r="BJ880">
        <f>BJ200</f>
        <v>0</v>
      </c>
      <c r="BK880">
        <v>197</v>
      </c>
      <c r="BL880">
        <f>IF(BL201="","",BL200)</f>
        <v>0</v>
      </c>
      <c r="BM880">
        <v>197</v>
      </c>
      <c r="BN880">
        <f>BN200</f>
        <v>0</v>
      </c>
      <c r="BO880">
        <v>197</v>
      </c>
      <c r="BP880">
        <f>IF(BP201="","",BP200)</f>
        <v>0</v>
      </c>
      <c r="BQ880">
        <v>197</v>
      </c>
      <c r="BR880">
        <f>BR200</f>
        <v>0</v>
      </c>
    </row>
    <row r="881" spans="5:70">
      <c r="E881">
        <v>198</v>
      </c>
      <c r="F881">
        <f>IF(F202="","",F201)</f>
        <v>0</v>
      </c>
      <c r="G881">
        <v>198</v>
      </c>
      <c r="H881">
        <f>H201</f>
        <v>0</v>
      </c>
      <c r="I881">
        <v>198</v>
      </c>
      <c r="J881">
        <f>IF(J202="","",J201)</f>
        <v>0</v>
      </c>
      <c r="K881">
        <v>198</v>
      </c>
      <c r="L881">
        <f>L201</f>
        <v>0</v>
      </c>
      <c r="M881">
        <v>198</v>
      </c>
      <c r="N881">
        <f>IF(N202="","",N201)</f>
        <v>0</v>
      </c>
      <c r="O881">
        <v>198</v>
      </c>
      <c r="P881">
        <f>P201</f>
        <v>0</v>
      </c>
      <c r="Q881">
        <v>198</v>
      </c>
      <c r="R881">
        <f>IF(R202="","",R201)</f>
        <v>0</v>
      </c>
      <c r="S881">
        <v>198</v>
      </c>
      <c r="T881">
        <f>T201</f>
        <v>0</v>
      </c>
      <c r="U881">
        <v>198</v>
      </c>
      <c r="V881">
        <f>IF(V202="","",V201)</f>
        <v>0</v>
      </c>
      <c r="W881">
        <v>198</v>
      </c>
      <c r="X881">
        <f>X201</f>
        <v>0</v>
      </c>
      <c r="Y881">
        <v>198</v>
      </c>
      <c r="Z881">
        <f>IF(Z202="","",Z201)</f>
        <v>0</v>
      </c>
      <c r="AA881">
        <v>198</v>
      </c>
      <c r="AB881">
        <f>AB201</f>
        <v>0</v>
      </c>
      <c r="AC881">
        <v>198</v>
      </c>
      <c r="AD881">
        <f>IF(AD202="","",AD201)</f>
        <v>0</v>
      </c>
      <c r="AE881">
        <v>198</v>
      </c>
      <c r="AF881">
        <f>AF201</f>
        <v>0</v>
      </c>
      <c r="AG881">
        <v>198</v>
      </c>
      <c r="AH881">
        <f>IF(AH202="","",AH201)</f>
        <v>0</v>
      </c>
      <c r="AI881">
        <v>198</v>
      </c>
      <c r="AJ881">
        <f>AJ201</f>
        <v>0</v>
      </c>
      <c r="AM881">
        <v>198</v>
      </c>
      <c r="AN881">
        <f>IF(AN202="","",AN201)</f>
        <v>0</v>
      </c>
      <c r="AO881">
        <v>198</v>
      </c>
      <c r="AP881">
        <f>AP201</f>
        <v>0</v>
      </c>
      <c r="AQ881">
        <v>198</v>
      </c>
      <c r="AR881">
        <f>IF(AR202="","",AR201)</f>
        <v>0</v>
      </c>
      <c r="AS881">
        <v>198</v>
      </c>
      <c r="AT881">
        <f>AT201</f>
        <v>0</v>
      </c>
      <c r="AU881">
        <v>198</v>
      </c>
      <c r="AV881">
        <f>IF(AV202="","",AV201)</f>
        <v>0</v>
      </c>
      <c r="AW881">
        <v>198</v>
      </c>
      <c r="AX881">
        <f>AX201</f>
        <v>0</v>
      </c>
      <c r="AY881">
        <v>198</v>
      </c>
      <c r="AZ881">
        <f>IF(AZ202="","",AZ201)</f>
        <v>0</v>
      </c>
      <c r="BA881">
        <v>198</v>
      </c>
      <c r="BB881">
        <f>BB201</f>
        <v>0</v>
      </c>
      <c r="BC881">
        <v>198</v>
      </c>
      <c r="BD881">
        <f>IF(BD202="","",BD201)</f>
        <v>0</v>
      </c>
      <c r="BE881">
        <v>198</v>
      </c>
      <c r="BF881">
        <f>BF201</f>
        <v>0</v>
      </c>
      <c r="BG881">
        <v>198</v>
      </c>
      <c r="BH881">
        <f>IF(BH202="","",BH201)</f>
        <v>0</v>
      </c>
      <c r="BI881">
        <v>198</v>
      </c>
      <c r="BJ881">
        <f>BJ201</f>
        <v>0</v>
      </c>
      <c r="BK881">
        <v>198</v>
      </c>
      <c r="BL881">
        <f>IF(BL202="","",BL201)</f>
        <v>0</v>
      </c>
      <c r="BM881">
        <v>198</v>
      </c>
      <c r="BN881">
        <f>BN201</f>
        <v>0</v>
      </c>
      <c r="BO881">
        <v>198</v>
      </c>
      <c r="BP881">
        <f>IF(BP202="","",BP201)</f>
        <v>0</v>
      </c>
      <c r="BQ881">
        <v>198</v>
      </c>
      <c r="BR881">
        <f>BR201</f>
        <v>0</v>
      </c>
    </row>
    <row r="882" spans="5:70">
      <c r="E882">
        <v>199</v>
      </c>
      <c r="F882">
        <f>IF(F203="","",F202)</f>
        <v>0</v>
      </c>
      <c r="G882">
        <v>199</v>
      </c>
      <c r="H882">
        <f>H202</f>
        <v>0</v>
      </c>
      <c r="I882">
        <v>199</v>
      </c>
      <c r="J882">
        <f>IF(J203="","",J202)</f>
        <v>0</v>
      </c>
      <c r="K882">
        <v>199</v>
      </c>
      <c r="L882">
        <f>L202</f>
        <v>0</v>
      </c>
      <c r="M882">
        <v>199</v>
      </c>
      <c r="N882">
        <f>IF(N203="","",N202)</f>
        <v>0</v>
      </c>
      <c r="O882">
        <v>199</v>
      </c>
      <c r="P882">
        <f>P202</f>
        <v>0</v>
      </c>
      <c r="Q882">
        <v>199</v>
      </c>
      <c r="R882">
        <f>IF(R203="","",R202)</f>
        <v>0</v>
      </c>
      <c r="S882">
        <v>199</v>
      </c>
      <c r="T882">
        <f>T202</f>
        <v>0</v>
      </c>
      <c r="U882">
        <v>199</v>
      </c>
      <c r="V882">
        <f>IF(V203="","",V202)</f>
        <v>0</v>
      </c>
      <c r="W882">
        <v>199</v>
      </c>
      <c r="X882">
        <f>X202</f>
        <v>0</v>
      </c>
      <c r="Y882">
        <v>199</v>
      </c>
      <c r="Z882">
        <f>IF(Z203="","",Z202)</f>
        <v>0</v>
      </c>
      <c r="AA882">
        <v>199</v>
      </c>
      <c r="AB882">
        <f>AB202</f>
        <v>0</v>
      </c>
      <c r="AC882">
        <v>199</v>
      </c>
      <c r="AD882">
        <f>IF(AD203="","",AD202)</f>
        <v>0</v>
      </c>
      <c r="AE882">
        <v>199</v>
      </c>
      <c r="AF882">
        <f>AF202</f>
        <v>0</v>
      </c>
      <c r="AG882">
        <v>199</v>
      </c>
      <c r="AH882">
        <f>IF(AH203="","",AH202)</f>
        <v>0</v>
      </c>
      <c r="AI882">
        <v>199</v>
      </c>
      <c r="AJ882">
        <f>AJ202</f>
        <v>0</v>
      </c>
      <c r="AM882">
        <v>199</v>
      </c>
      <c r="AN882">
        <f>IF(AN203="","",AN202)</f>
        <v>0</v>
      </c>
      <c r="AO882">
        <v>199</v>
      </c>
      <c r="AP882">
        <f>AP202</f>
        <v>0</v>
      </c>
      <c r="AQ882">
        <v>199</v>
      </c>
      <c r="AR882">
        <f>IF(AR203="","",AR202)</f>
        <v>0</v>
      </c>
      <c r="AS882">
        <v>199</v>
      </c>
      <c r="AT882">
        <f>AT202</f>
        <v>0</v>
      </c>
      <c r="AU882">
        <v>199</v>
      </c>
      <c r="AV882">
        <f>IF(AV203="","",AV202)</f>
        <v>0</v>
      </c>
      <c r="AW882">
        <v>199</v>
      </c>
      <c r="AX882">
        <f>AX202</f>
        <v>0</v>
      </c>
      <c r="AY882">
        <v>199</v>
      </c>
      <c r="AZ882">
        <f>IF(AZ203="","",AZ202)</f>
        <v>0</v>
      </c>
      <c r="BA882">
        <v>199</v>
      </c>
      <c r="BB882">
        <f>BB202</f>
        <v>0</v>
      </c>
      <c r="BC882">
        <v>199</v>
      </c>
      <c r="BD882">
        <f>IF(BD203="","",BD202)</f>
        <v>0</v>
      </c>
      <c r="BE882">
        <v>199</v>
      </c>
      <c r="BF882">
        <f>BF202</f>
        <v>0</v>
      </c>
      <c r="BG882">
        <v>199</v>
      </c>
      <c r="BH882">
        <f>IF(BH203="","",BH202)</f>
        <v>0</v>
      </c>
      <c r="BI882">
        <v>199</v>
      </c>
      <c r="BJ882">
        <f>BJ202</f>
        <v>0</v>
      </c>
      <c r="BK882">
        <v>199</v>
      </c>
      <c r="BL882">
        <f>IF(BL203="","",BL202)</f>
        <v>0</v>
      </c>
      <c r="BM882">
        <v>199</v>
      </c>
      <c r="BN882">
        <f>BN202</f>
        <v>0</v>
      </c>
      <c r="BO882">
        <v>199</v>
      </c>
      <c r="BP882">
        <f>IF(BP203="","",BP202)</f>
        <v>0</v>
      </c>
      <c r="BQ882">
        <v>199</v>
      </c>
      <c r="BR882">
        <f>BR202</f>
        <v>0</v>
      </c>
    </row>
    <row r="883" spans="5:70">
      <c r="E883">
        <v>200</v>
      </c>
      <c r="F883">
        <f>IF(F204="","",F203)</f>
        <v>0</v>
      </c>
      <c r="G883">
        <v>200</v>
      </c>
      <c r="H883">
        <f>H203</f>
        <v>0</v>
      </c>
      <c r="I883">
        <v>200</v>
      </c>
      <c r="J883">
        <f>IF(J204="","",J203)</f>
        <v>0</v>
      </c>
      <c r="K883">
        <v>200</v>
      </c>
      <c r="L883">
        <f>L203</f>
        <v>0</v>
      </c>
      <c r="M883">
        <v>200</v>
      </c>
      <c r="N883">
        <f>IF(N204="","",N203)</f>
        <v>0</v>
      </c>
      <c r="O883">
        <v>200</v>
      </c>
      <c r="P883">
        <f>P203</f>
        <v>0</v>
      </c>
      <c r="Q883">
        <v>200</v>
      </c>
      <c r="R883">
        <f>IF(R204="","",R203)</f>
        <v>0</v>
      </c>
      <c r="S883">
        <v>200</v>
      </c>
      <c r="T883">
        <f>T203</f>
        <v>0</v>
      </c>
      <c r="U883">
        <v>200</v>
      </c>
      <c r="V883">
        <f>IF(V204="","",V203)</f>
        <v>0</v>
      </c>
      <c r="W883">
        <v>200</v>
      </c>
      <c r="X883">
        <f>X203</f>
        <v>0</v>
      </c>
      <c r="Y883">
        <v>200</v>
      </c>
      <c r="Z883">
        <f>IF(Z204="","",Z203)</f>
        <v>0</v>
      </c>
      <c r="AA883">
        <v>200</v>
      </c>
      <c r="AB883">
        <f>AB203</f>
        <v>0</v>
      </c>
      <c r="AC883">
        <v>200</v>
      </c>
      <c r="AD883">
        <f>IF(AD204="","",AD203)</f>
        <v>0</v>
      </c>
      <c r="AE883">
        <v>200</v>
      </c>
      <c r="AF883">
        <f>AF203</f>
        <v>0</v>
      </c>
      <c r="AG883">
        <v>200</v>
      </c>
      <c r="AH883">
        <f>IF(AH204="","",AH203)</f>
        <v>0</v>
      </c>
      <c r="AI883">
        <v>200</v>
      </c>
      <c r="AJ883">
        <f>AJ203</f>
        <v>0</v>
      </c>
      <c r="AM883">
        <v>200</v>
      </c>
      <c r="AN883">
        <f>IF(AN204="","",AN203)</f>
        <v>0</v>
      </c>
      <c r="AO883">
        <v>200</v>
      </c>
      <c r="AP883">
        <f>AP203</f>
        <v>0</v>
      </c>
      <c r="AQ883">
        <v>200</v>
      </c>
      <c r="AR883">
        <f>IF(AR204="","",AR203)</f>
        <v>0</v>
      </c>
      <c r="AS883">
        <v>200</v>
      </c>
      <c r="AT883">
        <f>AT203</f>
        <v>0</v>
      </c>
      <c r="AU883">
        <v>200</v>
      </c>
      <c r="AV883">
        <f>IF(AV204="","",AV203)</f>
        <v>0</v>
      </c>
      <c r="AW883">
        <v>200</v>
      </c>
      <c r="AX883">
        <f>AX203</f>
        <v>0</v>
      </c>
      <c r="AY883">
        <v>200</v>
      </c>
      <c r="AZ883">
        <f>IF(AZ204="","",AZ203)</f>
        <v>0</v>
      </c>
      <c r="BA883">
        <v>200</v>
      </c>
      <c r="BB883">
        <f>BB203</f>
        <v>0</v>
      </c>
      <c r="BC883">
        <v>200</v>
      </c>
      <c r="BD883">
        <f>IF(BD204="","",BD203)</f>
        <v>0</v>
      </c>
      <c r="BE883">
        <v>200</v>
      </c>
      <c r="BF883">
        <f>BF203</f>
        <v>0</v>
      </c>
      <c r="BG883">
        <v>200</v>
      </c>
      <c r="BH883">
        <f>IF(BH204="","",BH203)</f>
        <v>0</v>
      </c>
      <c r="BI883">
        <v>200</v>
      </c>
      <c r="BJ883">
        <f>BJ203</f>
        <v>0</v>
      </c>
      <c r="BK883">
        <v>200</v>
      </c>
      <c r="BL883">
        <f>IF(BL204="","",BL203)</f>
        <v>0</v>
      </c>
      <c r="BM883">
        <v>200</v>
      </c>
      <c r="BN883">
        <f>BN203</f>
        <v>0</v>
      </c>
      <c r="BO883">
        <v>200</v>
      </c>
      <c r="BP883">
        <f>IF(BP204="","",BP203)</f>
        <v>0</v>
      </c>
      <c r="BQ883">
        <v>200</v>
      </c>
      <c r="BR883">
        <f>BR203</f>
        <v>0</v>
      </c>
    </row>
    <row r="884" spans="5:70">
      <c r="E884">
        <v>201</v>
      </c>
      <c r="F884">
        <f>IF(F205="","",F204)</f>
        <v>0</v>
      </c>
      <c r="G884">
        <v>201</v>
      </c>
      <c r="H884">
        <f>H204</f>
        <v>0</v>
      </c>
      <c r="I884">
        <v>201</v>
      </c>
      <c r="J884">
        <f>IF(J205="","",J204)</f>
        <v>0</v>
      </c>
      <c r="K884">
        <v>201</v>
      </c>
      <c r="L884">
        <f>L204</f>
        <v>0</v>
      </c>
      <c r="M884">
        <v>201</v>
      </c>
      <c r="N884">
        <f>IF(N205="","",N204)</f>
        <v>0</v>
      </c>
      <c r="O884">
        <v>201</v>
      </c>
      <c r="P884">
        <f>P204</f>
        <v>0</v>
      </c>
      <c r="Q884">
        <v>201</v>
      </c>
      <c r="R884">
        <f>IF(R205="","",R204)</f>
        <v>0</v>
      </c>
      <c r="S884">
        <v>201</v>
      </c>
      <c r="T884">
        <f>T204</f>
        <v>0</v>
      </c>
      <c r="U884">
        <v>201</v>
      </c>
      <c r="V884">
        <f>IF(V205="","",V204)</f>
        <v>0</v>
      </c>
      <c r="W884">
        <v>201</v>
      </c>
      <c r="X884">
        <f>X204</f>
        <v>0</v>
      </c>
      <c r="Y884">
        <v>201</v>
      </c>
      <c r="Z884">
        <f>IF(Z205="","",Z204)</f>
        <v>0</v>
      </c>
      <c r="AA884">
        <v>201</v>
      </c>
      <c r="AB884">
        <f>AB204</f>
        <v>0</v>
      </c>
      <c r="AC884">
        <v>201</v>
      </c>
      <c r="AD884">
        <f>IF(AD205="","",AD204)</f>
        <v>0</v>
      </c>
      <c r="AE884">
        <v>201</v>
      </c>
      <c r="AF884">
        <f>AF204</f>
        <v>0</v>
      </c>
      <c r="AG884">
        <v>201</v>
      </c>
      <c r="AH884">
        <f>IF(AH205="","",AH204)</f>
        <v>0</v>
      </c>
      <c r="AI884">
        <v>201</v>
      </c>
      <c r="AJ884">
        <f>AJ204</f>
        <v>0</v>
      </c>
      <c r="AM884">
        <v>201</v>
      </c>
      <c r="AN884">
        <f>IF(AN205="","",AN204)</f>
        <v>0</v>
      </c>
      <c r="AO884">
        <v>201</v>
      </c>
      <c r="AP884">
        <f>AP204</f>
        <v>0</v>
      </c>
      <c r="AQ884">
        <v>201</v>
      </c>
      <c r="AR884">
        <f>IF(AR205="","",AR204)</f>
        <v>0</v>
      </c>
      <c r="AS884">
        <v>201</v>
      </c>
      <c r="AT884">
        <f>AT204</f>
        <v>0</v>
      </c>
      <c r="AU884">
        <v>201</v>
      </c>
      <c r="AV884">
        <f>IF(AV205="","",AV204)</f>
        <v>0</v>
      </c>
      <c r="AW884">
        <v>201</v>
      </c>
      <c r="AX884">
        <f>AX204</f>
        <v>0</v>
      </c>
      <c r="AY884">
        <v>201</v>
      </c>
      <c r="AZ884">
        <f>IF(AZ205="","",AZ204)</f>
        <v>0</v>
      </c>
      <c r="BA884">
        <v>201</v>
      </c>
      <c r="BB884">
        <f>BB204</f>
        <v>0</v>
      </c>
      <c r="BC884">
        <v>201</v>
      </c>
      <c r="BD884">
        <f>IF(BD205="","",BD204)</f>
        <v>0</v>
      </c>
      <c r="BE884">
        <v>201</v>
      </c>
      <c r="BF884">
        <f>BF204</f>
        <v>0</v>
      </c>
      <c r="BG884">
        <v>201</v>
      </c>
      <c r="BH884">
        <f>IF(BH205="","",BH204)</f>
        <v>0</v>
      </c>
      <c r="BI884">
        <v>201</v>
      </c>
      <c r="BJ884">
        <f>BJ204</f>
        <v>0</v>
      </c>
      <c r="BK884">
        <v>201</v>
      </c>
      <c r="BL884">
        <f>IF(BL205="","",BL204)</f>
        <v>0</v>
      </c>
      <c r="BM884">
        <v>201</v>
      </c>
      <c r="BN884">
        <f>BN204</f>
        <v>0</v>
      </c>
      <c r="BO884">
        <v>201</v>
      </c>
      <c r="BP884">
        <f>IF(BP205="","",BP204)</f>
        <v>0</v>
      </c>
      <c r="BQ884">
        <v>201</v>
      </c>
      <c r="BR884">
        <f>BR204</f>
        <v>0</v>
      </c>
    </row>
    <row r="885" spans="5:70">
      <c r="E885">
        <v>202</v>
      </c>
      <c r="F885">
        <f>IF(F206="","",F205)</f>
        <v>0</v>
      </c>
      <c r="G885">
        <v>202</v>
      </c>
      <c r="H885">
        <f>H205</f>
        <v>0</v>
      </c>
      <c r="I885">
        <v>202</v>
      </c>
      <c r="J885">
        <f>IF(J206="","",J205)</f>
        <v>0</v>
      </c>
      <c r="K885">
        <v>202</v>
      </c>
      <c r="L885">
        <f>L205</f>
        <v>0</v>
      </c>
      <c r="M885">
        <v>202</v>
      </c>
      <c r="N885">
        <f>IF(N206="","",N205)</f>
        <v>0</v>
      </c>
      <c r="O885">
        <v>202</v>
      </c>
      <c r="P885">
        <f>P205</f>
        <v>0</v>
      </c>
      <c r="Q885">
        <v>202</v>
      </c>
      <c r="R885">
        <f>IF(R206="","",R205)</f>
        <v>0</v>
      </c>
      <c r="S885">
        <v>202</v>
      </c>
      <c r="T885">
        <f>T205</f>
        <v>0</v>
      </c>
      <c r="U885">
        <v>202</v>
      </c>
      <c r="V885">
        <f>IF(V206="","",V205)</f>
        <v>0</v>
      </c>
      <c r="W885">
        <v>202</v>
      </c>
      <c r="X885">
        <f>X205</f>
        <v>0</v>
      </c>
      <c r="Y885">
        <v>202</v>
      </c>
      <c r="Z885">
        <f>IF(Z206="","",Z205)</f>
        <v>0</v>
      </c>
      <c r="AA885">
        <v>202</v>
      </c>
      <c r="AB885">
        <f>AB205</f>
        <v>0</v>
      </c>
      <c r="AC885">
        <v>202</v>
      </c>
      <c r="AD885">
        <f>IF(AD206="","",AD205)</f>
        <v>0</v>
      </c>
      <c r="AE885">
        <v>202</v>
      </c>
      <c r="AF885">
        <f>AF205</f>
        <v>0</v>
      </c>
      <c r="AG885">
        <v>202</v>
      </c>
      <c r="AH885">
        <f>IF(AH206="","",AH205)</f>
        <v>0</v>
      </c>
      <c r="AI885">
        <v>202</v>
      </c>
      <c r="AJ885">
        <f>AJ205</f>
        <v>0</v>
      </c>
      <c r="AM885">
        <v>202</v>
      </c>
      <c r="AN885">
        <f>IF(AN206="","",AN205)</f>
        <v>0</v>
      </c>
      <c r="AO885">
        <v>202</v>
      </c>
      <c r="AP885">
        <f>AP205</f>
        <v>0</v>
      </c>
      <c r="AQ885">
        <v>202</v>
      </c>
      <c r="AR885">
        <f>IF(AR206="","",AR205)</f>
        <v>0</v>
      </c>
      <c r="AS885">
        <v>202</v>
      </c>
      <c r="AT885">
        <f>AT205</f>
        <v>0</v>
      </c>
      <c r="AU885">
        <v>202</v>
      </c>
      <c r="AV885">
        <f>IF(AV206="","",AV205)</f>
        <v>0</v>
      </c>
      <c r="AW885">
        <v>202</v>
      </c>
      <c r="AX885">
        <f>AX205</f>
        <v>0</v>
      </c>
      <c r="AY885">
        <v>202</v>
      </c>
      <c r="AZ885">
        <f>IF(AZ206="","",AZ205)</f>
        <v>0</v>
      </c>
      <c r="BA885">
        <v>202</v>
      </c>
      <c r="BB885">
        <f>BB205</f>
        <v>0</v>
      </c>
      <c r="BC885">
        <v>202</v>
      </c>
      <c r="BD885">
        <f>IF(BD206="","",BD205)</f>
        <v>0</v>
      </c>
      <c r="BE885">
        <v>202</v>
      </c>
      <c r="BF885">
        <f>BF205</f>
        <v>0</v>
      </c>
      <c r="BG885">
        <v>202</v>
      </c>
      <c r="BH885">
        <f>IF(BH206="","",BH205)</f>
        <v>0</v>
      </c>
      <c r="BI885">
        <v>202</v>
      </c>
      <c r="BJ885">
        <f>BJ205</f>
        <v>0</v>
      </c>
      <c r="BK885">
        <v>202</v>
      </c>
      <c r="BL885">
        <f>IF(BL206="","",BL205)</f>
        <v>0</v>
      </c>
      <c r="BM885">
        <v>202</v>
      </c>
      <c r="BN885">
        <f>BN205</f>
        <v>0</v>
      </c>
      <c r="BO885">
        <v>202</v>
      </c>
      <c r="BP885">
        <f>IF(BP206="","",BP205)</f>
        <v>0</v>
      </c>
      <c r="BQ885">
        <v>202</v>
      </c>
      <c r="BR885">
        <f>BR205</f>
        <v>0</v>
      </c>
    </row>
    <row r="886" spans="5:70">
      <c r="E886">
        <v>203</v>
      </c>
      <c r="F886">
        <f>IF(F207="","",F206)</f>
        <v>0</v>
      </c>
      <c r="G886">
        <v>203</v>
      </c>
      <c r="H886">
        <f>H206</f>
        <v>0</v>
      </c>
      <c r="I886">
        <v>203</v>
      </c>
      <c r="J886">
        <f>IF(J207="","",J206)</f>
        <v>0</v>
      </c>
      <c r="K886">
        <v>203</v>
      </c>
      <c r="L886">
        <f>L206</f>
        <v>0</v>
      </c>
      <c r="M886">
        <v>203</v>
      </c>
      <c r="N886">
        <f>IF(N207="","",N206)</f>
        <v>0</v>
      </c>
      <c r="O886">
        <v>203</v>
      </c>
      <c r="P886">
        <f>P206</f>
        <v>0</v>
      </c>
      <c r="Q886">
        <v>203</v>
      </c>
      <c r="R886">
        <f>IF(R207="","",R206)</f>
        <v>0</v>
      </c>
      <c r="S886">
        <v>203</v>
      </c>
      <c r="T886">
        <f>T206</f>
        <v>0</v>
      </c>
      <c r="U886">
        <v>203</v>
      </c>
      <c r="V886">
        <f>IF(V207="","",V206)</f>
        <v>0</v>
      </c>
      <c r="W886">
        <v>203</v>
      </c>
      <c r="X886">
        <f>X206</f>
        <v>0</v>
      </c>
      <c r="Y886">
        <v>203</v>
      </c>
      <c r="Z886">
        <f>IF(Z207="","",Z206)</f>
        <v>0</v>
      </c>
      <c r="AA886">
        <v>203</v>
      </c>
      <c r="AB886">
        <f>AB206</f>
        <v>0</v>
      </c>
      <c r="AC886">
        <v>203</v>
      </c>
      <c r="AD886">
        <f>IF(AD207="","",AD206)</f>
        <v>0</v>
      </c>
      <c r="AE886">
        <v>203</v>
      </c>
      <c r="AF886">
        <f>AF206</f>
        <v>0</v>
      </c>
      <c r="AG886">
        <v>203</v>
      </c>
      <c r="AH886">
        <f>IF(AH207="","",AH206)</f>
        <v>0</v>
      </c>
      <c r="AI886">
        <v>203</v>
      </c>
      <c r="AJ886">
        <f>AJ206</f>
        <v>0</v>
      </c>
      <c r="AM886">
        <v>203</v>
      </c>
      <c r="AN886">
        <f>IF(AN207="","",AN206)</f>
        <v>0</v>
      </c>
      <c r="AO886">
        <v>203</v>
      </c>
      <c r="AP886">
        <f>AP206</f>
        <v>0</v>
      </c>
      <c r="AQ886">
        <v>203</v>
      </c>
      <c r="AR886">
        <f>IF(AR207="","",AR206)</f>
        <v>0</v>
      </c>
      <c r="AS886">
        <v>203</v>
      </c>
      <c r="AT886">
        <f>AT206</f>
        <v>0</v>
      </c>
      <c r="AU886">
        <v>203</v>
      </c>
      <c r="AV886">
        <f>IF(AV207="","",AV206)</f>
        <v>0</v>
      </c>
      <c r="AW886">
        <v>203</v>
      </c>
      <c r="AX886">
        <f>AX206</f>
        <v>0</v>
      </c>
      <c r="AY886">
        <v>203</v>
      </c>
      <c r="AZ886">
        <f>IF(AZ207="","",AZ206)</f>
        <v>0</v>
      </c>
      <c r="BA886">
        <v>203</v>
      </c>
      <c r="BB886">
        <f>BB206</f>
        <v>0</v>
      </c>
      <c r="BC886">
        <v>203</v>
      </c>
      <c r="BD886">
        <f>IF(BD207="","",BD206)</f>
        <v>0</v>
      </c>
      <c r="BE886">
        <v>203</v>
      </c>
      <c r="BF886">
        <f>BF206</f>
        <v>0</v>
      </c>
      <c r="BG886">
        <v>203</v>
      </c>
      <c r="BH886">
        <f>IF(BH207="","",BH206)</f>
        <v>0</v>
      </c>
      <c r="BI886">
        <v>203</v>
      </c>
      <c r="BJ886">
        <f>BJ206</f>
        <v>0</v>
      </c>
      <c r="BK886">
        <v>203</v>
      </c>
      <c r="BL886">
        <f>IF(BL207="","",BL206)</f>
        <v>0</v>
      </c>
      <c r="BM886">
        <v>203</v>
      </c>
      <c r="BN886">
        <f>BN206</f>
        <v>0</v>
      </c>
      <c r="BO886">
        <v>203</v>
      </c>
      <c r="BP886">
        <f>IF(BP207="","",BP206)</f>
        <v>0</v>
      </c>
      <c r="BQ886">
        <v>203</v>
      </c>
      <c r="BR886">
        <f>BR206</f>
        <v>0</v>
      </c>
    </row>
    <row r="887" spans="5:70">
      <c r="E887">
        <v>204</v>
      </c>
      <c r="F887">
        <f>IF(F208="","",F207)</f>
        <v>0</v>
      </c>
      <c r="G887">
        <v>204</v>
      </c>
      <c r="H887">
        <f>H207</f>
        <v>0</v>
      </c>
      <c r="I887">
        <v>204</v>
      </c>
      <c r="J887">
        <f>IF(J208="","",J207)</f>
        <v>0</v>
      </c>
      <c r="K887">
        <v>204</v>
      </c>
      <c r="L887">
        <f>L207</f>
        <v>0</v>
      </c>
      <c r="M887">
        <v>204</v>
      </c>
      <c r="N887">
        <f>IF(N208="","",N207)</f>
        <v>0</v>
      </c>
      <c r="O887">
        <v>204</v>
      </c>
      <c r="P887">
        <f>P207</f>
        <v>0</v>
      </c>
      <c r="Q887">
        <v>204</v>
      </c>
      <c r="R887">
        <f>IF(R208="","",R207)</f>
        <v>0</v>
      </c>
      <c r="S887">
        <v>204</v>
      </c>
      <c r="T887">
        <f>T207</f>
        <v>0</v>
      </c>
      <c r="U887">
        <v>204</v>
      </c>
      <c r="V887">
        <f>IF(V208="","",V207)</f>
        <v>0</v>
      </c>
      <c r="W887">
        <v>204</v>
      </c>
      <c r="X887">
        <f>X207</f>
        <v>0</v>
      </c>
      <c r="Y887">
        <v>204</v>
      </c>
      <c r="Z887">
        <f>IF(Z208="","",Z207)</f>
        <v>0</v>
      </c>
      <c r="AA887">
        <v>204</v>
      </c>
      <c r="AB887">
        <f>AB207</f>
        <v>0</v>
      </c>
      <c r="AC887">
        <v>204</v>
      </c>
      <c r="AD887">
        <f>IF(AD208="","",AD207)</f>
        <v>0</v>
      </c>
      <c r="AE887">
        <v>204</v>
      </c>
      <c r="AF887">
        <f>AF207</f>
        <v>0</v>
      </c>
      <c r="AG887">
        <v>204</v>
      </c>
      <c r="AH887">
        <f>IF(AH208="","",AH207)</f>
        <v>0</v>
      </c>
      <c r="AI887">
        <v>204</v>
      </c>
      <c r="AJ887">
        <f>AJ207</f>
        <v>0</v>
      </c>
      <c r="AM887">
        <v>204</v>
      </c>
      <c r="AN887">
        <f>IF(AN208="","",AN207)</f>
        <v>0</v>
      </c>
      <c r="AO887">
        <v>204</v>
      </c>
      <c r="AP887">
        <f>AP207</f>
        <v>0</v>
      </c>
      <c r="AQ887">
        <v>204</v>
      </c>
      <c r="AR887">
        <f>IF(AR208="","",AR207)</f>
        <v>0</v>
      </c>
      <c r="AS887">
        <v>204</v>
      </c>
      <c r="AT887">
        <f>AT207</f>
        <v>0</v>
      </c>
      <c r="AU887">
        <v>204</v>
      </c>
      <c r="AV887">
        <f>IF(AV208="","",AV207)</f>
        <v>0</v>
      </c>
      <c r="AW887">
        <v>204</v>
      </c>
      <c r="AX887">
        <f>AX207</f>
        <v>0</v>
      </c>
      <c r="AY887">
        <v>204</v>
      </c>
      <c r="AZ887">
        <f>IF(AZ208="","",AZ207)</f>
        <v>0</v>
      </c>
      <c r="BA887">
        <v>204</v>
      </c>
      <c r="BB887">
        <f>BB207</f>
        <v>0</v>
      </c>
      <c r="BC887">
        <v>204</v>
      </c>
      <c r="BD887">
        <f>IF(BD208="","",BD207)</f>
        <v>0</v>
      </c>
      <c r="BE887">
        <v>204</v>
      </c>
      <c r="BF887">
        <f>BF207</f>
        <v>0</v>
      </c>
      <c r="BG887">
        <v>204</v>
      </c>
      <c r="BH887">
        <f>IF(BH208="","",BH207)</f>
        <v>0</v>
      </c>
      <c r="BI887">
        <v>204</v>
      </c>
      <c r="BJ887">
        <f>BJ207</f>
        <v>0</v>
      </c>
      <c r="BK887">
        <v>204</v>
      </c>
      <c r="BL887">
        <f>IF(BL208="","",BL207)</f>
        <v>0</v>
      </c>
      <c r="BM887">
        <v>204</v>
      </c>
      <c r="BN887">
        <f>BN207</f>
        <v>0</v>
      </c>
      <c r="BO887">
        <v>204</v>
      </c>
      <c r="BP887">
        <f>IF(BP208="","",BP207)</f>
        <v>0</v>
      </c>
      <c r="BQ887">
        <v>204</v>
      </c>
      <c r="BR887">
        <f>BR207</f>
        <v>0</v>
      </c>
    </row>
    <row r="888" spans="5:70">
      <c r="E888">
        <v>205</v>
      </c>
      <c r="F888">
        <f>IF(F209="","",F208)</f>
        <v>0</v>
      </c>
      <c r="G888">
        <v>205</v>
      </c>
      <c r="H888">
        <f>H208</f>
        <v>0</v>
      </c>
      <c r="I888">
        <v>205</v>
      </c>
      <c r="J888">
        <f>IF(J209="","",J208)</f>
        <v>0</v>
      </c>
      <c r="K888">
        <v>205</v>
      </c>
      <c r="L888">
        <f>L208</f>
        <v>0</v>
      </c>
      <c r="M888">
        <v>205</v>
      </c>
      <c r="N888">
        <f>IF(N209="","",N208)</f>
        <v>0</v>
      </c>
      <c r="O888">
        <v>205</v>
      </c>
      <c r="P888">
        <f>P208</f>
        <v>0</v>
      </c>
      <c r="Q888">
        <v>205</v>
      </c>
      <c r="R888">
        <f>IF(R209="","",R208)</f>
        <v>0</v>
      </c>
      <c r="S888">
        <v>205</v>
      </c>
      <c r="T888">
        <f>T208</f>
        <v>0</v>
      </c>
      <c r="U888">
        <v>205</v>
      </c>
      <c r="V888">
        <f>IF(V209="","",V208)</f>
        <v>0</v>
      </c>
      <c r="W888">
        <v>205</v>
      </c>
      <c r="X888">
        <f>X208</f>
        <v>0</v>
      </c>
      <c r="Y888">
        <v>205</v>
      </c>
      <c r="Z888">
        <f>IF(Z209="","",Z208)</f>
        <v>0</v>
      </c>
      <c r="AA888">
        <v>205</v>
      </c>
      <c r="AB888">
        <f>AB208</f>
        <v>0</v>
      </c>
      <c r="AC888">
        <v>205</v>
      </c>
      <c r="AD888">
        <f>IF(AD209="","",AD208)</f>
        <v>0</v>
      </c>
      <c r="AE888">
        <v>205</v>
      </c>
      <c r="AF888">
        <f>AF208</f>
        <v>0</v>
      </c>
      <c r="AG888">
        <v>205</v>
      </c>
      <c r="AH888">
        <f>IF(AH209="","",AH208)</f>
        <v>0</v>
      </c>
      <c r="AI888">
        <v>205</v>
      </c>
      <c r="AJ888">
        <f>AJ208</f>
        <v>0</v>
      </c>
      <c r="AM888">
        <v>205</v>
      </c>
      <c r="AN888">
        <f>IF(AN209="","",AN208)</f>
        <v>0</v>
      </c>
      <c r="AO888">
        <v>205</v>
      </c>
      <c r="AP888">
        <f>AP208</f>
        <v>0</v>
      </c>
      <c r="AQ888">
        <v>205</v>
      </c>
      <c r="AR888">
        <f>IF(AR209="","",AR208)</f>
        <v>0</v>
      </c>
      <c r="AS888">
        <v>205</v>
      </c>
      <c r="AT888">
        <f>AT208</f>
        <v>0</v>
      </c>
      <c r="AU888">
        <v>205</v>
      </c>
      <c r="AV888">
        <f>IF(AV209="","",AV208)</f>
        <v>0</v>
      </c>
      <c r="AW888">
        <v>205</v>
      </c>
      <c r="AX888">
        <f>AX208</f>
        <v>0</v>
      </c>
      <c r="AY888">
        <v>205</v>
      </c>
      <c r="AZ888">
        <f>IF(AZ209="","",AZ208)</f>
        <v>0</v>
      </c>
      <c r="BA888">
        <v>205</v>
      </c>
      <c r="BB888">
        <f>BB208</f>
        <v>0</v>
      </c>
      <c r="BC888">
        <v>205</v>
      </c>
      <c r="BD888">
        <f>IF(BD209="","",BD208)</f>
        <v>0</v>
      </c>
      <c r="BE888">
        <v>205</v>
      </c>
      <c r="BF888">
        <f>BF208</f>
        <v>0</v>
      </c>
      <c r="BG888">
        <v>205</v>
      </c>
      <c r="BH888">
        <f>IF(BH209="","",BH208)</f>
        <v>0</v>
      </c>
      <c r="BI888">
        <v>205</v>
      </c>
      <c r="BJ888">
        <f>BJ208</f>
        <v>0</v>
      </c>
      <c r="BK888">
        <v>205</v>
      </c>
      <c r="BL888">
        <f>IF(BL209="","",BL208)</f>
        <v>0</v>
      </c>
      <c r="BM888">
        <v>205</v>
      </c>
      <c r="BN888">
        <f>BN208</f>
        <v>0</v>
      </c>
      <c r="BO888">
        <v>205</v>
      </c>
      <c r="BP888">
        <f>IF(BP209="","",BP208)</f>
        <v>0</v>
      </c>
      <c r="BQ888">
        <v>205</v>
      </c>
      <c r="BR888">
        <f>BR208</f>
        <v>0</v>
      </c>
    </row>
    <row r="889" spans="5:70">
      <c r="E889">
        <v>206</v>
      </c>
      <c r="F889">
        <f>IF(F210="","",F209)</f>
        <v>0</v>
      </c>
      <c r="G889">
        <v>206</v>
      </c>
      <c r="H889">
        <f>H209</f>
        <v>0</v>
      </c>
      <c r="I889">
        <v>206</v>
      </c>
      <c r="J889">
        <f>IF(J210="","",J209)</f>
        <v>0</v>
      </c>
      <c r="K889">
        <v>206</v>
      </c>
      <c r="L889">
        <f>L209</f>
        <v>0</v>
      </c>
      <c r="M889">
        <v>206</v>
      </c>
      <c r="N889">
        <f>IF(N210="","",N209)</f>
        <v>0</v>
      </c>
      <c r="O889">
        <v>206</v>
      </c>
      <c r="P889">
        <f>P209</f>
        <v>0</v>
      </c>
      <c r="Q889">
        <v>206</v>
      </c>
      <c r="R889">
        <f>IF(R210="","",R209)</f>
        <v>0</v>
      </c>
      <c r="S889">
        <v>206</v>
      </c>
      <c r="T889">
        <f>T209</f>
        <v>0</v>
      </c>
      <c r="U889">
        <v>206</v>
      </c>
      <c r="V889">
        <f>IF(V210="","",V209)</f>
        <v>0</v>
      </c>
      <c r="W889">
        <v>206</v>
      </c>
      <c r="X889">
        <f>X209</f>
        <v>0</v>
      </c>
      <c r="Y889">
        <v>206</v>
      </c>
      <c r="Z889">
        <f>IF(Z210="","",Z209)</f>
        <v>0</v>
      </c>
      <c r="AA889">
        <v>206</v>
      </c>
      <c r="AB889">
        <f>AB209</f>
        <v>0</v>
      </c>
      <c r="AC889">
        <v>206</v>
      </c>
      <c r="AD889">
        <f>IF(AD210="","",AD209)</f>
        <v>0</v>
      </c>
      <c r="AE889">
        <v>206</v>
      </c>
      <c r="AF889">
        <f>AF209</f>
        <v>0</v>
      </c>
      <c r="AG889">
        <v>206</v>
      </c>
      <c r="AH889">
        <f>IF(AH210="","",AH209)</f>
        <v>0</v>
      </c>
      <c r="AI889">
        <v>206</v>
      </c>
      <c r="AJ889">
        <f>AJ209</f>
        <v>0</v>
      </c>
      <c r="AM889">
        <v>206</v>
      </c>
      <c r="AN889">
        <f>IF(AN210="","",AN209)</f>
        <v>0</v>
      </c>
      <c r="AO889">
        <v>206</v>
      </c>
      <c r="AP889">
        <f>AP209</f>
        <v>0</v>
      </c>
      <c r="AQ889">
        <v>206</v>
      </c>
      <c r="AR889">
        <f>IF(AR210="","",AR209)</f>
        <v>0</v>
      </c>
      <c r="AS889">
        <v>206</v>
      </c>
      <c r="AT889">
        <f>AT209</f>
        <v>0</v>
      </c>
      <c r="AU889">
        <v>206</v>
      </c>
      <c r="AV889">
        <f>IF(AV210="","",AV209)</f>
        <v>0</v>
      </c>
      <c r="AW889">
        <v>206</v>
      </c>
      <c r="AX889">
        <f>AX209</f>
        <v>0</v>
      </c>
      <c r="AY889">
        <v>206</v>
      </c>
      <c r="AZ889">
        <f>IF(AZ210="","",AZ209)</f>
        <v>0</v>
      </c>
      <c r="BA889">
        <v>206</v>
      </c>
      <c r="BB889">
        <f>BB209</f>
        <v>0</v>
      </c>
      <c r="BC889">
        <v>206</v>
      </c>
      <c r="BD889">
        <f>IF(BD210="","",BD209)</f>
        <v>0</v>
      </c>
      <c r="BE889">
        <v>206</v>
      </c>
      <c r="BF889">
        <f>BF209</f>
        <v>0</v>
      </c>
      <c r="BG889">
        <v>206</v>
      </c>
      <c r="BH889">
        <f>IF(BH210="","",BH209)</f>
        <v>0</v>
      </c>
      <c r="BI889">
        <v>206</v>
      </c>
      <c r="BJ889">
        <f>BJ209</f>
        <v>0</v>
      </c>
      <c r="BK889">
        <v>206</v>
      </c>
      <c r="BL889">
        <f>IF(BL210="","",BL209)</f>
        <v>0</v>
      </c>
      <c r="BM889">
        <v>206</v>
      </c>
      <c r="BN889">
        <f>BN209</f>
        <v>0</v>
      </c>
      <c r="BO889">
        <v>206</v>
      </c>
      <c r="BP889">
        <f>IF(BP210="","",BP209)</f>
        <v>0</v>
      </c>
      <c r="BQ889">
        <v>206</v>
      </c>
      <c r="BR889">
        <f>BR209</f>
        <v>0</v>
      </c>
    </row>
    <row r="890" spans="5:70">
      <c r="E890">
        <v>207</v>
      </c>
      <c r="F890">
        <f>IF(F211="","",F210)</f>
        <v>0</v>
      </c>
      <c r="G890">
        <v>207</v>
      </c>
      <c r="H890">
        <f>H210</f>
        <v>0</v>
      </c>
      <c r="I890">
        <v>207</v>
      </c>
      <c r="J890">
        <f>IF(J211="","",J210)</f>
        <v>0</v>
      </c>
      <c r="K890">
        <v>207</v>
      </c>
      <c r="L890">
        <f>L210</f>
        <v>0</v>
      </c>
      <c r="M890">
        <v>207</v>
      </c>
      <c r="N890">
        <f>IF(N211="","",N210)</f>
        <v>0</v>
      </c>
      <c r="O890">
        <v>207</v>
      </c>
      <c r="P890">
        <f>P210</f>
        <v>0</v>
      </c>
      <c r="Q890">
        <v>207</v>
      </c>
      <c r="R890">
        <f>IF(R211="","",R210)</f>
        <v>0</v>
      </c>
      <c r="S890">
        <v>207</v>
      </c>
      <c r="T890">
        <f>T210</f>
        <v>0</v>
      </c>
      <c r="U890">
        <v>207</v>
      </c>
      <c r="V890">
        <f>IF(V211="","",V210)</f>
        <v>0</v>
      </c>
      <c r="W890">
        <v>207</v>
      </c>
      <c r="X890">
        <f>X210</f>
        <v>0</v>
      </c>
      <c r="Y890">
        <v>207</v>
      </c>
      <c r="Z890">
        <f>IF(Z211="","",Z210)</f>
        <v>0</v>
      </c>
      <c r="AA890">
        <v>207</v>
      </c>
      <c r="AB890">
        <f>AB210</f>
        <v>0</v>
      </c>
      <c r="AC890">
        <v>207</v>
      </c>
      <c r="AD890">
        <f>IF(AD211="","",AD210)</f>
        <v>0</v>
      </c>
      <c r="AE890">
        <v>207</v>
      </c>
      <c r="AF890">
        <f>AF210</f>
        <v>0</v>
      </c>
      <c r="AG890">
        <v>207</v>
      </c>
      <c r="AH890">
        <f>IF(AH211="","",AH210)</f>
        <v>0</v>
      </c>
      <c r="AI890">
        <v>207</v>
      </c>
      <c r="AJ890">
        <f>AJ210</f>
        <v>0</v>
      </c>
      <c r="AM890">
        <v>207</v>
      </c>
      <c r="AN890">
        <f>IF(AN211="","",AN210)</f>
        <v>0</v>
      </c>
      <c r="AO890">
        <v>207</v>
      </c>
      <c r="AP890">
        <f>AP210</f>
        <v>0</v>
      </c>
      <c r="AQ890">
        <v>207</v>
      </c>
      <c r="AR890">
        <f>IF(AR211="","",AR210)</f>
        <v>0</v>
      </c>
      <c r="AS890">
        <v>207</v>
      </c>
      <c r="AT890">
        <f>AT210</f>
        <v>0</v>
      </c>
      <c r="AU890">
        <v>207</v>
      </c>
      <c r="AV890">
        <f>IF(AV211="","",AV210)</f>
        <v>0</v>
      </c>
      <c r="AW890">
        <v>207</v>
      </c>
      <c r="AX890">
        <f>AX210</f>
        <v>0</v>
      </c>
      <c r="AY890">
        <v>207</v>
      </c>
      <c r="AZ890">
        <f>IF(AZ211="","",AZ210)</f>
        <v>0</v>
      </c>
      <c r="BA890">
        <v>207</v>
      </c>
      <c r="BB890">
        <f>BB210</f>
        <v>0</v>
      </c>
      <c r="BC890">
        <v>207</v>
      </c>
      <c r="BD890">
        <f>IF(BD211="","",BD210)</f>
        <v>0</v>
      </c>
      <c r="BE890">
        <v>207</v>
      </c>
      <c r="BF890">
        <f>BF210</f>
        <v>0</v>
      </c>
      <c r="BG890">
        <v>207</v>
      </c>
      <c r="BH890">
        <f>IF(BH211="","",BH210)</f>
        <v>0</v>
      </c>
      <c r="BI890">
        <v>207</v>
      </c>
      <c r="BJ890">
        <f>BJ210</f>
        <v>0</v>
      </c>
      <c r="BK890">
        <v>207</v>
      </c>
      <c r="BL890">
        <f>IF(BL211="","",BL210)</f>
        <v>0</v>
      </c>
      <c r="BM890">
        <v>207</v>
      </c>
      <c r="BN890">
        <f>BN210</f>
        <v>0</v>
      </c>
      <c r="BO890">
        <v>207</v>
      </c>
      <c r="BP890">
        <f>IF(BP211="","",BP210)</f>
        <v>0</v>
      </c>
      <c r="BQ890">
        <v>207</v>
      </c>
      <c r="BR890">
        <f>BR210</f>
        <v>0</v>
      </c>
    </row>
    <row r="891" spans="5:70">
      <c r="E891">
        <v>208</v>
      </c>
      <c r="F891">
        <f>IF(F212="","",F211)</f>
        <v>0</v>
      </c>
      <c r="G891">
        <v>208</v>
      </c>
      <c r="H891">
        <f>H211</f>
        <v>0</v>
      </c>
      <c r="I891">
        <v>208</v>
      </c>
      <c r="J891">
        <f>IF(J212="","",J211)</f>
        <v>0</v>
      </c>
      <c r="K891">
        <v>208</v>
      </c>
      <c r="L891">
        <f>L211</f>
        <v>0</v>
      </c>
      <c r="M891">
        <v>208</v>
      </c>
      <c r="N891">
        <f>IF(N212="","",N211)</f>
        <v>0</v>
      </c>
      <c r="O891">
        <v>208</v>
      </c>
      <c r="P891">
        <f>P211</f>
        <v>0</v>
      </c>
      <c r="Q891">
        <v>208</v>
      </c>
      <c r="R891">
        <f>IF(R212="","",R211)</f>
        <v>0</v>
      </c>
      <c r="S891">
        <v>208</v>
      </c>
      <c r="T891">
        <f>T211</f>
        <v>0</v>
      </c>
      <c r="U891">
        <v>208</v>
      </c>
      <c r="V891">
        <f>IF(V212="","",V211)</f>
        <v>0</v>
      </c>
      <c r="W891">
        <v>208</v>
      </c>
      <c r="X891">
        <f>X211</f>
        <v>0</v>
      </c>
      <c r="Y891">
        <v>208</v>
      </c>
      <c r="Z891">
        <f>IF(Z212="","",Z211)</f>
        <v>0</v>
      </c>
      <c r="AA891">
        <v>208</v>
      </c>
      <c r="AB891">
        <f>AB211</f>
        <v>0</v>
      </c>
      <c r="AC891">
        <v>208</v>
      </c>
      <c r="AD891">
        <f>IF(AD212="","",AD211)</f>
        <v>0</v>
      </c>
      <c r="AE891">
        <v>208</v>
      </c>
      <c r="AF891">
        <f>AF211</f>
        <v>0</v>
      </c>
      <c r="AG891">
        <v>208</v>
      </c>
      <c r="AH891">
        <f>IF(AH212="","",AH211)</f>
        <v>0</v>
      </c>
      <c r="AI891">
        <v>208</v>
      </c>
      <c r="AJ891">
        <f>AJ211</f>
        <v>0</v>
      </c>
      <c r="AM891">
        <v>208</v>
      </c>
      <c r="AN891">
        <f>IF(AN212="","",AN211)</f>
        <v>0</v>
      </c>
      <c r="AO891">
        <v>208</v>
      </c>
      <c r="AP891">
        <f>AP211</f>
        <v>0</v>
      </c>
      <c r="AQ891">
        <v>208</v>
      </c>
      <c r="AR891">
        <f>IF(AR212="","",AR211)</f>
        <v>0</v>
      </c>
      <c r="AS891">
        <v>208</v>
      </c>
      <c r="AT891">
        <f>AT211</f>
        <v>0</v>
      </c>
      <c r="AU891">
        <v>208</v>
      </c>
      <c r="AV891">
        <f>IF(AV212="","",AV211)</f>
        <v>0</v>
      </c>
      <c r="AW891">
        <v>208</v>
      </c>
      <c r="AX891">
        <f>AX211</f>
        <v>0</v>
      </c>
      <c r="AY891">
        <v>208</v>
      </c>
      <c r="AZ891">
        <f>IF(AZ212="","",AZ211)</f>
        <v>0</v>
      </c>
      <c r="BA891">
        <v>208</v>
      </c>
      <c r="BB891">
        <f>BB211</f>
        <v>0</v>
      </c>
      <c r="BC891">
        <v>208</v>
      </c>
      <c r="BD891">
        <f>IF(BD212="","",BD211)</f>
        <v>0</v>
      </c>
      <c r="BE891">
        <v>208</v>
      </c>
      <c r="BF891">
        <f>BF211</f>
        <v>0</v>
      </c>
      <c r="BG891">
        <v>208</v>
      </c>
      <c r="BH891">
        <f>IF(BH212="","",BH211)</f>
        <v>0</v>
      </c>
      <c r="BI891">
        <v>208</v>
      </c>
      <c r="BJ891">
        <f>BJ211</f>
        <v>0</v>
      </c>
      <c r="BK891">
        <v>208</v>
      </c>
      <c r="BL891">
        <f>IF(BL212="","",BL211)</f>
        <v>0</v>
      </c>
      <c r="BM891">
        <v>208</v>
      </c>
      <c r="BN891">
        <f>BN211</f>
        <v>0</v>
      </c>
      <c r="BO891">
        <v>208</v>
      </c>
      <c r="BP891">
        <f>IF(BP212="","",BP211)</f>
        <v>0</v>
      </c>
      <c r="BQ891">
        <v>208</v>
      </c>
      <c r="BR891">
        <f>BR211</f>
        <v>0</v>
      </c>
    </row>
    <row r="892" spans="5:70">
      <c r="E892">
        <v>209</v>
      </c>
      <c r="F892">
        <f>IF(F213="","",F212)</f>
        <v>0</v>
      </c>
      <c r="G892">
        <v>209</v>
      </c>
      <c r="H892">
        <f>H212</f>
        <v>0</v>
      </c>
      <c r="I892">
        <v>209</v>
      </c>
      <c r="J892">
        <f>IF(J213="","",J212)</f>
        <v>0</v>
      </c>
      <c r="K892">
        <v>209</v>
      </c>
      <c r="L892">
        <f>L212</f>
        <v>0</v>
      </c>
      <c r="M892">
        <v>209</v>
      </c>
      <c r="N892">
        <f>IF(N213="","",N212)</f>
        <v>0</v>
      </c>
      <c r="O892">
        <v>209</v>
      </c>
      <c r="P892">
        <f>P212</f>
        <v>0</v>
      </c>
      <c r="Q892">
        <v>209</v>
      </c>
      <c r="R892">
        <f>IF(R213="","",R212)</f>
        <v>0</v>
      </c>
      <c r="S892">
        <v>209</v>
      </c>
      <c r="T892">
        <f>T212</f>
        <v>0</v>
      </c>
      <c r="U892">
        <v>209</v>
      </c>
      <c r="V892">
        <f>IF(V213="","",V212)</f>
        <v>0</v>
      </c>
      <c r="W892">
        <v>209</v>
      </c>
      <c r="X892">
        <f>X212</f>
        <v>0</v>
      </c>
      <c r="Y892">
        <v>209</v>
      </c>
      <c r="Z892">
        <f>IF(Z213="","",Z212)</f>
        <v>0</v>
      </c>
      <c r="AA892">
        <v>209</v>
      </c>
      <c r="AB892">
        <f>AB212</f>
        <v>0</v>
      </c>
      <c r="AC892">
        <v>209</v>
      </c>
      <c r="AD892">
        <f>IF(AD213="","",AD212)</f>
        <v>0</v>
      </c>
      <c r="AE892">
        <v>209</v>
      </c>
      <c r="AF892">
        <f>AF212</f>
        <v>0</v>
      </c>
      <c r="AG892">
        <v>209</v>
      </c>
      <c r="AH892">
        <f>IF(AH213="","",AH212)</f>
        <v>0</v>
      </c>
      <c r="AI892">
        <v>209</v>
      </c>
      <c r="AJ892">
        <f>AJ212</f>
        <v>0</v>
      </c>
      <c r="AM892">
        <v>209</v>
      </c>
      <c r="AN892">
        <f>IF(AN213="","",AN212)</f>
        <v>0</v>
      </c>
      <c r="AO892">
        <v>209</v>
      </c>
      <c r="AP892">
        <f>AP212</f>
        <v>0</v>
      </c>
      <c r="AQ892">
        <v>209</v>
      </c>
      <c r="AR892">
        <f>IF(AR213="","",AR212)</f>
        <v>0</v>
      </c>
      <c r="AS892">
        <v>209</v>
      </c>
      <c r="AT892">
        <f>AT212</f>
        <v>0</v>
      </c>
      <c r="AU892">
        <v>209</v>
      </c>
      <c r="AV892">
        <f>IF(AV213="","",AV212)</f>
        <v>0</v>
      </c>
      <c r="AW892">
        <v>209</v>
      </c>
      <c r="AX892">
        <f>AX212</f>
        <v>0</v>
      </c>
      <c r="AY892">
        <v>209</v>
      </c>
      <c r="AZ892">
        <f>IF(AZ213="","",AZ212)</f>
        <v>0</v>
      </c>
      <c r="BA892">
        <v>209</v>
      </c>
      <c r="BB892">
        <f>BB212</f>
        <v>0</v>
      </c>
      <c r="BC892">
        <v>209</v>
      </c>
      <c r="BD892">
        <f>IF(BD213="","",BD212)</f>
        <v>0</v>
      </c>
      <c r="BE892">
        <v>209</v>
      </c>
      <c r="BF892">
        <f>BF212</f>
        <v>0</v>
      </c>
      <c r="BG892">
        <v>209</v>
      </c>
      <c r="BH892">
        <f>IF(BH213="","",BH212)</f>
        <v>0</v>
      </c>
      <c r="BI892">
        <v>209</v>
      </c>
      <c r="BJ892">
        <f>BJ212</f>
        <v>0</v>
      </c>
      <c r="BK892">
        <v>209</v>
      </c>
      <c r="BL892">
        <f>IF(BL213="","",BL212)</f>
        <v>0</v>
      </c>
      <c r="BM892">
        <v>209</v>
      </c>
      <c r="BN892">
        <f>BN212</f>
        <v>0</v>
      </c>
      <c r="BO892">
        <v>209</v>
      </c>
      <c r="BP892">
        <f>IF(BP213="","",BP212)</f>
        <v>0</v>
      </c>
      <c r="BQ892">
        <v>209</v>
      </c>
      <c r="BR892">
        <f>BR212</f>
        <v>0</v>
      </c>
    </row>
    <row r="893" spans="5:70">
      <c r="E893">
        <v>210</v>
      </c>
      <c r="F893">
        <f>IF(F214="","",F213)</f>
        <v>0</v>
      </c>
      <c r="G893">
        <v>210</v>
      </c>
      <c r="H893">
        <f>H213</f>
        <v>0</v>
      </c>
      <c r="I893">
        <v>210</v>
      </c>
      <c r="J893">
        <f>IF(J214="","",J213)</f>
        <v>0</v>
      </c>
      <c r="K893">
        <v>210</v>
      </c>
      <c r="L893">
        <f>L213</f>
        <v>0</v>
      </c>
      <c r="M893">
        <v>210</v>
      </c>
      <c r="N893">
        <f>IF(N214="","",N213)</f>
        <v>0</v>
      </c>
      <c r="O893">
        <v>210</v>
      </c>
      <c r="P893">
        <f>P213</f>
        <v>0</v>
      </c>
      <c r="Q893">
        <v>210</v>
      </c>
      <c r="R893">
        <f>IF(R214="","",R213)</f>
        <v>0</v>
      </c>
      <c r="S893">
        <v>210</v>
      </c>
      <c r="T893">
        <f>T213</f>
        <v>0</v>
      </c>
      <c r="U893">
        <v>210</v>
      </c>
      <c r="V893">
        <f>IF(V214="","",V213)</f>
        <v>0</v>
      </c>
      <c r="W893">
        <v>210</v>
      </c>
      <c r="X893">
        <f>X213</f>
        <v>0</v>
      </c>
      <c r="Y893">
        <v>210</v>
      </c>
      <c r="Z893">
        <f>IF(Z214="","",Z213)</f>
        <v>0</v>
      </c>
      <c r="AA893">
        <v>210</v>
      </c>
      <c r="AB893">
        <f>AB213</f>
        <v>0</v>
      </c>
      <c r="AC893">
        <v>210</v>
      </c>
      <c r="AD893">
        <f>IF(AD214="","",AD213)</f>
        <v>0</v>
      </c>
      <c r="AE893">
        <v>210</v>
      </c>
      <c r="AF893">
        <f>AF213</f>
        <v>0</v>
      </c>
      <c r="AG893">
        <v>210</v>
      </c>
      <c r="AH893">
        <f>IF(AH214="","",AH213)</f>
        <v>0</v>
      </c>
      <c r="AI893">
        <v>210</v>
      </c>
      <c r="AJ893">
        <f>AJ213</f>
        <v>0</v>
      </c>
      <c r="AM893">
        <v>210</v>
      </c>
      <c r="AN893">
        <f>IF(AN214="","",AN213)</f>
        <v>0</v>
      </c>
      <c r="AO893">
        <v>210</v>
      </c>
      <c r="AP893">
        <f>AP213</f>
        <v>0</v>
      </c>
      <c r="AQ893">
        <v>210</v>
      </c>
      <c r="AR893">
        <f>IF(AR214="","",AR213)</f>
        <v>0</v>
      </c>
      <c r="AS893">
        <v>210</v>
      </c>
      <c r="AT893">
        <f>AT213</f>
        <v>0</v>
      </c>
      <c r="AU893">
        <v>210</v>
      </c>
      <c r="AV893">
        <f>IF(AV214="","",AV213)</f>
        <v>0</v>
      </c>
      <c r="AW893">
        <v>210</v>
      </c>
      <c r="AX893">
        <f>AX213</f>
        <v>0</v>
      </c>
      <c r="AY893">
        <v>210</v>
      </c>
      <c r="AZ893">
        <f>IF(AZ214="","",AZ213)</f>
        <v>0</v>
      </c>
      <c r="BA893">
        <v>210</v>
      </c>
      <c r="BB893">
        <f>BB213</f>
        <v>0</v>
      </c>
      <c r="BC893">
        <v>210</v>
      </c>
      <c r="BD893">
        <f>IF(BD214="","",BD213)</f>
        <v>0</v>
      </c>
      <c r="BE893">
        <v>210</v>
      </c>
      <c r="BF893">
        <f>BF213</f>
        <v>0</v>
      </c>
      <c r="BG893">
        <v>210</v>
      </c>
      <c r="BH893">
        <f>IF(BH214="","",BH213)</f>
        <v>0</v>
      </c>
      <c r="BI893">
        <v>210</v>
      </c>
      <c r="BJ893">
        <f>BJ213</f>
        <v>0</v>
      </c>
      <c r="BK893">
        <v>210</v>
      </c>
      <c r="BL893">
        <f>IF(BL214="","",BL213)</f>
        <v>0</v>
      </c>
      <c r="BM893">
        <v>210</v>
      </c>
      <c r="BN893">
        <f>BN213</f>
        <v>0</v>
      </c>
      <c r="BO893">
        <v>210</v>
      </c>
      <c r="BP893">
        <f>IF(BP214="","",BP213)</f>
        <v>0</v>
      </c>
      <c r="BQ893">
        <v>210</v>
      </c>
      <c r="BR893">
        <f>BR213</f>
        <v>0</v>
      </c>
    </row>
    <row r="894" spans="5:70">
      <c r="E894">
        <v>211</v>
      </c>
      <c r="F894">
        <f>IF(F215="","",F214)</f>
        <v>0</v>
      </c>
      <c r="G894">
        <v>211</v>
      </c>
      <c r="H894">
        <f>H214</f>
        <v>0</v>
      </c>
      <c r="I894">
        <v>211</v>
      </c>
      <c r="J894">
        <f>IF(J215="","",J214)</f>
        <v>0</v>
      </c>
      <c r="K894">
        <v>211</v>
      </c>
      <c r="L894">
        <f>L214</f>
        <v>0</v>
      </c>
      <c r="M894">
        <v>211</v>
      </c>
      <c r="N894">
        <f>IF(N215="","",N214)</f>
        <v>0</v>
      </c>
      <c r="O894">
        <v>211</v>
      </c>
      <c r="P894">
        <f>P214</f>
        <v>0</v>
      </c>
      <c r="Q894">
        <v>211</v>
      </c>
      <c r="R894">
        <f>IF(R215="","",R214)</f>
        <v>0</v>
      </c>
      <c r="S894">
        <v>211</v>
      </c>
      <c r="T894">
        <f>T214</f>
        <v>0</v>
      </c>
      <c r="U894">
        <v>211</v>
      </c>
      <c r="V894">
        <f>IF(V215="","",V214)</f>
        <v>0</v>
      </c>
      <c r="W894">
        <v>211</v>
      </c>
      <c r="X894">
        <f>X214</f>
        <v>0</v>
      </c>
      <c r="Y894">
        <v>211</v>
      </c>
      <c r="Z894">
        <f>IF(Z215="","",Z214)</f>
        <v>0</v>
      </c>
      <c r="AA894">
        <v>211</v>
      </c>
      <c r="AB894">
        <f>AB214</f>
        <v>0</v>
      </c>
      <c r="AC894">
        <v>211</v>
      </c>
      <c r="AD894">
        <f>IF(AD215="","",AD214)</f>
        <v>0</v>
      </c>
      <c r="AE894">
        <v>211</v>
      </c>
      <c r="AF894">
        <f>AF214</f>
        <v>0</v>
      </c>
      <c r="AG894">
        <v>211</v>
      </c>
      <c r="AH894">
        <f>IF(AH215="","",AH214)</f>
        <v>0</v>
      </c>
      <c r="AI894">
        <v>211</v>
      </c>
      <c r="AJ894">
        <f>AJ214</f>
        <v>0</v>
      </c>
      <c r="AM894">
        <v>211</v>
      </c>
      <c r="AN894">
        <f>IF(AN215="","",AN214)</f>
        <v>0</v>
      </c>
      <c r="AO894">
        <v>211</v>
      </c>
      <c r="AP894">
        <f>AP214</f>
        <v>0</v>
      </c>
      <c r="AQ894">
        <v>211</v>
      </c>
      <c r="AR894">
        <f>IF(AR215="","",AR214)</f>
        <v>0</v>
      </c>
      <c r="AS894">
        <v>211</v>
      </c>
      <c r="AT894">
        <f>AT214</f>
        <v>0</v>
      </c>
      <c r="AU894">
        <v>211</v>
      </c>
      <c r="AV894">
        <f>IF(AV215="","",AV214)</f>
        <v>0</v>
      </c>
      <c r="AW894">
        <v>211</v>
      </c>
      <c r="AX894">
        <f>AX214</f>
        <v>0</v>
      </c>
      <c r="AY894">
        <v>211</v>
      </c>
      <c r="AZ894">
        <f>IF(AZ215="","",AZ214)</f>
        <v>0</v>
      </c>
      <c r="BA894">
        <v>211</v>
      </c>
      <c r="BB894">
        <f>BB214</f>
        <v>0</v>
      </c>
      <c r="BC894">
        <v>211</v>
      </c>
      <c r="BD894">
        <f>IF(BD215="","",BD214)</f>
        <v>0</v>
      </c>
      <c r="BE894">
        <v>211</v>
      </c>
      <c r="BF894">
        <f>BF214</f>
        <v>0</v>
      </c>
      <c r="BG894">
        <v>211</v>
      </c>
      <c r="BH894">
        <f>IF(BH215="","",BH214)</f>
        <v>0</v>
      </c>
      <c r="BI894">
        <v>211</v>
      </c>
      <c r="BJ894">
        <f>BJ214</f>
        <v>0</v>
      </c>
      <c r="BK894">
        <v>211</v>
      </c>
      <c r="BL894">
        <f>IF(BL215="","",BL214)</f>
        <v>0</v>
      </c>
      <c r="BM894">
        <v>211</v>
      </c>
      <c r="BN894">
        <f>BN214</f>
        <v>0</v>
      </c>
      <c r="BO894">
        <v>211</v>
      </c>
      <c r="BP894">
        <f>IF(BP215="","",BP214)</f>
        <v>0</v>
      </c>
      <c r="BQ894">
        <v>211</v>
      </c>
      <c r="BR894">
        <f>BR214</f>
        <v>0</v>
      </c>
    </row>
    <row r="895" spans="5:70">
      <c r="E895">
        <v>212</v>
      </c>
      <c r="F895">
        <f>IF(F216="","",F215)</f>
        <v>0</v>
      </c>
      <c r="G895">
        <v>212</v>
      </c>
      <c r="H895">
        <f>H215</f>
        <v>0</v>
      </c>
      <c r="I895">
        <v>212</v>
      </c>
      <c r="J895">
        <f>IF(J216="","",J215)</f>
        <v>0</v>
      </c>
      <c r="K895">
        <v>212</v>
      </c>
      <c r="L895">
        <f>L215</f>
        <v>0</v>
      </c>
      <c r="M895">
        <v>212</v>
      </c>
      <c r="N895">
        <f>IF(N216="","",N215)</f>
        <v>0</v>
      </c>
      <c r="O895">
        <v>212</v>
      </c>
      <c r="P895">
        <f>P215</f>
        <v>0</v>
      </c>
      <c r="Q895">
        <v>212</v>
      </c>
      <c r="R895">
        <f>IF(R216="","",R215)</f>
        <v>0</v>
      </c>
      <c r="S895">
        <v>212</v>
      </c>
      <c r="T895">
        <f>T215</f>
        <v>0</v>
      </c>
      <c r="U895">
        <v>212</v>
      </c>
      <c r="V895">
        <f>IF(V216="","",V215)</f>
        <v>0</v>
      </c>
      <c r="W895">
        <v>212</v>
      </c>
      <c r="X895">
        <f>X215</f>
        <v>0</v>
      </c>
      <c r="Y895">
        <v>212</v>
      </c>
      <c r="Z895">
        <f>IF(Z216="","",Z215)</f>
        <v>0</v>
      </c>
      <c r="AA895">
        <v>212</v>
      </c>
      <c r="AB895">
        <f>AB215</f>
        <v>0</v>
      </c>
      <c r="AC895">
        <v>212</v>
      </c>
      <c r="AD895">
        <f>IF(AD216="","",AD215)</f>
        <v>0</v>
      </c>
      <c r="AE895">
        <v>212</v>
      </c>
      <c r="AF895">
        <f>AF215</f>
        <v>0</v>
      </c>
      <c r="AG895">
        <v>212</v>
      </c>
      <c r="AH895">
        <f>IF(AH216="","",AH215)</f>
        <v>0</v>
      </c>
      <c r="AI895">
        <v>212</v>
      </c>
      <c r="AJ895">
        <f>AJ215</f>
        <v>0</v>
      </c>
      <c r="AM895">
        <v>212</v>
      </c>
      <c r="AN895">
        <f>IF(AN216="","",AN215)</f>
        <v>0</v>
      </c>
      <c r="AO895">
        <v>212</v>
      </c>
      <c r="AP895">
        <f>AP215</f>
        <v>0</v>
      </c>
      <c r="AQ895">
        <v>212</v>
      </c>
      <c r="AR895">
        <f>IF(AR216="","",AR215)</f>
        <v>0</v>
      </c>
      <c r="AS895">
        <v>212</v>
      </c>
      <c r="AT895">
        <f>AT215</f>
        <v>0</v>
      </c>
      <c r="AU895">
        <v>212</v>
      </c>
      <c r="AV895">
        <f>IF(AV216="","",AV215)</f>
        <v>0</v>
      </c>
      <c r="AW895">
        <v>212</v>
      </c>
      <c r="AX895">
        <f>AX215</f>
        <v>0</v>
      </c>
      <c r="AY895">
        <v>212</v>
      </c>
      <c r="AZ895">
        <f>IF(AZ216="","",AZ215)</f>
        <v>0</v>
      </c>
      <c r="BA895">
        <v>212</v>
      </c>
      <c r="BB895">
        <f>BB215</f>
        <v>0</v>
      </c>
      <c r="BC895">
        <v>212</v>
      </c>
      <c r="BD895">
        <f>IF(BD216="","",BD215)</f>
        <v>0</v>
      </c>
      <c r="BE895">
        <v>212</v>
      </c>
      <c r="BF895">
        <f>BF215</f>
        <v>0</v>
      </c>
      <c r="BG895">
        <v>212</v>
      </c>
      <c r="BH895">
        <f>IF(BH216="","",BH215)</f>
        <v>0</v>
      </c>
      <c r="BI895">
        <v>212</v>
      </c>
      <c r="BJ895">
        <f>BJ215</f>
        <v>0</v>
      </c>
      <c r="BK895">
        <v>212</v>
      </c>
      <c r="BL895">
        <f>IF(BL216="","",BL215)</f>
        <v>0</v>
      </c>
      <c r="BM895">
        <v>212</v>
      </c>
      <c r="BN895">
        <f>BN215</f>
        <v>0</v>
      </c>
      <c r="BO895">
        <v>212</v>
      </c>
      <c r="BP895">
        <f>IF(BP216="","",BP215)</f>
        <v>0</v>
      </c>
      <c r="BQ895">
        <v>212</v>
      </c>
      <c r="BR895">
        <f>BR215</f>
        <v>0</v>
      </c>
    </row>
    <row r="896" spans="5:70">
      <c r="E896">
        <v>213</v>
      </c>
      <c r="F896">
        <f>IF(F217="","",F216)</f>
        <v>0</v>
      </c>
      <c r="G896">
        <v>213</v>
      </c>
      <c r="H896">
        <f>H216</f>
        <v>0</v>
      </c>
      <c r="I896">
        <v>213</v>
      </c>
      <c r="J896">
        <f>IF(J217="","",J216)</f>
        <v>0</v>
      </c>
      <c r="K896">
        <v>213</v>
      </c>
      <c r="L896">
        <f>L216</f>
        <v>0</v>
      </c>
      <c r="M896">
        <v>213</v>
      </c>
      <c r="N896">
        <f>IF(N217="","",N216)</f>
        <v>0</v>
      </c>
      <c r="O896">
        <v>213</v>
      </c>
      <c r="P896">
        <f>P216</f>
        <v>0</v>
      </c>
      <c r="Q896">
        <v>213</v>
      </c>
      <c r="R896">
        <f>IF(R217="","",R216)</f>
        <v>0</v>
      </c>
      <c r="S896">
        <v>213</v>
      </c>
      <c r="T896">
        <f>T216</f>
        <v>0</v>
      </c>
      <c r="U896">
        <v>213</v>
      </c>
      <c r="V896">
        <f>IF(V217="","",V216)</f>
        <v>0</v>
      </c>
      <c r="W896">
        <v>213</v>
      </c>
      <c r="X896">
        <f>X216</f>
        <v>0</v>
      </c>
      <c r="Y896">
        <v>213</v>
      </c>
      <c r="Z896">
        <f>IF(Z217="","",Z216)</f>
        <v>0</v>
      </c>
      <c r="AA896">
        <v>213</v>
      </c>
      <c r="AB896">
        <f>AB216</f>
        <v>0</v>
      </c>
      <c r="AC896">
        <v>213</v>
      </c>
      <c r="AD896">
        <f>IF(AD217="","",AD216)</f>
        <v>0</v>
      </c>
      <c r="AE896">
        <v>213</v>
      </c>
      <c r="AF896">
        <f>AF216</f>
        <v>0</v>
      </c>
      <c r="AG896">
        <v>213</v>
      </c>
      <c r="AH896">
        <f>IF(AH217="","",AH216)</f>
        <v>0</v>
      </c>
      <c r="AI896">
        <v>213</v>
      </c>
      <c r="AJ896">
        <f>AJ216</f>
        <v>0</v>
      </c>
      <c r="AM896">
        <v>213</v>
      </c>
      <c r="AN896">
        <f>IF(AN217="","",AN216)</f>
        <v>0</v>
      </c>
      <c r="AO896">
        <v>213</v>
      </c>
      <c r="AP896">
        <f>AP216</f>
        <v>0</v>
      </c>
      <c r="AQ896">
        <v>213</v>
      </c>
      <c r="AR896">
        <f>IF(AR217="","",AR216)</f>
        <v>0</v>
      </c>
      <c r="AS896">
        <v>213</v>
      </c>
      <c r="AT896">
        <f>AT216</f>
        <v>0</v>
      </c>
      <c r="AU896">
        <v>213</v>
      </c>
      <c r="AV896">
        <f>IF(AV217="","",AV216)</f>
        <v>0</v>
      </c>
      <c r="AW896">
        <v>213</v>
      </c>
      <c r="AX896">
        <f>AX216</f>
        <v>0</v>
      </c>
      <c r="AY896">
        <v>213</v>
      </c>
      <c r="AZ896">
        <f>IF(AZ217="","",AZ216)</f>
        <v>0</v>
      </c>
      <c r="BA896">
        <v>213</v>
      </c>
      <c r="BB896">
        <f>BB216</f>
        <v>0</v>
      </c>
      <c r="BC896">
        <v>213</v>
      </c>
      <c r="BD896">
        <f>IF(BD217="","",BD216)</f>
        <v>0</v>
      </c>
      <c r="BE896">
        <v>213</v>
      </c>
      <c r="BF896">
        <f>BF216</f>
        <v>0</v>
      </c>
      <c r="BG896">
        <v>213</v>
      </c>
      <c r="BH896">
        <f>IF(BH217="","",BH216)</f>
        <v>0</v>
      </c>
      <c r="BI896">
        <v>213</v>
      </c>
      <c r="BJ896">
        <f>BJ216</f>
        <v>0</v>
      </c>
      <c r="BK896">
        <v>213</v>
      </c>
      <c r="BL896">
        <f>IF(BL217="","",BL216)</f>
        <v>0</v>
      </c>
      <c r="BM896">
        <v>213</v>
      </c>
      <c r="BN896">
        <f>BN216</f>
        <v>0</v>
      </c>
      <c r="BO896">
        <v>213</v>
      </c>
      <c r="BP896">
        <f>IF(BP217="","",BP216)</f>
        <v>0</v>
      </c>
      <c r="BQ896">
        <v>213</v>
      </c>
      <c r="BR896">
        <f>BR216</f>
        <v>0</v>
      </c>
    </row>
    <row r="897" spans="5:70">
      <c r="E897">
        <v>214</v>
      </c>
      <c r="F897">
        <f>IF(F218="","",F217)</f>
        <v>0</v>
      </c>
      <c r="G897">
        <v>214</v>
      </c>
      <c r="H897">
        <f>H217</f>
        <v>0</v>
      </c>
      <c r="I897">
        <v>214</v>
      </c>
      <c r="J897">
        <f>IF(J218="","",J217)</f>
        <v>0</v>
      </c>
      <c r="K897">
        <v>214</v>
      </c>
      <c r="L897">
        <f>L217</f>
        <v>0</v>
      </c>
      <c r="M897">
        <v>214</v>
      </c>
      <c r="N897">
        <f>IF(N218="","",N217)</f>
        <v>0</v>
      </c>
      <c r="O897">
        <v>214</v>
      </c>
      <c r="P897">
        <f>P217</f>
        <v>0</v>
      </c>
      <c r="Q897">
        <v>214</v>
      </c>
      <c r="R897">
        <f>IF(R218="","",R217)</f>
        <v>0</v>
      </c>
      <c r="S897">
        <v>214</v>
      </c>
      <c r="T897">
        <f>T217</f>
        <v>0</v>
      </c>
      <c r="U897">
        <v>214</v>
      </c>
      <c r="V897">
        <f>IF(V218="","",V217)</f>
        <v>0</v>
      </c>
      <c r="W897">
        <v>214</v>
      </c>
      <c r="X897">
        <f>X217</f>
        <v>0</v>
      </c>
      <c r="Y897">
        <v>214</v>
      </c>
      <c r="Z897">
        <f>IF(Z218="","",Z217)</f>
        <v>0</v>
      </c>
      <c r="AA897">
        <v>214</v>
      </c>
      <c r="AB897">
        <f>AB217</f>
        <v>0</v>
      </c>
      <c r="AC897">
        <v>214</v>
      </c>
      <c r="AD897">
        <f>IF(AD218="","",AD217)</f>
        <v>0</v>
      </c>
      <c r="AE897">
        <v>214</v>
      </c>
      <c r="AF897">
        <f>AF217</f>
        <v>0</v>
      </c>
      <c r="AG897">
        <v>214</v>
      </c>
      <c r="AH897">
        <f>IF(AH218="","",AH217)</f>
        <v>0</v>
      </c>
      <c r="AI897">
        <v>214</v>
      </c>
      <c r="AJ897">
        <f>AJ217</f>
        <v>0</v>
      </c>
      <c r="AM897">
        <v>214</v>
      </c>
      <c r="AN897">
        <f>IF(AN218="","",AN217)</f>
        <v>0</v>
      </c>
      <c r="AO897">
        <v>214</v>
      </c>
      <c r="AP897">
        <f>AP217</f>
        <v>0</v>
      </c>
      <c r="AQ897">
        <v>214</v>
      </c>
      <c r="AR897">
        <f>IF(AR218="","",AR217)</f>
        <v>0</v>
      </c>
      <c r="AS897">
        <v>214</v>
      </c>
      <c r="AT897">
        <f>AT217</f>
        <v>0</v>
      </c>
      <c r="AU897">
        <v>214</v>
      </c>
      <c r="AV897">
        <f>IF(AV218="","",AV217)</f>
        <v>0</v>
      </c>
      <c r="AW897">
        <v>214</v>
      </c>
      <c r="AX897">
        <f>AX217</f>
        <v>0</v>
      </c>
      <c r="AY897">
        <v>214</v>
      </c>
      <c r="AZ897">
        <f>IF(AZ218="","",AZ217)</f>
        <v>0</v>
      </c>
      <c r="BA897">
        <v>214</v>
      </c>
      <c r="BB897">
        <f>BB217</f>
        <v>0</v>
      </c>
      <c r="BC897">
        <v>214</v>
      </c>
      <c r="BD897">
        <f>IF(BD218="","",BD217)</f>
        <v>0</v>
      </c>
      <c r="BE897">
        <v>214</v>
      </c>
      <c r="BF897">
        <f>BF217</f>
        <v>0</v>
      </c>
      <c r="BG897">
        <v>214</v>
      </c>
      <c r="BH897">
        <f>IF(BH218="","",BH217)</f>
        <v>0</v>
      </c>
      <c r="BI897">
        <v>214</v>
      </c>
      <c r="BJ897">
        <f>BJ217</f>
        <v>0</v>
      </c>
      <c r="BK897">
        <v>214</v>
      </c>
      <c r="BL897">
        <f>IF(BL218="","",BL217)</f>
        <v>0</v>
      </c>
      <c r="BM897">
        <v>214</v>
      </c>
      <c r="BN897">
        <f>BN217</f>
        <v>0</v>
      </c>
      <c r="BO897">
        <v>214</v>
      </c>
      <c r="BP897">
        <f>IF(BP218="","",BP217)</f>
        <v>0</v>
      </c>
      <c r="BQ897">
        <v>214</v>
      </c>
      <c r="BR897">
        <f>BR217</f>
        <v>0</v>
      </c>
    </row>
    <row r="898" spans="5:70">
      <c r="E898">
        <v>215</v>
      </c>
      <c r="F898">
        <f>IF(F219="","",F218)</f>
        <v>0</v>
      </c>
      <c r="G898">
        <v>215</v>
      </c>
      <c r="H898">
        <f>H218</f>
        <v>0</v>
      </c>
      <c r="I898">
        <v>215</v>
      </c>
      <c r="J898">
        <f>IF(J219="","",J218)</f>
        <v>0</v>
      </c>
      <c r="K898">
        <v>215</v>
      </c>
      <c r="L898">
        <f>L218</f>
        <v>0</v>
      </c>
      <c r="M898">
        <v>215</v>
      </c>
      <c r="N898">
        <f>IF(N219="","",N218)</f>
        <v>0</v>
      </c>
      <c r="O898">
        <v>215</v>
      </c>
      <c r="P898">
        <f>P218</f>
        <v>0</v>
      </c>
      <c r="Q898">
        <v>215</v>
      </c>
      <c r="R898">
        <f>IF(R219="","",R218)</f>
        <v>0</v>
      </c>
      <c r="S898">
        <v>215</v>
      </c>
      <c r="T898">
        <f>T218</f>
        <v>0</v>
      </c>
      <c r="U898">
        <v>215</v>
      </c>
      <c r="V898">
        <f>IF(V219="","",V218)</f>
        <v>0</v>
      </c>
      <c r="W898">
        <v>215</v>
      </c>
      <c r="X898">
        <f>X218</f>
        <v>0</v>
      </c>
      <c r="Y898">
        <v>215</v>
      </c>
      <c r="Z898">
        <f>IF(Z219="","",Z218)</f>
        <v>0</v>
      </c>
      <c r="AA898">
        <v>215</v>
      </c>
      <c r="AB898">
        <f>AB218</f>
        <v>0</v>
      </c>
      <c r="AC898">
        <v>215</v>
      </c>
      <c r="AD898">
        <f>IF(AD219="","",AD218)</f>
        <v>0</v>
      </c>
      <c r="AE898">
        <v>215</v>
      </c>
      <c r="AF898">
        <f>AF218</f>
        <v>0</v>
      </c>
      <c r="AG898">
        <v>215</v>
      </c>
      <c r="AH898">
        <f>IF(AH219="","",AH218)</f>
        <v>0</v>
      </c>
      <c r="AI898">
        <v>215</v>
      </c>
      <c r="AJ898">
        <f>AJ218</f>
        <v>0</v>
      </c>
      <c r="AM898">
        <v>215</v>
      </c>
      <c r="AN898">
        <f>IF(AN219="","",AN218)</f>
        <v>0</v>
      </c>
      <c r="AO898">
        <v>215</v>
      </c>
      <c r="AP898">
        <f>AP218</f>
        <v>0</v>
      </c>
      <c r="AQ898">
        <v>215</v>
      </c>
      <c r="AR898">
        <f>IF(AR219="","",AR218)</f>
        <v>0</v>
      </c>
      <c r="AS898">
        <v>215</v>
      </c>
      <c r="AT898">
        <f>AT218</f>
        <v>0</v>
      </c>
      <c r="AU898">
        <v>215</v>
      </c>
      <c r="AV898">
        <f>IF(AV219="","",AV218)</f>
        <v>0</v>
      </c>
      <c r="AW898">
        <v>215</v>
      </c>
      <c r="AX898">
        <f>AX218</f>
        <v>0</v>
      </c>
      <c r="AY898">
        <v>215</v>
      </c>
      <c r="AZ898">
        <f>IF(AZ219="","",AZ218)</f>
        <v>0</v>
      </c>
      <c r="BA898">
        <v>215</v>
      </c>
      <c r="BB898">
        <f>BB218</f>
        <v>0</v>
      </c>
      <c r="BC898">
        <v>215</v>
      </c>
      <c r="BD898">
        <f>IF(BD219="","",BD218)</f>
        <v>0</v>
      </c>
      <c r="BE898">
        <v>215</v>
      </c>
      <c r="BF898">
        <f>BF218</f>
        <v>0</v>
      </c>
      <c r="BG898">
        <v>215</v>
      </c>
      <c r="BH898">
        <f>IF(BH219="","",BH218)</f>
        <v>0</v>
      </c>
      <c r="BI898">
        <v>215</v>
      </c>
      <c r="BJ898">
        <f>BJ218</f>
        <v>0</v>
      </c>
      <c r="BK898">
        <v>215</v>
      </c>
      <c r="BL898">
        <f>IF(BL219="","",BL218)</f>
        <v>0</v>
      </c>
      <c r="BM898">
        <v>215</v>
      </c>
      <c r="BN898">
        <f>BN218</f>
        <v>0</v>
      </c>
      <c r="BO898">
        <v>215</v>
      </c>
      <c r="BP898">
        <f>IF(BP219="","",BP218)</f>
        <v>0</v>
      </c>
      <c r="BQ898">
        <v>215</v>
      </c>
      <c r="BR898">
        <f>BR218</f>
        <v>0</v>
      </c>
    </row>
    <row r="899" spans="5:70">
      <c r="E899">
        <v>216</v>
      </c>
      <c r="F899">
        <f>IF(F220="","",F219)</f>
        <v>0</v>
      </c>
      <c r="G899">
        <v>216</v>
      </c>
      <c r="H899">
        <f>H219</f>
        <v>0</v>
      </c>
      <c r="I899">
        <v>216</v>
      </c>
      <c r="J899">
        <f>IF(J220="","",J219)</f>
        <v>0</v>
      </c>
      <c r="K899">
        <v>216</v>
      </c>
      <c r="L899">
        <f>L219</f>
        <v>0</v>
      </c>
      <c r="M899">
        <v>216</v>
      </c>
      <c r="N899">
        <f>IF(N220="","",N219)</f>
        <v>0</v>
      </c>
      <c r="O899">
        <v>216</v>
      </c>
      <c r="P899">
        <f>P219</f>
        <v>0</v>
      </c>
      <c r="Q899">
        <v>216</v>
      </c>
      <c r="R899">
        <f>IF(R220="","",R219)</f>
        <v>0</v>
      </c>
      <c r="S899">
        <v>216</v>
      </c>
      <c r="T899">
        <f>T219</f>
        <v>0</v>
      </c>
      <c r="U899">
        <v>216</v>
      </c>
      <c r="V899">
        <f>IF(V220="","",V219)</f>
        <v>0</v>
      </c>
      <c r="W899">
        <v>216</v>
      </c>
      <c r="X899">
        <f>X219</f>
        <v>0</v>
      </c>
      <c r="Y899">
        <v>216</v>
      </c>
      <c r="Z899">
        <f>IF(Z220="","",Z219)</f>
        <v>0</v>
      </c>
      <c r="AA899">
        <v>216</v>
      </c>
      <c r="AB899">
        <f>AB219</f>
        <v>0</v>
      </c>
      <c r="AC899">
        <v>216</v>
      </c>
      <c r="AD899">
        <f>IF(AD220="","",AD219)</f>
        <v>0</v>
      </c>
      <c r="AE899">
        <v>216</v>
      </c>
      <c r="AF899">
        <f>AF219</f>
        <v>0</v>
      </c>
      <c r="AG899">
        <v>216</v>
      </c>
      <c r="AH899">
        <f>IF(AH220="","",AH219)</f>
        <v>0</v>
      </c>
      <c r="AI899">
        <v>216</v>
      </c>
      <c r="AJ899">
        <f>AJ219</f>
        <v>0</v>
      </c>
      <c r="AM899">
        <v>216</v>
      </c>
      <c r="AN899">
        <f>IF(AN220="","",AN219)</f>
        <v>0</v>
      </c>
      <c r="AO899">
        <v>216</v>
      </c>
      <c r="AP899">
        <f>AP219</f>
        <v>0</v>
      </c>
      <c r="AQ899">
        <v>216</v>
      </c>
      <c r="AR899">
        <f>IF(AR220="","",AR219)</f>
        <v>0</v>
      </c>
      <c r="AS899">
        <v>216</v>
      </c>
      <c r="AT899">
        <f>AT219</f>
        <v>0</v>
      </c>
      <c r="AU899">
        <v>216</v>
      </c>
      <c r="AV899">
        <f>IF(AV220="","",AV219)</f>
        <v>0</v>
      </c>
      <c r="AW899">
        <v>216</v>
      </c>
      <c r="AX899">
        <f>AX219</f>
        <v>0</v>
      </c>
      <c r="AY899">
        <v>216</v>
      </c>
      <c r="AZ899">
        <f>IF(AZ220="","",AZ219)</f>
        <v>0</v>
      </c>
      <c r="BA899">
        <v>216</v>
      </c>
      <c r="BB899">
        <f>BB219</f>
        <v>0</v>
      </c>
      <c r="BC899">
        <v>216</v>
      </c>
      <c r="BD899">
        <f>IF(BD220="","",BD219)</f>
        <v>0</v>
      </c>
      <c r="BE899">
        <v>216</v>
      </c>
      <c r="BF899">
        <f>BF219</f>
        <v>0</v>
      </c>
      <c r="BG899">
        <v>216</v>
      </c>
      <c r="BH899">
        <f>IF(BH220="","",BH219)</f>
        <v>0</v>
      </c>
      <c r="BI899">
        <v>216</v>
      </c>
      <c r="BJ899">
        <f>BJ219</f>
        <v>0</v>
      </c>
      <c r="BK899">
        <v>216</v>
      </c>
      <c r="BL899">
        <f>IF(BL220="","",BL219)</f>
        <v>0</v>
      </c>
      <c r="BM899">
        <v>216</v>
      </c>
      <c r="BN899">
        <f>BN219</f>
        <v>0</v>
      </c>
      <c r="BO899">
        <v>216</v>
      </c>
      <c r="BP899">
        <f>IF(BP220="","",BP219)</f>
        <v>0</v>
      </c>
      <c r="BQ899">
        <v>216</v>
      </c>
      <c r="BR899">
        <f>BR219</f>
        <v>0</v>
      </c>
    </row>
    <row r="900" spans="5:70">
      <c r="E900">
        <v>217</v>
      </c>
      <c r="F900">
        <f>IF(F221="","",F220)</f>
        <v>0</v>
      </c>
      <c r="G900">
        <v>217</v>
      </c>
      <c r="H900">
        <f>H220</f>
        <v>0</v>
      </c>
      <c r="I900">
        <v>217</v>
      </c>
      <c r="J900">
        <f>IF(J221="","",J220)</f>
        <v>0</v>
      </c>
      <c r="K900">
        <v>217</v>
      </c>
      <c r="L900">
        <f>L220</f>
        <v>0</v>
      </c>
      <c r="M900">
        <v>217</v>
      </c>
      <c r="N900">
        <f>IF(N221="","",N220)</f>
        <v>0</v>
      </c>
      <c r="O900">
        <v>217</v>
      </c>
      <c r="P900">
        <f>P220</f>
        <v>0</v>
      </c>
      <c r="Q900">
        <v>217</v>
      </c>
      <c r="R900">
        <f>IF(R221="","",R220)</f>
        <v>0</v>
      </c>
      <c r="S900">
        <v>217</v>
      </c>
      <c r="T900">
        <f>T220</f>
        <v>0</v>
      </c>
      <c r="U900">
        <v>217</v>
      </c>
      <c r="V900">
        <f>IF(V221="","",V220)</f>
        <v>0</v>
      </c>
      <c r="W900">
        <v>217</v>
      </c>
      <c r="X900">
        <f>X220</f>
        <v>0</v>
      </c>
      <c r="Y900">
        <v>217</v>
      </c>
      <c r="Z900">
        <f>IF(Z221="","",Z220)</f>
        <v>0</v>
      </c>
      <c r="AA900">
        <v>217</v>
      </c>
      <c r="AB900">
        <f>AB220</f>
        <v>0</v>
      </c>
      <c r="AC900">
        <v>217</v>
      </c>
      <c r="AD900">
        <f>IF(AD221="","",AD220)</f>
        <v>0</v>
      </c>
      <c r="AE900">
        <v>217</v>
      </c>
      <c r="AF900">
        <f>AF220</f>
        <v>0</v>
      </c>
      <c r="AG900">
        <v>217</v>
      </c>
      <c r="AH900">
        <f>IF(AH221="","",AH220)</f>
        <v>0</v>
      </c>
      <c r="AI900">
        <v>217</v>
      </c>
      <c r="AJ900">
        <f>AJ220</f>
        <v>0</v>
      </c>
      <c r="AM900">
        <v>217</v>
      </c>
      <c r="AN900">
        <f>IF(AN221="","",AN220)</f>
        <v>0</v>
      </c>
      <c r="AO900">
        <v>217</v>
      </c>
      <c r="AP900">
        <f>AP220</f>
        <v>0</v>
      </c>
      <c r="AQ900">
        <v>217</v>
      </c>
      <c r="AR900">
        <f>IF(AR221="","",AR220)</f>
        <v>0</v>
      </c>
      <c r="AS900">
        <v>217</v>
      </c>
      <c r="AT900">
        <f>AT220</f>
        <v>0</v>
      </c>
      <c r="AU900">
        <v>217</v>
      </c>
      <c r="AV900">
        <f>IF(AV221="","",AV220)</f>
        <v>0</v>
      </c>
      <c r="AW900">
        <v>217</v>
      </c>
      <c r="AX900">
        <f>AX220</f>
        <v>0</v>
      </c>
      <c r="AY900">
        <v>217</v>
      </c>
      <c r="AZ900">
        <f>IF(AZ221="","",AZ220)</f>
        <v>0</v>
      </c>
      <c r="BA900">
        <v>217</v>
      </c>
      <c r="BB900">
        <f>BB220</f>
        <v>0</v>
      </c>
      <c r="BC900">
        <v>217</v>
      </c>
      <c r="BD900">
        <f>IF(BD221="","",BD220)</f>
        <v>0</v>
      </c>
      <c r="BE900">
        <v>217</v>
      </c>
      <c r="BF900">
        <f>BF220</f>
        <v>0</v>
      </c>
      <c r="BG900">
        <v>217</v>
      </c>
      <c r="BH900">
        <f>IF(BH221="","",BH220)</f>
        <v>0</v>
      </c>
      <c r="BI900">
        <v>217</v>
      </c>
      <c r="BJ900">
        <f>BJ220</f>
        <v>0</v>
      </c>
      <c r="BK900">
        <v>217</v>
      </c>
      <c r="BL900">
        <f>IF(BL221="","",BL220)</f>
        <v>0</v>
      </c>
      <c r="BM900">
        <v>217</v>
      </c>
      <c r="BN900">
        <f>BN220</f>
        <v>0</v>
      </c>
      <c r="BO900">
        <v>217</v>
      </c>
      <c r="BP900">
        <f>IF(BP221="","",BP220)</f>
        <v>0</v>
      </c>
      <c r="BQ900">
        <v>217</v>
      </c>
      <c r="BR900">
        <f>BR220</f>
        <v>0</v>
      </c>
    </row>
    <row r="901" spans="5:70">
      <c r="E901">
        <v>218</v>
      </c>
      <c r="F901">
        <f>IF(F222="","",F221)</f>
        <v>0</v>
      </c>
      <c r="G901">
        <v>218</v>
      </c>
      <c r="H901">
        <f>H221</f>
        <v>0</v>
      </c>
      <c r="I901">
        <v>218</v>
      </c>
      <c r="J901">
        <f>IF(J222="","",J221)</f>
        <v>0</v>
      </c>
      <c r="K901">
        <v>218</v>
      </c>
      <c r="L901">
        <f>L221</f>
        <v>0</v>
      </c>
      <c r="M901">
        <v>218</v>
      </c>
      <c r="N901">
        <f>IF(N222="","",N221)</f>
        <v>0</v>
      </c>
      <c r="O901">
        <v>218</v>
      </c>
      <c r="P901">
        <f>P221</f>
        <v>0</v>
      </c>
      <c r="Q901">
        <v>218</v>
      </c>
      <c r="R901">
        <f>IF(R222="","",R221)</f>
        <v>0</v>
      </c>
      <c r="S901">
        <v>218</v>
      </c>
      <c r="T901">
        <f>T221</f>
        <v>0</v>
      </c>
      <c r="U901">
        <v>218</v>
      </c>
      <c r="V901">
        <f>IF(V222="","",V221)</f>
        <v>0</v>
      </c>
      <c r="W901">
        <v>218</v>
      </c>
      <c r="X901">
        <f>X221</f>
        <v>0</v>
      </c>
      <c r="Y901">
        <v>218</v>
      </c>
      <c r="Z901">
        <f>IF(Z222="","",Z221)</f>
        <v>0</v>
      </c>
      <c r="AA901">
        <v>218</v>
      </c>
      <c r="AB901">
        <f>AB221</f>
        <v>0</v>
      </c>
      <c r="AC901">
        <v>218</v>
      </c>
      <c r="AD901">
        <f>IF(AD222="","",AD221)</f>
        <v>0</v>
      </c>
      <c r="AE901">
        <v>218</v>
      </c>
      <c r="AF901">
        <f>AF221</f>
        <v>0</v>
      </c>
      <c r="AG901">
        <v>218</v>
      </c>
      <c r="AH901">
        <f>IF(AH222="","",AH221)</f>
        <v>0</v>
      </c>
      <c r="AI901">
        <v>218</v>
      </c>
      <c r="AJ901">
        <f>AJ221</f>
        <v>0</v>
      </c>
      <c r="AM901">
        <v>218</v>
      </c>
      <c r="AN901">
        <f>IF(AN222="","",AN221)</f>
        <v>0</v>
      </c>
      <c r="AO901">
        <v>218</v>
      </c>
      <c r="AP901">
        <f>AP221</f>
        <v>0</v>
      </c>
      <c r="AQ901">
        <v>218</v>
      </c>
      <c r="AR901">
        <f>IF(AR222="","",AR221)</f>
        <v>0</v>
      </c>
      <c r="AS901">
        <v>218</v>
      </c>
      <c r="AT901">
        <f>AT221</f>
        <v>0</v>
      </c>
      <c r="AU901">
        <v>218</v>
      </c>
      <c r="AV901">
        <f>IF(AV222="","",AV221)</f>
        <v>0</v>
      </c>
      <c r="AW901">
        <v>218</v>
      </c>
      <c r="AX901">
        <f>AX221</f>
        <v>0</v>
      </c>
      <c r="AY901">
        <v>218</v>
      </c>
      <c r="AZ901">
        <f>IF(AZ222="","",AZ221)</f>
        <v>0</v>
      </c>
      <c r="BA901">
        <v>218</v>
      </c>
      <c r="BB901">
        <f>BB221</f>
        <v>0</v>
      </c>
      <c r="BC901">
        <v>218</v>
      </c>
      <c r="BD901">
        <f>IF(BD222="","",BD221)</f>
        <v>0</v>
      </c>
      <c r="BE901">
        <v>218</v>
      </c>
      <c r="BF901">
        <f>BF221</f>
        <v>0</v>
      </c>
      <c r="BG901">
        <v>218</v>
      </c>
      <c r="BH901">
        <f>IF(BH222="","",BH221)</f>
        <v>0</v>
      </c>
      <c r="BI901">
        <v>218</v>
      </c>
      <c r="BJ901">
        <f>BJ221</f>
        <v>0</v>
      </c>
      <c r="BK901">
        <v>218</v>
      </c>
      <c r="BL901">
        <f>IF(BL222="","",BL221)</f>
        <v>0</v>
      </c>
      <c r="BM901">
        <v>218</v>
      </c>
      <c r="BN901">
        <f>BN221</f>
        <v>0</v>
      </c>
      <c r="BO901">
        <v>218</v>
      </c>
      <c r="BP901">
        <f>IF(BP222="","",BP221)</f>
        <v>0</v>
      </c>
      <c r="BQ901">
        <v>218</v>
      </c>
      <c r="BR901">
        <f>BR221</f>
        <v>0</v>
      </c>
    </row>
    <row r="902" spans="5:70">
      <c r="E902">
        <v>219</v>
      </c>
      <c r="F902">
        <f>IF(F223="","",F222)</f>
        <v>0</v>
      </c>
      <c r="G902">
        <v>219</v>
      </c>
      <c r="H902">
        <f>H222</f>
        <v>0</v>
      </c>
      <c r="I902">
        <v>219</v>
      </c>
      <c r="J902">
        <f>IF(J223="","",J222)</f>
        <v>0</v>
      </c>
      <c r="K902">
        <v>219</v>
      </c>
      <c r="L902">
        <f>L222</f>
        <v>0</v>
      </c>
      <c r="M902">
        <v>219</v>
      </c>
      <c r="N902">
        <f>IF(N223="","",N222)</f>
        <v>0</v>
      </c>
      <c r="O902">
        <v>219</v>
      </c>
      <c r="P902">
        <f>P222</f>
        <v>0</v>
      </c>
      <c r="Q902">
        <v>219</v>
      </c>
      <c r="R902">
        <f>IF(R223="","",R222)</f>
        <v>0</v>
      </c>
      <c r="S902">
        <v>219</v>
      </c>
      <c r="T902">
        <f>T222</f>
        <v>0</v>
      </c>
      <c r="U902">
        <v>219</v>
      </c>
      <c r="V902">
        <f>IF(V223="","",V222)</f>
        <v>0</v>
      </c>
      <c r="W902">
        <v>219</v>
      </c>
      <c r="X902">
        <f>X222</f>
        <v>0</v>
      </c>
      <c r="Y902">
        <v>219</v>
      </c>
      <c r="Z902">
        <f>IF(Z223="","",Z222)</f>
        <v>0</v>
      </c>
      <c r="AA902">
        <v>219</v>
      </c>
      <c r="AB902">
        <f>AB222</f>
        <v>0</v>
      </c>
      <c r="AC902">
        <v>219</v>
      </c>
      <c r="AD902">
        <f>IF(AD223="","",AD222)</f>
        <v>0</v>
      </c>
      <c r="AE902">
        <v>219</v>
      </c>
      <c r="AF902">
        <f>AF222</f>
        <v>0</v>
      </c>
      <c r="AG902">
        <v>219</v>
      </c>
      <c r="AH902">
        <f>IF(AH223="","",AH222)</f>
        <v>0</v>
      </c>
      <c r="AI902">
        <v>219</v>
      </c>
      <c r="AJ902">
        <f>AJ222</f>
        <v>0</v>
      </c>
      <c r="AM902">
        <v>219</v>
      </c>
      <c r="AN902">
        <f>IF(AN223="","",AN222)</f>
        <v>0</v>
      </c>
      <c r="AO902">
        <v>219</v>
      </c>
      <c r="AP902">
        <f>AP222</f>
        <v>0</v>
      </c>
      <c r="AQ902">
        <v>219</v>
      </c>
      <c r="AR902">
        <f>IF(AR223="","",AR222)</f>
        <v>0</v>
      </c>
      <c r="AS902">
        <v>219</v>
      </c>
      <c r="AT902">
        <f>AT222</f>
        <v>0</v>
      </c>
      <c r="AU902">
        <v>219</v>
      </c>
      <c r="AV902">
        <f>IF(AV223="","",AV222)</f>
        <v>0</v>
      </c>
      <c r="AW902">
        <v>219</v>
      </c>
      <c r="AX902">
        <f>AX222</f>
        <v>0</v>
      </c>
      <c r="AY902">
        <v>219</v>
      </c>
      <c r="AZ902">
        <f>IF(AZ223="","",AZ222)</f>
        <v>0</v>
      </c>
      <c r="BA902">
        <v>219</v>
      </c>
      <c r="BB902">
        <f>BB222</f>
        <v>0</v>
      </c>
      <c r="BC902">
        <v>219</v>
      </c>
      <c r="BD902">
        <f>IF(BD223="","",BD222)</f>
        <v>0</v>
      </c>
      <c r="BE902">
        <v>219</v>
      </c>
      <c r="BF902">
        <f>BF222</f>
        <v>0</v>
      </c>
      <c r="BG902">
        <v>219</v>
      </c>
      <c r="BH902">
        <f>IF(BH223="","",BH222)</f>
        <v>0</v>
      </c>
      <c r="BI902">
        <v>219</v>
      </c>
      <c r="BJ902">
        <f>BJ222</f>
        <v>0</v>
      </c>
      <c r="BK902">
        <v>219</v>
      </c>
      <c r="BL902">
        <f>IF(BL223="","",BL222)</f>
        <v>0</v>
      </c>
      <c r="BM902">
        <v>219</v>
      </c>
      <c r="BN902">
        <f>BN222</f>
        <v>0</v>
      </c>
      <c r="BO902">
        <v>219</v>
      </c>
      <c r="BP902">
        <f>IF(BP223="","",BP222)</f>
        <v>0</v>
      </c>
      <c r="BQ902">
        <v>219</v>
      </c>
      <c r="BR902">
        <f>BR222</f>
        <v>0</v>
      </c>
    </row>
    <row r="903" spans="5:70">
      <c r="E903">
        <v>220</v>
      </c>
      <c r="F903">
        <f>IF(F224="","",F223)</f>
        <v>0</v>
      </c>
      <c r="G903">
        <v>220</v>
      </c>
      <c r="H903">
        <f>H223</f>
        <v>0</v>
      </c>
      <c r="I903">
        <v>220</v>
      </c>
      <c r="J903">
        <f>IF(J224="","",J223)</f>
        <v>0</v>
      </c>
      <c r="K903">
        <v>220</v>
      </c>
      <c r="L903">
        <f>L223</f>
        <v>0</v>
      </c>
      <c r="M903">
        <v>220</v>
      </c>
      <c r="N903">
        <f>IF(N224="","",N223)</f>
        <v>0</v>
      </c>
      <c r="O903">
        <v>220</v>
      </c>
      <c r="P903">
        <f>P223</f>
        <v>0</v>
      </c>
      <c r="Q903">
        <v>220</v>
      </c>
      <c r="R903">
        <f>IF(R224="","",R223)</f>
        <v>0</v>
      </c>
      <c r="S903">
        <v>220</v>
      </c>
      <c r="T903">
        <f>T223</f>
        <v>0</v>
      </c>
      <c r="U903">
        <v>220</v>
      </c>
      <c r="V903">
        <f>IF(V224="","",V223)</f>
        <v>0</v>
      </c>
      <c r="W903">
        <v>220</v>
      </c>
      <c r="X903">
        <f>X223</f>
        <v>0</v>
      </c>
      <c r="Y903">
        <v>220</v>
      </c>
      <c r="Z903">
        <f>IF(Z224="","",Z223)</f>
        <v>0</v>
      </c>
      <c r="AA903">
        <v>220</v>
      </c>
      <c r="AB903">
        <f>AB223</f>
        <v>0</v>
      </c>
      <c r="AC903">
        <v>220</v>
      </c>
      <c r="AD903">
        <f>IF(AD224="","",AD223)</f>
        <v>0</v>
      </c>
      <c r="AE903">
        <v>220</v>
      </c>
      <c r="AF903">
        <f>AF223</f>
        <v>0</v>
      </c>
      <c r="AG903">
        <v>220</v>
      </c>
      <c r="AH903">
        <f>IF(AH224="","",AH223)</f>
        <v>0</v>
      </c>
      <c r="AI903">
        <v>220</v>
      </c>
      <c r="AJ903">
        <f>AJ223</f>
        <v>0</v>
      </c>
      <c r="AM903">
        <v>220</v>
      </c>
      <c r="AN903">
        <f>IF(AN224="","",AN223)</f>
        <v>0</v>
      </c>
      <c r="AO903">
        <v>220</v>
      </c>
      <c r="AP903">
        <f>AP223</f>
        <v>0</v>
      </c>
      <c r="AQ903">
        <v>220</v>
      </c>
      <c r="AR903">
        <f>IF(AR224="","",AR223)</f>
        <v>0</v>
      </c>
      <c r="AS903">
        <v>220</v>
      </c>
      <c r="AT903">
        <f>AT223</f>
        <v>0</v>
      </c>
      <c r="AU903">
        <v>220</v>
      </c>
      <c r="AV903">
        <f>IF(AV224="","",AV223)</f>
        <v>0</v>
      </c>
      <c r="AW903">
        <v>220</v>
      </c>
      <c r="AX903">
        <f>AX223</f>
        <v>0</v>
      </c>
      <c r="AY903">
        <v>220</v>
      </c>
      <c r="AZ903">
        <f>IF(AZ224="","",AZ223)</f>
        <v>0</v>
      </c>
      <c r="BA903">
        <v>220</v>
      </c>
      <c r="BB903">
        <f>BB223</f>
        <v>0</v>
      </c>
      <c r="BC903">
        <v>220</v>
      </c>
      <c r="BD903">
        <f>IF(BD224="","",BD223)</f>
        <v>0</v>
      </c>
      <c r="BE903">
        <v>220</v>
      </c>
      <c r="BF903">
        <f>BF223</f>
        <v>0</v>
      </c>
      <c r="BG903">
        <v>220</v>
      </c>
      <c r="BH903">
        <f>IF(BH224="","",BH223)</f>
        <v>0</v>
      </c>
      <c r="BI903">
        <v>220</v>
      </c>
      <c r="BJ903">
        <f>BJ223</f>
        <v>0</v>
      </c>
      <c r="BK903">
        <v>220</v>
      </c>
      <c r="BL903">
        <f>IF(BL224="","",BL223)</f>
        <v>0</v>
      </c>
      <c r="BM903">
        <v>220</v>
      </c>
      <c r="BN903">
        <f>BN223</f>
        <v>0</v>
      </c>
      <c r="BO903">
        <v>220</v>
      </c>
      <c r="BP903">
        <f>IF(BP224="","",BP223)</f>
        <v>0</v>
      </c>
      <c r="BQ903">
        <v>220</v>
      </c>
      <c r="BR903">
        <f>BR223</f>
        <v>0</v>
      </c>
    </row>
    <row r="904" spans="5:70">
      <c r="E904">
        <v>221</v>
      </c>
      <c r="F904">
        <f>IF(F225="","",F224)</f>
        <v>0</v>
      </c>
      <c r="G904">
        <v>221</v>
      </c>
      <c r="H904">
        <f>H224</f>
        <v>0</v>
      </c>
      <c r="I904">
        <v>221</v>
      </c>
      <c r="J904">
        <f>IF(J225="","",J224)</f>
        <v>0</v>
      </c>
      <c r="K904">
        <v>221</v>
      </c>
      <c r="L904">
        <f>L224</f>
        <v>0</v>
      </c>
      <c r="M904">
        <v>221</v>
      </c>
      <c r="N904">
        <f>IF(N225="","",N224)</f>
        <v>0</v>
      </c>
      <c r="O904">
        <v>221</v>
      </c>
      <c r="P904">
        <f>P224</f>
        <v>0</v>
      </c>
      <c r="Q904">
        <v>221</v>
      </c>
      <c r="R904">
        <f>IF(R225="","",R224)</f>
        <v>0</v>
      </c>
      <c r="S904">
        <v>221</v>
      </c>
      <c r="T904">
        <f>T224</f>
        <v>0</v>
      </c>
      <c r="U904">
        <v>221</v>
      </c>
      <c r="V904">
        <f>IF(V225="","",V224)</f>
        <v>0</v>
      </c>
      <c r="W904">
        <v>221</v>
      </c>
      <c r="X904">
        <f>X224</f>
        <v>0</v>
      </c>
      <c r="Y904">
        <v>221</v>
      </c>
      <c r="Z904">
        <f>IF(Z225="","",Z224)</f>
        <v>0</v>
      </c>
      <c r="AA904">
        <v>221</v>
      </c>
      <c r="AB904">
        <f>AB224</f>
        <v>0</v>
      </c>
      <c r="AC904">
        <v>221</v>
      </c>
      <c r="AD904">
        <f>IF(AD225="","",AD224)</f>
        <v>0</v>
      </c>
      <c r="AE904">
        <v>221</v>
      </c>
      <c r="AF904">
        <f>AF224</f>
        <v>0</v>
      </c>
      <c r="AG904">
        <v>221</v>
      </c>
      <c r="AH904">
        <f>IF(AH225="","",AH224)</f>
        <v>0</v>
      </c>
      <c r="AI904">
        <v>221</v>
      </c>
      <c r="AJ904">
        <f>AJ224</f>
        <v>0</v>
      </c>
      <c r="AM904">
        <v>221</v>
      </c>
      <c r="AN904">
        <f>IF(AN225="","",AN224)</f>
        <v>0</v>
      </c>
      <c r="AO904">
        <v>221</v>
      </c>
      <c r="AP904">
        <f>AP224</f>
        <v>0</v>
      </c>
      <c r="AQ904">
        <v>221</v>
      </c>
      <c r="AR904">
        <f>IF(AR225="","",AR224)</f>
        <v>0</v>
      </c>
      <c r="AS904">
        <v>221</v>
      </c>
      <c r="AT904">
        <f>AT224</f>
        <v>0</v>
      </c>
      <c r="AU904">
        <v>221</v>
      </c>
      <c r="AV904">
        <f>IF(AV225="","",AV224)</f>
        <v>0</v>
      </c>
      <c r="AW904">
        <v>221</v>
      </c>
      <c r="AX904">
        <f>AX224</f>
        <v>0</v>
      </c>
      <c r="AY904">
        <v>221</v>
      </c>
      <c r="AZ904">
        <f>IF(AZ225="","",AZ224)</f>
        <v>0</v>
      </c>
      <c r="BA904">
        <v>221</v>
      </c>
      <c r="BB904">
        <f>BB224</f>
        <v>0</v>
      </c>
      <c r="BC904">
        <v>221</v>
      </c>
      <c r="BD904">
        <f>IF(BD225="","",BD224)</f>
        <v>0</v>
      </c>
      <c r="BE904">
        <v>221</v>
      </c>
      <c r="BF904">
        <f>BF224</f>
        <v>0</v>
      </c>
      <c r="BG904">
        <v>221</v>
      </c>
      <c r="BH904">
        <f>IF(BH225="","",BH224)</f>
        <v>0</v>
      </c>
      <c r="BI904">
        <v>221</v>
      </c>
      <c r="BJ904">
        <f>BJ224</f>
        <v>0</v>
      </c>
      <c r="BK904">
        <v>221</v>
      </c>
      <c r="BL904">
        <f>IF(BL225="","",BL224)</f>
        <v>0</v>
      </c>
      <c r="BM904">
        <v>221</v>
      </c>
      <c r="BN904">
        <f>BN224</f>
        <v>0</v>
      </c>
      <c r="BO904">
        <v>221</v>
      </c>
      <c r="BP904">
        <f>IF(BP225="","",BP224)</f>
        <v>0</v>
      </c>
      <c r="BQ904">
        <v>221</v>
      </c>
      <c r="BR904">
        <f>BR224</f>
        <v>0</v>
      </c>
    </row>
    <row r="905" spans="5:70">
      <c r="E905">
        <v>222</v>
      </c>
      <c r="F905">
        <f>IF(F226="","",F225)</f>
        <v>0</v>
      </c>
      <c r="G905">
        <v>222</v>
      </c>
      <c r="H905">
        <f>H225</f>
        <v>0</v>
      </c>
      <c r="I905">
        <v>222</v>
      </c>
      <c r="J905">
        <f>IF(J226="","",J225)</f>
        <v>0</v>
      </c>
      <c r="K905">
        <v>222</v>
      </c>
      <c r="L905">
        <f>L225</f>
        <v>0</v>
      </c>
      <c r="M905">
        <v>222</v>
      </c>
      <c r="N905">
        <f>IF(N226="","",N225)</f>
        <v>0</v>
      </c>
      <c r="O905">
        <v>222</v>
      </c>
      <c r="P905">
        <f>P225</f>
        <v>0</v>
      </c>
      <c r="Q905">
        <v>222</v>
      </c>
      <c r="R905">
        <f>IF(R226="","",R225)</f>
        <v>0</v>
      </c>
      <c r="S905">
        <v>222</v>
      </c>
      <c r="T905">
        <f>T225</f>
        <v>0</v>
      </c>
      <c r="U905">
        <v>222</v>
      </c>
      <c r="V905">
        <f>IF(V226="","",V225)</f>
        <v>0</v>
      </c>
      <c r="W905">
        <v>222</v>
      </c>
      <c r="X905">
        <f>X225</f>
        <v>0</v>
      </c>
      <c r="Y905">
        <v>222</v>
      </c>
      <c r="Z905">
        <f>IF(Z226="","",Z225)</f>
        <v>0</v>
      </c>
      <c r="AA905">
        <v>222</v>
      </c>
      <c r="AB905">
        <f>AB225</f>
        <v>0</v>
      </c>
      <c r="AC905">
        <v>222</v>
      </c>
      <c r="AD905">
        <f>IF(AD226="","",AD225)</f>
        <v>0</v>
      </c>
      <c r="AE905">
        <v>222</v>
      </c>
      <c r="AF905">
        <f>AF225</f>
        <v>0</v>
      </c>
      <c r="AG905">
        <v>222</v>
      </c>
      <c r="AH905">
        <f>IF(AH226="","",AH225)</f>
        <v>0</v>
      </c>
      <c r="AI905">
        <v>222</v>
      </c>
      <c r="AJ905">
        <f>AJ225</f>
        <v>0</v>
      </c>
      <c r="AM905">
        <v>222</v>
      </c>
      <c r="AN905">
        <f>IF(AN226="","",AN225)</f>
        <v>0</v>
      </c>
      <c r="AO905">
        <v>222</v>
      </c>
      <c r="AP905">
        <f>AP225</f>
        <v>0</v>
      </c>
      <c r="AQ905">
        <v>222</v>
      </c>
      <c r="AR905">
        <f>IF(AR226="","",AR225)</f>
        <v>0</v>
      </c>
      <c r="AS905">
        <v>222</v>
      </c>
      <c r="AT905">
        <f>AT225</f>
        <v>0</v>
      </c>
      <c r="AU905">
        <v>222</v>
      </c>
      <c r="AV905">
        <f>IF(AV226="","",AV225)</f>
        <v>0</v>
      </c>
      <c r="AW905">
        <v>222</v>
      </c>
      <c r="AX905">
        <f>AX225</f>
        <v>0</v>
      </c>
      <c r="AY905">
        <v>222</v>
      </c>
      <c r="AZ905">
        <f>IF(AZ226="","",AZ225)</f>
        <v>0</v>
      </c>
      <c r="BA905">
        <v>222</v>
      </c>
      <c r="BB905">
        <f>BB225</f>
        <v>0</v>
      </c>
      <c r="BC905">
        <v>222</v>
      </c>
      <c r="BD905">
        <f>IF(BD226="","",BD225)</f>
        <v>0</v>
      </c>
      <c r="BE905">
        <v>222</v>
      </c>
      <c r="BF905">
        <f>BF225</f>
        <v>0</v>
      </c>
      <c r="BG905">
        <v>222</v>
      </c>
      <c r="BH905">
        <f>IF(BH226="","",BH225)</f>
        <v>0</v>
      </c>
      <c r="BI905">
        <v>222</v>
      </c>
      <c r="BJ905">
        <f>BJ225</f>
        <v>0</v>
      </c>
      <c r="BK905">
        <v>222</v>
      </c>
      <c r="BL905">
        <f>IF(BL226="","",BL225)</f>
        <v>0</v>
      </c>
      <c r="BM905">
        <v>222</v>
      </c>
      <c r="BN905">
        <f>BN225</f>
        <v>0</v>
      </c>
      <c r="BO905">
        <v>222</v>
      </c>
      <c r="BP905">
        <f>IF(BP226="","",BP225)</f>
        <v>0</v>
      </c>
      <c r="BQ905">
        <v>222</v>
      </c>
      <c r="BR905">
        <f>BR225</f>
        <v>0</v>
      </c>
    </row>
    <row r="906" spans="5:70">
      <c r="E906">
        <v>223</v>
      </c>
      <c r="F906">
        <f>IF(F227="","",F226)</f>
        <v>0</v>
      </c>
      <c r="G906">
        <v>223</v>
      </c>
      <c r="H906">
        <f>H226</f>
        <v>0</v>
      </c>
      <c r="I906">
        <v>223</v>
      </c>
      <c r="J906">
        <f>IF(J227="","",J226)</f>
        <v>0</v>
      </c>
      <c r="K906">
        <v>223</v>
      </c>
      <c r="L906">
        <f>L226</f>
        <v>0</v>
      </c>
      <c r="M906">
        <v>223</v>
      </c>
      <c r="N906">
        <f>IF(N227="","",N226)</f>
        <v>0</v>
      </c>
      <c r="O906">
        <v>223</v>
      </c>
      <c r="P906">
        <f>P226</f>
        <v>0</v>
      </c>
      <c r="Q906">
        <v>223</v>
      </c>
      <c r="R906">
        <f>IF(R227="","",R226)</f>
        <v>0</v>
      </c>
      <c r="S906">
        <v>223</v>
      </c>
      <c r="T906">
        <f>T226</f>
        <v>0</v>
      </c>
      <c r="U906">
        <v>223</v>
      </c>
      <c r="V906">
        <f>IF(V227="","",V226)</f>
        <v>0</v>
      </c>
      <c r="W906">
        <v>223</v>
      </c>
      <c r="X906">
        <f>X226</f>
        <v>0</v>
      </c>
      <c r="Y906">
        <v>223</v>
      </c>
      <c r="Z906">
        <f>IF(Z227="","",Z226)</f>
        <v>0</v>
      </c>
      <c r="AA906">
        <v>223</v>
      </c>
      <c r="AB906">
        <f>AB226</f>
        <v>0</v>
      </c>
      <c r="AC906">
        <v>223</v>
      </c>
      <c r="AD906">
        <f>IF(AD227="","",AD226)</f>
        <v>0</v>
      </c>
      <c r="AE906">
        <v>223</v>
      </c>
      <c r="AF906">
        <f>AF226</f>
        <v>0</v>
      </c>
      <c r="AG906">
        <v>223</v>
      </c>
      <c r="AH906">
        <f>IF(AH227="","",AH226)</f>
        <v>0</v>
      </c>
      <c r="AI906">
        <v>223</v>
      </c>
      <c r="AJ906">
        <f>AJ226</f>
        <v>0</v>
      </c>
      <c r="AM906">
        <v>223</v>
      </c>
      <c r="AN906">
        <f>IF(AN227="","",AN226)</f>
        <v>0</v>
      </c>
      <c r="AO906">
        <v>223</v>
      </c>
      <c r="AP906">
        <f>AP226</f>
        <v>0</v>
      </c>
      <c r="AQ906">
        <v>223</v>
      </c>
      <c r="AR906">
        <f>IF(AR227="","",AR226)</f>
        <v>0</v>
      </c>
      <c r="AS906">
        <v>223</v>
      </c>
      <c r="AT906">
        <f>AT226</f>
        <v>0</v>
      </c>
      <c r="AU906">
        <v>223</v>
      </c>
      <c r="AV906">
        <f>IF(AV227="","",AV226)</f>
        <v>0</v>
      </c>
      <c r="AW906">
        <v>223</v>
      </c>
      <c r="AX906">
        <f>AX226</f>
        <v>0</v>
      </c>
      <c r="AY906">
        <v>223</v>
      </c>
      <c r="AZ906">
        <f>IF(AZ227="","",AZ226)</f>
        <v>0</v>
      </c>
      <c r="BA906">
        <v>223</v>
      </c>
      <c r="BB906">
        <f>BB226</f>
        <v>0</v>
      </c>
      <c r="BC906">
        <v>223</v>
      </c>
      <c r="BD906">
        <f>IF(BD227="","",BD226)</f>
        <v>0</v>
      </c>
      <c r="BE906">
        <v>223</v>
      </c>
      <c r="BF906">
        <f>BF226</f>
        <v>0</v>
      </c>
      <c r="BG906">
        <v>223</v>
      </c>
      <c r="BH906">
        <f>IF(BH227="","",BH226)</f>
        <v>0</v>
      </c>
      <c r="BI906">
        <v>223</v>
      </c>
      <c r="BJ906">
        <f>BJ226</f>
        <v>0</v>
      </c>
      <c r="BK906">
        <v>223</v>
      </c>
      <c r="BL906">
        <f>IF(BL227="","",BL226)</f>
        <v>0</v>
      </c>
      <c r="BM906">
        <v>223</v>
      </c>
      <c r="BN906">
        <f>BN226</f>
        <v>0</v>
      </c>
      <c r="BO906">
        <v>223</v>
      </c>
      <c r="BP906">
        <f>IF(BP227="","",BP226)</f>
        <v>0</v>
      </c>
      <c r="BQ906">
        <v>223</v>
      </c>
      <c r="BR906">
        <f>BR226</f>
        <v>0</v>
      </c>
    </row>
    <row r="907" spans="5:70">
      <c r="E907">
        <v>224</v>
      </c>
      <c r="F907">
        <f>IF(F228="","",F227)</f>
        <v>0</v>
      </c>
      <c r="G907">
        <v>224</v>
      </c>
      <c r="H907">
        <f>H227</f>
        <v>0</v>
      </c>
      <c r="I907">
        <v>224</v>
      </c>
      <c r="J907">
        <f>IF(J228="","",J227)</f>
        <v>0</v>
      </c>
      <c r="K907">
        <v>224</v>
      </c>
      <c r="L907">
        <f>L227</f>
        <v>0</v>
      </c>
      <c r="M907">
        <v>224</v>
      </c>
      <c r="N907">
        <f>IF(N228="","",N227)</f>
        <v>0</v>
      </c>
      <c r="O907">
        <v>224</v>
      </c>
      <c r="P907">
        <f>P227</f>
        <v>0</v>
      </c>
      <c r="Q907">
        <v>224</v>
      </c>
      <c r="R907">
        <f>IF(R228="","",R227)</f>
        <v>0</v>
      </c>
      <c r="S907">
        <v>224</v>
      </c>
      <c r="T907">
        <f>T227</f>
        <v>0</v>
      </c>
      <c r="U907">
        <v>224</v>
      </c>
      <c r="V907">
        <f>IF(V228="","",V227)</f>
        <v>0</v>
      </c>
      <c r="W907">
        <v>224</v>
      </c>
      <c r="X907">
        <f>X227</f>
        <v>0</v>
      </c>
      <c r="Y907">
        <v>224</v>
      </c>
      <c r="Z907">
        <f>IF(Z228="","",Z227)</f>
        <v>0</v>
      </c>
      <c r="AA907">
        <v>224</v>
      </c>
      <c r="AB907">
        <f>AB227</f>
        <v>0</v>
      </c>
      <c r="AC907">
        <v>224</v>
      </c>
      <c r="AD907">
        <f>IF(AD228="","",AD227)</f>
        <v>0</v>
      </c>
      <c r="AE907">
        <v>224</v>
      </c>
      <c r="AF907">
        <f>AF227</f>
        <v>0</v>
      </c>
      <c r="AG907">
        <v>224</v>
      </c>
      <c r="AH907">
        <f>IF(AH228="","",AH227)</f>
        <v>0</v>
      </c>
      <c r="AI907">
        <v>224</v>
      </c>
      <c r="AJ907">
        <f>AJ227</f>
        <v>0</v>
      </c>
      <c r="AM907">
        <v>224</v>
      </c>
      <c r="AN907">
        <f>IF(AN228="","",AN227)</f>
        <v>0</v>
      </c>
      <c r="AO907">
        <v>224</v>
      </c>
      <c r="AP907">
        <f>AP227</f>
        <v>0</v>
      </c>
      <c r="AQ907">
        <v>224</v>
      </c>
      <c r="AR907">
        <f>IF(AR228="","",AR227)</f>
        <v>0</v>
      </c>
      <c r="AS907">
        <v>224</v>
      </c>
      <c r="AT907">
        <f>AT227</f>
        <v>0</v>
      </c>
      <c r="AU907">
        <v>224</v>
      </c>
      <c r="AV907">
        <f>IF(AV228="","",AV227)</f>
        <v>0</v>
      </c>
      <c r="AW907">
        <v>224</v>
      </c>
      <c r="AX907">
        <f>AX227</f>
        <v>0</v>
      </c>
      <c r="AY907">
        <v>224</v>
      </c>
      <c r="AZ907">
        <f>IF(AZ228="","",AZ227)</f>
        <v>0</v>
      </c>
      <c r="BA907">
        <v>224</v>
      </c>
      <c r="BB907">
        <f>BB227</f>
        <v>0</v>
      </c>
      <c r="BC907">
        <v>224</v>
      </c>
      <c r="BD907">
        <f>IF(BD228="","",BD227)</f>
        <v>0</v>
      </c>
      <c r="BE907">
        <v>224</v>
      </c>
      <c r="BF907">
        <f>BF227</f>
        <v>0</v>
      </c>
      <c r="BG907">
        <v>224</v>
      </c>
      <c r="BH907">
        <f>IF(BH228="","",BH227)</f>
        <v>0</v>
      </c>
      <c r="BI907">
        <v>224</v>
      </c>
      <c r="BJ907">
        <f>BJ227</f>
        <v>0</v>
      </c>
      <c r="BK907">
        <v>224</v>
      </c>
      <c r="BL907">
        <f>IF(BL228="","",BL227)</f>
        <v>0</v>
      </c>
      <c r="BM907">
        <v>224</v>
      </c>
      <c r="BN907">
        <f>BN227</f>
        <v>0</v>
      </c>
      <c r="BO907">
        <v>224</v>
      </c>
      <c r="BP907">
        <f>IF(BP228="","",BP227)</f>
        <v>0</v>
      </c>
      <c r="BQ907">
        <v>224</v>
      </c>
      <c r="BR907">
        <f>BR227</f>
        <v>0</v>
      </c>
    </row>
    <row r="908" spans="5:70">
      <c r="E908">
        <v>225</v>
      </c>
      <c r="F908">
        <f>IF(F229="","",F228)</f>
        <v>0</v>
      </c>
      <c r="G908">
        <v>225</v>
      </c>
      <c r="H908">
        <f>H228</f>
        <v>0</v>
      </c>
      <c r="I908">
        <v>225</v>
      </c>
      <c r="J908">
        <f>IF(J229="","",J228)</f>
        <v>0</v>
      </c>
      <c r="K908">
        <v>225</v>
      </c>
      <c r="L908">
        <f>L228</f>
        <v>0</v>
      </c>
      <c r="M908">
        <v>225</v>
      </c>
      <c r="N908">
        <f>IF(N229="","",N228)</f>
        <v>0</v>
      </c>
      <c r="O908">
        <v>225</v>
      </c>
      <c r="P908">
        <f>P228</f>
        <v>0</v>
      </c>
      <c r="Q908">
        <v>225</v>
      </c>
      <c r="R908">
        <f>IF(R229="","",R228)</f>
        <v>0</v>
      </c>
      <c r="S908">
        <v>225</v>
      </c>
      <c r="T908">
        <f>T228</f>
        <v>0</v>
      </c>
      <c r="U908">
        <v>225</v>
      </c>
      <c r="V908">
        <f>IF(V229="","",V228)</f>
        <v>0</v>
      </c>
      <c r="W908">
        <v>225</v>
      </c>
      <c r="X908">
        <f>X228</f>
        <v>0</v>
      </c>
      <c r="Y908">
        <v>225</v>
      </c>
      <c r="Z908">
        <f>IF(Z229="","",Z228)</f>
        <v>0</v>
      </c>
      <c r="AA908">
        <v>225</v>
      </c>
      <c r="AB908">
        <f>AB228</f>
        <v>0</v>
      </c>
      <c r="AC908">
        <v>225</v>
      </c>
      <c r="AD908">
        <f>IF(AD229="","",AD228)</f>
        <v>0</v>
      </c>
      <c r="AE908">
        <v>225</v>
      </c>
      <c r="AF908">
        <f>AF228</f>
        <v>0</v>
      </c>
      <c r="AG908">
        <v>225</v>
      </c>
      <c r="AH908">
        <f>IF(AH229="","",AH228)</f>
        <v>0</v>
      </c>
      <c r="AI908">
        <v>225</v>
      </c>
      <c r="AJ908">
        <f>AJ228</f>
        <v>0</v>
      </c>
      <c r="AM908">
        <v>225</v>
      </c>
      <c r="AN908">
        <f>IF(AN229="","",AN228)</f>
        <v>0</v>
      </c>
      <c r="AO908">
        <v>225</v>
      </c>
      <c r="AP908">
        <f>AP228</f>
        <v>0</v>
      </c>
      <c r="AQ908">
        <v>225</v>
      </c>
      <c r="AR908">
        <f>IF(AR229="","",AR228)</f>
        <v>0</v>
      </c>
      <c r="AS908">
        <v>225</v>
      </c>
      <c r="AT908">
        <f>AT228</f>
        <v>0</v>
      </c>
      <c r="AU908">
        <v>225</v>
      </c>
      <c r="AV908">
        <f>IF(AV229="","",AV228)</f>
        <v>0</v>
      </c>
      <c r="AW908">
        <v>225</v>
      </c>
      <c r="AX908">
        <f>AX228</f>
        <v>0</v>
      </c>
      <c r="AY908">
        <v>225</v>
      </c>
      <c r="AZ908">
        <f>IF(AZ229="","",AZ228)</f>
        <v>0</v>
      </c>
      <c r="BA908">
        <v>225</v>
      </c>
      <c r="BB908">
        <f>BB228</f>
        <v>0</v>
      </c>
      <c r="BC908">
        <v>225</v>
      </c>
      <c r="BD908">
        <f>IF(BD229="","",BD228)</f>
        <v>0</v>
      </c>
      <c r="BE908">
        <v>225</v>
      </c>
      <c r="BF908">
        <f>BF228</f>
        <v>0</v>
      </c>
      <c r="BG908">
        <v>225</v>
      </c>
      <c r="BH908">
        <f>IF(BH229="","",BH228)</f>
        <v>0</v>
      </c>
      <c r="BI908">
        <v>225</v>
      </c>
      <c r="BJ908">
        <f>BJ228</f>
        <v>0</v>
      </c>
      <c r="BK908">
        <v>225</v>
      </c>
      <c r="BL908">
        <f>IF(BL229="","",BL228)</f>
        <v>0</v>
      </c>
      <c r="BM908">
        <v>225</v>
      </c>
      <c r="BN908">
        <f>BN228</f>
        <v>0</v>
      </c>
      <c r="BO908">
        <v>225</v>
      </c>
      <c r="BP908">
        <f>IF(BP229="","",BP228)</f>
        <v>0</v>
      </c>
      <c r="BQ908">
        <v>225</v>
      </c>
      <c r="BR908">
        <f>BR228</f>
        <v>0</v>
      </c>
    </row>
    <row r="909" spans="5:70">
      <c r="E909">
        <v>226</v>
      </c>
      <c r="F909">
        <f>IF(F230="","",F229)</f>
        <v>0</v>
      </c>
      <c r="G909">
        <v>226</v>
      </c>
      <c r="H909">
        <f>H229</f>
        <v>0</v>
      </c>
      <c r="I909">
        <v>226</v>
      </c>
      <c r="J909">
        <f>IF(J230="","",J229)</f>
        <v>0</v>
      </c>
      <c r="K909">
        <v>226</v>
      </c>
      <c r="L909">
        <f>L229</f>
        <v>0</v>
      </c>
      <c r="M909">
        <v>226</v>
      </c>
      <c r="N909">
        <f>IF(N230="","",N229)</f>
        <v>0</v>
      </c>
      <c r="O909">
        <v>226</v>
      </c>
      <c r="P909">
        <f>P229</f>
        <v>0</v>
      </c>
      <c r="Q909">
        <v>226</v>
      </c>
      <c r="R909">
        <f>IF(R230="","",R229)</f>
        <v>0</v>
      </c>
      <c r="S909">
        <v>226</v>
      </c>
      <c r="T909">
        <f>T229</f>
        <v>0</v>
      </c>
      <c r="U909">
        <v>226</v>
      </c>
      <c r="V909">
        <f>IF(V230="","",V229)</f>
        <v>0</v>
      </c>
      <c r="W909">
        <v>226</v>
      </c>
      <c r="X909">
        <f>X229</f>
        <v>0</v>
      </c>
      <c r="Y909">
        <v>226</v>
      </c>
      <c r="Z909">
        <f>IF(Z230="","",Z229)</f>
        <v>0</v>
      </c>
      <c r="AA909">
        <v>226</v>
      </c>
      <c r="AB909">
        <f>AB229</f>
        <v>0</v>
      </c>
      <c r="AC909">
        <v>226</v>
      </c>
      <c r="AD909">
        <f>IF(AD230="","",AD229)</f>
        <v>0</v>
      </c>
      <c r="AE909">
        <v>226</v>
      </c>
      <c r="AF909">
        <f>AF229</f>
        <v>0</v>
      </c>
      <c r="AG909">
        <v>226</v>
      </c>
      <c r="AH909">
        <f>IF(AH230="","",AH229)</f>
        <v>0</v>
      </c>
      <c r="AI909">
        <v>226</v>
      </c>
      <c r="AJ909">
        <f>AJ229</f>
        <v>0</v>
      </c>
      <c r="AM909">
        <v>226</v>
      </c>
      <c r="AN909">
        <f>IF(AN230="","",AN229)</f>
        <v>0</v>
      </c>
      <c r="AO909">
        <v>226</v>
      </c>
      <c r="AP909">
        <f>AP229</f>
        <v>0</v>
      </c>
      <c r="AQ909">
        <v>226</v>
      </c>
      <c r="AR909">
        <f>IF(AR230="","",AR229)</f>
        <v>0</v>
      </c>
      <c r="AS909">
        <v>226</v>
      </c>
      <c r="AT909">
        <f>AT229</f>
        <v>0</v>
      </c>
      <c r="AU909">
        <v>226</v>
      </c>
      <c r="AV909">
        <f>IF(AV230="","",AV229)</f>
        <v>0</v>
      </c>
      <c r="AW909">
        <v>226</v>
      </c>
      <c r="AX909">
        <f>AX229</f>
        <v>0</v>
      </c>
      <c r="AY909">
        <v>226</v>
      </c>
      <c r="AZ909">
        <f>IF(AZ230="","",AZ229)</f>
        <v>0</v>
      </c>
      <c r="BA909">
        <v>226</v>
      </c>
      <c r="BB909">
        <f>BB229</f>
        <v>0</v>
      </c>
      <c r="BC909">
        <v>226</v>
      </c>
      <c r="BD909">
        <f>IF(BD230="","",BD229)</f>
        <v>0</v>
      </c>
      <c r="BE909">
        <v>226</v>
      </c>
      <c r="BF909">
        <f>BF229</f>
        <v>0</v>
      </c>
      <c r="BG909">
        <v>226</v>
      </c>
      <c r="BH909">
        <f>IF(BH230="","",BH229)</f>
        <v>0</v>
      </c>
      <c r="BI909">
        <v>226</v>
      </c>
      <c r="BJ909">
        <f>BJ229</f>
        <v>0</v>
      </c>
      <c r="BK909">
        <v>226</v>
      </c>
      <c r="BL909">
        <f>IF(BL230="","",BL229)</f>
        <v>0</v>
      </c>
      <c r="BM909">
        <v>226</v>
      </c>
      <c r="BN909">
        <f>BN229</f>
        <v>0</v>
      </c>
      <c r="BO909">
        <v>226</v>
      </c>
      <c r="BP909">
        <f>IF(BP230="","",BP229)</f>
        <v>0</v>
      </c>
      <c r="BQ909">
        <v>226</v>
      </c>
      <c r="BR909">
        <f>BR229</f>
        <v>0</v>
      </c>
    </row>
    <row r="910" spans="5:70">
      <c r="E910">
        <v>227</v>
      </c>
      <c r="F910">
        <f>IF(F231="","",F230)</f>
        <v>0</v>
      </c>
      <c r="G910">
        <v>227</v>
      </c>
      <c r="H910">
        <f>H230</f>
        <v>0</v>
      </c>
      <c r="I910">
        <v>227</v>
      </c>
      <c r="J910">
        <f>IF(J231="","",J230)</f>
        <v>0</v>
      </c>
      <c r="K910">
        <v>227</v>
      </c>
      <c r="L910">
        <f>L230</f>
        <v>0</v>
      </c>
      <c r="M910">
        <v>227</v>
      </c>
      <c r="N910">
        <f>IF(N231="","",N230)</f>
        <v>0</v>
      </c>
      <c r="O910">
        <v>227</v>
      </c>
      <c r="P910">
        <f>P230</f>
        <v>0</v>
      </c>
      <c r="Q910">
        <v>227</v>
      </c>
      <c r="R910">
        <f>IF(R231="","",R230)</f>
        <v>0</v>
      </c>
      <c r="S910">
        <v>227</v>
      </c>
      <c r="T910">
        <f>T230</f>
        <v>0</v>
      </c>
      <c r="U910">
        <v>227</v>
      </c>
      <c r="V910">
        <f>IF(V231="","",V230)</f>
        <v>0</v>
      </c>
      <c r="W910">
        <v>227</v>
      </c>
      <c r="X910">
        <f>X230</f>
        <v>0</v>
      </c>
      <c r="Y910">
        <v>227</v>
      </c>
      <c r="Z910">
        <f>IF(Z231="","",Z230)</f>
        <v>0</v>
      </c>
      <c r="AA910">
        <v>227</v>
      </c>
      <c r="AB910">
        <f>AB230</f>
        <v>0</v>
      </c>
      <c r="AC910">
        <v>227</v>
      </c>
      <c r="AD910">
        <f>IF(AD231="","",AD230)</f>
        <v>0</v>
      </c>
      <c r="AE910">
        <v>227</v>
      </c>
      <c r="AF910">
        <f>AF230</f>
        <v>0</v>
      </c>
      <c r="AG910">
        <v>227</v>
      </c>
      <c r="AH910">
        <f>IF(AH231="","",AH230)</f>
        <v>0</v>
      </c>
      <c r="AI910">
        <v>227</v>
      </c>
      <c r="AJ910">
        <f>AJ230</f>
        <v>0</v>
      </c>
      <c r="AM910">
        <v>227</v>
      </c>
      <c r="AN910">
        <f>IF(AN231="","",AN230)</f>
        <v>0</v>
      </c>
      <c r="AO910">
        <v>227</v>
      </c>
      <c r="AP910">
        <f>AP230</f>
        <v>0</v>
      </c>
      <c r="AQ910">
        <v>227</v>
      </c>
      <c r="AR910">
        <f>IF(AR231="","",AR230)</f>
        <v>0</v>
      </c>
      <c r="AS910">
        <v>227</v>
      </c>
      <c r="AT910">
        <f>AT230</f>
        <v>0</v>
      </c>
      <c r="AU910">
        <v>227</v>
      </c>
      <c r="AV910">
        <f>IF(AV231="","",AV230)</f>
        <v>0</v>
      </c>
      <c r="AW910">
        <v>227</v>
      </c>
      <c r="AX910">
        <f>AX230</f>
        <v>0</v>
      </c>
      <c r="AY910">
        <v>227</v>
      </c>
      <c r="AZ910">
        <f>IF(AZ231="","",AZ230)</f>
        <v>0</v>
      </c>
      <c r="BA910">
        <v>227</v>
      </c>
      <c r="BB910">
        <f>BB230</f>
        <v>0</v>
      </c>
      <c r="BC910">
        <v>227</v>
      </c>
      <c r="BD910">
        <f>IF(BD231="","",BD230)</f>
        <v>0</v>
      </c>
      <c r="BE910">
        <v>227</v>
      </c>
      <c r="BF910">
        <f>BF230</f>
        <v>0</v>
      </c>
      <c r="BG910">
        <v>227</v>
      </c>
      <c r="BH910">
        <f>IF(BH231="","",BH230)</f>
        <v>0</v>
      </c>
      <c r="BI910">
        <v>227</v>
      </c>
      <c r="BJ910">
        <f>BJ230</f>
        <v>0</v>
      </c>
      <c r="BK910">
        <v>227</v>
      </c>
      <c r="BL910">
        <f>IF(BL231="","",BL230)</f>
        <v>0</v>
      </c>
      <c r="BM910">
        <v>227</v>
      </c>
      <c r="BN910">
        <f>BN230</f>
        <v>0</v>
      </c>
      <c r="BO910">
        <v>227</v>
      </c>
      <c r="BP910">
        <f>IF(BP231="","",BP230)</f>
        <v>0</v>
      </c>
      <c r="BQ910">
        <v>227</v>
      </c>
      <c r="BR910">
        <f>BR230</f>
        <v>0</v>
      </c>
    </row>
    <row r="911" spans="5:70">
      <c r="E911">
        <v>228</v>
      </c>
      <c r="F911">
        <f>IF(F232="","",F231)</f>
        <v>0</v>
      </c>
      <c r="G911">
        <v>228</v>
      </c>
      <c r="H911">
        <f>H231</f>
        <v>0</v>
      </c>
      <c r="I911">
        <v>228</v>
      </c>
      <c r="J911">
        <f>IF(J232="","",J231)</f>
        <v>0</v>
      </c>
      <c r="K911">
        <v>228</v>
      </c>
      <c r="L911">
        <f>L231</f>
        <v>0</v>
      </c>
      <c r="M911">
        <v>228</v>
      </c>
      <c r="N911">
        <f>IF(N232="","",N231)</f>
        <v>0</v>
      </c>
      <c r="O911">
        <v>228</v>
      </c>
      <c r="P911">
        <f>P231</f>
        <v>0</v>
      </c>
      <c r="Q911">
        <v>228</v>
      </c>
      <c r="R911">
        <f>IF(R232="","",R231)</f>
        <v>0</v>
      </c>
      <c r="S911">
        <v>228</v>
      </c>
      <c r="T911">
        <f>T231</f>
        <v>0</v>
      </c>
      <c r="U911">
        <v>228</v>
      </c>
      <c r="V911">
        <f>IF(V232="","",V231)</f>
        <v>0</v>
      </c>
      <c r="W911">
        <v>228</v>
      </c>
      <c r="X911">
        <f>X231</f>
        <v>0</v>
      </c>
      <c r="Y911">
        <v>228</v>
      </c>
      <c r="Z911">
        <f>IF(Z232="","",Z231)</f>
        <v>0</v>
      </c>
      <c r="AA911">
        <v>228</v>
      </c>
      <c r="AB911">
        <f>AB231</f>
        <v>0</v>
      </c>
      <c r="AC911">
        <v>228</v>
      </c>
      <c r="AD911">
        <f>IF(AD232="","",AD231)</f>
        <v>0</v>
      </c>
      <c r="AE911">
        <v>228</v>
      </c>
      <c r="AF911">
        <f>AF231</f>
        <v>0</v>
      </c>
      <c r="AG911">
        <v>228</v>
      </c>
      <c r="AH911">
        <f>IF(AH232="","",AH231)</f>
        <v>0</v>
      </c>
      <c r="AI911">
        <v>228</v>
      </c>
      <c r="AJ911">
        <f>AJ231</f>
        <v>0</v>
      </c>
      <c r="AM911">
        <v>228</v>
      </c>
      <c r="AN911">
        <f>IF(AN232="","",AN231)</f>
        <v>0</v>
      </c>
      <c r="AO911">
        <v>228</v>
      </c>
      <c r="AP911">
        <f>AP231</f>
        <v>0</v>
      </c>
      <c r="AQ911">
        <v>228</v>
      </c>
      <c r="AR911">
        <f>IF(AR232="","",AR231)</f>
        <v>0</v>
      </c>
      <c r="AS911">
        <v>228</v>
      </c>
      <c r="AT911">
        <f>AT231</f>
        <v>0</v>
      </c>
      <c r="AU911">
        <v>228</v>
      </c>
      <c r="AV911">
        <f>IF(AV232="","",AV231)</f>
        <v>0</v>
      </c>
      <c r="AW911">
        <v>228</v>
      </c>
      <c r="AX911">
        <f>AX231</f>
        <v>0</v>
      </c>
      <c r="AY911">
        <v>228</v>
      </c>
      <c r="AZ911">
        <f>IF(AZ232="","",AZ231)</f>
        <v>0</v>
      </c>
      <c r="BA911">
        <v>228</v>
      </c>
      <c r="BB911">
        <f>BB231</f>
        <v>0</v>
      </c>
      <c r="BC911">
        <v>228</v>
      </c>
      <c r="BD911">
        <f>IF(BD232="","",BD231)</f>
        <v>0</v>
      </c>
      <c r="BE911">
        <v>228</v>
      </c>
      <c r="BF911">
        <f>BF231</f>
        <v>0</v>
      </c>
      <c r="BG911">
        <v>228</v>
      </c>
      <c r="BH911">
        <f>IF(BH232="","",BH231)</f>
        <v>0</v>
      </c>
      <c r="BI911">
        <v>228</v>
      </c>
      <c r="BJ911">
        <f>BJ231</f>
        <v>0</v>
      </c>
      <c r="BK911">
        <v>228</v>
      </c>
      <c r="BL911">
        <f>IF(BL232="","",BL231)</f>
        <v>0</v>
      </c>
      <c r="BM911">
        <v>228</v>
      </c>
      <c r="BN911">
        <f>BN231</f>
        <v>0</v>
      </c>
      <c r="BO911">
        <v>228</v>
      </c>
      <c r="BP911">
        <f>IF(BP232="","",BP231)</f>
        <v>0</v>
      </c>
      <c r="BQ911">
        <v>228</v>
      </c>
      <c r="BR911">
        <f>BR231</f>
        <v>0</v>
      </c>
    </row>
    <row r="912" spans="5:70">
      <c r="E912">
        <v>229</v>
      </c>
      <c r="F912">
        <f>IF(F233="","",F232)</f>
        <v>0</v>
      </c>
      <c r="G912">
        <v>229</v>
      </c>
      <c r="H912">
        <f>H232</f>
        <v>0</v>
      </c>
      <c r="I912">
        <v>229</v>
      </c>
      <c r="J912">
        <f>IF(J233="","",J232)</f>
        <v>0</v>
      </c>
      <c r="K912">
        <v>229</v>
      </c>
      <c r="L912">
        <f>L232</f>
        <v>0</v>
      </c>
      <c r="M912">
        <v>229</v>
      </c>
      <c r="N912">
        <f>IF(N233="","",N232)</f>
        <v>0</v>
      </c>
      <c r="O912">
        <v>229</v>
      </c>
      <c r="P912">
        <f>P232</f>
        <v>0</v>
      </c>
      <c r="Q912">
        <v>229</v>
      </c>
      <c r="R912">
        <f>IF(R233="","",R232)</f>
        <v>0</v>
      </c>
      <c r="S912">
        <v>229</v>
      </c>
      <c r="T912">
        <f>T232</f>
        <v>0</v>
      </c>
      <c r="U912">
        <v>229</v>
      </c>
      <c r="V912">
        <f>IF(V233="","",V232)</f>
        <v>0</v>
      </c>
      <c r="W912">
        <v>229</v>
      </c>
      <c r="X912">
        <f>X232</f>
        <v>0</v>
      </c>
      <c r="Y912">
        <v>229</v>
      </c>
      <c r="Z912">
        <f>IF(Z233="","",Z232)</f>
        <v>0</v>
      </c>
      <c r="AA912">
        <v>229</v>
      </c>
      <c r="AB912">
        <f>AB232</f>
        <v>0</v>
      </c>
      <c r="AC912">
        <v>229</v>
      </c>
      <c r="AD912">
        <f>IF(AD233="","",AD232)</f>
        <v>0</v>
      </c>
      <c r="AE912">
        <v>229</v>
      </c>
      <c r="AF912">
        <f>AF232</f>
        <v>0</v>
      </c>
      <c r="AG912">
        <v>229</v>
      </c>
      <c r="AH912">
        <f>IF(AH233="","",AH232)</f>
        <v>0</v>
      </c>
      <c r="AI912">
        <v>229</v>
      </c>
      <c r="AJ912">
        <f>AJ232</f>
        <v>0</v>
      </c>
      <c r="AM912">
        <v>229</v>
      </c>
      <c r="AN912">
        <f>IF(AN233="","",AN232)</f>
        <v>0</v>
      </c>
      <c r="AO912">
        <v>229</v>
      </c>
      <c r="AP912">
        <f>AP232</f>
        <v>0</v>
      </c>
      <c r="AQ912">
        <v>229</v>
      </c>
      <c r="AR912">
        <f>IF(AR233="","",AR232)</f>
        <v>0</v>
      </c>
      <c r="AS912">
        <v>229</v>
      </c>
      <c r="AT912">
        <f>AT232</f>
        <v>0</v>
      </c>
      <c r="AU912">
        <v>229</v>
      </c>
      <c r="AV912">
        <f>IF(AV233="","",AV232)</f>
        <v>0</v>
      </c>
      <c r="AW912">
        <v>229</v>
      </c>
      <c r="AX912">
        <f>AX232</f>
        <v>0</v>
      </c>
      <c r="AY912">
        <v>229</v>
      </c>
      <c r="AZ912">
        <f>IF(AZ233="","",AZ232)</f>
        <v>0</v>
      </c>
      <c r="BA912">
        <v>229</v>
      </c>
      <c r="BB912">
        <f>BB232</f>
        <v>0</v>
      </c>
      <c r="BC912">
        <v>229</v>
      </c>
      <c r="BD912">
        <f>IF(BD233="","",BD232)</f>
        <v>0</v>
      </c>
      <c r="BE912">
        <v>229</v>
      </c>
      <c r="BF912">
        <f>BF232</f>
        <v>0</v>
      </c>
      <c r="BG912">
        <v>229</v>
      </c>
      <c r="BH912">
        <f>IF(BH233="","",BH232)</f>
        <v>0</v>
      </c>
      <c r="BI912">
        <v>229</v>
      </c>
      <c r="BJ912">
        <f>BJ232</f>
        <v>0</v>
      </c>
      <c r="BK912">
        <v>229</v>
      </c>
      <c r="BL912">
        <f>IF(BL233="","",BL232)</f>
        <v>0</v>
      </c>
      <c r="BM912">
        <v>229</v>
      </c>
      <c r="BN912">
        <f>BN232</f>
        <v>0</v>
      </c>
      <c r="BO912">
        <v>229</v>
      </c>
      <c r="BP912">
        <f>IF(BP233="","",BP232)</f>
        <v>0</v>
      </c>
      <c r="BQ912">
        <v>229</v>
      </c>
      <c r="BR912">
        <f>BR232</f>
        <v>0</v>
      </c>
    </row>
    <row r="913" spans="5:70">
      <c r="E913">
        <v>230</v>
      </c>
      <c r="F913">
        <f>IF(F234="","",F233)</f>
        <v>0</v>
      </c>
      <c r="G913">
        <v>230</v>
      </c>
      <c r="H913">
        <f>H233</f>
        <v>0</v>
      </c>
      <c r="I913">
        <v>230</v>
      </c>
      <c r="J913">
        <f>IF(J234="","",J233)</f>
        <v>0</v>
      </c>
      <c r="K913">
        <v>230</v>
      </c>
      <c r="L913">
        <f>L233</f>
        <v>0</v>
      </c>
      <c r="M913">
        <v>230</v>
      </c>
      <c r="N913">
        <f>IF(N234="","",N233)</f>
        <v>0</v>
      </c>
      <c r="O913">
        <v>230</v>
      </c>
      <c r="P913">
        <f>P233</f>
        <v>0</v>
      </c>
      <c r="Q913">
        <v>230</v>
      </c>
      <c r="R913">
        <f>IF(R234="","",R233)</f>
        <v>0</v>
      </c>
      <c r="S913">
        <v>230</v>
      </c>
      <c r="T913">
        <f>T233</f>
        <v>0</v>
      </c>
      <c r="U913">
        <v>230</v>
      </c>
      <c r="V913">
        <f>IF(V234="","",V233)</f>
        <v>0</v>
      </c>
      <c r="W913">
        <v>230</v>
      </c>
      <c r="X913">
        <f>X233</f>
        <v>0</v>
      </c>
      <c r="Y913">
        <v>230</v>
      </c>
      <c r="Z913">
        <f>IF(Z234="","",Z233)</f>
        <v>0</v>
      </c>
      <c r="AA913">
        <v>230</v>
      </c>
      <c r="AB913">
        <f>AB233</f>
        <v>0</v>
      </c>
      <c r="AC913">
        <v>230</v>
      </c>
      <c r="AD913">
        <f>IF(AD234="","",AD233)</f>
        <v>0</v>
      </c>
      <c r="AE913">
        <v>230</v>
      </c>
      <c r="AF913">
        <f>AF233</f>
        <v>0</v>
      </c>
      <c r="AG913">
        <v>230</v>
      </c>
      <c r="AH913">
        <f>IF(AH234="","",AH233)</f>
        <v>0</v>
      </c>
      <c r="AI913">
        <v>230</v>
      </c>
      <c r="AJ913">
        <f>AJ233</f>
        <v>0</v>
      </c>
      <c r="AM913">
        <v>230</v>
      </c>
      <c r="AN913">
        <f>IF(AN234="","",AN233)</f>
        <v>0</v>
      </c>
      <c r="AO913">
        <v>230</v>
      </c>
      <c r="AP913">
        <f>AP233</f>
        <v>0</v>
      </c>
      <c r="AQ913">
        <v>230</v>
      </c>
      <c r="AR913">
        <f>IF(AR234="","",AR233)</f>
        <v>0</v>
      </c>
      <c r="AS913">
        <v>230</v>
      </c>
      <c r="AT913">
        <f>AT233</f>
        <v>0</v>
      </c>
      <c r="AU913">
        <v>230</v>
      </c>
      <c r="AV913">
        <f>IF(AV234="","",AV233)</f>
        <v>0</v>
      </c>
      <c r="AW913">
        <v>230</v>
      </c>
      <c r="AX913">
        <f>AX233</f>
        <v>0</v>
      </c>
      <c r="AY913">
        <v>230</v>
      </c>
      <c r="AZ913">
        <f>IF(AZ234="","",AZ233)</f>
        <v>0</v>
      </c>
      <c r="BA913">
        <v>230</v>
      </c>
      <c r="BB913">
        <f>BB233</f>
        <v>0</v>
      </c>
      <c r="BC913">
        <v>230</v>
      </c>
      <c r="BD913">
        <f>IF(BD234="","",BD233)</f>
        <v>0</v>
      </c>
      <c r="BE913">
        <v>230</v>
      </c>
      <c r="BF913">
        <f>BF233</f>
        <v>0</v>
      </c>
      <c r="BG913">
        <v>230</v>
      </c>
      <c r="BH913">
        <f>IF(BH234="","",BH233)</f>
        <v>0</v>
      </c>
      <c r="BI913">
        <v>230</v>
      </c>
      <c r="BJ913">
        <f>BJ233</f>
        <v>0</v>
      </c>
      <c r="BK913">
        <v>230</v>
      </c>
      <c r="BL913">
        <f>IF(BL234="","",BL233)</f>
        <v>0</v>
      </c>
      <c r="BM913">
        <v>230</v>
      </c>
      <c r="BN913">
        <f>BN233</f>
        <v>0</v>
      </c>
      <c r="BO913">
        <v>230</v>
      </c>
      <c r="BP913">
        <f>IF(BP234="","",BP233)</f>
        <v>0</v>
      </c>
      <c r="BQ913">
        <v>230</v>
      </c>
      <c r="BR913">
        <f>BR233</f>
        <v>0</v>
      </c>
    </row>
    <row r="914" spans="5:70">
      <c r="E914">
        <v>231</v>
      </c>
      <c r="F914">
        <f>IF(F235="","",F234)</f>
        <v>0</v>
      </c>
      <c r="G914">
        <v>231</v>
      </c>
      <c r="H914">
        <f>H234</f>
        <v>0</v>
      </c>
      <c r="I914">
        <v>231</v>
      </c>
      <c r="J914">
        <f>IF(J235="","",J234)</f>
        <v>0</v>
      </c>
      <c r="K914">
        <v>231</v>
      </c>
      <c r="L914">
        <f>L234</f>
        <v>0</v>
      </c>
      <c r="M914">
        <v>231</v>
      </c>
      <c r="N914">
        <f>IF(N235="","",N234)</f>
        <v>0</v>
      </c>
      <c r="O914">
        <v>231</v>
      </c>
      <c r="P914">
        <f>P234</f>
        <v>0</v>
      </c>
      <c r="Q914">
        <v>231</v>
      </c>
      <c r="R914">
        <f>IF(R235="","",R234)</f>
        <v>0</v>
      </c>
      <c r="S914">
        <v>231</v>
      </c>
      <c r="T914">
        <f>T234</f>
        <v>0</v>
      </c>
      <c r="U914">
        <v>231</v>
      </c>
      <c r="V914">
        <f>IF(V235="","",V234)</f>
        <v>0</v>
      </c>
      <c r="W914">
        <v>231</v>
      </c>
      <c r="X914">
        <f>X234</f>
        <v>0</v>
      </c>
      <c r="Y914">
        <v>231</v>
      </c>
      <c r="Z914">
        <f>IF(Z235="","",Z234)</f>
        <v>0</v>
      </c>
      <c r="AA914">
        <v>231</v>
      </c>
      <c r="AB914">
        <f>AB234</f>
        <v>0</v>
      </c>
      <c r="AC914">
        <v>231</v>
      </c>
      <c r="AD914">
        <f>IF(AD235="","",AD234)</f>
        <v>0</v>
      </c>
      <c r="AE914">
        <v>231</v>
      </c>
      <c r="AF914">
        <f>AF234</f>
        <v>0</v>
      </c>
      <c r="AG914">
        <v>231</v>
      </c>
      <c r="AH914">
        <f>IF(AH235="","",AH234)</f>
        <v>0</v>
      </c>
      <c r="AI914">
        <v>231</v>
      </c>
      <c r="AJ914">
        <f>AJ234</f>
        <v>0</v>
      </c>
      <c r="AM914">
        <v>231</v>
      </c>
      <c r="AN914">
        <f>IF(AN235="","",AN234)</f>
        <v>0</v>
      </c>
      <c r="AO914">
        <v>231</v>
      </c>
      <c r="AP914">
        <f>AP234</f>
        <v>0</v>
      </c>
      <c r="AQ914">
        <v>231</v>
      </c>
      <c r="AR914">
        <f>IF(AR235="","",AR234)</f>
        <v>0</v>
      </c>
      <c r="AS914">
        <v>231</v>
      </c>
      <c r="AT914">
        <f>AT234</f>
        <v>0</v>
      </c>
      <c r="AU914">
        <v>231</v>
      </c>
      <c r="AV914">
        <f>IF(AV235="","",AV234)</f>
        <v>0</v>
      </c>
      <c r="AW914">
        <v>231</v>
      </c>
      <c r="AX914">
        <f>AX234</f>
        <v>0</v>
      </c>
      <c r="AY914">
        <v>231</v>
      </c>
      <c r="AZ914">
        <f>IF(AZ235="","",AZ234)</f>
        <v>0</v>
      </c>
      <c r="BA914">
        <v>231</v>
      </c>
      <c r="BB914">
        <f>BB234</f>
        <v>0</v>
      </c>
      <c r="BC914">
        <v>231</v>
      </c>
      <c r="BD914">
        <f>IF(BD235="","",BD234)</f>
        <v>0</v>
      </c>
      <c r="BE914">
        <v>231</v>
      </c>
      <c r="BF914">
        <f>BF234</f>
        <v>0</v>
      </c>
      <c r="BG914">
        <v>231</v>
      </c>
      <c r="BH914">
        <f>IF(BH235="","",BH234)</f>
        <v>0</v>
      </c>
      <c r="BI914">
        <v>231</v>
      </c>
      <c r="BJ914">
        <f>BJ234</f>
        <v>0</v>
      </c>
      <c r="BK914">
        <v>231</v>
      </c>
      <c r="BL914">
        <f>IF(BL235="","",BL234)</f>
        <v>0</v>
      </c>
      <c r="BM914">
        <v>231</v>
      </c>
      <c r="BN914">
        <f>BN234</f>
        <v>0</v>
      </c>
      <c r="BO914">
        <v>231</v>
      </c>
      <c r="BP914">
        <f>IF(BP235="","",BP234)</f>
        <v>0</v>
      </c>
      <c r="BQ914">
        <v>231</v>
      </c>
      <c r="BR914">
        <f>BR234</f>
        <v>0</v>
      </c>
    </row>
    <row r="915" spans="5:70">
      <c r="E915">
        <v>232</v>
      </c>
      <c r="F915">
        <f>IF(F236="","",F235)</f>
        <v>0</v>
      </c>
      <c r="G915">
        <v>232</v>
      </c>
      <c r="H915">
        <f>H235</f>
        <v>0</v>
      </c>
      <c r="I915">
        <v>232</v>
      </c>
      <c r="J915">
        <f>IF(J236="","",J235)</f>
        <v>0</v>
      </c>
      <c r="K915">
        <v>232</v>
      </c>
      <c r="L915">
        <f>L235</f>
        <v>0</v>
      </c>
      <c r="M915">
        <v>232</v>
      </c>
      <c r="N915">
        <f>IF(N236="","",N235)</f>
        <v>0</v>
      </c>
      <c r="O915">
        <v>232</v>
      </c>
      <c r="P915">
        <f>P235</f>
        <v>0</v>
      </c>
      <c r="Q915">
        <v>232</v>
      </c>
      <c r="R915">
        <f>IF(R236="","",R235)</f>
        <v>0</v>
      </c>
      <c r="S915">
        <v>232</v>
      </c>
      <c r="T915">
        <f>T235</f>
        <v>0</v>
      </c>
      <c r="U915">
        <v>232</v>
      </c>
      <c r="V915">
        <f>IF(V236="","",V235)</f>
        <v>0</v>
      </c>
      <c r="W915">
        <v>232</v>
      </c>
      <c r="X915">
        <f>X235</f>
        <v>0</v>
      </c>
      <c r="Y915">
        <v>232</v>
      </c>
      <c r="Z915">
        <f>IF(Z236="","",Z235)</f>
        <v>0</v>
      </c>
      <c r="AA915">
        <v>232</v>
      </c>
      <c r="AB915">
        <f>AB235</f>
        <v>0</v>
      </c>
      <c r="AC915">
        <v>232</v>
      </c>
      <c r="AD915">
        <f>IF(AD236="","",AD235)</f>
        <v>0</v>
      </c>
      <c r="AE915">
        <v>232</v>
      </c>
      <c r="AF915">
        <f>AF235</f>
        <v>0</v>
      </c>
      <c r="AG915">
        <v>232</v>
      </c>
      <c r="AH915">
        <f>IF(AH236="","",AH235)</f>
        <v>0</v>
      </c>
      <c r="AI915">
        <v>232</v>
      </c>
      <c r="AJ915">
        <f>AJ235</f>
        <v>0</v>
      </c>
      <c r="AM915">
        <v>232</v>
      </c>
      <c r="AN915">
        <f>IF(AN236="","",AN235)</f>
        <v>0</v>
      </c>
      <c r="AO915">
        <v>232</v>
      </c>
      <c r="AP915">
        <f>AP235</f>
        <v>0</v>
      </c>
      <c r="AQ915">
        <v>232</v>
      </c>
      <c r="AR915">
        <f>IF(AR236="","",AR235)</f>
        <v>0</v>
      </c>
      <c r="AS915">
        <v>232</v>
      </c>
      <c r="AT915">
        <f>AT235</f>
        <v>0</v>
      </c>
      <c r="AU915">
        <v>232</v>
      </c>
      <c r="AV915">
        <f>IF(AV236="","",AV235)</f>
        <v>0</v>
      </c>
      <c r="AW915">
        <v>232</v>
      </c>
      <c r="AX915">
        <f>AX235</f>
        <v>0</v>
      </c>
      <c r="AY915">
        <v>232</v>
      </c>
      <c r="AZ915">
        <f>IF(AZ236="","",AZ235)</f>
        <v>0</v>
      </c>
      <c r="BA915">
        <v>232</v>
      </c>
      <c r="BB915">
        <f>BB235</f>
        <v>0</v>
      </c>
      <c r="BC915">
        <v>232</v>
      </c>
      <c r="BD915">
        <f>IF(BD236="","",BD235)</f>
        <v>0</v>
      </c>
      <c r="BE915">
        <v>232</v>
      </c>
      <c r="BF915">
        <f>BF235</f>
        <v>0</v>
      </c>
      <c r="BG915">
        <v>232</v>
      </c>
      <c r="BH915">
        <f>IF(BH236="","",BH235)</f>
        <v>0</v>
      </c>
      <c r="BI915">
        <v>232</v>
      </c>
      <c r="BJ915">
        <f>BJ235</f>
        <v>0</v>
      </c>
      <c r="BK915">
        <v>232</v>
      </c>
      <c r="BL915">
        <f>IF(BL236="","",BL235)</f>
        <v>0</v>
      </c>
      <c r="BM915">
        <v>232</v>
      </c>
      <c r="BN915">
        <f>BN235</f>
        <v>0</v>
      </c>
      <c r="BO915">
        <v>232</v>
      </c>
      <c r="BP915">
        <f>IF(BP236="","",BP235)</f>
        <v>0</v>
      </c>
      <c r="BQ915">
        <v>232</v>
      </c>
      <c r="BR915">
        <f>BR235</f>
        <v>0</v>
      </c>
    </row>
    <row r="916" spans="5:70">
      <c r="E916">
        <v>233</v>
      </c>
      <c r="F916">
        <f>IF(F237="","",F236)</f>
        <v>0</v>
      </c>
      <c r="G916">
        <v>233</v>
      </c>
      <c r="H916">
        <f>H236</f>
        <v>0</v>
      </c>
      <c r="I916">
        <v>233</v>
      </c>
      <c r="J916">
        <f>IF(J237="","",J236)</f>
        <v>0</v>
      </c>
      <c r="K916">
        <v>233</v>
      </c>
      <c r="L916">
        <f>L236</f>
        <v>0</v>
      </c>
      <c r="M916">
        <v>233</v>
      </c>
      <c r="N916">
        <f>IF(N237="","",N236)</f>
        <v>0</v>
      </c>
      <c r="O916">
        <v>233</v>
      </c>
      <c r="P916">
        <f>P236</f>
        <v>0</v>
      </c>
      <c r="Q916">
        <v>233</v>
      </c>
      <c r="R916">
        <f>IF(R237="","",R236)</f>
        <v>0</v>
      </c>
      <c r="S916">
        <v>233</v>
      </c>
      <c r="T916">
        <f>T236</f>
        <v>0</v>
      </c>
      <c r="U916">
        <v>233</v>
      </c>
      <c r="V916">
        <f>IF(V237="","",V236)</f>
        <v>0</v>
      </c>
      <c r="W916">
        <v>233</v>
      </c>
      <c r="X916">
        <f>X236</f>
        <v>0</v>
      </c>
      <c r="Y916">
        <v>233</v>
      </c>
      <c r="Z916">
        <f>IF(Z237="","",Z236)</f>
        <v>0</v>
      </c>
      <c r="AA916">
        <v>233</v>
      </c>
      <c r="AB916">
        <f>AB236</f>
        <v>0</v>
      </c>
      <c r="AC916">
        <v>233</v>
      </c>
      <c r="AD916">
        <f>IF(AD237="","",AD236)</f>
        <v>0</v>
      </c>
      <c r="AE916">
        <v>233</v>
      </c>
      <c r="AF916">
        <f>AF236</f>
        <v>0</v>
      </c>
      <c r="AG916">
        <v>233</v>
      </c>
      <c r="AH916">
        <f>IF(AH237="","",AH236)</f>
        <v>0</v>
      </c>
      <c r="AI916">
        <v>233</v>
      </c>
      <c r="AJ916">
        <f>AJ236</f>
        <v>0</v>
      </c>
      <c r="AM916">
        <v>233</v>
      </c>
      <c r="AN916">
        <f>IF(AN237="","",AN236)</f>
        <v>0</v>
      </c>
      <c r="AO916">
        <v>233</v>
      </c>
      <c r="AP916">
        <f>AP236</f>
        <v>0</v>
      </c>
      <c r="AQ916">
        <v>233</v>
      </c>
      <c r="AR916">
        <f>IF(AR237="","",AR236)</f>
        <v>0</v>
      </c>
      <c r="AS916">
        <v>233</v>
      </c>
      <c r="AT916">
        <f>AT236</f>
        <v>0</v>
      </c>
      <c r="AU916">
        <v>233</v>
      </c>
      <c r="AV916">
        <f>IF(AV237="","",AV236)</f>
        <v>0</v>
      </c>
      <c r="AW916">
        <v>233</v>
      </c>
      <c r="AX916">
        <f>AX236</f>
        <v>0</v>
      </c>
      <c r="AY916">
        <v>233</v>
      </c>
      <c r="AZ916">
        <f>IF(AZ237="","",AZ236)</f>
        <v>0</v>
      </c>
      <c r="BA916">
        <v>233</v>
      </c>
      <c r="BB916">
        <f>BB236</f>
        <v>0</v>
      </c>
      <c r="BC916">
        <v>233</v>
      </c>
      <c r="BD916">
        <f>IF(BD237="","",BD236)</f>
        <v>0</v>
      </c>
      <c r="BE916">
        <v>233</v>
      </c>
      <c r="BF916">
        <f>BF236</f>
        <v>0</v>
      </c>
      <c r="BG916">
        <v>233</v>
      </c>
      <c r="BH916">
        <f>IF(BH237="","",BH236)</f>
        <v>0</v>
      </c>
      <c r="BI916">
        <v>233</v>
      </c>
      <c r="BJ916">
        <f>BJ236</f>
        <v>0</v>
      </c>
      <c r="BK916">
        <v>233</v>
      </c>
      <c r="BL916">
        <f>IF(BL237="","",BL236)</f>
        <v>0</v>
      </c>
      <c r="BM916">
        <v>233</v>
      </c>
      <c r="BN916">
        <f>BN236</f>
        <v>0</v>
      </c>
      <c r="BO916">
        <v>233</v>
      </c>
      <c r="BP916">
        <f>IF(BP237="","",BP236)</f>
        <v>0</v>
      </c>
      <c r="BQ916">
        <v>233</v>
      </c>
      <c r="BR916">
        <f>BR236</f>
        <v>0</v>
      </c>
    </row>
    <row r="917" spans="5:70">
      <c r="E917">
        <v>234</v>
      </c>
      <c r="F917">
        <f>IF(F238="","",F237)</f>
        <v>0</v>
      </c>
      <c r="G917">
        <v>234</v>
      </c>
      <c r="H917">
        <f>H237</f>
        <v>0</v>
      </c>
      <c r="I917">
        <v>234</v>
      </c>
      <c r="J917">
        <f>IF(J238="","",J237)</f>
        <v>0</v>
      </c>
      <c r="K917">
        <v>234</v>
      </c>
      <c r="L917">
        <f>L237</f>
        <v>0</v>
      </c>
      <c r="M917">
        <v>234</v>
      </c>
      <c r="N917">
        <f>IF(N238="","",N237)</f>
        <v>0</v>
      </c>
      <c r="O917">
        <v>234</v>
      </c>
      <c r="P917">
        <f>P237</f>
        <v>0</v>
      </c>
      <c r="Q917">
        <v>234</v>
      </c>
      <c r="R917">
        <f>IF(R238="","",R237)</f>
        <v>0</v>
      </c>
      <c r="S917">
        <v>234</v>
      </c>
      <c r="T917">
        <f>T237</f>
        <v>0</v>
      </c>
      <c r="U917">
        <v>234</v>
      </c>
      <c r="V917">
        <f>IF(V238="","",V237)</f>
        <v>0</v>
      </c>
      <c r="W917">
        <v>234</v>
      </c>
      <c r="X917">
        <f>X237</f>
        <v>0</v>
      </c>
      <c r="Y917">
        <v>234</v>
      </c>
      <c r="Z917">
        <f>IF(Z238="","",Z237)</f>
        <v>0</v>
      </c>
      <c r="AA917">
        <v>234</v>
      </c>
      <c r="AB917">
        <f>AB237</f>
        <v>0</v>
      </c>
      <c r="AC917">
        <v>234</v>
      </c>
      <c r="AD917">
        <f>IF(AD238="","",AD237)</f>
        <v>0</v>
      </c>
      <c r="AE917">
        <v>234</v>
      </c>
      <c r="AF917">
        <f>AF237</f>
        <v>0</v>
      </c>
      <c r="AG917">
        <v>234</v>
      </c>
      <c r="AH917">
        <f>IF(AH238="","",AH237)</f>
        <v>0</v>
      </c>
      <c r="AI917">
        <v>234</v>
      </c>
      <c r="AJ917">
        <f>AJ237</f>
        <v>0</v>
      </c>
      <c r="AM917">
        <v>234</v>
      </c>
      <c r="AN917">
        <f>IF(AN238="","",AN237)</f>
        <v>0</v>
      </c>
      <c r="AO917">
        <v>234</v>
      </c>
      <c r="AP917">
        <f>AP237</f>
        <v>0</v>
      </c>
      <c r="AQ917">
        <v>234</v>
      </c>
      <c r="AR917">
        <f>IF(AR238="","",AR237)</f>
        <v>0</v>
      </c>
      <c r="AS917">
        <v>234</v>
      </c>
      <c r="AT917">
        <f>AT237</f>
        <v>0</v>
      </c>
      <c r="AU917">
        <v>234</v>
      </c>
      <c r="AV917">
        <f>IF(AV238="","",AV237)</f>
        <v>0</v>
      </c>
      <c r="AW917">
        <v>234</v>
      </c>
      <c r="AX917">
        <f>AX237</f>
        <v>0</v>
      </c>
      <c r="AY917">
        <v>234</v>
      </c>
      <c r="AZ917">
        <f>IF(AZ238="","",AZ237)</f>
        <v>0</v>
      </c>
      <c r="BA917">
        <v>234</v>
      </c>
      <c r="BB917">
        <f>BB237</f>
        <v>0</v>
      </c>
      <c r="BC917">
        <v>234</v>
      </c>
      <c r="BD917">
        <f>IF(BD238="","",BD237)</f>
        <v>0</v>
      </c>
      <c r="BE917">
        <v>234</v>
      </c>
      <c r="BF917">
        <f>BF237</f>
        <v>0</v>
      </c>
      <c r="BG917">
        <v>234</v>
      </c>
      <c r="BH917">
        <f>IF(BH238="","",BH237)</f>
        <v>0</v>
      </c>
      <c r="BI917">
        <v>234</v>
      </c>
      <c r="BJ917">
        <f>BJ237</f>
        <v>0</v>
      </c>
      <c r="BK917">
        <v>234</v>
      </c>
      <c r="BL917">
        <f>IF(BL238="","",BL237)</f>
        <v>0</v>
      </c>
      <c r="BM917">
        <v>234</v>
      </c>
      <c r="BN917">
        <f>BN237</f>
        <v>0</v>
      </c>
      <c r="BO917">
        <v>234</v>
      </c>
      <c r="BP917">
        <f>IF(BP238="","",BP237)</f>
        <v>0</v>
      </c>
      <c r="BQ917">
        <v>234</v>
      </c>
      <c r="BR917">
        <f>BR237</f>
        <v>0</v>
      </c>
    </row>
    <row r="918" spans="5:70">
      <c r="E918">
        <v>235</v>
      </c>
      <c r="F918">
        <f>IF(F239="","",F238)</f>
        <v>0</v>
      </c>
      <c r="G918">
        <v>235</v>
      </c>
      <c r="H918">
        <f>H238</f>
        <v>0</v>
      </c>
      <c r="I918">
        <v>235</v>
      </c>
      <c r="J918">
        <f>IF(J239="","",J238)</f>
        <v>0</v>
      </c>
      <c r="K918">
        <v>235</v>
      </c>
      <c r="L918">
        <f>L238</f>
        <v>0</v>
      </c>
      <c r="M918">
        <v>235</v>
      </c>
      <c r="N918">
        <f>IF(N239="","",N238)</f>
        <v>0</v>
      </c>
      <c r="O918">
        <v>235</v>
      </c>
      <c r="P918">
        <f>P238</f>
        <v>0</v>
      </c>
      <c r="Q918">
        <v>235</v>
      </c>
      <c r="R918">
        <f>IF(R239="","",R238)</f>
        <v>0</v>
      </c>
      <c r="S918">
        <v>235</v>
      </c>
      <c r="T918">
        <f>T238</f>
        <v>0</v>
      </c>
      <c r="U918">
        <v>235</v>
      </c>
      <c r="V918">
        <f>IF(V239="","",V238)</f>
        <v>0</v>
      </c>
      <c r="W918">
        <v>235</v>
      </c>
      <c r="X918">
        <f>X238</f>
        <v>0</v>
      </c>
      <c r="Y918">
        <v>235</v>
      </c>
      <c r="Z918">
        <f>IF(Z239="","",Z238)</f>
        <v>0</v>
      </c>
      <c r="AA918">
        <v>235</v>
      </c>
      <c r="AB918">
        <f>AB238</f>
        <v>0</v>
      </c>
      <c r="AC918">
        <v>235</v>
      </c>
      <c r="AD918">
        <f>IF(AD239="","",AD238)</f>
        <v>0</v>
      </c>
      <c r="AE918">
        <v>235</v>
      </c>
      <c r="AF918">
        <f>AF238</f>
        <v>0</v>
      </c>
      <c r="AG918">
        <v>235</v>
      </c>
      <c r="AH918">
        <f>IF(AH239="","",AH238)</f>
        <v>0</v>
      </c>
      <c r="AI918">
        <v>235</v>
      </c>
      <c r="AJ918">
        <f>AJ238</f>
        <v>0</v>
      </c>
      <c r="AM918">
        <v>235</v>
      </c>
      <c r="AN918">
        <f>IF(AN239="","",AN238)</f>
        <v>0</v>
      </c>
      <c r="AO918">
        <v>235</v>
      </c>
      <c r="AP918">
        <f>AP238</f>
        <v>0</v>
      </c>
      <c r="AQ918">
        <v>235</v>
      </c>
      <c r="AR918">
        <f>IF(AR239="","",AR238)</f>
        <v>0</v>
      </c>
      <c r="AS918">
        <v>235</v>
      </c>
      <c r="AT918">
        <f>AT238</f>
        <v>0</v>
      </c>
      <c r="AU918">
        <v>235</v>
      </c>
      <c r="AV918">
        <f>IF(AV239="","",AV238)</f>
        <v>0</v>
      </c>
      <c r="AW918">
        <v>235</v>
      </c>
      <c r="AX918">
        <f>AX238</f>
        <v>0</v>
      </c>
      <c r="AY918">
        <v>235</v>
      </c>
      <c r="AZ918">
        <f>IF(AZ239="","",AZ238)</f>
        <v>0</v>
      </c>
      <c r="BA918">
        <v>235</v>
      </c>
      <c r="BB918">
        <f>BB238</f>
        <v>0</v>
      </c>
      <c r="BC918">
        <v>235</v>
      </c>
      <c r="BD918">
        <f>IF(BD239="","",BD238)</f>
        <v>0</v>
      </c>
      <c r="BE918">
        <v>235</v>
      </c>
      <c r="BF918">
        <f>BF238</f>
        <v>0</v>
      </c>
      <c r="BG918">
        <v>235</v>
      </c>
      <c r="BH918">
        <f>IF(BH239="","",BH238)</f>
        <v>0</v>
      </c>
      <c r="BI918">
        <v>235</v>
      </c>
      <c r="BJ918">
        <f>BJ238</f>
        <v>0</v>
      </c>
      <c r="BK918">
        <v>235</v>
      </c>
      <c r="BL918">
        <f>IF(BL239="","",BL238)</f>
        <v>0</v>
      </c>
      <c r="BM918">
        <v>235</v>
      </c>
      <c r="BN918">
        <f>BN238</f>
        <v>0</v>
      </c>
      <c r="BO918">
        <v>235</v>
      </c>
      <c r="BP918">
        <f>IF(BP239="","",BP238)</f>
        <v>0</v>
      </c>
      <c r="BQ918">
        <v>235</v>
      </c>
      <c r="BR918">
        <f>BR238</f>
        <v>0</v>
      </c>
    </row>
    <row r="919" spans="5:70">
      <c r="E919">
        <v>236</v>
      </c>
      <c r="F919">
        <f>IF(F240="","",F239)</f>
        <v>0</v>
      </c>
      <c r="G919">
        <v>236</v>
      </c>
      <c r="H919">
        <f>H239</f>
        <v>0</v>
      </c>
      <c r="I919">
        <v>236</v>
      </c>
      <c r="J919">
        <f>IF(J240="","",J239)</f>
        <v>0</v>
      </c>
      <c r="K919">
        <v>236</v>
      </c>
      <c r="L919">
        <f>L239</f>
        <v>0</v>
      </c>
      <c r="M919">
        <v>236</v>
      </c>
      <c r="N919">
        <f>IF(N240="","",N239)</f>
        <v>0</v>
      </c>
      <c r="O919">
        <v>236</v>
      </c>
      <c r="P919">
        <f>P239</f>
        <v>0</v>
      </c>
      <c r="Q919">
        <v>236</v>
      </c>
      <c r="R919">
        <f>IF(R240="","",R239)</f>
        <v>0</v>
      </c>
      <c r="S919">
        <v>236</v>
      </c>
      <c r="T919">
        <f>T239</f>
        <v>0</v>
      </c>
      <c r="U919">
        <v>236</v>
      </c>
      <c r="V919">
        <f>IF(V240="","",V239)</f>
        <v>0</v>
      </c>
      <c r="W919">
        <v>236</v>
      </c>
      <c r="X919">
        <f>X239</f>
        <v>0</v>
      </c>
      <c r="Y919">
        <v>236</v>
      </c>
      <c r="Z919">
        <f>IF(Z240="","",Z239)</f>
        <v>0</v>
      </c>
      <c r="AA919">
        <v>236</v>
      </c>
      <c r="AB919">
        <f>AB239</f>
        <v>0</v>
      </c>
      <c r="AC919">
        <v>236</v>
      </c>
      <c r="AD919">
        <f>IF(AD240="","",AD239)</f>
        <v>0</v>
      </c>
      <c r="AE919">
        <v>236</v>
      </c>
      <c r="AF919">
        <f>AF239</f>
        <v>0</v>
      </c>
      <c r="AG919">
        <v>236</v>
      </c>
      <c r="AH919">
        <f>IF(AH240="","",AH239)</f>
        <v>0</v>
      </c>
      <c r="AI919">
        <v>236</v>
      </c>
      <c r="AJ919">
        <f>AJ239</f>
        <v>0</v>
      </c>
      <c r="AM919">
        <v>236</v>
      </c>
      <c r="AN919">
        <f>IF(AN240="","",AN239)</f>
        <v>0</v>
      </c>
      <c r="AO919">
        <v>236</v>
      </c>
      <c r="AP919">
        <f>AP239</f>
        <v>0</v>
      </c>
      <c r="AQ919">
        <v>236</v>
      </c>
      <c r="AR919">
        <f>IF(AR240="","",AR239)</f>
        <v>0</v>
      </c>
      <c r="AS919">
        <v>236</v>
      </c>
      <c r="AT919">
        <f>AT239</f>
        <v>0</v>
      </c>
      <c r="AU919">
        <v>236</v>
      </c>
      <c r="AV919">
        <f>IF(AV240="","",AV239)</f>
        <v>0</v>
      </c>
      <c r="AW919">
        <v>236</v>
      </c>
      <c r="AX919">
        <f>AX239</f>
        <v>0</v>
      </c>
      <c r="AY919">
        <v>236</v>
      </c>
      <c r="AZ919">
        <f>IF(AZ240="","",AZ239)</f>
        <v>0</v>
      </c>
      <c r="BA919">
        <v>236</v>
      </c>
      <c r="BB919">
        <f>BB239</f>
        <v>0</v>
      </c>
      <c r="BC919">
        <v>236</v>
      </c>
      <c r="BD919">
        <f>IF(BD240="","",BD239)</f>
        <v>0</v>
      </c>
      <c r="BE919">
        <v>236</v>
      </c>
      <c r="BF919">
        <f>BF239</f>
        <v>0</v>
      </c>
      <c r="BG919">
        <v>236</v>
      </c>
      <c r="BH919">
        <f>IF(BH240="","",BH239)</f>
        <v>0</v>
      </c>
      <c r="BI919">
        <v>236</v>
      </c>
      <c r="BJ919">
        <f>BJ239</f>
        <v>0</v>
      </c>
      <c r="BK919">
        <v>236</v>
      </c>
      <c r="BL919">
        <f>IF(BL240="","",BL239)</f>
        <v>0</v>
      </c>
      <c r="BM919">
        <v>236</v>
      </c>
      <c r="BN919">
        <f>BN239</f>
        <v>0</v>
      </c>
      <c r="BO919">
        <v>236</v>
      </c>
      <c r="BP919">
        <f>IF(BP240="","",BP239)</f>
        <v>0</v>
      </c>
      <c r="BQ919">
        <v>236</v>
      </c>
      <c r="BR919">
        <f>BR239</f>
        <v>0</v>
      </c>
    </row>
    <row r="920" spans="5:70">
      <c r="E920">
        <v>237</v>
      </c>
      <c r="F920">
        <f>IF(F241="","",F240)</f>
        <v>0</v>
      </c>
      <c r="G920">
        <v>237</v>
      </c>
      <c r="H920">
        <f>H240</f>
        <v>0</v>
      </c>
      <c r="I920">
        <v>237</v>
      </c>
      <c r="J920">
        <f>IF(J241="","",J240)</f>
        <v>0</v>
      </c>
      <c r="K920">
        <v>237</v>
      </c>
      <c r="L920">
        <f>L240</f>
        <v>0</v>
      </c>
      <c r="M920">
        <v>237</v>
      </c>
      <c r="N920">
        <f>IF(N241="","",N240)</f>
        <v>0</v>
      </c>
      <c r="O920">
        <v>237</v>
      </c>
      <c r="P920">
        <f>P240</f>
        <v>0</v>
      </c>
      <c r="Q920">
        <v>237</v>
      </c>
      <c r="R920">
        <f>IF(R241="","",R240)</f>
        <v>0</v>
      </c>
      <c r="S920">
        <v>237</v>
      </c>
      <c r="T920">
        <f>T240</f>
        <v>0</v>
      </c>
      <c r="U920">
        <v>237</v>
      </c>
      <c r="V920">
        <f>IF(V241="","",V240)</f>
        <v>0</v>
      </c>
      <c r="W920">
        <v>237</v>
      </c>
      <c r="X920">
        <f>X240</f>
        <v>0</v>
      </c>
      <c r="Y920">
        <v>237</v>
      </c>
      <c r="Z920">
        <f>IF(Z241="","",Z240)</f>
        <v>0</v>
      </c>
      <c r="AA920">
        <v>237</v>
      </c>
      <c r="AB920">
        <f>AB240</f>
        <v>0</v>
      </c>
      <c r="AC920">
        <v>237</v>
      </c>
      <c r="AD920">
        <f>IF(AD241="","",AD240)</f>
        <v>0</v>
      </c>
      <c r="AE920">
        <v>237</v>
      </c>
      <c r="AF920">
        <f>AF240</f>
        <v>0</v>
      </c>
      <c r="AG920">
        <v>237</v>
      </c>
      <c r="AH920">
        <f>IF(AH241="","",AH240)</f>
        <v>0</v>
      </c>
      <c r="AI920">
        <v>237</v>
      </c>
      <c r="AJ920">
        <f>AJ240</f>
        <v>0</v>
      </c>
      <c r="AM920">
        <v>237</v>
      </c>
      <c r="AN920">
        <f>IF(AN241="","",AN240)</f>
        <v>0</v>
      </c>
      <c r="AO920">
        <v>237</v>
      </c>
      <c r="AP920">
        <f>AP240</f>
        <v>0</v>
      </c>
      <c r="AQ920">
        <v>237</v>
      </c>
      <c r="AR920">
        <f>IF(AR241="","",AR240)</f>
        <v>0</v>
      </c>
      <c r="AS920">
        <v>237</v>
      </c>
      <c r="AT920">
        <f>AT240</f>
        <v>0</v>
      </c>
      <c r="AU920">
        <v>237</v>
      </c>
      <c r="AV920">
        <f>IF(AV241="","",AV240)</f>
        <v>0</v>
      </c>
      <c r="AW920">
        <v>237</v>
      </c>
      <c r="AX920">
        <f>AX240</f>
        <v>0</v>
      </c>
      <c r="AY920">
        <v>237</v>
      </c>
      <c r="AZ920">
        <f>IF(AZ241="","",AZ240)</f>
        <v>0</v>
      </c>
      <c r="BA920">
        <v>237</v>
      </c>
      <c r="BB920">
        <f>BB240</f>
        <v>0</v>
      </c>
      <c r="BC920">
        <v>237</v>
      </c>
      <c r="BD920">
        <f>IF(BD241="","",BD240)</f>
        <v>0</v>
      </c>
      <c r="BE920">
        <v>237</v>
      </c>
      <c r="BF920">
        <f>BF240</f>
        <v>0</v>
      </c>
      <c r="BG920">
        <v>237</v>
      </c>
      <c r="BH920">
        <f>IF(BH241="","",BH240)</f>
        <v>0</v>
      </c>
      <c r="BI920">
        <v>237</v>
      </c>
      <c r="BJ920">
        <f>BJ240</f>
        <v>0</v>
      </c>
      <c r="BK920">
        <v>237</v>
      </c>
      <c r="BL920">
        <f>IF(BL241="","",BL240)</f>
        <v>0</v>
      </c>
      <c r="BM920">
        <v>237</v>
      </c>
      <c r="BN920">
        <f>BN240</f>
        <v>0</v>
      </c>
      <c r="BO920">
        <v>237</v>
      </c>
      <c r="BP920">
        <f>IF(BP241="","",BP240)</f>
        <v>0</v>
      </c>
      <c r="BQ920">
        <v>237</v>
      </c>
      <c r="BR920">
        <f>BR240</f>
        <v>0</v>
      </c>
    </row>
    <row r="921" spans="5:70">
      <c r="E921">
        <v>238</v>
      </c>
      <c r="F921">
        <f>IF(F242="","",F241)</f>
        <v>0</v>
      </c>
      <c r="G921">
        <v>238</v>
      </c>
      <c r="H921">
        <f>H241</f>
        <v>0</v>
      </c>
      <c r="I921">
        <v>238</v>
      </c>
      <c r="J921">
        <f>IF(J242="","",J241)</f>
        <v>0</v>
      </c>
      <c r="K921">
        <v>238</v>
      </c>
      <c r="L921">
        <f>L241</f>
        <v>0</v>
      </c>
      <c r="M921">
        <v>238</v>
      </c>
      <c r="N921">
        <f>IF(N242="","",N241)</f>
        <v>0</v>
      </c>
      <c r="O921">
        <v>238</v>
      </c>
      <c r="P921">
        <f>P241</f>
        <v>0</v>
      </c>
      <c r="Q921">
        <v>238</v>
      </c>
      <c r="R921">
        <f>IF(R242="","",R241)</f>
        <v>0</v>
      </c>
      <c r="S921">
        <v>238</v>
      </c>
      <c r="T921">
        <f>T241</f>
        <v>0</v>
      </c>
      <c r="U921">
        <v>238</v>
      </c>
      <c r="V921">
        <f>IF(V242="","",V241)</f>
        <v>0</v>
      </c>
      <c r="W921">
        <v>238</v>
      </c>
      <c r="X921">
        <f>X241</f>
        <v>0</v>
      </c>
      <c r="Y921">
        <v>238</v>
      </c>
      <c r="Z921">
        <f>IF(Z242="","",Z241)</f>
        <v>0</v>
      </c>
      <c r="AA921">
        <v>238</v>
      </c>
      <c r="AB921">
        <f>AB241</f>
        <v>0</v>
      </c>
      <c r="AC921">
        <v>238</v>
      </c>
      <c r="AD921">
        <f>IF(AD242="","",AD241)</f>
        <v>0</v>
      </c>
      <c r="AE921">
        <v>238</v>
      </c>
      <c r="AF921">
        <f>AF241</f>
        <v>0</v>
      </c>
      <c r="AG921">
        <v>238</v>
      </c>
      <c r="AH921">
        <f>IF(AH242="","",AH241)</f>
        <v>0</v>
      </c>
      <c r="AI921">
        <v>238</v>
      </c>
      <c r="AJ921">
        <f>AJ241</f>
        <v>0</v>
      </c>
      <c r="AM921">
        <v>238</v>
      </c>
      <c r="AN921">
        <f>IF(AN242="","",AN241)</f>
        <v>0</v>
      </c>
      <c r="AO921">
        <v>238</v>
      </c>
      <c r="AP921">
        <f>AP241</f>
        <v>0</v>
      </c>
      <c r="AQ921">
        <v>238</v>
      </c>
      <c r="AR921">
        <f>IF(AR242="","",AR241)</f>
        <v>0</v>
      </c>
      <c r="AS921">
        <v>238</v>
      </c>
      <c r="AT921">
        <f>AT241</f>
        <v>0</v>
      </c>
      <c r="AU921">
        <v>238</v>
      </c>
      <c r="AV921">
        <f>IF(AV242="","",AV241)</f>
        <v>0</v>
      </c>
      <c r="AW921">
        <v>238</v>
      </c>
      <c r="AX921">
        <f>AX241</f>
        <v>0</v>
      </c>
      <c r="AY921">
        <v>238</v>
      </c>
      <c r="AZ921">
        <f>IF(AZ242="","",AZ241)</f>
        <v>0</v>
      </c>
      <c r="BA921">
        <v>238</v>
      </c>
      <c r="BB921">
        <f>BB241</f>
        <v>0</v>
      </c>
      <c r="BC921">
        <v>238</v>
      </c>
      <c r="BD921">
        <f>IF(BD242="","",BD241)</f>
        <v>0</v>
      </c>
      <c r="BE921">
        <v>238</v>
      </c>
      <c r="BF921">
        <f>BF241</f>
        <v>0</v>
      </c>
      <c r="BG921">
        <v>238</v>
      </c>
      <c r="BH921">
        <f>IF(BH242="","",BH241)</f>
        <v>0</v>
      </c>
      <c r="BI921">
        <v>238</v>
      </c>
      <c r="BJ921">
        <f>BJ241</f>
        <v>0</v>
      </c>
      <c r="BK921">
        <v>238</v>
      </c>
      <c r="BL921">
        <f>IF(BL242="","",BL241)</f>
        <v>0</v>
      </c>
      <c r="BM921">
        <v>238</v>
      </c>
      <c r="BN921">
        <f>BN241</f>
        <v>0</v>
      </c>
      <c r="BO921">
        <v>238</v>
      </c>
      <c r="BP921">
        <f>IF(BP242="","",BP241)</f>
        <v>0</v>
      </c>
      <c r="BQ921">
        <v>238</v>
      </c>
      <c r="BR921">
        <f>BR241</f>
        <v>0</v>
      </c>
    </row>
    <row r="922" spans="5:70">
      <c r="E922">
        <v>239</v>
      </c>
      <c r="F922">
        <f>IF(F243="","",F242)</f>
        <v>0</v>
      </c>
      <c r="G922">
        <v>239</v>
      </c>
      <c r="H922">
        <f>H242</f>
        <v>0</v>
      </c>
      <c r="I922">
        <v>239</v>
      </c>
      <c r="J922">
        <f>IF(J243="","",J242)</f>
        <v>0</v>
      </c>
      <c r="K922">
        <v>239</v>
      </c>
      <c r="L922">
        <f>L242</f>
        <v>0</v>
      </c>
      <c r="M922">
        <v>239</v>
      </c>
      <c r="N922">
        <f>IF(N243="","",N242)</f>
        <v>0</v>
      </c>
      <c r="O922">
        <v>239</v>
      </c>
      <c r="P922">
        <f>P242</f>
        <v>0</v>
      </c>
      <c r="Q922">
        <v>239</v>
      </c>
      <c r="R922">
        <f>IF(R243="","",R242)</f>
        <v>0</v>
      </c>
      <c r="S922">
        <v>239</v>
      </c>
      <c r="T922">
        <f>T242</f>
        <v>0</v>
      </c>
      <c r="U922">
        <v>239</v>
      </c>
      <c r="V922">
        <f>IF(V243="","",V242)</f>
        <v>0</v>
      </c>
      <c r="W922">
        <v>239</v>
      </c>
      <c r="X922">
        <f>X242</f>
        <v>0</v>
      </c>
      <c r="Y922">
        <v>239</v>
      </c>
      <c r="Z922">
        <f>IF(Z243="","",Z242)</f>
        <v>0</v>
      </c>
      <c r="AA922">
        <v>239</v>
      </c>
      <c r="AB922">
        <f>AB242</f>
        <v>0</v>
      </c>
      <c r="AC922">
        <v>239</v>
      </c>
      <c r="AD922">
        <f>IF(AD243="","",AD242)</f>
        <v>0</v>
      </c>
      <c r="AE922">
        <v>239</v>
      </c>
      <c r="AF922">
        <f>AF242</f>
        <v>0</v>
      </c>
      <c r="AG922">
        <v>239</v>
      </c>
      <c r="AH922">
        <f>IF(AH243="","",AH242)</f>
        <v>0</v>
      </c>
      <c r="AI922">
        <v>239</v>
      </c>
      <c r="AJ922">
        <f>AJ242</f>
        <v>0</v>
      </c>
      <c r="AM922">
        <v>239</v>
      </c>
      <c r="AN922">
        <f>IF(AN243="","",AN242)</f>
        <v>0</v>
      </c>
      <c r="AO922">
        <v>239</v>
      </c>
      <c r="AP922">
        <f>AP242</f>
        <v>0</v>
      </c>
      <c r="AQ922">
        <v>239</v>
      </c>
      <c r="AR922">
        <f>IF(AR243="","",AR242)</f>
        <v>0</v>
      </c>
      <c r="AS922">
        <v>239</v>
      </c>
      <c r="AT922">
        <f>AT242</f>
        <v>0</v>
      </c>
      <c r="AU922">
        <v>239</v>
      </c>
      <c r="AV922">
        <f>IF(AV243="","",AV242)</f>
        <v>0</v>
      </c>
      <c r="AW922">
        <v>239</v>
      </c>
      <c r="AX922">
        <f>AX242</f>
        <v>0</v>
      </c>
      <c r="AY922">
        <v>239</v>
      </c>
      <c r="AZ922">
        <f>IF(AZ243="","",AZ242)</f>
        <v>0</v>
      </c>
      <c r="BA922">
        <v>239</v>
      </c>
      <c r="BB922">
        <f>BB242</f>
        <v>0</v>
      </c>
      <c r="BC922">
        <v>239</v>
      </c>
      <c r="BD922">
        <f>IF(BD243="","",BD242)</f>
        <v>0</v>
      </c>
      <c r="BE922">
        <v>239</v>
      </c>
      <c r="BF922">
        <f>BF242</f>
        <v>0</v>
      </c>
      <c r="BG922">
        <v>239</v>
      </c>
      <c r="BH922">
        <f>IF(BH243="","",BH242)</f>
        <v>0</v>
      </c>
      <c r="BI922">
        <v>239</v>
      </c>
      <c r="BJ922">
        <f>BJ242</f>
        <v>0</v>
      </c>
      <c r="BK922">
        <v>239</v>
      </c>
      <c r="BL922">
        <f>IF(BL243="","",BL242)</f>
        <v>0</v>
      </c>
      <c r="BM922">
        <v>239</v>
      </c>
      <c r="BN922">
        <f>BN242</f>
        <v>0</v>
      </c>
      <c r="BO922">
        <v>239</v>
      </c>
      <c r="BP922">
        <f>IF(BP243="","",BP242)</f>
        <v>0</v>
      </c>
      <c r="BQ922">
        <v>239</v>
      </c>
      <c r="BR922">
        <f>BR242</f>
        <v>0</v>
      </c>
    </row>
    <row r="923" spans="5:70">
      <c r="E923">
        <v>240</v>
      </c>
      <c r="F923">
        <f>IF(F244="","",F243)</f>
        <v>0</v>
      </c>
      <c r="G923">
        <v>240</v>
      </c>
      <c r="H923">
        <f>H243</f>
        <v>0</v>
      </c>
      <c r="I923">
        <v>240</v>
      </c>
      <c r="J923">
        <f>IF(J244="","",J243)</f>
        <v>0</v>
      </c>
      <c r="K923">
        <v>240</v>
      </c>
      <c r="L923">
        <f>L243</f>
        <v>0</v>
      </c>
      <c r="M923">
        <v>240</v>
      </c>
      <c r="N923">
        <f>IF(N244="","",N243)</f>
        <v>0</v>
      </c>
      <c r="O923">
        <v>240</v>
      </c>
      <c r="P923">
        <f>P243</f>
        <v>0</v>
      </c>
      <c r="Q923">
        <v>240</v>
      </c>
      <c r="R923">
        <f>IF(R244="","",R243)</f>
        <v>0</v>
      </c>
      <c r="S923">
        <v>240</v>
      </c>
      <c r="T923">
        <f>T243</f>
        <v>0</v>
      </c>
      <c r="U923">
        <v>240</v>
      </c>
      <c r="V923">
        <f>IF(V244="","",V243)</f>
        <v>0</v>
      </c>
      <c r="W923">
        <v>240</v>
      </c>
      <c r="X923">
        <f>X243</f>
        <v>0</v>
      </c>
      <c r="Y923">
        <v>240</v>
      </c>
      <c r="Z923">
        <f>IF(Z244="","",Z243)</f>
        <v>0</v>
      </c>
      <c r="AA923">
        <v>240</v>
      </c>
      <c r="AB923">
        <f>AB243</f>
        <v>0</v>
      </c>
      <c r="AC923">
        <v>240</v>
      </c>
      <c r="AD923">
        <f>IF(AD244="","",AD243)</f>
        <v>0</v>
      </c>
      <c r="AE923">
        <v>240</v>
      </c>
      <c r="AF923">
        <f>AF243</f>
        <v>0</v>
      </c>
      <c r="AG923">
        <v>240</v>
      </c>
      <c r="AH923">
        <f>IF(AH244="","",AH243)</f>
        <v>0</v>
      </c>
      <c r="AI923">
        <v>240</v>
      </c>
      <c r="AJ923">
        <f>AJ243</f>
        <v>0</v>
      </c>
      <c r="AM923">
        <v>240</v>
      </c>
      <c r="AN923">
        <f>IF(AN244="","",AN243)</f>
        <v>0</v>
      </c>
      <c r="AO923">
        <v>240</v>
      </c>
      <c r="AP923">
        <f>AP243</f>
        <v>0</v>
      </c>
      <c r="AQ923">
        <v>240</v>
      </c>
      <c r="AR923">
        <f>IF(AR244="","",AR243)</f>
        <v>0</v>
      </c>
      <c r="AS923">
        <v>240</v>
      </c>
      <c r="AT923">
        <f>AT243</f>
        <v>0</v>
      </c>
      <c r="AU923">
        <v>240</v>
      </c>
      <c r="AV923">
        <f>IF(AV244="","",AV243)</f>
        <v>0</v>
      </c>
      <c r="AW923">
        <v>240</v>
      </c>
      <c r="AX923">
        <f>AX243</f>
        <v>0</v>
      </c>
      <c r="AY923">
        <v>240</v>
      </c>
      <c r="AZ923">
        <f>IF(AZ244="","",AZ243)</f>
        <v>0</v>
      </c>
      <c r="BA923">
        <v>240</v>
      </c>
      <c r="BB923">
        <f>BB243</f>
        <v>0</v>
      </c>
      <c r="BC923">
        <v>240</v>
      </c>
      <c r="BD923">
        <f>IF(BD244="","",BD243)</f>
        <v>0</v>
      </c>
      <c r="BE923">
        <v>240</v>
      </c>
      <c r="BF923">
        <f>BF243</f>
        <v>0</v>
      </c>
      <c r="BG923">
        <v>240</v>
      </c>
      <c r="BH923">
        <f>IF(BH244="","",BH243)</f>
        <v>0</v>
      </c>
      <c r="BI923">
        <v>240</v>
      </c>
      <c r="BJ923">
        <f>BJ243</f>
        <v>0</v>
      </c>
      <c r="BK923">
        <v>240</v>
      </c>
      <c r="BL923">
        <f>IF(BL244="","",BL243)</f>
        <v>0</v>
      </c>
      <c r="BM923">
        <v>240</v>
      </c>
      <c r="BN923">
        <f>BN243</f>
        <v>0</v>
      </c>
      <c r="BO923">
        <v>240</v>
      </c>
      <c r="BP923">
        <f>IF(BP244="","",BP243)</f>
        <v>0</v>
      </c>
      <c r="BQ923">
        <v>240</v>
      </c>
      <c r="BR923">
        <f>BR243</f>
        <v>0</v>
      </c>
    </row>
    <row r="924" spans="5:70">
      <c r="E924">
        <v>241</v>
      </c>
      <c r="F924">
        <f>IF(F245="","",F244)</f>
        <v>0</v>
      </c>
      <c r="G924">
        <v>241</v>
      </c>
      <c r="H924">
        <f>H244</f>
        <v>0</v>
      </c>
      <c r="I924">
        <v>241</v>
      </c>
      <c r="J924">
        <f>IF(J245="","",J244)</f>
        <v>0</v>
      </c>
      <c r="K924">
        <v>241</v>
      </c>
      <c r="L924">
        <f>L244</f>
        <v>0</v>
      </c>
      <c r="M924">
        <v>241</v>
      </c>
      <c r="N924">
        <f>IF(N245="","",N244)</f>
        <v>0</v>
      </c>
      <c r="O924">
        <v>241</v>
      </c>
      <c r="P924">
        <f>P244</f>
        <v>0</v>
      </c>
      <c r="Q924">
        <v>241</v>
      </c>
      <c r="R924">
        <f>IF(R245="","",R244)</f>
        <v>0</v>
      </c>
      <c r="S924">
        <v>241</v>
      </c>
      <c r="T924">
        <f>T244</f>
        <v>0</v>
      </c>
      <c r="U924">
        <v>241</v>
      </c>
      <c r="V924">
        <f>IF(V245="","",V244)</f>
        <v>0</v>
      </c>
      <c r="W924">
        <v>241</v>
      </c>
      <c r="X924">
        <f>X244</f>
        <v>0</v>
      </c>
      <c r="Y924">
        <v>241</v>
      </c>
      <c r="Z924">
        <f>IF(Z245="","",Z244)</f>
        <v>0</v>
      </c>
      <c r="AA924">
        <v>241</v>
      </c>
      <c r="AB924">
        <f>AB244</f>
        <v>0</v>
      </c>
      <c r="AC924">
        <v>241</v>
      </c>
      <c r="AD924">
        <f>IF(AD245="","",AD244)</f>
        <v>0</v>
      </c>
      <c r="AE924">
        <v>241</v>
      </c>
      <c r="AF924">
        <f>AF244</f>
        <v>0</v>
      </c>
      <c r="AG924">
        <v>241</v>
      </c>
      <c r="AH924">
        <f>IF(AH245="","",AH244)</f>
        <v>0</v>
      </c>
      <c r="AI924">
        <v>241</v>
      </c>
      <c r="AJ924">
        <f>AJ244</f>
        <v>0</v>
      </c>
      <c r="AM924">
        <v>241</v>
      </c>
      <c r="AN924">
        <f>IF(AN245="","",AN244)</f>
        <v>0</v>
      </c>
      <c r="AO924">
        <v>241</v>
      </c>
      <c r="AP924">
        <f>AP244</f>
        <v>0</v>
      </c>
      <c r="AQ924">
        <v>241</v>
      </c>
      <c r="AR924">
        <f>IF(AR245="","",AR244)</f>
        <v>0</v>
      </c>
      <c r="AS924">
        <v>241</v>
      </c>
      <c r="AT924">
        <f>AT244</f>
        <v>0</v>
      </c>
      <c r="AU924">
        <v>241</v>
      </c>
      <c r="AV924">
        <f>IF(AV245="","",AV244)</f>
        <v>0</v>
      </c>
      <c r="AW924">
        <v>241</v>
      </c>
      <c r="AX924">
        <f>AX244</f>
        <v>0</v>
      </c>
      <c r="AY924">
        <v>241</v>
      </c>
      <c r="AZ924">
        <f>IF(AZ245="","",AZ244)</f>
        <v>0</v>
      </c>
      <c r="BA924">
        <v>241</v>
      </c>
      <c r="BB924">
        <f>BB244</f>
        <v>0</v>
      </c>
      <c r="BC924">
        <v>241</v>
      </c>
      <c r="BD924">
        <f>IF(BD245="","",BD244)</f>
        <v>0</v>
      </c>
      <c r="BE924">
        <v>241</v>
      </c>
      <c r="BF924">
        <f>BF244</f>
        <v>0</v>
      </c>
      <c r="BG924">
        <v>241</v>
      </c>
      <c r="BH924">
        <f>IF(BH245="","",BH244)</f>
        <v>0</v>
      </c>
      <c r="BI924">
        <v>241</v>
      </c>
      <c r="BJ924">
        <f>BJ244</f>
        <v>0</v>
      </c>
      <c r="BK924">
        <v>241</v>
      </c>
      <c r="BL924">
        <f>IF(BL245="","",BL244)</f>
        <v>0</v>
      </c>
      <c r="BM924">
        <v>241</v>
      </c>
      <c r="BN924">
        <f>BN244</f>
        <v>0</v>
      </c>
      <c r="BO924">
        <v>241</v>
      </c>
      <c r="BP924">
        <f>IF(BP245="","",BP244)</f>
        <v>0</v>
      </c>
      <c r="BQ924">
        <v>241</v>
      </c>
      <c r="BR924">
        <f>BR244</f>
        <v>0</v>
      </c>
    </row>
    <row r="925" spans="5:70">
      <c r="E925">
        <v>242</v>
      </c>
      <c r="F925">
        <f>IF(F246="","",F245)</f>
        <v>0</v>
      </c>
      <c r="G925">
        <v>242</v>
      </c>
      <c r="H925">
        <f>H245</f>
        <v>0</v>
      </c>
      <c r="I925">
        <v>242</v>
      </c>
      <c r="J925">
        <f>IF(J246="","",J245)</f>
        <v>0</v>
      </c>
      <c r="K925">
        <v>242</v>
      </c>
      <c r="L925">
        <f>L245</f>
        <v>0</v>
      </c>
      <c r="M925">
        <v>242</v>
      </c>
      <c r="N925">
        <f>IF(N246="","",N245)</f>
        <v>0</v>
      </c>
      <c r="O925">
        <v>242</v>
      </c>
      <c r="P925">
        <f>P245</f>
        <v>0</v>
      </c>
      <c r="Q925">
        <v>242</v>
      </c>
      <c r="R925">
        <f>IF(R246="","",R245)</f>
        <v>0</v>
      </c>
      <c r="S925">
        <v>242</v>
      </c>
      <c r="T925">
        <f>T245</f>
        <v>0</v>
      </c>
      <c r="U925">
        <v>242</v>
      </c>
      <c r="V925">
        <f>IF(V246="","",V245)</f>
        <v>0</v>
      </c>
      <c r="W925">
        <v>242</v>
      </c>
      <c r="X925">
        <f>X245</f>
        <v>0</v>
      </c>
      <c r="Y925">
        <v>242</v>
      </c>
      <c r="Z925">
        <f>IF(Z246="","",Z245)</f>
        <v>0</v>
      </c>
      <c r="AA925">
        <v>242</v>
      </c>
      <c r="AB925">
        <f>AB245</f>
        <v>0</v>
      </c>
      <c r="AC925">
        <v>242</v>
      </c>
      <c r="AD925">
        <f>IF(AD246="","",AD245)</f>
        <v>0</v>
      </c>
      <c r="AE925">
        <v>242</v>
      </c>
      <c r="AF925">
        <f>AF245</f>
        <v>0</v>
      </c>
      <c r="AG925">
        <v>242</v>
      </c>
      <c r="AH925">
        <f>IF(AH246="","",AH245)</f>
        <v>0</v>
      </c>
      <c r="AI925">
        <v>242</v>
      </c>
      <c r="AJ925">
        <f>AJ245</f>
        <v>0</v>
      </c>
      <c r="AM925">
        <v>242</v>
      </c>
      <c r="AN925">
        <f>IF(AN246="","",AN245)</f>
        <v>0</v>
      </c>
      <c r="AO925">
        <v>242</v>
      </c>
      <c r="AP925">
        <f>AP245</f>
        <v>0</v>
      </c>
      <c r="AQ925">
        <v>242</v>
      </c>
      <c r="AR925">
        <f>IF(AR246="","",AR245)</f>
        <v>0</v>
      </c>
      <c r="AS925">
        <v>242</v>
      </c>
      <c r="AT925">
        <f>AT245</f>
        <v>0</v>
      </c>
      <c r="AU925">
        <v>242</v>
      </c>
      <c r="AV925">
        <f>IF(AV246="","",AV245)</f>
        <v>0</v>
      </c>
      <c r="AW925">
        <v>242</v>
      </c>
      <c r="AX925">
        <f>AX245</f>
        <v>0</v>
      </c>
      <c r="AY925">
        <v>242</v>
      </c>
      <c r="AZ925">
        <f>IF(AZ246="","",AZ245)</f>
        <v>0</v>
      </c>
      <c r="BA925">
        <v>242</v>
      </c>
      <c r="BB925">
        <f>BB245</f>
        <v>0</v>
      </c>
      <c r="BC925">
        <v>242</v>
      </c>
      <c r="BD925">
        <f>IF(BD246="","",BD245)</f>
        <v>0</v>
      </c>
      <c r="BE925">
        <v>242</v>
      </c>
      <c r="BF925">
        <f>BF245</f>
        <v>0</v>
      </c>
      <c r="BG925">
        <v>242</v>
      </c>
      <c r="BH925">
        <f>IF(BH246="","",BH245)</f>
        <v>0</v>
      </c>
      <c r="BI925">
        <v>242</v>
      </c>
      <c r="BJ925">
        <f>BJ245</f>
        <v>0</v>
      </c>
      <c r="BK925">
        <v>242</v>
      </c>
      <c r="BL925">
        <f>IF(BL246="","",BL245)</f>
        <v>0</v>
      </c>
      <c r="BM925">
        <v>242</v>
      </c>
      <c r="BN925">
        <f>BN245</f>
        <v>0</v>
      </c>
      <c r="BO925">
        <v>242</v>
      </c>
      <c r="BP925">
        <f>IF(BP246="","",BP245)</f>
        <v>0</v>
      </c>
      <c r="BQ925">
        <v>242</v>
      </c>
      <c r="BR925">
        <f>BR245</f>
        <v>0</v>
      </c>
    </row>
    <row r="926" spans="5:70">
      <c r="E926">
        <v>243</v>
      </c>
      <c r="F926">
        <f>IF(F247="","",F246)</f>
        <v>0</v>
      </c>
      <c r="G926">
        <v>243</v>
      </c>
      <c r="H926">
        <f>H246</f>
        <v>0</v>
      </c>
      <c r="I926">
        <v>243</v>
      </c>
      <c r="J926">
        <f>IF(J247="","",J246)</f>
        <v>0</v>
      </c>
      <c r="K926">
        <v>243</v>
      </c>
      <c r="L926">
        <f>L246</f>
        <v>0</v>
      </c>
      <c r="M926">
        <v>243</v>
      </c>
      <c r="N926">
        <f>IF(N247="","",N246)</f>
        <v>0</v>
      </c>
      <c r="O926">
        <v>243</v>
      </c>
      <c r="P926">
        <f>P246</f>
        <v>0</v>
      </c>
      <c r="Q926">
        <v>243</v>
      </c>
      <c r="R926">
        <f>IF(R247="","",R246)</f>
        <v>0</v>
      </c>
      <c r="S926">
        <v>243</v>
      </c>
      <c r="T926">
        <f>T246</f>
        <v>0</v>
      </c>
      <c r="U926">
        <v>243</v>
      </c>
      <c r="V926">
        <f>IF(V247="","",V246)</f>
        <v>0</v>
      </c>
      <c r="W926">
        <v>243</v>
      </c>
      <c r="X926">
        <f>X246</f>
        <v>0</v>
      </c>
      <c r="Y926">
        <v>243</v>
      </c>
      <c r="Z926">
        <f>IF(Z247="","",Z246)</f>
        <v>0</v>
      </c>
      <c r="AA926">
        <v>243</v>
      </c>
      <c r="AB926">
        <f>AB246</f>
        <v>0</v>
      </c>
      <c r="AC926">
        <v>243</v>
      </c>
      <c r="AD926">
        <f>IF(AD247="","",AD246)</f>
        <v>0</v>
      </c>
      <c r="AE926">
        <v>243</v>
      </c>
      <c r="AF926">
        <f>AF246</f>
        <v>0</v>
      </c>
      <c r="AG926">
        <v>243</v>
      </c>
      <c r="AH926">
        <f>IF(AH247="","",AH246)</f>
        <v>0</v>
      </c>
      <c r="AI926">
        <v>243</v>
      </c>
      <c r="AJ926">
        <f>AJ246</f>
        <v>0</v>
      </c>
      <c r="AM926">
        <v>243</v>
      </c>
      <c r="AN926">
        <f>IF(AN247="","",AN246)</f>
        <v>0</v>
      </c>
      <c r="AO926">
        <v>243</v>
      </c>
      <c r="AP926">
        <f>AP246</f>
        <v>0</v>
      </c>
      <c r="AQ926">
        <v>243</v>
      </c>
      <c r="AR926">
        <f>IF(AR247="","",AR246)</f>
        <v>0</v>
      </c>
      <c r="AS926">
        <v>243</v>
      </c>
      <c r="AT926">
        <f>AT246</f>
        <v>0</v>
      </c>
      <c r="AU926">
        <v>243</v>
      </c>
      <c r="AV926">
        <f>IF(AV247="","",AV246)</f>
        <v>0</v>
      </c>
      <c r="AW926">
        <v>243</v>
      </c>
      <c r="AX926">
        <f>AX246</f>
        <v>0</v>
      </c>
      <c r="AY926">
        <v>243</v>
      </c>
      <c r="AZ926">
        <f>IF(AZ247="","",AZ246)</f>
        <v>0</v>
      </c>
      <c r="BA926">
        <v>243</v>
      </c>
      <c r="BB926">
        <f>BB246</f>
        <v>0</v>
      </c>
      <c r="BC926">
        <v>243</v>
      </c>
      <c r="BD926">
        <f>IF(BD247="","",BD246)</f>
        <v>0</v>
      </c>
      <c r="BE926">
        <v>243</v>
      </c>
      <c r="BF926">
        <f>BF246</f>
        <v>0</v>
      </c>
      <c r="BG926">
        <v>243</v>
      </c>
      <c r="BH926">
        <f>IF(BH247="","",BH246)</f>
        <v>0</v>
      </c>
      <c r="BI926">
        <v>243</v>
      </c>
      <c r="BJ926">
        <f>BJ246</f>
        <v>0</v>
      </c>
      <c r="BK926">
        <v>243</v>
      </c>
      <c r="BL926">
        <f>IF(BL247="","",BL246)</f>
        <v>0</v>
      </c>
      <c r="BM926">
        <v>243</v>
      </c>
      <c r="BN926">
        <f>BN246</f>
        <v>0</v>
      </c>
      <c r="BO926">
        <v>243</v>
      </c>
      <c r="BP926">
        <f>IF(BP247="","",BP246)</f>
        <v>0</v>
      </c>
      <c r="BQ926">
        <v>243</v>
      </c>
      <c r="BR926">
        <f>BR246</f>
        <v>0</v>
      </c>
    </row>
    <row r="927" spans="5:70">
      <c r="E927">
        <v>244</v>
      </c>
      <c r="F927">
        <f>IF(F248="","",F247)</f>
        <v>0</v>
      </c>
      <c r="G927">
        <v>244</v>
      </c>
      <c r="H927">
        <f>H247</f>
        <v>0</v>
      </c>
      <c r="I927">
        <v>244</v>
      </c>
      <c r="J927">
        <f>IF(J248="","",J247)</f>
        <v>0</v>
      </c>
      <c r="K927">
        <v>244</v>
      </c>
      <c r="L927">
        <f>L247</f>
        <v>0</v>
      </c>
      <c r="M927">
        <v>244</v>
      </c>
      <c r="N927">
        <f>IF(N248="","",N247)</f>
        <v>0</v>
      </c>
      <c r="O927">
        <v>244</v>
      </c>
      <c r="P927">
        <f>P247</f>
        <v>0</v>
      </c>
      <c r="Q927">
        <v>244</v>
      </c>
      <c r="R927">
        <f>IF(R248="","",R247)</f>
        <v>0</v>
      </c>
      <c r="S927">
        <v>244</v>
      </c>
      <c r="T927">
        <f>T247</f>
        <v>0</v>
      </c>
      <c r="U927">
        <v>244</v>
      </c>
      <c r="V927">
        <f>IF(V248="","",V247)</f>
        <v>0</v>
      </c>
      <c r="W927">
        <v>244</v>
      </c>
      <c r="X927">
        <f>X247</f>
        <v>0</v>
      </c>
      <c r="Y927">
        <v>244</v>
      </c>
      <c r="Z927">
        <f>IF(Z248="","",Z247)</f>
        <v>0</v>
      </c>
      <c r="AA927">
        <v>244</v>
      </c>
      <c r="AB927">
        <f>AB247</f>
        <v>0</v>
      </c>
      <c r="AC927">
        <v>244</v>
      </c>
      <c r="AD927">
        <f>IF(AD248="","",AD247)</f>
        <v>0</v>
      </c>
      <c r="AE927">
        <v>244</v>
      </c>
      <c r="AF927">
        <f>AF247</f>
        <v>0</v>
      </c>
      <c r="AG927">
        <v>244</v>
      </c>
      <c r="AH927">
        <f>IF(AH248="","",AH247)</f>
        <v>0</v>
      </c>
      <c r="AI927">
        <v>244</v>
      </c>
      <c r="AJ927">
        <f>AJ247</f>
        <v>0</v>
      </c>
      <c r="AM927">
        <v>244</v>
      </c>
      <c r="AN927">
        <f>IF(AN248="","",AN247)</f>
        <v>0</v>
      </c>
      <c r="AO927">
        <v>244</v>
      </c>
      <c r="AP927">
        <f>AP247</f>
        <v>0</v>
      </c>
      <c r="AQ927">
        <v>244</v>
      </c>
      <c r="AR927">
        <f>IF(AR248="","",AR247)</f>
        <v>0</v>
      </c>
      <c r="AS927">
        <v>244</v>
      </c>
      <c r="AT927">
        <f>AT247</f>
        <v>0</v>
      </c>
      <c r="AU927">
        <v>244</v>
      </c>
      <c r="AV927">
        <f>IF(AV248="","",AV247)</f>
        <v>0</v>
      </c>
      <c r="AW927">
        <v>244</v>
      </c>
      <c r="AX927">
        <f>AX247</f>
        <v>0</v>
      </c>
      <c r="AY927">
        <v>244</v>
      </c>
      <c r="AZ927">
        <f>IF(AZ248="","",AZ247)</f>
        <v>0</v>
      </c>
      <c r="BA927">
        <v>244</v>
      </c>
      <c r="BB927">
        <f>BB247</f>
        <v>0</v>
      </c>
      <c r="BC927">
        <v>244</v>
      </c>
      <c r="BD927">
        <f>IF(BD248="","",BD247)</f>
        <v>0</v>
      </c>
      <c r="BE927">
        <v>244</v>
      </c>
      <c r="BF927">
        <f>BF247</f>
        <v>0</v>
      </c>
      <c r="BG927">
        <v>244</v>
      </c>
      <c r="BH927">
        <f>IF(BH248="","",BH247)</f>
        <v>0</v>
      </c>
      <c r="BI927">
        <v>244</v>
      </c>
      <c r="BJ927">
        <f>BJ247</f>
        <v>0</v>
      </c>
      <c r="BK927">
        <v>244</v>
      </c>
      <c r="BL927">
        <f>IF(BL248="","",BL247)</f>
        <v>0</v>
      </c>
      <c r="BM927">
        <v>244</v>
      </c>
      <c r="BN927">
        <f>BN247</f>
        <v>0</v>
      </c>
      <c r="BO927">
        <v>244</v>
      </c>
      <c r="BP927">
        <f>IF(BP248="","",BP247)</f>
        <v>0</v>
      </c>
      <c r="BQ927">
        <v>244</v>
      </c>
      <c r="BR927">
        <f>BR247</f>
        <v>0</v>
      </c>
    </row>
    <row r="928" spans="5:70">
      <c r="E928">
        <v>245</v>
      </c>
      <c r="F928">
        <f>IF(F249="","",F248)</f>
        <v>0</v>
      </c>
      <c r="G928">
        <v>245</v>
      </c>
      <c r="H928">
        <f>H248</f>
        <v>0</v>
      </c>
      <c r="I928">
        <v>245</v>
      </c>
      <c r="J928">
        <f>IF(J249="","",J248)</f>
        <v>0</v>
      </c>
      <c r="K928">
        <v>245</v>
      </c>
      <c r="L928">
        <f>L248</f>
        <v>0</v>
      </c>
      <c r="M928">
        <v>245</v>
      </c>
      <c r="N928">
        <f>IF(N249="","",N248)</f>
        <v>0</v>
      </c>
      <c r="O928">
        <v>245</v>
      </c>
      <c r="P928">
        <f>P248</f>
        <v>0</v>
      </c>
      <c r="Q928">
        <v>245</v>
      </c>
      <c r="R928">
        <f>IF(R249="","",R248)</f>
        <v>0</v>
      </c>
      <c r="S928">
        <v>245</v>
      </c>
      <c r="T928">
        <f>T248</f>
        <v>0</v>
      </c>
      <c r="U928">
        <v>245</v>
      </c>
      <c r="V928">
        <f>IF(V249="","",V248)</f>
        <v>0</v>
      </c>
      <c r="W928">
        <v>245</v>
      </c>
      <c r="X928">
        <f>X248</f>
        <v>0</v>
      </c>
      <c r="Y928">
        <v>245</v>
      </c>
      <c r="Z928">
        <f>IF(Z249="","",Z248)</f>
        <v>0</v>
      </c>
      <c r="AA928">
        <v>245</v>
      </c>
      <c r="AB928">
        <f>AB248</f>
        <v>0</v>
      </c>
      <c r="AC928">
        <v>245</v>
      </c>
      <c r="AD928">
        <f>IF(AD249="","",AD248)</f>
        <v>0</v>
      </c>
      <c r="AE928">
        <v>245</v>
      </c>
      <c r="AF928">
        <f>AF248</f>
        <v>0</v>
      </c>
      <c r="AG928">
        <v>245</v>
      </c>
      <c r="AH928">
        <f>IF(AH249="","",AH248)</f>
        <v>0</v>
      </c>
      <c r="AI928">
        <v>245</v>
      </c>
      <c r="AJ928">
        <f>AJ248</f>
        <v>0</v>
      </c>
      <c r="AM928">
        <v>245</v>
      </c>
      <c r="AN928">
        <f>IF(AN249="","",AN248)</f>
        <v>0</v>
      </c>
      <c r="AO928">
        <v>245</v>
      </c>
      <c r="AP928">
        <f>AP248</f>
        <v>0</v>
      </c>
      <c r="AQ928">
        <v>245</v>
      </c>
      <c r="AR928">
        <f>IF(AR249="","",AR248)</f>
        <v>0</v>
      </c>
      <c r="AS928">
        <v>245</v>
      </c>
      <c r="AT928">
        <f>AT248</f>
        <v>0</v>
      </c>
      <c r="AU928">
        <v>245</v>
      </c>
      <c r="AV928">
        <f>IF(AV249="","",AV248)</f>
        <v>0</v>
      </c>
      <c r="AW928">
        <v>245</v>
      </c>
      <c r="AX928">
        <f>AX248</f>
        <v>0</v>
      </c>
      <c r="AY928">
        <v>245</v>
      </c>
      <c r="AZ928">
        <f>IF(AZ249="","",AZ248)</f>
        <v>0</v>
      </c>
      <c r="BA928">
        <v>245</v>
      </c>
      <c r="BB928">
        <f>BB248</f>
        <v>0</v>
      </c>
      <c r="BC928">
        <v>245</v>
      </c>
      <c r="BD928">
        <f>IF(BD249="","",BD248)</f>
        <v>0</v>
      </c>
      <c r="BE928">
        <v>245</v>
      </c>
      <c r="BF928">
        <f>BF248</f>
        <v>0</v>
      </c>
      <c r="BG928">
        <v>245</v>
      </c>
      <c r="BH928">
        <f>IF(BH249="","",BH248)</f>
        <v>0</v>
      </c>
      <c r="BI928">
        <v>245</v>
      </c>
      <c r="BJ928">
        <f>BJ248</f>
        <v>0</v>
      </c>
      <c r="BK928">
        <v>245</v>
      </c>
      <c r="BL928">
        <f>IF(BL249="","",BL248)</f>
        <v>0</v>
      </c>
      <c r="BM928">
        <v>245</v>
      </c>
      <c r="BN928">
        <f>BN248</f>
        <v>0</v>
      </c>
      <c r="BO928">
        <v>245</v>
      </c>
      <c r="BP928">
        <f>IF(BP249="","",BP248)</f>
        <v>0</v>
      </c>
      <c r="BQ928">
        <v>245</v>
      </c>
      <c r="BR928">
        <f>BR248</f>
        <v>0</v>
      </c>
    </row>
    <row r="929" spans="5:70">
      <c r="E929">
        <v>246</v>
      </c>
      <c r="F929">
        <f>IF(F250="","",F249)</f>
        <v>0</v>
      </c>
      <c r="G929">
        <v>246</v>
      </c>
      <c r="H929">
        <f>H249</f>
        <v>0</v>
      </c>
      <c r="I929">
        <v>246</v>
      </c>
      <c r="J929">
        <f>IF(J250="","",J249)</f>
        <v>0</v>
      </c>
      <c r="K929">
        <v>246</v>
      </c>
      <c r="L929">
        <f>L249</f>
        <v>0</v>
      </c>
      <c r="M929">
        <v>246</v>
      </c>
      <c r="N929">
        <f>IF(N250="","",N249)</f>
        <v>0</v>
      </c>
      <c r="O929">
        <v>246</v>
      </c>
      <c r="P929">
        <f>P249</f>
        <v>0</v>
      </c>
      <c r="Q929">
        <v>246</v>
      </c>
      <c r="R929">
        <f>IF(R250="","",R249)</f>
        <v>0</v>
      </c>
      <c r="S929">
        <v>246</v>
      </c>
      <c r="T929">
        <f>T249</f>
        <v>0</v>
      </c>
      <c r="U929">
        <v>246</v>
      </c>
      <c r="V929">
        <f>IF(V250="","",V249)</f>
        <v>0</v>
      </c>
      <c r="W929">
        <v>246</v>
      </c>
      <c r="X929">
        <f>X249</f>
        <v>0</v>
      </c>
      <c r="Y929">
        <v>246</v>
      </c>
      <c r="Z929">
        <f>IF(Z250="","",Z249)</f>
        <v>0</v>
      </c>
      <c r="AA929">
        <v>246</v>
      </c>
      <c r="AB929">
        <f>AB249</f>
        <v>0</v>
      </c>
      <c r="AC929">
        <v>246</v>
      </c>
      <c r="AD929">
        <f>IF(AD250="","",AD249)</f>
        <v>0</v>
      </c>
      <c r="AE929">
        <v>246</v>
      </c>
      <c r="AF929">
        <f>AF249</f>
        <v>0</v>
      </c>
      <c r="AG929">
        <v>246</v>
      </c>
      <c r="AH929">
        <f>IF(AH250="","",AH249)</f>
        <v>0</v>
      </c>
      <c r="AI929">
        <v>246</v>
      </c>
      <c r="AJ929">
        <f>AJ249</f>
        <v>0</v>
      </c>
      <c r="AM929">
        <v>246</v>
      </c>
      <c r="AN929">
        <f>IF(AN250="","",AN249)</f>
        <v>0</v>
      </c>
      <c r="AO929">
        <v>246</v>
      </c>
      <c r="AP929">
        <f>AP249</f>
        <v>0</v>
      </c>
      <c r="AQ929">
        <v>246</v>
      </c>
      <c r="AR929">
        <f>IF(AR250="","",AR249)</f>
        <v>0</v>
      </c>
      <c r="AS929">
        <v>246</v>
      </c>
      <c r="AT929">
        <f>AT249</f>
        <v>0</v>
      </c>
      <c r="AU929">
        <v>246</v>
      </c>
      <c r="AV929">
        <f>IF(AV250="","",AV249)</f>
        <v>0</v>
      </c>
      <c r="AW929">
        <v>246</v>
      </c>
      <c r="AX929">
        <f>AX249</f>
        <v>0</v>
      </c>
      <c r="AY929">
        <v>246</v>
      </c>
      <c r="AZ929">
        <f>IF(AZ250="","",AZ249)</f>
        <v>0</v>
      </c>
      <c r="BA929">
        <v>246</v>
      </c>
      <c r="BB929">
        <f>BB249</f>
        <v>0</v>
      </c>
      <c r="BC929">
        <v>246</v>
      </c>
      <c r="BD929">
        <f>IF(BD250="","",BD249)</f>
        <v>0</v>
      </c>
      <c r="BE929">
        <v>246</v>
      </c>
      <c r="BF929">
        <f>BF249</f>
        <v>0</v>
      </c>
      <c r="BG929">
        <v>246</v>
      </c>
      <c r="BH929">
        <f>IF(BH250="","",BH249)</f>
        <v>0</v>
      </c>
      <c r="BI929">
        <v>246</v>
      </c>
      <c r="BJ929">
        <f>BJ249</f>
        <v>0</v>
      </c>
      <c r="BK929">
        <v>246</v>
      </c>
      <c r="BL929">
        <f>IF(BL250="","",BL249)</f>
        <v>0</v>
      </c>
      <c r="BM929">
        <v>246</v>
      </c>
      <c r="BN929">
        <f>BN249</f>
        <v>0</v>
      </c>
      <c r="BO929">
        <v>246</v>
      </c>
      <c r="BP929">
        <f>IF(BP250="","",BP249)</f>
        <v>0</v>
      </c>
      <c r="BQ929">
        <v>246</v>
      </c>
      <c r="BR929">
        <f>BR249</f>
        <v>0</v>
      </c>
    </row>
    <row r="930" spans="5:70">
      <c r="E930">
        <v>247</v>
      </c>
      <c r="F930">
        <f>IF(F251="","",F250)</f>
        <v>0</v>
      </c>
      <c r="G930">
        <v>247</v>
      </c>
      <c r="H930">
        <f>H250</f>
        <v>0</v>
      </c>
      <c r="I930">
        <v>247</v>
      </c>
      <c r="J930">
        <f>IF(J251="","",J250)</f>
        <v>0</v>
      </c>
      <c r="K930">
        <v>247</v>
      </c>
      <c r="L930">
        <f>L250</f>
        <v>0</v>
      </c>
      <c r="M930">
        <v>247</v>
      </c>
      <c r="N930">
        <f>IF(N251="","",N250)</f>
        <v>0</v>
      </c>
      <c r="O930">
        <v>247</v>
      </c>
      <c r="P930">
        <f>P250</f>
        <v>0</v>
      </c>
      <c r="Q930">
        <v>247</v>
      </c>
      <c r="R930">
        <f>IF(R251="","",R250)</f>
        <v>0</v>
      </c>
      <c r="S930">
        <v>247</v>
      </c>
      <c r="T930">
        <f>T250</f>
        <v>0</v>
      </c>
      <c r="U930">
        <v>247</v>
      </c>
      <c r="V930">
        <f>IF(V251="","",V250)</f>
        <v>0</v>
      </c>
      <c r="W930">
        <v>247</v>
      </c>
      <c r="X930">
        <f>X250</f>
        <v>0</v>
      </c>
      <c r="Y930">
        <v>247</v>
      </c>
      <c r="Z930">
        <f>IF(Z251="","",Z250)</f>
        <v>0</v>
      </c>
      <c r="AA930">
        <v>247</v>
      </c>
      <c r="AB930">
        <f>AB250</f>
        <v>0</v>
      </c>
      <c r="AC930">
        <v>247</v>
      </c>
      <c r="AD930">
        <f>IF(AD251="","",AD250)</f>
        <v>0</v>
      </c>
      <c r="AE930">
        <v>247</v>
      </c>
      <c r="AF930">
        <f>AF250</f>
        <v>0</v>
      </c>
      <c r="AG930">
        <v>247</v>
      </c>
      <c r="AH930">
        <f>IF(AH251="","",AH250)</f>
        <v>0</v>
      </c>
      <c r="AI930">
        <v>247</v>
      </c>
      <c r="AJ930">
        <f>AJ250</f>
        <v>0</v>
      </c>
      <c r="AM930">
        <v>247</v>
      </c>
      <c r="AN930">
        <f>IF(AN251="","",AN250)</f>
        <v>0</v>
      </c>
      <c r="AO930">
        <v>247</v>
      </c>
      <c r="AP930">
        <f>AP250</f>
        <v>0</v>
      </c>
      <c r="AQ930">
        <v>247</v>
      </c>
      <c r="AR930">
        <f>IF(AR251="","",AR250)</f>
        <v>0</v>
      </c>
      <c r="AS930">
        <v>247</v>
      </c>
      <c r="AT930">
        <f>AT250</f>
        <v>0</v>
      </c>
      <c r="AU930">
        <v>247</v>
      </c>
      <c r="AV930">
        <f>IF(AV251="","",AV250)</f>
        <v>0</v>
      </c>
      <c r="AW930">
        <v>247</v>
      </c>
      <c r="AX930">
        <f>AX250</f>
        <v>0</v>
      </c>
      <c r="AY930">
        <v>247</v>
      </c>
      <c r="AZ930">
        <f>IF(AZ251="","",AZ250)</f>
        <v>0</v>
      </c>
      <c r="BA930">
        <v>247</v>
      </c>
      <c r="BB930">
        <f>BB250</f>
        <v>0</v>
      </c>
      <c r="BC930">
        <v>247</v>
      </c>
      <c r="BD930">
        <f>IF(BD251="","",BD250)</f>
        <v>0</v>
      </c>
      <c r="BE930">
        <v>247</v>
      </c>
      <c r="BF930">
        <f>BF250</f>
        <v>0</v>
      </c>
      <c r="BG930">
        <v>247</v>
      </c>
      <c r="BH930">
        <f>IF(BH251="","",BH250)</f>
        <v>0</v>
      </c>
      <c r="BI930">
        <v>247</v>
      </c>
      <c r="BJ930">
        <f>BJ250</f>
        <v>0</v>
      </c>
      <c r="BK930">
        <v>247</v>
      </c>
      <c r="BL930">
        <f>IF(BL251="","",BL250)</f>
        <v>0</v>
      </c>
      <c r="BM930">
        <v>247</v>
      </c>
      <c r="BN930">
        <f>BN250</f>
        <v>0</v>
      </c>
      <c r="BO930">
        <v>247</v>
      </c>
      <c r="BP930">
        <f>IF(BP251="","",BP250)</f>
        <v>0</v>
      </c>
      <c r="BQ930">
        <v>247</v>
      </c>
      <c r="BR930">
        <f>BR250</f>
        <v>0</v>
      </c>
    </row>
    <row r="931" spans="5:70">
      <c r="E931">
        <v>248</v>
      </c>
      <c r="F931">
        <f>IF(F252="","",F251)</f>
        <v>0</v>
      </c>
      <c r="G931">
        <v>248</v>
      </c>
      <c r="H931">
        <f>H251</f>
        <v>0</v>
      </c>
      <c r="I931">
        <v>248</v>
      </c>
      <c r="J931">
        <f>IF(J252="","",J251)</f>
        <v>0</v>
      </c>
      <c r="K931">
        <v>248</v>
      </c>
      <c r="L931">
        <f>L251</f>
        <v>0</v>
      </c>
      <c r="M931">
        <v>248</v>
      </c>
      <c r="N931">
        <f>IF(N252="","",N251)</f>
        <v>0</v>
      </c>
      <c r="O931">
        <v>248</v>
      </c>
      <c r="P931">
        <f>P251</f>
        <v>0</v>
      </c>
      <c r="Q931">
        <v>248</v>
      </c>
      <c r="R931">
        <f>IF(R252="","",R251)</f>
        <v>0</v>
      </c>
      <c r="S931">
        <v>248</v>
      </c>
      <c r="T931">
        <f>T251</f>
        <v>0</v>
      </c>
      <c r="U931">
        <v>248</v>
      </c>
      <c r="V931">
        <f>IF(V252="","",V251)</f>
        <v>0</v>
      </c>
      <c r="W931">
        <v>248</v>
      </c>
      <c r="X931">
        <f>X251</f>
        <v>0</v>
      </c>
      <c r="Y931">
        <v>248</v>
      </c>
      <c r="Z931">
        <f>IF(Z252="","",Z251)</f>
        <v>0</v>
      </c>
      <c r="AA931">
        <v>248</v>
      </c>
      <c r="AB931">
        <f>AB251</f>
        <v>0</v>
      </c>
      <c r="AC931">
        <v>248</v>
      </c>
      <c r="AD931">
        <f>IF(AD252="","",AD251)</f>
        <v>0</v>
      </c>
      <c r="AE931">
        <v>248</v>
      </c>
      <c r="AF931">
        <f>AF251</f>
        <v>0</v>
      </c>
      <c r="AG931">
        <v>248</v>
      </c>
      <c r="AH931">
        <f>IF(AH252="","",AH251)</f>
        <v>0</v>
      </c>
      <c r="AI931">
        <v>248</v>
      </c>
      <c r="AJ931">
        <f>AJ251</f>
        <v>0</v>
      </c>
      <c r="AM931">
        <v>248</v>
      </c>
      <c r="AN931">
        <f>IF(AN252="","",AN251)</f>
        <v>0</v>
      </c>
      <c r="AO931">
        <v>248</v>
      </c>
      <c r="AP931">
        <f>AP251</f>
        <v>0</v>
      </c>
      <c r="AQ931">
        <v>248</v>
      </c>
      <c r="AR931">
        <f>IF(AR252="","",AR251)</f>
        <v>0</v>
      </c>
      <c r="AS931">
        <v>248</v>
      </c>
      <c r="AT931">
        <f>AT251</f>
        <v>0</v>
      </c>
      <c r="AU931">
        <v>248</v>
      </c>
      <c r="AV931">
        <f>IF(AV252="","",AV251)</f>
        <v>0</v>
      </c>
      <c r="AW931">
        <v>248</v>
      </c>
      <c r="AX931">
        <f>AX251</f>
        <v>0</v>
      </c>
      <c r="AY931">
        <v>248</v>
      </c>
      <c r="AZ931">
        <f>IF(AZ252="","",AZ251)</f>
        <v>0</v>
      </c>
      <c r="BA931">
        <v>248</v>
      </c>
      <c r="BB931">
        <f>BB251</f>
        <v>0</v>
      </c>
      <c r="BC931">
        <v>248</v>
      </c>
      <c r="BD931">
        <f>IF(BD252="","",BD251)</f>
        <v>0</v>
      </c>
      <c r="BE931">
        <v>248</v>
      </c>
      <c r="BF931">
        <f>BF251</f>
        <v>0</v>
      </c>
      <c r="BG931">
        <v>248</v>
      </c>
      <c r="BH931">
        <f>IF(BH252="","",BH251)</f>
        <v>0</v>
      </c>
      <c r="BI931">
        <v>248</v>
      </c>
      <c r="BJ931">
        <f>BJ251</f>
        <v>0</v>
      </c>
      <c r="BK931">
        <v>248</v>
      </c>
      <c r="BL931">
        <f>IF(BL252="","",BL251)</f>
        <v>0</v>
      </c>
      <c r="BM931">
        <v>248</v>
      </c>
      <c r="BN931">
        <f>BN251</f>
        <v>0</v>
      </c>
      <c r="BO931">
        <v>248</v>
      </c>
      <c r="BP931">
        <f>IF(BP252="","",BP251)</f>
        <v>0</v>
      </c>
      <c r="BQ931">
        <v>248</v>
      </c>
      <c r="BR931">
        <f>BR251</f>
        <v>0</v>
      </c>
    </row>
    <row r="932" spans="5:70">
      <c r="E932">
        <v>249</v>
      </c>
      <c r="F932">
        <f>IF(F253="","",F252)</f>
        <v>0</v>
      </c>
      <c r="G932">
        <v>249</v>
      </c>
      <c r="H932">
        <f>H252</f>
        <v>0</v>
      </c>
      <c r="I932">
        <v>249</v>
      </c>
      <c r="J932">
        <f>IF(J253="","",J252)</f>
        <v>0</v>
      </c>
      <c r="K932">
        <v>249</v>
      </c>
      <c r="L932">
        <f>L252</f>
        <v>0</v>
      </c>
      <c r="M932">
        <v>249</v>
      </c>
      <c r="N932">
        <f>IF(N253="","",N252)</f>
        <v>0</v>
      </c>
      <c r="O932">
        <v>249</v>
      </c>
      <c r="P932">
        <f>P252</f>
        <v>0</v>
      </c>
      <c r="Q932">
        <v>249</v>
      </c>
      <c r="R932">
        <f>IF(R253="","",R252)</f>
        <v>0</v>
      </c>
      <c r="S932">
        <v>249</v>
      </c>
      <c r="T932">
        <f>T252</f>
        <v>0</v>
      </c>
      <c r="U932">
        <v>249</v>
      </c>
      <c r="V932">
        <f>IF(V253="","",V252)</f>
        <v>0</v>
      </c>
      <c r="W932">
        <v>249</v>
      </c>
      <c r="X932">
        <f>X252</f>
        <v>0</v>
      </c>
      <c r="Y932">
        <v>249</v>
      </c>
      <c r="Z932">
        <f>IF(Z253="","",Z252)</f>
        <v>0</v>
      </c>
      <c r="AA932">
        <v>249</v>
      </c>
      <c r="AB932">
        <f>AB252</f>
        <v>0</v>
      </c>
      <c r="AC932">
        <v>249</v>
      </c>
      <c r="AD932">
        <f>IF(AD253="","",AD252)</f>
        <v>0</v>
      </c>
      <c r="AE932">
        <v>249</v>
      </c>
      <c r="AF932">
        <f>AF252</f>
        <v>0</v>
      </c>
      <c r="AG932">
        <v>249</v>
      </c>
      <c r="AH932">
        <f>IF(AH253="","",AH252)</f>
        <v>0</v>
      </c>
      <c r="AI932">
        <v>249</v>
      </c>
      <c r="AJ932">
        <f>AJ252</f>
        <v>0</v>
      </c>
      <c r="AM932">
        <v>249</v>
      </c>
      <c r="AN932">
        <f>IF(AN253="","",AN252)</f>
        <v>0</v>
      </c>
      <c r="AO932">
        <v>249</v>
      </c>
      <c r="AP932">
        <f>AP252</f>
        <v>0</v>
      </c>
      <c r="AQ932">
        <v>249</v>
      </c>
      <c r="AR932">
        <f>IF(AR253="","",AR252)</f>
        <v>0</v>
      </c>
      <c r="AS932">
        <v>249</v>
      </c>
      <c r="AT932">
        <f>AT252</f>
        <v>0</v>
      </c>
      <c r="AU932">
        <v>249</v>
      </c>
      <c r="AV932">
        <f>IF(AV253="","",AV252)</f>
        <v>0</v>
      </c>
      <c r="AW932">
        <v>249</v>
      </c>
      <c r="AX932">
        <f>AX252</f>
        <v>0</v>
      </c>
      <c r="AY932">
        <v>249</v>
      </c>
      <c r="AZ932">
        <f>IF(AZ253="","",AZ252)</f>
        <v>0</v>
      </c>
      <c r="BA932">
        <v>249</v>
      </c>
      <c r="BB932">
        <f>BB252</f>
        <v>0</v>
      </c>
      <c r="BC932">
        <v>249</v>
      </c>
      <c r="BD932">
        <f>IF(BD253="","",BD252)</f>
        <v>0</v>
      </c>
      <c r="BE932">
        <v>249</v>
      </c>
      <c r="BF932">
        <f>BF252</f>
        <v>0</v>
      </c>
      <c r="BG932">
        <v>249</v>
      </c>
      <c r="BH932">
        <f>IF(BH253="","",BH252)</f>
        <v>0</v>
      </c>
      <c r="BI932">
        <v>249</v>
      </c>
      <c r="BJ932">
        <f>BJ252</f>
        <v>0</v>
      </c>
      <c r="BK932">
        <v>249</v>
      </c>
      <c r="BL932">
        <f>IF(BL253="","",BL252)</f>
        <v>0</v>
      </c>
      <c r="BM932">
        <v>249</v>
      </c>
      <c r="BN932">
        <f>BN252</f>
        <v>0</v>
      </c>
      <c r="BO932">
        <v>249</v>
      </c>
      <c r="BP932">
        <f>IF(BP253="","",BP252)</f>
        <v>0</v>
      </c>
      <c r="BQ932">
        <v>249</v>
      </c>
      <c r="BR932">
        <f>BR252</f>
        <v>0</v>
      </c>
    </row>
    <row r="933" spans="5:70">
      <c r="E933">
        <v>250</v>
      </c>
      <c r="F933">
        <f>IF(F254="","",F253)</f>
        <v>0</v>
      </c>
      <c r="G933">
        <v>250</v>
      </c>
      <c r="H933">
        <f>H253</f>
        <v>0</v>
      </c>
      <c r="I933">
        <v>250</v>
      </c>
      <c r="J933">
        <f>IF(J254="","",J253)</f>
        <v>0</v>
      </c>
      <c r="K933">
        <v>250</v>
      </c>
      <c r="L933">
        <f>L253</f>
        <v>0</v>
      </c>
      <c r="M933">
        <v>250</v>
      </c>
      <c r="N933">
        <f>IF(N254="","",N253)</f>
        <v>0</v>
      </c>
      <c r="O933">
        <v>250</v>
      </c>
      <c r="P933">
        <f>P253</f>
        <v>0</v>
      </c>
      <c r="Q933">
        <v>250</v>
      </c>
      <c r="R933">
        <f>IF(R254="","",R253)</f>
        <v>0</v>
      </c>
      <c r="S933">
        <v>250</v>
      </c>
      <c r="T933">
        <f>T253</f>
        <v>0</v>
      </c>
      <c r="U933">
        <v>250</v>
      </c>
      <c r="V933">
        <f>IF(V254="","",V253)</f>
        <v>0</v>
      </c>
      <c r="W933">
        <v>250</v>
      </c>
      <c r="X933">
        <f>X253</f>
        <v>0</v>
      </c>
      <c r="Y933">
        <v>250</v>
      </c>
      <c r="Z933">
        <f>IF(Z254="","",Z253)</f>
        <v>0</v>
      </c>
      <c r="AA933">
        <v>250</v>
      </c>
      <c r="AB933">
        <f>AB253</f>
        <v>0</v>
      </c>
      <c r="AC933">
        <v>250</v>
      </c>
      <c r="AD933">
        <f>IF(AD254="","",AD253)</f>
        <v>0</v>
      </c>
      <c r="AE933">
        <v>250</v>
      </c>
      <c r="AF933">
        <f>AF253</f>
        <v>0</v>
      </c>
      <c r="AG933">
        <v>250</v>
      </c>
      <c r="AH933">
        <f>IF(AH254="","",AH253)</f>
        <v>0</v>
      </c>
      <c r="AI933">
        <v>250</v>
      </c>
      <c r="AJ933">
        <f>AJ253</f>
        <v>0</v>
      </c>
      <c r="AM933">
        <v>250</v>
      </c>
      <c r="AN933">
        <f>IF(AN254="","",AN253)</f>
        <v>0</v>
      </c>
      <c r="AO933">
        <v>250</v>
      </c>
      <c r="AP933">
        <f>AP253</f>
        <v>0</v>
      </c>
      <c r="AQ933">
        <v>250</v>
      </c>
      <c r="AR933">
        <f>IF(AR254="","",AR253)</f>
        <v>0</v>
      </c>
      <c r="AS933">
        <v>250</v>
      </c>
      <c r="AT933">
        <f>AT253</f>
        <v>0</v>
      </c>
      <c r="AU933">
        <v>250</v>
      </c>
      <c r="AV933">
        <f>IF(AV254="","",AV253)</f>
        <v>0</v>
      </c>
      <c r="AW933">
        <v>250</v>
      </c>
      <c r="AX933">
        <f>AX253</f>
        <v>0</v>
      </c>
      <c r="AY933">
        <v>250</v>
      </c>
      <c r="AZ933">
        <f>IF(AZ254="","",AZ253)</f>
        <v>0</v>
      </c>
      <c r="BA933">
        <v>250</v>
      </c>
      <c r="BB933">
        <f>BB253</f>
        <v>0</v>
      </c>
      <c r="BC933">
        <v>250</v>
      </c>
      <c r="BD933">
        <f>IF(BD254="","",BD253)</f>
        <v>0</v>
      </c>
      <c r="BE933">
        <v>250</v>
      </c>
      <c r="BF933">
        <f>BF253</f>
        <v>0</v>
      </c>
      <c r="BG933">
        <v>250</v>
      </c>
      <c r="BH933">
        <f>IF(BH254="","",BH253)</f>
        <v>0</v>
      </c>
      <c r="BI933">
        <v>250</v>
      </c>
      <c r="BJ933">
        <f>BJ253</f>
        <v>0</v>
      </c>
      <c r="BK933">
        <v>250</v>
      </c>
      <c r="BL933">
        <f>IF(BL254="","",BL253)</f>
        <v>0</v>
      </c>
      <c r="BM933">
        <v>250</v>
      </c>
      <c r="BN933">
        <f>BN253</f>
        <v>0</v>
      </c>
      <c r="BO933">
        <v>250</v>
      </c>
      <c r="BP933">
        <f>IF(BP254="","",BP253)</f>
        <v>0</v>
      </c>
      <c r="BQ933">
        <v>250</v>
      </c>
      <c r="BR933">
        <f>BR253</f>
        <v>0</v>
      </c>
    </row>
    <row r="934" spans="5:70">
      <c r="E934">
        <v>251</v>
      </c>
      <c r="F934">
        <f>IF(F255="","",F254)</f>
        <v>0</v>
      </c>
      <c r="G934">
        <v>251</v>
      </c>
      <c r="H934">
        <f>H254</f>
        <v>0</v>
      </c>
      <c r="I934">
        <v>251</v>
      </c>
      <c r="J934">
        <f>IF(J255="","",J254)</f>
        <v>0</v>
      </c>
      <c r="K934">
        <v>251</v>
      </c>
      <c r="L934">
        <f>L254</f>
        <v>0</v>
      </c>
      <c r="M934">
        <v>251</v>
      </c>
      <c r="N934">
        <f>IF(N255="","",N254)</f>
        <v>0</v>
      </c>
      <c r="O934">
        <v>251</v>
      </c>
      <c r="P934">
        <f>P254</f>
        <v>0</v>
      </c>
      <c r="Q934">
        <v>251</v>
      </c>
      <c r="R934">
        <f>IF(R255="","",R254)</f>
        <v>0</v>
      </c>
      <c r="S934">
        <v>251</v>
      </c>
      <c r="T934">
        <f>T254</f>
        <v>0</v>
      </c>
      <c r="U934">
        <v>251</v>
      </c>
      <c r="V934">
        <f>IF(V255="","",V254)</f>
        <v>0</v>
      </c>
      <c r="W934">
        <v>251</v>
      </c>
      <c r="X934">
        <f>X254</f>
        <v>0</v>
      </c>
      <c r="Y934">
        <v>251</v>
      </c>
      <c r="Z934">
        <f>IF(Z255="","",Z254)</f>
        <v>0</v>
      </c>
      <c r="AA934">
        <v>251</v>
      </c>
      <c r="AB934">
        <f>AB254</f>
        <v>0</v>
      </c>
      <c r="AC934">
        <v>251</v>
      </c>
      <c r="AD934">
        <f>IF(AD255="","",AD254)</f>
        <v>0</v>
      </c>
      <c r="AE934">
        <v>251</v>
      </c>
      <c r="AF934">
        <f>AF254</f>
        <v>0</v>
      </c>
      <c r="AG934">
        <v>251</v>
      </c>
      <c r="AH934">
        <f>IF(AH255="","",AH254)</f>
        <v>0</v>
      </c>
      <c r="AI934">
        <v>251</v>
      </c>
      <c r="AJ934">
        <f>AJ254</f>
        <v>0</v>
      </c>
      <c r="AM934">
        <v>251</v>
      </c>
      <c r="AN934">
        <f>IF(AN255="","",AN254)</f>
        <v>0</v>
      </c>
      <c r="AO934">
        <v>251</v>
      </c>
      <c r="AP934">
        <f>AP254</f>
        <v>0</v>
      </c>
      <c r="AQ934">
        <v>251</v>
      </c>
      <c r="AR934">
        <f>IF(AR255="","",AR254)</f>
        <v>0</v>
      </c>
      <c r="AS934">
        <v>251</v>
      </c>
      <c r="AT934">
        <f>AT254</f>
        <v>0</v>
      </c>
      <c r="AU934">
        <v>251</v>
      </c>
      <c r="AV934">
        <f>IF(AV255="","",AV254)</f>
        <v>0</v>
      </c>
      <c r="AW934">
        <v>251</v>
      </c>
      <c r="AX934">
        <f>AX254</f>
        <v>0</v>
      </c>
      <c r="AY934">
        <v>251</v>
      </c>
      <c r="AZ934">
        <f>IF(AZ255="","",AZ254)</f>
        <v>0</v>
      </c>
      <c r="BA934">
        <v>251</v>
      </c>
      <c r="BB934">
        <f>BB254</f>
        <v>0</v>
      </c>
      <c r="BC934">
        <v>251</v>
      </c>
      <c r="BD934">
        <f>IF(BD255="","",BD254)</f>
        <v>0</v>
      </c>
      <c r="BE934">
        <v>251</v>
      </c>
      <c r="BF934">
        <f>BF254</f>
        <v>0</v>
      </c>
      <c r="BG934">
        <v>251</v>
      </c>
      <c r="BH934">
        <f>IF(BH255="","",BH254)</f>
        <v>0</v>
      </c>
      <c r="BI934">
        <v>251</v>
      </c>
      <c r="BJ934">
        <f>BJ254</f>
        <v>0</v>
      </c>
      <c r="BK934">
        <v>251</v>
      </c>
      <c r="BL934">
        <f>IF(BL255="","",BL254)</f>
        <v>0</v>
      </c>
      <c r="BM934">
        <v>251</v>
      </c>
      <c r="BN934">
        <f>BN254</f>
        <v>0</v>
      </c>
      <c r="BO934">
        <v>251</v>
      </c>
      <c r="BP934">
        <f>IF(BP255="","",BP254)</f>
        <v>0</v>
      </c>
      <c r="BQ934">
        <v>251</v>
      </c>
      <c r="BR934">
        <f>BR254</f>
        <v>0</v>
      </c>
    </row>
    <row r="935" spans="5:70">
      <c r="E935">
        <v>252</v>
      </c>
      <c r="F935">
        <f>IF(F256="","",F255)</f>
        <v>0</v>
      </c>
      <c r="G935">
        <v>252</v>
      </c>
      <c r="H935">
        <f>H255</f>
        <v>0</v>
      </c>
      <c r="I935">
        <v>252</v>
      </c>
      <c r="J935">
        <f>IF(J256="","",J255)</f>
        <v>0</v>
      </c>
      <c r="K935">
        <v>252</v>
      </c>
      <c r="L935">
        <f>L255</f>
        <v>0</v>
      </c>
      <c r="M935">
        <v>252</v>
      </c>
      <c r="N935">
        <f>IF(N256="","",N255)</f>
        <v>0</v>
      </c>
      <c r="O935">
        <v>252</v>
      </c>
      <c r="P935">
        <f>P255</f>
        <v>0</v>
      </c>
      <c r="Q935">
        <v>252</v>
      </c>
      <c r="R935">
        <f>IF(R256="","",R255)</f>
        <v>0</v>
      </c>
      <c r="S935">
        <v>252</v>
      </c>
      <c r="T935">
        <f>T255</f>
        <v>0</v>
      </c>
      <c r="U935">
        <v>252</v>
      </c>
      <c r="V935">
        <f>IF(V256="","",V255)</f>
        <v>0</v>
      </c>
      <c r="W935">
        <v>252</v>
      </c>
      <c r="X935">
        <f>X255</f>
        <v>0</v>
      </c>
      <c r="Y935">
        <v>252</v>
      </c>
      <c r="Z935">
        <f>IF(Z256="","",Z255)</f>
        <v>0</v>
      </c>
      <c r="AA935">
        <v>252</v>
      </c>
      <c r="AB935">
        <f>AB255</f>
        <v>0</v>
      </c>
      <c r="AC935">
        <v>252</v>
      </c>
      <c r="AD935">
        <f>IF(AD256="","",AD255)</f>
        <v>0</v>
      </c>
      <c r="AE935">
        <v>252</v>
      </c>
      <c r="AF935">
        <f>AF255</f>
        <v>0</v>
      </c>
      <c r="AG935">
        <v>252</v>
      </c>
      <c r="AH935">
        <f>IF(AH256="","",AH255)</f>
        <v>0</v>
      </c>
      <c r="AI935">
        <v>252</v>
      </c>
      <c r="AJ935">
        <f>AJ255</f>
        <v>0</v>
      </c>
      <c r="AM935">
        <v>252</v>
      </c>
      <c r="AN935">
        <f>IF(AN256="","",AN255)</f>
        <v>0</v>
      </c>
      <c r="AO935">
        <v>252</v>
      </c>
      <c r="AP935">
        <f>AP255</f>
        <v>0</v>
      </c>
      <c r="AQ935">
        <v>252</v>
      </c>
      <c r="AR935">
        <f>IF(AR256="","",AR255)</f>
        <v>0</v>
      </c>
      <c r="AS935">
        <v>252</v>
      </c>
      <c r="AT935">
        <f>AT255</f>
        <v>0</v>
      </c>
      <c r="AU935">
        <v>252</v>
      </c>
      <c r="AV935">
        <f>IF(AV256="","",AV255)</f>
        <v>0</v>
      </c>
      <c r="AW935">
        <v>252</v>
      </c>
      <c r="AX935">
        <f>AX255</f>
        <v>0</v>
      </c>
      <c r="AY935">
        <v>252</v>
      </c>
      <c r="AZ935">
        <f>IF(AZ256="","",AZ255)</f>
        <v>0</v>
      </c>
      <c r="BA935">
        <v>252</v>
      </c>
      <c r="BB935">
        <f>BB255</f>
        <v>0</v>
      </c>
      <c r="BC935">
        <v>252</v>
      </c>
      <c r="BD935">
        <f>IF(BD256="","",BD255)</f>
        <v>0</v>
      </c>
      <c r="BE935">
        <v>252</v>
      </c>
      <c r="BF935">
        <f>BF255</f>
        <v>0</v>
      </c>
      <c r="BG935">
        <v>252</v>
      </c>
      <c r="BH935">
        <f>IF(BH256="","",BH255)</f>
        <v>0</v>
      </c>
      <c r="BI935">
        <v>252</v>
      </c>
      <c r="BJ935">
        <f>BJ255</f>
        <v>0</v>
      </c>
      <c r="BK935">
        <v>252</v>
      </c>
      <c r="BL935">
        <f>IF(BL256="","",BL255)</f>
        <v>0</v>
      </c>
      <c r="BM935">
        <v>252</v>
      </c>
      <c r="BN935">
        <f>BN255</f>
        <v>0</v>
      </c>
      <c r="BO935">
        <v>252</v>
      </c>
      <c r="BP935">
        <f>IF(BP256="","",BP255)</f>
        <v>0</v>
      </c>
      <c r="BQ935">
        <v>252</v>
      </c>
      <c r="BR935">
        <f>BR255</f>
        <v>0</v>
      </c>
    </row>
    <row r="936" spans="5:70">
      <c r="E936">
        <v>253</v>
      </c>
      <c r="F936">
        <f>IF(F257="","",F256)</f>
        <v>0</v>
      </c>
      <c r="G936">
        <v>253</v>
      </c>
      <c r="H936">
        <f>H256</f>
        <v>0</v>
      </c>
      <c r="I936">
        <v>253</v>
      </c>
      <c r="J936">
        <f>IF(J257="","",J256)</f>
        <v>0</v>
      </c>
      <c r="K936">
        <v>253</v>
      </c>
      <c r="L936">
        <f>L256</f>
        <v>0</v>
      </c>
      <c r="M936">
        <v>253</v>
      </c>
      <c r="N936">
        <f>IF(N257="","",N256)</f>
        <v>0</v>
      </c>
      <c r="O936">
        <v>253</v>
      </c>
      <c r="P936">
        <f>P256</f>
        <v>0</v>
      </c>
      <c r="Q936">
        <v>253</v>
      </c>
      <c r="R936">
        <f>IF(R257="","",R256)</f>
        <v>0</v>
      </c>
      <c r="S936">
        <v>253</v>
      </c>
      <c r="T936">
        <f>T256</f>
        <v>0</v>
      </c>
      <c r="U936">
        <v>253</v>
      </c>
      <c r="V936">
        <f>IF(V257="","",V256)</f>
        <v>0</v>
      </c>
      <c r="W936">
        <v>253</v>
      </c>
      <c r="X936">
        <f>X256</f>
        <v>0</v>
      </c>
      <c r="Y936">
        <v>253</v>
      </c>
      <c r="Z936">
        <f>IF(Z257="","",Z256)</f>
        <v>0</v>
      </c>
      <c r="AA936">
        <v>253</v>
      </c>
      <c r="AB936">
        <f>AB256</f>
        <v>0</v>
      </c>
      <c r="AC936">
        <v>253</v>
      </c>
      <c r="AD936">
        <f>IF(AD257="","",AD256)</f>
        <v>0</v>
      </c>
      <c r="AE936">
        <v>253</v>
      </c>
      <c r="AF936">
        <f>AF256</f>
        <v>0</v>
      </c>
      <c r="AG936">
        <v>253</v>
      </c>
      <c r="AH936">
        <f>IF(AH257="","",AH256)</f>
        <v>0</v>
      </c>
      <c r="AI936">
        <v>253</v>
      </c>
      <c r="AJ936">
        <f>AJ256</f>
        <v>0</v>
      </c>
      <c r="AM936">
        <v>253</v>
      </c>
      <c r="AN936">
        <f>IF(AN257="","",AN256)</f>
        <v>0</v>
      </c>
      <c r="AO936">
        <v>253</v>
      </c>
      <c r="AP936">
        <f>AP256</f>
        <v>0</v>
      </c>
      <c r="AQ936">
        <v>253</v>
      </c>
      <c r="AR936">
        <f>IF(AR257="","",AR256)</f>
        <v>0</v>
      </c>
      <c r="AS936">
        <v>253</v>
      </c>
      <c r="AT936">
        <f>AT256</f>
        <v>0</v>
      </c>
      <c r="AU936">
        <v>253</v>
      </c>
      <c r="AV936">
        <f>IF(AV257="","",AV256)</f>
        <v>0</v>
      </c>
      <c r="AW936">
        <v>253</v>
      </c>
      <c r="AX936">
        <f>AX256</f>
        <v>0</v>
      </c>
      <c r="AY936">
        <v>253</v>
      </c>
      <c r="AZ936">
        <f>IF(AZ257="","",AZ256)</f>
        <v>0</v>
      </c>
      <c r="BA936">
        <v>253</v>
      </c>
      <c r="BB936">
        <f>BB256</f>
        <v>0</v>
      </c>
      <c r="BC936">
        <v>253</v>
      </c>
      <c r="BD936">
        <f>IF(BD257="","",BD256)</f>
        <v>0</v>
      </c>
      <c r="BE936">
        <v>253</v>
      </c>
      <c r="BF936">
        <f>BF256</f>
        <v>0</v>
      </c>
      <c r="BG936">
        <v>253</v>
      </c>
      <c r="BH936">
        <f>IF(BH257="","",BH256)</f>
        <v>0</v>
      </c>
      <c r="BI936">
        <v>253</v>
      </c>
      <c r="BJ936">
        <f>BJ256</f>
        <v>0</v>
      </c>
      <c r="BK936">
        <v>253</v>
      </c>
      <c r="BL936">
        <f>IF(BL257="","",BL256)</f>
        <v>0</v>
      </c>
      <c r="BM936">
        <v>253</v>
      </c>
      <c r="BN936">
        <f>BN256</f>
        <v>0</v>
      </c>
      <c r="BO936">
        <v>253</v>
      </c>
      <c r="BP936">
        <f>IF(BP257="","",BP256)</f>
        <v>0</v>
      </c>
      <c r="BQ936">
        <v>253</v>
      </c>
      <c r="BR936">
        <f>BR256</f>
        <v>0</v>
      </c>
    </row>
    <row r="937" spans="5:70">
      <c r="E937">
        <v>254</v>
      </c>
      <c r="F937">
        <f>IF(F258="","",F257)</f>
        <v>0</v>
      </c>
      <c r="G937">
        <v>254</v>
      </c>
      <c r="H937">
        <f>H257</f>
        <v>0</v>
      </c>
      <c r="I937">
        <v>254</v>
      </c>
      <c r="J937">
        <f>IF(J258="","",J257)</f>
        <v>0</v>
      </c>
      <c r="K937">
        <v>254</v>
      </c>
      <c r="L937">
        <f>L257</f>
        <v>0</v>
      </c>
      <c r="M937">
        <v>254</v>
      </c>
      <c r="N937">
        <f>IF(N258="","",N257)</f>
        <v>0</v>
      </c>
      <c r="O937">
        <v>254</v>
      </c>
      <c r="P937">
        <f>P257</f>
        <v>0</v>
      </c>
      <c r="Q937">
        <v>254</v>
      </c>
      <c r="R937">
        <f>IF(R258="","",R257)</f>
        <v>0</v>
      </c>
      <c r="S937">
        <v>254</v>
      </c>
      <c r="T937">
        <f>T257</f>
        <v>0</v>
      </c>
      <c r="U937">
        <v>254</v>
      </c>
      <c r="V937">
        <f>IF(V258="","",V257)</f>
        <v>0</v>
      </c>
      <c r="W937">
        <v>254</v>
      </c>
      <c r="X937">
        <f>X257</f>
        <v>0</v>
      </c>
      <c r="Y937">
        <v>254</v>
      </c>
      <c r="Z937">
        <f>IF(Z258="","",Z257)</f>
        <v>0</v>
      </c>
      <c r="AA937">
        <v>254</v>
      </c>
      <c r="AB937">
        <f>AB257</f>
        <v>0</v>
      </c>
      <c r="AC937">
        <v>254</v>
      </c>
      <c r="AD937">
        <f>IF(AD258="","",AD257)</f>
        <v>0</v>
      </c>
      <c r="AE937">
        <v>254</v>
      </c>
      <c r="AF937">
        <f>AF257</f>
        <v>0</v>
      </c>
      <c r="AG937">
        <v>254</v>
      </c>
      <c r="AH937">
        <f>IF(AH258="","",AH257)</f>
        <v>0</v>
      </c>
      <c r="AI937">
        <v>254</v>
      </c>
      <c r="AJ937">
        <f>AJ257</f>
        <v>0</v>
      </c>
      <c r="AM937">
        <v>254</v>
      </c>
      <c r="AN937">
        <f>IF(AN258="","",AN257)</f>
        <v>0</v>
      </c>
      <c r="AO937">
        <v>254</v>
      </c>
      <c r="AP937">
        <f>AP257</f>
        <v>0</v>
      </c>
      <c r="AQ937">
        <v>254</v>
      </c>
      <c r="AR937">
        <f>IF(AR258="","",AR257)</f>
        <v>0</v>
      </c>
      <c r="AS937">
        <v>254</v>
      </c>
      <c r="AT937">
        <f>AT257</f>
        <v>0</v>
      </c>
      <c r="AU937">
        <v>254</v>
      </c>
      <c r="AV937">
        <f>IF(AV258="","",AV257)</f>
        <v>0</v>
      </c>
      <c r="AW937">
        <v>254</v>
      </c>
      <c r="AX937">
        <f>AX257</f>
        <v>0</v>
      </c>
      <c r="AY937">
        <v>254</v>
      </c>
      <c r="AZ937">
        <f>IF(AZ258="","",AZ257)</f>
        <v>0</v>
      </c>
      <c r="BA937">
        <v>254</v>
      </c>
      <c r="BB937">
        <f>BB257</f>
        <v>0</v>
      </c>
      <c r="BC937">
        <v>254</v>
      </c>
      <c r="BD937">
        <f>IF(BD258="","",BD257)</f>
        <v>0</v>
      </c>
      <c r="BE937">
        <v>254</v>
      </c>
      <c r="BF937">
        <f>BF257</f>
        <v>0</v>
      </c>
      <c r="BG937">
        <v>254</v>
      </c>
      <c r="BH937">
        <f>IF(BH258="","",BH257)</f>
        <v>0</v>
      </c>
      <c r="BI937">
        <v>254</v>
      </c>
      <c r="BJ937">
        <f>BJ257</f>
        <v>0</v>
      </c>
      <c r="BK937">
        <v>254</v>
      </c>
      <c r="BL937">
        <f>IF(BL258="","",BL257)</f>
        <v>0</v>
      </c>
      <c r="BM937">
        <v>254</v>
      </c>
      <c r="BN937">
        <f>BN257</f>
        <v>0</v>
      </c>
      <c r="BO937">
        <v>254</v>
      </c>
      <c r="BP937">
        <f>IF(BP258="","",BP257)</f>
        <v>0</v>
      </c>
      <c r="BQ937">
        <v>254</v>
      </c>
      <c r="BR937">
        <f>BR257</f>
        <v>0</v>
      </c>
    </row>
    <row r="938" spans="5:70">
      <c r="E938">
        <v>255</v>
      </c>
      <c r="F938">
        <f>IF(F259="","",F258)</f>
        <v>0</v>
      </c>
      <c r="G938">
        <v>255</v>
      </c>
      <c r="H938">
        <f>H258</f>
        <v>0</v>
      </c>
      <c r="I938">
        <v>255</v>
      </c>
      <c r="J938">
        <f>IF(J259="","",J258)</f>
        <v>0</v>
      </c>
      <c r="K938">
        <v>255</v>
      </c>
      <c r="L938">
        <f>L258</f>
        <v>0</v>
      </c>
      <c r="M938">
        <v>255</v>
      </c>
      <c r="N938">
        <f>IF(N259="","",N258)</f>
        <v>0</v>
      </c>
      <c r="O938">
        <v>255</v>
      </c>
      <c r="P938">
        <f>P258</f>
        <v>0</v>
      </c>
      <c r="Q938">
        <v>255</v>
      </c>
      <c r="R938">
        <f>IF(R259="","",R258)</f>
        <v>0</v>
      </c>
      <c r="S938">
        <v>255</v>
      </c>
      <c r="T938">
        <f>T258</f>
        <v>0</v>
      </c>
      <c r="U938">
        <v>255</v>
      </c>
      <c r="V938">
        <f>IF(V259="","",V258)</f>
        <v>0</v>
      </c>
      <c r="W938">
        <v>255</v>
      </c>
      <c r="X938">
        <f>X258</f>
        <v>0</v>
      </c>
      <c r="Y938">
        <v>255</v>
      </c>
      <c r="Z938">
        <f>IF(Z259="","",Z258)</f>
        <v>0</v>
      </c>
      <c r="AA938">
        <v>255</v>
      </c>
      <c r="AB938">
        <f>AB258</f>
        <v>0</v>
      </c>
      <c r="AC938">
        <v>255</v>
      </c>
      <c r="AD938">
        <f>IF(AD259="","",AD258)</f>
        <v>0</v>
      </c>
      <c r="AE938">
        <v>255</v>
      </c>
      <c r="AF938">
        <f>AF258</f>
        <v>0</v>
      </c>
      <c r="AG938">
        <v>255</v>
      </c>
      <c r="AH938">
        <f>IF(AH259="","",AH258)</f>
        <v>0</v>
      </c>
      <c r="AI938">
        <v>255</v>
      </c>
      <c r="AJ938">
        <f>AJ258</f>
        <v>0</v>
      </c>
      <c r="AM938">
        <v>255</v>
      </c>
      <c r="AN938">
        <f>IF(AN259="","",AN258)</f>
        <v>0</v>
      </c>
      <c r="AO938">
        <v>255</v>
      </c>
      <c r="AP938">
        <f>AP258</f>
        <v>0</v>
      </c>
      <c r="AQ938">
        <v>255</v>
      </c>
      <c r="AR938">
        <f>IF(AR259="","",AR258)</f>
        <v>0</v>
      </c>
      <c r="AS938">
        <v>255</v>
      </c>
      <c r="AT938">
        <f>AT258</f>
        <v>0</v>
      </c>
      <c r="AU938">
        <v>255</v>
      </c>
      <c r="AV938">
        <f>IF(AV259="","",AV258)</f>
        <v>0</v>
      </c>
      <c r="AW938">
        <v>255</v>
      </c>
      <c r="AX938">
        <f>AX258</f>
        <v>0</v>
      </c>
      <c r="AY938">
        <v>255</v>
      </c>
      <c r="AZ938">
        <f>IF(AZ259="","",AZ258)</f>
        <v>0</v>
      </c>
      <c r="BA938">
        <v>255</v>
      </c>
      <c r="BB938">
        <f>BB258</f>
        <v>0</v>
      </c>
      <c r="BC938">
        <v>255</v>
      </c>
      <c r="BD938">
        <f>IF(BD259="","",BD258)</f>
        <v>0</v>
      </c>
      <c r="BE938">
        <v>255</v>
      </c>
      <c r="BF938">
        <f>BF258</f>
        <v>0</v>
      </c>
      <c r="BG938">
        <v>255</v>
      </c>
      <c r="BH938">
        <f>IF(BH259="","",BH258)</f>
        <v>0</v>
      </c>
      <c r="BI938">
        <v>255</v>
      </c>
      <c r="BJ938">
        <f>BJ258</f>
        <v>0</v>
      </c>
      <c r="BK938">
        <v>255</v>
      </c>
      <c r="BL938">
        <f>IF(BL259="","",BL258)</f>
        <v>0</v>
      </c>
      <c r="BM938">
        <v>255</v>
      </c>
      <c r="BN938">
        <f>BN258</f>
        <v>0</v>
      </c>
      <c r="BO938">
        <v>255</v>
      </c>
      <c r="BP938">
        <f>IF(BP259="","",BP258)</f>
        <v>0</v>
      </c>
      <c r="BQ938">
        <v>255</v>
      </c>
      <c r="BR938">
        <f>BR258</f>
        <v>0</v>
      </c>
    </row>
    <row r="939" spans="5:70">
      <c r="E939">
        <v>256</v>
      </c>
      <c r="F939">
        <f>IF(F260="","",F259)</f>
        <v>0</v>
      </c>
      <c r="G939">
        <v>256</v>
      </c>
      <c r="H939">
        <f>H259</f>
        <v>0</v>
      </c>
      <c r="I939">
        <v>256</v>
      </c>
      <c r="J939">
        <f>IF(J260="","",J259)</f>
        <v>0</v>
      </c>
      <c r="K939">
        <v>256</v>
      </c>
      <c r="L939">
        <f>L259</f>
        <v>0</v>
      </c>
      <c r="M939">
        <v>256</v>
      </c>
      <c r="N939">
        <f>IF(N260="","",N259)</f>
        <v>0</v>
      </c>
      <c r="O939">
        <v>256</v>
      </c>
      <c r="P939">
        <f>P259</f>
        <v>0</v>
      </c>
      <c r="Q939">
        <v>256</v>
      </c>
      <c r="R939">
        <f>IF(R260="","",R259)</f>
        <v>0</v>
      </c>
      <c r="S939">
        <v>256</v>
      </c>
      <c r="T939">
        <f>T259</f>
        <v>0</v>
      </c>
      <c r="U939">
        <v>256</v>
      </c>
      <c r="V939">
        <f>IF(V260="","",V259)</f>
        <v>0</v>
      </c>
      <c r="W939">
        <v>256</v>
      </c>
      <c r="X939">
        <f>X259</f>
        <v>0</v>
      </c>
      <c r="Y939">
        <v>256</v>
      </c>
      <c r="Z939">
        <f>IF(Z260="","",Z259)</f>
        <v>0</v>
      </c>
      <c r="AA939">
        <v>256</v>
      </c>
      <c r="AB939">
        <f>AB259</f>
        <v>0</v>
      </c>
      <c r="AC939">
        <v>256</v>
      </c>
      <c r="AD939">
        <f>IF(AD260="","",AD259)</f>
        <v>0</v>
      </c>
      <c r="AE939">
        <v>256</v>
      </c>
      <c r="AF939">
        <f>AF259</f>
        <v>0</v>
      </c>
      <c r="AG939">
        <v>256</v>
      </c>
      <c r="AH939">
        <f>IF(AH260="","",AH259)</f>
        <v>0</v>
      </c>
      <c r="AI939">
        <v>256</v>
      </c>
      <c r="AJ939">
        <f>AJ259</f>
        <v>0</v>
      </c>
      <c r="AM939">
        <v>256</v>
      </c>
      <c r="AN939">
        <f>IF(AN260="","",AN259)</f>
        <v>0</v>
      </c>
      <c r="AO939">
        <v>256</v>
      </c>
      <c r="AP939">
        <f>AP259</f>
        <v>0</v>
      </c>
      <c r="AQ939">
        <v>256</v>
      </c>
      <c r="AR939">
        <f>IF(AR260="","",AR259)</f>
        <v>0</v>
      </c>
      <c r="AS939">
        <v>256</v>
      </c>
      <c r="AT939">
        <f>AT259</f>
        <v>0</v>
      </c>
      <c r="AU939">
        <v>256</v>
      </c>
      <c r="AV939">
        <f>IF(AV260="","",AV259)</f>
        <v>0</v>
      </c>
      <c r="AW939">
        <v>256</v>
      </c>
      <c r="AX939">
        <f>AX259</f>
        <v>0</v>
      </c>
      <c r="AY939">
        <v>256</v>
      </c>
      <c r="AZ939">
        <f>IF(AZ260="","",AZ259)</f>
        <v>0</v>
      </c>
      <c r="BA939">
        <v>256</v>
      </c>
      <c r="BB939">
        <f>BB259</f>
        <v>0</v>
      </c>
      <c r="BC939">
        <v>256</v>
      </c>
      <c r="BD939">
        <f>IF(BD260="","",BD259)</f>
        <v>0</v>
      </c>
      <c r="BE939">
        <v>256</v>
      </c>
      <c r="BF939">
        <f>BF259</f>
        <v>0</v>
      </c>
      <c r="BG939">
        <v>256</v>
      </c>
      <c r="BH939">
        <f>IF(BH260="","",BH259)</f>
        <v>0</v>
      </c>
      <c r="BI939">
        <v>256</v>
      </c>
      <c r="BJ939">
        <f>BJ259</f>
        <v>0</v>
      </c>
      <c r="BK939">
        <v>256</v>
      </c>
      <c r="BL939">
        <f>IF(BL260="","",BL259)</f>
        <v>0</v>
      </c>
      <c r="BM939">
        <v>256</v>
      </c>
      <c r="BN939">
        <f>BN259</f>
        <v>0</v>
      </c>
      <c r="BO939">
        <v>256</v>
      </c>
      <c r="BP939">
        <f>IF(BP260="","",BP259)</f>
        <v>0</v>
      </c>
      <c r="BQ939">
        <v>256</v>
      </c>
      <c r="BR939">
        <f>BR259</f>
        <v>0</v>
      </c>
    </row>
    <row r="940" spans="5:70">
      <c r="E940">
        <v>257</v>
      </c>
      <c r="F940">
        <f>IF(F261="","",F260)</f>
        <v>0</v>
      </c>
      <c r="G940">
        <v>257</v>
      </c>
      <c r="H940">
        <f>H260</f>
        <v>0</v>
      </c>
      <c r="I940">
        <v>257</v>
      </c>
      <c r="J940">
        <f>IF(J261="","",J260)</f>
        <v>0</v>
      </c>
      <c r="K940">
        <v>257</v>
      </c>
      <c r="L940">
        <f>L260</f>
        <v>0</v>
      </c>
      <c r="M940">
        <v>257</v>
      </c>
      <c r="N940">
        <f>IF(N261="","",N260)</f>
        <v>0</v>
      </c>
      <c r="O940">
        <v>257</v>
      </c>
      <c r="P940">
        <f>P260</f>
        <v>0</v>
      </c>
      <c r="Q940">
        <v>257</v>
      </c>
      <c r="R940">
        <f>IF(R261="","",R260)</f>
        <v>0</v>
      </c>
      <c r="S940">
        <v>257</v>
      </c>
      <c r="T940">
        <f>T260</f>
        <v>0</v>
      </c>
      <c r="U940">
        <v>257</v>
      </c>
      <c r="V940">
        <f>IF(V261="","",V260)</f>
        <v>0</v>
      </c>
      <c r="W940">
        <v>257</v>
      </c>
      <c r="X940">
        <f>X260</f>
        <v>0</v>
      </c>
      <c r="Y940">
        <v>257</v>
      </c>
      <c r="Z940">
        <f>IF(Z261="","",Z260)</f>
        <v>0</v>
      </c>
      <c r="AA940">
        <v>257</v>
      </c>
      <c r="AB940">
        <f>AB260</f>
        <v>0</v>
      </c>
      <c r="AC940">
        <v>257</v>
      </c>
      <c r="AD940">
        <f>IF(AD261="","",AD260)</f>
        <v>0</v>
      </c>
      <c r="AE940">
        <v>257</v>
      </c>
      <c r="AF940">
        <f>AF260</f>
        <v>0</v>
      </c>
      <c r="AG940">
        <v>257</v>
      </c>
      <c r="AH940">
        <f>IF(AH261="","",AH260)</f>
        <v>0</v>
      </c>
      <c r="AI940">
        <v>257</v>
      </c>
      <c r="AJ940">
        <f>AJ260</f>
        <v>0</v>
      </c>
      <c r="AM940">
        <v>257</v>
      </c>
      <c r="AN940">
        <f>IF(AN261="","",AN260)</f>
        <v>0</v>
      </c>
      <c r="AO940">
        <v>257</v>
      </c>
      <c r="AP940">
        <f>AP260</f>
        <v>0</v>
      </c>
      <c r="AQ940">
        <v>257</v>
      </c>
      <c r="AR940">
        <f>IF(AR261="","",AR260)</f>
        <v>0</v>
      </c>
      <c r="AS940">
        <v>257</v>
      </c>
      <c r="AT940">
        <f>AT260</f>
        <v>0</v>
      </c>
      <c r="AU940">
        <v>257</v>
      </c>
      <c r="AV940">
        <f>IF(AV261="","",AV260)</f>
        <v>0</v>
      </c>
      <c r="AW940">
        <v>257</v>
      </c>
      <c r="AX940">
        <f>AX260</f>
        <v>0</v>
      </c>
      <c r="AY940">
        <v>257</v>
      </c>
      <c r="AZ940">
        <f>IF(AZ261="","",AZ260)</f>
        <v>0</v>
      </c>
      <c r="BA940">
        <v>257</v>
      </c>
      <c r="BB940">
        <f>BB260</f>
        <v>0</v>
      </c>
      <c r="BC940">
        <v>257</v>
      </c>
      <c r="BD940">
        <f>IF(BD261="","",BD260)</f>
        <v>0</v>
      </c>
      <c r="BE940">
        <v>257</v>
      </c>
      <c r="BF940">
        <f>BF260</f>
        <v>0</v>
      </c>
      <c r="BG940">
        <v>257</v>
      </c>
      <c r="BH940">
        <f>IF(BH261="","",BH260)</f>
        <v>0</v>
      </c>
      <c r="BI940">
        <v>257</v>
      </c>
      <c r="BJ940">
        <f>BJ260</f>
        <v>0</v>
      </c>
      <c r="BK940">
        <v>257</v>
      </c>
      <c r="BL940">
        <f>IF(BL261="","",BL260)</f>
        <v>0</v>
      </c>
      <c r="BM940">
        <v>257</v>
      </c>
      <c r="BN940">
        <f>BN260</f>
        <v>0</v>
      </c>
      <c r="BO940">
        <v>257</v>
      </c>
      <c r="BP940">
        <f>IF(BP261="","",BP260)</f>
        <v>0</v>
      </c>
      <c r="BQ940">
        <v>257</v>
      </c>
      <c r="BR940">
        <f>BR260</f>
        <v>0</v>
      </c>
    </row>
    <row r="941" spans="5:70">
      <c r="E941">
        <v>258</v>
      </c>
      <c r="F941">
        <f>IF(F262="","",F261)</f>
        <v>0</v>
      </c>
      <c r="G941">
        <v>258</v>
      </c>
      <c r="H941">
        <f>H261</f>
        <v>0</v>
      </c>
      <c r="I941">
        <v>258</v>
      </c>
      <c r="J941">
        <f>IF(J262="","",J261)</f>
        <v>0</v>
      </c>
      <c r="K941">
        <v>258</v>
      </c>
      <c r="L941">
        <f>L261</f>
        <v>0</v>
      </c>
      <c r="M941">
        <v>258</v>
      </c>
      <c r="N941">
        <f>IF(N262="","",N261)</f>
        <v>0</v>
      </c>
      <c r="O941">
        <v>258</v>
      </c>
      <c r="P941">
        <f>P261</f>
        <v>0</v>
      </c>
      <c r="Q941">
        <v>258</v>
      </c>
      <c r="R941">
        <f>IF(R262="","",R261)</f>
        <v>0</v>
      </c>
      <c r="S941">
        <v>258</v>
      </c>
      <c r="T941">
        <f>T261</f>
        <v>0</v>
      </c>
      <c r="U941">
        <v>258</v>
      </c>
      <c r="V941">
        <f>IF(V262="","",V261)</f>
        <v>0</v>
      </c>
      <c r="W941">
        <v>258</v>
      </c>
      <c r="X941">
        <f>X261</f>
        <v>0</v>
      </c>
      <c r="Y941">
        <v>258</v>
      </c>
      <c r="Z941">
        <f>IF(Z262="","",Z261)</f>
        <v>0</v>
      </c>
      <c r="AA941">
        <v>258</v>
      </c>
      <c r="AB941">
        <f>AB261</f>
        <v>0</v>
      </c>
      <c r="AC941">
        <v>258</v>
      </c>
      <c r="AD941">
        <f>IF(AD262="","",AD261)</f>
        <v>0</v>
      </c>
      <c r="AE941">
        <v>258</v>
      </c>
      <c r="AF941">
        <f>AF261</f>
        <v>0</v>
      </c>
      <c r="AG941">
        <v>258</v>
      </c>
      <c r="AH941">
        <f>IF(AH262="","",AH261)</f>
        <v>0</v>
      </c>
      <c r="AI941">
        <v>258</v>
      </c>
      <c r="AJ941">
        <f>AJ261</f>
        <v>0</v>
      </c>
      <c r="AM941">
        <v>258</v>
      </c>
      <c r="AN941">
        <f>IF(AN262="","",AN261)</f>
        <v>0</v>
      </c>
      <c r="AO941">
        <v>258</v>
      </c>
      <c r="AP941">
        <f>AP261</f>
        <v>0</v>
      </c>
      <c r="AQ941">
        <v>258</v>
      </c>
      <c r="AR941">
        <f>IF(AR262="","",AR261)</f>
        <v>0</v>
      </c>
      <c r="AS941">
        <v>258</v>
      </c>
      <c r="AT941">
        <f>AT261</f>
        <v>0</v>
      </c>
      <c r="AU941">
        <v>258</v>
      </c>
      <c r="AV941">
        <f>IF(AV262="","",AV261)</f>
        <v>0</v>
      </c>
      <c r="AW941">
        <v>258</v>
      </c>
      <c r="AX941">
        <f>AX261</f>
        <v>0</v>
      </c>
      <c r="AY941">
        <v>258</v>
      </c>
      <c r="AZ941">
        <f>IF(AZ262="","",AZ261)</f>
        <v>0</v>
      </c>
      <c r="BA941">
        <v>258</v>
      </c>
      <c r="BB941">
        <f>BB261</f>
        <v>0</v>
      </c>
      <c r="BC941">
        <v>258</v>
      </c>
      <c r="BD941">
        <f>IF(BD262="","",BD261)</f>
        <v>0</v>
      </c>
      <c r="BE941">
        <v>258</v>
      </c>
      <c r="BF941">
        <f>BF261</f>
        <v>0</v>
      </c>
      <c r="BG941">
        <v>258</v>
      </c>
      <c r="BH941">
        <f>IF(BH262="","",BH261)</f>
        <v>0</v>
      </c>
      <c r="BI941">
        <v>258</v>
      </c>
      <c r="BJ941">
        <f>BJ261</f>
        <v>0</v>
      </c>
      <c r="BK941">
        <v>258</v>
      </c>
      <c r="BL941">
        <f>IF(BL262="","",BL261)</f>
        <v>0</v>
      </c>
      <c r="BM941">
        <v>258</v>
      </c>
      <c r="BN941">
        <f>BN261</f>
        <v>0</v>
      </c>
      <c r="BO941">
        <v>258</v>
      </c>
      <c r="BP941">
        <f>IF(BP262="","",BP261)</f>
        <v>0</v>
      </c>
      <c r="BQ941">
        <v>258</v>
      </c>
      <c r="BR941">
        <f>BR261</f>
        <v>0</v>
      </c>
    </row>
    <row r="942" spans="5:70">
      <c r="E942">
        <v>259</v>
      </c>
      <c r="F942">
        <f>IF(F263="","",F262)</f>
        <v>0</v>
      </c>
      <c r="G942">
        <v>259</v>
      </c>
      <c r="H942">
        <f>H262</f>
        <v>0</v>
      </c>
      <c r="I942">
        <v>259</v>
      </c>
      <c r="J942">
        <f>IF(J263="","",J262)</f>
        <v>0</v>
      </c>
      <c r="K942">
        <v>259</v>
      </c>
      <c r="L942">
        <f>L262</f>
        <v>0</v>
      </c>
      <c r="M942">
        <v>259</v>
      </c>
      <c r="N942">
        <f>IF(N263="","",N262)</f>
        <v>0</v>
      </c>
      <c r="O942">
        <v>259</v>
      </c>
      <c r="P942">
        <f>P262</f>
        <v>0</v>
      </c>
      <c r="Q942">
        <v>259</v>
      </c>
      <c r="R942">
        <f>IF(R263="","",R262)</f>
        <v>0</v>
      </c>
      <c r="S942">
        <v>259</v>
      </c>
      <c r="T942">
        <f>T262</f>
        <v>0</v>
      </c>
      <c r="U942">
        <v>259</v>
      </c>
      <c r="V942">
        <f>IF(V263="","",V262)</f>
        <v>0</v>
      </c>
      <c r="W942">
        <v>259</v>
      </c>
      <c r="X942">
        <f>X262</f>
        <v>0</v>
      </c>
      <c r="Y942">
        <v>259</v>
      </c>
      <c r="Z942">
        <f>IF(Z263="","",Z262)</f>
        <v>0</v>
      </c>
      <c r="AA942">
        <v>259</v>
      </c>
      <c r="AB942">
        <f>AB262</f>
        <v>0</v>
      </c>
      <c r="AC942">
        <v>259</v>
      </c>
      <c r="AD942">
        <f>IF(AD263="","",AD262)</f>
        <v>0</v>
      </c>
      <c r="AE942">
        <v>259</v>
      </c>
      <c r="AF942">
        <f>AF262</f>
        <v>0</v>
      </c>
      <c r="AG942">
        <v>259</v>
      </c>
      <c r="AH942">
        <f>IF(AH263="","",AH262)</f>
        <v>0</v>
      </c>
      <c r="AI942">
        <v>259</v>
      </c>
      <c r="AJ942">
        <f>AJ262</f>
        <v>0</v>
      </c>
      <c r="AM942">
        <v>259</v>
      </c>
      <c r="AN942">
        <f>IF(AN263="","",AN262)</f>
        <v>0</v>
      </c>
      <c r="AO942">
        <v>259</v>
      </c>
      <c r="AP942">
        <f>AP262</f>
        <v>0</v>
      </c>
      <c r="AQ942">
        <v>259</v>
      </c>
      <c r="AR942">
        <f>IF(AR263="","",AR262)</f>
        <v>0</v>
      </c>
      <c r="AS942">
        <v>259</v>
      </c>
      <c r="AT942">
        <f>AT262</f>
        <v>0</v>
      </c>
      <c r="AU942">
        <v>259</v>
      </c>
      <c r="AV942">
        <f>IF(AV263="","",AV262)</f>
        <v>0</v>
      </c>
      <c r="AW942">
        <v>259</v>
      </c>
      <c r="AX942">
        <f>AX262</f>
        <v>0</v>
      </c>
      <c r="AY942">
        <v>259</v>
      </c>
      <c r="AZ942">
        <f>IF(AZ263="","",AZ262)</f>
        <v>0</v>
      </c>
      <c r="BA942">
        <v>259</v>
      </c>
      <c r="BB942">
        <f>BB262</f>
        <v>0</v>
      </c>
      <c r="BC942">
        <v>259</v>
      </c>
      <c r="BD942">
        <f>IF(BD263="","",BD262)</f>
        <v>0</v>
      </c>
      <c r="BE942">
        <v>259</v>
      </c>
      <c r="BF942">
        <f>BF262</f>
        <v>0</v>
      </c>
      <c r="BG942">
        <v>259</v>
      </c>
      <c r="BH942">
        <f>IF(BH263="","",BH262)</f>
        <v>0</v>
      </c>
      <c r="BI942">
        <v>259</v>
      </c>
      <c r="BJ942">
        <f>BJ262</f>
        <v>0</v>
      </c>
      <c r="BK942">
        <v>259</v>
      </c>
      <c r="BL942">
        <f>IF(BL263="","",BL262)</f>
        <v>0</v>
      </c>
      <c r="BM942">
        <v>259</v>
      </c>
      <c r="BN942">
        <f>BN262</f>
        <v>0</v>
      </c>
      <c r="BO942">
        <v>259</v>
      </c>
      <c r="BP942">
        <f>IF(BP263="","",BP262)</f>
        <v>0</v>
      </c>
      <c r="BQ942">
        <v>259</v>
      </c>
      <c r="BR942">
        <f>BR262</f>
        <v>0</v>
      </c>
    </row>
    <row r="943" spans="5:70">
      <c r="E943">
        <v>260</v>
      </c>
      <c r="F943">
        <f>IF(F264="","",F263)</f>
        <v>0</v>
      </c>
      <c r="G943">
        <v>260</v>
      </c>
      <c r="H943">
        <f>H263</f>
        <v>0</v>
      </c>
      <c r="I943">
        <v>260</v>
      </c>
      <c r="J943">
        <f>IF(J264="","",J263)</f>
        <v>0</v>
      </c>
      <c r="K943">
        <v>260</v>
      </c>
      <c r="L943">
        <f>L263</f>
        <v>0</v>
      </c>
      <c r="M943">
        <v>260</v>
      </c>
      <c r="N943">
        <f>IF(N264="","",N263)</f>
        <v>0</v>
      </c>
      <c r="O943">
        <v>260</v>
      </c>
      <c r="P943">
        <f>P263</f>
        <v>0</v>
      </c>
      <c r="Q943">
        <v>260</v>
      </c>
      <c r="R943">
        <f>IF(R264="","",R263)</f>
        <v>0</v>
      </c>
      <c r="S943">
        <v>260</v>
      </c>
      <c r="T943">
        <f>T263</f>
        <v>0</v>
      </c>
      <c r="U943">
        <v>260</v>
      </c>
      <c r="V943">
        <f>IF(V264="","",V263)</f>
        <v>0</v>
      </c>
      <c r="W943">
        <v>260</v>
      </c>
      <c r="X943">
        <f>X263</f>
        <v>0</v>
      </c>
      <c r="Y943">
        <v>260</v>
      </c>
      <c r="Z943">
        <f>IF(Z264="","",Z263)</f>
        <v>0</v>
      </c>
      <c r="AA943">
        <v>260</v>
      </c>
      <c r="AB943">
        <f>AB263</f>
        <v>0</v>
      </c>
      <c r="AC943">
        <v>260</v>
      </c>
      <c r="AD943">
        <f>IF(AD264="","",AD263)</f>
        <v>0</v>
      </c>
      <c r="AE943">
        <v>260</v>
      </c>
      <c r="AF943">
        <f>AF263</f>
        <v>0</v>
      </c>
      <c r="AG943">
        <v>260</v>
      </c>
      <c r="AH943">
        <f>IF(AH264="","",AH263)</f>
        <v>0</v>
      </c>
      <c r="AI943">
        <v>260</v>
      </c>
      <c r="AJ943">
        <f>AJ263</f>
        <v>0</v>
      </c>
      <c r="AM943">
        <v>260</v>
      </c>
      <c r="AN943">
        <f>IF(AN264="","",AN263)</f>
        <v>0</v>
      </c>
      <c r="AO943">
        <v>260</v>
      </c>
      <c r="AP943">
        <f>AP263</f>
        <v>0</v>
      </c>
      <c r="AQ943">
        <v>260</v>
      </c>
      <c r="AR943">
        <f>IF(AR264="","",AR263)</f>
        <v>0</v>
      </c>
      <c r="AS943">
        <v>260</v>
      </c>
      <c r="AT943">
        <f>AT263</f>
        <v>0</v>
      </c>
      <c r="AU943">
        <v>260</v>
      </c>
      <c r="AV943">
        <f>IF(AV264="","",AV263)</f>
        <v>0</v>
      </c>
      <c r="AW943">
        <v>260</v>
      </c>
      <c r="AX943">
        <f>AX263</f>
        <v>0</v>
      </c>
      <c r="AY943">
        <v>260</v>
      </c>
      <c r="AZ943">
        <f>IF(AZ264="","",AZ263)</f>
        <v>0</v>
      </c>
      <c r="BA943">
        <v>260</v>
      </c>
      <c r="BB943">
        <f>BB263</f>
        <v>0</v>
      </c>
      <c r="BC943">
        <v>260</v>
      </c>
      <c r="BD943">
        <f>IF(BD264="","",BD263)</f>
        <v>0</v>
      </c>
      <c r="BE943">
        <v>260</v>
      </c>
      <c r="BF943">
        <f>BF263</f>
        <v>0</v>
      </c>
      <c r="BG943">
        <v>260</v>
      </c>
      <c r="BH943">
        <f>IF(BH264="","",BH263)</f>
        <v>0</v>
      </c>
      <c r="BI943">
        <v>260</v>
      </c>
      <c r="BJ943">
        <f>BJ263</f>
        <v>0</v>
      </c>
      <c r="BK943">
        <v>260</v>
      </c>
      <c r="BL943">
        <f>IF(BL264="","",BL263)</f>
        <v>0</v>
      </c>
      <c r="BM943">
        <v>260</v>
      </c>
      <c r="BN943">
        <f>BN263</f>
        <v>0</v>
      </c>
      <c r="BO943">
        <v>260</v>
      </c>
      <c r="BP943">
        <f>IF(BP264="","",BP263)</f>
        <v>0</v>
      </c>
      <c r="BQ943">
        <v>260</v>
      </c>
      <c r="BR943">
        <f>BR263</f>
        <v>0</v>
      </c>
    </row>
    <row r="944" spans="5:70">
      <c r="E944">
        <v>261</v>
      </c>
      <c r="F944">
        <f>IF(F265="","",F264)</f>
        <v>0</v>
      </c>
      <c r="G944">
        <v>261</v>
      </c>
      <c r="H944">
        <f>H264</f>
        <v>0</v>
      </c>
      <c r="I944">
        <v>261</v>
      </c>
      <c r="J944">
        <f>IF(J265="","",J264)</f>
        <v>0</v>
      </c>
      <c r="K944">
        <v>261</v>
      </c>
      <c r="L944">
        <f>L264</f>
        <v>0</v>
      </c>
      <c r="M944">
        <v>261</v>
      </c>
      <c r="N944">
        <f>IF(N265="","",N264)</f>
        <v>0</v>
      </c>
      <c r="O944">
        <v>261</v>
      </c>
      <c r="P944">
        <f>P264</f>
        <v>0</v>
      </c>
      <c r="Q944">
        <v>261</v>
      </c>
      <c r="R944">
        <f>IF(R265="","",R264)</f>
        <v>0</v>
      </c>
      <c r="S944">
        <v>261</v>
      </c>
      <c r="T944">
        <f>T264</f>
        <v>0</v>
      </c>
      <c r="U944">
        <v>261</v>
      </c>
      <c r="V944">
        <f>IF(V265="","",V264)</f>
        <v>0</v>
      </c>
      <c r="W944">
        <v>261</v>
      </c>
      <c r="X944">
        <f>X264</f>
        <v>0</v>
      </c>
      <c r="Y944">
        <v>261</v>
      </c>
      <c r="Z944">
        <f>IF(Z265="","",Z264)</f>
        <v>0</v>
      </c>
      <c r="AA944">
        <v>261</v>
      </c>
      <c r="AB944">
        <f>AB264</f>
        <v>0</v>
      </c>
      <c r="AC944">
        <v>261</v>
      </c>
      <c r="AD944">
        <f>IF(AD265="","",AD264)</f>
        <v>0</v>
      </c>
      <c r="AE944">
        <v>261</v>
      </c>
      <c r="AF944">
        <f>AF264</f>
        <v>0</v>
      </c>
      <c r="AG944">
        <v>261</v>
      </c>
      <c r="AH944">
        <f>IF(AH265="","",AH264)</f>
        <v>0</v>
      </c>
      <c r="AI944">
        <v>261</v>
      </c>
      <c r="AJ944">
        <f>AJ264</f>
        <v>0</v>
      </c>
      <c r="AM944">
        <v>261</v>
      </c>
      <c r="AN944">
        <f>IF(AN265="","",AN264)</f>
        <v>0</v>
      </c>
      <c r="AO944">
        <v>261</v>
      </c>
      <c r="AP944">
        <f>AP264</f>
        <v>0</v>
      </c>
      <c r="AQ944">
        <v>261</v>
      </c>
      <c r="AR944">
        <f>IF(AR265="","",AR264)</f>
        <v>0</v>
      </c>
      <c r="AS944">
        <v>261</v>
      </c>
      <c r="AT944">
        <f>AT264</f>
        <v>0</v>
      </c>
      <c r="AU944">
        <v>261</v>
      </c>
      <c r="AV944">
        <f>IF(AV265="","",AV264)</f>
        <v>0</v>
      </c>
      <c r="AW944">
        <v>261</v>
      </c>
      <c r="AX944">
        <f>AX264</f>
        <v>0</v>
      </c>
      <c r="AY944">
        <v>261</v>
      </c>
      <c r="AZ944">
        <f>IF(AZ265="","",AZ264)</f>
        <v>0</v>
      </c>
      <c r="BA944">
        <v>261</v>
      </c>
      <c r="BB944">
        <f>BB264</f>
        <v>0</v>
      </c>
      <c r="BC944">
        <v>261</v>
      </c>
      <c r="BD944">
        <f>IF(BD265="","",BD264)</f>
        <v>0</v>
      </c>
      <c r="BE944">
        <v>261</v>
      </c>
      <c r="BF944">
        <f>BF264</f>
        <v>0</v>
      </c>
      <c r="BG944">
        <v>261</v>
      </c>
      <c r="BH944">
        <f>IF(BH265="","",BH264)</f>
        <v>0</v>
      </c>
      <c r="BI944">
        <v>261</v>
      </c>
      <c r="BJ944">
        <f>BJ264</f>
        <v>0</v>
      </c>
      <c r="BK944">
        <v>261</v>
      </c>
      <c r="BL944">
        <f>IF(BL265="","",BL264)</f>
        <v>0</v>
      </c>
      <c r="BM944">
        <v>261</v>
      </c>
      <c r="BN944">
        <f>BN264</f>
        <v>0</v>
      </c>
      <c r="BO944">
        <v>261</v>
      </c>
      <c r="BP944">
        <f>IF(BP265="","",BP264)</f>
        <v>0</v>
      </c>
      <c r="BQ944">
        <v>261</v>
      </c>
      <c r="BR944">
        <f>BR264</f>
        <v>0</v>
      </c>
    </row>
    <row r="945" spans="5:70">
      <c r="E945">
        <v>262</v>
      </c>
      <c r="F945">
        <f>IF(F266="","",F265)</f>
        <v>0</v>
      </c>
      <c r="G945">
        <v>262</v>
      </c>
      <c r="H945">
        <f>H265</f>
        <v>0</v>
      </c>
      <c r="I945">
        <v>262</v>
      </c>
      <c r="J945">
        <f>IF(J266="","",J265)</f>
        <v>0</v>
      </c>
      <c r="K945">
        <v>262</v>
      </c>
      <c r="L945">
        <f>L265</f>
        <v>0</v>
      </c>
      <c r="M945">
        <v>262</v>
      </c>
      <c r="N945">
        <f>IF(N266="","",N265)</f>
        <v>0</v>
      </c>
      <c r="O945">
        <v>262</v>
      </c>
      <c r="P945">
        <f>P265</f>
        <v>0</v>
      </c>
      <c r="Q945">
        <v>262</v>
      </c>
      <c r="R945">
        <f>IF(R266="","",R265)</f>
        <v>0</v>
      </c>
      <c r="S945">
        <v>262</v>
      </c>
      <c r="T945">
        <f>T265</f>
        <v>0</v>
      </c>
      <c r="U945">
        <v>262</v>
      </c>
      <c r="V945">
        <f>IF(V266="","",V265)</f>
        <v>0</v>
      </c>
      <c r="W945">
        <v>262</v>
      </c>
      <c r="X945">
        <f>X265</f>
        <v>0</v>
      </c>
      <c r="Y945">
        <v>262</v>
      </c>
      <c r="Z945">
        <f>IF(Z266="","",Z265)</f>
        <v>0</v>
      </c>
      <c r="AA945">
        <v>262</v>
      </c>
      <c r="AB945">
        <f>AB265</f>
        <v>0</v>
      </c>
      <c r="AC945">
        <v>262</v>
      </c>
      <c r="AD945">
        <f>IF(AD266="","",AD265)</f>
        <v>0</v>
      </c>
      <c r="AE945">
        <v>262</v>
      </c>
      <c r="AF945">
        <f>AF265</f>
        <v>0</v>
      </c>
      <c r="AG945">
        <v>262</v>
      </c>
      <c r="AH945">
        <f>IF(AH266="","",AH265)</f>
        <v>0</v>
      </c>
      <c r="AI945">
        <v>262</v>
      </c>
      <c r="AJ945">
        <f>AJ265</f>
        <v>0</v>
      </c>
      <c r="AM945">
        <v>262</v>
      </c>
      <c r="AN945">
        <f>IF(AN266="","",AN265)</f>
        <v>0</v>
      </c>
      <c r="AO945">
        <v>262</v>
      </c>
      <c r="AP945">
        <f>AP265</f>
        <v>0</v>
      </c>
      <c r="AQ945">
        <v>262</v>
      </c>
      <c r="AR945">
        <f>IF(AR266="","",AR265)</f>
        <v>0</v>
      </c>
      <c r="AS945">
        <v>262</v>
      </c>
      <c r="AT945">
        <f>AT265</f>
        <v>0</v>
      </c>
      <c r="AU945">
        <v>262</v>
      </c>
      <c r="AV945">
        <f>IF(AV266="","",AV265)</f>
        <v>0</v>
      </c>
      <c r="AW945">
        <v>262</v>
      </c>
      <c r="AX945">
        <f>AX265</f>
        <v>0</v>
      </c>
      <c r="AY945">
        <v>262</v>
      </c>
      <c r="AZ945">
        <f>IF(AZ266="","",AZ265)</f>
        <v>0</v>
      </c>
      <c r="BA945">
        <v>262</v>
      </c>
      <c r="BB945">
        <f>BB265</f>
        <v>0</v>
      </c>
      <c r="BC945">
        <v>262</v>
      </c>
      <c r="BD945">
        <f>IF(BD266="","",BD265)</f>
        <v>0</v>
      </c>
      <c r="BE945">
        <v>262</v>
      </c>
      <c r="BF945">
        <f>BF265</f>
        <v>0</v>
      </c>
      <c r="BG945">
        <v>262</v>
      </c>
      <c r="BH945">
        <f>IF(BH266="","",BH265)</f>
        <v>0</v>
      </c>
      <c r="BI945">
        <v>262</v>
      </c>
      <c r="BJ945">
        <f>BJ265</f>
        <v>0</v>
      </c>
      <c r="BK945">
        <v>262</v>
      </c>
      <c r="BL945">
        <f>IF(BL266="","",BL265)</f>
        <v>0</v>
      </c>
      <c r="BM945">
        <v>262</v>
      </c>
      <c r="BN945">
        <f>BN265</f>
        <v>0</v>
      </c>
      <c r="BO945">
        <v>262</v>
      </c>
      <c r="BP945">
        <f>IF(BP266="","",BP265)</f>
        <v>0</v>
      </c>
      <c r="BQ945">
        <v>262</v>
      </c>
      <c r="BR945">
        <f>BR265</f>
        <v>0</v>
      </c>
    </row>
    <row r="946" spans="5:70">
      <c r="E946">
        <v>263</v>
      </c>
      <c r="F946">
        <f>IF(F267="","",F266)</f>
        <v>0</v>
      </c>
      <c r="G946">
        <v>263</v>
      </c>
      <c r="H946">
        <f>H266</f>
        <v>0</v>
      </c>
      <c r="I946">
        <v>263</v>
      </c>
      <c r="J946">
        <f>IF(J267="","",J266)</f>
        <v>0</v>
      </c>
      <c r="K946">
        <v>263</v>
      </c>
      <c r="L946">
        <f>L266</f>
        <v>0</v>
      </c>
      <c r="M946">
        <v>263</v>
      </c>
      <c r="N946">
        <f>IF(N267="","",N266)</f>
        <v>0</v>
      </c>
      <c r="O946">
        <v>263</v>
      </c>
      <c r="P946">
        <f>P266</f>
        <v>0</v>
      </c>
      <c r="Q946">
        <v>263</v>
      </c>
      <c r="R946">
        <f>IF(R267="","",R266)</f>
        <v>0</v>
      </c>
      <c r="S946">
        <v>263</v>
      </c>
      <c r="T946">
        <f>T266</f>
        <v>0</v>
      </c>
      <c r="U946">
        <v>263</v>
      </c>
      <c r="V946">
        <f>IF(V267="","",V266)</f>
        <v>0</v>
      </c>
      <c r="W946">
        <v>263</v>
      </c>
      <c r="X946">
        <f>X266</f>
        <v>0</v>
      </c>
      <c r="Y946">
        <v>263</v>
      </c>
      <c r="Z946">
        <f>IF(Z267="","",Z266)</f>
        <v>0</v>
      </c>
      <c r="AA946">
        <v>263</v>
      </c>
      <c r="AB946">
        <f>AB266</f>
        <v>0</v>
      </c>
      <c r="AC946">
        <v>263</v>
      </c>
      <c r="AD946">
        <f>IF(AD267="","",AD266)</f>
        <v>0</v>
      </c>
      <c r="AE946">
        <v>263</v>
      </c>
      <c r="AF946">
        <f>AF266</f>
        <v>0</v>
      </c>
      <c r="AG946">
        <v>263</v>
      </c>
      <c r="AH946">
        <f>IF(AH267="","",AH266)</f>
        <v>0</v>
      </c>
      <c r="AI946">
        <v>263</v>
      </c>
      <c r="AJ946">
        <f>AJ266</f>
        <v>0</v>
      </c>
      <c r="AM946">
        <v>263</v>
      </c>
      <c r="AN946">
        <f>IF(AN267="","",AN266)</f>
        <v>0</v>
      </c>
      <c r="AO946">
        <v>263</v>
      </c>
      <c r="AP946">
        <f>AP266</f>
        <v>0</v>
      </c>
      <c r="AQ946">
        <v>263</v>
      </c>
      <c r="AR946">
        <f>IF(AR267="","",AR266)</f>
        <v>0</v>
      </c>
      <c r="AS946">
        <v>263</v>
      </c>
      <c r="AT946">
        <f>AT266</f>
        <v>0</v>
      </c>
      <c r="AU946">
        <v>263</v>
      </c>
      <c r="AV946">
        <f>IF(AV267="","",AV266)</f>
        <v>0</v>
      </c>
      <c r="AW946">
        <v>263</v>
      </c>
      <c r="AX946">
        <f>AX266</f>
        <v>0</v>
      </c>
      <c r="AY946">
        <v>263</v>
      </c>
      <c r="AZ946">
        <f>IF(AZ267="","",AZ266)</f>
        <v>0</v>
      </c>
      <c r="BA946">
        <v>263</v>
      </c>
      <c r="BB946">
        <f>BB266</f>
        <v>0</v>
      </c>
      <c r="BC946">
        <v>263</v>
      </c>
      <c r="BD946">
        <f>IF(BD267="","",BD266)</f>
        <v>0</v>
      </c>
      <c r="BE946">
        <v>263</v>
      </c>
      <c r="BF946">
        <f>BF266</f>
        <v>0</v>
      </c>
      <c r="BG946">
        <v>263</v>
      </c>
      <c r="BH946">
        <f>IF(BH267="","",BH266)</f>
        <v>0</v>
      </c>
      <c r="BI946">
        <v>263</v>
      </c>
      <c r="BJ946">
        <f>BJ266</f>
        <v>0</v>
      </c>
      <c r="BK946">
        <v>263</v>
      </c>
      <c r="BL946">
        <f>IF(BL267="","",BL266)</f>
        <v>0</v>
      </c>
      <c r="BM946">
        <v>263</v>
      </c>
      <c r="BN946">
        <f>BN266</f>
        <v>0</v>
      </c>
      <c r="BO946">
        <v>263</v>
      </c>
      <c r="BP946">
        <f>IF(BP267="","",BP266)</f>
        <v>0</v>
      </c>
      <c r="BQ946">
        <v>263</v>
      </c>
      <c r="BR946">
        <f>BR266</f>
        <v>0</v>
      </c>
    </row>
    <row r="947" spans="5:70">
      <c r="E947">
        <v>264</v>
      </c>
      <c r="F947">
        <f>IF(F268="","",F267)</f>
        <v>0</v>
      </c>
      <c r="G947">
        <v>264</v>
      </c>
      <c r="H947">
        <f>H267</f>
        <v>0</v>
      </c>
      <c r="I947">
        <v>264</v>
      </c>
      <c r="J947">
        <f>IF(J268="","",J267)</f>
        <v>0</v>
      </c>
      <c r="K947">
        <v>264</v>
      </c>
      <c r="L947">
        <f>L267</f>
        <v>0</v>
      </c>
      <c r="M947">
        <v>264</v>
      </c>
      <c r="N947">
        <f>IF(N268="","",N267)</f>
        <v>0</v>
      </c>
      <c r="O947">
        <v>264</v>
      </c>
      <c r="P947">
        <f>P267</f>
        <v>0</v>
      </c>
      <c r="Q947">
        <v>264</v>
      </c>
      <c r="R947">
        <f>IF(R268="","",R267)</f>
        <v>0</v>
      </c>
      <c r="S947">
        <v>264</v>
      </c>
      <c r="T947">
        <f>T267</f>
        <v>0</v>
      </c>
      <c r="U947">
        <v>264</v>
      </c>
      <c r="V947">
        <f>IF(V268="","",V267)</f>
        <v>0</v>
      </c>
      <c r="W947">
        <v>264</v>
      </c>
      <c r="X947">
        <f>X267</f>
        <v>0</v>
      </c>
      <c r="Y947">
        <v>264</v>
      </c>
      <c r="Z947">
        <f>IF(Z268="","",Z267)</f>
        <v>0</v>
      </c>
      <c r="AA947">
        <v>264</v>
      </c>
      <c r="AB947">
        <f>AB267</f>
        <v>0</v>
      </c>
      <c r="AC947">
        <v>264</v>
      </c>
      <c r="AD947">
        <f>IF(AD268="","",AD267)</f>
        <v>0</v>
      </c>
      <c r="AE947">
        <v>264</v>
      </c>
      <c r="AF947">
        <f>AF267</f>
        <v>0</v>
      </c>
      <c r="AG947">
        <v>264</v>
      </c>
      <c r="AH947">
        <f>IF(AH268="","",AH267)</f>
        <v>0</v>
      </c>
      <c r="AI947">
        <v>264</v>
      </c>
      <c r="AJ947">
        <f>AJ267</f>
        <v>0</v>
      </c>
      <c r="AM947">
        <v>264</v>
      </c>
      <c r="AN947">
        <f>IF(AN268="","",AN267)</f>
        <v>0</v>
      </c>
      <c r="AO947">
        <v>264</v>
      </c>
      <c r="AP947">
        <f>AP267</f>
        <v>0</v>
      </c>
      <c r="AQ947">
        <v>264</v>
      </c>
      <c r="AR947">
        <f>IF(AR268="","",AR267)</f>
        <v>0</v>
      </c>
      <c r="AS947">
        <v>264</v>
      </c>
      <c r="AT947">
        <f>AT267</f>
        <v>0</v>
      </c>
      <c r="AU947">
        <v>264</v>
      </c>
      <c r="AV947">
        <f>IF(AV268="","",AV267)</f>
        <v>0</v>
      </c>
      <c r="AW947">
        <v>264</v>
      </c>
      <c r="AX947">
        <f>AX267</f>
        <v>0</v>
      </c>
      <c r="AY947">
        <v>264</v>
      </c>
      <c r="AZ947">
        <f>IF(AZ268="","",AZ267)</f>
        <v>0</v>
      </c>
      <c r="BA947">
        <v>264</v>
      </c>
      <c r="BB947">
        <f>BB267</f>
        <v>0</v>
      </c>
      <c r="BC947">
        <v>264</v>
      </c>
      <c r="BD947">
        <f>IF(BD268="","",BD267)</f>
        <v>0</v>
      </c>
      <c r="BE947">
        <v>264</v>
      </c>
      <c r="BF947">
        <f>BF267</f>
        <v>0</v>
      </c>
      <c r="BG947">
        <v>264</v>
      </c>
      <c r="BH947">
        <f>IF(BH268="","",BH267)</f>
        <v>0</v>
      </c>
      <c r="BI947">
        <v>264</v>
      </c>
      <c r="BJ947">
        <f>BJ267</f>
        <v>0</v>
      </c>
      <c r="BK947">
        <v>264</v>
      </c>
      <c r="BL947">
        <f>IF(BL268="","",BL267)</f>
        <v>0</v>
      </c>
      <c r="BM947">
        <v>264</v>
      </c>
      <c r="BN947">
        <f>BN267</f>
        <v>0</v>
      </c>
      <c r="BO947">
        <v>264</v>
      </c>
      <c r="BP947">
        <f>IF(BP268="","",BP267)</f>
        <v>0</v>
      </c>
      <c r="BQ947">
        <v>264</v>
      </c>
      <c r="BR947">
        <f>BR267</f>
        <v>0</v>
      </c>
    </row>
    <row r="948" spans="5:70">
      <c r="E948">
        <v>265</v>
      </c>
      <c r="F948">
        <f>IF(F269="","",F268)</f>
        <v>0</v>
      </c>
      <c r="G948">
        <v>265</v>
      </c>
      <c r="H948">
        <f>H268</f>
        <v>0</v>
      </c>
      <c r="I948">
        <v>265</v>
      </c>
      <c r="J948">
        <f>IF(J269="","",J268)</f>
        <v>0</v>
      </c>
      <c r="K948">
        <v>265</v>
      </c>
      <c r="L948">
        <f>L268</f>
        <v>0</v>
      </c>
      <c r="M948">
        <v>265</v>
      </c>
      <c r="N948">
        <f>IF(N269="","",N268)</f>
        <v>0</v>
      </c>
      <c r="O948">
        <v>265</v>
      </c>
      <c r="P948">
        <f>P268</f>
        <v>0</v>
      </c>
      <c r="Q948">
        <v>265</v>
      </c>
      <c r="R948">
        <f>IF(R269="","",R268)</f>
        <v>0</v>
      </c>
      <c r="S948">
        <v>265</v>
      </c>
      <c r="T948">
        <f>T268</f>
        <v>0</v>
      </c>
      <c r="U948">
        <v>265</v>
      </c>
      <c r="V948">
        <f>IF(V269="","",V268)</f>
        <v>0</v>
      </c>
      <c r="W948">
        <v>265</v>
      </c>
      <c r="X948">
        <f>X268</f>
        <v>0</v>
      </c>
      <c r="Y948">
        <v>265</v>
      </c>
      <c r="Z948">
        <f>IF(Z269="","",Z268)</f>
        <v>0</v>
      </c>
      <c r="AA948">
        <v>265</v>
      </c>
      <c r="AB948">
        <f>AB268</f>
        <v>0</v>
      </c>
      <c r="AC948">
        <v>265</v>
      </c>
      <c r="AD948">
        <f>IF(AD269="","",AD268)</f>
        <v>0</v>
      </c>
      <c r="AE948">
        <v>265</v>
      </c>
      <c r="AF948">
        <f>AF268</f>
        <v>0</v>
      </c>
      <c r="AG948">
        <v>265</v>
      </c>
      <c r="AH948">
        <f>IF(AH269="","",AH268)</f>
        <v>0</v>
      </c>
      <c r="AI948">
        <v>265</v>
      </c>
      <c r="AJ948">
        <f>AJ268</f>
        <v>0</v>
      </c>
      <c r="AM948">
        <v>265</v>
      </c>
      <c r="AN948">
        <f>IF(AN269="","",AN268)</f>
        <v>0</v>
      </c>
      <c r="AO948">
        <v>265</v>
      </c>
      <c r="AP948">
        <f>AP268</f>
        <v>0</v>
      </c>
      <c r="AQ948">
        <v>265</v>
      </c>
      <c r="AR948">
        <f>IF(AR269="","",AR268)</f>
        <v>0</v>
      </c>
      <c r="AS948">
        <v>265</v>
      </c>
      <c r="AT948">
        <f>AT268</f>
        <v>0</v>
      </c>
      <c r="AU948">
        <v>265</v>
      </c>
      <c r="AV948">
        <f>IF(AV269="","",AV268)</f>
        <v>0</v>
      </c>
      <c r="AW948">
        <v>265</v>
      </c>
      <c r="AX948">
        <f>AX268</f>
        <v>0</v>
      </c>
      <c r="AY948">
        <v>265</v>
      </c>
      <c r="AZ948">
        <f>IF(AZ269="","",AZ268)</f>
        <v>0</v>
      </c>
      <c r="BA948">
        <v>265</v>
      </c>
      <c r="BB948">
        <f>BB268</f>
        <v>0</v>
      </c>
      <c r="BC948">
        <v>265</v>
      </c>
      <c r="BD948">
        <f>IF(BD269="","",BD268)</f>
        <v>0</v>
      </c>
      <c r="BE948">
        <v>265</v>
      </c>
      <c r="BF948">
        <f>BF268</f>
        <v>0</v>
      </c>
      <c r="BG948">
        <v>265</v>
      </c>
      <c r="BH948">
        <f>IF(BH269="","",BH268)</f>
        <v>0</v>
      </c>
      <c r="BI948">
        <v>265</v>
      </c>
      <c r="BJ948">
        <f>BJ268</f>
        <v>0</v>
      </c>
      <c r="BK948">
        <v>265</v>
      </c>
      <c r="BL948">
        <f>IF(BL269="","",BL268)</f>
        <v>0</v>
      </c>
      <c r="BM948">
        <v>265</v>
      </c>
      <c r="BN948">
        <f>BN268</f>
        <v>0</v>
      </c>
      <c r="BO948">
        <v>265</v>
      </c>
      <c r="BP948">
        <f>IF(BP269="","",BP268)</f>
        <v>0</v>
      </c>
      <c r="BQ948">
        <v>265</v>
      </c>
      <c r="BR948">
        <f>BR268</f>
        <v>0</v>
      </c>
    </row>
    <row r="949" spans="5:70">
      <c r="E949">
        <v>266</v>
      </c>
      <c r="F949">
        <f>IF(F270="","",F269)</f>
        <v>0</v>
      </c>
      <c r="G949">
        <v>266</v>
      </c>
      <c r="H949">
        <f>H269</f>
        <v>0</v>
      </c>
      <c r="I949">
        <v>266</v>
      </c>
      <c r="J949">
        <f>IF(J270="","",J269)</f>
        <v>0</v>
      </c>
      <c r="K949">
        <v>266</v>
      </c>
      <c r="L949">
        <f>L269</f>
        <v>0</v>
      </c>
      <c r="M949">
        <v>266</v>
      </c>
      <c r="N949">
        <f>IF(N270="","",N269)</f>
        <v>0</v>
      </c>
      <c r="O949">
        <v>266</v>
      </c>
      <c r="P949">
        <f>P269</f>
        <v>0</v>
      </c>
      <c r="Q949">
        <v>266</v>
      </c>
      <c r="R949">
        <f>IF(R270="","",R269)</f>
        <v>0</v>
      </c>
      <c r="S949">
        <v>266</v>
      </c>
      <c r="T949">
        <f>T269</f>
        <v>0</v>
      </c>
      <c r="U949">
        <v>266</v>
      </c>
      <c r="V949">
        <f>IF(V270="","",V269)</f>
        <v>0</v>
      </c>
      <c r="W949">
        <v>266</v>
      </c>
      <c r="X949">
        <f>X269</f>
        <v>0</v>
      </c>
      <c r="Y949">
        <v>266</v>
      </c>
      <c r="Z949">
        <f>IF(Z270="","",Z269)</f>
        <v>0</v>
      </c>
      <c r="AA949">
        <v>266</v>
      </c>
      <c r="AB949">
        <f>AB269</f>
        <v>0</v>
      </c>
      <c r="AC949">
        <v>266</v>
      </c>
      <c r="AD949">
        <f>IF(AD270="","",AD269)</f>
        <v>0</v>
      </c>
      <c r="AE949">
        <v>266</v>
      </c>
      <c r="AF949">
        <f>AF269</f>
        <v>0</v>
      </c>
      <c r="AG949">
        <v>266</v>
      </c>
      <c r="AH949">
        <f>IF(AH270="","",AH269)</f>
        <v>0</v>
      </c>
      <c r="AI949">
        <v>266</v>
      </c>
      <c r="AJ949">
        <f>AJ269</f>
        <v>0</v>
      </c>
      <c r="AM949">
        <v>266</v>
      </c>
      <c r="AN949">
        <f>IF(AN270="","",AN269)</f>
        <v>0</v>
      </c>
      <c r="AO949">
        <v>266</v>
      </c>
      <c r="AP949">
        <f>AP269</f>
        <v>0</v>
      </c>
      <c r="AQ949">
        <v>266</v>
      </c>
      <c r="AR949">
        <f>IF(AR270="","",AR269)</f>
        <v>0</v>
      </c>
      <c r="AS949">
        <v>266</v>
      </c>
      <c r="AT949">
        <f>AT269</f>
        <v>0</v>
      </c>
      <c r="AU949">
        <v>266</v>
      </c>
      <c r="AV949">
        <f>IF(AV270="","",AV269)</f>
        <v>0</v>
      </c>
      <c r="AW949">
        <v>266</v>
      </c>
      <c r="AX949">
        <f>AX269</f>
        <v>0</v>
      </c>
      <c r="AY949">
        <v>266</v>
      </c>
      <c r="AZ949">
        <f>IF(AZ270="","",AZ269)</f>
        <v>0</v>
      </c>
      <c r="BA949">
        <v>266</v>
      </c>
      <c r="BB949">
        <f>BB269</f>
        <v>0</v>
      </c>
      <c r="BC949">
        <v>266</v>
      </c>
      <c r="BD949">
        <f>IF(BD270="","",BD269)</f>
        <v>0</v>
      </c>
      <c r="BE949">
        <v>266</v>
      </c>
      <c r="BF949">
        <f>BF269</f>
        <v>0</v>
      </c>
      <c r="BG949">
        <v>266</v>
      </c>
      <c r="BH949">
        <f>IF(BH270="","",BH269)</f>
        <v>0</v>
      </c>
      <c r="BI949">
        <v>266</v>
      </c>
      <c r="BJ949">
        <f>BJ269</f>
        <v>0</v>
      </c>
      <c r="BK949">
        <v>266</v>
      </c>
      <c r="BL949">
        <f>IF(BL270="","",BL269)</f>
        <v>0</v>
      </c>
      <c r="BM949">
        <v>266</v>
      </c>
      <c r="BN949">
        <f>BN269</f>
        <v>0</v>
      </c>
      <c r="BO949">
        <v>266</v>
      </c>
      <c r="BP949">
        <f>IF(BP270="","",BP269)</f>
        <v>0</v>
      </c>
      <c r="BQ949">
        <v>266</v>
      </c>
      <c r="BR949">
        <f>BR269</f>
        <v>0</v>
      </c>
    </row>
    <row r="950" spans="5:70">
      <c r="E950">
        <v>267</v>
      </c>
      <c r="F950">
        <f>IF(F271="","",F270)</f>
        <v>0</v>
      </c>
      <c r="G950">
        <v>267</v>
      </c>
      <c r="H950">
        <f>H270</f>
        <v>0</v>
      </c>
      <c r="I950">
        <v>267</v>
      </c>
      <c r="J950">
        <f>IF(J271="","",J270)</f>
        <v>0</v>
      </c>
      <c r="K950">
        <v>267</v>
      </c>
      <c r="L950">
        <f>L270</f>
        <v>0</v>
      </c>
      <c r="M950">
        <v>267</v>
      </c>
      <c r="N950">
        <f>IF(N271="","",N270)</f>
        <v>0</v>
      </c>
      <c r="O950">
        <v>267</v>
      </c>
      <c r="P950">
        <f>P270</f>
        <v>0</v>
      </c>
      <c r="Q950">
        <v>267</v>
      </c>
      <c r="R950">
        <f>IF(R271="","",R270)</f>
        <v>0</v>
      </c>
      <c r="S950">
        <v>267</v>
      </c>
      <c r="T950">
        <f>T270</f>
        <v>0</v>
      </c>
      <c r="U950">
        <v>267</v>
      </c>
      <c r="V950">
        <f>IF(V271="","",V270)</f>
        <v>0</v>
      </c>
      <c r="W950">
        <v>267</v>
      </c>
      <c r="X950">
        <f>X270</f>
        <v>0</v>
      </c>
      <c r="Y950">
        <v>267</v>
      </c>
      <c r="Z950">
        <f>IF(Z271="","",Z270)</f>
        <v>0</v>
      </c>
      <c r="AA950">
        <v>267</v>
      </c>
      <c r="AB950">
        <f>AB270</f>
        <v>0</v>
      </c>
      <c r="AC950">
        <v>267</v>
      </c>
      <c r="AD950">
        <f>IF(AD271="","",AD270)</f>
        <v>0</v>
      </c>
      <c r="AE950">
        <v>267</v>
      </c>
      <c r="AF950">
        <f>AF270</f>
        <v>0</v>
      </c>
      <c r="AG950">
        <v>267</v>
      </c>
      <c r="AH950">
        <f>IF(AH271="","",AH270)</f>
        <v>0</v>
      </c>
      <c r="AI950">
        <v>267</v>
      </c>
      <c r="AJ950">
        <f>AJ270</f>
        <v>0</v>
      </c>
      <c r="AM950">
        <v>267</v>
      </c>
      <c r="AN950">
        <f>IF(AN271="","",AN270)</f>
        <v>0</v>
      </c>
      <c r="AO950">
        <v>267</v>
      </c>
      <c r="AP950">
        <f>AP270</f>
        <v>0</v>
      </c>
      <c r="AQ950">
        <v>267</v>
      </c>
      <c r="AR950">
        <f>IF(AR271="","",AR270)</f>
        <v>0</v>
      </c>
      <c r="AS950">
        <v>267</v>
      </c>
      <c r="AT950">
        <f>AT270</f>
        <v>0</v>
      </c>
      <c r="AU950">
        <v>267</v>
      </c>
      <c r="AV950">
        <f>IF(AV271="","",AV270)</f>
        <v>0</v>
      </c>
      <c r="AW950">
        <v>267</v>
      </c>
      <c r="AX950">
        <f>AX270</f>
        <v>0</v>
      </c>
      <c r="AY950">
        <v>267</v>
      </c>
      <c r="AZ950">
        <f>IF(AZ271="","",AZ270)</f>
        <v>0</v>
      </c>
      <c r="BA950">
        <v>267</v>
      </c>
      <c r="BB950">
        <f>BB270</f>
        <v>0</v>
      </c>
      <c r="BC950">
        <v>267</v>
      </c>
      <c r="BD950">
        <f>IF(BD271="","",BD270)</f>
        <v>0</v>
      </c>
      <c r="BE950">
        <v>267</v>
      </c>
      <c r="BF950">
        <f>BF270</f>
        <v>0</v>
      </c>
      <c r="BG950">
        <v>267</v>
      </c>
      <c r="BH950">
        <f>IF(BH271="","",BH270)</f>
        <v>0</v>
      </c>
      <c r="BI950">
        <v>267</v>
      </c>
      <c r="BJ950">
        <f>BJ270</f>
        <v>0</v>
      </c>
      <c r="BK950">
        <v>267</v>
      </c>
      <c r="BL950">
        <f>IF(BL271="","",BL270)</f>
        <v>0</v>
      </c>
      <c r="BM950">
        <v>267</v>
      </c>
      <c r="BN950">
        <f>BN270</f>
        <v>0</v>
      </c>
      <c r="BO950">
        <v>267</v>
      </c>
      <c r="BP950">
        <f>IF(BP271="","",BP270)</f>
        <v>0</v>
      </c>
      <c r="BQ950">
        <v>267</v>
      </c>
      <c r="BR950">
        <f>BR270</f>
        <v>0</v>
      </c>
    </row>
    <row r="951" spans="5:70">
      <c r="E951">
        <v>268</v>
      </c>
      <c r="F951">
        <f>IF(F272="","",F271)</f>
        <v>0</v>
      </c>
      <c r="G951">
        <v>268</v>
      </c>
      <c r="H951">
        <f>H271</f>
        <v>0</v>
      </c>
      <c r="I951">
        <v>268</v>
      </c>
      <c r="J951">
        <f>IF(J272="","",J271)</f>
        <v>0</v>
      </c>
      <c r="K951">
        <v>268</v>
      </c>
      <c r="L951">
        <f>L271</f>
        <v>0</v>
      </c>
      <c r="M951">
        <v>268</v>
      </c>
      <c r="N951">
        <f>IF(N272="","",N271)</f>
        <v>0</v>
      </c>
      <c r="O951">
        <v>268</v>
      </c>
      <c r="P951">
        <f>P271</f>
        <v>0</v>
      </c>
      <c r="Q951">
        <v>268</v>
      </c>
      <c r="R951">
        <f>IF(R272="","",R271)</f>
        <v>0</v>
      </c>
      <c r="S951">
        <v>268</v>
      </c>
      <c r="T951">
        <f>T271</f>
        <v>0</v>
      </c>
      <c r="U951">
        <v>268</v>
      </c>
      <c r="V951">
        <f>IF(V272="","",V271)</f>
        <v>0</v>
      </c>
      <c r="W951">
        <v>268</v>
      </c>
      <c r="X951">
        <f>X271</f>
        <v>0</v>
      </c>
      <c r="Y951">
        <v>268</v>
      </c>
      <c r="Z951">
        <f>IF(Z272="","",Z271)</f>
        <v>0</v>
      </c>
      <c r="AA951">
        <v>268</v>
      </c>
      <c r="AB951">
        <f>AB271</f>
        <v>0</v>
      </c>
      <c r="AC951">
        <v>268</v>
      </c>
      <c r="AD951">
        <f>IF(AD272="","",AD271)</f>
        <v>0</v>
      </c>
      <c r="AE951">
        <v>268</v>
      </c>
      <c r="AF951">
        <f>AF271</f>
        <v>0</v>
      </c>
      <c r="AG951">
        <v>268</v>
      </c>
      <c r="AH951">
        <f>IF(AH272="","",AH271)</f>
        <v>0</v>
      </c>
      <c r="AI951">
        <v>268</v>
      </c>
      <c r="AJ951">
        <f>AJ271</f>
        <v>0</v>
      </c>
      <c r="AM951">
        <v>268</v>
      </c>
      <c r="AN951">
        <f>IF(AN272="","",AN271)</f>
        <v>0</v>
      </c>
      <c r="AO951">
        <v>268</v>
      </c>
      <c r="AP951">
        <f>AP271</f>
        <v>0</v>
      </c>
      <c r="AQ951">
        <v>268</v>
      </c>
      <c r="AR951">
        <f>IF(AR272="","",AR271)</f>
        <v>0</v>
      </c>
      <c r="AS951">
        <v>268</v>
      </c>
      <c r="AT951">
        <f>AT271</f>
        <v>0</v>
      </c>
      <c r="AU951">
        <v>268</v>
      </c>
      <c r="AV951">
        <f>IF(AV272="","",AV271)</f>
        <v>0</v>
      </c>
      <c r="AW951">
        <v>268</v>
      </c>
      <c r="AX951">
        <f>AX271</f>
        <v>0</v>
      </c>
      <c r="AY951">
        <v>268</v>
      </c>
      <c r="AZ951">
        <f>IF(AZ272="","",AZ271)</f>
        <v>0</v>
      </c>
      <c r="BA951">
        <v>268</v>
      </c>
      <c r="BB951">
        <f>BB271</f>
        <v>0</v>
      </c>
      <c r="BC951">
        <v>268</v>
      </c>
      <c r="BD951">
        <f>IF(BD272="","",BD271)</f>
        <v>0</v>
      </c>
      <c r="BE951">
        <v>268</v>
      </c>
      <c r="BF951">
        <f>BF271</f>
        <v>0</v>
      </c>
      <c r="BG951">
        <v>268</v>
      </c>
      <c r="BH951">
        <f>IF(BH272="","",BH271)</f>
        <v>0</v>
      </c>
      <c r="BI951">
        <v>268</v>
      </c>
      <c r="BJ951">
        <f>BJ271</f>
        <v>0</v>
      </c>
      <c r="BK951">
        <v>268</v>
      </c>
      <c r="BL951">
        <f>IF(BL272="","",BL271)</f>
        <v>0</v>
      </c>
      <c r="BM951">
        <v>268</v>
      </c>
      <c r="BN951">
        <f>BN271</f>
        <v>0</v>
      </c>
      <c r="BO951">
        <v>268</v>
      </c>
      <c r="BP951">
        <f>IF(BP272="","",BP271)</f>
        <v>0</v>
      </c>
      <c r="BQ951">
        <v>268</v>
      </c>
      <c r="BR951">
        <f>BR271</f>
        <v>0</v>
      </c>
    </row>
    <row r="952" spans="5:70">
      <c r="E952">
        <v>269</v>
      </c>
      <c r="F952">
        <f>IF(F273="","",F272)</f>
        <v>0</v>
      </c>
      <c r="G952">
        <v>269</v>
      </c>
      <c r="H952">
        <f>H272</f>
        <v>0</v>
      </c>
      <c r="I952">
        <v>269</v>
      </c>
      <c r="J952">
        <f>IF(J273="","",J272)</f>
        <v>0</v>
      </c>
      <c r="K952">
        <v>269</v>
      </c>
      <c r="L952">
        <f>L272</f>
        <v>0</v>
      </c>
      <c r="M952">
        <v>269</v>
      </c>
      <c r="N952">
        <f>IF(N273="","",N272)</f>
        <v>0</v>
      </c>
      <c r="O952">
        <v>269</v>
      </c>
      <c r="P952">
        <f>P272</f>
        <v>0</v>
      </c>
      <c r="Q952">
        <v>269</v>
      </c>
      <c r="R952">
        <f>IF(R273="","",R272)</f>
        <v>0</v>
      </c>
      <c r="S952">
        <v>269</v>
      </c>
      <c r="T952">
        <f>T272</f>
        <v>0</v>
      </c>
      <c r="U952">
        <v>269</v>
      </c>
      <c r="V952">
        <f>IF(V273="","",V272)</f>
        <v>0</v>
      </c>
      <c r="W952">
        <v>269</v>
      </c>
      <c r="X952">
        <f>X272</f>
        <v>0</v>
      </c>
      <c r="Y952">
        <v>269</v>
      </c>
      <c r="Z952">
        <f>IF(Z273="","",Z272)</f>
        <v>0</v>
      </c>
      <c r="AA952">
        <v>269</v>
      </c>
      <c r="AB952">
        <f>AB272</f>
        <v>0</v>
      </c>
      <c r="AC952">
        <v>269</v>
      </c>
      <c r="AD952">
        <f>IF(AD273="","",AD272)</f>
        <v>0</v>
      </c>
      <c r="AE952">
        <v>269</v>
      </c>
      <c r="AF952">
        <f>AF272</f>
        <v>0</v>
      </c>
      <c r="AG952">
        <v>269</v>
      </c>
      <c r="AH952">
        <f>IF(AH273="","",AH272)</f>
        <v>0</v>
      </c>
      <c r="AI952">
        <v>269</v>
      </c>
      <c r="AJ952">
        <f>AJ272</f>
        <v>0</v>
      </c>
      <c r="AM952">
        <v>269</v>
      </c>
      <c r="AN952">
        <f>IF(AN273="","",AN272)</f>
        <v>0</v>
      </c>
      <c r="AO952">
        <v>269</v>
      </c>
      <c r="AP952">
        <f>AP272</f>
        <v>0</v>
      </c>
      <c r="AQ952">
        <v>269</v>
      </c>
      <c r="AR952">
        <f>IF(AR273="","",AR272)</f>
        <v>0</v>
      </c>
      <c r="AS952">
        <v>269</v>
      </c>
      <c r="AT952">
        <f>AT272</f>
        <v>0</v>
      </c>
      <c r="AU952">
        <v>269</v>
      </c>
      <c r="AV952">
        <f>IF(AV273="","",AV272)</f>
        <v>0</v>
      </c>
      <c r="AW952">
        <v>269</v>
      </c>
      <c r="AX952">
        <f>AX272</f>
        <v>0</v>
      </c>
      <c r="AY952">
        <v>269</v>
      </c>
      <c r="AZ952">
        <f>IF(AZ273="","",AZ272)</f>
        <v>0</v>
      </c>
      <c r="BA952">
        <v>269</v>
      </c>
      <c r="BB952">
        <f>BB272</f>
        <v>0</v>
      </c>
      <c r="BC952">
        <v>269</v>
      </c>
      <c r="BD952">
        <f>IF(BD273="","",BD272)</f>
        <v>0</v>
      </c>
      <c r="BE952">
        <v>269</v>
      </c>
      <c r="BF952">
        <f>BF272</f>
        <v>0</v>
      </c>
      <c r="BG952">
        <v>269</v>
      </c>
      <c r="BH952">
        <f>IF(BH273="","",BH272)</f>
        <v>0</v>
      </c>
      <c r="BI952">
        <v>269</v>
      </c>
      <c r="BJ952">
        <f>BJ272</f>
        <v>0</v>
      </c>
      <c r="BK952">
        <v>269</v>
      </c>
      <c r="BL952">
        <f>IF(BL273="","",BL272)</f>
        <v>0</v>
      </c>
      <c r="BM952">
        <v>269</v>
      </c>
      <c r="BN952">
        <f>BN272</f>
        <v>0</v>
      </c>
      <c r="BO952">
        <v>269</v>
      </c>
      <c r="BP952">
        <f>IF(BP273="","",BP272)</f>
        <v>0</v>
      </c>
      <c r="BQ952">
        <v>269</v>
      </c>
      <c r="BR952">
        <f>BR272</f>
        <v>0</v>
      </c>
    </row>
    <row r="953" spans="5:70">
      <c r="E953">
        <v>270</v>
      </c>
      <c r="F953">
        <f>IF(F274="","",F273)</f>
        <v>0</v>
      </c>
      <c r="G953">
        <v>270</v>
      </c>
      <c r="H953">
        <f>H273</f>
        <v>0</v>
      </c>
      <c r="I953">
        <v>270</v>
      </c>
      <c r="J953">
        <f>IF(J274="","",J273)</f>
        <v>0</v>
      </c>
      <c r="K953">
        <v>270</v>
      </c>
      <c r="L953">
        <f>L273</f>
        <v>0</v>
      </c>
      <c r="M953">
        <v>270</v>
      </c>
      <c r="N953">
        <f>IF(N274="","",N273)</f>
        <v>0</v>
      </c>
      <c r="O953">
        <v>270</v>
      </c>
      <c r="P953">
        <f>P273</f>
        <v>0</v>
      </c>
      <c r="Q953">
        <v>270</v>
      </c>
      <c r="R953">
        <f>IF(R274="","",R273)</f>
        <v>0</v>
      </c>
      <c r="S953">
        <v>270</v>
      </c>
      <c r="T953">
        <f>T273</f>
        <v>0</v>
      </c>
      <c r="U953">
        <v>270</v>
      </c>
      <c r="V953">
        <f>IF(V274="","",V273)</f>
        <v>0</v>
      </c>
      <c r="W953">
        <v>270</v>
      </c>
      <c r="X953">
        <f>X273</f>
        <v>0</v>
      </c>
      <c r="Y953">
        <v>270</v>
      </c>
      <c r="Z953">
        <f>IF(Z274="","",Z273)</f>
        <v>0</v>
      </c>
      <c r="AA953">
        <v>270</v>
      </c>
      <c r="AB953">
        <f>AB273</f>
        <v>0</v>
      </c>
      <c r="AC953">
        <v>270</v>
      </c>
      <c r="AD953">
        <f>IF(AD274="","",AD273)</f>
        <v>0</v>
      </c>
      <c r="AE953">
        <v>270</v>
      </c>
      <c r="AF953">
        <f>AF273</f>
        <v>0</v>
      </c>
      <c r="AG953">
        <v>270</v>
      </c>
      <c r="AH953">
        <f>IF(AH274="","",AH273)</f>
        <v>0</v>
      </c>
      <c r="AI953">
        <v>270</v>
      </c>
      <c r="AJ953">
        <f>AJ273</f>
        <v>0</v>
      </c>
      <c r="AM953">
        <v>270</v>
      </c>
      <c r="AN953">
        <f>IF(AN274="","",AN273)</f>
        <v>0</v>
      </c>
      <c r="AO953">
        <v>270</v>
      </c>
      <c r="AP953">
        <f>AP273</f>
        <v>0</v>
      </c>
      <c r="AQ953">
        <v>270</v>
      </c>
      <c r="AR953">
        <f>IF(AR274="","",AR273)</f>
        <v>0</v>
      </c>
      <c r="AS953">
        <v>270</v>
      </c>
      <c r="AT953">
        <f>AT273</f>
        <v>0</v>
      </c>
      <c r="AU953">
        <v>270</v>
      </c>
      <c r="AV953">
        <f>IF(AV274="","",AV273)</f>
        <v>0</v>
      </c>
      <c r="AW953">
        <v>270</v>
      </c>
      <c r="AX953">
        <f>AX273</f>
        <v>0</v>
      </c>
      <c r="AY953">
        <v>270</v>
      </c>
      <c r="AZ953">
        <f>IF(AZ274="","",AZ273)</f>
        <v>0</v>
      </c>
      <c r="BA953">
        <v>270</v>
      </c>
      <c r="BB953">
        <f>BB273</f>
        <v>0</v>
      </c>
      <c r="BC953">
        <v>270</v>
      </c>
      <c r="BD953">
        <f>IF(BD274="","",BD273)</f>
        <v>0</v>
      </c>
      <c r="BE953">
        <v>270</v>
      </c>
      <c r="BF953">
        <f>BF273</f>
        <v>0</v>
      </c>
      <c r="BG953">
        <v>270</v>
      </c>
      <c r="BH953">
        <f>IF(BH274="","",BH273)</f>
        <v>0</v>
      </c>
      <c r="BI953">
        <v>270</v>
      </c>
      <c r="BJ953">
        <f>BJ273</f>
        <v>0</v>
      </c>
      <c r="BK953">
        <v>270</v>
      </c>
      <c r="BL953">
        <f>IF(BL274="","",BL273)</f>
        <v>0</v>
      </c>
      <c r="BM953">
        <v>270</v>
      </c>
      <c r="BN953">
        <f>BN273</f>
        <v>0</v>
      </c>
      <c r="BO953">
        <v>270</v>
      </c>
      <c r="BP953">
        <f>IF(BP274="","",BP273)</f>
        <v>0</v>
      </c>
      <c r="BQ953">
        <v>270</v>
      </c>
      <c r="BR953">
        <f>BR273</f>
        <v>0</v>
      </c>
    </row>
    <row r="954" spans="5:70">
      <c r="E954">
        <v>271</v>
      </c>
      <c r="F954">
        <f>IF(F275="","",F274)</f>
        <v>0</v>
      </c>
      <c r="G954">
        <v>271</v>
      </c>
      <c r="H954">
        <f>H274</f>
        <v>0</v>
      </c>
      <c r="I954">
        <v>271</v>
      </c>
      <c r="J954">
        <f>IF(J275="","",J274)</f>
        <v>0</v>
      </c>
      <c r="K954">
        <v>271</v>
      </c>
      <c r="L954">
        <f>L274</f>
        <v>0</v>
      </c>
      <c r="M954">
        <v>271</v>
      </c>
      <c r="N954">
        <f>IF(N275="","",N274)</f>
        <v>0</v>
      </c>
      <c r="O954">
        <v>271</v>
      </c>
      <c r="P954">
        <f>P274</f>
        <v>0</v>
      </c>
      <c r="Q954">
        <v>271</v>
      </c>
      <c r="R954">
        <f>IF(R275="","",R274)</f>
        <v>0</v>
      </c>
      <c r="S954">
        <v>271</v>
      </c>
      <c r="T954">
        <f>T274</f>
        <v>0</v>
      </c>
      <c r="U954">
        <v>271</v>
      </c>
      <c r="V954">
        <f>IF(V275="","",V274)</f>
        <v>0</v>
      </c>
      <c r="W954">
        <v>271</v>
      </c>
      <c r="X954">
        <f>X274</f>
        <v>0</v>
      </c>
      <c r="Y954">
        <v>271</v>
      </c>
      <c r="Z954">
        <f>IF(Z275="","",Z274)</f>
        <v>0</v>
      </c>
      <c r="AA954">
        <v>271</v>
      </c>
      <c r="AB954">
        <f>AB274</f>
        <v>0</v>
      </c>
      <c r="AC954">
        <v>271</v>
      </c>
      <c r="AD954">
        <f>IF(AD275="","",AD274)</f>
        <v>0</v>
      </c>
      <c r="AE954">
        <v>271</v>
      </c>
      <c r="AF954">
        <f>AF274</f>
        <v>0</v>
      </c>
      <c r="AG954">
        <v>271</v>
      </c>
      <c r="AH954">
        <f>IF(AH275="","",AH274)</f>
        <v>0</v>
      </c>
      <c r="AI954">
        <v>271</v>
      </c>
      <c r="AJ954">
        <f>AJ274</f>
        <v>0</v>
      </c>
      <c r="AM954">
        <v>271</v>
      </c>
      <c r="AN954">
        <f>IF(AN275="","",AN274)</f>
        <v>0</v>
      </c>
      <c r="AO954">
        <v>271</v>
      </c>
      <c r="AP954">
        <f>AP274</f>
        <v>0</v>
      </c>
      <c r="AQ954">
        <v>271</v>
      </c>
      <c r="AR954">
        <f>IF(AR275="","",AR274)</f>
        <v>0</v>
      </c>
      <c r="AS954">
        <v>271</v>
      </c>
      <c r="AT954">
        <f>AT274</f>
        <v>0</v>
      </c>
      <c r="AU954">
        <v>271</v>
      </c>
      <c r="AV954">
        <f>IF(AV275="","",AV274)</f>
        <v>0</v>
      </c>
      <c r="AW954">
        <v>271</v>
      </c>
      <c r="AX954">
        <f>AX274</f>
        <v>0</v>
      </c>
      <c r="AY954">
        <v>271</v>
      </c>
      <c r="AZ954">
        <f>IF(AZ275="","",AZ274)</f>
        <v>0</v>
      </c>
      <c r="BA954">
        <v>271</v>
      </c>
      <c r="BB954">
        <f>BB274</f>
        <v>0</v>
      </c>
      <c r="BC954">
        <v>271</v>
      </c>
      <c r="BD954">
        <f>IF(BD275="","",BD274)</f>
        <v>0</v>
      </c>
      <c r="BE954">
        <v>271</v>
      </c>
      <c r="BF954">
        <f>BF274</f>
        <v>0</v>
      </c>
      <c r="BG954">
        <v>271</v>
      </c>
      <c r="BH954">
        <f>IF(BH275="","",BH274)</f>
        <v>0</v>
      </c>
      <c r="BI954">
        <v>271</v>
      </c>
      <c r="BJ954">
        <f>BJ274</f>
        <v>0</v>
      </c>
      <c r="BK954">
        <v>271</v>
      </c>
      <c r="BL954">
        <f>IF(BL275="","",BL274)</f>
        <v>0</v>
      </c>
      <c r="BM954">
        <v>271</v>
      </c>
      <c r="BN954">
        <f>BN274</f>
        <v>0</v>
      </c>
      <c r="BO954">
        <v>271</v>
      </c>
      <c r="BP954">
        <f>IF(BP275="","",BP274)</f>
        <v>0</v>
      </c>
      <c r="BQ954">
        <v>271</v>
      </c>
      <c r="BR954">
        <f>BR274</f>
        <v>0</v>
      </c>
    </row>
    <row r="955" spans="5:70">
      <c r="E955">
        <v>272</v>
      </c>
      <c r="F955">
        <f>IF(F276="","",F275)</f>
        <v>0</v>
      </c>
      <c r="G955">
        <v>272</v>
      </c>
      <c r="H955">
        <f>H275</f>
        <v>0</v>
      </c>
      <c r="I955">
        <v>272</v>
      </c>
      <c r="J955">
        <f>IF(J276="","",J275)</f>
        <v>0</v>
      </c>
      <c r="K955">
        <v>272</v>
      </c>
      <c r="L955">
        <f>L275</f>
        <v>0</v>
      </c>
      <c r="M955">
        <v>272</v>
      </c>
      <c r="N955">
        <f>IF(N276="","",N275)</f>
        <v>0</v>
      </c>
      <c r="O955">
        <v>272</v>
      </c>
      <c r="P955">
        <f>P275</f>
        <v>0</v>
      </c>
      <c r="Q955">
        <v>272</v>
      </c>
      <c r="R955">
        <f>IF(R276="","",R275)</f>
        <v>0</v>
      </c>
      <c r="S955">
        <v>272</v>
      </c>
      <c r="T955">
        <f>T275</f>
        <v>0</v>
      </c>
      <c r="U955">
        <v>272</v>
      </c>
      <c r="V955">
        <f>IF(V276="","",V275)</f>
        <v>0</v>
      </c>
      <c r="W955">
        <v>272</v>
      </c>
      <c r="X955">
        <f>X275</f>
        <v>0</v>
      </c>
      <c r="Y955">
        <v>272</v>
      </c>
      <c r="Z955">
        <f>IF(Z276="","",Z275)</f>
        <v>0</v>
      </c>
      <c r="AA955">
        <v>272</v>
      </c>
      <c r="AB955">
        <f>AB275</f>
        <v>0</v>
      </c>
      <c r="AC955">
        <v>272</v>
      </c>
      <c r="AD955">
        <f>IF(AD276="","",AD275)</f>
        <v>0</v>
      </c>
      <c r="AE955">
        <v>272</v>
      </c>
      <c r="AF955">
        <f>AF275</f>
        <v>0</v>
      </c>
      <c r="AG955">
        <v>272</v>
      </c>
      <c r="AH955">
        <f>IF(AH276="","",AH275)</f>
        <v>0</v>
      </c>
      <c r="AI955">
        <v>272</v>
      </c>
      <c r="AJ955">
        <f>AJ275</f>
        <v>0</v>
      </c>
      <c r="AM955">
        <v>272</v>
      </c>
      <c r="AN955">
        <f>IF(AN276="","",AN275)</f>
        <v>0</v>
      </c>
      <c r="AO955">
        <v>272</v>
      </c>
      <c r="AP955">
        <f>AP275</f>
        <v>0</v>
      </c>
      <c r="AQ955">
        <v>272</v>
      </c>
      <c r="AR955">
        <f>IF(AR276="","",AR275)</f>
        <v>0</v>
      </c>
      <c r="AS955">
        <v>272</v>
      </c>
      <c r="AT955">
        <f>AT275</f>
        <v>0</v>
      </c>
      <c r="AU955">
        <v>272</v>
      </c>
      <c r="AV955">
        <f>IF(AV276="","",AV275)</f>
        <v>0</v>
      </c>
      <c r="AW955">
        <v>272</v>
      </c>
      <c r="AX955">
        <f>AX275</f>
        <v>0</v>
      </c>
      <c r="AY955">
        <v>272</v>
      </c>
      <c r="AZ955">
        <f>IF(AZ276="","",AZ275)</f>
        <v>0</v>
      </c>
      <c r="BA955">
        <v>272</v>
      </c>
      <c r="BB955">
        <f>BB275</f>
        <v>0</v>
      </c>
      <c r="BC955">
        <v>272</v>
      </c>
      <c r="BD955">
        <f>IF(BD276="","",BD275)</f>
        <v>0</v>
      </c>
      <c r="BE955">
        <v>272</v>
      </c>
      <c r="BF955">
        <f>BF275</f>
        <v>0</v>
      </c>
      <c r="BG955">
        <v>272</v>
      </c>
      <c r="BH955">
        <f>IF(BH276="","",BH275)</f>
        <v>0</v>
      </c>
      <c r="BI955">
        <v>272</v>
      </c>
      <c r="BJ955">
        <f>BJ275</f>
        <v>0</v>
      </c>
      <c r="BK955">
        <v>272</v>
      </c>
      <c r="BL955">
        <f>IF(BL276="","",BL275)</f>
        <v>0</v>
      </c>
      <c r="BM955">
        <v>272</v>
      </c>
      <c r="BN955">
        <f>BN275</f>
        <v>0</v>
      </c>
      <c r="BO955">
        <v>272</v>
      </c>
      <c r="BP955">
        <f>IF(BP276="","",BP275)</f>
        <v>0</v>
      </c>
      <c r="BQ955">
        <v>272</v>
      </c>
      <c r="BR955">
        <f>BR275</f>
        <v>0</v>
      </c>
    </row>
    <row r="956" spans="5:70">
      <c r="E956">
        <v>273</v>
      </c>
      <c r="F956">
        <f>IF(F277="","",F276)</f>
        <v>0</v>
      </c>
      <c r="G956">
        <v>273</v>
      </c>
      <c r="H956">
        <f>H276</f>
        <v>0</v>
      </c>
      <c r="I956">
        <v>273</v>
      </c>
      <c r="J956">
        <f>IF(J277="","",J276)</f>
        <v>0</v>
      </c>
      <c r="K956">
        <v>273</v>
      </c>
      <c r="L956">
        <f>L276</f>
        <v>0</v>
      </c>
      <c r="M956">
        <v>273</v>
      </c>
      <c r="N956">
        <f>IF(N277="","",N276)</f>
        <v>0</v>
      </c>
      <c r="O956">
        <v>273</v>
      </c>
      <c r="P956">
        <f>P276</f>
        <v>0</v>
      </c>
      <c r="Q956">
        <v>273</v>
      </c>
      <c r="R956">
        <f>IF(R277="","",R276)</f>
        <v>0</v>
      </c>
      <c r="S956">
        <v>273</v>
      </c>
      <c r="T956">
        <f>T276</f>
        <v>0</v>
      </c>
      <c r="U956">
        <v>273</v>
      </c>
      <c r="V956">
        <f>IF(V277="","",V276)</f>
        <v>0</v>
      </c>
      <c r="W956">
        <v>273</v>
      </c>
      <c r="X956">
        <f>X276</f>
        <v>0</v>
      </c>
      <c r="Y956">
        <v>273</v>
      </c>
      <c r="Z956">
        <f>IF(Z277="","",Z276)</f>
        <v>0</v>
      </c>
      <c r="AA956">
        <v>273</v>
      </c>
      <c r="AB956">
        <f>AB276</f>
        <v>0</v>
      </c>
      <c r="AC956">
        <v>273</v>
      </c>
      <c r="AD956">
        <f>IF(AD277="","",AD276)</f>
        <v>0</v>
      </c>
      <c r="AE956">
        <v>273</v>
      </c>
      <c r="AF956">
        <f>AF276</f>
        <v>0</v>
      </c>
      <c r="AG956">
        <v>273</v>
      </c>
      <c r="AH956">
        <f>IF(AH277="","",AH276)</f>
        <v>0</v>
      </c>
      <c r="AI956">
        <v>273</v>
      </c>
      <c r="AJ956">
        <f>AJ276</f>
        <v>0</v>
      </c>
      <c r="AM956">
        <v>273</v>
      </c>
      <c r="AN956">
        <f>IF(AN277="","",AN276)</f>
        <v>0</v>
      </c>
      <c r="AO956">
        <v>273</v>
      </c>
      <c r="AP956">
        <f>AP276</f>
        <v>0</v>
      </c>
      <c r="AQ956">
        <v>273</v>
      </c>
      <c r="AR956">
        <f>IF(AR277="","",AR276)</f>
        <v>0</v>
      </c>
      <c r="AS956">
        <v>273</v>
      </c>
      <c r="AT956">
        <f>AT276</f>
        <v>0</v>
      </c>
      <c r="AU956">
        <v>273</v>
      </c>
      <c r="AV956">
        <f>IF(AV277="","",AV276)</f>
        <v>0</v>
      </c>
      <c r="AW956">
        <v>273</v>
      </c>
      <c r="AX956">
        <f>AX276</f>
        <v>0</v>
      </c>
      <c r="AY956">
        <v>273</v>
      </c>
      <c r="AZ956">
        <f>IF(AZ277="","",AZ276)</f>
        <v>0</v>
      </c>
      <c r="BA956">
        <v>273</v>
      </c>
      <c r="BB956">
        <f>BB276</f>
        <v>0</v>
      </c>
      <c r="BC956">
        <v>273</v>
      </c>
      <c r="BD956">
        <f>IF(BD277="","",BD276)</f>
        <v>0</v>
      </c>
      <c r="BE956">
        <v>273</v>
      </c>
      <c r="BF956">
        <f>BF276</f>
        <v>0</v>
      </c>
      <c r="BG956">
        <v>273</v>
      </c>
      <c r="BH956">
        <f>IF(BH277="","",BH276)</f>
        <v>0</v>
      </c>
      <c r="BI956">
        <v>273</v>
      </c>
      <c r="BJ956">
        <f>BJ276</f>
        <v>0</v>
      </c>
      <c r="BK956">
        <v>273</v>
      </c>
      <c r="BL956">
        <f>IF(BL277="","",BL276)</f>
        <v>0</v>
      </c>
      <c r="BM956">
        <v>273</v>
      </c>
      <c r="BN956">
        <f>BN276</f>
        <v>0</v>
      </c>
      <c r="BO956">
        <v>273</v>
      </c>
      <c r="BP956">
        <f>IF(BP277="","",BP276)</f>
        <v>0</v>
      </c>
      <c r="BQ956">
        <v>273</v>
      </c>
      <c r="BR956">
        <f>BR276</f>
        <v>0</v>
      </c>
    </row>
    <row r="957" spans="5:70">
      <c r="E957">
        <v>274</v>
      </c>
      <c r="F957">
        <f>IF(F278="","",F277)</f>
        <v>0</v>
      </c>
      <c r="G957">
        <v>274</v>
      </c>
      <c r="H957">
        <f>H277</f>
        <v>0</v>
      </c>
      <c r="I957">
        <v>274</v>
      </c>
      <c r="J957">
        <f>IF(J278="","",J277)</f>
        <v>0</v>
      </c>
      <c r="K957">
        <v>274</v>
      </c>
      <c r="L957">
        <f>L277</f>
        <v>0</v>
      </c>
      <c r="M957">
        <v>274</v>
      </c>
      <c r="N957">
        <f>IF(N278="","",N277)</f>
        <v>0</v>
      </c>
      <c r="O957">
        <v>274</v>
      </c>
      <c r="P957">
        <f>P277</f>
        <v>0</v>
      </c>
      <c r="Q957">
        <v>274</v>
      </c>
      <c r="R957">
        <f>IF(R278="","",R277)</f>
        <v>0</v>
      </c>
      <c r="S957">
        <v>274</v>
      </c>
      <c r="T957">
        <f>T277</f>
        <v>0</v>
      </c>
      <c r="U957">
        <v>274</v>
      </c>
      <c r="V957">
        <f>IF(V278="","",V277)</f>
        <v>0</v>
      </c>
      <c r="W957">
        <v>274</v>
      </c>
      <c r="X957">
        <f>X277</f>
        <v>0</v>
      </c>
      <c r="Y957">
        <v>274</v>
      </c>
      <c r="Z957">
        <f>IF(Z278="","",Z277)</f>
        <v>0</v>
      </c>
      <c r="AA957">
        <v>274</v>
      </c>
      <c r="AB957">
        <f>AB277</f>
        <v>0</v>
      </c>
      <c r="AC957">
        <v>274</v>
      </c>
      <c r="AD957">
        <f>IF(AD278="","",AD277)</f>
        <v>0</v>
      </c>
      <c r="AE957">
        <v>274</v>
      </c>
      <c r="AF957">
        <f>AF277</f>
        <v>0</v>
      </c>
      <c r="AG957">
        <v>274</v>
      </c>
      <c r="AH957">
        <f>IF(AH278="","",AH277)</f>
        <v>0</v>
      </c>
      <c r="AI957">
        <v>274</v>
      </c>
      <c r="AJ957">
        <f>AJ277</f>
        <v>0</v>
      </c>
      <c r="AM957">
        <v>274</v>
      </c>
      <c r="AN957">
        <f>IF(AN278="","",AN277)</f>
        <v>0</v>
      </c>
      <c r="AO957">
        <v>274</v>
      </c>
      <c r="AP957">
        <f>AP277</f>
        <v>0</v>
      </c>
      <c r="AQ957">
        <v>274</v>
      </c>
      <c r="AR957">
        <f>IF(AR278="","",AR277)</f>
        <v>0</v>
      </c>
      <c r="AS957">
        <v>274</v>
      </c>
      <c r="AT957">
        <f>AT277</f>
        <v>0</v>
      </c>
      <c r="AU957">
        <v>274</v>
      </c>
      <c r="AV957">
        <f>IF(AV278="","",AV277)</f>
        <v>0</v>
      </c>
      <c r="AW957">
        <v>274</v>
      </c>
      <c r="AX957">
        <f>AX277</f>
        <v>0</v>
      </c>
      <c r="AY957">
        <v>274</v>
      </c>
      <c r="AZ957">
        <f>IF(AZ278="","",AZ277)</f>
        <v>0</v>
      </c>
      <c r="BA957">
        <v>274</v>
      </c>
      <c r="BB957">
        <f>BB277</f>
        <v>0</v>
      </c>
      <c r="BC957">
        <v>274</v>
      </c>
      <c r="BD957">
        <f>IF(BD278="","",BD277)</f>
        <v>0</v>
      </c>
      <c r="BE957">
        <v>274</v>
      </c>
      <c r="BF957">
        <f>BF277</f>
        <v>0</v>
      </c>
      <c r="BG957">
        <v>274</v>
      </c>
      <c r="BH957">
        <f>IF(BH278="","",BH277)</f>
        <v>0</v>
      </c>
      <c r="BI957">
        <v>274</v>
      </c>
      <c r="BJ957">
        <f>BJ277</f>
        <v>0</v>
      </c>
      <c r="BK957">
        <v>274</v>
      </c>
      <c r="BL957">
        <f>IF(BL278="","",BL277)</f>
        <v>0</v>
      </c>
      <c r="BM957">
        <v>274</v>
      </c>
      <c r="BN957">
        <f>BN277</f>
        <v>0</v>
      </c>
      <c r="BO957">
        <v>274</v>
      </c>
      <c r="BP957">
        <f>IF(BP278="","",BP277)</f>
        <v>0</v>
      </c>
      <c r="BQ957">
        <v>274</v>
      </c>
      <c r="BR957">
        <f>BR277</f>
        <v>0</v>
      </c>
    </row>
    <row r="958" spans="5:70">
      <c r="E958">
        <v>275</v>
      </c>
      <c r="F958">
        <f>IF(F279="","",F278)</f>
        <v>0</v>
      </c>
      <c r="G958">
        <v>275</v>
      </c>
      <c r="H958">
        <f>H278</f>
        <v>0</v>
      </c>
      <c r="I958">
        <v>275</v>
      </c>
      <c r="J958">
        <f>IF(J279="","",J278)</f>
        <v>0</v>
      </c>
      <c r="K958">
        <v>275</v>
      </c>
      <c r="L958">
        <f>L278</f>
        <v>0</v>
      </c>
      <c r="M958">
        <v>275</v>
      </c>
      <c r="N958">
        <f>IF(N279="","",N278)</f>
        <v>0</v>
      </c>
      <c r="O958">
        <v>275</v>
      </c>
      <c r="P958">
        <f>P278</f>
        <v>0</v>
      </c>
      <c r="Q958">
        <v>275</v>
      </c>
      <c r="R958">
        <f>IF(R279="","",R278)</f>
        <v>0</v>
      </c>
      <c r="S958">
        <v>275</v>
      </c>
      <c r="T958">
        <f>T278</f>
        <v>0</v>
      </c>
      <c r="U958">
        <v>275</v>
      </c>
      <c r="V958">
        <f>IF(V279="","",V278)</f>
        <v>0</v>
      </c>
      <c r="W958">
        <v>275</v>
      </c>
      <c r="X958">
        <f>X278</f>
        <v>0</v>
      </c>
      <c r="Y958">
        <v>275</v>
      </c>
      <c r="Z958">
        <f>IF(Z279="","",Z278)</f>
        <v>0</v>
      </c>
      <c r="AA958">
        <v>275</v>
      </c>
      <c r="AB958">
        <f>AB278</f>
        <v>0</v>
      </c>
      <c r="AC958">
        <v>275</v>
      </c>
      <c r="AD958">
        <f>IF(AD279="","",AD278)</f>
        <v>0</v>
      </c>
      <c r="AE958">
        <v>275</v>
      </c>
      <c r="AF958">
        <f>AF278</f>
        <v>0</v>
      </c>
      <c r="AG958">
        <v>275</v>
      </c>
      <c r="AH958">
        <f>IF(AH279="","",AH278)</f>
        <v>0</v>
      </c>
      <c r="AI958">
        <v>275</v>
      </c>
      <c r="AJ958">
        <f>AJ278</f>
        <v>0</v>
      </c>
      <c r="AM958">
        <v>275</v>
      </c>
      <c r="AN958">
        <f>IF(AN279="","",AN278)</f>
        <v>0</v>
      </c>
      <c r="AO958">
        <v>275</v>
      </c>
      <c r="AP958">
        <f>AP278</f>
        <v>0</v>
      </c>
      <c r="AQ958">
        <v>275</v>
      </c>
      <c r="AR958">
        <f>IF(AR279="","",AR278)</f>
        <v>0</v>
      </c>
      <c r="AS958">
        <v>275</v>
      </c>
      <c r="AT958">
        <f>AT278</f>
        <v>0</v>
      </c>
      <c r="AU958">
        <v>275</v>
      </c>
      <c r="AV958">
        <f>IF(AV279="","",AV278)</f>
        <v>0</v>
      </c>
      <c r="AW958">
        <v>275</v>
      </c>
      <c r="AX958">
        <f>AX278</f>
        <v>0</v>
      </c>
      <c r="AY958">
        <v>275</v>
      </c>
      <c r="AZ958">
        <f>IF(AZ279="","",AZ278)</f>
        <v>0</v>
      </c>
      <c r="BA958">
        <v>275</v>
      </c>
      <c r="BB958">
        <f>BB278</f>
        <v>0</v>
      </c>
      <c r="BC958">
        <v>275</v>
      </c>
      <c r="BD958">
        <f>IF(BD279="","",BD278)</f>
        <v>0</v>
      </c>
      <c r="BE958">
        <v>275</v>
      </c>
      <c r="BF958">
        <f>BF278</f>
        <v>0</v>
      </c>
      <c r="BG958">
        <v>275</v>
      </c>
      <c r="BH958">
        <f>IF(BH279="","",BH278)</f>
        <v>0</v>
      </c>
      <c r="BI958">
        <v>275</v>
      </c>
      <c r="BJ958">
        <f>BJ278</f>
        <v>0</v>
      </c>
      <c r="BK958">
        <v>275</v>
      </c>
      <c r="BL958">
        <f>IF(BL279="","",BL278)</f>
        <v>0</v>
      </c>
      <c r="BM958">
        <v>275</v>
      </c>
      <c r="BN958">
        <f>BN278</f>
        <v>0</v>
      </c>
      <c r="BO958">
        <v>275</v>
      </c>
      <c r="BP958">
        <f>IF(BP279="","",BP278)</f>
        <v>0</v>
      </c>
      <c r="BQ958">
        <v>275</v>
      </c>
      <c r="BR958">
        <f>BR278</f>
        <v>0</v>
      </c>
    </row>
    <row r="959" spans="5:70">
      <c r="E959">
        <v>276</v>
      </c>
      <c r="F959">
        <f>IF(F280="","",F279)</f>
        <v>0</v>
      </c>
      <c r="G959">
        <v>276</v>
      </c>
      <c r="H959">
        <f>H279</f>
        <v>0</v>
      </c>
      <c r="I959">
        <v>276</v>
      </c>
      <c r="J959">
        <f>IF(J280="","",J279)</f>
        <v>0</v>
      </c>
      <c r="K959">
        <v>276</v>
      </c>
      <c r="L959">
        <f>L279</f>
        <v>0</v>
      </c>
      <c r="M959">
        <v>276</v>
      </c>
      <c r="N959">
        <f>IF(N280="","",N279)</f>
        <v>0</v>
      </c>
      <c r="O959">
        <v>276</v>
      </c>
      <c r="P959">
        <f>P279</f>
        <v>0</v>
      </c>
      <c r="Q959">
        <v>276</v>
      </c>
      <c r="R959">
        <f>IF(R280="","",R279)</f>
        <v>0</v>
      </c>
      <c r="S959">
        <v>276</v>
      </c>
      <c r="T959">
        <f>T279</f>
        <v>0</v>
      </c>
      <c r="U959">
        <v>276</v>
      </c>
      <c r="V959">
        <f>IF(V280="","",V279)</f>
        <v>0</v>
      </c>
      <c r="W959">
        <v>276</v>
      </c>
      <c r="X959">
        <f>X279</f>
        <v>0</v>
      </c>
      <c r="Y959">
        <v>276</v>
      </c>
      <c r="Z959">
        <f>IF(Z280="","",Z279)</f>
        <v>0</v>
      </c>
      <c r="AA959">
        <v>276</v>
      </c>
      <c r="AB959">
        <f>AB279</f>
        <v>0</v>
      </c>
      <c r="AC959">
        <v>276</v>
      </c>
      <c r="AD959">
        <f>IF(AD280="","",AD279)</f>
        <v>0</v>
      </c>
      <c r="AE959">
        <v>276</v>
      </c>
      <c r="AF959">
        <f>AF279</f>
        <v>0</v>
      </c>
      <c r="AG959">
        <v>276</v>
      </c>
      <c r="AH959">
        <f>IF(AH280="","",AH279)</f>
        <v>0</v>
      </c>
      <c r="AI959">
        <v>276</v>
      </c>
      <c r="AJ959">
        <f>AJ279</f>
        <v>0</v>
      </c>
      <c r="AM959">
        <v>276</v>
      </c>
      <c r="AN959">
        <f>IF(AN280="","",AN279)</f>
        <v>0</v>
      </c>
      <c r="AO959">
        <v>276</v>
      </c>
      <c r="AP959">
        <f>AP279</f>
        <v>0</v>
      </c>
      <c r="AQ959">
        <v>276</v>
      </c>
      <c r="AR959">
        <f>IF(AR280="","",AR279)</f>
        <v>0</v>
      </c>
      <c r="AS959">
        <v>276</v>
      </c>
      <c r="AT959">
        <f>AT279</f>
        <v>0</v>
      </c>
      <c r="AU959">
        <v>276</v>
      </c>
      <c r="AV959">
        <f>IF(AV280="","",AV279)</f>
        <v>0</v>
      </c>
      <c r="AW959">
        <v>276</v>
      </c>
      <c r="AX959">
        <f>AX279</f>
        <v>0</v>
      </c>
      <c r="AY959">
        <v>276</v>
      </c>
      <c r="AZ959">
        <f>IF(AZ280="","",AZ279)</f>
        <v>0</v>
      </c>
      <c r="BA959">
        <v>276</v>
      </c>
      <c r="BB959">
        <f>BB279</f>
        <v>0</v>
      </c>
      <c r="BC959">
        <v>276</v>
      </c>
      <c r="BD959">
        <f>IF(BD280="","",BD279)</f>
        <v>0</v>
      </c>
      <c r="BE959">
        <v>276</v>
      </c>
      <c r="BF959">
        <f>BF279</f>
        <v>0</v>
      </c>
      <c r="BG959">
        <v>276</v>
      </c>
      <c r="BH959">
        <f>IF(BH280="","",BH279)</f>
        <v>0</v>
      </c>
      <c r="BI959">
        <v>276</v>
      </c>
      <c r="BJ959">
        <f>BJ279</f>
        <v>0</v>
      </c>
      <c r="BK959">
        <v>276</v>
      </c>
      <c r="BL959">
        <f>IF(BL280="","",BL279)</f>
        <v>0</v>
      </c>
      <c r="BM959">
        <v>276</v>
      </c>
      <c r="BN959">
        <f>BN279</f>
        <v>0</v>
      </c>
      <c r="BO959">
        <v>276</v>
      </c>
      <c r="BP959">
        <f>IF(BP280="","",BP279)</f>
        <v>0</v>
      </c>
      <c r="BQ959">
        <v>276</v>
      </c>
      <c r="BR959">
        <f>BR279</f>
        <v>0</v>
      </c>
    </row>
    <row r="960" spans="5:70">
      <c r="E960">
        <v>277</v>
      </c>
      <c r="F960">
        <f>IF(F281="","",F280)</f>
        <v>0</v>
      </c>
      <c r="G960">
        <v>277</v>
      </c>
      <c r="H960">
        <f>H280</f>
        <v>0</v>
      </c>
      <c r="I960">
        <v>277</v>
      </c>
      <c r="J960">
        <f>IF(J281="","",J280)</f>
        <v>0</v>
      </c>
      <c r="K960">
        <v>277</v>
      </c>
      <c r="L960">
        <f>L280</f>
        <v>0</v>
      </c>
      <c r="M960">
        <v>277</v>
      </c>
      <c r="N960">
        <f>IF(N281="","",N280)</f>
        <v>0</v>
      </c>
      <c r="O960">
        <v>277</v>
      </c>
      <c r="P960">
        <f>P280</f>
        <v>0</v>
      </c>
      <c r="Q960">
        <v>277</v>
      </c>
      <c r="R960">
        <f>IF(R281="","",R280)</f>
        <v>0</v>
      </c>
      <c r="S960">
        <v>277</v>
      </c>
      <c r="T960">
        <f>T280</f>
        <v>0</v>
      </c>
      <c r="U960">
        <v>277</v>
      </c>
      <c r="V960">
        <f>IF(V281="","",V280)</f>
        <v>0</v>
      </c>
      <c r="W960">
        <v>277</v>
      </c>
      <c r="X960">
        <f>X280</f>
        <v>0</v>
      </c>
      <c r="Y960">
        <v>277</v>
      </c>
      <c r="Z960">
        <f>IF(Z281="","",Z280)</f>
        <v>0</v>
      </c>
      <c r="AA960">
        <v>277</v>
      </c>
      <c r="AB960">
        <f>AB280</f>
        <v>0</v>
      </c>
      <c r="AC960">
        <v>277</v>
      </c>
      <c r="AD960">
        <f>IF(AD281="","",AD280)</f>
        <v>0</v>
      </c>
      <c r="AE960">
        <v>277</v>
      </c>
      <c r="AF960">
        <f>AF280</f>
        <v>0</v>
      </c>
      <c r="AG960">
        <v>277</v>
      </c>
      <c r="AH960">
        <f>IF(AH281="","",AH280)</f>
        <v>0</v>
      </c>
      <c r="AI960">
        <v>277</v>
      </c>
      <c r="AJ960">
        <f>AJ280</f>
        <v>0</v>
      </c>
      <c r="AM960">
        <v>277</v>
      </c>
      <c r="AN960">
        <f>IF(AN281="","",AN280)</f>
        <v>0</v>
      </c>
      <c r="AO960">
        <v>277</v>
      </c>
      <c r="AP960">
        <f>AP280</f>
        <v>0</v>
      </c>
      <c r="AQ960">
        <v>277</v>
      </c>
      <c r="AR960">
        <f>IF(AR281="","",AR280)</f>
        <v>0</v>
      </c>
      <c r="AS960">
        <v>277</v>
      </c>
      <c r="AT960">
        <f>AT280</f>
        <v>0</v>
      </c>
      <c r="AU960">
        <v>277</v>
      </c>
      <c r="AV960">
        <f>IF(AV281="","",AV280)</f>
        <v>0</v>
      </c>
      <c r="AW960">
        <v>277</v>
      </c>
      <c r="AX960">
        <f>AX280</f>
        <v>0</v>
      </c>
      <c r="AY960">
        <v>277</v>
      </c>
      <c r="AZ960">
        <f>IF(AZ281="","",AZ280)</f>
        <v>0</v>
      </c>
      <c r="BA960">
        <v>277</v>
      </c>
      <c r="BB960">
        <f>BB280</f>
        <v>0</v>
      </c>
      <c r="BC960">
        <v>277</v>
      </c>
      <c r="BD960">
        <f>IF(BD281="","",BD280)</f>
        <v>0</v>
      </c>
      <c r="BE960">
        <v>277</v>
      </c>
      <c r="BF960">
        <f>BF280</f>
        <v>0</v>
      </c>
      <c r="BG960">
        <v>277</v>
      </c>
      <c r="BH960">
        <f>IF(BH281="","",BH280)</f>
        <v>0</v>
      </c>
      <c r="BI960">
        <v>277</v>
      </c>
      <c r="BJ960">
        <f>BJ280</f>
        <v>0</v>
      </c>
      <c r="BK960">
        <v>277</v>
      </c>
      <c r="BL960">
        <f>IF(BL281="","",BL280)</f>
        <v>0</v>
      </c>
      <c r="BM960">
        <v>277</v>
      </c>
      <c r="BN960">
        <f>BN280</f>
        <v>0</v>
      </c>
      <c r="BO960">
        <v>277</v>
      </c>
      <c r="BP960">
        <f>IF(BP281="","",BP280)</f>
        <v>0</v>
      </c>
      <c r="BQ960">
        <v>277</v>
      </c>
      <c r="BR960">
        <f>BR280</f>
        <v>0</v>
      </c>
    </row>
    <row r="961" spans="5:70">
      <c r="E961">
        <v>278</v>
      </c>
      <c r="F961">
        <f>IF(F282="","",F281)</f>
        <v>0</v>
      </c>
      <c r="G961">
        <v>278</v>
      </c>
      <c r="H961">
        <f>H281</f>
        <v>0</v>
      </c>
      <c r="I961">
        <v>278</v>
      </c>
      <c r="J961">
        <f>IF(J282="","",J281)</f>
        <v>0</v>
      </c>
      <c r="K961">
        <v>278</v>
      </c>
      <c r="L961">
        <f>L281</f>
        <v>0</v>
      </c>
      <c r="M961">
        <v>278</v>
      </c>
      <c r="N961">
        <f>IF(N282="","",N281)</f>
        <v>0</v>
      </c>
      <c r="O961">
        <v>278</v>
      </c>
      <c r="P961">
        <f>P281</f>
        <v>0</v>
      </c>
      <c r="Q961">
        <v>278</v>
      </c>
      <c r="R961">
        <f>IF(R282="","",R281)</f>
        <v>0</v>
      </c>
      <c r="S961">
        <v>278</v>
      </c>
      <c r="T961">
        <f>T281</f>
        <v>0</v>
      </c>
      <c r="U961">
        <v>278</v>
      </c>
      <c r="V961">
        <f>IF(V282="","",V281)</f>
        <v>0</v>
      </c>
      <c r="W961">
        <v>278</v>
      </c>
      <c r="X961">
        <f>X281</f>
        <v>0</v>
      </c>
      <c r="Y961">
        <v>278</v>
      </c>
      <c r="Z961">
        <f>IF(Z282="","",Z281)</f>
        <v>0</v>
      </c>
      <c r="AA961">
        <v>278</v>
      </c>
      <c r="AB961">
        <f>AB281</f>
        <v>0</v>
      </c>
      <c r="AC961">
        <v>278</v>
      </c>
      <c r="AD961">
        <f>IF(AD282="","",AD281)</f>
        <v>0</v>
      </c>
      <c r="AE961">
        <v>278</v>
      </c>
      <c r="AF961">
        <f>AF281</f>
        <v>0</v>
      </c>
      <c r="AG961">
        <v>278</v>
      </c>
      <c r="AH961">
        <f>IF(AH282="","",AH281)</f>
        <v>0</v>
      </c>
      <c r="AI961">
        <v>278</v>
      </c>
      <c r="AJ961">
        <f>AJ281</f>
        <v>0</v>
      </c>
      <c r="AM961">
        <v>278</v>
      </c>
      <c r="AN961">
        <f>IF(AN282="","",AN281)</f>
        <v>0</v>
      </c>
      <c r="AO961">
        <v>278</v>
      </c>
      <c r="AP961">
        <f>AP281</f>
        <v>0</v>
      </c>
      <c r="AQ961">
        <v>278</v>
      </c>
      <c r="AR961">
        <f>IF(AR282="","",AR281)</f>
        <v>0</v>
      </c>
      <c r="AS961">
        <v>278</v>
      </c>
      <c r="AT961">
        <f>AT281</f>
        <v>0</v>
      </c>
      <c r="AU961">
        <v>278</v>
      </c>
      <c r="AV961">
        <f>IF(AV282="","",AV281)</f>
        <v>0</v>
      </c>
      <c r="AW961">
        <v>278</v>
      </c>
      <c r="AX961">
        <f>AX281</f>
        <v>0</v>
      </c>
      <c r="AY961">
        <v>278</v>
      </c>
      <c r="AZ961">
        <f>IF(AZ282="","",AZ281)</f>
        <v>0</v>
      </c>
      <c r="BA961">
        <v>278</v>
      </c>
      <c r="BB961">
        <f>BB281</f>
        <v>0</v>
      </c>
      <c r="BC961">
        <v>278</v>
      </c>
      <c r="BD961">
        <f>IF(BD282="","",BD281)</f>
        <v>0</v>
      </c>
      <c r="BE961">
        <v>278</v>
      </c>
      <c r="BF961">
        <f>BF281</f>
        <v>0</v>
      </c>
      <c r="BG961">
        <v>278</v>
      </c>
      <c r="BH961">
        <f>IF(BH282="","",BH281)</f>
        <v>0</v>
      </c>
      <c r="BI961">
        <v>278</v>
      </c>
      <c r="BJ961">
        <f>BJ281</f>
        <v>0</v>
      </c>
      <c r="BK961">
        <v>278</v>
      </c>
      <c r="BL961">
        <f>IF(BL282="","",BL281)</f>
        <v>0</v>
      </c>
      <c r="BM961">
        <v>278</v>
      </c>
      <c r="BN961">
        <f>BN281</f>
        <v>0</v>
      </c>
      <c r="BO961">
        <v>278</v>
      </c>
      <c r="BP961">
        <f>IF(BP282="","",BP281)</f>
        <v>0</v>
      </c>
      <c r="BQ961">
        <v>278</v>
      </c>
      <c r="BR961">
        <f>BR281</f>
        <v>0</v>
      </c>
    </row>
    <row r="962" spans="5:70">
      <c r="E962">
        <v>279</v>
      </c>
      <c r="F962">
        <f>IF(F283="","",F282)</f>
        <v>0</v>
      </c>
      <c r="G962">
        <v>279</v>
      </c>
      <c r="H962">
        <f>H282</f>
        <v>0</v>
      </c>
      <c r="I962">
        <v>279</v>
      </c>
      <c r="J962">
        <f>IF(J283="","",J282)</f>
        <v>0</v>
      </c>
      <c r="K962">
        <v>279</v>
      </c>
      <c r="L962">
        <f>L282</f>
        <v>0</v>
      </c>
      <c r="M962">
        <v>279</v>
      </c>
      <c r="N962">
        <f>IF(N283="","",N282)</f>
        <v>0</v>
      </c>
      <c r="O962">
        <v>279</v>
      </c>
      <c r="P962">
        <f>P282</f>
        <v>0</v>
      </c>
      <c r="Q962">
        <v>279</v>
      </c>
      <c r="R962">
        <f>IF(R283="","",R282)</f>
        <v>0</v>
      </c>
      <c r="S962">
        <v>279</v>
      </c>
      <c r="T962">
        <f>T282</f>
        <v>0</v>
      </c>
      <c r="U962">
        <v>279</v>
      </c>
      <c r="V962">
        <f>IF(V283="","",V282)</f>
        <v>0</v>
      </c>
      <c r="W962">
        <v>279</v>
      </c>
      <c r="X962">
        <f>X282</f>
        <v>0</v>
      </c>
      <c r="Y962">
        <v>279</v>
      </c>
      <c r="Z962">
        <f>IF(Z283="","",Z282)</f>
        <v>0</v>
      </c>
      <c r="AA962">
        <v>279</v>
      </c>
      <c r="AB962">
        <f>AB282</f>
        <v>0</v>
      </c>
      <c r="AC962">
        <v>279</v>
      </c>
      <c r="AD962">
        <f>IF(AD283="","",AD282)</f>
        <v>0</v>
      </c>
      <c r="AE962">
        <v>279</v>
      </c>
      <c r="AF962">
        <f>AF282</f>
        <v>0</v>
      </c>
      <c r="AG962">
        <v>279</v>
      </c>
      <c r="AH962">
        <f>IF(AH283="","",AH282)</f>
        <v>0</v>
      </c>
      <c r="AI962">
        <v>279</v>
      </c>
      <c r="AJ962">
        <f>AJ282</f>
        <v>0</v>
      </c>
      <c r="AM962">
        <v>279</v>
      </c>
      <c r="AN962">
        <f>IF(AN283="","",AN282)</f>
        <v>0</v>
      </c>
      <c r="AO962">
        <v>279</v>
      </c>
      <c r="AP962">
        <f>AP282</f>
        <v>0</v>
      </c>
      <c r="AQ962">
        <v>279</v>
      </c>
      <c r="AR962">
        <f>IF(AR283="","",AR282)</f>
        <v>0</v>
      </c>
      <c r="AS962">
        <v>279</v>
      </c>
      <c r="AT962">
        <f>AT282</f>
        <v>0</v>
      </c>
      <c r="AU962">
        <v>279</v>
      </c>
      <c r="AV962">
        <f>IF(AV283="","",AV282)</f>
        <v>0</v>
      </c>
      <c r="AW962">
        <v>279</v>
      </c>
      <c r="AX962">
        <f>AX282</f>
        <v>0</v>
      </c>
      <c r="AY962">
        <v>279</v>
      </c>
      <c r="AZ962">
        <f>IF(AZ283="","",AZ282)</f>
        <v>0</v>
      </c>
      <c r="BA962">
        <v>279</v>
      </c>
      <c r="BB962">
        <f>BB282</f>
        <v>0</v>
      </c>
      <c r="BC962">
        <v>279</v>
      </c>
      <c r="BD962">
        <f>IF(BD283="","",BD282)</f>
        <v>0</v>
      </c>
      <c r="BE962">
        <v>279</v>
      </c>
      <c r="BF962">
        <f>BF282</f>
        <v>0</v>
      </c>
      <c r="BG962">
        <v>279</v>
      </c>
      <c r="BH962">
        <f>IF(BH283="","",BH282)</f>
        <v>0</v>
      </c>
      <c r="BI962">
        <v>279</v>
      </c>
      <c r="BJ962">
        <f>BJ282</f>
        <v>0</v>
      </c>
      <c r="BK962">
        <v>279</v>
      </c>
      <c r="BL962">
        <f>IF(BL283="","",BL282)</f>
        <v>0</v>
      </c>
      <c r="BM962">
        <v>279</v>
      </c>
      <c r="BN962">
        <f>BN282</f>
        <v>0</v>
      </c>
      <c r="BO962">
        <v>279</v>
      </c>
      <c r="BP962">
        <f>IF(BP283="","",BP282)</f>
        <v>0</v>
      </c>
      <c r="BQ962">
        <v>279</v>
      </c>
      <c r="BR962">
        <f>BR282</f>
        <v>0</v>
      </c>
    </row>
    <row r="963" spans="5:70">
      <c r="E963">
        <v>280</v>
      </c>
      <c r="F963">
        <f>IF(F284="","",F283)</f>
        <v>0</v>
      </c>
      <c r="G963">
        <v>280</v>
      </c>
      <c r="H963">
        <f>H283</f>
        <v>0</v>
      </c>
      <c r="I963">
        <v>280</v>
      </c>
      <c r="J963">
        <f>IF(J284="","",J283)</f>
        <v>0</v>
      </c>
      <c r="K963">
        <v>280</v>
      </c>
      <c r="L963">
        <f>L283</f>
        <v>0</v>
      </c>
      <c r="M963">
        <v>280</v>
      </c>
      <c r="N963">
        <f>IF(N284="","",N283)</f>
        <v>0</v>
      </c>
      <c r="O963">
        <v>280</v>
      </c>
      <c r="P963">
        <f>P283</f>
        <v>0</v>
      </c>
      <c r="Q963">
        <v>280</v>
      </c>
      <c r="R963">
        <f>IF(R284="","",R283)</f>
        <v>0</v>
      </c>
      <c r="S963">
        <v>280</v>
      </c>
      <c r="T963">
        <f>T283</f>
        <v>0</v>
      </c>
      <c r="U963">
        <v>280</v>
      </c>
      <c r="V963">
        <f>IF(V284="","",V283)</f>
        <v>0</v>
      </c>
      <c r="W963">
        <v>280</v>
      </c>
      <c r="X963">
        <f>X283</f>
        <v>0</v>
      </c>
      <c r="Y963">
        <v>280</v>
      </c>
      <c r="Z963">
        <f>IF(Z284="","",Z283)</f>
        <v>0</v>
      </c>
      <c r="AA963">
        <v>280</v>
      </c>
      <c r="AB963">
        <f>AB283</f>
        <v>0</v>
      </c>
      <c r="AC963">
        <v>280</v>
      </c>
      <c r="AD963">
        <f>IF(AD284="","",AD283)</f>
        <v>0</v>
      </c>
      <c r="AE963">
        <v>280</v>
      </c>
      <c r="AF963">
        <f>AF283</f>
        <v>0</v>
      </c>
      <c r="AG963">
        <v>280</v>
      </c>
      <c r="AH963">
        <f>IF(AH284="","",AH283)</f>
        <v>0</v>
      </c>
      <c r="AI963">
        <v>280</v>
      </c>
      <c r="AJ963">
        <f>AJ283</f>
        <v>0</v>
      </c>
      <c r="AM963">
        <v>280</v>
      </c>
      <c r="AN963">
        <f>IF(AN284="","",AN283)</f>
        <v>0</v>
      </c>
      <c r="AO963">
        <v>280</v>
      </c>
      <c r="AP963">
        <f>AP283</f>
        <v>0</v>
      </c>
      <c r="AQ963">
        <v>280</v>
      </c>
      <c r="AR963">
        <f>IF(AR284="","",AR283)</f>
        <v>0</v>
      </c>
      <c r="AS963">
        <v>280</v>
      </c>
      <c r="AT963">
        <f>AT283</f>
        <v>0</v>
      </c>
      <c r="AU963">
        <v>280</v>
      </c>
      <c r="AV963">
        <f>IF(AV284="","",AV283)</f>
        <v>0</v>
      </c>
      <c r="AW963">
        <v>280</v>
      </c>
      <c r="AX963">
        <f>AX283</f>
        <v>0</v>
      </c>
      <c r="AY963">
        <v>280</v>
      </c>
      <c r="AZ963">
        <f>IF(AZ284="","",AZ283)</f>
        <v>0</v>
      </c>
      <c r="BA963">
        <v>280</v>
      </c>
      <c r="BB963">
        <f>BB283</f>
        <v>0</v>
      </c>
      <c r="BC963">
        <v>280</v>
      </c>
      <c r="BD963">
        <f>IF(BD284="","",BD283)</f>
        <v>0</v>
      </c>
      <c r="BE963">
        <v>280</v>
      </c>
      <c r="BF963">
        <f>BF283</f>
        <v>0</v>
      </c>
      <c r="BG963">
        <v>280</v>
      </c>
      <c r="BH963">
        <f>IF(BH284="","",BH283)</f>
        <v>0</v>
      </c>
      <c r="BI963">
        <v>280</v>
      </c>
      <c r="BJ963">
        <f>BJ283</f>
        <v>0</v>
      </c>
      <c r="BK963">
        <v>280</v>
      </c>
      <c r="BL963">
        <f>IF(BL284="","",BL283)</f>
        <v>0</v>
      </c>
      <c r="BM963">
        <v>280</v>
      </c>
      <c r="BN963">
        <f>BN283</f>
        <v>0</v>
      </c>
      <c r="BO963">
        <v>280</v>
      </c>
      <c r="BP963">
        <f>IF(BP284="","",BP283)</f>
        <v>0</v>
      </c>
      <c r="BQ963">
        <v>280</v>
      </c>
      <c r="BR963">
        <f>BR283</f>
        <v>0</v>
      </c>
    </row>
    <row r="964" spans="5:70">
      <c r="E964">
        <v>281</v>
      </c>
      <c r="F964">
        <f>IF(F285="","",F284)</f>
        <v>0</v>
      </c>
      <c r="G964">
        <v>281</v>
      </c>
      <c r="H964">
        <f>H284</f>
        <v>0</v>
      </c>
      <c r="I964">
        <v>281</v>
      </c>
      <c r="J964">
        <f>IF(J285="","",J284)</f>
        <v>0</v>
      </c>
      <c r="K964">
        <v>281</v>
      </c>
      <c r="L964">
        <f>L284</f>
        <v>0</v>
      </c>
      <c r="M964">
        <v>281</v>
      </c>
      <c r="N964">
        <f>IF(N285="","",N284)</f>
        <v>0</v>
      </c>
      <c r="O964">
        <v>281</v>
      </c>
      <c r="P964">
        <f>P284</f>
        <v>0</v>
      </c>
      <c r="Q964">
        <v>281</v>
      </c>
      <c r="R964">
        <f>IF(R285="","",R284)</f>
        <v>0</v>
      </c>
      <c r="S964">
        <v>281</v>
      </c>
      <c r="T964">
        <f>T284</f>
        <v>0</v>
      </c>
      <c r="U964">
        <v>281</v>
      </c>
      <c r="V964">
        <f>IF(V285="","",V284)</f>
        <v>0</v>
      </c>
      <c r="W964">
        <v>281</v>
      </c>
      <c r="X964">
        <f>X284</f>
        <v>0</v>
      </c>
      <c r="Y964">
        <v>281</v>
      </c>
      <c r="Z964">
        <f>IF(Z285="","",Z284)</f>
        <v>0</v>
      </c>
      <c r="AA964">
        <v>281</v>
      </c>
      <c r="AB964">
        <f>AB284</f>
        <v>0</v>
      </c>
      <c r="AC964">
        <v>281</v>
      </c>
      <c r="AD964">
        <f>IF(AD285="","",AD284)</f>
        <v>0</v>
      </c>
      <c r="AE964">
        <v>281</v>
      </c>
      <c r="AF964">
        <f>AF284</f>
        <v>0</v>
      </c>
      <c r="AG964">
        <v>281</v>
      </c>
      <c r="AH964">
        <f>IF(AH285="","",AH284)</f>
        <v>0</v>
      </c>
      <c r="AI964">
        <v>281</v>
      </c>
      <c r="AJ964">
        <f>AJ284</f>
        <v>0</v>
      </c>
      <c r="AM964">
        <v>281</v>
      </c>
      <c r="AN964">
        <f>IF(AN285="","",AN284)</f>
        <v>0</v>
      </c>
      <c r="AO964">
        <v>281</v>
      </c>
      <c r="AP964">
        <f>AP284</f>
        <v>0</v>
      </c>
      <c r="AQ964">
        <v>281</v>
      </c>
      <c r="AR964">
        <f>IF(AR285="","",AR284)</f>
        <v>0</v>
      </c>
      <c r="AS964">
        <v>281</v>
      </c>
      <c r="AT964">
        <f>AT284</f>
        <v>0</v>
      </c>
      <c r="AU964">
        <v>281</v>
      </c>
      <c r="AV964">
        <f>IF(AV285="","",AV284)</f>
        <v>0</v>
      </c>
      <c r="AW964">
        <v>281</v>
      </c>
      <c r="AX964">
        <f>AX284</f>
        <v>0</v>
      </c>
      <c r="AY964">
        <v>281</v>
      </c>
      <c r="AZ964">
        <f>IF(AZ285="","",AZ284)</f>
        <v>0</v>
      </c>
      <c r="BA964">
        <v>281</v>
      </c>
      <c r="BB964">
        <f>BB284</f>
        <v>0</v>
      </c>
      <c r="BC964">
        <v>281</v>
      </c>
      <c r="BD964">
        <f>IF(BD285="","",BD284)</f>
        <v>0</v>
      </c>
      <c r="BE964">
        <v>281</v>
      </c>
      <c r="BF964">
        <f>BF284</f>
        <v>0</v>
      </c>
      <c r="BG964">
        <v>281</v>
      </c>
      <c r="BH964">
        <f>IF(BH285="","",BH284)</f>
        <v>0</v>
      </c>
      <c r="BI964">
        <v>281</v>
      </c>
      <c r="BJ964">
        <f>BJ284</f>
        <v>0</v>
      </c>
      <c r="BK964">
        <v>281</v>
      </c>
      <c r="BL964">
        <f>IF(BL285="","",BL284)</f>
        <v>0</v>
      </c>
      <c r="BM964">
        <v>281</v>
      </c>
      <c r="BN964">
        <f>BN284</f>
        <v>0</v>
      </c>
      <c r="BO964">
        <v>281</v>
      </c>
      <c r="BP964">
        <f>IF(BP285="","",BP284)</f>
        <v>0</v>
      </c>
      <c r="BQ964">
        <v>281</v>
      </c>
      <c r="BR964">
        <f>BR284</f>
        <v>0</v>
      </c>
    </row>
    <row r="965" spans="5:70">
      <c r="E965">
        <v>282</v>
      </c>
      <c r="F965">
        <f>IF(F286="","",F285)</f>
        <v>0</v>
      </c>
      <c r="G965">
        <v>282</v>
      </c>
      <c r="H965">
        <f>H285</f>
        <v>0</v>
      </c>
      <c r="I965">
        <v>282</v>
      </c>
      <c r="J965">
        <f>IF(J286="","",J285)</f>
        <v>0</v>
      </c>
      <c r="K965">
        <v>282</v>
      </c>
      <c r="L965">
        <f>L285</f>
        <v>0</v>
      </c>
      <c r="M965">
        <v>282</v>
      </c>
      <c r="N965">
        <f>IF(N286="","",N285)</f>
        <v>0</v>
      </c>
      <c r="O965">
        <v>282</v>
      </c>
      <c r="P965">
        <f>P285</f>
        <v>0</v>
      </c>
      <c r="Q965">
        <v>282</v>
      </c>
      <c r="R965">
        <f>IF(R286="","",R285)</f>
        <v>0</v>
      </c>
      <c r="S965">
        <v>282</v>
      </c>
      <c r="T965">
        <f>T285</f>
        <v>0</v>
      </c>
      <c r="U965">
        <v>282</v>
      </c>
      <c r="V965">
        <f>IF(V286="","",V285)</f>
        <v>0</v>
      </c>
      <c r="W965">
        <v>282</v>
      </c>
      <c r="X965">
        <f>X285</f>
        <v>0</v>
      </c>
      <c r="Y965">
        <v>282</v>
      </c>
      <c r="Z965">
        <f>IF(Z286="","",Z285)</f>
        <v>0</v>
      </c>
      <c r="AA965">
        <v>282</v>
      </c>
      <c r="AB965">
        <f>AB285</f>
        <v>0</v>
      </c>
      <c r="AC965">
        <v>282</v>
      </c>
      <c r="AD965">
        <f>IF(AD286="","",AD285)</f>
        <v>0</v>
      </c>
      <c r="AE965">
        <v>282</v>
      </c>
      <c r="AF965">
        <f>AF285</f>
        <v>0</v>
      </c>
      <c r="AG965">
        <v>282</v>
      </c>
      <c r="AH965">
        <f>IF(AH286="","",AH285)</f>
        <v>0</v>
      </c>
      <c r="AI965">
        <v>282</v>
      </c>
      <c r="AJ965">
        <f>AJ285</f>
        <v>0</v>
      </c>
      <c r="AM965">
        <v>282</v>
      </c>
      <c r="AN965">
        <f>IF(AN286="","",AN285)</f>
        <v>0</v>
      </c>
      <c r="AO965">
        <v>282</v>
      </c>
      <c r="AP965">
        <f>AP285</f>
        <v>0</v>
      </c>
      <c r="AQ965">
        <v>282</v>
      </c>
      <c r="AR965">
        <f>IF(AR286="","",AR285)</f>
        <v>0</v>
      </c>
      <c r="AS965">
        <v>282</v>
      </c>
      <c r="AT965">
        <f>AT285</f>
        <v>0</v>
      </c>
      <c r="AU965">
        <v>282</v>
      </c>
      <c r="AV965">
        <f>IF(AV286="","",AV285)</f>
        <v>0</v>
      </c>
      <c r="AW965">
        <v>282</v>
      </c>
      <c r="AX965">
        <f>AX285</f>
        <v>0</v>
      </c>
      <c r="AY965">
        <v>282</v>
      </c>
      <c r="AZ965">
        <f>IF(AZ286="","",AZ285)</f>
        <v>0</v>
      </c>
      <c r="BA965">
        <v>282</v>
      </c>
      <c r="BB965">
        <f>BB285</f>
        <v>0</v>
      </c>
      <c r="BC965">
        <v>282</v>
      </c>
      <c r="BD965">
        <f>IF(BD286="","",BD285)</f>
        <v>0</v>
      </c>
      <c r="BE965">
        <v>282</v>
      </c>
      <c r="BF965">
        <f>BF285</f>
        <v>0</v>
      </c>
      <c r="BG965">
        <v>282</v>
      </c>
      <c r="BH965">
        <f>IF(BH286="","",BH285)</f>
        <v>0</v>
      </c>
      <c r="BI965">
        <v>282</v>
      </c>
      <c r="BJ965">
        <f>BJ285</f>
        <v>0</v>
      </c>
      <c r="BK965">
        <v>282</v>
      </c>
      <c r="BL965">
        <f>IF(BL286="","",BL285)</f>
        <v>0</v>
      </c>
      <c r="BM965">
        <v>282</v>
      </c>
      <c r="BN965">
        <f>BN285</f>
        <v>0</v>
      </c>
      <c r="BO965">
        <v>282</v>
      </c>
      <c r="BP965">
        <f>IF(BP286="","",BP285)</f>
        <v>0</v>
      </c>
      <c r="BQ965">
        <v>282</v>
      </c>
      <c r="BR965">
        <f>BR285</f>
        <v>0</v>
      </c>
    </row>
    <row r="966" spans="5:70">
      <c r="E966">
        <v>283</v>
      </c>
      <c r="F966">
        <f>IF(F287="","",F286)</f>
        <v>0</v>
      </c>
      <c r="G966">
        <v>283</v>
      </c>
      <c r="H966">
        <f>H286</f>
        <v>0</v>
      </c>
      <c r="I966">
        <v>283</v>
      </c>
      <c r="J966">
        <f>IF(J287="","",J286)</f>
        <v>0</v>
      </c>
      <c r="K966">
        <v>283</v>
      </c>
      <c r="L966">
        <f>L286</f>
        <v>0</v>
      </c>
      <c r="M966">
        <v>283</v>
      </c>
      <c r="N966">
        <f>IF(N287="","",N286)</f>
        <v>0</v>
      </c>
      <c r="O966">
        <v>283</v>
      </c>
      <c r="P966">
        <f>P286</f>
        <v>0</v>
      </c>
      <c r="Q966">
        <v>283</v>
      </c>
      <c r="R966">
        <f>IF(R287="","",R286)</f>
        <v>0</v>
      </c>
      <c r="S966">
        <v>283</v>
      </c>
      <c r="T966">
        <f>T286</f>
        <v>0</v>
      </c>
      <c r="U966">
        <v>283</v>
      </c>
      <c r="V966">
        <f>IF(V287="","",V286)</f>
        <v>0</v>
      </c>
      <c r="W966">
        <v>283</v>
      </c>
      <c r="X966">
        <f>X286</f>
        <v>0</v>
      </c>
      <c r="Y966">
        <v>283</v>
      </c>
      <c r="Z966">
        <f>IF(Z287="","",Z286)</f>
        <v>0</v>
      </c>
      <c r="AA966">
        <v>283</v>
      </c>
      <c r="AB966">
        <f>AB286</f>
        <v>0</v>
      </c>
      <c r="AC966">
        <v>283</v>
      </c>
      <c r="AD966">
        <f>IF(AD287="","",AD286)</f>
        <v>0</v>
      </c>
      <c r="AE966">
        <v>283</v>
      </c>
      <c r="AF966">
        <f>AF286</f>
        <v>0</v>
      </c>
      <c r="AG966">
        <v>283</v>
      </c>
      <c r="AH966">
        <f>IF(AH287="","",AH286)</f>
        <v>0</v>
      </c>
      <c r="AI966">
        <v>283</v>
      </c>
      <c r="AJ966">
        <f>AJ286</f>
        <v>0</v>
      </c>
      <c r="AM966">
        <v>283</v>
      </c>
      <c r="AN966">
        <f>IF(AN287="","",AN286)</f>
        <v>0</v>
      </c>
      <c r="AO966">
        <v>283</v>
      </c>
      <c r="AP966">
        <f>AP286</f>
        <v>0</v>
      </c>
      <c r="AQ966">
        <v>283</v>
      </c>
      <c r="AR966">
        <f>IF(AR287="","",AR286)</f>
        <v>0</v>
      </c>
      <c r="AS966">
        <v>283</v>
      </c>
      <c r="AT966">
        <f>AT286</f>
        <v>0</v>
      </c>
      <c r="AU966">
        <v>283</v>
      </c>
      <c r="AV966">
        <f>IF(AV287="","",AV286)</f>
        <v>0</v>
      </c>
      <c r="AW966">
        <v>283</v>
      </c>
      <c r="AX966">
        <f>AX286</f>
        <v>0</v>
      </c>
      <c r="AY966">
        <v>283</v>
      </c>
      <c r="AZ966">
        <f>IF(AZ287="","",AZ286)</f>
        <v>0</v>
      </c>
      <c r="BA966">
        <v>283</v>
      </c>
      <c r="BB966">
        <f>BB286</f>
        <v>0</v>
      </c>
      <c r="BC966">
        <v>283</v>
      </c>
      <c r="BD966">
        <f>IF(BD287="","",BD286)</f>
        <v>0</v>
      </c>
      <c r="BE966">
        <v>283</v>
      </c>
      <c r="BF966">
        <f>BF286</f>
        <v>0</v>
      </c>
      <c r="BG966">
        <v>283</v>
      </c>
      <c r="BH966">
        <f>IF(BH287="","",BH286)</f>
        <v>0</v>
      </c>
      <c r="BI966">
        <v>283</v>
      </c>
      <c r="BJ966">
        <f>BJ286</f>
        <v>0</v>
      </c>
      <c r="BK966">
        <v>283</v>
      </c>
      <c r="BL966">
        <f>IF(BL287="","",BL286)</f>
        <v>0</v>
      </c>
      <c r="BM966">
        <v>283</v>
      </c>
      <c r="BN966">
        <f>BN286</f>
        <v>0</v>
      </c>
      <c r="BO966">
        <v>283</v>
      </c>
      <c r="BP966">
        <f>IF(BP287="","",BP286)</f>
        <v>0</v>
      </c>
      <c r="BQ966">
        <v>283</v>
      </c>
      <c r="BR966">
        <f>BR286</f>
        <v>0</v>
      </c>
    </row>
    <row r="967" spans="5:70">
      <c r="E967">
        <v>284</v>
      </c>
      <c r="F967">
        <f>IF(F288="","",F287)</f>
        <v>0</v>
      </c>
      <c r="G967">
        <v>284</v>
      </c>
      <c r="H967">
        <f>H287</f>
        <v>0</v>
      </c>
      <c r="I967">
        <v>284</v>
      </c>
      <c r="J967">
        <f>IF(J288="","",J287)</f>
        <v>0</v>
      </c>
      <c r="K967">
        <v>284</v>
      </c>
      <c r="L967">
        <f>L287</f>
        <v>0</v>
      </c>
      <c r="M967">
        <v>284</v>
      </c>
      <c r="N967">
        <f>IF(N288="","",N287)</f>
        <v>0</v>
      </c>
      <c r="O967">
        <v>284</v>
      </c>
      <c r="P967">
        <f>P287</f>
        <v>0</v>
      </c>
      <c r="Q967">
        <v>284</v>
      </c>
      <c r="R967">
        <f>IF(R288="","",R287)</f>
        <v>0</v>
      </c>
      <c r="S967">
        <v>284</v>
      </c>
      <c r="T967">
        <f>T287</f>
        <v>0</v>
      </c>
      <c r="U967">
        <v>284</v>
      </c>
      <c r="V967">
        <f>IF(V288="","",V287)</f>
        <v>0</v>
      </c>
      <c r="W967">
        <v>284</v>
      </c>
      <c r="X967">
        <f>X287</f>
        <v>0</v>
      </c>
      <c r="Y967">
        <v>284</v>
      </c>
      <c r="Z967">
        <f>IF(Z288="","",Z287)</f>
        <v>0</v>
      </c>
      <c r="AA967">
        <v>284</v>
      </c>
      <c r="AB967">
        <f>AB287</f>
        <v>0</v>
      </c>
      <c r="AC967">
        <v>284</v>
      </c>
      <c r="AD967">
        <f>IF(AD288="","",AD287)</f>
        <v>0</v>
      </c>
      <c r="AE967">
        <v>284</v>
      </c>
      <c r="AF967">
        <f>AF287</f>
        <v>0</v>
      </c>
      <c r="AG967">
        <v>284</v>
      </c>
      <c r="AH967">
        <f>IF(AH288="","",AH287)</f>
        <v>0</v>
      </c>
      <c r="AI967">
        <v>284</v>
      </c>
      <c r="AJ967">
        <f>AJ287</f>
        <v>0</v>
      </c>
      <c r="AM967">
        <v>284</v>
      </c>
      <c r="AN967">
        <f>IF(AN288="","",AN287)</f>
        <v>0</v>
      </c>
      <c r="AO967">
        <v>284</v>
      </c>
      <c r="AP967">
        <f>AP287</f>
        <v>0</v>
      </c>
      <c r="AQ967">
        <v>284</v>
      </c>
      <c r="AR967">
        <f>IF(AR288="","",AR287)</f>
        <v>0</v>
      </c>
      <c r="AS967">
        <v>284</v>
      </c>
      <c r="AT967">
        <f>AT287</f>
        <v>0</v>
      </c>
      <c r="AU967">
        <v>284</v>
      </c>
      <c r="AV967">
        <f>IF(AV288="","",AV287)</f>
        <v>0</v>
      </c>
      <c r="AW967">
        <v>284</v>
      </c>
      <c r="AX967">
        <f>AX287</f>
        <v>0</v>
      </c>
      <c r="AY967">
        <v>284</v>
      </c>
      <c r="AZ967">
        <f>IF(AZ288="","",AZ287)</f>
        <v>0</v>
      </c>
      <c r="BA967">
        <v>284</v>
      </c>
      <c r="BB967">
        <f>BB287</f>
        <v>0</v>
      </c>
      <c r="BC967">
        <v>284</v>
      </c>
      <c r="BD967">
        <f>IF(BD288="","",BD287)</f>
        <v>0</v>
      </c>
      <c r="BE967">
        <v>284</v>
      </c>
      <c r="BF967">
        <f>BF287</f>
        <v>0</v>
      </c>
      <c r="BG967">
        <v>284</v>
      </c>
      <c r="BH967">
        <f>IF(BH288="","",BH287)</f>
        <v>0</v>
      </c>
      <c r="BI967">
        <v>284</v>
      </c>
      <c r="BJ967">
        <f>BJ287</f>
        <v>0</v>
      </c>
      <c r="BK967">
        <v>284</v>
      </c>
      <c r="BL967">
        <f>IF(BL288="","",BL287)</f>
        <v>0</v>
      </c>
      <c r="BM967">
        <v>284</v>
      </c>
      <c r="BN967">
        <f>BN287</f>
        <v>0</v>
      </c>
      <c r="BO967">
        <v>284</v>
      </c>
      <c r="BP967">
        <f>IF(BP288="","",BP287)</f>
        <v>0</v>
      </c>
      <c r="BQ967">
        <v>284</v>
      </c>
      <c r="BR967">
        <f>BR287</f>
        <v>0</v>
      </c>
    </row>
    <row r="968" spans="5:70">
      <c r="E968">
        <v>285</v>
      </c>
      <c r="F968">
        <f>IF(F289="","",F288)</f>
        <v>0</v>
      </c>
      <c r="G968">
        <v>285</v>
      </c>
      <c r="H968">
        <f>H288</f>
        <v>0</v>
      </c>
      <c r="I968">
        <v>285</v>
      </c>
      <c r="J968">
        <f>IF(J289="","",J288)</f>
        <v>0</v>
      </c>
      <c r="K968">
        <v>285</v>
      </c>
      <c r="L968">
        <f>L288</f>
        <v>0</v>
      </c>
      <c r="M968">
        <v>285</v>
      </c>
      <c r="N968">
        <f>IF(N289="","",N288)</f>
        <v>0</v>
      </c>
      <c r="O968">
        <v>285</v>
      </c>
      <c r="P968">
        <f>P288</f>
        <v>0</v>
      </c>
      <c r="Q968">
        <v>285</v>
      </c>
      <c r="R968">
        <f>IF(R289="","",R288)</f>
        <v>0</v>
      </c>
      <c r="S968">
        <v>285</v>
      </c>
      <c r="T968">
        <f>T288</f>
        <v>0</v>
      </c>
      <c r="U968">
        <v>285</v>
      </c>
      <c r="V968">
        <f>IF(V289="","",V288)</f>
        <v>0</v>
      </c>
      <c r="W968">
        <v>285</v>
      </c>
      <c r="X968">
        <f>X288</f>
        <v>0</v>
      </c>
      <c r="Y968">
        <v>285</v>
      </c>
      <c r="Z968">
        <f>IF(Z289="","",Z288)</f>
        <v>0</v>
      </c>
      <c r="AA968">
        <v>285</v>
      </c>
      <c r="AB968">
        <f>AB288</f>
        <v>0</v>
      </c>
      <c r="AC968">
        <v>285</v>
      </c>
      <c r="AD968">
        <f>IF(AD289="","",AD288)</f>
        <v>0</v>
      </c>
      <c r="AE968">
        <v>285</v>
      </c>
      <c r="AF968">
        <f>AF288</f>
        <v>0</v>
      </c>
      <c r="AG968">
        <v>285</v>
      </c>
      <c r="AH968">
        <f>IF(AH289="","",AH288)</f>
        <v>0</v>
      </c>
      <c r="AI968">
        <v>285</v>
      </c>
      <c r="AJ968">
        <f>AJ288</f>
        <v>0</v>
      </c>
      <c r="AM968">
        <v>285</v>
      </c>
      <c r="AN968">
        <f>IF(AN289="","",AN288)</f>
        <v>0</v>
      </c>
      <c r="AO968">
        <v>285</v>
      </c>
      <c r="AP968">
        <f>AP288</f>
        <v>0</v>
      </c>
      <c r="AQ968">
        <v>285</v>
      </c>
      <c r="AR968">
        <f>IF(AR289="","",AR288)</f>
        <v>0</v>
      </c>
      <c r="AS968">
        <v>285</v>
      </c>
      <c r="AT968">
        <f>AT288</f>
        <v>0</v>
      </c>
      <c r="AU968">
        <v>285</v>
      </c>
      <c r="AV968">
        <f>IF(AV289="","",AV288)</f>
        <v>0</v>
      </c>
      <c r="AW968">
        <v>285</v>
      </c>
      <c r="AX968">
        <f>AX288</f>
        <v>0</v>
      </c>
      <c r="AY968">
        <v>285</v>
      </c>
      <c r="AZ968">
        <f>IF(AZ289="","",AZ288)</f>
        <v>0</v>
      </c>
      <c r="BA968">
        <v>285</v>
      </c>
      <c r="BB968">
        <f>BB288</f>
        <v>0</v>
      </c>
      <c r="BC968">
        <v>285</v>
      </c>
      <c r="BD968">
        <f>IF(BD289="","",BD288)</f>
        <v>0</v>
      </c>
      <c r="BE968">
        <v>285</v>
      </c>
      <c r="BF968">
        <f>BF288</f>
        <v>0</v>
      </c>
      <c r="BG968">
        <v>285</v>
      </c>
      <c r="BH968">
        <f>IF(BH289="","",BH288)</f>
        <v>0</v>
      </c>
      <c r="BI968">
        <v>285</v>
      </c>
      <c r="BJ968">
        <f>BJ288</f>
        <v>0</v>
      </c>
      <c r="BK968">
        <v>285</v>
      </c>
      <c r="BL968">
        <f>IF(BL289="","",BL288)</f>
        <v>0</v>
      </c>
      <c r="BM968">
        <v>285</v>
      </c>
      <c r="BN968">
        <f>BN288</f>
        <v>0</v>
      </c>
      <c r="BO968">
        <v>285</v>
      </c>
      <c r="BP968">
        <f>IF(BP289="","",BP288)</f>
        <v>0</v>
      </c>
      <c r="BQ968">
        <v>285</v>
      </c>
      <c r="BR968">
        <f>BR288</f>
        <v>0</v>
      </c>
    </row>
    <row r="969" spans="5:70">
      <c r="E969">
        <v>286</v>
      </c>
      <c r="F969">
        <f>IF(F290="","",F289)</f>
        <v>0</v>
      </c>
      <c r="G969">
        <v>286</v>
      </c>
      <c r="H969">
        <f>H289</f>
        <v>0</v>
      </c>
      <c r="I969">
        <v>286</v>
      </c>
      <c r="J969">
        <f>IF(J290="","",J289)</f>
        <v>0</v>
      </c>
      <c r="K969">
        <v>286</v>
      </c>
      <c r="L969">
        <f>L289</f>
        <v>0</v>
      </c>
      <c r="M969">
        <v>286</v>
      </c>
      <c r="N969">
        <f>IF(N290="","",N289)</f>
        <v>0</v>
      </c>
      <c r="O969">
        <v>286</v>
      </c>
      <c r="P969">
        <f>P289</f>
        <v>0</v>
      </c>
      <c r="Q969">
        <v>286</v>
      </c>
      <c r="R969">
        <f>IF(R290="","",R289)</f>
        <v>0</v>
      </c>
      <c r="S969">
        <v>286</v>
      </c>
      <c r="T969">
        <f>T289</f>
        <v>0</v>
      </c>
      <c r="U969">
        <v>286</v>
      </c>
      <c r="V969">
        <f>IF(V290="","",V289)</f>
        <v>0</v>
      </c>
      <c r="W969">
        <v>286</v>
      </c>
      <c r="X969">
        <f>X289</f>
        <v>0</v>
      </c>
      <c r="Y969">
        <v>286</v>
      </c>
      <c r="Z969">
        <f>IF(Z290="","",Z289)</f>
        <v>0</v>
      </c>
      <c r="AA969">
        <v>286</v>
      </c>
      <c r="AB969">
        <f>AB289</f>
        <v>0</v>
      </c>
      <c r="AC969">
        <v>286</v>
      </c>
      <c r="AD969">
        <f>IF(AD290="","",AD289)</f>
        <v>0</v>
      </c>
      <c r="AE969">
        <v>286</v>
      </c>
      <c r="AF969">
        <f>AF289</f>
        <v>0</v>
      </c>
      <c r="AG969">
        <v>286</v>
      </c>
      <c r="AH969">
        <f>IF(AH290="","",AH289)</f>
        <v>0</v>
      </c>
      <c r="AI969">
        <v>286</v>
      </c>
      <c r="AJ969">
        <f>AJ289</f>
        <v>0</v>
      </c>
      <c r="AM969">
        <v>286</v>
      </c>
      <c r="AN969">
        <f>IF(AN290="","",AN289)</f>
        <v>0</v>
      </c>
      <c r="AO969">
        <v>286</v>
      </c>
      <c r="AP969">
        <f>AP289</f>
        <v>0</v>
      </c>
      <c r="AQ969">
        <v>286</v>
      </c>
      <c r="AR969">
        <f>IF(AR290="","",AR289)</f>
        <v>0</v>
      </c>
      <c r="AS969">
        <v>286</v>
      </c>
      <c r="AT969">
        <f>AT289</f>
        <v>0</v>
      </c>
      <c r="AU969">
        <v>286</v>
      </c>
      <c r="AV969">
        <f>IF(AV290="","",AV289)</f>
        <v>0</v>
      </c>
      <c r="AW969">
        <v>286</v>
      </c>
      <c r="AX969">
        <f>AX289</f>
        <v>0</v>
      </c>
      <c r="AY969">
        <v>286</v>
      </c>
      <c r="AZ969">
        <f>IF(AZ290="","",AZ289)</f>
        <v>0</v>
      </c>
      <c r="BA969">
        <v>286</v>
      </c>
      <c r="BB969">
        <f>BB289</f>
        <v>0</v>
      </c>
      <c r="BC969">
        <v>286</v>
      </c>
      <c r="BD969">
        <f>IF(BD290="","",BD289)</f>
        <v>0</v>
      </c>
      <c r="BE969">
        <v>286</v>
      </c>
      <c r="BF969">
        <f>BF289</f>
        <v>0</v>
      </c>
      <c r="BG969">
        <v>286</v>
      </c>
      <c r="BH969">
        <f>IF(BH290="","",BH289)</f>
        <v>0</v>
      </c>
      <c r="BI969">
        <v>286</v>
      </c>
      <c r="BJ969">
        <f>BJ289</f>
        <v>0</v>
      </c>
      <c r="BK969">
        <v>286</v>
      </c>
      <c r="BL969">
        <f>IF(BL290="","",BL289)</f>
        <v>0</v>
      </c>
      <c r="BM969">
        <v>286</v>
      </c>
      <c r="BN969">
        <f>BN289</f>
        <v>0</v>
      </c>
      <c r="BO969">
        <v>286</v>
      </c>
      <c r="BP969">
        <f>IF(BP290="","",BP289)</f>
        <v>0</v>
      </c>
      <c r="BQ969">
        <v>286</v>
      </c>
      <c r="BR969">
        <f>BR289</f>
        <v>0</v>
      </c>
    </row>
    <row r="970" spans="5:70">
      <c r="E970">
        <v>287</v>
      </c>
      <c r="F970">
        <f>IF(F291="","",F290)</f>
        <v>0</v>
      </c>
      <c r="G970">
        <v>287</v>
      </c>
      <c r="H970">
        <f>H290</f>
        <v>0</v>
      </c>
      <c r="I970">
        <v>287</v>
      </c>
      <c r="J970">
        <f>IF(J291="","",J290)</f>
        <v>0</v>
      </c>
      <c r="K970">
        <v>287</v>
      </c>
      <c r="L970">
        <f>L290</f>
        <v>0</v>
      </c>
      <c r="M970">
        <v>287</v>
      </c>
      <c r="N970">
        <f>IF(N291="","",N290)</f>
        <v>0</v>
      </c>
      <c r="O970">
        <v>287</v>
      </c>
      <c r="P970">
        <f>P290</f>
        <v>0</v>
      </c>
      <c r="Q970">
        <v>287</v>
      </c>
      <c r="R970">
        <f>IF(R291="","",R290)</f>
        <v>0</v>
      </c>
      <c r="S970">
        <v>287</v>
      </c>
      <c r="T970">
        <f>T290</f>
        <v>0</v>
      </c>
      <c r="U970">
        <v>287</v>
      </c>
      <c r="V970">
        <f>IF(V291="","",V290)</f>
        <v>0</v>
      </c>
      <c r="W970">
        <v>287</v>
      </c>
      <c r="X970">
        <f>X290</f>
        <v>0</v>
      </c>
      <c r="Y970">
        <v>287</v>
      </c>
      <c r="Z970">
        <f>IF(Z291="","",Z290)</f>
        <v>0</v>
      </c>
      <c r="AA970">
        <v>287</v>
      </c>
      <c r="AB970">
        <f>AB290</f>
        <v>0</v>
      </c>
      <c r="AC970">
        <v>287</v>
      </c>
      <c r="AD970">
        <f>IF(AD291="","",AD290)</f>
        <v>0</v>
      </c>
      <c r="AE970">
        <v>287</v>
      </c>
      <c r="AF970">
        <f>AF290</f>
        <v>0</v>
      </c>
      <c r="AG970">
        <v>287</v>
      </c>
      <c r="AH970">
        <f>IF(AH291="","",AH290)</f>
        <v>0</v>
      </c>
      <c r="AI970">
        <v>287</v>
      </c>
      <c r="AJ970">
        <f>AJ290</f>
        <v>0</v>
      </c>
      <c r="AM970">
        <v>287</v>
      </c>
      <c r="AN970">
        <f>IF(AN291="","",AN290)</f>
        <v>0</v>
      </c>
      <c r="AO970">
        <v>287</v>
      </c>
      <c r="AP970">
        <f>AP290</f>
        <v>0</v>
      </c>
      <c r="AQ970">
        <v>287</v>
      </c>
      <c r="AR970">
        <f>IF(AR291="","",AR290)</f>
        <v>0</v>
      </c>
      <c r="AS970">
        <v>287</v>
      </c>
      <c r="AT970">
        <f>AT290</f>
        <v>0</v>
      </c>
      <c r="AU970">
        <v>287</v>
      </c>
      <c r="AV970">
        <f>IF(AV291="","",AV290)</f>
        <v>0</v>
      </c>
      <c r="AW970">
        <v>287</v>
      </c>
      <c r="AX970">
        <f>AX290</f>
        <v>0</v>
      </c>
      <c r="AY970">
        <v>287</v>
      </c>
      <c r="AZ970">
        <f>IF(AZ291="","",AZ290)</f>
        <v>0</v>
      </c>
      <c r="BA970">
        <v>287</v>
      </c>
      <c r="BB970">
        <f>BB290</f>
        <v>0</v>
      </c>
      <c r="BC970">
        <v>287</v>
      </c>
      <c r="BD970">
        <f>IF(BD291="","",BD290)</f>
        <v>0</v>
      </c>
      <c r="BE970">
        <v>287</v>
      </c>
      <c r="BF970">
        <f>BF290</f>
        <v>0</v>
      </c>
      <c r="BG970">
        <v>287</v>
      </c>
      <c r="BH970">
        <f>IF(BH291="","",BH290)</f>
        <v>0</v>
      </c>
      <c r="BI970">
        <v>287</v>
      </c>
      <c r="BJ970">
        <f>BJ290</f>
        <v>0</v>
      </c>
      <c r="BK970">
        <v>287</v>
      </c>
      <c r="BL970">
        <f>IF(BL291="","",BL290)</f>
        <v>0</v>
      </c>
      <c r="BM970">
        <v>287</v>
      </c>
      <c r="BN970">
        <f>BN290</f>
        <v>0</v>
      </c>
      <c r="BO970">
        <v>287</v>
      </c>
      <c r="BP970">
        <f>IF(BP291="","",BP290)</f>
        <v>0</v>
      </c>
      <c r="BQ970">
        <v>287</v>
      </c>
      <c r="BR970">
        <f>BR290</f>
        <v>0</v>
      </c>
    </row>
    <row r="971" spans="5:70">
      <c r="E971">
        <v>288</v>
      </c>
      <c r="F971">
        <f>IF(F292="","",F291)</f>
        <v>0</v>
      </c>
      <c r="G971">
        <v>288</v>
      </c>
      <c r="H971">
        <f>H291</f>
        <v>0</v>
      </c>
      <c r="I971">
        <v>288</v>
      </c>
      <c r="J971">
        <f>IF(J292="","",J291)</f>
        <v>0</v>
      </c>
      <c r="K971">
        <v>288</v>
      </c>
      <c r="L971">
        <f>L291</f>
        <v>0</v>
      </c>
      <c r="M971">
        <v>288</v>
      </c>
      <c r="N971">
        <f>IF(N292="","",N291)</f>
        <v>0</v>
      </c>
      <c r="O971">
        <v>288</v>
      </c>
      <c r="P971">
        <f>P291</f>
        <v>0</v>
      </c>
      <c r="Q971">
        <v>288</v>
      </c>
      <c r="R971">
        <f>IF(R292="","",R291)</f>
        <v>0</v>
      </c>
      <c r="S971">
        <v>288</v>
      </c>
      <c r="T971">
        <f>T291</f>
        <v>0</v>
      </c>
      <c r="U971">
        <v>288</v>
      </c>
      <c r="V971">
        <f>IF(V292="","",V291)</f>
        <v>0</v>
      </c>
      <c r="W971">
        <v>288</v>
      </c>
      <c r="X971">
        <f>X291</f>
        <v>0</v>
      </c>
      <c r="Y971">
        <v>288</v>
      </c>
      <c r="Z971">
        <f>IF(Z292="","",Z291)</f>
        <v>0</v>
      </c>
      <c r="AA971">
        <v>288</v>
      </c>
      <c r="AB971">
        <f>AB291</f>
        <v>0</v>
      </c>
      <c r="AC971">
        <v>288</v>
      </c>
      <c r="AD971">
        <f>IF(AD292="","",AD291)</f>
        <v>0</v>
      </c>
      <c r="AE971">
        <v>288</v>
      </c>
      <c r="AF971">
        <f>AF291</f>
        <v>0</v>
      </c>
      <c r="AG971">
        <v>288</v>
      </c>
      <c r="AH971">
        <f>IF(AH292="","",AH291)</f>
        <v>0</v>
      </c>
      <c r="AI971">
        <v>288</v>
      </c>
      <c r="AJ971">
        <f>AJ291</f>
        <v>0</v>
      </c>
      <c r="AM971">
        <v>288</v>
      </c>
      <c r="AN971">
        <f>IF(AN292="","",AN291)</f>
        <v>0</v>
      </c>
      <c r="AO971">
        <v>288</v>
      </c>
      <c r="AP971">
        <f>AP291</f>
        <v>0</v>
      </c>
      <c r="AQ971">
        <v>288</v>
      </c>
      <c r="AR971">
        <f>IF(AR292="","",AR291)</f>
        <v>0</v>
      </c>
      <c r="AS971">
        <v>288</v>
      </c>
      <c r="AT971">
        <f>AT291</f>
        <v>0</v>
      </c>
      <c r="AU971">
        <v>288</v>
      </c>
      <c r="AV971">
        <f>IF(AV292="","",AV291)</f>
        <v>0</v>
      </c>
      <c r="AW971">
        <v>288</v>
      </c>
      <c r="AX971">
        <f>AX291</f>
        <v>0</v>
      </c>
      <c r="AY971">
        <v>288</v>
      </c>
      <c r="AZ971">
        <f>IF(AZ292="","",AZ291)</f>
        <v>0</v>
      </c>
      <c r="BA971">
        <v>288</v>
      </c>
      <c r="BB971">
        <f>BB291</f>
        <v>0</v>
      </c>
      <c r="BC971">
        <v>288</v>
      </c>
      <c r="BD971">
        <f>IF(BD292="","",BD291)</f>
        <v>0</v>
      </c>
      <c r="BE971">
        <v>288</v>
      </c>
      <c r="BF971">
        <f>BF291</f>
        <v>0</v>
      </c>
      <c r="BG971">
        <v>288</v>
      </c>
      <c r="BH971">
        <f>IF(BH292="","",BH291)</f>
        <v>0</v>
      </c>
      <c r="BI971">
        <v>288</v>
      </c>
      <c r="BJ971">
        <f>BJ291</f>
        <v>0</v>
      </c>
      <c r="BK971">
        <v>288</v>
      </c>
      <c r="BL971">
        <f>IF(BL292="","",BL291)</f>
        <v>0</v>
      </c>
      <c r="BM971">
        <v>288</v>
      </c>
      <c r="BN971">
        <f>BN291</f>
        <v>0</v>
      </c>
      <c r="BO971">
        <v>288</v>
      </c>
      <c r="BP971">
        <f>IF(BP292="","",BP291)</f>
        <v>0</v>
      </c>
      <c r="BQ971">
        <v>288</v>
      </c>
      <c r="BR971">
        <f>BR291</f>
        <v>0</v>
      </c>
    </row>
    <row r="972" spans="5:70">
      <c r="E972">
        <v>289</v>
      </c>
      <c r="F972">
        <f>IF(F293="","",F292)</f>
        <v>0</v>
      </c>
      <c r="G972">
        <v>289</v>
      </c>
      <c r="H972">
        <f>H292</f>
        <v>0</v>
      </c>
      <c r="I972">
        <v>289</v>
      </c>
      <c r="J972">
        <f>IF(J293="","",J292)</f>
        <v>0</v>
      </c>
      <c r="K972">
        <v>289</v>
      </c>
      <c r="L972">
        <f>L292</f>
        <v>0</v>
      </c>
      <c r="M972">
        <v>289</v>
      </c>
      <c r="N972">
        <f>IF(N293="","",N292)</f>
        <v>0</v>
      </c>
      <c r="O972">
        <v>289</v>
      </c>
      <c r="P972">
        <f>P292</f>
        <v>0</v>
      </c>
      <c r="Q972">
        <v>289</v>
      </c>
      <c r="R972">
        <f>IF(R293="","",R292)</f>
        <v>0</v>
      </c>
      <c r="S972">
        <v>289</v>
      </c>
      <c r="T972">
        <f>T292</f>
        <v>0</v>
      </c>
      <c r="U972">
        <v>289</v>
      </c>
      <c r="V972">
        <f>IF(V293="","",V292)</f>
        <v>0</v>
      </c>
      <c r="W972">
        <v>289</v>
      </c>
      <c r="X972">
        <f>X292</f>
        <v>0</v>
      </c>
      <c r="Y972">
        <v>289</v>
      </c>
      <c r="Z972">
        <f>IF(Z293="","",Z292)</f>
        <v>0</v>
      </c>
      <c r="AA972">
        <v>289</v>
      </c>
      <c r="AB972">
        <f>AB292</f>
        <v>0</v>
      </c>
      <c r="AC972">
        <v>289</v>
      </c>
      <c r="AD972">
        <f>IF(AD293="","",AD292)</f>
        <v>0</v>
      </c>
      <c r="AE972">
        <v>289</v>
      </c>
      <c r="AF972">
        <f>AF292</f>
        <v>0</v>
      </c>
      <c r="AG972">
        <v>289</v>
      </c>
      <c r="AH972">
        <f>IF(AH293="","",AH292)</f>
        <v>0</v>
      </c>
      <c r="AI972">
        <v>289</v>
      </c>
      <c r="AJ972">
        <f>AJ292</f>
        <v>0</v>
      </c>
      <c r="AM972">
        <v>289</v>
      </c>
      <c r="AN972">
        <f>IF(AN293="","",AN292)</f>
        <v>0</v>
      </c>
      <c r="AO972">
        <v>289</v>
      </c>
      <c r="AP972">
        <f>AP292</f>
        <v>0</v>
      </c>
      <c r="AQ972">
        <v>289</v>
      </c>
      <c r="AR972">
        <f>IF(AR293="","",AR292)</f>
        <v>0</v>
      </c>
      <c r="AS972">
        <v>289</v>
      </c>
      <c r="AT972">
        <f>AT292</f>
        <v>0</v>
      </c>
      <c r="AU972">
        <v>289</v>
      </c>
      <c r="AV972">
        <f>IF(AV293="","",AV292)</f>
        <v>0</v>
      </c>
      <c r="AW972">
        <v>289</v>
      </c>
      <c r="AX972">
        <f>AX292</f>
        <v>0</v>
      </c>
      <c r="AY972">
        <v>289</v>
      </c>
      <c r="AZ972">
        <f>IF(AZ293="","",AZ292)</f>
        <v>0</v>
      </c>
      <c r="BA972">
        <v>289</v>
      </c>
      <c r="BB972">
        <f>BB292</f>
        <v>0</v>
      </c>
      <c r="BC972">
        <v>289</v>
      </c>
      <c r="BD972">
        <f>IF(BD293="","",BD292)</f>
        <v>0</v>
      </c>
      <c r="BE972">
        <v>289</v>
      </c>
      <c r="BF972">
        <f>BF292</f>
        <v>0</v>
      </c>
      <c r="BG972">
        <v>289</v>
      </c>
      <c r="BH972">
        <f>IF(BH293="","",BH292)</f>
        <v>0</v>
      </c>
      <c r="BI972">
        <v>289</v>
      </c>
      <c r="BJ972">
        <f>BJ292</f>
        <v>0</v>
      </c>
      <c r="BK972">
        <v>289</v>
      </c>
      <c r="BL972">
        <f>IF(BL293="","",BL292)</f>
        <v>0</v>
      </c>
      <c r="BM972">
        <v>289</v>
      </c>
      <c r="BN972">
        <f>BN292</f>
        <v>0</v>
      </c>
      <c r="BO972">
        <v>289</v>
      </c>
      <c r="BP972">
        <f>IF(BP293="","",BP292)</f>
        <v>0</v>
      </c>
      <c r="BQ972">
        <v>289</v>
      </c>
      <c r="BR972">
        <f>BR292</f>
        <v>0</v>
      </c>
    </row>
    <row r="973" spans="5:70">
      <c r="E973">
        <v>290</v>
      </c>
      <c r="F973">
        <f>IF(F294="","",F293)</f>
        <v>0</v>
      </c>
      <c r="G973">
        <v>290</v>
      </c>
      <c r="H973">
        <f>H293</f>
        <v>0</v>
      </c>
      <c r="I973">
        <v>290</v>
      </c>
      <c r="J973">
        <f>IF(J294="","",J293)</f>
        <v>0</v>
      </c>
      <c r="K973">
        <v>290</v>
      </c>
      <c r="L973">
        <f>L293</f>
        <v>0</v>
      </c>
      <c r="M973">
        <v>290</v>
      </c>
      <c r="N973">
        <f>IF(N294="","",N293)</f>
        <v>0</v>
      </c>
      <c r="O973">
        <v>290</v>
      </c>
      <c r="P973">
        <f>P293</f>
        <v>0</v>
      </c>
      <c r="Q973">
        <v>290</v>
      </c>
      <c r="R973">
        <f>IF(R294="","",R293)</f>
        <v>0</v>
      </c>
      <c r="S973">
        <v>290</v>
      </c>
      <c r="T973">
        <f>T293</f>
        <v>0</v>
      </c>
      <c r="U973">
        <v>290</v>
      </c>
      <c r="V973">
        <f>IF(V294="","",V293)</f>
        <v>0</v>
      </c>
      <c r="W973">
        <v>290</v>
      </c>
      <c r="X973">
        <f>X293</f>
        <v>0</v>
      </c>
      <c r="Y973">
        <v>290</v>
      </c>
      <c r="Z973">
        <f>IF(Z294="","",Z293)</f>
        <v>0</v>
      </c>
      <c r="AA973">
        <v>290</v>
      </c>
      <c r="AB973">
        <f>AB293</f>
        <v>0</v>
      </c>
      <c r="AC973">
        <v>290</v>
      </c>
      <c r="AD973">
        <f>IF(AD294="","",AD293)</f>
        <v>0</v>
      </c>
      <c r="AE973">
        <v>290</v>
      </c>
      <c r="AF973">
        <f>AF293</f>
        <v>0</v>
      </c>
      <c r="AG973">
        <v>290</v>
      </c>
      <c r="AH973">
        <f>IF(AH294="","",AH293)</f>
        <v>0</v>
      </c>
      <c r="AI973">
        <v>290</v>
      </c>
      <c r="AJ973">
        <f>AJ293</f>
        <v>0</v>
      </c>
      <c r="AM973">
        <v>290</v>
      </c>
      <c r="AN973">
        <f>IF(AN294="","",AN293)</f>
        <v>0</v>
      </c>
      <c r="AO973">
        <v>290</v>
      </c>
      <c r="AP973">
        <f>AP293</f>
        <v>0</v>
      </c>
      <c r="AQ973">
        <v>290</v>
      </c>
      <c r="AR973">
        <f>IF(AR294="","",AR293)</f>
        <v>0</v>
      </c>
      <c r="AS973">
        <v>290</v>
      </c>
      <c r="AT973">
        <f>AT293</f>
        <v>0</v>
      </c>
      <c r="AU973">
        <v>290</v>
      </c>
      <c r="AV973">
        <f>IF(AV294="","",AV293)</f>
        <v>0</v>
      </c>
      <c r="AW973">
        <v>290</v>
      </c>
      <c r="AX973">
        <f>AX293</f>
        <v>0</v>
      </c>
      <c r="AY973">
        <v>290</v>
      </c>
      <c r="AZ973">
        <f>IF(AZ294="","",AZ293)</f>
        <v>0</v>
      </c>
      <c r="BA973">
        <v>290</v>
      </c>
      <c r="BB973">
        <f>BB293</f>
        <v>0</v>
      </c>
      <c r="BC973">
        <v>290</v>
      </c>
      <c r="BD973">
        <f>IF(BD294="","",BD293)</f>
        <v>0</v>
      </c>
      <c r="BE973">
        <v>290</v>
      </c>
      <c r="BF973">
        <f>BF293</f>
        <v>0</v>
      </c>
      <c r="BG973">
        <v>290</v>
      </c>
      <c r="BH973">
        <f>IF(BH294="","",BH293)</f>
        <v>0</v>
      </c>
      <c r="BI973">
        <v>290</v>
      </c>
      <c r="BJ973">
        <f>BJ293</f>
        <v>0</v>
      </c>
      <c r="BK973">
        <v>290</v>
      </c>
      <c r="BL973">
        <f>IF(BL294="","",BL293)</f>
        <v>0</v>
      </c>
      <c r="BM973">
        <v>290</v>
      </c>
      <c r="BN973">
        <f>BN293</f>
        <v>0</v>
      </c>
      <c r="BO973">
        <v>290</v>
      </c>
      <c r="BP973">
        <f>IF(BP294="","",BP293)</f>
        <v>0</v>
      </c>
      <c r="BQ973">
        <v>290</v>
      </c>
      <c r="BR973">
        <f>BR293</f>
        <v>0</v>
      </c>
    </row>
    <row r="974" spans="5:70">
      <c r="E974">
        <v>291</v>
      </c>
      <c r="F974">
        <f>IF(F295="","",F294)</f>
        <v>0</v>
      </c>
      <c r="G974">
        <v>291</v>
      </c>
      <c r="H974">
        <f>H294</f>
        <v>0</v>
      </c>
      <c r="I974">
        <v>291</v>
      </c>
      <c r="J974">
        <f>IF(J295="","",J294)</f>
        <v>0</v>
      </c>
      <c r="K974">
        <v>291</v>
      </c>
      <c r="L974">
        <f>L294</f>
        <v>0</v>
      </c>
      <c r="M974">
        <v>291</v>
      </c>
      <c r="N974">
        <f>IF(N295="","",N294)</f>
        <v>0</v>
      </c>
      <c r="O974">
        <v>291</v>
      </c>
      <c r="P974">
        <f>P294</f>
        <v>0</v>
      </c>
      <c r="Q974">
        <v>291</v>
      </c>
      <c r="R974">
        <f>IF(R295="","",R294)</f>
        <v>0</v>
      </c>
      <c r="S974">
        <v>291</v>
      </c>
      <c r="T974">
        <f>T294</f>
        <v>0</v>
      </c>
      <c r="U974">
        <v>291</v>
      </c>
      <c r="V974">
        <f>IF(V295="","",V294)</f>
        <v>0</v>
      </c>
      <c r="W974">
        <v>291</v>
      </c>
      <c r="X974">
        <f>X294</f>
        <v>0</v>
      </c>
      <c r="Y974">
        <v>291</v>
      </c>
      <c r="Z974">
        <f>IF(Z295="","",Z294)</f>
        <v>0</v>
      </c>
      <c r="AA974">
        <v>291</v>
      </c>
      <c r="AB974">
        <f>AB294</f>
        <v>0</v>
      </c>
      <c r="AC974">
        <v>291</v>
      </c>
      <c r="AD974">
        <f>IF(AD295="","",AD294)</f>
        <v>0</v>
      </c>
      <c r="AE974">
        <v>291</v>
      </c>
      <c r="AF974">
        <f>AF294</f>
        <v>0</v>
      </c>
      <c r="AG974">
        <v>291</v>
      </c>
      <c r="AH974">
        <f>IF(AH295="","",AH294)</f>
        <v>0</v>
      </c>
      <c r="AI974">
        <v>291</v>
      </c>
      <c r="AJ974">
        <f>AJ294</f>
        <v>0</v>
      </c>
      <c r="AM974">
        <v>291</v>
      </c>
      <c r="AN974">
        <f>IF(AN295="","",AN294)</f>
        <v>0</v>
      </c>
      <c r="AO974">
        <v>291</v>
      </c>
      <c r="AP974">
        <f>AP294</f>
        <v>0</v>
      </c>
      <c r="AQ974">
        <v>291</v>
      </c>
      <c r="AR974">
        <f>IF(AR295="","",AR294)</f>
        <v>0</v>
      </c>
      <c r="AS974">
        <v>291</v>
      </c>
      <c r="AT974">
        <f>AT294</f>
        <v>0</v>
      </c>
      <c r="AU974">
        <v>291</v>
      </c>
      <c r="AV974">
        <f>IF(AV295="","",AV294)</f>
        <v>0</v>
      </c>
      <c r="AW974">
        <v>291</v>
      </c>
      <c r="AX974">
        <f>AX294</f>
        <v>0</v>
      </c>
      <c r="AY974">
        <v>291</v>
      </c>
      <c r="AZ974">
        <f>IF(AZ295="","",AZ294)</f>
        <v>0</v>
      </c>
      <c r="BA974">
        <v>291</v>
      </c>
      <c r="BB974">
        <f>BB294</f>
        <v>0</v>
      </c>
      <c r="BC974">
        <v>291</v>
      </c>
      <c r="BD974">
        <f>IF(BD295="","",BD294)</f>
        <v>0</v>
      </c>
      <c r="BE974">
        <v>291</v>
      </c>
      <c r="BF974">
        <f>BF294</f>
        <v>0</v>
      </c>
      <c r="BG974">
        <v>291</v>
      </c>
      <c r="BH974">
        <f>IF(BH295="","",BH294)</f>
        <v>0</v>
      </c>
      <c r="BI974">
        <v>291</v>
      </c>
      <c r="BJ974">
        <f>BJ294</f>
        <v>0</v>
      </c>
      <c r="BK974">
        <v>291</v>
      </c>
      <c r="BL974">
        <f>IF(BL295="","",BL294)</f>
        <v>0</v>
      </c>
      <c r="BM974">
        <v>291</v>
      </c>
      <c r="BN974">
        <f>BN294</f>
        <v>0</v>
      </c>
      <c r="BO974">
        <v>291</v>
      </c>
      <c r="BP974">
        <f>IF(BP295="","",BP294)</f>
        <v>0</v>
      </c>
      <c r="BQ974">
        <v>291</v>
      </c>
      <c r="BR974">
        <f>BR294</f>
        <v>0</v>
      </c>
    </row>
    <row r="975" spans="5:70">
      <c r="E975">
        <v>292</v>
      </c>
      <c r="F975">
        <f>IF(F296="","",F295)</f>
        <v>0</v>
      </c>
      <c r="G975">
        <v>292</v>
      </c>
      <c r="H975">
        <f>H295</f>
        <v>0</v>
      </c>
      <c r="I975">
        <v>292</v>
      </c>
      <c r="J975">
        <f>IF(J296="","",J295)</f>
        <v>0</v>
      </c>
      <c r="K975">
        <v>292</v>
      </c>
      <c r="L975">
        <f>L295</f>
        <v>0</v>
      </c>
      <c r="M975">
        <v>292</v>
      </c>
      <c r="N975">
        <f>IF(N296="","",N295)</f>
        <v>0</v>
      </c>
      <c r="O975">
        <v>292</v>
      </c>
      <c r="P975">
        <f>P295</f>
        <v>0</v>
      </c>
      <c r="Q975">
        <v>292</v>
      </c>
      <c r="R975">
        <f>IF(R296="","",R295)</f>
        <v>0</v>
      </c>
      <c r="S975">
        <v>292</v>
      </c>
      <c r="T975">
        <f>T295</f>
        <v>0</v>
      </c>
      <c r="U975">
        <v>292</v>
      </c>
      <c r="V975">
        <f>IF(V296="","",V295)</f>
        <v>0</v>
      </c>
      <c r="W975">
        <v>292</v>
      </c>
      <c r="X975">
        <f>X295</f>
        <v>0</v>
      </c>
      <c r="Y975">
        <v>292</v>
      </c>
      <c r="Z975">
        <f>IF(Z296="","",Z295)</f>
        <v>0</v>
      </c>
      <c r="AA975">
        <v>292</v>
      </c>
      <c r="AB975">
        <f>AB295</f>
        <v>0</v>
      </c>
      <c r="AC975">
        <v>292</v>
      </c>
      <c r="AD975">
        <f>IF(AD296="","",AD295)</f>
        <v>0</v>
      </c>
      <c r="AE975">
        <v>292</v>
      </c>
      <c r="AF975">
        <f>AF295</f>
        <v>0</v>
      </c>
      <c r="AG975">
        <v>292</v>
      </c>
      <c r="AH975">
        <f>IF(AH296="","",AH295)</f>
        <v>0</v>
      </c>
      <c r="AI975">
        <v>292</v>
      </c>
      <c r="AJ975">
        <f>AJ295</f>
        <v>0</v>
      </c>
      <c r="AM975">
        <v>292</v>
      </c>
      <c r="AN975">
        <f>IF(AN296="","",AN295)</f>
        <v>0</v>
      </c>
      <c r="AO975">
        <v>292</v>
      </c>
      <c r="AP975">
        <f>AP295</f>
        <v>0</v>
      </c>
      <c r="AQ975">
        <v>292</v>
      </c>
      <c r="AR975">
        <f>IF(AR296="","",AR295)</f>
        <v>0</v>
      </c>
      <c r="AS975">
        <v>292</v>
      </c>
      <c r="AT975">
        <f>AT295</f>
        <v>0</v>
      </c>
      <c r="AU975">
        <v>292</v>
      </c>
      <c r="AV975">
        <f>IF(AV296="","",AV295)</f>
        <v>0</v>
      </c>
      <c r="AW975">
        <v>292</v>
      </c>
      <c r="AX975">
        <f>AX295</f>
        <v>0</v>
      </c>
      <c r="AY975">
        <v>292</v>
      </c>
      <c r="AZ975">
        <f>IF(AZ296="","",AZ295)</f>
        <v>0</v>
      </c>
      <c r="BA975">
        <v>292</v>
      </c>
      <c r="BB975">
        <f>BB295</f>
        <v>0</v>
      </c>
      <c r="BC975">
        <v>292</v>
      </c>
      <c r="BD975">
        <f>IF(BD296="","",BD295)</f>
        <v>0</v>
      </c>
      <c r="BE975">
        <v>292</v>
      </c>
      <c r="BF975">
        <f>BF295</f>
        <v>0</v>
      </c>
      <c r="BG975">
        <v>292</v>
      </c>
      <c r="BH975">
        <f>IF(BH296="","",BH295)</f>
        <v>0</v>
      </c>
      <c r="BI975">
        <v>292</v>
      </c>
      <c r="BJ975">
        <f>BJ295</f>
        <v>0</v>
      </c>
      <c r="BK975">
        <v>292</v>
      </c>
      <c r="BL975">
        <f>IF(BL296="","",BL295)</f>
        <v>0</v>
      </c>
      <c r="BM975">
        <v>292</v>
      </c>
      <c r="BN975">
        <f>BN295</f>
        <v>0</v>
      </c>
      <c r="BO975">
        <v>292</v>
      </c>
      <c r="BP975">
        <f>IF(BP296="","",BP295)</f>
        <v>0</v>
      </c>
      <c r="BQ975">
        <v>292</v>
      </c>
      <c r="BR975">
        <f>BR295</f>
        <v>0</v>
      </c>
    </row>
    <row r="976" spans="5:70">
      <c r="E976">
        <v>293</v>
      </c>
      <c r="F976">
        <f>IF(F297="","",F296)</f>
        <v>0</v>
      </c>
      <c r="G976">
        <v>293</v>
      </c>
      <c r="H976">
        <f>H296</f>
        <v>0</v>
      </c>
      <c r="I976">
        <v>293</v>
      </c>
      <c r="J976">
        <f>IF(J297="","",J296)</f>
        <v>0</v>
      </c>
      <c r="K976">
        <v>293</v>
      </c>
      <c r="L976">
        <f>L296</f>
        <v>0</v>
      </c>
      <c r="M976">
        <v>293</v>
      </c>
      <c r="N976">
        <f>IF(N297="","",N296)</f>
        <v>0</v>
      </c>
      <c r="O976">
        <v>293</v>
      </c>
      <c r="P976">
        <f>P296</f>
        <v>0</v>
      </c>
      <c r="Q976">
        <v>293</v>
      </c>
      <c r="R976">
        <f>IF(R297="","",R296)</f>
        <v>0</v>
      </c>
      <c r="S976">
        <v>293</v>
      </c>
      <c r="T976">
        <f>T296</f>
        <v>0</v>
      </c>
      <c r="U976">
        <v>293</v>
      </c>
      <c r="V976">
        <f>IF(V297="","",V296)</f>
        <v>0</v>
      </c>
      <c r="W976">
        <v>293</v>
      </c>
      <c r="X976">
        <f>X296</f>
        <v>0</v>
      </c>
      <c r="Y976">
        <v>293</v>
      </c>
      <c r="Z976">
        <f>IF(Z297="","",Z296)</f>
        <v>0</v>
      </c>
      <c r="AA976">
        <v>293</v>
      </c>
      <c r="AB976">
        <f>AB296</f>
        <v>0</v>
      </c>
      <c r="AC976">
        <v>293</v>
      </c>
      <c r="AD976">
        <f>IF(AD297="","",AD296)</f>
        <v>0</v>
      </c>
      <c r="AE976">
        <v>293</v>
      </c>
      <c r="AF976">
        <f>AF296</f>
        <v>0</v>
      </c>
      <c r="AG976">
        <v>293</v>
      </c>
      <c r="AH976">
        <f>IF(AH297="","",AH296)</f>
        <v>0</v>
      </c>
      <c r="AI976">
        <v>293</v>
      </c>
      <c r="AJ976">
        <f>AJ296</f>
        <v>0</v>
      </c>
      <c r="AM976">
        <v>293</v>
      </c>
      <c r="AN976">
        <f>IF(AN297="","",AN296)</f>
        <v>0</v>
      </c>
      <c r="AO976">
        <v>293</v>
      </c>
      <c r="AP976">
        <f>AP296</f>
        <v>0</v>
      </c>
      <c r="AQ976">
        <v>293</v>
      </c>
      <c r="AR976">
        <f>IF(AR297="","",AR296)</f>
        <v>0</v>
      </c>
      <c r="AS976">
        <v>293</v>
      </c>
      <c r="AT976">
        <f>AT296</f>
        <v>0</v>
      </c>
      <c r="AU976">
        <v>293</v>
      </c>
      <c r="AV976">
        <f>IF(AV297="","",AV296)</f>
        <v>0</v>
      </c>
      <c r="AW976">
        <v>293</v>
      </c>
      <c r="AX976">
        <f>AX296</f>
        <v>0</v>
      </c>
      <c r="AY976">
        <v>293</v>
      </c>
      <c r="AZ976">
        <f>IF(AZ297="","",AZ296)</f>
        <v>0</v>
      </c>
      <c r="BA976">
        <v>293</v>
      </c>
      <c r="BB976">
        <f>BB296</f>
        <v>0</v>
      </c>
      <c r="BC976">
        <v>293</v>
      </c>
      <c r="BD976">
        <f>IF(BD297="","",BD296)</f>
        <v>0</v>
      </c>
      <c r="BE976">
        <v>293</v>
      </c>
      <c r="BF976">
        <f>BF296</f>
        <v>0</v>
      </c>
      <c r="BG976">
        <v>293</v>
      </c>
      <c r="BH976">
        <f>IF(BH297="","",BH296)</f>
        <v>0</v>
      </c>
      <c r="BI976">
        <v>293</v>
      </c>
      <c r="BJ976">
        <f>BJ296</f>
        <v>0</v>
      </c>
      <c r="BK976">
        <v>293</v>
      </c>
      <c r="BL976">
        <f>IF(BL297="","",BL296)</f>
        <v>0</v>
      </c>
      <c r="BM976">
        <v>293</v>
      </c>
      <c r="BN976">
        <f>BN296</f>
        <v>0</v>
      </c>
      <c r="BO976">
        <v>293</v>
      </c>
      <c r="BP976">
        <f>IF(BP297="","",BP296)</f>
        <v>0</v>
      </c>
      <c r="BQ976">
        <v>293</v>
      </c>
      <c r="BR976">
        <f>BR296</f>
        <v>0</v>
      </c>
    </row>
    <row r="977" spans="5:70">
      <c r="E977">
        <v>294</v>
      </c>
      <c r="F977">
        <f>IF(F298="","",F297)</f>
        <v>0</v>
      </c>
      <c r="G977">
        <v>294</v>
      </c>
      <c r="H977">
        <f>H297</f>
        <v>0</v>
      </c>
      <c r="I977">
        <v>294</v>
      </c>
      <c r="J977">
        <f>IF(J298="","",J297)</f>
        <v>0</v>
      </c>
      <c r="K977">
        <v>294</v>
      </c>
      <c r="L977">
        <f>L297</f>
        <v>0</v>
      </c>
      <c r="M977">
        <v>294</v>
      </c>
      <c r="N977">
        <f>IF(N298="","",N297)</f>
        <v>0</v>
      </c>
      <c r="O977">
        <v>294</v>
      </c>
      <c r="P977">
        <f>P297</f>
        <v>0</v>
      </c>
      <c r="Q977">
        <v>294</v>
      </c>
      <c r="R977">
        <f>IF(R298="","",R297)</f>
        <v>0</v>
      </c>
      <c r="S977">
        <v>294</v>
      </c>
      <c r="T977">
        <f>T297</f>
        <v>0</v>
      </c>
      <c r="U977">
        <v>294</v>
      </c>
      <c r="V977">
        <f>IF(V298="","",V297)</f>
        <v>0</v>
      </c>
      <c r="W977">
        <v>294</v>
      </c>
      <c r="X977">
        <f>X297</f>
        <v>0</v>
      </c>
      <c r="Y977">
        <v>294</v>
      </c>
      <c r="Z977">
        <f>IF(Z298="","",Z297)</f>
        <v>0</v>
      </c>
      <c r="AA977">
        <v>294</v>
      </c>
      <c r="AB977">
        <f>AB297</f>
        <v>0</v>
      </c>
      <c r="AC977">
        <v>294</v>
      </c>
      <c r="AD977">
        <f>IF(AD298="","",AD297)</f>
        <v>0</v>
      </c>
      <c r="AE977">
        <v>294</v>
      </c>
      <c r="AF977">
        <f>AF297</f>
        <v>0</v>
      </c>
      <c r="AG977">
        <v>294</v>
      </c>
      <c r="AH977">
        <f>IF(AH298="","",AH297)</f>
        <v>0</v>
      </c>
      <c r="AI977">
        <v>294</v>
      </c>
      <c r="AJ977">
        <f>AJ297</f>
        <v>0</v>
      </c>
      <c r="AM977">
        <v>294</v>
      </c>
      <c r="AN977">
        <f>IF(AN298="","",AN297)</f>
        <v>0</v>
      </c>
      <c r="AO977">
        <v>294</v>
      </c>
      <c r="AP977">
        <f>AP297</f>
        <v>0</v>
      </c>
      <c r="AQ977">
        <v>294</v>
      </c>
      <c r="AR977">
        <f>IF(AR298="","",AR297)</f>
        <v>0</v>
      </c>
      <c r="AS977">
        <v>294</v>
      </c>
      <c r="AT977">
        <f>AT297</f>
        <v>0</v>
      </c>
      <c r="AU977">
        <v>294</v>
      </c>
      <c r="AV977">
        <f>IF(AV298="","",AV297)</f>
        <v>0</v>
      </c>
      <c r="AW977">
        <v>294</v>
      </c>
      <c r="AX977">
        <f>AX297</f>
        <v>0</v>
      </c>
      <c r="AY977">
        <v>294</v>
      </c>
      <c r="AZ977">
        <f>IF(AZ298="","",AZ297)</f>
        <v>0</v>
      </c>
      <c r="BA977">
        <v>294</v>
      </c>
      <c r="BB977">
        <f>BB297</f>
        <v>0</v>
      </c>
      <c r="BC977">
        <v>294</v>
      </c>
      <c r="BD977">
        <f>IF(BD298="","",BD297)</f>
        <v>0</v>
      </c>
      <c r="BE977">
        <v>294</v>
      </c>
      <c r="BF977">
        <f>BF297</f>
        <v>0</v>
      </c>
      <c r="BG977">
        <v>294</v>
      </c>
      <c r="BH977">
        <f>IF(BH298="","",BH297)</f>
        <v>0</v>
      </c>
      <c r="BI977">
        <v>294</v>
      </c>
      <c r="BJ977">
        <f>BJ297</f>
        <v>0</v>
      </c>
      <c r="BK977">
        <v>294</v>
      </c>
      <c r="BL977">
        <f>IF(BL298="","",BL297)</f>
        <v>0</v>
      </c>
      <c r="BM977">
        <v>294</v>
      </c>
      <c r="BN977">
        <f>BN297</f>
        <v>0</v>
      </c>
      <c r="BO977">
        <v>294</v>
      </c>
      <c r="BP977">
        <f>IF(BP298="","",BP297)</f>
        <v>0</v>
      </c>
      <c r="BQ977">
        <v>294</v>
      </c>
      <c r="BR977">
        <f>BR297</f>
        <v>0</v>
      </c>
    </row>
    <row r="978" spans="5:70">
      <c r="E978">
        <v>295</v>
      </c>
      <c r="F978">
        <f>IF(F299="","",F298)</f>
        <v>0</v>
      </c>
      <c r="G978">
        <v>295</v>
      </c>
      <c r="H978">
        <f>H298</f>
        <v>0</v>
      </c>
      <c r="I978">
        <v>295</v>
      </c>
      <c r="J978">
        <f>IF(J299="","",J298)</f>
        <v>0</v>
      </c>
      <c r="K978">
        <v>295</v>
      </c>
      <c r="L978">
        <f>L298</f>
        <v>0</v>
      </c>
      <c r="M978">
        <v>295</v>
      </c>
      <c r="N978">
        <f>IF(N299="","",N298)</f>
        <v>0</v>
      </c>
      <c r="O978">
        <v>295</v>
      </c>
      <c r="P978">
        <f>P298</f>
        <v>0</v>
      </c>
      <c r="Q978">
        <v>295</v>
      </c>
      <c r="R978">
        <f>IF(R299="","",R298)</f>
        <v>0</v>
      </c>
      <c r="S978">
        <v>295</v>
      </c>
      <c r="T978">
        <f>T298</f>
        <v>0</v>
      </c>
      <c r="U978">
        <v>295</v>
      </c>
      <c r="V978">
        <f>IF(V299="","",V298)</f>
        <v>0</v>
      </c>
      <c r="W978">
        <v>295</v>
      </c>
      <c r="X978">
        <f>X298</f>
        <v>0</v>
      </c>
      <c r="Y978">
        <v>295</v>
      </c>
      <c r="Z978">
        <f>IF(Z299="","",Z298)</f>
        <v>0</v>
      </c>
      <c r="AA978">
        <v>295</v>
      </c>
      <c r="AB978">
        <f>AB298</f>
        <v>0</v>
      </c>
      <c r="AC978">
        <v>295</v>
      </c>
      <c r="AD978">
        <f>IF(AD299="","",AD298)</f>
        <v>0</v>
      </c>
      <c r="AE978">
        <v>295</v>
      </c>
      <c r="AF978">
        <f>AF298</f>
        <v>0</v>
      </c>
      <c r="AG978">
        <v>295</v>
      </c>
      <c r="AH978">
        <f>IF(AH299="","",AH298)</f>
        <v>0</v>
      </c>
      <c r="AI978">
        <v>295</v>
      </c>
      <c r="AJ978">
        <f>AJ298</f>
        <v>0</v>
      </c>
      <c r="AM978">
        <v>295</v>
      </c>
      <c r="AN978">
        <f>IF(AN299="","",AN298)</f>
        <v>0</v>
      </c>
      <c r="AO978">
        <v>295</v>
      </c>
      <c r="AP978">
        <f>AP298</f>
        <v>0</v>
      </c>
      <c r="AQ978">
        <v>295</v>
      </c>
      <c r="AR978">
        <f>IF(AR299="","",AR298)</f>
        <v>0</v>
      </c>
      <c r="AS978">
        <v>295</v>
      </c>
      <c r="AT978">
        <f>AT298</f>
        <v>0</v>
      </c>
      <c r="AU978">
        <v>295</v>
      </c>
      <c r="AV978">
        <f>IF(AV299="","",AV298)</f>
        <v>0</v>
      </c>
      <c r="AW978">
        <v>295</v>
      </c>
      <c r="AX978">
        <f>AX298</f>
        <v>0</v>
      </c>
      <c r="AY978">
        <v>295</v>
      </c>
      <c r="AZ978">
        <f>IF(AZ299="","",AZ298)</f>
        <v>0</v>
      </c>
      <c r="BA978">
        <v>295</v>
      </c>
      <c r="BB978">
        <f>BB298</f>
        <v>0</v>
      </c>
      <c r="BC978">
        <v>295</v>
      </c>
      <c r="BD978">
        <f>IF(BD299="","",BD298)</f>
        <v>0</v>
      </c>
      <c r="BE978">
        <v>295</v>
      </c>
      <c r="BF978">
        <f>BF298</f>
        <v>0</v>
      </c>
      <c r="BG978">
        <v>295</v>
      </c>
      <c r="BH978">
        <f>IF(BH299="","",BH298)</f>
        <v>0</v>
      </c>
      <c r="BI978">
        <v>295</v>
      </c>
      <c r="BJ978">
        <f>BJ298</f>
        <v>0</v>
      </c>
      <c r="BK978">
        <v>295</v>
      </c>
      <c r="BL978">
        <f>IF(BL299="","",BL298)</f>
        <v>0</v>
      </c>
      <c r="BM978">
        <v>295</v>
      </c>
      <c r="BN978">
        <f>BN298</f>
        <v>0</v>
      </c>
      <c r="BO978">
        <v>295</v>
      </c>
      <c r="BP978">
        <f>IF(BP299="","",BP298)</f>
        <v>0</v>
      </c>
      <c r="BQ978">
        <v>295</v>
      </c>
      <c r="BR978">
        <f>BR298</f>
        <v>0</v>
      </c>
    </row>
    <row r="979" spans="5:70">
      <c r="E979">
        <v>296</v>
      </c>
      <c r="F979">
        <f>IF(F300="","",F299)</f>
        <v>0</v>
      </c>
      <c r="G979">
        <v>296</v>
      </c>
      <c r="H979">
        <f>H299</f>
        <v>0</v>
      </c>
      <c r="I979">
        <v>296</v>
      </c>
      <c r="J979">
        <f>IF(J300="","",J299)</f>
        <v>0</v>
      </c>
      <c r="K979">
        <v>296</v>
      </c>
      <c r="L979">
        <f>L299</f>
        <v>0</v>
      </c>
      <c r="M979">
        <v>296</v>
      </c>
      <c r="N979">
        <f>IF(N300="","",N299)</f>
        <v>0</v>
      </c>
      <c r="O979">
        <v>296</v>
      </c>
      <c r="P979">
        <f>P299</f>
        <v>0</v>
      </c>
      <c r="Q979">
        <v>296</v>
      </c>
      <c r="R979">
        <f>IF(R300="","",R299)</f>
        <v>0</v>
      </c>
      <c r="S979">
        <v>296</v>
      </c>
      <c r="T979">
        <f>T299</f>
        <v>0</v>
      </c>
      <c r="U979">
        <v>296</v>
      </c>
      <c r="V979">
        <f>IF(V300="","",V299)</f>
        <v>0</v>
      </c>
      <c r="W979">
        <v>296</v>
      </c>
      <c r="X979">
        <f>X299</f>
        <v>0</v>
      </c>
      <c r="Y979">
        <v>296</v>
      </c>
      <c r="Z979">
        <f>IF(Z300="","",Z299)</f>
        <v>0</v>
      </c>
      <c r="AA979">
        <v>296</v>
      </c>
      <c r="AB979">
        <f>AB299</f>
        <v>0</v>
      </c>
      <c r="AC979">
        <v>296</v>
      </c>
      <c r="AD979">
        <f>IF(AD300="","",AD299)</f>
        <v>0</v>
      </c>
      <c r="AE979">
        <v>296</v>
      </c>
      <c r="AF979">
        <f>AF299</f>
        <v>0</v>
      </c>
      <c r="AG979">
        <v>296</v>
      </c>
      <c r="AH979">
        <f>IF(AH300="","",AH299)</f>
        <v>0</v>
      </c>
      <c r="AI979">
        <v>296</v>
      </c>
      <c r="AJ979">
        <f>AJ299</f>
        <v>0</v>
      </c>
      <c r="AM979">
        <v>296</v>
      </c>
      <c r="AN979">
        <f>IF(AN300="","",AN299)</f>
        <v>0</v>
      </c>
      <c r="AO979">
        <v>296</v>
      </c>
      <c r="AP979">
        <f>AP299</f>
        <v>0</v>
      </c>
      <c r="AQ979">
        <v>296</v>
      </c>
      <c r="AR979">
        <f>IF(AR300="","",AR299)</f>
        <v>0</v>
      </c>
      <c r="AS979">
        <v>296</v>
      </c>
      <c r="AT979">
        <f>AT299</f>
        <v>0</v>
      </c>
      <c r="AU979">
        <v>296</v>
      </c>
      <c r="AV979">
        <f>IF(AV300="","",AV299)</f>
        <v>0</v>
      </c>
      <c r="AW979">
        <v>296</v>
      </c>
      <c r="AX979">
        <f>AX299</f>
        <v>0</v>
      </c>
      <c r="AY979">
        <v>296</v>
      </c>
      <c r="AZ979">
        <f>IF(AZ300="","",AZ299)</f>
        <v>0</v>
      </c>
      <c r="BA979">
        <v>296</v>
      </c>
      <c r="BB979">
        <f>BB299</f>
        <v>0</v>
      </c>
      <c r="BC979">
        <v>296</v>
      </c>
      <c r="BD979">
        <f>IF(BD300="","",BD299)</f>
        <v>0</v>
      </c>
      <c r="BE979">
        <v>296</v>
      </c>
      <c r="BF979">
        <f>BF299</f>
        <v>0</v>
      </c>
      <c r="BG979">
        <v>296</v>
      </c>
      <c r="BH979">
        <f>IF(BH300="","",BH299)</f>
        <v>0</v>
      </c>
      <c r="BI979">
        <v>296</v>
      </c>
      <c r="BJ979">
        <f>BJ299</f>
        <v>0</v>
      </c>
      <c r="BK979">
        <v>296</v>
      </c>
      <c r="BL979">
        <f>IF(BL300="","",BL299)</f>
        <v>0</v>
      </c>
      <c r="BM979">
        <v>296</v>
      </c>
      <c r="BN979">
        <f>BN299</f>
        <v>0</v>
      </c>
      <c r="BO979">
        <v>296</v>
      </c>
      <c r="BP979">
        <f>IF(BP300="","",BP299)</f>
        <v>0</v>
      </c>
      <c r="BQ979">
        <v>296</v>
      </c>
      <c r="BR979">
        <f>BR299</f>
        <v>0</v>
      </c>
    </row>
    <row r="980" spans="5:70">
      <c r="E980">
        <v>297</v>
      </c>
      <c r="F980">
        <f>IF(F301="","",F300)</f>
        <v>0</v>
      </c>
      <c r="G980">
        <v>297</v>
      </c>
      <c r="H980">
        <f>H300</f>
        <v>0</v>
      </c>
      <c r="I980">
        <v>297</v>
      </c>
      <c r="J980">
        <f>IF(J301="","",J300)</f>
        <v>0</v>
      </c>
      <c r="K980">
        <v>297</v>
      </c>
      <c r="L980">
        <f>L300</f>
        <v>0</v>
      </c>
      <c r="M980">
        <v>297</v>
      </c>
      <c r="N980">
        <f>IF(N301="","",N300)</f>
        <v>0</v>
      </c>
      <c r="O980">
        <v>297</v>
      </c>
      <c r="P980">
        <f>P300</f>
        <v>0</v>
      </c>
      <c r="Q980">
        <v>297</v>
      </c>
      <c r="R980">
        <f>IF(R301="","",R300)</f>
        <v>0</v>
      </c>
      <c r="S980">
        <v>297</v>
      </c>
      <c r="T980">
        <f>T300</f>
        <v>0</v>
      </c>
      <c r="U980">
        <v>297</v>
      </c>
      <c r="V980">
        <f>IF(V301="","",V300)</f>
        <v>0</v>
      </c>
      <c r="W980">
        <v>297</v>
      </c>
      <c r="X980">
        <f>X300</f>
        <v>0</v>
      </c>
      <c r="Y980">
        <v>297</v>
      </c>
      <c r="Z980">
        <f>IF(Z301="","",Z300)</f>
        <v>0</v>
      </c>
      <c r="AA980">
        <v>297</v>
      </c>
      <c r="AB980">
        <f>AB300</f>
        <v>0</v>
      </c>
      <c r="AC980">
        <v>297</v>
      </c>
      <c r="AD980">
        <f>IF(AD301="","",AD300)</f>
        <v>0</v>
      </c>
      <c r="AE980">
        <v>297</v>
      </c>
      <c r="AF980">
        <f>AF300</f>
        <v>0</v>
      </c>
      <c r="AG980">
        <v>297</v>
      </c>
      <c r="AH980">
        <f>IF(AH301="","",AH300)</f>
        <v>0</v>
      </c>
      <c r="AI980">
        <v>297</v>
      </c>
      <c r="AJ980">
        <f>AJ300</f>
        <v>0</v>
      </c>
      <c r="AM980">
        <v>297</v>
      </c>
      <c r="AN980">
        <f>IF(AN301="","",AN300)</f>
        <v>0</v>
      </c>
      <c r="AO980">
        <v>297</v>
      </c>
      <c r="AP980">
        <f>AP300</f>
        <v>0</v>
      </c>
      <c r="AQ980">
        <v>297</v>
      </c>
      <c r="AR980">
        <f>IF(AR301="","",AR300)</f>
        <v>0</v>
      </c>
      <c r="AS980">
        <v>297</v>
      </c>
      <c r="AT980">
        <f>AT300</f>
        <v>0</v>
      </c>
      <c r="AU980">
        <v>297</v>
      </c>
      <c r="AV980">
        <f>IF(AV301="","",AV300)</f>
        <v>0</v>
      </c>
      <c r="AW980">
        <v>297</v>
      </c>
      <c r="AX980">
        <f>AX300</f>
        <v>0</v>
      </c>
      <c r="AY980">
        <v>297</v>
      </c>
      <c r="AZ980">
        <f>IF(AZ301="","",AZ300)</f>
        <v>0</v>
      </c>
      <c r="BA980">
        <v>297</v>
      </c>
      <c r="BB980">
        <f>BB300</f>
        <v>0</v>
      </c>
      <c r="BC980">
        <v>297</v>
      </c>
      <c r="BD980">
        <f>IF(BD301="","",BD300)</f>
        <v>0</v>
      </c>
      <c r="BE980">
        <v>297</v>
      </c>
      <c r="BF980">
        <f>BF300</f>
        <v>0</v>
      </c>
      <c r="BG980">
        <v>297</v>
      </c>
      <c r="BH980">
        <f>IF(BH301="","",BH300)</f>
        <v>0</v>
      </c>
      <c r="BI980">
        <v>297</v>
      </c>
      <c r="BJ980">
        <f>BJ300</f>
        <v>0</v>
      </c>
      <c r="BK980">
        <v>297</v>
      </c>
      <c r="BL980">
        <f>IF(BL301="","",BL300)</f>
        <v>0</v>
      </c>
      <c r="BM980">
        <v>297</v>
      </c>
      <c r="BN980">
        <f>BN300</f>
        <v>0</v>
      </c>
      <c r="BO980">
        <v>297</v>
      </c>
      <c r="BP980">
        <f>IF(BP301="","",BP300)</f>
        <v>0</v>
      </c>
      <c r="BQ980">
        <v>297</v>
      </c>
      <c r="BR980">
        <f>BR300</f>
        <v>0</v>
      </c>
    </row>
    <row r="981" spans="5:70">
      <c r="E981">
        <v>298</v>
      </c>
      <c r="F981">
        <f>IF(F302="","",F301)</f>
        <v>0</v>
      </c>
      <c r="G981">
        <v>298</v>
      </c>
      <c r="H981">
        <f>H301</f>
        <v>0</v>
      </c>
      <c r="I981">
        <v>298</v>
      </c>
      <c r="J981">
        <f>IF(J302="","",J301)</f>
        <v>0</v>
      </c>
      <c r="K981">
        <v>298</v>
      </c>
      <c r="L981">
        <f>L301</f>
        <v>0</v>
      </c>
      <c r="M981">
        <v>298</v>
      </c>
      <c r="N981">
        <f>IF(N302="","",N301)</f>
        <v>0</v>
      </c>
      <c r="O981">
        <v>298</v>
      </c>
      <c r="P981">
        <f>P301</f>
        <v>0</v>
      </c>
      <c r="Q981">
        <v>298</v>
      </c>
      <c r="R981">
        <f>IF(R302="","",R301)</f>
        <v>0</v>
      </c>
      <c r="S981">
        <v>298</v>
      </c>
      <c r="T981">
        <f>T301</f>
        <v>0</v>
      </c>
      <c r="U981">
        <v>298</v>
      </c>
      <c r="V981">
        <f>IF(V302="","",V301)</f>
        <v>0</v>
      </c>
      <c r="W981">
        <v>298</v>
      </c>
      <c r="X981">
        <f>X301</f>
        <v>0</v>
      </c>
      <c r="Y981">
        <v>298</v>
      </c>
      <c r="Z981">
        <f>IF(Z302="","",Z301)</f>
        <v>0</v>
      </c>
      <c r="AA981">
        <v>298</v>
      </c>
      <c r="AB981">
        <f>AB301</f>
        <v>0</v>
      </c>
      <c r="AC981">
        <v>298</v>
      </c>
      <c r="AD981">
        <f>IF(AD302="","",AD301)</f>
        <v>0</v>
      </c>
      <c r="AE981">
        <v>298</v>
      </c>
      <c r="AF981">
        <f>AF301</f>
        <v>0</v>
      </c>
      <c r="AG981">
        <v>298</v>
      </c>
      <c r="AH981">
        <f>IF(AH302="","",AH301)</f>
        <v>0</v>
      </c>
      <c r="AI981">
        <v>298</v>
      </c>
      <c r="AJ981">
        <f>AJ301</f>
        <v>0</v>
      </c>
      <c r="AM981">
        <v>298</v>
      </c>
      <c r="AN981">
        <f>IF(AN302="","",AN301)</f>
        <v>0</v>
      </c>
      <c r="AO981">
        <v>298</v>
      </c>
      <c r="AP981">
        <f>AP301</f>
        <v>0</v>
      </c>
      <c r="AQ981">
        <v>298</v>
      </c>
      <c r="AR981">
        <f>IF(AR302="","",AR301)</f>
        <v>0</v>
      </c>
      <c r="AS981">
        <v>298</v>
      </c>
      <c r="AT981">
        <f>AT301</f>
        <v>0</v>
      </c>
      <c r="AU981">
        <v>298</v>
      </c>
      <c r="AV981">
        <f>IF(AV302="","",AV301)</f>
        <v>0</v>
      </c>
      <c r="AW981">
        <v>298</v>
      </c>
      <c r="AX981">
        <f>AX301</f>
        <v>0</v>
      </c>
      <c r="AY981">
        <v>298</v>
      </c>
      <c r="AZ981">
        <f>IF(AZ302="","",AZ301)</f>
        <v>0</v>
      </c>
      <c r="BA981">
        <v>298</v>
      </c>
      <c r="BB981">
        <f>BB301</f>
        <v>0</v>
      </c>
      <c r="BC981">
        <v>298</v>
      </c>
      <c r="BD981">
        <f>IF(BD302="","",BD301)</f>
        <v>0</v>
      </c>
      <c r="BE981">
        <v>298</v>
      </c>
      <c r="BF981">
        <f>BF301</f>
        <v>0</v>
      </c>
      <c r="BG981">
        <v>298</v>
      </c>
      <c r="BH981">
        <f>IF(BH302="","",BH301)</f>
        <v>0</v>
      </c>
      <c r="BI981">
        <v>298</v>
      </c>
      <c r="BJ981">
        <f>BJ301</f>
        <v>0</v>
      </c>
      <c r="BK981">
        <v>298</v>
      </c>
      <c r="BL981">
        <f>IF(BL302="","",BL301)</f>
        <v>0</v>
      </c>
      <c r="BM981">
        <v>298</v>
      </c>
      <c r="BN981">
        <f>BN301</f>
        <v>0</v>
      </c>
      <c r="BO981">
        <v>298</v>
      </c>
      <c r="BP981">
        <f>IF(BP302="","",BP301)</f>
        <v>0</v>
      </c>
      <c r="BQ981">
        <v>298</v>
      </c>
      <c r="BR981">
        <f>BR301</f>
        <v>0</v>
      </c>
    </row>
    <row r="982" spans="5:70">
      <c r="E982">
        <v>299</v>
      </c>
      <c r="F982">
        <f>IF(F303="","",F302)</f>
        <v>0</v>
      </c>
      <c r="G982">
        <v>299</v>
      </c>
      <c r="H982">
        <f>H302</f>
        <v>0</v>
      </c>
      <c r="I982">
        <v>299</v>
      </c>
      <c r="J982">
        <f>IF(J303="","",J302)</f>
        <v>0</v>
      </c>
      <c r="K982">
        <v>299</v>
      </c>
      <c r="L982">
        <f>L302</f>
        <v>0</v>
      </c>
      <c r="M982">
        <v>299</v>
      </c>
      <c r="N982">
        <f>IF(N303="","",N302)</f>
        <v>0</v>
      </c>
      <c r="O982">
        <v>299</v>
      </c>
      <c r="P982">
        <f>P302</f>
        <v>0</v>
      </c>
      <c r="Q982">
        <v>299</v>
      </c>
      <c r="R982">
        <f>IF(R303="","",R302)</f>
        <v>0</v>
      </c>
      <c r="S982">
        <v>299</v>
      </c>
      <c r="T982">
        <f>T302</f>
        <v>0</v>
      </c>
      <c r="U982">
        <v>299</v>
      </c>
      <c r="V982">
        <f>IF(V303="","",V302)</f>
        <v>0</v>
      </c>
      <c r="W982">
        <v>299</v>
      </c>
      <c r="X982">
        <f>X302</f>
        <v>0</v>
      </c>
      <c r="Y982">
        <v>299</v>
      </c>
      <c r="Z982">
        <f>IF(Z303="","",Z302)</f>
        <v>0</v>
      </c>
      <c r="AA982">
        <v>299</v>
      </c>
      <c r="AB982">
        <f>AB302</f>
        <v>0</v>
      </c>
      <c r="AC982">
        <v>299</v>
      </c>
      <c r="AD982">
        <f>IF(AD303="","",AD302)</f>
        <v>0</v>
      </c>
      <c r="AE982">
        <v>299</v>
      </c>
      <c r="AF982">
        <f>AF302</f>
        <v>0</v>
      </c>
      <c r="AG982">
        <v>299</v>
      </c>
      <c r="AH982">
        <f>IF(AH303="","",AH302)</f>
        <v>0</v>
      </c>
      <c r="AI982">
        <v>299</v>
      </c>
      <c r="AJ982">
        <f>AJ302</f>
        <v>0</v>
      </c>
      <c r="AM982">
        <v>299</v>
      </c>
      <c r="AN982">
        <f>IF(AN303="","",AN302)</f>
        <v>0</v>
      </c>
      <c r="AO982">
        <v>299</v>
      </c>
      <c r="AP982">
        <f>AP302</f>
        <v>0</v>
      </c>
      <c r="AQ982">
        <v>299</v>
      </c>
      <c r="AR982">
        <f>IF(AR303="","",AR302)</f>
        <v>0</v>
      </c>
      <c r="AS982">
        <v>299</v>
      </c>
      <c r="AT982">
        <f>AT302</f>
        <v>0</v>
      </c>
      <c r="AU982">
        <v>299</v>
      </c>
      <c r="AV982">
        <f>IF(AV303="","",AV302)</f>
        <v>0</v>
      </c>
      <c r="AW982">
        <v>299</v>
      </c>
      <c r="AX982">
        <f>AX302</f>
        <v>0</v>
      </c>
      <c r="AY982">
        <v>299</v>
      </c>
      <c r="AZ982">
        <f>IF(AZ303="","",AZ302)</f>
        <v>0</v>
      </c>
      <c r="BA982">
        <v>299</v>
      </c>
      <c r="BB982">
        <f>BB302</f>
        <v>0</v>
      </c>
      <c r="BC982">
        <v>299</v>
      </c>
      <c r="BD982">
        <f>IF(BD303="","",BD302)</f>
        <v>0</v>
      </c>
      <c r="BE982">
        <v>299</v>
      </c>
      <c r="BF982">
        <f>BF302</f>
        <v>0</v>
      </c>
      <c r="BG982">
        <v>299</v>
      </c>
      <c r="BH982">
        <f>IF(BH303="","",BH302)</f>
        <v>0</v>
      </c>
      <c r="BI982">
        <v>299</v>
      </c>
      <c r="BJ982">
        <f>BJ302</f>
        <v>0</v>
      </c>
      <c r="BK982">
        <v>299</v>
      </c>
      <c r="BL982">
        <f>IF(BL303="","",BL302)</f>
        <v>0</v>
      </c>
      <c r="BM982">
        <v>299</v>
      </c>
      <c r="BN982">
        <f>BN302</f>
        <v>0</v>
      </c>
      <c r="BO982">
        <v>299</v>
      </c>
      <c r="BP982">
        <f>IF(BP303="","",BP302)</f>
        <v>0</v>
      </c>
      <c r="BQ982">
        <v>299</v>
      </c>
      <c r="BR982">
        <f>BR302</f>
        <v>0</v>
      </c>
    </row>
    <row r="983" spans="5:70">
      <c r="E983">
        <v>300</v>
      </c>
      <c r="F983">
        <f>IF(F304="","",F303)</f>
        <v>0</v>
      </c>
      <c r="G983">
        <v>300</v>
      </c>
      <c r="H983">
        <f>H303</f>
        <v>0</v>
      </c>
      <c r="I983">
        <v>300</v>
      </c>
      <c r="J983">
        <f>IF(J304="","",J303)</f>
        <v>0</v>
      </c>
      <c r="K983">
        <v>300</v>
      </c>
      <c r="L983">
        <f>L303</f>
        <v>0</v>
      </c>
      <c r="M983">
        <v>300</v>
      </c>
      <c r="N983">
        <f>IF(N304="","",N303)</f>
        <v>0</v>
      </c>
      <c r="O983">
        <v>300</v>
      </c>
      <c r="P983">
        <f>P303</f>
        <v>0</v>
      </c>
      <c r="Q983">
        <v>300</v>
      </c>
      <c r="R983">
        <f>IF(R304="","",R303)</f>
        <v>0</v>
      </c>
      <c r="S983">
        <v>300</v>
      </c>
      <c r="T983">
        <f>T303</f>
        <v>0</v>
      </c>
      <c r="U983">
        <v>300</v>
      </c>
      <c r="V983">
        <f>IF(V304="","",V303)</f>
        <v>0</v>
      </c>
      <c r="W983">
        <v>300</v>
      </c>
      <c r="X983">
        <f>X303</f>
        <v>0</v>
      </c>
      <c r="Y983">
        <v>300</v>
      </c>
      <c r="Z983">
        <f>IF(Z304="","",Z303)</f>
        <v>0</v>
      </c>
      <c r="AA983">
        <v>300</v>
      </c>
      <c r="AB983">
        <f>AB303</f>
        <v>0</v>
      </c>
      <c r="AC983">
        <v>300</v>
      </c>
      <c r="AD983">
        <f>IF(AD304="","",AD303)</f>
        <v>0</v>
      </c>
      <c r="AE983">
        <v>300</v>
      </c>
      <c r="AF983">
        <f>AF303</f>
        <v>0</v>
      </c>
      <c r="AG983">
        <v>300</v>
      </c>
      <c r="AH983">
        <f>IF(AH304="","",AH303)</f>
        <v>0</v>
      </c>
      <c r="AI983">
        <v>300</v>
      </c>
      <c r="AJ983">
        <f>AJ303</f>
        <v>0</v>
      </c>
      <c r="AM983">
        <v>300</v>
      </c>
      <c r="AN983">
        <f>IF(AN304="","",AN303)</f>
        <v>0</v>
      </c>
      <c r="AO983">
        <v>300</v>
      </c>
      <c r="AP983">
        <f>AP303</f>
        <v>0</v>
      </c>
      <c r="AQ983">
        <v>300</v>
      </c>
      <c r="AR983">
        <f>IF(AR304="","",AR303)</f>
        <v>0</v>
      </c>
      <c r="AS983">
        <v>300</v>
      </c>
      <c r="AT983">
        <f>AT303</f>
        <v>0</v>
      </c>
      <c r="AU983">
        <v>300</v>
      </c>
      <c r="AV983">
        <f>IF(AV304="","",AV303)</f>
        <v>0</v>
      </c>
      <c r="AW983">
        <v>300</v>
      </c>
      <c r="AX983">
        <f>AX303</f>
        <v>0</v>
      </c>
      <c r="AY983">
        <v>300</v>
      </c>
      <c r="AZ983">
        <f>IF(AZ304="","",AZ303)</f>
        <v>0</v>
      </c>
      <c r="BA983">
        <v>300</v>
      </c>
      <c r="BB983">
        <f>BB303</f>
        <v>0</v>
      </c>
      <c r="BC983">
        <v>300</v>
      </c>
      <c r="BD983">
        <f>IF(BD304="","",BD303)</f>
        <v>0</v>
      </c>
      <c r="BE983">
        <v>300</v>
      </c>
      <c r="BF983">
        <f>BF303</f>
        <v>0</v>
      </c>
      <c r="BG983">
        <v>300</v>
      </c>
      <c r="BH983">
        <f>IF(BH304="","",BH303)</f>
        <v>0</v>
      </c>
      <c r="BI983">
        <v>300</v>
      </c>
      <c r="BJ983">
        <f>BJ303</f>
        <v>0</v>
      </c>
      <c r="BK983">
        <v>300</v>
      </c>
      <c r="BL983">
        <f>IF(BL304="","",BL303)</f>
        <v>0</v>
      </c>
      <c r="BM983">
        <v>300</v>
      </c>
      <c r="BN983">
        <f>BN303</f>
        <v>0</v>
      </c>
      <c r="BO983">
        <v>300</v>
      </c>
      <c r="BP983">
        <f>IF(BP304="","",BP303)</f>
        <v>0</v>
      </c>
      <c r="BQ983">
        <v>300</v>
      </c>
      <c r="BR983">
        <f>BR303</f>
        <v>0</v>
      </c>
    </row>
    <row r="984" spans="5:70">
      <c r="E984">
        <v>301</v>
      </c>
      <c r="F984">
        <f>IF(F305="","",F304)</f>
        <v>0</v>
      </c>
      <c r="G984">
        <v>301</v>
      </c>
      <c r="H984">
        <f>H304</f>
        <v>0</v>
      </c>
      <c r="I984">
        <v>301</v>
      </c>
      <c r="J984">
        <f>IF(J305="","",J304)</f>
        <v>0</v>
      </c>
      <c r="K984">
        <v>301</v>
      </c>
      <c r="L984">
        <f>L304</f>
        <v>0</v>
      </c>
      <c r="M984">
        <v>301</v>
      </c>
      <c r="N984">
        <f>IF(N305="","",N304)</f>
        <v>0</v>
      </c>
      <c r="O984">
        <v>301</v>
      </c>
      <c r="P984">
        <f>P304</f>
        <v>0</v>
      </c>
      <c r="Q984">
        <v>301</v>
      </c>
      <c r="R984">
        <f>IF(R305="","",R304)</f>
        <v>0</v>
      </c>
      <c r="S984">
        <v>301</v>
      </c>
      <c r="T984">
        <f>T304</f>
        <v>0</v>
      </c>
      <c r="U984">
        <v>301</v>
      </c>
      <c r="V984">
        <f>IF(V305="","",V304)</f>
        <v>0</v>
      </c>
      <c r="W984">
        <v>301</v>
      </c>
      <c r="X984">
        <f>X304</f>
        <v>0</v>
      </c>
      <c r="Y984">
        <v>301</v>
      </c>
      <c r="Z984">
        <f>IF(Z305="","",Z304)</f>
        <v>0</v>
      </c>
      <c r="AA984">
        <v>301</v>
      </c>
      <c r="AB984">
        <f>AB304</f>
        <v>0</v>
      </c>
      <c r="AC984">
        <v>301</v>
      </c>
      <c r="AD984">
        <f>IF(AD305="","",AD304)</f>
        <v>0</v>
      </c>
      <c r="AE984">
        <v>301</v>
      </c>
      <c r="AF984">
        <f>AF304</f>
        <v>0</v>
      </c>
      <c r="AG984">
        <v>301</v>
      </c>
      <c r="AH984">
        <f>IF(AH305="","",AH304)</f>
        <v>0</v>
      </c>
      <c r="AI984">
        <v>301</v>
      </c>
      <c r="AJ984">
        <f>AJ304</f>
        <v>0</v>
      </c>
      <c r="AM984">
        <v>301</v>
      </c>
      <c r="AN984">
        <f>IF(AN305="","",AN304)</f>
        <v>0</v>
      </c>
      <c r="AO984">
        <v>301</v>
      </c>
      <c r="AP984">
        <f>AP304</f>
        <v>0</v>
      </c>
      <c r="AQ984">
        <v>301</v>
      </c>
      <c r="AR984">
        <f>IF(AR305="","",AR304)</f>
        <v>0</v>
      </c>
      <c r="AS984">
        <v>301</v>
      </c>
      <c r="AT984">
        <f>AT304</f>
        <v>0</v>
      </c>
      <c r="AU984">
        <v>301</v>
      </c>
      <c r="AV984">
        <f>IF(AV305="","",AV304)</f>
        <v>0</v>
      </c>
      <c r="AW984">
        <v>301</v>
      </c>
      <c r="AX984">
        <f>AX304</f>
        <v>0</v>
      </c>
      <c r="AY984">
        <v>301</v>
      </c>
      <c r="AZ984">
        <f>IF(AZ305="","",AZ304)</f>
        <v>0</v>
      </c>
      <c r="BA984">
        <v>301</v>
      </c>
      <c r="BB984">
        <f>BB304</f>
        <v>0</v>
      </c>
      <c r="BC984">
        <v>301</v>
      </c>
      <c r="BD984">
        <f>IF(BD305="","",BD304)</f>
        <v>0</v>
      </c>
      <c r="BE984">
        <v>301</v>
      </c>
      <c r="BF984">
        <f>BF304</f>
        <v>0</v>
      </c>
      <c r="BG984">
        <v>301</v>
      </c>
      <c r="BH984">
        <f>IF(BH305="","",BH304)</f>
        <v>0</v>
      </c>
      <c r="BI984">
        <v>301</v>
      </c>
      <c r="BJ984">
        <f>BJ304</f>
        <v>0</v>
      </c>
      <c r="BK984">
        <v>301</v>
      </c>
      <c r="BL984">
        <f>IF(BL305="","",BL304)</f>
        <v>0</v>
      </c>
      <c r="BM984">
        <v>301</v>
      </c>
      <c r="BN984">
        <f>BN304</f>
        <v>0</v>
      </c>
      <c r="BO984">
        <v>301</v>
      </c>
      <c r="BP984">
        <f>IF(BP305="","",BP304)</f>
        <v>0</v>
      </c>
      <c r="BQ984">
        <v>301</v>
      </c>
      <c r="BR984">
        <f>BR304</f>
        <v>0</v>
      </c>
    </row>
    <row r="985" spans="5:70">
      <c r="E985">
        <v>302</v>
      </c>
      <c r="F985">
        <f>IF(F306="","",F305)</f>
        <v>0</v>
      </c>
      <c r="G985">
        <v>302</v>
      </c>
      <c r="H985">
        <f>H305</f>
        <v>0</v>
      </c>
      <c r="I985">
        <v>302</v>
      </c>
      <c r="J985">
        <f>IF(J306="","",J305)</f>
        <v>0</v>
      </c>
      <c r="K985">
        <v>302</v>
      </c>
      <c r="L985">
        <f>L305</f>
        <v>0</v>
      </c>
      <c r="M985">
        <v>302</v>
      </c>
      <c r="N985">
        <f>IF(N306="","",N305)</f>
        <v>0</v>
      </c>
      <c r="O985">
        <v>302</v>
      </c>
      <c r="P985">
        <f>P305</f>
        <v>0</v>
      </c>
      <c r="Q985">
        <v>302</v>
      </c>
      <c r="R985">
        <f>IF(R306="","",R305)</f>
        <v>0</v>
      </c>
      <c r="S985">
        <v>302</v>
      </c>
      <c r="T985">
        <f>T305</f>
        <v>0</v>
      </c>
      <c r="U985">
        <v>302</v>
      </c>
      <c r="V985">
        <f>IF(V306="","",V305)</f>
        <v>0</v>
      </c>
      <c r="W985">
        <v>302</v>
      </c>
      <c r="X985">
        <f>X305</f>
        <v>0</v>
      </c>
      <c r="Y985">
        <v>302</v>
      </c>
      <c r="Z985">
        <f>IF(Z306="","",Z305)</f>
        <v>0</v>
      </c>
      <c r="AA985">
        <v>302</v>
      </c>
      <c r="AB985">
        <f>AB305</f>
        <v>0</v>
      </c>
      <c r="AC985">
        <v>302</v>
      </c>
      <c r="AD985">
        <f>IF(AD306="","",AD305)</f>
        <v>0</v>
      </c>
      <c r="AE985">
        <v>302</v>
      </c>
      <c r="AF985">
        <f>AF305</f>
        <v>0</v>
      </c>
      <c r="AG985">
        <v>302</v>
      </c>
      <c r="AH985">
        <f>IF(AH306="","",AH305)</f>
        <v>0</v>
      </c>
      <c r="AI985">
        <v>302</v>
      </c>
      <c r="AJ985">
        <f>AJ305</f>
        <v>0</v>
      </c>
      <c r="AM985">
        <v>302</v>
      </c>
      <c r="AN985">
        <f>IF(AN306="","",AN305)</f>
        <v>0</v>
      </c>
      <c r="AO985">
        <v>302</v>
      </c>
      <c r="AP985">
        <f>AP305</f>
        <v>0</v>
      </c>
      <c r="AQ985">
        <v>302</v>
      </c>
      <c r="AR985">
        <f>IF(AR306="","",AR305)</f>
        <v>0</v>
      </c>
      <c r="AS985">
        <v>302</v>
      </c>
      <c r="AT985">
        <f>AT305</f>
        <v>0</v>
      </c>
      <c r="AU985">
        <v>302</v>
      </c>
      <c r="AV985">
        <f>IF(AV306="","",AV305)</f>
        <v>0</v>
      </c>
      <c r="AW985">
        <v>302</v>
      </c>
      <c r="AX985">
        <f>AX305</f>
        <v>0</v>
      </c>
      <c r="AY985">
        <v>302</v>
      </c>
      <c r="AZ985">
        <f>IF(AZ306="","",AZ305)</f>
        <v>0</v>
      </c>
      <c r="BA985">
        <v>302</v>
      </c>
      <c r="BB985">
        <f>BB305</f>
        <v>0</v>
      </c>
      <c r="BC985">
        <v>302</v>
      </c>
      <c r="BD985">
        <f>IF(BD306="","",BD305)</f>
        <v>0</v>
      </c>
      <c r="BE985">
        <v>302</v>
      </c>
      <c r="BF985">
        <f>BF305</f>
        <v>0</v>
      </c>
      <c r="BG985">
        <v>302</v>
      </c>
      <c r="BH985">
        <f>IF(BH306="","",BH305)</f>
        <v>0</v>
      </c>
      <c r="BI985">
        <v>302</v>
      </c>
      <c r="BJ985">
        <f>BJ305</f>
        <v>0</v>
      </c>
      <c r="BK985">
        <v>302</v>
      </c>
      <c r="BL985">
        <f>IF(BL306="","",BL305)</f>
        <v>0</v>
      </c>
      <c r="BM985">
        <v>302</v>
      </c>
      <c r="BN985">
        <f>BN305</f>
        <v>0</v>
      </c>
      <c r="BO985">
        <v>302</v>
      </c>
      <c r="BP985">
        <f>IF(BP306="","",BP305)</f>
        <v>0</v>
      </c>
      <c r="BQ985">
        <v>302</v>
      </c>
      <c r="BR985">
        <f>BR305</f>
        <v>0</v>
      </c>
    </row>
    <row r="986" spans="5:70">
      <c r="E986">
        <v>303</v>
      </c>
      <c r="F986">
        <f>IF(F307="","",F306)</f>
        <v>0</v>
      </c>
      <c r="G986">
        <v>303</v>
      </c>
      <c r="H986">
        <f>H306</f>
        <v>0</v>
      </c>
      <c r="I986">
        <v>303</v>
      </c>
      <c r="J986">
        <f>IF(J307="","",J306)</f>
        <v>0</v>
      </c>
      <c r="K986">
        <v>303</v>
      </c>
      <c r="L986">
        <f>L306</f>
        <v>0</v>
      </c>
      <c r="M986">
        <v>303</v>
      </c>
      <c r="N986">
        <f>IF(N307="","",N306)</f>
        <v>0</v>
      </c>
      <c r="O986">
        <v>303</v>
      </c>
      <c r="P986">
        <f>P306</f>
        <v>0</v>
      </c>
      <c r="Q986">
        <v>303</v>
      </c>
      <c r="R986">
        <f>IF(R307="","",R306)</f>
        <v>0</v>
      </c>
      <c r="S986">
        <v>303</v>
      </c>
      <c r="T986">
        <f>T306</f>
        <v>0</v>
      </c>
      <c r="U986">
        <v>303</v>
      </c>
      <c r="V986">
        <f>IF(V307="","",V306)</f>
        <v>0</v>
      </c>
      <c r="W986">
        <v>303</v>
      </c>
      <c r="X986">
        <f>X306</f>
        <v>0</v>
      </c>
      <c r="Y986">
        <v>303</v>
      </c>
      <c r="Z986">
        <f>IF(Z307="","",Z306)</f>
        <v>0</v>
      </c>
      <c r="AA986">
        <v>303</v>
      </c>
      <c r="AB986">
        <f>AB306</f>
        <v>0</v>
      </c>
      <c r="AC986">
        <v>303</v>
      </c>
      <c r="AD986">
        <f>IF(AD307="","",AD306)</f>
        <v>0</v>
      </c>
      <c r="AE986">
        <v>303</v>
      </c>
      <c r="AF986">
        <f>AF306</f>
        <v>0</v>
      </c>
      <c r="AG986">
        <v>303</v>
      </c>
      <c r="AH986">
        <f>IF(AH307="","",AH306)</f>
        <v>0</v>
      </c>
      <c r="AI986">
        <v>303</v>
      </c>
      <c r="AJ986">
        <f>AJ306</f>
        <v>0</v>
      </c>
      <c r="AM986">
        <v>303</v>
      </c>
      <c r="AN986">
        <f>IF(AN307="","",AN306)</f>
        <v>0</v>
      </c>
      <c r="AO986">
        <v>303</v>
      </c>
      <c r="AP986">
        <f>AP306</f>
        <v>0</v>
      </c>
      <c r="AQ986">
        <v>303</v>
      </c>
      <c r="AR986">
        <f>IF(AR307="","",AR306)</f>
        <v>0</v>
      </c>
      <c r="AS986">
        <v>303</v>
      </c>
      <c r="AT986">
        <f>AT306</f>
        <v>0</v>
      </c>
      <c r="AU986">
        <v>303</v>
      </c>
      <c r="AV986">
        <f>IF(AV307="","",AV306)</f>
        <v>0</v>
      </c>
      <c r="AW986">
        <v>303</v>
      </c>
      <c r="AX986">
        <f>AX306</f>
        <v>0</v>
      </c>
      <c r="AY986">
        <v>303</v>
      </c>
      <c r="AZ986">
        <f>IF(AZ307="","",AZ306)</f>
        <v>0</v>
      </c>
      <c r="BA986">
        <v>303</v>
      </c>
      <c r="BB986">
        <f>BB306</f>
        <v>0</v>
      </c>
      <c r="BC986">
        <v>303</v>
      </c>
      <c r="BD986">
        <f>IF(BD307="","",BD306)</f>
        <v>0</v>
      </c>
      <c r="BE986">
        <v>303</v>
      </c>
      <c r="BF986">
        <f>BF306</f>
        <v>0</v>
      </c>
      <c r="BG986">
        <v>303</v>
      </c>
      <c r="BH986">
        <f>IF(BH307="","",BH306)</f>
        <v>0</v>
      </c>
      <c r="BI986">
        <v>303</v>
      </c>
      <c r="BJ986">
        <f>BJ306</f>
        <v>0</v>
      </c>
      <c r="BK986">
        <v>303</v>
      </c>
      <c r="BL986">
        <f>IF(BL307="","",BL306)</f>
        <v>0</v>
      </c>
      <c r="BM986">
        <v>303</v>
      </c>
      <c r="BN986">
        <f>BN306</f>
        <v>0</v>
      </c>
      <c r="BO986">
        <v>303</v>
      </c>
      <c r="BP986">
        <f>IF(BP307="","",BP306)</f>
        <v>0</v>
      </c>
      <c r="BQ986">
        <v>303</v>
      </c>
      <c r="BR986">
        <f>BR306</f>
        <v>0</v>
      </c>
    </row>
    <row r="987" spans="5:70">
      <c r="E987">
        <v>304</v>
      </c>
      <c r="F987">
        <f>IF(F308="","",F307)</f>
        <v>0</v>
      </c>
      <c r="G987">
        <v>304</v>
      </c>
      <c r="H987">
        <f>H307</f>
        <v>0</v>
      </c>
      <c r="I987">
        <v>304</v>
      </c>
      <c r="J987">
        <f>IF(J308="","",J307)</f>
        <v>0</v>
      </c>
      <c r="K987">
        <v>304</v>
      </c>
      <c r="L987">
        <f>L307</f>
        <v>0</v>
      </c>
      <c r="M987">
        <v>304</v>
      </c>
      <c r="N987">
        <f>IF(N308="","",N307)</f>
        <v>0</v>
      </c>
      <c r="O987">
        <v>304</v>
      </c>
      <c r="P987">
        <f>P307</f>
        <v>0</v>
      </c>
      <c r="Q987">
        <v>304</v>
      </c>
      <c r="R987">
        <f>IF(R308="","",R307)</f>
        <v>0</v>
      </c>
      <c r="S987">
        <v>304</v>
      </c>
      <c r="T987">
        <f>T307</f>
        <v>0</v>
      </c>
      <c r="U987">
        <v>304</v>
      </c>
      <c r="V987">
        <f>IF(V308="","",V307)</f>
        <v>0</v>
      </c>
      <c r="W987">
        <v>304</v>
      </c>
      <c r="X987">
        <f>X307</f>
        <v>0</v>
      </c>
      <c r="Y987">
        <v>304</v>
      </c>
      <c r="Z987">
        <f>IF(Z308="","",Z307)</f>
        <v>0</v>
      </c>
      <c r="AA987">
        <v>304</v>
      </c>
      <c r="AB987">
        <f>AB307</f>
        <v>0</v>
      </c>
      <c r="AC987">
        <v>304</v>
      </c>
      <c r="AD987">
        <f>IF(AD308="","",AD307)</f>
        <v>0</v>
      </c>
      <c r="AE987">
        <v>304</v>
      </c>
      <c r="AF987">
        <f>AF307</f>
        <v>0</v>
      </c>
      <c r="AG987">
        <v>304</v>
      </c>
      <c r="AH987">
        <f>IF(AH308="","",AH307)</f>
        <v>0</v>
      </c>
      <c r="AI987">
        <v>304</v>
      </c>
      <c r="AJ987">
        <f>AJ307</f>
        <v>0</v>
      </c>
      <c r="AM987">
        <v>304</v>
      </c>
      <c r="AN987">
        <f>IF(AN308="","",AN307)</f>
        <v>0</v>
      </c>
      <c r="AO987">
        <v>304</v>
      </c>
      <c r="AP987">
        <f>AP307</f>
        <v>0</v>
      </c>
      <c r="AQ987">
        <v>304</v>
      </c>
      <c r="AR987">
        <f>IF(AR308="","",AR307)</f>
        <v>0</v>
      </c>
      <c r="AS987">
        <v>304</v>
      </c>
      <c r="AT987">
        <f>AT307</f>
        <v>0</v>
      </c>
      <c r="AU987">
        <v>304</v>
      </c>
      <c r="AV987">
        <f>IF(AV308="","",AV307)</f>
        <v>0</v>
      </c>
      <c r="AW987">
        <v>304</v>
      </c>
      <c r="AX987">
        <f>AX307</f>
        <v>0</v>
      </c>
      <c r="AY987">
        <v>304</v>
      </c>
      <c r="AZ987">
        <f>IF(AZ308="","",AZ307)</f>
        <v>0</v>
      </c>
      <c r="BA987">
        <v>304</v>
      </c>
      <c r="BB987">
        <f>BB307</f>
        <v>0</v>
      </c>
      <c r="BC987">
        <v>304</v>
      </c>
      <c r="BD987">
        <f>IF(BD308="","",BD307)</f>
        <v>0</v>
      </c>
      <c r="BE987">
        <v>304</v>
      </c>
      <c r="BF987">
        <f>BF307</f>
        <v>0</v>
      </c>
      <c r="BG987">
        <v>304</v>
      </c>
      <c r="BH987">
        <f>IF(BH308="","",BH307)</f>
        <v>0</v>
      </c>
      <c r="BI987">
        <v>304</v>
      </c>
      <c r="BJ987">
        <f>BJ307</f>
        <v>0</v>
      </c>
      <c r="BK987">
        <v>304</v>
      </c>
      <c r="BL987">
        <f>IF(BL308="","",BL307)</f>
        <v>0</v>
      </c>
      <c r="BM987">
        <v>304</v>
      </c>
      <c r="BN987">
        <f>BN307</f>
        <v>0</v>
      </c>
      <c r="BO987">
        <v>304</v>
      </c>
      <c r="BP987">
        <f>IF(BP308="","",BP307)</f>
        <v>0</v>
      </c>
      <c r="BQ987">
        <v>304</v>
      </c>
      <c r="BR987">
        <f>BR307</f>
        <v>0</v>
      </c>
    </row>
    <row r="988" spans="5:70">
      <c r="E988">
        <v>305</v>
      </c>
      <c r="F988">
        <f>IF(F309="","",F308)</f>
        <v>0</v>
      </c>
      <c r="G988">
        <v>305</v>
      </c>
      <c r="H988">
        <f>H308</f>
        <v>0</v>
      </c>
      <c r="I988">
        <v>305</v>
      </c>
      <c r="J988">
        <f>IF(J309="","",J308)</f>
        <v>0</v>
      </c>
      <c r="K988">
        <v>305</v>
      </c>
      <c r="L988">
        <f>L308</f>
        <v>0</v>
      </c>
      <c r="M988">
        <v>305</v>
      </c>
      <c r="N988">
        <f>IF(N309="","",N308)</f>
        <v>0</v>
      </c>
      <c r="O988">
        <v>305</v>
      </c>
      <c r="P988">
        <f>P308</f>
        <v>0</v>
      </c>
      <c r="Q988">
        <v>305</v>
      </c>
      <c r="R988">
        <f>IF(R309="","",R308)</f>
        <v>0</v>
      </c>
      <c r="S988">
        <v>305</v>
      </c>
      <c r="T988">
        <f>T308</f>
        <v>0</v>
      </c>
      <c r="U988">
        <v>305</v>
      </c>
      <c r="V988">
        <f>IF(V309="","",V308)</f>
        <v>0</v>
      </c>
      <c r="W988">
        <v>305</v>
      </c>
      <c r="X988">
        <f>X308</f>
        <v>0</v>
      </c>
      <c r="Y988">
        <v>305</v>
      </c>
      <c r="Z988">
        <f>IF(Z309="","",Z308)</f>
        <v>0</v>
      </c>
      <c r="AA988">
        <v>305</v>
      </c>
      <c r="AB988">
        <f>AB308</f>
        <v>0</v>
      </c>
      <c r="AC988">
        <v>305</v>
      </c>
      <c r="AD988">
        <f>IF(AD309="","",AD308)</f>
        <v>0</v>
      </c>
      <c r="AE988">
        <v>305</v>
      </c>
      <c r="AF988">
        <f>AF308</f>
        <v>0</v>
      </c>
      <c r="AG988">
        <v>305</v>
      </c>
      <c r="AH988">
        <f>IF(AH309="","",AH308)</f>
        <v>0</v>
      </c>
      <c r="AI988">
        <v>305</v>
      </c>
      <c r="AJ988">
        <f>AJ308</f>
        <v>0</v>
      </c>
      <c r="AM988">
        <v>305</v>
      </c>
      <c r="AN988">
        <f>IF(AN309="","",AN308)</f>
        <v>0</v>
      </c>
      <c r="AO988">
        <v>305</v>
      </c>
      <c r="AP988">
        <f>AP308</f>
        <v>0</v>
      </c>
      <c r="AQ988">
        <v>305</v>
      </c>
      <c r="AR988">
        <f>IF(AR309="","",AR308)</f>
        <v>0</v>
      </c>
      <c r="AS988">
        <v>305</v>
      </c>
      <c r="AT988">
        <f>AT308</f>
        <v>0</v>
      </c>
      <c r="AU988">
        <v>305</v>
      </c>
      <c r="AV988">
        <f>IF(AV309="","",AV308)</f>
        <v>0</v>
      </c>
      <c r="AW988">
        <v>305</v>
      </c>
      <c r="AX988">
        <f>AX308</f>
        <v>0</v>
      </c>
      <c r="AY988">
        <v>305</v>
      </c>
      <c r="AZ988">
        <f>IF(AZ309="","",AZ308)</f>
        <v>0</v>
      </c>
      <c r="BA988">
        <v>305</v>
      </c>
      <c r="BB988">
        <f>BB308</f>
        <v>0</v>
      </c>
      <c r="BC988">
        <v>305</v>
      </c>
      <c r="BD988">
        <f>IF(BD309="","",BD308)</f>
        <v>0</v>
      </c>
      <c r="BE988">
        <v>305</v>
      </c>
      <c r="BF988">
        <f>BF308</f>
        <v>0</v>
      </c>
      <c r="BG988">
        <v>305</v>
      </c>
      <c r="BH988">
        <f>IF(BH309="","",BH308)</f>
        <v>0</v>
      </c>
      <c r="BI988">
        <v>305</v>
      </c>
      <c r="BJ988">
        <f>BJ308</f>
        <v>0</v>
      </c>
      <c r="BK988">
        <v>305</v>
      </c>
      <c r="BL988">
        <f>IF(BL309="","",BL308)</f>
        <v>0</v>
      </c>
      <c r="BM988">
        <v>305</v>
      </c>
      <c r="BN988">
        <f>BN308</f>
        <v>0</v>
      </c>
      <c r="BO988">
        <v>305</v>
      </c>
      <c r="BP988">
        <f>IF(BP309="","",BP308)</f>
        <v>0</v>
      </c>
      <c r="BQ988">
        <v>305</v>
      </c>
      <c r="BR988">
        <f>BR308</f>
        <v>0</v>
      </c>
    </row>
    <row r="989" spans="5:70">
      <c r="E989">
        <v>306</v>
      </c>
      <c r="F989">
        <f>IF(F310="","",F309)</f>
        <v>0</v>
      </c>
      <c r="G989">
        <v>306</v>
      </c>
      <c r="H989">
        <f>H309</f>
        <v>0</v>
      </c>
      <c r="I989">
        <v>306</v>
      </c>
      <c r="J989">
        <f>IF(J310="","",J309)</f>
        <v>0</v>
      </c>
      <c r="K989">
        <v>306</v>
      </c>
      <c r="L989">
        <f>L309</f>
        <v>0</v>
      </c>
      <c r="M989">
        <v>306</v>
      </c>
      <c r="N989">
        <f>IF(N310="","",N309)</f>
        <v>0</v>
      </c>
      <c r="O989">
        <v>306</v>
      </c>
      <c r="P989">
        <f>P309</f>
        <v>0</v>
      </c>
      <c r="Q989">
        <v>306</v>
      </c>
      <c r="R989">
        <f>IF(R310="","",R309)</f>
        <v>0</v>
      </c>
      <c r="S989">
        <v>306</v>
      </c>
      <c r="T989">
        <f>T309</f>
        <v>0</v>
      </c>
      <c r="U989">
        <v>306</v>
      </c>
      <c r="V989">
        <f>IF(V310="","",V309)</f>
        <v>0</v>
      </c>
      <c r="W989">
        <v>306</v>
      </c>
      <c r="X989">
        <f>X309</f>
        <v>0</v>
      </c>
      <c r="Y989">
        <v>306</v>
      </c>
      <c r="Z989">
        <f>IF(Z310="","",Z309)</f>
        <v>0</v>
      </c>
      <c r="AA989">
        <v>306</v>
      </c>
      <c r="AB989">
        <f>AB309</f>
        <v>0</v>
      </c>
      <c r="AC989">
        <v>306</v>
      </c>
      <c r="AD989">
        <f>IF(AD310="","",AD309)</f>
        <v>0</v>
      </c>
      <c r="AE989">
        <v>306</v>
      </c>
      <c r="AF989">
        <f>AF309</f>
        <v>0</v>
      </c>
      <c r="AG989">
        <v>306</v>
      </c>
      <c r="AH989">
        <f>IF(AH310="","",AH309)</f>
        <v>0</v>
      </c>
      <c r="AI989">
        <v>306</v>
      </c>
      <c r="AJ989">
        <f>AJ309</f>
        <v>0</v>
      </c>
      <c r="AM989">
        <v>306</v>
      </c>
      <c r="AN989">
        <f>IF(AN310="","",AN309)</f>
        <v>0</v>
      </c>
      <c r="AO989">
        <v>306</v>
      </c>
      <c r="AP989">
        <f>AP309</f>
        <v>0</v>
      </c>
      <c r="AQ989">
        <v>306</v>
      </c>
      <c r="AR989">
        <f>IF(AR310="","",AR309)</f>
        <v>0</v>
      </c>
      <c r="AS989">
        <v>306</v>
      </c>
      <c r="AT989">
        <f>AT309</f>
        <v>0</v>
      </c>
      <c r="AU989">
        <v>306</v>
      </c>
      <c r="AV989">
        <f>IF(AV310="","",AV309)</f>
        <v>0</v>
      </c>
      <c r="AW989">
        <v>306</v>
      </c>
      <c r="AX989">
        <f>AX309</f>
        <v>0</v>
      </c>
      <c r="AY989">
        <v>306</v>
      </c>
      <c r="AZ989">
        <f>IF(AZ310="","",AZ309)</f>
        <v>0</v>
      </c>
      <c r="BA989">
        <v>306</v>
      </c>
      <c r="BB989">
        <f>BB309</f>
        <v>0</v>
      </c>
      <c r="BC989">
        <v>306</v>
      </c>
      <c r="BD989">
        <f>IF(BD310="","",BD309)</f>
        <v>0</v>
      </c>
      <c r="BE989">
        <v>306</v>
      </c>
      <c r="BF989">
        <f>BF309</f>
        <v>0</v>
      </c>
      <c r="BG989">
        <v>306</v>
      </c>
      <c r="BH989">
        <f>IF(BH310="","",BH309)</f>
        <v>0</v>
      </c>
      <c r="BI989">
        <v>306</v>
      </c>
      <c r="BJ989">
        <f>BJ309</f>
        <v>0</v>
      </c>
      <c r="BK989">
        <v>306</v>
      </c>
      <c r="BL989">
        <f>IF(BL310="","",BL309)</f>
        <v>0</v>
      </c>
      <c r="BM989">
        <v>306</v>
      </c>
      <c r="BN989">
        <f>BN309</f>
        <v>0</v>
      </c>
      <c r="BO989">
        <v>306</v>
      </c>
      <c r="BP989">
        <f>IF(BP310="","",BP309)</f>
        <v>0</v>
      </c>
      <c r="BQ989">
        <v>306</v>
      </c>
      <c r="BR989">
        <f>BR309</f>
        <v>0</v>
      </c>
    </row>
    <row r="990" spans="5:70">
      <c r="E990">
        <v>307</v>
      </c>
      <c r="F990">
        <f>IF(F311="","",F310)</f>
        <v>0</v>
      </c>
      <c r="G990">
        <v>307</v>
      </c>
      <c r="H990">
        <f>H310</f>
        <v>0</v>
      </c>
      <c r="I990">
        <v>307</v>
      </c>
      <c r="J990">
        <f>IF(J311="","",J310)</f>
        <v>0</v>
      </c>
      <c r="K990">
        <v>307</v>
      </c>
      <c r="L990">
        <f>L310</f>
        <v>0</v>
      </c>
      <c r="M990">
        <v>307</v>
      </c>
      <c r="N990">
        <f>IF(N311="","",N310)</f>
        <v>0</v>
      </c>
      <c r="O990">
        <v>307</v>
      </c>
      <c r="P990">
        <f>P310</f>
        <v>0</v>
      </c>
      <c r="Q990">
        <v>307</v>
      </c>
      <c r="R990">
        <f>IF(R311="","",R310)</f>
        <v>0</v>
      </c>
      <c r="S990">
        <v>307</v>
      </c>
      <c r="T990">
        <f>T310</f>
        <v>0</v>
      </c>
      <c r="U990">
        <v>307</v>
      </c>
      <c r="V990">
        <f>IF(V311="","",V310)</f>
        <v>0</v>
      </c>
      <c r="W990">
        <v>307</v>
      </c>
      <c r="X990">
        <f>X310</f>
        <v>0</v>
      </c>
      <c r="Y990">
        <v>307</v>
      </c>
      <c r="Z990">
        <f>IF(Z311="","",Z310)</f>
        <v>0</v>
      </c>
      <c r="AA990">
        <v>307</v>
      </c>
      <c r="AB990">
        <f>AB310</f>
        <v>0</v>
      </c>
      <c r="AC990">
        <v>307</v>
      </c>
      <c r="AD990">
        <f>IF(AD311="","",AD310)</f>
        <v>0</v>
      </c>
      <c r="AE990">
        <v>307</v>
      </c>
      <c r="AF990">
        <f>AF310</f>
        <v>0</v>
      </c>
      <c r="AG990">
        <v>307</v>
      </c>
      <c r="AH990">
        <f>IF(AH311="","",AH310)</f>
        <v>0</v>
      </c>
      <c r="AI990">
        <v>307</v>
      </c>
      <c r="AJ990">
        <f>AJ310</f>
        <v>0</v>
      </c>
      <c r="AM990">
        <v>307</v>
      </c>
      <c r="AN990">
        <f>IF(AN311="","",AN310)</f>
        <v>0</v>
      </c>
      <c r="AO990">
        <v>307</v>
      </c>
      <c r="AP990">
        <f>AP310</f>
        <v>0</v>
      </c>
      <c r="AQ990">
        <v>307</v>
      </c>
      <c r="AR990">
        <f>IF(AR311="","",AR310)</f>
        <v>0</v>
      </c>
      <c r="AS990">
        <v>307</v>
      </c>
      <c r="AT990">
        <f>AT310</f>
        <v>0</v>
      </c>
      <c r="AU990">
        <v>307</v>
      </c>
      <c r="AV990">
        <f>IF(AV311="","",AV310)</f>
        <v>0</v>
      </c>
      <c r="AW990">
        <v>307</v>
      </c>
      <c r="AX990">
        <f>AX310</f>
        <v>0</v>
      </c>
      <c r="AY990">
        <v>307</v>
      </c>
      <c r="AZ990">
        <f>IF(AZ311="","",AZ310)</f>
        <v>0</v>
      </c>
      <c r="BA990">
        <v>307</v>
      </c>
      <c r="BB990">
        <f>BB310</f>
        <v>0</v>
      </c>
      <c r="BC990">
        <v>307</v>
      </c>
      <c r="BD990">
        <f>IF(BD311="","",BD310)</f>
        <v>0</v>
      </c>
      <c r="BE990">
        <v>307</v>
      </c>
      <c r="BF990">
        <f>BF310</f>
        <v>0</v>
      </c>
      <c r="BG990">
        <v>307</v>
      </c>
      <c r="BH990">
        <f>IF(BH311="","",BH310)</f>
        <v>0</v>
      </c>
      <c r="BI990">
        <v>307</v>
      </c>
      <c r="BJ990">
        <f>BJ310</f>
        <v>0</v>
      </c>
      <c r="BK990">
        <v>307</v>
      </c>
      <c r="BL990">
        <f>IF(BL311="","",BL310)</f>
        <v>0</v>
      </c>
      <c r="BM990">
        <v>307</v>
      </c>
      <c r="BN990">
        <f>BN310</f>
        <v>0</v>
      </c>
      <c r="BO990">
        <v>307</v>
      </c>
      <c r="BP990">
        <f>IF(BP311="","",BP310)</f>
        <v>0</v>
      </c>
      <c r="BQ990">
        <v>307</v>
      </c>
      <c r="BR990">
        <f>BR310</f>
        <v>0</v>
      </c>
    </row>
    <row r="991" spans="5:70">
      <c r="E991">
        <v>308</v>
      </c>
      <c r="F991">
        <f>IF(F312="","",F311)</f>
        <v>0</v>
      </c>
      <c r="G991">
        <v>308</v>
      </c>
      <c r="H991">
        <f>H311</f>
        <v>0</v>
      </c>
      <c r="I991">
        <v>308</v>
      </c>
      <c r="J991">
        <f>IF(J312="","",J311)</f>
        <v>0</v>
      </c>
      <c r="K991">
        <v>308</v>
      </c>
      <c r="L991">
        <f>L311</f>
        <v>0</v>
      </c>
      <c r="M991">
        <v>308</v>
      </c>
      <c r="N991">
        <f>IF(N312="","",N311)</f>
        <v>0</v>
      </c>
      <c r="O991">
        <v>308</v>
      </c>
      <c r="P991">
        <f>P311</f>
        <v>0</v>
      </c>
      <c r="Q991">
        <v>308</v>
      </c>
      <c r="R991">
        <f>IF(R312="","",R311)</f>
        <v>0</v>
      </c>
      <c r="S991">
        <v>308</v>
      </c>
      <c r="T991">
        <f>T311</f>
        <v>0</v>
      </c>
      <c r="U991">
        <v>308</v>
      </c>
      <c r="V991">
        <f>IF(V312="","",V311)</f>
        <v>0</v>
      </c>
      <c r="W991">
        <v>308</v>
      </c>
      <c r="X991">
        <f>X311</f>
        <v>0</v>
      </c>
      <c r="Y991">
        <v>308</v>
      </c>
      <c r="Z991">
        <f>IF(Z312="","",Z311)</f>
        <v>0</v>
      </c>
      <c r="AA991">
        <v>308</v>
      </c>
      <c r="AB991">
        <f>AB311</f>
        <v>0</v>
      </c>
      <c r="AC991">
        <v>308</v>
      </c>
      <c r="AD991">
        <f>IF(AD312="","",AD311)</f>
        <v>0</v>
      </c>
      <c r="AE991">
        <v>308</v>
      </c>
      <c r="AF991">
        <f>AF311</f>
        <v>0</v>
      </c>
      <c r="AG991">
        <v>308</v>
      </c>
      <c r="AH991">
        <f>IF(AH312="","",AH311)</f>
        <v>0</v>
      </c>
      <c r="AI991">
        <v>308</v>
      </c>
      <c r="AJ991">
        <f>AJ311</f>
        <v>0</v>
      </c>
      <c r="AM991">
        <v>308</v>
      </c>
      <c r="AN991">
        <f>IF(AN312="","",AN311)</f>
        <v>0</v>
      </c>
      <c r="AO991">
        <v>308</v>
      </c>
      <c r="AP991">
        <f>AP311</f>
        <v>0</v>
      </c>
      <c r="AQ991">
        <v>308</v>
      </c>
      <c r="AR991">
        <f>IF(AR312="","",AR311)</f>
        <v>0</v>
      </c>
      <c r="AS991">
        <v>308</v>
      </c>
      <c r="AT991">
        <f>AT311</f>
        <v>0</v>
      </c>
      <c r="AU991">
        <v>308</v>
      </c>
      <c r="AV991">
        <f>IF(AV312="","",AV311)</f>
        <v>0</v>
      </c>
      <c r="AW991">
        <v>308</v>
      </c>
      <c r="AX991">
        <f>AX311</f>
        <v>0</v>
      </c>
      <c r="AY991">
        <v>308</v>
      </c>
      <c r="AZ991">
        <f>IF(AZ312="","",AZ311)</f>
        <v>0</v>
      </c>
      <c r="BA991">
        <v>308</v>
      </c>
      <c r="BB991">
        <f>BB311</f>
        <v>0</v>
      </c>
      <c r="BC991">
        <v>308</v>
      </c>
      <c r="BD991">
        <f>IF(BD312="","",BD311)</f>
        <v>0</v>
      </c>
      <c r="BE991">
        <v>308</v>
      </c>
      <c r="BF991">
        <f>BF311</f>
        <v>0</v>
      </c>
      <c r="BG991">
        <v>308</v>
      </c>
      <c r="BH991">
        <f>IF(BH312="","",BH311)</f>
        <v>0</v>
      </c>
      <c r="BI991">
        <v>308</v>
      </c>
      <c r="BJ991">
        <f>BJ311</f>
        <v>0</v>
      </c>
      <c r="BK991">
        <v>308</v>
      </c>
      <c r="BL991">
        <f>IF(BL312="","",BL311)</f>
        <v>0</v>
      </c>
      <c r="BM991">
        <v>308</v>
      </c>
      <c r="BN991">
        <f>BN311</f>
        <v>0</v>
      </c>
      <c r="BO991">
        <v>308</v>
      </c>
      <c r="BP991">
        <f>IF(BP312="","",BP311)</f>
        <v>0</v>
      </c>
      <c r="BQ991">
        <v>308</v>
      </c>
      <c r="BR991">
        <f>BR311</f>
        <v>0</v>
      </c>
    </row>
    <row r="992" spans="5:70">
      <c r="E992">
        <v>309</v>
      </c>
      <c r="F992">
        <f>IF(F313="","",F312)</f>
        <v>0</v>
      </c>
      <c r="G992">
        <v>309</v>
      </c>
      <c r="H992">
        <f>H312</f>
        <v>0</v>
      </c>
      <c r="I992">
        <v>309</v>
      </c>
      <c r="J992">
        <f>IF(J313="","",J312)</f>
        <v>0</v>
      </c>
      <c r="K992">
        <v>309</v>
      </c>
      <c r="L992">
        <f>L312</f>
        <v>0</v>
      </c>
      <c r="M992">
        <v>309</v>
      </c>
      <c r="N992">
        <f>IF(N313="","",N312)</f>
        <v>0</v>
      </c>
      <c r="O992">
        <v>309</v>
      </c>
      <c r="P992">
        <f>P312</f>
        <v>0</v>
      </c>
      <c r="Q992">
        <v>309</v>
      </c>
      <c r="R992">
        <f>IF(R313="","",R312)</f>
        <v>0</v>
      </c>
      <c r="S992">
        <v>309</v>
      </c>
      <c r="T992">
        <f>T312</f>
        <v>0</v>
      </c>
      <c r="U992">
        <v>309</v>
      </c>
      <c r="V992">
        <f>IF(V313="","",V312)</f>
        <v>0</v>
      </c>
      <c r="W992">
        <v>309</v>
      </c>
      <c r="X992">
        <f>X312</f>
        <v>0</v>
      </c>
      <c r="Y992">
        <v>309</v>
      </c>
      <c r="Z992">
        <f>IF(Z313="","",Z312)</f>
        <v>0</v>
      </c>
      <c r="AA992">
        <v>309</v>
      </c>
      <c r="AB992">
        <f>AB312</f>
        <v>0</v>
      </c>
      <c r="AC992">
        <v>309</v>
      </c>
      <c r="AD992">
        <f>IF(AD313="","",AD312)</f>
        <v>0</v>
      </c>
      <c r="AE992">
        <v>309</v>
      </c>
      <c r="AF992">
        <f>AF312</f>
        <v>0</v>
      </c>
      <c r="AG992">
        <v>309</v>
      </c>
      <c r="AH992">
        <f>IF(AH313="","",AH312)</f>
        <v>0</v>
      </c>
      <c r="AI992">
        <v>309</v>
      </c>
      <c r="AJ992">
        <f>AJ312</f>
        <v>0</v>
      </c>
      <c r="AM992">
        <v>309</v>
      </c>
      <c r="AN992">
        <f>IF(AN313="","",AN312)</f>
        <v>0</v>
      </c>
      <c r="AO992">
        <v>309</v>
      </c>
      <c r="AP992">
        <f>AP312</f>
        <v>0</v>
      </c>
      <c r="AQ992">
        <v>309</v>
      </c>
      <c r="AR992">
        <f>IF(AR313="","",AR312)</f>
        <v>0</v>
      </c>
      <c r="AS992">
        <v>309</v>
      </c>
      <c r="AT992">
        <f>AT312</f>
        <v>0</v>
      </c>
      <c r="AU992">
        <v>309</v>
      </c>
      <c r="AV992">
        <f>IF(AV313="","",AV312)</f>
        <v>0</v>
      </c>
      <c r="AW992">
        <v>309</v>
      </c>
      <c r="AX992">
        <f>AX312</f>
        <v>0</v>
      </c>
      <c r="AY992">
        <v>309</v>
      </c>
      <c r="AZ992">
        <f>IF(AZ313="","",AZ312)</f>
        <v>0</v>
      </c>
      <c r="BA992">
        <v>309</v>
      </c>
      <c r="BB992">
        <f>BB312</f>
        <v>0</v>
      </c>
      <c r="BC992">
        <v>309</v>
      </c>
      <c r="BD992">
        <f>IF(BD313="","",BD312)</f>
        <v>0</v>
      </c>
      <c r="BE992">
        <v>309</v>
      </c>
      <c r="BF992">
        <f>BF312</f>
        <v>0</v>
      </c>
      <c r="BG992">
        <v>309</v>
      </c>
      <c r="BH992">
        <f>IF(BH313="","",BH312)</f>
        <v>0</v>
      </c>
      <c r="BI992">
        <v>309</v>
      </c>
      <c r="BJ992">
        <f>BJ312</f>
        <v>0</v>
      </c>
      <c r="BK992">
        <v>309</v>
      </c>
      <c r="BL992">
        <f>IF(BL313="","",BL312)</f>
        <v>0</v>
      </c>
      <c r="BM992">
        <v>309</v>
      </c>
      <c r="BN992">
        <f>BN312</f>
        <v>0</v>
      </c>
      <c r="BO992">
        <v>309</v>
      </c>
      <c r="BP992">
        <f>IF(BP313="","",BP312)</f>
        <v>0</v>
      </c>
      <c r="BQ992">
        <v>309</v>
      </c>
      <c r="BR992">
        <f>BR312</f>
        <v>0</v>
      </c>
    </row>
    <row r="993" spans="5:70">
      <c r="E993">
        <v>310</v>
      </c>
      <c r="F993">
        <f>IF(F314="","",F313)</f>
        <v>0</v>
      </c>
      <c r="G993">
        <v>310</v>
      </c>
      <c r="H993">
        <f>H313</f>
        <v>0</v>
      </c>
      <c r="I993">
        <v>310</v>
      </c>
      <c r="J993">
        <f>IF(J314="","",J313)</f>
        <v>0</v>
      </c>
      <c r="K993">
        <v>310</v>
      </c>
      <c r="L993">
        <f>L313</f>
        <v>0</v>
      </c>
      <c r="M993">
        <v>310</v>
      </c>
      <c r="N993">
        <f>IF(N314="","",N313)</f>
        <v>0</v>
      </c>
      <c r="O993">
        <v>310</v>
      </c>
      <c r="P993">
        <f>P313</f>
        <v>0</v>
      </c>
      <c r="Q993">
        <v>310</v>
      </c>
      <c r="R993">
        <f>IF(R314="","",R313)</f>
        <v>0</v>
      </c>
      <c r="S993">
        <v>310</v>
      </c>
      <c r="T993">
        <f>T313</f>
        <v>0</v>
      </c>
      <c r="U993">
        <v>310</v>
      </c>
      <c r="V993">
        <f>IF(V314="","",V313)</f>
        <v>0</v>
      </c>
      <c r="W993">
        <v>310</v>
      </c>
      <c r="X993">
        <f>X313</f>
        <v>0</v>
      </c>
      <c r="Y993">
        <v>310</v>
      </c>
      <c r="Z993">
        <f>IF(Z314="","",Z313)</f>
        <v>0</v>
      </c>
      <c r="AA993">
        <v>310</v>
      </c>
      <c r="AB993">
        <f>AB313</f>
        <v>0</v>
      </c>
      <c r="AC993">
        <v>310</v>
      </c>
      <c r="AD993">
        <f>IF(AD314="","",AD313)</f>
        <v>0</v>
      </c>
      <c r="AE993">
        <v>310</v>
      </c>
      <c r="AF993">
        <f>AF313</f>
        <v>0</v>
      </c>
      <c r="AG993">
        <v>310</v>
      </c>
      <c r="AH993">
        <f>IF(AH314="","",AH313)</f>
        <v>0</v>
      </c>
      <c r="AI993">
        <v>310</v>
      </c>
      <c r="AJ993">
        <f>AJ313</f>
        <v>0</v>
      </c>
      <c r="AM993">
        <v>310</v>
      </c>
      <c r="AN993">
        <f>IF(AN314="","",AN313)</f>
        <v>0</v>
      </c>
      <c r="AO993">
        <v>310</v>
      </c>
      <c r="AP993">
        <f>AP313</f>
        <v>0</v>
      </c>
      <c r="AQ993">
        <v>310</v>
      </c>
      <c r="AR993">
        <f>IF(AR314="","",AR313)</f>
        <v>0</v>
      </c>
      <c r="AS993">
        <v>310</v>
      </c>
      <c r="AT993">
        <f>AT313</f>
        <v>0</v>
      </c>
      <c r="AU993">
        <v>310</v>
      </c>
      <c r="AV993">
        <f>IF(AV314="","",AV313)</f>
        <v>0</v>
      </c>
      <c r="AW993">
        <v>310</v>
      </c>
      <c r="AX993">
        <f>AX313</f>
        <v>0</v>
      </c>
      <c r="AY993">
        <v>310</v>
      </c>
      <c r="AZ993">
        <f>IF(AZ314="","",AZ313)</f>
        <v>0</v>
      </c>
      <c r="BA993">
        <v>310</v>
      </c>
      <c r="BB993">
        <f>BB313</f>
        <v>0</v>
      </c>
      <c r="BC993">
        <v>310</v>
      </c>
      <c r="BD993">
        <f>IF(BD314="","",BD313)</f>
        <v>0</v>
      </c>
      <c r="BE993">
        <v>310</v>
      </c>
      <c r="BF993">
        <f>BF313</f>
        <v>0</v>
      </c>
      <c r="BG993">
        <v>310</v>
      </c>
      <c r="BH993">
        <f>IF(BH314="","",BH313)</f>
        <v>0</v>
      </c>
      <c r="BI993">
        <v>310</v>
      </c>
      <c r="BJ993">
        <f>BJ313</f>
        <v>0</v>
      </c>
      <c r="BK993">
        <v>310</v>
      </c>
      <c r="BL993">
        <f>IF(BL314="","",BL313)</f>
        <v>0</v>
      </c>
      <c r="BM993">
        <v>310</v>
      </c>
      <c r="BN993">
        <f>BN313</f>
        <v>0</v>
      </c>
      <c r="BO993">
        <v>310</v>
      </c>
      <c r="BP993">
        <f>IF(BP314="","",BP313)</f>
        <v>0</v>
      </c>
      <c r="BQ993">
        <v>310</v>
      </c>
      <c r="BR993">
        <f>BR313</f>
        <v>0</v>
      </c>
    </row>
    <row r="994" spans="5:70">
      <c r="E994">
        <v>311</v>
      </c>
      <c r="F994">
        <f>IF(F315="","",F314)</f>
        <v>0</v>
      </c>
      <c r="G994">
        <v>311</v>
      </c>
      <c r="H994">
        <f>H314</f>
        <v>0</v>
      </c>
      <c r="I994">
        <v>311</v>
      </c>
      <c r="J994">
        <f>IF(J315="","",J314)</f>
        <v>0</v>
      </c>
      <c r="K994">
        <v>311</v>
      </c>
      <c r="L994">
        <f>L314</f>
        <v>0</v>
      </c>
      <c r="M994">
        <v>311</v>
      </c>
      <c r="N994">
        <f>IF(N315="","",N314)</f>
        <v>0</v>
      </c>
      <c r="O994">
        <v>311</v>
      </c>
      <c r="P994">
        <f>P314</f>
        <v>0</v>
      </c>
      <c r="Q994">
        <v>311</v>
      </c>
      <c r="R994">
        <f>IF(R315="","",R314)</f>
        <v>0</v>
      </c>
      <c r="S994">
        <v>311</v>
      </c>
      <c r="T994">
        <f>T314</f>
        <v>0</v>
      </c>
      <c r="U994">
        <v>311</v>
      </c>
      <c r="V994">
        <f>IF(V315="","",V314)</f>
        <v>0</v>
      </c>
      <c r="W994">
        <v>311</v>
      </c>
      <c r="X994">
        <f>X314</f>
        <v>0</v>
      </c>
      <c r="Y994">
        <v>311</v>
      </c>
      <c r="Z994">
        <f>IF(Z315="","",Z314)</f>
        <v>0</v>
      </c>
      <c r="AA994">
        <v>311</v>
      </c>
      <c r="AB994">
        <f>AB314</f>
        <v>0</v>
      </c>
      <c r="AC994">
        <v>311</v>
      </c>
      <c r="AD994">
        <f>IF(AD315="","",AD314)</f>
        <v>0</v>
      </c>
      <c r="AE994">
        <v>311</v>
      </c>
      <c r="AF994">
        <f>AF314</f>
        <v>0</v>
      </c>
      <c r="AG994">
        <v>311</v>
      </c>
      <c r="AH994">
        <f>IF(AH315="","",AH314)</f>
        <v>0</v>
      </c>
      <c r="AI994">
        <v>311</v>
      </c>
      <c r="AJ994">
        <f>AJ314</f>
        <v>0</v>
      </c>
      <c r="AM994">
        <v>311</v>
      </c>
      <c r="AN994">
        <f>IF(AN315="","",AN314)</f>
        <v>0</v>
      </c>
      <c r="AO994">
        <v>311</v>
      </c>
      <c r="AP994">
        <f>AP314</f>
        <v>0</v>
      </c>
      <c r="AQ994">
        <v>311</v>
      </c>
      <c r="AR994">
        <f>IF(AR315="","",AR314)</f>
        <v>0</v>
      </c>
      <c r="AS994">
        <v>311</v>
      </c>
      <c r="AT994">
        <f>AT314</f>
        <v>0</v>
      </c>
      <c r="AU994">
        <v>311</v>
      </c>
      <c r="AV994">
        <f>IF(AV315="","",AV314)</f>
        <v>0</v>
      </c>
      <c r="AW994">
        <v>311</v>
      </c>
      <c r="AX994">
        <f>AX314</f>
        <v>0</v>
      </c>
      <c r="AY994">
        <v>311</v>
      </c>
      <c r="AZ994">
        <f>IF(AZ315="","",AZ314)</f>
        <v>0</v>
      </c>
      <c r="BA994">
        <v>311</v>
      </c>
      <c r="BB994">
        <f>BB314</f>
        <v>0</v>
      </c>
      <c r="BC994">
        <v>311</v>
      </c>
      <c r="BD994">
        <f>IF(BD315="","",BD314)</f>
        <v>0</v>
      </c>
      <c r="BE994">
        <v>311</v>
      </c>
      <c r="BF994">
        <f>BF314</f>
        <v>0</v>
      </c>
      <c r="BG994">
        <v>311</v>
      </c>
      <c r="BH994">
        <f>IF(BH315="","",BH314)</f>
        <v>0</v>
      </c>
      <c r="BI994">
        <v>311</v>
      </c>
      <c r="BJ994">
        <f>BJ314</f>
        <v>0</v>
      </c>
      <c r="BK994">
        <v>311</v>
      </c>
      <c r="BL994">
        <f>IF(BL315="","",BL314)</f>
        <v>0</v>
      </c>
      <c r="BM994">
        <v>311</v>
      </c>
      <c r="BN994">
        <f>BN314</f>
        <v>0</v>
      </c>
      <c r="BO994">
        <v>311</v>
      </c>
      <c r="BP994">
        <f>IF(BP315="","",BP314)</f>
        <v>0</v>
      </c>
      <c r="BQ994">
        <v>311</v>
      </c>
      <c r="BR994">
        <f>BR314</f>
        <v>0</v>
      </c>
    </row>
    <row r="995" spans="5:70">
      <c r="E995">
        <v>312</v>
      </c>
      <c r="F995">
        <f>IF(F316="","",F315)</f>
        <v>0</v>
      </c>
      <c r="G995">
        <v>312</v>
      </c>
      <c r="H995">
        <f>H315</f>
        <v>0</v>
      </c>
      <c r="I995">
        <v>312</v>
      </c>
      <c r="J995">
        <f>IF(J316="","",J315)</f>
        <v>0</v>
      </c>
      <c r="K995">
        <v>312</v>
      </c>
      <c r="L995">
        <f>L315</f>
        <v>0</v>
      </c>
      <c r="M995">
        <v>312</v>
      </c>
      <c r="N995">
        <f>IF(N316="","",N315)</f>
        <v>0</v>
      </c>
      <c r="O995">
        <v>312</v>
      </c>
      <c r="P995">
        <f>P315</f>
        <v>0</v>
      </c>
      <c r="Q995">
        <v>312</v>
      </c>
      <c r="R995">
        <f>IF(R316="","",R315)</f>
        <v>0</v>
      </c>
      <c r="S995">
        <v>312</v>
      </c>
      <c r="T995">
        <f>T315</f>
        <v>0</v>
      </c>
      <c r="U995">
        <v>312</v>
      </c>
      <c r="V995">
        <f>IF(V316="","",V315)</f>
        <v>0</v>
      </c>
      <c r="W995">
        <v>312</v>
      </c>
      <c r="X995">
        <f>X315</f>
        <v>0</v>
      </c>
      <c r="Y995">
        <v>312</v>
      </c>
      <c r="Z995">
        <f>IF(Z316="","",Z315)</f>
        <v>0</v>
      </c>
      <c r="AA995">
        <v>312</v>
      </c>
      <c r="AB995">
        <f>AB315</f>
        <v>0</v>
      </c>
      <c r="AC995">
        <v>312</v>
      </c>
      <c r="AD995">
        <f>IF(AD316="","",AD315)</f>
        <v>0</v>
      </c>
      <c r="AE995">
        <v>312</v>
      </c>
      <c r="AF995">
        <f>AF315</f>
        <v>0</v>
      </c>
      <c r="AG995">
        <v>312</v>
      </c>
      <c r="AH995">
        <f>IF(AH316="","",AH315)</f>
        <v>0</v>
      </c>
      <c r="AI995">
        <v>312</v>
      </c>
      <c r="AJ995">
        <f>AJ315</f>
        <v>0</v>
      </c>
      <c r="AM995">
        <v>312</v>
      </c>
      <c r="AN995">
        <f>IF(AN316="","",AN315)</f>
        <v>0</v>
      </c>
      <c r="AO995">
        <v>312</v>
      </c>
      <c r="AP995">
        <f>AP315</f>
        <v>0</v>
      </c>
      <c r="AQ995">
        <v>312</v>
      </c>
      <c r="AR995">
        <f>IF(AR316="","",AR315)</f>
        <v>0</v>
      </c>
      <c r="AS995">
        <v>312</v>
      </c>
      <c r="AT995">
        <f>AT315</f>
        <v>0</v>
      </c>
      <c r="AU995">
        <v>312</v>
      </c>
      <c r="AV995">
        <f>IF(AV316="","",AV315)</f>
        <v>0</v>
      </c>
      <c r="AW995">
        <v>312</v>
      </c>
      <c r="AX995">
        <f>AX315</f>
        <v>0</v>
      </c>
      <c r="AY995">
        <v>312</v>
      </c>
      <c r="AZ995">
        <f>IF(AZ316="","",AZ315)</f>
        <v>0</v>
      </c>
      <c r="BA995">
        <v>312</v>
      </c>
      <c r="BB995">
        <f>BB315</f>
        <v>0</v>
      </c>
      <c r="BC995">
        <v>312</v>
      </c>
      <c r="BD995">
        <f>IF(BD316="","",BD315)</f>
        <v>0</v>
      </c>
      <c r="BE995">
        <v>312</v>
      </c>
      <c r="BF995">
        <f>BF315</f>
        <v>0</v>
      </c>
      <c r="BG995">
        <v>312</v>
      </c>
      <c r="BH995">
        <f>IF(BH316="","",BH315)</f>
        <v>0</v>
      </c>
      <c r="BI995">
        <v>312</v>
      </c>
      <c r="BJ995">
        <f>BJ315</f>
        <v>0</v>
      </c>
      <c r="BK995">
        <v>312</v>
      </c>
      <c r="BL995">
        <f>IF(BL316="","",BL315)</f>
        <v>0</v>
      </c>
      <c r="BM995">
        <v>312</v>
      </c>
      <c r="BN995">
        <f>BN315</f>
        <v>0</v>
      </c>
      <c r="BO995">
        <v>312</v>
      </c>
      <c r="BP995">
        <f>IF(BP316="","",BP315)</f>
        <v>0</v>
      </c>
      <c r="BQ995">
        <v>312</v>
      </c>
      <c r="BR995">
        <f>BR315</f>
        <v>0</v>
      </c>
    </row>
    <row r="996" spans="5:70">
      <c r="E996">
        <v>313</v>
      </c>
      <c r="F996">
        <f>IF(F317="","",F316)</f>
        <v>0</v>
      </c>
      <c r="G996">
        <v>313</v>
      </c>
      <c r="H996">
        <f>H316</f>
        <v>0</v>
      </c>
      <c r="I996">
        <v>313</v>
      </c>
      <c r="J996">
        <f>IF(J317="","",J316)</f>
        <v>0</v>
      </c>
      <c r="K996">
        <v>313</v>
      </c>
      <c r="L996">
        <f>L316</f>
        <v>0</v>
      </c>
      <c r="M996">
        <v>313</v>
      </c>
      <c r="N996">
        <f>IF(N317="","",N316)</f>
        <v>0</v>
      </c>
      <c r="O996">
        <v>313</v>
      </c>
      <c r="P996">
        <f>P316</f>
        <v>0</v>
      </c>
      <c r="Q996">
        <v>313</v>
      </c>
      <c r="R996">
        <f>IF(R317="","",R316)</f>
        <v>0</v>
      </c>
      <c r="S996">
        <v>313</v>
      </c>
      <c r="T996">
        <f>T316</f>
        <v>0</v>
      </c>
      <c r="U996">
        <v>313</v>
      </c>
      <c r="V996">
        <f>IF(V317="","",V316)</f>
        <v>0</v>
      </c>
      <c r="W996">
        <v>313</v>
      </c>
      <c r="X996">
        <f>X316</f>
        <v>0</v>
      </c>
      <c r="Y996">
        <v>313</v>
      </c>
      <c r="Z996">
        <f>IF(Z317="","",Z316)</f>
        <v>0</v>
      </c>
      <c r="AA996">
        <v>313</v>
      </c>
      <c r="AB996">
        <f>AB316</f>
        <v>0</v>
      </c>
      <c r="AC996">
        <v>313</v>
      </c>
      <c r="AD996">
        <f>IF(AD317="","",AD316)</f>
        <v>0</v>
      </c>
      <c r="AE996">
        <v>313</v>
      </c>
      <c r="AF996">
        <f>AF316</f>
        <v>0</v>
      </c>
      <c r="AG996">
        <v>313</v>
      </c>
      <c r="AH996">
        <f>IF(AH317="","",AH316)</f>
        <v>0</v>
      </c>
      <c r="AI996">
        <v>313</v>
      </c>
      <c r="AJ996">
        <f>AJ316</f>
        <v>0</v>
      </c>
      <c r="AM996">
        <v>313</v>
      </c>
      <c r="AN996">
        <f>IF(AN317="","",AN316)</f>
        <v>0</v>
      </c>
      <c r="AO996">
        <v>313</v>
      </c>
      <c r="AP996">
        <f>AP316</f>
        <v>0</v>
      </c>
      <c r="AQ996">
        <v>313</v>
      </c>
      <c r="AR996">
        <f>IF(AR317="","",AR316)</f>
        <v>0</v>
      </c>
      <c r="AS996">
        <v>313</v>
      </c>
      <c r="AT996">
        <f>AT316</f>
        <v>0</v>
      </c>
      <c r="AU996">
        <v>313</v>
      </c>
      <c r="AV996">
        <f>IF(AV317="","",AV316)</f>
        <v>0</v>
      </c>
      <c r="AW996">
        <v>313</v>
      </c>
      <c r="AX996">
        <f>AX316</f>
        <v>0</v>
      </c>
      <c r="AY996">
        <v>313</v>
      </c>
      <c r="AZ996">
        <f>IF(AZ317="","",AZ316)</f>
        <v>0</v>
      </c>
      <c r="BA996">
        <v>313</v>
      </c>
      <c r="BB996">
        <f>BB316</f>
        <v>0</v>
      </c>
      <c r="BC996">
        <v>313</v>
      </c>
      <c r="BD996">
        <f>IF(BD317="","",BD316)</f>
        <v>0</v>
      </c>
      <c r="BE996">
        <v>313</v>
      </c>
      <c r="BF996">
        <f>BF316</f>
        <v>0</v>
      </c>
      <c r="BG996">
        <v>313</v>
      </c>
      <c r="BH996">
        <f>IF(BH317="","",BH316)</f>
        <v>0</v>
      </c>
      <c r="BI996">
        <v>313</v>
      </c>
      <c r="BJ996">
        <f>BJ316</f>
        <v>0</v>
      </c>
      <c r="BK996">
        <v>313</v>
      </c>
      <c r="BL996">
        <f>IF(BL317="","",BL316)</f>
        <v>0</v>
      </c>
      <c r="BM996">
        <v>313</v>
      </c>
      <c r="BN996">
        <f>BN316</f>
        <v>0</v>
      </c>
      <c r="BO996">
        <v>313</v>
      </c>
      <c r="BP996">
        <f>IF(BP317="","",BP316)</f>
        <v>0</v>
      </c>
      <c r="BQ996">
        <v>313</v>
      </c>
      <c r="BR996">
        <f>BR316</f>
        <v>0</v>
      </c>
    </row>
    <row r="997" spans="5:70">
      <c r="E997">
        <v>314</v>
      </c>
      <c r="F997">
        <f>IF(F318="","",F317)</f>
        <v>0</v>
      </c>
      <c r="G997">
        <v>314</v>
      </c>
      <c r="H997">
        <f>H317</f>
        <v>0</v>
      </c>
      <c r="I997">
        <v>314</v>
      </c>
      <c r="J997">
        <f>IF(J318="","",J317)</f>
        <v>0</v>
      </c>
      <c r="K997">
        <v>314</v>
      </c>
      <c r="L997">
        <f>L317</f>
        <v>0</v>
      </c>
      <c r="M997">
        <v>314</v>
      </c>
      <c r="N997">
        <f>IF(N318="","",N317)</f>
        <v>0</v>
      </c>
      <c r="O997">
        <v>314</v>
      </c>
      <c r="P997">
        <f>P317</f>
        <v>0</v>
      </c>
      <c r="Q997">
        <v>314</v>
      </c>
      <c r="R997">
        <f>IF(R318="","",R317)</f>
        <v>0</v>
      </c>
      <c r="S997">
        <v>314</v>
      </c>
      <c r="T997">
        <f>T317</f>
        <v>0</v>
      </c>
      <c r="U997">
        <v>314</v>
      </c>
      <c r="V997">
        <f>IF(V318="","",V317)</f>
        <v>0</v>
      </c>
      <c r="W997">
        <v>314</v>
      </c>
      <c r="X997">
        <f>X317</f>
        <v>0</v>
      </c>
      <c r="Y997">
        <v>314</v>
      </c>
      <c r="Z997">
        <f>IF(Z318="","",Z317)</f>
        <v>0</v>
      </c>
      <c r="AA997">
        <v>314</v>
      </c>
      <c r="AB997">
        <f>AB317</f>
        <v>0</v>
      </c>
      <c r="AC997">
        <v>314</v>
      </c>
      <c r="AD997">
        <f>IF(AD318="","",AD317)</f>
        <v>0</v>
      </c>
      <c r="AE997">
        <v>314</v>
      </c>
      <c r="AF997">
        <f>AF317</f>
        <v>0</v>
      </c>
      <c r="AG997">
        <v>314</v>
      </c>
      <c r="AH997">
        <f>IF(AH318="","",AH317)</f>
        <v>0</v>
      </c>
      <c r="AI997">
        <v>314</v>
      </c>
      <c r="AJ997">
        <f>AJ317</f>
        <v>0</v>
      </c>
      <c r="AM997">
        <v>314</v>
      </c>
      <c r="AN997">
        <f>IF(AN318="","",AN317)</f>
        <v>0</v>
      </c>
      <c r="AO997">
        <v>314</v>
      </c>
      <c r="AP997">
        <f>AP317</f>
        <v>0</v>
      </c>
      <c r="AQ997">
        <v>314</v>
      </c>
      <c r="AR997">
        <f>IF(AR318="","",AR317)</f>
        <v>0</v>
      </c>
      <c r="AS997">
        <v>314</v>
      </c>
      <c r="AT997">
        <f>AT317</f>
        <v>0</v>
      </c>
      <c r="AU997">
        <v>314</v>
      </c>
      <c r="AV997">
        <f>IF(AV318="","",AV317)</f>
        <v>0</v>
      </c>
      <c r="AW997">
        <v>314</v>
      </c>
      <c r="AX997">
        <f>AX317</f>
        <v>0</v>
      </c>
      <c r="AY997">
        <v>314</v>
      </c>
      <c r="AZ997">
        <f>IF(AZ318="","",AZ317)</f>
        <v>0</v>
      </c>
      <c r="BA997">
        <v>314</v>
      </c>
      <c r="BB997">
        <f>BB317</f>
        <v>0</v>
      </c>
      <c r="BC997">
        <v>314</v>
      </c>
      <c r="BD997">
        <f>IF(BD318="","",BD317)</f>
        <v>0</v>
      </c>
      <c r="BE997">
        <v>314</v>
      </c>
      <c r="BF997">
        <f>BF317</f>
        <v>0</v>
      </c>
      <c r="BG997">
        <v>314</v>
      </c>
      <c r="BH997">
        <f>IF(BH318="","",BH317)</f>
        <v>0</v>
      </c>
      <c r="BI997">
        <v>314</v>
      </c>
      <c r="BJ997">
        <f>BJ317</f>
        <v>0</v>
      </c>
      <c r="BK997">
        <v>314</v>
      </c>
      <c r="BL997">
        <f>IF(BL318="","",BL317)</f>
        <v>0</v>
      </c>
      <c r="BM997">
        <v>314</v>
      </c>
      <c r="BN997">
        <f>BN317</f>
        <v>0</v>
      </c>
      <c r="BO997">
        <v>314</v>
      </c>
      <c r="BP997">
        <f>IF(BP318="","",BP317)</f>
        <v>0</v>
      </c>
      <c r="BQ997">
        <v>314</v>
      </c>
      <c r="BR997">
        <f>BR317</f>
        <v>0</v>
      </c>
    </row>
    <row r="998" spans="5:70">
      <c r="E998">
        <v>315</v>
      </c>
      <c r="F998">
        <f>IF(F319="","",F318)</f>
        <v>0</v>
      </c>
      <c r="G998">
        <v>315</v>
      </c>
      <c r="H998">
        <f>H318</f>
        <v>0</v>
      </c>
      <c r="I998">
        <v>315</v>
      </c>
      <c r="J998">
        <f>IF(J319="","",J318)</f>
        <v>0</v>
      </c>
      <c r="K998">
        <v>315</v>
      </c>
      <c r="L998">
        <f>L318</f>
        <v>0</v>
      </c>
      <c r="M998">
        <v>315</v>
      </c>
      <c r="N998">
        <f>IF(N319="","",N318)</f>
        <v>0</v>
      </c>
      <c r="O998">
        <v>315</v>
      </c>
      <c r="P998">
        <f>P318</f>
        <v>0</v>
      </c>
      <c r="Q998">
        <v>315</v>
      </c>
      <c r="R998">
        <f>IF(R319="","",R318)</f>
        <v>0</v>
      </c>
      <c r="S998">
        <v>315</v>
      </c>
      <c r="T998">
        <f>T318</f>
        <v>0</v>
      </c>
      <c r="U998">
        <v>315</v>
      </c>
      <c r="V998">
        <f>IF(V319="","",V318)</f>
        <v>0</v>
      </c>
      <c r="W998">
        <v>315</v>
      </c>
      <c r="X998">
        <f>X318</f>
        <v>0</v>
      </c>
      <c r="Y998">
        <v>315</v>
      </c>
      <c r="Z998">
        <f>IF(Z319="","",Z318)</f>
        <v>0</v>
      </c>
      <c r="AA998">
        <v>315</v>
      </c>
      <c r="AB998">
        <f>AB318</f>
        <v>0</v>
      </c>
      <c r="AC998">
        <v>315</v>
      </c>
      <c r="AD998">
        <f>IF(AD319="","",AD318)</f>
        <v>0</v>
      </c>
      <c r="AE998">
        <v>315</v>
      </c>
      <c r="AF998">
        <f>AF318</f>
        <v>0</v>
      </c>
      <c r="AG998">
        <v>315</v>
      </c>
      <c r="AH998">
        <f>IF(AH319="","",AH318)</f>
        <v>0</v>
      </c>
      <c r="AI998">
        <v>315</v>
      </c>
      <c r="AJ998">
        <f>AJ318</f>
        <v>0</v>
      </c>
      <c r="AM998">
        <v>315</v>
      </c>
      <c r="AN998">
        <f>IF(AN319="","",AN318)</f>
        <v>0</v>
      </c>
      <c r="AO998">
        <v>315</v>
      </c>
      <c r="AP998">
        <f>AP318</f>
        <v>0</v>
      </c>
      <c r="AQ998">
        <v>315</v>
      </c>
      <c r="AR998">
        <f>IF(AR319="","",AR318)</f>
        <v>0</v>
      </c>
      <c r="AS998">
        <v>315</v>
      </c>
      <c r="AT998">
        <f>AT318</f>
        <v>0</v>
      </c>
      <c r="AU998">
        <v>315</v>
      </c>
      <c r="AV998">
        <f>IF(AV319="","",AV318)</f>
        <v>0</v>
      </c>
      <c r="AW998">
        <v>315</v>
      </c>
      <c r="AX998">
        <f>AX318</f>
        <v>0</v>
      </c>
      <c r="AY998">
        <v>315</v>
      </c>
      <c r="AZ998">
        <f>IF(AZ319="","",AZ318)</f>
        <v>0</v>
      </c>
      <c r="BA998">
        <v>315</v>
      </c>
      <c r="BB998">
        <f>BB318</f>
        <v>0</v>
      </c>
      <c r="BC998">
        <v>315</v>
      </c>
      <c r="BD998">
        <f>IF(BD319="","",BD318)</f>
        <v>0</v>
      </c>
      <c r="BE998">
        <v>315</v>
      </c>
      <c r="BF998">
        <f>BF318</f>
        <v>0</v>
      </c>
      <c r="BG998">
        <v>315</v>
      </c>
      <c r="BH998">
        <f>IF(BH319="","",BH318)</f>
        <v>0</v>
      </c>
      <c r="BI998">
        <v>315</v>
      </c>
      <c r="BJ998">
        <f>BJ318</f>
        <v>0</v>
      </c>
      <c r="BK998">
        <v>315</v>
      </c>
      <c r="BL998">
        <f>IF(BL319="","",BL318)</f>
        <v>0</v>
      </c>
      <c r="BM998">
        <v>315</v>
      </c>
      <c r="BN998">
        <f>BN318</f>
        <v>0</v>
      </c>
      <c r="BO998">
        <v>315</v>
      </c>
      <c r="BP998">
        <f>IF(BP319="","",BP318)</f>
        <v>0</v>
      </c>
      <c r="BQ998">
        <v>315</v>
      </c>
      <c r="BR998">
        <f>BR318</f>
        <v>0</v>
      </c>
    </row>
    <row r="999" spans="5:70">
      <c r="E999">
        <v>316</v>
      </c>
      <c r="F999">
        <f>IF(F320="","",F319)</f>
        <v>0</v>
      </c>
      <c r="G999">
        <v>316</v>
      </c>
      <c r="H999">
        <f>H319</f>
        <v>0</v>
      </c>
      <c r="I999">
        <v>316</v>
      </c>
      <c r="J999">
        <f>IF(J320="","",J319)</f>
        <v>0</v>
      </c>
      <c r="K999">
        <v>316</v>
      </c>
      <c r="L999">
        <f>L319</f>
        <v>0</v>
      </c>
      <c r="M999">
        <v>316</v>
      </c>
      <c r="N999">
        <f>IF(N320="","",N319)</f>
        <v>0</v>
      </c>
      <c r="O999">
        <v>316</v>
      </c>
      <c r="P999">
        <f>P319</f>
        <v>0</v>
      </c>
      <c r="Q999">
        <v>316</v>
      </c>
      <c r="R999">
        <f>IF(R320="","",R319)</f>
        <v>0</v>
      </c>
      <c r="S999">
        <v>316</v>
      </c>
      <c r="T999">
        <f>T319</f>
        <v>0</v>
      </c>
      <c r="U999">
        <v>316</v>
      </c>
      <c r="V999">
        <f>IF(V320="","",V319)</f>
        <v>0</v>
      </c>
      <c r="W999">
        <v>316</v>
      </c>
      <c r="X999">
        <f>X319</f>
        <v>0</v>
      </c>
      <c r="Y999">
        <v>316</v>
      </c>
      <c r="Z999">
        <f>IF(Z320="","",Z319)</f>
        <v>0</v>
      </c>
      <c r="AA999">
        <v>316</v>
      </c>
      <c r="AB999">
        <f>AB319</f>
        <v>0</v>
      </c>
      <c r="AC999">
        <v>316</v>
      </c>
      <c r="AD999">
        <f>IF(AD320="","",AD319)</f>
        <v>0</v>
      </c>
      <c r="AE999">
        <v>316</v>
      </c>
      <c r="AF999">
        <f>AF319</f>
        <v>0</v>
      </c>
      <c r="AG999">
        <v>316</v>
      </c>
      <c r="AH999">
        <f>IF(AH320="","",AH319)</f>
        <v>0</v>
      </c>
      <c r="AI999">
        <v>316</v>
      </c>
      <c r="AJ999">
        <f>AJ319</f>
        <v>0</v>
      </c>
      <c r="AM999">
        <v>316</v>
      </c>
      <c r="AN999">
        <f>IF(AN320="","",AN319)</f>
        <v>0</v>
      </c>
      <c r="AO999">
        <v>316</v>
      </c>
      <c r="AP999">
        <f>AP319</f>
        <v>0</v>
      </c>
      <c r="AQ999">
        <v>316</v>
      </c>
      <c r="AR999">
        <f>IF(AR320="","",AR319)</f>
        <v>0</v>
      </c>
      <c r="AS999">
        <v>316</v>
      </c>
      <c r="AT999">
        <f>AT319</f>
        <v>0</v>
      </c>
      <c r="AU999">
        <v>316</v>
      </c>
      <c r="AV999">
        <f>IF(AV320="","",AV319)</f>
        <v>0</v>
      </c>
      <c r="AW999">
        <v>316</v>
      </c>
      <c r="AX999">
        <f>AX319</f>
        <v>0</v>
      </c>
      <c r="AY999">
        <v>316</v>
      </c>
      <c r="AZ999">
        <f>IF(AZ320="","",AZ319)</f>
        <v>0</v>
      </c>
      <c r="BA999">
        <v>316</v>
      </c>
      <c r="BB999">
        <f>BB319</f>
        <v>0</v>
      </c>
      <c r="BC999">
        <v>316</v>
      </c>
      <c r="BD999">
        <f>IF(BD320="","",BD319)</f>
        <v>0</v>
      </c>
      <c r="BE999">
        <v>316</v>
      </c>
      <c r="BF999">
        <f>BF319</f>
        <v>0</v>
      </c>
      <c r="BG999">
        <v>316</v>
      </c>
      <c r="BH999">
        <f>IF(BH320="","",BH319)</f>
        <v>0</v>
      </c>
      <c r="BI999">
        <v>316</v>
      </c>
      <c r="BJ999">
        <f>BJ319</f>
        <v>0</v>
      </c>
      <c r="BK999">
        <v>316</v>
      </c>
      <c r="BL999">
        <f>IF(BL320="","",BL319)</f>
        <v>0</v>
      </c>
      <c r="BM999">
        <v>316</v>
      </c>
      <c r="BN999">
        <f>BN319</f>
        <v>0</v>
      </c>
      <c r="BO999">
        <v>316</v>
      </c>
      <c r="BP999">
        <f>IF(BP320="","",BP319)</f>
        <v>0</v>
      </c>
      <c r="BQ999">
        <v>316</v>
      </c>
      <c r="BR999">
        <f>BR319</f>
        <v>0</v>
      </c>
    </row>
    <row r="1000" spans="5:70">
      <c r="E1000">
        <v>317</v>
      </c>
      <c r="F1000">
        <f>IF(F321="","",F320)</f>
        <v>0</v>
      </c>
      <c r="G1000">
        <v>317</v>
      </c>
      <c r="H1000">
        <f>H320</f>
        <v>0</v>
      </c>
      <c r="I1000">
        <v>317</v>
      </c>
      <c r="J1000">
        <f>IF(J321="","",J320)</f>
        <v>0</v>
      </c>
      <c r="K1000">
        <v>317</v>
      </c>
      <c r="L1000">
        <f>L320</f>
        <v>0</v>
      </c>
      <c r="M1000">
        <v>317</v>
      </c>
      <c r="N1000">
        <f>IF(N321="","",N320)</f>
        <v>0</v>
      </c>
      <c r="O1000">
        <v>317</v>
      </c>
      <c r="P1000">
        <f>P320</f>
        <v>0</v>
      </c>
      <c r="Q1000">
        <v>317</v>
      </c>
      <c r="R1000">
        <f>IF(R321="","",R320)</f>
        <v>0</v>
      </c>
      <c r="S1000">
        <v>317</v>
      </c>
      <c r="T1000">
        <f>T320</f>
        <v>0</v>
      </c>
      <c r="U1000">
        <v>317</v>
      </c>
      <c r="V1000">
        <f>IF(V321="","",V320)</f>
        <v>0</v>
      </c>
      <c r="W1000">
        <v>317</v>
      </c>
      <c r="X1000">
        <f>X320</f>
        <v>0</v>
      </c>
      <c r="Y1000">
        <v>317</v>
      </c>
      <c r="Z1000">
        <f>IF(Z321="","",Z320)</f>
        <v>0</v>
      </c>
      <c r="AA1000">
        <v>317</v>
      </c>
      <c r="AB1000">
        <f>AB320</f>
        <v>0</v>
      </c>
      <c r="AC1000">
        <v>317</v>
      </c>
      <c r="AD1000">
        <f>IF(AD321="","",AD320)</f>
        <v>0</v>
      </c>
      <c r="AE1000">
        <v>317</v>
      </c>
      <c r="AF1000">
        <f>AF320</f>
        <v>0</v>
      </c>
      <c r="AG1000">
        <v>317</v>
      </c>
      <c r="AH1000">
        <f>IF(AH321="","",AH320)</f>
        <v>0</v>
      </c>
      <c r="AI1000">
        <v>317</v>
      </c>
      <c r="AJ1000">
        <f>AJ320</f>
        <v>0</v>
      </c>
      <c r="AM1000">
        <v>317</v>
      </c>
      <c r="AN1000">
        <f>IF(AN321="","",AN320)</f>
        <v>0</v>
      </c>
      <c r="AO1000">
        <v>317</v>
      </c>
      <c r="AP1000">
        <f>AP320</f>
        <v>0</v>
      </c>
      <c r="AQ1000">
        <v>317</v>
      </c>
      <c r="AR1000">
        <f>IF(AR321="","",AR320)</f>
        <v>0</v>
      </c>
      <c r="AS1000">
        <v>317</v>
      </c>
      <c r="AT1000">
        <f>AT320</f>
        <v>0</v>
      </c>
      <c r="AU1000">
        <v>317</v>
      </c>
      <c r="AV1000">
        <f>IF(AV321="","",AV320)</f>
        <v>0</v>
      </c>
      <c r="AW1000">
        <v>317</v>
      </c>
      <c r="AX1000">
        <f>AX320</f>
        <v>0</v>
      </c>
      <c r="AY1000">
        <v>317</v>
      </c>
      <c r="AZ1000">
        <f>IF(AZ321="","",AZ320)</f>
        <v>0</v>
      </c>
      <c r="BA1000">
        <v>317</v>
      </c>
      <c r="BB1000">
        <f>BB320</f>
        <v>0</v>
      </c>
      <c r="BC1000">
        <v>317</v>
      </c>
      <c r="BD1000">
        <f>IF(BD321="","",BD320)</f>
        <v>0</v>
      </c>
      <c r="BE1000">
        <v>317</v>
      </c>
      <c r="BF1000">
        <f>BF320</f>
        <v>0</v>
      </c>
      <c r="BG1000">
        <v>317</v>
      </c>
      <c r="BH1000">
        <f>IF(BH321="","",BH320)</f>
        <v>0</v>
      </c>
      <c r="BI1000">
        <v>317</v>
      </c>
      <c r="BJ1000">
        <f>BJ320</f>
        <v>0</v>
      </c>
      <c r="BK1000">
        <v>317</v>
      </c>
      <c r="BL1000">
        <f>IF(BL321="","",BL320)</f>
        <v>0</v>
      </c>
      <c r="BM1000">
        <v>317</v>
      </c>
      <c r="BN1000">
        <f>BN320</f>
        <v>0</v>
      </c>
      <c r="BO1000">
        <v>317</v>
      </c>
      <c r="BP1000">
        <f>IF(BP321="","",BP320)</f>
        <v>0</v>
      </c>
      <c r="BQ1000">
        <v>317</v>
      </c>
      <c r="BR1000">
        <f>BR320</f>
        <v>0</v>
      </c>
    </row>
    <row r="1001" spans="5:70">
      <c r="E1001">
        <v>318</v>
      </c>
      <c r="F1001">
        <f>IF(F322="","",F321)</f>
        <v>0</v>
      </c>
      <c r="G1001">
        <v>318</v>
      </c>
      <c r="H1001">
        <f>H321</f>
        <v>0</v>
      </c>
      <c r="I1001">
        <v>318</v>
      </c>
      <c r="J1001">
        <f>IF(J322="","",J321)</f>
        <v>0</v>
      </c>
      <c r="K1001">
        <v>318</v>
      </c>
      <c r="L1001">
        <f>L321</f>
        <v>0</v>
      </c>
      <c r="M1001">
        <v>318</v>
      </c>
      <c r="N1001">
        <f>IF(N322="","",N321)</f>
        <v>0</v>
      </c>
      <c r="O1001">
        <v>318</v>
      </c>
      <c r="P1001">
        <f>P321</f>
        <v>0</v>
      </c>
      <c r="Q1001">
        <v>318</v>
      </c>
      <c r="R1001">
        <f>IF(R322="","",R321)</f>
        <v>0</v>
      </c>
      <c r="S1001">
        <v>318</v>
      </c>
      <c r="T1001">
        <f>T321</f>
        <v>0</v>
      </c>
      <c r="U1001">
        <v>318</v>
      </c>
      <c r="V1001">
        <f>IF(V322="","",V321)</f>
        <v>0</v>
      </c>
      <c r="W1001">
        <v>318</v>
      </c>
      <c r="X1001">
        <f>X321</f>
        <v>0</v>
      </c>
      <c r="Y1001">
        <v>318</v>
      </c>
      <c r="Z1001">
        <f>IF(Z322="","",Z321)</f>
        <v>0</v>
      </c>
      <c r="AA1001">
        <v>318</v>
      </c>
      <c r="AB1001">
        <f>AB321</f>
        <v>0</v>
      </c>
      <c r="AC1001">
        <v>318</v>
      </c>
      <c r="AD1001">
        <f>IF(AD322="","",AD321)</f>
        <v>0</v>
      </c>
      <c r="AE1001">
        <v>318</v>
      </c>
      <c r="AF1001">
        <f>AF321</f>
        <v>0</v>
      </c>
      <c r="AG1001">
        <v>318</v>
      </c>
      <c r="AH1001">
        <f>IF(AH322="","",AH321)</f>
        <v>0</v>
      </c>
      <c r="AI1001">
        <v>318</v>
      </c>
      <c r="AJ1001">
        <f>AJ321</f>
        <v>0</v>
      </c>
      <c r="AM1001">
        <v>318</v>
      </c>
      <c r="AN1001">
        <f>IF(AN322="","",AN321)</f>
        <v>0</v>
      </c>
      <c r="AO1001">
        <v>318</v>
      </c>
      <c r="AP1001">
        <f>AP321</f>
        <v>0</v>
      </c>
      <c r="AQ1001">
        <v>318</v>
      </c>
      <c r="AR1001">
        <f>IF(AR322="","",AR321)</f>
        <v>0</v>
      </c>
      <c r="AS1001">
        <v>318</v>
      </c>
      <c r="AT1001">
        <f>AT321</f>
        <v>0</v>
      </c>
      <c r="AU1001">
        <v>318</v>
      </c>
      <c r="AV1001">
        <f>IF(AV322="","",AV321)</f>
        <v>0</v>
      </c>
      <c r="AW1001">
        <v>318</v>
      </c>
      <c r="AX1001">
        <f>AX321</f>
        <v>0</v>
      </c>
      <c r="AY1001">
        <v>318</v>
      </c>
      <c r="AZ1001">
        <f>IF(AZ322="","",AZ321)</f>
        <v>0</v>
      </c>
      <c r="BA1001">
        <v>318</v>
      </c>
      <c r="BB1001">
        <f>BB321</f>
        <v>0</v>
      </c>
      <c r="BC1001">
        <v>318</v>
      </c>
      <c r="BD1001">
        <f>IF(BD322="","",BD321)</f>
        <v>0</v>
      </c>
      <c r="BE1001">
        <v>318</v>
      </c>
      <c r="BF1001">
        <f>BF321</f>
        <v>0</v>
      </c>
      <c r="BG1001">
        <v>318</v>
      </c>
      <c r="BH1001">
        <f>IF(BH322="","",BH321)</f>
        <v>0</v>
      </c>
      <c r="BI1001">
        <v>318</v>
      </c>
      <c r="BJ1001">
        <f>BJ321</f>
        <v>0</v>
      </c>
      <c r="BK1001">
        <v>318</v>
      </c>
      <c r="BL1001">
        <f>IF(BL322="","",BL321)</f>
        <v>0</v>
      </c>
      <c r="BM1001">
        <v>318</v>
      </c>
      <c r="BN1001">
        <f>BN321</f>
        <v>0</v>
      </c>
      <c r="BO1001">
        <v>318</v>
      </c>
      <c r="BP1001">
        <f>IF(BP322="","",BP321)</f>
        <v>0</v>
      </c>
      <c r="BQ1001">
        <v>318</v>
      </c>
      <c r="BR1001">
        <f>BR321</f>
        <v>0</v>
      </c>
    </row>
    <row r="1002" spans="5:70">
      <c r="E1002">
        <v>319</v>
      </c>
      <c r="F1002">
        <f>IF(F323="","",F322)</f>
        <v>0</v>
      </c>
      <c r="G1002">
        <v>319</v>
      </c>
      <c r="H1002">
        <f>H322</f>
        <v>0</v>
      </c>
      <c r="I1002">
        <v>319</v>
      </c>
      <c r="J1002">
        <f>IF(J323="","",J322)</f>
        <v>0</v>
      </c>
      <c r="K1002">
        <v>319</v>
      </c>
      <c r="L1002">
        <f>L322</f>
        <v>0</v>
      </c>
      <c r="M1002">
        <v>319</v>
      </c>
      <c r="N1002">
        <f>IF(N323="","",N322)</f>
        <v>0</v>
      </c>
      <c r="O1002">
        <v>319</v>
      </c>
      <c r="P1002">
        <f>P322</f>
        <v>0</v>
      </c>
      <c r="Q1002">
        <v>319</v>
      </c>
      <c r="R1002">
        <f>IF(R323="","",R322)</f>
        <v>0</v>
      </c>
      <c r="S1002">
        <v>319</v>
      </c>
      <c r="T1002">
        <f>T322</f>
        <v>0</v>
      </c>
      <c r="U1002">
        <v>319</v>
      </c>
      <c r="V1002">
        <f>IF(V323="","",V322)</f>
        <v>0</v>
      </c>
      <c r="W1002">
        <v>319</v>
      </c>
      <c r="X1002">
        <f>X322</f>
        <v>0</v>
      </c>
      <c r="Y1002">
        <v>319</v>
      </c>
      <c r="Z1002">
        <f>IF(Z323="","",Z322)</f>
        <v>0</v>
      </c>
      <c r="AA1002">
        <v>319</v>
      </c>
      <c r="AB1002">
        <f>AB322</f>
        <v>0</v>
      </c>
      <c r="AC1002">
        <v>319</v>
      </c>
      <c r="AD1002">
        <f>IF(AD323="","",AD322)</f>
        <v>0</v>
      </c>
      <c r="AE1002">
        <v>319</v>
      </c>
      <c r="AF1002">
        <f>AF322</f>
        <v>0</v>
      </c>
      <c r="AG1002">
        <v>319</v>
      </c>
      <c r="AH1002">
        <f>IF(AH323="","",AH322)</f>
        <v>0</v>
      </c>
      <c r="AI1002">
        <v>319</v>
      </c>
      <c r="AJ1002">
        <f>AJ322</f>
        <v>0</v>
      </c>
      <c r="AM1002">
        <v>319</v>
      </c>
      <c r="AN1002">
        <f>IF(AN323="","",AN322)</f>
        <v>0</v>
      </c>
      <c r="AO1002">
        <v>319</v>
      </c>
      <c r="AP1002">
        <f>AP322</f>
        <v>0</v>
      </c>
      <c r="AQ1002">
        <v>319</v>
      </c>
      <c r="AR1002">
        <f>IF(AR323="","",AR322)</f>
        <v>0</v>
      </c>
      <c r="AS1002">
        <v>319</v>
      </c>
      <c r="AT1002">
        <f>AT322</f>
        <v>0</v>
      </c>
      <c r="AU1002">
        <v>319</v>
      </c>
      <c r="AV1002">
        <f>IF(AV323="","",AV322)</f>
        <v>0</v>
      </c>
      <c r="AW1002">
        <v>319</v>
      </c>
      <c r="AX1002">
        <f>AX322</f>
        <v>0</v>
      </c>
      <c r="AY1002">
        <v>319</v>
      </c>
      <c r="AZ1002">
        <f>IF(AZ323="","",AZ322)</f>
        <v>0</v>
      </c>
      <c r="BA1002">
        <v>319</v>
      </c>
      <c r="BB1002">
        <f>BB322</f>
        <v>0</v>
      </c>
      <c r="BC1002">
        <v>319</v>
      </c>
      <c r="BD1002">
        <f>IF(BD323="","",BD322)</f>
        <v>0</v>
      </c>
      <c r="BE1002">
        <v>319</v>
      </c>
      <c r="BF1002">
        <f>BF322</f>
        <v>0</v>
      </c>
      <c r="BG1002">
        <v>319</v>
      </c>
      <c r="BH1002">
        <f>IF(BH323="","",BH322)</f>
        <v>0</v>
      </c>
      <c r="BI1002">
        <v>319</v>
      </c>
      <c r="BJ1002">
        <f>BJ322</f>
        <v>0</v>
      </c>
      <c r="BK1002">
        <v>319</v>
      </c>
      <c r="BL1002">
        <f>IF(BL323="","",BL322)</f>
        <v>0</v>
      </c>
      <c r="BM1002">
        <v>319</v>
      </c>
      <c r="BN1002">
        <f>BN322</f>
        <v>0</v>
      </c>
      <c r="BO1002">
        <v>319</v>
      </c>
      <c r="BP1002">
        <f>IF(BP323="","",BP322)</f>
        <v>0</v>
      </c>
      <c r="BQ1002">
        <v>319</v>
      </c>
      <c r="BR1002">
        <f>BR322</f>
        <v>0</v>
      </c>
    </row>
    <row r="1003" spans="5:70">
      <c r="E1003">
        <v>320</v>
      </c>
      <c r="F1003">
        <f>IF(F324="","",F323)</f>
        <v>0</v>
      </c>
      <c r="G1003">
        <v>320</v>
      </c>
      <c r="H1003">
        <f>H323</f>
        <v>0</v>
      </c>
      <c r="I1003">
        <v>320</v>
      </c>
      <c r="J1003">
        <f>IF(J324="","",J323)</f>
        <v>0</v>
      </c>
      <c r="K1003">
        <v>320</v>
      </c>
      <c r="L1003">
        <f>L323</f>
        <v>0</v>
      </c>
      <c r="M1003">
        <v>320</v>
      </c>
      <c r="N1003">
        <f>IF(N324="","",N323)</f>
        <v>0</v>
      </c>
      <c r="O1003">
        <v>320</v>
      </c>
      <c r="P1003">
        <f>P323</f>
        <v>0</v>
      </c>
      <c r="Q1003">
        <v>320</v>
      </c>
      <c r="R1003">
        <f>IF(R324="","",R323)</f>
        <v>0</v>
      </c>
      <c r="S1003">
        <v>320</v>
      </c>
      <c r="T1003">
        <f>T323</f>
        <v>0</v>
      </c>
      <c r="U1003">
        <v>320</v>
      </c>
      <c r="V1003">
        <f>IF(V324="","",V323)</f>
        <v>0</v>
      </c>
      <c r="W1003">
        <v>320</v>
      </c>
      <c r="X1003">
        <f>X323</f>
        <v>0</v>
      </c>
      <c r="Y1003">
        <v>320</v>
      </c>
      <c r="Z1003">
        <f>IF(Z324="","",Z323)</f>
        <v>0</v>
      </c>
      <c r="AA1003">
        <v>320</v>
      </c>
      <c r="AB1003">
        <f>AB323</f>
        <v>0</v>
      </c>
      <c r="AC1003">
        <v>320</v>
      </c>
      <c r="AD1003">
        <f>IF(AD324="","",AD323)</f>
        <v>0</v>
      </c>
      <c r="AE1003">
        <v>320</v>
      </c>
      <c r="AF1003">
        <f>AF323</f>
        <v>0</v>
      </c>
      <c r="AG1003">
        <v>320</v>
      </c>
      <c r="AH1003">
        <f>IF(AH324="","",AH323)</f>
        <v>0</v>
      </c>
      <c r="AI1003">
        <v>320</v>
      </c>
      <c r="AJ1003">
        <f>AJ323</f>
        <v>0</v>
      </c>
      <c r="AM1003">
        <v>320</v>
      </c>
      <c r="AN1003">
        <f>IF(AN324="","",AN323)</f>
        <v>0</v>
      </c>
      <c r="AO1003">
        <v>320</v>
      </c>
      <c r="AP1003">
        <f>AP323</f>
        <v>0</v>
      </c>
      <c r="AQ1003">
        <v>320</v>
      </c>
      <c r="AR1003">
        <f>IF(AR324="","",AR323)</f>
        <v>0</v>
      </c>
      <c r="AS1003">
        <v>320</v>
      </c>
      <c r="AT1003">
        <f>AT323</f>
        <v>0</v>
      </c>
      <c r="AU1003">
        <v>320</v>
      </c>
      <c r="AV1003">
        <f>IF(AV324="","",AV323)</f>
        <v>0</v>
      </c>
      <c r="AW1003">
        <v>320</v>
      </c>
      <c r="AX1003">
        <f>AX323</f>
        <v>0</v>
      </c>
      <c r="AY1003">
        <v>320</v>
      </c>
      <c r="AZ1003">
        <f>IF(AZ324="","",AZ323)</f>
        <v>0</v>
      </c>
      <c r="BA1003">
        <v>320</v>
      </c>
      <c r="BB1003">
        <f>BB323</f>
        <v>0</v>
      </c>
      <c r="BC1003">
        <v>320</v>
      </c>
      <c r="BD1003">
        <f>IF(BD324="","",BD323)</f>
        <v>0</v>
      </c>
      <c r="BE1003">
        <v>320</v>
      </c>
      <c r="BF1003">
        <f>BF323</f>
        <v>0</v>
      </c>
      <c r="BG1003">
        <v>320</v>
      </c>
      <c r="BH1003">
        <f>IF(BH324="","",BH323)</f>
        <v>0</v>
      </c>
      <c r="BI1003">
        <v>320</v>
      </c>
      <c r="BJ1003">
        <f>BJ323</f>
        <v>0</v>
      </c>
      <c r="BK1003">
        <v>320</v>
      </c>
      <c r="BL1003">
        <f>IF(BL324="","",BL323)</f>
        <v>0</v>
      </c>
      <c r="BM1003">
        <v>320</v>
      </c>
      <c r="BN1003">
        <f>BN323</f>
        <v>0</v>
      </c>
      <c r="BO1003">
        <v>320</v>
      </c>
      <c r="BP1003">
        <f>IF(BP324="","",BP323)</f>
        <v>0</v>
      </c>
      <c r="BQ1003">
        <v>320</v>
      </c>
      <c r="BR1003">
        <f>BR323</f>
        <v>0</v>
      </c>
    </row>
    <row r="1004" spans="5:70">
      <c r="E1004">
        <v>321</v>
      </c>
      <c r="F1004">
        <f>IF(F325="","",F324)</f>
        <v>0</v>
      </c>
      <c r="G1004">
        <v>321</v>
      </c>
      <c r="H1004">
        <f>H324</f>
        <v>0</v>
      </c>
      <c r="I1004">
        <v>321</v>
      </c>
      <c r="J1004">
        <f>IF(J325="","",J324)</f>
        <v>0</v>
      </c>
      <c r="K1004">
        <v>321</v>
      </c>
      <c r="L1004">
        <f>L324</f>
        <v>0</v>
      </c>
      <c r="M1004">
        <v>321</v>
      </c>
      <c r="N1004">
        <f>IF(N325="","",N324)</f>
        <v>0</v>
      </c>
      <c r="O1004">
        <v>321</v>
      </c>
      <c r="P1004">
        <f>P324</f>
        <v>0</v>
      </c>
      <c r="Q1004">
        <v>321</v>
      </c>
      <c r="R1004">
        <f>IF(R325="","",R324)</f>
        <v>0</v>
      </c>
      <c r="S1004">
        <v>321</v>
      </c>
      <c r="T1004">
        <f>T324</f>
        <v>0</v>
      </c>
      <c r="U1004">
        <v>321</v>
      </c>
      <c r="V1004">
        <f>IF(V325="","",V324)</f>
        <v>0</v>
      </c>
      <c r="W1004">
        <v>321</v>
      </c>
      <c r="X1004">
        <f>X324</f>
        <v>0</v>
      </c>
      <c r="Y1004">
        <v>321</v>
      </c>
      <c r="Z1004">
        <f>IF(Z325="","",Z324)</f>
        <v>0</v>
      </c>
      <c r="AA1004">
        <v>321</v>
      </c>
      <c r="AB1004">
        <f>AB324</f>
        <v>0</v>
      </c>
      <c r="AC1004">
        <v>321</v>
      </c>
      <c r="AD1004">
        <f>IF(AD325="","",AD324)</f>
        <v>0</v>
      </c>
      <c r="AE1004">
        <v>321</v>
      </c>
      <c r="AF1004">
        <f>AF324</f>
        <v>0</v>
      </c>
      <c r="AG1004">
        <v>321</v>
      </c>
      <c r="AH1004">
        <f>IF(AH325="","",AH324)</f>
        <v>0</v>
      </c>
      <c r="AI1004">
        <v>321</v>
      </c>
      <c r="AJ1004">
        <f>AJ324</f>
        <v>0</v>
      </c>
      <c r="AM1004">
        <v>321</v>
      </c>
      <c r="AN1004">
        <f>IF(AN325="","",AN324)</f>
        <v>0</v>
      </c>
      <c r="AO1004">
        <v>321</v>
      </c>
      <c r="AP1004">
        <f>AP324</f>
        <v>0</v>
      </c>
      <c r="AQ1004">
        <v>321</v>
      </c>
      <c r="AR1004">
        <f>IF(AR325="","",AR324)</f>
        <v>0</v>
      </c>
      <c r="AS1004">
        <v>321</v>
      </c>
      <c r="AT1004">
        <f>AT324</f>
        <v>0</v>
      </c>
      <c r="AU1004">
        <v>321</v>
      </c>
      <c r="AV1004">
        <f>IF(AV325="","",AV324)</f>
        <v>0</v>
      </c>
      <c r="AW1004">
        <v>321</v>
      </c>
      <c r="AX1004">
        <f>AX324</f>
        <v>0</v>
      </c>
      <c r="AY1004">
        <v>321</v>
      </c>
      <c r="AZ1004">
        <f>IF(AZ325="","",AZ324)</f>
        <v>0</v>
      </c>
      <c r="BA1004">
        <v>321</v>
      </c>
      <c r="BB1004">
        <f>BB324</f>
        <v>0</v>
      </c>
      <c r="BC1004">
        <v>321</v>
      </c>
      <c r="BD1004">
        <f>IF(BD325="","",BD324)</f>
        <v>0</v>
      </c>
      <c r="BE1004">
        <v>321</v>
      </c>
      <c r="BF1004">
        <f>BF324</f>
        <v>0</v>
      </c>
      <c r="BG1004">
        <v>321</v>
      </c>
      <c r="BH1004">
        <f>IF(BH325="","",BH324)</f>
        <v>0</v>
      </c>
      <c r="BI1004">
        <v>321</v>
      </c>
      <c r="BJ1004">
        <f>BJ324</f>
        <v>0</v>
      </c>
      <c r="BK1004">
        <v>321</v>
      </c>
      <c r="BL1004">
        <f>IF(BL325="","",BL324)</f>
        <v>0</v>
      </c>
      <c r="BM1004">
        <v>321</v>
      </c>
      <c r="BN1004">
        <f>BN324</f>
        <v>0</v>
      </c>
      <c r="BO1004">
        <v>321</v>
      </c>
      <c r="BP1004">
        <f>IF(BP325="","",BP324)</f>
        <v>0</v>
      </c>
      <c r="BQ1004">
        <v>321</v>
      </c>
      <c r="BR1004">
        <f>BR324</f>
        <v>0</v>
      </c>
    </row>
    <row r="1005" spans="5:70">
      <c r="E1005">
        <v>322</v>
      </c>
      <c r="F1005">
        <f>IF(F326="","",F325)</f>
        <v>0</v>
      </c>
      <c r="G1005">
        <v>322</v>
      </c>
      <c r="H1005">
        <f>H325</f>
        <v>0</v>
      </c>
      <c r="I1005">
        <v>322</v>
      </c>
      <c r="J1005">
        <f>IF(J326="","",J325)</f>
        <v>0</v>
      </c>
      <c r="K1005">
        <v>322</v>
      </c>
      <c r="L1005">
        <f>L325</f>
        <v>0</v>
      </c>
      <c r="M1005">
        <v>322</v>
      </c>
      <c r="N1005">
        <f>IF(N326="","",N325)</f>
        <v>0</v>
      </c>
      <c r="O1005">
        <v>322</v>
      </c>
      <c r="P1005">
        <f>P325</f>
        <v>0</v>
      </c>
      <c r="Q1005">
        <v>322</v>
      </c>
      <c r="R1005">
        <f>IF(R326="","",R325)</f>
        <v>0</v>
      </c>
      <c r="S1005">
        <v>322</v>
      </c>
      <c r="T1005">
        <f>T325</f>
        <v>0</v>
      </c>
      <c r="U1005">
        <v>322</v>
      </c>
      <c r="V1005">
        <f>IF(V326="","",V325)</f>
        <v>0</v>
      </c>
      <c r="W1005">
        <v>322</v>
      </c>
      <c r="X1005">
        <f>X325</f>
        <v>0</v>
      </c>
      <c r="Y1005">
        <v>322</v>
      </c>
      <c r="Z1005">
        <f>IF(Z326="","",Z325)</f>
        <v>0</v>
      </c>
      <c r="AA1005">
        <v>322</v>
      </c>
      <c r="AB1005">
        <f>AB325</f>
        <v>0</v>
      </c>
      <c r="AC1005">
        <v>322</v>
      </c>
      <c r="AD1005">
        <f>IF(AD326="","",AD325)</f>
        <v>0</v>
      </c>
      <c r="AE1005">
        <v>322</v>
      </c>
      <c r="AF1005">
        <f>AF325</f>
        <v>0</v>
      </c>
      <c r="AG1005">
        <v>322</v>
      </c>
      <c r="AH1005">
        <f>IF(AH326="","",AH325)</f>
        <v>0</v>
      </c>
      <c r="AI1005">
        <v>322</v>
      </c>
      <c r="AJ1005">
        <f>AJ325</f>
        <v>0</v>
      </c>
      <c r="AM1005">
        <v>322</v>
      </c>
      <c r="AN1005">
        <f>IF(AN326="","",AN325)</f>
        <v>0</v>
      </c>
      <c r="AO1005">
        <v>322</v>
      </c>
      <c r="AP1005">
        <f>AP325</f>
        <v>0</v>
      </c>
      <c r="AQ1005">
        <v>322</v>
      </c>
      <c r="AR1005">
        <f>IF(AR326="","",AR325)</f>
        <v>0</v>
      </c>
      <c r="AS1005">
        <v>322</v>
      </c>
      <c r="AT1005">
        <f>AT325</f>
        <v>0</v>
      </c>
      <c r="AU1005">
        <v>322</v>
      </c>
      <c r="AV1005">
        <f>IF(AV326="","",AV325)</f>
        <v>0</v>
      </c>
      <c r="AW1005">
        <v>322</v>
      </c>
      <c r="AX1005">
        <f>AX325</f>
        <v>0</v>
      </c>
      <c r="AY1005">
        <v>322</v>
      </c>
      <c r="AZ1005">
        <f>IF(AZ326="","",AZ325)</f>
        <v>0</v>
      </c>
      <c r="BA1005">
        <v>322</v>
      </c>
      <c r="BB1005">
        <f>BB325</f>
        <v>0</v>
      </c>
      <c r="BC1005">
        <v>322</v>
      </c>
      <c r="BD1005">
        <f>IF(BD326="","",BD325)</f>
        <v>0</v>
      </c>
      <c r="BE1005">
        <v>322</v>
      </c>
      <c r="BF1005">
        <f>BF325</f>
        <v>0</v>
      </c>
      <c r="BG1005">
        <v>322</v>
      </c>
      <c r="BH1005">
        <f>IF(BH326="","",BH325)</f>
        <v>0</v>
      </c>
      <c r="BI1005">
        <v>322</v>
      </c>
      <c r="BJ1005">
        <f>BJ325</f>
        <v>0</v>
      </c>
      <c r="BK1005">
        <v>322</v>
      </c>
      <c r="BL1005">
        <f>IF(BL326="","",BL325)</f>
        <v>0</v>
      </c>
      <c r="BM1005">
        <v>322</v>
      </c>
      <c r="BN1005">
        <f>BN325</f>
        <v>0</v>
      </c>
      <c r="BO1005">
        <v>322</v>
      </c>
      <c r="BP1005">
        <f>IF(BP326="","",BP325)</f>
        <v>0</v>
      </c>
      <c r="BQ1005">
        <v>322</v>
      </c>
      <c r="BR1005">
        <f>BR325</f>
        <v>0</v>
      </c>
    </row>
    <row r="1006" spans="5:70">
      <c r="E1006">
        <v>323</v>
      </c>
      <c r="F1006">
        <f>IF(F327="","",F326)</f>
        <v>0</v>
      </c>
      <c r="G1006">
        <v>323</v>
      </c>
      <c r="H1006">
        <f>H326</f>
        <v>0</v>
      </c>
      <c r="I1006">
        <v>323</v>
      </c>
      <c r="J1006">
        <f>IF(J327="","",J326)</f>
        <v>0</v>
      </c>
      <c r="K1006">
        <v>323</v>
      </c>
      <c r="L1006">
        <f>L326</f>
        <v>0</v>
      </c>
      <c r="M1006">
        <v>323</v>
      </c>
      <c r="N1006">
        <f>IF(N327="","",N326)</f>
        <v>0</v>
      </c>
      <c r="O1006">
        <v>323</v>
      </c>
      <c r="P1006">
        <f>P326</f>
        <v>0</v>
      </c>
      <c r="Q1006">
        <v>323</v>
      </c>
      <c r="R1006">
        <f>IF(R327="","",R326)</f>
        <v>0</v>
      </c>
      <c r="S1006">
        <v>323</v>
      </c>
      <c r="T1006">
        <f>T326</f>
        <v>0</v>
      </c>
      <c r="U1006">
        <v>323</v>
      </c>
      <c r="V1006">
        <f>IF(V327="","",V326)</f>
        <v>0</v>
      </c>
      <c r="W1006">
        <v>323</v>
      </c>
      <c r="X1006">
        <f>X326</f>
        <v>0</v>
      </c>
      <c r="Y1006">
        <v>323</v>
      </c>
      <c r="Z1006">
        <f>IF(Z327="","",Z326)</f>
        <v>0</v>
      </c>
      <c r="AA1006">
        <v>323</v>
      </c>
      <c r="AB1006">
        <f>AB326</f>
        <v>0</v>
      </c>
      <c r="AC1006">
        <v>323</v>
      </c>
      <c r="AD1006">
        <f>IF(AD327="","",AD326)</f>
        <v>0</v>
      </c>
      <c r="AE1006">
        <v>323</v>
      </c>
      <c r="AF1006">
        <f>AF326</f>
        <v>0</v>
      </c>
      <c r="AG1006">
        <v>323</v>
      </c>
      <c r="AH1006">
        <f>IF(AH327="","",AH326)</f>
        <v>0</v>
      </c>
      <c r="AI1006">
        <v>323</v>
      </c>
      <c r="AJ1006">
        <f>AJ326</f>
        <v>0</v>
      </c>
      <c r="AM1006">
        <v>323</v>
      </c>
      <c r="AN1006">
        <f>IF(AN327="","",AN326)</f>
        <v>0</v>
      </c>
      <c r="AO1006">
        <v>323</v>
      </c>
      <c r="AP1006">
        <f>AP326</f>
        <v>0</v>
      </c>
      <c r="AQ1006">
        <v>323</v>
      </c>
      <c r="AR1006">
        <f>IF(AR327="","",AR326)</f>
        <v>0</v>
      </c>
      <c r="AS1006">
        <v>323</v>
      </c>
      <c r="AT1006">
        <f>AT326</f>
        <v>0</v>
      </c>
      <c r="AU1006">
        <v>323</v>
      </c>
      <c r="AV1006">
        <f>IF(AV327="","",AV326)</f>
        <v>0</v>
      </c>
      <c r="AW1006">
        <v>323</v>
      </c>
      <c r="AX1006">
        <f>AX326</f>
        <v>0</v>
      </c>
      <c r="AY1006">
        <v>323</v>
      </c>
      <c r="AZ1006">
        <f>IF(AZ327="","",AZ326)</f>
        <v>0</v>
      </c>
      <c r="BA1006">
        <v>323</v>
      </c>
      <c r="BB1006">
        <f>BB326</f>
        <v>0</v>
      </c>
      <c r="BC1006">
        <v>323</v>
      </c>
      <c r="BD1006">
        <f>IF(BD327="","",BD326)</f>
        <v>0</v>
      </c>
      <c r="BE1006">
        <v>323</v>
      </c>
      <c r="BF1006">
        <f>BF326</f>
        <v>0</v>
      </c>
      <c r="BG1006">
        <v>323</v>
      </c>
      <c r="BH1006">
        <f>IF(BH327="","",BH326)</f>
        <v>0</v>
      </c>
      <c r="BI1006">
        <v>323</v>
      </c>
      <c r="BJ1006">
        <f>BJ326</f>
        <v>0</v>
      </c>
      <c r="BK1006">
        <v>323</v>
      </c>
      <c r="BL1006">
        <f>IF(BL327="","",BL326)</f>
        <v>0</v>
      </c>
      <c r="BM1006">
        <v>323</v>
      </c>
      <c r="BN1006">
        <f>BN326</f>
        <v>0</v>
      </c>
      <c r="BO1006">
        <v>323</v>
      </c>
      <c r="BP1006">
        <f>IF(BP327="","",BP326)</f>
        <v>0</v>
      </c>
      <c r="BQ1006">
        <v>323</v>
      </c>
      <c r="BR1006">
        <f>BR326</f>
        <v>0</v>
      </c>
    </row>
    <row r="1007" spans="5:70">
      <c r="E1007">
        <v>324</v>
      </c>
      <c r="F1007">
        <f>IF(F328="","",F327)</f>
        <v>0</v>
      </c>
      <c r="G1007">
        <v>324</v>
      </c>
      <c r="H1007">
        <f>H327</f>
        <v>0</v>
      </c>
      <c r="I1007">
        <v>324</v>
      </c>
      <c r="J1007">
        <f>IF(J328="","",J327)</f>
        <v>0</v>
      </c>
      <c r="K1007">
        <v>324</v>
      </c>
      <c r="L1007">
        <f>L327</f>
        <v>0</v>
      </c>
      <c r="M1007">
        <v>324</v>
      </c>
      <c r="N1007">
        <f>IF(N328="","",N327)</f>
        <v>0</v>
      </c>
      <c r="O1007">
        <v>324</v>
      </c>
      <c r="P1007">
        <f>P327</f>
        <v>0</v>
      </c>
      <c r="Q1007">
        <v>324</v>
      </c>
      <c r="R1007">
        <f>IF(R328="","",R327)</f>
        <v>0</v>
      </c>
      <c r="S1007">
        <v>324</v>
      </c>
      <c r="T1007">
        <f>T327</f>
        <v>0</v>
      </c>
      <c r="U1007">
        <v>324</v>
      </c>
      <c r="V1007">
        <f>IF(V328="","",V327)</f>
        <v>0</v>
      </c>
      <c r="W1007">
        <v>324</v>
      </c>
      <c r="X1007">
        <f>X327</f>
        <v>0</v>
      </c>
      <c r="Y1007">
        <v>324</v>
      </c>
      <c r="Z1007">
        <f>IF(Z328="","",Z327)</f>
        <v>0</v>
      </c>
      <c r="AA1007">
        <v>324</v>
      </c>
      <c r="AB1007">
        <f>AB327</f>
        <v>0</v>
      </c>
      <c r="AC1007">
        <v>324</v>
      </c>
      <c r="AD1007">
        <f>IF(AD328="","",AD327)</f>
        <v>0</v>
      </c>
      <c r="AE1007">
        <v>324</v>
      </c>
      <c r="AF1007">
        <f>AF327</f>
        <v>0</v>
      </c>
      <c r="AG1007">
        <v>324</v>
      </c>
      <c r="AH1007">
        <f>IF(AH328="","",AH327)</f>
        <v>0</v>
      </c>
      <c r="AI1007">
        <v>324</v>
      </c>
      <c r="AJ1007">
        <f>AJ327</f>
        <v>0</v>
      </c>
      <c r="AM1007">
        <v>324</v>
      </c>
      <c r="AN1007">
        <f>IF(AN328="","",AN327)</f>
        <v>0</v>
      </c>
      <c r="AO1007">
        <v>324</v>
      </c>
      <c r="AP1007">
        <f>AP327</f>
        <v>0</v>
      </c>
      <c r="AQ1007">
        <v>324</v>
      </c>
      <c r="AR1007">
        <f>IF(AR328="","",AR327)</f>
        <v>0</v>
      </c>
      <c r="AS1007">
        <v>324</v>
      </c>
      <c r="AT1007">
        <f>AT327</f>
        <v>0</v>
      </c>
      <c r="AU1007">
        <v>324</v>
      </c>
      <c r="AV1007">
        <f>IF(AV328="","",AV327)</f>
        <v>0</v>
      </c>
      <c r="AW1007">
        <v>324</v>
      </c>
      <c r="AX1007">
        <f>AX327</f>
        <v>0</v>
      </c>
      <c r="AY1007">
        <v>324</v>
      </c>
      <c r="AZ1007">
        <f>IF(AZ328="","",AZ327)</f>
        <v>0</v>
      </c>
      <c r="BA1007">
        <v>324</v>
      </c>
      <c r="BB1007">
        <f>BB327</f>
        <v>0</v>
      </c>
      <c r="BC1007">
        <v>324</v>
      </c>
      <c r="BD1007">
        <f>IF(BD328="","",BD327)</f>
        <v>0</v>
      </c>
      <c r="BE1007">
        <v>324</v>
      </c>
      <c r="BF1007">
        <f>BF327</f>
        <v>0</v>
      </c>
      <c r="BG1007">
        <v>324</v>
      </c>
      <c r="BH1007">
        <f>IF(BH328="","",BH327)</f>
        <v>0</v>
      </c>
      <c r="BI1007">
        <v>324</v>
      </c>
      <c r="BJ1007">
        <f>BJ327</f>
        <v>0</v>
      </c>
      <c r="BK1007">
        <v>324</v>
      </c>
      <c r="BL1007">
        <f>IF(BL328="","",BL327)</f>
        <v>0</v>
      </c>
      <c r="BM1007">
        <v>324</v>
      </c>
      <c r="BN1007">
        <f>BN327</f>
        <v>0</v>
      </c>
      <c r="BO1007">
        <v>324</v>
      </c>
      <c r="BP1007">
        <f>IF(BP328="","",BP327)</f>
        <v>0</v>
      </c>
      <c r="BQ1007">
        <v>324</v>
      </c>
      <c r="BR1007">
        <f>BR327</f>
        <v>0</v>
      </c>
    </row>
    <row r="1008" spans="5:70">
      <c r="E1008">
        <v>325</v>
      </c>
      <c r="F1008">
        <f>IF(F329="","",F328)</f>
        <v>0</v>
      </c>
      <c r="G1008">
        <v>325</v>
      </c>
      <c r="H1008">
        <f>H328</f>
        <v>0</v>
      </c>
      <c r="I1008">
        <v>325</v>
      </c>
      <c r="J1008">
        <f>IF(J329="","",J328)</f>
        <v>0</v>
      </c>
      <c r="K1008">
        <v>325</v>
      </c>
      <c r="L1008">
        <f>L328</f>
        <v>0</v>
      </c>
      <c r="M1008">
        <v>325</v>
      </c>
      <c r="N1008">
        <f>IF(N329="","",N328)</f>
        <v>0</v>
      </c>
      <c r="O1008">
        <v>325</v>
      </c>
      <c r="P1008">
        <f>P328</f>
        <v>0</v>
      </c>
      <c r="Q1008">
        <v>325</v>
      </c>
      <c r="R1008">
        <f>IF(R329="","",R328)</f>
        <v>0</v>
      </c>
      <c r="S1008">
        <v>325</v>
      </c>
      <c r="T1008">
        <f>T328</f>
        <v>0</v>
      </c>
      <c r="U1008">
        <v>325</v>
      </c>
      <c r="V1008">
        <f>IF(V329="","",V328)</f>
        <v>0</v>
      </c>
      <c r="W1008">
        <v>325</v>
      </c>
      <c r="X1008">
        <f>X328</f>
        <v>0</v>
      </c>
      <c r="Y1008">
        <v>325</v>
      </c>
      <c r="Z1008">
        <f>IF(Z329="","",Z328)</f>
        <v>0</v>
      </c>
      <c r="AA1008">
        <v>325</v>
      </c>
      <c r="AB1008">
        <f>AB328</f>
        <v>0</v>
      </c>
      <c r="AC1008">
        <v>325</v>
      </c>
      <c r="AD1008">
        <f>IF(AD329="","",AD328)</f>
        <v>0</v>
      </c>
      <c r="AE1008">
        <v>325</v>
      </c>
      <c r="AF1008">
        <f>AF328</f>
        <v>0</v>
      </c>
      <c r="AG1008">
        <v>325</v>
      </c>
      <c r="AH1008">
        <f>IF(AH329="","",AH328)</f>
        <v>0</v>
      </c>
      <c r="AI1008">
        <v>325</v>
      </c>
      <c r="AJ1008">
        <f>AJ328</f>
        <v>0</v>
      </c>
      <c r="AM1008">
        <v>325</v>
      </c>
      <c r="AN1008">
        <f>IF(AN329="","",AN328)</f>
        <v>0</v>
      </c>
      <c r="AO1008">
        <v>325</v>
      </c>
      <c r="AP1008">
        <f>AP328</f>
        <v>0</v>
      </c>
      <c r="AQ1008">
        <v>325</v>
      </c>
      <c r="AR1008">
        <f>IF(AR329="","",AR328)</f>
        <v>0</v>
      </c>
      <c r="AS1008">
        <v>325</v>
      </c>
      <c r="AT1008">
        <f>AT328</f>
        <v>0</v>
      </c>
      <c r="AU1008">
        <v>325</v>
      </c>
      <c r="AV1008">
        <f>IF(AV329="","",AV328)</f>
        <v>0</v>
      </c>
      <c r="AW1008">
        <v>325</v>
      </c>
      <c r="AX1008">
        <f>AX328</f>
        <v>0</v>
      </c>
      <c r="AY1008">
        <v>325</v>
      </c>
      <c r="AZ1008">
        <f>IF(AZ329="","",AZ328)</f>
        <v>0</v>
      </c>
      <c r="BA1008">
        <v>325</v>
      </c>
      <c r="BB1008">
        <f>BB328</f>
        <v>0</v>
      </c>
      <c r="BC1008">
        <v>325</v>
      </c>
      <c r="BD1008">
        <f>IF(BD329="","",BD328)</f>
        <v>0</v>
      </c>
      <c r="BE1008">
        <v>325</v>
      </c>
      <c r="BF1008">
        <f>BF328</f>
        <v>0</v>
      </c>
      <c r="BG1008">
        <v>325</v>
      </c>
      <c r="BH1008">
        <f>IF(BH329="","",BH328)</f>
        <v>0</v>
      </c>
      <c r="BI1008">
        <v>325</v>
      </c>
      <c r="BJ1008">
        <f>BJ328</f>
        <v>0</v>
      </c>
      <c r="BK1008">
        <v>325</v>
      </c>
      <c r="BL1008">
        <f>IF(BL329="","",BL328)</f>
        <v>0</v>
      </c>
      <c r="BM1008">
        <v>325</v>
      </c>
      <c r="BN1008">
        <f>BN328</f>
        <v>0</v>
      </c>
      <c r="BO1008">
        <v>325</v>
      </c>
      <c r="BP1008">
        <f>IF(BP329="","",BP328)</f>
        <v>0</v>
      </c>
      <c r="BQ1008">
        <v>325</v>
      </c>
      <c r="BR1008">
        <f>BR328</f>
        <v>0</v>
      </c>
    </row>
    <row r="1009" spans="5:70">
      <c r="E1009">
        <v>326</v>
      </c>
      <c r="F1009">
        <f>IF(F330="","",F329)</f>
        <v>0</v>
      </c>
      <c r="G1009">
        <v>326</v>
      </c>
      <c r="H1009">
        <f>H329</f>
        <v>0</v>
      </c>
      <c r="I1009">
        <v>326</v>
      </c>
      <c r="J1009">
        <f>IF(J330="","",J329)</f>
        <v>0</v>
      </c>
      <c r="K1009">
        <v>326</v>
      </c>
      <c r="L1009">
        <f>L329</f>
        <v>0</v>
      </c>
      <c r="M1009">
        <v>326</v>
      </c>
      <c r="N1009">
        <f>IF(N330="","",N329)</f>
        <v>0</v>
      </c>
      <c r="O1009">
        <v>326</v>
      </c>
      <c r="P1009">
        <f>P329</f>
        <v>0</v>
      </c>
      <c r="Q1009">
        <v>326</v>
      </c>
      <c r="R1009">
        <f>IF(R330="","",R329)</f>
        <v>0</v>
      </c>
      <c r="S1009">
        <v>326</v>
      </c>
      <c r="T1009">
        <f>T329</f>
        <v>0</v>
      </c>
      <c r="U1009">
        <v>326</v>
      </c>
      <c r="V1009">
        <f>IF(V330="","",V329)</f>
        <v>0</v>
      </c>
      <c r="W1009">
        <v>326</v>
      </c>
      <c r="X1009">
        <f>X329</f>
        <v>0</v>
      </c>
      <c r="Y1009">
        <v>326</v>
      </c>
      <c r="Z1009">
        <f>IF(Z330="","",Z329)</f>
        <v>0</v>
      </c>
      <c r="AA1009">
        <v>326</v>
      </c>
      <c r="AB1009">
        <f>AB329</f>
        <v>0</v>
      </c>
      <c r="AC1009">
        <v>326</v>
      </c>
      <c r="AD1009">
        <f>IF(AD330="","",AD329)</f>
        <v>0</v>
      </c>
      <c r="AE1009">
        <v>326</v>
      </c>
      <c r="AF1009">
        <f>AF329</f>
        <v>0</v>
      </c>
      <c r="AG1009">
        <v>326</v>
      </c>
      <c r="AH1009">
        <f>IF(AH330="","",AH329)</f>
        <v>0</v>
      </c>
      <c r="AI1009">
        <v>326</v>
      </c>
      <c r="AJ1009">
        <f>AJ329</f>
        <v>0</v>
      </c>
      <c r="AM1009">
        <v>326</v>
      </c>
      <c r="AN1009">
        <f>IF(AN330="","",AN329)</f>
        <v>0</v>
      </c>
      <c r="AO1009">
        <v>326</v>
      </c>
      <c r="AP1009">
        <f>AP329</f>
        <v>0</v>
      </c>
      <c r="AQ1009">
        <v>326</v>
      </c>
      <c r="AR1009">
        <f>IF(AR330="","",AR329)</f>
        <v>0</v>
      </c>
      <c r="AS1009">
        <v>326</v>
      </c>
      <c r="AT1009">
        <f>AT329</f>
        <v>0</v>
      </c>
      <c r="AU1009">
        <v>326</v>
      </c>
      <c r="AV1009">
        <f>IF(AV330="","",AV329)</f>
        <v>0</v>
      </c>
      <c r="AW1009">
        <v>326</v>
      </c>
      <c r="AX1009">
        <f>AX329</f>
        <v>0</v>
      </c>
      <c r="AY1009">
        <v>326</v>
      </c>
      <c r="AZ1009">
        <f>IF(AZ330="","",AZ329)</f>
        <v>0</v>
      </c>
      <c r="BA1009">
        <v>326</v>
      </c>
      <c r="BB1009">
        <f>BB329</f>
        <v>0</v>
      </c>
      <c r="BC1009">
        <v>326</v>
      </c>
      <c r="BD1009">
        <f>IF(BD330="","",BD329)</f>
        <v>0</v>
      </c>
      <c r="BE1009">
        <v>326</v>
      </c>
      <c r="BF1009">
        <f>BF329</f>
        <v>0</v>
      </c>
      <c r="BG1009">
        <v>326</v>
      </c>
      <c r="BH1009">
        <f>IF(BH330="","",BH329)</f>
        <v>0</v>
      </c>
      <c r="BI1009">
        <v>326</v>
      </c>
      <c r="BJ1009">
        <f>BJ329</f>
        <v>0</v>
      </c>
      <c r="BK1009">
        <v>326</v>
      </c>
      <c r="BL1009">
        <f>IF(BL330="","",BL329)</f>
        <v>0</v>
      </c>
      <c r="BM1009">
        <v>326</v>
      </c>
      <c r="BN1009">
        <f>BN329</f>
        <v>0</v>
      </c>
      <c r="BO1009">
        <v>326</v>
      </c>
      <c r="BP1009">
        <f>IF(BP330="","",BP329)</f>
        <v>0</v>
      </c>
      <c r="BQ1009">
        <v>326</v>
      </c>
      <c r="BR1009">
        <f>BR329</f>
        <v>0</v>
      </c>
    </row>
    <row r="1010" spans="5:70">
      <c r="E1010">
        <v>327</v>
      </c>
      <c r="F1010">
        <f>IF(F331="","",F330)</f>
        <v>0</v>
      </c>
      <c r="G1010">
        <v>327</v>
      </c>
      <c r="H1010">
        <f>H330</f>
        <v>0</v>
      </c>
      <c r="I1010">
        <v>327</v>
      </c>
      <c r="J1010">
        <f>IF(J331="","",J330)</f>
        <v>0</v>
      </c>
      <c r="K1010">
        <v>327</v>
      </c>
      <c r="L1010">
        <f>L330</f>
        <v>0</v>
      </c>
      <c r="M1010">
        <v>327</v>
      </c>
      <c r="N1010">
        <f>IF(N331="","",N330)</f>
        <v>0</v>
      </c>
      <c r="O1010">
        <v>327</v>
      </c>
      <c r="P1010">
        <f>P330</f>
        <v>0</v>
      </c>
      <c r="Q1010">
        <v>327</v>
      </c>
      <c r="R1010">
        <f>IF(R331="","",R330)</f>
        <v>0</v>
      </c>
      <c r="S1010">
        <v>327</v>
      </c>
      <c r="T1010">
        <f>T330</f>
        <v>0</v>
      </c>
      <c r="U1010">
        <v>327</v>
      </c>
      <c r="V1010">
        <f>IF(V331="","",V330)</f>
        <v>0</v>
      </c>
      <c r="W1010">
        <v>327</v>
      </c>
      <c r="X1010">
        <f>X330</f>
        <v>0</v>
      </c>
      <c r="Y1010">
        <v>327</v>
      </c>
      <c r="Z1010">
        <f>IF(Z331="","",Z330)</f>
        <v>0</v>
      </c>
      <c r="AA1010">
        <v>327</v>
      </c>
      <c r="AB1010">
        <f>AB330</f>
        <v>0</v>
      </c>
      <c r="AC1010">
        <v>327</v>
      </c>
      <c r="AD1010">
        <f>IF(AD331="","",AD330)</f>
        <v>0</v>
      </c>
      <c r="AE1010">
        <v>327</v>
      </c>
      <c r="AF1010">
        <f>AF330</f>
        <v>0</v>
      </c>
      <c r="AG1010">
        <v>327</v>
      </c>
      <c r="AH1010">
        <f>IF(AH331="","",AH330)</f>
        <v>0</v>
      </c>
      <c r="AI1010">
        <v>327</v>
      </c>
      <c r="AJ1010">
        <f>AJ330</f>
        <v>0</v>
      </c>
      <c r="AM1010">
        <v>327</v>
      </c>
      <c r="AN1010">
        <f>IF(AN331="","",AN330)</f>
        <v>0</v>
      </c>
      <c r="AO1010">
        <v>327</v>
      </c>
      <c r="AP1010">
        <f>AP330</f>
        <v>0</v>
      </c>
      <c r="AQ1010">
        <v>327</v>
      </c>
      <c r="AR1010">
        <f>IF(AR331="","",AR330)</f>
        <v>0</v>
      </c>
      <c r="AS1010">
        <v>327</v>
      </c>
      <c r="AT1010">
        <f>AT330</f>
        <v>0</v>
      </c>
      <c r="AU1010">
        <v>327</v>
      </c>
      <c r="AV1010">
        <f>IF(AV331="","",AV330)</f>
        <v>0</v>
      </c>
      <c r="AW1010">
        <v>327</v>
      </c>
      <c r="AX1010">
        <f>AX330</f>
        <v>0</v>
      </c>
      <c r="AY1010">
        <v>327</v>
      </c>
      <c r="AZ1010">
        <f>IF(AZ331="","",AZ330)</f>
        <v>0</v>
      </c>
      <c r="BA1010">
        <v>327</v>
      </c>
      <c r="BB1010">
        <f>BB330</f>
        <v>0</v>
      </c>
      <c r="BC1010">
        <v>327</v>
      </c>
      <c r="BD1010">
        <f>IF(BD331="","",BD330)</f>
        <v>0</v>
      </c>
      <c r="BE1010">
        <v>327</v>
      </c>
      <c r="BF1010">
        <f>BF330</f>
        <v>0</v>
      </c>
      <c r="BG1010">
        <v>327</v>
      </c>
      <c r="BH1010">
        <f>IF(BH331="","",BH330)</f>
        <v>0</v>
      </c>
      <c r="BI1010">
        <v>327</v>
      </c>
      <c r="BJ1010">
        <f>BJ330</f>
        <v>0</v>
      </c>
      <c r="BK1010">
        <v>327</v>
      </c>
      <c r="BL1010">
        <f>IF(BL331="","",BL330)</f>
        <v>0</v>
      </c>
      <c r="BM1010">
        <v>327</v>
      </c>
      <c r="BN1010">
        <f>BN330</f>
        <v>0</v>
      </c>
      <c r="BO1010">
        <v>327</v>
      </c>
      <c r="BP1010">
        <f>IF(BP331="","",BP330)</f>
        <v>0</v>
      </c>
      <c r="BQ1010">
        <v>327</v>
      </c>
      <c r="BR1010">
        <f>BR330</f>
        <v>0</v>
      </c>
    </row>
    <row r="1011" spans="5:70">
      <c r="E1011">
        <v>328</v>
      </c>
      <c r="F1011">
        <f>IF(F332="","",F331)</f>
        <v>0</v>
      </c>
      <c r="G1011">
        <v>328</v>
      </c>
      <c r="H1011">
        <f>H331</f>
        <v>0</v>
      </c>
      <c r="I1011">
        <v>328</v>
      </c>
      <c r="J1011">
        <f>IF(J332="","",J331)</f>
        <v>0</v>
      </c>
      <c r="K1011">
        <v>328</v>
      </c>
      <c r="L1011">
        <f>L331</f>
        <v>0</v>
      </c>
      <c r="M1011">
        <v>328</v>
      </c>
      <c r="N1011">
        <f>IF(N332="","",N331)</f>
        <v>0</v>
      </c>
      <c r="O1011">
        <v>328</v>
      </c>
      <c r="P1011">
        <f>P331</f>
        <v>0</v>
      </c>
      <c r="Q1011">
        <v>328</v>
      </c>
      <c r="R1011">
        <f>IF(R332="","",R331)</f>
        <v>0</v>
      </c>
      <c r="S1011">
        <v>328</v>
      </c>
      <c r="T1011">
        <f>T331</f>
        <v>0</v>
      </c>
      <c r="U1011">
        <v>328</v>
      </c>
      <c r="V1011">
        <f>IF(V332="","",V331)</f>
        <v>0</v>
      </c>
      <c r="W1011">
        <v>328</v>
      </c>
      <c r="X1011">
        <f>X331</f>
        <v>0</v>
      </c>
      <c r="Y1011">
        <v>328</v>
      </c>
      <c r="Z1011">
        <f>IF(Z332="","",Z331)</f>
        <v>0</v>
      </c>
      <c r="AA1011">
        <v>328</v>
      </c>
      <c r="AB1011">
        <f>AB331</f>
        <v>0</v>
      </c>
      <c r="AC1011">
        <v>328</v>
      </c>
      <c r="AD1011">
        <f>IF(AD332="","",AD331)</f>
        <v>0</v>
      </c>
      <c r="AE1011">
        <v>328</v>
      </c>
      <c r="AF1011">
        <f>AF331</f>
        <v>0</v>
      </c>
      <c r="AG1011">
        <v>328</v>
      </c>
      <c r="AH1011">
        <f>IF(AH332="","",AH331)</f>
        <v>0</v>
      </c>
      <c r="AI1011">
        <v>328</v>
      </c>
      <c r="AJ1011">
        <f>AJ331</f>
        <v>0</v>
      </c>
      <c r="AM1011">
        <v>328</v>
      </c>
      <c r="AN1011">
        <f>IF(AN332="","",AN331)</f>
        <v>0</v>
      </c>
      <c r="AO1011">
        <v>328</v>
      </c>
      <c r="AP1011">
        <f>AP331</f>
        <v>0</v>
      </c>
      <c r="AQ1011">
        <v>328</v>
      </c>
      <c r="AR1011">
        <f>IF(AR332="","",AR331)</f>
        <v>0</v>
      </c>
      <c r="AS1011">
        <v>328</v>
      </c>
      <c r="AT1011">
        <f>AT331</f>
        <v>0</v>
      </c>
      <c r="AU1011">
        <v>328</v>
      </c>
      <c r="AV1011">
        <f>IF(AV332="","",AV331)</f>
        <v>0</v>
      </c>
      <c r="AW1011">
        <v>328</v>
      </c>
      <c r="AX1011">
        <f>AX331</f>
        <v>0</v>
      </c>
      <c r="AY1011">
        <v>328</v>
      </c>
      <c r="AZ1011">
        <f>IF(AZ332="","",AZ331)</f>
        <v>0</v>
      </c>
      <c r="BA1011">
        <v>328</v>
      </c>
      <c r="BB1011">
        <f>BB331</f>
        <v>0</v>
      </c>
      <c r="BC1011">
        <v>328</v>
      </c>
      <c r="BD1011">
        <f>IF(BD332="","",BD331)</f>
        <v>0</v>
      </c>
      <c r="BE1011">
        <v>328</v>
      </c>
      <c r="BF1011">
        <f>BF331</f>
        <v>0</v>
      </c>
      <c r="BG1011">
        <v>328</v>
      </c>
      <c r="BH1011">
        <f>IF(BH332="","",BH331)</f>
        <v>0</v>
      </c>
      <c r="BI1011">
        <v>328</v>
      </c>
      <c r="BJ1011">
        <f>BJ331</f>
        <v>0</v>
      </c>
      <c r="BK1011">
        <v>328</v>
      </c>
      <c r="BL1011">
        <f>IF(BL332="","",BL331)</f>
        <v>0</v>
      </c>
      <c r="BM1011">
        <v>328</v>
      </c>
      <c r="BN1011">
        <f>BN331</f>
        <v>0</v>
      </c>
      <c r="BO1011">
        <v>328</v>
      </c>
      <c r="BP1011">
        <f>IF(BP332="","",BP331)</f>
        <v>0</v>
      </c>
      <c r="BQ1011">
        <v>328</v>
      </c>
      <c r="BR1011">
        <f>BR331</f>
        <v>0</v>
      </c>
    </row>
    <row r="1012" spans="5:70">
      <c r="E1012">
        <v>329</v>
      </c>
      <c r="F1012">
        <f>IF(F333="","",F332)</f>
        <v>0</v>
      </c>
      <c r="G1012">
        <v>329</v>
      </c>
      <c r="H1012">
        <f>H332</f>
        <v>0</v>
      </c>
      <c r="I1012">
        <v>329</v>
      </c>
      <c r="J1012">
        <f>IF(J333="","",J332)</f>
        <v>0</v>
      </c>
      <c r="K1012">
        <v>329</v>
      </c>
      <c r="L1012">
        <f>L332</f>
        <v>0</v>
      </c>
      <c r="M1012">
        <v>329</v>
      </c>
      <c r="N1012">
        <f>IF(N333="","",N332)</f>
        <v>0</v>
      </c>
      <c r="O1012">
        <v>329</v>
      </c>
      <c r="P1012">
        <f>P332</f>
        <v>0</v>
      </c>
      <c r="Q1012">
        <v>329</v>
      </c>
      <c r="R1012">
        <f>IF(R333="","",R332)</f>
        <v>0</v>
      </c>
      <c r="S1012">
        <v>329</v>
      </c>
      <c r="T1012">
        <f>T332</f>
        <v>0</v>
      </c>
      <c r="U1012">
        <v>329</v>
      </c>
      <c r="V1012">
        <f>IF(V333="","",V332)</f>
        <v>0</v>
      </c>
      <c r="W1012">
        <v>329</v>
      </c>
      <c r="X1012">
        <f>X332</f>
        <v>0</v>
      </c>
      <c r="Y1012">
        <v>329</v>
      </c>
      <c r="Z1012">
        <f>IF(Z333="","",Z332)</f>
        <v>0</v>
      </c>
      <c r="AA1012">
        <v>329</v>
      </c>
      <c r="AB1012">
        <f>AB332</f>
        <v>0</v>
      </c>
      <c r="AC1012">
        <v>329</v>
      </c>
      <c r="AD1012">
        <f>IF(AD333="","",AD332)</f>
        <v>0</v>
      </c>
      <c r="AE1012">
        <v>329</v>
      </c>
      <c r="AF1012">
        <f>AF332</f>
        <v>0</v>
      </c>
      <c r="AG1012">
        <v>329</v>
      </c>
      <c r="AH1012">
        <f>IF(AH333="","",AH332)</f>
        <v>0</v>
      </c>
      <c r="AI1012">
        <v>329</v>
      </c>
      <c r="AJ1012">
        <f>AJ332</f>
        <v>0</v>
      </c>
      <c r="AM1012">
        <v>329</v>
      </c>
      <c r="AN1012">
        <f>IF(AN333="","",AN332)</f>
        <v>0</v>
      </c>
      <c r="AO1012">
        <v>329</v>
      </c>
      <c r="AP1012">
        <f>AP332</f>
        <v>0</v>
      </c>
      <c r="AQ1012">
        <v>329</v>
      </c>
      <c r="AR1012">
        <f>IF(AR333="","",AR332)</f>
        <v>0</v>
      </c>
      <c r="AS1012">
        <v>329</v>
      </c>
      <c r="AT1012">
        <f>AT332</f>
        <v>0</v>
      </c>
      <c r="AU1012">
        <v>329</v>
      </c>
      <c r="AV1012">
        <f>IF(AV333="","",AV332)</f>
        <v>0</v>
      </c>
      <c r="AW1012">
        <v>329</v>
      </c>
      <c r="AX1012">
        <f>AX332</f>
        <v>0</v>
      </c>
      <c r="AY1012">
        <v>329</v>
      </c>
      <c r="AZ1012">
        <f>IF(AZ333="","",AZ332)</f>
        <v>0</v>
      </c>
      <c r="BA1012">
        <v>329</v>
      </c>
      <c r="BB1012">
        <f>BB332</f>
        <v>0</v>
      </c>
      <c r="BC1012">
        <v>329</v>
      </c>
      <c r="BD1012">
        <f>IF(BD333="","",BD332)</f>
        <v>0</v>
      </c>
      <c r="BE1012">
        <v>329</v>
      </c>
      <c r="BF1012">
        <f>BF332</f>
        <v>0</v>
      </c>
      <c r="BG1012">
        <v>329</v>
      </c>
      <c r="BH1012">
        <f>IF(BH333="","",BH332)</f>
        <v>0</v>
      </c>
      <c r="BI1012">
        <v>329</v>
      </c>
      <c r="BJ1012">
        <f>BJ332</f>
        <v>0</v>
      </c>
      <c r="BK1012">
        <v>329</v>
      </c>
      <c r="BL1012">
        <f>IF(BL333="","",BL332)</f>
        <v>0</v>
      </c>
      <c r="BM1012">
        <v>329</v>
      </c>
      <c r="BN1012">
        <f>BN332</f>
        <v>0</v>
      </c>
      <c r="BO1012">
        <v>329</v>
      </c>
      <c r="BP1012">
        <f>IF(BP333="","",BP332)</f>
        <v>0</v>
      </c>
      <c r="BQ1012">
        <v>329</v>
      </c>
      <c r="BR1012">
        <f>BR332</f>
        <v>0</v>
      </c>
    </row>
    <row r="1013" spans="5:70">
      <c r="E1013">
        <v>330</v>
      </c>
      <c r="F1013">
        <f>IF(F334="","",F333)</f>
        <v>0</v>
      </c>
      <c r="G1013">
        <v>330</v>
      </c>
      <c r="H1013">
        <f>H333</f>
        <v>0</v>
      </c>
      <c r="I1013">
        <v>330</v>
      </c>
      <c r="J1013">
        <f>IF(J334="","",J333)</f>
        <v>0</v>
      </c>
      <c r="K1013">
        <v>330</v>
      </c>
      <c r="L1013">
        <f>L333</f>
        <v>0</v>
      </c>
      <c r="M1013">
        <v>330</v>
      </c>
      <c r="N1013">
        <f>IF(N334="","",N333)</f>
        <v>0</v>
      </c>
      <c r="O1013">
        <v>330</v>
      </c>
      <c r="P1013">
        <f>P333</f>
        <v>0</v>
      </c>
      <c r="Q1013">
        <v>330</v>
      </c>
      <c r="R1013">
        <f>IF(R334="","",R333)</f>
        <v>0</v>
      </c>
      <c r="S1013">
        <v>330</v>
      </c>
      <c r="T1013">
        <f>T333</f>
        <v>0</v>
      </c>
      <c r="U1013">
        <v>330</v>
      </c>
      <c r="V1013">
        <f>IF(V334="","",V333)</f>
        <v>0</v>
      </c>
      <c r="W1013">
        <v>330</v>
      </c>
      <c r="X1013">
        <f>X333</f>
        <v>0</v>
      </c>
      <c r="Y1013">
        <v>330</v>
      </c>
      <c r="Z1013">
        <f>IF(Z334="","",Z333)</f>
        <v>0</v>
      </c>
      <c r="AA1013">
        <v>330</v>
      </c>
      <c r="AB1013">
        <f>AB333</f>
        <v>0</v>
      </c>
      <c r="AC1013">
        <v>330</v>
      </c>
      <c r="AD1013">
        <f>IF(AD334="","",AD333)</f>
        <v>0</v>
      </c>
      <c r="AE1013">
        <v>330</v>
      </c>
      <c r="AF1013">
        <f>AF333</f>
        <v>0</v>
      </c>
      <c r="AG1013">
        <v>330</v>
      </c>
      <c r="AH1013">
        <f>IF(AH334="","",AH333)</f>
        <v>0</v>
      </c>
      <c r="AI1013">
        <v>330</v>
      </c>
      <c r="AJ1013">
        <f>AJ333</f>
        <v>0</v>
      </c>
      <c r="AM1013">
        <v>330</v>
      </c>
      <c r="AN1013">
        <f>IF(AN334="","",AN333)</f>
        <v>0</v>
      </c>
      <c r="AO1013">
        <v>330</v>
      </c>
      <c r="AP1013">
        <f>AP333</f>
        <v>0</v>
      </c>
      <c r="AQ1013">
        <v>330</v>
      </c>
      <c r="AR1013">
        <f>IF(AR334="","",AR333)</f>
        <v>0</v>
      </c>
      <c r="AS1013">
        <v>330</v>
      </c>
      <c r="AT1013">
        <f>AT333</f>
        <v>0</v>
      </c>
      <c r="AU1013">
        <v>330</v>
      </c>
      <c r="AV1013">
        <f>IF(AV334="","",AV333)</f>
        <v>0</v>
      </c>
      <c r="AW1013">
        <v>330</v>
      </c>
      <c r="AX1013">
        <f>AX333</f>
        <v>0</v>
      </c>
      <c r="AY1013">
        <v>330</v>
      </c>
      <c r="AZ1013">
        <f>IF(AZ334="","",AZ333)</f>
        <v>0</v>
      </c>
      <c r="BA1013">
        <v>330</v>
      </c>
      <c r="BB1013">
        <f>BB333</f>
        <v>0</v>
      </c>
      <c r="BC1013">
        <v>330</v>
      </c>
      <c r="BD1013">
        <f>IF(BD334="","",BD333)</f>
        <v>0</v>
      </c>
      <c r="BE1013">
        <v>330</v>
      </c>
      <c r="BF1013">
        <f>BF333</f>
        <v>0</v>
      </c>
      <c r="BG1013">
        <v>330</v>
      </c>
      <c r="BH1013">
        <f>IF(BH334="","",BH333)</f>
        <v>0</v>
      </c>
      <c r="BI1013">
        <v>330</v>
      </c>
      <c r="BJ1013">
        <f>BJ333</f>
        <v>0</v>
      </c>
      <c r="BK1013">
        <v>330</v>
      </c>
      <c r="BL1013">
        <f>IF(BL334="","",BL333)</f>
        <v>0</v>
      </c>
      <c r="BM1013">
        <v>330</v>
      </c>
      <c r="BN1013">
        <f>BN333</f>
        <v>0</v>
      </c>
      <c r="BO1013">
        <v>330</v>
      </c>
      <c r="BP1013">
        <f>IF(BP334="","",BP333)</f>
        <v>0</v>
      </c>
      <c r="BQ1013">
        <v>330</v>
      </c>
      <c r="BR1013">
        <f>BR333</f>
        <v>0</v>
      </c>
    </row>
    <row r="1014" spans="5:70">
      <c r="E1014">
        <v>331</v>
      </c>
      <c r="F1014">
        <f>IF(F335="","",F334)</f>
        <v>0</v>
      </c>
      <c r="G1014">
        <v>331</v>
      </c>
      <c r="H1014">
        <f>H334</f>
        <v>0</v>
      </c>
      <c r="I1014">
        <v>331</v>
      </c>
      <c r="J1014">
        <f>IF(J335="","",J334)</f>
        <v>0</v>
      </c>
      <c r="K1014">
        <v>331</v>
      </c>
      <c r="L1014">
        <f>L334</f>
        <v>0</v>
      </c>
      <c r="M1014">
        <v>331</v>
      </c>
      <c r="N1014">
        <f>IF(N335="","",N334)</f>
        <v>0</v>
      </c>
      <c r="O1014">
        <v>331</v>
      </c>
      <c r="P1014">
        <f>P334</f>
        <v>0</v>
      </c>
      <c r="Q1014">
        <v>331</v>
      </c>
      <c r="R1014">
        <f>IF(R335="","",R334)</f>
        <v>0</v>
      </c>
      <c r="S1014">
        <v>331</v>
      </c>
      <c r="T1014">
        <f>T334</f>
        <v>0</v>
      </c>
      <c r="U1014">
        <v>331</v>
      </c>
      <c r="V1014">
        <f>IF(V335="","",V334)</f>
        <v>0</v>
      </c>
      <c r="W1014">
        <v>331</v>
      </c>
      <c r="X1014">
        <f>X334</f>
        <v>0</v>
      </c>
      <c r="Y1014">
        <v>331</v>
      </c>
      <c r="Z1014">
        <f>IF(Z335="","",Z334)</f>
        <v>0</v>
      </c>
      <c r="AA1014">
        <v>331</v>
      </c>
      <c r="AB1014">
        <f>AB334</f>
        <v>0</v>
      </c>
      <c r="AC1014">
        <v>331</v>
      </c>
      <c r="AD1014">
        <f>IF(AD335="","",AD334)</f>
        <v>0</v>
      </c>
      <c r="AE1014">
        <v>331</v>
      </c>
      <c r="AF1014">
        <f>AF334</f>
        <v>0</v>
      </c>
      <c r="AG1014">
        <v>331</v>
      </c>
      <c r="AH1014">
        <f>IF(AH335="","",AH334)</f>
        <v>0</v>
      </c>
      <c r="AI1014">
        <v>331</v>
      </c>
      <c r="AJ1014">
        <f>AJ334</f>
        <v>0</v>
      </c>
      <c r="AM1014">
        <v>331</v>
      </c>
      <c r="AN1014">
        <f>IF(AN335="","",AN334)</f>
        <v>0</v>
      </c>
      <c r="AO1014">
        <v>331</v>
      </c>
      <c r="AP1014">
        <f>AP334</f>
        <v>0</v>
      </c>
      <c r="AQ1014">
        <v>331</v>
      </c>
      <c r="AR1014">
        <f>IF(AR335="","",AR334)</f>
        <v>0</v>
      </c>
      <c r="AS1014">
        <v>331</v>
      </c>
      <c r="AT1014">
        <f>AT334</f>
        <v>0</v>
      </c>
      <c r="AU1014">
        <v>331</v>
      </c>
      <c r="AV1014">
        <f>IF(AV335="","",AV334)</f>
        <v>0</v>
      </c>
      <c r="AW1014">
        <v>331</v>
      </c>
      <c r="AX1014">
        <f>AX334</f>
        <v>0</v>
      </c>
      <c r="AY1014">
        <v>331</v>
      </c>
      <c r="AZ1014">
        <f>IF(AZ335="","",AZ334)</f>
        <v>0</v>
      </c>
      <c r="BA1014">
        <v>331</v>
      </c>
      <c r="BB1014">
        <f>BB334</f>
        <v>0</v>
      </c>
      <c r="BC1014">
        <v>331</v>
      </c>
      <c r="BD1014">
        <f>IF(BD335="","",BD334)</f>
        <v>0</v>
      </c>
      <c r="BE1014">
        <v>331</v>
      </c>
      <c r="BF1014">
        <f>BF334</f>
        <v>0</v>
      </c>
      <c r="BG1014">
        <v>331</v>
      </c>
      <c r="BH1014">
        <f>IF(BH335="","",BH334)</f>
        <v>0</v>
      </c>
      <c r="BI1014">
        <v>331</v>
      </c>
      <c r="BJ1014">
        <f>BJ334</f>
        <v>0</v>
      </c>
      <c r="BK1014">
        <v>331</v>
      </c>
      <c r="BL1014">
        <f>IF(BL335="","",BL334)</f>
        <v>0</v>
      </c>
      <c r="BM1014">
        <v>331</v>
      </c>
      <c r="BN1014">
        <f>BN334</f>
        <v>0</v>
      </c>
      <c r="BO1014">
        <v>331</v>
      </c>
      <c r="BP1014">
        <f>IF(BP335="","",BP334)</f>
        <v>0</v>
      </c>
      <c r="BQ1014">
        <v>331</v>
      </c>
      <c r="BR1014">
        <f>BR334</f>
        <v>0</v>
      </c>
    </row>
    <row r="1015" spans="5:70">
      <c r="E1015">
        <v>332</v>
      </c>
      <c r="F1015">
        <f>IF(F336="","",F335)</f>
        <v>0</v>
      </c>
      <c r="G1015">
        <v>332</v>
      </c>
      <c r="H1015">
        <f>H335</f>
        <v>0</v>
      </c>
      <c r="I1015">
        <v>332</v>
      </c>
      <c r="J1015">
        <f>IF(J336="","",J335)</f>
        <v>0</v>
      </c>
      <c r="K1015">
        <v>332</v>
      </c>
      <c r="L1015">
        <f>L335</f>
        <v>0</v>
      </c>
      <c r="M1015">
        <v>332</v>
      </c>
      <c r="N1015">
        <f>IF(N336="","",N335)</f>
        <v>0</v>
      </c>
      <c r="O1015">
        <v>332</v>
      </c>
      <c r="P1015">
        <f>P335</f>
        <v>0</v>
      </c>
      <c r="Q1015">
        <v>332</v>
      </c>
      <c r="R1015">
        <f>IF(R336="","",R335)</f>
        <v>0</v>
      </c>
      <c r="S1015">
        <v>332</v>
      </c>
      <c r="T1015">
        <f>T335</f>
        <v>0</v>
      </c>
      <c r="U1015">
        <v>332</v>
      </c>
      <c r="V1015">
        <f>IF(V336="","",V335)</f>
        <v>0</v>
      </c>
      <c r="W1015">
        <v>332</v>
      </c>
      <c r="X1015">
        <f>X335</f>
        <v>0</v>
      </c>
      <c r="Y1015">
        <v>332</v>
      </c>
      <c r="Z1015">
        <f>IF(Z336="","",Z335)</f>
        <v>0</v>
      </c>
      <c r="AA1015">
        <v>332</v>
      </c>
      <c r="AB1015">
        <f>AB335</f>
        <v>0</v>
      </c>
      <c r="AC1015">
        <v>332</v>
      </c>
      <c r="AD1015">
        <f>IF(AD336="","",AD335)</f>
        <v>0</v>
      </c>
      <c r="AE1015">
        <v>332</v>
      </c>
      <c r="AF1015">
        <f>AF335</f>
        <v>0</v>
      </c>
      <c r="AG1015">
        <v>332</v>
      </c>
      <c r="AH1015">
        <f>IF(AH336="","",AH335)</f>
        <v>0</v>
      </c>
      <c r="AI1015">
        <v>332</v>
      </c>
      <c r="AJ1015">
        <f>AJ335</f>
        <v>0</v>
      </c>
      <c r="AM1015">
        <v>332</v>
      </c>
      <c r="AN1015">
        <f>IF(AN336="","",AN335)</f>
        <v>0</v>
      </c>
      <c r="AO1015">
        <v>332</v>
      </c>
      <c r="AP1015">
        <f>AP335</f>
        <v>0</v>
      </c>
      <c r="AQ1015">
        <v>332</v>
      </c>
      <c r="AR1015">
        <f>IF(AR336="","",AR335)</f>
        <v>0</v>
      </c>
      <c r="AS1015">
        <v>332</v>
      </c>
      <c r="AT1015">
        <f>AT335</f>
        <v>0</v>
      </c>
      <c r="AU1015">
        <v>332</v>
      </c>
      <c r="AV1015">
        <f>IF(AV336="","",AV335)</f>
        <v>0</v>
      </c>
      <c r="AW1015">
        <v>332</v>
      </c>
      <c r="AX1015">
        <f>AX335</f>
        <v>0</v>
      </c>
      <c r="AY1015">
        <v>332</v>
      </c>
      <c r="AZ1015">
        <f>IF(AZ336="","",AZ335)</f>
        <v>0</v>
      </c>
      <c r="BA1015">
        <v>332</v>
      </c>
      <c r="BB1015">
        <f>BB335</f>
        <v>0</v>
      </c>
      <c r="BC1015">
        <v>332</v>
      </c>
      <c r="BD1015">
        <f>IF(BD336="","",BD335)</f>
        <v>0</v>
      </c>
      <c r="BE1015">
        <v>332</v>
      </c>
      <c r="BF1015">
        <f>BF335</f>
        <v>0</v>
      </c>
      <c r="BG1015">
        <v>332</v>
      </c>
      <c r="BH1015">
        <f>IF(BH336="","",BH335)</f>
        <v>0</v>
      </c>
      <c r="BI1015">
        <v>332</v>
      </c>
      <c r="BJ1015">
        <f>BJ335</f>
        <v>0</v>
      </c>
      <c r="BK1015">
        <v>332</v>
      </c>
      <c r="BL1015">
        <f>IF(BL336="","",BL335)</f>
        <v>0</v>
      </c>
      <c r="BM1015">
        <v>332</v>
      </c>
      <c r="BN1015">
        <f>BN335</f>
        <v>0</v>
      </c>
      <c r="BO1015">
        <v>332</v>
      </c>
      <c r="BP1015">
        <f>IF(BP336="","",BP335)</f>
        <v>0</v>
      </c>
      <c r="BQ1015">
        <v>332</v>
      </c>
      <c r="BR1015">
        <f>BR335</f>
        <v>0</v>
      </c>
    </row>
    <row r="1016" spans="5:70">
      <c r="E1016">
        <v>333</v>
      </c>
      <c r="F1016">
        <f>IF(F337="","",F336)</f>
        <v>0</v>
      </c>
      <c r="G1016">
        <v>333</v>
      </c>
      <c r="H1016">
        <f>H336</f>
        <v>0</v>
      </c>
      <c r="I1016">
        <v>333</v>
      </c>
      <c r="J1016">
        <f>IF(J337="","",J336)</f>
        <v>0</v>
      </c>
      <c r="K1016">
        <v>333</v>
      </c>
      <c r="L1016">
        <f>L336</f>
        <v>0</v>
      </c>
      <c r="M1016">
        <v>333</v>
      </c>
      <c r="N1016">
        <f>IF(N337="","",N336)</f>
        <v>0</v>
      </c>
      <c r="O1016">
        <v>333</v>
      </c>
      <c r="P1016">
        <f>P336</f>
        <v>0</v>
      </c>
      <c r="Q1016">
        <v>333</v>
      </c>
      <c r="R1016">
        <f>IF(R337="","",R336)</f>
        <v>0</v>
      </c>
      <c r="S1016">
        <v>333</v>
      </c>
      <c r="T1016">
        <f>T336</f>
        <v>0</v>
      </c>
      <c r="U1016">
        <v>333</v>
      </c>
      <c r="V1016">
        <f>IF(V337="","",V336)</f>
        <v>0</v>
      </c>
      <c r="W1016">
        <v>333</v>
      </c>
      <c r="X1016">
        <f>X336</f>
        <v>0</v>
      </c>
      <c r="Y1016">
        <v>333</v>
      </c>
      <c r="Z1016">
        <f>IF(Z337="","",Z336)</f>
        <v>0</v>
      </c>
      <c r="AA1016">
        <v>333</v>
      </c>
      <c r="AB1016">
        <f>AB336</f>
        <v>0</v>
      </c>
      <c r="AC1016">
        <v>333</v>
      </c>
      <c r="AD1016">
        <f>IF(AD337="","",AD336)</f>
        <v>0</v>
      </c>
      <c r="AE1016">
        <v>333</v>
      </c>
      <c r="AF1016">
        <f>AF336</f>
        <v>0</v>
      </c>
      <c r="AG1016">
        <v>333</v>
      </c>
      <c r="AH1016">
        <f>IF(AH337="","",AH336)</f>
        <v>0</v>
      </c>
      <c r="AI1016">
        <v>333</v>
      </c>
      <c r="AJ1016">
        <f>AJ336</f>
        <v>0</v>
      </c>
      <c r="AM1016">
        <v>333</v>
      </c>
      <c r="AN1016">
        <f>IF(AN337="","",AN336)</f>
        <v>0</v>
      </c>
      <c r="AO1016">
        <v>333</v>
      </c>
      <c r="AP1016">
        <f>AP336</f>
        <v>0</v>
      </c>
      <c r="AQ1016">
        <v>333</v>
      </c>
      <c r="AR1016">
        <f>IF(AR337="","",AR336)</f>
        <v>0</v>
      </c>
      <c r="AS1016">
        <v>333</v>
      </c>
      <c r="AT1016">
        <f>AT336</f>
        <v>0</v>
      </c>
      <c r="AU1016">
        <v>333</v>
      </c>
      <c r="AV1016">
        <f>IF(AV337="","",AV336)</f>
        <v>0</v>
      </c>
      <c r="AW1016">
        <v>333</v>
      </c>
      <c r="AX1016">
        <f>AX336</f>
        <v>0</v>
      </c>
      <c r="AY1016">
        <v>333</v>
      </c>
      <c r="AZ1016">
        <f>IF(AZ337="","",AZ336)</f>
        <v>0</v>
      </c>
      <c r="BA1016">
        <v>333</v>
      </c>
      <c r="BB1016">
        <f>BB336</f>
        <v>0</v>
      </c>
      <c r="BC1016">
        <v>333</v>
      </c>
      <c r="BD1016">
        <f>IF(BD337="","",BD336)</f>
        <v>0</v>
      </c>
      <c r="BE1016">
        <v>333</v>
      </c>
      <c r="BF1016">
        <f>BF336</f>
        <v>0</v>
      </c>
      <c r="BG1016">
        <v>333</v>
      </c>
      <c r="BH1016">
        <f>IF(BH337="","",BH336)</f>
        <v>0</v>
      </c>
      <c r="BI1016">
        <v>333</v>
      </c>
      <c r="BJ1016">
        <f>BJ336</f>
        <v>0</v>
      </c>
      <c r="BK1016">
        <v>333</v>
      </c>
      <c r="BL1016">
        <f>IF(BL337="","",BL336)</f>
        <v>0</v>
      </c>
      <c r="BM1016">
        <v>333</v>
      </c>
      <c r="BN1016">
        <f>BN336</f>
        <v>0</v>
      </c>
      <c r="BO1016">
        <v>333</v>
      </c>
      <c r="BP1016">
        <f>IF(BP337="","",BP336)</f>
        <v>0</v>
      </c>
      <c r="BQ1016">
        <v>333</v>
      </c>
      <c r="BR1016">
        <f>BR336</f>
        <v>0</v>
      </c>
    </row>
    <row r="1017" spans="5:70">
      <c r="E1017">
        <v>334</v>
      </c>
      <c r="F1017">
        <f>IF(F338="","",F337)</f>
        <v>0</v>
      </c>
      <c r="G1017">
        <v>334</v>
      </c>
      <c r="H1017">
        <f>H337</f>
        <v>0</v>
      </c>
      <c r="I1017">
        <v>334</v>
      </c>
      <c r="J1017">
        <f>IF(J338="","",J337)</f>
        <v>0</v>
      </c>
      <c r="K1017">
        <v>334</v>
      </c>
      <c r="L1017">
        <f>L337</f>
        <v>0</v>
      </c>
      <c r="M1017">
        <v>334</v>
      </c>
      <c r="N1017">
        <f>IF(N338="","",N337)</f>
        <v>0</v>
      </c>
      <c r="O1017">
        <v>334</v>
      </c>
      <c r="P1017">
        <f>P337</f>
        <v>0</v>
      </c>
      <c r="Q1017">
        <v>334</v>
      </c>
      <c r="R1017">
        <f>IF(R338="","",R337)</f>
        <v>0</v>
      </c>
      <c r="S1017">
        <v>334</v>
      </c>
      <c r="T1017">
        <f>T337</f>
        <v>0</v>
      </c>
      <c r="U1017">
        <v>334</v>
      </c>
      <c r="V1017">
        <f>IF(V338="","",V337)</f>
        <v>0</v>
      </c>
      <c r="W1017">
        <v>334</v>
      </c>
      <c r="X1017">
        <f>X337</f>
        <v>0</v>
      </c>
      <c r="Y1017">
        <v>334</v>
      </c>
      <c r="Z1017">
        <f>IF(Z338="","",Z337)</f>
        <v>0</v>
      </c>
      <c r="AA1017">
        <v>334</v>
      </c>
      <c r="AB1017">
        <f>AB337</f>
        <v>0</v>
      </c>
      <c r="AC1017">
        <v>334</v>
      </c>
      <c r="AD1017">
        <f>IF(AD338="","",AD337)</f>
        <v>0</v>
      </c>
      <c r="AE1017">
        <v>334</v>
      </c>
      <c r="AF1017">
        <f>AF337</f>
        <v>0</v>
      </c>
      <c r="AG1017">
        <v>334</v>
      </c>
      <c r="AH1017">
        <f>IF(AH338="","",AH337)</f>
        <v>0</v>
      </c>
      <c r="AI1017">
        <v>334</v>
      </c>
      <c r="AJ1017">
        <f>AJ337</f>
        <v>0</v>
      </c>
      <c r="AM1017">
        <v>334</v>
      </c>
      <c r="AN1017">
        <f>IF(AN338="","",AN337)</f>
        <v>0</v>
      </c>
      <c r="AO1017">
        <v>334</v>
      </c>
      <c r="AP1017">
        <f>AP337</f>
        <v>0</v>
      </c>
      <c r="AQ1017">
        <v>334</v>
      </c>
      <c r="AR1017">
        <f>IF(AR338="","",AR337)</f>
        <v>0</v>
      </c>
      <c r="AS1017">
        <v>334</v>
      </c>
      <c r="AT1017">
        <f>AT337</f>
        <v>0</v>
      </c>
      <c r="AU1017">
        <v>334</v>
      </c>
      <c r="AV1017">
        <f>IF(AV338="","",AV337)</f>
        <v>0</v>
      </c>
      <c r="AW1017">
        <v>334</v>
      </c>
      <c r="AX1017">
        <f>AX337</f>
        <v>0</v>
      </c>
      <c r="AY1017">
        <v>334</v>
      </c>
      <c r="AZ1017">
        <f>IF(AZ338="","",AZ337)</f>
        <v>0</v>
      </c>
      <c r="BA1017">
        <v>334</v>
      </c>
      <c r="BB1017">
        <f>BB337</f>
        <v>0</v>
      </c>
      <c r="BC1017">
        <v>334</v>
      </c>
      <c r="BD1017">
        <f>IF(BD338="","",BD337)</f>
        <v>0</v>
      </c>
      <c r="BE1017">
        <v>334</v>
      </c>
      <c r="BF1017">
        <f>BF337</f>
        <v>0</v>
      </c>
      <c r="BG1017">
        <v>334</v>
      </c>
      <c r="BH1017">
        <f>IF(BH338="","",BH337)</f>
        <v>0</v>
      </c>
      <c r="BI1017">
        <v>334</v>
      </c>
      <c r="BJ1017">
        <f>BJ337</f>
        <v>0</v>
      </c>
      <c r="BK1017">
        <v>334</v>
      </c>
      <c r="BL1017">
        <f>IF(BL338="","",BL337)</f>
        <v>0</v>
      </c>
      <c r="BM1017">
        <v>334</v>
      </c>
      <c r="BN1017">
        <f>BN337</f>
        <v>0</v>
      </c>
      <c r="BO1017">
        <v>334</v>
      </c>
      <c r="BP1017">
        <f>IF(BP338="","",BP337)</f>
        <v>0</v>
      </c>
      <c r="BQ1017">
        <v>334</v>
      </c>
      <c r="BR1017">
        <f>BR337</f>
        <v>0</v>
      </c>
    </row>
    <row r="1018" spans="5:70">
      <c r="E1018">
        <v>335</v>
      </c>
      <c r="F1018">
        <f>IF(F339="","",F338)</f>
        <v>0</v>
      </c>
      <c r="G1018">
        <v>335</v>
      </c>
      <c r="H1018">
        <f>H338</f>
        <v>0</v>
      </c>
      <c r="I1018">
        <v>335</v>
      </c>
      <c r="J1018">
        <f>IF(J339="","",J338)</f>
        <v>0</v>
      </c>
      <c r="K1018">
        <v>335</v>
      </c>
      <c r="L1018">
        <f>L338</f>
        <v>0</v>
      </c>
      <c r="M1018">
        <v>335</v>
      </c>
      <c r="N1018">
        <f>IF(N339="","",N338)</f>
        <v>0</v>
      </c>
      <c r="O1018">
        <v>335</v>
      </c>
      <c r="P1018">
        <f>P338</f>
        <v>0</v>
      </c>
      <c r="Q1018">
        <v>335</v>
      </c>
      <c r="R1018">
        <f>IF(R339="","",R338)</f>
        <v>0</v>
      </c>
      <c r="S1018">
        <v>335</v>
      </c>
      <c r="T1018">
        <f>T338</f>
        <v>0</v>
      </c>
      <c r="U1018">
        <v>335</v>
      </c>
      <c r="V1018">
        <f>IF(V339="","",V338)</f>
        <v>0</v>
      </c>
      <c r="W1018">
        <v>335</v>
      </c>
      <c r="X1018">
        <f>X338</f>
        <v>0</v>
      </c>
      <c r="Y1018">
        <v>335</v>
      </c>
      <c r="Z1018">
        <f>IF(Z339="","",Z338)</f>
        <v>0</v>
      </c>
      <c r="AA1018">
        <v>335</v>
      </c>
      <c r="AB1018">
        <f>AB338</f>
        <v>0</v>
      </c>
      <c r="AC1018">
        <v>335</v>
      </c>
      <c r="AD1018">
        <f>IF(AD339="","",AD338)</f>
        <v>0</v>
      </c>
      <c r="AE1018">
        <v>335</v>
      </c>
      <c r="AF1018">
        <f>AF338</f>
        <v>0</v>
      </c>
      <c r="AG1018">
        <v>335</v>
      </c>
      <c r="AH1018">
        <f>IF(AH339="","",AH338)</f>
        <v>0</v>
      </c>
      <c r="AI1018">
        <v>335</v>
      </c>
      <c r="AJ1018">
        <f>AJ338</f>
        <v>0</v>
      </c>
      <c r="AM1018">
        <v>335</v>
      </c>
      <c r="AN1018">
        <f>IF(AN339="","",AN338)</f>
        <v>0</v>
      </c>
      <c r="AO1018">
        <v>335</v>
      </c>
      <c r="AP1018">
        <f>AP338</f>
        <v>0</v>
      </c>
      <c r="AQ1018">
        <v>335</v>
      </c>
      <c r="AR1018">
        <f>IF(AR339="","",AR338)</f>
        <v>0</v>
      </c>
      <c r="AS1018">
        <v>335</v>
      </c>
      <c r="AT1018">
        <f>AT338</f>
        <v>0</v>
      </c>
      <c r="AU1018">
        <v>335</v>
      </c>
      <c r="AV1018">
        <f>IF(AV339="","",AV338)</f>
        <v>0</v>
      </c>
      <c r="AW1018">
        <v>335</v>
      </c>
      <c r="AX1018">
        <f>AX338</f>
        <v>0</v>
      </c>
      <c r="AY1018">
        <v>335</v>
      </c>
      <c r="AZ1018">
        <f>IF(AZ339="","",AZ338)</f>
        <v>0</v>
      </c>
      <c r="BA1018">
        <v>335</v>
      </c>
      <c r="BB1018">
        <f>BB338</f>
        <v>0</v>
      </c>
      <c r="BC1018">
        <v>335</v>
      </c>
      <c r="BD1018">
        <f>IF(BD339="","",BD338)</f>
        <v>0</v>
      </c>
      <c r="BE1018">
        <v>335</v>
      </c>
      <c r="BF1018">
        <f>BF338</f>
        <v>0</v>
      </c>
      <c r="BG1018">
        <v>335</v>
      </c>
      <c r="BH1018">
        <f>IF(BH339="","",BH338)</f>
        <v>0</v>
      </c>
      <c r="BI1018">
        <v>335</v>
      </c>
      <c r="BJ1018">
        <f>BJ338</f>
        <v>0</v>
      </c>
      <c r="BK1018">
        <v>335</v>
      </c>
      <c r="BL1018">
        <f>IF(BL339="","",BL338)</f>
        <v>0</v>
      </c>
      <c r="BM1018">
        <v>335</v>
      </c>
      <c r="BN1018">
        <f>BN338</f>
        <v>0</v>
      </c>
      <c r="BO1018">
        <v>335</v>
      </c>
      <c r="BP1018">
        <f>IF(BP339="","",BP338)</f>
        <v>0</v>
      </c>
      <c r="BQ1018">
        <v>335</v>
      </c>
      <c r="BR1018">
        <f>BR338</f>
        <v>0</v>
      </c>
    </row>
    <row r="1019" spans="5:70">
      <c r="E1019">
        <v>336</v>
      </c>
      <c r="F1019">
        <f>IF(F340="","",F339)</f>
        <v>0</v>
      </c>
      <c r="G1019">
        <v>336</v>
      </c>
      <c r="H1019">
        <f>H339</f>
        <v>0</v>
      </c>
      <c r="I1019">
        <v>336</v>
      </c>
      <c r="J1019">
        <f>IF(J340="","",J339)</f>
        <v>0</v>
      </c>
      <c r="K1019">
        <v>336</v>
      </c>
      <c r="L1019">
        <f>L339</f>
        <v>0</v>
      </c>
      <c r="M1019">
        <v>336</v>
      </c>
      <c r="N1019">
        <f>IF(N340="","",N339)</f>
        <v>0</v>
      </c>
      <c r="O1019">
        <v>336</v>
      </c>
      <c r="P1019">
        <f>P339</f>
        <v>0</v>
      </c>
      <c r="Q1019">
        <v>336</v>
      </c>
      <c r="R1019">
        <f>IF(R340="","",R339)</f>
        <v>0</v>
      </c>
      <c r="S1019">
        <v>336</v>
      </c>
      <c r="T1019">
        <f>T339</f>
        <v>0</v>
      </c>
      <c r="U1019">
        <v>336</v>
      </c>
      <c r="V1019">
        <f>IF(V340="","",V339)</f>
        <v>0</v>
      </c>
      <c r="W1019">
        <v>336</v>
      </c>
      <c r="X1019">
        <f>X339</f>
        <v>0</v>
      </c>
      <c r="Y1019">
        <v>336</v>
      </c>
      <c r="Z1019">
        <f>IF(Z340="","",Z339)</f>
        <v>0</v>
      </c>
      <c r="AA1019">
        <v>336</v>
      </c>
      <c r="AB1019">
        <f>AB339</f>
        <v>0</v>
      </c>
      <c r="AC1019">
        <v>336</v>
      </c>
      <c r="AD1019">
        <f>IF(AD340="","",AD339)</f>
        <v>0</v>
      </c>
      <c r="AE1019">
        <v>336</v>
      </c>
      <c r="AF1019">
        <f>AF339</f>
        <v>0</v>
      </c>
      <c r="AG1019">
        <v>336</v>
      </c>
      <c r="AH1019">
        <f>IF(AH340="","",AH339)</f>
        <v>0</v>
      </c>
      <c r="AI1019">
        <v>336</v>
      </c>
      <c r="AJ1019">
        <f>AJ339</f>
        <v>0</v>
      </c>
      <c r="AM1019">
        <v>336</v>
      </c>
      <c r="AN1019">
        <f>IF(AN340="","",AN339)</f>
        <v>0</v>
      </c>
      <c r="AO1019">
        <v>336</v>
      </c>
      <c r="AP1019">
        <f>AP339</f>
        <v>0</v>
      </c>
      <c r="AQ1019">
        <v>336</v>
      </c>
      <c r="AR1019">
        <f>IF(AR340="","",AR339)</f>
        <v>0</v>
      </c>
      <c r="AS1019">
        <v>336</v>
      </c>
      <c r="AT1019">
        <f>AT339</f>
        <v>0</v>
      </c>
      <c r="AU1019">
        <v>336</v>
      </c>
      <c r="AV1019">
        <f>IF(AV340="","",AV339)</f>
        <v>0</v>
      </c>
      <c r="AW1019">
        <v>336</v>
      </c>
      <c r="AX1019">
        <f>AX339</f>
        <v>0</v>
      </c>
      <c r="AY1019">
        <v>336</v>
      </c>
      <c r="AZ1019">
        <f>IF(AZ340="","",AZ339)</f>
        <v>0</v>
      </c>
      <c r="BA1019">
        <v>336</v>
      </c>
      <c r="BB1019">
        <f>BB339</f>
        <v>0</v>
      </c>
      <c r="BC1019">
        <v>336</v>
      </c>
      <c r="BD1019">
        <f>IF(BD340="","",BD339)</f>
        <v>0</v>
      </c>
      <c r="BE1019">
        <v>336</v>
      </c>
      <c r="BF1019">
        <f>BF339</f>
        <v>0</v>
      </c>
      <c r="BG1019">
        <v>336</v>
      </c>
      <c r="BH1019">
        <f>IF(BH340="","",BH339)</f>
        <v>0</v>
      </c>
      <c r="BI1019">
        <v>336</v>
      </c>
      <c r="BJ1019">
        <f>BJ339</f>
        <v>0</v>
      </c>
      <c r="BK1019">
        <v>336</v>
      </c>
      <c r="BL1019">
        <f>IF(BL340="","",BL339)</f>
        <v>0</v>
      </c>
      <c r="BM1019">
        <v>336</v>
      </c>
      <c r="BN1019">
        <f>BN339</f>
        <v>0</v>
      </c>
      <c r="BO1019">
        <v>336</v>
      </c>
      <c r="BP1019">
        <f>IF(BP340="","",BP339)</f>
        <v>0</v>
      </c>
      <c r="BQ1019">
        <v>336</v>
      </c>
      <c r="BR1019">
        <f>BR339</f>
        <v>0</v>
      </c>
    </row>
    <row r="1020" spans="5:70">
      <c r="E1020">
        <v>337</v>
      </c>
      <c r="F1020">
        <f>IF(F341="","",F340)</f>
        <v>0</v>
      </c>
      <c r="G1020">
        <v>337</v>
      </c>
      <c r="H1020">
        <f>H340</f>
        <v>0</v>
      </c>
      <c r="I1020">
        <v>337</v>
      </c>
      <c r="J1020">
        <f>IF(J341="","",J340)</f>
        <v>0</v>
      </c>
      <c r="K1020">
        <v>337</v>
      </c>
      <c r="L1020">
        <f>L340</f>
        <v>0</v>
      </c>
      <c r="M1020">
        <v>337</v>
      </c>
      <c r="N1020">
        <f>IF(N341="","",N340)</f>
        <v>0</v>
      </c>
      <c r="O1020">
        <v>337</v>
      </c>
      <c r="P1020">
        <f>P340</f>
        <v>0</v>
      </c>
      <c r="Q1020">
        <v>337</v>
      </c>
      <c r="R1020">
        <f>IF(R341="","",R340)</f>
        <v>0</v>
      </c>
      <c r="S1020">
        <v>337</v>
      </c>
      <c r="T1020">
        <f>T340</f>
        <v>0</v>
      </c>
      <c r="U1020">
        <v>337</v>
      </c>
      <c r="V1020">
        <f>IF(V341="","",V340)</f>
        <v>0</v>
      </c>
      <c r="W1020">
        <v>337</v>
      </c>
      <c r="X1020">
        <f>X340</f>
        <v>0</v>
      </c>
      <c r="Y1020">
        <v>337</v>
      </c>
      <c r="Z1020">
        <f>IF(Z341="","",Z340)</f>
        <v>0</v>
      </c>
      <c r="AA1020">
        <v>337</v>
      </c>
      <c r="AB1020">
        <f>AB340</f>
        <v>0</v>
      </c>
      <c r="AC1020">
        <v>337</v>
      </c>
      <c r="AD1020">
        <f>IF(AD341="","",AD340)</f>
        <v>0</v>
      </c>
      <c r="AE1020">
        <v>337</v>
      </c>
      <c r="AF1020">
        <f>AF340</f>
        <v>0</v>
      </c>
      <c r="AG1020">
        <v>337</v>
      </c>
      <c r="AH1020">
        <f>IF(AH341="","",AH340)</f>
        <v>0</v>
      </c>
      <c r="AI1020">
        <v>337</v>
      </c>
      <c r="AJ1020">
        <f>AJ340</f>
        <v>0</v>
      </c>
      <c r="AM1020">
        <v>337</v>
      </c>
      <c r="AN1020">
        <f>IF(AN341="","",AN340)</f>
        <v>0</v>
      </c>
      <c r="AO1020">
        <v>337</v>
      </c>
      <c r="AP1020">
        <f>AP340</f>
        <v>0</v>
      </c>
      <c r="AQ1020">
        <v>337</v>
      </c>
      <c r="AR1020">
        <f>IF(AR341="","",AR340)</f>
        <v>0</v>
      </c>
      <c r="AS1020">
        <v>337</v>
      </c>
      <c r="AT1020">
        <f>AT340</f>
        <v>0</v>
      </c>
      <c r="AU1020">
        <v>337</v>
      </c>
      <c r="AV1020">
        <f>IF(AV341="","",AV340)</f>
        <v>0</v>
      </c>
      <c r="AW1020">
        <v>337</v>
      </c>
      <c r="AX1020">
        <f>AX340</f>
        <v>0</v>
      </c>
      <c r="AY1020">
        <v>337</v>
      </c>
      <c r="AZ1020">
        <f>IF(AZ341="","",AZ340)</f>
        <v>0</v>
      </c>
      <c r="BA1020">
        <v>337</v>
      </c>
      <c r="BB1020">
        <f>BB340</f>
        <v>0</v>
      </c>
      <c r="BC1020">
        <v>337</v>
      </c>
      <c r="BD1020">
        <f>IF(BD341="","",BD340)</f>
        <v>0</v>
      </c>
      <c r="BE1020">
        <v>337</v>
      </c>
      <c r="BF1020">
        <f>BF340</f>
        <v>0</v>
      </c>
      <c r="BG1020">
        <v>337</v>
      </c>
      <c r="BH1020">
        <f>IF(BH341="","",BH340)</f>
        <v>0</v>
      </c>
      <c r="BI1020">
        <v>337</v>
      </c>
      <c r="BJ1020">
        <f>BJ340</f>
        <v>0</v>
      </c>
      <c r="BK1020">
        <v>337</v>
      </c>
      <c r="BL1020">
        <f>IF(BL341="","",BL340)</f>
        <v>0</v>
      </c>
      <c r="BM1020">
        <v>337</v>
      </c>
      <c r="BN1020">
        <f>BN340</f>
        <v>0</v>
      </c>
      <c r="BO1020">
        <v>337</v>
      </c>
      <c r="BP1020">
        <f>IF(BP341="","",BP340)</f>
        <v>0</v>
      </c>
      <c r="BQ1020">
        <v>337</v>
      </c>
      <c r="BR1020">
        <f>BR340</f>
        <v>0</v>
      </c>
    </row>
    <row r="1021" spans="5:70">
      <c r="E1021">
        <v>338</v>
      </c>
      <c r="F1021">
        <f>IF(F342="","",F341)</f>
        <v>0</v>
      </c>
      <c r="G1021">
        <v>338</v>
      </c>
      <c r="H1021">
        <f>H341</f>
        <v>0</v>
      </c>
      <c r="I1021">
        <v>338</v>
      </c>
      <c r="J1021">
        <f>IF(J342="","",J341)</f>
        <v>0</v>
      </c>
      <c r="K1021">
        <v>338</v>
      </c>
      <c r="L1021">
        <f>L341</f>
        <v>0</v>
      </c>
      <c r="M1021">
        <v>338</v>
      </c>
      <c r="N1021">
        <f>IF(N342="","",N341)</f>
        <v>0</v>
      </c>
      <c r="O1021">
        <v>338</v>
      </c>
      <c r="P1021">
        <f>P341</f>
        <v>0</v>
      </c>
      <c r="Q1021">
        <v>338</v>
      </c>
      <c r="R1021">
        <f>IF(R342="","",R341)</f>
        <v>0</v>
      </c>
      <c r="S1021">
        <v>338</v>
      </c>
      <c r="T1021">
        <f>T341</f>
        <v>0</v>
      </c>
      <c r="U1021">
        <v>338</v>
      </c>
      <c r="V1021">
        <f>IF(V342="","",V341)</f>
        <v>0</v>
      </c>
      <c r="W1021">
        <v>338</v>
      </c>
      <c r="X1021">
        <f>X341</f>
        <v>0</v>
      </c>
      <c r="Y1021">
        <v>338</v>
      </c>
      <c r="Z1021">
        <f>IF(Z342="","",Z341)</f>
        <v>0</v>
      </c>
      <c r="AA1021">
        <v>338</v>
      </c>
      <c r="AB1021">
        <f>AB341</f>
        <v>0</v>
      </c>
      <c r="AC1021">
        <v>338</v>
      </c>
      <c r="AD1021">
        <f>IF(AD342="","",AD341)</f>
        <v>0</v>
      </c>
      <c r="AE1021">
        <v>338</v>
      </c>
      <c r="AF1021">
        <f>AF341</f>
        <v>0</v>
      </c>
      <c r="AG1021">
        <v>338</v>
      </c>
      <c r="AH1021">
        <f>IF(AH342="","",AH341)</f>
        <v>0</v>
      </c>
      <c r="AI1021">
        <v>338</v>
      </c>
      <c r="AJ1021">
        <f>AJ341</f>
        <v>0</v>
      </c>
      <c r="AM1021">
        <v>338</v>
      </c>
      <c r="AN1021">
        <f>IF(AN342="","",AN341)</f>
        <v>0</v>
      </c>
      <c r="AO1021">
        <v>338</v>
      </c>
      <c r="AP1021">
        <f>AP341</f>
        <v>0</v>
      </c>
      <c r="AQ1021">
        <v>338</v>
      </c>
      <c r="AR1021">
        <f>IF(AR342="","",AR341)</f>
        <v>0</v>
      </c>
      <c r="AS1021">
        <v>338</v>
      </c>
      <c r="AT1021">
        <f>AT341</f>
        <v>0</v>
      </c>
      <c r="AU1021">
        <v>338</v>
      </c>
      <c r="AV1021">
        <f>IF(AV342="","",AV341)</f>
        <v>0</v>
      </c>
      <c r="AW1021">
        <v>338</v>
      </c>
      <c r="AX1021">
        <f>AX341</f>
        <v>0</v>
      </c>
      <c r="AY1021">
        <v>338</v>
      </c>
      <c r="AZ1021">
        <f>IF(AZ342="","",AZ341)</f>
        <v>0</v>
      </c>
      <c r="BA1021">
        <v>338</v>
      </c>
      <c r="BB1021">
        <f>BB341</f>
        <v>0</v>
      </c>
      <c r="BC1021">
        <v>338</v>
      </c>
      <c r="BD1021">
        <f>IF(BD342="","",BD341)</f>
        <v>0</v>
      </c>
      <c r="BE1021">
        <v>338</v>
      </c>
      <c r="BF1021">
        <f>BF341</f>
        <v>0</v>
      </c>
      <c r="BG1021">
        <v>338</v>
      </c>
      <c r="BH1021">
        <f>IF(BH342="","",BH341)</f>
        <v>0</v>
      </c>
      <c r="BI1021">
        <v>338</v>
      </c>
      <c r="BJ1021">
        <f>BJ341</f>
        <v>0</v>
      </c>
      <c r="BK1021">
        <v>338</v>
      </c>
      <c r="BL1021">
        <f>IF(BL342="","",BL341)</f>
        <v>0</v>
      </c>
      <c r="BM1021">
        <v>338</v>
      </c>
      <c r="BN1021">
        <f>BN341</f>
        <v>0</v>
      </c>
      <c r="BO1021">
        <v>338</v>
      </c>
      <c r="BP1021">
        <f>IF(BP342="","",BP341)</f>
        <v>0</v>
      </c>
      <c r="BQ1021">
        <v>338</v>
      </c>
      <c r="BR1021">
        <f>BR341</f>
        <v>0</v>
      </c>
    </row>
    <row r="1022" spans="5:70">
      <c r="E1022">
        <v>339</v>
      </c>
      <c r="F1022">
        <f>IF(F343="","",F342)</f>
        <v>0</v>
      </c>
      <c r="G1022">
        <v>339</v>
      </c>
      <c r="H1022">
        <f>H342</f>
        <v>0</v>
      </c>
      <c r="I1022">
        <v>339</v>
      </c>
      <c r="J1022">
        <f>IF(J343="","",J342)</f>
        <v>0</v>
      </c>
      <c r="K1022">
        <v>339</v>
      </c>
      <c r="L1022">
        <f>L342</f>
        <v>0</v>
      </c>
      <c r="M1022">
        <v>339</v>
      </c>
      <c r="N1022">
        <f>IF(N343="","",N342)</f>
        <v>0</v>
      </c>
      <c r="O1022">
        <v>339</v>
      </c>
      <c r="P1022">
        <f>P342</f>
        <v>0</v>
      </c>
      <c r="Q1022">
        <v>339</v>
      </c>
      <c r="R1022">
        <f>IF(R343="","",R342)</f>
        <v>0</v>
      </c>
      <c r="S1022">
        <v>339</v>
      </c>
      <c r="T1022">
        <f>T342</f>
        <v>0</v>
      </c>
      <c r="U1022">
        <v>339</v>
      </c>
      <c r="V1022">
        <f>IF(V343="","",V342)</f>
        <v>0</v>
      </c>
      <c r="W1022">
        <v>339</v>
      </c>
      <c r="X1022">
        <f>X342</f>
        <v>0</v>
      </c>
      <c r="Y1022">
        <v>339</v>
      </c>
      <c r="Z1022">
        <f>IF(Z343="","",Z342)</f>
        <v>0</v>
      </c>
      <c r="AA1022">
        <v>339</v>
      </c>
      <c r="AB1022">
        <f>AB342</f>
        <v>0</v>
      </c>
      <c r="AC1022">
        <v>339</v>
      </c>
      <c r="AD1022">
        <f>IF(AD343="","",AD342)</f>
        <v>0</v>
      </c>
      <c r="AE1022">
        <v>339</v>
      </c>
      <c r="AF1022">
        <f>AF342</f>
        <v>0</v>
      </c>
      <c r="AG1022">
        <v>339</v>
      </c>
      <c r="AH1022">
        <f>IF(AH343="","",AH342)</f>
        <v>0</v>
      </c>
      <c r="AI1022">
        <v>339</v>
      </c>
      <c r="AJ1022">
        <f>AJ342</f>
        <v>0</v>
      </c>
      <c r="AM1022">
        <v>339</v>
      </c>
      <c r="AN1022">
        <f>IF(AN343="","",AN342)</f>
        <v>0</v>
      </c>
      <c r="AO1022">
        <v>339</v>
      </c>
      <c r="AP1022">
        <f>AP342</f>
        <v>0</v>
      </c>
      <c r="AQ1022">
        <v>339</v>
      </c>
      <c r="AR1022">
        <f>IF(AR343="","",AR342)</f>
        <v>0</v>
      </c>
      <c r="AS1022">
        <v>339</v>
      </c>
      <c r="AT1022">
        <f>AT342</f>
        <v>0</v>
      </c>
      <c r="AU1022">
        <v>339</v>
      </c>
      <c r="AV1022">
        <f>IF(AV343="","",AV342)</f>
        <v>0</v>
      </c>
      <c r="AW1022">
        <v>339</v>
      </c>
      <c r="AX1022">
        <f>AX342</f>
        <v>0</v>
      </c>
      <c r="AY1022">
        <v>339</v>
      </c>
      <c r="AZ1022">
        <f>IF(AZ343="","",AZ342)</f>
        <v>0</v>
      </c>
      <c r="BA1022">
        <v>339</v>
      </c>
      <c r="BB1022">
        <f>BB342</f>
        <v>0</v>
      </c>
      <c r="BC1022">
        <v>339</v>
      </c>
      <c r="BD1022">
        <f>IF(BD343="","",BD342)</f>
        <v>0</v>
      </c>
      <c r="BE1022">
        <v>339</v>
      </c>
      <c r="BF1022">
        <f>BF342</f>
        <v>0</v>
      </c>
      <c r="BG1022">
        <v>339</v>
      </c>
      <c r="BH1022">
        <f>IF(BH343="","",BH342)</f>
        <v>0</v>
      </c>
      <c r="BI1022">
        <v>339</v>
      </c>
      <c r="BJ1022">
        <f>BJ342</f>
        <v>0</v>
      </c>
      <c r="BK1022">
        <v>339</v>
      </c>
      <c r="BL1022">
        <f>IF(BL343="","",BL342)</f>
        <v>0</v>
      </c>
      <c r="BM1022">
        <v>339</v>
      </c>
      <c r="BN1022">
        <f>BN342</f>
        <v>0</v>
      </c>
      <c r="BO1022">
        <v>339</v>
      </c>
      <c r="BP1022">
        <f>IF(BP343="","",BP342)</f>
        <v>0</v>
      </c>
      <c r="BQ1022">
        <v>339</v>
      </c>
      <c r="BR1022">
        <f>BR342</f>
        <v>0</v>
      </c>
    </row>
    <row r="1023" spans="5:70"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</row>
    <row r="1024" spans="5:70">
      <c r="E1024">
        <v>1</v>
      </c>
      <c r="F1024">
        <v>0</v>
      </c>
      <c r="G1024">
        <v>1</v>
      </c>
      <c r="H1024">
        <v>0</v>
      </c>
      <c r="I1024">
        <v>1</v>
      </c>
      <c r="J1024">
        <v>0</v>
      </c>
      <c r="K1024">
        <v>1</v>
      </c>
      <c r="L1024">
        <v>0</v>
      </c>
      <c r="M1024">
        <v>1</v>
      </c>
      <c r="N1024">
        <v>0</v>
      </c>
      <c r="O1024">
        <v>1</v>
      </c>
      <c r="P1024">
        <v>0</v>
      </c>
      <c r="Q1024">
        <v>1</v>
      </c>
      <c r="R1024">
        <v>0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1</v>
      </c>
      <c r="Z1024">
        <v>0</v>
      </c>
      <c r="AA1024">
        <v>1</v>
      </c>
      <c r="AB1024">
        <v>0</v>
      </c>
      <c r="AC1024">
        <v>1</v>
      </c>
      <c r="AD1024">
        <v>0</v>
      </c>
      <c r="AE1024">
        <v>1</v>
      </c>
      <c r="AF1024">
        <v>0</v>
      </c>
      <c r="AG1024">
        <v>1</v>
      </c>
      <c r="AH1024">
        <v>0</v>
      </c>
      <c r="AI1024">
        <v>1</v>
      </c>
      <c r="AJ1024">
        <v>0</v>
      </c>
      <c r="AM1024">
        <v>1</v>
      </c>
      <c r="AN1024">
        <v>0</v>
      </c>
      <c r="AO1024">
        <v>1</v>
      </c>
      <c r="AP1024">
        <v>0</v>
      </c>
      <c r="AQ1024">
        <v>1</v>
      </c>
      <c r="AR1024">
        <v>0</v>
      </c>
      <c r="AS1024">
        <v>1</v>
      </c>
      <c r="AT1024">
        <v>0</v>
      </c>
      <c r="AU1024">
        <v>1</v>
      </c>
      <c r="AV1024">
        <v>0</v>
      </c>
      <c r="AW1024">
        <v>1</v>
      </c>
      <c r="AX1024">
        <v>0</v>
      </c>
      <c r="AY1024">
        <v>1</v>
      </c>
      <c r="AZ1024">
        <v>0</v>
      </c>
      <c r="BA1024">
        <v>1</v>
      </c>
      <c r="BB1024">
        <v>0</v>
      </c>
      <c r="BC1024">
        <v>1</v>
      </c>
      <c r="BD1024">
        <v>0</v>
      </c>
      <c r="BE1024">
        <v>1</v>
      </c>
      <c r="BF1024">
        <v>0</v>
      </c>
      <c r="BG1024">
        <v>1</v>
      </c>
      <c r="BH1024">
        <v>0</v>
      </c>
      <c r="BI1024">
        <v>1</v>
      </c>
      <c r="BJ1024">
        <v>0</v>
      </c>
      <c r="BK1024">
        <v>1</v>
      </c>
      <c r="BL1024">
        <v>0</v>
      </c>
      <c r="BM1024">
        <v>1</v>
      </c>
      <c r="BN1024">
        <v>0</v>
      </c>
      <c r="BO1024">
        <v>1</v>
      </c>
      <c r="BP1024">
        <v>0</v>
      </c>
      <c r="BQ1024">
        <v>1</v>
      </c>
      <c r="BR1024">
        <v>0</v>
      </c>
    </row>
    <row r="1026" spans="4:70">
      <c r="D1026" t="s">
        <v>310</v>
      </c>
      <c r="E1026" t="s">
        <v>308</v>
      </c>
      <c r="F1026" t="s">
        <v>313</v>
      </c>
      <c r="G1026" t="s">
        <v>308</v>
      </c>
      <c r="H1026" t="s">
        <v>314</v>
      </c>
      <c r="I1026" t="s">
        <v>308</v>
      </c>
      <c r="J1026" t="s">
        <v>313</v>
      </c>
      <c r="K1026" t="s">
        <v>308</v>
      </c>
      <c r="L1026" t="s">
        <v>314</v>
      </c>
      <c r="M1026" t="s">
        <v>308</v>
      </c>
      <c r="N1026" t="s">
        <v>313</v>
      </c>
      <c r="O1026" t="s">
        <v>308</v>
      </c>
      <c r="P1026" t="s">
        <v>314</v>
      </c>
      <c r="Q1026" t="s">
        <v>308</v>
      </c>
      <c r="R1026" t="s">
        <v>313</v>
      </c>
      <c r="S1026" t="s">
        <v>308</v>
      </c>
      <c r="T1026" t="s">
        <v>314</v>
      </c>
      <c r="U1026" t="s">
        <v>308</v>
      </c>
      <c r="V1026" t="s">
        <v>313</v>
      </c>
      <c r="W1026" t="s">
        <v>308</v>
      </c>
      <c r="X1026" t="s">
        <v>314</v>
      </c>
      <c r="Y1026" t="s">
        <v>308</v>
      </c>
      <c r="Z1026" t="s">
        <v>313</v>
      </c>
      <c r="AA1026" t="s">
        <v>308</v>
      </c>
      <c r="AB1026" t="s">
        <v>314</v>
      </c>
      <c r="AC1026" t="s">
        <v>308</v>
      </c>
      <c r="AD1026" t="s">
        <v>313</v>
      </c>
      <c r="AE1026" t="s">
        <v>308</v>
      </c>
      <c r="AF1026" t="s">
        <v>314</v>
      </c>
      <c r="AG1026" t="s">
        <v>308</v>
      </c>
      <c r="AH1026" t="s">
        <v>313</v>
      </c>
      <c r="AI1026" t="s">
        <v>308</v>
      </c>
      <c r="AJ1026" t="s">
        <v>314</v>
      </c>
      <c r="AL1026" t="s">
        <v>310</v>
      </c>
      <c r="AM1026" t="s">
        <v>308</v>
      </c>
      <c r="AN1026" t="s">
        <v>313</v>
      </c>
      <c r="AO1026" t="s">
        <v>308</v>
      </c>
      <c r="AP1026" t="s">
        <v>314</v>
      </c>
      <c r="AQ1026" t="s">
        <v>308</v>
      </c>
      <c r="AR1026" t="s">
        <v>313</v>
      </c>
      <c r="AS1026" t="s">
        <v>308</v>
      </c>
      <c r="AT1026" t="s">
        <v>314</v>
      </c>
      <c r="AU1026" t="s">
        <v>308</v>
      </c>
      <c r="AV1026" t="s">
        <v>313</v>
      </c>
      <c r="AW1026" t="s">
        <v>308</v>
      </c>
      <c r="AX1026" t="s">
        <v>314</v>
      </c>
      <c r="AY1026" t="s">
        <v>308</v>
      </c>
      <c r="AZ1026" t="s">
        <v>313</v>
      </c>
      <c r="BA1026" t="s">
        <v>308</v>
      </c>
      <c r="BB1026" t="s">
        <v>314</v>
      </c>
      <c r="BC1026" t="s">
        <v>308</v>
      </c>
      <c r="BD1026" t="s">
        <v>313</v>
      </c>
      <c r="BE1026" t="s">
        <v>308</v>
      </c>
      <c r="BF1026" t="s">
        <v>314</v>
      </c>
      <c r="BG1026" t="s">
        <v>308</v>
      </c>
      <c r="BH1026" t="s">
        <v>313</v>
      </c>
      <c r="BI1026" t="s">
        <v>308</v>
      </c>
      <c r="BJ1026" t="s">
        <v>314</v>
      </c>
      <c r="BK1026" t="s">
        <v>308</v>
      </c>
      <c r="BL1026" t="s">
        <v>313</v>
      </c>
      <c r="BM1026" t="s">
        <v>308</v>
      </c>
      <c r="BN1026" t="s">
        <v>314</v>
      </c>
      <c r="BO1026" t="s">
        <v>308</v>
      </c>
      <c r="BP1026" t="s">
        <v>313</v>
      </c>
      <c r="BQ1026" t="s">
        <v>308</v>
      </c>
      <c r="BR1026" t="s">
        <v>314</v>
      </c>
    </row>
    <row r="1027" spans="4:70">
      <c r="E1027">
        <f>IFERROR(SMALL(E346:E1024,ROW()-ROW($E$1027)+1),"")</f>
        <v>0</v>
      </c>
      <c r="F1027">
        <f>IFERROR(SMALL(F346:F1024,ROW()-ROW($F$1027)+1),"")</f>
        <v>0</v>
      </c>
      <c r="G1027">
        <f>IFERROR(SMALL(G346:G1024,ROW()-ROW($G$1027)+1),"")</f>
        <v>0</v>
      </c>
      <c r="H1027">
        <f>IFERROR(SMALL(H346:H1024,ROW()-ROW($H$1027)+1),"")</f>
        <v>0</v>
      </c>
      <c r="I1027">
        <f>IFERROR(SMALL(I346:I1024,ROW()-ROW($I$1027)+1),"")</f>
        <v>0</v>
      </c>
      <c r="J1027">
        <f>IFERROR(SMALL(J346:J1024,ROW()-ROW($J$1027)+1),"")</f>
        <v>0</v>
      </c>
      <c r="K1027">
        <f>IFERROR(SMALL(K346:K1024,ROW()-ROW($K$1027)+1),"")</f>
        <v>0</v>
      </c>
      <c r="L1027">
        <f>IFERROR(SMALL(L346:L1024,ROW()-ROW($L$1027)+1),"")</f>
        <v>0</v>
      </c>
      <c r="M1027">
        <f>IFERROR(SMALL(M346:M1024,ROW()-ROW($M$1027)+1),"")</f>
        <v>0</v>
      </c>
      <c r="N1027">
        <f>IFERROR(SMALL(N346:N1024,ROW()-ROW($N$1027)+1),"")</f>
        <v>0</v>
      </c>
      <c r="O1027">
        <f>IFERROR(SMALL(O346:O1024,ROW()-ROW($O$1027)+1),"")</f>
        <v>0</v>
      </c>
      <c r="P1027">
        <f>IFERROR(SMALL(P346:P1024,ROW()-ROW($P$1027)+1),"")</f>
        <v>0</v>
      </c>
      <c r="Q1027">
        <f>IFERROR(SMALL(Q346:Q1024,ROW()-ROW($Q$1027)+1),"")</f>
        <v>0</v>
      </c>
      <c r="R1027">
        <f>IFERROR(SMALL(R346:R1024,ROW()-ROW($R$1027)+1),"")</f>
        <v>0</v>
      </c>
      <c r="S1027">
        <f>IFERROR(SMALL(S346:S1024,ROW()-ROW($S$1027)+1),"")</f>
        <v>0</v>
      </c>
      <c r="T1027">
        <f>IFERROR(SMALL(T346:T1024,ROW()-ROW($T$1027)+1),"")</f>
        <v>0</v>
      </c>
      <c r="U1027">
        <f>IFERROR(SMALL(U346:U1024,ROW()-ROW($U$1027)+1),"")</f>
        <v>0</v>
      </c>
      <c r="V1027">
        <f>IFERROR(SMALL(V346:V1024,ROW()-ROW($V$1027)+1),"")</f>
        <v>0</v>
      </c>
      <c r="W1027">
        <f>IFERROR(SMALL(W346:W1024,ROW()-ROW($W$1027)+1),"")</f>
        <v>0</v>
      </c>
      <c r="X1027">
        <f>IFERROR(SMALL(X346:X1024,ROW()-ROW($X$1027)+1),"")</f>
        <v>0</v>
      </c>
      <c r="Y1027">
        <f>IFERROR(SMALL(Y346:Y1024,ROW()-ROW($Y$1027)+1),"")</f>
        <v>0</v>
      </c>
      <c r="Z1027">
        <f>IFERROR(SMALL(Z346:Z1024,ROW()-ROW($Z$1027)+1),"")</f>
        <v>0</v>
      </c>
      <c r="AA1027">
        <f>IFERROR(SMALL(AA346:AA1024,ROW()-ROW($AA$1027)+1),"")</f>
        <v>0</v>
      </c>
      <c r="AB1027">
        <f>IFERROR(SMALL(AB346:AB1024,ROW()-ROW($AB$1027)+1),"")</f>
        <v>0</v>
      </c>
      <c r="AC1027">
        <f>IFERROR(SMALL(AC346:AC1024,ROW()-ROW($AC$1027)+1),"")</f>
        <v>0</v>
      </c>
      <c r="AD1027">
        <f>IFERROR(SMALL(AD346:AD1024,ROW()-ROW($AD$1027)+1),"")</f>
        <v>0</v>
      </c>
      <c r="AE1027">
        <f>IFERROR(SMALL(AE346:AE1024,ROW()-ROW($AE$1027)+1),"")</f>
        <v>0</v>
      </c>
      <c r="AF1027">
        <f>IFERROR(SMALL(AF346:AF1024,ROW()-ROW($AF$1027)+1),"")</f>
        <v>0</v>
      </c>
      <c r="AG1027">
        <f>IFERROR(SMALL(AG346:AG1024,ROW()-ROW($AG$1027)+1),"")</f>
        <v>0</v>
      </c>
      <c r="AH1027">
        <f>IFERROR(SMALL(AH346:AH1024,ROW()-ROW($AH$1027)+1),"")</f>
        <v>0</v>
      </c>
      <c r="AI1027">
        <f>IFERROR(SMALL(AI346:AI1024,ROW()-ROW($AI$1027)+1),"")</f>
        <v>0</v>
      </c>
      <c r="AJ1027">
        <f>IFERROR(SMALL(AJ346:AJ1024,ROW()-ROW($AJ$1027)+1),"")</f>
        <v>0</v>
      </c>
      <c r="AM1027">
        <f>IFERROR(SMALL(AM346:AM1024,ROW()-ROW($AM$1027)+1),"")</f>
        <v>0</v>
      </c>
      <c r="AN1027">
        <f>IFERROR(SMALL(AN346:AN1024,ROW()-ROW($AN$1027)+1),"")</f>
        <v>0</v>
      </c>
      <c r="AO1027">
        <f>IFERROR(SMALL(AO346:AO1024,ROW()-ROW($AO$1027)+1),"")</f>
        <v>0</v>
      </c>
      <c r="AP1027">
        <f>IFERROR(SMALL(AP346:AP1024,ROW()-ROW($AP$1027)+1),"")</f>
        <v>0</v>
      </c>
      <c r="AQ1027">
        <f>IFERROR(SMALL(AQ346:AQ1024,ROW()-ROW($AQ$1027)+1),"")</f>
        <v>0</v>
      </c>
      <c r="AR1027">
        <f>IFERROR(SMALL(AR346:AR1024,ROW()-ROW($AR$1027)+1),"")</f>
        <v>0</v>
      </c>
      <c r="AS1027">
        <f>IFERROR(SMALL(AS346:AS1024,ROW()-ROW($AS$1027)+1),"")</f>
        <v>0</v>
      </c>
      <c r="AT1027">
        <f>IFERROR(SMALL(AT346:AT1024,ROW()-ROW($AT$1027)+1),"")</f>
        <v>0</v>
      </c>
      <c r="AU1027">
        <f>IFERROR(SMALL(AU346:AU1024,ROW()-ROW($AU$1027)+1),"")</f>
        <v>0</v>
      </c>
      <c r="AV1027">
        <f>IFERROR(SMALL(AV346:AV1024,ROW()-ROW($AV$1027)+1),"")</f>
        <v>0</v>
      </c>
      <c r="AW1027">
        <f>IFERROR(SMALL(AW346:AW1024,ROW()-ROW($AW$1027)+1),"")</f>
        <v>0</v>
      </c>
      <c r="AX1027">
        <f>IFERROR(SMALL(AX346:AX1024,ROW()-ROW($AX$1027)+1),"")</f>
        <v>0</v>
      </c>
      <c r="AY1027">
        <f>IFERROR(SMALL(AY346:AY1024,ROW()-ROW($AY$1027)+1),"")</f>
        <v>0</v>
      </c>
      <c r="AZ1027">
        <f>IFERROR(SMALL(AZ346:AZ1024,ROW()-ROW($AZ$1027)+1),"")</f>
        <v>0</v>
      </c>
      <c r="BA1027">
        <f>IFERROR(SMALL(BA346:BA1024,ROW()-ROW($BA$1027)+1),"")</f>
        <v>0</v>
      </c>
      <c r="BB1027">
        <f>IFERROR(SMALL(BB346:BB1024,ROW()-ROW($BB$1027)+1),"")</f>
        <v>0</v>
      </c>
      <c r="BC1027">
        <f>IFERROR(SMALL(BC346:BC1024,ROW()-ROW($BC$1027)+1),"")</f>
        <v>0</v>
      </c>
      <c r="BD1027">
        <f>IFERROR(SMALL(BD346:BD1024,ROW()-ROW($BD$1027)+1),"")</f>
        <v>0</v>
      </c>
      <c r="BE1027">
        <f>IFERROR(SMALL(BE346:BE1024,ROW()-ROW($BE$1027)+1),"")</f>
        <v>0</v>
      </c>
      <c r="BF1027">
        <f>IFERROR(SMALL(BF346:BF1024,ROW()-ROW($BF$1027)+1),"")</f>
        <v>0</v>
      </c>
      <c r="BG1027">
        <f>IFERROR(SMALL(BG346:BG1024,ROW()-ROW($BG$1027)+1),"")</f>
        <v>0</v>
      </c>
      <c r="BH1027">
        <f>IFERROR(SMALL(BH346:BH1024,ROW()-ROW($BH$1027)+1),"")</f>
        <v>0</v>
      </c>
      <c r="BI1027">
        <f>IFERROR(SMALL(BI346:BI1024,ROW()-ROW($BI$1027)+1),"")</f>
        <v>0</v>
      </c>
      <c r="BJ1027">
        <f>IFERROR(SMALL(BJ346:BJ1024,ROW()-ROW($BJ$1027)+1),"")</f>
        <v>0</v>
      </c>
      <c r="BK1027">
        <f>IFERROR(SMALL(BK346:BK1024,ROW()-ROW($BK$1027)+1),"")</f>
        <v>0</v>
      </c>
      <c r="BL1027">
        <f>IFERROR(SMALL(BL346:BL1024,ROW()-ROW($BL$1027)+1),"")</f>
        <v>0</v>
      </c>
      <c r="BM1027">
        <f>IFERROR(SMALL(BM346:BM1024,ROW()-ROW($BM$1027)+1),"")</f>
        <v>0</v>
      </c>
      <c r="BN1027">
        <f>IFERROR(SMALL(BN346:BN1024,ROW()-ROW($BN$1027)+1),"")</f>
        <v>0</v>
      </c>
      <c r="BO1027">
        <f>IFERROR(SMALL(BO346:BO1024,ROW()-ROW($BO$1027)+1),"")</f>
        <v>0</v>
      </c>
      <c r="BP1027">
        <f>IFERROR(SMALL(BP346:BP1024,ROW()-ROW($BP$1027)+1),"")</f>
        <v>0</v>
      </c>
      <c r="BQ1027">
        <f>IFERROR(SMALL(BQ346:BQ1024,ROW()-ROW($BQ$1027)+1),"")</f>
        <v>0</v>
      </c>
      <c r="BR1027">
        <f>IFERROR(SMALL(BR346:BR1024,ROW()-ROW($BR$1027)+1),"")</f>
        <v>0</v>
      </c>
    </row>
    <row r="1028" spans="4:70">
      <c r="E1028">
        <f>IFERROR(SMALL(E346:E1024,ROW()-ROW($E$1027)+1),"")</f>
        <v>0</v>
      </c>
      <c r="F1028">
        <f>IFERROR(SMALL(F346:F1024,ROW()-ROW($F$1027)+1),"")</f>
        <v>0</v>
      </c>
      <c r="G1028">
        <f>IFERROR(SMALL(G346:G1024,ROW()-ROW($G$1027)+1),"")</f>
        <v>0</v>
      </c>
      <c r="H1028">
        <f>IFERROR(SMALL(H346:H1024,ROW()-ROW($H$1027)+1),"")</f>
        <v>0</v>
      </c>
      <c r="I1028">
        <f>IFERROR(SMALL(I346:I1024,ROW()-ROW($I$1027)+1),"")</f>
        <v>0</v>
      </c>
      <c r="J1028">
        <f>IFERROR(SMALL(J346:J1024,ROW()-ROW($J$1027)+1),"")</f>
        <v>0</v>
      </c>
      <c r="K1028">
        <f>IFERROR(SMALL(K346:K1024,ROW()-ROW($K$1027)+1),"")</f>
        <v>0</v>
      </c>
      <c r="L1028">
        <f>IFERROR(SMALL(L346:L1024,ROW()-ROW($L$1027)+1),"")</f>
        <v>0</v>
      </c>
      <c r="M1028">
        <f>IFERROR(SMALL(M346:M1024,ROW()-ROW($M$1027)+1),"")</f>
        <v>0</v>
      </c>
      <c r="N1028">
        <f>IFERROR(SMALL(N346:N1024,ROW()-ROW($N$1027)+1),"")</f>
        <v>0</v>
      </c>
      <c r="O1028">
        <f>IFERROR(SMALL(O346:O1024,ROW()-ROW($O$1027)+1),"")</f>
        <v>0</v>
      </c>
      <c r="P1028">
        <f>IFERROR(SMALL(P346:P1024,ROW()-ROW($P$1027)+1),"")</f>
        <v>0</v>
      </c>
      <c r="Q1028">
        <f>IFERROR(SMALL(Q346:Q1024,ROW()-ROW($Q$1027)+1),"")</f>
        <v>0</v>
      </c>
      <c r="R1028">
        <f>IFERROR(SMALL(R346:R1024,ROW()-ROW($R$1027)+1),"")</f>
        <v>0</v>
      </c>
      <c r="S1028">
        <f>IFERROR(SMALL(S346:S1024,ROW()-ROW($S$1027)+1),"")</f>
        <v>0</v>
      </c>
      <c r="T1028">
        <f>IFERROR(SMALL(T346:T1024,ROW()-ROW($T$1027)+1),"")</f>
        <v>0</v>
      </c>
      <c r="U1028">
        <f>IFERROR(SMALL(U346:U1024,ROW()-ROW($U$1027)+1),"")</f>
        <v>0</v>
      </c>
      <c r="V1028">
        <f>IFERROR(SMALL(V346:V1024,ROW()-ROW($V$1027)+1),"")</f>
        <v>0</v>
      </c>
      <c r="W1028">
        <f>IFERROR(SMALL(W346:W1024,ROW()-ROW($W$1027)+1),"")</f>
        <v>0</v>
      </c>
      <c r="X1028">
        <f>IFERROR(SMALL(X346:X1024,ROW()-ROW($X$1027)+1),"")</f>
        <v>0</v>
      </c>
      <c r="Y1028">
        <f>IFERROR(SMALL(Y346:Y1024,ROW()-ROW($Y$1027)+1),"")</f>
        <v>0</v>
      </c>
      <c r="Z1028">
        <f>IFERROR(SMALL(Z346:Z1024,ROW()-ROW($Z$1027)+1),"")</f>
        <v>0</v>
      </c>
      <c r="AA1028">
        <f>IFERROR(SMALL(AA346:AA1024,ROW()-ROW($AA$1027)+1),"")</f>
        <v>0</v>
      </c>
      <c r="AB1028">
        <f>IFERROR(SMALL(AB346:AB1024,ROW()-ROW($AB$1027)+1),"")</f>
        <v>0</v>
      </c>
      <c r="AC1028">
        <f>IFERROR(SMALL(AC346:AC1024,ROW()-ROW($AC$1027)+1),"")</f>
        <v>0</v>
      </c>
      <c r="AD1028">
        <f>IFERROR(SMALL(AD346:AD1024,ROW()-ROW($AD$1027)+1),"")</f>
        <v>0</v>
      </c>
      <c r="AE1028">
        <f>IFERROR(SMALL(AE346:AE1024,ROW()-ROW($AE$1027)+1),"")</f>
        <v>0</v>
      </c>
      <c r="AF1028">
        <f>IFERROR(SMALL(AF346:AF1024,ROW()-ROW($AF$1027)+1),"")</f>
        <v>0</v>
      </c>
      <c r="AG1028">
        <f>IFERROR(SMALL(AG346:AG1024,ROW()-ROW($AG$1027)+1),"")</f>
        <v>0</v>
      </c>
      <c r="AH1028">
        <f>IFERROR(SMALL(AH346:AH1024,ROW()-ROW($AH$1027)+1),"")</f>
        <v>0</v>
      </c>
      <c r="AI1028">
        <f>IFERROR(SMALL(AI346:AI1024,ROW()-ROW($AI$1027)+1),"")</f>
        <v>0</v>
      </c>
      <c r="AJ1028">
        <f>IFERROR(SMALL(AJ346:AJ1024,ROW()-ROW($AJ$1027)+1),"")</f>
        <v>0</v>
      </c>
      <c r="AM1028">
        <f>IFERROR(SMALL(AM346:AM1024,ROW()-ROW($AM$1027)+1),"")</f>
        <v>0</v>
      </c>
      <c r="AN1028">
        <f>IFERROR(SMALL(AN346:AN1024,ROW()-ROW($AN$1027)+1),"")</f>
        <v>0</v>
      </c>
      <c r="AO1028">
        <f>IFERROR(SMALL(AO346:AO1024,ROW()-ROW($AO$1027)+1),"")</f>
        <v>0</v>
      </c>
      <c r="AP1028">
        <f>IFERROR(SMALL(AP346:AP1024,ROW()-ROW($AP$1027)+1),"")</f>
        <v>0</v>
      </c>
      <c r="AQ1028">
        <f>IFERROR(SMALL(AQ346:AQ1024,ROW()-ROW($AQ$1027)+1),"")</f>
        <v>0</v>
      </c>
      <c r="AR1028">
        <f>IFERROR(SMALL(AR346:AR1024,ROW()-ROW($AR$1027)+1),"")</f>
        <v>0</v>
      </c>
      <c r="AS1028">
        <f>IFERROR(SMALL(AS346:AS1024,ROW()-ROW($AS$1027)+1),"")</f>
        <v>0</v>
      </c>
      <c r="AT1028">
        <f>IFERROR(SMALL(AT346:AT1024,ROW()-ROW($AT$1027)+1),"")</f>
        <v>0</v>
      </c>
      <c r="AU1028">
        <f>IFERROR(SMALL(AU346:AU1024,ROW()-ROW($AU$1027)+1),"")</f>
        <v>0</v>
      </c>
      <c r="AV1028">
        <f>IFERROR(SMALL(AV346:AV1024,ROW()-ROW($AV$1027)+1),"")</f>
        <v>0</v>
      </c>
      <c r="AW1028">
        <f>IFERROR(SMALL(AW346:AW1024,ROW()-ROW($AW$1027)+1),"")</f>
        <v>0</v>
      </c>
      <c r="AX1028">
        <f>IFERROR(SMALL(AX346:AX1024,ROW()-ROW($AX$1027)+1),"")</f>
        <v>0</v>
      </c>
      <c r="AY1028">
        <f>IFERROR(SMALL(AY346:AY1024,ROW()-ROW($AY$1027)+1),"")</f>
        <v>0</v>
      </c>
      <c r="AZ1028">
        <f>IFERROR(SMALL(AZ346:AZ1024,ROW()-ROW($AZ$1027)+1),"")</f>
        <v>0</v>
      </c>
      <c r="BA1028">
        <f>IFERROR(SMALL(BA346:BA1024,ROW()-ROW($BA$1027)+1),"")</f>
        <v>0</v>
      </c>
      <c r="BB1028">
        <f>IFERROR(SMALL(BB346:BB1024,ROW()-ROW($BB$1027)+1),"")</f>
        <v>0</v>
      </c>
      <c r="BC1028">
        <f>IFERROR(SMALL(BC346:BC1024,ROW()-ROW($BC$1027)+1),"")</f>
        <v>0</v>
      </c>
      <c r="BD1028">
        <f>IFERROR(SMALL(BD346:BD1024,ROW()-ROW($BD$1027)+1),"")</f>
        <v>0</v>
      </c>
      <c r="BE1028">
        <f>IFERROR(SMALL(BE346:BE1024,ROW()-ROW($BE$1027)+1),"")</f>
        <v>0</v>
      </c>
      <c r="BF1028">
        <f>IFERROR(SMALL(BF346:BF1024,ROW()-ROW($BF$1027)+1),"")</f>
        <v>0</v>
      </c>
      <c r="BG1028">
        <f>IFERROR(SMALL(BG346:BG1024,ROW()-ROW($BG$1027)+1),"")</f>
        <v>0</v>
      </c>
      <c r="BH1028">
        <f>IFERROR(SMALL(BH346:BH1024,ROW()-ROW($BH$1027)+1),"")</f>
        <v>0</v>
      </c>
      <c r="BI1028">
        <f>IFERROR(SMALL(BI346:BI1024,ROW()-ROW($BI$1027)+1),"")</f>
        <v>0</v>
      </c>
      <c r="BJ1028">
        <f>IFERROR(SMALL(BJ346:BJ1024,ROW()-ROW($BJ$1027)+1),"")</f>
        <v>0</v>
      </c>
      <c r="BK1028">
        <f>IFERROR(SMALL(BK346:BK1024,ROW()-ROW($BK$1027)+1),"")</f>
        <v>0</v>
      </c>
      <c r="BL1028">
        <f>IFERROR(SMALL(BL346:BL1024,ROW()-ROW($BL$1027)+1),"")</f>
        <v>0</v>
      </c>
      <c r="BM1028">
        <f>IFERROR(SMALL(BM346:BM1024,ROW()-ROW($BM$1027)+1),"")</f>
        <v>0</v>
      </c>
      <c r="BN1028">
        <f>IFERROR(SMALL(BN346:BN1024,ROW()-ROW($BN$1027)+1),"")</f>
        <v>0</v>
      </c>
      <c r="BO1028">
        <f>IFERROR(SMALL(BO346:BO1024,ROW()-ROW($BO$1027)+1),"")</f>
        <v>0</v>
      </c>
      <c r="BP1028">
        <f>IFERROR(SMALL(BP346:BP1024,ROW()-ROW($BP$1027)+1),"")</f>
        <v>0</v>
      </c>
      <c r="BQ1028">
        <f>IFERROR(SMALL(BQ346:BQ1024,ROW()-ROW($BQ$1027)+1),"")</f>
        <v>0</v>
      </c>
      <c r="BR1028">
        <f>IFERROR(SMALL(BR346:BR1024,ROW()-ROW($BR$1027)+1),"")</f>
        <v>0</v>
      </c>
    </row>
    <row r="1029" spans="4:70">
      <c r="E1029">
        <f>IFERROR(SMALL(E346:E1024,ROW()-ROW($E$1027)+1),"")</f>
        <v>0</v>
      </c>
      <c r="F1029">
        <f>IFERROR(SMALL(F346:F1024,ROW()-ROW($F$1027)+1),"")</f>
        <v>0</v>
      </c>
      <c r="G1029">
        <f>IFERROR(SMALL(G346:G1024,ROW()-ROW($G$1027)+1),"")</f>
        <v>0</v>
      </c>
      <c r="H1029">
        <f>IFERROR(SMALL(H346:H1024,ROW()-ROW($H$1027)+1),"")</f>
        <v>0</v>
      </c>
      <c r="I1029">
        <f>IFERROR(SMALL(I346:I1024,ROW()-ROW($I$1027)+1),"")</f>
        <v>0</v>
      </c>
      <c r="J1029">
        <f>IFERROR(SMALL(J346:J1024,ROW()-ROW($J$1027)+1),"")</f>
        <v>0</v>
      </c>
      <c r="K1029">
        <f>IFERROR(SMALL(K346:K1024,ROW()-ROW($K$1027)+1),"")</f>
        <v>0</v>
      </c>
      <c r="L1029">
        <f>IFERROR(SMALL(L346:L1024,ROW()-ROW($L$1027)+1),"")</f>
        <v>0</v>
      </c>
      <c r="M1029">
        <f>IFERROR(SMALL(M346:M1024,ROW()-ROW($M$1027)+1),"")</f>
        <v>0</v>
      </c>
      <c r="N1029">
        <f>IFERROR(SMALL(N346:N1024,ROW()-ROW($N$1027)+1),"")</f>
        <v>0</v>
      </c>
      <c r="O1029">
        <f>IFERROR(SMALL(O346:O1024,ROW()-ROW($O$1027)+1),"")</f>
        <v>0</v>
      </c>
      <c r="P1029">
        <f>IFERROR(SMALL(P346:P1024,ROW()-ROW($P$1027)+1),"")</f>
        <v>0</v>
      </c>
      <c r="Q1029">
        <f>IFERROR(SMALL(Q346:Q1024,ROW()-ROW($Q$1027)+1),"")</f>
        <v>0</v>
      </c>
      <c r="R1029">
        <f>IFERROR(SMALL(R346:R1024,ROW()-ROW($R$1027)+1),"")</f>
        <v>0</v>
      </c>
      <c r="S1029">
        <f>IFERROR(SMALL(S346:S1024,ROW()-ROW($S$1027)+1),"")</f>
        <v>0</v>
      </c>
      <c r="T1029">
        <f>IFERROR(SMALL(T346:T1024,ROW()-ROW($T$1027)+1),"")</f>
        <v>0</v>
      </c>
      <c r="U1029">
        <f>IFERROR(SMALL(U346:U1024,ROW()-ROW($U$1027)+1),"")</f>
        <v>0</v>
      </c>
      <c r="V1029">
        <f>IFERROR(SMALL(V346:V1024,ROW()-ROW($V$1027)+1),"")</f>
        <v>0</v>
      </c>
      <c r="W1029">
        <f>IFERROR(SMALL(W346:W1024,ROW()-ROW($W$1027)+1),"")</f>
        <v>0</v>
      </c>
      <c r="X1029">
        <f>IFERROR(SMALL(X346:X1024,ROW()-ROW($X$1027)+1),"")</f>
        <v>0</v>
      </c>
      <c r="Y1029">
        <f>IFERROR(SMALL(Y346:Y1024,ROW()-ROW($Y$1027)+1),"")</f>
        <v>0</v>
      </c>
      <c r="Z1029">
        <f>IFERROR(SMALL(Z346:Z1024,ROW()-ROW($Z$1027)+1),"")</f>
        <v>0</v>
      </c>
      <c r="AA1029">
        <f>IFERROR(SMALL(AA346:AA1024,ROW()-ROW($AA$1027)+1),"")</f>
        <v>0</v>
      </c>
      <c r="AB1029">
        <f>IFERROR(SMALL(AB346:AB1024,ROW()-ROW($AB$1027)+1),"")</f>
        <v>0</v>
      </c>
      <c r="AC1029">
        <f>IFERROR(SMALL(AC346:AC1024,ROW()-ROW($AC$1027)+1),"")</f>
        <v>0</v>
      </c>
      <c r="AD1029">
        <f>IFERROR(SMALL(AD346:AD1024,ROW()-ROW($AD$1027)+1),"")</f>
        <v>0</v>
      </c>
      <c r="AE1029">
        <f>IFERROR(SMALL(AE346:AE1024,ROW()-ROW($AE$1027)+1),"")</f>
        <v>0</v>
      </c>
      <c r="AF1029">
        <f>IFERROR(SMALL(AF346:AF1024,ROW()-ROW($AF$1027)+1),"")</f>
        <v>0</v>
      </c>
      <c r="AG1029">
        <f>IFERROR(SMALL(AG346:AG1024,ROW()-ROW($AG$1027)+1),"")</f>
        <v>0</v>
      </c>
      <c r="AH1029">
        <f>IFERROR(SMALL(AH346:AH1024,ROW()-ROW($AH$1027)+1),"")</f>
        <v>0</v>
      </c>
      <c r="AI1029">
        <f>IFERROR(SMALL(AI346:AI1024,ROW()-ROW($AI$1027)+1),"")</f>
        <v>0</v>
      </c>
      <c r="AJ1029">
        <f>IFERROR(SMALL(AJ346:AJ1024,ROW()-ROW($AJ$1027)+1),"")</f>
        <v>0</v>
      </c>
      <c r="AM1029">
        <f>IFERROR(SMALL(AM346:AM1024,ROW()-ROW($AM$1027)+1),"")</f>
        <v>0</v>
      </c>
      <c r="AN1029">
        <f>IFERROR(SMALL(AN346:AN1024,ROW()-ROW($AN$1027)+1),"")</f>
        <v>0</v>
      </c>
      <c r="AO1029">
        <f>IFERROR(SMALL(AO346:AO1024,ROW()-ROW($AO$1027)+1),"")</f>
        <v>0</v>
      </c>
      <c r="AP1029">
        <f>IFERROR(SMALL(AP346:AP1024,ROW()-ROW($AP$1027)+1),"")</f>
        <v>0</v>
      </c>
      <c r="AQ1029">
        <f>IFERROR(SMALL(AQ346:AQ1024,ROW()-ROW($AQ$1027)+1),"")</f>
        <v>0</v>
      </c>
      <c r="AR1029">
        <f>IFERROR(SMALL(AR346:AR1024,ROW()-ROW($AR$1027)+1),"")</f>
        <v>0</v>
      </c>
      <c r="AS1029">
        <f>IFERROR(SMALL(AS346:AS1024,ROW()-ROW($AS$1027)+1),"")</f>
        <v>0</v>
      </c>
      <c r="AT1029">
        <f>IFERROR(SMALL(AT346:AT1024,ROW()-ROW($AT$1027)+1),"")</f>
        <v>0</v>
      </c>
      <c r="AU1029">
        <f>IFERROR(SMALL(AU346:AU1024,ROW()-ROW($AU$1027)+1),"")</f>
        <v>0</v>
      </c>
      <c r="AV1029">
        <f>IFERROR(SMALL(AV346:AV1024,ROW()-ROW($AV$1027)+1),"")</f>
        <v>0</v>
      </c>
      <c r="AW1029">
        <f>IFERROR(SMALL(AW346:AW1024,ROW()-ROW($AW$1027)+1),"")</f>
        <v>0</v>
      </c>
      <c r="AX1029">
        <f>IFERROR(SMALL(AX346:AX1024,ROW()-ROW($AX$1027)+1),"")</f>
        <v>0</v>
      </c>
      <c r="AY1029">
        <f>IFERROR(SMALL(AY346:AY1024,ROW()-ROW($AY$1027)+1),"")</f>
        <v>0</v>
      </c>
      <c r="AZ1029">
        <f>IFERROR(SMALL(AZ346:AZ1024,ROW()-ROW($AZ$1027)+1),"")</f>
        <v>0</v>
      </c>
      <c r="BA1029">
        <f>IFERROR(SMALL(BA346:BA1024,ROW()-ROW($BA$1027)+1),"")</f>
        <v>0</v>
      </c>
      <c r="BB1029">
        <f>IFERROR(SMALL(BB346:BB1024,ROW()-ROW($BB$1027)+1),"")</f>
        <v>0</v>
      </c>
      <c r="BC1029">
        <f>IFERROR(SMALL(BC346:BC1024,ROW()-ROW($BC$1027)+1),"")</f>
        <v>0</v>
      </c>
      <c r="BD1029">
        <f>IFERROR(SMALL(BD346:BD1024,ROW()-ROW($BD$1027)+1),"")</f>
        <v>0</v>
      </c>
      <c r="BE1029">
        <f>IFERROR(SMALL(BE346:BE1024,ROW()-ROW($BE$1027)+1),"")</f>
        <v>0</v>
      </c>
      <c r="BF1029">
        <f>IFERROR(SMALL(BF346:BF1024,ROW()-ROW($BF$1027)+1),"")</f>
        <v>0</v>
      </c>
      <c r="BG1029">
        <f>IFERROR(SMALL(BG346:BG1024,ROW()-ROW($BG$1027)+1),"")</f>
        <v>0</v>
      </c>
      <c r="BH1029">
        <f>IFERROR(SMALL(BH346:BH1024,ROW()-ROW($BH$1027)+1),"")</f>
        <v>0</v>
      </c>
      <c r="BI1029">
        <f>IFERROR(SMALL(BI346:BI1024,ROW()-ROW($BI$1027)+1),"")</f>
        <v>0</v>
      </c>
      <c r="BJ1029">
        <f>IFERROR(SMALL(BJ346:BJ1024,ROW()-ROW($BJ$1027)+1),"")</f>
        <v>0</v>
      </c>
      <c r="BK1029">
        <f>IFERROR(SMALL(BK346:BK1024,ROW()-ROW($BK$1027)+1),"")</f>
        <v>0</v>
      </c>
      <c r="BL1029">
        <f>IFERROR(SMALL(BL346:BL1024,ROW()-ROW($BL$1027)+1),"")</f>
        <v>0</v>
      </c>
      <c r="BM1029">
        <f>IFERROR(SMALL(BM346:BM1024,ROW()-ROW($BM$1027)+1),"")</f>
        <v>0</v>
      </c>
      <c r="BN1029">
        <f>IFERROR(SMALL(BN346:BN1024,ROW()-ROW($BN$1027)+1),"")</f>
        <v>0</v>
      </c>
      <c r="BO1029">
        <f>IFERROR(SMALL(BO346:BO1024,ROW()-ROW($BO$1027)+1),"")</f>
        <v>0</v>
      </c>
      <c r="BP1029">
        <f>IFERROR(SMALL(BP346:BP1024,ROW()-ROW($BP$1027)+1),"")</f>
        <v>0</v>
      </c>
      <c r="BQ1029">
        <f>IFERROR(SMALL(BQ346:BQ1024,ROW()-ROW($BQ$1027)+1),"")</f>
        <v>0</v>
      </c>
      <c r="BR1029">
        <f>IFERROR(SMALL(BR346:BR1024,ROW()-ROW($BR$1027)+1),"")</f>
        <v>0</v>
      </c>
    </row>
    <row r="1030" spans="4:70">
      <c r="E1030">
        <f>IFERROR(SMALL(E346:E1024,ROW()-ROW($E$1027)+1),"")</f>
        <v>0</v>
      </c>
      <c r="F1030">
        <f>IFERROR(SMALL(F346:F1024,ROW()-ROW($F$1027)+1),"")</f>
        <v>0</v>
      </c>
      <c r="G1030">
        <f>IFERROR(SMALL(G346:G1024,ROW()-ROW($G$1027)+1),"")</f>
        <v>0</v>
      </c>
      <c r="H1030">
        <f>IFERROR(SMALL(H346:H1024,ROW()-ROW($H$1027)+1),"")</f>
        <v>0</v>
      </c>
      <c r="I1030">
        <f>IFERROR(SMALL(I346:I1024,ROW()-ROW($I$1027)+1),"")</f>
        <v>0</v>
      </c>
      <c r="J1030">
        <f>IFERROR(SMALL(J346:J1024,ROW()-ROW($J$1027)+1),"")</f>
        <v>0</v>
      </c>
      <c r="K1030">
        <f>IFERROR(SMALL(K346:K1024,ROW()-ROW($K$1027)+1),"")</f>
        <v>0</v>
      </c>
      <c r="L1030">
        <f>IFERROR(SMALL(L346:L1024,ROW()-ROW($L$1027)+1),"")</f>
        <v>0</v>
      </c>
      <c r="M1030">
        <f>IFERROR(SMALL(M346:M1024,ROW()-ROW($M$1027)+1),"")</f>
        <v>0</v>
      </c>
      <c r="N1030">
        <f>IFERROR(SMALL(N346:N1024,ROW()-ROW($N$1027)+1),"")</f>
        <v>0</v>
      </c>
      <c r="O1030">
        <f>IFERROR(SMALL(O346:O1024,ROW()-ROW($O$1027)+1),"")</f>
        <v>0</v>
      </c>
      <c r="P1030">
        <f>IFERROR(SMALL(P346:P1024,ROW()-ROW($P$1027)+1),"")</f>
        <v>0</v>
      </c>
      <c r="Q1030">
        <f>IFERROR(SMALL(Q346:Q1024,ROW()-ROW($Q$1027)+1),"")</f>
        <v>0</v>
      </c>
      <c r="R1030">
        <f>IFERROR(SMALL(R346:R1024,ROW()-ROW($R$1027)+1),"")</f>
        <v>0</v>
      </c>
      <c r="S1030">
        <f>IFERROR(SMALL(S346:S1024,ROW()-ROW($S$1027)+1),"")</f>
        <v>0</v>
      </c>
      <c r="T1030">
        <f>IFERROR(SMALL(T346:T1024,ROW()-ROW($T$1027)+1),"")</f>
        <v>0</v>
      </c>
      <c r="U1030">
        <f>IFERROR(SMALL(U346:U1024,ROW()-ROW($U$1027)+1),"")</f>
        <v>0</v>
      </c>
      <c r="V1030">
        <f>IFERROR(SMALL(V346:V1024,ROW()-ROW($V$1027)+1),"")</f>
        <v>0</v>
      </c>
      <c r="W1030">
        <f>IFERROR(SMALL(W346:W1024,ROW()-ROW($W$1027)+1),"")</f>
        <v>0</v>
      </c>
      <c r="X1030">
        <f>IFERROR(SMALL(X346:X1024,ROW()-ROW($X$1027)+1),"")</f>
        <v>0</v>
      </c>
      <c r="Y1030">
        <f>IFERROR(SMALL(Y346:Y1024,ROW()-ROW($Y$1027)+1),"")</f>
        <v>0</v>
      </c>
      <c r="Z1030">
        <f>IFERROR(SMALL(Z346:Z1024,ROW()-ROW($Z$1027)+1),"")</f>
        <v>0</v>
      </c>
      <c r="AA1030">
        <f>IFERROR(SMALL(AA346:AA1024,ROW()-ROW($AA$1027)+1),"")</f>
        <v>0</v>
      </c>
      <c r="AB1030">
        <f>IFERROR(SMALL(AB346:AB1024,ROW()-ROW($AB$1027)+1),"")</f>
        <v>0</v>
      </c>
      <c r="AC1030">
        <f>IFERROR(SMALL(AC346:AC1024,ROW()-ROW($AC$1027)+1),"")</f>
        <v>0</v>
      </c>
      <c r="AD1030">
        <f>IFERROR(SMALL(AD346:AD1024,ROW()-ROW($AD$1027)+1),"")</f>
        <v>0</v>
      </c>
      <c r="AE1030">
        <f>IFERROR(SMALL(AE346:AE1024,ROW()-ROW($AE$1027)+1),"")</f>
        <v>0</v>
      </c>
      <c r="AF1030">
        <f>IFERROR(SMALL(AF346:AF1024,ROW()-ROW($AF$1027)+1),"")</f>
        <v>0</v>
      </c>
      <c r="AG1030">
        <f>IFERROR(SMALL(AG346:AG1024,ROW()-ROW($AG$1027)+1),"")</f>
        <v>0</v>
      </c>
      <c r="AH1030">
        <f>IFERROR(SMALL(AH346:AH1024,ROW()-ROW($AH$1027)+1),"")</f>
        <v>0</v>
      </c>
      <c r="AI1030">
        <f>IFERROR(SMALL(AI346:AI1024,ROW()-ROW($AI$1027)+1),"")</f>
        <v>0</v>
      </c>
      <c r="AJ1030">
        <f>IFERROR(SMALL(AJ346:AJ1024,ROW()-ROW($AJ$1027)+1),"")</f>
        <v>0</v>
      </c>
      <c r="AM1030">
        <f>IFERROR(SMALL(AM346:AM1024,ROW()-ROW($AM$1027)+1),"")</f>
        <v>0</v>
      </c>
      <c r="AN1030">
        <f>IFERROR(SMALL(AN346:AN1024,ROW()-ROW($AN$1027)+1),"")</f>
        <v>0</v>
      </c>
      <c r="AO1030">
        <f>IFERROR(SMALL(AO346:AO1024,ROW()-ROW($AO$1027)+1),"")</f>
        <v>0</v>
      </c>
      <c r="AP1030">
        <f>IFERROR(SMALL(AP346:AP1024,ROW()-ROW($AP$1027)+1),"")</f>
        <v>0</v>
      </c>
      <c r="AQ1030">
        <f>IFERROR(SMALL(AQ346:AQ1024,ROW()-ROW($AQ$1027)+1),"")</f>
        <v>0</v>
      </c>
      <c r="AR1030">
        <f>IFERROR(SMALL(AR346:AR1024,ROW()-ROW($AR$1027)+1),"")</f>
        <v>0</v>
      </c>
      <c r="AS1030">
        <f>IFERROR(SMALL(AS346:AS1024,ROW()-ROW($AS$1027)+1),"")</f>
        <v>0</v>
      </c>
      <c r="AT1030">
        <f>IFERROR(SMALL(AT346:AT1024,ROW()-ROW($AT$1027)+1),"")</f>
        <v>0</v>
      </c>
      <c r="AU1030">
        <f>IFERROR(SMALL(AU346:AU1024,ROW()-ROW($AU$1027)+1),"")</f>
        <v>0</v>
      </c>
      <c r="AV1030">
        <f>IFERROR(SMALL(AV346:AV1024,ROW()-ROW($AV$1027)+1),"")</f>
        <v>0</v>
      </c>
      <c r="AW1030">
        <f>IFERROR(SMALL(AW346:AW1024,ROW()-ROW($AW$1027)+1),"")</f>
        <v>0</v>
      </c>
      <c r="AX1030">
        <f>IFERROR(SMALL(AX346:AX1024,ROW()-ROW($AX$1027)+1),"")</f>
        <v>0</v>
      </c>
      <c r="AY1030">
        <f>IFERROR(SMALL(AY346:AY1024,ROW()-ROW($AY$1027)+1),"")</f>
        <v>0</v>
      </c>
      <c r="AZ1030">
        <f>IFERROR(SMALL(AZ346:AZ1024,ROW()-ROW($AZ$1027)+1),"")</f>
        <v>0</v>
      </c>
      <c r="BA1030">
        <f>IFERROR(SMALL(BA346:BA1024,ROW()-ROW($BA$1027)+1),"")</f>
        <v>0</v>
      </c>
      <c r="BB1030">
        <f>IFERROR(SMALL(BB346:BB1024,ROW()-ROW($BB$1027)+1),"")</f>
        <v>0</v>
      </c>
      <c r="BC1030">
        <f>IFERROR(SMALL(BC346:BC1024,ROW()-ROW($BC$1027)+1),"")</f>
        <v>0</v>
      </c>
      <c r="BD1030">
        <f>IFERROR(SMALL(BD346:BD1024,ROW()-ROW($BD$1027)+1),"")</f>
        <v>0</v>
      </c>
      <c r="BE1030">
        <f>IFERROR(SMALL(BE346:BE1024,ROW()-ROW($BE$1027)+1),"")</f>
        <v>0</v>
      </c>
      <c r="BF1030">
        <f>IFERROR(SMALL(BF346:BF1024,ROW()-ROW($BF$1027)+1),"")</f>
        <v>0</v>
      </c>
      <c r="BG1030">
        <f>IFERROR(SMALL(BG346:BG1024,ROW()-ROW($BG$1027)+1),"")</f>
        <v>0</v>
      </c>
      <c r="BH1030">
        <f>IFERROR(SMALL(BH346:BH1024,ROW()-ROW($BH$1027)+1),"")</f>
        <v>0</v>
      </c>
      <c r="BI1030">
        <f>IFERROR(SMALL(BI346:BI1024,ROW()-ROW($BI$1027)+1),"")</f>
        <v>0</v>
      </c>
      <c r="BJ1030">
        <f>IFERROR(SMALL(BJ346:BJ1024,ROW()-ROW($BJ$1027)+1),"")</f>
        <v>0</v>
      </c>
      <c r="BK1030">
        <f>IFERROR(SMALL(BK346:BK1024,ROW()-ROW($BK$1027)+1),"")</f>
        <v>0</v>
      </c>
      <c r="BL1030">
        <f>IFERROR(SMALL(BL346:BL1024,ROW()-ROW($BL$1027)+1),"")</f>
        <v>0</v>
      </c>
      <c r="BM1030">
        <f>IFERROR(SMALL(BM346:BM1024,ROW()-ROW($BM$1027)+1),"")</f>
        <v>0</v>
      </c>
      <c r="BN1030">
        <f>IFERROR(SMALL(BN346:BN1024,ROW()-ROW($BN$1027)+1),"")</f>
        <v>0</v>
      </c>
      <c r="BO1030">
        <f>IFERROR(SMALL(BO346:BO1024,ROW()-ROW($BO$1027)+1),"")</f>
        <v>0</v>
      </c>
      <c r="BP1030">
        <f>IFERROR(SMALL(BP346:BP1024,ROW()-ROW($BP$1027)+1),"")</f>
        <v>0</v>
      </c>
      <c r="BQ1030">
        <f>IFERROR(SMALL(BQ346:BQ1024,ROW()-ROW($BQ$1027)+1),"")</f>
        <v>0</v>
      </c>
      <c r="BR1030">
        <f>IFERROR(SMALL(BR346:BR1024,ROW()-ROW($BR$1027)+1),"")</f>
        <v>0</v>
      </c>
    </row>
    <row r="1031" spans="4:70">
      <c r="E1031">
        <f>IFERROR(SMALL(E346:E1024,ROW()-ROW($E$1027)+1),"")</f>
        <v>0</v>
      </c>
      <c r="F1031">
        <f>IFERROR(SMALL(F346:F1024,ROW()-ROW($F$1027)+1),"")</f>
        <v>0</v>
      </c>
      <c r="G1031">
        <f>IFERROR(SMALL(G346:G1024,ROW()-ROW($G$1027)+1),"")</f>
        <v>0</v>
      </c>
      <c r="H1031">
        <f>IFERROR(SMALL(H346:H1024,ROW()-ROW($H$1027)+1),"")</f>
        <v>0</v>
      </c>
      <c r="I1031">
        <f>IFERROR(SMALL(I346:I1024,ROW()-ROW($I$1027)+1),"")</f>
        <v>0</v>
      </c>
      <c r="J1031">
        <f>IFERROR(SMALL(J346:J1024,ROW()-ROW($J$1027)+1),"")</f>
        <v>0</v>
      </c>
      <c r="K1031">
        <f>IFERROR(SMALL(K346:K1024,ROW()-ROW($K$1027)+1),"")</f>
        <v>0</v>
      </c>
      <c r="L1031">
        <f>IFERROR(SMALL(L346:L1024,ROW()-ROW($L$1027)+1),"")</f>
        <v>0</v>
      </c>
      <c r="M1031">
        <f>IFERROR(SMALL(M346:M1024,ROW()-ROW($M$1027)+1),"")</f>
        <v>0</v>
      </c>
      <c r="N1031">
        <f>IFERROR(SMALL(N346:N1024,ROW()-ROW($N$1027)+1),"")</f>
        <v>0</v>
      </c>
      <c r="O1031">
        <f>IFERROR(SMALL(O346:O1024,ROW()-ROW($O$1027)+1),"")</f>
        <v>0</v>
      </c>
      <c r="P1031">
        <f>IFERROR(SMALL(P346:P1024,ROW()-ROW($P$1027)+1),"")</f>
        <v>0</v>
      </c>
      <c r="Q1031">
        <f>IFERROR(SMALL(Q346:Q1024,ROW()-ROW($Q$1027)+1),"")</f>
        <v>0</v>
      </c>
      <c r="R1031">
        <f>IFERROR(SMALL(R346:R1024,ROW()-ROW($R$1027)+1),"")</f>
        <v>0</v>
      </c>
      <c r="S1031">
        <f>IFERROR(SMALL(S346:S1024,ROW()-ROW($S$1027)+1),"")</f>
        <v>0</v>
      </c>
      <c r="T1031">
        <f>IFERROR(SMALL(T346:T1024,ROW()-ROW($T$1027)+1),"")</f>
        <v>0</v>
      </c>
      <c r="U1031">
        <f>IFERROR(SMALL(U346:U1024,ROW()-ROW($U$1027)+1),"")</f>
        <v>0</v>
      </c>
      <c r="V1031">
        <f>IFERROR(SMALL(V346:V1024,ROW()-ROW($V$1027)+1),"")</f>
        <v>0</v>
      </c>
      <c r="W1031">
        <f>IFERROR(SMALL(W346:W1024,ROW()-ROW($W$1027)+1),"")</f>
        <v>0</v>
      </c>
      <c r="X1031">
        <f>IFERROR(SMALL(X346:X1024,ROW()-ROW($X$1027)+1),"")</f>
        <v>0</v>
      </c>
      <c r="Y1031">
        <f>IFERROR(SMALL(Y346:Y1024,ROW()-ROW($Y$1027)+1),"")</f>
        <v>0</v>
      </c>
      <c r="Z1031">
        <f>IFERROR(SMALL(Z346:Z1024,ROW()-ROW($Z$1027)+1),"")</f>
        <v>0</v>
      </c>
      <c r="AA1031">
        <f>IFERROR(SMALL(AA346:AA1024,ROW()-ROW($AA$1027)+1),"")</f>
        <v>0</v>
      </c>
      <c r="AB1031">
        <f>IFERROR(SMALL(AB346:AB1024,ROW()-ROW($AB$1027)+1),"")</f>
        <v>0</v>
      </c>
      <c r="AC1031">
        <f>IFERROR(SMALL(AC346:AC1024,ROW()-ROW($AC$1027)+1),"")</f>
        <v>0</v>
      </c>
      <c r="AD1031">
        <f>IFERROR(SMALL(AD346:AD1024,ROW()-ROW($AD$1027)+1),"")</f>
        <v>0</v>
      </c>
      <c r="AE1031">
        <f>IFERROR(SMALL(AE346:AE1024,ROW()-ROW($AE$1027)+1),"")</f>
        <v>0</v>
      </c>
      <c r="AF1031">
        <f>IFERROR(SMALL(AF346:AF1024,ROW()-ROW($AF$1027)+1),"")</f>
        <v>0</v>
      </c>
      <c r="AG1031">
        <f>IFERROR(SMALL(AG346:AG1024,ROW()-ROW($AG$1027)+1),"")</f>
        <v>0</v>
      </c>
      <c r="AH1031">
        <f>IFERROR(SMALL(AH346:AH1024,ROW()-ROW($AH$1027)+1),"")</f>
        <v>0</v>
      </c>
      <c r="AI1031">
        <f>IFERROR(SMALL(AI346:AI1024,ROW()-ROW($AI$1027)+1),"")</f>
        <v>0</v>
      </c>
      <c r="AJ1031">
        <f>IFERROR(SMALL(AJ346:AJ1024,ROW()-ROW($AJ$1027)+1),"")</f>
        <v>0</v>
      </c>
      <c r="AM1031">
        <f>IFERROR(SMALL(AM346:AM1024,ROW()-ROW($AM$1027)+1),"")</f>
        <v>0</v>
      </c>
      <c r="AN1031">
        <f>IFERROR(SMALL(AN346:AN1024,ROW()-ROW($AN$1027)+1),"")</f>
        <v>0</v>
      </c>
      <c r="AO1031">
        <f>IFERROR(SMALL(AO346:AO1024,ROW()-ROW($AO$1027)+1),"")</f>
        <v>0</v>
      </c>
      <c r="AP1031">
        <f>IFERROR(SMALL(AP346:AP1024,ROW()-ROW($AP$1027)+1),"")</f>
        <v>0</v>
      </c>
      <c r="AQ1031">
        <f>IFERROR(SMALL(AQ346:AQ1024,ROW()-ROW($AQ$1027)+1),"")</f>
        <v>0</v>
      </c>
      <c r="AR1031">
        <f>IFERROR(SMALL(AR346:AR1024,ROW()-ROW($AR$1027)+1),"")</f>
        <v>0</v>
      </c>
      <c r="AS1031">
        <f>IFERROR(SMALL(AS346:AS1024,ROW()-ROW($AS$1027)+1),"")</f>
        <v>0</v>
      </c>
      <c r="AT1031">
        <f>IFERROR(SMALL(AT346:AT1024,ROW()-ROW($AT$1027)+1),"")</f>
        <v>0</v>
      </c>
      <c r="AU1031">
        <f>IFERROR(SMALL(AU346:AU1024,ROW()-ROW($AU$1027)+1),"")</f>
        <v>0</v>
      </c>
      <c r="AV1031">
        <f>IFERROR(SMALL(AV346:AV1024,ROW()-ROW($AV$1027)+1),"")</f>
        <v>0</v>
      </c>
      <c r="AW1031">
        <f>IFERROR(SMALL(AW346:AW1024,ROW()-ROW($AW$1027)+1),"")</f>
        <v>0</v>
      </c>
      <c r="AX1031">
        <f>IFERROR(SMALL(AX346:AX1024,ROW()-ROW($AX$1027)+1),"")</f>
        <v>0</v>
      </c>
      <c r="AY1031">
        <f>IFERROR(SMALL(AY346:AY1024,ROW()-ROW($AY$1027)+1),"")</f>
        <v>0</v>
      </c>
      <c r="AZ1031">
        <f>IFERROR(SMALL(AZ346:AZ1024,ROW()-ROW($AZ$1027)+1),"")</f>
        <v>0</v>
      </c>
      <c r="BA1031">
        <f>IFERROR(SMALL(BA346:BA1024,ROW()-ROW($BA$1027)+1),"")</f>
        <v>0</v>
      </c>
      <c r="BB1031">
        <f>IFERROR(SMALL(BB346:BB1024,ROW()-ROW($BB$1027)+1),"")</f>
        <v>0</v>
      </c>
      <c r="BC1031">
        <f>IFERROR(SMALL(BC346:BC1024,ROW()-ROW($BC$1027)+1),"")</f>
        <v>0</v>
      </c>
      <c r="BD1031">
        <f>IFERROR(SMALL(BD346:BD1024,ROW()-ROW($BD$1027)+1),"")</f>
        <v>0</v>
      </c>
      <c r="BE1031">
        <f>IFERROR(SMALL(BE346:BE1024,ROW()-ROW($BE$1027)+1),"")</f>
        <v>0</v>
      </c>
      <c r="BF1031">
        <f>IFERROR(SMALL(BF346:BF1024,ROW()-ROW($BF$1027)+1),"")</f>
        <v>0</v>
      </c>
      <c r="BG1031">
        <f>IFERROR(SMALL(BG346:BG1024,ROW()-ROW($BG$1027)+1),"")</f>
        <v>0</v>
      </c>
      <c r="BH1031">
        <f>IFERROR(SMALL(BH346:BH1024,ROW()-ROW($BH$1027)+1),"")</f>
        <v>0</v>
      </c>
      <c r="BI1031">
        <f>IFERROR(SMALL(BI346:BI1024,ROW()-ROW($BI$1027)+1),"")</f>
        <v>0</v>
      </c>
      <c r="BJ1031">
        <f>IFERROR(SMALL(BJ346:BJ1024,ROW()-ROW($BJ$1027)+1),"")</f>
        <v>0</v>
      </c>
      <c r="BK1031">
        <f>IFERROR(SMALL(BK346:BK1024,ROW()-ROW($BK$1027)+1),"")</f>
        <v>0</v>
      </c>
      <c r="BL1031">
        <f>IFERROR(SMALL(BL346:BL1024,ROW()-ROW($BL$1027)+1),"")</f>
        <v>0</v>
      </c>
      <c r="BM1031">
        <f>IFERROR(SMALL(BM346:BM1024,ROW()-ROW($BM$1027)+1),"")</f>
        <v>0</v>
      </c>
      <c r="BN1031">
        <f>IFERROR(SMALL(BN346:BN1024,ROW()-ROW($BN$1027)+1),"")</f>
        <v>0</v>
      </c>
      <c r="BO1031">
        <f>IFERROR(SMALL(BO346:BO1024,ROW()-ROW($BO$1027)+1),"")</f>
        <v>0</v>
      </c>
      <c r="BP1031">
        <f>IFERROR(SMALL(BP346:BP1024,ROW()-ROW($BP$1027)+1),"")</f>
        <v>0</v>
      </c>
      <c r="BQ1031">
        <f>IFERROR(SMALL(BQ346:BQ1024,ROW()-ROW($BQ$1027)+1),"")</f>
        <v>0</v>
      </c>
      <c r="BR1031">
        <f>IFERROR(SMALL(BR346:BR1024,ROW()-ROW($BR$1027)+1),"")</f>
        <v>0</v>
      </c>
    </row>
    <row r="1032" spans="4:70">
      <c r="E1032">
        <f>IFERROR(SMALL(E346:E1024,ROW()-ROW($E$1027)+1),"")</f>
        <v>0</v>
      </c>
      <c r="F1032">
        <f>IFERROR(SMALL(F346:F1024,ROW()-ROW($F$1027)+1),"")</f>
        <v>0</v>
      </c>
      <c r="G1032">
        <f>IFERROR(SMALL(G346:G1024,ROW()-ROW($G$1027)+1),"")</f>
        <v>0</v>
      </c>
      <c r="H1032">
        <f>IFERROR(SMALL(H346:H1024,ROW()-ROW($H$1027)+1),"")</f>
        <v>0</v>
      </c>
      <c r="I1032">
        <f>IFERROR(SMALL(I346:I1024,ROW()-ROW($I$1027)+1),"")</f>
        <v>0</v>
      </c>
      <c r="J1032">
        <f>IFERROR(SMALL(J346:J1024,ROW()-ROW($J$1027)+1),"")</f>
        <v>0</v>
      </c>
      <c r="K1032">
        <f>IFERROR(SMALL(K346:K1024,ROW()-ROW($K$1027)+1),"")</f>
        <v>0</v>
      </c>
      <c r="L1032">
        <f>IFERROR(SMALL(L346:L1024,ROW()-ROW($L$1027)+1),"")</f>
        <v>0</v>
      </c>
      <c r="M1032">
        <f>IFERROR(SMALL(M346:M1024,ROW()-ROW($M$1027)+1),"")</f>
        <v>0</v>
      </c>
      <c r="N1032">
        <f>IFERROR(SMALL(N346:N1024,ROW()-ROW($N$1027)+1),"")</f>
        <v>0</v>
      </c>
      <c r="O1032">
        <f>IFERROR(SMALL(O346:O1024,ROW()-ROW($O$1027)+1),"")</f>
        <v>0</v>
      </c>
      <c r="P1032">
        <f>IFERROR(SMALL(P346:P1024,ROW()-ROW($P$1027)+1),"")</f>
        <v>0</v>
      </c>
      <c r="Q1032">
        <f>IFERROR(SMALL(Q346:Q1024,ROW()-ROW($Q$1027)+1),"")</f>
        <v>0</v>
      </c>
      <c r="R1032">
        <f>IFERROR(SMALL(R346:R1024,ROW()-ROW($R$1027)+1),"")</f>
        <v>0</v>
      </c>
      <c r="S1032">
        <f>IFERROR(SMALL(S346:S1024,ROW()-ROW($S$1027)+1),"")</f>
        <v>0</v>
      </c>
      <c r="T1032">
        <f>IFERROR(SMALL(T346:T1024,ROW()-ROW($T$1027)+1),"")</f>
        <v>0</v>
      </c>
      <c r="U1032">
        <f>IFERROR(SMALL(U346:U1024,ROW()-ROW($U$1027)+1),"")</f>
        <v>0</v>
      </c>
      <c r="V1032">
        <f>IFERROR(SMALL(V346:V1024,ROW()-ROW($V$1027)+1),"")</f>
        <v>0</v>
      </c>
      <c r="W1032">
        <f>IFERROR(SMALL(W346:W1024,ROW()-ROW($W$1027)+1),"")</f>
        <v>0</v>
      </c>
      <c r="X1032">
        <f>IFERROR(SMALL(X346:X1024,ROW()-ROW($X$1027)+1),"")</f>
        <v>0</v>
      </c>
      <c r="Y1032">
        <f>IFERROR(SMALL(Y346:Y1024,ROW()-ROW($Y$1027)+1),"")</f>
        <v>0</v>
      </c>
      <c r="Z1032">
        <f>IFERROR(SMALL(Z346:Z1024,ROW()-ROW($Z$1027)+1),"")</f>
        <v>0</v>
      </c>
      <c r="AA1032">
        <f>IFERROR(SMALL(AA346:AA1024,ROW()-ROW($AA$1027)+1),"")</f>
        <v>0</v>
      </c>
      <c r="AB1032">
        <f>IFERROR(SMALL(AB346:AB1024,ROW()-ROW($AB$1027)+1),"")</f>
        <v>0</v>
      </c>
      <c r="AC1032">
        <f>IFERROR(SMALL(AC346:AC1024,ROW()-ROW($AC$1027)+1),"")</f>
        <v>0</v>
      </c>
      <c r="AD1032">
        <f>IFERROR(SMALL(AD346:AD1024,ROW()-ROW($AD$1027)+1),"")</f>
        <v>0</v>
      </c>
      <c r="AE1032">
        <f>IFERROR(SMALL(AE346:AE1024,ROW()-ROW($AE$1027)+1),"")</f>
        <v>0</v>
      </c>
      <c r="AF1032">
        <f>IFERROR(SMALL(AF346:AF1024,ROW()-ROW($AF$1027)+1),"")</f>
        <v>0</v>
      </c>
      <c r="AG1032">
        <f>IFERROR(SMALL(AG346:AG1024,ROW()-ROW($AG$1027)+1),"")</f>
        <v>0</v>
      </c>
      <c r="AH1032">
        <f>IFERROR(SMALL(AH346:AH1024,ROW()-ROW($AH$1027)+1),"")</f>
        <v>0</v>
      </c>
      <c r="AI1032">
        <f>IFERROR(SMALL(AI346:AI1024,ROW()-ROW($AI$1027)+1),"")</f>
        <v>0</v>
      </c>
      <c r="AJ1032">
        <f>IFERROR(SMALL(AJ346:AJ1024,ROW()-ROW($AJ$1027)+1),"")</f>
        <v>0</v>
      </c>
      <c r="AM1032">
        <f>IFERROR(SMALL(AM346:AM1024,ROW()-ROW($AM$1027)+1),"")</f>
        <v>0</v>
      </c>
      <c r="AN1032">
        <f>IFERROR(SMALL(AN346:AN1024,ROW()-ROW($AN$1027)+1),"")</f>
        <v>0</v>
      </c>
      <c r="AO1032">
        <f>IFERROR(SMALL(AO346:AO1024,ROW()-ROW($AO$1027)+1),"")</f>
        <v>0</v>
      </c>
      <c r="AP1032">
        <f>IFERROR(SMALL(AP346:AP1024,ROW()-ROW($AP$1027)+1),"")</f>
        <v>0</v>
      </c>
      <c r="AQ1032">
        <f>IFERROR(SMALL(AQ346:AQ1024,ROW()-ROW($AQ$1027)+1),"")</f>
        <v>0</v>
      </c>
      <c r="AR1032">
        <f>IFERROR(SMALL(AR346:AR1024,ROW()-ROW($AR$1027)+1),"")</f>
        <v>0</v>
      </c>
      <c r="AS1032">
        <f>IFERROR(SMALL(AS346:AS1024,ROW()-ROW($AS$1027)+1),"")</f>
        <v>0</v>
      </c>
      <c r="AT1032">
        <f>IFERROR(SMALL(AT346:AT1024,ROW()-ROW($AT$1027)+1),"")</f>
        <v>0</v>
      </c>
      <c r="AU1032">
        <f>IFERROR(SMALL(AU346:AU1024,ROW()-ROW($AU$1027)+1),"")</f>
        <v>0</v>
      </c>
      <c r="AV1032">
        <f>IFERROR(SMALL(AV346:AV1024,ROW()-ROW($AV$1027)+1),"")</f>
        <v>0</v>
      </c>
      <c r="AW1032">
        <f>IFERROR(SMALL(AW346:AW1024,ROW()-ROW($AW$1027)+1),"")</f>
        <v>0</v>
      </c>
      <c r="AX1032">
        <f>IFERROR(SMALL(AX346:AX1024,ROW()-ROW($AX$1027)+1),"")</f>
        <v>0</v>
      </c>
      <c r="AY1032">
        <f>IFERROR(SMALL(AY346:AY1024,ROW()-ROW($AY$1027)+1),"")</f>
        <v>0</v>
      </c>
      <c r="AZ1032">
        <f>IFERROR(SMALL(AZ346:AZ1024,ROW()-ROW($AZ$1027)+1),"")</f>
        <v>0</v>
      </c>
      <c r="BA1032">
        <f>IFERROR(SMALL(BA346:BA1024,ROW()-ROW($BA$1027)+1),"")</f>
        <v>0</v>
      </c>
      <c r="BB1032">
        <f>IFERROR(SMALL(BB346:BB1024,ROW()-ROW($BB$1027)+1),"")</f>
        <v>0</v>
      </c>
      <c r="BC1032">
        <f>IFERROR(SMALL(BC346:BC1024,ROW()-ROW($BC$1027)+1),"")</f>
        <v>0</v>
      </c>
      <c r="BD1032">
        <f>IFERROR(SMALL(BD346:BD1024,ROW()-ROW($BD$1027)+1),"")</f>
        <v>0</v>
      </c>
      <c r="BE1032">
        <f>IFERROR(SMALL(BE346:BE1024,ROW()-ROW($BE$1027)+1),"")</f>
        <v>0</v>
      </c>
      <c r="BF1032">
        <f>IFERROR(SMALL(BF346:BF1024,ROW()-ROW($BF$1027)+1),"")</f>
        <v>0</v>
      </c>
      <c r="BG1032">
        <f>IFERROR(SMALL(BG346:BG1024,ROW()-ROW($BG$1027)+1),"")</f>
        <v>0</v>
      </c>
      <c r="BH1032">
        <f>IFERROR(SMALL(BH346:BH1024,ROW()-ROW($BH$1027)+1),"")</f>
        <v>0</v>
      </c>
      <c r="BI1032">
        <f>IFERROR(SMALL(BI346:BI1024,ROW()-ROW($BI$1027)+1),"")</f>
        <v>0</v>
      </c>
      <c r="BJ1032">
        <f>IFERROR(SMALL(BJ346:BJ1024,ROW()-ROW($BJ$1027)+1),"")</f>
        <v>0</v>
      </c>
      <c r="BK1032">
        <f>IFERROR(SMALL(BK346:BK1024,ROW()-ROW($BK$1027)+1),"")</f>
        <v>0</v>
      </c>
      <c r="BL1032">
        <f>IFERROR(SMALL(BL346:BL1024,ROW()-ROW($BL$1027)+1),"")</f>
        <v>0</v>
      </c>
      <c r="BM1032">
        <f>IFERROR(SMALL(BM346:BM1024,ROW()-ROW($BM$1027)+1),"")</f>
        <v>0</v>
      </c>
      <c r="BN1032">
        <f>IFERROR(SMALL(BN346:BN1024,ROW()-ROW($BN$1027)+1),"")</f>
        <v>0</v>
      </c>
      <c r="BO1032">
        <f>IFERROR(SMALL(BO346:BO1024,ROW()-ROW($BO$1027)+1),"")</f>
        <v>0</v>
      </c>
      <c r="BP1032">
        <f>IFERROR(SMALL(BP346:BP1024,ROW()-ROW($BP$1027)+1),"")</f>
        <v>0</v>
      </c>
      <c r="BQ1032">
        <f>IFERROR(SMALL(BQ346:BQ1024,ROW()-ROW($BQ$1027)+1),"")</f>
        <v>0</v>
      </c>
      <c r="BR1032">
        <f>IFERROR(SMALL(BR346:BR1024,ROW()-ROW($BR$1027)+1),"")</f>
        <v>0</v>
      </c>
    </row>
    <row r="1033" spans="4:70">
      <c r="E1033">
        <f>IFERROR(SMALL(E346:E1024,ROW()-ROW($E$1027)+1),"")</f>
        <v>0</v>
      </c>
      <c r="F1033">
        <f>IFERROR(SMALL(F346:F1024,ROW()-ROW($F$1027)+1),"")</f>
        <v>0</v>
      </c>
      <c r="G1033">
        <f>IFERROR(SMALL(G346:G1024,ROW()-ROW($G$1027)+1),"")</f>
        <v>0</v>
      </c>
      <c r="H1033">
        <f>IFERROR(SMALL(H346:H1024,ROW()-ROW($H$1027)+1),"")</f>
        <v>0</v>
      </c>
      <c r="I1033">
        <f>IFERROR(SMALL(I346:I1024,ROW()-ROW($I$1027)+1),"")</f>
        <v>0</v>
      </c>
      <c r="J1033">
        <f>IFERROR(SMALL(J346:J1024,ROW()-ROW($J$1027)+1),"")</f>
        <v>0</v>
      </c>
      <c r="K1033">
        <f>IFERROR(SMALL(K346:K1024,ROW()-ROW($K$1027)+1),"")</f>
        <v>0</v>
      </c>
      <c r="L1033">
        <f>IFERROR(SMALL(L346:L1024,ROW()-ROW($L$1027)+1),"")</f>
        <v>0</v>
      </c>
      <c r="M1033">
        <f>IFERROR(SMALL(M346:M1024,ROW()-ROW($M$1027)+1),"")</f>
        <v>0</v>
      </c>
      <c r="N1033">
        <f>IFERROR(SMALL(N346:N1024,ROW()-ROW($N$1027)+1),"")</f>
        <v>0</v>
      </c>
      <c r="O1033">
        <f>IFERROR(SMALL(O346:O1024,ROW()-ROW($O$1027)+1),"")</f>
        <v>0</v>
      </c>
      <c r="P1033">
        <f>IFERROR(SMALL(P346:P1024,ROW()-ROW($P$1027)+1),"")</f>
        <v>0</v>
      </c>
      <c r="Q1033">
        <f>IFERROR(SMALL(Q346:Q1024,ROW()-ROW($Q$1027)+1),"")</f>
        <v>0</v>
      </c>
      <c r="R1033">
        <f>IFERROR(SMALL(R346:R1024,ROW()-ROW($R$1027)+1),"")</f>
        <v>0</v>
      </c>
      <c r="S1033">
        <f>IFERROR(SMALL(S346:S1024,ROW()-ROW($S$1027)+1),"")</f>
        <v>0</v>
      </c>
      <c r="T1033">
        <f>IFERROR(SMALL(T346:T1024,ROW()-ROW($T$1027)+1),"")</f>
        <v>0</v>
      </c>
      <c r="U1033">
        <f>IFERROR(SMALL(U346:U1024,ROW()-ROW($U$1027)+1),"")</f>
        <v>0</v>
      </c>
      <c r="V1033">
        <f>IFERROR(SMALL(V346:V1024,ROW()-ROW($V$1027)+1),"")</f>
        <v>0</v>
      </c>
      <c r="W1033">
        <f>IFERROR(SMALL(W346:W1024,ROW()-ROW($W$1027)+1),"")</f>
        <v>0</v>
      </c>
      <c r="X1033">
        <f>IFERROR(SMALL(X346:X1024,ROW()-ROW($X$1027)+1),"")</f>
        <v>0</v>
      </c>
      <c r="Y1033">
        <f>IFERROR(SMALL(Y346:Y1024,ROW()-ROW($Y$1027)+1),"")</f>
        <v>0</v>
      </c>
      <c r="Z1033">
        <f>IFERROR(SMALL(Z346:Z1024,ROW()-ROW($Z$1027)+1),"")</f>
        <v>0</v>
      </c>
      <c r="AA1033">
        <f>IFERROR(SMALL(AA346:AA1024,ROW()-ROW($AA$1027)+1),"")</f>
        <v>0</v>
      </c>
      <c r="AB1033">
        <f>IFERROR(SMALL(AB346:AB1024,ROW()-ROW($AB$1027)+1),"")</f>
        <v>0</v>
      </c>
      <c r="AC1033">
        <f>IFERROR(SMALL(AC346:AC1024,ROW()-ROW($AC$1027)+1),"")</f>
        <v>0</v>
      </c>
      <c r="AD1033">
        <f>IFERROR(SMALL(AD346:AD1024,ROW()-ROW($AD$1027)+1),"")</f>
        <v>0</v>
      </c>
      <c r="AE1033">
        <f>IFERROR(SMALL(AE346:AE1024,ROW()-ROW($AE$1027)+1),"")</f>
        <v>0</v>
      </c>
      <c r="AF1033">
        <f>IFERROR(SMALL(AF346:AF1024,ROW()-ROW($AF$1027)+1),"")</f>
        <v>0</v>
      </c>
      <c r="AG1033">
        <f>IFERROR(SMALL(AG346:AG1024,ROW()-ROW($AG$1027)+1),"")</f>
        <v>0</v>
      </c>
      <c r="AH1033">
        <f>IFERROR(SMALL(AH346:AH1024,ROW()-ROW($AH$1027)+1),"")</f>
        <v>0</v>
      </c>
      <c r="AI1033">
        <f>IFERROR(SMALL(AI346:AI1024,ROW()-ROW($AI$1027)+1),"")</f>
        <v>0</v>
      </c>
      <c r="AJ1033">
        <f>IFERROR(SMALL(AJ346:AJ1024,ROW()-ROW($AJ$1027)+1),"")</f>
        <v>0</v>
      </c>
      <c r="AM1033">
        <f>IFERROR(SMALL(AM346:AM1024,ROW()-ROW($AM$1027)+1),"")</f>
        <v>0</v>
      </c>
      <c r="AN1033">
        <f>IFERROR(SMALL(AN346:AN1024,ROW()-ROW($AN$1027)+1),"")</f>
        <v>0</v>
      </c>
      <c r="AO1033">
        <f>IFERROR(SMALL(AO346:AO1024,ROW()-ROW($AO$1027)+1),"")</f>
        <v>0</v>
      </c>
      <c r="AP1033">
        <f>IFERROR(SMALL(AP346:AP1024,ROW()-ROW($AP$1027)+1),"")</f>
        <v>0</v>
      </c>
      <c r="AQ1033">
        <f>IFERROR(SMALL(AQ346:AQ1024,ROW()-ROW($AQ$1027)+1),"")</f>
        <v>0</v>
      </c>
      <c r="AR1033">
        <f>IFERROR(SMALL(AR346:AR1024,ROW()-ROW($AR$1027)+1),"")</f>
        <v>0</v>
      </c>
      <c r="AS1033">
        <f>IFERROR(SMALL(AS346:AS1024,ROW()-ROW($AS$1027)+1),"")</f>
        <v>0</v>
      </c>
      <c r="AT1033">
        <f>IFERROR(SMALL(AT346:AT1024,ROW()-ROW($AT$1027)+1),"")</f>
        <v>0</v>
      </c>
      <c r="AU1033">
        <f>IFERROR(SMALL(AU346:AU1024,ROW()-ROW($AU$1027)+1),"")</f>
        <v>0</v>
      </c>
      <c r="AV1033">
        <f>IFERROR(SMALL(AV346:AV1024,ROW()-ROW($AV$1027)+1),"")</f>
        <v>0</v>
      </c>
      <c r="AW1033">
        <f>IFERROR(SMALL(AW346:AW1024,ROW()-ROW($AW$1027)+1),"")</f>
        <v>0</v>
      </c>
      <c r="AX1033">
        <f>IFERROR(SMALL(AX346:AX1024,ROW()-ROW($AX$1027)+1),"")</f>
        <v>0</v>
      </c>
      <c r="AY1033">
        <f>IFERROR(SMALL(AY346:AY1024,ROW()-ROW($AY$1027)+1),"")</f>
        <v>0</v>
      </c>
      <c r="AZ1033">
        <f>IFERROR(SMALL(AZ346:AZ1024,ROW()-ROW($AZ$1027)+1),"")</f>
        <v>0</v>
      </c>
      <c r="BA1033">
        <f>IFERROR(SMALL(BA346:BA1024,ROW()-ROW($BA$1027)+1),"")</f>
        <v>0</v>
      </c>
      <c r="BB1033">
        <f>IFERROR(SMALL(BB346:BB1024,ROW()-ROW($BB$1027)+1),"")</f>
        <v>0</v>
      </c>
      <c r="BC1033">
        <f>IFERROR(SMALL(BC346:BC1024,ROW()-ROW($BC$1027)+1),"")</f>
        <v>0</v>
      </c>
      <c r="BD1033">
        <f>IFERROR(SMALL(BD346:BD1024,ROW()-ROW($BD$1027)+1),"")</f>
        <v>0</v>
      </c>
      <c r="BE1033">
        <f>IFERROR(SMALL(BE346:BE1024,ROW()-ROW($BE$1027)+1),"")</f>
        <v>0</v>
      </c>
      <c r="BF1033">
        <f>IFERROR(SMALL(BF346:BF1024,ROW()-ROW($BF$1027)+1),"")</f>
        <v>0</v>
      </c>
      <c r="BG1033">
        <f>IFERROR(SMALL(BG346:BG1024,ROW()-ROW($BG$1027)+1),"")</f>
        <v>0</v>
      </c>
      <c r="BH1033">
        <f>IFERROR(SMALL(BH346:BH1024,ROW()-ROW($BH$1027)+1),"")</f>
        <v>0</v>
      </c>
      <c r="BI1033">
        <f>IFERROR(SMALL(BI346:BI1024,ROW()-ROW($BI$1027)+1),"")</f>
        <v>0</v>
      </c>
      <c r="BJ1033">
        <f>IFERROR(SMALL(BJ346:BJ1024,ROW()-ROW($BJ$1027)+1),"")</f>
        <v>0</v>
      </c>
      <c r="BK1033">
        <f>IFERROR(SMALL(BK346:BK1024,ROW()-ROW($BK$1027)+1),"")</f>
        <v>0</v>
      </c>
      <c r="BL1033">
        <f>IFERROR(SMALL(BL346:BL1024,ROW()-ROW($BL$1027)+1),"")</f>
        <v>0</v>
      </c>
      <c r="BM1033">
        <f>IFERROR(SMALL(BM346:BM1024,ROW()-ROW($BM$1027)+1),"")</f>
        <v>0</v>
      </c>
      <c r="BN1033">
        <f>IFERROR(SMALL(BN346:BN1024,ROW()-ROW($BN$1027)+1),"")</f>
        <v>0</v>
      </c>
      <c r="BO1033">
        <f>IFERROR(SMALL(BO346:BO1024,ROW()-ROW($BO$1027)+1),"")</f>
        <v>0</v>
      </c>
      <c r="BP1033">
        <f>IFERROR(SMALL(BP346:BP1024,ROW()-ROW($BP$1027)+1),"")</f>
        <v>0</v>
      </c>
      <c r="BQ1033">
        <f>IFERROR(SMALL(BQ346:BQ1024,ROW()-ROW($BQ$1027)+1),"")</f>
        <v>0</v>
      </c>
      <c r="BR1033">
        <f>IFERROR(SMALL(BR346:BR1024,ROW()-ROW($BR$1027)+1),"")</f>
        <v>0</v>
      </c>
    </row>
    <row r="1034" spans="4:70">
      <c r="E1034">
        <f>IFERROR(SMALL(E346:E1024,ROW()-ROW($E$1027)+1),"")</f>
        <v>0</v>
      </c>
      <c r="F1034">
        <f>IFERROR(SMALL(F346:F1024,ROW()-ROW($F$1027)+1),"")</f>
        <v>0</v>
      </c>
      <c r="G1034">
        <f>IFERROR(SMALL(G346:G1024,ROW()-ROW($G$1027)+1),"")</f>
        <v>0</v>
      </c>
      <c r="H1034">
        <f>IFERROR(SMALL(H346:H1024,ROW()-ROW($H$1027)+1),"")</f>
        <v>0</v>
      </c>
      <c r="I1034">
        <f>IFERROR(SMALL(I346:I1024,ROW()-ROW($I$1027)+1),"")</f>
        <v>0</v>
      </c>
      <c r="J1034">
        <f>IFERROR(SMALL(J346:J1024,ROW()-ROW($J$1027)+1),"")</f>
        <v>0</v>
      </c>
      <c r="K1034">
        <f>IFERROR(SMALL(K346:K1024,ROW()-ROW($K$1027)+1),"")</f>
        <v>0</v>
      </c>
      <c r="L1034">
        <f>IFERROR(SMALL(L346:L1024,ROW()-ROW($L$1027)+1),"")</f>
        <v>0</v>
      </c>
      <c r="M1034">
        <f>IFERROR(SMALL(M346:M1024,ROW()-ROW($M$1027)+1),"")</f>
        <v>0</v>
      </c>
      <c r="N1034">
        <f>IFERROR(SMALL(N346:N1024,ROW()-ROW($N$1027)+1),"")</f>
        <v>0</v>
      </c>
      <c r="O1034">
        <f>IFERROR(SMALL(O346:O1024,ROW()-ROW($O$1027)+1),"")</f>
        <v>0</v>
      </c>
      <c r="P1034">
        <f>IFERROR(SMALL(P346:P1024,ROW()-ROW($P$1027)+1),"")</f>
        <v>0</v>
      </c>
      <c r="Q1034">
        <f>IFERROR(SMALL(Q346:Q1024,ROW()-ROW($Q$1027)+1),"")</f>
        <v>0</v>
      </c>
      <c r="R1034">
        <f>IFERROR(SMALL(R346:R1024,ROW()-ROW($R$1027)+1),"")</f>
        <v>0</v>
      </c>
      <c r="S1034">
        <f>IFERROR(SMALL(S346:S1024,ROW()-ROW($S$1027)+1),"")</f>
        <v>0</v>
      </c>
      <c r="T1034">
        <f>IFERROR(SMALL(T346:T1024,ROW()-ROW($T$1027)+1),"")</f>
        <v>0</v>
      </c>
      <c r="U1034">
        <f>IFERROR(SMALL(U346:U1024,ROW()-ROW($U$1027)+1),"")</f>
        <v>0</v>
      </c>
      <c r="V1034">
        <f>IFERROR(SMALL(V346:V1024,ROW()-ROW($V$1027)+1),"")</f>
        <v>0</v>
      </c>
      <c r="W1034">
        <f>IFERROR(SMALL(W346:W1024,ROW()-ROW($W$1027)+1),"")</f>
        <v>0</v>
      </c>
      <c r="X1034">
        <f>IFERROR(SMALL(X346:X1024,ROW()-ROW($X$1027)+1),"")</f>
        <v>0</v>
      </c>
      <c r="Y1034">
        <f>IFERROR(SMALL(Y346:Y1024,ROW()-ROW($Y$1027)+1),"")</f>
        <v>0</v>
      </c>
      <c r="Z1034">
        <f>IFERROR(SMALL(Z346:Z1024,ROW()-ROW($Z$1027)+1),"")</f>
        <v>0</v>
      </c>
      <c r="AA1034">
        <f>IFERROR(SMALL(AA346:AA1024,ROW()-ROW($AA$1027)+1),"")</f>
        <v>0</v>
      </c>
      <c r="AB1034">
        <f>IFERROR(SMALL(AB346:AB1024,ROW()-ROW($AB$1027)+1),"")</f>
        <v>0</v>
      </c>
      <c r="AC1034">
        <f>IFERROR(SMALL(AC346:AC1024,ROW()-ROW($AC$1027)+1),"")</f>
        <v>0</v>
      </c>
      <c r="AD1034">
        <f>IFERROR(SMALL(AD346:AD1024,ROW()-ROW($AD$1027)+1),"")</f>
        <v>0</v>
      </c>
      <c r="AE1034">
        <f>IFERROR(SMALL(AE346:AE1024,ROW()-ROW($AE$1027)+1),"")</f>
        <v>0</v>
      </c>
      <c r="AF1034">
        <f>IFERROR(SMALL(AF346:AF1024,ROW()-ROW($AF$1027)+1),"")</f>
        <v>0</v>
      </c>
      <c r="AG1034">
        <f>IFERROR(SMALL(AG346:AG1024,ROW()-ROW($AG$1027)+1),"")</f>
        <v>0</v>
      </c>
      <c r="AH1034">
        <f>IFERROR(SMALL(AH346:AH1024,ROW()-ROW($AH$1027)+1),"")</f>
        <v>0</v>
      </c>
      <c r="AI1034">
        <f>IFERROR(SMALL(AI346:AI1024,ROW()-ROW($AI$1027)+1),"")</f>
        <v>0</v>
      </c>
      <c r="AJ1034">
        <f>IFERROR(SMALL(AJ346:AJ1024,ROW()-ROW($AJ$1027)+1),"")</f>
        <v>0</v>
      </c>
      <c r="AM1034">
        <f>IFERROR(SMALL(AM346:AM1024,ROW()-ROW($AM$1027)+1),"")</f>
        <v>0</v>
      </c>
      <c r="AN1034">
        <f>IFERROR(SMALL(AN346:AN1024,ROW()-ROW($AN$1027)+1),"")</f>
        <v>0</v>
      </c>
      <c r="AO1034">
        <f>IFERROR(SMALL(AO346:AO1024,ROW()-ROW($AO$1027)+1),"")</f>
        <v>0</v>
      </c>
      <c r="AP1034">
        <f>IFERROR(SMALL(AP346:AP1024,ROW()-ROW($AP$1027)+1),"")</f>
        <v>0</v>
      </c>
      <c r="AQ1034">
        <f>IFERROR(SMALL(AQ346:AQ1024,ROW()-ROW($AQ$1027)+1),"")</f>
        <v>0</v>
      </c>
      <c r="AR1034">
        <f>IFERROR(SMALL(AR346:AR1024,ROW()-ROW($AR$1027)+1),"")</f>
        <v>0</v>
      </c>
      <c r="AS1034">
        <f>IFERROR(SMALL(AS346:AS1024,ROW()-ROW($AS$1027)+1),"")</f>
        <v>0</v>
      </c>
      <c r="AT1034">
        <f>IFERROR(SMALL(AT346:AT1024,ROW()-ROW($AT$1027)+1),"")</f>
        <v>0</v>
      </c>
      <c r="AU1034">
        <f>IFERROR(SMALL(AU346:AU1024,ROW()-ROW($AU$1027)+1),"")</f>
        <v>0</v>
      </c>
      <c r="AV1034">
        <f>IFERROR(SMALL(AV346:AV1024,ROW()-ROW($AV$1027)+1),"")</f>
        <v>0</v>
      </c>
      <c r="AW1034">
        <f>IFERROR(SMALL(AW346:AW1024,ROW()-ROW($AW$1027)+1),"")</f>
        <v>0</v>
      </c>
      <c r="AX1034">
        <f>IFERROR(SMALL(AX346:AX1024,ROW()-ROW($AX$1027)+1),"")</f>
        <v>0</v>
      </c>
      <c r="AY1034">
        <f>IFERROR(SMALL(AY346:AY1024,ROW()-ROW($AY$1027)+1),"")</f>
        <v>0</v>
      </c>
      <c r="AZ1034">
        <f>IFERROR(SMALL(AZ346:AZ1024,ROW()-ROW($AZ$1027)+1),"")</f>
        <v>0</v>
      </c>
      <c r="BA1034">
        <f>IFERROR(SMALL(BA346:BA1024,ROW()-ROW($BA$1027)+1),"")</f>
        <v>0</v>
      </c>
      <c r="BB1034">
        <f>IFERROR(SMALL(BB346:BB1024,ROW()-ROW($BB$1027)+1),"")</f>
        <v>0</v>
      </c>
      <c r="BC1034">
        <f>IFERROR(SMALL(BC346:BC1024,ROW()-ROW($BC$1027)+1),"")</f>
        <v>0</v>
      </c>
      <c r="BD1034">
        <f>IFERROR(SMALL(BD346:BD1024,ROW()-ROW($BD$1027)+1),"")</f>
        <v>0</v>
      </c>
      <c r="BE1034">
        <f>IFERROR(SMALL(BE346:BE1024,ROW()-ROW($BE$1027)+1),"")</f>
        <v>0</v>
      </c>
      <c r="BF1034">
        <f>IFERROR(SMALL(BF346:BF1024,ROW()-ROW($BF$1027)+1),"")</f>
        <v>0</v>
      </c>
      <c r="BG1034">
        <f>IFERROR(SMALL(BG346:BG1024,ROW()-ROW($BG$1027)+1),"")</f>
        <v>0</v>
      </c>
      <c r="BH1034">
        <f>IFERROR(SMALL(BH346:BH1024,ROW()-ROW($BH$1027)+1),"")</f>
        <v>0</v>
      </c>
      <c r="BI1034">
        <f>IFERROR(SMALL(BI346:BI1024,ROW()-ROW($BI$1027)+1),"")</f>
        <v>0</v>
      </c>
      <c r="BJ1034">
        <f>IFERROR(SMALL(BJ346:BJ1024,ROW()-ROW($BJ$1027)+1),"")</f>
        <v>0</v>
      </c>
      <c r="BK1034">
        <f>IFERROR(SMALL(BK346:BK1024,ROW()-ROW($BK$1027)+1),"")</f>
        <v>0</v>
      </c>
      <c r="BL1034">
        <f>IFERROR(SMALL(BL346:BL1024,ROW()-ROW($BL$1027)+1),"")</f>
        <v>0</v>
      </c>
      <c r="BM1034">
        <f>IFERROR(SMALL(BM346:BM1024,ROW()-ROW($BM$1027)+1),"")</f>
        <v>0</v>
      </c>
      <c r="BN1034">
        <f>IFERROR(SMALL(BN346:BN1024,ROW()-ROW($BN$1027)+1),"")</f>
        <v>0</v>
      </c>
      <c r="BO1034">
        <f>IFERROR(SMALL(BO346:BO1024,ROW()-ROW($BO$1027)+1),"")</f>
        <v>0</v>
      </c>
      <c r="BP1034">
        <f>IFERROR(SMALL(BP346:BP1024,ROW()-ROW($BP$1027)+1),"")</f>
        <v>0</v>
      </c>
      <c r="BQ1034">
        <f>IFERROR(SMALL(BQ346:BQ1024,ROW()-ROW($BQ$1027)+1),"")</f>
        <v>0</v>
      </c>
      <c r="BR1034">
        <f>IFERROR(SMALL(BR346:BR1024,ROW()-ROW($BR$1027)+1),"")</f>
        <v>0</v>
      </c>
    </row>
    <row r="1035" spans="4:70">
      <c r="E1035">
        <f>IFERROR(SMALL(E346:E1024,ROW()-ROW($E$1027)+1),"")</f>
        <v>0</v>
      </c>
      <c r="F1035">
        <f>IFERROR(SMALL(F346:F1024,ROW()-ROW($F$1027)+1),"")</f>
        <v>0</v>
      </c>
      <c r="G1035">
        <f>IFERROR(SMALL(G346:G1024,ROW()-ROW($G$1027)+1),"")</f>
        <v>0</v>
      </c>
      <c r="H1035">
        <f>IFERROR(SMALL(H346:H1024,ROW()-ROW($H$1027)+1),"")</f>
        <v>0</v>
      </c>
      <c r="I1035">
        <f>IFERROR(SMALL(I346:I1024,ROW()-ROW($I$1027)+1),"")</f>
        <v>0</v>
      </c>
      <c r="J1035">
        <f>IFERROR(SMALL(J346:J1024,ROW()-ROW($J$1027)+1),"")</f>
        <v>0</v>
      </c>
      <c r="K1035">
        <f>IFERROR(SMALL(K346:K1024,ROW()-ROW($K$1027)+1),"")</f>
        <v>0</v>
      </c>
      <c r="L1035">
        <f>IFERROR(SMALL(L346:L1024,ROW()-ROW($L$1027)+1),"")</f>
        <v>0</v>
      </c>
      <c r="M1035">
        <f>IFERROR(SMALL(M346:M1024,ROW()-ROW($M$1027)+1),"")</f>
        <v>0</v>
      </c>
      <c r="N1035">
        <f>IFERROR(SMALL(N346:N1024,ROW()-ROW($N$1027)+1),"")</f>
        <v>0</v>
      </c>
      <c r="O1035">
        <f>IFERROR(SMALL(O346:O1024,ROW()-ROW($O$1027)+1),"")</f>
        <v>0</v>
      </c>
      <c r="P1035">
        <f>IFERROR(SMALL(P346:P1024,ROW()-ROW($P$1027)+1),"")</f>
        <v>0</v>
      </c>
      <c r="Q1035">
        <f>IFERROR(SMALL(Q346:Q1024,ROW()-ROW($Q$1027)+1),"")</f>
        <v>0</v>
      </c>
      <c r="R1035">
        <f>IFERROR(SMALL(R346:R1024,ROW()-ROW($R$1027)+1),"")</f>
        <v>0</v>
      </c>
      <c r="S1035">
        <f>IFERROR(SMALL(S346:S1024,ROW()-ROW($S$1027)+1),"")</f>
        <v>0</v>
      </c>
      <c r="T1035">
        <f>IFERROR(SMALL(T346:T1024,ROW()-ROW($T$1027)+1),"")</f>
        <v>0</v>
      </c>
      <c r="U1035">
        <f>IFERROR(SMALL(U346:U1024,ROW()-ROW($U$1027)+1),"")</f>
        <v>0</v>
      </c>
      <c r="V1035">
        <f>IFERROR(SMALL(V346:V1024,ROW()-ROW($V$1027)+1),"")</f>
        <v>0</v>
      </c>
      <c r="W1035">
        <f>IFERROR(SMALL(W346:W1024,ROW()-ROW($W$1027)+1),"")</f>
        <v>0</v>
      </c>
      <c r="X1035">
        <f>IFERROR(SMALL(X346:X1024,ROW()-ROW($X$1027)+1),"")</f>
        <v>0</v>
      </c>
      <c r="Y1035">
        <f>IFERROR(SMALL(Y346:Y1024,ROW()-ROW($Y$1027)+1),"")</f>
        <v>0</v>
      </c>
      <c r="Z1035">
        <f>IFERROR(SMALL(Z346:Z1024,ROW()-ROW($Z$1027)+1),"")</f>
        <v>0</v>
      </c>
      <c r="AA1035">
        <f>IFERROR(SMALL(AA346:AA1024,ROW()-ROW($AA$1027)+1),"")</f>
        <v>0</v>
      </c>
      <c r="AB1035">
        <f>IFERROR(SMALL(AB346:AB1024,ROW()-ROW($AB$1027)+1),"")</f>
        <v>0</v>
      </c>
      <c r="AC1035">
        <f>IFERROR(SMALL(AC346:AC1024,ROW()-ROW($AC$1027)+1),"")</f>
        <v>0</v>
      </c>
      <c r="AD1035">
        <f>IFERROR(SMALL(AD346:AD1024,ROW()-ROW($AD$1027)+1),"")</f>
        <v>0</v>
      </c>
      <c r="AE1035">
        <f>IFERROR(SMALL(AE346:AE1024,ROW()-ROW($AE$1027)+1),"")</f>
        <v>0</v>
      </c>
      <c r="AF1035">
        <f>IFERROR(SMALL(AF346:AF1024,ROW()-ROW($AF$1027)+1),"")</f>
        <v>0</v>
      </c>
      <c r="AG1035">
        <f>IFERROR(SMALL(AG346:AG1024,ROW()-ROW($AG$1027)+1),"")</f>
        <v>0</v>
      </c>
      <c r="AH1035">
        <f>IFERROR(SMALL(AH346:AH1024,ROW()-ROW($AH$1027)+1),"")</f>
        <v>0</v>
      </c>
      <c r="AI1035">
        <f>IFERROR(SMALL(AI346:AI1024,ROW()-ROW($AI$1027)+1),"")</f>
        <v>0</v>
      </c>
      <c r="AJ1035">
        <f>IFERROR(SMALL(AJ346:AJ1024,ROW()-ROW($AJ$1027)+1),"")</f>
        <v>0</v>
      </c>
      <c r="AM1035">
        <f>IFERROR(SMALL(AM346:AM1024,ROW()-ROW($AM$1027)+1),"")</f>
        <v>0</v>
      </c>
      <c r="AN1035">
        <f>IFERROR(SMALL(AN346:AN1024,ROW()-ROW($AN$1027)+1),"")</f>
        <v>0</v>
      </c>
      <c r="AO1035">
        <f>IFERROR(SMALL(AO346:AO1024,ROW()-ROW($AO$1027)+1),"")</f>
        <v>0</v>
      </c>
      <c r="AP1035">
        <f>IFERROR(SMALL(AP346:AP1024,ROW()-ROW($AP$1027)+1),"")</f>
        <v>0</v>
      </c>
      <c r="AQ1035">
        <f>IFERROR(SMALL(AQ346:AQ1024,ROW()-ROW($AQ$1027)+1),"")</f>
        <v>0</v>
      </c>
      <c r="AR1035">
        <f>IFERROR(SMALL(AR346:AR1024,ROW()-ROW($AR$1027)+1),"")</f>
        <v>0</v>
      </c>
      <c r="AS1035">
        <f>IFERROR(SMALL(AS346:AS1024,ROW()-ROW($AS$1027)+1),"")</f>
        <v>0</v>
      </c>
      <c r="AT1035">
        <f>IFERROR(SMALL(AT346:AT1024,ROW()-ROW($AT$1027)+1),"")</f>
        <v>0</v>
      </c>
      <c r="AU1035">
        <f>IFERROR(SMALL(AU346:AU1024,ROW()-ROW($AU$1027)+1),"")</f>
        <v>0</v>
      </c>
      <c r="AV1035">
        <f>IFERROR(SMALL(AV346:AV1024,ROW()-ROW($AV$1027)+1),"")</f>
        <v>0</v>
      </c>
      <c r="AW1035">
        <f>IFERROR(SMALL(AW346:AW1024,ROW()-ROW($AW$1027)+1),"")</f>
        <v>0</v>
      </c>
      <c r="AX1035">
        <f>IFERROR(SMALL(AX346:AX1024,ROW()-ROW($AX$1027)+1),"")</f>
        <v>0</v>
      </c>
      <c r="AY1035">
        <f>IFERROR(SMALL(AY346:AY1024,ROW()-ROW($AY$1027)+1),"")</f>
        <v>0</v>
      </c>
      <c r="AZ1035">
        <f>IFERROR(SMALL(AZ346:AZ1024,ROW()-ROW($AZ$1027)+1),"")</f>
        <v>0</v>
      </c>
      <c r="BA1035">
        <f>IFERROR(SMALL(BA346:BA1024,ROW()-ROW($BA$1027)+1),"")</f>
        <v>0</v>
      </c>
      <c r="BB1035">
        <f>IFERROR(SMALL(BB346:BB1024,ROW()-ROW($BB$1027)+1),"")</f>
        <v>0</v>
      </c>
      <c r="BC1035">
        <f>IFERROR(SMALL(BC346:BC1024,ROW()-ROW($BC$1027)+1),"")</f>
        <v>0</v>
      </c>
      <c r="BD1035">
        <f>IFERROR(SMALL(BD346:BD1024,ROW()-ROW($BD$1027)+1),"")</f>
        <v>0</v>
      </c>
      <c r="BE1035">
        <f>IFERROR(SMALL(BE346:BE1024,ROW()-ROW($BE$1027)+1),"")</f>
        <v>0</v>
      </c>
      <c r="BF1035">
        <f>IFERROR(SMALL(BF346:BF1024,ROW()-ROW($BF$1027)+1),"")</f>
        <v>0</v>
      </c>
      <c r="BG1035">
        <f>IFERROR(SMALL(BG346:BG1024,ROW()-ROW($BG$1027)+1),"")</f>
        <v>0</v>
      </c>
      <c r="BH1035">
        <f>IFERROR(SMALL(BH346:BH1024,ROW()-ROW($BH$1027)+1),"")</f>
        <v>0</v>
      </c>
      <c r="BI1035">
        <f>IFERROR(SMALL(BI346:BI1024,ROW()-ROW($BI$1027)+1),"")</f>
        <v>0</v>
      </c>
      <c r="BJ1035">
        <f>IFERROR(SMALL(BJ346:BJ1024,ROW()-ROW($BJ$1027)+1),"")</f>
        <v>0</v>
      </c>
      <c r="BK1035">
        <f>IFERROR(SMALL(BK346:BK1024,ROW()-ROW($BK$1027)+1),"")</f>
        <v>0</v>
      </c>
      <c r="BL1035">
        <f>IFERROR(SMALL(BL346:BL1024,ROW()-ROW($BL$1027)+1),"")</f>
        <v>0</v>
      </c>
      <c r="BM1035">
        <f>IFERROR(SMALL(BM346:BM1024,ROW()-ROW($BM$1027)+1),"")</f>
        <v>0</v>
      </c>
      <c r="BN1035">
        <f>IFERROR(SMALL(BN346:BN1024,ROW()-ROW($BN$1027)+1),"")</f>
        <v>0</v>
      </c>
      <c r="BO1035">
        <f>IFERROR(SMALL(BO346:BO1024,ROW()-ROW($BO$1027)+1),"")</f>
        <v>0</v>
      </c>
      <c r="BP1035">
        <f>IFERROR(SMALL(BP346:BP1024,ROW()-ROW($BP$1027)+1),"")</f>
        <v>0</v>
      </c>
      <c r="BQ1035">
        <f>IFERROR(SMALL(BQ346:BQ1024,ROW()-ROW($BQ$1027)+1),"")</f>
        <v>0</v>
      </c>
      <c r="BR1035">
        <f>IFERROR(SMALL(BR346:BR1024,ROW()-ROW($BR$1027)+1),"")</f>
        <v>0</v>
      </c>
    </row>
    <row r="1036" spans="4:70">
      <c r="E1036">
        <f>IFERROR(SMALL(E346:E1024,ROW()-ROW($E$1027)+1),"")</f>
        <v>0</v>
      </c>
      <c r="F1036">
        <f>IFERROR(SMALL(F346:F1024,ROW()-ROW($F$1027)+1),"")</f>
        <v>0</v>
      </c>
      <c r="G1036">
        <f>IFERROR(SMALL(G346:G1024,ROW()-ROW($G$1027)+1),"")</f>
        <v>0</v>
      </c>
      <c r="H1036">
        <f>IFERROR(SMALL(H346:H1024,ROW()-ROW($H$1027)+1),"")</f>
        <v>0</v>
      </c>
      <c r="I1036">
        <f>IFERROR(SMALL(I346:I1024,ROW()-ROW($I$1027)+1),"")</f>
        <v>0</v>
      </c>
      <c r="J1036">
        <f>IFERROR(SMALL(J346:J1024,ROW()-ROW($J$1027)+1),"")</f>
        <v>0</v>
      </c>
      <c r="K1036">
        <f>IFERROR(SMALL(K346:K1024,ROW()-ROW($K$1027)+1),"")</f>
        <v>0</v>
      </c>
      <c r="L1036">
        <f>IFERROR(SMALL(L346:L1024,ROW()-ROW($L$1027)+1),"")</f>
        <v>0</v>
      </c>
      <c r="M1036">
        <f>IFERROR(SMALL(M346:M1024,ROW()-ROW($M$1027)+1),"")</f>
        <v>0</v>
      </c>
      <c r="N1036">
        <f>IFERROR(SMALL(N346:N1024,ROW()-ROW($N$1027)+1),"")</f>
        <v>0</v>
      </c>
      <c r="O1036">
        <f>IFERROR(SMALL(O346:O1024,ROW()-ROW($O$1027)+1),"")</f>
        <v>0</v>
      </c>
      <c r="P1036">
        <f>IFERROR(SMALL(P346:P1024,ROW()-ROW($P$1027)+1),"")</f>
        <v>0</v>
      </c>
      <c r="Q1036">
        <f>IFERROR(SMALL(Q346:Q1024,ROW()-ROW($Q$1027)+1),"")</f>
        <v>0</v>
      </c>
      <c r="R1036">
        <f>IFERROR(SMALL(R346:R1024,ROW()-ROW($R$1027)+1),"")</f>
        <v>0</v>
      </c>
      <c r="S1036">
        <f>IFERROR(SMALL(S346:S1024,ROW()-ROW($S$1027)+1),"")</f>
        <v>0</v>
      </c>
      <c r="T1036">
        <f>IFERROR(SMALL(T346:T1024,ROW()-ROW($T$1027)+1),"")</f>
        <v>0</v>
      </c>
      <c r="U1036">
        <f>IFERROR(SMALL(U346:U1024,ROW()-ROW($U$1027)+1),"")</f>
        <v>0</v>
      </c>
      <c r="V1036">
        <f>IFERROR(SMALL(V346:V1024,ROW()-ROW($V$1027)+1),"")</f>
        <v>0</v>
      </c>
      <c r="W1036">
        <f>IFERROR(SMALL(W346:W1024,ROW()-ROW($W$1027)+1),"")</f>
        <v>0</v>
      </c>
      <c r="X1036">
        <f>IFERROR(SMALL(X346:X1024,ROW()-ROW($X$1027)+1),"")</f>
        <v>0</v>
      </c>
      <c r="Y1036">
        <f>IFERROR(SMALL(Y346:Y1024,ROW()-ROW($Y$1027)+1),"")</f>
        <v>0</v>
      </c>
      <c r="Z1036">
        <f>IFERROR(SMALL(Z346:Z1024,ROW()-ROW($Z$1027)+1),"")</f>
        <v>0</v>
      </c>
      <c r="AA1036">
        <f>IFERROR(SMALL(AA346:AA1024,ROW()-ROW($AA$1027)+1),"")</f>
        <v>0</v>
      </c>
      <c r="AB1036">
        <f>IFERROR(SMALL(AB346:AB1024,ROW()-ROW($AB$1027)+1),"")</f>
        <v>0</v>
      </c>
      <c r="AC1036">
        <f>IFERROR(SMALL(AC346:AC1024,ROW()-ROW($AC$1027)+1),"")</f>
        <v>0</v>
      </c>
      <c r="AD1036">
        <f>IFERROR(SMALL(AD346:AD1024,ROW()-ROW($AD$1027)+1),"")</f>
        <v>0</v>
      </c>
      <c r="AE1036">
        <f>IFERROR(SMALL(AE346:AE1024,ROW()-ROW($AE$1027)+1),"")</f>
        <v>0</v>
      </c>
      <c r="AF1036">
        <f>IFERROR(SMALL(AF346:AF1024,ROW()-ROW($AF$1027)+1),"")</f>
        <v>0</v>
      </c>
      <c r="AG1036">
        <f>IFERROR(SMALL(AG346:AG1024,ROW()-ROW($AG$1027)+1),"")</f>
        <v>0</v>
      </c>
      <c r="AH1036">
        <f>IFERROR(SMALL(AH346:AH1024,ROW()-ROW($AH$1027)+1),"")</f>
        <v>0</v>
      </c>
      <c r="AI1036">
        <f>IFERROR(SMALL(AI346:AI1024,ROW()-ROW($AI$1027)+1),"")</f>
        <v>0</v>
      </c>
      <c r="AJ1036">
        <f>IFERROR(SMALL(AJ346:AJ1024,ROW()-ROW($AJ$1027)+1),"")</f>
        <v>0</v>
      </c>
      <c r="AM1036">
        <f>IFERROR(SMALL(AM346:AM1024,ROW()-ROW($AM$1027)+1),"")</f>
        <v>0</v>
      </c>
      <c r="AN1036">
        <f>IFERROR(SMALL(AN346:AN1024,ROW()-ROW($AN$1027)+1),"")</f>
        <v>0</v>
      </c>
      <c r="AO1036">
        <f>IFERROR(SMALL(AO346:AO1024,ROW()-ROW($AO$1027)+1),"")</f>
        <v>0</v>
      </c>
      <c r="AP1036">
        <f>IFERROR(SMALL(AP346:AP1024,ROW()-ROW($AP$1027)+1),"")</f>
        <v>0</v>
      </c>
      <c r="AQ1036">
        <f>IFERROR(SMALL(AQ346:AQ1024,ROW()-ROW($AQ$1027)+1),"")</f>
        <v>0</v>
      </c>
      <c r="AR1036">
        <f>IFERROR(SMALL(AR346:AR1024,ROW()-ROW($AR$1027)+1),"")</f>
        <v>0</v>
      </c>
      <c r="AS1036">
        <f>IFERROR(SMALL(AS346:AS1024,ROW()-ROW($AS$1027)+1),"")</f>
        <v>0</v>
      </c>
      <c r="AT1036">
        <f>IFERROR(SMALL(AT346:AT1024,ROW()-ROW($AT$1027)+1),"")</f>
        <v>0</v>
      </c>
      <c r="AU1036">
        <f>IFERROR(SMALL(AU346:AU1024,ROW()-ROW($AU$1027)+1),"")</f>
        <v>0</v>
      </c>
      <c r="AV1036">
        <f>IFERROR(SMALL(AV346:AV1024,ROW()-ROW($AV$1027)+1),"")</f>
        <v>0</v>
      </c>
      <c r="AW1036">
        <f>IFERROR(SMALL(AW346:AW1024,ROW()-ROW($AW$1027)+1),"")</f>
        <v>0</v>
      </c>
      <c r="AX1036">
        <f>IFERROR(SMALL(AX346:AX1024,ROW()-ROW($AX$1027)+1),"")</f>
        <v>0</v>
      </c>
      <c r="AY1036">
        <f>IFERROR(SMALL(AY346:AY1024,ROW()-ROW($AY$1027)+1),"")</f>
        <v>0</v>
      </c>
      <c r="AZ1036">
        <f>IFERROR(SMALL(AZ346:AZ1024,ROW()-ROW($AZ$1027)+1),"")</f>
        <v>0</v>
      </c>
      <c r="BA1036">
        <f>IFERROR(SMALL(BA346:BA1024,ROW()-ROW($BA$1027)+1),"")</f>
        <v>0</v>
      </c>
      <c r="BB1036">
        <f>IFERROR(SMALL(BB346:BB1024,ROW()-ROW($BB$1027)+1),"")</f>
        <v>0</v>
      </c>
      <c r="BC1036">
        <f>IFERROR(SMALL(BC346:BC1024,ROW()-ROW($BC$1027)+1),"")</f>
        <v>0</v>
      </c>
      <c r="BD1036">
        <f>IFERROR(SMALL(BD346:BD1024,ROW()-ROW($BD$1027)+1),"")</f>
        <v>0</v>
      </c>
      <c r="BE1036">
        <f>IFERROR(SMALL(BE346:BE1024,ROW()-ROW($BE$1027)+1),"")</f>
        <v>0</v>
      </c>
      <c r="BF1036">
        <f>IFERROR(SMALL(BF346:BF1024,ROW()-ROW($BF$1027)+1),"")</f>
        <v>0</v>
      </c>
      <c r="BG1036">
        <f>IFERROR(SMALL(BG346:BG1024,ROW()-ROW($BG$1027)+1),"")</f>
        <v>0</v>
      </c>
      <c r="BH1036">
        <f>IFERROR(SMALL(BH346:BH1024,ROW()-ROW($BH$1027)+1),"")</f>
        <v>0</v>
      </c>
      <c r="BI1036">
        <f>IFERROR(SMALL(BI346:BI1024,ROW()-ROW($BI$1027)+1),"")</f>
        <v>0</v>
      </c>
      <c r="BJ1036">
        <f>IFERROR(SMALL(BJ346:BJ1024,ROW()-ROW($BJ$1027)+1),"")</f>
        <v>0</v>
      </c>
      <c r="BK1036">
        <f>IFERROR(SMALL(BK346:BK1024,ROW()-ROW($BK$1027)+1),"")</f>
        <v>0</v>
      </c>
      <c r="BL1036">
        <f>IFERROR(SMALL(BL346:BL1024,ROW()-ROW($BL$1027)+1),"")</f>
        <v>0</v>
      </c>
      <c r="BM1036">
        <f>IFERROR(SMALL(BM346:BM1024,ROW()-ROW($BM$1027)+1),"")</f>
        <v>0</v>
      </c>
      <c r="BN1036">
        <f>IFERROR(SMALL(BN346:BN1024,ROW()-ROW($BN$1027)+1),"")</f>
        <v>0</v>
      </c>
      <c r="BO1036">
        <f>IFERROR(SMALL(BO346:BO1024,ROW()-ROW($BO$1027)+1),"")</f>
        <v>0</v>
      </c>
      <c r="BP1036">
        <f>IFERROR(SMALL(BP346:BP1024,ROW()-ROW($BP$1027)+1),"")</f>
        <v>0</v>
      </c>
      <c r="BQ1036">
        <f>IFERROR(SMALL(BQ346:BQ1024,ROW()-ROW($BQ$1027)+1),"")</f>
        <v>0</v>
      </c>
      <c r="BR1036">
        <f>IFERROR(SMALL(BR346:BR1024,ROW()-ROW($BR$1027)+1),"")</f>
        <v>0</v>
      </c>
    </row>
    <row r="1037" spans="4:70">
      <c r="E1037">
        <f>IFERROR(SMALL(E346:E1024,ROW()-ROW($E$1027)+1),"")</f>
        <v>0</v>
      </c>
      <c r="F1037">
        <f>IFERROR(SMALL(F346:F1024,ROW()-ROW($F$1027)+1),"")</f>
        <v>0</v>
      </c>
      <c r="G1037">
        <f>IFERROR(SMALL(G346:G1024,ROW()-ROW($G$1027)+1),"")</f>
        <v>0</v>
      </c>
      <c r="H1037">
        <f>IFERROR(SMALL(H346:H1024,ROW()-ROW($H$1027)+1),"")</f>
        <v>0</v>
      </c>
      <c r="I1037">
        <f>IFERROR(SMALL(I346:I1024,ROW()-ROW($I$1027)+1),"")</f>
        <v>0</v>
      </c>
      <c r="J1037">
        <f>IFERROR(SMALL(J346:J1024,ROW()-ROW($J$1027)+1),"")</f>
        <v>0</v>
      </c>
      <c r="K1037">
        <f>IFERROR(SMALL(K346:K1024,ROW()-ROW($K$1027)+1),"")</f>
        <v>0</v>
      </c>
      <c r="L1037">
        <f>IFERROR(SMALL(L346:L1024,ROW()-ROW($L$1027)+1),"")</f>
        <v>0</v>
      </c>
      <c r="M1037">
        <f>IFERROR(SMALL(M346:M1024,ROW()-ROW($M$1027)+1),"")</f>
        <v>0</v>
      </c>
      <c r="N1037">
        <f>IFERROR(SMALL(N346:N1024,ROW()-ROW($N$1027)+1),"")</f>
        <v>0</v>
      </c>
      <c r="O1037">
        <f>IFERROR(SMALL(O346:O1024,ROW()-ROW($O$1027)+1),"")</f>
        <v>0</v>
      </c>
      <c r="P1037">
        <f>IFERROR(SMALL(P346:P1024,ROW()-ROW($P$1027)+1),"")</f>
        <v>0</v>
      </c>
      <c r="Q1037">
        <f>IFERROR(SMALL(Q346:Q1024,ROW()-ROW($Q$1027)+1),"")</f>
        <v>0</v>
      </c>
      <c r="R1037">
        <f>IFERROR(SMALL(R346:R1024,ROW()-ROW($R$1027)+1),"")</f>
        <v>0</v>
      </c>
      <c r="S1037">
        <f>IFERROR(SMALL(S346:S1024,ROW()-ROW($S$1027)+1),"")</f>
        <v>0</v>
      </c>
      <c r="T1037">
        <f>IFERROR(SMALL(T346:T1024,ROW()-ROW($T$1027)+1),"")</f>
        <v>0</v>
      </c>
      <c r="U1037">
        <f>IFERROR(SMALL(U346:U1024,ROW()-ROW($U$1027)+1),"")</f>
        <v>0</v>
      </c>
      <c r="V1037">
        <f>IFERROR(SMALL(V346:V1024,ROW()-ROW($V$1027)+1),"")</f>
        <v>0</v>
      </c>
      <c r="W1037">
        <f>IFERROR(SMALL(W346:W1024,ROW()-ROW($W$1027)+1),"")</f>
        <v>0</v>
      </c>
      <c r="X1037">
        <f>IFERROR(SMALL(X346:X1024,ROW()-ROW($X$1027)+1),"")</f>
        <v>0</v>
      </c>
      <c r="Y1037">
        <f>IFERROR(SMALL(Y346:Y1024,ROW()-ROW($Y$1027)+1),"")</f>
        <v>0</v>
      </c>
      <c r="Z1037">
        <f>IFERROR(SMALL(Z346:Z1024,ROW()-ROW($Z$1027)+1),"")</f>
        <v>0</v>
      </c>
      <c r="AA1037">
        <f>IFERROR(SMALL(AA346:AA1024,ROW()-ROW($AA$1027)+1),"")</f>
        <v>0</v>
      </c>
      <c r="AB1037">
        <f>IFERROR(SMALL(AB346:AB1024,ROW()-ROW($AB$1027)+1),"")</f>
        <v>0</v>
      </c>
      <c r="AC1037">
        <f>IFERROR(SMALL(AC346:AC1024,ROW()-ROW($AC$1027)+1),"")</f>
        <v>0</v>
      </c>
      <c r="AD1037">
        <f>IFERROR(SMALL(AD346:AD1024,ROW()-ROW($AD$1027)+1),"")</f>
        <v>0</v>
      </c>
      <c r="AE1037">
        <f>IFERROR(SMALL(AE346:AE1024,ROW()-ROW($AE$1027)+1),"")</f>
        <v>0</v>
      </c>
      <c r="AF1037">
        <f>IFERROR(SMALL(AF346:AF1024,ROW()-ROW($AF$1027)+1),"")</f>
        <v>0</v>
      </c>
      <c r="AG1037">
        <f>IFERROR(SMALL(AG346:AG1024,ROW()-ROW($AG$1027)+1),"")</f>
        <v>0</v>
      </c>
      <c r="AH1037">
        <f>IFERROR(SMALL(AH346:AH1024,ROW()-ROW($AH$1027)+1),"")</f>
        <v>0</v>
      </c>
      <c r="AI1037">
        <f>IFERROR(SMALL(AI346:AI1024,ROW()-ROW($AI$1027)+1),"")</f>
        <v>0</v>
      </c>
      <c r="AJ1037">
        <f>IFERROR(SMALL(AJ346:AJ1024,ROW()-ROW($AJ$1027)+1),"")</f>
        <v>0</v>
      </c>
      <c r="AM1037">
        <f>IFERROR(SMALL(AM346:AM1024,ROW()-ROW($AM$1027)+1),"")</f>
        <v>0</v>
      </c>
      <c r="AN1037">
        <f>IFERROR(SMALL(AN346:AN1024,ROW()-ROW($AN$1027)+1),"")</f>
        <v>0</v>
      </c>
      <c r="AO1037">
        <f>IFERROR(SMALL(AO346:AO1024,ROW()-ROW($AO$1027)+1),"")</f>
        <v>0</v>
      </c>
      <c r="AP1037">
        <f>IFERROR(SMALL(AP346:AP1024,ROW()-ROW($AP$1027)+1),"")</f>
        <v>0</v>
      </c>
      <c r="AQ1037">
        <f>IFERROR(SMALL(AQ346:AQ1024,ROW()-ROW($AQ$1027)+1),"")</f>
        <v>0</v>
      </c>
      <c r="AR1037">
        <f>IFERROR(SMALL(AR346:AR1024,ROW()-ROW($AR$1027)+1),"")</f>
        <v>0</v>
      </c>
      <c r="AS1037">
        <f>IFERROR(SMALL(AS346:AS1024,ROW()-ROW($AS$1027)+1),"")</f>
        <v>0</v>
      </c>
      <c r="AT1037">
        <f>IFERROR(SMALL(AT346:AT1024,ROW()-ROW($AT$1027)+1),"")</f>
        <v>0</v>
      </c>
      <c r="AU1037">
        <f>IFERROR(SMALL(AU346:AU1024,ROW()-ROW($AU$1027)+1),"")</f>
        <v>0</v>
      </c>
      <c r="AV1037">
        <f>IFERROR(SMALL(AV346:AV1024,ROW()-ROW($AV$1027)+1),"")</f>
        <v>0</v>
      </c>
      <c r="AW1037">
        <f>IFERROR(SMALL(AW346:AW1024,ROW()-ROW($AW$1027)+1),"")</f>
        <v>0</v>
      </c>
      <c r="AX1037">
        <f>IFERROR(SMALL(AX346:AX1024,ROW()-ROW($AX$1027)+1),"")</f>
        <v>0</v>
      </c>
      <c r="AY1037">
        <f>IFERROR(SMALL(AY346:AY1024,ROW()-ROW($AY$1027)+1),"")</f>
        <v>0</v>
      </c>
      <c r="AZ1037">
        <f>IFERROR(SMALL(AZ346:AZ1024,ROW()-ROW($AZ$1027)+1),"")</f>
        <v>0</v>
      </c>
      <c r="BA1037">
        <f>IFERROR(SMALL(BA346:BA1024,ROW()-ROW($BA$1027)+1),"")</f>
        <v>0</v>
      </c>
      <c r="BB1037">
        <f>IFERROR(SMALL(BB346:BB1024,ROW()-ROW($BB$1027)+1),"")</f>
        <v>0</v>
      </c>
      <c r="BC1037">
        <f>IFERROR(SMALL(BC346:BC1024,ROW()-ROW($BC$1027)+1),"")</f>
        <v>0</v>
      </c>
      <c r="BD1037">
        <f>IFERROR(SMALL(BD346:BD1024,ROW()-ROW($BD$1027)+1),"")</f>
        <v>0</v>
      </c>
      <c r="BE1037">
        <f>IFERROR(SMALL(BE346:BE1024,ROW()-ROW($BE$1027)+1),"")</f>
        <v>0</v>
      </c>
      <c r="BF1037">
        <f>IFERROR(SMALL(BF346:BF1024,ROW()-ROW($BF$1027)+1),"")</f>
        <v>0</v>
      </c>
      <c r="BG1037">
        <f>IFERROR(SMALL(BG346:BG1024,ROW()-ROW($BG$1027)+1),"")</f>
        <v>0</v>
      </c>
      <c r="BH1037">
        <f>IFERROR(SMALL(BH346:BH1024,ROW()-ROW($BH$1027)+1),"")</f>
        <v>0</v>
      </c>
      <c r="BI1037">
        <f>IFERROR(SMALL(BI346:BI1024,ROW()-ROW($BI$1027)+1),"")</f>
        <v>0</v>
      </c>
      <c r="BJ1037">
        <f>IFERROR(SMALL(BJ346:BJ1024,ROW()-ROW($BJ$1027)+1),"")</f>
        <v>0</v>
      </c>
      <c r="BK1037">
        <f>IFERROR(SMALL(BK346:BK1024,ROW()-ROW($BK$1027)+1),"")</f>
        <v>0</v>
      </c>
      <c r="BL1037">
        <f>IFERROR(SMALL(BL346:BL1024,ROW()-ROW($BL$1027)+1),"")</f>
        <v>0</v>
      </c>
      <c r="BM1037">
        <f>IFERROR(SMALL(BM346:BM1024,ROW()-ROW($BM$1027)+1),"")</f>
        <v>0</v>
      </c>
      <c r="BN1037">
        <f>IFERROR(SMALL(BN346:BN1024,ROW()-ROW($BN$1027)+1),"")</f>
        <v>0</v>
      </c>
      <c r="BO1037">
        <f>IFERROR(SMALL(BO346:BO1024,ROW()-ROW($BO$1027)+1),"")</f>
        <v>0</v>
      </c>
      <c r="BP1037">
        <f>IFERROR(SMALL(BP346:BP1024,ROW()-ROW($BP$1027)+1),"")</f>
        <v>0</v>
      </c>
      <c r="BQ1037">
        <f>IFERROR(SMALL(BQ346:BQ1024,ROW()-ROW($BQ$1027)+1),"")</f>
        <v>0</v>
      </c>
      <c r="BR1037">
        <f>IFERROR(SMALL(BR346:BR1024,ROW()-ROW($BR$1027)+1),"")</f>
        <v>0</v>
      </c>
    </row>
    <row r="1038" spans="4:70">
      <c r="E1038">
        <f>IFERROR(SMALL(E346:E1024,ROW()-ROW($E$1027)+1),"")</f>
        <v>0</v>
      </c>
      <c r="F1038">
        <f>IFERROR(SMALL(F346:F1024,ROW()-ROW($F$1027)+1),"")</f>
        <v>0</v>
      </c>
      <c r="G1038">
        <f>IFERROR(SMALL(G346:G1024,ROW()-ROW($G$1027)+1),"")</f>
        <v>0</v>
      </c>
      <c r="H1038">
        <f>IFERROR(SMALL(H346:H1024,ROW()-ROW($H$1027)+1),"")</f>
        <v>0</v>
      </c>
      <c r="I1038">
        <f>IFERROR(SMALL(I346:I1024,ROW()-ROW($I$1027)+1),"")</f>
        <v>0</v>
      </c>
      <c r="J1038">
        <f>IFERROR(SMALL(J346:J1024,ROW()-ROW($J$1027)+1),"")</f>
        <v>0</v>
      </c>
      <c r="K1038">
        <f>IFERROR(SMALL(K346:K1024,ROW()-ROW($K$1027)+1),"")</f>
        <v>0</v>
      </c>
      <c r="L1038">
        <f>IFERROR(SMALL(L346:L1024,ROW()-ROW($L$1027)+1),"")</f>
        <v>0</v>
      </c>
      <c r="M1038">
        <f>IFERROR(SMALL(M346:M1024,ROW()-ROW($M$1027)+1),"")</f>
        <v>0</v>
      </c>
      <c r="N1038">
        <f>IFERROR(SMALL(N346:N1024,ROW()-ROW($N$1027)+1),"")</f>
        <v>0</v>
      </c>
      <c r="O1038">
        <f>IFERROR(SMALL(O346:O1024,ROW()-ROW($O$1027)+1),"")</f>
        <v>0</v>
      </c>
      <c r="P1038">
        <f>IFERROR(SMALL(P346:P1024,ROW()-ROW($P$1027)+1),"")</f>
        <v>0</v>
      </c>
      <c r="Q1038">
        <f>IFERROR(SMALL(Q346:Q1024,ROW()-ROW($Q$1027)+1),"")</f>
        <v>0</v>
      </c>
      <c r="R1038">
        <f>IFERROR(SMALL(R346:R1024,ROW()-ROW($R$1027)+1),"")</f>
        <v>0</v>
      </c>
      <c r="S1038">
        <f>IFERROR(SMALL(S346:S1024,ROW()-ROW($S$1027)+1),"")</f>
        <v>0</v>
      </c>
      <c r="T1038">
        <f>IFERROR(SMALL(T346:T1024,ROW()-ROW($T$1027)+1),"")</f>
        <v>0</v>
      </c>
      <c r="U1038">
        <f>IFERROR(SMALL(U346:U1024,ROW()-ROW($U$1027)+1),"")</f>
        <v>0</v>
      </c>
      <c r="V1038">
        <f>IFERROR(SMALL(V346:V1024,ROW()-ROW($V$1027)+1),"")</f>
        <v>0</v>
      </c>
      <c r="W1038">
        <f>IFERROR(SMALL(W346:W1024,ROW()-ROW($W$1027)+1),"")</f>
        <v>0</v>
      </c>
      <c r="X1038">
        <f>IFERROR(SMALL(X346:X1024,ROW()-ROW($X$1027)+1),"")</f>
        <v>0</v>
      </c>
      <c r="Y1038">
        <f>IFERROR(SMALL(Y346:Y1024,ROW()-ROW($Y$1027)+1),"")</f>
        <v>0</v>
      </c>
      <c r="Z1038">
        <f>IFERROR(SMALL(Z346:Z1024,ROW()-ROW($Z$1027)+1),"")</f>
        <v>0</v>
      </c>
      <c r="AA1038">
        <f>IFERROR(SMALL(AA346:AA1024,ROW()-ROW($AA$1027)+1),"")</f>
        <v>0</v>
      </c>
      <c r="AB1038">
        <f>IFERROR(SMALL(AB346:AB1024,ROW()-ROW($AB$1027)+1),"")</f>
        <v>0</v>
      </c>
      <c r="AC1038">
        <f>IFERROR(SMALL(AC346:AC1024,ROW()-ROW($AC$1027)+1),"")</f>
        <v>0</v>
      </c>
      <c r="AD1038">
        <f>IFERROR(SMALL(AD346:AD1024,ROW()-ROW($AD$1027)+1),"")</f>
        <v>0</v>
      </c>
      <c r="AE1038">
        <f>IFERROR(SMALL(AE346:AE1024,ROW()-ROW($AE$1027)+1),"")</f>
        <v>0</v>
      </c>
      <c r="AF1038">
        <f>IFERROR(SMALL(AF346:AF1024,ROW()-ROW($AF$1027)+1),"")</f>
        <v>0</v>
      </c>
      <c r="AG1038">
        <f>IFERROR(SMALL(AG346:AG1024,ROW()-ROW($AG$1027)+1),"")</f>
        <v>0</v>
      </c>
      <c r="AH1038">
        <f>IFERROR(SMALL(AH346:AH1024,ROW()-ROW($AH$1027)+1),"")</f>
        <v>0</v>
      </c>
      <c r="AI1038">
        <f>IFERROR(SMALL(AI346:AI1024,ROW()-ROW($AI$1027)+1),"")</f>
        <v>0</v>
      </c>
      <c r="AJ1038">
        <f>IFERROR(SMALL(AJ346:AJ1024,ROW()-ROW($AJ$1027)+1),"")</f>
        <v>0</v>
      </c>
      <c r="AM1038">
        <f>IFERROR(SMALL(AM346:AM1024,ROW()-ROW($AM$1027)+1),"")</f>
        <v>0</v>
      </c>
      <c r="AN1038">
        <f>IFERROR(SMALL(AN346:AN1024,ROW()-ROW($AN$1027)+1),"")</f>
        <v>0</v>
      </c>
      <c r="AO1038">
        <f>IFERROR(SMALL(AO346:AO1024,ROW()-ROW($AO$1027)+1),"")</f>
        <v>0</v>
      </c>
      <c r="AP1038">
        <f>IFERROR(SMALL(AP346:AP1024,ROW()-ROW($AP$1027)+1),"")</f>
        <v>0</v>
      </c>
      <c r="AQ1038">
        <f>IFERROR(SMALL(AQ346:AQ1024,ROW()-ROW($AQ$1027)+1),"")</f>
        <v>0</v>
      </c>
      <c r="AR1038">
        <f>IFERROR(SMALL(AR346:AR1024,ROW()-ROW($AR$1027)+1),"")</f>
        <v>0</v>
      </c>
      <c r="AS1038">
        <f>IFERROR(SMALL(AS346:AS1024,ROW()-ROW($AS$1027)+1),"")</f>
        <v>0</v>
      </c>
      <c r="AT1038">
        <f>IFERROR(SMALL(AT346:AT1024,ROW()-ROW($AT$1027)+1),"")</f>
        <v>0</v>
      </c>
      <c r="AU1038">
        <f>IFERROR(SMALL(AU346:AU1024,ROW()-ROW($AU$1027)+1),"")</f>
        <v>0</v>
      </c>
      <c r="AV1038">
        <f>IFERROR(SMALL(AV346:AV1024,ROW()-ROW($AV$1027)+1),"")</f>
        <v>0</v>
      </c>
      <c r="AW1038">
        <f>IFERROR(SMALL(AW346:AW1024,ROW()-ROW($AW$1027)+1),"")</f>
        <v>0</v>
      </c>
      <c r="AX1038">
        <f>IFERROR(SMALL(AX346:AX1024,ROW()-ROW($AX$1027)+1),"")</f>
        <v>0</v>
      </c>
      <c r="AY1038">
        <f>IFERROR(SMALL(AY346:AY1024,ROW()-ROW($AY$1027)+1),"")</f>
        <v>0</v>
      </c>
      <c r="AZ1038">
        <f>IFERROR(SMALL(AZ346:AZ1024,ROW()-ROW($AZ$1027)+1),"")</f>
        <v>0</v>
      </c>
      <c r="BA1038">
        <f>IFERROR(SMALL(BA346:BA1024,ROW()-ROW($BA$1027)+1),"")</f>
        <v>0</v>
      </c>
      <c r="BB1038">
        <f>IFERROR(SMALL(BB346:BB1024,ROW()-ROW($BB$1027)+1),"")</f>
        <v>0</v>
      </c>
      <c r="BC1038">
        <f>IFERROR(SMALL(BC346:BC1024,ROW()-ROW($BC$1027)+1),"")</f>
        <v>0</v>
      </c>
      <c r="BD1038">
        <f>IFERROR(SMALL(BD346:BD1024,ROW()-ROW($BD$1027)+1),"")</f>
        <v>0</v>
      </c>
      <c r="BE1038">
        <f>IFERROR(SMALL(BE346:BE1024,ROW()-ROW($BE$1027)+1),"")</f>
        <v>0</v>
      </c>
      <c r="BF1038">
        <f>IFERROR(SMALL(BF346:BF1024,ROW()-ROW($BF$1027)+1),"")</f>
        <v>0</v>
      </c>
      <c r="BG1038">
        <f>IFERROR(SMALL(BG346:BG1024,ROW()-ROW($BG$1027)+1),"")</f>
        <v>0</v>
      </c>
      <c r="BH1038">
        <f>IFERROR(SMALL(BH346:BH1024,ROW()-ROW($BH$1027)+1),"")</f>
        <v>0</v>
      </c>
      <c r="BI1038">
        <f>IFERROR(SMALL(BI346:BI1024,ROW()-ROW($BI$1027)+1),"")</f>
        <v>0</v>
      </c>
      <c r="BJ1038">
        <f>IFERROR(SMALL(BJ346:BJ1024,ROW()-ROW($BJ$1027)+1),"")</f>
        <v>0</v>
      </c>
      <c r="BK1038">
        <f>IFERROR(SMALL(BK346:BK1024,ROW()-ROW($BK$1027)+1),"")</f>
        <v>0</v>
      </c>
      <c r="BL1038">
        <f>IFERROR(SMALL(BL346:BL1024,ROW()-ROW($BL$1027)+1),"")</f>
        <v>0</v>
      </c>
      <c r="BM1038">
        <f>IFERROR(SMALL(BM346:BM1024,ROW()-ROW($BM$1027)+1),"")</f>
        <v>0</v>
      </c>
      <c r="BN1038">
        <f>IFERROR(SMALL(BN346:BN1024,ROW()-ROW($BN$1027)+1),"")</f>
        <v>0</v>
      </c>
      <c r="BO1038">
        <f>IFERROR(SMALL(BO346:BO1024,ROW()-ROW($BO$1027)+1),"")</f>
        <v>0</v>
      </c>
      <c r="BP1038">
        <f>IFERROR(SMALL(BP346:BP1024,ROW()-ROW($BP$1027)+1),"")</f>
        <v>0</v>
      </c>
      <c r="BQ1038">
        <f>IFERROR(SMALL(BQ346:BQ1024,ROW()-ROW($BQ$1027)+1),"")</f>
        <v>0</v>
      </c>
      <c r="BR1038">
        <f>IFERROR(SMALL(BR346:BR1024,ROW()-ROW($BR$1027)+1),"")</f>
        <v>0</v>
      </c>
    </row>
    <row r="1039" spans="4:70">
      <c r="E1039">
        <f>IFERROR(SMALL(E346:E1024,ROW()-ROW($E$1027)+1),"")</f>
        <v>0</v>
      </c>
      <c r="F1039">
        <f>IFERROR(SMALL(F346:F1024,ROW()-ROW($F$1027)+1),"")</f>
        <v>0</v>
      </c>
      <c r="G1039">
        <f>IFERROR(SMALL(G346:G1024,ROW()-ROW($G$1027)+1),"")</f>
        <v>0</v>
      </c>
      <c r="H1039">
        <f>IFERROR(SMALL(H346:H1024,ROW()-ROW($H$1027)+1),"")</f>
        <v>0</v>
      </c>
      <c r="I1039">
        <f>IFERROR(SMALL(I346:I1024,ROW()-ROW($I$1027)+1),"")</f>
        <v>0</v>
      </c>
      <c r="J1039">
        <f>IFERROR(SMALL(J346:J1024,ROW()-ROW($J$1027)+1),"")</f>
        <v>0</v>
      </c>
      <c r="K1039">
        <f>IFERROR(SMALL(K346:K1024,ROW()-ROW($K$1027)+1),"")</f>
        <v>0</v>
      </c>
      <c r="L1039">
        <f>IFERROR(SMALL(L346:L1024,ROW()-ROW($L$1027)+1),"")</f>
        <v>0</v>
      </c>
      <c r="M1039">
        <f>IFERROR(SMALL(M346:M1024,ROW()-ROW($M$1027)+1),"")</f>
        <v>0</v>
      </c>
      <c r="N1039">
        <f>IFERROR(SMALL(N346:N1024,ROW()-ROW($N$1027)+1),"")</f>
        <v>0</v>
      </c>
      <c r="O1039">
        <f>IFERROR(SMALL(O346:O1024,ROW()-ROW($O$1027)+1),"")</f>
        <v>0</v>
      </c>
      <c r="P1039">
        <f>IFERROR(SMALL(P346:P1024,ROW()-ROW($P$1027)+1),"")</f>
        <v>0</v>
      </c>
      <c r="Q1039">
        <f>IFERROR(SMALL(Q346:Q1024,ROW()-ROW($Q$1027)+1),"")</f>
        <v>0</v>
      </c>
      <c r="R1039">
        <f>IFERROR(SMALL(R346:R1024,ROW()-ROW($R$1027)+1),"")</f>
        <v>0</v>
      </c>
      <c r="S1039">
        <f>IFERROR(SMALL(S346:S1024,ROW()-ROW($S$1027)+1),"")</f>
        <v>0</v>
      </c>
      <c r="T1039">
        <f>IFERROR(SMALL(T346:T1024,ROW()-ROW($T$1027)+1),"")</f>
        <v>0</v>
      </c>
      <c r="U1039">
        <f>IFERROR(SMALL(U346:U1024,ROW()-ROW($U$1027)+1),"")</f>
        <v>0</v>
      </c>
      <c r="V1039">
        <f>IFERROR(SMALL(V346:V1024,ROW()-ROW($V$1027)+1),"")</f>
        <v>0</v>
      </c>
      <c r="W1039">
        <f>IFERROR(SMALL(W346:W1024,ROW()-ROW($W$1027)+1),"")</f>
        <v>0</v>
      </c>
      <c r="X1039">
        <f>IFERROR(SMALL(X346:X1024,ROW()-ROW($X$1027)+1),"")</f>
        <v>0</v>
      </c>
      <c r="Y1039">
        <f>IFERROR(SMALL(Y346:Y1024,ROW()-ROW($Y$1027)+1),"")</f>
        <v>0</v>
      </c>
      <c r="Z1039">
        <f>IFERROR(SMALL(Z346:Z1024,ROW()-ROW($Z$1027)+1),"")</f>
        <v>0</v>
      </c>
      <c r="AA1039">
        <f>IFERROR(SMALL(AA346:AA1024,ROW()-ROW($AA$1027)+1),"")</f>
        <v>0</v>
      </c>
      <c r="AB1039">
        <f>IFERROR(SMALL(AB346:AB1024,ROW()-ROW($AB$1027)+1),"")</f>
        <v>0</v>
      </c>
      <c r="AC1039">
        <f>IFERROR(SMALL(AC346:AC1024,ROW()-ROW($AC$1027)+1),"")</f>
        <v>0</v>
      </c>
      <c r="AD1039">
        <f>IFERROR(SMALL(AD346:AD1024,ROW()-ROW($AD$1027)+1),"")</f>
        <v>0</v>
      </c>
      <c r="AE1039">
        <f>IFERROR(SMALL(AE346:AE1024,ROW()-ROW($AE$1027)+1),"")</f>
        <v>0</v>
      </c>
      <c r="AF1039">
        <f>IFERROR(SMALL(AF346:AF1024,ROW()-ROW($AF$1027)+1),"")</f>
        <v>0</v>
      </c>
      <c r="AG1039">
        <f>IFERROR(SMALL(AG346:AG1024,ROW()-ROW($AG$1027)+1),"")</f>
        <v>0</v>
      </c>
      <c r="AH1039">
        <f>IFERROR(SMALL(AH346:AH1024,ROW()-ROW($AH$1027)+1),"")</f>
        <v>0</v>
      </c>
      <c r="AI1039">
        <f>IFERROR(SMALL(AI346:AI1024,ROW()-ROW($AI$1027)+1),"")</f>
        <v>0</v>
      </c>
      <c r="AJ1039">
        <f>IFERROR(SMALL(AJ346:AJ1024,ROW()-ROW($AJ$1027)+1),"")</f>
        <v>0</v>
      </c>
      <c r="AM1039">
        <f>IFERROR(SMALL(AM346:AM1024,ROW()-ROW($AM$1027)+1),"")</f>
        <v>0</v>
      </c>
      <c r="AN1039">
        <f>IFERROR(SMALL(AN346:AN1024,ROW()-ROW($AN$1027)+1),"")</f>
        <v>0</v>
      </c>
      <c r="AO1039">
        <f>IFERROR(SMALL(AO346:AO1024,ROW()-ROW($AO$1027)+1),"")</f>
        <v>0</v>
      </c>
      <c r="AP1039">
        <f>IFERROR(SMALL(AP346:AP1024,ROW()-ROW($AP$1027)+1),"")</f>
        <v>0</v>
      </c>
      <c r="AQ1039">
        <f>IFERROR(SMALL(AQ346:AQ1024,ROW()-ROW($AQ$1027)+1),"")</f>
        <v>0</v>
      </c>
      <c r="AR1039">
        <f>IFERROR(SMALL(AR346:AR1024,ROW()-ROW($AR$1027)+1),"")</f>
        <v>0</v>
      </c>
      <c r="AS1039">
        <f>IFERROR(SMALL(AS346:AS1024,ROW()-ROW($AS$1027)+1),"")</f>
        <v>0</v>
      </c>
      <c r="AT1039">
        <f>IFERROR(SMALL(AT346:AT1024,ROW()-ROW($AT$1027)+1),"")</f>
        <v>0</v>
      </c>
      <c r="AU1039">
        <f>IFERROR(SMALL(AU346:AU1024,ROW()-ROW($AU$1027)+1),"")</f>
        <v>0</v>
      </c>
      <c r="AV1039">
        <f>IFERROR(SMALL(AV346:AV1024,ROW()-ROW($AV$1027)+1),"")</f>
        <v>0</v>
      </c>
      <c r="AW1039">
        <f>IFERROR(SMALL(AW346:AW1024,ROW()-ROW($AW$1027)+1),"")</f>
        <v>0</v>
      </c>
      <c r="AX1039">
        <f>IFERROR(SMALL(AX346:AX1024,ROW()-ROW($AX$1027)+1),"")</f>
        <v>0</v>
      </c>
      <c r="AY1039">
        <f>IFERROR(SMALL(AY346:AY1024,ROW()-ROW($AY$1027)+1),"")</f>
        <v>0</v>
      </c>
      <c r="AZ1039">
        <f>IFERROR(SMALL(AZ346:AZ1024,ROW()-ROW($AZ$1027)+1),"")</f>
        <v>0</v>
      </c>
      <c r="BA1039">
        <f>IFERROR(SMALL(BA346:BA1024,ROW()-ROW($BA$1027)+1),"")</f>
        <v>0</v>
      </c>
      <c r="BB1039">
        <f>IFERROR(SMALL(BB346:BB1024,ROW()-ROW($BB$1027)+1),"")</f>
        <v>0</v>
      </c>
      <c r="BC1039">
        <f>IFERROR(SMALL(BC346:BC1024,ROW()-ROW($BC$1027)+1),"")</f>
        <v>0</v>
      </c>
      <c r="BD1039">
        <f>IFERROR(SMALL(BD346:BD1024,ROW()-ROW($BD$1027)+1),"")</f>
        <v>0</v>
      </c>
      <c r="BE1039">
        <f>IFERROR(SMALL(BE346:BE1024,ROW()-ROW($BE$1027)+1),"")</f>
        <v>0</v>
      </c>
      <c r="BF1039">
        <f>IFERROR(SMALL(BF346:BF1024,ROW()-ROW($BF$1027)+1),"")</f>
        <v>0</v>
      </c>
      <c r="BG1039">
        <f>IFERROR(SMALL(BG346:BG1024,ROW()-ROW($BG$1027)+1),"")</f>
        <v>0</v>
      </c>
      <c r="BH1039">
        <f>IFERROR(SMALL(BH346:BH1024,ROW()-ROW($BH$1027)+1),"")</f>
        <v>0</v>
      </c>
      <c r="BI1039">
        <f>IFERROR(SMALL(BI346:BI1024,ROW()-ROW($BI$1027)+1),"")</f>
        <v>0</v>
      </c>
      <c r="BJ1039">
        <f>IFERROR(SMALL(BJ346:BJ1024,ROW()-ROW($BJ$1027)+1),"")</f>
        <v>0</v>
      </c>
      <c r="BK1039">
        <f>IFERROR(SMALL(BK346:BK1024,ROW()-ROW($BK$1027)+1),"")</f>
        <v>0</v>
      </c>
      <c r="BL1039">
        <f>IFERROR(SMALL(BL346:BL1024,ROW()-ROW($BL$1027)+1),"")</f>
        <v>0</v>
      </c>
      <c r="BM1039">
        <f>IFERROR(SMALL(BM346:BM1024,ROW()-ROW($BM$1027)+1),"")</f>
        <v>0</v>
      </c>
      <c r="BN1039">
        <f>IFERROR(SMALL(BN346:BN1024,ROW()-ROW($BN$1027)+1),"")</f>
        <v>0</v>
      </c>
      <c r="BO1039">
        <f>IFERROR(SMALL(BO346:BO1024,ROW()-ROW($BO$1027)+1),"")</f>
        <v>0</v>
      </c>
      <c r="BP1039">
        <f>IFERROR(SMALL(BP346:BP1024,ROW()-ROW($BP$1027)+1),"")</f>
        <v>0</v>
      </c>
      <c r="BQ1039">
        <f>IFERROR(SMALL(BQ346:BQ1024,ROW()-ROW($BQ$1027)+1),"")</f>
        <v>0</v>
      </c>
      <c r="BR1039">
        <f>IFERROR(SMALL(BR346:BR1024,ROW()-ROW($BR$1027)+1),"")</f>
        <v>0</v>
      </c>
    </row>
    <row r="1040" spans="4:70">
      <c r="E1040">
        <f>IFERROR(SMALL(E346:E1024,ROW()-ROW($E$1027)+1),"")</f>
        <v>0</v>
      </c>
      <c r="F1040">
        <f>IFERROR(SMALL(F346:F1024,ROW()-ROW($F$1027)+1),"")</f>
        <v>0</v>
      </c>
      <c r="G1040">
        <f>IFERROR(SMALL(G346:G1024,ROW()-ROW($G$1027)+1),"")</f>
        <v>0</v>
      </c>
      <c r="H1040">
        <f>IFERROR(SMALL(H346:H1024,ROW()-ROW($H$1027)+1),"")</f>
        <v>0</v>
      </c>
      <c r="I1040">
        <f>IFERROR(SMALL(I346:I1024,ROW()-ROW($I$1027)+1),"")</f>
        <v>0</v>
      </c>
      <c r="J1040">
        <f>IFERROR(SMALL(J346:J1024,ROW()-ROW($J$1027)+1),"")</f>
        <v>0</v>
      </c>
      <c r="K1040">
        <f>IFERROR(SMALL(K346:K1024,ROW()-ROW($K$1027)+1),"")</f>
        <v>0</v>
      </c>
      <c r="L1040">
        <f>IFERROR(SMALL(L346:L1024,ROW()-ROW($L$1027)+1),"")</f>
        <v>0</v>
      </c>
      <c r="M1040">
        <f>IFERROR(SMALL(M346:M1024,ROW()-ROW($M$1027)+1),"")</f>
        <v>0</v>
      </c>
      <c r="N1040">
        <f>IFERROR(SMALL(N346:N1024,ROW()-ROW($N$1027)+1),"")</f>
        <v>0</v>
      </c>
      <c r="O1040">
        <f>IFERROR(SMALL(O346:O1024,ROW()-ROW($O$1027)+1),"")</f>
        <v>0</v>
      </c>
      <c r="P1040">
        <f>IFERROR(SMALL(P346:P1024,ROW()-ROW($P$1027)+1),"")</f>
        <v>0</v>
      </c>
      <c r="Q1040">
        <f>IFERROR(SMALL(Q346:Q1024,ROW()-ROW($Q$1027)+1),"")</f>
        <v>0</v>
      </c>
      <c r="R1040">
        <f>IFERROR(SMALL(R346:R1024,ROW()-ROW($R$1027)+1),"")</f>
        <v>0</v>
      </c>
      <c r="S1040">
        <f>IFERROR(SMALL(S346:S1024,ROW()-ROW($S$1027)+1),"")</f>
        <v>0</v>
      </c>
      <c r="T1040">
        <f>IFERROR(SMALL(T346:T1024,ROW()-ROW($T$1027)+1),"")</f>
        <v>0</v>
      </c>
      <c r="U1040">
        <f>IFERROR(SMALL(U346:U1024,ROW()-ROW($U$1027)+1),"")</f>
        <v>0</v>
      </c>
      <c r="V1040">
        <f>IFERROR(SMALL(V346:V1024,ROW()-ROW($V$1027)+1),"")</f>
        <v>0</v>
      </c>
      <c r="W1040">
        <f>IFERROR(SMALL(W346:W1024,ROW()-ROW($W$1027)+1),"")</f>
        <v>0</v>
      </c>
      <c r="X1040">
        <f>IFERROR(SMALL(X346:X1024,ROW()-ROW($X$1027)+1),"")</f>
        <v>0</v>
      </c>
      <c r="Y1040">
        <f>IFERROR(SMALL(Y346:Y1024,ROW()-ROW($Y$1027)+1),"")</f>
        <v>0</v>
      </c>
      <c r="Z1040">
        <f>IFERROR(SMALL(Z346:Z1024,ROW()-ROW($Z$1027)+1),"")</f>
        <v>0</v>
      </c>
      <c r="AA1040">
        <f>IFERROR(SMALL(AA346:AA1024,ROW()-ROW($AA$1027)+1),"")</f>
        <v>0</v>
      </c>
      <c r="AB1040">
        <f>IFERROR(SMALL(AB346:AB1024,ROW()-ROW($AB$1027)+1),"")</f>
        <v>0</v>
      </c>
      <c r="AC1040">
        <f>IFERROR(SMALL(AC346:AC1024,ROW()-ROW($AC$1027)+1),"")</f>
        <v>0</v>
      </c>
      <c r="AD1040">
        <f>IFERROR(SMALL(AD346:AD1024,ROW()-ROW($AD$1027)+1),"")</f>
        <v>0</v>
      </c>
      <c r="AE1040">
        <f>IFERROR(SMALL(AE346:AE1024,ROW()-ROW($AE$1027)+1),"")</f>
        <v>0</v>
      </c>
      <c r="AF1040">
        <f>IFERROR(SMALL(AF346:AF1024,ROW()-ROW($AF$1027)+1),"")</f>
        <v>0</v>
      </c>
      <c r="AG1040">
        <f>IFERROR(SMALL(AG346:AG1024,ROW()-ROW($AG$1027)+1),"")</f>
        <v>0</v>
      </c>
      <c r="AH1040">
        <f>IFERROR(SMALL(AH346:AH1024,ROW()-ROW($AH$1027)+1),"")</f>
        <v>0</v>
      </c>
      <c r="AI1040">
        <f>IFERROR(SMALL(AI346:AI1024,ROW()-ROW($AI$1027)+1),"")</f>
        <v>0</v>
      </c>
      <c r="AJ1040">
        <f>IFERROR(SMALL(AJ346:AJ1024,ROW()-ROW($AJ$1027)+1),"")</f>
        <v>0</v>
      </c>
      <c r="AM1040">
        <f>IFERROR(SMALL(AM346:AM1024,ROW()-ROW($AM$1027)+1),"")</f>
        <v>0</v>
      </c>
      <c r="AN1040">
        <f>IFERROR(SMALL(AN346:AN1024,ROW()-ROW($AN$1027)+1),"")</f>
        <v>0</v>
      </c>
      <c r="AO1040">
        <f>IFERROR(SMALL(AO346:AO1024,ROW()-ROW($AO$1027)+1),"")</f>
        <v>0</v>
      </c>
      <c r="AP1040">
        <f>IFERROR(SMALL(AP346:AP1024,ROW()-ROW($AP$1027)+1),"")</f>
        <v>0</v>
      </c>
      <c r="AQ1040">
        <f>IFERROR(SMALL(AQ346:AQ1024,ROW()-ROW($AQ$1027)+1),"")</f>
        <v>0</v>
      </c>
      <c r="AR1040">
        <f>IFERROR(SMALL(AR346:AR1024,ROW()-ROW($AR$1027)+1),"")</f>
        <v>0</v>
      </c>
      <c r="AS1040">
        <f>IFERROR(SMALL(AS346:AS1024,ROW()-ROW($AS$1027)+1),"")</f>
        <v>0</v>
      </c>
      <c r="AT1040">
        <f>IFERROR(SMALL(AT346:AT1024,ROW()-ROW($AT$1027)+1),"")</f>
        <v>0</v>
      </c>
      <c r="AU1040">
        <f>IFERROR(SMALL(AU346:AU1024,ROW()-ROW($AU$1027)+1),"")</f>
        <v>0</v>
      </c>
      <c r="AV1040">
        <f>IFERROR(SMALL(AV346:AV1024,ROW()-ROW($AV$1027)+1),"")</f>
        <v>0</v>
      </c>
      <c r="AW1040">
        <f>IFERROR(SMALL(AW346:AW1024,ROW()-ROW($AW$1027)+1),"")</f>
        <v>0</v>
      </c>
      <c r="AX1040">
        <f>IFERROR(SMALL(AX346:AX1024,ROW()-ROW($AX$1027)+1),"")</f>
        <v>0</v>
      </c>
      <c r="AY1040">
        <f>IFERROR(SMALL(AY346:AY1024,ROW()-ROW($AY$1027)+1),"")</f>
        <v>0</v>
      </c>
      <c r="AZ1040">
        <f>IFERROR(SMALL(AZ346:AZ1024,ROW()-ROW($AZ$1027)+1),"")</f>
        <v>0</v>
      </c>
      <c r="BA1040">
        <f>IFERROR(SMALL(BA346:BA1024,ROW()-ROW($BA$1027)+1),"")</f>
        <v>0</v>
      </c>
      <c r="BB1040">
        <f>IFERROR(SMALL(BB346:BB1024,ROW()-ROW($BB$1027)+1),"")</f>
        <v>0</v>
      </c>
      <c r="BC1040">
        <f>IFERROR(SMALL(BC346:BC1024,ROW()-ROW($BC$1027)+1),"")</f>
        <v>0</v>
      </c>
      <c r="BD1040">
        <f>IFERROR(SMALL(BD346:BD1024,ROW()-ROW($BD$1027)+1),"")</f>
        <v>0</v>
      </c>
      <c r="BE1040">
        <f>IFERROR(SMALL(BE346:BE1024,ROW()-ROW($BE$1027)+1),"")</f>
        <v>0</v>
      </c>
      <c r="BF1040">
        <f>IFERROR(SMALL(BF346:BF1024,ROW()-ROW($BF$1027)+1),"")</f>
        <v>0</v>
      </c>
      <c r="BG1040">
        <f>IFERROR(SMALL(BG346:BG1024,ROW()-ROW($BG$1027)+1),"")</f>
        <v>0</v>
      </c>
      <c r="BH1040">
        <f>IFERROR(SMALL(BH346:BH1024,ROW()-ROW($BH$1027)+1),"")</f>
        <v>0</v>
      </c>
      <c r="BI1040">
        <f>IFERROR(SMALL(BI346:BI1024,ROW()-ROW($BI$1027)+1),"")</f>
        <v>0</v>
      </c>
      <c r="BJ1040">
        <f>IFERROR(SMALL(BJ346:BJ1024,ROW()-ROW($BJ$1027)+1),"")</f>
        <v>0</v>
      </c>
      <c r="BK1040">
        <f>IFERROR(SMALL(BK346:BK1024,ROW()-ROW($BK$1027)+1),"")</f>
        <v>0</v>
      </c>
      <c r="BL1040">
        <f>IFERROR(SMALL(BL346:BL1024,ROW()-ROW($BL$1027)+1),"")</f>
        <v>0</v>
      </c>
      <c r="BM1040">
        <f>IFERROR(SMALL(BM346:BM1024,ROW()-ROW($BM$1027)+1),"")</f>
        <v>0</v>
      </c>
      <c r="BN1040">
        <f>IFERROR(SMALL(BN346:BN1024,ROW()-ROW($BN$1027)+1),"")</f>
        <v>0</v>
      </c>
      <c r="BO1040">
        <f>IFERROR(SMALL(BO346:BO1024,ROW()-ROW($BO$1027)+1),"")</f>
        <v>0</v>
      </c>
      <c r="BP1040">
        <f>IFERROR(SMALL(BP346:BP1024,ROW()-ROW($BP$1027)+1),"")</f>
        <v>0</v>
      </c>
      <c r="BQ1040">
        <f>IFERROR(SMALL(BQ346:BQ1024,ROW()-ROW($BQ$1027)+1),"")</f>
        <v>0</v>
      </c>
      <c r="BR1040">
        <f>IFERROR(SMALL(BR346:BR1024,ROW()-ROW($BR$1027)+1),"")</f>
        <v>0</v>
      </c>
    </row>
    <row r="1041" spans="5:70">
      <c r="E1041">
        <f>IFERROR(SMALL(E346:E1024,ROW()-ROW($E$1027)+1),"")</f>
        <v>0</v>
      </c>
      <c r="F1041">
        <f>IFERROR(SMALL(F346:F1024,ROW()-ROW($F$1027)+1),"")</f>
        <v>0</v>
      </c>
      <c r="G1041">
        <f>IFERROR(SMALL(G346:G1024,ROW()-ROW($G$1027)+1),"")</f>
        <v>0</v>
      </c>
      <c r="H1041">
        <f>IFERROR(SMALL(H346:H1024,ROW()-ROW($H$1027)+1),"")</f>
        <v>0</v>
      </c>
      <c r="I1041">
        <f>IFERROR(SMALL(I346:I1024,ROW()-ROW($I$1027)+1),"")</f>
        <v>0</v>
      </c>
      <c r="J1041">
        <f>IFERROR(SMALL(J346:J1024,ROW()-ROW($J$1027)+1),"")</f>
        <v>0</v>
      </c>
      <c r="K1041">
        <f>IFERROR(SMALL(K346:K1024,ROW()-ROW($K$1027)+1),"")</f>
        <v>0</v>
      </c>
      <c r="L1041">
        <f>IFERROR(SMALL(L346:L1024,ROW()-ROW($L$1027)+1),"")</f>
        <v>0</v>
      </c>
      <c r="M1041">
        <f>IFERROR(SMALL(M346:M1024,ROW()-ROW($M$1027)+1),"")</f>
        <v>0</v>
      </c>
      <c r="N1041">
        <f>IFERROR(SMALL(N346:N1024,ROW()-ROW($N$1027)+1),"")</f>
        <v>0</v>
      </c>
      <c r="O1041">
        <f>IFERROR(SMALL(O346:O1024,ROW()-ROW($O$1027)+1),"")</f>
        <v>0</v>
      </c>
      <c r="P1041">
        <f>IFERROR(SMALL(P346:P1024,ROW()-ROW($P$1027)+1),"")</f>
        <v>0</v>
      </c>
      <c r="Q1041">
        <f>IFERROR(SMALL(Q346:Q1024,ROW()-ROW($Q$1027)+1),"")</f>
        <v>0</v>
      </c>
      <c r="R1041">
        <f>IFERROR(SMALL(R346:R1024,ROW()-ROW($R$1027)+1),"")</f>
        <v>0</v>
      </c>
      <c r="S1041">
        <f>IFERROR(SMALL(S346:S1024,ROW()-ROW($S$1027)+1),"")</f>
        <v>0</v>
      </c>
      <c r="T1041">
        <f>IFERROR(SMALL(T346:T1024,ROW()-ROW($T$1027)+1),"")</f>
        <v>0</v>
      </c>
      <c r="U1041">
        <f>IFERROR(SMALL(U346:U1024,ROW()-ROW($U$1027)+1),"")</f>
        <v>0</v>
      </c>
      <c r="V1041">
        <f>IFERROR(SMALL(V346:V1024,ROW()-ROW($V$1027)+1),"")</f>
        <v>0</v>
      </c>
      <c r="W1041">
        <f>IFERROR(SMALL(W346:W1024,ROW()-ROW($W$1027)+1),"")</f>
        <v>0</v>
      </c>
      <c r="X1041">
        <f>IFERROR(SMALL(X346:X1024,ROW()-ROW($X$1027)+1),"")</f>
        <v>0</v>
      </c>
      <c r="Y1041">
        <f>IFERROR(SMALL(Y346:Y1024,ROW()-ROW($Y$1027)+1),"")</f>
        <v>0</v>
      </c>
      <c r="Z1041">
        <f>IFERROR(SMALL(Z346:Z1024,ROW()-ROW($Z$1027)+1),"")</f>
        <v>0</v>
      </c>
      <c r="AA1041">
        <f>IFERROR(SMALL(AA346:AA1024,ROW()-ROW($AA$1027)+1),"")</f>
        <v>0</v>
      </c>
      <c r="AB1041">
        <f>IFERROR(SMALL(AB346:AB1024,ROW()-ROW($AB$1027)+1),"")</f>
        <v>0</v>
      </c>
      <c r="AC1041">
        <f>IFERROR(SMALL(AC346:AC1024,ROW()-ROW($AC$1027)+1),"")</f>
        <v>0</v>
      </c>
      <c r="AD1041">
        <f>IFERROR(SMALL(AD346:AD1024,ROW()-ROW($AD$1027)+1),"")</f>
        <v>0</v>
      </c>
      <c r="AE1041">
        <f>IFERROR(SMALL(AE346:AE1024,ROW()-ROW($AE$1027)+1),"")</f>
        <v>0</v>
      </c>
      <c r="AF1041">
        <f>IFERROR(SMALL(AF346:AF1024,ROW()-ROW($AF$1027)+1),"")</f>
        <v>0</v>
      </c>
      <c r="AG1041">
        <f>IFERROR(SMALL(AG346:AG1024,ROW()-ROW($AG$1027)+1),"")</f>
        <v>0</v>
      </c>
      <c r="AH1041">
        <f>IFERROR(SMALL(AH346:AH1024,ROW()-ROW($AH$1027)+1),"")</f>
        <v>0</v>
      </c>
      <c r="AI1041">
        <f>IFERROR(SMALL(AI346:AI1024,ROW()-ROW($AI$1027)+1),"")</f>
        <v>0</v>
      </c>
      <c r="AJ1041">
        <f>IFERROR(SMALL(AJ346:AJ1024,ROW()-ROW($AJ$1027)+1),"")</f>
        <v>0</v>
      </c>
      <c r="AM1041">
        <f>IFERROR(SMALL(AM346:AM1024,ROW()-ROW($AM$1027)+1),"")</f>
        <v>0</v>
      </c>
      <c r="AN1041">
        <f>IFERROR(SMALL(AN346:AN1024,ROW()-ROW($AN$1027)+1),"")</f>
        <v>0</v>
      </c>
      <c r="AO1041">
        <f>IFERROR(SMALL(AO346:AO1024,ROW()-ROW($AO$1027)+1),"")</f>
        <v>0</v>
      </c>
      <c r="AP1041">
        <f>IFERROR(SMALL(AP346:AP1024,ROW()-ROW($AP$1027)+1),"")</f>
        <v>0</v>
      </c>
      <c r="AQ1041">
        <f>IFERROR(SMALL(AQ346:AQ1024,ROW()-ROW($AQ$1027)+1),"")</f>
        <v>0</v>
      </c>
      <c r="AR1041">
        <f>IFERROR(SMALL(AR346:AR1024,ROW()-ROW($AR$1027)+1),"")</f>
        <v>0</v>
      </c>
      <c r="AS1041">
        <f>IFERROR(SMALL(AS346:AS1024,ROW()-ROW($AS$1027)+1),"")</f>
        <v>0</v>
      </c>
      <c r="AT1041">
        <f>IFERROR(SMALL(AT346:AT1024,ROW()-ROW($AT$1027)+1),"")</f>
        <v>0</v>
      </c>
      <c r="AU1041">
        <f>IFERROR(SMALL(AU346:AU1024,ROW()-ROW($AU$1027)+1),"")</f>
        <v>0</v>
      </c>
      <c r="AV1041">
        <f>IFERROR(SMALL(AV346:AV1024,ROW()-ROW($AV$1027)+1),"")</f>
        <v>0</v>
      </c>
      <c r="AW1041">
        <f>IFERROR(SMALL(AW346:AW1024,ROW()-ROW($AW$1027)+1),"")</f>
        <v>0</v>
      </c>
      <c r="AX1041">
        <f>IFERROR(SMALL(AX346:AX1024,ROW()-ROW($AX$1027)+1),"")</f>
        <v>0</v>
      </c>
      <c r="AY1041">
        <f>IFERROR(SMALL(AY346:AY1024,ROW()-ROW($AY$1027)+1),"")</f>
        <v>0</v>
      </c>
      <c r="AZ1041">
        <f>IFERROR(SMALL(AZ346:AZ1024,ROW()-ROW($AZ$1027)+1),"")</f>
        <v>0</v>
      </c>
      <c r="BA1041">
        <f>IFERROR(SMALL(BA346:BA1024,ROW()-ROW($BA$1027)+1),"")</f>
        <v>0</v>
      </c>
      <c r="BB1041">
        <f>IFERROR(SMALL(BB346:BB1024,ROW()-ROW($BB$1027)+1),"")</f>
        <v>0</v>
      </c>
      <c r="BC1041">
        <f>IFERROR(SMALL(BC346:BC1024,ROW()-ROW($BC$1027)+1),"")</f>
        <v>0</v>
      </c>
      <c r="BD1041">
        <f>IFERROR(SMALL(BD346:BD1024,ROW()-ROW($BD$1027)+1),"")</f>
        <v>0</v>
      </c>
      <c r="BE1041">
        <f>IFERROR(SMALL(BE346:BE1024,ROW()-ROW($BE$1027)+1),"")</f>
        <v>0</v>
      </c>
      <c r="BF1041">
        <f>IFERROR(SMALL(BF346:BF1024,ROW()-ROW($BF$1027)+1),"")</f>
        <v>0</v>
      </c>
      <c r="BG1041">
        <f>IFERROR(SMALL(BG346:BG1024,ROW()-ROW($BG$1027)+1),"")</f>
        <v>0</v>
      </c>
      <c r="BH1041">
        <f>IFERROR(SMALL(BH346:BH1024,ROW()-ROW($BH$1027)+1),"")</f>
        <v>0</v>
      </c>
      <c r="BI1041">
        <f>IFERROR(SMALL(BI346:BI1024,ROW()-ROW($BI$1027)+1),"")</f>
        <v>0</v>
      </c>
      <c r="BJ1041">
        <f>IFERROR(SMALL(BJ346:BJ1024,ROW()-ROW($BJ$1027)+1),"")</f>
        <v>0</v>
      </c>
      <c r="BK1041">
        <f>IFERROR(SMALL(BK346:BK1024,ROW()-ROW($BK$1027)+1),"")</f>
        <v>0</v>
      </c>
      <c r="BL1041">
        <f>IFERROR(SMALL(BL346:BL1024,ROW()-ROW($BL$1027)+1),"")</f>
        <v>0</v>
      </c>
      <c r="BM1041">
        <f>IFERROR(SMALL(BM346:BM1024,ROW()-ROW($BM$1027)+1),"")</f>
        <v>0</v>
      </c>
      <c r="BN1041">
        <f>IFERROR(SMALL(BN346:BN1024,ROW()-ROW($BN$1027)+1),"")</f>
        <v>0</v>
      </c>
      <c r="BO1041">
        <f>IFERROR(SMALL(BO346:BO1024,ROW()-ROW($BO$1027)+1),"")</f>
        <v>0</v>
      </c>
      <c r="BP1041">
        <f>IFERROR(SMALL(BP346:BP1024,ROW()-ROW($BP$1027)+1),"")</f>
        <v>0</v>
      </c>
      <c r="BQ1041">
        <f>IFERROR(SMALL(BQ346:BQ1024,ROW()-ROW($BQ$1027)+1),"")</f>
        <v>0</v>
      </c>
      <c r="BR1041">
        <f>IFERROR(SMALL(BR346:BR1024,ROW()-ROW($BR$1027)+1),"")</f>
        <v>0</v>
      </c>
    </row>
    <row r="1042" spans="5:70">
      <c r="E1042">
        <f>IFERROR(SMALL(E346:E1024,ROW()-ROW($E$1027)+1),"")</f>
        <v>0</v>
      </c>
      <c r="F1042">
        <f>IFERROR(SMALL(F346:F1024,ROW()-ROW($F$1027)+1),"")</f>
        <v>0</v>
      </c>
      <c r="G1042">
        <f>IFERROR(SMALL(G346:G1024,ROW()-ROW($G$1027)+1),"")</f>
        <v>0</v>
      </c>
      <c r="H1042">
        <f>IFERROR(SMALL(H346:H1024,ROW()-ROW($H$1027)+1),"")</f>
        <v>0</v>
      </c>
      <c r="I1042">
        <f>IFERROR(SMALL(I346:I1024,ROW()-ROW($I$1027)+1),"")</f>
        <v>0</v>
      </c>
      <c r="J1042">
        <f>IFERROR(SMALL(J346:J1024,ROW()-ROW($J$1027)+1),"")</f>
        <v>0</v>
      </c>
      <c r="K1042">
        <f>IFERROR(SMALL(K346:K1024,ROW()-ROW($K$1027)+1),"")</f>
        <v>0</v>
      </c>
      <c r="L1042">
        <f>IFERROR(SMALL(L346:L1024,ROW()-ROW($L$1027)+1),"")</f>
        <v>0</v>
      </c>
      <c r="M1042">
        <f>IFERROR(SMALL(M346:M1024,ROW()-ROW($M$1027)+1),"")</f>
        <v>0</v>
      </c>
      <c r="N1042">
        <f>IFERROR(SMALL(N346:N1024,ROW()-ROW($N$1027)+1),"")</f>
        <v>0</v>
      </c>
      <c r="O1042">
        <f>IFERROR(SMALL(O346:O1024,ROW()-ROW($O$1027)+1),"")</f>
        <v>0</v>
      </c>
      <c r="P1042">
        <f>IFERROR(SMALL(P346:P1024,ROW()-ROW($P$1027)+1),"")</f>
        <v>0</v>
      </c>
      <c r="Q1042">
        <f>IFERROR(SMALL(Q346:Q1024,ROW()-ROW($Q$1027)+1),"")</f>
        <v>0</v>
      </c>
      <c r="R1042">
        <f>IFERROR(SMALL(R346:R1024,ROW()-ROW($R$1027)+1),"")</f>
        <v>0</v>
      </c>
      <c r="S1042">
        <f>IFERROR(SMALL(S346:S1024,ROW()-ROW($S$1027)+1),"")</f>
        <v>0</v>
      </c>
      <c r="T1042">
        <f>IFERROR(SMALL(T346:T1024,ROW()-ROW($T$1027)+1),"")</f>
        <v>0</v>
      </c>
      <c r="U1042">
        <f>IFERROR(SMALL(U346:U1024,ROW()-ROW($U$1027)+1),"")</f>
        <v>0</v>
      </c>
      <c r="V1042">
        <f>IFERROR(SMALL(V346:V1024,ROW()-ROW($V$1027)+1),"")</f>
        <v>0</v>
      </c>
      <c r="W1042">
        <f>IFERROR(SMALL(W346:W1024,ROW()-ROW($W$1027)+1),"")</f>
        <v>0</v>
      </c>
      <c r="X1042">
        <f>IFERROR(SMALL(X346:X1024,ROW()-ROW($X$1027)+1),"")</f>
        <v>0</v>
      </c>
      <c r="Y1042">
        <f>IFERROR(SMALL(Y346:Y1024,ROW()-ROW($Y$1027)+1),"")</f>
        <v>0</v>
      </c>
      <c r="Z1042">
        <f>IFERROR(SMALL(Z346:Z1024,ROW()-ROW($Z$1027)+1),"")</f>
        <v>0</v>
      </c>
      <c r="AA1042">
        <f>IFERROR(SMALL(AA346:AA1024,ROW()-ROW($AA$1027)+1),"")</f>
        <v>0</v>
      </c>
      <c r="AB1042">
        <f>IFERROR(SMALL(AB346:AB1024,ROW()-ROW($AB$1027)+1),"")</f>
        <v>0</v>
      </c>
      <c r="AC1042">
        <f>IFERROR(SMALL(AC346:AC1024,ROW()-ROW($AC$1027)+1),"")</f>
        <v>0</v>
      </c>
      <c r="AD1042">
        <f>IFERROR(SMALL(AD346:AD1024,ROW()-ROW($AD$1027)+1),"")</f>
        <v>0</v>
      </c>
      <c r="AE1042">
        <f>IFERROR(SMALL(AE346:AE1024,ROW()-ROW($AE$1027)+1),"")</f>
        <v>0</v>
      </c>
      <c r="AF1042">
        <f>IFERROR(SMALL(AF346:AF1024,ROW()-ROW($AF$1027)+1),"")</f>
        <v>0</v>
      </c>
      <c r="AG1042">
        <f>IFERROR(SMALL(AG346:AG1024,ROW()-ROW($AG$1027)+1),"")</f>
        <v>0</v>
      </c>
      <c r="AH1042">
        <f>IFERROR(SMALL(AH346:AH1024,ROW()-ROW($AH$1027)+1),"")</f>
        <v>0</v>
      </c>
      <c r="AI1042">
        <f>IFERROR(SMALL(AI346:AI1024,ROW()-ROW($AI$1027)+1),"")</f>
        <v>0</v>
      </c>
      <c r="AJ1042">
        <f>IFERROR(SMALL(AJ346:AJ1024,ROW()-ROW($AJ$1027)+1),"")</f>
        <v>0</v>
      </c>
      <c r="AM1042">
        <f>IFERROR(SMALL(AM346:AM1024,ROW()-ROW($AM$1027)+1),"")</f>
        <v>0</v>
      </c>
      <c r="AN1042">
        <f>IFERROR(SMALL(AN346:AN1024,ROW()-ROW($AN$1027)+1),"")</f>
        <v>0</v>
      </c>
      <c r="AO1042">
        <f>IFERROR(SMALL(AO346:AO1024,ROW()-ROW($AO$1027)+1),"")</f>
        <v>0</v>
      </c>
      <c r="AP1042">
        <f>IFERROR(SMALL(AP346:AP1024,ROW()-ROW($AP$1027)+1),"")</f>
        <v>0</v>
      </c>
      <c r="AQ1042">
        <f>IFERROR(SMALL(AQ346:AQ1024,ROW()-ROW($AQ$1027)+1),"")</f>
        <v>0</v>
      </c>
      <c r="AR1042">
        <f>IFERROR(SMALL(AR346:AR1024,ROW()-ROW($AR$1027)+1),"")</f>
        <v>0</v>
      </c>
      <c r="AS1042">
        <f>IFERROR(SMALL(AS346:AS1024,ROW()-ROW($AS$1027)+1),"")</f>
        <v>0</v>
      </c>
      <c r="AT1042">
        <f>IFERROR(SMALL(AT346:AT1024,ROW()-ROW($AT$1027)+1),"")</f>
        <v>0</v>
      </c>
      <c r="AU1042">
        <f>IFERROR(SMALL(AU346:AU1024,ROW()-ROW($AU$1027)+1),"")</f>
        <v>0</v>
      </c>
      <c r="AV1042">
        <f>IFERROR(SMALL(AV346:AV1024,ROW()-ROW($AV$1027)+1),"")</f>
        <v>0</v>
      </c>
      <c r="AW1042">
        <f>IFERROR(SMALL(AW346:AW1024,ROW()-ROW($AW$1027)+1),"")</f>
        <v>0</v>
      </c>
      <c r="AX1042">
        <f>IFERROR(SMALL(AX346:AX1024,ROW()-ROW($AX$1027)+1),"")</f>
        <v>0</v>
      </c>
      <c r="AY1042">
        <f>IFERROR(SMALL(AY346:AY1024,ROW()-ROW($AY$1027)+1),"")</f>
        <v>0</v>
      </c>
      <c r="AZ1042">
        <f>IFERROR(SMALL(AZ346:AZ1024,ROW()-ROW($AZ$1027)+1),"")</f>
        <v>0</v>
      </c>
      <c r="BA1042">
        <f>IFERROR(SMALL(BA346:BA1024,ROW()-ROW($BA$1027)+1),"")</f>
        <v>0</v>
      </c>
      <c r="BB1042">
        <f>IFERROR(SMALL(BB346:BB1024,ROW()-ROW($BB$1027)+1),"")</f>
        <v>0</v>
      </c>
      <c r="BC1042">
        <f>IFERROR(SMALL(BC346:BC1024,ROW()-ROW($BC$1027)+1),"")</f>
        <v>0</v>
      </c>
      <c r="BD1042">
        <f>IFERROR(SMALL(BD346:BD1024,ROW()-ROW($BD$1027)+1),"")</f>
        <v>0</v>
      </c>
      <c r="BE1042">
        <f>IFERROR(SMALL(BE346:BE1024,ROW()-ROW($BE$1027)+1),"")</f>
        <v>0</v>
      </c>
      <c r="BF1042">
        <f>IFERROR(SMALL(BF346:BF1024,ROW()-ROW($BF$1027)+1),"")</f>
        <v>0</v>
      </c>
      <c r="BG1042">
        <f>IFERROR(SMALL(BG346:BG1024,ROW()-ROW($BG$1027)+1),"")</f>
        <v>0</v>
      </c>
      <c r="BH1042">
        <f>IFERROR(SMALL(BH346:BH1024,ROW()-ROW($BH$1027)+1),"")</f>
        <v>0</v>
      </c>
      <c r="BI1042">
        <f>IFERROR(SMALL(BI346:BI1024,ROW()-ROW($BI$1027)+1),"")</f>
        <v>0</v>
      </c>
      <c r="BJ1042">
        <f>IFERROR(SMALL(BJ346:BJ1024,ROW()-ROW($BJ$1027)+1),"")</f>
        <v>0</v>
      </c>
      <c r="BK1042">
        <f>IFERROR(SMALL(BK346:BK1024,ROW()-ROW($BK$1027)+1),"")</f>
        <v>0</v>
      </c>
      <c r="BL1042">
        <f>IFERROR(SMALL(BL346:BL1024,ROW()-ROW($BL$1027)+1),"")</f>
        <v>0</v>
      </c>
      <c r="BM1042">
        <f>IFERROR(SMALL(BM346:BM1024,ROW()-ROW($BM$1027)+1),"")</f>
        <v>0</v>
      </c>
      <c r="BN1042">
        <f>IFERROR(SMALL(BN346:BN1024,ROW()-ROW($BN$1027)+1),"")</f>
        <v>0</v>
      </c>
      <c r="BO1042">
        <f>IFERROR(SMALL(BO346:BO1024,ROW()-ROW($BO$1027)+1),"")</f>
        <v>0</v>
      </c>
      <c r="BP1042">
        <f>IFERROR(SMALL(BP346:BP1024,ROW()-ROW($BP$1027)+1),"")</f>
        <v>0</v>
      </c>
      <c r="BQ1042">
        <f>IFERROR(SMALL(BQ346:BQ1024,ROW()-ROW($BQ$1027)+1),"")</f>
        <v>0</v>
      </c>
      <c r="BR1042">
        <f>IFERROR(SMALL(BR346:BR1024,ROW()-ROW($BR$1027)+1),"")</f>
        <v>0</v>
      </c>
    </row>
    <row r="1043" spans="5:70">
      <c r="E1043">
        <f>IFERROR(SMALL(E346:E1024,ROW()-ROW($E$1027)+1),"")</f>
        <v>0</v>
      </c>
      <c r="F1043">
        <f>IFERROR(SMALL(F346:F1024,ROW()-ROW($F$1027)+1),"")</f>
        <v>0</v>
      </c>
      <c r="G1043">
        <f>IFERROR(SMALL(G346:G1024,ROW()-ROW($G$1027)+1),"")</f>
        <v>0</v>
      </c>
      <c r="H1043">
        <f>IFERROR(SMALL(H346:H1024,ROW()-ROW($H$1027)+1),"")</f>
        <v>0</v>
      </c>
      <c r="I1043">
        <f>IFERROR(SMALL(I346:I1024,ROW()-ROW($I$1027)+1),"")</f>
        <v>0</v>
      </c>
      <c r="J1043">
        <f>IFERROR(SMALL(J346:J1024,ROW()-ROW($J$1027)+1),"")</f>
        <v>0</v>
      </c>
      <c r="K1043">
        <f>IFERROR(SMALL(K346:K1024,ROW()-ROW($K$1027)+1),"")</f>
        <v>0</v>
      </c>
      <c r="L1043">
        <f>IFERROR(SMALL(L346:L1024,ROW()-ROW($L$1027)+1),"")</f>
        <v>0</v>
      </c>
      <c r="M1043">
        <f>IFERROR(SMALL(M346:M1024,ROW()-ROW($M$1027)+1),"")</f>
        <v>0</v>
      </c>
      <c r="N1043">
        <f>IFERROR(SMALL(N346:N1024,ROW()-ROW($N$1027)+1),"")</f>
        <v>0</v>
      </c>
      <c r="O1043">
        <f>IFERROR(SMALL(O346:O1024,ROW()-ROW($O$1027)+1),"")</f>
        <v>0</v>
      </c>
      <c r="P1043">
        <f>IFERROR(SMALL(P346:P1024,ROW()-ROW($P$1027)+1),"")</f>
        <v>0</v>
      </c>
      <c r="Q1043">
        <f>IFERROR(SMALL(Q346:Q1024,ROW()-ROW($Q$1027)+1),"")</f>
        <v>0</v>
      </c>
      <c r="R1043">
        <f>IFERROR(SMALL(R346:R1024,ROW()-ROW($R$1027)+1),"")</f>
        <v>0</v>
      </c>
      <c r="S1043">
        <f>IFERROR(SMALL(S346:S1024,ROW()-ROW($S$1027)+1),"")</f>
        <v>0</v>
      </c>
      <c r="T1043">
        <f>IFERROR(SMALL(T346:T1024,ROW()-ROW($T$1027)+1),"")</f>
        <v>0</v>
      </c>
      <c r="U1043">
        <f>IFERROR(SMALL(U346:U1024,ROW()-ROW($U$1027)+1),"")</f>
        <v>0</v>
      </c>
      <c r="V1043">
        <f>IFERROR(SMALL(V346:V1024,ROW()-ROW($V$1027)+1),"")</f>
        <v>0</v>
      </c>
      <c r="W1043">
        <f>IFERROR(SMALL(W346:W1024,ROW()-ROW($W$1027)+1),"")</f>
        <v>0</v>
      </c>
      <c r="X1043">
        <f>IFERROR(SMALL(X346:X1024,ROW()-ROW($X$1027)+1),"")</f>
        <v>0</v>
      </c>
      <c r="Y1043">
        <f>IFERROR(SMALL(Y346:Y1024,ROW()-ROW($Y$1027)+1),"")</f>
        <v>0</v>
      </c>
      <c r="Z1043">
        <f>IFERROR(SMALL(Z346:Z1024,ROW()-ROW($Z$1027)+1),"")</f>
        <v>0</v>
      </c>
      <c r="AA1043">
        <f>IFERROR(SMALL(AA346:AA1024,ROW()-ROW($AA$1027)+1),"")</f>
        <v>0</v>
      </c>
      <c r="AB1043">
        <f>IFERROR(SMALL(AB346:AB1024,ROW()-ROW($AB$1027)+1),"")</f>
        <v>0</v>
      </c>
      <c r="AC1043">
        <f>IFERROR(SMALL(AC346:AC1024,ROW()-ROW($AC$1027)+1),"")</f>
        <v>0</v>
      </c>
      <c r="AD1043">
        <f>IFERROR(SMALL(AD346:AD1024,ROW()-ROW($AD$1027)+1),"")</f>
        <v>0</v>
      </c>
      <c r="AE1043">
        <f>IFERROR(SMALL(AE346:AE1024,ROW()-ROW($AE$1027)+1),"")</f>
        <v>0</v>
      </c>
      <c r="AF1043">
        <f>IFERROR(SMALL(AF346:AF1024,ROW()-ROW($AF$1027)+1),"")</f>
        <v>0</v>
      </c>
      <c r="AG1043">
        <f>IFERROR(SMALL(AG346:AG1024,ROW()-ROW($AG$1027)+1),"")</f>
        <v>0</v>
      </c>
      <c r="AH1043">
        <f>IFERROR(SMALL(AH346:AH1024,ROW()-ROW($AH$1027)+1),"")</f>
        <v>0</v>
      </c>
      <c r="AI1043">
        <f>IFERROR(SMALL(AI346:AI1024,ROW()-ROW($AI$1027)+1),"")</f>
        <v>0</v>
      </c>
      <c r="AJ1043">
        <f>IFERROR(SMALL(AJ346:AJ1024,ROW()-ROW($AJ$1027)+1),"")</f>
        <v>0</v>
      </c>
      <c r="AM1043">
        <f>IFERROR(SMALL(AM346:AM1024,ROW()-ROW($AM$1027)+1),"")</f>
        <v>0</v>
      </c>
      <c r="AN1043">
        <f>IFERROR(SMALL(AN346:AN1024,ROW()-ROW($AN$1027)+1),"")</f>
        <v>0</v>
      </c>
      <c r="AO1043">
        <f>IFERROR(SMALL(AO346:AO1024,ROW()-ROW($AO$1027)+1),"")</f>
        <v>0</v>
      </c>
      <c r="AP1043">
        <f>IFERROR(SMALL(AP346:AP1024,ROW()-ROW($AP$1027)+1),"")</f>
        <v>0</v>
      </c>
      <c r="AQ1043">
        <f>IFERROR(SMALL(AQ346:AQ1024,ROW()-ROW($AQ$1027)+1),"")</f>
        <v>0</v>
      </c>
      <c r="AR1043">
        <f>IFERROR(SMALL(AR346:AR1024,ROW()-ROW($AR$1027)+1),"")</f>
        <v>0</v>
      </c>
      <c r="AS1043">
        <f>IFERROR(SMALL(AS346:AS1024,ROW()-ROW($AS$1027)+1),"")</f>
        <v>0</v>
      </c>
      <c r="AT1043">
        <f>IFERROR(SMALL(AT346:AT1024,ROW()-ROW($AT$1027)+1),"")</f>
        <v>0</v>
      </c>
      <c r="AU1043">
        <f>IFERROR(SMALL(AU346:AU1024,ROW()-ROW($AU$1027)+1),"")</f>
        <v>0</v>
      </c>
      <c r="AV1043">
        <f>IFERROR(SMALL(AV346:AV1024,ROW()-ROW($AV$1027)+1),"")</f>
        <v>0</v>
      </c>
      <c r="AW1043">
        <f>IFERROR(SMALL(AW346:AW1024,ROW()-ROW($AW$1027)+1),"")</f>
        <v>0</v>
      </c>
      <c r="AX1043">
        <f>IFERROR(SMALL(AX346:AX1024,ROW()-ROW($AX$1027)+1),"")</f>
        <v>0</v>
      </c>
      <c r="AY1043">
        <f>IFERROR(SMALL(AY346:AY1024,ROW()-ROW($AY$1027)+1),"")</f>
        <v>0</v>
      </c>
      <c r="AZ1043">
        <f>IFERROR(SMALL(AZ346:AZ1024,ROW()-ROW($AZ$1027)+1),"")</f>
        <v>0</v>
      </c>
      <c r="BA1043">
        <f>IFERROR(SMALL(BA346:BA1024,ROW()-ROW($BA$1027)+1),"")</f>
        <v>0</v>
      </c>
      <c r="BB1043">
        <f>IFERROR(SMALL(BB346:BB1024,ROW()-ROW($BB$1027)+1),"")</f>
        <v>0</v>
      </c>
      <c r="BC1043">
        <f>IFERROR(SMALL(BC346:BC1024,ROW()-ROW($BC$1027)+1),"")</f>
        <v>0</v>
      </c>
      <c r="BD1043">
        <f>IFERROR(SMALL(BD346:BD1024,ROW()-ROW($BD$1027)+1),"")</f>
        <v>0</v>
      </c>
      <c r="BE1043">
        <f>IFERROR(SMALL(BE346:BE1024,ROW()-ROW($BE$1027)+1),"")</f>
        <v>0</v>
      </c>
      <c r="BF1043">
        <f>IFERROR(SMALL(BF346:BF1024,ROW()-ROW($BF$1027)+1),"")</f>
        <v>0</v>
      </c>
      <c r="BG1043">
        <f>IFERROR(SMALL(BG346:BG1024,ROW()-ROW($BG$1027)+1),"")</f>
        <v>0</v>
      </c>
      <c r="BH1043">
        <f>IFERROR(SMALL(BH346:BH1024,ROW()-ROW($BH$1027)+1),"")</f>
        <v>0</v>
      </c>
      <c r="BI1043">
        <f>IFERROR(SMALL(BI346:BI1024,ROW()-ROW($BI$1027)+1),"")</f>
        <v>0</v>
      </c>
      <c r="BJ1043">
        <f>IFERROR(SMALL(BJ346:BJ1024,ROW()-ROW($BJ$1027)+1),"")</f>
        <v>0</v>
      </c>
      <c r="BK1043">
        <f>IFERROR(SMALL(BK346:BK1024,ROW()-ROW($BK$1027)+1),"")</f>
        <v>0</v>
      </c>
      <c r="BL1043">
        <f>IFERROR(SMALL(BL346:BL1024,ROW()-ROW($BL$1027)+1),"")</f>
        <v>0</v>
      </c>
      <c r="BM1043">
        <f>IFERROR(SMALL(BM346:BM1024,ROW()-ROW($BM$1027)+1),"")</f>
        <v>0</v>
      </c>
      <c r="BN1043">
        <f>IFERROR(SMALL(BN346:BN1024,ROW()-ROW($BN$1027)+1),"")</f>
        <v>0</v>
      </c>
      <c r="BO1043">
        <f>IFERROR(SMALL(BO346:BO1024,ROW()-ROW($BO$1027)+1),"")</f>
        <v>0</v>
      </c>
      <c r="BP1043">
        <f>IFERROR(SMALL(BP346:BP1024,ROW()-ROW($BP$1027)+1),"")</f>
        <v>0</v>
      </c>
      <c r="BQ1043">
        <f>IFERROR(SMALL(BQ346:BQ1024,ROW()-ROW($BQ$1027)+1),"")</f>
        <v>0</v>
      </c>
      <c r="BR1043">
        <f>IFERROR(SMALL(BR346:BR1024,ROW()-ROW($BR$1027)+1),"")</f>
        <v>0</v>
      </c>
    </row>
    <row r="1044" spans="5:70">
      <c r="E1044">
        <f>IFERROR(SMALL(E346:E1024,ROW()-ROW($E$1027)+1),"")</f>
        <v>0</v>
      </c>
      <c r="F1044">
        <f>IFERROR(SMALL(F346:F1024,ROW()-ROW($F$1027)+1),"")</f>
        <v>0</v>
      </c>
      <c r="G1044">
        <f>IFERROR(SMALL(G346:G1024,ROW()-ROW($G$1027)+1),"")</f>
        <v>0</v>
      </c>
      <c r="H1044">
        <f>IFERROR(SMALL(H346:H1024,ROW()-ROW($H$1027)+1),"")</f>
        <v>0</v>
      </c>
      <c r="I1044">
        <f>IFERROR(SMALL(I346:I1024,ROW()-ROW($I$1027)+1),"")</f>
        <v>0</v>
      </c>
      <c r="J1044">
        <f>IFERROR(SMALL(J346:J1024,ROW()-ROW($J$1027)+1),"")</f>
        <v>0</v>
      </c>
      <c r="K1044">
        <f>IFERROR(SMALL(K346:K1024,ROW()-ROW($K$1027)+1),"")</f>
        <v>0</v>
      </c>
      <c r="L1044">
        <f>IFERROR(SMALL(L346:L1024,ROW()-ROW($L$1027)+1),"")</f>
        <v>0</v>
      </c>
      <c r="M1044">
        <f>IFERROR(SMALL(M346:M1024,ROW()-ROW($M$1027)+1),"")</f>
        <v>0</v>
      </c>
      <c r="N1044">
        <f>IFERROR(SMALL(N346:N1024,ROW()-ROW($N$1027)+1),"")</f>
        <v>0</v>
      </c>
      <c r="O1044">
        <f>IFERROR(SMALL(O346:O1024,ROW()-ROW($O$1027)+1),"")</f>
        <v>0</v>
      </c>
      <c r="P1044">
        <f>IFERROR(SMALL(P346:P1024,ROW()-ROW($P$1027)+1),"")</f>
        <v>0</v>
      </c>
      <c r="Q1044">
        <f>IFERROR(SMALL(Q346:Q1024,ROW()-ROW($Q$1027)+1),"")</f>
        <v>0</v>
      </c>
      <c r="R1044">
        <f>IFERROR(SMALL(R346:R1024,ROW()-ROW($R$1027)+1),"")</f>
        <v>0</v>
      </c>
      <c r="S1044">
        <f>IFERROR(SMALL(S346:S1024,ROW()-ROW($S$1027)+1),"")</f>
        <v>0</v>
      </c>
      <c r="T1044">
        <f>IFERROR(SMALL(T346:T1024,ROW()-ROW($T$1027)+1),"")</f>
        <v>0</v>
      </c>
      <c r="U1044">
        <f>IFERROR(SMALL(U346:U1024,ROW()-ROW($U$1027)+1),"")</f>
        <v>0</v>
      </c>
      <c r="V1044">
        <f>IFERROR(SMALL(V346:V1024,ROW()-ROW($V$1027)+1),"")</f>
        <v>0</v>
      </c>
      <c r="W1044">
        <f>IFERROR(SMALL(W346:W1024,ROW()-ROW($W$1027)+1),"")</f>
        <v>0</v>
      </c>
      <c r="X1044">
        <f>IFERROR(SMALL(X346:X1024,ROW()-ROW($X$1027)+1),"")</f>
        <v>0</v>
      </c>
      <c r="Y1044">
        <f>IFERROR(SMALL(Y346:Y1024,ROW()-ROW($Y$1027)+1),"")</f>
        <v>0</v>
      </c>
      <c r="Z1044">
        <f>IFERROR(SMALL(Z346:Z1024,ROW()-ROW($Z$1027)+1),"")</f>
        <v>0</v>
      </c>
      <c r="AA1044">
        <f>IFERROR(SMALL(AA346:AA1024,ROW()-ROW($AA$1027)+1),"")</f>
        <v>0</v>
      </c>
      <c r="AB1044">
        <f>IFERROR(SMALL(AB346:AB1024,ROW()-ROW($AB$1027)+1),"")</f>
        <v>0</v>
      </c>
      <c r="AC1044">
        <f>IFERROR(SMALL(AC346:AC1024,ROW()-ROW($AC$1027)+1),"")</f>
        <v>0</v>
      </c>
      <c r="AD1044">
        <f>IFERROR(SMALL(AD346:AD1024,ROW()-ROW($AD$1027)+1),"")</f>
        <v>0</v>
      </c>
      <c r="AE1044">
        <f>IFERROR(SMALL(AE346:AE1024,ROW()-ROW($AE$1027)+1),"")</f>
        <v>0</v>
      </c>
      <c r="AF1044">
        <f>IFERROR(SMALL(AF346:AF1024,ROW()-ROW($AF$1027)+1),"")</f>
        <v>0</v>
      </c>
      <c r="AG1044">
        <f>IFERROR(SMALL(AG346:AG1024,ROW()-ROW($AG$1027)+1),"")</f>
        <v>0</v>
      </c>
      <c r="AH1044">
        <f>IFERROR(SMALL(AH346:AH1024,ROW()-ROW($AH$1027)+1),"")</f>
        <v>0</v>
      </c>
      <c r="AI1044">
        <f>IFERROR(SMALL(AI346:AI1024,ROW()-ROW($AI$1027)+1),"")</f>
        <v>0</v>
      </c>
      <c r="AJ1044">
        <f>IFERROR(SMALL(AJ346:AJ1024,ROW()-ROW($AJ$1027)+1),"")</f>
        <v>0</v>
      </c>
      <c r="AM1044">
        <f>IFERROR(SMALL(AM346:AM1024,ROW()-ROW($AM$1027)+1),"")</f>
        <v>0</v>
      </c>
      <c r="AN1044">
        <f>IFERROR(SMALL(AN346:AN1024,ROW()-ROW($AN$1027)+1),"")</f>
        <v>0</v>
      </c>
      <c r="AO1044">
        <f>IFERROR(SMALL(AO346:AO1024,ROW()-ROW($AO$1027)+1),"")</f>
        <v>0</v>
      </c>
      <c r="AP1044">
        <f>IFERROR(SMALL(AP346:AP1024,ROW()-ROW($AP$1027)+1),"")</f>
        <v>0</v>
      </c>
      <c r="AQ1044">
        <f>IFERROR(SMALL(AQ346:AQ1024,ROW()-ROW($AQ$1027)+1),"")</f>
        <v>0</v>
      </c>
      <c r="AR1044">
        <f>IFERROR(SMALL(AR346:AR1024,ROW()-ROW($AR$1027)+1),"")</f>
        <v>0</v>
      </c>
      <c r="AS1044">
        <f>IFERROR(SMALL(AS346:AS1024,ROW()-ROW($AS$1027)+1),"")</f>
        <v>0</v>
      </c>
      <c r="AT1044">
        <f>IFERROR(SMALL(AT346:AT1024,ROW()-ROW($AT$1027)+1),"")</f>
        <v>0</v>
      </c>
      <c r="AU1044">
        <f>IFERROR(SMALL(AU346:AU1024,ROW()-ROW($AU$1027)+1),"")</f>
        <v>0</v>
      </c>
      <c r="AV1044">
        <f>IFERROR(SMALL(AV346:AV1024,ROW()-ROW($AV$1027)+1),"")</f>
        <v>0</v>
      </c>
      <c r="AW1044">
        <f>IFERROR(SMALL(AW346:AW1024,ROW()-ROW($AW$1027)+1),"")</f>
        <v>0</v>
      </c>
      <c r="AX1044">
        <f>IFERROR(SMALL(AX346:AX1024,ROW()-ROW($AX$1027)+1),"")</f>
        <v>0</v>
      </c>
      <c r="AY1044">
        <f>IFERROR(SMALL(AY346:AY1024,ROW()-ROW($AY$1027)+1),"")</f>
        <v>0</v>
      </c>
      <c r="AZ1044">
        <f>IFERROR(SMALL(AZ346:AZ1024,ROW()-ROW($AZ$1027)+1),"")</f>
        <v>0</v>
      </c>
      <c r="BA1044">
        <f>IFERROR(SMALL(BA346:BA1024,ROW()-ROW($BA$1027)+1),"")</f>
        <v>0</v>
      </c>
      <c r="BB1044">
        <f>IFERROR(SMALL(BB346:BB1024,ROW()-ROW($BB$1027)+1),"")</f>
        <v>0</v>
      </c>
      <c r="BC1044">
        <f>IFERROR(SMALL(BC346:BC1024,ROW()-ROW($BC$1027)+1),"")</f>
        <v>0</v>
      </c>
      <c r="BD1044">
        <f>IFERROR(SMALL(BD346:BD1024,ROW()-ROW($BD$1027)+1),"")</f>
        <v>0</v>
      </c>
      <c r="BE1044">
        <f>IFERROR(SMALL(BE346:BE1024,ROW()-ROW($BE$1027)+1),"")</f>
        <v>0</v>
      </c>
      <c r="BF1044">
        <f>IFERROR(SMALL(BF346:BF1024,ROW()-ROW($BF$1027)+1),"")</f>
        <v>0</v>
      </c>
      <c r="BG1044">
        <f>IFERROR(SMALL(BG346:BG1024,ROW()-ROW($BG$1027)+1),"")</f>
        <v>0</v>
      </c>
      <c r="BH1044">
        <f>IFERROR(SMALL(BH346:BH1024,ROW()-ROW($BH$1027)+1),"")</f>
        <v>0</v>
      </c>
      <c r="BI1044">
        <f>IFERROR(SMALL(BI346:BI1024,ROW()-ROW($BI$1027)+1),"")</f>
        <v>0</v>
      </c>
      <c r="BJ1044">
        <f>IFERROR(SMALL(BJ346:BJ1024,ROW()-ROW($BJ$1027)+1),"")</f>
        <v>0</v>
      </c>
      <c r="BK1044">
        <f>IFERROR(SMALL(BK346:BK1024,ROW()-ROW($BK$1027)+1),"")</f>
        <v>0</v>
      </c>
      <c r="BL1044">
        <f>IFERROR(SMALL(BL346:BL1024,ROW()-ROW($BL$1027)+1),"")</f>
        <v>0</v>
      </c>
      <c r="BM1044">
        <f>IFERROR(SMALL(BM346:BM1024,ROW()-ROW($BM$1027)+1),"")</f>
        <v>0</v>
      </c>
      <c r="BN1044">
        <f>IFERROR(SMALL(BN346:BN1024,ROW()-ROW($BN$1027)+1),"")</f>
        <v>0</v>
      </c>
      <c r="BO1044">
        <f>IFERROR(SMALL(BO346:BO1024,ROW()-ROW($BO$1027)+1),"")</f>
        <v>0</v>
      </c>
      <c r="BP1044">
        <f>IFERROR(SMALL(BP346:BP1024,ROW()-ROW($BP$1027)+1),"")</f>
        <v>0</v>
      </c>
      <c r="BQ1044">
        <f>IFERROR(SMALL(BQ346:BQ1024,ROW()-ROW($BQ$1027)+1),"")</f>
        <v>0</v>
      </c>
      <c r="BR1044">
        <f>IFERROR(SMALL(BR346:BR1024,ROW()-ROW($BR$1027)+1),"")</f>
        <v>0</v>
      </c>
    </row>
    <row r="1045" spans="5:70">
      <c r="E1045">
        <f>IFERROR(SMALL(E346:E1024,ROW()-ROW($E$1027)+1),"")</f>
        <v>0</v>
      </c>
      <c r="F1045">
        <f>IFERROR(SMALL(F346:F1024,ROW()-ROW($F$1027)+1),"")</f>
        <v>0</v>
      </c>
      <c r="G1045">
        <f>IFERROR(SMALL(G346:G1024,ROW()-ROW($G$1027)+1),"")</f>
        <v>0</v>
      </c>
      <c r="H1045">
        <f>IFERROR(SMALL(H346:H1024,ROW()-ROW($H$1027)+1),"")</f>
        <v>0</v>
      </c>
      <c r="I1045">
        <f>IFERROR(SMALL(I346:I1024,ROW()-ROW($I$1027)+1),"")</f>
        <v>0</v>
      </c>
      <c r="J1045">
        <f>IFERROR(SMALL(J346:J1024,ROW()-ROW($J$1027)+1),"")</f>
        <v>0</v>
      </c>
      <c r="K1045">
        <f>IFERROR(SMALL(K346:K1024,ROW()-ROW($K$1027)+1),"")</f>
        <v>0</v>
      </c>
      <c r="L1045">
        <f>IFERROR(SMALL(L346:L1024,ROW()-ROW($L$1027)+1),"")</f>
        <v>0</v>
      </c>
      <c r="M1045">
        <f>IFERROR(SMALL(M346:M1024,ROW()-ROW($M$1027)+1),"")</f>
        <v>0</v>
      </c>
      <c r="N1045">
        <f>IFERROR(SMALL(N346:N1024,ROW()-ROW($N$1027)+1),"")</f>
        <v>0</v>
      </c>
      <c r="O1045">
        <f>IFERROR(SMALL(O346:O1024,ROW()-ROW($O$1027)+1),"")</f>
        <v>0</v>
      </c>
      <c r="P1045">
        <f>IFERROR(SMALL(P346:P1024,ROW()-ROW($P$1027)+1),"")</f>
        <v>0</v>
      </c>
      <c r="Q1045">
        <f>IFERROR(SMALL(Q346:Q1024,ROW()-ROW($Q$1027)+1),"")</f>
        <v>0</v>
      </c>
      <c r="R1045">
        <f>IFERROR(SMALL(R346:R1024,ROW()-ROW($R$1027)+1),"")</f>
        <v>0</v>
      </c>
      <c r="S1045">
        <f>IFERROR(SMALL(S346:S1024,ROW()-ROW($S$1027)+1),"")</f>
        <v>0</v>
      </c>
      <c r="T1045">
        <f>IFERROR(SMALL(T346:T1024,ROW()-ROW($T$1027)+1),"")</f>
        <v>0</v>
      </c>
      <c r="U1045">
        <f>IFERROR(SMALL(U346:U1024,ROW()-ROW($U$1027)+1),"")</f>
        <v>0</v>
      </c>
      <c r="V1045">
        <f>IFERROR(SMALL(V346:V1024,ROW()-ROW($V$1027)+1),"")</f>
        <v>0</v>
      </c>
      <c r="W1045">
        <f>IFERROR(SMALL(W346:W1024,ROW()-ROW($W$1027)+1),"")</f>
        <v>0</v>
      </c>
      <c r="X1045">
        <f>IFERROR(SMALL(X346:X1024,ROW()-ROW($X$1027)+1),"")</f>
        <v>0</v>
      </c>
      <c r="Y1045">
        <f>IFERROR(SMALL(Y346:Y1024,ROW()-ROW($Y$1027)+1),"")</f>
        <v>0</v>
      </c>
      <c r="Z1045">
        <f>IFERROR(SMALL(Z346:Z1024,ROW()-ROW($Z$1027)+1),"")</f>
        <v>0</v>
      </c>
      <c r="AA1045">
        <f>IFERROR(SMALL(AA346:AA1024,ROW()-ROW($AA$1027)+1),"")</f>
        <v>0</v>
      </c>
      <c r="AB1045">
        <f>IFERROR(SMALL(AB346:AB1024,ROW()-ROW($AB$1027)+1),"")</f>
        <v>0</v>
      </c>
      <c r="AC1045">
        <f>IFERROR(SMALL(AC346:AC1024,ROW()-ROW($AC$1027)+1),"")</f>
        <v>0</v>
      </c>
      <c r="AD1045">
        <f>IFERROR(SMALL(AD346:AD1024,ROW()-ROW($AD$1027)+1),"")</f>
        <v>0</v>
      </c>
      <c r="AE1045">
        <f>IFERROR(SMALL(AE346:AE1024,ROW()-ROW($AE$1027)+1),"")</f>
        <v>0</v>
      </c>
      <c r="AF1045">
        <f>IFERROR(SMALL(AF346:AF1024,ROW()-ROW($AF$1027)+1),"")</f>
        <v>0</v>
      </c>
      <c r="AG1045">
        <f>IFERROR(SMALL(AG346:AG1024,ROW()-ROW($AG$1027)+1),"")</f>
        <v>0</v>
      </c>
      <c r="AH1045">
        <f>IFERROR(SMALL(AH346:AH1024,ROW()-ROW($AH$1027)+1),"")</f>
        <v>0</v>
      </c>
      <c r="AI1045">
        <f>IFERROR(SMALL(AI346:AI1024,ROW()-ROW($AI$1027)+1),"")</f>
        <v>0</v>
      </c>
      <c r="AJ1045">
        <f>IFERROR(SMALL(AJ346:AJ1024,ROW()-ROW($AJ$1027)+1),"")</f>
        <v>0</v>
      </c>
      <c r="AM1045">
        <f>IFERROR(SMALL(AM346:AM1024,ROW()-ROW($AM$1027)+1),"")</f>
        <v>0</v>
      </c>
      <c r="AN1045">
        <f>IFERROR(SMALL(AN346:AN1024,ROW()-ROW($AN$1027)+1),"")</f>
        <v>0</v>
      </c>
      <c r="AO1045">
        <f>IFERROR(SMALL(AO346:AO1024,ROW()-ROW($AO$1027)+1),"")</f>
        <v>0</v>
      </c>
      <c r="AP1045">
        <f>IFERROR(SMALL(AP346:AP1024,ROW()-ROW($AP$1027)+1),"")</f>
        <v>0</v>
      </c>
      <c r="AQ1045">
        <f>IFERROR(SMALL(AQ346:AQ1024,ROW()-ROW($AQ$1027)+1),"")</f>
        <v>0</v>
      </c>
      <c r="AR1045">
        <f>IFERROR(SMALL(AR346:AR1024,ROW()-ROW($AR$1027)+1),"")</f>
        <v>0</v>
      </c>
      <c r="AS1045">
        <f>IFERROR(SMALL(AS346:AS1024,ROW()-ROW($AS$1027)+1),"")</f>
        <v>0</v>
      </c>
      <c r="AT1045">
        <f>IFERROR(SMALL(AT346:AT1024,ROW()-ROW($AT$1027)+1),"")</f>
        <v>0</v>
      </c>
      <c r="AU1045">
        <f>IFERROR(SMALL(AU346:AU1024,ROW()-ROW($AU$1027)+1),"")</f>
        <v>0</v>
      </c>
      <c r="AV1045">
        <f>IFERROR(SMALL(AV346:AV1024,ROW()-ROW($AV$1027)+1),"")</f>
        <v>0</v>
      </c>
      <c r="AW1045">
        <f>IFERROR(SMALL(AW346:AW1024,ROW()-ROW($AW$1027)+1),"")</f>
        <v>0</v>
      </c>
      <c r="AX1045">
        <f>IFERROR(SMALL(AX346:AX1024,ROW()-ROW($AX$1027)+1),"")</f>
        <v>0</v>
      </c>
      <c r="AY1045">
        <f>IFERROR(SMALL(AY346:AY1024,ROW()-ROW($AY$1027)+1),"")</f>
        <v>0</v>
      </c>
      <c r="AZ1045">
        <f>IFERROR(SMALL(AZ346:AZ1024,ROW()-ROW($AZ$1027)+1),"")</f>
        <v>0</v>
      </c>
      <c r="BA1045">
        <f>IFERROR(SMALL(BA346:BA1024,ROW()-ROW($BA$1027)+1),"")</f>
        <v>0</v>
      </c>
      <c r="BB1045">
        <f>IFERROR(SMALL(BB346:BB1024,ROW()-ROW($BB$1027)+1),"")</f>
        <v>0</v>
      </c>
      <c r="BC1045">
        <f>IFERROR(SMALL(BC346:BC1024,ROW()-ROW($BC$1027)+1),"")</f>
        <v>0</v>
      </c>
      <c r="BD1045">
        <f>IFERROR(SMALL(BD346:BD1024,ROW()-ROW($BD$1027)+1),"")</f>
        <v>0</v>
      </c>
      <c r="BE1045">
        <f>IFERROR(SMALL(BE346:BE1024,ROW()-ROW($BE$1027)+1),"")</f>
        <v>0</v>
      </c>
      <c r="BF1045">
        <f>IFERROR(SMALL(BF346:BF1024,ROW()-ROW($BF$1027)+1),"")</f>
        <v>0</v>
      </c>
      <c r="BG1045">
        <f>IFERROR(SMALL(BG346:BG1024,ROW()-ROW($BG$1027)+1),"")</f>
        <v>0</v>
      </c>
      <c r="BH1045">
        <f>IFERROR(SMALL(BH346:BH1024,ROW()-ROW($BH$1027)+1),"")</f>
        <v>0</v>
      </c>
      <c r="BI1045">
        <f>IFERROR(SMALL(BI346:BI1024,ROW()-ROW($BI$1027)+1),"")</f>
        <v>0</v>
      </c>
      <c r="BJ1045">
        <f>IFERROR(SMALL(BJ346:BJ1024,ROW()-ROW($BJ$1027)+1),"")</f>
        <v>0</v>
      </c>
      <c r="BK1045">
        <f>IFERROR(SMALL(BK346:BK1024,ROW()-ROW($BK$1027)+1),"")</f>
        <v>0</v>
      </c>
      <c r="BL1045">
        <f>IFERROR(SMALL(BL346:BL1024,ROW()-ROW($BL$1027)+1),"")</f>
        <v>0</v>
      </c>
      <c r="BM1045">
        <f>IFERROR(SMALL(BM346:BM1024,ROW()-ROW($BM$1027)+1),"")</f>
        <v>0</v>
      </c>
      <c r="BN1045">
        <f>IFERROR(SMALL(BN346:BN1024,ROW()-ROW($BN$1027)+1),"")</f>
        <v>0</v>
      </c>
      <c r="BO1045">
        <f>IFERROR(SMALL(BO346:BO1024,ROW()-ROW($BO$1027)+1),"")</f>
        <v>0</v>
      </c>
      <c r="BP1045">
        <f>IFERROR(SMALL(BP346:BP1024,ROW()-ROW($BP$1027)+1),"")</f>
        <v>0</v>
      </c>
      <c r="BQ1045">
        <f>IFERROR(SMALL(BQ346:BQ1024,ROW()-ROW($BQ$1027)+1),"")</f>
        <v>0</v>
      </c>
      <c r="BR1045">
        <f>IFERROR(SMALL(BR346:BR1024,ROW()-ROW($BR$1027)+1),"")</f>
        <v>0</v>
      </c>
    </row>
    <row r="1046" spans="5:70">
      <c r="E1046">
        <f>IFERROR(SMALL(E346:E1024,ROW()-ROW($E$1027)+1),"")</f>
        <v>0</v>
      </c>
      <c r="F1046">
        <f>IFERROR(SMALL(F346:F1024,ROW()-ROW($F$1027)+1),"")</f>
        <v>0</v>
      </c>
      <c r="G1046">
        <f>IFERROR(SMALL(G346:G1024,ROW()-ROW($G$1027)+1),"")</f>
        <v>0</v>
      </c>
      <c r="H1046">
        <f>IFERROR(SMALL(H346:H1024,ROW()-ROW($H$1027)+1),"")</f>
        <v>0</v>
      </c>
      <c r="I1046">
        <f>IFERROR(SMALL(I346:I1024,ROW()-ROW($I$1027)+1),"")</f>
        <v>0</v>
      </c>
      <c r="J1046">
        <f>IFERROR(SMALL(J346:J1024,ROW()-ROW($J$1027)+1),"")</f>
        <v>0</v>
      </c>
      <c r="K1046">
        <f>IFERROR(SMALL(K346:K1024,ROW()-ROW($K$1027)+1),"")</f>
        <v>0</v>
      </c>
      <c r="L1046">
        <f>IFERROR(SMALL(L346:L1024,ROW()-ROW($L$1027)+1),"")</f>
        <v>0</v>
      </c>
      <c r="M1046">
        <f>IFERROR(SMALL(M346:M1024,ROW()-ROW($M$1027)+1),"")</f>
        <v>0</v>
      </c>
      <c r="N1046">
        <f>IFERROR(SMALL(N346:N1024,ROW()-ROW($N$1027)+1),"")</f>
        <v>0</v>
      </c>
      <c r="O1046">
        <f>IFERROR(SMALL(O346:O1024,ROW()-ROW($O$1027)+1),"")</f>
        <v>0</v>
      </c>
      <c r="P1046">
        <f>IFERROR(SMALL(P346:P1024,ROW()-ROW($P$1027)+1),"")</f>
        <v>0</v>
      </c>
      <c r="Q1046">
        <f>IFERROR(SMALL(Q346:Q1024,ROW()-ROW($Q$1027)+1),"")</f>
        <v>0</v>
      </c>
      <c r="R1046">
        <f>IFERROR(SMALL(R346:R1024,ROW()-ROW($R$1027)+1),"")</f>
        <v>0</v>
      </c>
      <c r="S1046">
        <f>IFERROR(SMALL(S346:S1024,ROW()-ROW($S$1027)+1),"")</f>
        <v>0</v>
      </c>
      <c r="T1046">
        <f>IFERROR(SMALL(T346:T1024,ROW()-ROW($T$1027)+1),"")</f>
        <v>0</v>
      </c>
      <c r="U1046">
        <f>IFERROR(SMALL(U346:U1024,ROW()-ROW($U$1027)+1),"")</f>
        <v>0</v>
      </c>
      <c r="V1046">
        <f>IFERROR(SMALL(V346:V1024,ROW()-ROW($V$1027)+1),"")</f>
        <v>0</v>
      </c>
      <c r="W1046">
        <f>IFERROR(SMALL(W346:W1024,ROW()-ROW($W$1027)+1),"")</f>
        <v>0</v>
      </c>
      <c r="X1046">
        <f>IFERROR(SMALL(X346:X1024,ROW()-ROW($X$1027)+1),"")</f>
        <v>0</v>
      </c>
      <c r="Y1046">
        <f>IFERROR(SMALL(Y346:Y1024,ROW()-ROW($Y$1027)+1),"")</f>
        <v>0</v>
      </c>
      <c r="Z1046">
        <f>IFERROR(SMALL(Z346:Z1024,ROW()-ROW($Z$1027)+1),"")</f>
        <v>0</v>
      </c>
      <c r="AA1046">
        <f>IFERROR(SMALL(AA346:AA1024,ROW()-ROW($AA$1027)+1),"")</f>
        <v>0</v>
      </c>
      <c r="AB1046">
        <f>IFERROR(SMALL(AB346:AB1024,ROW()-ROW($AB$1027)+1),"")</f>
        <v>0</v>
      </c>
      <c r="AC1046">
        <f>IFERROR(SMALL(AC346:AC1024,ROW()-ROW($AC$1027)+1),"")</f>
        <v>0</v>
      </c>
      <c r="AD1046">
        <f>IFERROR(SMALL(AD346:AD1024,ROW()-ROW($AD$1027)+1),"")</f>
        <v>0</v>
      </c>
      <c r="AE1046">
        <f>IFERROR(SMALL(AE346:AE1024,ROW()-ROW($AE$1027)+1),"")</f>
        <v>0</v>
      </c>
      <c r="AF1046">
        <f>IFERROR(SMALL(AF346:AF1024,ROW()-ROW($AF$1027)+1),"")</f>
        <v>0</v>
      </c>
      <c r="AG1046">
        <f>IFERROR(SMALL(AG346:AG1024,ROW()-ROW($AG$1027)+1),"")</f>
        <v>0</v>
      </c>
      <c r="AH1046">
        <f>IFERROR(SMALL(AH346:AH1024,ROW()-ROW($AH$1027)+1),"")</f>
        <v>0</v>
      </c>
      <c r="AI1046">
        <f>IFERROR(SMALL(AI346:AI1024,ROW()-ROW($AI$1027)+1),"")</f>
        <v>0</v>
      </c>
      <c r="AJ1046">
        <f>IFERROR(SMALL(AJ346:AJ1024,ROW()-ROW($AJ$1027)+1),"")</f>
        <v>0</v>
      </c>
      <c r="AM1046">
        <f>IFERROR(SMALL(AM346:AM1024,ROW()-ROW($AM$1027)+1),"")</f>
        <v>0</v>
      </c>
      <c r="AN1046">
        <f>IFERROR(SMALL(AN346:AN1024,ROW()-ROW($AN$1027)+1),"")</f>
        <v>0</v>
      </c>
      <c r="AO1046">
        <f>IFERROR(SMALL(AO346:AO1024,ROW()-ROW($AO$1027)+1),"")</f>
        <v>0</v>
      </c>
      <c r="AP1046">
        <f>IFERROR(SMALL(AP346:AP1024,ROW()-ROW($AP$1027)+1),"")</f>
        <v>0</v>
      </c>
      <c r="AQ1046">
        <f>IFERROR(SMALL(AQ346:AQ1024,ROW()-ROW($AQ$1027)+1),"")</f>
        <v>0</v>
      </c>
      <c r="AR1046">
        <f>IFERROR(SMALL(AR346:AR1024,ROW()-ROW($AR$1027)+1),"")</f>
        <v>0</v>
      </c>
      <c r="AS1046">
        <f>IFERROR(SMALL(AS346:AS1024,ROW()-ROW($AS$1027)+1),"")</f>
        <v>0</v>
      </c>
      <c r="AT1046">
        <f>IFERROR(SMALL(AT346:AT1024,ROW()-ROW($AT$1027)+1),"")</f>
        <v>0</v>
      </c>
      <c r="AU1046">
        <f>IFERROR(SMALL(AU346:AU1024,ROW()-ROW($AU$1027)+1),"")</f>
        <v>0</v>
      </c>
      <c r="AV1046">
        <f>IFERROR(SMALL(AV346:AV1024,ROW()-ROW($AV$1027)+1),"")</f>
        <v>0</v>
      </c>
      <c r="AW1046">
        <f>IFERROR(SMALL(AW346:AW1024,ROW()-ROW($AW$1027)+1),"")</f>
        <v>0</v>
      </c>
      <c r="AX1046">
        <f>IFERROR(SMALL(AX346:AX1024,ROW()-ROW($AX$1027)+1),"")</f>
        <v>0</v>
      </c>
      <c r="AY1046">
        <f>IFERROR(SMALL(AY346:AY1024,ROW()-ROW($AY$1027)+1),"")</f>
        <v>0</v>
      </c>
      <c r="AZ1046">
        <f>IFERROR(SMALL(AZ346:AZ1024,ROW()-ROW($AZ$1027)+1),"")</f>
        <v>0</v>
      </c>
      <c r="BA1046">
        <f>IFERROR(SMALL(BA346:BA1024,ROW()-ROW($BA$1027)+1),"")</f>
        <v>0</v>
      </c>
      <c r="BB1046">
        <f>IFERROR(SMALL(BB346:BB1024,ROW()-ROW($BB$1027)+1),"")</f>
        <v>0</v>
      </c>
      <c r="BC1046">
        <f>IFERROR(SMALL(BC346:BC1024,ROW()-ROW($BC$1027)+1),"")</f>
        <v>0</v>
      </c>
      <c r="BD1046">
        <f>IFERROR(SMALL(BD346:BD1024,ROW()-ROW($BD$1027)+1),"")</f>
        <v>0</v>
      </c>
      <c r="BE1046">
        <f>IFERROR(SMALL(BE346:BE1024,ROW()-ROW($BE$1027)+1),"")</f>
        <v>0</v>
      </c>
      <c r="BF1046">
        <f>IFERROR(SMALL(BF346:BF1024,ROW()-ROW($BF$1027)+1),"")</f>
        <v>0</v>
      </c>
      <c r="BG1046">
        <f>IFERROR(SMALL(BG346:BG1024,ROW()-ROW($BG$1027)+1),"")</f>
        <v>0</v>
      </c>
      <c r="BH1046">
        <f>IFERROR(SMALL(BH346:BH1024,ROW()-ROW($BH$1027)+1),"")</f>
        <v>0</v>
      </c>
      <c r="BI1046">
        <f>IFERROR(SMALL(BI346:BI1024,ROW()-ROW($BI$1027)+1),"")</f>
        <v>0</v>
      </c>
      <c r="BJ1046">
        <f>IFERROR(SMALL(BJ346:BJ1024,ROW()-ROW($BJ$1027)+1),"")</f>
        <v>0</v>
      </c>
      <c r="BK1046">
        <f>IFERROR(SMALL(BK346:BK1024,ROW()-ROW($BK$1027)+1),"")</f>
        <v>0</v>
      </c>
      <c r="BL1046">
        <f>IFERROR(SMALL(BL346:BL1024,ROW()-ROW($BL$1027)+1),"")</f>
        <v>0</v>
      </c>
      <c r="BM1046">
        <f>IFERROR(SMALL(BM346:BM1024,ROW()-ROW($BM$1027)+1),"")</f>
        <v>0</v>
      </c>
      <c r="BN1046">
        <f>IFERROR(SMALL(BN346:BN1024,ROW()-ROW($BN$1027)+1),"")</f>
        <v>0</v>
      </c>
      <c r="BO1046">
        <f>IFERROR(SMALL(BO346:BO1024,ROW()-ROW($BO$1027)+1),"")</f>
        <v>0</v>
      </c>
      <c r="BP1046">
        <f>IFERROR(SMALL(BP346:BP1024,ROW()-ROW($BP$1027)+1),"")</f>
        <v>0</v>
      </c>
      <c r="BQ1046">
        <f>IFERROR(SMALL(BQ346:BQ1024,ROW()-ROW($BQ$1027)+1),"")</f>
        <v>0</v>
      </c>
      <c r="BR1046">
        <f>IFERROR(SMALL(BR346:BR1024,ROW()-ROW($BR$1027)+1),"")</f>
        <v>0</v>
      </c>
    </row>
    <row r="1047" spans="5:70">
      <c r="E1047">
        <f>IFERROR(SMALL(E346:E1024,ROW()-ROW($E$1027)+1),"")</f>
        <v>0</v>
      </c>
      <c r="F1047">
        <f>IFERROR(SMALL(F346:F1024,ROW()-ROW($F$1027)+1),"")</f>
        <v>0</v>
      </c>
      <c r="G1047">
        <f>IFERROR(SMALL(G346:G1024,ROW()-ROW($G$1027)+1),"")</f>
        <v>0</v>
      </c>
      <c r="H1047">
        <f>IFERROR(SMALL(H346:H1024,ROW()-ROW($H$1027)+1),"")</f>
        <v>0</v>
      </c>
      <c r="I1047">
        <f>IFERROR(SMALL(I346:I1024,ROW()-ROW($I$1027)+1),"")</f>
        <v>0</v>
      </c>
      <c r="J1047">
        <f>IFERROR(SMALL(J346:J1024,ROW()-ROW($J$1027)+1),"")</f>
        <v>0</v>
      </c>
      <c r="K1047">
        <f>IFERROR(SMALL(K346:K1024,ROW()-ROW($K$1027)+1),"")</f>
        <v>0</v>
      </c>
      <c r="L1047">
        <f>IFERROR(SMALL(L346:L1024,ROW()-ROW($L$1027)+1),"")</f>
        <v>0</v>
      </c>
      <c r="M1047">
        <f>IFERROR(SMALL(M346:M1024,ROW()-ROW($M$1027)+1),"")</f>
        <v>0</v>
      </c>
      <c r="N1047">
        <f>IFERROR(SMALL(N346:N1024,ROW()-ROW($N$1027)+1),"")</f>
        <v>0</v>
      </c>
      <c r="O1047">
        <f>IFERROR(SMALL(O346:O1024,ROW()-ROW($O$1027)+1),"")</f>
        <v>0</v>
      </c>
      <c r="P1047">
        <f>IFERROR(SMALL(P346:P1024,ROW()-ROW($P$1027)+1),"")</f>
        <v>0</v>
      </c>
      <c r="Q1047">
        <f>IFERROR(SMALL(Q346:Q1024,ROW()-ROW($Q$1027)+1),"")</f>
        <v>0</v>
      </c>
      <c r="R1047">
        <f>IFERROR(SMALL(R346:R1024,ROW()-ROW($R$1027)+1),"")</f>
        <v>0</v>
      </c>
      <c r="S1047">
        <f>IFERROR(SMALL(S346:S1024,ROW()-ROW($S$1027)+1),"")</f>
        <v>0</v>
      </c>
      <c r="T1047">
        <f>IFERROR(SMALL(T346:T1024,ROW()-ROW($T$1027)+1),"")</f>
        <v>0</v>
      </c>
      <c r="U1047">
        <f>IFERROR(SMALL(U346:U1024,ROW()-ROW($U$1027)+1),"")</f>
        <v>0</v>
      </c>
      <c r="V1047">
        <f>IFERROR(SMALL(V346:V1024,ROW()-ROW($V$1027)+1),"")</f>
        <v>0</v>
      </c>
      <c r="W1047">
        <f>IFERROR(SMALL(W346:W1024,ROW()-ROW($W$1027)+1),"")</f>
        <v>0</v>
      </c>
      <c r="X1047">
        <f>IFERROR(SMALL(X346:X1024,ROW()-ROW($X$1027)+1),"")</f>
        <v>0</v>
      </c>
      <c r="Y1047">
        <f>IFERROR(SMALL(Y346:Y1024,ROW()-ROW($Y$1027)+1),"")</f>
        <v>0</v>
      </c>
      <c r="Z1047">
        <f>IFERROR(SMALL(Z346:Z1024,ROW()-ROW($Z$1027)+1),"")</f>
        <v>0</v>
      </c>
      <c r="AA1047">
        <f>IFERROR(SMALL(AA346:AA1024,ROW()-ROW($AA$1027)+1),"")</f>
        <v>0</v>
      </c>
      <c r="AB1047">
        <f>IFERROR(SMALL(AB346:AB1024,ROW()-ROW($AB$1027)+1),"")</f>
        <v>0</v>
      </c>
      <c r="AC1047">
        <f>IFERROR(SMALL(AC346:AC1024,ROW()-ROW($AC$1027)+1),"")</f>
        <v>0</v>
      </c>
      <c r="AD1047">
        <f>IFERROR(SMALL(AD346:AD1024,ROW()-ROW($AD$1027)+1),"")</f>
        <v>0</v>
      </c>
      <c r="AE1047">
        <f>IFERROR(SMALL(AE346:AE1024,ROW()-ROW($AE$1027)+1),"")</f>
        <v>0</v>
      </c>
      <c r="AF1047">
        <f>IFERROR(SMALL(AF346:AF1024,ROW()-ROW($AF$1027)+1),"")</f>
        <v>0</v>
      </c>
      <c r="AG1047">
        <f>IFERROR(SMALL(AG346:AG1024,ROW()-ROW($AG$1027)+1),"")</f>
        <v>0</v>
      </c>
      <c r="AH1047">
        <f>IFERROR(SMALL(AH346:AH1024,ROW()-ROW($AH$1027)+1),"")</f>
        <v>0</v>
      </c>
      <c r="AI1047">
        <f>IFERROR(SMALL(AI346:AI1024,ROW()-ROW($AI$1027)+1),"")</f>
        <v>0</v>
      </c>
      <c r="AJ1047">
        <f>IFERROR(SMALL(AJ346:AJ1024,ROW()-ROW($AJ$1027)+1),"")</f>
        <v>0</v>
      </c>
      <c r="AM1047">
        <f>IFERROR(SMALL(AM346:AM1024,ROW()-ROW($AM$1027)+1),"")</f>
        <v>0</v>
      </c>
      <c r="AN1047">
        <f>IFERROR(SMALL(AN346:AN1024,ROW()-ROW($AN$1027)+1),"")</f>
        <v>0</v>
      </c>
      <c r="AO1047">
        <f>IFERROR(SMALL(AO346:AO1024,ROW()-ROW($AO$1027)+1),"")</f>
        <v>0</v>
      </c>
      <c r="AP1047">
        <f>IFERROR(SMALL(AP346:AP1024,ROW()-ROW($AP$1027)+1),"")</f>
        <v>0</v>
      </c>
      <c r="AQ1047">
        <f>IFERROR(SMALL(AQ346:AQ1024,ROW()-ROW($AQ$1027)+1),"")</f>
        <v>0</v>
      </c>
      <c r="AR1047">
        <f>IFERROR(SMALL(AR346:AR1024,ROW()-ROW($AR$1027)+1),"")</f>
        <v>0</v>
      </c>
      <c r="AS1047">
        <f>IFERROR(SMALL(AS346:AS1024,ROW()-ROW($AS$1027)+1),"")</f>
        <v>0</v>
      </c>
      <c r="AT1047">
        <f>IFERROR(SMALL(AT346:AT1024,ROW()-ROW($AT$1027)+1),"")</f>
        <v>0</v>
      </c>
      <c r="AU1047">
        <f>IFERROR(SMALL(AU346:AU1024,ROW()-ROW($AU$1027)+1),"")</f>
        <v>0</v>
      </c>
      <c r="AV1047">
        <f>IFERROR(SMALL(AV346:AV1024,ROW()-ROW($AV$1027)+1),"")</f>
        <v>0</v>
      </c>
      <c r="AW1047">
        <f>IFERROR(SMALL(AW346:AW1024,ROW()-ROW($AW$1027)+1),"")</f>
        <v>0</v>
      </c>
      <c r="AX1047">
        <f>IFERROR(SMALL(AX346:AX1024,ROW()-ROW($AX$1027)+1),"")</f>
        <v>0</v>
      </c>
      <c r="AY1047">
        <f>IFERROR(SMALL(AY346:AY1024,ROW()-ROW($AY$1027)+1),"")</f>
        <v>0</v>
      </c>
      <c r="AZ1047">
        <f>IFERROR(SMALL(AZ346:AZ1024,ROW()-ROW($AZ$1027)+1),"")</f>
        <v>0</v>
      </c>
      <c r="BA1047">
        <f>IFERROR(SMALL(BA346:BA1024,ROW()-ROW($BA$1027)+1),"")</f>
        <v>0</v>
      </c>
      <c r="BB1047">
        <f>IFERROR(SMALL(BB346:BB1024,ROW()-ROW($BB$1027)+1),"")</f>
        <v>0</v>
      </c>
      <c r="BC1047">
        <f>IFERROR(SMALL(BC346:BC1024,ROW()-ROW($BC$1027)+1),"")</f>
        <v>0</v>
      </c>
      <c r="BD1047">
        <f>IFERROR(SMALL(BD346:BD1024,ROW()-ROW($BD$1027)+1),"")</f>
        <v>0</v>
      </c>
      <c r="BE1047">
        <f>IFERROR(SMALL(BE346:BE1024,ROW()-ROW($BE$1027)+1),"")</f>
        <v>0</v>
      </c>
      <c r="BF1047">
        <f>IFERROR(SMALL(BF346:BF1024,ROW()-ROW($BF$1027)+1),"")</f>
        <v>0</v>
      </c>
      <c r="BG1047">
        <f>IFERROR(SMALL(BG346:BG1024,ROW()-ROW($BG$1027)+1),"")</f>
        <v>0</v>
      </c>
      <c r="BH1047">
        <f>IFERROR(SMALL(BH346:BH1024,ROW()-ROW($BH$1027)+1),"")</f>
        <v>0</v>
      </c>
      <c r="BI1047">
        <f>IFERROR(SMALL(BI346:BI1024,ROW()-ROW($BI$1027)+1),"")</f>
        <v>0</v>
      </c>
      <c r="BJ1047">
        <f>IFERROR(SMALL(BJ346:BJ1024,ROW()-ROW($BJ$1027)+1),"")</f>
        <v>0</v>
      </c>
      <c r="BK1047">
        <f>IFERROR(SMALL(BK346:BK1024,ROW()-ROW($BK$1027)+1),"")</f>
        <v>0</v>
      </c>
      <c r="BL1047">
        <f>IFERROR(SMALL(BL346:BL1024,ROW()-ROW($BL$1027)+1),"")</f>
        <v>0</v>
      </c>
      <c r="BM1047">
        <f>IFERROR(SMALL(BM346:BM1024,ROW()-ROW($BM$1027)+1),"")</f>
        <v>0</v>
      </c>
      <c r="BN1047">
        <f>IFERROR(SMALL(BN346:BN1024,ROW()-ROW($BN$1027)+1),"")</f>
        <v>0</v>
      </c>
      <c r="BO1047">
        <f>IFERROR(SMALL(BO346:BO1024,ROW()-ROW($BO$1027)+1),"")</f>
        <v>0</v>
      </c>
      <c r="BP1047">
        <f>IFERROR(SMALL(BP346:BP1024,ROW()-ROW($BP$1027)+1),"")</f>
        <v>0</v>
      </c>
      <c r="BQ1047">
        <f>IFERROR(SMALL(BQ346:BQ1024,ROW()-ROW($BQ$1027)+1),"")</f>
        <v>0</v>
      </c>
      <c r="BR1047">
        <f>IFERROR(SMALL(BR346:BR1024,ROW()-ROW($BR$1027)+1),"")</f>
        <v>0</v>
      </c>
    </row>
    <row r="1048" spans="5:70">
      <c r="E1048">
        <f>IFERROR(SMALL(E346:E1024,ROW()-ROW($E$1027)+1),"")</f>
        <v>0</v>
      </c>
      <c r="F1048">
        <f>IFERROR(SMALL(F346:F1024,ROW()-ROW($F$1027)+1),"")</f>
        <v>0</v>
      </c>
      <c r="G1048">
        <f>IFERROR(SMALL(G346:G1024,ROW()-ROW($G$1027)+1),"")</f>
        <v>0</v>
      </c>
      <c r="H1048">
        <f>IFERROR(SMALL(H346:H1024,ROW()-ROW($H$1027)+1),"")</f>
        <v>0</v>
      </c>
      <c r="I1048">
        <f>IFERROR(SMALL(I346:I1024,ROW()-ROW($I$1027)+1),"")</f>
        <v>0</v>
      </c>
      <c r="J1048">
        <f>IFERROR(SMALL(J346:J1024,ROW()-ROW($J$1027)+1),"")</f>
        <v>0</v>
      </c>
      <c r="K1048">
        <f>IFERROR(SMALL(K346:K1024,ROW()-ROW($K$1027)+1),"")</f>
        <v>0</v>
      </c>
      <c r="L1048">
        <f>IFERROR(SMALL(L346:L1024,ROW()-ROW($L$1027)+1),"")</f>
        <v>0</v>
      </c>
      <c r="M1048">
        <f>IFERROR(SMALL(M346:M1024,ROW()-ROW($M$1027)+1),"")</f>
        <v>0</v>
      </c>
      <c r="N1048">
        <f>IFERROR(SMALL(N346:N1024,ROW()-ROW($N$1027)+1),"")</f>
        <v>0</v>
      </c>
      <c r="O1048">
        <f>IFERROR(SMALL(O346:O1024,ROW()-ROW($O$1027)+1),"")</f>
        <v>0</v>
      </c>
      <c r="P1048">
        <f>IFERROR(SMALL(P346:P1024,ROW()-ROW($P$1027)+1),"")</f>
        <v>0</v>
      </c>
      <c r="Q1048">
        <f>IFERROR(SMALL(Q346:Q1024,ROW()-ROW($Q$1027)+1),"")</f>
        <v>0</v>
      </c>
      <c r="R1048">
        <f>IFERROR(SMALL(R346:R1024,ROW()-ROW($R$1027)+1),"")</f>
        <v>0</v>
      </c>
      <c r="S1048">
        <f>IFERROR(SMALL(S346:S1024,ROW()-ROW($S$1027)+1),"")</f>
        <v>0</v>
      </c>
      <c r="T1048">
        <f>IFERROR(SMALL(T346:T1024,ROW()-ROW($T$1027)+1),"")</f>
        <v>0</v>
      </c>
      <c r="U1048">
        <f>IFERROR(SMALL(U346:U1024,ROW()-ROW($U$1027)+1),"")</f>
        <v>0</v>
      </c>
      <c r="V1048">
        <f>IFERROR(SMALL(V346:V1024,ROW()-ROW($V$1027)+1),"")</f>
        <v>0</v>
      </c>
      <c r="W1048">
        <f>IFERROR(SMALL(W346:W1024,ROW()-ROW($W$1027)+1),"")</f>
        <v>0</v>
      </c>
      <c r="X1048">
        <f>IFERROR(SMALL(X346:X1024,ROW()-ROW($X$1027)+1),"")</f>
        <v>0</v>
      </c>
      <c r="Y1048">
        <f>IFERROR(SMALL(Y346:Y1024,ROW()-ROW($Y$1027)+1),"")</f>
        <v>0</v>
      </c>
      <c r="Z1048">
        <f>IFERROR(SMALL(Z346:Z1024,ROW()-ROW($Z$1027)+1),"")</f>
        <v>0</v>
      </c>
      <c r="AA1048">
        <f>IFERROR(SMALL(AA346:AA1024,ROW()-ROW($AA$1027)+1),"")</f>
        <v>0</v>
      </c>
      <c r="AB1048">
        <f>IFERROR(SMALL(AB346:AB1024,ROW()-ROW($AB$1027)+1),"")</f>
        <v>0</v>
      </c>
      <c r="AC1048">
        <f>IFERROR(SMALL(AC346:AC1024,ROW()-ROW($AC$1027)+1),"")</f>
        <v>0</v>
      </c>
      <c r="AD1048">
        <f>IFERROR(SMALL(AD346:AD1024,ROW()-ROW($AD$1027)+1),"")</f>
        <v>0</v>
      </c>
      <c r="AE1048">
        <f>IFERROR(SMALL(AE346:AE1024,ROW()-ROW($AE$1027)+1),"")</f>
        <v>0</v>
      </c>
      <c r="AF1048">
        <f>IFERROR(SMALL(AF346:AF1024,ROW()-ROW($AF$1027)+1),"")</f>
        <v>0</v>
      </c>
      <c r="AG1048">
        <f>IFERROR(SMALL(AG346:AG1024,ROW()-ROW($AG$1027)+1),"")</f>
        <v>0</v>
      </c>
      <c r="AH1048">
        <f>IFERROR(SMALL(AH346:AH1024,ROW()-ROW($AH$1027)+1),"")</f>
        <v>0</v>
      </c>
      <c r="AI1048">
        <f>IFERROR(SMALL(AI346:AI1024,ROW()-ROW($AI$1027)+1),"")</f>
        <v>0</v>
      </c>
      <c r="AJ1048">
        <f>IFERROR(SMALL(AJ346:AJ1024,ROW()-ROW($AJ$1027)+1),"")</f>
        <v>0</v>
      </c>
      <c r="AM1048">
        <f>IFERROR(SMALL(AM346:AM1024,ROW()-ROW($AM$1027)+1),"")</f>
        <v>0</v>
      </c>
      <c r="AN1048">
        <f>IFERROR(SMALL(AN346:AN1024,ROW()-ROW($AN$1027)+1),"")</f>
        <v>0</v>
      </c>
      <c r="AO1048">
        <f>IFERROR(SMALL(AO346:AO1024,ROW()-ROW($AO$1027)+1),"")</f>
        <v>0</v>
      </c>
      <c r="AP1048">
        <f>IFERROR(SMALL(AP346:AP1024,ROW()-ROW($AP$1027)+1),"")</f>
        <v>0</v>
      </c>
      <c r="AQ1048">
        <f>IFERROR(SMALL(AQ346:AQ1024,ROW()-ROW($AQ$1027)+1),"")</f>
        <v>0</v>
      </c>
      <c r="AR1048">
        <f>IFERROR(SMALL(AR346:AR1024,ROW()-ROW($AR$1027)+1),"")</f>
        <v>0</v>
      </c>
      <c r="AS1048">
        <f>IFERROR(SMALL(AS346:AS1024,ROW()-ROW($AS$1027)+1),"")</f>
        <v>0</v>
      </c>
      <c r="AT1048">
        <f>IFERROR(SMALL(AT346:AT1024,ROW()-ROW($AT$1027)+1),"")</f>
        <v>0</v>
      </c>
      <c r="AU1048">
        <f>IFERROR(SMALL(AU346:AU1024,ROW()-ROW($AU$1027)+1),"")</f>
        <v>0</v>
      </c>
      <c r="AV1048">
        <f>IFERROR(SMALL(AV346:AV1024,ROW()-ROW($AV$1027)+1),"")</f>
        <v>0</v>
      </c>
      <c r="AW1048">
        <f>IFERROR(SMALL(AW346:AW1024,ROW()-ROW($AW$1027)+1),"")</f>
        <v>0</v>
      </c>
      <c r="AX1048">
        <f>IFERROR(SMALL(AX346:AX1024,ROW()-ROW($AX$1027)+1),"")</f>
        <v>0</v>
      </c>
      <c r="AY1048">
        <f>IFERROR(SMALL(AY346:AY1024,ROW()-ROW($AY$1027)+1),"")</f>
        <v>0</v>
      </c>
      <c r="AZ1048">
        <f>IFERROR(SMALL(AZ346:AZ1024,ROW()-ROW($AZ$1027)+1),"")</f>
        <v>0</v>
      </c>
      <c r="BA1048">
        <f>IFERROR(SMALL(BA346:BA1024,ROW()-ROW($BA$1027)+1),"")</f>
        <v>0</v>
      </c>
      <c r="BB1048">
        <f>IFERROR(SMALL(BB346:BB1024,ROW()-ROW($BB$1027)+1),"")</f>
        <v>0</v>
      </c>
      <c r="BC1048">
        <f>IFERROR(SMALL(BC346:BC1024,ROW()-ROW($BC$1027)+1),"")</f>
        <v>0</v>
      </c>
      <c r="BD1048">
        <f>IFERROR(SMALL(BD346:BD1024,ROW()-ROW($BD$1027)+1),"")</f>
        <v>0</v>
      </c>
      <c r="BE1048">
        <f>IFERROR(SMALL(BE346:BE1024,ROW()-ROW($BE$1027)+1),"")</f>
        <v>0</v>
      </c>
      <c r="BF1048">
        <f>IFERROR(SMALL(BF346:BF1024,ROW()-ROW($BF$1027)+1),"")</f>
        <v>0</v>
      </c>
      <c r="BG1048">
        <f>IFERROR(SMALL(BG346:BG1024,ROW()-ROW($BG$1027)+1),"")</f>
        <v>0</v>
      </c>
      <c r="BH1048">
        <f>IFERROR(SMALL(BH346:BH1024,ROW()-ROW($BH$1027)+1),"")</f>
        <v>0</v>
      </c>
      <c r="BI1048">
        <f>IFERROR(SMALL(BI346:BI1024,ROW()-ROW($BI$1027)+1),"")</f>
        <v>0</v>
      </c>
      <c r="BJ1048">
        <f>IFERROR(SMALL(BJ346:BJ1024,ROW()-ROW($BJ$1027)+1),"")</f>
        <v>0</v>
      </c>
      <c r="BK1048">
        <f>IFERROR(SMALL(BK346:BK1024,ROW()-ROW($BK$1027)+1),"")</f>
        <v>0</v>
      </c>
      <c r="BL1048">
        <f>IFERROR(SMALL(BL346:BL1024,ROW()-ROW($BL$1027)+1),"")</f>
        <v>0</v>
      </c>
      <c r="BM1048">
        <f>IFERROR(SMALL(BM346:BM1024,ROW()-ROW($BM$1027)+1),"")</f>
        <v>0</v>
      </c>
      <c r="BN1048">
        <f>IFERROR(SMALL(BN346:BN1024,ROW()-ROW($BN$1027)+1),"")</f>
        <v>0</v>
      </c>
      <c r="BO1048">
        <f>IFERROR(SMALL(BO346:BO1024,ROW()-ROW($BO$1027)+1),"")</f>
        <v>0</v>
      </c>
      <c r="BP1048">
        <f>IFERROR(SMALL(BP346:BP1024,ROW()-ROW($BP$1027)+1),"")</f>
        <v>0</v>
      </c>
      <c r="BQ1048">
        <f>IFERROR(SMALL(BQ346:BQ1024,ROW()-ROW($BQ$1027)+1),"")</f>
        <v>0</v>
      </c>
      <c r="BR1048">
        <f>IFERROR(SMALL(BR346:BR1024,ROW()-ROW($BR$1027)+1),"")</f>
        <v>0</v>
      </c>
    </row>
    <row r="1049" spans="5:70">
      <c r="E1049">
        <f>IFERROR(SMALL(E346:E1024,ROW()-ROW($E$1027)+1),"")</f>
        <v>0</v>
      </c>
      <c r="F1049">
        <f>IFERROR(SMALL(F346:F1024,ROW()-ROW($F$1027)+1),"")</f>
        <v>0</v>
      </c>
      <c r="G1049">
        <f>IFERROR(SMALL(G346:G1024,ROW()-ROW($G$1027)+1),"")</f>
        <v>0</v>
      </c>
      <c r="H1049">
        <f>IFERROR(SMALL(H346:H1024,ROW()-ROW($H$1027)+1),"")</f>
        <v>0</v>
      </c>
      <c r="I1049">
        <f>IFERROR(SMALL(I346:I1024,ROW()-ROW($I$1027)+1),"")</f>
        <v>0</v>
      </c>
      <c r="J1049">
        <f>IFERROR(SMALL(J346:J1024,ROW()-ROW($J$1027)+1),"")</f>
        <v>0</v>
      </c>
      <c r="K1049">
        <f>IFERROR(SMALL(K346:K1024,ROW()-ROW($K$1027)+1),"")</f>
        <v>0</v>
      </c>
      <c r="L1049">
        <f>IFERROR(SMALL(L346:L1024,ROW()-ROW($L$1027)+1),"")</f>
        <v>0</v>
      </c>
      <c r="M1049">
        <f>IFERROR(SMALL(M346:M1024,ROW()-ROW($M$1027)+1),"")</f>
        <v>0</v>
      </c>
      <c r="N1049">
        <f>IFERROR(SMALL(N346:N1024,ROW()-ROW($N$1027)+1),"")</f>
        <v>0</v>
      </c>
      <c r="O1049">
        <f>IFERROR(SMALL(O346:O1024,ROW()-ROW($O$1027)+1),"")</f>
        <v>0</v>
      </c>
      <c r="P1049">
        <f>IFERROR(SMALL(P346:P1024,ROW()-ROW($P$1027)+1),"")</f>
        <v>0</v>
      </c>
      <c r="Q1049">
        <f>IFERROR(SMALL(Q346:Q1024,ROW()-ROW($Q$1027)+1),"")</f>
        <v>0</v>
      </c>
      <c r="R1049">
        <f>IFERROR(SMALL(R346:R1024,ROW()-ROW($R$1027)+1),"")</f>
        <v>0</v>
      </c>
      <c r="S1049">
        <f>IFERROR(SMALL(S346:S1024,ROW()-ROW($S$1027)+1),"")</f>
        <v>0</v>
      </c>
      <c r="T1049">
        <f>IFERROR(SMALL(T346:T1024,ROW()-ROW($T$1027)+1),"")</f>
        <v>0</v>
      </c>
      <c r="U1049">
        <f>IFERROR(SMALL(U346:U1024,ROW()-ROW($U$1027)+1),"")</f>
        <v>0</v>
      </c>
      <c r="V1049">
        <f>IFERROR(SMALL(V346:V1024,ROW()-ROW($V$1027)+1),"")</f>
        <v>0</v>
      </c>
      <c r="W1049">
        <f>IFERROR(SMALL(W346:W1024,ROW()-ROW($W$1027)+1),"")</f>
        <v>0</v>
      </c>
      <c r="X1049">
        <f>IFERROR(SMALL(X346:X1024,ROW()-ROW($X$1027)+1),"")</f>
        <v>0</v>
      </c>
      <c r="Y1049">
        <f>IFERROR(SMALL(Y346:Y1024,ROW()-ROW($Y$1027)+1),"")</f>
        <v>0</v>
      </c>
      <c r="Z1049">
        <f>IFERROR(SMALL(Z346:Z1024,ROW()-ROW($Z$1027)+1),"")</f>
        <v>0</v>
      </c>
      <c r="AA1049">
        <f>IFERROR(SMALL(AA346:AA1024,ROW()-ROW($AA$1027)+1),"")</f>
        <v>0</v>
      </c>
      <c r="AB1049">
        <f>IFERROR(SMALL(AB346:AB1024,ROW()-ROW($AB$1027)+1),"")</f>
        <v>0</v>
      </c>
      <c r="AC1049">
        <f>IFERROR(SMALL(AC346:AC1024,ROW()-ROW($AC$1027)+1),"")</f>
        <v>0</v>
      </c>
      <c r="AD1049">
        <f>IFERROR(SMALL(AD346:AD1024,ROW()-ROW($AD$1027)+1),"")</f>
        <v>0</v>
      </c>
      <c r="AE1049">
        <f>IFERROR(SMALL(AE346:AE1024,ROW()-ROW($AE$1027)+1),"")</f>
        <v>0</v>
      </c>
      <c r="AF1049">
        <f>IFERROR(SMALL(AF346:AF1024,ROW()-ROW($AF$1027)+1),"")</f>
        <v>0</v>
      </c>
      <c r="AG1049">
        <f>IFERROR(SMALL(AG346:AG1024,ROW()-ROW($AG$1027)+1),"")</f>
        <v>0</v>
      </c>
      <c r="AH1049">
        <f>IFERROR(SMALL(AH346:AH1024,ROW()-ROW($AH$1027)+1),"")</f>
        <v>0</v>
      </c>
      <c r="AI1049">
        <f>IFERROR(SMALL(AI346:AI1024,ROW()-ROW($AI$1027)+1),"")</f>
        <v>0</v>
      </c>
      <c r="AJ1049">
        <f>IFERROR(SMALL(AJ346:AJ1024,ROW()-ROW($AJ$1027)+1),"")</f>
        <v>0</v>
      </c>
      <c r="AM1049">
        <f>IFERROR(SMALL(AM346:AM1024,ROW()-ROW($AM$1027)+1),"")</f>
        <v>0</v>
      </c>
      <c r="AN1049">
        <f>IFERROR(SMALL(AN346:AN1024,ROW()-ROW($AN$1027)+1),"")</f>
        <v>0</v>
      </c>
      <c r="AO1049">
        <f>IFERROR(SMALL(AO346:AO1024,ROW()-ROW($AO$1027)+1),"")</f>
        <v>0</v>
      </c>
      <c r="AP1049">
        <f>IFERROR(SMALL(AP346:AP1024,ROW()-ROW($AP$1027)+1),"")</f>
        <v>0</v>
      </c>
      <c r="AQ1049">
        <f>IFERROR(SMALL(AQ346:AQ1024,ROW()-ROW($AQ$1027)+1),"")</f>
        <v>0</v>
      </c>
      <c r="AR1049">
        <f>IFERROR(SMALL(AR346:AR1024,ROW()-ROW($AR$1027)+1),"")</f>
        <v>0</v>
      </c>
      <c r="AS1049">
        <f>IFERROR(SMALL(AS346:AS1024,ROW()-ROW($AS$1027)+1),"")</f>
        <v>0</v>
      </c>
      <c r="AT1049">
        <f>IFERROR(SMALL(AT346:AT1024,ROW()-ROW($AT$1027)+1),"")</f>
        <v>0</v>
      </c>
      <c r="AU1049">
        <f>IFERROR(SMALL(AU346:AU1024,ROW()-ROW($AU$1027)+1),"")</f>
        <v>0</v>
      </c>
      <c r="AV1049">
        <f>IFERROR(SMALL(AV346:AV1024,ROW()-ROW($AV$1027)+1),"")</f>
        <v>0</v>
      </c>
      <c r="AW1049">
        <f>IFERROR(SMALL(AW346:AW1024,ROW()-ROW($AW$1027)+1),"")</f>
        <v>0</v>
      </c>
      <c r="AX1049">
        <f>IFERROR(SMALL(AX346:AX1024,ROW()-ROW($AX$1027)+1),"")</f>
        <v>0</v>
      </c>
      <c r="AY1049">
        <f>IFERROR(SMALL(AY346:AY1024,ROW()-ROW($AY$1027)+1),"")</f>
        <v>0</v>
      </c>
      <c r="AZ1049">
        <f>IFERROR(SMALL(AZ346:AZ1024,ROW()-ROW($AZ$1027)+1),"")</f>
        <v>0</v>
      </c>
      <c r="BA1049">
        <f>IFERROR(SMALL(BA346:BA1024,ROW()-ROW($BA$1027)+1),"")</f>
        <v>0</v>
      </c>
      <c r="BB1049">
        <f>IFERROR(SMALL(BB346:BB1024,ROW()-ROW($BB$1027)+1),"")</f>
        <v>0</v>
      </c>
      <c r="BC1049">
        <f>IFERROR(SMALL(BC346:BC1024,ROW()-ROW($BC$1027)+1),"")</f>
        <v>0</v>
      </c>
      <c r="BD1049">
        <f>IFERROR(SMALL(BD346:BD1024,ROW()-ROW($BD$1027)+1),"")</f>
        <v>0</v>
      </c>
      <c r="BE1049">
        <f>IFERROR(SMALL(BE346:BE1024,ROW()-ROW($BE$1027)+1),"")</f>
        <v>0</v>
      </c>
      <c r="BF1049">
        <f>IFERROR(SMALL(BF346:BF1024,ROW()-ROW($BF$1027)+1),"")</f>
        <v>0</v>
      </c>
      <c r="BG1049">
        <f>IFERROR(SMALL(BG346:BG1024,ROW()-ROW($BG$1027)+1),"")</f>
        <v>0</v>
      </c>
      <c r="BH1049">
        <f>IFERROR(SMALL(BH346:BH1024,ROW()-ROW($BH$1027)+1),"")</f>
        <v>0</v>
      </c>
      <c r="BI1049">
        <f>IFERROR(SMALL(BI346:BI1024,ROW()-ROW($BI$1027)+1),"")</f>
        <v>0</v>
      </c>
      <c r="BJ1049">
        <f>IFERROR(SMALL(BJ346:BJ1024,ROW()-ROW($BJ$1027)+1),"")</f>
        <v>0</v>
      </c>
      <c r="BK1049">
        <f>IFERROR(SMALL(BK346:BK1024,ROW()-ROW($BK$1027)+1),"")</f>
        <v>0</v>
      </c>
      <c r="BL1049">
        <f>IFERROR(SMALL(BL346:BL1024,ROW()-ROW($BL$1027)+1),"")</f>
        <v>0</v>
      </c>
      <c r="BM1049">
        <f>IFERROR(SMALL(BM346:BM1024,ROW()-ROW($BM$1027)+1),"")</f>
        <v>0</v>
      </c>
      <c r="BN1049">
        <f>IFERROR(SMALL(BN346:BN1024,ROW()-ROW($BN$1027)+1),"")</f>
        <v>0</v>
      </c>
      <c r="BO1049">
        <f>IFERROR(SMALL(BO346:BO1024,ROW()-ROW($BO$1027)+1),"")</f>
        <v>0</v>
      </c>
      <c r="BP1049">
        <f>IFERROR(SMALL(BP346:BP1024,ROW()-ROW($BP$1027)+1),"")</f>
        <v>0</v>
      </c>
      <c r="BQ1049">
        <f>IFERROR(SMALL(BQ346:BQ1024,ROW()-ROW($BQ$1027)+1),"")</f>
        <v>0</v>
      </c>
      <c r="BR1049">
        <f>IFERROR(SMALL(BR346:BR1024,ROW()-ROW($BR$1027)+1),"")</f>
        <v>0</v>
      </c>
    </row>
    <row r="1050" spans="5:70">
      <c r="E1050">
        <f>IFERROR(SMALL(E346:E1024,ROW()-ROW($E$1027)+1),"")</f>
        <v>0</v>
      </c>
      <c r="F1050">
        <f>IFERROR(SMALL(F346:F1024,ROW()-ROW($F$1027)+1),"")</f>
        <v>0</v>
      </c>
      <c r="G1050">
        <f>IFERROR(SMALL(G346:G1024,ROW()-ROW($G$1027)+1),"")</f>
        <v>0</v>
      </c>
      <c r="H1050">
        <f>IFERROR(SMALL(H346:H1024,ROW()-ROW($H$1027)+1),"")</f>
        <v>0</v>
      </c>
      <c r="I1050">
        <f>IFERROR(SMALL(I346:I1024,ROW()-ROW($I$1027)+1),"")</f>
        <v>0</v>
      </c>
      <c r="J1050">
        <f>IFERROR(SMALL(J346:J1024,ROW()-ROW($J$1027)+1),"")</f>
        <v>0</v>
      </c>
      <c r="K1050">
        <f>IFERROR(SMALL(K346:K1024,ROW()-ROW($K$1027)+1),"")</f>
        <v>0</v>
      </c>
      <c r="L1050">
        <f>IFERROR(SMALL(L346:L1024,ROW()-ROW($L$1027)+1),"")</f>
        <v>0</v>
      </c>
      <c r="M1050">
        <f>IFERROR(SMALL(M346:M1024,ROW()-ROW($M$1027)+1),"")</f>
        <v>0</v>
      </c>
      <c r="N1050">
        <f>IFERROR(SMALL(N346:N1024,ROW()-ROW($N$1027)+1),"")</f>
        <v>0</v>
      </c>
      <c r="O1050">
        <f>IFERROR(SMALL(O346:O1024,ROW()-ROW($O$1027)+1),"")</f>
        <v>0</v>
      </c>
      <c r="P1050">
        <f>IFERROR(SMALL(P346:P1024,ROW()-ROW($P$1027)+1),"")</f>
        <v>0</v>
      </c>
      <c r="Q1050">
        <f>IFERROR(SMALL(Q346:Q1024,ROW()-ROW($Q$1027)+1),"")</f>
        <v>0</v>
      </c>
      <c r="R1050">
        <f>IFERROR(SMALL(R346:R1024,ROW()-ROW($R$1027)+1),"")</f>
        <v>0</v>
      </c>
      <c r="S1050">
        <f>IFERROR(SMALL(S346:S1024,ROW()-ROW($S$1027)+1),"")</f>
        <v>0</v>
      </c>
      <c r="T1050">
        <f>IFERROR(SMALL(T346:T1024,ROW()-ROW($T$1027)+1),"")</f>
        <v>0</v>
      </c>
      <c r="U1050">
        <f>IFERROR(SMALL(U346:U1024,ROW()-ROW($U$1027)+1),"")</f>
        <v>0</v>
      </c>
      <c r="V1050">
        <f>IFERROR(SMALL(V346:V1024,ROW()-ROW($V$1027)+1),"")</f>
        <v>0</v>
      </c>
      <c r="W1050">
        <f>IFERROR(SMALL(W346:W1024,ROW()-ROW($W$1027)+1),"")</f>
        <v>0</v>
      </c>
      <c r="X1050">
        <f>IFERROR(SMALL(X346:X1024,ROW()-ROW($X$1027)+1),"")</f>
        <v>0</v>
      </c>
      <c r="Y1050">
        <f>IFERROR(SMALL(Y346:Y1024,ROW()-ROW($Y$1027)+1),"")</f>
        <v>0</v>
      </c>
      <c r="Z1050">
        <f>IFERROR(SMALL(Z346:Z1024,ROW()-ROW($Z$1027)+1),"")</f>
        <v>0</v>
      </c>
      <c r="AA1050">
        <f>IFERROR(SMALL(AA346:AA1024,ROW()-ROW($AA$1027)+1),"")</f>
        <v>0</v>
      </c>
      <c r="AB1050">
        <f>IFERROR(SMALL(AB346:AB1024,ROW()-ROW($AB$1027)+1),"")</f>
        <v>0</v>
      </c>
      <c r="AC1050">
        <f>IFERROR(SMALL(AC346:AC1024,ROW()-ROW($AC$1027)+1),"")</f>
        <v>0</v>
      </c>
      <c r="AD1050">
        <f>IFERROR(SMALL(AD346:AD1024,ROW()-ROW($AD$1027)+1),"")</f>
        <v>0</v>
      </c>
      <c r="AE1050">
        <f>IFERROR(SMALL(AE346:AE1024,ROW()-ROW($AE$1027)+1),"")</f>
        <v>0</v>
      </c>
      <c r="AF1050">
        <f>IFERROR(SMALL(AF346:AF1024,ROW()-ROW($AF$1027)+1),"")</f>
        <v>0</v>
      </c>
      <c r="AG1050">
        <f>IFERROR(SMALL(AG346:AG1024,ROW()-ROW($AG$1027)+1),"")</f>
        <v>0</v>
      </c>
      <c r="AH1050">
        <f>IFERROR(SMALL(AH346:AH1024,ROW()-ROW($AH$1027)+1),"")</f>
        <v>0</v>
      </c>
      <c r="AI1050">
        <f>IFERROR(SMALL(AI346:AI1024,ROW()-ROW($AI$1027)+1),"")</f>
        <v>0</v>
      </c>
      <c r="AJ1050">
        <f>IFERROR(SMALL(AJ346:AJ1024,ROW()-ROW($AJ$1027)+1),"")</f>
        <v>0</v>
      </c>
      <c r="AM1050">
        <f>IFERROR(SMALL(AM346:AM1024,ROW()-ROW($AM$1027)+1),"")</f>
        <v>0</v>
      </c>
      <c r="AN1050">
        <f>IFERROR(SMALL(AN346:AN1024,ROW()-ROW($AN$1027)+1),"")</f>
        <v>0</v>
      </c>
      <c r="AO1050">
        <f>IFERROR(SMALL(AO346:AO1024,ROW()-ROW($AO$1027)+1),"")</f>
        <v>0</v>
      </c>
      <c r="AP1050">
        <f>IFERROR(SMALL(AP346:AP1024,ROW()-ROW($AP$1027)+1),"")</f>
        <v>0</v>
      </c>
      <c r="AQ1050">
        <f>IFERROR(SMALL(AQ346:AQ1024,ROW()-ROW($AQ$1027)+1),"")</f>
        <v>0</v>
      </c>
      <c r="AR1050">
        <f>IFERROR(SMALL(AR346:AR1024,ROW()-ROW($AR$1027)+1),"")</f>
        <v>0</v>
      </c>
      <c r="AS1050">
        <f>IFERROR(SMALL(AS346:AS1024,ROW()-ROW($AS$1027)+1),"")</f>
        <v>0</v>
      </c>
      <c r="AT1050">
        <f>IFERROR(SMALL(AT346:AT1024,ROW()-ROW($AT$1027)+1),"")</f>
        <v>0</v>
      </c>
      <c r="AU1050">
        <f>IFERROR(SMALL(AU346:AU1024,ROW()-ROW($AU$1027)+1),"")</f>
        <v>0</v>
      </c>
      <c r="AV1050">
        <f>IFERROR(SMALL(AV346:AV1024,ROW()-ROW($AV$1027)+1),"")</f>
        <v>0</v>
      </c>
      <c r="AW1050">
        <f>IFERROR(SMALL(AW346:AW1024,ROW()-ROW($AW$1027)+1),"")</f>
        <v>0</v>
      </c>
      <c r="AX1050">
        <f>IFERROR(SMALL(AX346:AX1024,ROW()-ROW($AX$1027)+1),"")</f>
        <v>0</v>
      </c>
      <c r="AY1050">
        <f>IFERROR(SMALL(AY346:AY1024,ROW()-ROW($AY$1027)+1),"")</f>
        <v>0</v>
      </c>
      <c r="AZ1050">
        <f>IFERROR(SMALL(AZ346:AZ1024,ROW()-ROW($AZ$1027)+1),"")</f>
        <v>0</v>
      </c>
      <c r="BA1050">
        <f>IFERROR(SMALL(BA346:BA1024,ROW()-ROW($BA$1027)+1),"")</f>
        <v>0</v>
      </c>
      <c r="BB1050">
        <f>IFERROR(SMALL(BB346:BB1024,ROW()-ROW($BB$1027)+1),"")</f>
        <v>0</v>
      </c>
      <c r="BC1050">
        <f>IFERROR(SMALL(BC346:BC1024,ROW()-ROW($BC$1027)+1),"")</f>
        <v>0</v>
      </c>
      <c r="BD1050">
        <f>IFERROR(SMALL(BD346:BD1024,ROW()-ROW($BD$1027)+1),"")</f>
        <v>0</v>
      </c>
      <c r="BE1050">
        <f>IFERROR(SMALL(BE346:BE1024,ROW()-ROW($BE$1027)+1),"")</f>
        <v>0</v>
      </c>
      <c r="BF1050">
        <f>IFERROR(SMALL(BF346:BF1024,ROW()-ROW($BF$1027)+1),"")</f>
        <v>0</v>
      </c>
      <c r="BG1050">
        <f>IFERROR(SMALL(BG346:BG1024,ROW()-ROW($BG$1027)+1),"")</f>
        <v>0</v>
      </c>
      <c r="BH1050">
        <f>IFERROR(SMALL(BH346:BH1024,ROW()-ROW($BH$1027)+1),"")</f>
        <v>0</v>
      </c>
      <c r="BI1050">
        <f>IFERROR(SMALL(BI346:BI1024,ROW()-ROW($BI$1027)+1),"")</f>
        <v>0</v>
      </c>
      <c r="BJ1050">
        <f>IFERROR(SMALL(BJ346:BJ1024,ROW()-ROW($BJ$1027)+1),"")</f>
        <v>0</v>
      </c>
      <c r="BK1050">
        <f>IFERROR(SMALL(BK346:BK1024,ROW()-ROW($BK$1027)+1),"")</f>
        <v>0</v>
      </c>
      <c r="BL1050">
        <f>IFERROR(SMALL(BL346:BL1024,ROW()-ROW($BL$1027)+1),"")</f>
        <v>0</v>
      </c>
      <c r="BM1050">
        <f>IFERROR(SMALL(BM346:BM1024,ROW()-ROW($BM$1027)+1),"")</f>
        <v>0</v>
      </c>
      <c r="BN1050">
        <f>IFERROR(SMALL(BN346:BN1024,ROW()-ROW($BN$1027)+1),"")</f>
        <v>0</v>
      </c>
      <c r="BO1050">
        <f>IFERROR(SMALL(BO346:BO1024,ROW()-ROW($BO$1027)+1),"")</f>
        <v>0</v>
      </c>
      <c r="BP1050">
        <f>IFERROR(SMALL(BP346:BP1024,ROW()-ROW($BP$1027)+1),"")</f>
        <v>0</v>
      </c>
      <c r="BQ1050">
        <f>IFERROR(SMALL(BQ346:BQ1024,ROW()-ROW($BQ$1027)+1),"")</f>
        <v>0</v>
      </c>
      <c r="BR1050">
        <f>IFERROR(SMALL(BR346:BR1024,ROW()-ROW($BR$1027)+1),"")</f>
        <v>0</v>
      </c>
    </row>
    <row r="1051" spans="5:70">
      <c r="E1051">
        <f>IFERROR(SMALL(E346:E1024,ROW()-ROW($E$1027)+1),"")</f>
        <v>0</v>
      </c>
      <c r="F1051">
        <f>IFERROR(SMALL(F346:F1024,ROW()-ROW($F$1027)+1),"")</f>
        <v>0</v>
      </c>
      <c r="G1051">
        <f>IFERROR(SMALL(G346:G1024,ROW()-ROW($G$1027)+1),"")</f>
        <v>0</v>
      </c>
      <c r="H1051">
        <f>IFERROR(SMALL(H346:H1024,ROW()-ROW($H$1027)+1),"")</f>
        <v>0</v>
      </c>
      <c r="I1051">
        <f>IFERROR(SMALL(I346:I1024,ROW()-ROW($I$1027)+1),"")</f>
        <v>0</v>
      </c>
      <c r="J1051">
        <f>IFERROR(SMALL(J346:J1024,ROW()-ROW($J$1027)+1),"")</f>
        <v>0</v>
      </c>
      <c r="K1051">
        <f>IFERROR(SMALL(K346:K1024,ROW()-ROW($K$1027)+1),"")</f>
        <v>0</v>
      </c>
      <c r="L1051">
        <f>IFERROR(SMALL(L346:L1024,ROW()-ROW($L$1027)+1),"")</f>
        <v>0</v>
      </c>
      <c r="M1051">
        <f>IFERROR(SMALL(M346:M1024,ROW()-ROW($M$1027)+1),"")</f>
        <v>0</v>
      </c>
      <c r="N1051">
        <f>IFERROR(SMALL(N346:N1024,ROW()-ROW($N$1027)+1),"")</f>
        <v>0</v>
      </c>
      <c r="O1051">
        <f>IFERROR(SMALL(O346:O1024,ROW()-ROW($O$1027)+1),"")</f>
        <v>0</v>
      </c>
      <c r="P1051">
        <f>IFERROR(SMALL(P346:P1024,ROW()-ROW($P$1027)+1),"")</f>
        <v>0</v>
      </c>
      <c r="Q1051">
        <f>IFERROR(SMALL(Q346:Q1024,ROW()-ROW($Q$1027)+1),"")</f>
        <v>0</v>
      </c>
      <c r="R1051">
        <f>IFERROR(SMALL(R346:R1024,ROW()-ROW($R$1027)+1),"")</f>
        <v>0</v>
      </c>
      <c r="S1051">
        <f>IFERROR(SMALL(S346:S1024,ROW()-ROW($S$1027)+1),"")</f>
        <v>0</v>
      </c>
      <c r="T1051">
        <f>IFERROR(SMALL(T346:T1024,ROW()-ROW($T$1027)+1),"")</f>
        <v>0</v>
      </c>
      <c r="U1051">
        <f>IFERROR(SMALL(U346:U1024,ROW()-ROW($U$1027)+1),"")</f>
        <v>0</v>
      </c>
      <c r="V1051">
        <f>IFERROR(SMALL(V346:V1024,ROW()-ROW($V$1027)+1),"")</f>
        <v>0</v>
      </c>
      <c r="W1051">
        <f>IFERROR(SMALL(W346:W1024,ROW()-ROW($W$1027)+1),"")</f>
        <v>0</v>
      </c>
      <c r="X1051">
        <f>IFERROR(SMALL(X346:X1024,ROW()-ROW($X$1027)+1),"")</f>
        <v>0</v>
      </c>
      <c r="Y1051">
        <f>IFERROR(SMALL(Y346:Y1024,ROW()-ROW($Y$1027)+1),"")</f>
        <v>0</v>
      </c>
      <c r="Z1051">
        <f>IFERROR(SMALL(Z346:Z1024,ROW()-ROW($Z$1027)+1),"")</f>
        <v>0</v>
      </c>
      <c r="AA1051">
        <f>IFERROR(SMALL(AA346:AA1024,ROW()-ROW($AA$1027)+1),"")</f>
        <v>0</v>
      </c>
      <c r="AB1051">
        <f>IFERROR(SMALL(AB346:AB1024,ROW()-ROW($AB$1027)+1),"")</f>
        <v>0</v>
      </c>
      <c r="AC1051">
        <f>IFERROR(SMALL(AC346:AC1024,ROW()-ROW($AC$1027)+1),"")</f>
        <v>0</v>
      </c>
      <c r="AD1051">
        <f>IFERROR(SMALL(AD346:AD1024,ROW()-ROW($AD$1027)+1),"")</f>
        <v>0</v>
      </c>
      <c r="AE1051">
        <f>IFERROR(SMALL(AE346:AE1024,ROW()-ROW($AE$1027)+1),"")</f>
        <v>0</v>
      </c>
      <c r="AF1051">
        <f>IFERROR(SMALL(AF346:AF1024,ROW()-ROW($AF$1027)+1),"")</f>
        <v>0</v>
      </c>
      <c r="AG1051">
        <f>IFERROR(SMALL(AG346:AG1024,ROW()-ROW($AG$1027)+1),"")</f>
        <v>0</v>
      </c>
      <c r="AH1051">
        <f>IFERROR(SMALL(AH346:AH1024,ROW()-ROW($AH$1027)+1),"")</f>
        <v>0</v>
      </c>
      <c r="AI1051">
        <f>IFERROR(SMALL(AI346:AI1024,ROW()-ROW($AI$1027)+1),"")</f>
        <v>0</v>
      </c>
      <c r="AJ1051">
        <f>IFERROR(SMALL(AJ346:AJ1024,ROW()-ROW($AJ$1027)+1),"")</f>
        <v>0</v>
      </c>
      <c r="AM1051">
        <f>IFERROR(SMALL(AM346:AM1024,ROW()-ROW($AM$1027)+1),"")</f>
        <v>0</v>
      </c>
      <c r="AN1051">
        <f>IFERROR(SMALL(AN346:AN1024,ROW()-ROW($AN$1027)+1),"")</f>
        <v>0</v>
      </c>
      <c r="AO1051">
        <f>IFERROR(SMALL(AO346:AO1024,ROW()-ROW($AO$1027)+1),"")</f>
        <v>0</v>
      </c>
      <c r="AP1051">
        <f>IFERROR(SMALL(AP346:AP1024,ROW()-ROW($AP$1027)+1),"")</f>
        <v>0</v>
      </c>
      <c r="AQ1051">
        <f>IFERROR(SMALL(AQ346:AQ1024,ROW()-ROW($AQ$1027)+1),"")</f>
        <v>0</v>
      </c>
      <c r="AR1051">
        <f>IFERROR(SMALL(AR346:AR1024,ROW()-ROW($AR$1027)+1),"")</f>
        <v>0</v>
      </c>
      <c r="AS1051">
        <f>IFERROR(SMALL(AS346:AS1024,ROW()-ROW($AS$1027)+1),"")</f>
        <v>0</v>
      </c>
      <c r="AT1051">
        <f>IFERROR(SMALL(AT346:AT1024,ROW()-ROW($AT$1027)+1),"")</f>
        <v>0</v>
      </c>
      <c r="AU1051">
        <f>IFERROR(SMALL(AU346:AU1024,ROW()-ROW($AU$1027)+1),"")</f>
        <v>0</v>
      </c>
      <c r="AV1051">
        <f>IFERROR(SMALL(AV346:AV1024,ROW()-ROW($AV$1027)+1),"")</f>
        <v>0</v>
      </c>
      <c r="AW1051">
        <f>IFERROR(SMALL(AW346:AW1024,ROW()-ROW($AW$1027)+1),"")</f>
        <v>0</v>
      </c>
      <c r="AX1051">
        <f>IFERROR(SMALL(AX346:AX1024,ROW()-ROW($AX$1027)+1),"")</f>
        <v>0</v>
      </c>
      <c r="AY1051">
        <f>IFERROR(SMALL(AY346:AY1024,ROW()-ROW($AY$1027)+1),"")</f>
        <v>0</v>
      </c>
      <c r="AZ1051">
        <f>IFERROR(SMALL(AZ346:AZ1024,ROW()-ROW($AZ$1027)+1),"")</f>
        <v>0</v>
      </c>
      <c r="BA1051">
        <f>IFERROR(SMALL(BA346:BA1024,ROW()-ROW($BA$1027)+1),"")</f>
        <v>0</v>
      </c>
      <c r="BB1051">
        <f>IFERROR(SMALL(BB346:BB1024,ROW()-ROW($BB$1027)+1),"")</f>
        <v>0</v>
      </c>
      <c r="BC1051">
        <f>IFERROR(SMALL(BC346:BC1024,ROW()-ROW($BC$1027)+1),"")</f>
        <v>0</v>
      </c>
      <c r="BD1051">
        <f>IFERROR(SMALL(BD346:BD1024,ROW()-ROW($BD$1027)+1),"")</f>
        <v>0</v>
      </c>
      <c r="BE1051">
        <f>IFERROR(SMALL(BE346:BE1024,ROW()-ROW($BE$1027)+1),"")</f>
        <v>0</v>
      </c>
      <c r="BF1051">
        <f>IFERROR(SMALL(BF346:BF1024,ROW()-ROW($BF$1027)+1),"")</f>
        <v>0</v>
      </c>
      <c r="BG1051">
        <f>IFERROR(SMALL(BG346:BG1024,ROW()-ROW($BG$1027)+1),"")</f>
        <v>0</v>
      </c>
      <c r="BH1051">
        <f>IFERROR(SMALL(BH346:BH1024,ROW()-ROW($BH$1027)+1),"")</f>
        <v>0</v>
      </c>
      <c r="BI1051">
        <f>IFERROR(SMALL(BI346:BI1024,ROW()-ROW($BI$1027)+1),"")</f>
        <v>0</v>
      </c>
      <c r="BJ1051">
        <f>IFERROR(SMALL(BJ346:BJ1024,ROW()-ROW($BJ$1027)+1),"")</f>
        <v>0</v>
      </c>
      <c r="BK1051">
        <f>IFERROR(SMALL(BK346:BK1024,ROW()-ROW($BK$1027)+1),"")</f>
        <v>0</v>
      </c>
      <c r="BL1051">
        <f>IFERROR(SMALL(BL346:BL1024,ROW()-ROW($BL$1027)+1),"")</f>
        <v>0</v>
      </c>
      <c r="BM1051">
        <f>IFERROR(SMALL(BM346:BM1024,ROW()-ROW($BM$1027)+1),"")</f>
        <v>0</v>
      </c>
      <c r="BN1051">
        <f>IFERROR(SMALL(BN346:BN1024,ROW()-ROW($BN$1027)+1),"")</f>
        <v>0</v>
      </c>
      <c r="BO1051">
        <f>IFERROR(SMALL(BO346:BO1024,ROW()-ROW($BO$1027)+1),"")</f>
        <v>0</v>
      </c>
      <c r="BP1051">
        <f>IFERROR(SMALL(BP346:BP1024,ROW()-ROW($BP$1027)+1),"")</f>
        <v>0</v>
      </c>
      <c r="BQ1051">
        <f>IFERROR(SMALL(BQ346:BQ1024,ROW()-ROW($BQ$1027)+1),"")</f>
        <v>0</v>
      </c>
      <c r="BR1051">
        <f>IFERROR(SMALL(BR346:BR1024,ROW()-ROW($BR$1027)+1),"")</f>
        <v>0</v>
      </c>
    </row>
    <row r="1052" spans="5:70">
      <c r="E1052">
        <f>IFERROR(SMALL(E346:E1024,ROW()-ROW($E$1027)+1),"")</f>
        <v>0</v>
      </c>
      <c r="F1052">
        <f>IFERROR(SMALL(F346:F1024,ROW()-ROW($F$1027)+1),"")</f>
        <v>0</v>
      </c>
      <c r="G1052">
        <f>IFERROR(SMALL(G346:G1024,ROW()-ROW($G$1027)+1),"")</f>
        <v>0</v>
      </c>
      <c r="H1052">
        <f>IFERROR(SMALL(H346:H1024,ROW()-ROW($H$1027)+1),"")</f>
        <v>0</v>
      </c>
      <c r="I1052">
        <f>IFERROR(SMALL(I346:I1024,ROW()-ROW($I$1027)+1),"")</f>
        <v>0</v>
      </c>
      <c r="J1052">
        <f>IFERROR(SMALL(J346:J1024,ROW()-ROW($J$1027)+1),"")</f>
        <v>0</v>
      </c>
      <c r="K1052">
        <f>IFERROR(SMALL(K346:K1024,ROW()-ROW($K$1027)+1),"")</f>
        <v>0</v>
      </c>
      <c r="L1052">
        <f>IFERROR(SMALL(L346:L1024,ROW()-ROW($L$1027)+1),"")</f>
        <v>0</v>
      </c>
      <c r="M1052">
        <f>IFERROR(SMALL(M346:M1024,ROW()-ROW($M$1027)+1),"")</f>
        <v>0</v>
      </c>
      <c r="N1052">
        <f>IFERROR(SMALL(N346:N1024,ROW()-ROW($N$1027)+1),"")</f>
        <v>0</v>
      </c>
      <c r="O1052">
        <f>IFERROR(SMALL(O346:O1024,ROW()-ROW($O$1027)+1),"")</f>
        <v>0</v>
      </c>
      <c r="P1052">
        <f>IFERROR(SMALL(P346:P1024,ROW()-ROW($P$1027)+1),"")</f>
        <v>0</v>
      </c>
      <c r="Q1052">
        <f>IFERROR(SMALL(Q346:Q1024,ROW()-ROW($Q$1027)+1),"")</f>
        <v>0</v>
      </c>
      <c r="R1052">
        <f>IFERROR(SMALL(R346:R1024,ROW()-ROW($R$1027)+1),"")</f>
        <v>0</v>
      </c>
      <c r="S1052">
        <f>IFERROR(SMALL(S346:S1024,ROW()-ROW($S$1027)+1),"")</f>
        <v>0</v>
      </c>
      <c r="T1052">
        <f>IFERROR(SMALL(T346:T1024,ROW()-ROW($T$1027)+1),"")</f>
        <v>0</v>
      </c>
      <c r="U1052">
        <f>IFERROR(SMALL(U346:U1024,ROW()-ROW($U$1027)+1),"")</f>
        <v>0</v>
      </c>
      <c r="V1052">
        <f>IFERROR(SMALL(V346:V1024,ROW()-ROW($V$1027)+1),"")</f>
        <v>0</v>
      </c>
      <c r="W1052">
        <f>IFERROR(SMALL(W346:W1024,ROW()-ROW($W$1027)+1),"")</f>
        <v>0</v>
      </c>
      <c r="X1052">
        <f>IFERROR(SMALL(X346:X1024,ROW()-ROW($X$1027)+1),"")</f>
        <v>0</v>
      </c>
      <c r="Y1052">
        <f>IFERROR(SMALL(Y346:Y1024,ROW()-ROW($Y$1027)+1),"")</f>
        <v>0</v>
      </c>
      <c r="Z1052">
        <f>IFERROR(SMALL(Z346:Z1024,ROW()-ROW($Z$1027)+1),"")</f>
        <v>0</v>
      </c>
      <c r="AA1052">
        <f>IFERROR(SMALL(AA346:AA1024,ROW()-ROW($AA$1027)+1),"")</f>
        <v>0</v>
      </c>
      <c r="AB1052">
        <f>IFERROR(SMALL(AB346:AB1024,ROW()-ROW($AB$1027)+1),"")</f>
        <v>0</v>
      </c>
      <c r="AC1052">
        <f>IFERROR(SMALL(AC346:AC1024,ROW()-ROW($AC$1027)+1),"")</f>
        <v>0</v>
      </c>
      <c r="AD1052">
        <f>IFERROR(SMALL(AD346:AD1024,ROW()-ROW($AD$1027)+1),"")</f>
        <v>0</v>
      </c>
      <c r="AE1052">
        <f>IFERROR(SMALL(AE346:AE1024,ROW()-ROW($AE$1027)+1),"")</f>
        <v>0</v>
      </c>
      <c r="AF1052">
        <f>IFERROR(SMALL(AF346:AF1024,ROW()-ROW($AF$1027)+1),"")</f>
        <v>0</v>
      </c>
      <c r="AG1052">
        <f>IFERROR(SMALL(AG346:AG1024,ROW()-ROW($AG$1027)+1),"")</f>
        <v>0</v>
      </c>
      <c r="AH1052">
        <f>IFERROR(SMALL(AH346:AH1024,ROW()-ROW($AH$1027)+1),"")</f>
        <v>0</v>
      </c>
      <c r="AI1052">
        <f>IFERROR(SMALL(AI346:AI1024,ROW()-ROW($AI$1027)+1),"")</f>
        <v>0</v>
      </c>
      <c r="AJ1052">
        <f>IFERROR(SMALL(AJ346:AJ1024,ROW()-ROW($AJ$1027)+1),"")</f>
        <v>0</v>
      </c>
      <c r="AM1052">
        <f>IFERROR(SMALL(AM346:AM1024,ROW()-ROW($AM$1027)+1),"")</f>
        <v>0</v>
      </c>
      <c r="AN1052">
        <f>IFERROR(SMALL(AN346:AN1024,ROW()-ROW($AN$1027)+1),"")</f>
        <v>0</v>
      </c>
      <c r="AO1052">
        <f>IFERROR(SMALL(AO346:AO1024,ROW()-ROW($AO$1027)+1),"")</f>
        <v>0</v>
      </c>
      <c r="AP1052">
        <f>IFERROR(SMALL(AP346:AP1024,ROW()-ROW($AP$1027)+1),"")</f>
        <v>0</v>
      </c>
      <c r="AQ1052">
        <f>IFERROR(SMALL(AQ346:AQ1024,ROW()-ROW($AQ$1027)+1),"")</f>
        <v>0</v>
      </c>
      <c r="AR1052">
        <f>IFERROR(SMALL(AR346:AR1024,ROW()-ROW($AR$1027)+1),"")</f>
        <v>0</v>
      </c>
      <c r="AS1052">
        <f>IFERROR(SMALL(AS346:AS1024,ROW()-ROW($AS$1027)+1),"")</f>
        <v>0</v>
      </c>
      <c r="AT1052">
        <f>IFERROR(SMALL(AT346:AT1024,ROW()-ROW($AT$1027)+1),"")</f>
        <v>0</v>
      </c>
      <c r="AU1052">
        <f>IFERROR(SMALL(AU346:AU1024,ROW()-ROW($AU$1027)+1),"")</f>
        <v>0</v>
      </c>
      <c r="AV1052">
        <f>IFERROR(SMALL(AV346:AV1024,ROW()-ROW($AV$1027)+1),"")</f>
        <v>0</v>
      </c>
      <c r="AW1052">
        <f>IFERROR(SMALL(AW346:AW1024,ROW()-ROW($AW$1027)+1),"")</f>
        <v>0</v>
      </c>
      <c r="AX1052">
        <f>IFERROR(SMALL(AX346:AX1024,ROW()-ROW($AX$1027)+1),"")</f>
        <v>0</v>
      </c>
      <c r="AY1052">
        <f>IFERROR(SMALL(AY346:AY1024,ROW()-ROW($AY$1027)+1),"")</f>
        <v>0</v>
      </c>
      <c r="AZ1052">
        <f>IFERROR(SMALL(AZ346:AZ1024,ROW()-ROW($AZ$1027)+1),"")</f>
        <v>0</v>
      </c>
      <c r="BA1052">
        <f>IFERROR(SMALL(BA346:BA1024,ROW()-ROW($BA$1027)+1),"")</f>
        <v>0</v>
      </c>
      <c r="BB1052">
        <f>IFERROR(SMALL(BB346:BB1024,ROW()-ROW($BB$1027)+1),"")</f>
        <v>0</v>
      </c>
      <c r="BC1052">
        <f>IFERROR(SMALL(BC346:BC1024,ROW()-ROW($BC$1027)+1),"")</f>
        <v>0</v>
      </c>
      <c r="BD1052">
        <f>IFERROR(SMALL(BD346:BD1024,ROW()-ROW($BD$1027)+1),"")</f>
        <v>0</v>
      </c>
      <c r="BE1052">
        <f>IFERROR(SMALL(BE346:BE1024,ROW()-ROW($BE$1027)+1),"")</f>
        <v>0</v>
      </c>
      <c r="BF1052">
        <f>IFERROR(SMALL(BF346:BF1024,ROW()-ROW($BF$1027)+1),"")</f>
        <v>0</v>
      </c>
      <c r="BG1052">
        <f>IFERROR(SMALL(BG346:BG1024,ROW()-ROW($BG$1027)+1),"")</f>
        <v>0</v>
      </c>
      <c r="BH1052">
        <f>IFERROR(SMALL(BH346:BH1024,ROW()-ROW($BH$1027)+1),"")</f>
        <v>0</v>
      </c>
      <c r="BI1052">
        <f>IFERROR(SMALL(BI346:BI1024,ROW()-ROW($BI$1027)+1),"")</f>
        <v>0</v>
      </c>
      <c r="BJ1052">
        <f>IFERROR(SMALL(BJ346:BJ1024,ROW()-ROW($BJ$1027)+1),"")</f>
        <v>0</v>
      </c>
      <c r="BK1052">
        <f>IFERROR(SMALL(BK346:BK1024,ROW()-ROW($BK$1027)+1),"")</f>
        <v>0</v>
      </c>
      <c r="BL1052">
        <f>IFERROR(SMALL(BL346:BL1024,ROW()-ROW($BL$1027)+1),"")</f>
        <v>0</v>
      </c>
      <c r="BM1052">
        <f>IFERROR(SMALL(BM346:BM1024,ROW()-ROW($BM$1027)+1),"")</f>
        <v>0</v>
      </c>
      <c r="BN1052">
        <f>IFERROR(SMALL(BN346:BN1024,ROW()-ROW($BN$1027)+1),"")</f>
        <v>0</v>
      </c>
      <c r="BO1052">
        <f>IFERROR(SMALL(BO346:BO1024,ROW()-ROW($BO$1027)+1),"")</f>
        <v>0</v>
      </c>
      <c r="BP1052">
        <f>IFERROR(SMALL(BP346:BP1024,ROW()-ROW($BP$1027)+1),"")</f>
        <v>0</v>
      </c>
      <c r="BQ1052">
        <f>IFERROR(SMALL(BQ346:BQ1024,ROW()-ROW($BQ$1027)+1),"")</f>
        <v>0</v>
      </c>
      <c r="BR1052">
        <f>IFERROR(SMALL(BR346:BR1024,ROW()-ROW($BR$1027)+1),"")</f>
        <v>0</v>
      </c>
    </row>
    <row r="1053" spans="5:70">
      <c r="E1053">
        <f>IFERROR(SMALL(E346:E1024,ROW()-ROW($E$1027)+1),"")</f>
        <v>0</v>
      </c>
      <c r="F1053">
        <f>IFERROR(SMALL(F346:F1024,ROW()-ROW($F$1027)+1),"")</f>
        <v>0</v>
      </c>
      <c r="G1053">
        <f>IFERROR(SMALL(G346:G1024,ROW()-ROW($G$1027)+1),"")</f>
        <v>0</v>
      </c>
      <c r="H1053">
        <f>IFERROR(SMALL(H346:H1024,ROW()-ROW($H$1027)+1),"")</f>
        <v>0</v>
      </c>
      <c r="I1053">
        <f>IFERROR(SMALL(I346:I1024,ROW()-ROW($I$1027)+1),"")</f>
        <v>0</v>
      </c>
      <c r="J1053">
        <f>IFERROR(SMALL(J346:J1024,ROW()-ROW($J$1027)+1),"")</f>
        <v>0</v>
      </c>
      <c r="K1053">
        <f>IFERROR(SMALL(K346:K1024,ROW()-ROW($K$1027)+1),"")</f>
        <v>0</v>
      </c>
      <c r="L1053">
        <f>IFERROR(SMALL(L346:L1024,ROW()-ROW($L$1027)+1),"")</f>
        <v>0</v>
      </c>
      <c r="M1053">
        <f>IFERROR(SMALL(M346:M1024,ROW()-ROW($M$1027)+1),"")</f>
        <v>0</v>
      </c>
      <c r="N1053">
        <f>IFERROR(SMALL(N346:N1024,ROW()-ROW($N$1027)+1),"")</f>
        <v>0</v>
      </c>
      <c r="O1053">
        <f>IFERROR(SMALL(O346:O1024,ROW()-ROW($O$1027)+1),"")</f>
        <v>0</v>
      </c>
      <c r="P1053">
        <f>IFERROR(SMALL(P346:P1024,ROW()-ROW($P$1027)+1),"")</f>
        <v>0</v>
      </c>
      <c r="Q1053">
        <f>IFERROR(SMALL(Q346:Q1024,ROW()-ROW($Q$1027)+1),"")</f>
        <v>0</v>
      </c>
      <c r="R1053">
        <f>IFERROR(SMALL(R346:R1024,ROW()-ROW($R$1027)+1),"")</f>
        <v>0</v>
      </c>
      <c r="S1053">
        <f>IFERROR(SMALL(S346:S1024,ROW()-ROW($S$1027)+1),"")</f>
        <v>0</v>
      </c>
      <c r="T1053">
        <f>IFERROR(SMALL(T346:T1024,ROW()-ROW($T$1027)+1),"")</f>
        <v>0</v>
      </c>
      <c r="U1053">
        <f>IFERROR(SMALL(U346:U1024,ROW()-ROW($U$1027)+1),"")</f>
        <v>0</v>
      </c>
      <c r="V1053">
        <f>IFERROR(SMALL(V346:V1024,ROW()-ROW($V$1027)+1),"")</f>
        <v>0</v>
      </c>
      <c r="W1053">
        <f>IFERROR(SMALL(W346:W1024,ROW()-ROW($W$1027)+1),"")</f>
        <v>0</v>
      </c>
      <c r="X1053">
        <f>IFERROR(SMALL(X346:X1024,ROW()-ROW($X$1027)+1),"")</f>
        <v>0</v>
      </c>
      <c r="Y1053">
        <f>IFERROR(SMALL(Y346:Y1024,ROW()-ROW($Y$1027)+1),"")</f>
        <v>0</v>
      </c>
      <c r="Z1053">
        <f>IFERROR(SMALL(Z346:Z1024,ROW()-ROW($Z$1027)+1),"")</f>
        <v>0</v>
      </c>
      <c r="AA1053">
        <f>IFERROR(SMALL(AA346:AA1024,ROW()-ROW($AA$1027)+1),"")</f>
        <v>0</v>
      </c>
      <c r="AB1053">
        <f>IFERROR(SMALL(AB346:AB1024,ROW()-ROW($AB$1027)+1),"")</f>
        <v>0</v>
      </c>
      <c r="AC1053">
        <f>IFERROR(SMALL(AC346:AC1024,ROW()-ROW($AC$1027)+1),"")</f>
        <v>0</v>
      </c>
      <c r="AD1053">
        <f>IFERROR(SMALL(AD346:AD1024,ROW()-ROW($AD$1027)+1),"")</f>
        <v>0</v>
      </c>
      <c r="AE1053">
        <f>IFERROR(SMALL(AE346:AE1024,ROW()-ROW($AE$1027)+1),"")</f>
        <v>0</v>
      </c>
      <c r="AF1053">
        <f>IFERROR(SMALL(AF346:AF1024,ROW()-ROW($AF$1027)+1),"")</f>
        <v>0</v>
      </c>
      <c r="AG1053">
        <f>IFERROR(SMALL(AG346:AG1024,ROW()-ROW($AG$1027)+1),"")</f>
        <v>0</v>
      </c>
      <c r="AH1053">
        <f>IFERROR(SMALL(AH346:AH1024,ROW()-ROW($AH$1027)+1),"")</f>
        <v>0</v>
      </c>
      <c r="AI1053">
        <f>IFERROR(SMALL(AI346:AI1024,ROW()-ROW($AI$1027)+1),"")</f>
        <v>0</v>
      </c>
      <c r="AJ1053">
        <f>IFERROR(SMALL(AJ346:AJ1024,ROW()-ROW($AJ$1027)+1),"")</f>
        <v>0</v>
      </c>
      <c r="AM1053">
        <f>IFERROR(SMALL(AM346:AM1024,ROW()-ROW($AM$1027)+1),"")</f>
        <v>0</v>
      </c>
      <c r="AN1053">
        <f>IFERROR(SMALL(AN346:AN1024,ROW()-ROW($AN$1027)+1),"")</f>
        <v>0</v>
      </c>
      <c r="AO1053">
        <f>IFERROR(SMALL(AO346:AO1024,ROW()-ROW($AO$1027)+1),"")</f>
        <v>0</v>
      </c>
      <c r="AP1053">
        <f>IFERROR(SMALL(AP346:AP1024,ROW()-ROW($AP$1027)+1),"")</f>
        <v>0</v>
      </c>
      <c r="AQ1053">
        <f>IFERROR(SMALL(AQ346:AQ1024,ROW()-ROW($AQ$1027)+1),"")</f>
        <v>0</v>
      </c>
      <c r="AR1053">
        <f>IFERROR(SMALL(AR346:AR1024,ROW()-ROW($AR$1027)+1),"")</f>
        <v>0</v>
      </c>
      <c r="AS1053">
        <f>IFERROR(SMALL(AS346:AS1024,ROW()-ROW($AS$1027)+1),"")</f>
        <v>0</v>
      </c>
      <c r="AT1053">
        <f>IFERROR(SMALL(AT346:AT1024,ROW()-ROW($AT$1027)+1),"")</f>
        <v>0</v>
      </c>
      <c r="AU1053">
        <f>IFERROR(SMALL(AU346:AU1024,ROW()-ROW($AU$1027)+1),"")</f>
        <v>0</v>
      </c>
      <c r="AV1053">
        <f>IFERROR(SMALL(AV346:AV1024,ROW()-ROW($AV$1027)+1),"")</f>
        <v>0</v>
      </c>
      <c r="AW1053">
        <f>IFERROR(SMALL(AW346:AW1024,ROW()-ROW($AW$1027)+1),"")</f>
        <v>0</v>
      </c>
      <c r="AX1053">
        <f>IFERROR(SMALL(AX346:AX1024,ROW()-ROW($AX$1027)+1),"")</f>
        <v>0</v>
      </c>
      <c r="AY1053">
        <f>IFERROR(SMALL(AY346:AY1024,ROW()-ROW($AY$1027)+1),"")</f>
        <v>0</v>
      </c>
      <c r="AZ1053">
        <f>IFERROR(SMALL(AZ346:AZ1024,ROW()-ROW($AZ$1027)+1),"")</f>
        <v>0</v>
      </c>
      <c r="BA1053">
        <f>IFERROR(SMALL(BA346:BA1024,ROW()-ROW($BA$1027)+1),"")</f>
        <v>0</v>
      </c>
      <c r="BB1053">
        <f>IFERROR(SMALL(BB346:BB1024,ROW()-ROW($BB$1027)+1),"")</f>
        <v>0</v>
      </c>
      <c r="BC1053">
        <f>IFERROR(SMALL(BC346:BC1024,ROW()-ROW($BC$1027)+1),"")</f>
        <v>0</v>
      </c>
      <c r="BD1053">
        <f>IFERROR(SMALL(BD346:BD1024,ROW()-ROW($BD$1027)+1),"")</f>
        <v>0</v>
      </c>
      <c r="BE1053">
        <f>IFERROR(SMALL(BE346:BE1024,ROW()-ROW($BE$1027)+1),"")</f>
        <v>0</v>
      </c>
      <c r="BF1053">
        <f>IFERROR(SMALL(BF346:BF1024,ROW()-ROW($BF$1027)+1),"")</f>
        <v>0</v>
      </c>
      <c r="BG1053">
        <f>IFERROR(SMALL(BG346:BG1024,ROW()-ROW($BG$1027)+1),"")</f>
        <v>0</v>
      </c>
      <c r="BH1053">
        <f>IFERROR(SMALL(BH346:BH1024,ROW()-ROW($BH$1027)+1),"")</f>
        <v>0</v>
      </c>
      <c r="BI1053">
        <f>IFERROR(SMALL(BI346:BI1024,ROW()-ROW($BI$1027)+1),"")</f>
        <v>0</v>
      </c>
      <c r="BJ1053">
        <f>IFERROR(SMALL(BJ346:BJ1024,ROW()-ROW($BJ$1027)+1),"")</f>
        <v>0</v>
      </c>
      <c r="BK1053">
        <f>IFERROR(SMALL(BK346:BK1024,ROW()-ROW($BK$1027)+1),"")</f>
        <v>0</v>
      </c>
      <c r="BL1053">
        <f>IFERROR(SMALL(BL346:BL1024,ROW()-ROW($BL$1027)+1),"")</f>
        <v>0</v>
      </c>
      <c r="BM1053">
        <f>IFERROR(SMALL(BM346:BM1024,ROW()-ROW($BM$1027)+1),"")</f>
        <v>0</v>
      </c>
      <c r="BN1053">
        <f>IFERROR(SMALL(BN346:BN1024,ROW()-ROW($BN$1027)+1),"")</f>
        <v>0</v>
      </c>
      <c r="BO1053">
        <f>IFERROR(SMALL(BO346:BO1024,ROW()-ROW($BO$1027)+1),"")</f>
        <v>0</v>
      </c>
      <c r="BP1053">
        <f>IFERROR(SMALL(BP346:BP1024,ROW()-ROW($BP$1027)+1),"")</f>
        <v>0</v>
      </c>
      <c r="BQ1053">
        <f>IFERROR(SMALL(BQ346:BQ1024,ROW()-ROW($BQ$1027)+1),"")</f>
        <v>0</v>
      </c>
      <c r="BR1053">
        <f>IFERROR(SMALL(BR346:BR1024,ROW()-ROW($BR$1027)+1),"")</f>
        <v>0</v>
      </c>
    </row>
    <row r="1054" spans="5:70">
      <c r="E1054">
        <f>IFERROR(SMALL(E346:E1024,ROW()-ROW($E$1027)+1),"")</f>
        <v>0</v>
      </c>
      <c r="F1054">
        <f>IFERROR(SMALL(F346:F1024,ROW()-ROW($F$1027)+1),"")</f>
        <v>0</v>
      </c>
      <c r="G1054">
        <f>IFERROR(SMALL(G346:G1024,ROW()-ROW($G$1027)+1),"")</f>
        <v>0</v>
      </c>
      <c r="H1054">
        <f>IFERROR(SMALL(H346:H1024,ROW()-ROW($H$1027)+1),"")</f>
        <v>0</v>
      </c>
      <c r="I1054">
        <f>IFERROR(SMALL(I346:I1024,ROW()-ROW($I$1027)+1),"")</f>
        <v>0</v>
      </c>
      <c r="J1054">
        <f>IFERROR(SMALL(J346:J1024,ROW()-ROW($J$1027)+1),"")</f>
        <v>0</v>
      </c>
      <c r="K1054">
        <f>IFERROR(SMALL(K346:K1024,ROW()-ROW($K$1027)+1),"")</f>
        <v>0</v>
      </c>
      <c r="L1054">
        <f>IFERROR(SMALL(L346:L1024,ROW()-ROW($L$1027)+1),"")</f>
        <v>0</v>
      </c>
      <c r="M1054">
        <f>IFERROR(SMALL(M346:M1024,ROW()-ROW($M$1027)+1),"")</f>
        <v>0</v>
      </c>
      <c r="N1054">
        <f>IFERROR(SMALL(N346:N1024,ROW()-ROW($N$1027)+1),"")</f>
        <v>0</v>
      </c>
      <c r="O1054">
        <f>IFERROR(SMALL(O346:O1024,ROW()-ROW($O$1027)+1),"")</f>
        <v>0</v>
      </c>
      <c r="P1054">
        <f>IFERROR(SMALL(P346:P1024,ROW()-ROW($P$1027)+1),"")</f>
        <v>0</v>
      </c>
      <c r="Q1054">
        <f>IFERROR(SMALL(Q346:Q1024,ROW()-ROW($Q$1027)+1),"")</f>
        <v>0</v>
      </c>
      <c r="R1054">
        <f>IFERROR(SMALL(R346:R1024,ROW()-ROW($R$1027)+1),"")</f>
        <v>0</v>
      </c>
      <c r="S1054">
        <f>IFERROR(SMALL(S346:S1024,ROW()-ROW($S$1027)+1),"")</f>
        <v>0</v>
      </c>
      <c r="T1054">
        <f>IFERROR(SMALL(T346:T1024,ROW()-ROW($T$1027)+1),"")</f>
        <v>0</v>
      </c>
      <c r="U1054">
        <f>IFERROR(SMALL(U346:U1024,ROW()-ROW($U$1027)+1),"")</f>
        <v>0</v>
      </c>
      <c r="V1054">
        <f>IFERROR(SMALL(V346:V1024,ROW()-ROW($V$1027)+1),"")</f>
        <v>0</v>
      </c>
      <c r="W1054">
        <f>IFERROR(SMALL(W346:W1024,ROW()-ROW($W$1027)+1),"")</f>
        <v>0</v>
      </c>
      <c r="X1054">
        <f>IFERROR(SMALL(X346:X1024,ROW()-ROW($X$1027)+1),"")</f>
        <v>0</v>
      </c>
      <c r="Y1054">
        <f>IFERROR(SMALL(Y346:Y1024,ROW()-ROW($Y$1027)+1),"")</f>
        <v>0</v>
      </c>
      <c r="Z1054">
        <f>IFERROR(SMALL(Z346:Z1024,ROW()-ROW($Z$1027)+1),"")</f>
        <v>0</v>
      </c>
      <c r="AA1054">
        <f>IFERROR(SMALL(AA346:AA1024,ROW()-ROW($AA$1027)+1),"")</f>
        <v>0</v>
      </c>
      <c r="AB1054">
        <f>IFERROR(SMALL(AB346:AB1024,ROW()-ROW($AB$1027)+1),"")</f>
        <v>0</v>
      </c>
      <c r="AC1054">
        <f>IFERROR(SMALL(AC346:AC1024,ROW()-ROW($AC$1027)+1),"")</f>
        <v>0</v>
      </c>
      <c r="AD1054">
        <f>IFERROR(SMALL(AD346:AD1024,ROW()-ROW($AD$1027)+1),"")</f>
        <v>0</v>
      </c>
      <c r="AE1054">
        <f>IFERROR(SMALL(AE346:AE1024,ROW()-ROW($AE$1027)+1),"")</f>
        <v>0</v>
      </c>
      <c r="AF1054">
        <f>IFERROR(SMALL(AF346:AF1024,ROW()-ROW($AF$1027)+1),"")</f>
        <v>0</v>
      </c>
      <c r="AG1054">
        <f>IFERROR(SMALL(AG346:AG1024,ROW()-ROW($AG$1027)+1),"")</f>
        <v>0</v>
      </c>
      <c r="AH1054">
        <f>IFERROR(SMALL(AH346:AH1024,ROW()-ROW($AH$1027)+1),"")</f>
        <v>0</v>
      </c>
      <c r="AI1054">
        <f>IFERROR(SMALL(AI346:AI1024,ROW()-ROW($AI$1027)+1),"")</f>
        <v>0</v>
      </c>
      <c r="AJ1054">
        <f>IFERROR(SMALL(AJ346:AJ1024,ROW()-ROW($AJ$1027)+1),"")</f>
        <v>0</v>
      </c>
      <c r="AM1054">
        <f>IFERROR(SMALL(AM346:AM1024,ROW()-ROW($AM$1027)+1),"")</f>
        <v>0</v>
      </c>
      <c r="AN1054">
        <f>IFERROR(SMALL(AN346:AN1024,ROW()-ROW($AN$1027)+1),"")</f>
        <v>0</v>
      </c>
      <c r="AO1054">
        <f>IFERROR(SMALL(AO346:AO1024,ROW()-ROW($AO$1027)+1),"")</f>
        <v>0</v>
      </c>
      <c r="AP1054">
        <f>IFERROR(SMALL(AP346:AP1024,ROW()-ROW($AP$1027)+1),"")</f>
        <v>0</v>
      </c>
      <c r="AQ1054">
        <f>IFERROR(SMALL(AQ346:AQ1024,ROW()-ROW($AQ$1027)+1),"")</f>
        <v>0</v>
      </c>
      <c r="AR1054">
        <f>IFERROR(SMALL(AR346:AR1024,ROW()-ROW($AR$1027)+1),"")</f>
        <v>0</v>
      </c>
      <c r="AS1054">
        <f>IFERROR(SMALL(AS346:AS1024,ROW()-ROW($AS$1027)+1),"")</f>
        <v>0</v>
      </c>
      <c r="AT1054">
        <f>IFERROR(SMALL(AT346:AT1024,ROW()-ROW($AT$1027)+1),"")</f>
        <v>0</v>
      </c>
      <c r="AU1054">
        <f>IFERROR(SMALL(AU346:AU1024,ROW()-ROW($AU$1027)+1),"")</f>
        <v>0</v>
      </c>
      <c r="AV1054">
        <f>IFERROR(SMALL(AV346:AV1024,ROW()-ROW($AV$1027)+1),"")</f>
        <v>0</v>
      </c>
      <c r="AW1054">
        <f>IFERROR(SMALL(AW346:AW1024,ROW()-ROW($AW$1027)+1),"")</f>
        <v>0</v>
      </c>
      <c r="AX1054">
        <f>IFERROR(SMALL(AX346:AX1024,ROW()-ROW($AX$1027)+1),"")</f>
        <v>0</v>
      </c>
      <c r="AY1054">
        <f>IFERROR(SMALL(AY346:AY1024,ROW()-ROW($AY$1027)+1),"")</f>
        <v>0</v>
      </c>
      <c r="AZ1054">
        <f>IFERROR(SMALL(AZ346:AZ1024,ROW()-ROW($AZ$1027)+1),"")</f>
        <v>0</v>
      </c>
      <c r="BA1054">
        <f>IFERROR(SMALL(BA346:BA1024,ROW()-ROW($BA$1027)+1),"")</f>
        <v>0</v>
      </c>
      <c r="BB1054">
        <f>IFERROR(SMALL(BB346:BB1024,ROW()-ROW($BB$1027)+1),"")</f>
        <v>0</v>
      </c>
      <c r="BC1054">
        <f>IFERROR(SMALL(BC346:BC1024,ROW()-ROW($BC$1027)+1),"")</f>
        <v>0</v>
      </c>
      <c r="BD1054">
        <f>IFERROR(SMALL(BD346:BD1024,ROW()-ROW($BD$1027)+1),"")</f>
        <v>0</v>
      </c>
      <c r="BE1054">
        <f>IFERROR(SMALL(BE346:BE1024,ROW()-ROW($BE$1027)+1),"")</f>
        <v>0</v>
      </c>
      <c r="BF1054">
        <f>IFERROR(SMALL(BF346:BF1024,ROW()-ROW($BF$1027)+1),"")</f>
        <v>0</v>
      </c>
      <c r="BG1054">
        <f>IFERROR(SMALL(BG346:BG1024,ROW()-ROW($BG$1027)+1),"")</f>
        <v>0</v>
      </c>
      <c r="BH1054">
        <f>IFERROR(SMALL(BH346:BH1024,ROW()-ROW($BH$1027)+1),"")</f>
        <v>0</v>
      </c>
      <c r="BI1054">
        <f>IFERROR(SMALL(BI346:BI1024,ROW()-ROW($BI$1027)+1),"")</f>
        <v>0</v>
      </c>
      <c r="BJ1054">
        <f>IFERROR(SMALL(BJ346:BJ1024,ROW()-ROW($BJ$1027)+1),"")</f>
        <v>0</v>
      </c>
      <c r="BK1054">
        <f>IFERROR(SMALL(BK346:BK1024,ROW()-ROW($BK$1027)+1),"")</f>
        <v>0</v>
      </c>
      <c r="BL1054">
        <f>IFERROR(SMALL(BL346:BL1024,ROW()-ROW($BL$1027)+1),"")</f>
        <v>0</v>
      </c>
      <c r="BM1054">
        <f>IFERROR(SMALL(BM346:BM1024,ROW()-ROW($BM$1027)+1),"")</f>
        <v>0</v>
      </c>
      <c r="BN1054">
        <f>IFERROR(SMALL(BN346:BN1024,ROW()-ROW($BN$1027)+1),"")</f>
        <v>0</v>
      </c>
      <c r="BO1054">
        <f>IFERROR(SMALL(BO346:BO1024,ROW()-ROW($BO$1027)+1),"")</f>
        <v>0</v>
      </c>
      <c r="BP1054">
        <f>IFERROR(SMALL(BP346:BP1024,ROW()-ROW($BP$1027)+1),"")</f>
        <v>0</v>
      </c>
      <c r="BQ1054">
        <f>IFERROR(SMALL(BQ346:BQ1024,ROW()-ROW($BQ$1027)+1),"")</f>
        <v>0</v>
      </c>
      <c r="BR1054">
        <f>IFERROR(SMALL(BR346:BR1024,ROW()-ROW($BR$1027)+1),"")</f>
        <v>0</v>
      </c>
    </row>
    <row r="1055" spans="5:70">
      <c r="E1055">
        <f>IFERROR(SMALL(E346:E1024,ROW()-ROW($E$1027)+1),"")</f>
        <v>0</v>
      </c>
      <c r="F1055">
        <f>IFERROR(SMALL(F346:F1024,ROW()-ROW($F$1027)+1),"")</f>
        <v>0</v>
      </c>
      <c r="G1055">
        <f>IFERROR(SMALL(G346:G1024,ROW()-ROW($G$1027)+1),"")</f>
        <v>0</v>
      </c>
      <c r="H1055">
        <f>IFERROR(SMALL(H346:H1024,ROW()-ROW($H$1027)+1),"")</f>
        <v>0</v>
      </c>
      <c r="I1055">
        <f>IFERROR(SMALL(I346:I1024,ROW()-ROW($I$1027)+1),"")</f>
        <v>0</v>
      </c>
      <c r="J1055">
        <f>IFERROR(SMALL(J346:J1024,ROW()-ROW($J$1027)+1),"")</f>
        <v>0</v>
      </c>
      <c r="K1055">
        <f>IFERROR(SMALL(K346:K1024,ROW()-ROW($K$1027)+1),"")</f>
        <v>0</v>
      </c>
      <c r="L1055">
        <f>IFERROR(SMALL(L346:L1024,ROW()-ROW($L$1027)+1),"")</f>
        <v>0</v>
      </c>
      <c r="M1055">
        <f>IFERROR(SMALL(M346:M1024,ROW()-ROW($M$1027)+1),"")</f>
        <v>0</v>
      </c>
      <c r="N1055">
        <f>IFERROR(SMALL(N346:N1024,ROW()-ROW($N$1027)+1),"")</f>
        <v>0</v>
      </c>
      <c r="O1055">
        <f>IFERROR(SMALL(O346:O1024,ROW()-ROW($O$1027)+1),"")</f>
        <v>0</v>
      </c>
      <c r="P1055">
        <f>IFERROR(SMALL(P346:P1024,ROW()-ROW($P$1027)+1),"")</f>
        <v>0</v>
      </c>
      <c r="Q1055">
        <f>IFERROR(SMALL(Q346:Q1024,ROW()-ROW($Q$1027)+1),"")</f>
        <v>0</v>
      </c>
      <c r="R1055">
        <f>IFERROR(SMALL(R346:R1024,ROW()-ROW($R$1027)+1),"")</f>
        <v>0</v>
      </c>
      <c r="S1055">
        <f>IFERROR(SMALL(S346:S1024,ROW()-ROW($S$1027)+1),"")</f>
        <v>0</v>
      </c>
      <c r="T1055">
        <f>IFERROR(SMALL(T346:T1024,ROW()-ROW($T$1027)+1),"")</f>
        <v>0</v>
      </c>
      <c r="U1055">
        <f>IFERROR(SMALL(U346:U1024,ROW()-ROW($U$1027)+1),"")</f>
        <v>0</v>
      </c>
      <c r="V1055">
        <f>IFERROR(SMALL(V346:V1024,ROW()-ROW($V$1027)+1),"")</f>
        <v>0</v>
      </c>
      <c r="W1055">
        <f>IFERROR(SMALL(W346:W1024,ROW()-ROW($W$1027)+1),"")</f>
        <v>0</v>
      </c>
      <c r="X1055">
        <f>IFERROR(SMALL(X346:X1024,ROW()-ROW($X$1027)+1),"")</f>
        <v>0</v>
      </c>
      <c r="Y1055">
        <f>IFERROR(SMALL(Y346:Y1024,ROW()-ROW($Y$1027)+1),"")</f>
        <v>0</v>
      </c>
      <c r="Z1055">
        <f>IFERROR(SMALL(Z346:Z1024,ROW()-ROW($Z$1027)+1),"")</f>
        <v>0</v>
      </c>
      <c r="AA1055">
        <f>IFERROR(SMALL(AA346:AA1024,ROW()-ROW($AA$1027)+1),"")</f>
        <v>0</v>
      </c>
      <c r="AB1055">
        <f>IFERROR(SMALL(AB346:AB1024,ROW()-ROW($AB$1027)+1),"")</f>
        <v>0</v>
      </c>
      <c r="AC1055">
        <f>IFERROR(SMALL(AC346:AC1024,ROW()-ROW($AC$1027)+1),"")</f>
        <v>0</v>
      </c>
      <c r="AD1055">
        <f>IFERROR(SMALL(AD346:AD1024,ROW()-ROW($AD$1027)+1),"")</f>
        <v>0</v>
      </c>
      <c r="AE1055">
        <f>IFERROR(SMALL(AE346:AE1024,ROW()-ROW($AE$1027)+1),"")</f>
        <v>0</v>
      </c>
      <c r="AF1055">
        <f>IFERROR(SMALL(AF346:AF1024,ROW()-ROW($AF$1027)+1),"")</f>
        <v>0</v>
      </c>
      <c r="AG1055">
        <f>IFERROR(SMALL(AG346:AG1024,ROW()-ROW($AG$1027)+1),"")</f>
        <v>0</v>
      </c>
      <c r="AH1055">
        <f>IFERROR(SMALL(AH346:AH1024,ROW()-ROW($AH$1027)+1),"")</f>
        <v>0</v>
      </c>
      <c r="AI1055">
        <f>IFERROR(SMALL(AI346:AI1024,ROW()-ROW($AI$1027)+1),"")</f>
        <v>0</v>
      </c>
      <c r="AJ1055">
        <f>IFERROR(SMALL(AJ346:AJ1024,ROW()-ROW($AJ$1027)+1),"")</f>
        <v>0</v>
      </c>
      <c r="AM1055">
        <f>IFERROR(SMALL(AM346:AM1024,ROW()-ROW($AM$1027)+1),"")</f>
        <v>0</v>
      </c>
      <c r="AN1055">
        <f>IFERROR(SMALL(AN346:AN1024,ROW()-ROW($AN$1027)+1),"")</f>
        <v>0</v>
      </c>
      <c r="AO1055">
        <f>IFERROR(SMALL(AO346:AO1024,ROW()-ROW($AO$1027)+1),"")</f>
        <v>0</v>
      </c>
      <c r="AP1055">
        <f>IFERROR(SMALL(AP346:AP1024,ROW()-ROW($AP$1027)+1),"")</f>
        <v>0</v>
      </c>
      <c r="AQ1055">
        <f>IFERROR(SMALL(AQ346:AQ1024,ROW()-ROW($AQ$1027)+1),"")</f>
        <v>0</v>
      </c>
      <c r="AR1055">
        <f>IFERROR(SMALL(AR346:AR1024,ROW()-ROW($AR$1027)+1),"")</f>
        <v>0</v>
      </c>
      <c r="AS1055">
        <f>IFERROR(SMALL(AS346:AS1024,ROW()-ROW($AS$1027)+1),"")</f>
        <v>0</v>
      </c>
      <c r="AT1055">
        <f>IFERROR(SMALL(AT346:AT1024,ROW()-ROW($AT$1027)+1),"")</f>
        <v>0</v>
      </c>
      <c r="AU1055">
        <f>IFERROR(SMALL(AU346:AU1024,ROW()-ROW($AU$1027)+1),"")</f>
        <v>0</v>
      </c>
      <c r="AV1055">
        <f>IFERROR(SMALL(AV346:AV1024,ROW()-ROW($AV$1027)+1),"")</f>
        <v>0</v>
      </c>
      <c r="AW1055">
        <f>IFERROR(SMALL(AW346:AW1024,ROW()-ROW($AW$1027)+1),"")</f>
        <v>0</v>
      </c>
      <c r="AX1055">
        <f>IFERROR(SMALL(AX346:AX1024,ROW()-ROW($AX$1027)+1),"")</f>
        <v>0</v>
      </c>
      <c r="AY1055">
        <f>IFERROR(SMALL(AY346:AY1024,ROW()-ROW($AY$1027)+1),"")</f>
        <v>0</v>
      </c>
      <c r="AZ1055">
        <f>IFERROR(SMALL(AZ346:AZ1024,ROW()-ROW($AZ$1027)+1),"")</f>
        <v>0</v>
      </c>
      <c r="BA1055">
        <f>IFERROR(SMALL(BA346:BA1024,ROW()-ROW($BA$1027)+1),"")</f>
        <v>0</v>
      </c>
      <c r="BB1055">
        <f>IFERROR(SMALL(BB346:BB1024,ROW()-ROW($BB$1027)+1),"")</f>
        <v>0</v>
      </c>
      <c r="BC1055">
        <f>IFERROR(SMALL(BC346:BC1024,ROW()-ROW($BC$1027)+1),"")</f>
        <v>0</v>
      </c>
      <c r="BD1055">
        <f>IFERROR(SMALL(BD346:BD1024,ROW()-ROW($BD$1027)+1),"")</f>
        <v>0</v>
      </c>
      <c r="BE1055">
        <f>IFERROR(SMALL(BE346:BE1024,ROW()-ROW($BE$1027)+1),"")</f>
        <v>0</v>
      </c>
      <c r="BF1055">
        <f>IFERROR(SMALL(BF346:BF1024,ROW()-ROW($BF$1027)+1),"")</f>
        <v>0</v>
      </c>
      <c r="BG1055">
        <f>IFERROR(SMALL(BG346:BG1024,ROW()-ROW($BG$1027)+1),"")</f>
        <v>0</v>
      </c>
      <c r="BH1055">
        <f>IFERROR(SMALL(BH346:BH1024,ROW()-ROW($BH$1027)+1),"")</f>
        <v>0</v>
      </c>
      <c r="BI1055">
        <f>IFERROR(SMALL(BI346:BI1024,ROW()-ROW($BI$1027)+1),"")</f>
        <v>0</v>
      </c>
      <c r="BJ1055">
        <f>IFERROR(SMALL(BJ346:BJ1024,ROW()-ROW($BJ$1027)+1),"")</f>
        <v>0</v>
      </c>
      <c r="BK1055">
        <f>IFERROR(SMALL(BK346:BK1024,ROW()-ROW($BK$1027)+1),"")</f>
        <v>0</v>
      </c>
      <c r="BL1055">
        <f>IFERROR(SMALL(BL346:BL1024,ROW()-ROW($BL$1027)+1),"")</f>
        <v>0</v>
      </c>
      <c r="BM1055">
        <f>IFERROR(SMALL(BM346:BM1024,ROW()-ROW($BM$1027)+1),"")</f>
        <v>0</v>
      </c>
      <c r="BN1055">
        <f>IFERROR(SMALL(BN346:BN1024,ROW()-ROW($BN$1027)+1),"")</f>
        <v>0</v>
      </c>
      <c r="BO1055">
        <f>IFERROR(SMALL(BO346:BO1024,ROW()-ROW($BO$1027)+1),"")</f>
        <v>0</v>
      </c>
      <c r="BP1055">
        <f>IFERROR(SMALL(BP346:BP1024,ROW()-ROW($BP$1027)+1),"")</f>
        <v>0</v>
      </c>
      <c r="BQ1055">
        <f>IFERROR(SMALL(BQ346:BQ1024,ROW()-ROW($BQ$1027)+1),"")</f>
        <v>0</v>
      </c>
      <c r="BR1055">
        <f>IFERROR(SMALL(BR346:BR1024,ROW()-ROW($BR$1027)+1),"")</f>
        <v>0</v>
      </c>
    </row>
    <row r="1056" spans="5:70">
      <c r="E1056">
        <f>IFERROR(SMALL(E346:E1024,ROW()-ROW($E$1027)+1),"")</f>
        <v>0</v>
      </c>
      <c r="F1056">
        <f>IFERROR(SMALL(F346:F1024,ROW()-ROW($F$1027)+1),"")</f>
        <v>0</v>
      </c>
      <c r="G1056">
        <f>IFERROR(SMALL(G346:G1024,ROW()-ROW($G$1027)+1),"")</f>
        <v>0</v>
      </c>
      <c r="H1056">
        <f>IFERROR(SMALL(H346:H1024,ROW()-ROW($H$1027)+1),"")</f>
        <v>0</v>
      </c>
      <c r="I1056">
        <f>IFERROR(SMALL(I346:I1024,ROW()-ROW($I$1027)+1),"")</f>
        <v>0</v>
      </c>
      <c r="J1056">
        <f>IFERROR(SMALL(J346:J1024,ROW()-ROW($J$1027)+1),"")</f>
        <v>0</v>
      </c>
      <c r="K1056">
        <f>IFERROR(SMALL(K346:K1024,ROW()-ROW($K$1027)+1),"")</f>
        <v>0</v>
      </c>
      <c r="L1056">
        <f>IFERROR(SMALL(L346:L1024,ROW()-ROW($L$1027)+1),"")</f>
        <v>0</v>
      </c>
      <c r="M1056">
        <f>IFERROR(SMALL(M346:M1024,ROW()-ROW($M$1027)+1),"")</f>
        <v>0</v>
      </c>
      <c r="N1056">
        <f>IFERROR(SMALL(N346:N1024,ROW()-ROW($N$1027)+1),"")</f>
        <v>0</v>
      </c>
      <c r="O1056">
        <f>IFERROR(SMALL(O346:O1024,ROW()-ROW($O$1027)+1),"")</f>
        <v>0</v>
      </c>
      <c r="P1056">
        <f>IFERROR(SMALL(P346:P1024,ROW()-ROW($P$1027)+1),"")</f>
        <v>0</v>
      </c>
      <c r="Q1056">
        <f>IFERROR(SMALL(Q346:Q1024,ROW()-ROW($Q$1027)+1),"")</f>
        <v>0</v>
      </c>
      <c r="R1056">
        <f>IFERROR(SMALL(R346:R1024,ROW()-ROW($R$1027)+1),"")</f>
        <v>0</v>
      </c>
      <c r="S1056">
        <f>IFERROR(SMALL(S346:S1024,ROW()-ROW($S$1027)+1),"")</f>
        <v>0</v>
      </c>
      <c r="T1056">
        <f>IFERROR(SMALL(T346:T1024,ROW()-ROW($T$1027)+1),"")</f>
        <v>0</v>
      </c>
      <c r="U1056">
        <f>IFERROR(SMALL(U346:U1024,ROW()-ROW($U$1027)+1),"")</f>
        <v>0</v>
      </c>
      <c r="V1056">
        <f>IFERROR(SMALL(V346:V1024,ROW()-ROW($V$1027)+1),"")</f>
        <v>0</v>
      </c>
      <c r="W1056">
        <f>IFERROR(SMALL(W346:W1024,ROW()-ROW($W$1027)+1),"")</f>
        <v>0</v>
      </c>
      <c r="X1056">
        <f>IFERROR(SMALL(X346:X1024,ROW()-ROW($X$1027)+1),"")</f>
        <v>0</v>
      </c>
      <c r="Y1056">
        <f>IFERROR(SMALL(Y346:Y1024,ROW()-ROW($Y$1027)+1),"")</f>
        <v>0</v>
      </c>
      <c r="Z1056">
        <f>IFERROR(SMALL(Z346:Z1024,ROW()-ROW($Z$1027)+1),"")</f>
        <v>0</v>
      </c>
      <c r="AA1056">
        <f>IFERROR(SMALL(AA346:AA1024,ROW()-ROW($AA$1027)+1),"")</f>
        <v>0</v>
      </c>
      <c r="AB1056">
        <f>IFERROR(SMALL(AB346:AB1024,ROW()-ROW($AB$1027)+1),"")</f>
        <v>0</v>
      </c>
      <c r="AC1056">
        <f>IFERROR(SMALL(AC346:AC1024,ROW()-ROW($AC$1027)+1),"")</f>
        <v>0</v>
      </c>
      <c r="AD1056">
        <f>IFERROR(SMALL(AD346:AD1024,ROW()-ROW($AD$1027)+1),"")</f>
        <v>0</v>
      </c>
      <c r="AE1056">
        <f>IFERROR(SMALL(AE346:AE1024,ROW()-ROW($AE$1027)+1),"")</f>
        <v>0</v>
      </c>
      <c r="AF1056">
        <f>IFERROR(SMALL(AF346:AF1024,ROW()-ROW($AF$1027)+1),"")</f>
        <v>0</v>
      </c>
      <c r="AG1056">
        <f>IFERROR(SMALL(AG346:AG1024,ROW()-ROW($AG$1027)+1),"")</f>
        <v>0</v>
      </c>
      <c r="AH1056">
        <f>IFERROR(SMALL(AH346:AH1024,ROW()-ROW($AH$1027)+1),"")</f>
        <v>0</v>
      </c>
      <c r="AI1056">
        <f>IFERROR(SMALL(AI346:AI1024,ROW()-ROW($AI$1027)+1),"")</f>
        <v>0</v>
      </c>
      <c r="AJ1056">
        <f>IFERROR(SMALL(AJ346:AJ1024,ROW()-ROW($AJ$1027)+1),"")</f>
        <v>0</v>
      </c>
      <c r="AM1056">
        <f>IFERROR(SMALL(AM346:AM1024,ROW()-ROW($AM$1027)+1),"")</f>
        <v>0</v>
      </c>
      <c r="AN1056">
        <f>IFERROR(SMALL(AN346:AN1024,ROW()-ROW($AN$1027)+1),"")</f>
        <v>0</v>
      </c>
      <c r="AO1056">
        <f>IFERROR(SMALL(AO346:AO1024,ROW()-ROW($AO$1027)+1),"")</f>
        <v>0</v>
      </c>
      <c r="AP1056">
        <f>IFERROR(SMALL(AP346:AP1024,ROW()-ROW($AP$1027)+1),"")</f>
        <v>0</v>
      </c>
      <c r="AQ1056">
        <f>IFERROR(SMALL(AQ346:AQ1024,ROW()-ROW($AQ$1027)+1),"")</f>
        <v>0</v>
      </c>
      <c r="AR1056">
        <f>IFERROR(SMALL(AR346:AR1024,ROW()-ROW($AR$1027)+1),"")</f>
        <v>0</v>
      </c>
      <c r="AS1056">
        <f>IFERROR(SMALL(AS346:AS1024,ROW()-ROW($AS$1027)+1),"")</f>
        <v>0</v>
      </c>
      <c r="AT1056">
        <f>IFERROR(SMALL(AT346:AT1024,ROW()-ROW($AT$1027)+1),"")</f>
        <v>0</v>
      </c>
      <c r="AU1056">
        <f>IFERROR(SMALL(AU346:AU1024,ROW()-ROW($AU$1027)+1),"")</f>
        <v>0</v>
      </c>
      <c r="AV1056">
        <f>IFERROR(SMALL(AV346:AV1024,ROW()-ROW($AV$1027)+1),"")</f>
        <v>0</v>
      </c>
      <c r="AW1056">
        <f>IFERROR(SMALL(AW346:AW1024,ROW()-ROW($AW$1027)+1),"")</f>
        <v>0</v>
      </c>
      <c r="AX1056">
        <f>IFERROR(SMALL(AX346:AX1024,ROW()-ROW($AX$1027)+1),"")</f>
        <v>0</v>
      </c>
      <c r="AY1056">
        <f>IFERROR(SMALL(AY346:AY1024,ROW()-ROW($AY$1027)+1),"")</f>
        <v>0</v>
      </c>
      <c r="AZ1056">
        <f>IFERROR(SMALL(AZ346:AZ1024,ROW()-ROW($AZ$1027)+1),"")</f>
        <v>0</v>
      </c>
      <c r="BA1056">
        <f>IFERROR(SMALL(BA346:BA1024,ROW()-ROW($BA$1027)+1),"")</f>
        <v>0</v>
      </c>
      <c r="BB1056">
        <f>IFERROR(SMALL(BB346:BB1024,ROW()-ROW($BB$1027)+1),"")</f>
        <v>0</v>
      </c>
      <c r="BC1056">
        <f>IFERROR(SMALL(BC346:BC1024,ROW()-ROW($BC$1027)+1),"")</f>
        <v>0</v>
      </c>
      <c r="BD1056">
        <f>IFERROR(SMALL(BD346:BD1024,ROW()-ROW($BD$1027)+1),"")</f>
        <v>0</v>
      </c>
      <c r="BE1056">
        <f>IFERROR(SMALL(BE346:BE1024,ROW()-ROW($BE$1027)+1),"")</f>
        <v>0</v>
      </c>
      <c r="BF1056">
        <f>IFERROR(SMALL(BF346:BF1024,ROW()-ROW($BF$1027)+1),"")</f>
        <v>0</v>
      </c>
      <c r="BG1056">
        <f>IFERROR(SMALL(BG346:BG1024,ROW()-ROW($BG$1027)+1),"")</f>
        <v>0</v>
      </c>
      <c r="BH1056">
        <f>IFERROR(SMALL(BH346:BH1024,ROW()-ROW($BH$1027)+1),"")</f>
        <v>0</v>
      </c>
      <c r="BI1056">
        <f>IFERROR(SMALL(BI346:BI1024,ROW()-ROW($BI$1027)+1),"")</f>
        <v>0</v>
      </c>
      <c r="BJ1056">
        <f>IFERROR(SMALL(BJ346:BJ1024,ROW()-ROW($BJ$1027)+1),"")</f>
        <v>0</v>
      </c>
      <c r="BK1056">
        <f>IFERROR(SMALL(BK346:BK1024,ROW()-ROW($BK$1027)+1),"")</f>
        <v>0</v>
      </c>
      <c r="BL1056">
        <f>IFERROR(SMALL(BL346:BL1024,ROW()-ROW($BL$1027)+1),"")</f>
        <v>0</v>
      </c>
      <c r="BM1056">
        <f>IFERROR(SMALL(BM346:BM1024,ROW()-ROW($BM$1027)+1),"")</f>
        <v>0</v>
      </c>
      <c r="BN1056">
        <f>IFERROR(SMALL(BN346:BN1024,ROW()-ROW($BN$1027)+1),"")</f>
        <v>0</v>
      </c>
      <c r="BO1056">
        <f>IFERROR(SMALL(BO346:BO1024,ROW()-ROW($BO$1027)+1),"")</f>
        <v>0</v>
      </c>
      <c r="BP1056">
        <f>IFERROR(SMALL(BP346:BP1024,ROW()-ROW($BP$1027)+1),"")</f>
        <v>0</v>
      </c>
      <c r="BQ1056">
        <f>IFERROR(SMALL(BQ346:BQ1024,ROW()-ROW($BQ$1027)+1),"")</f>
        <v>0</v>
      </c>
      <c r="BR1056">
        <f>IFERROR(SMALL(BR346:BR1024,ROW()-ROW($BR$1027)+1),"")</f>
        <v>0</v>
      </c>
    </row>
    <row r="1057" spans="5:70">
      <c r="E1057">
        <f>IFERROR(SMALL(E346:E1024,ROW()-ROW($E$1027)+1),"")</f>
        <v>0</v>
      </c>
      <c r="F1057">
        <f>IFERROR(SMALL(F346:F1024,ROW()-ROW($F$1027)+1),"")</f>
        <v>0</v>
      </c>
      <c r="G1057">
        <f>IFERROR(SMALL(G346:G1024,ROW()-ROW($G$1027)+1),"")</f>
        <v>0</v>
      </c>
      <c r="H1057">
        <f>IFERROR(SMALL(H346:H1024,ROW()-ROW($H$1027)+1),"")</f>
        <v>0</v>
      </c>
      <c r="I1057">
        <f>IFERROR(SMALL(I346:I1024,ROW()-ROW($I$1027)+1),"")</f>
        <v>0</v>
      </c>
      <c r="J1057">
        <f>IFERROR(SMALL(J346:J1024,ROW()-ROW($J$1027)+1),"")</f>
        <v>0</v>
      </c>
      <c r="K1057">
        <f>IFERROR(SMALL(K346:K1024,ROW()-ROW($K$1027)+1),"")</f>
        <v>0</v>
      </c>
      <c r="L1057">
        <f>IFERROR(SMALL(L346:L1024,ROW()-ROW($L$1027)+1),"")</f>
        <v>0</v>
      </c>
      <c r="M1057">
        <f>IFERROR(SMALL(M346:M1024,ROW()-ROW($M$1027)+1),"")</f>
        <v>0</v>
      </c>
      <c r="N1057">
        <f>IFERROR(SMALL(N346:N1024,ROW()-ROW($N$1027)+1),"")</f>
        <v>0</v>
      </c>
      <c r="O1057">
        <f>IFERROR(SMALL(O346:O1024,ROW()-ROW($O$1027)+1),"")</f>
        <v>0</v>
      </c>
      <c r="P1057">
        <f>IFERROR(SMALL(P346:P1024,ROW()-ROW($P$1027)+1),"")</f>
        <v>0</v>
      </c>
      <c r="Q1057">
        <f>IFERROR(SMALL(Q346:Q1024,ROW()-ROW($Q$1027)+1),"")</f>
        <v>0</v>
      </c>
      <c r="R1057">
        <f>IFERROR(SMALL(R346:R1024,ROW()-ROW($R$1027)+1),"")</f>
        <v>0</v>
      </c>
      <c r="S1057">
        <f>IFERROR(SMALL(S346:S1024,ROW()-ROW($S$1027)+1),"")</f>
        <v>0</v>
      </c>
      <c r="T1057">
        <f>IFERROR(SMALL(T346:T1024,ROW()-ROW($T$1027)+1),"")</f>
        <v>0</v>
      </c>
      <c r="U1057">
        <f>IFERROR(SMALL(U346:U1024,ROW()-ROW($U$1027)+1),"")</f>
        <v>0</v>
      </c>
      <c r="V1057">
        <f>IFERROR(SMALL(V346:V1024,ROW()-ROW($V$1027)+1),"")</f>
        <v>0</v>
      </c>
      <c r="W1057">
        <f>IFERROR(SMALL(W346:W1024,ROW()-ROW($W$1027)+1),"")</f>
        <v>0</v>
      </c>
      <c r="X1057">
        <f>IFERROR(SMALL(X346:X1024,ROW()-ROW($X$1027)+1),"")</f>
        <v>0</v>
      </c>
      <c r="Y1057">
        <f>IFERROR(SMALL(Y346:Y1024,ROW()-ROW($Y$1027)+1),"")</f>
        <v>0</v>
      </c>
      <c r="Z1057">
        <f>IFERROR(SMALL(Z346:Z1024,ROW()-ROW($Z$1027)+1),"")</f>
        <v>0</v>
      </c>
      <c r="AA1057">
        <f>IFERROR(SMALL(AA346:AA1024,ROW()-ROW($AA$1027)+1),"")</f>
        <v>0</v>
      </c>
      <c r="AB1057">
        <f>IFERROR(SMALL(AB346:AB1024,ROW()-ROW($AB$1027)+1),"")</f>
        <v>0</v>
      </c>
      <c r="AC1057">
        <f>IFERROR(SMALL(AC346:AC1024,ROW()-ROW($AC$1027)+1),"")</f>
        <v>0</v>
      </c>
      <c r="AD1057">
        <f>IFERROR(SMALL(AD346:AD1024,ROW()-ROW($AD$1027)+1),"")</f>
        <v>0</v>
      </c>
      <c r="AE1057">
        <f>IFERROR(SMALL(AE346:AE1024,ROW()-ROW($AE$1027)+1),"")</f>
        <v>0</v>
      </c>
      <c r="AF1057">
        <f>IFERROR(SMALL(AF346:AF1024,ROW()-ROW($AF$1027)+1),"")</f>
        <v>0</v>
      </c>
      <c r="AG1057">
        <f>IFERROR(SMALL(AG346:AG1024,ROW()-ROW($AG$1027)+1),"")</f>
        <v>0</v>
      </c>
      <c r="AH1057">
        <f>IFERROR(SMALL(AH346:AH1024,ROW()-ROW($AH$1027)+1),"")</f>
        <v>0</v>
      </c>
      <c r="AI1057">
        <f>IFERROR(SMALL(AI346:AI1024,ROW()-ROW($AI$1027)+1),"")</f>
        <v>0</v>
      </c>
      <c r="AJ1057">
        <f>IFERROR(SMALL(AJ346:AJ1024,ROW()-ROW($AJ$1027)+1),"")</f>
        <v>0</v>
      </c>
      <c r="AM1057">
        <f>IFERROR(SMALL(AM346:AM1024,ROW()-ROW($AM$1027)+1),"")</f>
        <v>0</v>
      </c>
      <c r="AN1057">
        <f>IFERROR(SMALL(AN346:AN1024,ROW()-ROW($AN$1027)+1),"")</f>
        <v>0</v>
      </c>
      <c r="AO1057">
        <f>IFERROR(SMALL(AO346:AO1024,ROW()-ROW($AO$1027)+1),"")</f>
        <v>0</v>
      </c>
      <c r="AP1057">
        <f>IFERROR(SMALL(AP346:AP1024,ROW()-ROW($AP$1027)+1),"")</f>
        <v>0</v>
      </c>
      <c r="AQ1057">
        <f>IFERROR(SMALL(AQ346:AQ1024,ROW()-ROW($AQ$1027)+1),"")</f>
        <v>0</v>
      </c>
      <c r="AR1057">
        <f>IFERROR(SMALL(AR346:AR1024,ROW()-ROW($AR$1027)+1),"")</f>
        <v>0</v>
      </c>
      <c r="AS1057">
        <f>IFERROR(SMALL(AS346:AS1024,ROW()-ROW($AS$1027)+1),"")</f>
        <v>0</v>
      </c>
      <c r="AT1057">
        <f>IFERROR(SMALL(AT346:AT1024,ROW()-ROW($AT$1027)+1),"")</f>
        <v>0</v>
      </c>
      <c r="AU1057">
        <f>IFERROR(SMALL(AU346:AU1024,ROW()-ROW($AU$1027)+1),"")</f>
        <v>0</v>
      </c>
      <c r="AV1057">
        <f>IFERROR(SMALL(AV346:AV1024,ROW()-ROW($AV$1027)+1),"")</f>
        <v>0</v>
      </c>
      <c r="AW1057">
        <f>IFERROR(SMALL(AW346:AW1024,ROW()-ROW($AW$1027)+1),"")</f>
        <v>0</v>
      </c>
      <c r="AX1057">
        <f>IFERROR(SMALL(AX346:AX1024,ROW()-ROW($AX$1027)+1),"")</f>
        <v>0</v>
      </c>
      <c r="AY1057">
        <f>IFERROR(SMALL(AY346:AY1024,ROW()-ROW($AY$1027)+1),"")</f>
        <v>0</v>
      </c>
      <c r="AZ1057">
        <f>IFERROR(SMALL(AZ346:AZ1024,ROW()-ROW($AZ$1027)+1),"")</f>
        <v>0</v>
      </c>
      <c r="BA1057">
        <f>IFERROR(SMALL(BA346:BA1024,ROW()-ROW($BA$1027)+1),"")</f>
        <v>0</v>
      </c>
      <c r="BB1057">
        <f>IFERROR(SMALL(BB346:BB1024,ROW()-ROW($BB$1027)+1),"")</f>
        <v>0</v>
      </c>
      <c r="BC1057">
        <f>IFERROR(SMALL(BC346:BC1024,ROW()-ROW($BC$1027)+1),"")</f>
        <v>0</v>
      </c>
      <c r="BD1057">
        <f>IFERROR(SMALL(BD346:BD1024,ROW()-ROW($BD$1027)+1),"")</f>
        <v>0</v>
      </c>
      <c r="BE1057">
        <f>IFERROR(SMALL(BE346:BE1024,ROW()-ROW($BE$1027)+1),"")</f>
        <v>0</v>
      </c>
      <c r="BF1057">
        <f>IFERROR(SMALL(BF346:BF1024,ROW()-ROW($BF$1027)+1),"")</f>
        <v>0</v>
      </c>
      <c r="BG1057">
        <f>IFERROR(SMALL(BG346:BG1024,ROW()-ROW($BG$1027)+1),"")</f>
        <v>0</v>
      </c>
      <c r="BH1057">
        <f>IFERROR(SMALL(BH346:BH1024,ROW()-ROW($BH$1027)+1),"")</f>
        <v>0</v>
      </c>
      <c r="BI1057">
        <f>IFERROR(SMALL(BI346:BI1024,ROW()-ROW($BI$1027)+1),"")</f>
        <v>0</v>
      </c>
      <c r="BJ1057">
        <f>IFERROR(SMALL(BJ346:BJ1024,ROW()-ROW($BJ$1027)+1),"")</f>
        <v>0</v>
      </c>
      <c r="BK1057">
        <f>IFERROR(SMALL(BK346:BK1024,ROW()-ROW($BK$1027)+1),"")</f>
        <v>0</v>
      </c>
      <c r="BL1057">
        <f>IFERROR(SMALL(BL346:BL1024,ROW()-ROW($BL$1027)+1),"")</f>
        <v>0</v>
      </c>
      <c r="BM1057">
        <f>IFERROR(SMALL(BM346:BM1024,ROW()-ROW($BM$1027)+1),"")</f>
        <v>0</v>
      </c>
      <c r="BN1057">
        <f>IFERROR(SMALL(BN346:BN1024,ROW()-ROW($BN$1027)+1),"")</f>
        <v>0</v>
      </c>
      <c r="BO1057">
        <f>IFERROR(SMALL(BO346:BO1024,ROW()-ROW($BO$1027)+1),"")</f>
        <v>0</v>
      </c>
      <c r="BP1057">
        <f>IFERROR(SMALL(BP346:BP1024,ROW()-ROW($BP$1027)+1),"")</f>
        <v>0</v>
      </c>
      <c r="BQ1057">
        <f>IFERROR(SMALL(BQ346:BQ1024,ROW()-ROW($BQ$1027)+1),"")</f>
        <v>0</v>
      </c>
      <c r="BR1057">
        <f>IFERROR(SMALL(BR346:BR1024,ROW()-ROW($BR$1027)+1),"")</f>
        <v>0</v>
      </c>
    </row>
    <row r="1058" spans="5:70">
      <c r="E1058">
        <f>IFERROR(SMALL(E346:E1024,ROW()-ROW($E$1027)+1),"")</f>
        <v>0</v>
      </c>
      <c r="F1058">
        <f>IFERROR(SMALL(F346:F1024,ROW()-ROW($F$1027)+1),"")</f>
        <v>0</v>
      </c>
      <c r="G1058">
        <f>IFERROR(SMALL(G346:G1024,ROW()-ROW($G$1027)+1),"")</f>
        <v>0</v>
      </c>
      <c r="H1058">
        <f>IFERROR(SMALL(H346:H1024,ROW()-ROW($H$1027)+1),"")</f>
        <v>0</v>
      </c>
      <c r="I1058">
        <f>IFERROR(SMALL(I346:I1024,ROW()-ROW($I$1027)+1),"")</f>
        <v>0</v>
      </c>
      <c r="J1058">
        <f>IFERROR(SMALL(J346:J1024,ROW()-ROW($J$1027)+1),"")</f>
        <v>0</v>
      </c>
      <c r="K1058">
        <f>IFERROR(SMALL(K346:K1024,ROW()-ROW($K$1027)+1),"")</f>
        <v>0</v>
      </c>
      <c r="L1058">
        <f>IFERROR(SMALL(L346:L1024,ROW()-ROW($L$1027)+1),"")</f>
        <v>0</v>
      </c>
      <c r="M1058">
        <f>IFERROR(SMALL(M346:M1024,ROW()-ROW($M$1027)+1),"")</f>
        <v>0</v>
      </c>
      <c r="N1058">
        <f>IFERROR(SMALL(N346:N1024,ROW()-ROW($N$1027)+1),"")</f>
        <v>0</v>
      </c>
      <c r="O1058">
        <f>IFERROR(SMALL(O346:O1024,ROW()-ROW($O$1027)+1),"")</f>
        <v>0</v>
      </c>
      <c r="P1058">
        <f>IFERROR(SMALL(P346:P1024,ROW()-ROW($P$1027)+1),"")</f>
        <v>0</v>
      </c>
      <c r="Q1058">
        <f>IFERROR(SMALL(Q346:Q1024,ROW()-ROW($Q$1027)+1),"")</f>
        <v>0</v>
      </c>
      <c r="R1058">
        <f>IFERROR(SMALL(R346:R1024,ROW()-ROW($R$1027)+1),"")</f>
        <v>0</v>
      </c>
      <c r="S1058">
        <f>IFERROR(SMALL(S346:S1024,ROW()-ROW($S$1027)+1),"")</f>
        <v>0</v>
      </c>
      <c r="T1058">
        <f>IFERROR(SMALL(T346:T1024,ROW()-ROW($T$1027)+1),"")</f>
        <v>0</v>
      </c>
      <c r="U1058">
        <f>IFERROR(SMALL(U346:U1024,ROW()-ROW($U$1027)+1),"")</f>
        <v>0</v>
      </c>
      <c r="V1058">
        <f>IFERROR(SMALL(V346:V1024,ROW()-ROW($V$1027)+1),"")</f>
        <v>0</v>
      </c>
      <c r="W1058">
        <f>IFERROR(SMALL(W346:W1024,ROW()-ROW($W$1027)+1),"")</f>
        <v>0</v>
      </c>
      <c r="X1058">
        <f>IFERROR(SMALL(X346:X1024,ROW()-ROW($X$1027)+1),"")</f>
        <v>0</v>
      </c>
      <c r="Y1058">
        <f>IFERROR(SMALL(Y346:Y1024,ROW()-ROW($Y$1027)+1),"")</f>
        <v>0</v>
      </c>
      <c r="Z1058">
        <f>IFERROR(SMALL(Z346:Z1024,ROW()-ROW($Z$1027)+1),"")</f>
        <v>0</v>
      </c>
      <c r="AA1058">
        <f>IFERROR(SMALL(AA346:AA1024,ROW()-ROW($AA$1027)+1),"")</f>
        <v>0</v>
      </c>
      <c r="AB1058">
        <f>IFERROR(SMALL(AB346:AB1024,ROW()-ROW($AB$1027)+1),"")</f>
        <v>0</v>
      </c>
      <c r="AC1058">
        <f>IFERROR(SMALL(AC346:AC1024,ROW()-ROW($AC$1027)+1),"")</f>
        <v>0</v>
      </c>
      <c r="AD1058">
        <f>IFERROR(SMALL(AD346:AD1024,ROW()-ROW($AD$1027)+1),"")</f>
        <v>0</v>
      </c>
      <c r="AE1058">
        <f>IFERROR(SMALL(AE346:AE1024,ROW()-ROW($AE$1027)+1),"")</f>
        <v>0</v>
      </c>
      <c r="AF1058">
        <f>IFERROR(SMALL(AF346:AF1024,ROW()-ROW($AF$1027)+1),"")</f>
        <v>0</v>
      </c>
      <c r="AG1058">
        <f>IFERROR(SMALL(AG346:AG1024,ROW()-ROW($AG$1027)+1),"")</f>
        <v>0</v>
      </c>
      <c r="AH1058">
        <f>IFERROR(SMALL(AH346:AH1024,ROW()-ROW($AH$1027)+1),"")</f>
        <v>0</v>
      </c>
      <c r="AI1058">
        <f>IFERROR(SMALL(AI346:AI1024,ROW()-ROW($AI$1027)+1),"")</f>
        <v>0</v>
      </c>
      <c r="AJ1058">
        <f>IFERROR(SMALL(AJ346:AJ1024,ROW()-ROW($AJ$1027)+1),"")</f>
        <v>0</v>
      </c>
      <c r="AM1058">
        <f>IFERROR(SMALL(AM346:AM1024,ROW()-ROW($AM$1027)+1),"")</f>
        <v>0</v>
      </c>
      <c r="AN1058">
        <f>IFERROR(SMALL(AN346:AN1024,ROW()-ROW($AN$1027)+1),"")</f>
        <v>0</v>
      </c>
      <c r="AO1058">
        <f>IFERROR(SMALL(AO346:AO1024,ROW()-ROW($AO$1027)+1),"")</f>
        <v>0</v>
      </c>
      <c r="AP1058">
        <f>IFERROR(SMALL(AP346:AP1024,ROW()-ROW($AP$1027)+1),"")</f>
        <v>0</v>
      </c>
      <c r="AQ1058">
        <f>IFERROR(SMALL(AQ346:AQ1024,ROW()-ROW($AQ$1027)+1),"")</f>
        <v>0</v>
      </c>
      <c r="AR1058">
        <f>IFERROR(SMALL(AR346:AR1024,ROW()-ROW($AR$1027)+1),"")</f>
        <v>0</v>
      </c>
      <c r="AS1058">
        <f>IFERROR(SMALL(AS346:AS1024,ROW()-ROW($AS$1027)+1),"")</f>
        <v>0</v>
      </c>
      <c r="AT1058">
        <f>IFERROR(SMALL(AT346:AT1024,ROW()-ROW($AT$1027)+1),"")</f>
        <v>0</v>
      </c>
      <c r="AU1058">
        <f>IFERROR(SMALL(AU346:AU1024,ROW()-ROW($AU$1027)+1),"")</f>
        <v>0</v>
      </c>
      <c r="AV1058">
        <f>IFERROR(SMALL(AV346:AV1024,ROW()-ROW($AV$1027)+1),"")</f>
        <v>0</v>
      </c>
      <c r="AW1058">
        <f>IFERROR(SMALL(AW346:AW1024,ROW()-ROW($AW$1027)+1),"")</f>
        <v>0</v>
      </c>
      <c r="AX1058">
        <f>IFERROR(SMALL(AX346:AX1024,ROW()-ROW($AX$1027)+1),"")</f>
        <v>0</v>
      </c>
      <c r="AY1058">
        <f>IFERROR(SMALL(AY346:AY1024,ROW()-ROW($AY$1027)+1),"")</f>
        <v>0</v>
      </c>
      <c r="AZ1058">
        <f>IFERROR(SMALL(AZ346:AZ1024,ROW()-ROW($AZ$1027)+1),"")</f>
        <v>0</v>
      </c>
      <c r="BA1058">
        <f>IFERROR(SMALL(BA346:BA1024,ROW()-ROW($BA$1027)+1),"")</f>
        <v>0</v>
      </c>
      <c r="BB1058">
        <f>IFERROR(SMALL(BB346:BB1024,ROW()-ROW($BB$1027)+1),"")</f>
        <v>0</v>
      </c>
      <c r="BC1058">
        <f>IFERROR(SMALL(BC346:BC1024,ROW()-ROW($BC$1027)+1),"")</f>
        <v>0</v>
      </c>
      <c r="BD1058">
        <f>IFERROR(SMALL(BD346:BD1024,ROW()-ROW($BD$1027)+1),"")</f>
        <v>0</v>
      </c>
      <c r="BE1058">
        <f>IFERROR(SMALL(BE346:BE1024,ROW()-ROW($BE$1027)+1),"")</f>
        <v>0</v>
      </c>
      <c r="BF1058">
        <f>IFERROR(SMALL(BF346:BF1024,ROW()-ROW($BF$1027)+1),"")</f>
        <v>0</v>
      </c>
      <c r="BG1058">
        <f>IFERROR(SMALL(BG346:BG1024,ROW()-ROW($BG$1027)+1),"")</f>
        <v>0</v>
      </c>
      <c r="BH1058">
        <f>IFERROR(SMALL(BH346:BH1024,ROW()-ROW($BH$1027)+1),"")</f>
        <v>0</v>
      </c>
      <c r="BI1058">
        <f>IFERROR(SMALL(BI346:BI1024,ROW()-ROW($BI$1027)+1),"")</f>
        <v>0</v>
      </c>
      <c r="BJ1058">
        <f>IFERROR(SMALL(BJ346:BJ1024,ROW()-ROW($BJ$1027)+1),"")</f>
        <v>0</v>
      </c>
      <c r="BK1058">
        <f>IFERROR(SMALL(BK346:BK1024,ROW()-ROW($BK$1027)+1),"")</f>
        <v>0</v>
      </c>
      <c r="BL1058">
        <f>IFERROR(SMALL(BL346:BL1024,ROW()-ROW($BL$1027)+1),"")</f>
        <v>0</v>
      </c>
      <c r="BM1058">
        <f>IFERROR(SMALL(BM346:BM1024,ROW()-ROW($BM$1027)+1),"")</f>
        <v>0</v>
      </c>
      <c r="BN1058">
        <f>IFERROR(SMALL(BN346:BN1024,ROW()-ROW($BN$1027)+1),"")</f>
        <v>0</v>
      </c>
      <c r="BO1058">
        <f>IFERROR(SMALL(BO346:BO1024,ROW()-ROW($BO$1027)+1),"")</f>
        <v>0</v>
      </c>
      <c r="BP1058">
        <f>IFERROR(SMALL(BP346:BP1024,ROW()-ROW($BP$1027)+1),"")</f>
        <v>0</v>
      </c>
      <c r="BQ1058">
        <f>IFERROR(SMALL(BQ346:BQ1024,ROW()-ROW($BQ$1027)+1),"")</f>
        <v>0</v>
      </c>
      <c r="BR1058">
        <f>IFERROR(SMALL(BR346:BR1024,ROW()-ROW($BR$1027)+1),"")</f>
        <v>0</v>
      </c>
    </row>
    <row r="1059" spans="5:70">
      <c r="E1059">
        <f>IFERROR(SMALL(E346:E1024,ROW()-ROW($E$1027)+1),"")</f>
        <v>0</v>
      </c>
      <c r="F1059">
        <f>IFERROR(SMALL(F346:F1024,ROW()-ROW($F$1027)+1),"")</f>
        <v>0</v>
      </c>
      <c r="G1059">
        <f>IFERROR(SMALL(G346:G1024,ROW()-ROW($G$1027)+1),"")</f>
        <v>0</v>
      </c>
      <c r="H1059">
        <f>IFERROR(SMALL(H346:H1024,ROW()-ROW($H$1027)+1),"")</f>
        <v>0</v>
      </c>
      <c r="I1059">
        <f>IFERROR(SMALL(I346:I1024,ROW()-ROW($I$1027)+1),"")</f>
        <v>0</v>
      </c>
      <c r="J1059">
        <f>IFERROR(SMALL(J346:J1024,ROW()-ROW($J$1027)+1),"")</f>
        <v>0</v>
      </c>
      <c r="K1059">
        <f>IFERROR(SMALL(K346:K1024,ROW()-ROW($K$1027)+1),"")</f>
        <v>0</v>
      </c>
      <c r="L1059">
        <f>IFERROR(SMALL(L346:L1024,ROW()-ROW($L$1027)+1),"")</f>
        <v>0</v>
      </c>
      <c r="M1059">
        <f>IFERROR(SMALL(M346:M1024,ROW()-ROW($M$1027)+1),"")</f>
        <v>0</v>
      </c>
      <c r="N1059">
        <f>IFERROR(SMALL(N346:N1024,ROW()-ROW($N$1027)+1),"")</f>
        <v>0</v>
      </c>
      <c r="O1059">
        <f>IFERROR(SMALL(O346:O1024,ROW()-ROW($O$1027)+1),"")</f>
        <v>0</v>
      </c>
      <c r="P1059">
        <f>IFERROR(SMALL(P346:P1024,ROW()-ROW($P$1027)+1),"")</f>
        <v>0</v>
      </c>
      <c r="Q1059">
        <f>IFERROR(SMALL(Q346:Q1024,ROW()-ROW($Q$1027)+1),"")</f>
        <v>0</v>
      </c>
      <c r="R1059">
        <f>IFERROR(SMALL(R346:R1024,ROW()-ROW($R$1027)+1),"")</f>
        <v>0</v>
      </c>
      <c r="S1059">
        <f>IFERROR(SMALL(S346:S1024,ROW()-ROW($S$1027)+1),"")</f>
        <v>0</v>
      </c>
      <c r="T1059">
        <f>IFERROR(SMALL(T346:T1024,ROW()-ROW($T$1027)+1),"")</f>
        <v>0</v>
      </c>
      <c r="U1059">
        <f>IFERROR(SMALL(U346:U1024,ROW()-ROW($U$1027)+1),"")</f>
        <v>0</v>
      </c>
      <c r="V1059">
        <f>IFERROR(SMALL(V346:V1024,ROW()-ROW($V$1027)+1),"")</f>
        <v>0</v>
      </c>
      <c r="W1059">
        <f>IFERROR(SMALL(W346:W1024,ROW()-ROW($W$1027)+1),"")</f>
        <v>0</v>
      </c>
      <c r="X1059">
        <f>IFERROR(SMALL(X346:X1024,ROW()-ROW($X$1027)+1),"")</f>
        <v>0</v>
      </c>
      <c r="Y1059">
        <f>IFERROR(SMALL(Y346:Y1024,ROW()-ROW($Y$1027)+1),"")</f>
        <v>0</v>
      </c>
      <c r="Z1059">
        <f>IFERROR(SMALL(Z346:Z1024,ROW()-ROW($Z$1027)+1),"")</f>
        <v>0</v>
      </c>
      <c r="AA1059">
        <f>IFERROR(SMALL(AA346:AA1024,ROW()-ROW($AA$1027)+1),"")</f>
        <v>0</v>
      </c>
      <c r="AB1059">
        <f>IFERROR(SMALL(AB346:AB1024,ROW()-ROW($AB$1027)+1),"")</f>
        <v>0</v>
      </c>
      <c r="AC1059">
        <f>IFERROR(SMALL(AC346:AC1024,ROW()-ROW($AC$1027)+1),"")</f>
        <v>0</v>
      </c>
      <c r="AD1059">
        <f>IFERROR(SMALL(AD346:AD1024,ROW()-ROW($AD$1027)+1),"")</f>
        <v>0</v>
      </c>
      <c r="AE1059">
        <f>IFERROR(SMALL(AE346:AE1024,ROW()-ROW($AE$1027)+1),"")</f>
        <v>0</v>
      </c>
      <c r="AF1059">
        <f>IFERROR(SMALL(AF346:AF1024,ROW()-ROW($AF$1027)+1),"")</f>
        <v>0</v>
      </c>
      <c r="AG1059">
        <f>IFERROR(SMALL(AG346:AG1024,ROW()-ROW($AG$1027)+1),"")</f>
        <v>0</v>
      </c>
      <c r="AH1059">
        <f>IFERROR(SMALL(AH346:AH1024,ROW()-ROW($AH$1027)+1),"")</f>
        <v>0</v>
      </c>
      <c r="AI1059">
        <f>IFERROR(SMALL(AI346:AI1024,ROW()-ROW($AI$1027)+1),"")</f>
        <v>0</v>
      </c>
      <c r="AJ1059">
        <f>IFERROR(SMALL(AJ346:AJ1024,ROW()-ROW($AJ$1027)+1),"")</f>
        <v>0</v>
      </c>
      <c r="AM1059">
        <f>IFERROR(SMALL(AM346:AM1024,ROW()-ROW($AM$1027)+1),"")</f>
        <v>0</v>
      </c>
      <c r="AN1059">
        <f>IFERROR(SMALL(AN346:AN1024,ROW()-ROW($AN$1027)+1),"")</f>
        <v>0</v>
      </c>
      <c r="AO1059">
        <f>IFERROR(SMALL(AO346:AO1024,ROW()-ROW($AO$1027)+1),"")</f>
        <v>0</v>
      </c>
      <c r="AP1059">
        <f>IFERROR(SMALL(AP346:AP1024,ROW()-ROW($AP$1027)+1),"")</f>
        <v>0</v>
      </c>
      <c r="AQ1059">
        <f>IFERROR(SMALL(AQ346:AQ1024,ROW()-ROW($AQ$1027)+1),"")</f>
        <v>0</v>
      </c>
      <c r="AR1059">
        <f>IFERROR(SMALL(AR346:AR1024,ROW()-ROW($AR$1027)+1),"")</f>
        <v>0</v>
      </c>
      <c r="AS1059">
        <f>IFERROR(SMALL(AS346:AS1024,ROW()-ROW($AS$1027)+1),"")</f>
        <v>0</v>
      </c>
      <c r="AT1059">
        <f>IFERROR(SMALL(AT346:AT1024,ROW()-ROW($AT$1027)+1),"")</f>
        <v>0</v>
      </c>
      <c r="AU1059">
        <f>IFERROR(SMALL(AU346:AU1024,ROW()-ROW($AU$1027)+1),"")</f>
        <v>0</v>
      </c>
      <c r="AV1059">
        <f>IFERROR(SMALL(AV346:AV1024,ROW()-ROW($AV$1027)+1),"")</f>
        <v>0</v>
      </c>
      <c r="AW1059">
        <f>IFERROR(SMALL(AW346:AW1024,ROW()-ROW($AW$1027)+1),"")</f>
        <v>0</v>
      </c>
      <c r="AX1059">
        <f>IFERROR(SMALL(AX346:AX1024,ROW()-ROW($AX$1027)+1),"")</f>
        <v>0</v>
      </c>
      <c r="AY1059">
        <f>IFERROR(SMALL(AY346:AY1024,ROW()-ROW($AY$1027)+1),"")</f>
        <v>0</v>
      </c>
      <c r="AZ1059">
        <f>IFERROR(SMALL(AZ346:AZ1024,ROW()-ROW($AZ$1027)+1),"")</f>
        <v>0</v>
      </c>
      <c r="BA1059">
        <f>IFERROR(SMALL(BA346:BA1024,ROW()-ROW($BA$1027)+1),"")</f>
        <v>0</v>
      </c>
      <c r="BB1059">
        <f>IFERROR(SMALL(BB346:BB1024,ROW()-ROW($BB$1027)+1),"")</f>
        <v>0</v>
      </c>
      <c r="BC1059">
        <f>IFERROR(SMALL(BC346:BC1024,ROW()-ROW($BC$1027)+1),"")</f>
        <v>0</v>
      </c>
      <c r="BD1059">
        <f>IFERROR(SMALL(BD346:BD1024,ROW()-ROW($BD$1027)+1),"")</f>
        <v>0</v>
      </c>
      <c r="BE1059">
        <f>IFERROR(SMALL(BE346:BE1024,ROW()-ROW($BE$1027)+1),"")</f>
        <v>0</v>
      </c>
      <c r="BF1059">
        <f>IFERROR(SMALL(BF346:BF1024,ROW()-ROW($BF$1027)+1),"")</f>
        <v>0</v>
      </c>
      <c r="BG1059">
        <f>IFERROR(SMALL(BG346:BG1024,ROW()-ROW($BG$1027)+1),"")</f>
        <v>0</v>
      </c>
      <c r="BH1059">
        <f>IFERROR(SMALL(BH346:BH1024,ROW()-ROW($BH$1027)+1),"")</f>
        <v>0</v>
      </c>
      <c r="BI1059">
        <f>IFERROR(SMALL(BI346:BI1024,ROW()-ROW($BI$1027)+1),"")</f>
        <v>0</v>
      </c>
      <c r="BJ1059">
        <f>IFERROR(SMALL(BJ346:BJ1024,ROW()-ROW($BJ$1027)+1),"")</f>
        <v>0</v>
      </c>
      <c r="BK1059">
        <f>IFERROR(SMALL(BK346:BK1024,ROW()-ROW($BK$1027)+1),"")</f>
        <v>0</v>
      </c>
      <c r="BL1059">
        <f>IFERROR(SMALL(BL346:BL1024,ROW()-ROW($BL$1027)+1),"")</f>
        <v>0</v>
      </c>
      <c r="BM1059">
        <f>IFERROR(SMALL(BM346:BM1024,ROW()-ROW($BM$1027)+1),"")</f>
        <v>0</v>
      </c>
      <c r="BN1059">
        <f>IFERROR(SMALL(BN346:BN1024,ROW()-ROW($BN$1027)+1),"")</f>
        <v>0</v>
      </c>
      <c r="BO1059">
        <f>IFERROR(SMALL(BO346:BO1024,ROW()-ROW($BO$1027)+1),"")</f>
        <v>0</v>
      </c>
      <c r="BP1059">
        <f>IFERROR(SMALL(BP346:BP1024,ROW()-ROW($BP$1027)+1),"")</f>
        <v>0</v>
      </c>
      <c r="BQ1059">
        <f>IFERROR(SMALL(BQ346:BQ1024,ROW()-ROW($BQ$1027)+1),"")</f>
        <v>0</v>
      </c>
      <c r="BR1059">
        <f>IFERROR(SMALL(BR346:BR1024,ROW()-ROW($BR$1027)+1),"")</f>
        <v>0</v>
      </c>
    </row>
    <row r="1060" spans="5:70">
      <c r="E1060">
        <f>IFERROR(SMALL(E346:E1024,ROW()-ROW($E$1027)+1),"")</f>
        <v>0</v>
      </c>
      <c r="F1060">
        <f>IFERROR(SMALL(F346:F1024,ROW()-ROW($F$1027)+1),"")</f>
        <v>0</v>
      </c>
      <c r="G1060">
        <f>IFERROR(SMALL(G346:G1024,ROW()-ROW($G$1027)+1),"")</f>
        <v>0</v>
      </c>
      <c r="H1060">
        <f>IFERROR(SMALL(H346:H1024,ROW()-ROW($H$1027)+1),"")</f>
        <v>0</v>
      </c>
      <c r="I1060">
        <f>IFERROR(SMALL(I346:I1024,ROW()-ROW($I$1027)+1),"")</f>
        <v>0</v>
      </c>
      <c r="J1060">
        <f>IFERROR(SMALL(J346:J1024,ROW()-ROW($J$1027)+1),"")</f>
        <v>0</v>
      </c>
      <c r="K1060">
        <f>IFERROR(SMALL(K346:K1024,ROW()-ROW($K$1027)+1),"")</f>
        <v>0</v>
      </c>
      <c r="L1060">
        <f>IFERROR(SMALL(L346:L1024,ROW()-ROW($L$1027)+1),"")</f>
        <v>0</v>
      </c>
      <c r="M1060">
        <f>IFERROR(SMALL(M346:M1024,ROW()-ROW($M$1027)+1),"")</f>
        <v>0</v>
      </c>
      <c r="N1060">
        <f>IFERROR(SMALL(N346:N1024,ROW()-ROW($N$1027)+1),"")</f>
        <v>0</v>
      </c>
      <c r="O1060">
        <f>IFERROR(SMALL(O346:O1024,ROW()-ROW($O$1027)+1),"")</f>
        <v>0</v>
      </c>
      <c r="P1060">
        <f>IFERROR(SMALL(P346:P1024,ROW()-ROW($P$1027)+1),"")</f>
        <v>0</v>
      </c>
      <c r="Q1060">
        <f>IFERROR(SMALL(Q346:Q1024,ROW()-ROW($Q$1027)+1),"")</f>
        <v>0</v>
      </c>
      <c r="R1060">
        <f>IFERROR(SMALL(R346:R1024,ROW()-ROW($R$1027)+1),"")</f>
        <v>0</v>
      </c>
      <c r="S1060">
        <f>IFERROR(SMALL(S346:S1024,ROW()-ROW($S$1027)+1),"")</f>
        <v>0</v>
      </c>
      <c r="T1060">
        <f>IFERROR(SMALL(T346:T1024,ROW()-ROW($T$1027)+1),"")</f>
        <v>0</v>
      </c>
      <c r="U1060">
        <f>IFERROR(SMALL(U346:U1024,ROW()-ROW($U$1027)+1),"")</f>
        <v>0</v>
      </c>
      <c r="V1060">
        <f>IFERROR(SMALL(V346:V1024,ROW()-ROW($V$1027)+1),"")</f>
        <v>0</v>
      </c>
      <c r="W1060">
        <f>IFERROR(SMALL(W346:W1024,ROW()-ROW($W$1027)+1),"")</f>
        <v>0</v>
      </c>
      <c r="X1060">
        <f>IFERROR(SMALL(X346:X1024,ROW()-ROW($X$1027)+1),"")</f>
        <v>0</v>
      </c>
      <c r="Y1060">
        <f>IFERROR(SMALL(Y346:Y1024,ROW()-ROW($Y$1027)+1),"")</f>
        <v>0</v>
      </c>
      <c r="Z1060">
        <f>IFERROR(SMALL(Z346:Z1024,ROW()-ROW($Z$1027)+1),"")</f>
        <v>0</v>
      </c>
      <c r="AA1060">
        <f>IFERROR(SMALL(AA346:AA1024,ROW()-ROW($AA$1027)+1),"")</f>
        <v>0</v>
      </c>
      <c r="AB1060">
        <f>IFERROR(SMALL(AB346:AB1024,ROW()-ROW($AB$1027)+1),"")</f>
        <v>0</v>
      </c>
      <c r="AC1060">
        <f>IFERROR(SMALL(AC346:AC1024,ROW()-ROW($AC$1027)+1),"")</f>
        <v>0</v>
      </c>
      <c r="AD1060">
        <f>IFERROR(SMALL(AD346:AD1024,ROW()-ROW($AD$1027)+1),"")</f>
        <v>0</v>
      </c>
      <c r="AE1060">
        <f>IFERROR(SMALL(AE346:AE1024,ROW()-ROW($AE$1027)+1),"")</f>
        <v>0</v>
      </c>
      <c r="AF1060">
        <f>IFERROR(SMALL(AF346:AF1024,ROW()-ROW($AF$1027)+1),"")</f>
        <v>0</v>
      </c>
      <c r="AG1060">
        <f>IFERROR(SMALL(AG346:AG1024,ROW()-ROW($AG$1027)+1),"")</f>
        <v>0</v>
      </c>
      <c r="AH1060">
        <f>IFERROR(SMALL(AH346:AH1024,ROW()-ROW($AH$1027)+1),"")</f>
        <v>0</v>
      </c>
      <c r="AI1060">
        <f>IFERROR(SMALL(AI346:AI1024,ROW()-ROW($AI$1027)+1),"")</f>
        <v>0</v>
      </c>
      <c r="AJ1060">
        <f>IFERROR(SMALL(AJ346:AJ1024,ROW()-ROW($AJ$1027)+1),"")</f>
        <v>0</v>
      </c>
      <c r="AM1060">
        <f>IFERROR(SMALL(AM346:AM1024,ROW()-ROW($AM$1027)+1),"")</f>
        <v>0</v>
      </c>
      <c r="AN1060">
        <f>IFERROR(SMALL(AN346:AN1024,ROW()-ROW($AN$1027)+1),"")</f>
        <v>0</v>
      </c>
      <c r="AO1060">
        <f>IFERROR(SMALL(AO346:AO1024,ROW()-ROW($AO$1027)+1),"")</f>
        <v>0</v>
      </c>
      <c r="AP1060">
        <f>IFERROR(SMALL(AP346:AP1024,ROW()-ROW($AP$1027)+1),"")</f>
        <v>0</v>
      </c>
      <c r="AQ1060">
        <f>IFERROR(SMALL(AQ346:AQ1024,ROW()-ROW($AQ$1027)+1),"")</f>
        <v>0</v>
      </c>
      <c r="AR1060">
        <f>IFERROR(SMALL(AR346:AR1024,ROW()-ROW($AR$1027)+1),"")</f>
        <v>0</v>
      </c>
      <c r="AS1060">
        <f>IFERROR(SMALL(AS346:AS1024,ROW()-ROW($AS$1027)+1),"")</f>
        <v>0</v>
      </c>
      <c r="AT1060">
        <f>IFERROR(SMALL(AT346:AT1024,ROW()-ROW($AT$1027)+1),"")</f>
        <v>0</v>
      </c>
      <c r="AU1060">
        <f>IFERROR(SMALL(AU346:AU1024,ROW()-ROW($AU$1027)+1),"")</f>
        <v>0</v>
      </c>
      <c r="AV1060">
        <f>IFERROR(SMALL(AV346:AV1024,ROW()-ROW($AV$1027)+1),"")</f>
        <v>0</v>
      </c>
      <c r="AW1060">
        <f>IFERROR(SMALL(AW346:AW1024,ROW()-ROW($AW$1027)+1),"")</f>
        <v>0</v>
      </c>
      <c r="AX1060">
        <f>IFERROR(SMALL(AX346:AX1024,ROW()-ROW($AX$1027)+1),"")</f>
        <v>0</v>
      </c>
      <c r="AY1060">
        <f>IFERROR(SMALL(AY346:AY1024,ROW()-ROW($AY$1027)+1),"")</f>
        <v>0</v>
      </c>
      <c r="AZ1060">
        <f>IFERROR(SMALL(AZ346:AZ1024,ROW()-ROW($AZ$1027)+1),"")</f>
        <v>0</v>
      </c>
      <c r="BA1060">
        <f>IFERROR(SMALL(BA346:BA1024,ROW()-ROW($BA$1027)+1),"")</f>
        <v>0</v>
      </c>
      <c r="BB1060">
        <f>IFERROR(SMALL(BB346:BB1024,ROW()-ROW($BB$1027)+1),"")</f>
        <v>0</v>
      </c>
      <c r="BC1060">
        <f>IFERROR(SMALL(BC346:BC1024,ROW()-ROW($BC$1027)+1),"")</f>
        <v>0</v>
      </c>
      <c r="BD1060">
        <f>IFERROR(SMALL(BD346:BD1024,ROW()-ROW($BD$1027)+1),"")</f>
        <v>0</v>
      </c>
      <c r="BE1060">
        <f>IFERROR(SMALL(BE346:BE1024,ROW()-ROW($BE$1027)+1),"")</f>
        <v>0</v>
      </c>
      <c r="BF1060">
        <f>IFERROR(SMALL(BF346:BF1024,ROW()-ROW($BF$1027)+1),"")</f>
        <v>0</v>
      </c>
      <c r="BG1060">
        <f>IFERROR(SMALL(BG346:BG1024,ROW()-ROW($BG$1027)+1),"")</f>
        <v>0</v>
      </c>
      <c r="BH1060">
        <f>IFERROR(SMALL(BH346:BH1024,ROW()-ROW($BH$1027)+1),"")</f>
        <v>0</v>
      </c>
      <c r="BI1060">
        <f>IFERROR(SMALL(BI346:BI1024,ROW()-ROW($BI$1027)+1),"")</f>
        <v>0</v>
      </c>
      <c r="BJ1060">
        <f>IFERROR(SMALL(BJ346:BJ1024,ROW()-ROW($BJ$1027)+1),"")</f>
        <v>0</v>
      </c>
      <c r="BK1060">
        <f>IFERROR(SMALL(BK346:BK1024,ROW()-ROW($BK$1027)+1),"")</f>
        <v>0</v>
      </c>
      <c r="BL1060">
        <f>IFERROR(SMALL(BL346:BL1024,ROW()-ROW($BL$1027)+1),"")</f>
        <v>0</v>
      </c>
      <c r="BM1060">
        <f>IFERROR(SMALL(BM346:BM1024,ROW()-ROW($BM$1027)+1),"")</f>
        <v>0</v>
      </c>
      <c r="BN1060">
        <f>IFERROR(SMALL(BN346:BN1024,ROW()-ROW($BN$1027)+1),"")</f>
        <v>0</v>
      </c>
      <c r="BO1060">
        <f>IFERROR(SMALL(BO346:BO1024,ROW()-ROW($BO$1027)+1),"")</f>
        <v>0</v>
      </c>
      <c r="BP1060">
        <f>IFERROR(SMALL(BP346:BP1024,ROW()-ROW($BP$1027)+1),"")</f>
        <v>0</v>
      </c>
      <c r="BQ1060">
        <f>IFERROR(SMALL(BQ346:BQ1024,ROW()-ROW($BQ$1027)+1),"")</f>
        <v>0</v>
      </c>
      <c r="BR1060">
        <f>IFERROR(SMALL(BR346:BR1024,ROW()-ROW($BR$1027)+1),"")</f>
        <v>0</v>
      </c>
    </row>
    <row r="1061" spans="5:70">
      <c r="E1061">
        <f>IFERROR(SMALL(E346:E1024,ROW()-ROW($E$1027)+1),"")</f>
        <v>0</v>
      </c>
      <c r="F1061">
        <f>IFERROR(SMALL(F346:F1024,ROW()-ROW($F$1027)+1),"")</f>
        <v>0</v>
      </c>
      <c r="G1061">
        <f>IFERROR(SMALL(G346:G1024,ROW()-ROW($G$1027)+1),"")</f>
        <v>0</v>
      </c>
      <c r="H1061">
        <f>IFERROR(SMALL(H346:H1024,ROW()-ROW($H$1027)+1),"")</f>
        <v>0</v>
      </c>
      <c r="I1061">
        <f>IFERROR(SMALL(I346:I1024,ROW()-ROW($I$1027)+1),"")</f>
        <v>0</v>
      </c>
      <c r="J1061">
        <f>IFERROR(SMALL(J346:J1024,ROW()-ROW($J$1027)+1),"")</f>
        <v>0</v>
      </c>
      <c r="K1061">
        <f>IFERROR(SMALL(K346:K1024,ROW()-ROW($K$1027)+1),"")</f>
        <v>0</v>
      </c>
      <c r="L1061">
        <f>IFERROR(SMALL(L346:L1024,ROW()-ROW($L$1027)+1),"")</f>
        <v>0</v>
      </c>
      <c r="M1061">
        <f>IFERROR(SMALL(M346:M1024,ROW()-ROW($M$1027)+1),"")</f>
        <v>0</v>
      </c>
      <c r="N1061">
        <f>IFERROR(SMALL(N346:N1024,ROW()-ROW($N$1027)+1),"")</f>
        <v>0</v>
      </c>
      <c r="O1061">
        <f>IFERROR(SMALL(O346:O1024,ROW()-ROW($O$1027)+1),"")</f>
        <v>0</v>
      </c>
      <c r="P1061">
        <f>IFERROR(SMALL(P346:P1024,ROW()-ROW($P$1027)+1),"")</f>
        <v>0</v>
      </c>
      <c r="Q1061">
        <f>IFERROR(SMALL(Q346:Q1024,ROW()-ROW($Q$1027)+1),"")</f>
        <v>0</v>
      </c>
      <c r="R1061">
        <f>IFERROR(SMALL(R346:R1024,ROW()-ROW($R$1027)+1),"")</f>
        <v>0</v>
      </c>
      <c r="S1061">
        <f>IFERROR(SMALL(S346:S1024,ROW()-ROW($S$1027)+1),"")</f>
        <v>0</v>
      </c>
      <c r="T1061">
        <f>IFERROR(SMALL(T346:T1024,ROW()-ROW($T$1027)+1),"")</f>
        <v>0</v>
      </c>
      <c r="U1061">
        <f>IFERROR(SMALL(U346:U1024,ROW()-ROW($U$1027)+1),"")</f>
        <v>0</v>
      </c>
      <c r="V1061">
        <f>IFERROR(SMALL(V346:V1024,ROW()-ROW($V$1027)+1),"")</f>
        <v>0</v>
      </c>
      <c r="W1061">
        <f>IFERROR(SMALL(W346:W1024,ROW()-ROW($W$1027)+1),"")</f>
        <v>0</v>
      </c>
      <c r="X1061">
        <f>IFERROR(SMALL(X346:X1024,ROW()-ROW($X$1027)+1),"")</f>
        <v>0</v>
      </c>
      <c r="Y1061">
        <f>IFERROR(SMALL(Y346:Y1024,ROW()-ROW($Y$1027)+1),"")</f>
        <v>0</v>
      </c>
      <c r="Z1061">
        <f>IFERROR(SMALL(Z346:Z1024,ROW()-ROW($Z$1027)+1),"")</f>
        <v>0</v>
      </c>
      <c r="AA1061">
        <f>IFERROR(SMALL(AA346:AA1024,ROW()-ROW($AA$1027)+1),"")</f>
        <v>0</v>
      </c>
      <c r="AB1061">
        <f>IFERROR(SMALL(AB346:AB1024,ROW()-ROW($AB$1027)+1),"")</f>
        <v>0</v>
      </c>
      <c r="AC1061">
        <f>IFERROR(SMALL(AC346:AC1024,ROW()-ROW($AC$1027)+1),"")</f>
        <v>0</v>
      </c>
      <c r="AD1061">
        <f>IFERROR(SMALL(AD346:AD1024,ROW()-ROW($AD$1027)+1),"")</f>
        <v>0</v>
      </c>
      <c r="AE1061">
        <f>IFERROR(SMALL(AE346:AE1024,ROW()-ROW($AE$1027)+1),"")</f>
        <v>0</v>
      </c>
      <c r="AF1061">
        <f>IFERROR(SMALL(AF346:AF1024,ROW()-ROW($AF$1027)+1),"")</f>
        <v>0</v>
      </c>
      <c r="AG1061">
        <f>IFERROR(SMALL(AG346:AG1024,ROW()-ROW($AG$1027)+1),"")</f>
        <v>0</v>
      </c>
      <c r="AH1061">
        <f>IFERROR(SMALL(AH346:AH1024,ROW()-ROW($AH$1027)+1),"")</f>
        <v>0</v>
      </c>
      <c r="AI1061">
        <f>IFERROR(SMALL(AI346:AI1024,ROW()-ROW($AI$1027)+1),"")</f>
        <v>0</v>
      </c>
      <c r="AJ1061">
        <f>IFERROR(SMALL(AJ346:AJ1024,ROW()-ROW($AJ$1027)+1),"")</f>
        <v>0</v>
      </c>
      <c r="AM1061">
        <f>IFERROR(SMALL(AM346:AM1024,ROW()-ROW($AM$1027)+1),"")</f>
        <v>0</v>
      </c>
      <c r="AN1061">
        <f>IFERROR(SMALL(AN346:AN1024,ROW()-ROW($AN$1027)+1),"")</f>
        <v>0</v>
      </c>
      <c r="AO1061">
        <f>IFERROR(SMALL(AO346:AO1024,ROW()-ROW($AO$1027)+1),"")</f>
        <v>0</v>
      </c>
      <c r="AP1061">
        <f>IFERROR(SMALL(AP346:AP1024,ROW()-ROW($AP$1027)+1),"")</f>
        <v>0</v>
      </c>
      <c r="AQ1061">
        <f>IFERROR(SMALL(AQ346:AQ1024,ROW()-ROW($AQ$1027)+1),"")</f>
        <v>0</v>
      </c>
      <c r="AR1061">
        <f>IFERROR(SMALL(AR346:AR1024,ROW()-ROW($AR$1027)+1),"")</f>
        <v>0</v>
      </c>
      <c r="AS1061">
        <f>IFERROR(SMALL(AS346:AS1024,ROW()-ROW($AS$1027)+1),"")</f>
        <v>0</v>
      </c>
      <c r="AT1061">
        <f>IFERROR(SMALL(AT346:AT1024,ROW()-ROW($AT$1027)+1),"")</f>
        <v>0</v>
      </c>
      <c r="AU1061">
        <f>IFERROR(SMALL(AU346:AU1024,ROW()-ROW($AU$1027)+1),"")</f>
        <v>0</v>
      </c>
      <c r="AV1061">
        <f>IFERROR(SMALL(AV346:AV1024,ROW()-ROW($AV$1027)+1),"")</f>
        <v>0</v>
      </c>
      <c r="AW1061">
        <f>IFERROR(SMALL(AW346:AW1024,ROW()-ROW($AW$1027)+1),"")</f>
        <v>0</v>
      </c>
      <c r="AX1061">
        <f>IFERROR(SMALL(AX346:AX1024,ROW()-ROW($AX$1027)+1),"")</f>
        <v>0</v>
      </c>
      <c r="AY1061">
        <f>IFERROR(SMALL(AY346:AY1024,ROW()-ROW($AY$1027)+1),"")</f>
        <v>0</v>
      </c>
      <c r="AZ1061">
        <f>IFERROR(SMALL(AZ346:AZ1024,ROW()-ROW($AZ$1027)+1),"")</f>
        <v>0</v>
      </c>
      <c r="BA1061">
        <f>IFERROR(SMALL(BA346:BA1024,ROW()-ROW($BA$1027)+1),"")</f>
        <v>0</v>
      </c>
      <c r="BB1061">
        <f>IFERROR(SMALL(BB346:BB1024,ROW()-ROW($BB$1027)+1),"")</f>
        <v>0</v>
      </c>
      <c r="BC1061">
        <f>IFERROR(SMALL(BC346:BC1024,ROW()-ROW($BC$1027)+1),"")</f>
        <v>0</v>
      </c>
      <c r="BD1061">
        <f>IFERROR(SMALL(BD346:BD1024,ROW()-ROW($BD$1027)+1),"")</f>
        <v>0</v>
      </c>
      <c r="BE1061">
        <f>IFERROR(SMALL(BE346:BE1024,ROW()-ROW($BE$1027)+1),"")</f>
        <v>0</v>
      </c>
      <c r="BF1061">
        <f>IFERROR(SMALL(BF346:BF1024,ROW()-ROW($BF$1027)+1),"")</f>
        <v>0</v>
      </c>
      <c r="BG1061">
        <f>IFERROR(SMALL(BG346:BG1024,ROW()-ROW($BG$1027)+1),"")</f>
        <v>0</v>
      </c>
      <c r="BH1061">
        <f>IFERROR(SMALL(BH346:BH1024,ROW()-ROW($BH$1027)+1),"")</f>
        <v>0</v>
      </c>
      <c r="BI1061">
        <f>IFERROR(SMALL(BI346:BI1024,ROW()-ROW($BI$1027)+1),"")</f>
        <v>0</v>
      </c>
      <c r="BJ1061">
        <f>IFERROR(SMALL(BJ346:BJ1024,ROW()-ROW($BJ$1027)+1),"")</f>
        <v>0</v>
      </c>
      <c r="BK1061">
        <f>IFERROR(SMALL(BK346:BK1024,ROW()-ROW($BK$1027)+1),"")</f>
        <v>0</v>
      </c>
      <c r="BL1061">
        <f>IFERROR(SMALL(BL346:BL1024,ROW()-ROW($BL$1027)+1),"")</f>
        <v>0</v>
      </c>
      <c r="BM1061">
        <f>IFERROR(SMALL(BM346:BM1024,ROW()-ROW($BM$1027)+1),"")</f>
        <v>0</v>
      </c>
      <c r="BN1061">
        <f>IFERROR(SMALL(BN346:BN1024,ROW()-ROW($BN$1027)+1),"")</f>
        <v>0</v>
      </c>
      <c r="BO1061">
        <f>IFERROR(SMALL(BO346:BO1024,ROW()-ROW($BO$1027)+1),"")</f>
        <v>0</v>
      </c>
      <c r="BP1061">
        <f>IFERROR(SMALL(BP346:BP1024,ROW()-ROW($BP$1027)+1),"")</f>
        <v>0</v>
      </c>
      <c r="BQ1061">
        <f>IFERROR(SMALL(BQ346:BQ1024,ROW()-ROW($BQ$1027)+1),"")</f>
        <v>0</v>
      </c>
      <c r="BR1061">
        <f>IFERROR(SMALL(BR346:BR1024,ROW()-ROW($BR$1027)+1),"")</f>
        <v>0</v>
      </c>
    </row>
    <row r="1062" spans="5:70">
      <c r="E1062">
        <f>IFERROR(SMALL(E346:E1024,ROW()-ROW($E$1027)+1),"")</f>
        <v>0</v>
      </c>
      <c r="F1062">
        <f>IFERROR(SMALL(F346:F1024,ROW()-ROW($F$1027)+1),"")</f>
        <v>0</v>
      </c>
      <c r="G1062">
        <f>IFERROR(SMALL(G346:G1024,ROW()-ROW($G$1027)+1),"")</f>
        <v>0</v>
      </c>
      <c r="H1062">
        <f>IFERROR(SMALL(H346:H1024,ROW()-ROW($H$1027)+1),"")</f>
        <v>0</v>
      </c>
      <c r="I1062">
        <f>IFERROR(SMALL(I346:I1024,ROW()-ROW($I$1027)+1),"")</f>
        <v>0</v>
      </c>
      <c r="J1062">
        <f>IFERROR(SMALL(J346:J1024,ROW()-ROW($J$1027)+1),"")</f>
        <v>0</v>
      </c>
      <c r="K1062">
        <f>IFERROR(SMALL(K346:K1024,ROW()-ROW($K$1027)+1),"")</f>
        <v>0</v>
      </c>
      <c r="L1062">
        <f>IFERROR(SMALL(L346:L1024,ROW()-ROW($L$1027)+1),"")</f>
        <v>0</v>
      </c>
      <c r="M1062">
        <f>IFERROR(SMALL(M346:M1024,ROW()-ROW($M$1027)+1),"")</f>
        <v>0</v>
      </c>
      <c r="N1062">
        <f>IFERROR(SMALL(N346:N1024,ROW()-ROW($N$1027)+1),"")</f>
        <v>0</v>
      </c>
      <c r="O1062">
        <f>IFERROR(SMALL(O346:O1024,ROW()-ROW($O$1027)+1),"")</f>
        <v>0</v>
      </c>
      <c r="P1062">
        <f>IFERROR(SMALL(P346:P1024,ROW()-ROW($P$1027)+1),"")</f>
        <v>0</v>
      </c>
      <c r="Q1062">
        <f>IFERROR(SMALL(Q346:Q1024,ROW()-ROW($Q$1027)+1),"")</f>
        <v>0</v>
      </c>
      <c r="R1062">
        <f>IFERROR(SMALL(R346:R1024,ROW()-ROW($R$1027)+1),"")</f>
        <v>0</v>
      </c>
      <c r="S1062">
        <f>IFERROR(SMALL(S346:S1024,ROW()-ROW($S$1027)+1),"")</f>
        <v>0</v>
      </c>
      <c r="T1062">
        <f>IFERROR(SMALL(T346:T1024,ROW()-ROW($T$1027)+1),"")</f>
        <v>0</v>
      </c>
      <c r="U1062">
        <f>IFERROR(SMALL(U346:U1024,ROW()-ROW($U$1027)+1),"")</f>
        <v>0</v>
      </c>
      <c r="V1062">
        <f>IFERROR(SMALL(V346:V1024,ROW()-ROW($V$1027)+1),"")</f>
        <v>0</v>
      </c>
      <c r="W1062">
        <f>IFERROR(SMALL(W346:W1024,ROW()-ROW($W$1027)+1),"")</f>
        <v>0</v>
      </c>
      <c r="X1062">
        <f>IFERROR(SMALL(X346:X1024,ROW()-ROW($X$1027)+1),"")</f>
        <v>0</v>
      </c>
      <c r="Y1062">
        <f>IFERROR(SMALL(Y346:Y1024,ROW()-ROW($Y$1027)+1),"")</f>
        <v>0</v>
      </c>
      <c r="Z1062">
        <f>IFERROR(SMALL(Z346:Z1024,ROW()-ROW($Z$1027)+1),"")</f>
        <v>0</v>
      </c>
      <c r="AA1062">
        <f>IFERROR(SMALL(AA346:AA1024,ROW()-ROW($AA$1027)+1),"")</f>
        <v>0</v>
      </c>
      <c r="AB1062">
        <f>IFERROR(SMALL(AB346:AB1024,ROW()-ROW($AB$1027)+1),"")</f>
        <v>0</v>
      </c>
      <c r="AC1062">
        <f>IFERROR(SMALL(AC346:AC1024,ROW()-ROW($AC$1027)+1),"")</f>
        <v>0</v>
      </c>
      <c r="AD1062">
        <f>IFERROR(SMALL(AD346:AD1024,ROW()-ROW($AD$1027)+1),"")</f>
        <v>0</v>
      </c>
      <c r="AE1062">
        <f>IFERROR(SMALL(AE346:AE1024,ROW()-ROW($AE$1027)+1),"")</f>
        <v>0</v>
      </c>
      <c r="AF1062">
        <f>IFERROR(SMALL(AF346:AF1024,ROW()-ROW($AF$1027)+1),"")</f>
        <v>0</v>
      </c>
      <c r="AG1062">
        <f>IFERROR(SMALL(AG346:AG1024,ROW()-ROW($AG$1027)+1),"")</f>
        <v>0</v>
      </c>
      <c r="AH1062">
        <f>IFERROR(SMALL(AH346:AH1024,ROW()-ROW($AH$1027)+1),"")</f>
        <v>0</v>
      </c>
      <c r="AI1062">
        <f>IFERROR(SMALL(AI346:AI1024,ROW()-ROW($AI$1027)+1),"")</f>
        <v>0</v>
      </c>
      <c r="AJ1062">
        <f>IFERROR(SMALL(AJ346:AJ1024,ROW()-ROW($AJ$1027)+1),"")</f>
        <v>0</v>
      </c>
      <c r="AM1062">
        <f>IFERROR(SMALL(AM346:AM1024,ROW()-ROW($AM$1027)+1),"")</f>
        <v>0</v>
      </c>
      <c r="AN1062">
        <f>IFERROR(SMALL(AN346:AN1024,ROW()-ROW($AN$1027)+1),"")</f>
        <v>0</v>
      </c>
      <c r="AO1062">
        <f>IFERROR(SMALL(AO346:AO1024,ROW()-ROW($AO$1027)+1),"")</f>
        <v>0</v>
      </c>
      <c r="AP1062">
        <f>IFERROR(SMALL(AP346:AP1024,ROW()-ROW($AP$1027)+1),"")</f>
        <v>0</v>
      </c>
      <c r="AQ1062">
        <f>IFERROR(SMALL(AQ346:AQ1024,ROW()-ROW($AQ$1027)+1),"")</f>
        <v>0</v>
      </c>
      <c r="AR1062">
        <f>IFERROR(SMALL(AR346:AR1024,ROW()-ROW($AR$1027)+1),"")</f>
        <v>0</v>
      </c>
      <c r="AS1062">
        <f>IFERROR(SMALL(AS346:AS1024,ROW()-ROW($AS$1027)+1),"")</f>
        <v>0</v>
      </c>
      <c r="AT1062">
        <f>IFERROR(SMALL(AT346:AT1024,ROW()-ROW($AT$1027)+1),"")</f>
        <v>0</v>
      </c>
      <c r="AU1062">
        <f>IFERROR(SMALL(AU346:AU1024,ROW()-ROW($AU$1027)+1),"")</f>
        <v>0</v>
      </c>
      <c r="AV1062">
        <f>IFERROR(SMALL(AV346:AV1024,ROW()-ROW($AV$1027)+1),"")</f>
        <v>0</v>
      </c>
      <c r="AW1062">
        <f>IFERROR(SMALL(AW346:AW1024,ROW()-ROW($AW$1027)+1),"")</f>
        <v>0</v>
      </c>
      <c r="AX1062">
        <f>IFERROR(SMALL(AX346:AX1024,ROW()-ROW($AX$1027)+1),"")</f>
        <v>0</v>
      </c>
      <c r="AY1062">
        <f>IFERROR(SMALL(AY346:AY1024,ROW()-ROW($AY$1027)+1),"")</f>
        <v>0</v>
      </c>
      <c r="AZ1062">
        <f>IFERROR(SMALL(AZ346:AZ1024,ROW()-ROW($AZ$1027)+1),"")</f>
        <v>0</v>
      </c>
      <c r="BA1062">
        <f>IFERROR(SMALL(BA346:BA1024,ROW()-ROW($BA$1027)+1),"")</f>
        <v>0</v>
      </c>
      <c r="BB1062">
        <f>IFERROR(SMALL(BB346:BB1024,ROW()-ROW($BB$1027)+1),"")</f>
        <v>0</v>
      </c>
      <c r="BC1062">
        <f>IFERROR(SMALL(BC346:BC1024,ROW()-ROW($BC$1027)+1),"")</f>
        <v>0</v>
      </c>
      <c r="BD1062">
        <f>IFERROR(SMALL(BD346:BD1024,ROW()-ROW($BD$1027)+1),"")</f>
        <v>0</v>
      </c>
      <c r="BE1062">
        <f>IFERROR(SMALL(BE346:BE1024,ROW()-ROW($BE$1027)+1),"")</f>
        <v>0</v>
      </c>
      <c r="BF1062">
        <f>IFERROR(SMALL(BF346:BF1024,ROW()-ROW($BF$1027)+1),"")</f>
        <v>0</v>
      </c>
      <c r="BG1062">
        <f>IFERROR(SMALL(BG346:BG1024,ROW()-ROW($BG$1027)+1),"")</f>
        <v>0</v>
      </c>
      <c r="BH1062">
        <f>IFERROR(SMALL(BH346:BH1024,ROW()-ROW($BH$1027)+1),"")</f>
        <v>0</v>
      </c>
      <c r="BI1062">
        <f>IFERROR(SMALL(BI346:BI1024,ROW()-ROW($BI$1027)+1),"")</f>
        <v>0</v>
      </c>
      <c r="BJ1062">
        <f>IFERROR(SMALL(BJ346:BJ1024,ROW()-ROW($BJ$1027)+1),"")</f>
        <v>0</v>
      </c>
      <c r="BK1062">
        <f>IFERROR(SMALL(BK346:BK1024,ROW()-ROW($BK$1027)+1),"")</f>
        <v>0</v>
      </c>
      <c r="BL1062">
        <f>IFERROR(SMALL(BL346:BL1024,ROW()-ROW($BL$1027)+1),"")</f>
        <v>0</v>
      </c>
      <c r="BM1062">
        <f>IFERROR(SMALL(BM346:BM1024,ROW()-ROW($BM$1027)+1),"")</f>
        <v>0</v>
      </c>
      <c r="BN1062">
        <f>IFERROR(SMALL(BN346:BN1024,ROW()-ROW($BN$1027)+1),"")</f>
        <v>0</v>
      </c>
      <c r="BO1062">
        <f>IFERROR(SMALL(BO346:BO1024,ROW()-ROW($BO$1027)+1),"")</f>
        <v>0</v>
      </c>
      <c r="BP1062">
        <f>IFERROR(SMALL(BP346:BP1024,ROW()-ROW($BP$1027)+1),"")</f>
        <v>0</v>
      </c>
      <c r="BQ1062">
        <f>IFERROR(SMALL(BQ346:BQ1024,ROW()-ROW($BQ$1027)+1),"")</f>
        <v>0</v>
      </c>
      <c r="BR1062">
        <f>IFERROR(SMALL(BR346:BR1024,ROW()-ROW($BR$1027)+1),"")</f>
        <v>0</v>
      </c>
    </row>
    <row r="1063" spans="5:70">
      <c r="E1063">
        <f>IFERROR(SMALL(E346:E1024,ROW()-ROW($E$1027)+1),"")</f>
        <v>0</v>
      </c>
      <c r="F1063">
        <f>IFERROR(SMALL(F346:F1024,ROW()-ROW($F$1027)+1),"")</f>
        <v>0</v>
      </c>
      <c r="G1063">
        <f>IFERROR(SMALL(G346:G1024,ROW()-ROW($G$1027)+1),"")</f>
        <v>0</v>
      </c>
      <c r="H1063">
        <f>IFERROR(SMALL(H346:H1024,ROW()-ROW($H$1027)+1),"")</f>
        <v>0</v>
      </c>
      <c r="I1063">
        <f>IFERROR(SMALL(I346:I1024,ROW()-ROW($I$1027)+1),"")</f>
        <v>0</v>
      </c>
      <c r="J1063">
        <f>IFERROR(SMALL(J346:J1024,ROW()-ROW($J$1027)+1),"")</f>
        <v>0</v>
      </c>
      <c r="K1063">
        <f>IFERROR(SMALL(K346:K1024,ROW()-ROW($K$1027)+1),"")</f>
        <v>0</v>
      </c>
      <c r="L1063">
        <f>IFERROR(SMALL(L346:L1024,ROW()-ROW($L$1027)+1),"")</f>
        <v>0</v>
      </c>
      <c r="M1063">
        <f>IFERROR(SMALL(M346:M1024,ROW()-ROW($M$1027)+1),"")</f>
        <v>0</v>
      </c>
      <c r="N1063">
        <f>IFERROR(SMALL(N346:N1024,ROW()-ROW($N$1027)+1),"")</f>
        <v>0</v>
      </c>
      <c r="O1063">
        <f>IFERROR(SMALL(O346:O1024,ROW()-ROW($O$1027)+1),"")</f>
        <v>0</v>
      </c>
      <c r="P1063">
        <f>IFERROR(SMALL(P346:P1024,ROW()-ROW($P$1027)+1),"")</f>
        <v>0</v>
      </c>
      <c r="Q1063">
        <f>IFERROR(SMALL(Q346:Q1024,ROW()-ROW($Q$1027)+1),"")</f>
        <v>0</v>
      </c>
      <c r="R1063">
        <f>IFERROR(SMALL(R346:R1024,ROW()-ROW($R$1027)+1),"")</f>
        <v>0</v>
      </c>
      <c r="S1063">
        <f>IFERROR(SMALL(S346:S1024,ROW()-ROW($S$1027)+1),"")</f>
        <v>0</v>
      </c>
      <c r="T1063">
        <f>IFERROR(SMALL(T346:T1024,ROW()-ROW($T$1027)+1),"")</f>
        <v>0</v>
      </c>
      <c r="U1063">
        <f>IFERROR(SMALL(U346:U1024,ROW()-ROW($U$1027)+1),"")</f>
        <v>0</v>
      </c>
      <c r="V1063">
        <f>IFERROR(SMALL(V346:V1024,ROW()-ROW($V$1027)+1),"")</f>
        <v>0</v>
      </c>
      <c r="W1063">
        <f>IFERROR(SMALL(W346:W1024,ROW()-ROW($W$1027)+1),"")</f>
        <v>0</v>
      </c>
      <c r="X1063">
        <f>IFERROR(SMALL(X346:X1024,ROW()-ROW($X$1027)+1),"")</f>
        <v>0</v>
      </c>
      <c r="Y1063">
        <f>IFERROR(SMALL(Y346:Y1024,ROW()-ROW($Y$1027)+1),"")</f>
        <v>0</v>
      </c>
      <c r="Z1063">
        <f>IFERROR(SMALL(Z346:Z1024,ROW()-ROW($Z$1027)+1),"")</f>
        <v>0</v>
      </c>
      <c r="AA1063">
        <f>IFERROR(SMALL(AA346:AA1024,ROW()-ROW($AA$1027)+1),"")</f>
        <v>0</v>
      </c>
      <c r="AB1063">
        <f>IFERROR(SMALL(AB346:AB1024,ROW()-ROW($AB$1027)+1),"")</f>
        <v>0</v>
      </c>
      <c r="AC1063">
        <f>IFERROR(SMALL(AC346:AC1024,ROW()-ROW($AC$1027)+1),"")</f>
        <v>0</v>
      </c>
      <c r="AD1063">
        <f>IFERROR(SMALL(AD346:AD1024,ROW()-ROW($AD$1027)+1),"")</f>
        <v>0</v>
      </c>
      <c r="AE1063">
        <f>IFERROR(SMALL(AE346:AE1024,ROW()-ROW($AE$1027)+1),"")</f>
        <v>0</v>
      </c>
      <c r="AF1063">
        <f>IFERROR(SMALL(AF346:AF1024,ROW()-ROW($AF$1027)+1),"")</f>
        <v>0</v>
      </c>
      <c r="AG1063">
        <f>IFERROR(SMALL(AG346:AG1024,ROW()-ROW($AG$1027)+1),"")</f>
        <v>0</v>
      </c>
      <c r="AH1063">
        <f>IFERROR(SMALL(AH346:AH1024,ROW()-ROW($AH$1027)+1),"")</f>
        <v>0</v>
      </c>
      <c r="AI1063">
        <f>IFERROR(SMALL(AI346:AI1024,ROW()-ROW($AI$1027)+1),"")</f>
        <v>0</v>
      </c>
      <c r="AJ1063">
        <f>IFERROR(SMALL(AJ346:AJ1024,ROW()-ROW($AJ$1027)+1),"")</f>
        <v>0</v>
      </c>
      <c r="AM1063">
        <f>IFERROR(SMALL(AM346:AM1024,ROW()-ROW($AM$1027)+1),"")</f>
        <v>0</v>
      </c>
      <c r="AN1063">
        <f>IFERROR(SMALL(AN346:AN1024,ROW()-ROW($AN$1027)+1),"")</f>
        <v>0</v>
      </c>
      <c r="AO1063">
        <f>IFERROR(SMALL(AO346:AO1024,ROW()-ROW($AO$1027)+1),"")</f>
        <v>0</v>
      </c>
      <c r="AP1063">
        <f>IFERROR(SMALL(AP346:AP1024,ROW()-ROW($AP$1027)+1),"")</f>
        <v>0</v>
      </c>
      <c r="AQ1063">
        <f>IFERROR(SMALL(AQ346:AQ1024,ROW()-ROW($AQ$1027)+1),"")</f>
        <v>0</v>
      </c>
      <c r="AR1063">
        <f>IFERROR(SMALL(AR346:AR1024,ROW()-ROW($AR$1027)+1),"")</f>
        <v>0</v>
      </c>
      <c r="AS1063">
        <f>IFERROR(SMALL(AS346:AS1024,ROW()-ROW($AS$1027)+1),"")</f>
        <v>0</v>
      </c>
      <c r="AT1063">
        <f>IFERROR(SMALL(AT346:AT1024,ROW()-ROW($AT$1027)+1),"")</f>
        <v>0</v>
      </c>
      <c r="AU1063">
        <f>IFERROR(SMALL(AU346:AU1024,ROW()-ROW($AU$1027)+1),"")</f>
        <v>0</v>
      </c>
      <c r="AV1063">
        <f>IFERROR(SMALL(AV346:AV1024,ROW()-ROW($AV$1027)+1),"")</f>
        <v>0</v>
      </c>
      <c r="AW1063">
        <f>IFERROR(SMALL(AW346:AW1024,ROW()-ROW($AW$1027)+1),"")</f>
        <v>0</v>
      </c>
      <c r="AX1063">
        <f>IFERROR(SMALL(AX346:AX1024,ROW()-ROW($AX$1027)+1),"")</f>
        <v>0</v>
      </c>
      <c r="AY1063">
        <f>IFERROR(SMALL(AY346:AY1024,ROW()-ROW($AY$1027)+1),"")</f>
        <v>0</v>
      </c>
      <c r="AZ1063">
        <f>IFERROR(SMALL(AZ346:AZ1024,ROW()-ROW($AZ$1027)+1),"")</f>
        <v>0</v>
      </c>
      <c r="BA1063">
        <f>IFERROR(SMALL(BA346:BA1024,ROW()-ROW($BA$1027)+1),"")</f>
        <v>0</v>
      </c>
      <c r="BB1063">
        <f>IFERROR(SMALL(BB346:BB1024,ROW()-ROW($BB$1027)+1),"")</f>
        <v>0</v>
      </c>
      <c r="BC1063">
        <f>IFERROR(SMALL(BC346:BC1024,ROW()-ROW($BC$1027)+1),"")</f>
        <v>0</v>
      </c>
      <c r="BD1063">
        <f>IFERROR(SMALL(BD346:BD1024,ROW()-ROW($BD$1027)+1),"")</f>
        <v>0</v>
      </c>
      <c r="BE1063">
        <f>IFERROR(SMALL(BE346:BE1024,ROW()-ROW($BE$1027)+1),"")</f>
        <v>0</v>
      </c>
      <c r="BF1063">
        <f>IFERROR(SMALL(BF346:BF1024,ROW()-ROW($BF$1027)+1),"")</f>
        <v>0</v>
      </c>
      <c r="BG1063">
        <f>IFERROR(SMALL(BG346:BG1024,ROW()-ROW($BG$1027)+1),"")</f>
        <v>0</v>
      </c>
      <c r="BH1063">
        <f>IFERROR(SMALL(BH346:BH1024,ROW()-ROW($BH$1027)+1),"")</f>
        <v>0</v>
      </c>
      <c r="BI1063">
        <f>IFERROR(SMALL(BI346:BI1024,ROW()-ROW($BI$1027)+1),"")</f>
        <v>0</v>
      </c>
      <c r="BJ1063">
        <f>IFERROR(SMALL(BJ346:BJ1024,ROW()-ROW($BJ$1027)+1),"")</f>
        <v>0</v>
      </c>
      <c r="BK1063">
        <f>IFERROR(SMALL(BK346:BK1024,ROW()-ROW($BK$1027)+1),"")</f>
        <v>0</v>
      </c>
      <c r="BL1063">
        <f>IFERROR(SMALL(BL346:BL1024,ROW()-ROW($BL$1027)+1),"")</f>
        <v>0</v>
      </c>
      <c r="BM1063">
        <f>IFERROR(SMALL(BM346:BM1024,ROW()-ROW($BM$1027)+1),"")</f>
        <v>0</v>
      </c>
      <c r="BN1063">
        <f>IFERROR(SMALL(BN346:BN1024,ROW()-ROW($BN$1027)+1),"")</f>
        <v>0</v>
      </c>
      <c r="BO1063">
        <f>IFERROR(SMALL(BO346:BO1024,ROW()-ROW($BO$1027)+1),"")</f>
        <v>0</v>
      </c>
      <c r="BP1063">
        <f>IFERROR(SMALL(BP346:BP1024,ROW()-ROW($BP$1027)+1),"")</f>
        <v>0</v>
      </c>
      <c r="BQ1063">
        <f>IFERROR(SMALL(BQ346:BQ1024,ROW()-ROW($BQ$1027)+1),"")</f>
        <v>0</v>
      </c>
      <c r="BR1063">
        <f>IFERROR(SMALL(BR346:BR1024,ROW()-ROW($BR$1027)+1),"")</f>
        <v>0</v>
      </c>
    </row>
    <row r="1064" spans="5:70">
      <c r="E1064">
        <f>IFERROR(SMALL(E346:E1024,ROW()-ROW($E$1027)+1),"")</f>
        <v>0</v>
      </c>
      <c r="F1064">
        <f>IFERROR(SMALL(F346:F1024,ROW()-ROW($F$1027)+1),"")</f>
        <v>0</v>
      </c>
      <c r="G1064">
        <f>IFERROR(SMALL(G346:G1024,ROW()-ROW($G$1027)+1),"")</f>
        <v>0</v>
      </c>
      <c r="H1064">
        <f>IFERROR(SMALL(H346:H1024,ROW()-ROW($H$1027)+1),"")</f>
        <v>0</v>
      </c>
      <c r="I1064">
        <f>IFERROR(SMALL(I346:I1024,ROW()-ROW($I$1027)+1),"")</f>
        <v>0</v>
      </c>
      <c r="J1064">
        <f>IFERROR(SMALL(J346:J1024,ROW()-ROW($J$1027)+1),"")</f>
        <v>0</v>
      </c>
      <c r="K1064">
        <f>IFERROR(SMALL(K346:K1024,ROW()-ROW($K$1027)+1),"")</f>
        <v>0</v>
      </c>
      <c r="L1064">
        <f>IFERROR(SMALL(L346:L1024,ROW()-ROW($L$1027)+1),"")</f>
        <v>0</v>
      </c>
      <c r="M1064">
        <f>IFERROR(SMALL(M346:M1024,ROW()-ROW($M$1027)+1),"")</f>
        <v>0</v>
      </c>
      <c r="N1064">
        <f>IFERROR(SMALL(N346:N1024,ROW()-ROW($N$1027)+1),"")</f>
        <v>0</v>
      </c>
      <c r="O1064">
        <f>IFERROR(SMALL(O346:O1024,ROW()-ROW($O$1027)+1),"")</f>
        <v>0</v>
      </c>
      <c r="P1064">
        <f>IFERROR(SMALL(P346:P1024,ROW()-ROW($P$1027)+1),"")</f>
        <v>0</v>
      </c>
      <c r="Q1064">
        <f>IFERROR(SMALL(Q346:Q1024,ROW()-ROW($Q$1027)+1),"")</f>
        <v>0</v>
      </c>
      <c r="R1064">
        <f>IFERROR(SMALL(R346:R1024,ROW()-ROW($R$1027)+1),"")</f>
        <v>0</v>
      </c>
      <c r="S1064">
        <f>IFERROR(SMALL(S346:S1024,ROW()-ROW($S$1027)+1),"")</f>
        <v>0</v>
      </c>
      <c r="T1064">
        <f>IFERROR(SMALL(T346:T1024,ROW()-ROW($T$1027)+1),"")</f>
        <v>0</v>
      </c>
      <c r="U1064">
        <f>IFERROR(SMALL(U346:U1024,ROW()-ROW($U$1027)+1),"")</f>
        <v>0</v>
      </c>
      <c r="V1064">
        <f>IFERROR(SMALL(V346:V1024,ROW()-ROW($V$1027)+1),"")</f>
        <v>0</v>
      </c>
      <c r="W1064">
        <f>IFERROR(SMALL(W346:W1024,ROW()-ROW($W$1027)+1),"")</f>
        <v>0</v>
      </c>
      <c r="X1064">
        <f>IFERROR(SMALL(X346:X1024,ROW()-ROW($X$1027)+1),"")</f>
        <v>0</v>
      </c>
      <c r="Y1064">
        <f>IFERROR(SMALL(Y346:Y1024,ROW()-ROW($Y$1027)+1),"")</f>
        <v>0</v>
      </c>
      <c r="Z1064">
        <f>IFERROR(SMALL(Z346:Z1024,ROW()-ROW($Z$1027)+1),"")</f>
        <v>0</v>
      </c>
      <c r="AA1064">
        <f>IFERROR(SMALL(AA346:AA1024,ROW()-ROW($AA$1027)+1),"")</f>
        <v>0</v>
      </c>
      <c r="AB1064">
        <f>IFERROR(SMALL(AB346:AB1024,ROW()-ROW($AB$1027)+1),"")</f>
        <v>0</v>
      </c>
      <c r="AC1064">
        <f>IFERROR(SMALL(AC346:AC1024,ROW()-ROW($AC$1027)+1),"")</f>
        <v>0</v>
      </c>
      <c r="AD1064">
        <f>IFERROR(SMALL(AD346:AD1024,ROW()-ROW($AD$1027)+1),"")</f>
        <v>0</v>
      </c>
      <c r="AE1064">
        <f>IFERROR(SMALL(AE346:AE1024,ROW()-ROW($AE$1027)+1),"")</f>
        <v>0</v>
      </c>
      <c r="AF1064">
        <f>IFERROR(SMALL(AF346:AF1024,ROW()-ROW($AF$1027)+1),"")</f>
        <v>0</v>
      </c>
      <c r="AG1064">
        <f>IFERROR(SMALL(AG346:AG1024,ROW()-ROW($AG$1027)+1),"")</f>
        <v>0</v>
      </c>
      <c r="AH1064">
        <f>IFERROR(SMALL(AH346:AH1024,ROW()-ROW($AH$1027)+1),"")</f>
        <v>0</v>
      </c>
      <c r="AI1064">
        <f>IFERROR(SMALL(AI346:AI1024,ROW()-ROW($AI$1027)+1),"")</f>
        <v>0</v>
      </c>
      <c r="AJ1064">
        <f>IFERROR(SMALL(AJ346:AJ1024,ROW()-ROW($AJ$1027)+1),"")</f>
        <v>0</v>
      </c>
      <c r="AM1064">
        <f>IFERROR(SMALL(AM346:AM1024,ROW()-ROW($AM$1027)+1),"")</f>
        <v>0</v>
      </c>
      <c r="AN1064">
        <f>IFERROR(SMALL(AN346:AN1024,ROW()-ROW($AN$1027)+1),"")</f>
        <v>0</v>
      </c>
      <c r="AO1064">
        <f>IFERROR(SMALL(AO346:AO1024,ROW()-ROW($AO$1027)+1),"")</f>
        <v>0</v>
      </c>
      <c r="AP1064">
        <f>IFERROR(SMALL(AP346:AP1024,ROW()-ROW($AP$1027)+1),"")</f>
        <v>0</v>
      </c>
      <c r="AQ1064">
        <f>IFERROR(SMALL(AQ346:AQ1024,ROW()-ROW($AQ$1027)+1),"")</f>
        <v>0</v>
      </c>
      <c r="AR1064">
        <f>IFERROR(SMALL(AR346:AR1024,ROW()-ROW($AR$1027)+1),"")</f>
        <v>0</v>
      </c>
      <c r="AS1064">
        <f>IFERROR(SMALL(AS346:AS1024,ROW()-ROW($AS$1027)+1),"")</f>
        <v>0</v>
      </c>
      <c r="AT1064">
        <f>IFERROR(SMALL(AT346:AT1024,ROW()-ROW($AT$1027)+1),"")</f>
        <v>0</v>
      </c>
      <c r="AU1064">
        <f>IFERROR(SMALL(AU346:AU1024,ROW()-ROW($AU$1027)+1),"")</f>
        <v>0</v>
      </c>
      <c r="AV1064">
        <f>IFERROR(SMALL(AV346:AV1024,ROW()-ROW($AV$1027)+1),"")</f>
        <v>0</v>
      </c>
      <c r="AW1064">
        <f>IFERROR(SMALL(AW346:AW1024,ROW()-ROW($AW$1027)+1),"")</f>
        <v>0</v>
      </c>
      <c r="AX1064">
        <f>IFERROR(SMALL(AX346:AX1024,ROW()-ROW($AX$1027)+1),"")</f>
        <v>0</v>
      </c>
      <c r="AY1064">
        <f>IFERROR(SMALL(AY346:AY1024,ROW()-ROW($AY$1027)+1),"")</f>
        <v>0</v>
      </c>
      <c r="AZ1064">
        <f>IFERROR(SMALL(AZ346:AZ1024,ROW()-ROW($AZ$1027)+1),"")</f>
        <v>0</v>
      </c>
      <c r="BA1064">
        <f>IFERROR(SMALL(BA346:BA1024,ROW()-ROW($BA$1027)+1),"")</f>
        <v>0</v>
      </c>
      <c r="BB1064">
        <f>IFERROR(SMALL(BB346:BB1024,ROW()-ROW($BB$1027)+1),"")</f>
        <v>0</v>
      </c>
      <c r="BC1064">
        <f>IFERROR(SMALL(BC346:BC1024,ROW()-ROW($BC$1027)+1),"")</f>
        <v>0</v>
      </c>
      <c r="BD1064">
        <f>IFERROR(SMALL(BD346:BD1024,ROW()-ROW($BD$1027)+1),"")</f>
        <v>0</v>
      </c>
      <c r="BE1064">
        <f>IFERROR(SMALL(BE346:BE1024,ROW()-ROW($BE$1027)+1),"")</f>
        <v>0</v>
      </c>
      <c r="BF1064">
        <f>IFERROR(SMALL(BF346:BF1024,ROW()-ROW($BF$1027)+1),"")</f>
        <v>0</v>
      </c>
      <c r="BG1064">
        <f>IFERROR(SMALL(BG346:BG1024,ROW()-ROW($BG$1027)+1),"")</f>
        <v>0</v>
      </c>
      <c r="BH1064">
        <f>IFERROR(SMALL(BH346:BH1024,ROW()-ROW($BH$1027)+1),"")</f>
        <v>0</v>
      </c>
      <c r="BI1064">
        <f>IFERROR(SMALL(BI346:BI1024,ROW()-ROW($BI$1027)+1),"")</f>
        <v>0</v>
      </c>
      <c r="BJ1064">
        <f>IFERROR(SMALL(BJ346:BJ1024,ROW()-ROW($BJ$1027)+1),"")</f>
        <v>0</v>
      </c>
      <c r="BK1064">
        <f>IFERROR(SMALL(BK346:BK1024,ROW()-ROW($BK$1027)+1),"")</f>
        <v>0</v>
      </c>
      <c r="BL1064">
        <f>IFERROR(SMALL(BL346:BL1024,ROW()-ROW($BL$1027)+1),"")</f>
        <v>0</v>
      </c>
      <c r="BM1064">
        <f>IFERROR(SMALL(BM346:BM1024,ROW()-ROW($BM$1027)+1),"")</f>
        <v>0</v>
      </c>
      <c r="BN1064">
        <f>IFERROR(SMALL(BN346:BN1024,ROW()-ROW($BN$1027)+1),"")</f>
        <v>0</v>
      </c>
      <c r="BO1064">
        <f>IFERROR(SMALL(BO346:BO1024,ROW()-ROW($BO$1027)+1),"")</f>
        <v>0</v>
      </c>
      <c r="BP1064">
        <f>IFERROR(SMALL(BP346:BP1024,ROW()-ROW($BP$1027)+1),"")</f>
        <v>0</v>
      </c>
      <c r="BQ1064">
        <f>IFERROR(SMALL(BQ346:BQ1024,ROW()-ROW($BQ$1027)+1),"")</f>
        <v>0</v>
      </c>
      <c r="BR1064">
        <f>IFERROR(SMALL(BR346:BR1024,ROW()-ROW($BR$1027)+1),"")</f>
        <v>0</v>
      </c>
    </row>
    <row r="1065" spans="5:70">
      <c r="E1065">
        <f>IFERROR(SMALL(E346:E1024,ROW()-ROW($E$1027)+1),"")</f>
        <v>0</v>
      </c>
      <c r="F1065">
        <f>IFERROR(SMALL(F346:F1024,ROW()-ROW($F$1027)+1),"")</f>
        <v>0</v>
      </c>
      <c r="G1065">
        <f>IFERROR(SMALL(G346:G1024,ROW()-ROW($G$1027)+1),"")</f>
        <v>0</v>
      </c>
      <c r="H1065">
        <f>IFERROR(SMALL(H346:H1024,ROW()-ROW($H$1027)+1),"")</f>
        <v>0</v>
      </c>
      <c r="I1065">
        <f>IFERROR(SMALL(I346:I1024,ROW()-ROW($I$1027)+1),"")</f>
        <v>0</v>
      </c>
      <c r="J1065">
        <f>IFERROR(SMALL(J346:J1024,ROW()-ROW($J$1027)+1),"")</f>
        <v>0</v>
      </c>
      <c r="K1065">
        <f>IFERROR(SMALL(K346:K1024,ROW()-ROW($K$1027)+1),"")</f>
        <v>0</v>
      </c>
      <c r="L1065">
        <f>IFERROR(SMALL(L346:L1024,ROW()-ROW($L$1027)+1),"")</f>
        <v>0</v>
      </c>
      <c r="M1065">
        <f>IFERROR(SMALL(M346:M1024,ROW()-ROW($M$1027)+1),"")</f>
        <v>0</v>
      </c>
      <c r="N1065">
        <f>IFERROR(SMALL(N346:N1024,ROW()-ROW($N$1027)+1),"")</f>
        <v>0</v>
      </c>
      <c r="O1065">
        <f>IFERROR(SMALL(O346:O1024,ROW()-ROW($O$1027)+1),"")</f>
        <v>0</v>
      </c>
      <c r="P1065">
        <f>IFERROR(SMALL(P346:P1024,ROW()-ROW($P$1027)+1),"")</f>
        <v>0</v>
      </c>
      <c r="Q1065">
        <f>IFERROR(SMALL(Q346:Q1024,ROW()-ROW($Q$1027)+1),"")</f>
        <v>0</v>
      </c>
      <c r="R1065">
        <f>IFERROR(SMALL(R346:R1024,ROW()-ROW($R$1027)+1),"")</f>
        <v>0</v>
      </c>
      <c r="S1065">
        <f>IFERROR(SMALL(S346:S1024,ROW()-ROW($S$1027)+1),"")</f>
        <v>0</v>
      </c>
      <c r="T1065">
        <f>IFERROR(SMALL(T346:T1024,ROW()-ROW($T$1027)+1),"")</f>
        <v>0</v>
      </c>
      <c r="U1065">
        <f>IFERROR(SMALL(U346:U1024,ROW()-ROW($U$1027)+1),"")</f>
        <v>0</v>
      </c>
      <c r="V1065">
        <f>IFERROR(SMALL(V346:V1024,ROW()-ROW($V$1027)+1),"")</f>
        <v>0</v>
      </c>
      <c r="W1065">
        <f>IFERROR(SMALL(W346:W1024,ROW()-ROW($W$1027)+1),"")</f>
        <v>0</v>
      </c>
      <c r="X1065">
        <f>IFERROR(SMALL(X346:X1024,ROW()-ROW($X$1027)+1),"")</f>
        <v>0</v>
      </c>
      <c r="Y1065">
        <f>IFERROR(SMALL(Y346:Y1024,ROW()-ROW($Y$1027)+1),"")</f>
        <v>0</v>
      </c>
      <c r="Z1065">
        <f>IFERROR(SMALL(Z346:Z1024,ROW()-ROW($Z$1027)+1),"")</f>
        <v>0</v>
      </c>
      <c r="AA1065">
        <f>IFERROR(SMALL(AA346:AA1024,ROW()-ROW($AA$1027)+1),"")</f>
        <v>0</v>
      </c>
      <c r="AB1065">
        <f>IFERROR(SMALL(AB346:AB1024,ROW()-ROW($AB$1027)+1),"")</f>
        <v>0</v>
      </c>
      <c r="AC1065">
        <f>IFERROR(SMALL(AC346:AC1024,ROW()-ROW($AC$1027)+1),"")</f>
        <v>0</v>
      </c>
      <c r="AD1065">
        <f>IFERROR(SMALL(AD346:AD1024,ROW()-ROW($AD$1027)+1),"")</f>
        <v>0</v>
      </c>
      <c r="AE1065">
        <f>IFERROR(SMALL(AE346:AE1024,ROW()-ROW($AE$1027)+1),"")</f>
        <v>0</v>
      </c>
      <c r="AF1065">
        <f>IFERROR(SMALL(AF346:AF1024,ROW()-ROW($AF$1027)+1),"")</f>
        <v>0</v>
      </c>
      <c r="AG1065">
        <f>IFERROR(SMALL(AG346:AG1024,ROW()-ROW($AG$1027)+1),"")</f>
        <v>0</v>
      </c>
      <c r="AH1065">
        <f>IFERROR(SMALL(AH346:AH1024,ROW()-ROW($AH$1027)+1),"")</f>
        <v>0</v>
      </c>
      <c r="AI1065">
        <f>IFERROR(SMALL(AI346:AI1024,ROW()-ROW($AI$1027)+1),"")</f>
        <v>0</v>
      </c>
      <c r="AJ1065">
        <f>IFERROR(SMALL(AJ346:AJ1024,ROW()-ROW($AJ$1027)+1),"")</f>
        <v>0</v>
      </c>
      <c r="AM1065">
        <f>IFERROR(SMALL(AM346:AM1024,ROW()-ROW($AM$1027)+1),"")</f>
        <v>0</v>
      </c>
      <c r="AN1065">
        <f>IFERROR(SMALL(AN346:AN1024,ROW()-ROW($AN$1027)+1),"")</f>
        <v>0</v>
      </c>
      <c r="AO1065">
        <f>IFERROR(SMALL(AO346:AO1024,ROW()-ROW($AO$1027)+1),"")</f>
        <v>0</v>
      </c>
      <c r="AP1065">
        <f>IFERROR(SMALL(AP346:AP1024,ROW()-ROW($AP$1027)+1),"")</f>
        <v>0</v>
      </c>
      <c r="AQ1065">
        <f>IFERROR(SMALL(AQ346:AQ1024,ROW()-ROW($AQ$1027)+1),"")</f>
        <v>0</v>
      </c>
      <c r="AR1065">
        <f>IFERROR(SMALL(AR346:AR1024,ROW()-ROW($AR$1027)+1),"")</f>
        <v>0</v>
      </c>
      <c r="AS1065">
        <f>IFERROR(SMALL(AS346:AS1024,ROW()-ROW($AS$1027)+1),"")</f>
        <v>0</v>
      </c>
      <c r="AT1065">
        <f>IFERROR(SMALL(AT346:AT1024,ROW()-ROW($AT$1027)+1),"")</f>
        <v>0</v>
      </c>
      <c r="AU1065">
        <f>IFERROR(SMALL(AU346:AU1024,ROW()-ROW($AU$1027)+1),"")</f>
        <v>0</v>
      </c>
      <c r="AV1065">
        <f>IFERROR(SMALL(AV346:AV1024,ROW()-ROW($AV$1027)+1),"")</f>
        <v>0</v>
      </c>
      <c r="AW1065">
        <f>IFERROR(SMALL(AW346:AW1024,ROW()-ROW($AW$1027)+1),"")</f>
        <v>0</v>
      </c>
      <c r="AX1065">
        <f>IFERROR(SMALL(AX346:AX1024,ROW()-ROW($AX$1027)+1),"")</f>
        <v>0</v>
      </c>
      <c r="AY1065">
        <f>IFERROR(SMALL(AY346:AY1024,ROW()-ROW($AY$1027)+1),"")</f>
        <v>0</v>
      </c>
      <c r="AZ1065">
        <f>IFERROR(SMALL(AZ346:AZ1024,ROW()-ROW($AZ$1027)+1),"")</f>
        <v>0</v>
      </c>
      <c r="BA1065">
        <f>IFERROR(SMALL(BA346:BA1024,ROW()-ROW($BA$1027)+1),"")</f>
        <v>0</v>
      </c>
      <c r="BB1065">
        <f>IFERROR(SMALL(BB346:BB1024,ROW()-ROW($BB$1027)+1),"")</f>
        <v>0</v>
      </c>
      <c r="BC1065">
        <f>IFERROR(SMALL(BC346:BC1024,ROW()-ROW($BC$1027)+1),"")</f>
        <v>0</v>
      </c>
      <c r="BD1065">
        <f>IFERROR(SMALL(BD346:BD1024,ROW()-ROW($BD$1027)+1),"")</f>
        <v>0</v>
      </c>
      <c r="BE1065">
        <f>IFERROR(SMALL(BE346:BE1024,ROW()-ROW($BE$1027)+1),"")</f>
        <v>0</v>
      </c>
      <c r="BF1065">
        <f>IFERROR(SMALL(BF346:BF1024,ROW()-ROW($BF$1027)+1),"")</f>
        <v>0</v>
      </c>
      <c r="BG1065">
        <f>IFERROR(SMALL(BG346:BG1024,ROW()-ROW($BG$1027)+1),"")</f>
        <v>0</v>
      </c>
      <c r="BH1065">
        <f>IFERROR(SMALL(BH346:BH1024,ROW()-ROW($BH$1027)+1),"")</f>
        <v>0</v>
      </c>
      <c r="BI1065">
        <f>IFERROR(SMALL(BI346:BI1024,ROW()-ROW($BI$1027)+1),"")</f>
        <v>0</v>
      </c>
      <c r="BJ1065">
        <f>IFERROR(SMALL(BJ346:BJ1024,ROW()-ROW($BJ$1027)+1),"")</f>
        <v>0</v>
      </c>
      <c r="BK1065">
        <f>IFERROR(SMALL(BK346:BK1024,ROW()-ROW($BK$1027)+1),"")</f>
        <v>0</v>
      </c>
      <c r="BL1065">
        <f>IFERROR(SMALL(BL346:BL1024,ROW()-ROW($BL$1027)+1),"")</f>
        <v>0</v>
      </c>
      <c r="BM1065">
        <f>IFERROR(SMALL(BM346:BM1024,ROW()-ROW($BM$1027)+1),"")</f>
        <v>0</v>
      </c>
      <c r="BN1065">
        <f>IFERROR(SMALL(BN346:BN1024,ROW()-ROW($BN$1027)+1),"")</f>
        <v>0</v>
      </c>
      <c r="BO1065">
        <f>IFERROR(SMALL(BO346:BO1024,ROW()-ROW($BO$1027)+1),"")</f>
        <v>0</v>
      </c>
      <c r="BP1065">
        <f>IFERROR(SMALL(BP346:BP1024,ROW()-ROW($BP$1027)+1),"")</f>
        <v>0</v>
      </c>
      <c r="BQ1065">
        <f>IFERROR(SMALL(BQ346:BQ1024,ROW()-ROW($BQ$1027)+1),"")</f>
        <v>0</v>
      </c>
      <c r="BR1065">
        <f>IFERROR(SMALL(BR346:BR1024,ROW()-ROW($BR$1027)+1),"")</f>
        <v>0</v>
      </c>
    </row>
    <row r="1066" spans="5:70">
      <c r="E1066">
        <f>IFERROR(SMALL(E346:E1024,ROW()-ROW($E$1027)+1),"")</f>
        <v>0</v>
      </c>
      <c r="F1066">
        <f>IFERROR(SMALL(F346:F1024,ROW()-ROW($F$1027)+1),"")</f>
        <v>0</v>
      </c>
      <c r="G1066">
        <f>IFERROR(SMALL(G346:G1024,ROW()-ROW($G$1027)+1),"")</f>
        <v>0</v>
      </c>
      <c r="H1066">
        <f>IFERROR(SMALL(H346:H1024,ROW()-ROW($H$1027)+1),"")</f>
        <v>0</v>
      </c>
      <c r="I1066">
        <f>IFERROR(SMALL(I346:I1024,ROW()-ROW($I$1027)+1),"")</f>
        <v>0</v>
      </c>
      <c r="J1066">
        <f>IFERROR(SMALL(J346:J1024,ROW()-ROW($J$1027)+1),"")</f>
        <v>0</v>
      </c>
      <c r="K1066">
        <f>IFERROR(SMALL(K346:K1024,ROW()-ROW($K$1027)+1),"")</f>
        <v>0</v>
      </c>
      <c r="L1066">
        <f>IFERROR(SMALL(L346:L1024,ROW()-ROW($L$1027)+1),"")</f>
        <v>0</v>
      </c>
      <c r="M1066">
        <f>IFERROR(SMALL(M346:M1024,ROW()-ROW($M$1027)+1),"")</f>
        <v>0</v>
      </c>
      <c r="N1066">
        <f>IFERROR(SMALL(N346:N1024,ROW()-ROW($N$1027)+1),"")</f>
        <v>0</v>
      </c>
      <c r="O1066">
        <f>IFERROR(SMALL(O346:O1024,ROW()-ROW($O$1027)+1),"")</f>
        <v>0</v>
      </c>
      <c r="P1066">
        <f>IFERROR(SMALL(P346:P1024,ROW()-ROW($P$1027)+1),"")</f>
        <v>0</v>
      </c>
      <c r="Q1066">
        <f>IFERROR(SMALL(Q346:Q1024,ROW()-ROW($Q$1027)+1),"")</f>
        <v>0</v>
      </c>
      <c r="R1066">
        <f>IFERROR(SMALL(R346:R1024,ROW()-ROW($R$1027)+1),"")</f>
        <v>0</v>
      </c>
      <c r="S1066">
        <f>IFERROR(SMALL(S346:S1024,ROW()-ROW($S$1027)+1),"")</f>
        <v>0</v>
      </c>
      <c r="T1066">
        <f>IFERROR(SMALL(T346:T1024,ROW()-ROW($T$1027)+1),"")</f>
        <v>0</v>
      </c>
      <c r="U1066">
        <f>IFERROR(SMALL(U346:U1024,ROW()-ROW($U$1027)+1),"")</f>
        <v>0</v>
      </c>
      <c r="V1066">
        <f>IFERROR(SMALL(V346:V1024,ROW()-ROW($V$1027)+1),"")</f>
        <v>0</v>
      </c>
      <c r="W1066">
        <f>IFERROR(SMALL(W346:W1024,ROW()-ROW($W$1027)+1),"")</f>
        <v>0</v>
      </c>
      <c r="X1066">
        <f>IFERROR(SMALL(X346:X1024,ROW()-ROW($X$1027)+1),"")</f>
        <v>0</v>
      </c>
      <c r="Y1066">
        <f>IFERROR(SMALL(Y346:Y1024,ROW()-ROW($Y$1027)+1),"")</f>
        <v>0</v>
      </c>
      <c r="Z1066">
        <f>IFERROR(SMALL(Z346:Z1024,ROW()-ROW($Z$1027)+1),"")</f>
        <v>0</v>
      </c>
      <c r="AA1066">
        <f>IFERROR(SMALL(AA346:AA1024,ROW()-ROW($AA$1027)+1),"")</f>
        <v>0</v>
      </c>
      <c r="AB1066">
        <f>IFERROR(SMALL(AB346:AB1024,ROW()-ROW($AB$1027)+1),"")</f>
        <v>0</v>
      </c>
      <c r="AC1066">
        <f>IFERROR(SMALL(AC346:AC1024,ROW()-ROW($AC$1027)+1),"")</f>
        <v>0</v>
      </c>
      <c r="AD1066">
        <f>IFERROR(SMALL(AD346:AD1024,ROW()-ROW($AD$1027)+1),"")</f>
        <v>0</v>
      </c>
      <c r="AE1066">
        <f>IFERROR(SMALL(AE346:AE1024,ROW()-ROW($AE$1027)+1),"")</f>
        <v>0</v>
      </c>
      <c r="AF1066">
        <f>IFERROR(SMALL(AF346:AF1024,ROW()-ROW($AF$1027)+1),"")</f>
        <v>0</v>
      </c>
      <c r="AG1066">
        <f>IFERROR(SMALL(AG346:AG1024,ROW()-ROW($AG$1027)+1),"")</f>
        <v>0</v>
      </c>
      <c r="AH1066">
        <f>IFERROR(SMALL(AH346:AH1024,ROW()-ROW($AH$1027)+1),"")</f>
        <v>0</v>
      </c>
      <c r="AI1066">
        <f>IFERROR(SMALL(AI346:AI1024,ROW()-ROW($AI$1027)+1),"")</f>
        <v>0</v>
      </c>
      <c r="AJ1066">
        <f>IFERROR(SMALL(AJ346:AJ1024,ROW()-ROW($AJ$1027)+1),"")</f>
        <v>0</v>
      </c>
      <c r="AM1066">
        <f>IFERROR(SMALL(AM346:AM1024,ROW()-ROW($AM$1027)+1),"")</f>
        <v>0</v>
      </c>
      <c r="AN1066">
        <f>IFERROR(SMALL(AN346:AN1024,ROW()-ROW($AN$1027)+1),"")</f>
        <v>0</v>
      </c>
      <c r="AO1066">
        <f>IFERROR(SMALL(AO346:AO1024,ROW()-ROW($AO$1027)+1),"")</f>
        <v>0</v>
      </c>
      <c r="AP1066">
        <f>IFERROR(SMALL(AP346:AP1024,ROW()-ROW($AP$1027)+1),"")</f>
        <v>0</v>
      </c>
      <c r="AQ1066">
        <f>IFERROR(SMALL(AQ346:AQ1024,ROW()-ROW($AQ$1027)+1),"")</f>
        <v>0</v>
      </c>
      <c r="AR1066">
        <f>IFERROR(SMALL(AR346:AR1024,ROW()-ROW($AR$1027)+1),"")</f>
        <v>0</v>
      </c>
      <c r="AS1066">
        <f>IFERROR(SMALL(AS346:AS1024,ROW()-ROW($AS$1027)+1),"")</f>
        <v>0</v>
      </c>
      <c r="AT1066">
        <f>IFERROR(SMALL(AT346:AT1024,ROW()-ROW($AT$1027)+1),"")</f>
        <v>0</v>
      </c>
      <c r="AU1066">
        <f>IFERROR(SMALL(AU346:AU1024,ROW()-ROW($AU$1027)+1),"")</f>
        <v>0</v>
      </c>
      <c r="AV1066">
        <f>IFERROR(SMALL(AV346:AV1024,ROW()-ROW($AV$1027)+1),"")</f>
        <v>0</v>
      </c>
      <c r="AW1066">
        <f>IFERROR(SMALL(AW346:AW1024,ROW()-ROW($AW$1027)+1),"")</f>
        <v>0</v>
      </c>
      <c r="AX1066">
        <f>IFERROR(SMALL(AX346:AX1024,ROW()-ROW($AX$1027)+1),"")</f>
        <v>0</v>
      </c>
      <c r="AY1066">
        <f>IFERROR(SMALL(AY346:AY1024,ROW()-ROW($AY$1027)+1),"")</f>
        <v>0</v>
      </c>
      <c r="AZ1066">
        <f>IFERROR(SMALL(AZ346:AZ1024,ROW()-ROW($AZ$1027)+1),"")</f>
        <v>0</v>
      </c>
      <c r="BA1066">
        <f>IFERROR(SMALL(BA346:BA1024,ROW()-ROW($BA$1027)+1),"")</f>
        <v>0</v>
      </c>
      <c r="BB1066">
        <f>IFERROR(SMALL(BB346:BB1024,ROW()-ROW($BB$1027)+1),"")</f>
        <v>0</v>
      </c>
      <c r="BC1066">
        <f>IFERROR(SMALL(BC346:BC1024,ROW()-ROW($BC$1027)+1),"")</f>
        <v>0</v>
      </c>
      <c r="BD1066">
        <f>IFERROR(SMALL(BD346:BD1024,ROW()-ROW($BD$1027)+1),"")</f>
        <v>0</v>
      </c>
      <c r="BE1066">
        <f>IFERROR(SMALL(BE346:BE1024,ROW()-ROW($BE$1027)+1),"")</f>
        <v>0</v>
      </c>
      <c r="BF1066">
        <f>IFERROR(SMALL(BF346:BF1024,ROW()-ROW($BF$1027)+1),"")</f>
        <v>0</v>
      </c>
      <c r="BG1066">
        <f>IFERROR(SMALL(BG346:BG1024,ROW()-ROW($BG$1027)+1),"")</f>
        <v>0</v>
      </c>
      <c r="BH1066">
        <f>IFERROR(SMALL(BH346:BH1024,ROW()-ROW($BH$1027)+1),"")</f>
        <v>0</v>
      </c>
      <c r="BI1066">
        <f>IFERROR(SMALL(BI346:BI1024,ROW()-ROW($BI$1027)+1),"")</f>
        <v>0</v>
      </c>
      <c r="BJ1066">
        <f>IFERROR(SMALL(BJ346:BJ1024,ROW()-ROW($BJ$1027)+1),"")</f>
        <v>0</v>
      </c>
      <c r="BK1066">
        <f>IFERROR(SMALL(BK346:BK1024,ROW()-ROW($BK$1027)+1),"")</f>
        <v>0</v>
      </c>
      <c r="BL1066">
        <f>IFERROR(SMALL(BL346:BL1024,ROW()-ROW($BL$1027)+1),"")</f>
        <v>0</v>
      </c>
      <c r="BM1066">
        <f>IFERROR(SMALL(BM346:BM1024,ROW()-ROW($BM$1027)+1),"")</f>
        <v>0</v>
      </c>
      <c r="BN1066">
        <f>IFERROR(SMALL(BN346:BN1024,ROW()-ROW($BN$1027)+1),"")</f>
        <v>0</v>
      </c>
      <c r="BO1066">
        <f>IFERROR(SMALL(BO346:BO1024,ROW()-ROW($BO$1027)+1),"")</f>
        <v>0</v>
      </c>
      <c r="BP1066">
        <f>IFERROR(SMALL(BP346:BP1024,ROW()-ROW($BP$1027)+1),"")</f>
        <v>0</v>
      </c>
      <c r="BQ1066">
        <f>IFERROR(SMALL(BQ346:BQ1024,ROW()-ROW($BQ$1027)+1),"")</f>
        <v>0</v>
      </c>
      <c r="BR1066">
        <f>IFERROR(SMALL(BR346:BR1024,ROW()-ROW($BR$1027)+1),"")</f>
        <v>0</v>
      </c>
    </row>
    <row r="1067" spans="5:70">
      <c r="E1067">
        <f>IFERROR(SMALL(E346:E1024,ROW()-ROW($E$1027)+1),"")</f>
        <v>0</v>
      </c>
      <c r="F1067">
        <f>IFERROR(SMALL(F346:F1024,ROW()-ROW($F$1027)+1),"")</f>
        <v>0</v>
      </c>
      <c r="G1067">
        <f>IFERROR(SMALL(G346:G1024,ROW()-ROW($G$1027)+1),"")</f>
        <v>0</v>
      </c>
      <c r="H1067">
        <f>IFERROR(SMALL(H346:H1024,ROW()-ROW($H$1027)+1),"")</f>
        <v>0</v>
      </c>
      <c r="I1067">
        <f>IFERROR(SMALL(I346:I1024,ROW()-ROW($I$1027)+1),"")</f>
        <v>0</v>
      </c>
      <c r="J1067">
        <f>IFERROR(SMALL(J346:J1024,ROW()-ROW($J$1027)+1),"")</f>
        <v>0</v>
      </c>
      <c r="K1067">
        <f>IFERROR(SMALL(K346:K1024,ROW()-ROW($K$1027)+1),"")</f>
        <v>0</v>
      </c>
      <c r="L1067">
        <f>IFERROR(SMALL(L346:L1024,ROW()-ROW($L$1027)+1),"")</f>
        <v>0</v>
      </c>
      <c r="M1067">
        <f>IFERROR(SMALL(M346:M1024,ROW()-ROW($M$1027)+1),"")</f>
        <v>0</v>
      </c>
      <c r="N1067">
        <f>IFERROR(SMALL(N346:N1024,ROW()-ROW($N$1027)+1),"")</f>
        <v>0</v>
      </c>
      <c r="O1067">
        <f>IFERROR(SMALL(O346:O1024,ROW()-ROW($O$1027)+1),"")</f>
        <v>0</v>
      </c>
      <c r="P1067">
        <f>IFERROR(SMALL(P346:P1024,ROW()-ROW($P$1027)+1),"")</f>
        <v>0</v>
      </c>
      <c r="Q1067">
        <f>IFERROR(SMALL(Q346:Q1024,ROW()-ROW($Q$1027)+1),"")</f>
        <v>0</v>
      </c>
      <c r="R1067">
        <f>IFERROR(SMALL(R346:R1024,ROW()-ROW($R$1027)+1),"")</f>
        <v>0</v>
      </c>
      <c r="S1067">
        <f>IFERROR(SMALL(S346:S1024,ROW()-ROW($S$1027)+1),"")</f>
        <v>0</v>
      </c>
      <c r="T1067">
        <f>IFERROR(SMALL(T346:T1024,ROW()-ROW($T$1027)+1),"")</f>
        <v>0</v>
      </c>
      <c r="U1067">
        <f>IFERROR(SMALL(U346:U1024,ROW()-ROW($U$1027)+1),"")</f>
        <v>0</v>
      </c>
      <c r="V1067">
        <f>IFERROR(SMALL(V346:V1024,ROW()-ROW($V$1027)+1),"")</f>
        <v>0</v>
      </c>
      <c r="W1067">
        <f>IFERROR(SMALL(W346:W1024,ROW()-ROW($W$1027)+1),"")</f>
        <v>0</v>
      </c>
      <c r="X1067">
        <f>IFERROR(SMALL(X346:X1024,ROW()-ROW($X$1027)+1),"")</f>
        <v>0</v>
      </c>
      <c r="Y1067">
        <f>IFERROR(SMALL(Y346:Y1024,ROW()-ROW($Y$1027)+1),"")</f>
        <v>0</v>
      </c>
      <c r="Z1067">
        <f>IFERROR(SMALL(Z346:Z1024,ROW()-ROW($Z$1027)+1),"")</f>
        <v>0</v>
      </c>
      <c r="AA1067">
        <f>IFERROR(SMALL(AA346:AA1024,ROW()-ROW($AA$1027)+1),"")</f>
        <v>0</v>
      </c>
      <c r="AB1067">
        <f>IFERROR(SMALL(AB346:AB1024,ROW()-ROW($AB$1027)+1),"")</f>
        <v>0</v>
      </c>
      <c r="AC1067">
        <f>IFERROR(SMALL(AC346:AC1024,ROW()-ROW($AC$1027)+1),"")</f>
        <v>0</v>
      </c>
      <c r="AD1067">
        <f>IFERROR(SMALL(AD346:AD1024,ROW()-ROW($AD$1027)+1),"")</f>
        <v>0</v>
      </c>
      <c r="AE1067">
        <f>IFERROR(SMALL(AE346:AE1024,ROW()-ROW($AE$1027)+1),"")</f>
        <v>0</v>
      </c>
      <c r="AF1067">
        <f>IFERROR(SMALL(AF346:AF1024,ROW()-ROW($AF$1027)+1),"")</f>
        <v>0</v>
      </c>
      <c r="AG1067">
        <f>IFERROR(SMALL(AG346:AG1024,ROW()-ROW($AG$1027)+1),"")</f>
        <v>0</v>
      </c>
      <c r="AH1067">
        <f>IFERROR(SMALL(AH346:AH1024,ROW()-ROW($AH$1027)+1),"")</f>
        <v>0</v>
      </c>
      <c r="AI1067">
        <f>IFERROR(SMALL(AI346:AI1024,ROW()-ROW($AI$1027)+1),"")</f>
        <v>0</v>
      </c>
      <c r="AJ1067">
        <f>IFERROR(SMALL(AJ346:AJ1024,ROW()-ROW($AJ$1027)+1),"")</f>
        <v>0</v>
      </c>
      <c r="AM1067">
        <f>IFERROR(SMALL(AM346:AM1024,ROW()-ROW($AM$1027)+1),"")</f>
        <v>0</v>
      </c>
      <c r="AN1067">
        <f>IFERROR(SMALL(AN346:AN1024,ROW()-ROW($AN$1027)+1),"")</f>
        <v>0</v>
      </c>
      <c r="AO1067">
        <f>IFERROR(SMALL(AO346:AO1024,ROW()-ROW($AO$1027)+1),"")</f>
        <v>0</v>
      </c>
      <c r="AP1067">
        <f>IFERROR(SMALL(AP346:AP1024,ROW()-ROW($AP$1027)+1),"")</f>
        <v>0</v>
      </c>
      <c r="AQ1067">
        <f>IFERROR(SMALL(AQ346:AQ1024,ROW()-ROW($AQ$1027)+1),"")</f>
        <v>0</v>
      </c>
      <c r="AR1067">
        <f>IFERROR(SMALL(AR346:AR1024,ROW()-ROW($AR$1027)+1),"")</f>
        <v>0</v>
      </c>
      <c r="AS1067">
        <f>IFERROR(SMALL(AS346:AS1024,ROW()-ROW($AS$1027)+1),"")</f>
        <v>0</v>
      </c>
      <c r="AT1067">
        <f>IFERROR(SMALL(AT346:AT1024,ROW()-ROW($AT$1027)+1),"")</f>
        <v>0</v>
      </c>
      <c r="AU1067">
        <f>IFERROR(SMALL(AU346:AU1024,ROW()-ROW($AU$1027)+1),"")</f>
        <v>0</v>
      </c>
      <c r="AV1067">
        <f>IFERROR(SMALL(AV346:AV1024,ROW()-ROW($AV$1027)+1),"")</f>
        <v>0</v>
      </c>
      <c r="AW1067">
        <f>IFERROR(SMALL(AW346:AW1024,ROW()-ROW($AW$1027)+1),"")</f>
        <v>0</v>
      </c>
      <c r="AX1067">
        <f>IFERROR(SMALL(AX346:AX1024,ROW()-ROW($AX$1027)+1),"")</f>
        <v>0</v>
      </c>
      <c r="AY1067">
        <f>IFERROR(SMALL(AY346:AY1024,ROW()-ROW($AY$1027)+1),"")</f>
        <v>0</v>
      </c>
      <c r="AZ1067">
        <f>IFERROR(SMALL(AZ346:AZ1024,ROW()-ROW($AZ$1027)+1),"")</f>
        <v>0</v>
      </c>
      <c r="BA1067">
        <f>IFERROR(SMALL(BA346:BA1024,ROW()-ROW($BA$1027)+1),"")</f>
        <v>0</v>
      </c>
      <c r="BB1067">
        <f>IFERROR(SMALL(BB346:BB1024,ROW()-ROW($BB$1027)+1),"")</f>
        <v>0</v>
      </c>
      <c r="BC1067">
        <f>IFERROR(SMALL(BC346:BC1024,ROW()-ROW($BC$1027)+1),"")</f>
        <v>0</v>
      </c>
      <c r="BD1067">
        <f>IFERROR(SMALL(BD346:BD1024,ROW()-ROW($BD$1027)+1),"")</f>
        <v>0</v>
      </c>
      <c r="BE1067">
        <f>IFERROR(SMALL(BE346:BE1024,ROW()-ROW($BE$1027)+1),"")</f>
        <v>0</v>
      </c>
      <c r="BF1067">
        <f>IFERROR(SMALL(BF346:BF1024,ROW()-ROW($BF$1027)+1),"")</f>
        <v>0</v>
      </c>
      <c r="BG1067">
        <f>IFERROR(SMALL(BG346:BG1024,ROW()-ROW($BG$1027)+1),"")</f>
        <v>0</v>
      </c>
      <c r="BH1067">
        <f>IFERROR(SMALL(BH346:BH1024,ROW()-ROW($BH$1027)+1),"")</f>
        <v>0</v>
      </c>
      <c r="BI1067">
        <f>IFERROR(SMALL(BI346:BI1024,ROW()-ROW($BI$1027)+1),"")</f>
        <v>0</v>
      </c>
      <c r="BJ1067">
        <f>IFERROR(SMALL(BJ346:BJ1024,ROW()-ROW($BJ$1027)+1),"")</f>
        <v>0</v>
      </c>
      <c r="BK1067">
        <f>IFERROR(SMALL(BK346:BK1024,ROW()-ROW($BK$1027)+1),"")</f>
        <v>0</v>
      </c>
      <c r="BL1067">
        <f>IFERROR(SMALL(BL346:BL1024,ROW()-ROW($BL$1027)+1),"")</f>
        <v>0</v>
      </c>
      <c r="BM1067">
        <f>IFERROR(SMALL(BM346:BM1024,ROW()-ROW($BM$1027)+1),"")</f>
        <v>0</v>
      </c>
      <c r="BN1067">
        <f>IFERROR(SMALL(BN346:BN1024,ROW()-ROW($BN$1027)+1),"")</f>
        <v>0</v>
      </c>
      <c r="BO1067">
        <f>IFERROR(SMALL(BO346:BO1024,ROW()-ROW($BO$1027)+1),"")</f>
        <v>0</v>
      </c>
      <c r="BP1067">
        <f>IFERROR(SMALL(BP346:BP1024,ROW()-ROW($BP$1027)+1),"")</f>
        <v>0</v>
      </c>
      <c r="BQ1067">
        <f>IFERROR(SMALL(BQ346:BQ1024,ROW()-ROW($BQ$1027)+1),"")</f>
        <v>0</v>
      </c>
      <c r="BR1067">
        <f>IFERROR(SMALL(BR346:BR1024,ROW()-ROW($BR$1027)+1),"")</f>
        <v>0</v>
      </c>
    </row>
    <row r="1068" spans="5:70">
      <c r="E1068">
        <f>IFERROR(SMALL(E346:E1024,ROW()-ROW($E$1027)+1),"")</f>
        <v>0</v>
      </c>
      <c r="F1068">
        <f>IFERROR(SMALL(F346:F1024,ROW()-ROW($F$1027)+1),"")</f>
        <v>0</v>
      </c>
      <c r="G1068">
        <f>IFERROR(SMALL(G346:G1024,ROW()-ROW($G$1027)+1),"")</f>
        <v>0</v>
      </c>
      <c r="H1068">
        <f>IFERROR(SMALL(H346:H1024,ROW()-ROW($H$1027)+1),"")</f>
        <v>0</v>
      </c>
      <c r="I1068">
        <f>IFERROR(SMALL(I346:I1024,ROW()-ROW($I$1027)+1),"")</f>
        <v>0</v>
      </c>
      <c r="J1068">
        <f>IFERROR(SMALL(J346:J1024,ROW()-ROW($J$1027)+1),"")</f>
        <v>0</v>
      </c>
      <c r="K1068">
        <f>IFERROR(SMALL(K346:K1024,ROW()-ROW($K$1027)+1),"")</f>
        <v>0</v>
      </c>
      <c r="L1068">
        <f>IFERROR(SMALL(L346:L1024,ROW()-ROW($L$1027)+1),"")</f>
        <v>0</v>
      </c>
      <c r="M1068">
        <f>IFERROR(SMALL(M346:M1024,ROW()-ROW($M$1027)+1),"")</f>
        <v>0</v>
      </c>
      <c r="N1068">
        <f>IFERROR(SMALL(N346:N1024,ROW()-ROW($N$1027)+1),"")</f>
        <v>0</v>
      </c>
      <c r="O1068">
        <f>IFERROR(SMALL(O346:O1024,ROW()-ROW($O$1027)+1),"")</f>
        <v>0</v>
      </c>
      <c r="P1068">
        <f>IFERROR(SMALL(P346:P1024,ROW()-ROW($P$1027)+1),"")</f>
        <v>0</v>
      </c>
      <c r="Q1068">
        <f>IFERROR(SMALL(Q346:Q1024,ROW()-ROW($Q$1027)+1),"")</f>
        <v>0</v>
      </c>
      <c r="R1068">
        <f>IFERROR(SMALL(R346:R1024,ROW()-ROW($R$1027)+1),"")</f>
        <v>0</v>
      </c>
      <c r="S1068">
        <f>IFERROR(SMALL(S346:S1024,ROW()-ROW($S$1027)+1),"")</f>
        <v>0</v>
      </c>
      <c r="T1068">
        <f>IFERROR(SMALL(T346:T1024,ROW()-ROW($T$1027)+1),"")</f>
        <v>0</v>
      </c>
      <c r="U1068">
        <f>IFERROR(SMALL(U346:U1024,ROW()-ROW($U$1027)+1),"")</f>
        <v>0</v>
      </c>
      <c r="V1068">
        <f>IFERROR(SMALL(V346:V1024,ROW()-ROW($V$1027)+1),"")</f>
        <v>0</v>
      </c>
      <c r="W1068">
        <f>IFERROR(SMALL(W346:W1024,ROW()-ROW($W$1027)+1),"")</f>
        <v>0</v>
      </c>
      <c r="X1068">
        <f>IFERROR(SMALL(X346:X1024,ROW()-ROW($X$1027)+1),"")</f>
        <v>0</v>
      </c>
      <c r="Y1068">
        <f>IFERROR(SMALL(Y346:Y1024,ROW()-ROW($Y$1027)+1),"")</f>
        <v>0</v>
      </c>
      <c r="Z1068">
        <f>IFERROR(SMALL(Z346:Z1024,ROW()-ROW($Z$1027)+1),"")</f>
        <v>0</v>
      </c>
      <c r="AA1068">
        <f>IFERROR(SMALL(AA346:AA1024,ROW()-ROW($AA$1027)+1),"")</f>
        <v>0</v>
      </c>
      <c r="AB1068">
        <f>IFERROR(SMALL(AB346:AB1024,ROW()-ROW($AB$1027)+1),"")</f>
        <v>0</v>
      </c>
      <c r="AC1068">
        <f>IFERROR(SMALL(AC346:AC1024,ROW()-ROW($AC$1027)+1),"")</f>
        <v>0</v>
      </c>
      <c r="AD1068">
        <f>IFERROR(SMALL(AD346:AD1024,ROW()-ROW($AD$1027)+1),"")</f>
        <v>0</v>
      </c>
      <c r="AE1068">
        <f>IFERROR(SMALL(AE346:AE1024,ROW()-ROW($AE$1027)+1),"")</f>
        <v>0</v>
      </c>
      <c r="AF1068">
        <f>IFERROR(SMALL(AF346:AF1024,ROW()-ROW($AF$1027)+1),"")</f>
        <v>0</v>
      </c>
      <c r="AG1068">
        <f>IFERROR(SMALL(AG346:AG1024,ROW()-ROW($AG$1027)+1),"")</f>
        <v>0</v>
      </c>
      <c r="AH1068">
        <f>IFERROR(SMALL(AH346:AH1024,ROW()-ROW($AH$1027)+1),"")</f>
        <v>0</v>
      </c>
      <c r="AI1068">
        <f>IFERROR(SMALL(AI346:AI1024,ROW()-ROW($AI$1027)+1),"")</f>
        <v>0</v>
      </c>
      <c r="AJ1068">
        <f>IFERROR(SMALL(AJ346:AJ1024,ROW()-ROW($AJ$1027)+1),"")</f>
        <v>0</v>
      </c>
      <c r="AM1068">
        <f>IFERROR(SMALL(AM346:AM1024,ROW()-ROW($AM$1027)+1),"")</f>
        <v>0</v>
      </c>
      <c r="AN1068">
        <f>IFERROR(SMALL(AN346:AN1024,ROW()-ROW($AN$1027)+1),"")</f>
        <v>0</v>
      </c>
      <c r="AO1068">
        <f>IFERROR(SMALL(AO346:AO1024,ROW()-ROW($AO$1027)+1),"")</f>
        <v>0</v>
      </c>
      <c r="AP1068">
        <f>IFERROR(SMALL(AP346:AP1024,ROW()-ROW($AP$1027)+1),"")</f>
        <v>0</v>
      </c>
      <c r="AQ1068">
        <f>IFERROR(SMALL(AQ346:AQ1024,ROW()-ROW($AQ$1027)+1),"")</f>
        <v>0</v>
      </c>
      <c r="AR1068">
        <f>IFERROR(SMALL(AR346:AR1024,ROW()-ROW($AR$1027)+1),"")</f>
        <v>0</v>
      </c>
      <c r="AS1068">
        <f>IFERROR(SMALL(AS346:AS1024,ROW()-ROW($AS$1027)+1),"")</f>
        <v>0</v>
      </c>
      <c r="AT1068">
        <f>IFERROR(SMALL(AT346:AT1024,ROW()-ROW($AT$1027)+1),"")</f>
        <v>0</v>
      </c>
      <c r="AU1068">
        <f>IFERROR(SMALL(AU346:AU1024,ROW()-ROW($AU$1027)+1),"")</f>
        <v>0</v>
      </c>
      <c r="AV1068">
        <f>IFERROR(SMALL(AV346:AV1024,ROW()-ROW($AV$1027)+1),"")</f>
        <v>0</v>
      </c>
      <c r="AW1068">
        <f>IFERROR(SMALL(AW346:AW1024,ROW()-ROW($AW$1027)+1),"")</f>
        <v>0</v>
      </c>
      <c r="AX1068">
        <f>IFERROR(SMALL(AX346:AX1024,ROW()-ROW($AX$1027)+1),"")</f>
        <v>0</v>
      </c>
      <c r="AY1068">
        <f>IFERROR(SMALL(AY346:AY1024,ROW()-ROW($AY$1027)+1),"")</f>
        <v>0</v>
      </c>
      <c r="AZ1068">
        <f>IFERROR(SMALL(AZ346:AZ1024,ROW()-ROW($AZ$1027)+1),"")</f>
        <v>0</v>
      </c>
      <c r="BA1068">
        <f>IFERROR(SMALL(BA346:BA1024,ROW()-ROW($BA$1027)+1),"")</f>
        <v>0</v>
      </c>
      <c r="BB1068">
        <f>IFERROR(SMALL(BB346:BB1024,ROW()-ROW($BB$1027)+1),"")</f>
        <v>0</v>
      </c>
      <c r="BC1068">
        <f>IFERROR(SMALL(BC346:BC1024,ROW()-ROW($BC$1027)+1),"")</f>
        <v>0</v>
      </c>
      <c r="BD1068">
        <f>IFERROR(SMALL(BD346:BD1024,ROW()-ROW($BD$1027)+1),"")</f>
        <v>0</v>
      </c>
      <c r="BE1068">
        <f>IFERROR(SMALL(BE346:BE1024,ROW()-ROW($BE$1027)+1),"")</f>
        <v>0</v>
      </c>
      <c r="BF1068">
        <f>IFERROR(SMALL(BF346:BF1024,ROW()-ROW($BF$1027)+1),"")</f>
        <v>0</v>
      </c>
      <c r="BG1068">
        <f>IFERROR(SMALL(BG346:BG1024,ROW()-ROW($BG$1027)+1),"")</f>
        <v>0</v>
      </c>
      <c r="BH1068">
        <f>IFERROR(SMALL(BH346:BH1024,ROW()-ROW($BH$1027)+1),"")</f>
        <v>0</v>
      </c>
      <c r="BI1068">
        <f>IFERROR(SMALL(BI346:BI1024,ROW()-ROW($BI$1027)+1),"")</f>
        <v>0</v>
      </c>
      <c r="BJ1068">
        <f>IFERROR(SMALL(BJ346:BJ1024,ROW()-ROW($BJ$1027)+1),"")</f>
        <v>0</v>
      </c>
      <c r="BK1068">
        <f>IFERROR(SMALL(BK346:BK1024,ROW()-ROW($BK$1027)+1),"")</f>
        <v>0</v>
      </c>
      <c r="BL1068">
        <f>IFERROR(SMALL(BL346:BL1024,ROW()-ROW($BL$1027)+1),"")</f>
        <v>0</v>
      </c>
      <c r="BM1068">
        <f>IFERROR(SMALL(BM346:BM1024,ROW()-ROW($BM$1027)+1),"")</f>
        <v>0</v>
      </c>
      <c r="BN1068">
        <f>IFERROR(SMALL(BN346:BN1024,ROW()-ROW($BN$1027)+1),"")</f>
        <v>0</v>
      </c>
      <c r="BO1068">
        <f>IFERROR(SMALL(BO346:BO1024,ROW()-ROW($BO$1027)+1),"")</f>
        <v>0</v>
      </c>
      <c r="BP1068">
        <f>IFERROR(SMALL(BP346:BP1024,ROW()-ROW($BP$1027)+1),"")</f>
        <v>0</v>
      </c>
      <c r="BQ1068">
        <f>IFERROR(SMALL(BQ346:BQ1024,ROW()-ROW($BQ$1027)+1),"")</f>
        <v>0</v>
      </c>
      <c r="BR1068">
        <f>IFERROR(SMALL(BR346:BR1024,ROW()-ROW($BR$1027)+1),"")</f>
        <v>0</v>
      </c>
    </row>
    <row r="1069" spans="5:70">
      <c r="E1069">
        <f>IFERROR(SMALL(E346:E1024,ROW()-ROW($E$1027)+1),"")</f>
        <v>0</v>
      </c>
      <c r="F1069">
        <f>IFERROR(SMALL(F346:F1024,ROW()-ROW($F$1027)+1),"")</f>
        <v>0</v>
      </c>
      <c r="G1069">
        <f>IFERROR(SMALL(G346:G1024,ROW()-ROW($G$1027)+1),"")</f>
        <v>0</v>
      </c>
      <c r="H1069">
        <f>IFERROR(SMALL(H346:H1024,ROW()-ROW($H$1027)+1),"")</f>
        <v>0</v>
      </c>
      <c r="I1069">
        <f>IFERROR(SMALL(I346:I1024,ROW()-ROW($I$1027)+1),"")</f>
        <v>0</v>
      </c>
      <c r="J1069">
        <f>IFERROR(SMALL(J346:J1024,ROW()-ROW($J$1027)+1),"")</f>
        <v>0</v>
      </c>
      <c r="K1069">
        <f>IFERROR(SMALL(K346:K1024,ROW()-ROW($K$1027)+1),"")</f>
        <v>0</v>
      </c>
      <c r="L1069">
        <f>IFERROR(SMALL(L346:L1024,ROW()-ROW($L$1027)+1),"")</f>
        <v>0</v>
      </c>
      <c r="M1069">
        <f>IFERROR(SMALL(M346:M1024,ROW()-ROW($M$1027)+1),"")</f>
        <v>0</v>
      </c>
      <c r="N1069">
        <f>IFERROR(SMALL(N346:N1024,ROW()-ROW($N$1027)+1),"")</f>
        <v>0</v>
      </c>
      <c r="O1069">
        <f>IFERROR(SMALL(O346:O1024,ROW()-ROW($O$1027)+1),"")</f>
        <v>0</v>
      </c>
      <c r="P1069">
        <f>IFERROR(SMALL(P346:P1024,ROW()-ROW($P$1027)+1),"")</f>
        <v>0</v>
      </c>
      <c r="Q1069">
        <f>IFERROR(SMALL(Q346:Q1024,ROW()-ROW($Q$1027)+1),"")</f>
        <v>0</v>
      </c>
      <c r="R1069">
        <f>IFERROR(SMALL(R346:R1024,ROW()-ROW($R$1027)+1),"")</f>
        <v>0</v>
      </c>
      <c r="S1069">
        <f>IFERROR(SMALL(S346:S1024,ROW()-ROW($S$1027)+1),"")</f>
        <v>0</v>
      </c>
      <c r="T1069">
        <f>IFERROR(SMALL(T346:T1024,ROW()-ROW($T$1027)+1),"")</f>
        <v>0</v>
      </c>
      <c r="U1069">
        <f>IFERROR(SMALL(U346:U1024,ROW()-ROW($U$1027)+1),"")</f>
        <v>0</v>
      </c>
      <c r="V1069">
        <f>IFERROR(SMALL(V346:V1024,ROW()-ROW($V$1027)+1),"")</f>
        <v>0</v>
      </c>
      <c r="W1069">
        <f>IFERROR(SMALL(W346:W1024,ROW()-ROW($W$1027)+1),"")</f>
        <v>0</v>
      </c>
      <c r="X1069">
        <f>IFERROR(SMALL(X346:X1024,ROW()-ROW($X$1027)+1),"")</f>
        <v>0</v>
      </c>
      <c r="Y1069">
        <f>IFERROR(SMALL(Y346:Y1024,ROW()-ROW($Y$1027)+1),"")</f>
        <v>0</v>
      </c>
      <c r="Z1069">
        <f>IFERROR(SMALL(Z346:Z1024,ROW()-ROW($Z$1027)+1),"")</f>
        <v>0</v>
      </c>
      <c r="AA1069">
        <f>IFERROR(SMALL(AA346:AA1024,ROW()-ROW($AA$1027)+1),"")</f>
        <v>0</v>
      </c>
      <c r="AB1069">
        <f>IFERROR(SMALL(AB346:AB1024,ROW()-ROW($AB$1027)+1),"")</f>
        <v>0</v>
      </c>
      <c r="AC1069">
        <f>IFERROR(SMALL(AC346:AC1024,ROW()-ROW($AC$1027)+1),"")</f>
        <v>0</v>
      </c>
      <c r="AD1069">
        <f>IFERROR(SMALL(AD346:AD1024,ROW()-ROW($AD$1027)+1),"")</f>
        <v>0</v>
      </c>
      <c r="AE1069">
        <f>IFERROR(SMALL(AE346:AE1024,ROW()-ROW($AE$1027)+1),"")</f>
        <v>0</v>
      </c>
      <c r="AF1069">
        <f>IFERROR(SMALL(AF346:AF1024,ROW()-ROW($AF$1027)+1),"")</f>
        <v>0</v>
      </c>
      <c r="AG1069">
        <f>IFERROR(SMALL(AG346:AG1024,ROW()-ROW($AG$1027)+1),"")</f>
        <v>0</v>
      </c>
      <c r="AH1069">
        <f>IFERROR(SMALL(AH346:AH1024,ROW()-ROW($AH$1027)+1),"")</f>
        <v>0</v>
      </c>
      <c r="AI1069">
        <f>IFERROR(SMALL(AI346:AI1024,ROW()-ROW($AI$1027)+1),"")</f>
        <v>0</v>
      </c>
      <c r="AJ1069">
        <f>IFERROR(SMALL(AJ346:AJ1024,ROW()-ROW($AJ$1027)+1),"")</f>
        <v>0</v>
      </c>
      <c r="AM1069">
        <f>IFERROR(SMALL(AM346:AM1024,ROW()-ROW($AM$1027)+1),"")</f>
        <v>0</v>
      </c>
      <c r="AN1069">
        <f>IFERROR(SMALL(AN346:AN1024,ROW()-ROW($AN$1027)+1),"")</f>
        <v>0</v>
      </c>
      <c r="AO1069">
        <f>IFERROR(SMALL(AO346:AO1024,ROW()-ROW($AO$1027)+1),"")</f>
        <v>0</v>
      </c>
      <c r="AP1069">
        <f>IFERROR(SMALL(AP346:AP1024,ROW()-ROW($AP$1027)+1),"")</f>
        <v>0</v>
      </c>
      <c r="AQ1069">
        <f>IFERROR(SMALL(AQ346:AQ1024,ROW()-ROW($AQ$1027)+1),"")</f>
        <v>0</v>
      </c>
      <c r="AR1069">
        <f>IFERROR(SMALL(AR346:AR1024,ROW()-ROW($AR$1027)+1),"")</f>
        <v>0</v>
      </c>
      <c r="AS1069">
        <f>IFERROR(SMALL(AS346:AS1024,ROW()-ROW($AS$1027)+1),"")</f>
        <v>0</v>
      </c>
      <c r="AT1069">
        <f>IFERROR(SMALL(AT346:AT1024,ROW()-ROW($AT$1027)+1),"")</f>
        <v>0</v>
      </c>
      <c r="AU1069">
        <f>IFERROR(SMALL(AU346:AU1024,ROW()-ROW($AU$1027)+1),"")</f>
        <v>0</v>
      </c>
      <c r="AV1069">
        <f>IFERROR(SMALL(AV346:AV1024,ROW()-ROW($AV$1027)+1),"")</f>
        <v>0</v>
      </c>
      <c r="AW1069">
        <f>IFERROR(SMALL(AW346:AW1024,ROW()-ROW($AW$1027)+1),"")</f>
        <v>0</v>
      </c>
      <c r="AX1069">
        <f>IFERROR(SMALL(AX346:AX1024,ROW()-ROW($AX$1027)+1),"")</f>
        <v>0</v>
      </c>
      <c r="AY1069">
        <f>IFERROR(SMALL(AY346:AY1024,ROW()-ROW($AY$1027)+1),"")</f>
        <v>0</v>
      </c>
      <c r="AZ1069">
        <f>IFERROR(SMALL(AZ346:AZ1024,ROW()-ROW($AZ$1027)+1),"")</f>
        <v>0</v>
      </c>
      <c r="BA1069">
        <f>IFERROR(SMALL(BA346:BA1024,ROW()-ROW($BA$1027)+1),"")</f>
        <v>0</v>
      </c>
      <c r="BB1069">
        <f>IFERROR(SMALL(BB346:BB1024,ROW()-ROW($BB$1027)+1),"")</f>
        <v>0</v>
      </c>
      <c r="BC1069">
        <f>IFERROR(SMALL(BC346:BC1024,ROW()-ROW($BC$1027)+1),"")</f>
        <v>0</v>
      </c>
      <c r="BD1069">
        <f>IFERROR(SMALL(BD346:BD1024,ROW()-ROW($BD$1027)+1),"")</f>
        <v>0</v>
      </c>
      <c r="BE1069">
        <f>IFERROR(SMALL(BE346:BE1024,ROW()-ROW($BE$1027)+1),"")</f>
        <v>0</v>
      </c>
      <c r="BF1069">
        <f>IFERROR(SMALL(BF346:BF1024,ROW()-ROW($BF$1027)+1),"")</f>
        <v>0</v>
      </c>
      <c r="BG1069">
        <f>IFERROR(SMALL(BG346:BG1024,ROW()-ROW($BG$1027)+1),"")</f>
        <v>0</v>
      </c>
      <c r="BH1069">
        <f>IFERROR(SMALL(BH346:BH1024,ROW()-ROW($BH$1027)+1),"")</f>
        <v>0</v>
      </c>
      <c r="BI1069">
        <f>IFERROR(SMALL(BI346:BI1024,ROW()-ROW($BI$1027)+1),"")</f>
        <v>0</v>
      </c>
      <c r="BJ1069">
        <f>IFERROR(SMALL(BJ346:BJ1024,ROW()-ROW($BJ$1027)+1),"")</f>
        <v>0</v>
      </c>
      <c r="BK1069">
        <f>IFERROR(SMALL(BK346:BK1024,ROW()-ROW($BK$1027)+1),"")</f>
        <v>0</v>
      </c>
      <c r="BL1069">
        <f>IFERROR(SMALL(BL346:BL1024,ROW()-ROW($BL$1027)+1),"")</f>
        <v>0</v>
      </c>
      <c r="BM1069">
        <f>IFERROR(SMALL(BM346:BM1024,ROW()-ROW($BM$1027)+1),"")</f>
        <v>0</v>
      </c>
      <c r="BN1069">
        <f>IFERROR(SMALL(BN346:BN1024,ROW()-ROW($BN$1027)+1),"")</f>
        <v>0</v>
      </c>
      <c r="BO1069">
        <f>IFERROR(SMALL(BO346:BO1024,ROW()-ROW($BO$1027)+1),"")</f>
        <v>0</v>
      </c>
      <c r="BP1069">
        <f>IFERROR(SMALL(BP346:BP1024,ROW()-ROW($BP$1027)+1),"")</f>
        <v>0</v>
      </c>
      <c r="BQ1069">
        <f>IFERROR(SMALL(BQ346:BQ1024,ROW()-ROW($BQ$1027)+1),"")</f>
        <v>0</v>
      </c>
      <c r="BR1069">
        <f>IFERROR(SMALL(BR346:BR1024,ROW()-ROW($BR$1027)+1),"")</f>
        <v>0</v>
      </c>
    </row>
    <row r="1070" spans="5:70">
      <c r="E1070">
        <f>IFERROR(SMALL(E346:E1024,ROW()-ROW($E$1027)+1),"")</f>
        <v>0</v>
      </c>
      <c r="F1070">
        <f>IFERROR(SMALL(F346:F1024,ROW()-ROW($F$1027)+1),"")</f>
        <v>0</v>
      </c>
      <c r="G1070">
        <f>IFERROR(SMALL(G346:G1024,ROW()-ROW($G$1027)+1),"")</f>
        <v>0</v>
      </c>
      <c r="H1070">
        <f>IFERROR(SMALL(H346:H1024,ROW()-ROW($H$1027)+1),"")</f>
        <v>0</v>
      </c>
      <c r="I1070">
        <f>IFERROR(SMALL(I346:I1024,ROW()-ROW($I$1027)+1),"")</f>
        <v>0</v>
      </c>
      <c r="J1070">
        <f>IFERROR(SMALL(J346:J1024,ROW()-ROW($J$1027)+1),"")</f>
        <v>0</v>
      </c>
      <c r="K1070">
        <f>IFERROR(SMALL(K346:K1024,ROW()-ROW($K$1027)+1),"")</f>
        <v>0</v>
      </c>
      <c r="L1070">
        <f>IFERROR(SMALL(L346:L1024,ROW()-ROW($L$1027)+1),"")</f>
        <v>0</v>
      </c>
      <c r="M1070">
        <f>IFERROR(SMALL(M346:M1024,ROW()-ROW($M$1027)+1),"")</f>
        <v>0</v>
      </c>
      <c r="N1070">
        <f>IFERROR(SMALL(N346:N1024,ROW()-ROW($N$1027)+1),"")</f>
        <v>0</v>
      </c>
      <c r="O1070">
        <f>IFERROR(SMALL(O346:O1024,ROW()-ROW($O$1027)+1),"")</f>
        <v>0</v>
      </c>
      <c r="P1070">
        <f>IFERROR(SMALL(P346:P1024,ROW()-ROW($P$1027)+1),"")</f>
        <v>0</v>
      </c>
      <c r="Q1070">
        <f>IFERROR(SMALL(Q346:Q1024,ROW()-ROW($Q$1027)+1),"")</f>
        <v>0</v>
      </c>
      <c r="R1070">
        <f>IFERROR(SMALL(R346:R1024,ROW()-ROW($R$1027)+1),"")</f>
        <v>0</v>
      </c>
      <c r="S1070">
        <f>IFERROR(SMALL(S346:S1024,ROW()-ROW($S$1027)+1),"")</f>
        <v>0</v>
      </c>
      <c r="T1070">
        <f>IFERROR(SMALL(T346:T1024,ROW()-ROW($T$1027)+1),"")</f>
        <v>0</v>
      </c>
      <c r="U1070">
        <f>IFERROR(SMALL(U346:U1024,ROW()-ROW($U$1027)+1),"")</f>
        <v>0</v>
      </c>
      <c r="V1070">
        <f>IFERROR(SMALL(V346:V1024,ROW()-ROW($V$1027)+1),"")</f>
        <v>0</v>
      </c>
      <c r="W1070">
        <f>IFERROR(SMALL(W346:W1024,ROW()-ROW($W$1027)+1),"")</f>
        <v>0</v>
      </c>
      <c r="X1070">
        <f>IFERROR(SMALL(X346:X1024,ROW()-ROW($X$1027)+1),"")</f>
        <v>0</v>
      </c>
      <c r="Y1070">
        <f>IFERROR(SMALL(Y346:Y1024,ROW()-ROW($Y$1027)+1),"")</f>
        <v>0</v>
      </c>
      <c r="Z1070">
        <f>IFERROR(SMALL(Z346:Z1024,ROW()-ROW($Z$1027)+1),"")</f>
        <v>0</v>
      </c>
      <c r="AA1070">
        <f>IFERROR(SMALL(AA346:AA1024,ROW()-ROW($AA$1027)+1),"")</f>
        <v>0</v>
      </c>
      <c r="AB1070">
        <f>IFERROR(SMALL(AB346:AB1024,ROW()-ROW($AB$1027)+1),"")</f>
        <v>0</v>
      </c>
      <c r="AC1070">
        <f>IFERROR(SMALL(AC346:AC1024,ROW()-ROW($AC$1027)+1),"")</f>
        <v>0</v>
      </c>
      <c r="AD1070">
        <f>IFERROR(SMALL(AD346:AD1024,ROW()-ROW($AD$1027)+1),"")</f>
        <v>0</v>
      </c>
      <c r="AE1070">
        <f>IFERROR(SMALL(AE346:AE1024,ROW()-ROW($AE$1027)+1),"")</f>
        <v>0</v>
      </c>
      <c r="AF1070">
        <f>IFERROR(SMALL(AF346:AF1024,ROW()-ROW($AF$1027)+1),"")</f>
        <v>0</v>
      </c>
      <c r="AG1070">
        <f>IFERROR(SMALL(AG346:AG1024,ROW()-ROW($AG$1027)+1),"")</f>
        <v>0</v>
      </c>
      <c r="AH1070">
        <f>IFERROR(SMALL(AH346:AH1024,ROW()-ROW($AH$1027)+1),"")</f>
        <v>0</v>
      </c>
      <c r="AI1070">
        <f>IFERROR(SMALL(AI346:AI1024,ROW()-ROW($AI$1027)+1),"")</f>
        <v>0</v>
      </c>
      <c r="AJ1070">
        <f>IFERROR(SMALL(AJ346:AJ1024,ROW()-ROW($AJ$1027)+1),"")</f>
        <v>0</v>
      </c>
      <c r="AM1070">
        <f>IFERROR(SMALL(AM346:AM1024,ROW()-ROW($AM$1027)+1),"")</f>
        <v>0</v>
      </c>
      <c r="AN1070">
        <f>IFERROR(SMALL(AN346:AN1024,ROW()-ROW($AN$1027)+1),"")</f>
        <v>0</v>
      </c>
      <c r="AO1070">
        <f>IFERROR(SMALL(AO346:AO1024,ROW()-ROW($AO$1027)+1),"")</f>
        <v>0</v>
      </c>
      <c r="AP1070">
        <f>IFERROR(SMALL(AP346:AP1024,ROW()-ROW($AP$1027)+1),"")</f>
        <v>0</v>
      </c>
      <c r="AQ1070">
        <f>IFERROR(SMALL(AQ346:AQ1024,ROW()-ROW($AQ$1027)+1),"")</f>
        <v>0</v>
      </c>
      <c r="AR1070">
        <f>IFERROR(SMALL(AR346:AR1024,ROW()-ROW($AR$1027)+1),"")</f>
        <v>0</v>
      </c>
      <c r="AS1070">
        <f>IFERROR(SMALL(AS346:AS1024,ROW()-ROW($AS$1027)+1),"")</f>
        <v>0</v>
      </c>
      <c r="AT1070">
        <f>IFERROR(SMALL(AT346:AT1024,ROW()-ROW($AT$1027)+1),"")</f>
        <v>0</v>
      </c>
      <c r="AU1070">
        <f>IFERROR(SMALL(AU346:AU1024,ROW()-ROW($AU$1027)+1),"")</f>
        <v>0</v>
      </c>
      <c r="AV1070">
        <f>IFERROR(SMALL(AV346:AV1024,ROW()-ROW($AV$1027)+1),"")</f>
        <v>0</v>
      </c>
      <c r="AW1070">
        <f>IFERROR(SMALL(AW346:AW1024,ROW()-ROW($AW$1027)+1),"")</f>
        <v>0</v>
      </c>
      <c r="AX1070">
        <f>IFERROR(SMALL(AX346:AX1024,ROW()-ROW($AX$1027)+1),"")</f>
        <v>0</v>
      </c>
      <c r="AY1070">
        <f>IFERROR(SMALL(AY346:AY1024,ROW()-ROW($AY$1027)+1),"")</f>
        <v>0</v>
      </c>
      <c r="AZ1070">
        <f>IFERROR(SMALL(AZ346:AZ1024,ROW()-ROW($AZ$1027)+1),"")</f>
        <v>0</v>
      </c>
      <c r="BA1070">
        <f>IFERROR(SMALL(BA346:BA1024,ROW()-ROW($BA$1027)+1),"")</f>
        <v>0</v>
      </c>
      <c r="BB1070">
        <f>IFERROR(SMALL(BB346:BB1024,ROW()-ROW($BB$1027)+1),"")</f>
        <v>0</v>
      </c>
      <c r="BC1070">
        <f>IFERROR(SMALL(BC346:BC1024,ROW()-ROW($BC$1027)+1),"")</f>
        <v>0</v>
      </c>
      <c r="BD1070">
        <f>IFERROR(SMALL(BD346:BD1024,ROW()-ROW($BD$1027)+1),"")</f>
        <v>0</v>
      </c>
      <c r="BE1070">
        <f>IFERROR(SMALL(BE346:BE1024,ROW()-ROW($BE$1027)+1),"")</f>
        <v>0</v>
      </c>
      <c r="BF1070">
        <f>IFERROR(SMALL(BF346:BF1024,ROW()-ROW($BF$1027)+1),"")</f>
        <v>0</v>
      </c>
      <c r="BG1070">
        <f>IFERROR(SMALL(BG346:BG1024,ROW()-ROW($BG$1027)+1),"")</f>
        <v>0</v>
      </c>
      <c r="BH1070">
        <f>IFERROR(SMALL(BH346:BH1024,ROW()-ROW($BH$1027)+1),"")</f>
        <v>0</v>
      </c>
      <c r="BI1070">
        <f>IFERROR(SMALL(BI346:BI1024,ROW()-ROW($BI$1027)+1),"")</f>
        <v>0</v>
      </c>
      <c r="BJ1070">
        <f>IFERROR(SMALL(BJ346:BJ1024,ROW()-ROW($BJ$1027)+1),"")</f>
        <v>0</v>
      </c>
      <c r="BK1070">
        <f>IFERROR(SMALL(BK346:BK1024,ROW()-ROW($BK$1027)+1),"")</f>
        <v>0</v>
      </c>
      <c r="BL1070">
        <f>IFERROR(SMALL(BL346:BL1024,ROW()-ROW($BL$1027)+1),"")</f>
        <v>0</v>
      </c>
      <c r="BM1070">
        <f>IFERROR(SMALL(BM346:BM1024,ROW()-ROW($BM$1027)+1),"")</f>
        <v>0</v>
      </c>
      <c r="BN1070">
        <f>IFERROR(SMALL(BN346:BN1024,ROW()-ROW($BN$1027)+1),"")</f>
        <v>0</v>
      </c>
      <c r="BO1070">
        <f>IFERROR(SMALL(BO346:BO1024,ROW()-ROW($BO$1027)+1),"")</f>
        <v>0</v>
      </c>
      <c r="BP1070">
        <f>IFERROR(SMALL(BP346:BP1024,ROW()-ROW($BP$1027)+1),"")</f>
        <v>0</v>
      </c>
      <c r="BQ1070">
        <f>IFERROR(SMALL(BQ346:BQ1024,ROW()-ROW($BQ$1027)+1),"")</f>
        <v>0</v>
      </c>
      <c r="BR1070">
        <f>IFERROR(SMALL(BR346:BR1024,ROW()-ROW($BR$1027)+1),"")</f>
        <v>0</v>
      </c>
    </row>
    <row r="1071" spans="5:70">
      <c r="E1071">
        <f>IFERROR(SMALL(E346:E1024,ROW()-ROW($E$1027)+1),"")</f>
        <v>0</v>
      </c>
      <c r="F1071">
        <f>IFERROR(SMALL(F346:F1024,ROW()-ROW($F$1027)+1),"")</f>
        <v>0</v>
      </c>
      <c r="G1071">
        <f>IFERROR(SMALL(G346:G1024,ROW()-ROW($G$1027)+1),"")</f>
        <v>0</v>
      </c>
      <c r="H1071">
        <f>IFERROR(SMALL(H346:H1024,ROW()-ROW($H$1027)+1),"")</f>
        <v>0</v>
      </c>
      <c r="I1071">
        <f>IFERROR(SMALL(I346:I1024,ROW()-ROW($I$1027)+1),"")</f>
        <v>0</v>
      </c>
      <c r="J1071">
        <f>IFERROR(SMALL(J346:J1024,ROW()-ROW($J$1027)+1),"")</f>
        <v>0</v>
      </c>
      <c r="K1071">
        <f>IFERROR(SMALL(K346:K1024,ROW()-ROW($K$1027)+1),"")</f>
        <v>0</v>
      </c>
      <c r="L1071">
        <f>IFERROR(SMALL(L346:L1024,ROW()-ROW($L$1027)+1),"")</f>
        <v>0</v>
      </c>
      <c r="M1071">
        <f>IFERROR(SMALL(M346:M1024,ROW()-ROW($M$1027)+1),"")</f>
        <v>0</v>
      </c>
      <c r="N1071">
        <f>IFERROR(SMALL(N346:N1024,ROW()-ROW($N$1027)+1),"")</f>
        <v>0</v>
      </c>
      <c r="O1071">
        <f>IFERROR(SMALL(O346:O1024,ROW()-ROW($O$1027)+1),"")</f>
        <v>0</v>
      </c>
      <c r="P1071">
        <f>IFERROR(SMALL(P346:P1024,ROW()-ROW($P$1027)+1),"")</f>
        <v>0</v>
      </c>
      <c r="Q1071">
        <f>IFERROR(SMALL(Q346:Q1024,ROW()-ROW($Q$1027)+1),"")</f>
        <v>0</v>
      </c>
      <c r="R1071">
        <f>IFERROR(SMALL(R346:R1024,ROW()-ROW($R$1027)+1),"")</f>
        <v>0</v>
      </c>
      <c r="S1071">
        <f>IFERROR(SMALL(S346:S1024,ROW()-ROW($S$1027)+1),"")</f>
        <v>0</v>
      </c>
      <c r="T1071">
        <f>IFERROR(SMALL(T346:T1024,ROW()-ROW($T$1027)+1),"")</f>
        <v>0</v>
      </c>
      <c r="U1071">
        <f>IFERROR(SMALL(U346:U1024,ROW()-ROW($U$1027)+1),"")</f>
        <v>0</v>
      </c>
      <c r="V1071">
        <f>IFERROR(SMALL(V346:V1024,ROW()-ROW($V$1027)+1),"")</f>
        <v>0</v>
      </c>
      <c r="W1071">
        <f>IFERROR(SMALL(W346:W1024,ROW()-ROW($W$1027)+1),"")</f>
        <v>0</v>
      </c>
      <c r="X1071">
        <f>IFERROR(SMALL(X346:X1024,ROW()-ROW($X$1027)+1),"")</f>
        <v>0</v>
      </c>
      <c r="Y1071">
        <f>IFERROR(SMALL(Y346:Y1024,ROW()-ROW($Y$1027)+1),"")</f>
        <v>0</v>
      </c>
      <c r="Z1071">
        <f>IFERROR(SMALL(Z346:Z1024,ROW()-ROW($Z$1027)+1),"")</f>
        <v>0</v>
      </c>
      <c r="AA1071">
        <f>IFERROR(SMALL(AA346:AA1024,ROW()-ROW($AA$1027)+1),"")</f>
        <v>0</v>
      </c>
      <c r="AB1071">
        <f>IFERROR(SMALL(AB346:AB1024,ROW()-ROW($AB$1027)+1),"")</f>
        <v>0</v>
      </c>
      <c r="AC1071">
        <f>IFERROR(SMALL(AC346:AC1024,ROW()-ROW($AC$1027)+1),"")</f>
        <v>0</v>
      </c>
      <c r="AD1071">
        <f>IFERROR(SMALL(AD346:AD1024,ROW()-ROW($AD$1027)+1),"")</f>
        <v>0</v>
      </c>
      <c r="AE1071">
        <f>IFERROR(SMALL(AE346:AE1024,ROW()-ROW($AE$1027)+1),"")</f>
        <v>0</v>
      </c>
      <c r="AF1071">
        <f>IFERROR(SMALL(AF346:AF1024,ROW()-ROW($AF$1027)+1),"")</f>
        <v>0</v>
      </c>
      <c r="AG1071">
        <f>IFERROR(SMALL(AG346:AG1024,ROW()-ROW($AG$1027)+1),"")</f>
        <v>0</v>
      </c>
      <c r="AH1071">
        <f>IFERROR(SMALL(AH346:AH1024,ROW()-ROW($AH$1027)+1),"")</f>
        <v>0</v>
      </c>
      <c r="AI1071">
        <f>IFERROR(SMALL(AI346:AI1024,ROW()-ROW($AI$1027)+1),"")</f>
        <v>0</v>
      </c>
      <c r="AJ1071">
        <f>IFERROR(SMALL(AJ346:AJ1024,ROW()-ROW($AJ$1027)+1),"")</f>
        <v>0</v>
      </c>
      <c r="AM1071">
        <f>IFERROR(SMALL(AM346:AM1024,ROW()-ROW($AM$1027)+1),"")</f>
        <v>0</v>
      </c>
      <c r="AN1071">
        <f>IFERROR(SMALL(AN346:AN1024,ROW()-ROW($AN$1027)+1),"")</f>
        <v>0</v>
      </c>
      <c r="AO1071">
        <f>IFERROR(SMALL(AO346:AO1024,ROW()-ROW($AO$1027)+1),"")</f>
        <v>0</v>
      </c>
      <c r="AP1071">
        <f>IFERROR(SMALL(AP346:AP1024,ROW()-ROW($AP$1027)+1),"")</f>
        <v>0</v>
      </c>
      <c r="AQ1071">
        <f>IFERROR(SMALL(AQ346:AQ1024,ROW()-ROW($AQ$1027)+1),"")</f>
        <v>0</v>
      </c>
      <c r="AR1071">
        <f>IFERROR(SMALL(AR346:AR1024,ROW()-ROW($AR$1027)+1),"")</f>
        <v>0</v>
      </c>
      <c r="AS1071">
        <f>IFERROR(SMALL(AS346:AS1024,ROW()-ROW($AS$1027)+1),"")</f>
        <v>0</v>
      </c>
      <c r="AT1071">
        <f>IFERROR(SMALL(AT346:AT1024,ROW()-ROW($AT$1027)+1),"")</f>
        <v>0</v>
      </c>
      <c r="AU1071">
        <f>IFERROR(SMALL(AU346:AU1024,ROW()-ROW($AU$1027)+1),"")</f>
        <v>0</v>
      </c>
      <c r="AV1071">
        <f>IFERROR(SMALL(AV346:AV1024,ROW()-ROW($AV$1027)+1),"")</f>
        <v>0</v>
      </c>
      <c r="AW1071">
        <f>IFERROR(SMALL(AW346:AW1024,ROW()-ROW($AW$1027)+1),"")</f>
        <v>0</v>
      </c>
      <c r="AX1071">
        <f>IFERROR(SMALL(AX346:AX1024,ROW()-ROW($AX$1027)+1),"")</f>
        <v>0</v>
      </c>
      <c r="AY1071">
        <f>IFERROR(SMALL(AY346:AY1024,ROW()-ROW($AY$1027)+1),"")</f>
        <v>0</v>
      </c>
      <c r="AZ1071">
        <f>IFERROR(SMALL(AZ346:AZ1024,ROW()-ROW($AZ$1027)+1),"")</f>
        <v>0</v>
      </c>
      <c r="BA1071">
        <f>IFERROR(SMALL(BA346:BA1024,ROW()-ROW($BA$1027)+1),"")</f>
        <v>0</v>
      </c>
      <c r="BB1071">
        <f>IFERROR(SMALL(BB346:BB1024,ROW()-ROW($BB$1027)+1),"")</f>
        <v>0</v>
      </c>
      <c r="BC1071">
        <f>IFERROR(SMALL(BC346:BC1024,ROW()-ROW($BC$1027)+1),"")</f>
        <v>0</v>
      </c>
      <c r="BD1071">
        <f>IFERROR(SMALL(BD346:BD1024,ROW()-ROW($BD$1027)+1),"")</f>
        <v>0</v>
      </c>
      <c r="BE1071">
        <f>IFERROR(SMALL(BE346:BE1024,ROW()-ROW($BE$1027)+1),"")</f>
        <v>0</v>
      </c>
      <c r="BF1071">
        <f>IFERROR(SMALL(BF346:BF1024,ROW()-ROW($BF$1027)+1),"")</f>
        <v>0</v>
      </c>
      <c r="BG1071">
        <f>IFERROR(SMALL(BG346:BG1024,ROW()-ROW($BG$1027)+1),"")</f>
        <v>0</v>
      </c>
      <c r="BH1071">
        <f>IFERROR(SMALL(BH346:BH1024,ROW()-ROW($BH$1027)+1),"")</f>
        <v>0</v>
      </c>
      <c r="BI1071">
        <f>IFERROR(SMALL(BI346:BI1024,ROW()-ROW($BI$1027)+1),"")</f>
        <v>0</v>
      </c>
      <c r="BJ1071">
        <f>IFERROR(SMALL(BJ346:BJ1024,ROW()-ROW($BJ$1027)+1),"")</f>
        <v>0</v>
      </c>
      <c r="BK1071">
        <f>IFERROR(SMALL(BK346:BK1024,ROW()-ROW($BK$1027)+1),"")</f>
        <v>0</v>
      </c>
      <c r="BL1071">
        <f>IFERROR(SMALL(BL346:BL1024,ROW()-ROW($BL$1027)+1),"")</f>
        <v>0</v>
      </c>
      <c r="BM1071">
        <f>IFERROR(SMALL(BM346:BM1024,ROW()-ROW($BM$1027)+1),"")</f>
        <v>0</v>
      </c>
      <c r="BN1071">
        <f>IFERROR(SMALL(BN346:BN1024,ROW()-ROW($BN$1027)+1),"")</f>
        <v>0</v>
      </c>
      <c r="BO1071">
        <f>IFERROR(SMALL(BO346:BO1024,ROW()-ROW($BO$1027)+1),"")</f>
        <v>0</v>
      </c>
      <c r="BP1071">
        <f>IFERROR(SMALL(BP346:BP1024,ROW()-ROW($BP$1027)+1),"")</f>
        <v>0</v>
      </c>
      <c r="BQ1071">
        <f>IFERROR(SMALL(BQ346:BQ1024,ROW()-ROW($BQ$1027)+1),"")</f>
        <v>0</v>
      </c>
      <c r="BR1071">
        <f>IFERROR(SMALL(BR346:BR1024,ROW()-ROW($BR$1027)+1),"")</f>
        <v>0</v>
      </c>
    </row>
    <row r="1072" spans="5:70">
      <c r="E1072">
        <f>IFERROR(SMALL(E346:E1024,ROW()-ROW($E$1027)+1),"")</f>
        <v>0</v>
      </c>
      <c r="F1072">
        <f>IFERROR(SMALL(F346:F1024,ROW()-ROW($F$1027)+1),"")</f>
        <v>0</v>
      </c>
      <c r="G1072">
        <f>IFERROR(SMALL(G346:G1024,ROW()-ROW($G$1027)+1),"")</f>
        <v>0</v>
      </c>
      <c r="H1072">
        <f>IFERROR(SMALL(H346:H1024,ROW()-ROW($H$1027)+1),"")</f>
        <v>0</v>
      </c>
      <c r="I1072">
        <f>IFERROR(SMALL(I346:I1024,ROW()-ROW($I$1027)+1),"")</f>
        <v>0</v>
      </c>
      <c r="J1072">
        <f>IFERROR(SMALL(J346:J1024,ROW()-ROW($J$1027)+1),"")</f>
        <v>0</v>
      </c>
      <c r="K1072">
        <f>IFERROR(SMALL(K346:K1024,ROW()-ROW($K$1027)+1),"")</f>
        <v>0</v>
      </c>
      <c r="L1072">
        <f>IFERROR(SMALL(L346:L1024,ROW()-ROW($L$1027)+1),"")</f>
        <v>0</v>
      </c>
      <c r="M1072">
        <f>IFERROR(SMALL(M346:M1024,ROW()-ROW($M$1027)+1),"")</f>
        <v>0</v>
      </c>
      <c r="N1072">
        <f>IFERROR(SMALL(N346:N1024,ROW()-ROW($N$1027)+1),"")</f>
        <v>0</v>
      </c>
      <c r="O1072">
        <f>IFERROR(SMALL(O346:O1024,ROW()-ROW($O$1027)+1),"")</f>
        <v>0</v>
      </c>
      <c r="P1072">
        <f>IFERROR(SMALL(P346:P1024,ROW()-ROW($P$1027)+1),"")</f>
        <v>0</v>
      </c>
      <c r="Q1072">
        <f>IFERROR(SMALL(Q346:Q1024,ROW()-ROW($Q$1027)+1),"")</f>
        <v>0</v>
      </c>
      <c r="R1072">
        <f>IFERROR(SMALL(R346:R1024,ROW()-ROW($R$1027)+1),"")</f>
        <v>0</v>
      </c>
      <c r="S1072">
        <f>IFERROR(SMALL(S346:S1024,ROW()-ROW($S$1027)+1),"")</f>
        <v>0</v>
      </c>
      <c r="T1072">
        <f>IFERROR(SMALL(T346:T1024,ROW()-ROW($T$1027)+1),"")</f>
        <v>0</v>
      </c>
      <c r="U1072">
        <f>IFERROR(SMALL(U346:U1024,ROW()-ROW($U$1027)+1),"")</f>
        <v>0</v>
      </c>
      <c r="V1072">
        <f>IFERROR(SMALL(V346:V1024,ROW()-ROW($V$1027)+1),"")</f>
        <v>0</v>
      </c>
      <c r="W1072">
        <f>IFERROR(SMALL(W346:W1024,ROW()-ROW($W$1027)+1),"")</f>
        <v>0</v>
      </c>
      <c r="X1072">
        <f>IFERROR(SMALL(X346:X1024,ROW()-ROW($X$1027)+1),"")</f>
        <v>0</v>
      </c>
      <c r="Y1072">
        <f>IFERROR(SMALL(Y346:Y1024,ROW()-ROW($Y$1027)+1),"")</f>
        <v>0</v>
      </c>
      <c r="Z1072">
        <f>IFERROR(SMALL(Z346:Z1024,ROW()-ROW($Z$1027)+1),"")</f>
        <v>0</v>
      </c>
      <c r="AA1072">
        <f>IFERROR(SMALL(AA346:AA1024,ROW()-ROW($AA$1027)+1),"")</f>
        <v>0</v>
      </c>
      <c r="AB1072">
        <f>IFERROR(SMALL(AB346:AB1024,ROW()-ROW($AB$1027)+1),"")</f>
        <v>0</v>
      </c>
      <c r="AC1072">
        <f>IFERROR(SMALL(AC346:AC1024,ROW()-ROW($AC$1027)+1),"")</f>
        <v>0</v>
      </c>
      <c r="AD1072">
        <f>IFERROR(SMALL(AD346:AD1024,ROW()-ROW($AD$1027)+1),"")</f>
        <v>0</v>
      </c>
      <c r="AE1072">
        <f>IFERROR(SMALL(AE346:AE1024,ROW()-ROW($AE$1027)+1),"")</f>
        <v>0</v>
      </c>
      <c r="AF1072">
        <f>IFERROR(SMALL(AF346:AF1024,ROW()-ROW($AF$1027)+1),"")</f>
        <v>0</v>
      </c>
      <c r="AG1072">
        <f>IFERROR(SMALL(AG346:AG1024,ROW()-ROW($AG$1027)+1),"")</f>
        <v>0</v>
      </c>
      <c r="AH1072">
        <f>IFERROR(SMALL(AH346:AH1024,ROW()-ROW($AH$1027)+1),"")</f>
        <v>0</v>
      </c>
      <c r="AI1072">
        <f>IFERROR(SMALL(AI346:AI1024,ROW()-ROW($AI$1027)+1),"")</f>
        <v>0</v>
      </c>
      <c r="AJ1072">
        <f>IFERROR(SMALL(AJ346:AJ1024,ROW()-ROW($AJ$1027)+1),"")</f>
        <v>0</v>
      </c>
      <c r="AM1072">
        <f>IFERROR(SMALL(AM346:AM1024,ROW()-ROW($AM$1027)+1),"")</f>
        <v>0</v>
      </c>
      <c r="AN1072">
        <f>IFERROR(SMALL(AN346:AN1024,ROW()-ROW($AN$1027)+1),"")</f>
        <v>0</v>
      </c>
      <c r="AO1072">
        <f>IFERROR(SMALL(AO346:AO1024,ROW()-ROW($AO$1027)+1),"")</f>
        <v>0</v>
      </c>
      <c r="AP1072">
        <f>IFERROR(SMALL(AP346:AP1024,ROW()-ROW($AP$1027)+1),"")</f>
        <v>0</v>
      </c>
      <c r="AQ1072">
        <f>IFERROR(SMALL(AQ346:AQ1024,ROW()-ROW($AQ$1027)+1),"")</f>
        <v>0</v>
      </c>
      <c r="AR1072">
        <f>IFERROR(SMALL(AR346:AR1024,ROW()-ROW($AR$1027)+1),"")</f>
        <v>0</v>
      </c>
      <c r="AS1072">
        <f>IFERROR(SMALL(AS346:AS1024,ROW()-ROW($AS$1027)+1),"")</f>
        <v>0</v>
      </c>
      <c r="AT1072">
        <f>IFERROR(SMALL(AT346:AT1024,ROW()-ROW($AT$1027)+1),"")</f>
        <v>0</v>
      </c>
      <c r="AU1072">
        <f>IFERROR(SMALL(AU346:AU1024,ROW()-ROW($AU$1027)+1),"")</f>
        <v>0</v>
      </c>
      <c r="AV1072">
        <f>IFERROR(SMALL(AV346:AV1024,ROW()-ROW($AV$1027)+1),"")</f>
        <v>0</v>
      </c>
      <c r="AW1072">
        <f>IFERROR(SMALL(AW346:AW1024,ROW()-ROW($AW$1027)+1),"")</f>
        <v>0</v>
      </c>
      <c r="AX1072">
        <f>IFERROR(SMALL(AX346:AX1024,ROW()-ROW($AX$1027)+1),"")</f>
        <v>0</v>
      </c>
      <c r="AY1072">
        <f>IFERROR(SMALL(AY346:AY1024,ROW()-ROW($AY$1027)+1),"")</f>
        <v>0</v>
      </c>
      <c r="AZ1072">
        <f>IFERROR(SMALL(AZ346:AZ1024,ROW()-ROW($AZ$1027)+1),"")</f>
        <v>0</v>
      </c>
      <c r="BA1072">
        <f>IFERROR(SMALL(BA346:BA1024,ROW()-ROW($BA$1027)+1),"")</f>
        <v>0</v>
      </c>
      <c r="BB1072">
        <f>IFERROR(SMALL(BB346:BB1024,ROW()-ROW($BB$1027)+1),"")</f>
        <v>0</v>
      </c>
      <c r="BC1072">
        <f>IFERROR(SMALL(BC346:BC1024,ROW()-ROW($BC$1027)+1),"")</f>
        <v>0</v>
      </c>
      <c r="BD1072">
        <f>IFERROR(SMALL(BD346:BD1024,ROW()-ROW($BD$1027)+1),"")</f>
        <v>0</v>
      </c>
      <c r="BE1072">
        <f>IFERROR(SMALL(BE346:BE1024,ROW()-ROW($BE$1027)+1),"")</f>
        <v>0</v>
      </c>
      <c r="BF1072">
        <f>IFERROR(SMALL(BF346:BF1024,ROW()-ROW($BF$1027)+1),"")</f>
        <v>0</v>
      </c>
      <c r="BG1072">
        <f>IFERROR(SMALL(BG346:BG1024,ROW()-ROW($BG$1027)+1),"")</f>
        <v>0</v>
      </c>
      <c r="BH1072">
        <f>IFERROR(SMALL(BH346:BH1024,ROW()-ROW($BH$1027)+1),"")</f>
        <v>0</v>
      </c>
      <c r="BI1072">
        <f>IFERROR(SMALL(BI346:BI1024,ROW()-ROW($BI$1027)+1),"")</f>
        <v>0</v>
      </c>
      <c r="BJ1072">
        <f>IFERROR(SMALL(BJ346:BJ1024,ROW()-ROW($BJ$1027)+1),"")</f>
        <v>0</v>
      </c>
      <c r="BK1072">
        <f>IFERROR(SMALL(BK346:BK1024,ROW()-ROW($BK$1027)+1),"")</f>
        <v>0</v>
      </c>
      <c r="BL1072">
        <f>IFERROR(SMALL(BL346:BL1024,ROW()-ROW($BL$1027)+1),"")</f>
        <v>0</v>
      </c>
      <c r="BM1072">
        <f>IFERROR(SMALL(BM346:BM1024,ROW()-ROW($BM$1027)+1),"")</f>
        <v>0</v>
      </c>
      <c r="BN1072">
        <f>IFERROR(SMALL(BN346:BN1024,ROW()-ROW($BN$1027)+1),"")</f>
        <v>0</v>
      </c>
      <c r="BO1072">
        <f>IFERROR(SMALL(BO346:BO1024,ROW()-ROW($BO$1027)+1),"")</f>
        <v>0</v>
      </c>
      <c r="BP1072">
        <f>IFERROR(SMALL(BP346:BP1024,ROW()-ROW($BP$1027)+1),"")</f>
        <v>0</v>
      </c>
      <c r="BQ1072">
        <f>IFERROR(SMALL(BQ346:BQ1024,ROW()-ROW($BQ$1027)+1),"")</f>
        <v>0</v>
      </c>
      <c r="BR1072">
        <f>IFERROR(SMALL(BR346:BR1024,ROW()-ROW($BR$1027)+1),"")</f>
        <v>0</v>
      </c>
    </row>
    <row r="1073" spans="5:70">
      <c r="E1073">
        <f>IFERROR(SMALL(E346:E1024,ROW()-ROW($E$1027)+1),"")</f>
        <v>0</v>
      </c>
      <c r="F1073">
        <f>IFERROR(SMALL(F346:F1024,ROW()-ROW($F$1027)+1),"")</f>
        <v>0</v>
      </c>
      <c r="G1073">
        <f>IFERROR(SMALL(G346:G1024,ROW()-ROW($G$1027)+1),"")</f>
        <v>0</v>
      </c>
      <c r="H1073">
        <f>IFERROR(SMALL(H346:H1024,ROW()-ROW($H$1027)+1),"")</f>
        <v>0</v>
      </c>
      <c r="I1073">
        <f>IFERROR(SMALL(I346:I1024,ROW()-ROW($I$1027)+1),"")</f>
        <v>0</v>
      </c>
      <c r="J1073">
        <f>IFERROR(SMALL(J346:J1024,ROW()-ROW($J$1027)+1),"")</f>
        <v>0</v>
      </c>
      <c r="K1073">
        <f>IFERROR(SMALL(K346:K1024,ROW()-ROW($K$1027)+1),"")</f>
        <v>0</v>
      </c>
      <c r="L1073">
        <f>IFERROR(SMALL(L346:L1024,ROW()-ROW($L$1027)+1),"")</f>
        <v>0</v>
      </c>
      <c r="M1073">
        <f>IFERROR(SMALL(M346:M1024,ROW()-ROW($M$1027)+1),"")</f>
        <v>0</v>
      </c>
      <c r="N1073">
        <f>IFERROR(SMALL(N346:N1024,ROW()-ROW($N$1027)+1),"")</f>
        <v>0</v>
      </c>
      <c r="O1073">
        <f>IFERROR(SMALL(O346:O1024,ROW()-ROW($O$1027)+1),"")</f>
        <v>0</v>
      </c>
      <c r="P1073">
        <f>IFERROR(SMALL(P346:P1024,ROW()-ROW($P$1027)+1),"")</f>
        <v>0</v>
      </c>
      <c r="Q1073">
        <f>IFERROR(SMALL(Q346:Q1024,ROW()-ROW($Q$1027)+1),"")</f>
        <v>0</v>
      </c>
      <c r="R1073">
        <f>IFERROR(SMALL(R346:R1024,ROW()-ROW($R$1027)+1),"")</f>
        <v>0</v>
      </c>
      <c r="S1073">
        <f>IFERROR(SMALL(S346:S1024,ROW()-ROW($S$1027)+1),"")</f>
        <v>0</v>
      </c>
      <c r="T1073">
        <f>IFERROR(SMALL(T346:T1024,ROW()-ROW($T$1027)+1),"")</f>
        <v>0</v>
      </c>
      <c r="U1073">
        <f>IFERROR(SMALL(U346:U1024,ROW()-ROW($U$1027)+1),"")</f>
        <v>0</v>
      </c>
      <c r="V1073">
        <f>IFERROR(SMALL(V346:V1024,ROW()-ROW($V$1027)+1),"")</f>
        <v>0</v>
      </c>
      <c r="W1073">
        <f>IFERROR(SMALL(W346:W1024,ROW()-ROW($W$1027)+1),"")</f>
        <v>0</v>
      </c>
      <c r="X1073">
        <f>IFERROR(SMALL(X346:X1024,ROW()-ROW($X$1027)+1),"")</f>
        <v>0</v>
      </c>
      <c r="Y1073">
        <f>IFERROR(SMALL(Y346:Y1024,ROW()-ROW($Y$1027)+1),"")</f>
        <v>0</v>
      </c>
      <c r="Z1073">
        <f>IFERROR(SMALL(Z346:Z1024,ROW()-ROW($Z$1027)+1),"")</f>
        <v>0</v>
      </c>
      <c r="AA1073">
        <f>IFERROR(SMALL(AA346:AA1024,ROW()-ROW($AA$1027)+1),"")</f>
        <v>0</v>
      </c>
      <c r="AB1073">
        <f>IFERROR(SMALL(AB346:AB1024,ROW()-ROW($AB$1027)+1),"")</f>
        <v>0</v>
      </c>
      <c r="AC1073">
        <f>IFERROR(SMALL(AC346:AC1024,ROW()-ROW($AC$1027)+1),"")</f>
        <v>0</v>
      </c>
      <c r="AD1073">
        <f>IFERROR(SMALL(AD346:AD1024,ROW()-ROW($AD$1027)+1),"")</f>
        <v>0</v>
      </c>
      <c r="AE1073">
        <f>IFERROR(SMALL(AE346:AE1024,ROW()-ROW($AE$1027)+1),"")</f>
        <v>0</v>
      </c>
      <c r="AF1073">
        <f>IFERROR(SMALL(AF346:AF1024,ROW()-ROW($AF$1027)+1),"")</f>
        <v>0</v>
      </c>
      <c r="AG1073">
        <f>IFERROR(SMALL(AG346:AG1024,ROW()-ROW($AG$1027)+1),"")</f>
        <v>0</v>
      </c>
      <c r="AH1073">
        <f>IFERROR(SMALL(AH346:AH1024,ROW()-ROW($AH$1027)+1),"")</f>
        <v>0</v>
      </c>
      <c r="AI1073">
        <f>IFERROR(SMALL(AI346:AI1024,ROW()-ROW($AI$1027)+1),"")</f>
        <v>0</v>
      </c>
      <c r="AJ1073">
        <f>IFERROR(SMALL(AJ346:AJ1024,ROW()-ROW($AJ$1027)+1),"")</f>
        <v>0</v>
      </c>
      <c r="AM1073">
        <f>IFERROR(SMALL(AM346:AM1024,ROW()-ROW($AM$1027)+1),"")</f>
        <v>0</v>
      </c>
      <c r="AN1073">
        <f>IFERROR(SMALL(AN346:AN1024,ROW()-ROW($AN$1027)+1),"")</f>
        <v>0</v>
      </c>
      <c r="AO1073">
        <f>IFERROR(SMALL(AO346:AO1024,ROW()-ROW($AO$1027)+1),"")</f>
        <v>0</v>
      </c>
      <c r="AP1073">
        <f>IFERROR(SMALL(AP346:AP1024,ROW()-ROW($AP$1027)+1),"")</f>
        <v>0</v>
      </c>
      <c r="AQ1073">
        <f>IFERROR(SMALL(AQ346:AQ1024,ROW()-ROW($AQ$1027)+1),"")</f>
        <v>0</v>
      </c>
      <c r="AR1073">
        <f>IFERROR(SMALL(AR346:AR1024,ROW()-ROW($AR$1027)+1),"")</f>
        <v>0</v>
      </c>
      <c r="AS1073">
        <f>IFERROR(SMALL(AS346:AS1024,ROW()-ROW($AS$1027)+1),"")</f>
        <v>0</v>
      </c>
      <c r="AT1073">
        <f>IFERROR(SMALL(AT346:AT1024,ROW()-ROW($AT$1027)+1),"")</f>
        <v>0</v>
      </c>
      <c r="AU1073">
        <f>IFERROR(SMALL(AU346:AU1024,ROW()-ROW($AU$1027)+1),"")</f>
        <v>0</v>
      </c>
      <c r="AV1073">
        <f>IFERROR(SMALL(AV346:AV1024,ROW()-ROW($AV$1027)+1),"")</f>
        <v>0</v>
      </c>
      <c r="AW1073">
        <f>IFERROR(SMALL(AW346:AW1024,ROW()-ROW($AW$1027)+1),"")</f>
        <v>0</v>
      </c>
      <c r="AX1073">
        <f>IFERROR(SMALL(AX346:AX1024,ROW()-ROW($AX$1027)+1),"")</f>
        <v>0</v>
      </c>
      <c r="AY1073">
        <f>IFERROR(SMALL(AY346:AY1024,ROW()-ROW($AY$1027)+1),"")</f>
        <v>0</v>
      </c>
      <c r="AZ1073">
        <f>IFERROR(SMALL(AZ346:AZ1024,ROW()-ROW($AZ$1027)+1),"")</f>
        <v>0</v>
      </c>
      <c r="BA1073">
        <f>IFERROR(SMALL(BA346:BA1024,ROW()-ROW($BA$1027)+1),"")</f>
        <v>0</v>
      </c>
      <c r="BB1073">
        <f>IFERROR(SMALL(BB346:BB1024,ROW()-ROW($BB$1027)+1),"")</f>
        <v>0</v>
      </c>
      <c r="BC1073">
        <f>IFERROR(SMALL(BC346:BC1024,ROW()-ROW($BC$1027)+1),"")</f>
        <v>0</v>
      </c>
      <c r="BD1073">
        <f>IFERROR(SMALL(BD346:BD1024,ROW()-ROW($BD$1027)+1),"")</f>
        <v>0</v>
      </c>
      <c r="BE1073">
        <f>IFERROR(SMALL(BE346:BE1024,ROW()-ROW($BE$1027)+1),"")</f>
        <v>0</v>
      </c>
      <c r="BF1073">
        <f>IFERROR(SMALL(BF346:BF1024,ROW()-ROW($BF$1027)+1),"")</f>
        <v>0</v>
      </c>
      <c r="BG1073">
        <f>IFERROR(SMALL(BG346:BG1024,ROW()-ROW($BG$1027)+1),"")</f>
        <v>0</v>
      </c>
      <c r="BH1073">
        <f>IFERROR(SMALL(BH346:BH1024,ROW()-ROW($BH$1027)+1),"")</f>
        <v>0</v>
      </c>
      <c r="BI1073">
        <f>IFERROR(SMALL(BI346:BI1024,ROW()-ROW($BI$1027)+1),"")</f>
        <v>0</v>
      </c>
      <c r="BJ1073">
        <f>IFERROR(SMALL(BJ346:BJ1024,ROW()-ROW($BJ$1027)+1),"")</f>
        <v>0</v>
      </c>
      <c r="BK1073">
        <f>IFERROR(SMALL(BK346:BK1024,ROW()-ROW($BK$1027)+1),"")</f>
        <v>0</v>
      </c>
      <c r="BL1073">
        <f>IFERROR(SMALL(BL346:BL1024,ROW()-ROW($BL$1027)+1),"")</f>
        <v>0</v>
      </c>
      <c r="BM1073">
        <f>IFERROR(SMALL(BM346:BM1024,ROW()-ROW($BM$1027)+1),"")</f>
        <v>0</v>
      </c>
      <c r="BN1073">
        <f>IFERROR(SMALL(BN346:BN1024,ROW()-ROW($BN$1027)+1),"")</f>
        <v>0</v>
      </c>
      <c r="BO1073">
        <f>IFERROR(SMALL(BO346:BO1024,ROW()-ROW($BO$1027)+1),"")</f>
        <v>0</v>
      </c>
      <c r="BP1073">
        <f>IFERROR(SMALL(BP346:BP1024,ROW()-ROW($BP$1027)+1),"")</f>
        <v>0</v>
      </c>
      <c r="BQ1073">
        <f>IFERROR(SMALL(BQ346:BQ1024,ROW()-ROW($BQ$1027)+1),"")</f>
        <v>0</v>
      </c>
      <c r="BR1073">
        <f>IFERROR(SMALL(BR346:BR1024,ROW()-ROW($BR$1027)+1),"")</f>
        <v>0</v>
      </c>
    </row>
    <row r="1074" spans="5:70">
      <c r="E1074">
        <f>IFERROR(SMALL(E346:E1024,ROW()-ROW($E$1027)+1),"")</f>
        <v>0</v>
      </c>
      <c r="F1074">
        <f>IFERROR(SMALL(F346:F1024,ROW()-ROW($F$1027)+1),"")</f>
        <v>0</v>
      </c>
      <c r="G1074">
        <f>IFERROR(SMALL(G346:G1024,ROW()-ROW($G$1027)+1),"")</f>
        <v>0</v>
      </c>
      <c r="H1074">
        <f>IFERROR(SMALL(H346:H1024,ROW()-ROW($H$1027)+1),"")</f>
        <v>0</v>
      </c>
      <c r="I1074">
        <f>IFERROR(SMALL(I346:I1024,ROW()-ROW($I$1027)+1),"")</f>
        <v>0</v>
      </c>
      <c r="J1074">
        <f>IFERROR(SMALL(J346:J1024,ROW()-ROW($J$1027)+1),"")</f>
        <v>0</v>
      </c>
      <c r="K1074">
        <f>IFERROR(SMALL(K346:K1024,ROW()-ROW($K$1027)+1),"")</f>
        <v>0</v>
      </c>
      <c r="L1074">
        <f>IFERROR(SMALL(L346:L1024,ROW()-ROW($L$1027)+1),"")</f>
        <v>0</v>
      </c>
      <c r="M1074">
        <f>IFERROR(SMALL(M346:M1024,ROW()-ROW($M$1027)+1),"")</f>
        <v>0</v>
      </c>
      <c r="N1074">
        <f>IFERROR(SMALL(N346:N1024,ROW()-ROW($N$1027)+1),"")</f>
        <v>0</v>
      </c>
      <c r="O1074">
        <f>IFERROR(SMALL(O346:O1024,ROW()-ROW($O$1027)+1),"")</f>
        <v>0</v>
      </c>
      <c r="P1074">
        <f>IFERROR(SMALL(P346:P1024,ROW()-ROW($P$1027)+1),"")</f>
        <v>0</v>
      </c>
      <c r="Q1074">
        <f>IFERROR(SMALL(Q346:Q1024,ROW()-ROW($Q$1027)+1),"")</f>
        <v>0</v>
      </c>
      <c r="R1074">
        <f>IFERROR(SMALL(R346:R1024,ROW()-ROW($R$1027)+1),"")</f>
        <v>0</v>
      </c>
      <c r="S1074">
        <f>IFERROR(SMALL(S346:S1024,ROW()-ROW($S$1027)+1),"")</f>
        <v>0</v>
      </c>
      <c r="T1074">
        <f>IFERROR(SMALL(T346:T1024,ROW()-ROW($T$1027)+1),"")</f>
        <v>0</v>
      </c>
      <c r="U1074">
        <f>IFERROR(SMALL(U346:U1024,ROW()-ROW($U$1027)+1),"")</f>
        <v>0</v>
      </c>
      <c r="V1074">
        <f>IFERROR(SMALL(V346:V1024,ROW()-ROW($V$1027)+1),"")</f>
        <v>0</v>
      </c>
      <c r="W1074">
        <f>IFERROR(SMALL(W346:W1024,ROW()-ROW($W$1027)+1),"")</f>
        <v>0</v>
      </c>
      <c r="X1074">
        <f>IFERROR(SMALL(X346:X1024,ROW()-ROW($X$1027)+1),"")</f>
        <v>0</v>
      </c>
      <c r="Y1074">
        <f>IFERROR(SMALL(Y346:Y1024,ROW()-ROW($Y$1027)+1),"")</f>
        <v>0</v>
      </c>
      <c r="Z1074">
        <f>IFERROR(SMALL(Z346:Z1024,ROW()-ROW($Z$1027)+1),"")</f>
        <v>0</v>
      </c>
      <c r="AA1074">
        <f>IFERROR(SMALL(AA346:AA1024,ROW()-ROW($AA$1027)+1),"")</f>
        <v>0</v>
      </c>
      <c r="AB1074">
        <f>IFERROR(SMALL(AB346:AB1024,ROW()-ROW($AB$1027)+1),"")</f>
        <v>0</v>
      </c>
      <c r="AC1074">
        <f>IFERROR(SMALL(AC346:AC1024,ROW()-ROW($AC$1027)+1),"")</f>
        <v>0</v>
      </c>
      <c r="AD1074">
        <f>IFERROR(SMALL(AD346:AD1024,ROW()-ROW($AD$1027)+1),"")</f>
        <v>0</v>
      </c>
      <c r="AE1074">
        <f>IFERROR(SMALL(AE346:AE1024,ROW()-ROW($AE$1027)+1),"")</f>
        <v>0</v>
      </c>
      <c r="AF1074">
        <f>IFERROR(SMALL(AF346:AF1024,ROW()-ROW($AF$1027)+1),"")</f>
        <v>0</v>
      </c>
      <c r="AG1074">
        <f>IFERROR(SMALL(AG346:AG1024,ROW()-ROW($AG$1027)+1),"")</f>
        <v>0</v>
      </c>
      <c r="AH1074">
        <f>IFERROR(SMALL(AH346:AH1024,ROW()-ROW($AH$1027)+1),"")</f>
        <v>0</v>
      </c>
      <c r="AI1074">
        <f>IFERROR(SMALL(AI346:AI1024,ROW()-ROW($AI$1027)+1),"")</f>
        <v>0</v>
      </c>
      <c r="AJ1074">
        <f>IFERROR(SMALL(AJ346:AJ1024,ROW()-ROW($AJ$1027)+1),"")</f>
        <v>0</v>
      </c>
      <c r="AM1074">
        <f>IFERROR(SMALL(AM346:AM1024,ROW()-ROW($AM$1027)+1),"")</f>
        <v>0</v>
      </c>
      <c r="AN1074">
        <f>IFERROR(SMALL(AN346:AN1024,ROW()-ROW($AN$1027)+1),"")</f>
        <v>0</v>
      </c>
      <c r="AO1074">
        <f>IFERROR(SMALL(AO346:AO1024,ROW()-ROW($AO$1027)+1),"")</f>
        <v>0</v>
      </c>
      <c r="AP1074">
        <f>IFERROR(SMALL(AP346:AP1024,ROW()-ROW($AP$1027)+1),"")</f>
        <v>0</v>
      </c>
      <c r="AQ1074">
        <f>IFERROR(SMALL(AQ346:AQ1024,ROW()-ROW($AQ$1027)+1),"")</f>
        <v>0</v>
      </c>
      <c r="AR1074">
        <f>IFERROR(SMALL(AR346:AR1024,ROW()-ROW($AR$1027)+1),"")</f>
        <v>0</v>
      </c>
      <c r="AS1074">
        <f>IFERROR(SMALL(AS346:AS1024,ROW()-ROW($AS$1027)+1),"")</f>
        <v>0</v>
      </c>
      <c r="AT1074">
        <f>IFERROR(SMALL(AT346:AT1024,ROW()-ROW($AT$1027)+1),"")</f>
        <v>0</v>
      </c>
      <c r="AU1074">
        <f>IFERROR(SMALL(AU346:AU1024,ROW()-ROW($AU$1027)+1),"")</f>
        <v>0</v>
      </c>
      <c r="AV1074">
        <f>IFERROR(SMALL(AV346:AV1024,ROW()-ROW($AV$1027)+1),"")</f>
        <v>0</v>
      </c>
      <c r="AW1074">
        <f>IFERROR(SMALL(AW346:AW1024,ROW()-ROW($AW$1027)+1),"")</f>
        <v>0</v>
      </c>
      <c r="AX1074">
        <f>IFERROR(SMALL(AX346:AX1024,ROW()-ROW($AX$1027)+1),"")</f>
        <v>0</v>
      </c>
      <c r="AY1074">
        <f>IFERROR(SMALL(AY346:AY1024,ROW()-ROW($AY$1027)+1),"")</f>
        <v>0</v>
      </c>
      <c r="AZ1074">
        <f>IFERROR(SMALL(AZ346:AZ1024,ROW()-ROW($AZ$1027)+1),"")</f>
        <v>0</v>
      </c>
      <c r="BA1074">
        <f>IFERROR(SMALL(BA346:BA1024,ROW()-ROW($BA$1027)+1),"")</f>
        <v>0</v>
      </c>
      <c r="BB1074">
        <f>IFERROR(SMALL(BB346:BB1024,ROW()-ROW($BB$1027)+1),"")</f>
        <v>0</v>
      </c>
      <c r="BC1074">
        <f>IFERROR(SMALL(BC346:BC1024,ROW()-ROW($BC$1027)+1),"")</f>
        <v>0</v>
      </c>
      <c r="BD1074">
        <f>IFERROR(SMALL(BD346:BD1024,ROW()-ROW($BD$1027)+1),"")</f>
        <v>0</v>
      </c>
      <c r="BE1074">
        <f>IFERROR(SMALL(BE346:BE1024,ROW()-ROW($BE$1027)+1),"")</f>
        <v>0</v>
      </c>
      <c r="BF1074">
        <f>IFERROR(SMALL(BF346:BF1024,ROW()-ROW($BF$1027)+1),"")</f>
        <v>0</v>
      </c>
      <c r="BG1074">
        <f>IFERROR(SMALL(BG346:BG1024,ROW()-ROW($BG$1027)+1),"")</f>
        <v>0</v>
      </c>
      <c r="BH1074">
        <f>IFERROR(SMALL(BH346:BH1024,ROW()-ROW($BH$1027)+1),"")</f>
        <v>0</v>
      </c>
      <c r="BI1074">
        <f>IFERROR(SMALL(BI346:BI1024,ROW()-ROW($BI$1027)+1),"")</f>
        <v>0</v>
      </c>
      <c r="BJ1074">
        <f>IFERROR(SMALL(BJ346:BJ1024,ROW()-ROW($BJ$1027)+1),"")</f>
        <v>0</v>
      </c>
      <c r="BK1074">
        <f>IFERROR(SMALL(BK346:BK1024,ROW()-ROW($BK$1027)+1),"")</f>
        <v>0</v>
      </c>
      <c r="BL1074">
        <f>IFERROR(SMALL(BL346:BL1024,ROW()-ROW($BL$1027)+1),"")</f>
        <v>0</v>
      </c>
      <c r="BM1074">
        <f>IFERROR(SMALL(BM346:BM1024,ROW()-ROW($BM$1027)+1),"")</f>
        <v>0</v>
      </c>
      <c r="BN1074">
        <f>IFERROR(SMALL(BN346:BN1024,ROW()-ROW($BN$1027)+1),"")</f>
        <v>0</v>
      </c>
      <c r="BO1074">
        <f>IFERROR(SMALL(BO346:BO1024,ROW()-ROW($BO$1027)+1),"")</f>
        <v>0</v>
      </c>
      <c r="BP1074">
        <f>IFERROR(SMALL(BP346:BP1024,ROW()-ROW($BP$1027)+1),"")</f>
        <v>0</v>
      </c>
      <c r="BQ1074">
        <f>IFERROR(SMALL(BQ346:BQ1024,ROW()-ROW($BQ$1027)+1),"")</f>
        <v>0</v>
      </c>
      <c r="BR1074">
        <f>IFERROR(SMALL(BR346:BR1024,ROW()-ROW($BR$1027)+1),"")</f>
        <v>0</v>
      </c>
    </row>
    <row r="1075" spans="5:70">
      <c r="E1075">
        <f>IFERROR(SMALL(E346:E1024,ROW()-ROW($E$1027)+1),"")</f>
        <v>0</v>
      </c>
      <c r="F1075">
        <f>IFERROR(SMALL(F346:F1024,ROW()-ROW($F$1027)+1),"")</f>
        <v>0</v>
      </c>
      <c r="G1075">
        <f>IFERROR(SMALL(G346:G1024,ROW()-ROW($G$1027)+1),"")</f>
        <v>0</v>
      </c>
      <c r="H1075">
        <f>IFERROR(SMALL(H346:H1024,ROW()-ROW($H$1027)+1),"")</f>
        <v>0</v>
      </c>
      <c r="I1075">
        <f>IFERROR(SMALL(I346:I1024,ROW()-ROW($I$1027)+1),"")</f>
        <v>0</v>
      </c>
      <c r="J1075">
        <f>IFERROR(SMALL(J346:J1024,ROW()-ROW($J$1027)+1),"")</f>
        <v>0</v>
      </c>
      <c r="K1075">
        <f>IFERROR(SMALL(K346:K1024,ROW()-ROW($K$1027)+1),"")</f>
        <v>0</v>
      </c>
      <c r="L1075">
        <f>IFERROR(SMALL(L346:L1024,ROW()-ROW($L$1027)+1),"")</f>
        <v>0</v>
      </c>
      <c r="M1075">
        <f>IFERROR(SMALL(M346:M1024,ROW()-ROW($M$1027)+1),"")</f>
        <v>0</v>
      </c>
      <c r="N1075">
        <f>IFERROR(SMALL(N346:N1024,ROW()-ROW($N$1027)+1),"")</f>
        <v>0</v>
      </c>
      <c r="O1075">
        <f>IFERROR(SMALL(O346:O1024,ROW()-ROW($O$1027)+1),"")</f>
        <v>0</v>
      </c>
      <c r="P1075">
        <f>IFERROR(SMALL(P346:P1024,ROW()-ROW($P$1027)+1),"")</f>
        <v>0</v>
      </c>
      <c r="Q1075">
        <f>IFERROR(SMALL(Q346:Q1024,ROW()-ROW($Q$1027)+1),"")</f>
        <v>0</v>
      </c>
      <c r="R1075">
        <f>IFERROR(SMALL(R346:R1024,ROW()-ROW($R$1027)+1),"")</f>
        <v>0</v>
      </c>
      <c r="S1075">
        <f>IFERROR(SMALL(S346:S1024,ROW()-ROW($S$1027)+1),"")</f>
        <v>0</v>
      </c>
      <c r="T1075">
        <f>IFERROR(SMALL(T346:T1024,ROW()-ROW($T$1027)+1),"")</f>
        <v>0</v>
      </c>
      <c r="U1075">
        <f>IFERROR(SMALL(U346:U1024,ROW()-ROW($U$1027)+1),"")</f>
        <v>0</v>
      </c>
      <c r="V1075">
        <f>IFERROR(SMALL(V346:V1024,ROW()-ROW($V$1027)+1),"")</f>
        <v>0</v>
      </c>
      <c r="W1075">
        <f>IFERROR(SMALL(W346:W1024,ROW()-ROW($W$1027)+1),"")</f>
        <v>0</v>
      </c>
      <c r="X1075">
        <f>IFERROR(SMALL(X346:X1024,ROW()-ROW($X$1027)+1),"")</f>
        <v>0</v>
      </c>
      <c r="Y1075">
        <f>IFERROR(SMALL(Y346:Y1024,ROW()-ROW($Y$1027)+1),"")</f>
        <v>0</v>
      </c>
      <c r="Z1075">
        <f>IFERROR(SMALL(Z346:Z1024,ROW()-ROW($Z$1027)+1),"")</f>
        <v>0</v>
      </c>
      <c r="AA1075">
        <f>IFERROR(SMALL(AA346:AA1024,ROW()-ROW($AA$1027)+1),"")</f>
        <v>0</v>
      </c>
      <c r="AB1075">
        <f>IFERROR(SMALL(AB346:AB1024,ROW()-ROW($AB$1027)+1),"")</f>
        <v>0</v>
      </c>
      <c r="AC1075">
        <f>IFERROR(SMALL(AC346:AC1024,ROW()-ROW($AC$1027)+1),"")</f>
        <v>0</v>
      </c>
      <c r="AD1075">
        <f>IFERROR(SMALL(AD346:AD1024,ROW()-ROW($AD$1027)+1),"")</f>
        <v>0</v>
      </c>
      <c r="AE1075">
        <f>IFERROR(SMALL(AE346:AE1024,ROW()-ROW($AE$1027)+1),"")</f>
        <v>0</v>
      </c>
      <c r="AF1075">
        <f>IFERROR(SMALL(AF346:AF1024,ROW()-ROW($AF$1027)+1),"")</f>
        <v>0</v>
      </c>
      <c r="AG1075">
        <f>IFERROR(SMALL(AG346:AG1024,ROW()-ROW($AG$1027)+1),"")</f>
        <v>0</v>
      </c>
      <c r="AH1075">
        <f>IFERROR(SMALL(AH346:AH1024,ROW()-ROW($AH$1027)+1),"")</f>
        <v>0</v>
      </c>
      <c r="AI1075">
        <f>IFERROR(SMALL(AI346:AI1024,ROW()-ROW($AI$1027)+1),"")</f>
        <v>0</v>
      </c>
      <c r="AJ1075">
        <f>IFERROR(SMALL(AJ346:AJ1024,ROW()-ROW($AJ$1027)+1),"")</f>
        <v>0</v>
      </c>
      <c r="AM1075">
        <f>IFERROR(SMALL(AM346:AM1024,ROW()-ROW($AM$1027)+1),"")</f>
        <v>0</v>
      </c>
      <c r="AN1075">
        <f>IFERROR(SMALL(AN346:AN1024,ROW()-ROW($AN$1027)+1),"")</f>
        <v>0</v>
      </c>
      <c r="AO1075">
        <f>IFERROR(SMALL(AO346:AO1024,ROW()-ROW($AO$1027)+1),"")</f>
        <v>0</v>
      </c>
      <c r="AP1075">
        <f>IFERROR(SMALL(AP346:AP1024,ROW()-ROW($AP$1027)+1),"")</f>
        <v>0</v>
      </c>
      <c r="AQ1075">
        <f>IFERROR(SMALL(AQ346:AQ1024,ROW()-ROW($AQ$1027)+1),"")</f>
        <v>0</v>
      </c>
      <c r="AR1075">
        <f>IFERROR(SMALL(AR346:AR1024,ROW()-ROW($AR$1027)+1),"")</f>
        <v>0</v>
      </c>
      <c r="AS1075">
        <f>IFERROR(SMALL(AS346:AS1024,ROW()-ROW($AS$1027)+1),"")</f>
        <v>0</v>
      </c>
      <c r="AT1075">
        <f>IFERROR(SMALL(AT346:AT1024,ROW()-ROW($AT$1027)+1),"")</f>
        <v>0</v>
      </c>
      <c r="AU1075">
        <f>IFERROR(SMALL(AU346:AU1024,ROW()-ROW($AU$1027)+1),"")</f>
        <v>0</v>
      </c>
      <c r="AV1075">
        <f>IFERROR(SMALL(AV346:AV1024,ROW()-ROW($AV$1027)+1),"")</f>
        <v>0</v>
      </c>
      <c r="AW1075">
        <f>IFERROR(SMALL(AW346:AW1024,ROW()-ROW($AW$1027)+1),"")</f>
        <v>0</v>
      </c>
      <c r="AX1075">
        <f>IFERROR(SMALL(AX346:AX1024,ROW()-ROW($AX$1027)+1),"")</f>
        <v>0</v>
      </c>
      <c r="AY1075">
        <f>IFERROR(SMALL(AY346:AY1024,ROW()-ROW($AY$1027)+1),"")</f>
        <v>0</v>
      </c>
      <c r="AZ1075">
        <f>IFERROR(SMALL(AZ346:AZ1024,ROW()-ROW($AZ$1027)+1),"")</f>
        <v>0</v>
      </c>
      <c r="BA1075">
        <f>IFERROR(SMALL(BA346:BA1024,ROW()-ROW($BA$1027)+1),"")</f>
        <v>0</v>
      </c>
      <c r="BB1075">
        <f>IFERROR(SMALL(BB346:BB1024,ROW()-ROW($BB$1027)+1),"")</f>
        <v>0</v>
      </c>
      <c r="BC1075">
        <f>IFERROR(SMALL(BC346:BC1024,ROW()-ROW($BC$1027)+1),"")</f>
        <v>0</v>
      </c>
      <c r="BD1075">
        <f>IFERROR(SMALL(BD346:BD1024,ROW()-ROW($BD$1027)+1),"")</f>
        <v>0</v>
      </c>
      <c r="BE1075">
        <f>IFERROR(SMALL(BE346:BE1024,ROW()-ROW($BE$1027)+1),"")</f>
        <v>0</v>
      </c>
      <c r="BF1075">
        <f>IFERROR(SMALL(BF346:BF1024,ROW()-ROW($BF$1027)+1),"")</f>
        <v>0</v>
      </c>
      <c r="BG1075">
        <f>IFERROR(SMALL(BG346:BG1024,ROW()-ROW($BG$1027)+1),"")</f>
        <v>0</v>
      </c>
      <c r="BH1075">
        <f>IFERROR(SMALL(BH346:BH1024,ROW()-ROW($BH$1027)+1),"")</f>
        <v>0</v>
      </c>
      <c r="BI1075">
        <f>IFERROR(SMALL(BI346:BI1024,ROW()-ROW($BI$1027)+1),"")</f>
        <v>0</v>
      </c>
      <c r="BJ1075">
        <f>IFERROR(SMALL(BJ346:BJ1024,ROW()-ROW($BJ$1027)+1),"")</f>
        <v>0</v>
      </c>
      <c r="BK1075">
        <f>IFERROR(SMALL(BK346:BK1024,ROW()-ROW($BK$1027)+1),"")</f>
        <v>0</v>
      </c>
      <c r="BL1075">
        <f>IFERROR(SMALL(BL346:BL1024,ROW()-ROW($BL$1027)+1),"")</f>
        <v>0</v>
      </c>
      <c r="BM1075">
        <f>IFERROR(SMALL(BM346:BM1024,ROW()-ROW($BM$1027)+1),"")</f>
        <v>0</v>
      </c>
      <c r="BN1075">
        <f>IFERROR(SMALL(BN346:BN1024,ROW()-ROW($BN$1027)+1),"")</f>
        <v>0</v>
      </c>
      <c r="BO1075">
        <f>IFERROR(SMALL(BO346:BO1024,ROW()-ROW($BO$1027)+1),"")</f>
        <v>0</v>
      </c>
      <c r="BP1075">
        <f>IFERROR(SMALL(BP346:BP1024,ROW()-ROW($BP$1027)+1),"")</f>
        <v>0</v>
      </c>
      <c r="BQ1075">
        <f>IFERROR(SMALL(BQ346:BQ1024,ROW()-ROW($BQ$1027)+1),"")</f>
        <v>0</v>
      </c>
      <c r="BR1075">
        <f>IFERROR(SMALL(BR346:BR1024,ROW()-ROW($BR$1027)+1),"")</f>
        <v>0</v>
      </c>
    </row>
    <row r="1076" spans="5:70">
      <c r="E1076">
        <f>IFERROR(SMALL(E346:E1024,ROW()-ROW($E$1027)+1),"")</f>
        <v>0</v>
      </c>
      <c r="F1076">
        <f>IFERROR(SMALL(F346:F1024,ROW()-ROW($F$1027)+1),"")</f>
        <v>0</v>
      </c>
      <c r="G1076">
        <f>IFERROR(SMALL(G346:G1024,ROW()-ROW($G$1027)+1),"")</f>
        <v>0</v>
      </c>
      <c r="H1076">
        <f>IFERROR(SMALL(H346:H1024,ROW()-ROW($H$1027)+1),"")</f>
        <v>0</v>
      </c>
      <c r="I1076">
        <f>IFERROR(SMALL(I346:I1024,ROW()-ROW($I$1027)+1),"")</f>
        <v>0</v>
      </c>
      <c r="J1076">
        <f>IFERROR(SMALL(J346:J1024,ROW()-ROW($J$1027)+1),"")</f>
        <v>0</v>
      </c>
      <c r="K1076">
        <f>IFERROR(SMALL(K346:K1024,ROW()-ROW($K$1027)+1),"")</f>
        <v>0</v>
      </c>
      <c r="L1076">
        <f>IFERROR(SMALL(L346:L1024,ROW()-ROW($L$1027)+1),"")</f>
        <v>0</v>
      </c>
      <c r="M1076">
        <f>IFERROR(SMALL(M346:M1024,ROW()-ROW($M$1027)+1),"")</f>
        <v>0</v>
      </c>
      <c r="N1076">
        <f>IFERROR(SMALL(N346:N1024,ROW()-ROW($N$1027)+1),"")</f>
        <v>0</v>
      </c>
      <c r="O1076">
        <f>IFERROR(SMALL(O346:O1024,ROW()-ROW($O$1027)+1),"")</f>
        <v>0</v>
      </c>
      <c r="P1076">
        <f>IFERROR(SMALL(P346:P1024,ROW()-ROW($P$1027)+1),"")</f>
        <v>0</v>
      </c>
      <c r="Q1076">
        <f>IFERROR(SMALL(Q346:Q1024,ROW()-ROW($Q$1027)+1),"")</f>
        <v>0</v>
      </c>
      <c r="R1076">
        <f>IFERROR(SMALL(R346:R1024,ROW()-ROW($R$1027)+1),"")</f>
        <v>0</v>
      </c>
      <c r="S1076">
        <f>IFERROR(SMALL(S346:S1024,ROW()-ROW($S$1027)+1),"")</f>
        <v>0</v>
      </c>
      <c r="T1076">
        <f>IFERROR(SMALL(T346:T1024,ROW()-ROW($T$1027)+1),"")</f>
        <v>0</v>
      </c>
      <c r="U1076">
        <f>IFERROR(SMALL(U346:U1024,ROW()-ROW($U$1027)+1),"")</f>
        <v>0</v>
      </c>
      <c r="V1076">
        <f>IFERROR(SMALL(V346:V1024,ROW()-ROW($V$1027)+1),"")</f>
        <v>0</v>
      </c>
      <c r="W1076">
        <f>IFERROR(SMALL(W346:W1024,ROW()-ROW($W$1027)+1),"")</f>
        <v>0</v>
      </c>
      <c r="X1076">
        <f>IFERROR(SMALL(X346:X1024,ROW()-ROW($X$1027)+1),"")</f>
        <v>0</v>
      </c>
      <c r="Y1076">
        <f>IFERROR(SMALL(Y346:Y1024,ROW()-ROW($Y$1027)+1),"")</f>
        <v>0</v>
      </c>
      <c r="Z1076">
        <f>IFERROR(SMALL(Z346:Z1024,ROW()-ROW($Z$1027)+1),"")</f>
        <v>0</v>
      </c>
      <c r="AA1076">
        <f>IFERROR(SMALL(AA346:AA1024,ROW()-ROW($AA$1027)+1),"")</f>
        <v>0</v>
      </c>
      <c r="AB1076">
        <f>IFERROR(SMALL(AB346:AB1024,ROW()-ROW($AB$1027)+1),"")</f>
        <v>0</v>
      </c>
      <c r="AC1076">
        <f>IFERROR(SMALL(AC346:AC1024,ROW()-ROW($AC$1027)+1),"")</f>
        <v>0</v>
      </c>
      <c r="AD1076">
        <f>IFERROR(SMALL(AD346:AD1024,ROW()-ROW($AD$1027)+1),"")</f>
        <v>0</v>
      </c>
      <c r="AE1076">
        <f>IFERROR(SMALL(AE346:AE1024,ROW()-ROW($AE$1027)+1),"")</f>
        <v>0</v>
      </c>
      <c r="AF1076">
        <f>IFERROR(SMALL(AF346:AF1024,ROW()-ROW($AF$1027)+1),"")</f>
        <v>0</v>
      </c>
      <c r="AG1076">
        <f>IFERROR(SMALL(AG346:AG1024,ROW()-ROW($AG$1027)+1),"")</f>
        <v>0</v>
      </c>
      <c r="AH1076">
        <f>IFERROR(SMALL(AH346:AH1024,ROW()-ROW($AH$1027)+1),"")</f>
        <v>0</v>
      </c>
      <c r="AI1076">
        <f>IFERROR(SMALL(AI346:AI1024,ROW()-ROW($AI$1027)+1),"")</f>
        <v>0</v>
      </c>
      <c r="AJ1076">
        <f>IFERROR(SMALL(AJ346:AJ1024,ROW()-ROW($AJ$1027)+1),"")</f>
        <v>0</v>
      </c>
      <c r="AM1076">
        <f>IFERROR(SMALL(AM346:AM1024,ROW()-ROW($AM$1027)+1),"")</f>
        <v>0</v>
      </c>
      <c r="AN1076">
        <f>IFERROR(SMALL(AN346:AN1024,ROW()-ROW($AN$1027)+1),"")</f>
        <v>0</v>
      </c>
      <c r="AO1076">
        <f>IFERROR(SMALL(AO346:AO1024,ROW()-ROW($AO$1027)+1),"")</f>
        <v>0</v>
      </c>
      <c r="AP1076">
        <f>IFERROR(SMALL(AP346:AP1024,ROW()-ROW($AP$1027)+1),"")</f>
        <v>0</v>
      </c>
      <c r="AQ1076">
        <f>IFERROR(SMALL(AQ346:AQ1024,ROW()-ROW($AQ$1027)+1),"")</f>
        <v>0</v>
      </c>
      <c r="AR1076">
        <f>IFERROR(SMALL(AR346:AR1024,ROW()-ROW($AR$1027)+1),"")</f>
        <v>0</v>
      </c>
      <c r="AS1076">
        <f>IFERROR(SMALL(AS346:AS1024,ROW()-ROW($AS$1027)+1),"")</f>
        <v>0</v>
      </c>
      <c r="AT1076">
        <f>IFERROR(SMALL(AT346:AT1024,ROW()-ROW($AT$1027)+1),"")</f>
        <v>0</v>
      </c>
      <c r="AU1076">
        <f>IFERROR(SMALL(AU346:AU1024,ROW()-ROW($AU$1027)+1),"")</f>
        <v>0</v>
      </c>
      <c r="AV1076">
        <f>IFERROR(SMALL(AV346:AV1024,ROW()-ROW($AV$1027)+1),"")</f>
        <v>0</v>
      </c>
      <c r="AW1076">
        <f>IFERROR(SMALL(AW346:AW1024,ROW()-ROW($AW$1027)+1),"")</f>
        <v>0</v>
      </c>
      <c r="AX1076">
        <f>IFERROR(SMALL(AX346:AX1024,ROW()-ROW($AX$1027)+1),"")</f>
        <v>0</v>
      </c>
      <c r="AY1076">
        <f>IFERROR(SMALL(AY346:AY1024,ROW()-ROW($AY$1027)+1),"")</f>
        <v>0</v>
      </c>
      <c r="AZ1076">
        <f>IFERROR(SMALL(AZ346:AZ1024,ROW()-ROW($AZ$1027)+1),"")</f>
        <v>0</v>
      </c>
      <c r="BA1076">
        <f>IFERROR(SMALL(BA346:BA1024,ROW()-ROW($BA$1027)+1),"")</f>
        <v>0</v>
      </c>
      <c r="BB1076">
        <f>IFERROR(SMALL(BB346:BB1024,ROW()-ROW($BB$1027)+1),"")</f>
        <v>0</v>
      </c>
      <c r="BC1076">
        <f>IFERROR(SMALL(BC346:BC1024,ROW()-ROW($BC$1027)+1),"")</f>
        <v>0</v>
      </c>
      <c r="BD1076">
        <f>IFERROR(SMALL(BD346:BD1024,ROW()-ROW($BD$1027)+1),"")</f>
        <v>0</v>
      </c>
      <c r="BE1076">
        <f>IFERROR(SMALL(BE346:BE1024,ROW()-ROW($BE$1027)+1),"")</f>
        <v>0</v>
      </c>
      <c r="BF1076">
        <f>IFERROR(SMALL(BF346:BF1024,ROW()-ROW($BF$1027)+1),"")</f>
        <v>0</v>
      </c>
      <c r="BG1076">
        <f>IFERROR(SMALL(BG346:BG1024,ROW()-ROW($BG$1027)+1),"")</f>
        <v>0</v>
      </c>
      <c r="BH1076">
        <f>IFERROR(SMALL(BH346:BH1024,ROW()-ROW($BH$1027)+1),"")</f>
        <v>0</v>
      </c>
      <c r="BI1076">
        <f>IFERROR(SMALL(BI346:BI1024,ROW()-ROW($BI$1027)+1),"")</f>
        <v>0</v>
      </c>
      <c r="BJ1076">
        <f>IFERROR(SMALL(BJ346:BJ1024,ROW()-ROW($BJ$1027)+1),"")</f>
        <v>0</v>
      </c>
      <c r="BK1076">
        <f>IFERROR(SMALL(BK346:BK1024,ROW()-ROW($BK$1027)+1),"")</f>
        <v>0</v>
      </c>
      <c r="BL1076">
        <f>IFERROR(SMALL(BL346:BL1024,ROW()-ROW($BL$1027)+1),"")</f>
        <v>0</v>
      </c>
      <c r="BM1076">
        <f>IFERROR(SMALL(BM346:BM1024,ROW()-ROW($BM$1027)+1),"")</f>
        <v>0</v>
      </c>
      <c r="BN1076">
        <f>IFERROR(SMALL(BN346:BN1024,ROW()-ROW($BN$1027)+1),"")</f>
        <v>0</v>
      </c>
      <c r="BO1076">
        <f>IFERROR(SMALL(BO346:BO1024,ROW()-ROW($BO$1027)+1),"")</f>
        <v>0</v>
      </c>
      <c r="BP1076">
        <f>IFERROR(SMALL(BP346:BP1024,ROW()-ROW($BP$1027)+1),"")</f>
        <v>0</v>
      </c>
      <c r="BQ1076">
        <f>IFERROR(SMALL(BQ346:BQ1024,ROW()-ROW($BQ$1027)+1),"")</f>
        <v>0</v>
      </c>
      <c r="BR1076">
        <f>IFERROR(SMALL(BR346:BR1024,ROW()-ROW($BR$1027)+1),"")</f>
        <v>0</v>
      </c>
    </row>
    <row r="1077" spans="5:70">
      <c r="E1077">
        <f>IFERROR(SMALL(E346:E1024,ROW()-ROW($E$1027)+1),"")</f>
        <v>0</v>
      </c>
      <c r="F1077">
        <f>IFERROR(SMALL(F346:F1024,ROW()-ROW($F$1027)+1),"")</f>
        <v>0</v>
      </c>
      <c r="G1077">
        <f>IFERROR(SMALL(G346:G1024,ROW()-ROW($G$1027)+1),"")</f>
        <v>0</v>
      </c>
      <c r="H1077">
        <f>IFERROR(SMALL(H346:H1024,ROW()-ROW($H$1027)+1),"")</f>
        <v>0</v>
      </c>
      <c r="I1077">
        <f>IFERROR(SMALL(I346:I1024,ROW()-ROW($I$1027)+1),"")</f>
        <v>0</v>
      </c>
      <c r="J1077">
        <f>IFERROR(SMALL(J346:J1024,ROW()-ROW($J$1027)+1),"")</f>
        <v>0</v>
      </c>
      <c r="K1077">
        <f>IFERROR(SMALL(K346:K1024,ROW()-ROW($K$1027)+1),"")</f>
        <v>0</v>
      </c>
      <c r="L1077">
        <f>IFERROR(SMALL(L346:L1024,ROW()-ROW($L$1027)+1),"")</f>
        <v>0</v>
      </c>
      <c r="M1077">
        <f>IFERROR(SMALL(M346:M1024,ROW()-ROW($M$1027)+1),"")</f>
        <v>0</v>
      </c>
      <c r="N1077">
        <f>IFERROR(SMALL(N346:N1024,ROW()-ROW($N$1027)+1),"")</f>
        <v>0</v>
      </c>
      <c r="O1077">
        <f>IFERROR(SMALL(O346:O1024,ROW()-ROW($O$1027)+1),"")</f>
        <v>0</v>
      </c>
      <c r="P1077">
        <f>IFERROR(SMALL(P346:P1024,ROW()-ROW($P$1027)+1),"")</f>
        <v>0</v>
      </c>
      <c r="Q1077">
        <f>IFERROR(SMALL(Q346:Q1024,ROW()-ROW($Q$1027)+1),"")</f>
        <v>0</v>
      </c>
      <c r="R1077">
        <f>IFERROR(SMALL(R346:R1024,ROW()-ROW($R$1027)+1),"")</f>
        <v>0</v>
      </c>
      <c r="S1077">
        <f>IFERROR(SMALL(S346:S1024,ROW()-ROW($S$1027)+1),"")</f>
        <v>0</v>
      </c>
      <c r="T1077">
        <f>IFERROR(SMALL(T346:T1024,ROW()-ROW($T$1027)+1),"")</f>
        <v>0</v>
      </c>
      <c r="U1077">
        <f>IFERROR(SMALL(U346:U1024,ROW()-ROW($U$1027)+1),"")</f>
        <v>0</v>
      </c>
      <c r="V1077">
        <f>IFERROR(SMALL(V346:V1024,ROW()-ROW($V$1027)+1),"")</f>
        <v>0</v>
      </c>
      <c r="W1077">
        <f>IFERROR(SMALL(W346:W1024,ROW()-ROW($W$1027)+1),"")</f>
        <v>0</v>
      </c>
      <c r="X1077">
        <f>IFERROR(SMALL(X346:X1024,ROW()-ROW($X$1027)+1),"")</f>
        <v>0</v>
      </c>
      <c r="Y1077">
        <f>IFERROR(SMALL(Y346:Y1024,ROW()-ROW($Y$1027)+1),"")</f>
        <v>0</v>
      </c>
      <c r="Z1077">
        <f>IFERROR(SMALL(Z346:Z1024,ROW()-ROW($Z$1027)+1),"")</f>
        <v>0</v>
      </c>
      <c r="AA1077">
        <f>IFERROR(SMALL(AA346:AA1024,ROW()-ROW($AA$1027)+1),"")</f>
        <v>0</v>
      </c>
      <c r="AB1077">
        <f>IFERROR(SMALL(AB346:AB1024,ROW()-ROW($AB$1027)+1),"")</f>
        <v>0</v>
      </c>
      <c r="AC1077">
        <f>IFERROR(SMALL(AC346:AC1024,ROW()-ROW($AC$1027)+1),"")</f>
        <v>0</v>
      </c>
      <c r="AD1077">
        <f>IFERROR(SMALL(AD346:AD1024,ROW()-ROW($AD$1027)+1),"")</f>
        <v>0</v>
      </c>
      <c r="AE1077">
        <f>IFERROR(SMALL(AE346:AE1024,ROW()-ROW($AE$1027)+1),"")</f>
        <v>0</v>
      </c>
      <c r="AF1077">
        <f>IFERROR(SMALL(AF346:AF1024,ROW()-ROW($AF$1027)+1),"")</f>
        <v>0</v>
      </c>
      <c r="AG1077">
        <f>IFERROR(SMALL(AG346:AG1024,ROW()-ROW($AG$1027)+1),"")</f>
        <v>0</v>
      </c>
      <c r="AH1077">
        <f>IFERROR(SMALL(AH346:AH1024,ROW()-ROW($AH$1027)+1),"")</f>
        <v>0</v>
      </c>
      <c r="AI1077">
        <f>IFERROR(SMALL(AI346:AI1024,ROW()-ROW($AI$1027)+1),"")</f>
        <v>0</v>
      </c>
      <c r="AJ1077">
        <f>IFERROR(SMALL(AJ346:AJ1024,ROW()-ROW($AJ$1027)+1),"")</f>
        <v>0</v>
      </c>
      <c r="AM1077">
        <f>IFERROR(SMALL(AM346:AM1024,ROW()-ROW($AM$1027)+1),"")</f>
        <v>0</v>
      </c>
      <c r="AN1077">
        <f>IFERROR(SMALL(AN346:AN1024,ROW()-ROW($AN$1027)+1),"")</f>
        <v>0</v>
      </c>
      <c r="AO1077">
        <f>IFERROR(SMALL(AO346:AO1024,ROW()-ROW($AO$1027)+1),"")</f>
        <v>0</v>
      </c>
      <c r="AP1077">
        <f>IFERROR(SMALL(AP346:AP1024,ROW()-ROW($AP$1027)+1),"")</f>
        <v>0</v>
      </c>
      <c r="AQ1077">
        <f>IFERROR(SMALL(AQ346:AQ1024,ROW()-ROW($AQ$1027)+1),"")</f>
        <v>0</v>
      </c>
      <c r="AR1077">
        <f>IFERROR(SMALL(AR346:AR1024,ROW()-ROW($AR$1027)+1),"")</f>
        <v>0</v>
      </c>
      <c r="AS1077">
        <f>IFERROR(SMALL(AS346:AS1024,ROW()-ROW($AS$1027)+1),"")</f>
        <v>0</v>
      </c>
      <c r="AT1077">
        <f>IFERROR(SMALL(AT346:AT1024,ROW()-ROW($AT$1027)+1),"")</f>
        <v>0</v>
      </c>
      <c r="AU1077">
        <f>IFERROR(SMALL(AU346:AU1024,ROW()-ROW($AU$1027)+1),"")</f>
        <v>0</v>
      </c>
      <c r="AV1077">
        <f>IFERROR(SMALL(AV346:AV1024,ROW()-ROW($AV$1027)+1),"")</f>
        <v>0</v>
      </c>
      <c r="AW1077">
        <f>IFERROR(SMALL(AW346:AW1024,ROW()-ROW($AW$1027)+1),"")</f>
        <v>0</v>
      </c>
      <c r="AX1077">
        <f>IFERROR(SMALL(AX346:AX1024,ROW()-ROW($AX$1027)+1),"")</f>
        <v>0</v>
      </c>
      <c r="AY1077">
        <f>IFERROR(SMALL(AY346:AY1024,ROW()-ROW($AY$1027)+1),"")</f>
        <v>0</v>
      </c>
      <c r="AZ1077">
        <f>IFERROR(SMALL(AZ346:AZ1024,ROW()-ROW($AZ$1027)+1),"")</f>
        <v>0</v>
      </c>
      <c r="BA1077">
        <f>IFERROR(SMALL(BA346:BA1024,ROW()-ROW($BA$1027)+1),"")</f>
        <v>0</v>
      </c>
      <c r="BB1077">
        <f>IFERROR(SMALL(BB346:BB1024,ROW()-ROW($BB$1027)+1),"")</f>
        <v>0</v>
      </c>
      <c r="BC1077">
        <f>IFERROR(SMALL(BC346:BC1024,ROW()-ROW($BC$1027)+1),"")</f>
        <v>0</v>
      </c>
      <c r="BD1077">
        <f>IFERROR(SMALL(BD346:BD1024,ROW()-ROW($BD$1027)+1),"")</f>
        <v>0</v>
      </c>
      <c r="BE1077">
        <f>IFERROR(SMALL(BE346:BE1024,ROW()-ROW($BE$1027)+1),"")</f>
        <v>0</v>
      </c>
      <c r="BF1077">
        <f>IFERROR(SMALL(BF346:BF1024,ROW()-ROW($BF$1027)+1),"")</f>
        <v>0</v>
      </c>
      <c r="BG1077">
        <f>IFERROR(SMALL(BG346:BG1024,ROW()-ROW($BG$1027)+1),"")</f>
        <v>0</v>
      </c>
      <c r="BH1077">
        <f>IFERROR(SMALL(BH346:BH1024,ROW()-ROW($BH$1027)+1),"")</f>
        <v>0</v>
      </c>
      <c r="BI1077">
        <f>IFERROR(SMALL(BI346:BI1024,ROW()-ROW($BI$1027)+1),"")</f>
        <v>0</v>
      </c>
      <c r="BJ1077">
        <f>IFERROR(SMALL(BJ346:BJ1024,ROW()-ROW($BJ$1027)+1),"")</f>
        <v>0</v>
      </c>
      <c r="BK1077">
        <f>IFERROR(SMALL(BK346:BK1024,ROW()-ROW($BK$1027)+1),"")</f>
        <v>0</v>
      </c>
      <c r="BL1077">
        <f>IFERROR(SMALL(BL346:BL1024,ROW()-ROW($BL$1027)+1),"")</f>
        <v>0</v>
      </c>
      <c r="BM1077">
        <f>IFERROR(SMALL(BM346:BM1024,ROW()-ROW($BM$1027)+1),"")</f>
        <v>0</v>
      </c>
      <c r="BN1077">
        <f>IFERROR(SMALL(BN346:BN1024,ROW()-ROW($BN$1027)+1),"")</f>
        <v>0</v>
      </c>
      <c r="BO1077">
        <f>IFERROR(SMALL(BO346:BO1024,ROW()-ROW($BO$1027)+1),"")</f>
        <v>0</v>
      </c>
      <c r="BP1077">
        <f>IFERROR(SMALL(BP346:BP1024,ROW()-ROW($BP$1027)+1),"")</f>
        <v>0</v>
      </c>
      <c r="BQ1077">
        <f>IFERROR(SMALL(BQ346:BQ1024,ROW()-ROW($BQ$1027)+1),"")</f>
        <v>0</v>
      </c>
      <c r="BR1077">
        <f>IFERROR(SMALL(BR346:BR1024,ROW()-ROW($BR$1027)+1),"")</f>
        <v>0</v>
      </c>
    </row>
    <row r="1078" spans="5:70">
      <c r="E1078">
        <f>IFERROR(SMALL(E346:E1024,ROW()-ROW($E$1027)+1),"")</f>
        <v>0</v>
      </c>
      <c r="F1078">
        <f>IFERROR(SMALL(F346:F1024,ROW()-ROW($F$1027)+1),"")</f>
        <v>0</v>
      </c>
      <c r="G1078">
        <f>IFERROR(SMALL(G346:G1024,ROW()-ROW($G$1027)+1),"")</f>
        <v>0</v>
      </c>
      <c r="H1078">
        <f>IFERROR(SMALL(H346:H1024,ROW()-ROW($H$1027)+1),"")</f>
        <v>0</v>
      </c>
      <c r="I1078">
        <f>IFERROR(SMALL(I346:I1024,ROW()-ROW($I$1027)+1),"")</f>
        <v>0</v>
      </c>
      <c r="J1078">
        <f>IFERROR(SMALL(J346:J1024,ROW()-ROW($J$1027)+1),"")</f>
        <v>0</v>
      </c>
      <c r="K1078">
        <f>IFERROR(SMALL(K346:K1024,ROW()-ROW($K$1027)+1),"")</f>
        <v>0</v>
      </c>
      <c r="L1078">
        <f>IFERROR(SMALL(L346:L1024,ROW()-ROW($L$1027)+1),"")</f>
        <v>0</v>
      </c>
      <c r="M1078">
        <f>IFERROR(SMALL(M346:M1024,ROW()-ROW($M$1027)+1),"")</f>
        <v>0</v>
      </c>
      <c r="N1078">
        <f>IFERROR(SMALL(N346:N1024,ROW()-ROW($N$1027)+1),"")</f>
        <v>0</v>
      </c>
      <c r="O1078">
        <f>IFERROR(SMALL(O346:O1024,ROW()-ROW($O$1027)+1),"")</f>
        <v>0</v>
      </c>
      <c r="P1078">
        <f>IFERROR(SMALL(P346:P1024,ROW()-ROW($P$1027)+1),"")</f>
        <v>0</v>
      </c>
      <c r="Q1078">
        <f>IFERROR(SMALL(Q346:Q1024,ROW()-ROW($Q$1027)+1),"")</f>
        <v>0</v>
      </c>
      <c r="R1078">
        <f>IFERROR(SMALL(R346:R1024,ROW()-ROW($R$1027)+1),"")</f>
        <v>0</v>
      </c>
      <c r="S1078">
        <f>IFERROR(SMALL(S346:S1024,ROW()-ROW($S$1027)+1),"")</f>
        <v>0</v>
      </c>
      <c r="T1078">
        <f>IFERROR(SMALL(T346:T1024,ROW()-ROW($T$1027)+1),"")</f>
        <v>0</v>
      </c>
      <c r="U1078">
        <f>IFERROR(SMALL(U346:U1024,ROW()-ROW($U$1027)+1),"")</f>
        <v>0</v>
      </c>
      <c r="V1078">
        <f>IFERROR(SMALL(V346:V1024,ROW()-ROW($V$1027)+1),"")</f>
        <v>0</v>
      </c>
      <c r="W1078">
        <f>IFERROR(SMALL(W346:W1024,ROW()-ROW($W$1027)+1),"")</f>
        <v>0</v>
      </c>
      <c r="X1078">
        <f>IFERROR(SMALL(X346:X1024,ROW()-ROW($X$1027)+1),"")</f>
        <v>0</v>
      </c>
      <c r="Y1078">
        <f>IFERROR(SMALL(Y346:Y1024,ROW()-ROW($Y$1027)+1),"")</f>
        <v>0</v>
      </c>
      <c r="Z1078">
        <f>IFERROR(SMALL(Z346:Z1024,ROW()-ROW($Z$1027)+1),"")</f>
        <v>0</v>
      </c>
      <c r="AA1078">
        <f>IFERROR(SMALL(AA346:AA1024,ROW()-ROW($AA$1027)+1),"")</f>
        <v>0</v>
      </c>
      <c r="AB1078">
        <f>IFERROR(SMALL(AB346:AB1024,ROW()-ROW($AB$1027)+1),"")</f>
        <v>0</v>
      </c>
      <c r="AC1078">
        <f>IFERROR(SMALL(AC346:AC1024,ROW()-ROW($AC$1027)+1),"")</f>
        <v>0</v>
      </c>
      <c r="AD1078">
        <f>IFERROR(SMALL(AD346:AD1024,ROW()-ROW($AD$1027)+1),"")</f>
        <v>0</v>
      </c>
      <c r="AE1078">
        <f>IFERROR(SMALL(AE346:AE1024,ROW()-ROW($AE$1027)+1),"")</f>
        <v>0</v>
      </c>
      <c r="AF1078">
        <f>IFERROR(SMALL(AF346:AF1024,ROW()-ROW($AF$1027)+1),"")</f>
        <v>0</v>
      </c>
      <c r="AG1078">
        <f>IFERROR(SMALL(AG346:AG1024,ROW()-ROW($AG$1027)+1),"")</f>
        <v>0</v>
      </c>
      <c r="AH1078">
        <f>IFERROR(SMALL(AH346:AH1024,ROW()-ROW($AH$1027)+1),"")</f>
        <v>0</v>
      </c>
      <c r="AI1078">
        <f>IFERROR(SMALL(AI346:AI1024,ROW()-ROW($AI$1027)+1),"")</f>
        <v>0</v>
      </c>
      <c r="AJ1078">
        <f>IFERROR(SMALL(AJ346:AJ1024,ROW()-ROW($AJ$1027)+1),"")</f>
        <v>0</v>
      </c>
      <c r="AM1078">
        <f>IFERROR(SMALL(AM346:AM1024,ROW()-ROW($AM$1027)+1),"")</f>
        <v>0</v>
      </c>
      <c r="AN1078">
        <f>IFERROR(SMALL(AN346:AN1024,ROW()-ROW($AN$1027)+1),"")</f>
        <v>0</v>
      </c>
      <c r="AO1078">
        <f>IFERROR(SMALL(AO346:AO1024,ROW()-ROW($AO$1027)+1),"")</f>
        <v>0</v>
      </c>
      <c r="AP1078">
        <f>IFERROR(SMALL(AP346:AP1024,ROW()-ROW($AP$1027)+1),"")</f>
        <v>0</v>
      </c>
      <c r="AQ1078">
        <f>IFERROR(SMALL(AQ346:AQ1024,ROW()-ROW($AQ$1027)+1),"")</f>
        <v>0</v>
      </c>
      <c r="AR1078">
        <f>IFERROR(SMALL(AR346:AR1024,ROW()-ROW($AR$1027)+1),"")</f>
        <v>0</v>
      </c>
      <c r="AS1078">
        <f>IFERROR(SMALL(AS346:AS1024,ROW()-ROW($AS$1027)+1),"")</f>
        <v>0</v>
      </c>
      <c r="AT1078">
        <f>IFERROR(SMALL(AT346:AT1024,ROW()-ROW($AT$1027)+1),"")</f>
        <v>0</v>
      </c>
      <c r="AU1078">
        <f>IFERROR(SMALL(AU346:AU1024,ROW()-ROW($AU$1027)+1),"")</f>
        <v>0</v>
      </c>
      <c r="AV1078">
        <f>IFERROR(SMALL(AV346:AV1024,ROW()-ROW($AV$1027)+1),"")</f>
        <v>0</v>
      </c>
      <c r="AW1078">
        <f>IFERROR(SMALL(AW346:AW1024,ROW()-ROW($AW$1027)+1),"")</f>
        <v>0</v>
      </c>
      <c r="AX1078">
        <f>IFERROR(SMALL(AX346:AX1024,ROW()-ROW($AX$1027)+1),"")</f>
        <v>0</v>
      </c>
      <c r="AY1078">
        <f>IFERROR(SMALL(AY346:AY1024,ROW()-ROW($AY$1027)+1),"")</f>
        <v>0</v>
      </c>
      <c r="AZ1078">
        <f>IFERROR(SMALL(AZ346:AZ1024,ROW()-ROW($AZ$1027)+1),"")</f>
        <v>0</v>
      </c>
      <c r="BA1078">
        <f>IFERROR(SMALL(BA346:BA1024,ROW()-ROW($BA$1027)+1),"")</f>
        <v>0</v>
      </c>
      <c r="BB1078">
        <f>IFERROR(SMALL(BB346:BB1024,ROW()-ROW($BB$1027)+1),"")</f>
        <v>0</v>
      </c>
      <c r="BC1078">
        <f>IFERROR(SMALL(BC346:BC1024,ROW()-ROW($BC$1027)+1),"")</f>
        <v>0</v>
      </c>
      <c r="BD1078">
        <f>IFERROR(SMALL(BD346:BD1024,ROW()-ROW($BD$1027)+1),"")</f>
        <v>0</v>
      </c>
      <c r="BE1078">
        <f>IFERROR(SMALL(BE346:BE1024,ROW()-ROW($BE$1027)+1),"")</f>
        <v>0</v>
      </c>
      <c r="BF1078">
        <f>IFERROR(SMALL(BF346:BF1024,ROW()-ROW($BF$1027)+1),"")</f>
        <v>0</v>
      </c>
      <c r="BG1078">
        <f>IFERROR(SMALL(BG346:BG1024,ROW()-ROW($BG$1027)+1),"")</f>
        <v>0</v>
      </c>
      <c r="BH1078">
        <f>IFERROR(SMALL(BH346:BH1024,ROW()-ROW($BH$1027)+1),"")</f>
        <v>0</v>
      </c>
      <c r="BI1078">
        <f>IFERROR(SMALL(BI346:BI1024,ROW()-ROW($BI$1027)+1),"")</f>
        <v>0</v>
      </c>
      <c r="BJ1078">
        <f>IFERROR(SMALL(BJ346:BJ1024,ROW()-ROW($BJ$1027)+1),"")</f>
        <v>0</v>
      </c>
      <c r="BK1078">
        <f>IFERROR(SMALL(BK346:BK1024,ROW()-ROW($BK$1027)+1),"")</f>
        <v>0</v>
      </c>
      <c r="BL1078">
        <f>IFERROR(SMALL(BL346:BL1024,ROW()-ROW($BL$1027)+1),"")</f>
        <v>0</v>
      </c>
      <c r="BM1078">
        <f>IFERROR(SMALL(BM346:BM1024,ROW()-ROW($BM$1027)+1),"")</f>
        <v>0</v>
      </c>
      <c r="BN1078">
        <f>IFERROR(SMALL(BN346:BN1024,ROW()-ROW($BN$1027)+1),"")</f>
        <v>0</v>
      </c>
      <c r="BO1078">
        <f>IFERROR(SMALL(BO346:BO1024,ROW()-ROW($BO$1027)+1),"")</f>
        <v>0</v>
      </c>
      <c r="BP1078">
        <f>IFERROR(SMALL(BP346:BP1024,ROW()-ROW($BP$1027)+1),"")</f>
        <v>0</v>
      </c>
      <c r="BQ1078">
        <f>IFERROR(SMALL(BQ346:BQ1024,ROW()-ROW($BQ$1027)+1),"")</f>
        <v>0</v>
      </c>
      <c r="BR1078">
        <f>IFERROR(SMALL(BR346:BR1024,ROW()-ROW($BR$1027)+1),"")</f>
        <v>0</v>
      </c>
    </row>
    <row r="1079" spans="5:70">
      <c r="E1079">
        <f>IFERROR(SMALL(E346:E1024,ROW()-ROW($E$1027)+1),"")</f>
        <v>0</v>
      </c>
      <c r="F1079">
        <f>IFERROR(SMALL(F346:F1024,ROW()-ROW($F$1027)+1),"")</f>
        <v>0</v>
      </c>
      <c r="G1079">
        <f>IFERROR(SMALL(G346:G1024,ROW()-ROW($G$1027)+1),"")</f>
        <v>0</v>
      </c>
      <c r="H1079">
        <f>IFERROR(SMALL(H346:H1024,ROW()-ROW($H$1027)+1),"")</f>
        <v>0</v>
      </c>
      <c r="I1079">
        <f>IFERROR(SMALL(I346:I1024,ROW()-ROW($I$1027)+1),"")</f>
        <v>0</v>
      </c>
      <c r="J1079">
        <f>IFERROR(SMALL(J346:J1024,ROW()-ROW($J$1027)+1),"")</f>
        <v>0</v>
      </c>
      <c r="K1079">
        <f>IFERROR(SMALL(K346:K1024,ROW()-ROW($K$1027)+1),"")</f>
        <v>0</v>
      </c>
      <c r="L1079">
        <f>IFERROR(SMALL(L346:L1024,ROW()-ROW($L$1027)+1),"")</f>
        <v>0</v>
      </c>
      <c r="M1079">
        <f>IFERROR(SMALL(M346:M1024,ROW()-ROW($M$1027)+1),"")</f>
        <v>0</v>
      </c>
      <c r="N1079">
        <f>IFERROR(SMALL(N346:N1024,ROW()-ROW($N$1027)+1),"")</f>
        <v>0</v>
      </c>
      <c r="O1079">
        <f>IFERROR(SMALL(O346:O1024,ROW()-ROW($O$1027)+1),"")</f>
        <v>0</v>
      </c>
      <c r="P1079">
        <f>IFERROR(SMALL(P346:P1024,ROW()-ROW($P$1027)+1),"")</f>
        <v>0</v>
      </c>
      <c r="Q1079">
        <f>IFERROR(SMALL(Q346:Q1024,ROW()-ROW($Q$1027)+1),"")</f>
        <v>0</v>
      </c>
      <c r="R1079">
        <f>IFERROR(SMALL(R346:R1024,ROW()-ROW($R$1027)+1),"")</f>
        <v>0</v>
      </c>
      <c r="S1079">
        <f>IFERROR(SMALL(S346:S1024,ROW()-ROW($S$1027)+1),"")</f>
        <v>0</v>
      </c>
      <c r="T1079">
        <f>IFERROR(SMALL(T346:T1024,ROW()-ROW($T$1027)+1),"")</f>
        <v>0</v>
      </c>
      <c r="U1079">
        <f>IFERROR(SMALL(U346:U1024,ROW()-ROW($U$1027)+1),"")</f>
        <v>0</v>
      </c>
      <c r="V1079">
        <f>IFERROR(SMALL(V346:V1024,ROW()-ROW($V$1027)+1),"")</f>
        <v>0</v>
      </c>
      <c r="W1079">
        <f>IFERROR(SMALL(W346:W1024,ROW()-ROW($W$1027)+1),"")</f>
        <v>0</v>
      </c>
      <c r="X1079">
        <f>IFERROR(SMALL(X346:X1024,ROW()-ROW($X$1027)+1),"")</f>
        <v>0</v>
      </c>
      <c r="Y1079">
        <f>IFERROR(SMALL(Y346:Y1024,ROW()-ROW($Y$1027)+1),"")</f>
        <v>0</v>
      </c>
      <c r="Z1079">
        <f>IFERROR(SMALL(Z346:Z1024,ROW()-ROW($Z$1027)+1),"")</f>
        <v>0</v>
      </c>
      <c r="AA1079">
        <f>IFERROR(SMALL(AA346:AA1024,ROW()-ROW($AA$1027)+1),"")</f>
        <v>0</v>
      </c>
      <c r="AB1079">
        <f>IFERROR(SMALL(AB346:AB1024,ROW()-ROW($AB$1027)+1),"")</f>
        <v>0</v>
      </c>
      <c r="AC1079">
        <f>IFERROR(SMALL(AC346:AC1024,ROW()-ROW($AC$1027)+1),"")</f>
        <v>0</v>
      </c>
      <c r="AD1079">
        <f>IFERROR(SMALL(AD346:AD1024,ROW()-ROW($AD$1027)+1),"")</f>
        <v>0</v>
      </c>
      <c r="AE1079">
        <f>IFERROR(SMALL(AE346:AE1024,ROW()-ROW($AE$1027)+1),"")</f>
        <v>0</v>
      </c>
      <c r="AF1079">
        <f>IFERROR(SMALL(AF346:AF1024,ROW()-ROW($AF$1027)+1),"")</f>
        <v>0</v>
      </c>
      <c r="AG1079">
        <f>IFERROR(SMALL(AG346:AG1024,ROW()-ROW($AG$1027)+1),"")</f>
        <v>0</v>
      </c>
      <c r="AH1079">
        <f>IFERROR(SMALL(AH346:AH1024,ROW()-ROW($AH$1027)+1),"")</f>
        <v>0</v>
      </c>
      <c r="AI1079">
        <f>IFERROR(SMALL(AI346:AI1024,ROW()-ROW($AI$1027)+1),"")</f>
        <v>0</v>
      </c>
      <c r="AJ1079">
        <f>IFERROR(SMALL(AJ346:AJ1024,ROW()-ROW($AJ$1027)+1),"")</f>
        <v>0</v>
      </c>
      <c r="AM1079">
        <f>IFERROR(SMALL(AM346:AM1024,ROW()-ROW($AM$1027)+1),"")</f>
        <v>0</v>
      </c>
      <c r="AN1079">
        <f>IFERROR(SMALL(AN346:AN1024,ROW()-ROW($AN$1027)+1),"")</f>
        <v>0</v>
      </c>
      <c r="AO1079">
        <f>IFERROR(SMALL(AO346:AO1024,ROW()-ROW($AO$1027)+1),"")</f>
        <v>0</v>
      </c>
      <c r="AP1079">
        <f>IFERROR(SMALL(AP346:AP1024,ROW()-ROW($AP$1027)+1),"")</f>
        <v>0</v>
      </c>
      <c r="AQ1079">
        <f>IFERROR(SMALL(AQ346:AQ1024,ROW()-ROW($AQ$1027)+1),"")</f>
        <v>0</v>
      </c>
      <c r="AR1079">
        <f>IFERROR(SMALL(AR346:AR1024,ROW()-ROW($AR$1027)+1),"")</f>
        <v>0</v>
      </c>
      <c r="AS1079">
        <f>IFERROR(SMALL(AS346:AS1024,ROW()-ROW($AS$1027)+1),"")</f>
        <v>0</v>
      </c>
      <c r="AT1079">
        <f>IFERROR(SMALL(AT346:AT1024,ROW()-ROW($AT$1027)+1),"")</f>
        <v>0</v>
      </c>
      <c r="AU1079">
        <f>IFERROR(SMALL(AU346:AU1024,ROW()-ROW($AU$1027)+1),"")</f>
        <v>0</v>
      </c>
      <c r="AV1079">
        <f>IFERROR(SMALL(AV346:AV1024,ROW()-ROW($AV$1027)+1),"")</f>
        <v>0</v>
      </c>
      <c r="AW1079">
        <f>IFERROR(SMALL(AW346:AW1024,ROW()-ROW($AW$1027)+1),"")</f>
        <v>0</v>
      </c>
      <c r="AX1079">
        <f>IFERROR(SMALL(AX346:AX1024,ROW()-ROW($AX$1027)+1),"")</f>
        <v>0</v>
      </c>
      <c r="AY1079">
        <f>IFERROR(SMALL(AY346:AY1024,ROW()-ROW($AY$1027)+1),"")</f>
        <v>0</v>
      </c>
      <c r="AZ1079">
        <f>IFERROR(SMALL(AZ346:AZ1024,ROW()-ROW($AZ$1027)+1),"")</f>
        <v>0</v>
      </c>
      <c r="BA1079">
        <f>IFERROR(SMALL(BA346:BA1024,ROW()-ROW($BA$1027)+1),"")</f>
        <v>0</v>
      </c>
      <c r="BB1079">
        <f>IFERROR(SMALL(BB346:BB1024,ROW()-ROW($BB$1027)+1),"")</f>
        <v>0</v>
      </c>
      <c r="BC1079">
        <f>IFERROR(SMALL(BC346:BC1024,ROW()-ROW($BC$1027)+1),"")</f>
        <v>0</v>
      </c>
      <c r="BD1079">
        <f>IFERROR(SMALL(BD346:BD1024,ROW()-ROW($BD$1027)+1),"")</f>
        <v>0</v>
      </c>
      <c r="BE1079">
        <f>IFERROR(SMALL(BE346:BE1024,ROW()-ROW($BE$1027)+1),"")</f>
        <v>0</v>
      </c>
      <c r="BF1079">
        <f>IFERROR(SMALL(BF346:BF1024,ROW()-ROW($BF$1027)+1),"")</f>
        <v>0</v>
      </c>
      <c r="BG1079">
        <f>IFERROR(SMALL(BG346:BG1024,ROW()-ROW($BG$1027)+1),"")</f>
        <v>0</v>
      </c>
      <c r="BH1079">
        <f>IFERROR(SMALL(BH346:BH1024,ROW()-ROW($BH$1027)+1),"")</f>
        <v>0</v>
      </c>
      <c r="BI1079">
        <f>IFERROR(SMALL(BI346:BI1024,ROW()-ROW($BI$1027)+1),"")</f>
        <v>0</v>
      </c>
      <c r="BJ1079">
        <f>IFERROR(SMALL(BJ346:BJ1024,ROW()-ROW($BJ$1027)+1),"")</f>
        <v>0</v>
      </c>
      <c r="BK1079">
        <f>IFERROR(SMALL(BK346:BK1024,ROW()-ROW($BK$1027)+1),"")</f>
        <v>0</v>
      </c>
      <c r="BL1079">
        <f>IFERROR(SMALL(BL346:BL1024,ROW()-ROW($BL$1027)+1),"")</f>
        <v>0</v>
      </c>
      <c r="BM1079">
        <f>IFERROR(SMALL(BM346:BM1024,ROW()-ROW($BM$1027)+1),"")</f>
        <v>0</v>
      </c>
      <c r="BN1079">
        <f>IFERROR(SMALL(BN346:BN1024,ROW()-ROW($BN$1027)+1),"")</f>
        <v>0</v>
      </c>
      <c r="BO1079">
        <f>IFERROR(SMALL(BO346:BO1024,ROW()-ROW($BO$1027)+1),"")</f>
        <v>0</v>
      </c>
      <c r="BP1079">
        <f>IFERROR(SMALL(BP346:BP1024,ROW()-ROW($BP$1027)+1),"")</f>
        <v>0</v>
      </c>
      <c r="BQ1079">
        <f>IFERROR(SMALL(BQ346:BQ1024,ROW()-ROW($BQ$1027)+1),"")</f>
        <v>0</v>
      </c>
      <c r="BR1079">
        <f>IFERROR(SMALL(BR346:BR1024,ROW()-ROW($BR$1027)+1),"")</f>
        <v>0</v>
      </c>
    </row>
    <row r="1080" spans="5:70">
      <c r="E1080">
        <f>IFERROR(SMALL(E346:E1024,ROW()-ROW($E$1027)+1),"")</f>
        <v>0</v>
      </c>
      <c r="F1080">
        <f>IFERROR(SMALL(F346:F1024,ROW()-ROW($F$1027)+1),"")</f>
        <v>0</v>
      </c>
      <c r="G1080">
        <f>IFERROR(SMALL(G346:G1024,ROW()-ROW($G$1027)+1),"")</f>
        <v>0</v>
      </c>
      <c r="H1080">
        <f>IFERROR(SMALL(H346:H1024,ROW()-ROW($H$1027)+1),"")</f>
        <v>0</v>
      </c>
      <c r="I1080">
        <f>IFERROR(SMALL(I346:I1024,ROW()-ROW($I$1027)+1),"")</f>
        <v>0</v>
      </c>
      <c r="J1080">
        <f>IFERROR(SMALL(J346:J1024,ROW()-ROW($J$1027)+1),"")</f>
        <v>0</v>
      </c>
      <c r="K1080">
        <f>IFERROR(SMALL(K346:K1024,ROW()-ROW($K$1027)+1),"")</f>
        <v>0</v>
      </c>
      <c r="L1080">
        <f>IFERROR(SMALL(L346:L1024,ROW()-ROW($L$1027)+1),"")</f>
        <v>0</v>
      </c>
      <c r="M1080">
        <f>IFERROR(SMALL(M346:M1024,ROW()-ROW($M$1027)+1),"")</f>
        <v>0</v>
      </c>
      <c r="N1080">
        <f>IFERROR(SMALL(N346:N1024,ROW()-ROW($N$1027)+1),"")</f>
        <v>0</v>
      </c>
      <c r="O1080">
        <f>IFERROR(SMALL(O346:O1024,ROW()-ROW($O$1027)+1),"")</f>
        <v>0</v>
      </c>
      <c r="P1080">
        <f>IFERROR(SMALL(P346:P1024,ROW()-ROW($P$1027)+1),"")</f>
        <v>0</v>
      </c>
      <c r="Q1080">
        <f>IFERROR(SMALL(Q346:Q1024,ROW()-ROW($Q$1027)+1),"")</f>
        <v>0</v>
      </c>
      <c r="R1080">
        <f>IFERROR(SMALL(R346:R1024,ROW()-ROW($R$1027)+1),"")</f>
        <v>0</v>
      </c>
      <c r="S1080">
        <f>IFERROR(SMALL(S346:S1024,ROW()-ROW($S$1027)+1),"")</f>
        <v>0</v>
      </c>
      <c r="T1080">
        <f>IFERROR(SMALL(T346:T1024,ROW()-ROW($T$1027)+1),"")</f>
        <v>0</v>
      </c>
      <c r="U1080">
        <f>IFERROR(SMALL(U346:U1024,ROW()-ROW($U$1027)+1),"")</f>
        <v>0</v>
      </c>
      <c r="V1080">
        <f>IFERROR(SMALL(V346:V1024,ROW()-ROW($V$1027)+1),"")</f>
        <v>0</v>
      </c>
      <c r="W1080">
        <f>IFERROR(SMALL(W346:W1024,ROW()-ROW($W$1027)+1),"")</f>
        <v>0</v>
      </c>
      <c r="X1080">
        <f>IFERROR(SMALL(X346:X1024,ROW()-ROW($X$1027)+1),"")</f>
        <v>0</v>
      </c>
      <c r="Y1080">
        <f>IFERROR(SMALL(Y346:Y1024,ROW()-ROW($Y$1027)+1),"")</f>
        <v>0</v>
      </c>
      <c r="Z1080">
        <f>IFERROR(SMALL(Z346:Z1024,ROW()-ROW($Z$1027)+1),"")</f>
        <v>0</v>
      </c>
      <c r="AA1080">
        <f>IFERROR(SMALL(AA346:AA1024,ROW()-ROW($AA$1027)+1),"")</f>
        <v>0</v>
      </c>
      <c r="AB1080">
        <f>IFERROR(SMALL(AB346:AB1024,ROW()-ROW($AB$1027)+1),"")</f>
        <v>0</v>
      </c>
      <c r="AC1080">
        <f>IFERROR(SMALL(AC346:AC1024,ROW()-ROW($AC$1027)+1),"")</f>
        <v>0</v>
      </c>
      <c r="AD1080">
        <f>IFERROR(SMALL(AD346:AD1024,ROW()-ROW($AD$1027)+1),"")</f>
        <v>0</v>
      </c>
      <c r="AE1080">
        <f>IFERROR(SMALL(AE346:AE1024,ROW()-ROW($AE$1027)+1),"")</f>
        <v>0</v>
      </c>
      <c r="AF1080">
        <f>IFERROR(SMALL(AF346:AF1024,ROW()-ROW($AF$1027)+1),"")</f>
        <v>0</v>
      </c>
      <c r="AG1080">
        <f>IFERROR(SMALL(AG346:AG1024,ROW()-ROW($AG$1027)+1),"")</f>
        <v>0</v>
      </c>
      <c r="AH1080">
        <f>IFERROR(SMALL(AH346:AH1024,ROW()-ROW($AH$1027)+1),"")</f>
        <v>0</v>
      </c>
      <c r="AI1080">
        <f>IFERROR(SMALL(AI346:AI1024,ROW()-ROW($AI$1027)+1),"")</f>
        <v>0</v>
      </c>
      <c r="AJ1080">
        <f>IFERROR(SMALL(AJ346:AJ1024,ROW()-ROW($AJ$1027)+1),"")</f>
        <v>0</v>
      </c>
      <c r="AM1080">
        <f>IFERROR(SMALL(AM346:AM1024,ROW()-ROW($AM$1027)+1),"")</f>
        <v>0</v>
      </c>
      <c r="AN1080">
        <f>IFERROR(SMALL(AN346:AN1024,ROW()-ROW($AN$1027)+1),"")</f>
        <v>0</v>
      </c>
      <c r="AO1080">
        <f>IFERROR(SMALL(AO346:AO1024,ROW()-ROW($AO$1027)+1),"")</f>
        <v>0</v>
      </c>
      <c r="AP1080">
        <f>IFERROR(SMALL(AP346:AP1024,ROW()-ROW($AP$1027)+1),"")</f>
        <v>0</v>
      </c>
      <c r="AQ1080">
        <f>IFERROR(SMALL(AQ346:AQ1024,ROW()-ROW($AQ$1027)+1),"")</f>
        <v>0</v>
      </c>
      <c r="AR1080">
        <f>IFERROR(SMALL(AR346:AR1024,ROW()-ROW($AR$1027)+1),"")</f>
        <v>0</v>
      </c>
      <c r="AS1080">
        <f>IFERROR(SMALL(AS346:AS1024,ROW()-ROW($AS$1027)+1),"")</f>
        <v>0</v>
      </c>
      <c r="AT1080">
        <f>IFERROR(SMALL(AT346:AT1024,ROW()-ROW($AT$1027)+1),"")</f>
        <v>0</v>
      </c>
      <c r="AU1080">
        <f>IFERROR(SMALL(AU346:AU1024,ROW()-ROW($AU$1027)+1),"")</f>
        <v>0</v>
      </c>
      <c r="AV1080">
        <f>IFERROR(SMALL(AV346:AV1024,ROW()-ROW($AV$1027)+1),"")</f>
        <v>0</v>
      </c>
      <c r="AW1080">
        <f>IFERROR(SMALL(AW346:AW1024,ROW()-ROW($AW$1027)+1),"")</f>
        <v>0</v>
      </c>
      <c r="AX1080">
        <f>IFERROR(SMALL(AX346:AX1024,ROW()-ROW($AX$1027)+1),"")</f>
        <v>0</v>
      </c>
      <c r="AY1080">
        <f>IFERROR(SMALL(AY346:AY1024,ROW()-ROW($AY$1027)+1),"")</f>
        <v>0</v>
      </c>
      <c r="AZ1080">
        <f>IFERROR(SMALL(AZ346:AZ1024,ROW()-ROW($AZ$1027)+1),"")</f>
        <v>0</v>
      </c>
      <c r="BA1080">
        <f>IFERROR(SMALL(BA346:BA1024,ROW()-ROW($BA$1027)+1),"")</f>
        <v>0</v>
      </c>
      <c r="BB1080">
        <f>IFERROR(SMALL(BB346:BB1024,ROW()-ROW($BB$1027)+1),"")</f>
        <v>0</v>
      </c>
      <c r="BC1080">
        <f>IFERROR(SMALL(BC346:BC1024,ROW()-ROW($BC$1027)+1),"")</f>
        <v>0</v>
      </c>
      <c r="BD1080">
        <f>IFERROR(SMALL(BD346:BD1024,ROW()-ROW($BD$1027)+1),"")</f>
        <v>0</v>
      </c>
      <c r="BE1080">
        <f>IFERROR(SMALL(BE346:BE1024,ROW()-ROW($BE$1027)+1),"")</f>
        <v>0</v>
      </c>
      <c r="BF1080">
        <f>IFERROR(SMALL(BF346:BF1024,ROW()-ROW($BF$1027)+1),"")</f>
        <v>0</v>
      </c>
      <c r="BG1080">
        <f>IFERROR(SMALL(BG346:BG1024,ROW()-ROW($BG$1027)+1),"")</f>
        <v>0</v>
      </c>
      <c r="BH1080">
        <f>IFERROR(SMALL(BH346:BH1024,ROW()-ROW($BH$1027)+1),"")</f>
        <v>0</v>
      </c>
      <c r="BI1080">
        <f>IFERROR(SMALL(BI346:BI1024,ROW()-ROW($BI$1027)+1),"")</f>
        <v>0</v>
      </c>
      <c r="BJ1080">
        <f>IFERROR(SMALL(BJ346:BJ1024,ROW()-ROW($BJ$1027)+1),"")</f>
        <v>0</v>
      </c>
      <c r="BK1080">
        <f>IFERROR(SMALL(BK346:BK1024,ROW()-ROW($BK$1027)+1),"")</f>
        <v>0</v>
      </c>
      <c r="BL1080">
        <f>IFERROR(SMALL(BL346:BL1024,ROW()-ROW($BL$1027)+1),"")</f>
        <v>0</v>
      </c>
      <c r="BM1080">
        <f>IFERROR(SMALL(BM346:BM1024,ROW()-ROW($BM$1027)+1),"")</f>
        <v>0</v>
      </c>
      <c r="BN1080">
        <f>IFERROR(SMALL(BN346:BN1024,ROW()-ROW($BN$1027)+1),"")</f>
        <v>0</v>
      </c>
      <c r="BO1080">
        <f>IFERROR(SMALL(BO346:BO1024,ROW()-ROW($BO$1027)+1),"")</f>
        <v>0</v>
      </c>
      <c r="BP1080">
        <f>IFERROR(SMALL(BP346:BP1024,ROW()-ROW($BP$1027)+1),"")</f>
        <v>0</v>
      </c>
      <c r="BQ1080">
        <f>IFERROR(SMALL(BQ346:BQ1024,ROW()-ROW($BQ$1027)+1),"")</f>
        <v>0</v>
      </c>
      <c r="BR1080">
        <f>IFERROR(SMALL(BR346:BR1024,ROW()-ROW($BR$1027)+1),"")</f>
        <v>0</v>
      </c>
    </row>
    <row r="1081" spans="5:70">
      <c r="E1081">
        <f>IFERROR(SMALL(E346:E1024,ROW()-ROW($E$1027)+1),"")</f>
        <v>0</v>
      </c>
      <c r="F1081">
        <f>IFERROR(SMALL(F346:F1024,ROW()-ROW($F$1027)+1),"")</f>
        <v>0</v>
      </c>
      <c r="G1081">
        <f>IFERROR(SMALL(G346:G1024,ROW()-ROW($G$1027)+1),"")</f>
        <v>0</v>
      </c>
      <c r="H1081">
        <f>IFERROR(SMALL(H346:H1024,ROW()-ROW($H$1027)+1),"")</f>
        <v>0</v>
      </c>
      <c r="I1081">
        <f>IFERROR(SMALL(I346:I1024,ROW()-ROW($I$1027)+1),"")</f>
        <v>0</v>
      </c>
      <c r="J1081">
        <f>IFERROR(SMALL(J346:J1024,ROW()-ROW($J$1027)+1),"")</f>
        <v>0</v>
      </c>
      <c r="K1081">
        <f>IFERROR(SMALL(K346:K1024,ROW()-ROW($K$1027)+1),"")</f>
        <v>0</v>
      </c>
      <c r="L1081">
        <f>IFERROR(SMALL(L346:L1024,ROW()-ROW($L$1027)+1),"")</f>
        <v>0</v>
      </c>
      <c r="M1081">
        <f>IFERROR(SMALL(M346:M1024,ROW()-ROW($M$1027)+1),"")</f>
        <v>0</v>
      </c>
      <c r="N1081">
        <f>IFERROR(SMALL(N346:N1024,ROW()-ROW($N$1027)+1),"")</f>
        <v>0</v>
      </c>
      <c r="O1081">
        <f>IFERROR(SMALL(O346:O1024,ROW()-ROW($O$1027)+1),"")</f>
        <v>0</v>
      </c>
      <c r="P1081">
        <f>IFERROR(SMALL(P346:P1024,ROW()-ROW($P$1027)+1),"")</f>
        <v>0</v>
      </c>
      <c r="Q1081">
        <f>IFERROR(SMALL(Q346:Q1024,ROW()-ROW($Q$1027)+1),"")</f>
        <v>0</v>
      </c>
      <c r="R1081">
        <f>IFERROR(SMALL(R346:R1024,ROW()-ROW($R$1027)+1),"")</f>
        <v>0</v>
      </c>
      <c r="S1081">
        <f>IFERROR(SMALL(S346:S1024,ROW()-ROW($S$1027)+1),"")</f>
        <v>0</v>
      </c>
      <c r="T1081">
        <f>IFERROR(SMALL(T346:T1024,ROW()-ROW($T$1027)+1),"")</f>
        <v>0</v>
      </c>
      <c r="U1081">
        <f>IFERROR(SMALL(U346:U1024,ROW()-ROW($U$1027)+1),"")</f>
        <v>0</v>
      </c>
      <c r="V1081">
        <f>IFERROR(SMALL(V346:V1024,ROW()-ROW($V$1027)+1),"")</f>
        <v>0</v>
      </c>
      <c r="W1081">
        <f>IFERROR(SMALL(W346:W1024,ROW()-ROW($W$1027)+1),"")</f>
        <v>0</v>
      </c>
      <c r="X1081">
        <f>IFERROR(SMALL(X346:X1024,ROW()-ROW($X$1027)+1),"")</f>
        <v>0</v>
      </c>
      <c r="Y1081">
        <f>IFERROR(SMALL(Y346:Y1024,ROW()-ROW($Y$1027)+1),"")</f>
        <v>0</v>
      </c>
      <c r="Z1081">
        <f>IFERROR(SMALL(Z346:Z1024,ROW()-ROW($Z$1027)+1),"")</f>
        <v>0</v>
      </c>
      <c r="AA1081">
        <f>IFERROR(SMALL(AA346:AA1024,ROW()-ROW($AA$1027)+1),"")</f>
        <v>0</v>
      </c>
      <c r="AB1081">
        <f>IFERROR(SMALL(AB346:AB1024,ROW()-ROW($AB$1027)+1),"")</f>
        <v>0</v>
      </c>
      <c r="AC1081">
        <f>IFERROR(SMALL(AC346:AC1024,ROW()-ROW($AC$1027)+1),"")</f>
        <v>0</v>
      </c>
      <c r="AD1081">
        <f>IFERROR(SMALL(AD346:AD1024,ROW()-ROW($AD$1027)+1),"")</f>
        <v>0</v>
      </c>
      <c r="AE1081">
        <f>IFERROR(SMALL(AE346:AE1024,ROW()-ROW($AE$1027)+1),"")</f>
        <v>0</v>
      </c>
      <c r="AF1081">
        <f>IFERROR(SMALL(AF346:AF1024,ROW()-ROW($AF$1027)+1),"")</f>
        <v>0</v>
      </c>
      <c r="AG1081">
        <f>IFERROR(SMALL(AG346:AG1024,ROW()-ROW($AG$1027)+1),"")</f>
        <v>0</v>
      </c>
      <c r="AH1081">
        <f>IFERROR(SMALL(AH346:AH1024,ROW()-ROW($AH$1027)+1),"")</f>
        <v>0</v>
      </c>
      <c r="AI1081">
        <f>IFERROR(SMALL(AI346:AI1024,ROW()-ROW($AI$1027)+1),"")</f>
        <v>0</v>
      </c>
      <c r="AJ1081">
        <f>IFERROR(SMALL(AJ346:AJ1024,ROW()-ROW($AJ$1027)+1),"")</f>
        <v>0</v>
      </c>
      <c r="AM1081">
        <f>IFERROR(SMALL(AM346:AM1024,ROW()-ROW($AM$1027)+1),"")</f>
        <v>0</v>
      </c>
      <c r="AN1081">
        <f>IFERROR(SMALL(AN346:AN1024,ROW()-ROW($AN$1027)+1),"")</f>
        <v>0</v>
      </c>
      <c r="AO1081">
        <f>IFERROR(SMALL(AO346:AO1024,ROW()-ROW($AO$1027)+1),"")</f>
        <v>0</v>
      </c>
      <c r="AP1081">
        <f>IFERROR(SMALL(AP346:AP1024,ROW()-ROW($AP$1027)+1),"")</f>
        <v>0</v>
      </c>
      <c r="AQ1081">
        <f>IFERROR(SMALL(AQ346:AQ1024,ROW()-ROW($AQ$1027)+1),"")</f>
        <v>0</v>
      </c>
      <c r="AR1081">
        <f>IFERROR(SMALL(AR346:AR1024,ROW()-ROW($AR$1027)+1),"")</f>
        <v>0</v>
      </c>
      <c r="AS1081">
        <f>IFERROR(SMALL(AS346:AS1024,ROW()-ROW($AS$1027)+1),"")</f>
        <v>0</v>
      </c>
      <c r="AT1081">
        <f>IFERROR(SMALL(AT346:AT1024,ROW()-ROW($AT$1027)+1),"")</f>
        <v>0</v>
      </c>
      <c r="AU1081">
        <f>IFERROR(SMALL(AU346:AU1024,ROW()-ROW($AU$1027)+1),"")</f>
        <v>0</v>
      </c>
      <c r="AV1081">
        <f>IFERROR(SMALL(AV346:AV1024,ROW()-ROW($AV$1027)+1),"")</f>
        <v>0</v>
      </c>
      <c r="AW1081">
        <f>IFERROR(SMALL(AW346:AW1024,ROW()-ROW($AW$1027)+1),"")</f>
        <v>0</v>
      </c>
      <c r="AX1081">
        <f>IFERROR(SMALL(AX346:AX1024,ROW()-ROW($AX$1027)+1),"")</f>
        <v>0</v>
      </c>
      <c r="AY1081">
        <f>IFERROR(SMALL(AY346:AY1024,ROW()-ROW($AY$1027)+1),"")</f>
        <v>0</v>
      </c>
      <c r="AZ1081">
        <f>IFERROR(SMALL(AZ346:AZ1024,ROW()-ROW($AZ$1027)+1),"")</f>
        <v>0</v>
      </c>
      <c r="BA1081">
        <f>IFERROR(SMALL(BA346:BA1024,ROW()-ROW($BA$1027)+1),"")</f>
        <v>0</v>
      </c>
      <c r="BB1081">
        <f>IFERROR(SMALL(BB346:BB1024,ROW()-ROW($BB$1027)+1),"")</f>
        <v>0</v>
      </c>
      <c r="BC1081">
        <f>IFERROR(SMALL(BC346:BC1024,ROW()-ROW($BC$1027)+1),"")</f>
        <v>0</v>
      </c>
      <c r="BD1081">
        <f>IFERROR(SMALL(BD346:BD1024,ROW()-ROW($BD$1027)+1),"")</f>
        <v>0</v>
      </c>
      <c r="BE1081">
        <f>IFERROR(SMALL(BE346:BE1024,ROW()-ROW($BE$1027)+1),"")</f>
        <v>0</v>
      </c>
      <c r="BF1081">
        <f>IFERROR(SMALL(BF346:BF1024,ROW()-ROW($BF$1027)+1),"")</f>
        <v>0</v>
      </c>
      <c r="BG1081">
        <f>IFERROR(SMALL(BG346:BG1024,ROW()-ROW($BG$1027)+1),"")</f>
        <v>0</v>
      </c>
      <c r="BH1081">
        <f>IFERROR(SMALL(BH346:BH1024,ROW()-ROW($BH$1027)+1),"")</f>
        <v>0</v>
      </c>
      <c r="BI1081">
        <f>IFERROR(SMALL(BI346:BI1024,ROW()-ROW($BI$1027)+1),"")</f>
        <v>0</v>
      </c>
      <c r="BJ1081">
        <f>IFERROR(SMALL(BJ346:BJ1024,ROW()-ROW($BJ$1027)+1),"")</f>
        <v>0</v>
      </c>
      <c r="BK1081">
        <f>IFERROR(SMALL(BK346:BK1024,ROW()-ROW($BK$1027)+1),"")</f>
        <v>0</v>
      </c>
      <c r="BL1081">
        <f>IFERROR(SMALL(BL346:BL1024,ROW()-ROW($BL$1027)+1),"")</f>
        <v>0</v>
      </c>
      <c r="BM1081">
        <f>IFERROR(SMALL(BM346:BM1024,ROW()-ROW($BM$1027)+1),"")</f>
        <v>0</v>
      </c>
      <c r="BN1081">
        <f>IFERROR(SMALL(BN346:BN1024,ROW()-ROW($BN$1027)+1),"")</f>
        <v>0</v>
      </c>
      <c r="BO1081">
        <f>IFERROR(SMALL(BO346:BO1024,ROW()-ROW($BO$1027)+1),"")</f>
        <v>0</v>
      </c>
      <c r="BP1081">
        <f>IFERROR(SMALL(BP346:BP1024,ROW()-ROW($BP$1027)+1),"")</f>
        <v>0</v>
      </c>
      <c r="BQ1081">
        <f>IFERROR(SMALL(BQ346:BQ1024,ROW()-ROW($BQ$1027)+1),"")</f>
        <v>0</v>
      </c>
      <c r="BR1081">
        <f>IFERROR(SMALL(BR346:BR1024,ROW()-ROW($BR$1027)+1),"")</f>
        <v>0</v>
      </c>
    </row>
    <row r="1082" spans="5:70">
      <c r="E1082">
        <f>IFERROR(SMALL(E346:E1024,ROW()-ROW($E$1027)+1),"")</f>
        <v>0</v>
      </c>
      <c r="F1082">
        <f>IFERROR(SMALL(F346:F1024,ROW()-ROW($F$1027)+1),"")</f>
        <v>0</v>
      </c>
      <c r="G1082">
        <f>IFERROR(SMALL(G346:G1024,ROW()-ROW($G$1027)+1),"")</f>
        <v>0</v>
      </c>
      <c r="H1082">
        <f>IFERROR(SMALL(H346:H1024,ROW()-ROW($H$1027)+1),"")</f>
        <v>0</v>
      </c>
      <c r="I1082">
        <f>IFERROR(SMALL(I346:I1024,ROW()-ROW($I$1027)+1),"")</f>
        <v>0</v>
      </c>
      <c r="J1082">
        <f>IFERROR(SMALL(J346:J1024,ROW()-ROW($J$1027)+1),"")</f>
        <v>0</v>
      </c>
      <c r="K1082">
        <f>IFERROR(SMALL(K346:K1024,ROW()-ROW($K$1027)+1),"")</f>
        <v>0</v>
      </c>
      <c r="L1082">
        <f>IFERROR(SMALL(L346:L1024,ROW()-ROW($L$1027)+1),"")</f>
        <v>0</v>
      </c>
      <c r="M1082">
        <f>IFERROR(SMALL(M346:M1024,ROW()-ROW($M$1027)+1),"")</f>
        <v>0</v>
      </c>
      <c r="N1082">
        <f>IFERROR(SMALL(N346:N1024,ROW()-ROW($N$1027)+1),"")</f>
        <v>0</v>
      </c>
      <c r="O1082">
        <f>IFERROR(SMALL(O346:O1024,ROW()-ROW($O$1027)+1),"")</f>
        <v>0</v>
      </c>
      <c r="P1082">
        <f>IFERROR(SMALL(P346:P1024,ROW()-ROW($P$1027)+1),"")</f>
        <v>0</v>
      </c>
      <c r="Q1082">
        <f>IFERROR(SMALL(Q346:Q1024,ROW()-ROW($Q$1027)+1),"")</f>
        <v>0</v>
      </c>
      <c r="R1082">
        <f>IFERROR(SMALL(R346:R1024,ROW()-ROW($R$1027)+1),"")</f>
        <v>0</v>
      </c>
      <c r="S1082">
        <f>IFERROR(SMALL(S346:S1024,ROW()-ROW($S$1027)+1),"")</f>
        <v>0</v>
      </c>
      <c r="T1082">
        <f>IFERROR(SMALL(T346:T1024,ROW()-ROW($T$1027)+1),"")</f>
        <v>0</v>
      </c>
      <c r="U1082">
        <f>IFERROR(SMALL(U346:U1024,ROW()-ROW($U$1027)+1),"")</f>
        <v>0</v>
      </c>
      <c r="V1082">
        <f>IFERROR(SMALL(V346:V1024,ROW()-ROW($V$1027)+1),"")</f>
        <v>0</v>
      </c>
      <c r="W1082">
        <f>IFERROR(SMALL(W346:W1024,ROW()-ROW($W$1027)+1),"")</f>
        <v>0</v>
      </c>
      <c r="X1082">
        <f>IFERROR(SMALL(X346:X1024,ROW()-ROW($X$1027)+1),"")</f>
        <v>0</v>
      </c>
      <c r="Y1082">
        <f>IFERROR(SMALL(Y346:Y1024,ROW()-ROW($Y$1027)+1),"")</f>
        <v>0</v>
      </c>
      <c r="Z1082">
        <f>IFERROR(SMALL(Z346:Z1024,ROW()-ROW($Z$1027)+1),"")</f>
        <v>0</v>
      </c>
      <c r="AA1082">
        <f>IFERROR(SMALL(AA346:AA1024,ROW()-ROW($AA$1027)+1),"")</f>
        <v>0</v>
      </c>
      <c r="AB1082">
        <f>IFERROR(SMALL(AB346:AB1024,ROW()-ROW($AB$1027)+1),"")</f>
        <v>0</v>
      </c>
      <c r="AC1082">
        <f>IFERROR(SMALL(AC346:AC1024,ROW()-ROW($AC$1027)+1),"")</f>
        <v>0</v>
      </c>
      <c r="AD1082">
        <f>IFERROR(SMALL(AD346:AD1024,ROW()-ROW($AD$1027)+1),"")</f>
        <v>0</v>
      </c>
      <c r="AE1082">
        <f>IFERROR(SMALL(AE346:AE1024,ROW()-ROW($AE$1027)+1),"")</f>
        <v>0</v>
      </c>
      <c r="AF1082">
        <f>IFERROR(SMALL(AF346:AF1024,ROW()-ROW($AF$1027)+1),"")</f>
        <v>0</v>
      </c>
      <c r="AG1082">
        <f>IFERROR(SMALL(AG346:AG1024,ROW()-ROW($AG$1027)+1),"")</f>
        <v>0</v>
      </c>
      <c r="AH1082">
        <f>IFERROR(SMALL(AH346:AH1024,ROW()-ROW($AH$1027)+1),"")</f>
        <v>0</v>
      </c>
      <c r="AI1082">
        <f>IFERROR(SMALL(AI346:AI1024,ROW()-ROW($AI$1027)+1),"")</f>
        <v>0</v>
      </c>
      <c r="AJ1082">
        <f>IFERROR(SMALL(AJ346:AJ1024,ROW()-ROW($AJ$1027)+1),"")</f>
        <v>0</v>
      </c>
      <c r="AM1082">
        <f>IFERROR(SMALL(AM346:AM1024,ROW()-ROW($AM$1027)+1),"")</f>
        <v>0</v>
      </c>
      <c r="AN1082">
        <f>IFERROR(SMALL(AN346:AN1024,ROW()-ROW($AN$1027)+1),"")</f>
        <v>0</v>
      </c>
      <c r="AO1082">
        <f>IFERROR(SMALL(AO346:AO1024,ROW()-ROW($AO$1027)+1),"")</f>
        <v>0</v>
      </c>
      <c r="AP1082">
        <f>IFERROR(SMALL(AP346:AP1024,ROW()-ROW($AP$1027)+1),"")</f>
        <v>0</v>
      </c>
      <c r="AQ1082">
        <f>IFERROR(SMALL(AQ346:AQ1024,ROW()-ROW($AQ$1027)+1),"")</f>
        <v>0</v>
      </c>
      <c r="AR1082">
        <f>IFERROR(SMALL(AR346:AR1024,ROW()-ROW($AR$1027)+1),"")</f>
        <v>0</v>
      </c>
      <c r="AS1082">
        <f>IFERROR(SMALL(AS346:AS1024,ROW()-ROW($AS$1027)+1),"")</f>
        <v>0</v>
      </c>
      <c r="AT1082">
        <f>IFERROR(SMALL(AT346:AT1024,ROW()-ROW($AT$1027)+1),"")</f>
        <v>0</v>
      </c>
      <c r="AU1082">
        <f>IFERROR(SMALL(AU346:AU1024,ROW()-ROW($AU$1027)+1),"")</f>
        <v>0</v>
      </c>
      <c r="AV1082">
        <f>IFERROR(SMALL(AV346:AV1024,ROW()-ROW($AV$1027)+1),"")</f>
        <v>0</v>
      </c>
      <c r="AW1082">
        <f>IFERROR(SMALL(AW346:AW1024,ROW()-ROW($AW$1027)+1),"")</f>
        <v>0</v>
      </c>
      <c r="AX1082">
        <f>IFERROR(SMALL(AX346:AX1024,ROW()-ROW($AX$1027)+1),"")</f>
        <v>0</v>
      </c>
      <c r="AY1082">
        <f>IFERROR(SMALL(AY346:AY1024,ROW()-ROW($AY$1027)+1),"")</f>
        <v>0</v>
      </c>
      <c r="AZ1082">
        <f>IFERROR(SMALL(AZ346:AZ1024,ROW()-ROW($AZ$1027)+1),"")</f>
        <v>0</v>
      </c>
      <c r="BA1082">
        <f>IFERROR(SMALL(BA346:BA1024,ROW()-ROW($BA$1027)+1),"")</f>
        <v>0</v>
      </c>
      <c r="BB1082">
        <f>IFERROR(SMALL(BB346:BB1024,ROW()-ROW($BB$1027)+1),"")</f>
        <v>0</v>
      </c>
      <c r="BC1082">
        <f>IFERROR(SMALL(BC346:BC1024,ROW()-ROW($BC$1027)+1),"")</f>
        <v>0</v>
      </c>
      <c r="BD1082">
        <f>IFERROR(SMALL(BD346:BD1024,ROW()-ROW($BD$1027)+1),"")</f>
        <v>0</v>
      </c>
      <c r="BE1082">
        <f>IFERROR(SMALL(BE346:BE1024,ROW()-ROW($BE$1027)+1),"")</f>
        <v>0</v>
      </c>
      <c r="BF1082">
        <f>IFERROR(SMALL(BF346:BF1024,ROW()-ROW($BF$1027)+1),"")</f>
        <v>0</v>
      </c>
      <c r="BG1082">
        <f>IFERROR(SMALL(BG346:BG1024,ROW()-ROW($BG$1027)+1),"")</f>
        <v>0</v>
      </c>
      <c r="BH1082">
        <f>IFERROR(SMALL(BH346:BH1024,ROW()-ROW($BH$1027)+1),"")</f>
        <v>0</v>
      </c>
      <c r="BI1082">
        <f>IFERROR(SMALL(BI346:BI1024,ROW()-ROW($BI$1027)+1),"")</f>
        <v>0</v>
      </c>
      <c r="BJ1082">
        <f>IFERROR(SMALL(BJ346:BJ1024,ROW()-ROW($BJ$1027)+1),"")</f>
        <v>0</v>
      </c>
      <c r="BK1082">
        <f>IFERROR(SMALL(BK346:BK1024,ROW()-ROW($BK$1027)+1),"")</f>
        <v>0</v>
      </c>
      <c r="BL1082">
        <f>IFERROR(SMALL(BL346:BL1024,ROW()-ROW($BL$1027)+1),"")</f>
        <v>0</v>
      </c>
      <c r="BM1082">
        <f>IFERROR(SMALL(BM346:BM1024,ROW()-ROW($BM$1027)+1),"")</f>
        <v>0</v>
      </c>
      <c r="BN1082">
        <f>IFERROR(SMALL(BN346:BN1024,ROW()-ROW($BN$1027)+1),"")</f>
        <v>0</v>
      </c>
      <c r="BO1082">
        <f>IFERROR(SMALL(BO346:BO1024,ROW()-ROW($BO$1027)+1),"")</f>
        <v>0</v>
      </c>
      <c r="BP1082">
        <f>IFERROR(SMALL(BP346:BP1024,ROW()-ROW($BP$1027)+1),"")</f>
        <v>0</v>
      </c>
      <c r="BQ1082">
        <f>IFERROR(SMALL(BQ346:BQ1024,ROW()-ROW($BQ$1027)+1),"")</f>
        <v>0</v>
      </c>
      <c r="BR1082">
        <f>IFERROR(SMALL(BR346:BR1024,ROW()-ROW($BR$1027)+1),"")</f>
        <v>0</v>
      </c>
    </row>
    <row r="1083" spans="5:70">
      <c r="E1083">
        <f>IFERROR(SMALL(E346:E1024,ROW()-ROW($E$1027)+1),"")</f>
        <v>0</v>
      </c>
      <c r="F1083">
        <f>IFERROR(SMALL(F346:F1024,ROW()-ROW($F$1027)+1),"")</f>
        <v>0</v>
      </c>
      <c r="G1083">
        <f>IFERROR(SMALL(G346:G1024,ROW()-ROW($G$1027)+1),"")</f>
        <v>0</v>
      </c>
      <c r="H1083">
        <f>IFERROR(SMALL(H346:H1024,ROW()-ROW($H$1027)+1),"")</f>
        <v>0</v>
      </c>
      <c r="I1083">
        <f>IFERROR(SMALL(I346:I1024,ROW()-ROW($I$1027)+1),"")</f>
        <v>0</v>
      </c>
      <c r="J1083">
        <f>IFERROR(SMALL(J346:J1024,ROW()-ROW($J$1027)+1),"")</f>
        <v>0</v>
      </c>
      <c r="K1083">
        <f>IFERROR(SMALL(K346:K1024,ROW()-ROW($K$1027)+1),"")</f>
        <v>0</v>
      </c>
      <c r="L1083">
        <f>IFERROR(SMALL(L346:L1024,ROW()-ROW($L$1027)+1),"")</f>
        <v>0</v>
      </c>
      <c r="M1083">
        <f>IFERROR(SMALL(M346:M1024,ROW()-ROW($M$1027)+1),"")</f>
        <v>0</v>
      </c>
      <c r="N1083">
        <f>IFERROR(SMALL(N346:N1024,ROW()-ROW($N$1027)+1),"")</f>
        <v>0</v>
      </c>
      <c r="O1083">
        <f>IFERROR(SMALL(O346:O1024,ROW()-ROW($O$1027)+1),"")</f>
        <v>0</v>
      </c>
      <c r="P1083">
        <f>IFERROR(SMALL(P346:P1024,ROW()-ROW($P$1027)+1),"")</f>
        <v>0</v>
      </c>
      <c r="Q1083">
        <f>IFERROR(SMALL(Q346:Q1024,ROW()-ROW($Q$1027)+1),"")</f>
        <v>0</v>
      </c>
      <c r="R1083">
        <f>IFERROR(SMALL(R346:R1024,ROW()-ROW($R$1027)+1),"")</f>
        <v>0</v>
      </c>
      <c r="S1083">
        <f>IFERROR(SMALL(S346:S1024,ROW()-ROW($S$1027)+1),"")</f>
        <v>0</v>
      </c>
      <c r="T1083">
        <f>IFERROR(SMALL(T346:T1024,ROW()-ROW($T$1027)+1),"")</f>
        <v>0</v>
      </c>
      <c r="U1083">
        <f>IFERROR(SMALL(U346:U1024,ROW()-ROW($U$1027)+1),"")</f>
        <v>0</v>
      </c>
      <c r="V1083">
        <f>IFERROR(SMALL(V346:V1024,ROW()-ROW($V$1027)+1),"")</f>
        <v>0</v>
      </c>
      <c r="W1083">
        <f>IFERROR(SMALL(W346:W1024,ROW()-ROW($W$1027)+1),"")</f>
        <v>0</v>
      </c>
      <c r="X1083">
        <f>IFERROR(SMALL(X346:X1024,ROW()-ROW($X$1027)+1),"")</f>
        <v>0</v>
      </c>
      <c r="Y1083">
        <f>IFERROR(SMALL(Y346:Y1024,ROW()-ROW($Y$1027)+1),"")</f>
        <v>0</v>
      </c>
      <c r="Z1083">
        <f>IFERROR(SMALL(Z346:Z1024,ROW()-ROW($Z$1027)+1),"")</f>
        <v>0</v>
      </c>
      <c r="AA1083">
        <f>IFERROR(SMALL(AA346:AA1024,ROW()-ROW($AA$1027)+1),"")</f>
        <v>0</v>
      </c>
      <c r="AB1083">
        <f>IFERROR(SMALL(AB346:AB1024,ROW()-ROW($AB$1027)+1),"")</f>
        <v>0</v>
      </c>
      <c r="AC1083">
        <f>IFERROR(SMALL(AC346:AC1024,ROW()-ROW($AC$1027)+1),"")</f>
        <v>0</v>
      </c>
      <c r="AD1083">
        <f>IFERROR(SMALL(AD346:AD1024,ROW()-ROW($AD$1027)+1),"")</f>
        <v>0</v>
      </c>
      <c r="AE1083">
        <f>IFERROR(SMALL(AE346:AE1024,ROW()-ROW($AE$1027)+1),"")</f>
        <v>0</v>
      </c>
      <c r="AF1083">
        <f>IFERROR(SMALL(AF346:AF1024,ROW()-ROW($AF$1027)+1),"")</f>
        <v>0</v>
      </c>
      <c r="AG1083">
        <f>IFERROR(SMALL(AG346:AG1024,ROW()-ROW($AG$1027)+1),"")</f>
        <v>0</v>
      </c>
      <c r="AH1083">
        <f>IFERROR(SMALL(AH346:AH1024,ROW()-ROW($AH$1027)+1),"")</f>
        <v>0</v>
      </c>
      <c r="AI1083">
        <f>IFERROR(SMALL(AI346:AI1024,ROW()-ROW($AI$1027)+1),"")</f>
        <v>0</v>
      </c>
      <c r="AJ1083">
        <f>IFERROR(SMALL(AJ346:AJ1024,ROW()-ROW($AJ$1027)+1),"")</f>
        <v>0</v>
      </c>
      <c r="AM1083">
        <f>IFERROR(SMALL(AM346:AM1024,ROW()-ROW($AM$1027)+1),"")</f>
        <v>0</v>
      </c>
      <c r="AN1083">
        <f>IFERROR(SMALL(AN346:AN1024,ROW()-ROW($AN$1027)+1),"")</f>
        <v>0</v>
      </c>
      <c r="AO1083">
        <f>IFERROR(SMALL(AO346:AO1024,ROW()-ROW($AO$1027)+1),"")</f>
        <v>0</v>
      </c>
      <c r="AP1083">
        <f>IFERROR(SMALL(AP346:AP1024,ROW()-ROW($AP$1027)+1),"")</f>
        <v>0</v>
      </c>
      <c r="AQ1083">
        <f>IFERROR(SMALL(AQ346:AQ1024,ROW()-ROW($AQ$1027)+1),"")</f>
        <v>0</v>
      </c>
      <c r="AR1083">
        <f>IFERROR(SMALL(AR346:AR1024,ROW()-ROW($AR$1027)+1),"")</f>
        <v>0</v>
      </c>
      <c r="AS1083">
        <f>IFERROR(SMALL(AS346:AS1024,ROW()-ROW($AS$1027)+1),"")</f>
        <v>0</v>
      </c>
      <c r="AT1083">
        <f>IFERROR(SMALL(AT346:AT1024,ROW()-ROW($AT$1027)+1),"")</f>
        <v>0</v>
      </c>
      <c r="AU1083">
        <f>IFERROR(SMALL(AU346:AU1024,ROW()-ROW($AU$1027)+1),"")</f>
        <v>0</v>
      </c>
      <c r="AV1083">
        <f>IFERROR(SMALL(AV346:AV1024,ROW()-ROW($AV$1027)+1),"")</f>
        <v>0</v>
      </c>
      <c r="AW1083">
        <f>IFERROR(SMALL(AW346:AW1024,ROW()-ROW($AW$1027)+1),"")</f>
        <v>0</v>
      </c>
      <c r="AX1083">
        <f>IFERROR(SMALL(AX346:AX1024,ROW()-ROW($AX$1027)+1),"")</f>
        <v>0</v>
      </c>
      <c r="AY1083">
        <f>IFERROR(SMALL(AY346:AY1024,ROW()-ROW($AY$1027)+1),"")</f>
        <v>0</v>
      </c>
      <c r="AZ1083">
        <f>IFERROR(SMALL(AZ346:AZ1024,ROW()-ROW($AZ$1027)+1),"")</f>
        <v>0</v>
      </c>
      <c r="BA1083">
        <f>IFERROR(SMALL(BA346:BA1024,ROW()-ROW($BA$1027)+1),"")</f>
        <v>0</v>
      </c>
      <c r="BB1083">
        <f>IFERROR(SMALL(BB346:BB1024,ROW()-ROW($BB$1027)+1),"")</f>
        <v>0</v>
      </c>
      <c r="BC1083">
        <f>IFERROR(SMALL(BC346:BC1024,ROW()-ROW($BC$1027)+1),"")</f>
        <v>0</v>
      </c>
      <c r="BD1083">
        <f>IFERROR(SMALL(BD346:BD1024,ROW()-ROW($BD$1027)+1),"")</f>
        <v>0</v>
      </c>
      <c r="BE1083">
        <f>IFERROR(SMALL(BE346:BE1024,ROW()-ROW($BE$1027)+1),"")</f>
        <v>0</v>
      </c>
      <c r="BF1083">
        <f>IFERROR(SMALL(BF346:BF1024,ROW()-ROW($BF$1027)+1),"")</f>
        <v>0</v>
      </c>
      <c r="BG1083">
        <f>IFERROR(SMALL(BG346:BG1024,ROW()-ROW($BG$1027)+1),"")</f>
        <v>0</v>
      </c>
      <c r="BH1083">
        <f>IFERROR(SMALL(BH346:BH1024,ROW()-ROW($BH$1027)+1),"")</f>
        <v>0</v>
      </c>
      <c r="BI1083">
        <f>IFERROR(SMALL(BI346:BI1024,ROW()-ROW($BI$1027)+1),"")</f>
        <v>0</v>
      </c>
      <c r="BJ1083">
        <f>IFERROR(SMALL(BJ346:BJ1024,ROW()-ROW($BJ$1027)+1),"")</f>
        <v>0</v>
      </c>
      <c r="BK1083">
        <f>IFERROR(SMALL(BK346:BK1024,ROW()-ROW($BK$1027)+1),"")</f>
        <v>0</v>
      </c>
      <c r="BL1083">
        <f>IFERROR(SMALL(BL346:BL1024,ROW()-ROW($BL$1027)+1),"")</f>
        <v>0</v>
      </c>
      <c r="BM1083">
        <f>IFERROR(SMALL(BM346:BM1024,ROW()-ROW($BM$1027)+1),"")</f>
        <v>0</v>
      </c>
      <c r="BN1083">
        <f>IFERROR(SMALL(BN346:BN1024,ROW()-ROW($BN$1027)+1),"")</f>
        <v>0</v>
      </c>
      <c r="BO1083">
        <f>IFERROR(SMALL(BO346:BO1024,ROW()-ROW($BO$1027)+1),"")</f>
        <v>0</v>
      </c>
      <c r="BP1083">
        <f>IFERROR(SMALL(BP346:BP1024,ROW()-ROW($BP$1027)+1),"")</f>
        <v>0</v>
      </c>
      <c r="BQ1083">
        <f>IFERROR(SMALL(BQ346:BQ1024,ROW()-ROW($BQ$1027)+1),"")</f>
        <v>0</v>
      </c>
      <c r="BR1083">
        <f>IFERROR(SMALL(BR346:BR1024,ROW()-ROW($BR$1027)+1),"")</f>
        <v>0</v>
      </c>
    </row>
    <row r="1084" spans="5:70">
      <c r="E1084">
        <f>IFERROR(SMALL(E346:E1024,ROW()-ROW($E$1027)+1),"")</f>
        <v>0</v>
      </c>
      <c r="F1084">
        <f>IFERROR(SMALL(F346:F1024,ROW()-ROW($F$1027)+1),"")</f>
        <v>0</v>
      </c>
      <c r="G1084">
        <f>IFERROR(SMALL(G346:G1024,ROW()-ROW($G$1027)+1),"")</f>
        <v>0</v>
      </c>
      <c r="H1084">
        <f>IFERROR(SMALL(H346:H1024,ROW()-ROW($H$1027)+1),"")</f>
        <v>0</v>
      </c>
      <c r="I1084">
        <f>IFERROR(SMALL(I346:I1024,ROW()-ROW($I$1027)+1),"")</f>
        <v>0</v>
      </c>
      <c r="J1084">
        <f>IFERROR(SMALL(J346:J1024,ROW()-ROW($J$1027)+1),"")</f>
        <v>0</v>
      </c>
      <c r="K1084">
        <f>IFERROR(SMALL(K346:K1024,ROW()-ROW($K$1027)+1),"")</f>
        <v>0</v>
      </c>
      <c r="L1084">
        <f>IFERROR(SMALL(L346:L1024,ROW()-ROW($L$1027)+1),"")</f>
        <v>0</v>
      </c>
      <c r="M1084">
        <f>IFERROR(SMALL(M346:M1024,ROW()-ROW($M$1027)+1),"")</f>
        <v>0</v>
      </c>
      <c r="N1084">
        <f>IFERROR(SMALL(N346:N1024,ROW()-ROW($N$1027)+1),"")</f>
        <v>0</v>
      </c>
      <c r="O1084">
        <f>IFERROR(SMALL(O346:O1024,ROW()-ROW($O$1027)+1),"")</f>
        <v>0</v>
      </c>
      <c r="P1084">
        <f>IFERROR(SMALL(P346:P1024,ROW()-ROW($P$1027)+1),"")</f>
        <v>0</v>
      </c>
      <c r="Q1084">
        <f>IFERROR(SMALL(Q346:Q1024,ROW()-ROW($Q$1027)+1),"")</f>
        <v>0</v>
      </c>
      <c r="R1084">
        <f>IFERROR(SMALL(R346:R1024,ROW()-ROW($R$1027)+1),"")</f>
        <v>0</v>
      </c>
      <c r="S1084">
        <f>IFERROR(SMALL(S346:S1024,ROW()-ROW($S$1027)+1),"")</f>
        <v>0</v>
      </c>
      <c r="T1084">
        <f>IFERROR(SMALL(T346:T1024,ROW()-ROW($T$1027)+1),"")</f>
        <v>0</v>
      </c>
      <c r="U1084">
        <f>IFERROR(SMALL(U346:U1024,ROW()-ROW($U$1027)+1),"")</f>
        <v>0</v>
      </c>
      <c r="V1084">
        <f>IFERROR(SMALL(V346:V1024,ROW()-ROW($V$1027)+1),"")</f>
        <v>0</v>
      </c>
      <c r="W1084">
        <f>IFERROR(SMALL(W346:W1024,ROW()-ROW($W$1027)+1),"")</f>
        <v>0</v>
      </c>
      <c r="X1084">
        <f>IFERROR(SMALL(X346:X1024,ROW()-ROW($X$1027)+1),"")</f>
        <v>0</v>
      </c>
      <c r="Y1084">
        <f>IFERROR(SMALL(Y346:Y1024,ROW()-ROW($Y$1027)+1),"")</f>
        <v>0</v>
      </c>
      <c r="Z1084">
        <f>IFERROR(SMALL(Z346:Z1024,ROW()-ROW($Z$1027)+1),"")</f>
        <v>0</v>
      </c>
      <c r="AA1084">
        <f>IFERROR(SMALL(AA346:AA1024,ROW()-ROW($AA$1027)+1),"")</f>
        <v>0</v>
      </c>
      <c r="AB1084">
        <f>IFERROR(SMALL(AB346:AB1024,ROW()-ROW($AB$1027)+1),"")</f>
        <v>0</v>
      </c>
      <c r="AC1084">
        <f>IFERROR(SMALL(AC346:AC1024,ROW()-ROW($AC$1027)+1),"")</f>
        <v>0</v>
      </c>
      <c r="AD1084">
        <f>IFERROR(SMALL(AD346:AD1024,ROW()-ROW($AD$1027)+1),"")</f>
        <v>0</v>
      </c>
      <c r="AE1084">
        <f>IFERROR(SMALL(AE346:AE1024,ROW()-ROW($AE$1027)+1),"")</f>
        <v>0</v>
      </c>
      <c r="AF1084">
        <f>IFERROR(SMALL(AF346:AF1024,ROW()-ROW($AF$1027)+1),"")</f>
        <v>0</v>
      </c>
      <c r="AG1084">
        <f>IFERROR(SMALL(AG346:AG1024,ROW()-ROW($AG$1027)+1),"")</f>
        <v>0</v>
      </c>
      <c r="AH1084">
        <f>IFERROR(SMALL(AH346:AH1024,ROW()-ROW($AH$1027)+1),"")</f>
        <v>0</v>
      </c>
      <c r="AI1084">
        <f>IFERROR(SMALL(AI346:AI1024,ROW()-ROW($AI$1027)+1),"")</f>
        <v>0</v>
      </c>
      <c r="AJ1084">
        <f>IFERROR(SMALL(AJ346:AJ1024,ROW()-ROW($AJ$1027)+1),"")</f>
        <v>0</v>
      </c>
      <c r="AM1084">
        <f>IFERROR(SMALL(AM346:AM1024,ROW()-ROW($AM$1027)+1),"")</f>
        <v>0</v>
      </c>
      <c r="AN1084">
        <f>IFERROR(SMALL(AN346:AN1024,ROW()-ROW($AN$1027)+1),"")</f>
        <v>0</v>
      </c>
      <c r="AO1084">
        <f>IFERROR(SMALL(AO346:AO1024,ROW()-ROW($AO$1027)+1),"")</f>
        <v>0</v>
      </c>
      <c r="AP1084">
        <f>IFERROR(SMALL(AP346:AP1024,ROW()-ROW($AP$1027)+1),"")</f>
        <v>0</v>
      </c>
      <c r="AQ1084">
        <f>IFERROR(SMALL(AQ346:AQ1024,ROW()-ROW($AQ$1027)+1),"")</f>
        <v>0</v>
      </c>
      <c r="AR1084">
        <f>IFERROR(SMALL(AR346:AR1024,ROW()-ROW($AR$1027)+1),"")</f>
        <v>0</v>
      </c>
      <c r="AS1084">
        <f>IFERROR(SMALL(AS346:AS1024,ROW()-ROW($AS$1027)+1),"")</f>
        <v>0</v>
      </c>
      <c r="AT1084">
        <f>IFERROR(SMALL(AT346:AT1024,ROW()-ROW($AT$1027)+1),"")</f>
        <v>0</v>
      </c>
      <c r="AU1084">
        <f>IFERROR(SMALL(AU346:AU1024,ROW()-ROW($AU$1027)+1),"")</f>
        <v>0</v>
      </c>
      <c r="AV1084">
        <f>IFERROR(SMALL(AV346:AV1024,ROW()-ROW($AV$1027)+1),"")</f>
        <v>0</v>
      </c>
      <c r="AW1084">
        <f>IFERROR(SMALL(AW346:AW1024,ROW()-ROW($AW$1027)+1),"")</f>
        <v>0</v>
      </c>
      <c r="AX1084">
        <f>IFERROR(SMALL(AX346:AX1024,ROW()-ROW($AX$1027)+1),"")</f>
        <v>0</v>
      </c>
      <c r="AY1084">
        <f>IFERROR(SMALL(AY346:AY1024,ROW()-ROW($AY$1027)+1),"")</f>
        <v>0</v>
      </c>
      <c r="AZ1084">
        <f>IFERROR(SMALL(AZ346:AZ1024,ROW()-ROW($AZ$1027)+1),"")</f>
        <v>0</v>
      </c>
      <c r="BA1084">
        <f>IFERROR(SMALL(BA346:BA1024,ROW()-ROW($BA$1027)+1),"")</f>
        <v>0</v>
      </c>
      <c r="BB1084">
        <f>IFERROR(SMALL(BB346:BB1024,ROW()-ROW($BB$1027)+1),"")</f>
        <v>0</v>
      </c>
      <c r="BC1084">
        <f>IFERROR(SMALL(BC346:BC1024,ROW()-ROW($BC$1027)+1),"")</f>
        <v>0</v>
      </c>
      <c r="BD1084">
        <f>IFERROR(SMALL(BD346:BD1024,ROW()-ROW($BD$1027)+1),"")</f>
        <v>0</v>
      </c>
      <c r="BE1084">
        <f>IFERROR(SMALL(BE346:BE1024,ROW()-ROW($BE$1027)+1),"")</f>
        <v>0</v>
      </c>
      <c r="BF1084">
        <f>IFERROR(SMALL(BF346:BF1024,ROW()-ROW($BF$1027)+1),"")</f>
        <v>0</v>
      </c>
      <c r="BG1084">
        <f>IFERROR(SMALL(BG346:BG1024,ROW()-ROW($BG$1027)+1),"")</f>
        <v>0</v>
      </c>
      <c r="BH1084">
        <f>IFERROR(SMALL(BH346:BH1024,ROW()-ROW($BH$1027)+1),"")</f>
        <v>0</v>
      </c>
      <c r="BI1084">
        <f>IFERROR(SMALL(BI346:BI1024,ROW()-ROW($BI$1027)+1),"")</f>
        <v>0</v>
      </c>
      <c r="BJ1084">
        <f>IFERROR(SMALL(BJ346:BJ1024,ROW()-ROW($BJ$1027)+1),"")</f>
        <v>0</v>
      </c>
      <c r="BK1084">
        <f>IFERROR(SMALL(BK346:BK1024,ROW()-ROW($BK$1027)+1),"")</f>
        <v>0</v>
      </c>
      <c r="BL1084">
        <f>IFERROR(SMALL(BL346:BL1024,ROW()-ROW($BL$1027)+1),"")</f>
        <v>0</v>
      </c>
      <c r="BM1084">
        <f>IFERROR(SMALL(BM346:BM1024,ROW()-ROW($BM$1027)+1),"")</f>
        <v>0</v>
      </c>
      <c r="BN1084">
        <f>IFERROR(SMALL(BN346:BN1024,ROW()-ROW($BN$1027)+1),"")</f>
        <v>0</v>
      </c>
      <c r="BO1084">
        <f>IFERROR(SMALL(BO346:BO1024,ROW()-ROW($BO$1027)+1),"")</f>
        <v>0</v>
      </c>
      <c r="BP1084">
        <f>IFERROR(SMALL(BP346:BP1024,ROW()-ROW($BP$1027)+1),"")</f>
        <v>0</v>
      </c>
      <c r="BQ1084">
        <f>IFERROR(SMALL(BQ346:BQ1024,ROW()-ROW($BQ$1027)+1),"")</f>
        <v>0</v>
      </c>
      <c r="BR1084">
        <f>IFERROR(SMALL(BR346:BR1024,ROW()-ROW($BR$1027)+1),"")</f>
        <v>0</v>
      </c>
    </row>
    <row r="1085" spans="5:70">
      <c r="E1085">
        <f>IFERROR(SMALL(E346:E1024,ROW()-ROW($E$1027)+1),"")</f>
        <v>0</v>
      </c>
      <c r="F1085">
        <f>IFERROR(SMALL(F346:F1024,ROW()-ROW($F$1027)+1),"")</f>
        <v>0</v>
      </c>
      <c r="G1085">
        <f>IFERROR(SMALL(G346:G1024,ROW()-ROW($G$1027)+1),"")</f>
        <v>0</v>
      </c>
      <c r="H1085">
        <f>IFERROR(SMALL(H346:H1024,ROW()-ROW($H$1027)+1),"")</f>
        <v>0</v>
      </c>
      <c r="I1085">
        <f>IFERROR(SMALL(I346:I1024,ROW()-ROW($I$1027)+1),"")</f>
        <v>0</v>
      </c>
      <c r="J1085">
        <f>IFERROR(SMALL(J346:J1024,ROW()-ROW($J$1027)+1),"")</f>
        <v>0</v>
      </c>
      <c r="K1085">
        <f>IFERROR(SMALL(K346:K1024,ROW()-ROW($K$1027)+1),"")</f>
        <v>0</v>
      </c>
      <c r="L1085">
        <f>IFERROR(SMALL(L346:L1024,ROW()-ROW($L$1027)+1),"")</f>
        <v>0</v>
      </c>
      <c r="M1085">
        <f>IFERROR(SMALL(M346:M1024,ROW()-ROW($M$1027)+1),"")</f>
        <v>0</v>
      </c>
      <c r="N1085">
        <f>IFERROR(SMALL(N346:N1024,ROW()-ROW($N$1027)+1),"")</f>
        <v>0</v>
      </c>
      <c r="O1085">
        <f>IFERROR(SMALL(O346:O1024,ROW()-ROW($O$1027)+1),"")</f>
        <v>0</v>
      </c>
      <c r="P1085">
        <f>IFERROR(SMALL(P346:P1024,ROW()-ROW($P$1027)+1),"")</f>
        <v>0</v>
      </c>
      <c r="Q1085">
        <f>IFERROR(SMALL(Q346:Q1024,ROW()-ROW($Q$1027)+1),"")</f>
        <v>0</v>
      </c>
      <c r="R1085">
        <f>IFERROR(SMALL(R346:R1024,ROW()-ROW($R$1027)+1),"")</f>
        <v>0</v>
      </c>
      <c r="S1085">
        <f>IFERROR(SMALL(S346:S1024,ROW()-ROW($S$1027)+1),"")</f>
        <v>0</v>
      </c>
      <c r="T1085">
        <f>IFERROR(SMALL(T346:T1024,ROW()-ROW($T$1027)+1),"")</f>
        <v>0</v>
      </c>
      <c r="U1085">
        <f>IFERROR(SMALL(U346:U1024,ROW()-ROW($U$1027)+1),"")</f>
        <v>0</v>
      </c>
      <c r="V1085">
        <f>IFERROR(SMALL(V346:V1024,ROW()-ROW($V$1027)+1),"")</f>
        <v>0</v>
      </c>
      <c r="W1085">
        <f>IFERROR(SMALL(W346:W1024,ROW()-ROW($W$1027)+1),"")</f>
        <v>0</v>
      </c>
      <c r="X1085">
        <f>IFERROR(SMALL(X346:X1024,ROW()-ROW($X$1027)+1),"")</f>
        <v>0</v>
      </c>
      <c r="Y1085">
        <f>IFERROR(SMALL(Y346:Y1024,ROW()-ROW($Y$1027)+1),"")</f>
        <v>0</v>
      </c>
      <c r="Z1085">
        <f>IFERROR(SMALL(Z346:Z1024,ROW()-ROW($Z$1027)+1),"")</f>
        <v>0</v>
      </c>
      <c r="AA1085">
        <f>IFERROR(SMALL(AA346:AA1024,ROW()-ROW($AA$1027)+1),"")</f>
        <v>0</v>
      </c>
      <c r="AB1085">
        <f>IFERROR(SMALL(AB346:AB1024,ROW()-ROW($AB$1027)+1),"")</f>
        <v>0</v>
      </c>
      <c r="AC1085">
        <f>IFERROR(SMALL(AC346:AC1024,ROW()-ROW($AC$1027)+1),"")</f>
        <v>0</v>
      </c>
      <c r="AD1085">
        <f>IFERROR(SMALL(AD346:AD1024,ROW()-ROW($AD$1027)+1),"")</f>
        <v>0</v>
      </c>
      <c r="AE1085">
        <f>IFERROR(SMALL(AE346:AE1024,ROW()-ROW($AE$1027)+1),"")</f>
        <v>0</v>
      </c>
      <c r="AF1085">
        <f>IFERROR(SMALL(AF346:AF1024,ROW()-ROW($AF$1027)+1),"")</f>
        <v>0</v>
      </c>
      <c r="AG1085">
        <f>IFERROR(SMALL(AG346:AG1024,ROW()-ROW($AG$1027)+1),"")</f>
        <v>0</v>
      </c>
      <c r="AH1085">
        <f>IFERROR(SMALL(AH346:AH1024,ROW()-ROW($AH$1027)+1),"")</f>
        <v>0</v>
      </c>
      <c r="AI1085">
        <f>IFERROR(SMALL(AI346:AI1024,ROW()-ROW($AI$1027)+1),"")</f>
        <v>0</v>
      </c>
      <c r="AJ1085">
        <f>IFERROR(SMALL(AJ346:AJ1024,ROW()-ROW($AJ$1027)+1),"")</f>
        <v>0</v>
      </c>
      <c r="AM1085">
        <f>IFERROR(SMALL(AM346:AM1024,ROW()-ROW($AM$1027)+1),"")</f>
        <v>0</v>
      </c>
      <c r="AN1085">
        <f>IFERROR(SMALL(AN346:AN1024,ROW()-ROW($AN$1027)+1),"")</f>
        <v>0</v>
      </c>
      <c r="AO1085">
        <f>IFERROR(SMALL(AO346:AO1024,ROW()-ROW($AO$1027)+1),"")</f>
        <v>0</v>
      </c>
      <c r="AP1085">
        <f>IFERROR(SMALL(AP346:AP1024,ROW()-ROW($AP$1027)+1),"")</f>
        <v>0</v>
      </c>
      <c r="AQ1085">
        <f>IFERROR(SMALL(AQ346:AQ1024,ROW()-ROW($AQ$1027)+1),"")</f>
        <v>0</v>
      </c>
      <c r="AR1085">
        <f>IFERROR(SMALL(AR346:AR1024,ROW()-ROW($AR$1027)+1),"")</f>
        <v>0</v>
      </c>
      <c r="AS1085">
        <f>IFERROR(SMALL(AS346:AS1024,ROW()-ROW($AS$1027)+1),"")</f>
        <v>0</v>
      </c>
      <c r="AT1085">
        <f>IFERROR(SMALL(AT346:AT1024,ROW()-ROW($AT$1027)+1),"")</f>
        <v>0</v>
      </c>
      <c r="AU1085">
        <f>IFERROR(SMALL(AU346:AU1024,ROW()-ROW($AU$1027)+1),"")</f>
        <v>0</v>
      </c>
      <c r="AV1085">
        <f>IFERROR(SMALL(AV346:AV1024,ROW()-ROW($AV$1027)+1),"")</f>
        <v>0</v>
      </c>
      <c r="AW1085">
        <f>IFERROR(SMALL(AW346:AW1024,ROW()-ROW($AW$1027)+1),"")</f>
        <v>0</v>
      </c>
      <c r="AX1085">
        <f>IFERROR(SMALL(AX346:AX1024,ROW()-ROW($AX$1027)+1),"")</f>
        <v>0</v>
      </c>
      <c r="AY1085">
        <f>IFERROR(SMALL(AY346:AY1024,ROW()-ROW($AY$1027)+1),"")</f>
        <v>0</v>
      </c>
      <c r="AZ1085">
        <f>IFERROR(SMALL(AZ346:AZ1024,ROW()-ROW($AZ$1027)+1),"")</f>
        <v>0</v>
      </c>
      <c r="BA1085">
        <f>IFERROR(SMALL(BA346:BA1024,ROW()-ROW($BA$1027)+1),"")</f>
        <v>0</v>
      </c>
      <c r="BB1085">
        <f>IFERROR(SMALL(BB346:BB1024,ROW()-ROW($BB$1027)+1),"")</f>
        <v>0</v>
      </c>
      <c r="BC1085">
        <f>IFERROR(SMALL(BC346:BC1024,ROW()-ROW($BC$1027)+1),"")</f>
        <v>0</v>
      </c>
      <c r="BD1085">
        <f>IFERROR(SMALL(BD346:BD1024,ROW()-ROW($BD$1027)+1),"")</f>
        <v>0</v>
      </c>
      <c r="BE1085">
        <f>IFERROR(SMALL(BE346:BE1024,ROW()-ROW($BE$1027)+1),"")</f>
        <v>0</v>
      </c>
      <c r="BF1085">
        <f>IFERROR(SMALL(BF346:BF1024,ROW()-ROW($BF$1027)+1),"")</f>
        <v>0</v>
      </c>
      <c r="BG1085">
        <f>IFERROR(SMALL(BG346:BG1024,ROW()-ROW($BG$1027)+1),"")</f>
        <v>0</v>
      </c>
      <c r="BH1085">
        <f>IFERROR(SMALL(BH346:BH1024,ROW()-ROW($BH$1027)+1),"")</f>
        <v>0</v>
      </c>
      <c r="BI1085">
        <f>IFERROR(SMALL(BI346:BI1024,ROW()-ROW($BI$1027)+1),"")</f>
        <v>0</v>
      </c>
      <c r="BJ1085">
        <f>IFERROR(SMALL(BJ346:BJ1024,ROW()-ROW($BJ$1027)+1),"")</f>
        <v>0</v>
      </c>
      <c r="BK1085">
        <f>IFERROR(SMALL(BK346:BK1024,ROW()-ROW($BK$1027)+1),"")</f>
        <v>0</v>
      </c>
      <c r="BL1085">
        <f>IFERROR(SMALL(BL346:BL1024,ROW()-ROW($BL$1027)+1),"")</f>
        <v>0</v>
      </c>
      <c r="BM1085">
        <f>IFERROR(SMALL(BM346:BM1024,ROW()-ROW($BM$1027)+1),"")</f>
        <v>0</v>
      </c>
      <c r="BN1085">
        <f>IFERROR(SMALL(BN346:BN1024,ROW()-ROW($BN$1027)+1),"")</f>
        <v>0</v>
      </c>
      <c r="BO1085">
        <f>IFERROR(SMALL(BO346:BO1024,ROW()-ROW($BO$1027)+1),"")</f>
        <v>0</v>
      </c>
      <c r="BP1085">
        <f>IFERROR(SMALL(BP346:BP1024,ROW()-ROW($BP$1027)+1),"")</f>
        <v>0</v>
      </c>
      <c r="BQ1085">
        <f>IFERROR(SMALL(BQ346:BQ1024,ROW()-ROW($BQ$1027)+1),"")</f>
        <v>0</v>
      </c>
      <c r="BR1085">
        <f>IFERROR(SMALL(BR346:BR1024,ROW()-ROW($BR$1027)+1),"")</f>
        <v>0</v>
      </c>
    </row>
    <row r="1086" spans="5:70">
      <c r="E1086">
        <f>IFERROR(SMALL(E346:E1024,ROW()-ROW($E$1027)+1),"")</f>
        <v>0</v>
      </c>
      <c r="F1086">
        <f>IFERROR(SMALL(F346:F1024,ROW()-ROW($F$1027)+1),"")</f>
        <v>0</v>
      </c>
      <c r="G1086">
        <f>IFERROR(SMALL(G346:G1024,ROW()-ROW($G$1027)+1),"")</f>
        <v>0</v>
      </c>
      <c r="H1086">
        <f>IFERROR(SMALL(H346:H1024,ROW()-ROW($H$1027)+1),"")</f>
        <v>0</v>
      </c>
      <c r="I1086">
        <f>IFERROR(SMALL(I346:I1024,ROW()-ROW($I$1027)+1),"")</f>
        <v>0</v>
      </c>
      <c r="J1086">
        <f>IFERROR(SMALL(J346:J1024,ROW()-ROW($J$1027)+1),"")</f>
        <v>0</v>
      </c>
      <c r="K1086">
        <f>IFERROR(SMALL(K346:K1024,ROW()-ROW($K$1027)+1),"")</f>
        <v>0</v>
      </c>
      <c r="L1086">
        <f>IFERROR(SMALL(L346:L1024,ROW()-ROW($L$1027)+1),"")</f>
        <v>0</v>
      </c>
      <c r="M1086">
        <f>IFERROR(SMALL(M346:M1024,ROW()-ROW($M$1027)+1),"")</f>
        <v>0</v>
      </c>
      <c r="N1086">
        <f>IFERROR(SMALL(N346:N1024,ROW()-ROW($N$1027)+1),"")</f>
        <v>0</v>
      </c>
      <c r="O1086">
        <f>IFERROR(SMALL(O346:O1024,ROW()-ROW($O$1027)+1),"")</f>
        <v>0</v>
      </c>
      <c r="P1086">
        <f>IFERROR(SMALL(P346:P1024,ROW()-ROW($P$1027)+1),"")</f>
        <v>0</v>
      </c>
      <c r="Q1086">
        <f>IFERROR(SMALL(Q346:Q1024,ROW()-ROW($Q$1027)+1),"")</f>
        <v>0</v>
      </c>
      <c r="R1086">
        <f>IFERROR(SMALL(R346:R1024,ROW()-ROW($R$1027)+1),"")</f>
        <v>0</v>
      </c>
      <c r="S1086">
        <f>IFERROR(SMALL(S346:S1024,ROW()-ROW($S$1027)+1),"")</f>
        <v>0</v>
      </c>
      <c r="T1086">
        <f>IFERROR(SMALL(T346:T1024,ROW()-ROW($T$1027)+1),"")</f>
        <v>0</v>
      </c>
      <c r="U1086">
        <f>IFERROR(SMALL(U346:U1024,ROW()-ROW($U$1027)+1),"")</f>
        <v>0</v>
      </c>
      <c r="V1086">
        <f>IFERROR(SMALL(V346:V1024,ROW()-ROW($V$1027)+1),"")</f>
        <v>0</v>
      </c>
      <c r="W1086">
        <f>IFERROR(SMALL(W346:W1024,ROW()-ROW($W$1027)+1),"")</f>
        <v>0</v>
      </c>
      <c r="X1086">
        <f>IFERROR(SMALL(X346:X1024,ROW()-ROW($X$1027)+1),"")</f>
        <v>0</v>
      </c>
      <c r="Y1086">
        <f>IFERROR(SMALL(Y346:Y1024,ROW()-ROW($Y$1027)+1),"")</f>
        <v>0</v>
      </c>
      <c r="Z1086">
        <f>IFERROR(SMALL(Z346:Z1024,ROW()-ROW($Z$1027)+1),"")</f>
        <v>0</v>
      </c>
      <c r="AA1086">
        <f>IFERROR(SMALL(AA346:AA1024,ROW()-ROW($AA$1027)+1),"")</f>
        <v>0</v>
      </c>
      <c r="AB1086">
        <f>IFERROR(SMALL(AB346:AB1024,ROW()-ROW($AB$1027)+1),"")</f>
        <v>0</v>
      </c>
      <c r="AC1086">
        <f>IFERROR(SMALL(AC346:AC1024,ROW()-ROW($AC$1027)+1),"")</f>
        <v>0</v>
      </c>
      <c r="AD1086">
        <f>IFERROR(SMALL(AD346:AD1024,ROW()-ROW($AD$1027)+1),"")</f>
        <v>0</v>
      </c>
      <c r="AE1086">
        <f>IFERROR(SMALL(AE346:AE1024,ROW()-ROW($AE$1027)+1),"")</f>
        <v>0</v>
      </c>
      <c r="AF1086">
        <f>IFERROR(SMALL(AF346:AF1024,ROW()-ROW($AF$1027)+1),"")</f>
        <v>0</v>
      </c>
      <c r="AG1086">
        <f>IFERROR(SMALL(AG346:AG1024,ROW()-ROW($AG$1027)+1),"")</f>
        <v>0</v>
      </c>
      <c r="AH1086">
        <f>IFERROR(SMALL(AH346:AH1024,ROW()-ROW($AH$1027)+1),"")</f>
        <v>0</v>
      </c>
      <c r="AI1086">
        <f>IFERROR(SMALL(AI346:AI1024,ROW()-ROW($AI$1027)+1),"")</f>
        <v>0</v>
      </c>
      <c r="AJ1086">
        <f>IFERROR(SMALL(AJ346:AJ1024,ROW()-ROW($AJ$1027)+1),"")</f>
        <v>0</v>
      </c>
      <c r="AM1086">
        <f>IFERROR(SMALL(AM346:AM1024,ROW()-ROW($AM$1027)+1),"")</f>
        <v>0</v>
      </c>
      <c r="AN1086">
        <f>IFERROR(SMALL(AN346:AN1024,ROW()-ROW($AN$1027)+1),"")</f>
        <v>0</v>
      </c>
      <c r="AO1086">
        <f>IFERROR(SMALL(AO346:AO1024,ROW()-ROW($AO$1027)+1),"")</f>
        <v>0</v>
      </c>
      <c r="AP1086">
        <f>IFERROR(SMALL(AP346:AP1024,ROW()-ROW($AP$1027)+1),"")</f>
        <v>0</v>
      </c>
      <c r="AQ1086">
        <f>IFERROR(SMALL(AQ346:AQ1024,ROW()-ROW($AQ$1027)+1),"")</f>
        <v>0</v>
      </c>
      <c r="AR1086">
        <f>IFERROR(SMALL(AR346:AR1024,ROW()-ROW($AR$1027)+1),"")</f>
        <v>0</v>
      </c>
      <c r="AS1086">
        <f>IFERROR(SMALL(AS346:AS1024,ROW()-ROW($AS$1027)+1),"")</f>
        <v>0</v>
      </c>
      <c r="AT1086">
        <f>IFERROR(SMALL(AT346:AT1024,ROW()-ROW($AT$1027)+1),"")</f>
        <v>0</v>
      </c>
      <c r="AU1086">
        <f>IFERROR(SMALL(AU346:AU1024,ROW()-ROW($AU$1027)+1),"")</f>
        <v>0</v>
      </c>
      <c r="AV1086">
        <f>IFERROR(SMALL(AV346:AV1024,ROW()-ROW($AV$1027)+1),"")</f>
        <v>0</v>
      </c>
      <c r="AW1086">
        <f>IFERROR(SMALL(AW346:AW1024,ROW()-ROW($AW$1027)+1),"")</f>
        <v>0</v>
      </c>
      <c r="AX1086">
        <f>IFERROR(SMALL(AX346:AX1024,ROW()-ROW($AX$1027)+1),"")</f>
        <v>0</v>
      </c>
      <c r="AY1086">
        <f>IFERROR(SMALL(AY346:AY1024,ROW()-ROW($AY$1027)+1),"")</f>
        <v>0</v>
      </c>
      <c r="AZ1086">
        <f>IFERROR(SMALL(AZ346:AZ1024,ROW()-ROW($AZ$1027)+1),"")</f>
        <v>0</v>
      </c>
      <c r="BA1086">
        <f>IFERROR(SMALL(BA346:BA1024,ROW()-ROW($BA$1027)+1),"")</f>
        <v>0</v>
      </c>
      <c r="BB1086">
        <f>IFERROR(SMALL(BB346:BB1024,ROW()-ROW($BB$1027)+1),"")</f>
        <v>0</v>
      </c>
      <c r="BC1086">
        <f>IFERROR(SMALL(BC346:BC1024,ROW()-ROW($BC$1027)+1),"")</f>
        <v>0</v>
      </c>
      <c r="BD1086">
        <f>IFERROR(SMALL(BD346:BD1024,ROW()-ROW($BD$1027)+1),"")</f>
        <v>0</v>
      </c>
      <c r="BE1086">
        <f>IFERROR(SMALL(BE346:BE1024,ROW()-ROW($BE$1027)+1),"")</f>
        <v>0</v>
      </c>
      <c r="BF1086">
        <f>IFERROR(SMALL(BF346:BF1024,ROW()-ROW($BF$1027)+1),"")</f>
        <v>0</v>
      </c>
      <c r="BG1086">
        <f>IFERROR(SMALL(BG346:BG1024,ROW()-ROW($BG$1027)+1),"")</f>
        <v>0</v>
      </c>
      <c r="BH1086">
        <f>IFERROR(SMALL(BH346:BH1024,ROW()-ROW($BH$1027)+1),"")</f>
        <v>0</v>
      </c>
      <c r="BI1086">
        <f>IFERROR(SMALL(BI346:BI1024,ROW()-ROW($BI$1027)+1),"")</f>
        <v>0</v>
      </c>
      <c r="BJ1086">
        <f>IFERROR(SMALL(BJ346:BJ1024,ROW()-ROW($BJ$1027)+1),"")</f>
        <v>0</v>
      </c>
      <c r="BK1086">
        <f>IFERROR(SMALL(BK346:BK1024,ROW()-ROW($BK$1027)+1),"")</f>
        <v>0</v>
      </c>
      <c r="BL1086">
        <f>IFERROR(SMALL(BL346:BL1024,ROW()-ROW($BL$1027)+1),"")</f>
        <v>0</v>
      </c>
      <c r="BM1086">
        <f>IFERROR(SMALL(BM346:BM1024,ROW()-ROW($BM$1027)+1),"")</f>
        <v>0</v>
      </c>
      <c r="BN1086">
        <f>IFERROR(SMALL(BN346:BN1024,ROW()-ROW($BN$1027)+1),"")</f>
        <v>0</v>
      </c>
      <c r="BO1086">
        <f>IFERROR(SMALL(BO346:BO1024,ROW()-ROW($BO$1027)+1),"")</f>
        <v>0</v>
      </c>
      <c r="BP1086">
        <f>IFERROR(SMALL(BP346:BP1024,ROW()-ROW($BP$1027)+1),"")</f>
        <v>0</v>
      </c>
      <c r="BQ1086">
        <f>IFERROR(SMALL(BQ346:BQ1024,ROW()-ROW($BQ$1027)+1),"")</f>
        <v>0</v>
      </c>
      <c r="BR1086">
        <f>IFERROR(SMALL(BR346:BR1024,ROW()-ROW($BR$1027)+1),"")</f>
        <v>0</v>
      </c>
    </row>
    <row r="1087" spans="5:70">
      <c r="E1087">
        <f>IFERROR(SMALL(E346:E1024,ROW()-ROW($E$1027)+1),"")</f>
        <v>0</v>
      </c>
      <c r="F1087">
        <f>IFERROR(SMALL(F346:F1024,ROW()-ROW($F$1027)+1),"")</f>
        <v>0</v>
      </c>
      <c r="G1087">
        <f>IFERROR(SMALL(G346:G1024,ROW()-ROW($G$1027)+1),"")</f>
        <v>0</v>
      </c>
      <c r="H1087">
        <f>IFERROR(SMALL(H346:H1024,ROW()-ROW($H$1027)+1),"")</f>
        <v>0</v>
      </c>
      <c r="I1087">
        <f>IFERROR(SMALL(I346:I1024,ROW()-ROW($I$1027)+1),"")</f>
        <v>0</v>
      </c>
      <c r="J1087">
        <f>IFERROR(SMALL(J346:J1024,ROW()-ROW($J$1027)+1),"")</f>
        <v>0</v>
      </c>
      <c r="K1087">
        <f>IFERROR(SMALL(K346:K1024,ROW()-ROW($K$1027)+1),"")</f>
        <v>0</v>
      </c>
      <c r="L1087">
        <f>IFERROR(SMALL(L346:L1024,ROW()-ROW($L$1027)+1),"")</f>
        <v>0</v>
      </c>
      <c r="M1087">
        <f>IFERROR(SMALL(M346:M1024,ROW()-ROW($M$1027)+1),"")</f>
        <v>0</v>
      </c>
      <c r="N1087">
        <f>IFERROR(SMALL(N346:N1024,ROW()-ROW($N$1027)+1),"")</f>
        <v>0</v>
      </c>
      <c r="O1087">
        <f>IFERROR(SMALL(O346:O1024,ROW()-ROW($O$1027)+1),"")</f>
        <v>0</v>
      </c>
      <c r="P1087">
        <f>IFERROR(SMALL(P346:P1024,ROW()-ROW($P$1027)+1),"")</f>
        <v>0</v>
      </c>
      <c r="Q1087">
        <f>IFERROR(SMALL(Q346:Q1024,ROW()-ROW($Q$1027)+1),"")</f>
        <v>0</v>
      </c>
      <c r="R1087">
        <f>IFERROR(SMALL(R346:R1024,ROW()-ROW($R$1027)+1),"")</f>
        <v>0</v>
      </c>
      <c r="S1087">
        <f>IFERROR(SMALL(S346:S1024,ROW()-ROW($S$1027)+1),"")</f>
        <v>0</v>
      </c>
      <c r="T1087">
        <f>IFERROR(SMALL(T346:T1024,ROW()-ROW($T$1027)+1),"")</f>
        <v>0</v>
      </c>
      <c r="U1087">
        <f>IFERROR(SMALL(U346:U1024,ROW()-ROW($U$1027)+1),"")</f>
        <v>0</v>
      </c>
      <c r="V1087">
        <f>IFERROR(SMALL(V346:V1024,ROW()-ROW($V$1027)+1),"")</f>
        <v>0</v>
      </c>
      <c r="W1087">
        <f>IFERROR(SMALL(W346:W1024,ROW()-ROW($W$1027)+1),"")</f>
        <v>0</v>
      </c>
      <c r="X1087">
        <f>IFERROR(SMALL(X346:X1024,ROW()-ROW($X$1027)+1),"")</f>
        <v>0</v>
      </c>
      <c r="Y1087">
        <f>IFERROR(SMALL(Y346:Y1024,ROW()-ROW($Y$1027)+1),"")</f>
        <v>0</v>
      </c>
      <c r="Z1087">
        <f>IFERROR(SMALL(Z346:Z1024,ROW()-ROW($Z$1027)+1),"")</f>
        <v>0</v>
      </c>
      <c r="AA1087">
        <f>IFERROR(SMALL(AA346:AA1024,ROW()-ROW($AA$1027)+1),"")</f>
        <v>0</v>
      </c>
      <c r="AB1087">
        <f>IFERROR(SMALL(AB346:AB1024,ROW()-ROW($AB$1027)+1),"")</f>
        <v>0</v>
      </c>
      <c r="AC1087">
        <f>IFERROR(SMALL(AC346:AC1024,ROW()-ROW($AC$1027)+1),"")</f>
        <v>0</v>
      </c>
      <c r="AD1087">
        <f>IFERROR(SMALL(AD346:AD1024,ROW()-ROW($AD$1027)+1),"")</f>
        <v>0</v>
      </c>
      <c r="AE1087">
        <f>IFERROR(SMALL(AE346:AE1024,ROW()-ROW($AE$1027)+1),"")</f>
        <v>0</v>
      </c>
      <c r="AF1087">
        <f>IFERROR(SMALL(AF346:AF1024,ROW()-ROW($AF$1027)+1),"")</f>
        <v>0</v>
      </c>
      <c r="AG1087">
        <f>IFERROR(SMALL(AG346:AG1024,ROW()-ROW($AG$1027)+1),"")</f>
        <v>0</v>
      </c>
      <c r="AH1087">
        <f>IFERROR(SMALL(AH346:AH1024,ROW()-ROW($AH$1027)+1),"")</f>
        <v>0</v>
      </c>
      <c r="AI1087">
        <f>IFERROR(SMALL(AI346:AI1024,ROW()-ROW($AI$1027)+1),"")</f>
        <v>0</v>
      </c>
      <c r="AJ1087">
        <f>IFERROR(SMALL(AJ346:AJ1024,ROW()-ROW($AJ$1027)+1),"")</f>
        <v>0</v>
      </c>
      <c r="AM1087">
        <f>IFERROR(SMALL(AM346:AM1024,ROW()-ROW($AM$1027)+1),"")</f>
        <v>0</v>
      </c>
      <c r="AN1087">
        <f>IFERROR(SMALL(AN346:AN1024,ROW()-ROW($AN$1027)+1),"")</f>
        <v>0</v>
      </c>
      <c r="AO1087">
        <f>IFERROR(SMALL(AO346:AO1024,ROW()-ROW($AO$1027)+1),"")</f>
        <v>0</v>
      </c>
      <c r="AP1087">
        <f>IFERROR(SMALL(AP346:AP1024,ROW()-ROW($AP$1027)+1),"")</f>
        <v>0</v>
      </c>
      <c r="AQ1087">
        <f>IFERROR(SMALL(AQ346:AQ1024,ROW()-ROW($AQ$1027)+1),"")</f>
        <v>0</v>
      </c>
      <c r="AR1087">
        <f>IFERROR(SMALL(AR346:AR1024,ROW()-ROW($AR$1027)+1),"")</f>
        <v>0</v>
      </c>
      <c r="AS1087">
        <f>IFERROR(SMALL(AS346:AS1024,ROW()-ROW($AS$1027)+1),"")</f>
        <v>0</v>
      </c>
      <c r="AT1087">
        <f>IFERROR(SMALL(AT346:AT1024,ROW()-ROW($AT$1027)+1),"")</f>
        <v>0</v>
      </c>
      <c r="AU1087">
        <f>IFERROR(SMALL(AU346:AU1024,ROW()-ROW($AU$1027)+1),"")</f>
        <v>0</v>
      </c>
      <c r="AV1087">
        <f>IFERROR(SMALL(AV346:AV1024,ROW()-ROW($AV$1027)+1),"")</f>
        <v>0</v>
      </c>
      <c r="AW1087">
        <f>IFERROR(SMALL(AW346:AW1024,ROW()-ROW($AW$1027)+1),"")</f>
        <v>0</v>
      </c>
      <c r="AX1087">
        <f>IFERROR(SMALL(AX346:AX1024,ROW()-ROW($AX$1027)+1),"")</f>
        <v>0</v>
      </c>
      <c r="AY1087">
        <f>IFERROR(SMALL(AY346:AY1024,ROW()-ROW($AY$1027)+1),"")</f>
        <v>0</v>
      </c>
      <c r="AZ1087">
        <f>IFERROR(SMALL(AZ346:AZ1024,ROW()-ROW($AZ$1027)+1),"")</f>
        <v>0</v>
      </c>
      <c r="BA1087">
        <f>IFERROR(SMALL(BA346:BA1024,ROW()-ROW($BA$1027)+1),"")</f>
        <v>0</v>
      </c>
      <c r="BB1087">
        <f>IFERROR(SMALL(BB346:BB1024,ROW()-ROW($BB$1027)+1),"")</f>
        <v>0</v>
      </c>
      <c r="BC1087">
        <f>IFERROR(SMALL(BC346:BC1024,ROW()-ROW($BC$1027)+1),"")</f>
        <v>0</v>
      </c>
      <c r="BD1087">
        <f>IFERROR(SMALL(BD346:BD1024,ROW()-ROW($BD$1027)+1),"")</f>
        <v>0</v>
      </c>
      <c r="BE1087">
        <f>IFERROR(SMALL(BE346:BE1024,ROW()-ROW($BE$1027)+1),"")</f>
        <v>0</v>
      </c>
      <c r="BF1087">
        <f>IFERROR(SMALL(BF346:BF1024,ROW()-ROW($BF$1027)+1),"")</f>
        <v>0</v>
      </c>
      <c r="BG1087">
        <f>IFERROR(SMALL(BG346:BG1024,ROW()-ROW($BG$1027)+1),"")</f>
        <v>0</v>
      </c>
      <c r="BH1087">
        <f>IFERROR(SMALL(BH346:BH1024,ROW()-ROW($BH$1027)+1),"")</f>
        <v>0</v>
      </c>
      <c r="BI1087">
        <f>IFERROR(SMALL(BI346:BI1024,ROW()-ROW($BI$1027)+1),"")</f>
        <v>0</v>
      </c>
      <c r="BJ1087">
        <f>IFERROR(SMALL(BJ346:BJ1024,ROW()-ROW($BJ$1027)+1),"")</f>
        <v>0</v>
      </c>
      <c r="BK1087">
        <f>IFERROR(SMALL(BK346:BK1024,ROW()-ROW($BK$1027)+1),"")</f>
        <v>0</v>
      </c>
      <c r="BL1087">
        <f>IFERROR(SMALL(BL346:BL1024,ROW()-ROW($BL$1027)+1),"")</f>
        <v>0</v>
      </c>
      <c r="BM1087">
        <f>IFERROR(SMALL(BM346:BM1024,ROW()-ROW($BM$1027)+1),"")</f>
        <v>0</v>
      </c>
      <c r="BN1087">
        <f>IFERROR(SMALL(BN346:BN1024,ROW()-ROW($BN$1027)+1),"")</f>
        <v>0</v>
      </c>
      <c r="BO1087">
        <f>IFERROR(SMALL(BO346:BO1024,ROW()-ROW($BO$1027)+1),"")</f>
        <v>0</v>
      </c>
      <c r="BP1087">
        <f>IFERROR(SMALL(BP346:BP1024,ROW()-ROW($BP$1027)+1),"")</f>
        <v>0</v>
      </c>
      <c r="BQ1087">
        <f>IFERROR(SMALL(BQ346:BQ1024,ROW()-ROW($BQ$1027)+1),"")</f>
        <v>0</v>
      </c>
      <c r="BR1087">
        <f>IFERROR(SMALL(BR346:BR1024,ROW()-ROW($BR$1027)+1),"")</f>
        <v>0</v>
      </c>
    </row>
    <row r="1088" spans="5:70">
      <c r="E1088">
        <f>IFERROR(SMALL(E346:E1024,ROW()-ROW($E$1027)+1),"")</f>
        <v>0</v>
      </c>
      <c r="F1088">
        <f>IFERROR(SMALL(F346:F1024,ROW()-ROW($F$1027)+1),"")</f>
        <v>0</v>
      </c>
      <c r="G1088">
        <f>IFERROR(SMALL(G346:G1024,ROW()-ROW($G$1027)+1),"")</f>
        <v>0</v>
      </c>
      <c r="H1088">
        <f>IFERROR(SMALL(H346:H1024,ROW()-ROW($H$1027)+1),"")</f>
        <v>0</v>
      </c>
      <c r="I1088">
        <f>IFERROR(SMALL(I346:I1024,ROW()-ROW($I$1027)+1),"")</f>
        <v>0</v>
      </c>
      <c r="J1088">
        <f>IFERROR(SMALL(J346:J1024,ROW()-ROW($J$1027)+1),"")</f>
        <v>0</v>
      </c>
      <c r="K1088">
        <f>IFERROR(SMALL(K346:K1024,ROW()-ROW($K$1027)+1),"")</f>
        <v>0</v>
      </c>
      <c r="L1088">
        <f>IFERROR(SMALL(L346:L1024,ROW()-ROW($L$1027)+1),"")</f>
        <v>0</v>
      </c>
      <c r="M1088">
        <f>IFERROR(SMALL(M346:M1024,ROW()-ROW($M$1027)+1),"")</f>
        <v>0</v>
      </c>
      <c r="N1088">
        <f>IFERROR(SMALL(N346:N1024,ROW()-ROW($N$1027)+1),"")</f>
        <v>0</v>
      </c>
      <c r="O1088">
        <f>IFERROR(SMALL(O346:O1024,ROW()-ROW($O$1027)+1),"")</f>
        <v>0</v>
      </c>
      <c r="P1088">
        <f>IFERROR(SMALL(P346:P1024,ROW()-ROW($P$1027)+1),"")</f>
        <v>0</v>
      </c>
      <c r="Q1088">
        <f>IFERROR(SMALL(Q346:Q1024,ROW()-ROW($Q$1027)+1),"")</f>
        <v>0</v>
      </c>
      <c r="R1088">
        <f>IFERROR(SMALL(R346:R1024,ROW()-ROW($R$1027)+1),"")</f>
        <v>0</v>
      </c>
      <c r="S1088">
        <f>IFERROR(SMALL(S346:S1024,ROW()-ROW($S$1027)+1),"")</f>
        <v>0</v>
      </c>
      <c r="T1088">
        <f>IFERROR(SMALL(T346:T1024,ROW()-ROW($T$1027)+1),"")</f>
        <v>0</v>
      </c>
      <c r="U1088">
        <f>IFERROR(SMALL(U346:U1024,ROW()-ROW($U$1027)+1),"")</f>
        <v>0</v>
      </c>
      <c r="V1088">
        <f>IFERROR(SMALL(V346:V1024,ROW()-ROW($V$1027)+1),"")</f>
        <v>0</v>
      </c>
      <c r="W1088">
        <f>IFERROR(SMALL(W346:W1024,ROW()-ROW($W$1027)+1),"")</f>
        <v>0</v>
      </c>
      <c r="X1088">
        <f>IFERROR(SMALL(X346:X1024,ROW()-ROW($X$1027)+1),"")</f>
        <v>0</v>
      </c>
      <c r="Y1088">
        <f>IFERROR(SMALL(Y346:Y1024,ROW()-ROW($Y$1027)+1),"")</f>
        <v>0</v>
      </c>
      <c r="Z1088">
        <f>IFERROR(SMALL(Z346:Z1024,ROW()-ROW($Z$1027)+1),"")</f>
        <v>0</v>
      </c>
      <c r="AA1088">
        <f>IFERROR(SMALL(AA346:AA1024,ROW()-ROW($AA$1027)+1),"")</f>
        <v>0</v>
      </c>
      <c r="AB1088">
        <f>IFERROR(SMALL(AB346:AB1024,ROW()-ROW($AB$1027)+1),"")</f>
        <v>0</v>
      </c>
      <c r="AC1088">
        <f>IFERROR(SMALL(AC346:AC1024,ROW()-ROW($AC$1027)+1),"")</f>
        <v>0</v>
      </c>
      <c r="AD1088">
        <f>IFERROR(SMALL(AD346:AD1024,ROW()-ROW($AD$1027)+1),"")</f>
        <v>0</v>
      </c>
      <c r="AE1088">
        <f>IFERROR(SMALL(AE346:AE1024,ROW()-ROW($AE$1027)+1),"")</f>
        <v>0</v>
      </c>
      <c r="AF1088">
        <f>IFERROR(SMALL(AF346:AF1024,ROW()-ROW($AF$1027)+1),"")</f>
        <v>0</v>
      </c>
      <c r="AG1088">
        <f>IFERROR(SMALL(AG346:AG1024,ROW()-ROW($AG$1027)+1),"")</f>
        <v>0</v>
      </c>
      <c r="AH1088">
        <f>IFERROR(SMALL(AH346:AH1024,ROW()-ROW($AH$1027)+1),"")</f>
        <v>0</v>
      </c>
      <c r="AI1088">
        <f>IFERROR(SMALL(AI346:AI1024,ROW()-ROW($AI$1027)+1),"")</f>
        <v>0</v>
      </c>
      <c r="AJ1088">
        <f>IFERROR(SMALL(AJ346:AJ1024,ROW()-ROW($AJ$1027)+1),"")</f>
        <v>0</v>
      </c>
      <c r="AM1088">
        <f>IFERROR(SMALL(AM346:AM1024,ROW()-ROW($AM$1027)+1),"")</f>
        <v>0</v>
      </c>
      <c r="AN1088">
        <f>IFERROR(SMALL(AN346:AN1024,ROW()-ROW($AN$1027)+1),"")</f>
        <v>0</v>
      </c>
      <c r="AO1088">
        <f>IFERROR(SMALL(AO346:AO1024,ROW()-ROW($AO$1027)+1),"")</f>
        <v>0</v>
      </c>
      <c r="AP1088">
        <f>IFERROR(SMALL(AP346:AP1024,ROW()-ROW($AP$1027)+1),"")</f>
        <v>0</v>
      </c>
      <c r="AQ1088">
        <f>IFERROR(SMALL(AQ346:AQ1024,ROW()-ROW($AQ$1027)+1),"")</f>
        <v>0</v>
      </c>
      <c r="AR1088">
        <f>IFERROR(SMALL(AR346:AR1024,ROW()-ROW($AR$1027)+1),"")</f>
        <v>0</v>
      </c>
      <c r="AS1088">
        <f>IFERROR(SMALL(AS346:AS1024,ROW()-ROW($AS$1027)+1),"")</f>
        <v>0</v>
      </c>
      <c r="AT1088">
        <f>IFERROR(SMALL(AT346:AT1024,ROW()-ROW($AT$1027)+1),"")</f>
        <v>0</v>
      </c>
      <c r="AU1088">
        <f>IFERROR(SMALL(AU346:AU1024,ROW()-ROW($AU$1027)+1),"")</f>
        <v>0</v>
      </c>
      <c r="AV1088">
        <f>IFERROR(SMALL(AV346:AV1024,ROW()-ROW($AV$1027)+1),"")</f>
        <v>0</v>
      </c>
      <c r="AW1088">
        <f>IFERROR(SMALL(AW346:AW1024,ROW()-ROW($AW$1027)+1),"")</f>
        <v>0</v>
      </c>
      <c r="AX1088">
        <f>IFERROR(SMALL(AX346:AX1024,ROW()-ROW($AX$1027)+1),"")</f>
        <v>0</v>
      </c>
      <c r="AY1088">
        <f>IFERROR(SMALL(AY346:AY1024,ROW()-ROW($AY$1027)+1),"")</f>
        <v>0</v>
      </c>
      <c r="AZ1088">
        <f>IFERROR(SMALL(AZ346:AZ1024,ROW()-ROW($AZ$1027)+1),"")</f>
        <v>0</v>
      </c>
      <c r="BA1088">
        <f>IFERROR(SMALL(BA346:BA1024,ROW()-ROW($BA$1027)+1),"")</f>
        <v>0</v>
      </c>
      <c r="BB1088">
        <f>IFERROR(SMALL(BB346:BB1024,ROW()-ROW($BB$1027)+1),"")</f>
        <v>0</v>
      </c>
      <c r="BC1088">
        <f>IFERROR(SMALL(BC346:BC1024,ROW()-ROW($BC$1027)+1),"")</f>
        <v>0</v>
      </c>
      <c r="BD1088">
        <f>IFERROR(SMALL(BD346:BD1024,ROW()-ROW($BD$1027)+1),"")</f>
        <v>0</v>
      </c>
      <c r="BE1088">
        <f>IFERROR(SMALL(BE346:BE1024,ROW()-ROW($BE$1027)+1),"")</f>
        <v>0</v>
      </c>
      <c r="BF1088">
        <f>IFERROR(SMALL(BF346:BF1024,ROW()-ROW($BF$1027)+1),"")</f>
        <v>0</v>
      </c>
      <c r="BG1088">
        <f>IFERROR(SMALL(BG346:BG1024,ROW()-ROW($BG$1027)+1),"")</f>
        <v>0</v>
      </c>
      <c r="BH1088">
        <f>IFERROR(SMALL(BH346:BH1024,ROW()-ROW($BH$1027)+1),"")</f>
        <v>0</v>
      </c>
      <c r="BI1088">
        <f>IFERROR(SMALL(BI346:BI1024,ROW()-ROW($BI$1027)+1),"")</f>
        <v>0</v>
      </c>
      <c r="BJ1088">
        <f>IFERROR(SMALL(BJ346:BJ1024,ROW()-ROW($BJ$1027)+1),"")</f>
        <v>0</v>
      </c>
      <c r="BK1088">
        <f>IFERROR(SMALL(BK346:BK1024,ROW()-ROW($BK$1027)+1),"")</f>
        <v>0</v>
      </c>
      <c r="BL1088">
        <f>IFERROR(SMALL(BL346:BL1024,ROW()-ROW($BL$1027)+1),"")</f>
        <v>0</v>
      </c>
      <c r="BM1088">
        <f>IFERROR(SMALL(BM346:BM1024,ROW()-ROW($BM$1027)+1),"")</f>
        <v>0</v>
      </c>
      <c r="BN1088">
        <f>IFERROR(SMALL(BN346:BN1024,ROW()-ROW($BN$1027)+1),"")</f>
        <v>0</v>
      </c>
      <c r="BO1088">
        <f>IFERROR(SMALL(BO346:BO1024,ROW()-ROW($BO$1027)+1),"")</f>
        <v>0</v>
      </c>
      <c r="BP1088">
        <f>IFERROR(SMALL(BP346:BP1024,ROW()-ROW($BP$1027)+1),"")</f>
        <v>0</v>
      </c>
      <c r="BQ1088">
        <f>IFERROR(SMALL(BQ346:BQ1024,ROW()-ROW($BQ$1027)+1),"")</f>
        <v>0</v>
      </c>
      <c r="BR1088">
        <f>IFERROR(SMALL(BR346:BR1024,ROW()-ROW($BR$1027)+1),"")</f>
        <v>0</v>
      </c>
    </row>
    <row r="1089" spans="5:70">
      <c r="E1089">
        <f>IFERROR(SMALL(E346:E1024,ROW()-ROW($E$1027)+1),"")</f>
        <v>0</v>
      </c>
      <c r="F1089">
        <f>IFERROR(SMALL(F346:F1024,ROW()-ROW($F$1027)+1),"")</f>
        <v>0</v>
      </c>
      <c r="G1089">
        <f>IFERROR(SMALL(G346:G1024,ROW()-ROW($G$1027)+1),"")</f>
        <v>0</v>
      </c>
      <c r="H1089">
        <f>IFERROR(SMALL(H346:H1024,ROW()-ROW($H$1027)+1),"")</f>
        <v>0</v>
      </c>
      <c r="I1089">
        <f>IFERROR(SMALL(I346:I1024,ROW()-ROW($I$1027)+1),"")</f>
        <v>0</v>
      </c>
      <c r="J1089">
        <f>IFERROR(SMALL(J346:J1024,ROW()-ROW($J$1027)+1),"")</f>
        <v>0</v>
      </c>
      <c r="K1089">
        <f>IFERROR(SMALL(K346:K1024,ROW()-ROW($K$1027)+1),"")</f>
        <v>0</v>
      </c>
      <c r="L1089">
        <f>IFERROR(SMALL(L346:L1024,ROW()-ROW($L$1027)+1),"")</f>
        <v>0</v>
      </c>
      <c r="M1089">
        <f>IFERROR(SMALL(M346:M1024,ROW()-ROW($M$1027)+1),"")</f>
        <v>0</v>
      </c>
      <c r="N1089">
        <f>IFERROR(SMALL(N346:N1024,ROW()-ROW($N$1027)+1),"")</f>
        <v>0</v>
      </c>
      <c r="O1089">
        <f>IFERROR(SMALL(O346:O1024,ROW()-ROW($O$1027)+1),"")</f>
        <v>0</v>
      </c>
      <c r="P1089">
        <f>IFERROR(SMALL(P346:P1024,ROW()-ROW($P$1027)+1),"")</f>
        <v>0</v>
      </c>
      <c r="Q1089">
        <f>IFERROR(SMALL(Q346:Q1024,ROW()-ROW($Q$1027)+1),"")</f>
        <v>0</v>
      </c>
      <c r="R1089">
        <f>IFERROR(SMALL(R346:R1024,ROW()-ROW($R$1027)+1),"")</f>
        <v>0</v>
      </c>
      <c r="S1089">
        <f>IFERROR(SMALL(S346:S1024,ROW()-ROW($S$1027)+1),"")</f>
        <v>0</v>
      </c>
      <c r="T1089">
        <f>IFERROR(SMALL(T346:T1024,ROW()-ROW($T$1027)+1),"")</f>
        <v>0</v>
      </c>
      <c r="U1089">
        <f>IFERROR(SMALL(U346:U1024,ROW()-ROW($U$1027)+1),"")</f>
        <v>0</v>
      </c>
      <c r="V1089">
        <f>IFERROR(SMALL(V346:V1024,ROW()-ROW($V$1027)+1),"")</f>
        <v>0</v>
      </c>
      <c r="W1089">
        <f>IFERROR(SMALL(W346:W1024,ROW()-ROW($W$1027)+1),"")</f>
        <v>0</v>
      </c>
      <c r="X1089">
        <f>IFERROR(SMALL(X346:X1024,ROW()-ROW($X$1027)+1),"")</f>
        <v>0</v>
      </c>
      <c r="Y1089">
        <f>IFERROR(SMALL(Y346:Y1024,ROW()-ROW($Y$1027)+1),"")</f>
        <v>0</v>
      </c>
      <c r="Z1089">
        <f>IFERROR(SMALL(Z346:Z1024,ROW()-ROW($Z$1027)+1),"")</f>
        <v>0</v>
      </c>
      <c r="AA1089">
        <f>IFERROR(SMALL(AA346:AA1024,ROW()-ROW($AA$1027)+1),"")</f>
        <v>0</v>
      </c>
      <c r="AB1089">
        <f>IFERROR(SMALL(AB346:AB1024,ROW()-ROW($AB$1027)+1),"")</f>
        <v>0</v>
      </c>
      <c r="AC1089">
        <f>IFERROR(SMALL(AC346:AC1024,ROW()-ROW($AC$1027)+1),"")</f>
        <v>0</v>
      </c>
      <c r="AD1089">
        <f>IFERROR(SMALL(AD346:AD1024,ROW()-ROW($AD$1027)+1),"")</f>
        <v>0</v>
      </c>
      <c r="AE1089">
        <f>IFERROR(SMALL(AE346:AE1024,ROW()-ROW($AE$1027)+1),"")</f>
        <v>0</v>
      </c>
      <c r="AF1089">
        <f>IFERROR(SMALL(AF346:AF1024,ROW()-ROW($AF$1027)+1),"")</f>
        <v>0</v>
      </c>
      <c r="AG1089">
        <f>IFERROR(SMALL(AG346:AG1024,ROW()-ROW($AG$1027)+1),"")</f>
        <v>0</v>
      </c>
      <c r="AH1089">
        <f>IFERROR(SMALL(AH346:AH1024,ROW()-ROW($AH$1027)+1),"")</f>
        <v>0</v>
      </c>
      <c r="AI1089">
        <f>IFERROR(SMALL(AI346:AI1024,ROW()-ROW($AI$1027)+1),"")</f>
        <v>0</v>
      </c>
      <c r="AJ1089">
        <f>IFERROR(SMALL(AJ346:AJ1024,ROW()-ROW($AJ$1027)+1),"")</f>
        <v>0</v>
      </c>
      <c r="AM1089">
        <f>IFERROR(SMALL(AM346:AM1024,ROW()-ROW($AM$1027)+1),"")</f>
        <v>0</v>
      </c>
      <c r="AN1089">
        <f>IFERROR(SMALL(AN346:AN1024,ROW()-ROW($AN$1027)+1),"")</f>
        <v>0</v>
      </c>
      <c r="AO1089">
        <f>IFERROR(SMALL(AO346:AO1024,ROW()-ROW($AO$1027)+1),"")</f>
        <v>0</v>
      </c>
      <c r="AP1089">
        <f>IFERROR(SMALL(AP346:AP1024,ROW()-ROW($AP$1027)+1),"")</f>
        <v>0</v>
      </c>
      <c r="AQ1089">
        <f>IFERROR(SMALL(AQ346:AQ1024,ROW()-ROW($AQ$1027)+1),"")</f>
        <v>0</v>
      </c>
      <c r="AR1089">
        <f>IFERROR(SMALL(AR346:AR1024,ROW()-ROW($AR$1027)+1),"")</f>
        <v>0</v>
      </c>
      <c r="AS1089">
        <f>IFERROR(SMALL(AS346:AS1024,ROW()-ROW($AS$1027)+1),"")</f>
        <v>0</v>
      </c>
      <c r="AT1089">
        <f>IFERROR(SMALL(AT346:AT1024,ROW()-ROW($AT$1027)+1),"")</f>
        <v>0</v>
      </c>
      <c r="AU1089">
        <f>IFERROR(SMALL(AU346:AU1024,ROW()-ROW($AU$1027)+1),"")</f>
        <v>0</v>
      </c>
      <c r="AV1089">
        <f>IFERROR(SMALL(AV346:AV1024,ROW()-ROW($AV$1027)+1),"")</f>
        <v>0</v>
      </c>
      <c r="AW1089">
        <f>IFERROR(SMALL(AW346:AW1024,ROW()-ROW($AW$1027)+1),"")</f>
        <v>0</v>
      </c>
      <c r="AX1089">
        <f>IFERROR(SMALL(AX346:AX1024,ROW()-ROW($AX$1027)+1),"")</f>
        <v>0</v>
      </c>
      <c r="AY1089">
        <f>IFERROR(SMALL(AY346:AY1024,ROW()-ROW($AY$1027)+1),"")</f>
        <v>0</v>
      </c>
      <c r="AZ1089">
        <f>IFERROR(SMALL(AZ346:AZ1024,ROW()-ROW($AZ$1027)+1),"")</f>
        <v>0</v>
      </c>
      <c r="BA1089">
        <f>IFERROR(SMALL(BA346:BA1024,ROW()-ROW($BA$1027)+1),"")</f>
        <v>0</v>
      </c>
      <c r="BB1089">
        <f>IFERROR(SMALL(BB346:BB1024,ROW()-ROW($BB$1027)+1),"")</f>
        <v>0</v>
      </c>
      <c r="BC1089">
        <f>IFERROR(SMALL(BC346:BC1024,ROW()-ROW($BC$1027)+1),"")</f>
        <v>0</v>
      </c>
      <c r="BD1089">
        <f>IFERROR(SMALL(BD346:BD1024,ROW()-ROW($BD$1027)+1),"")</f>
        <v>0</v>
      </c>
      <c r="BE1089">
        <f>IFERROR(SMALL(BE346:BE1024,ROW()-ROW($BE$1027)+1),"")</f>
        <v>0</v>
      </c>
      <c r="BF1089">
        <f>IFERROR(SMALL(BF346:BF1024,ROW()-ROW($BF$1027)+1),"")</f>
        <v>0</v>
      </c>
      <c r="BG1089">
        <f>IFERROR(SMALL(BG346:BG1024,ROW()-ROW($BG$1027)+1),"")</f>
        <v>0</v>
      </c>
      <c r="BH1089">
        <f>IFERROR(SMALL(BH346:BH1024,ROW()-ROW($BH$1027)+1),"")</f>
        <v>0</v>
      </c>
      <c r="BI1089">
        <f>IFERROR(SMALL(BI346:BI1024,ROW()-ROW($BI$1027)+1),"")</f>
        <v>0</v>
      </c>
      <c r="BJ1089">
        <f>IFERROR(SMALL(BJ346:BJ1024,ROW()-ROW($BJ$1027)+1),"")</f>
        <v>0</v>
      </c>
      <c r="BK1089">
        <f>IFERROR(SMALL(BK346:BK1024,ROW()-ROW($BK$1027)+1),"")</f>
        <v>0</v>
      </c>
      <c r="BL1089">
        <f>IFERROR(SMALL(BL346:BL1024,ROW()-ROW($BL$1027)+1),"")</f>
        <v>0</v>
      </c>
      <c r="BM1089">
        <f>IFERROR(SMALL(BM346:BM1024,ROW()-ROW($BM$1027)+1),"")</f>
        <v>0</v>
      </c>
      <c r="BN1089">
        <f>IFERROR(SMALL(BN346:BN1024,ROW()-ROW($BN$1027)+1),"")</f>
        <v>0</v>
      </c>
      <c r="BO1089">
        <f>IFERROR(SMALL(BO346:BO1024,ROW()-ROW($BO$1027)+1),"")</f>
        <v>0</v>
      </c>
      <c r="BP1089">
        <f>IFERROR(SMALL(BP346:BP1024,ROW()-ROW($BP$1027)+1),"")</f>
        <v>0</v>
      </c>
      <c r="BQ1089">
        <f>IFERROR(SMALL(BQ346:BQ1024,ROW()-ROW($BQ$1027)+1),"")</f>
        <v>0</v>
      </c>
      <c r="BR1089">
        <f>IFERROR(SMALL(BR346:BR1024,ROW()-ROW($BR$1027)+1),"")</f>
        <v>0</v>
      </c>
    </row>
    <row r="1090" spans="5:70">
      <c r="E1090">
        <f>IFERROR(SMALL(E346:E1024,ROW()-ROW($E$1027)+1),"")</f>
        <v>0</v>
      </c>
      <c r="F1090">
        <f>IFERROR(SMALL(F346:F1024,ROW()-ROW($F$1027)+1),"")</f>
        <v>0</v>
      </c>
      <c r="G1090">
        <f>IFERROR(SMALL(G346:G1024,ROW()-ROW($G$1027)+1),"")</f>
        <v>0</v>
      </c>
      <c r="H1090">
        <f>IFERROR(SMALL(H346:H1024,ROW()-ROW($H$1027)+1),"")</f>
        <v>0</v>
      </c>
      <c r="I1090">
        <f>IFERROR(SMALL(I346:I1024,ROW()-ROW($I$1027)+1),"")</f>
        <v>0</v>
      </c>
      <c r="J1090">
        <f>IFERROR(SMALL(J346:J1024,ROW()-ROW($J$1027)+1),"")</f>
        <v>0</v>
      </c>
      <c r="K1090">
        <f>IFERROR(SMALL(K346:K1024,ROW()-ROW($K$1027)+1),"")</f>
        <v>0</v>
      </c>
      <c r="L1090">
        <f>IFERROR(SMALL(L346:L1024,ROW()-ROW($L$1027)+1),"")</f>
        <v>0</v>
      </c>
      <c r="M1090">
        <f>IFERROR(SMALL(M346:M1024,ROW()-ROW($M$1027)+1),"")</f>
        <v>0</v>
      </c>
      <c r="N1090">
        <f>IFERROR(SMALL(N346:N1024,ROW()-ROW($N$1027)+1),"")</f>
        <v>0</v>
      </c>
      <c r="O1090">
        <f>IFERROR(SMALL(O346:O1024,ROW()-ROW($O$1027)+1),"")</f>
        <v>0</v>
      </c>
      <c r="P1090">
        <f>IFERROR(SMALL(P346:P1024,ROW()-ROW($P$1027)+1),"")</f>
        <v>0</v>
      </c>
      <c r="Q1090">
        <f>IFERROR(SMALL(Q346:Q1024,ROW()-ROW($Q$1027)+1),"")</f>
        <v>0</v>
      </c>
      <c r="R1090">
        <f>IFERROR(SMALL(R346:R1024,ROW()-ROW($R$1027)+1),"")</f>
        <v>0</v>
      </c>
      <c r="S1090">
        <f>IFERROR(SMALL(S346:S1024,ROW()-ROW($S$1027)+1),"")</f>
        <v>0</v>
      </c>
      <c r="T1090">
        <f>IFERROR(SMALL(T346:T1024,ROW()-ROW($T$1027)+1),"")</f>
        <v>0</v>
      </c>
      <c r="U1090">
        <f>IFERROR(SMALL(U346:U1024,ROW()-ROW($U$1027)+1),"")</f>
        <v>0</v>
      </c>
      <c r="V1090">
        <f>IFERROR(SMALL(V346:V1024,ROW()-ROW($V$1027)+1),"")</f>
        <v>0</v>
      </c>
      <c r="W1090">
        <f>IFERROR(SMALL(W346:W1024,ROW()-ROW($W$1027)+1),"")</f>
        <v>0</v>
      </c>
      <c r="X1090">
        <f>IFERROR(SMALL(X346:X1024,ROW()-ROW($X$1027)+1),"")</f>
        <v>0</v>
      </c>
      <c r="Y1090">
        <f>IFERROR(SMALL(Y346:Y1024,ROW()-ROW($Y$1027)+1),"")</f>
        <v>0</v>
      </c>
      <c r="Z1090">
        <f>IFERROR(SMALL(Z346:Z1024,ROW()-ROW($Z$1027)+1),"")</f>
        <v>0</v>
      </c>
      <c r="AA1090">
        <f>IFERROR(SMALL(AA346:AA1024,ROW()-ROW($AA$1027)+1),"")</f>
        <v>0</v>
      </c>
      <c r="AB1090">
        <f>IFERROR(SMALL(AB346:AB1024,ROW()-ROW($AB$1027)+1),"")</f>
        <v>0</v>
      </c>
      <c r="AC1090">
        <f>IFERROR(SMALL(AC346:AC1024,ROW()-ROW($AC$1027)+1),"")</f>
        <v>0</v>
      </c>
      <c r="AD1090">
        <f>IFERROR(SMALL(AD346:AD1024,ROW()-ROW($AD$1027)+1),"")</f>
        <v>0</v>
      </c>
      <c r="AE1090">
        <f>IFERROR(SMALL(AE346:AE1024,ROW()-ROW($AE$1027)+1),"")</f>
        <v>0</v>
      </c>
      <c r="AF1090">
        <f>IFERROR(SMALL(AF346:AF1024,ROW()-ROW($AF$1027)+1),"")</f>
        <v>0</v>
      </c>
      <c r="AG1090">
        <f>IFERROR(SMALL(AG346:AG1024,ROW()-ROW($AG$1027)+1),"")</f>
        <v>0</v>
      </c>
      <c r="AH1090">
        <f>IFERROR(SMALL(AH346:AH1024,ROW()-ROW($AH$1027)+1),"")</f>
        <v>0</v>
      </c>
      <c r="AI1090">
        <f>IFERROR(SMALL(AI346:AI1024,ROW()-ROW($AI$1027)+1),"")</f>
        <v>0</v>
      </c>
      <c r="AJ1090">
        <f>IFERROR(SMALL(AJ346:AJ1024,ROW()-ROW($AJ$1027)+1),"")</f>
        <v>0</v>
      </c>
      <c r="AM1090">
        <f>IFERROR(SMALL(AM346:AM1024,ROW()-ROW($AM$1027)+1),"")</f>
        <v>0</v>
      </c>
      <c r="AN1090">
        <f>IFERROR(SMALL(AN346:AN1024,ROW()-ROW($AN$1027)+1),"")</f>
        <v>0</v>
      </c>
      <c r="AO1090">
        <f>IFERROR(SMALL(AO346:AO1024,ROW()-ROW($AO$1027)+1),"")</f>
        <v>0</v>
      </c>
      <c r="AP1090">
        <f>IFERROR(SMALL(AP346:AP1024,ROW()-ROW($AP$1027)+1),"")</f>
        <v>0</v>
      </c>
      <c r="AQ1090">
        <f>IFERROR(SMALL(AQ346:AQ1024,ROW()-ROW($AQ$1027)+1),"")</f>
        <v>0</v>
      </c>
      <c r="AR1090">
        <f>IFERROR(SMALL(AR346:AR1024,ROW()-ROW($AR$1027)+1),"")</f>
        <v>0</v>
      </c>
      <c r="AS1090">
        <f>IFERROR(SMALL(AS346:AS1024,ROW()-ROW($AS$1027)+1),"")</f>
        <v>0</v>
      </c>
      <c r="AT1090">
        <f>IFERROR(SMALL(AT346:AT1024,ROW()-ROW($AT$1027)+1),"")</f>
        <v>0</v>
      </c>
      <c r="AU1090">
        <f>IFERROR(SMALL(AU346:AU1024,ROW()-ROW($AU$1027)+1),"")</f>
        <v>0</v>
      </c>
      <c r="AV1090">
        <f>IFERROR(SMALL(AV346:AV1024,ROW()-ROW($AV$1027)+1),"")</f>
        <v>0</v>
      </c>
      <c r="AW1090">
        <f>IFERROR(SMALL(AW346:AW1024,ROW()-ROW($AW$1027)+1),"")</f>
        <v>0</v>
      </c>
      <c r="AX1090">
        <f>IFERROR(SMALL(AX346:AX1024,ROW()-ROW($AX$1027)+1),"")</f>
        <v>0</v>
      </c>
      <c r="AY1090">
        <f>IFERROR(SMALL(AY346:AY1024,ROW()-ROW($AY$1027)+1),"")</f>
        <v>0</v>
      </c>
      <c r="AZ1090">
        <f>IFERROR(SMALL(AZ346:AZ1024,ROW()-ROW($AZ$1027)+1),"")</f>
        <v>0</v>
      </c>
      <c r="BA1090">
        <f>IFERROR(SMALL(BA346:BA1024,ROW()-ROW($BA$1027)+1),"")</f>
        <v>0</v>
      </c>
      <c r="BB1090">
        <f>IFERROR(SMALL(BB346:BB1024,ROW()-ROW($BB$1027)+1),"")</f>
        <v>0</v>
      </c>
      <c r="BC1090">
        <f>IFERROR(SMALL(BC346:BC1024,ROW()-ROW($BC$1027)+1),"")</f>
        <v>0</v>
      </c>
      <c r="BD1090">
        <f>IFERROR(SMALL(BD346:BD1024,ROW()-ROW($BD$1027)+1),"")</f>
        <v>0</v>
      </c>
      <c r="BE1090">
        <f>IFERROR(SMALL(BE346:BE1024,ROW()-ROW($BE$1027)+1),"")</f>
        <v>0</v>
      </c>
      <c r="BF1090">
        <f>IFERROR(SMALL(BF346:BF1024,ROW()-ROW($BF$1027)+1),"")</f>
        <v>0</v>
      </c>
      <c r="BG1090">
        <f>IFERROR(SMALL(BG346:BG1024,ROW()-ROW($BG$1027)+1),"")</f>
        <v>0</v>
      </c>
      <c r="BH1090">
        <f>IFERROR(SMALL(BH346:BH1024,ROW()-ROW($BH$1027)+1),"")</f>
        <v>0</v>
      </c>
      <c r="BI1090">
        <f>IFERROR(SMALL(BI346:BI1024,ROW()-ROW($BI$1027)+1),"")</f>
        <v>0</v>
      </c>
      <c r="BJ1090">
        <f>IFERROR(SMALL(BJ346:BJ1024,ROW()-ROW($BJ$1027)+1),"")</f>
        <v>0</v>
      </c>
      <c r="BK1090">
        <f>IFERROR(SMALL(BK346:BK1024,ROW()-ROW($BK$1027)+1),"")</f>
        <v>0</v>
      </c>
      <c r="BL1090">
        <f>IFERROR(SMALL(BL346:BL1024,ROW()-ROW($BL$1027)+1),"")</f>
        <v>0</v>
      </c>
      <c r="BM1090">
        <f>IFERROR(SMALL(BM346:BM1024,ROW()-ROW($BM$1027)+1),"")</f>
        <v>0</v>
      </c>
      <c r="BN1090">
        <f>IFERROR(SMALL(BN346:BN1024,ROW()-ROW($BN$1027)+1),"")</f>
        <v>0</v>
      </c>
      <c r="BO1090">
        <f>IFERROR(SMALL(BO346:BO1024,ROW()-ROW($BO$1027)+1),"")</f>
        <v>0</v>
      </c>
      <c r="BP1090">
        <f>IFERROR(SMALL(BP346:BP1024,ROW()-ROW($BP$1027)+1),"")</f>
        <v>0</v>
      </c>
      <c r="BQ1090">
        <f>IFERROR(SMALL(BQ346:BQ1024,ROW()-ROW($BQ$1027)+1),"")</f>
        <v>0</v>
      </c>
      <c r="BR1090">
        <f>IFERROR(SMALL(BR346:BR1024,ROW()-ROW($BR$1027)+1),"")</f>
        <v>0</v>
      </c>
    </row>
    <row r="1091" spans="5:70">
      <c r="E1091">
        <f>IFERROR(SMALL(E346:E1024,ROW()-ROW($E$1027)+1),"")</f>
        <v>0</v>
      </c>
      <c r="F1091">
        <f>IFERROR(SMALL(F346:F1024,ROW()-ROW($F$1027)+1),"")</f>
        <v>0</v>
      </c>
      <c r="G1091">
        <f>IFERROR(SMALL(G346:G1024,ROW()-ROW($G$1027)+1),"")</f>
        <v>0</v>
      </c>
      <c r="H1091">
        <f>IFERROR(SMALL(H346:H1024,ROW()-ROW($H$1027)+1),"")</f>
        <v>0</v>
      </c>
      <c r="I1091">
        <f>IFERROR(SMALL(I346:I1024,ROW()-ROW($I$1027)+1),"")</f>
        <v>0</v>
      </c>
      <c r="J1091">
        <f>IFERROR(SMALL(J346:J1024,ROW()-ROW($J$1027)+1),"")</f>
        <v>0</v>
      </c>
      <c r="K1091">
        <f>IFERROR(SMALL(K346:K1024,ROW()-ROW($K$1027)+1),"")</f>
        <v>0</v>
      </c>
      <c r="L1091">
        <f>IFERROR(SMALL(L346:L1024,ROW()-ROW($L$1027)+1),"")</f>
        <v>0</v>
      </c>
      <c r="M1091">
        <f>IFERROR(SMALL(M346:M1024,ROW()-ROW($M$1027)+1),"")</f>
        <v>0</v>
      </c>
      <c r="N1091">
        <f>IFERROR(SMALL(N346:N1024,ROW()-ROW($N$1027)+1),"")</f>
        <v>0</v>
      </c>
      <c r="O1091">
        <f>IFERROR(SMALL(O346:O1024,ROW()-ROW($O$1027)+1),"")</f>
        <v>0</v>
      </c>
      <c r="P1091">
        <f>IFERROR(SMALL(P346:P1024,ROW()-ROW($P$1027)+1),"")</f>
        <v>0</v>
      </c>
      <c r="Q1091">
        <f>IFERROR(SMALL(Q346:Q1024,ROW()-ROW($Q$1027)+1),"")</f>
        <v>0</v>
      </c>
      <c r="R1091">
        <f>IFERROR(SMALL(R346:R1024,ROW()-ROW($R$1027)+1),"")</f>
        <v>0</v>
      </c>
      <c r="S1091">
        <f>IFERROR(SMALL(S346:S1024,ROW()-ROW($S$1027)+1),"")</f>
        <v>0</v>
      </c>
      <c r="T1091">
        <f>IFERROR(SMALL(T346:T1024,ROW()-ROW($T$1027)+1),"")</f>
        <v>0</v>
      </c>
      <c r="U1091">
        <f>IFERROR(SMALL(U346:U1024,ROW()-ROW($U$1027)+1),"")</f>
        <v>0</v>
      </c>
      <c r="V1091">
        <f>IFERROR(SMALL(V346:V1024,ROW()-ROW($V$1027)+1),"")</f>
        <v>0</v>
      </c>
      <c r="W1091">
        <f>IFERROR(SMALL(W346:W1024,ROW()-ROW($W$1027)+1),"")</f>
        <v>0</v>
      </c>
      <c r="X1091">
        <f>IFERROR(SMALL(X346:X1024,ROW()-ROW($X$1027)+1),"")</f>
        <v>0</v>
      </c>
      <c r="Y1091">
        <f>IFERROR(SMALL(Y346:Y1024,ROW()-ROW($Y$1027)+1),"")</f>
        <v>0</v>
      </c>
      <c r="Z1091">
        <f>IFERROR(SMALL(Z346:Z1024,ROW()-ROW($Z$1027)+1),"")</f>
        <v>0</v>
      </c>
      <c r="AA1091">
        <f>IFERROR(SMALL(AA346:AA1024,ROW()-ROW($AA$1027)+1),"")</f>
        <v>0</v>
      </c>
      <c r="AB1091">
        <f>IFERROR(SMALL(AB346:AB1024,ROW()-ROW($AB$1027)+1),"")</f>
        <v>0</v>
      </c>
      <c r="AC1091">
        <f>IFERROR(SMALL(AC346:AC1024,ROW()-ROW($AC$1027)+1),"")</f>
        <v>0</v>
      </c>
      <c r="AD1091">
        <f>IFERROR(SMALL(AD346:AD1024,ROW()-ROW($AD$1027)+1),"")</f>
        <v>0</v>
      </c>
      <c r="AE1091">
        <f>IFERROR(SMALL(AE346:AE1024,ROW()-ROW($AE$1027)+1),"")</f>
        <v>0</v>
      </c>
      <c r="AF1091">
        <f>IFERROR(SMALL(AF346:AF1024,ROW()-ROW($AF$1027)+1),"")</f>
        <v>0</v>
      </c>
      <c r="AG1091">
        <f>IFERROR(SMALL(AG346:AG1024,ROW()-ROW($AG$1027)+1),"")</f>
        <v>0</v>
      </c>
      <c r="AH1091">
        <f>IFERROR(SMALL(AH346:AH1024,ROW()-ROW($AH$1027)+1),"")</f>
        <v>0</v>
      </c>
      <c r="AI1091">
        <f>IFERROR(SMALL(AI346:AI1024,ROW()-ROW($AI$1027)+1),"")</f>
        <v>0</v>
      </c>
      <c r="AJ1091">
        <f>IFERROR(SMALL(AJ346:AJ1024,ROW()-ROW($AJ$1027)+1),"")</f>
        <v>0</v>
      </c>
      <c r="AM1091">
        <f>IFERROR(SMALL(AM346:AM1024,ROW()-ROW($AM$1027)+1),"")</f>
        <v>0</v>
      </c>
      <c r="AN1091">
        <f>IFERROR(SMALL(AN346:AN1024,ROW()-ROW($AN$1027)+1),"")</f>
        <v>0</v>
      </c>
      <c r="AO1091">
        <f>IFERROR(SMALL(AO346:AO1024,ROW()-ROW($AO$1027)+1),"")</f>
        <v>0</v>
      </c>
      <c r="AP1091">
        <f>IFERROR(SMALL(AP346:AP1024,ROW()-ROW($AP$1027)+1),"")</f>
        <v>0</v>
      </c>
      <c r="AQ1091">
        <f>IFERROR(SMALL(AQ346:AQ1024,ROW()-ROW($AQ$1027)+1),"")</f>
        <v>0</v>
      </c>
      <c r="AR1091">
        <f>IFERROR(SMALL(AR346:AR1024,ROW()-ROW($AR$1027)+1),"")</f>
        <v>0</v>
      </c>
      <c r="AS1091">
        <f>IFERROR(SMALL(AS346:AS1024,ROW()-ROW($AS$1027)+1),"")</f>
        <v>0</v>
      </c>
      <c r="AT1091">
        <f>IFERROR(SMALL(AT346:AT1024,ROW()-ROW($AT$1027)+1),"")</f>
        <v>0</v>
      </c>
      <c r="AU1091">
        <f>IFERROR(SMALL(AU346:AU1024,ROW()-ROW($AU$1027)+1),"")</f>
        <v>0</v>
      </c>
      <c r="AV1091">
        <f>IFERROR(SMALL(AV346:AV1024,ROW()-ROW($AV$1027)+1),"")</f>
        <v>0</v>
      </c>
      <c r="AW1091">
        <f>IFERROR(SMALL(AW346:AW1024,ROW()-ROW($AW$1027)+1),"")</f>
        <v>0</v>
      </c>
      <c r="AX1091">
        <f>IFERROR(SMALL(AX346:AX1024,ROW()-ROW($AX$1027)+1),"")</f>
        <v>0</v>
      </c>
      <c r="AY1091">
        <f>IFERROR(SMALL(AY346:AY1024,ROW()-ROW($AY$1027)+1),"")</f>
        <v>0</v>
      </c>
      <c r="AZ1091">
        <f>IFERROR(SMALL(AZ346:AZ1024,ROW()-ROW($AZ$1027)+1),"")</f>
        <v>0</v>
      </c>
      <c r="BA1091">
        <f>IFERROR(SMALL(BA346:BA1024,ROW()-ROW($BA$1027)+1),"")</f>
        <v>0</v>
      </c>
      <c r="BB1091">
        <f>IFERROR(SMALL(BB346:BB1024,ROW()-ROW($BB$1027)+1),"")</f>
        <v>0</v>
      </c>
      <c r="BC1091">
        <f>IFERROR(SMALL(BC346:BC1024,ROW()-ROW($BC$1027)+1),"")</f>
        <v>0</v>
      </c>
      <c r="BD1091">
        <f>IFERROR(SMALL(BD346:BD1024,ROW()-ROW($BD$1027)+1),"")</f>
        <v>0</v>
      </c>
      <c r="BE1091">
        <f>IFERROR(SMALL(BE346:BE1024,ROW()-ROW($BE$1027)+1),"")</f>
        <v>0</v>
      </c>
      <c r="BF1091">
        <f>IFERROR(SMALL(BF346:BF1024,ROW()-ROW($BF$1027)+1),"")</f>
        <v>0</v>
      </c>
      <c r="BG1091">
        <f>IFERROR(SMALL(BG346:BG1024,ROW()-ROW($BG$1027)+1),"")</f>
        <v>0</v>
      </c>
      <c r="BH1091">
        <f>IFERROR(SMALL(BH346:BH1024,ROW()-ROW($BH$1027)+1),"")</f>
        <v>0</v>
      </c>
      <c r="BI1091">
        <f>IFERROR(SMALL(BI346:BI1024,ROW()-ROW($BI$1027)+1),"")</f>
        <v>0</v>
      </c>
      <c r="BJ1091">
        <f>IFERROR(SMALL(BJ346:BJ1024,ROW()-ROW($BJ$1027)+1),"")</f>
        <v>0</v>
      </c>
      <c r="BK1091">
        <f>IFERROR(SMALL(BK346:BK1024,ROW()-ROW($BK$1027)+1),"")</f>
        <v>0</v>
      </c>
      <c r="BL1091">
        <f>IFERROR(SMALL(BL346:BL1024,ROW()-ROW($BL$1027)+1),"")</f>
        <v>0</v>
      </c>
      <c r="BM1091">
        <f>IFERROR(SMALL(BM346:BM1024,ROW()-ROW($BM$1027)+1),"")</f>
        <v>0</v>
      </c>
      <c r="BN1091">
        <f>IFERROR(SMALL(BN346:BN1024,ROW()-ROW($BN$1027)+1),"")</f>
        <v>0</v>
      </c>
      <c r="BO1091">
        <f>IFERROR(SMALL(BO346:BO1024,ROW()-ROW($BO$1027)+1),"")</f>
        <v>0</v>
      </c>
      <c r="BP1091">
        <f>IFERROR(SMALL(BP346:BP1024,ROW()-ROW($BP$1027)+1),"")</f>
        <v>0</v>
      </c>
      <c r="BQ1091">
        <f>IFERROR(SMALL(BQ346:BQ1024,ROW()-ROW($BQ$1027)+1),"")</f>
        <v>0</v>
      </c>
      <c r="BR1091">
        <f>IFERROR(SMALL(BR346:BR1024,ROW()-ROW($BR$1027)+1),"")</f>
        <v>0</v>
      </c>
    </row>
    <row r="1092" spans="5:70">
      <c r="E1092">
        <f>IFERROR(SMALL(E346:E1024,ROW()-ROW($E$1027)+1),"")</f>
        <v>0</v>
      </c>
      <c r="F1092">
        <f>IFERROR(SMALL(F346:F1024,ROW()-ROW($F$1027)+1),"")</f>
        <v>0</v>
      </c>
      <c r="G1092">
        <f>IFERROR(SMALL(G346:G1024,ROW()-ROW($G$1027)+1),"")</f>
        <v>0</v>
      </c>
      <c r="H1092">
        <f>IFERROR(SMALL(H346:H1024,ROW()-ROW($H$1027)+1),"")</f>
        <v>0</v>
      </c>
      <c r="I1092">
        <f>IFERROR(SMALL(I346:I1024,ROW()-ROW($I$1027)+1),"")</f>
        <v>0</v>
      </c>
      <c r="J1092">
        <f>IFERROR(SMALL(J346:J1024,ROW()-ROW($J$1027)+1),"")</f>
        <v>0</v>
      </c>
      <c r="K1092">
        <f>IFERROR(SMALL(K346:K1024,ROW()-ROW($K$1027)+1),"")</f>
        <v>0</v>
      </c>
      <c r="L1092">
        <f>IFERROR(SMALL(L346:L1024,ROW()-ROW($L$1027)+1),"")</f>
        <v>0</v>
      </c>
      <c r="M1092">
        <f>IFERROR(SMALL(M346:M1024,ROW()-ROW($M$1027)+1),"")</f>
        <v>0</v>
      </c>
      <c r="N1092">
        <f>IFERROR(SMALL(N346:N1024,ROW()-ROW($N$1027)+1),"")</f>
        <v>0</v>
      </c>
      <c r="O1092">
        <f>IFERROR(SMALL(O346:O1024,ROW()-ROW($O$1027)+1),"")</f>
        <v>0</v>
      </c>
      <c r="P1092">
        <f>IFERROR(SMALL(P346:P1024,ROW()-ROW($P$1027)+1),"")</f>
        <v>0</v>
      </c>
      <c r="Q1092">
        <f>IFERROR(SMALL(Q346:Q1024,ROW()-ROW($Q$1027)+1),"")</f>
        <v>0</v>
      </c>
      <c r="R1092">
        <f>IFERROR(SMALL(R346:R1024,ROW()-ROW($R$1027)+1),"")</f>
        <v>0</v>
      </c>
      <c r="S1092">
        <f>IFERROR(SMALL(S346:S1024,ROW()-ROW($S$1027)+1),"")</f>
        <v>0</v>
      </c>
      <c r="T1092">
        <f>IFERROR(SMALL(T346:T1024,ROW()-ROW($T$1027)+1),"")</f>
        <v>0</v>
      </c>
      <c r="U1092">
        <f>IFERROR(SMALL(U346:U1024,ROW()-ROW($U$1027)+1),"")</f>
        <v>0</v>
      </c>
      <c r="V1092">
        <f>IFERROR(SMALL(V346:V1024,ROW()-ROW($V$1027)+1),"")</f>
        <v>0</v>
      </c>
      <c r="W1092">
        <f>IFERROR(SMALL(W346:W1024,ROW()-ROW($W$1027)+1),"")</f>
        <v>0</v>
      </c>
      <c r="X1092">
        <f>IFERROR(SMALL(X346:X1024,ROW()-ROW($X$1027)+1),"")</f>
        <v>0</v>
      </c>
      <c r="Y1092">
        <f>IFERROR(SMALL(Y346:Y1024,ROW()-ROW($Y$1027)+1),"")</f>
        <v>0</v>
      </c>
      <c r="Z1092">
        <f>IFERROR(SMALL(Z346:Z1024,ROW()-ROW($Z$1027)+1),"")</f>
        <v>0</v>
      </c>
      <c r="AA1092">
        <f>IFERROR(SMALL(AA346:AA1024,ROW()-ROW($AA$1027)+1),"")</f>
        <v>0</v>
      </c>
      <c r="AB1092">
        <f>IFERROR(SMALL(AB346:AB1024,ROW()-ROW($AB$1027)+1),"")</f>
        <v>0</v>
      </c>
      <c r="AC1092">
        <f>IFERROR(SMALL(AC346:AC1024,ROW()-ROW($AC$1027)+1),"")</f>
        <v>0</v>
      </c>
      <c r="AD1092">
        <f>IFERROR(SMALL(AD346:AD1024,ROW()-ROW($AD$1027)+1),"")</f>
        <v>0</v>
      </c>
      <c r="AE1092">
        <f>IFERROR(SMALL(AE346:AE1024,ROW()-ROW($AE$1027)+1),"")</f>
        <v>0</v>
      </c>
      <c r="AF1092">
        <f>IFERROR(SMALL(AF346:AF1024,ROW()-ROW($AF$1027)+1),"")</f>
        <v>0</v>
      </c>
      <c r="AG1092">
        <f>IFERROR(SMALL(AG346:AG1024,ROW()-ROW($AG$1027)+1),"")</f>
        <v>0</v>
      </c>
      <c r="AH1092">
        <f>IFERROR(SMALL(AH346:AH1024,ROW()-ROW($AH$1027)+1),"")</f>
        <v>0</v>
      </c>
      <c r="AI1092">
        <f>IFERROR(SMALL(AI346:AI1024,ROW()-ROW($AI$1027)+1),"")</f>
        <v>0</v>
      </c>
      <c r="AJ1092">
        <f>IFERROR(SMALL(AJ346:AJ1024,ROW()-ROW($AJ$1027)+1),"")</f>
        <v>0</v>
      </c>
      <c r="AM1092">
        <f>IFERROR(SMALL(AM346:AM1024,ROW()-ROW($AM$1027)+1),"")</f>
        <v>0</v>
      </c>
      <c r="AN1092">
        <f>IFERROR(SMALL(AN346:AN1024,ROW()-ROW($AN$1027)+1),"")</f>
        <v>0</v>
      </c>
      <c r="AO1092">
        <f>IFERROR(SMALL(AO346:AO1024,ROW()-ROW($AO$1027)+1),"")</f>
        <v>0</v>
      </c>
      <c r="AP1092">
        <f>IFERROR(SMALL(AP346:AP1024,ROW()-ROW($AP$1027)+1),"")</f>
        <v>0</v>
      </c>
      <c r="AQ1092">
        <f>IFERROR(SMALL(AQ346:AQ1024,ROW()-ROW($AQ$1027)+1),"")</f>
        <v>0</v>
      </c>
      <c r="AR1092">
        <f>IFERROR(SMALL(AR346:AR1024,ROW()-ROW($AR$1027)+1),"")</f>
        <v>0</v>
      </c>
      <c r="AS1092">
        <f>IFERROR(SMALL(AS346:AS1024,ROW()-ROW($AS$1027)+1),"")</f>
        <v>0</v>
      </c>
      <c r="AT1092">
        <f>IFERROR(SMALL(AT346:AT1024,ROW()-ROW($AT$1027)+1),"")</f>
        <v>0</v>
      </c>
      <c r="AU1092">
        <f>IFERROR(SMALL(AU346:AU1024,ROW()-ROW($AU$1027)+1),"")</f>
        <v>0</v>
      </c>
      <c r="AV1092">
        <f>IFERROR(SMALL(AV346:AV1024,ROW()-ROW($AV$1027)+1),"")</f>
        <v>0</v>
      </c>
      <c r="AW1092">
        <f>IFERROR(SMALL(AW346:AW1024,ROW()-ROW($AW$1027)+1),"")</f>
        <v>0</v>
      </c>
      <c r="AX1092">
        <f>IFERROR(SMALL(AX346:AX1024,ROW()-ROW($AX$1027)+1),"")</f>
        <v>0</v>
      </c>
      <c r="AY1092">
        <f>IFERROR(SMALL(AY346:AY1024,ROW()-ROW($AY$1027)+1),"")</f>
        <v>0</v>
      </c>
      <c r="AZ1092">
        <f>IFERROR(SMALL(AZ346:AZ1024,ROW()-ROW($AZ$1027)+1),"")</f>
        <v>0</v>
      </c>
      <c r="BA1092">
        <f>IFERROR(SMALL(BA346:BA1024,ROW()-ROW($BA$1027)+1),"")</f>
        <v>0</v>
      </c>
      <c r="BB1092">
        <f>IFERROR(SMALL(BB346:BB1024,ROW()-ROW($BB$1027)+1),"")</f>
        <v>0</v>
      </c>
      <c r="BC1092">
        <f>IFERROR(SMALL(BC346:BC1024,ROW()-ROW($BC$1027)+1),"")</f>
        <v>0</v>
      </c>
      <c r="BD1092">
        <f>IFERROR(SMALL(BD346:BD1024,ROW()-ROW($BD$1027)+1),"")</f>
        <v>0</v>
      </c>
      <c r="BE1092">
        <f>IFERROR(SMALL(BE346:BE1024,ROW()-ROW($BE$1027)+1),"")</f>
        <v>0</v>
      </c>
      <c r="BF1092">
        <f>IFERROR(SMALL(BF346:BF1024,ROW()-ROW($BF$1027)+1),"")</f>
        <v>0</v>
      </c>
      <c r="BG1092">
        <f>IFERROR(SMALL(BG346:BG1024,ROW()-ROW($BG$1027)+1),"")</f>
        <v>0</v>
      </c>
      <c r="BH1092">
        <f>IFERROR(SMALL(BH346:BH1024,ROW()-ROW($BH$1027)+1),"")</f>
        <v>0</v>
      </c>
      <c r="BI1092">
        <f>IFERROR(SMALL(BI346:BI1024,ROW()-ROW($BI$1027)+1),"")</f>
        <v>0</v>
      </c>
      <c r="BJ1092">
        <f>IFERROR(SMALL(BJ346:BJ1024,ROW()-ROW($BJ$1027)+1),"")</f>
        <v>0</v>
      </c>
      <c r="BK1092">
        <f>IFERROR(SMALL(BK346:BK1024,ROW()-ROW($BK$1027)+1),"")</f>
        <v>0</v>
      </c>
      <c r="BL1092">
        <f>IFERROR(SMALL(BL346:BL1024,ROW()-ROW($BL$1027)+1),"")</f>
        <v>0</v>
      </c>
      <c r="BM1092">
        <f>IFERROR(SMALL(BM346:BM1024,ROW()-ROW($BM$1027)+1),"")</f>
        <v>0</v>
      </c>
      <c r="BN1092">
        <f>IFERROR(SMALL(BN346:BN1024,ROW()-ROW($BN$1027)+1),"")</f>
        <v>0</v>
      </c>
      <c r="BO1092">
        <f>IFERROR(SMALL(BO346:BO1024,ROW()-ROW($BO$1027)+1),"")</f>
        <v>0</v>
      </c>
      <c r="BP1092">
        <f>IFERROR(SMALL(BP346:BP1024,ROW()-ROW($BP$1027)+1),"")</f>
        <v>0</v>
      </c>
      <c r="BQ1092">
        <f>IFERROR(SMALL(BQ346:BQ1024,ROW()-ROW($BQ$1027)+1),"")</f>
        <v>0</v>
      </c>
      <c r="BR1092">
        <f>IFERROR(SMALL(BR346:BR1024,ROW()-ROW($BR$1027)+1),"")</f>
        <v>0</v>
      </c>
    </row>
    <row r="1093" spans="5:70">
      <c r="E1093">
        <f>IFERROR(SMALL(E346:E1024,ROW()-ROW($E$1027)+1),"")</f>
        <v>0</v>
      </c>
      <c r="F1093">
        <f>IFERROR(SMALL(F346:F1024,ROW()-ROW($F$1027)+1),"")</f>
        <v>0</v>
      </c>
      <c r="G1093">
        <f>IFERROR(SMALL(G346:G1024,ROW()-ROW($G$1027)+1),"")</f>
        <v>0</v>
      </c>
      <c r="H1093">
        <f>IFERROR(SMALL(H346:H1024,ROW()-ROW($H$1027)+1),"")</f>
        <v>0</v>
      </c>
      <c r="I1093">
        <f>IFERROR(SMALL(I346:I1024,ROW()-ROW($I$1027)+1),"")</f>
        <v>0</v>
      </c>
      <c r="J1093">
        <f>IFERROR(SMALL(J346:J1024,ROW()-ROW($J$1027)+1),"")</f>
        <v>0</v>
      </c>
      <c r="K1093">
        <f>IFERROR(SMALL(K346:K1024,ROW()-ROW($K$1027)+1),"")</f>
        <v>0</v>
      </c>
      <c r="L1093">
        <f>IFERROR(SMALL(L346:L1024,ROW()-ROW($L$1027)+1),"")</f>
        <v>0</v>
      </c>
      <c r="M1093">
        <f>IFERROR(SMALL(M346:M1024,ROW()-ROW($M$1027)+1),"")</f>
        <v>0</v>
      </c>
      <c r="N1093">
        <f>IFERROR(SMALL(N346:N1024,ROW()-ROW($N$1027)+1),"")</f>
        <v>0</v>
      </c>
      <c r="O1093">
        <f>IFERROR(SMALL(O346:O1024,ROW()-ROW($O$1027)+1),"")</f>
        <v>0</v>
      </c>
      <c r="P1093">
        <f>IFERROR(SMALL(P346:P1024,ROW()-ROW($P$1027)+1),"")</f>
        <v>0</v>
      </c>
      <c r="Q1093">
        <f>IFERROR(SMALL(Q346:Q1024,ROW()-ROW($Q$1027)+1),"")</f>
        <v>0</v>
      </c>
      <c r="R1093">
        <f>IFERROR(SMALL(R346:R1024,ROW()-ROW($R$1027)+1),"")</f>
        <v>0</v>
      </c>
      <c r="S1093">
        <f>IFERROR(SMALL(S346:S1024,ROW()-ROW($S$1027)+1),"")</f>
        <v>0</v>
      </c>
      <c r="T1093">
        <f>IFERROR(SMALL(T346:T1024,ROW()-ROW($T$1027)+1),"")</f>
        <v>0</v>
      </c>
      <c r="U1093">
        <f>IFERROR(SMALL(U346:U1024,ROW()-ROW($U$1027)+1),"")</f>
        <v>0</v>
      </c>
      <c r="V1093">
        <f>IFERROR(SMALL(V346:V1024,ROW()-ROW($V$1027)+1),"")</f>
        <v>0</v>
      </c>
      <c r="W1093">
        <f>IFERROR(SMALL(W346:W1024,ROW()-ROW($W$1027)+1),"")</f>
        <v>0</v>
      </c>
      <c r="X1093">
        <f>IFERROR(SMALL(X346:X1024,ROW()-ROW($X$1027)+1),"")</f>
        <v>0</v>
      </c>
      <c r="Y1093">
        <f>IFERROR(SMALL(Y346:Y1024,ROW()-ROW($Y$1027)+1),"")</f>
        <v>0</v>
      </c>
      <c r="Z1093">
        <f>IFERROR(SMALL(Z346:Z1024,ROW()-ROW($Z$1027)+1),"")</f>
        <v>0</v>
      </c>
      <c r="AA1093">
        <f>IFERROR(SMALL(AA346:AA1024,ROW()-ROW($AA$1027)+1),"")</f>
        <v>0</v>
      </c>
      <c r="AB1093">
        <f>IFERROR(SMALL(AB346:AB1024,ROW()-ROW($AB$1027)+1),"")</f>
        <v>0</v>
      </c>
      <c r="AC1093">
        <f>IFERROR(SMALL(AC346:AC1024,ROW()-ROW($AC$1027)+1),"")</f>
        <v>0</v>
      </c>
      <c r="AD1093">
        <f>IFERROR(SMALL(AD346:AD1024,ROW()-ROW($AD$1027)+1),"")</f>
        <v>0</v>
      </c>
      <c r="AE1093">
        <f>IFERROR(SMALL(AE346:AE1024,ROW()-ROW($AE$1027)+1),"")</f>
        <v>0</v>
      </c>
      <c r="AF1093">
        <f>IFERROR(SMALL(AF346:AF1024,ROW()-ROW($AF$1027)+1),"")</f>
        <v>0</v>
      </c>
      <c r="AG1093">
        <f>IFERROR(SMALL(AG346:AG1024,ROW()-ROW($AG$1027)+1),"")</f>
        <v>0</v>
      </c>
      <c r="AH1093">
        <f>IFERROR(SMALL(AH346:AH1024,ROW()-ROW($AH$1027)+1),"")</f>
        <v>0</v>
      </c>
      <c r="AI1093">
        <f>IFERROR(SMALL(AI346:AI1024,ROW()-ROW($AI$1027)+1),"")</f>
        <v>0</v>
      </c>
      <c r="AJ1093">
        <f>IFERROR(SMALL(AJ346:AJ1024,ROW()-ROW($AJ$1027)+1),"")</f>
        <v>0</v>
      </c>
      <c r="AM1093">
        <f>IFERROR(SMALL(AM346:AM1024,ROW()-ROW($AM$1027)+1),"")</f>
        <v>0</v>
      </c>
      <c r="AN1093">
        <f>IFERROR(SMALL(AN346:AN1024,ROW()-ROW($AN$1027)+1),"")</f>
        <v>0</v>
      </c>
      <c r="AO1093">
        <f>IFERROR(SMALL(AO346:AO1024,ROW()-ROW($AO$1027)+1),"")</f>
        <v>0</v>
      </c>
      <c r="AP1093">
        <f>IFERROR(SMALL(AP346:AP1024,ROW()-ROW($AP$1027)+1),"")</f>
        <v>0</v>
      </c>
      <c r="AQ1093">
        <f>IFERROR(SMALL(AQ346:AQ1024,ROW()-ROW($AQ$1027)+1),"")</f>
        <v>0</v>
      </c>
      <c r="AR1093">
        <f>IFERROR(SMALL(AR346:AR1024,ROW()-ROW($AR$1027)+1),"")</f>
        <v>0</v>
      </c>
      <c r="AS1093">
        <f>IFERROR(SMALL(AS346:AS1024,ROW()-ROW($AS$1027)+1),"")</f>
        <v>0</v>
      </c>
      <c r="AT1093">
        <f>IFERROR(SMALL(AT346:AT1024,ROW()-ROW($AT$1027)+1),"")</f>
        <v>0</v>
      </c>
      <c r="AU1093">
        <f>IFERROR(SMALL(AU346:AU1024,ROW()-ROW($AU$1027)+1),"")</f>
        <v>0</v>
      </c>
      <c r="AV1093">
        <f>IFERROR(SMALL(AV346:AV1024,ROW()-ROW($AV$1027)+1),"")</f>
        <v>0</v>
      </c>
      <c r="AW1093">
        <f>IFERROR(SMALL(AW346:AW1024,ROW()-ROW($AW$1027)+1),"")</f>
        <v>0</v>
      </c>
      <c r="AX1093">
        <f>IFERROR(SMALL(AX346:AX1024,ROW()-ROW($AX$1027)+1),"")</f>
        <v>0</v>
      </c>
      <c r="AY1093">
        <f>IFERROR(SMALL(AY346:AY1024,ROW()-ROW($AY$1027)+1),"")</f>
        <v>0</v>
      </c>
      <c r="AZ1093">
        <f>IFERROR(SMALL(AZ346:AZ1024,ROW()-ROW($AZ$1027)+1),"")</f>
        <v>0</v>
      </c>
      <c r="BA1093">
        <f>IFERROR(SMALL(BA346:BA1024,ROW()-ROW($BA$1027)+1),"")</f>
        <v>0</v>
      </c>
      <c r="BB1093">
        <f>IFERROR(SMALL(BB346:BB1024,ROW()-ROW($BB$1027)+1),"")</f>
        <v>0</v>
      </c>
      <c r="BC1093">
        <f>IFERROR(SMALL(BC346:BC1024,ROW()-ROW($BC$1027)+1),"")</f>
        <v>0</v>
      </c>
      <c r="BD1093">
        <f>IFERROR(SMALL(BD346:BD1024,ROW()-ROW($BD$1027)+1),"")</f>
        <v>0</v>
      </c>
      <c r="BE1093">
        <f>IFERROR(SMALL(BE346:BE1024,ROW()-ROW($BE$1027)+1),"")</f>
        <v>0</v>
      </c>
      <c r="BF1093">
        <f>IFERROR(SMALL(BF346:BF1024,ROW()-ROW($BF$1027)+1),"")</f>
        <v>0</v>
      </c>
      <c r="BG1093">
        <f>IFERROR(SMALL(BG346:BG1024,ROW()-ROW($BG$1027)+1),"")</f>
        <v>0</v>
      </c>
      <c r="BH1093">
        <f>IFERROR(SMALL(BH346:BH1024,ROW()-ROW($BH$1027)+1),"")</f>
        <v>0</v>
      </c>
      <c r="BI1093">
        <f>IFERROR(SMALL(BI346:BI1024,ROW()-ROW($BI$1027)+1),"")</f>
        <v>0</v>
      </c>
      <c r="BJ1093">
        <f>IFERROR(SMALL(BJ346:BJ1024,ROW()-ROW($BJ$1027)+1),"")</f>
        <v>0</v>
      </c>
      <c r="BK1093">
        <f>IFERROR(SMALL(BK346:BK1024,ROW()-ROW($BK$1027)+1),"")</f>
        <v>0</v>
      </c>
      <c r="BL1093">
        <f>IFERROR(SMALL(BL346:BL1024,ROW()-ROW($BL$1027)+1),"")</f>
        <v>0</v>
      </c>
      <c r="BM1093">
        <f>IFERROR(SMALL(BM346:BM1024,ROW()-ROW($BM$1027)+1),"")</f>
        <v>0</v>
      </c>
      <c r="BN1093">
        <f>IFERROR(SMALL(BN346:BN1024,ROW()-ROW($BN$1027)+1),"")</f>
        <v>0</v>
      </c>
      <c r="BO1093">
        <f>IFERROR(SMALL(BO346:BO1024,ROW()-ROW($BO$1027)+1),"")</f>
        <v>0</v>
      </c>
      <c r="BP1093">
        <f>IFERROR(SMALL(BP346:BP1024,ROW()-ROW($BP$1027)+1),"")</f>
        <v>0</v>
      </c>
      <c r="BQ1093">
        <f>IFERROR(SMALL(BQ346:BQ1024,ROW()-ROW($BQ$1027)+1),"")</f>
        <v>0</v>
      </c>
      <c r="BR1093">
        <f>IFERROR(SMALL(BR346:BR1024,ROW()-ROW($BR$1027)+1),"")</f>
        <v>0</v>
      </c>
    </row>
    <row r="1094" spans="5:70">
      <c r="E1094">
        <f>IFERROR(SMALL(E346:E1024,ROW()-ROW($E$1027)+1),"")</f>
        <v>0</v>
      </c>
      <c r="F1094">
        <f>IFERROR(SMALL(F346:F1024,ROW()-ROW($F$1027)+1),"")</f>
        <v>0</v>
      </c>
      <c r="G1094">
        <f>IFERROR(SMALL(G346:G1024,ROW()-ROW($G$1027)+1),"")</f>
        <v>0</v>
      </c>
      <c r="H1094">
        <f>IFERROR(SMALL(H346:H1024,ROW()-ROW($H$1027)+1),"")</f>
        <v>0</v>
      </c>
      <c r="I1094">
        <f>IFERROR(SMALL(I346:I1024,ROW()-ROW($I$1027)+1),"")</f>
        <v>0</v>
      </c>
      <c r="J1094">
        <f>IFERROR(SMALL(J346:J1024,ROW()-ROW($J$1027)+1),"")</f>
        <v>0</v>
      </c>
      <c r="K1094">
        <f>IFERROR(SMALL(K346:K1024,ROW()-ROW($K$1027)+1),"")</f>
        <v>0</v>
      </c>
      <c r="L1094">
        <f>IFERROR(SMALL(L346:L1024,ROW()-ROW($L$1027)+1),"")</f>
        <v>0</v>
      </c>
      <c r="M1094">
        <f>IFERROR(SMALL(M346:M1024,ROW()-ROW($M$1027)+1),"")</f>
        <v>0</v>
      </c>
      <c r="N1094">
        <f>IFERROR(SMALL(N346:N1024,ROW()-ROW($N$1027)+1),"")</f>
        <v>0</v>
      </c>
      <c r="O1094">
        <f>IFERROR(SMALL(O346:O1024,ROW()-ROW($O$1027)+1),"")</f>
        <v>0</v>
      </c>
      <c r="P1094">
        <f>IFERROR(SMALL(P346:P1024,ROW()-ROW($P$1027)+1),"")</f>
        <v>0</v>
      </c>
      <c r="Q1094">
        <f>IFERROR(SMALL(Q346:Q1024,ROW()-ROW($Q$1027)+1),"")</f>
        <v>0</v>
      </c>
      <c r="R1094">
        <f>IFERROR(SMALL(R346:R1024,ROW()-ROW($R$1027)+1),"")</f>
        <v>0</v>
      </c>
      <c r="S1094">
        <f>IFERROR(SMALL(S346:S1024,ROW()-ROW($S$1027)+1),"")</f>
        <v>0</v>
      </c>
      <c r="T1094">
        <f>IFERROR(SMALL(T346:T1024,ROW()-ROW($T$1027)+1),"")</f>
        <v>0</v>
      </c>
      <c r="U1094">
        <f>IFERROR(SMALL(U346:U1024,ROW()-ROW($U$1027)+1),"")</f>
        <v>0</v>
      </c>
      <c r="V1094">
        <f>IFERROR(SMALL(V346:V1024,ROW()-ROW($V$1027)+1),"")</f>
        <v>0</v>
      </c>
      <c r="W1094">
        <f>IFERROR(SMALL(W346:W1024,ROW()-ROW($W$1027)+1),"")</f>
        <v>0</v>
      </c>
      <c r="X1094">
        <f>IFERROR(SMALL(X346:X1024,ROW()-ROW($X$1027)+1),"")</f>
        <v>0</v>
      </c>
      <c r="Y1094">
        <f>IFERROR(SMALL(Y346:Y1024,ROW()-ROW($Y$1027)+1),"")</f>
        <v>0</v>
      </c>
      <c r="Z1094">
        <f>IFERROR(SMALL(Z346:Z1024,ROW()-ROW($Z$1027)+1),"")</f>
        <v>0</v>
      </c>
      <c r="AA1094">
        <f>IFERROR(SMALL(AA346:AA1024,ROW()-ROW($AA$1027)+1),"")</f>
        <v>0</v>
      </c>
      <c r="AB1094">
        <f>IFERROR(SMALL(AB346:AB1024,ROW()-ROW($AB$1027)+1),"")</f>
        <v>0</v>
      </c>
      <c r="AC1094">
        <f>IFERROR(SMALL(AC346:AC1024,ROW()-ROW($AC$1027)+1),"")</f>
        <v>0</v>
      </c>
      <c r="AD1094">
        <f>IFERROR(SMALL(AD346:AD1024,ROW()-ROW($AD$1027)+1),"")</f>
        <v>0</v>
      </c>
      <c r="AE1094">
        <f>IFERROR(SMALL(AE346:AE1024,ROW()-ROW($AE$1027)+1),"")</f>
        <v>0</v>
      </c>
      <c r="AF1094">
        <f>IFERROR(SMALL(AF346:AF1024,ROW()-ROW($AF$1027)+1),"")</f>
        <v>0</v>
      </c>
      <c r="AG1094">
        <f>IFERROR(SMALL(AG346:AG1024,ROW()-ROW($AG$1027)+1),"")</f>
        <v>0</v>
      </c>
      <c r="AH1094">
        <f>IFERROR(SMALL(AH346:AH1024,ROW()-ROW($AH$1027)+1),"")</f>
        <v>0</v>
      </c>
      <c r="AI1094">
        <f>IFERROR(SMALL(AI346:AI1024,ROW()-ROW($AI$1027)+1),"")</f>
        <v>0</v>
      </c>
      <c r="AJ1094">
        <f>IFERROR(SMALL(AJ346:AJ1024,ROW()-ROW($AJ$1027)+1),"")</f>
        <v>0</v>
      </c>
      <c r="AM1094">
        <f>IFERROR(SMALL(AM346:AM1024,ROW()-ROW($AM$1027)+1),"")</f>
        <v>0</v>
      </c>
      <c r="AN1094">
        <f>IFERROR(SMALL(AN346:AN1024,ROW()-ROW($AN$1027)+1),"")</f>
        <v>0</v>
      </c>
      <c r="AO1094">
        <f>IFERROR(SMALL(AO346:AO1024,ROW()-ROW($AO$1027)+1),"")</f>
        <v>0</v>
      </c>
      <c r="AP1094">
        <f>IFERROR(SMALL(AP346:AP1024,ROW()-ROW($AP$1027)+1),"")</f>
        <v>0</v>
      </c>
      <c r="AQ1094">
        <f>IFERROR(SMALL(AQ346:AQ1024,ROW()-ROW($AQ$1027)+1),"")</f>
        <v>0</v>
      </c>
      <c r="AR1094">
        <f>IFERROR(SMALL(AR346:AR1024,ROW()-ROW($AR$1027)+1),"")</f>
        <v>0</v>
      </c>
      <c r="AS1094">
        <f>IFERROR(SMALL(AS346:AS1024,ROW()-ROW($AS$1027)+1),"")</f>
        <v>0</v>
      </c>
      <c r="AT1094">
        <f>IFERROR(SMALL(AT346:AT1024,ROW()-ROW($AT$1027)+1),"")</f>
        <v>0</v>
      </c>
      <c r="AU1094">
        <f>IFERROR(SMALL(AU346:AU1024,ROW()-ROW($AU$1027)+1),"")</f>
        <v>0</v>
      </c>
      <c r="AV1094">
        <f>IFERROR(SMALL(AV346:AV1024,ROW()-ROW($AV$1027)+1),"")</f>
        <v>0</v>
      </c>
      <c r="AW1094">
        <f>IFERROR(SMALL(AW346:AW1024,ROW()-ROW($AW$1027)+1),"")</f>
        <v>0</v>
      </c>
      <c r="AX1094">
        <f>IFERROR(SMALL(AX346:AX1024,ROW()-ROW($AX$1027)+1),"")</f>
        <v>0</v>
      </c>
      <c r="AY1094">
        <f>IFERROR(SMALL(AY346:AY1024,ROW()-ROW($AY$1027)+1),"")</f>
        <v>0</v>
      </c>
      <c r="AZ1094">
        <f>IFERROR(SMALL(AZ346:AZ1024,ROW()-ROW($AZ$1027)+1),"")</f>
        <v>0</v>
      </c>
      <c r="BA1094">
        <f>IFERROR(SMALL(BA346:BA1024,ROW()-ROW($BA$1027)+1),"")</f>
        <v>0</v>
      </c>
      <c r="BB1094">
        <f>IFERROR(SMALL(BB346:BB1024,ROW()-ROW($BB$1027)+1),"")</f>
        <v>0</v>
      </c>
      <c r="BC1094">
        <f>IFERROR(SMALL(BC346:BC1024,ROW()-ROW($BC$1027)+1),"")</f>
        <v>0</v>
      </c>
      <c r="BD1094">
        <f>IFERROR(SMALL(BD346:BD1024,ROW()-ROW($BD$1027)+1),"")</f>
        <v>0</v>
      </c>
      <c r="BE1094">
        <f>IFERROR(SMALL(BE346:BE1024,ROW()-ROW($BE$1027)+1),"")</f>
        <v>0</v>
      </c>
      <c r="BF1094">
        <f>IFERROR(SMALL(BF346:BF1024,ROW()-ROW($BF$1027)+1),"")</f>
        <v>0</v>
      </c>
      <c r="BG1094">
        <f>IFERROR(SMALL(BG346:BG1024,ROW()-ROW($BG$1027)+1),"")</f>
        <v>0</v>
      </c>
      <c r="BH1094">
        <f>IFERROR(SMALL(BH346:BH1024,ROW()-ROW($BH$1027)+1),"")</f>
        <v>0</v>
      </c>
      <c r="BI1094">
        <f>IFERROR(SMALL(BI346:BI1024,ROW()-ROW($BI$1027)+1),"")</f>
        <v>0</v>
      </c>
      <c r="BJ1094">
        <f>IFERROR(SMALL(BJ346:BJ1024,ROW()-ROW($BJ$1027)+1),"")</f>
        <v>0</v>
      </c>
      <c r="BK1094">
        <f>IFERROR(SMALL(BK346:BK1024,ROW()-ROW($BK$1027)+1),"")</f>
        <v>0</v>
      </c>
      <c r="BL1094">
        <f>IFERROR(SMALL(BL346:BL1024,ROW()-ROW($BL$1027)+1),"")</f>
        <v>0</v>
      </c>
      <c r="BM1094">
        <f>IFERROR(SMALL(BM346:BM1024,ROW()-ROW($BM$1027)+1),"")</f>
        <v>0</v>
      </c>
      <c r="BN1094">
        <f>IFERROR(SMALL(BN346:BN1024,ROW()-ROW($BN$1027)+1),"")</f>
        <v>0</v>
      </c>
      <c r="BO1094">
        <f>IFERROR(SMALL(BO346:BO1024,ROW()-ROW($BO$1027)+1),"")</f>
        <v>0</v>
      </c>
      <c r="BP1094">
        <f>IFERROR(SMALL(BP346:BP1024,ROW()-ROW($BP$1027)+1),"")</f>
        <v>0</v>
      </c>
      <c r="BQ1094">
        <f>IFERROR(SMALL(BQ346:BQ1024,ROW()-ROW($BQ$1027)+1),"")</f>
        <v>0</v>
      </c>
      <c r="BR1094">
        <f>IFERROR(SMALL(BR346:BR1024,ROW()-ROW($BR$1027)+1),"")</f>
        <v>0</v>
      </c>
    </row>
    <row r="1095" spans="5:70">
      <c r="E1095">
        <f>IFERROR(SMALL(E346:E1024,ROW()-ROW($E$1027)+1),"")</f>
        <v>0</v>
      </c>
      <c r="F1095">
        <f>IFERROR(SMALL(F346:F1024,ROW()-ROW($F$1027)+1),"")</f>
        <v>0</v>
      </c>
      <c r="G1095">
        <f>IFERROR(SMALL(G346:G1024,ROW()-ROW($G$1027)+1),"")</f>
        <v>0</v>
      </c>
      <c r="H1095">
        <f>IFERROR(SMALL(H346:H1024,ROW()-ROW($H$1027)+1),"")</f>
        <v>0</v>
      </c>
      <c r="I1095">
        <f>IFERROR(SMALL(I346:I1024,ROW()-ROW($I$1027)+1),"")</f>
        <v>0</v>
      </c>
      <c r="J1095">
        <f>IFERROR(SMALL(J346:J1024,ROW()-ROW($J$1027)+1),"")</f>
        <v>0</v>
      </c>
      <c r="K1095">
        <f>IFERROR(SMALL(K346:K1024,ROW()-ROW($K$1027)+1),"")</f>
        <v>0</v>
      </c>
      <c r="L1095">
        <f>IFERROR(SMALL(L346:L1024,ROW()-ROW($L$1027)+1),"")</f>
        <v>0</v>
      </c>
      <c r="M1095">
        <f>IFERROR(SMALL(M346:M1024,ROW()-ROW($M$1027)+1),"")</f>
        <v>0</v>
      </c>
      <c r="N1095">
        <f>IFERROR(SMALL(N346:N1024,ROW()-ROW($N$1027)+1),"")</f>
        <v>0</v>
      </c>
      <c r="O1095">
        <f>IFERROR(SMALL(O346:O1024,ROW()-ROW($O$1027)+1),"")</f>
        <v>0</v>
      </c>
      <c r="P1095">
        <f>IFERROR(SMALL(P346:P1024,ROW()-ROW($P$1027)+1),"")</f>
        <v>0</v>
      </c>
      <c r="Q1095">
        <f>IFERROR(SMALL(Q346:Q1024,ROW()-ROW($Q$1027)+1),"")</f>
        <v>0</v>
      </c>
      <c r="R1095">
        <f>IFERROR(SMALL(R346:R1024,ROW()-ROW($R$1027)+1),"")</f>
        <v>0</v>
      </c>
      <c r="S1095">
        <f>IFERROR(SMALL(S346:S1024,ROW()-ROW($S$1027)+1),"")</f>
        <v>0</v>
      </c>
      <c r="T1095">
        <f>IFERROR(SMALL(T346:T1024,ROW()-ROW($T$1027)+1),"")</f>
        <v>0</v>
      </c>
      <c r="U1095">
        <f>IFERROR(SMALL(U346:U1024,ROW()-ROW($U$1027)+1),"")</f>
        <v>0</v>
      </c>
      <c r="V1095">
        <f>IFERROR(SMALL(V346:V1024,ROW()-ROW($V$1027)+1),"")</f>
        <v>0</v>
      </c>
      <c r="W1095">
        <f>IFERROR(SMALL(W346:W1024,ROW()-ROW($W$1027)+1),"")</f>
        <v>0</v>
      </c>
      <c r="X1095">
        <f>IFERROR(SMALL(X346:X1024,ROW()-ROW($X$1027)+1),"")</f>
        <v>0</v>
      </c>
      <c r="Y1095">
        <f>IFERROR(SMALL(Y346:Y1024,ROW()-ROW($Y$1027)+1),"")</f>
        <v>0</v>
      </c>
      <c r="Z1095">
        <f>IFERROR(SMALL(Z346:Z1024,ROW()-ROW($Z$1027)+1),"")</f>
        <v>0</v>
      </c>
      <c r="AA1095">
        <f>IFERROR(SMALL(AA346:AA1024,ROW()-ROW($AA$1027)+1),"")</f>
        <v>0</v>
      </c>
      <c r="AB1095">
        <f>IFERROR(SMALL(AB346:AB1024,ROW()-ROW($AB$1027)+1),"")</f>
        <v>0</v>
      </c>
      <c r="AC1095">
        <f>IFERROR(SMALL(AC346:AC1024,ROW()-ROW($AC$1027)+1),"")</f>
        <v>0</v>
      </c>
      <c r="AD1095">
        <f>IFERROR(SMALL(AD346:AD1024,ROW()-ROW($AD$1027)+1),"")</f>
        <v>0</v>
      </c>
      <c r="AE1095">
        <f>IFERROR(SMALL(AE346:AE1024,ROW()-ROW($AE$1027)+1),"")</f>
        <v>0</v>
      </c>
      <c r="AF1095">
        <f>IFERROR(SMALL(AF346:AF1024,ROW()-ROW($AF$1027)+1),"")</f>
        <v>0</v>
      </c>
      <c r="AG1095">
        <f>IFERROR(SMALL(AG346:AG1024,ROW()-ROW($AG$1027)+1),"")</f>
        <v>0</v>
      </c>
      <c r="AH1095">
        <f>IFERROR(SMALL(AH346:AH1024,ROW()-ROW($AH$1027)+1),"")</f>
        <v>0</v>
      </c>
      <c r="AI1095">
        <f>IFERROR(SMALL(AI346:AI1024,ROW()-ROW($AI$1027)+1),"")</f>
        <v>0</v>
      </c>
      <c r="AJ1095">
        <f>IFERROR(SMALL(AJ346:AJ1024,ROW()-ROW($AJ$1027)+1),"")</f>
        <v>0</v>
      </c>
      <c r="AM1095">
        <f>IFERROR(SMALL(AM346:AM1024,ROW()-ROW($AM$1027)+1),"")</f>
        <v>0</v>
      </c>
      <c r="AN1095">
        <f>IFERROR(SMALL(AN346:AN1024,ROW()-ROW($AN$1027)+1),"")</f>
        <v>0</v>
      </c>
      <c r="AO1095">
        <f>IFERROR(SMALL(AO346:AO1024,ROW()-ROW($AO$1027)+1),"")</f>
        <v>0</v>
      </c>
      <c r="AP1095">
        <f>IFERROR(SMALL(AP346:AP1024,ROW()-ROW($AP$1027)+1),"")</f>
        <v>0</v>
      </c>
      <c r="AQ1095">
        <f>IFERROR(SMALL(AQ346:AQ1024,ROW()-ROW($AQ$1027)+1),"")</f>
        <v>0</v>
      </c>
      <c r="AR1095">
        <f>IFERROR(SMALL(AR346:AR1024,ROW()-ROW($AR$1027)+1),"")</f>
        <v>0</v>
      </c>
      <c r="AS1095">
        <f>IFERROR(SMALL(AS346:AS1024,ROW()-ROW($AS$1027)+1),"")</f>
        <v>0</v>
      </c>
      <c r="AT1095">
        <f>IFERROR(SMALL(AT346:AT1024,ROW()-ROW($AT$1027)+1),"")</f>
        <v>0</v>
      </c>
      <c r="AU1095">
        <f>IFERROR(SMALL(AU346:AU1024,ROW()-ROW($AU$1027)+1),"")</f>
        <v>0</v>
      </c>
      <c r="AV1095">
        <f>IFERROR(SMALL(AV346:AV1024,ROW()-ROW($AV$1027)+1),"")</f>
        <v>0</v>
      </c>
      <c r="AW1095">
        <f>IFERROR(SMALL(AW346:AW1024,ROW()-ROW($AW$1027)+1),"")</f>
        <v>0</v>
      </c>
      <c r="AX1095">
        <f>IFERROR(SMALL(AX346:AX1024,ROW()-ROW($AX$1027)+1),"")</f>
        <v>0</v>
      </c>
      <c r="AY1095">
        <f>IFERROR(SMALL(AY346:AY1024,ROW()-ROW($AY$1027)+1),"")</f>
        <v>0</v>
      </c>
      <c r="AZ1095">
        <f>IFERROR(SMALL(AZ346:AZ1024,ROW()-ROW($AZ$1027)+1),"")</f>
        <v>0</v>
      </c>
      <c r="BA1095">
        <f>IFERROR(SMALL(BA346:BA1024,ROW()-ROW($BA$1027)+1),"")</f>
        <v>0</v>
      </c>
      <c r="BB1095">
        <f>IFERROR(SMALL(BB346:BB1024,ROW()-ROW($BB$1027)+1),"")</f>
        <v>0</v>
      </c>
      <c r="BC1095">
        <f>IFERROR(SMALL(BC346:BC1024,ROW()-ROW($BC$1027)+1),"")</f>
        <v>0</v>
      </c>
      <c r="BD1095">
        <f>IFERROR(SMALL(BD346:BD1024,ROW()-ROW($BD$1027)+1),"")</f>
        <v>0</v>
      </c>
      <c r="BE1095">
        <f>IFERROR(SMALL(BE346:BE1024,ROW()-ROW($BE$1027)+1),"")</f>
        <v>0</v>
      </c>
      <c r="BF1095">
        <f>IFERROR(SMALL(BF346:BF1024,ROW()-ROW($BF$1027)+1),"")</f>
        <v>0</v>
      </c>
      <c r="BG1095">
        <f>IFERROR(SMALL(BG346:BG1024,ROW()-ROW($BG$1027)+1),"")</f>
        <v>0</v>
      </c>
      <c r="BH1095">
        <f>IFERROR(SMALL(BH346:BH1024,ROW()-ROW($BH$1027)+1),"")</f>
        <v>0</v>
      </c>
      <c r="BI1095">
        <f>IFERROR(SMALL(BI346:BI1024,ROW()-ROW($BI$1027)+1),"")</f>
        <v>0</v>
      </c>
      <c r="BJ1095">
        <f>IFERROR(SMALL(BJ346:BJ1024,ROW()-ROW($BJ$1027)+1),"")</f>
        <v>0</v>
      </c>
      <c r="BK1095">
        <f>IFERROR(SMALL(BK346:BK1024,ROW()-ROW($BK$1027)+1),"")</f>
        <v>0</v>
      </c>
      <c r="BL1095">
        <f>IFERROR(SMALL(BL346:BL1024,ROW()-ROW($BL$1027)+1),"")</f>
        <v>0</v>
      </c>
      <c r="BM1095">
        <f>IFERROR(SMALL(BM346:BM1024,ROW()-ROW($BM$1027)+1),"")</f>
        <v>0</v>
      </c>
      <c r="BN1095">
        <f>IFERROR(SMALL(BN346:BN1024,ROW()-ROW($BN$1027)+1),"")</f>
        <v>0</v>
      </c>
      <c r="BO1095">
        <f>IFERROR(SMALL(BO346:BO1024,ROW()-ROW($BO$1027)+1),"")</f>
        <v>0</v>
      </c>
      <c r="BP1095">
        <f>IFERROR(SMALL(BP346:BP1024,ROW()-ROW($BP$1027)+1),"")</f>
        <v>0</v>
      </c>
      <c r="BQ1095">
        <f>IFERROR(SMALL(BQ346:BQ1024,ROW()-ROW($BQ$1027)+1),"")</f>
        <v>0</v>
      </c>
      <c r="BR1095">
        <f>IFERROR(SMALL(BR346:BR1024,ROW()-ROW($BR$1027)+1),"")</f>
        <v>0</v>
      </c>
    </row>
    <row r="1096" spans="5:70">
      <c r="E1096">
        <f>IFERROR(SMALL(E346:E1024,ROW()-ROW($E$1027)+1),"")</f>
        <v>0</v>
      </c>
      <c r="F1096">
        <f>IFERROR(SMALL(F346:F1024,ROW()-ROW($F$1027)+1),"")</f>
        <v>0</v>
      </c>
      <c r="G1096">
        <f>IFERROR(SMALL(G346:G1024,ROW()-ROW($G$1027)+1),"")</f>
        <v>0</v>
      </c>
      <c r="H1096">
        <f>IFERROR(SMALL(H346:H1024,ROW()-ROW($H$1027)+1),"")</f>
        <v>0</v>
      </c>
      <c r="I1096">
        <f>IFERROR(SMALL(I346:I1024,ROW()-ROW($I$1027)+1),"")</f>
        <v>0</v>
      </c>
      <c r="J1096">
        <f>IFERROR(SMALL(J346:J1024,ROW()-ROW($J$1027)+1),"")</f>
        <v>0</v>
      </c>
      <c r="K1096">
        <f>IFERROR(SMALL(K346:K1024,ROW()-ROW($K$1027)+1),"")</f>
        <v>0</v>
      </c>
      <c r="L1096">
        <f>IFERROR(SMALL(L346:L1024,ROW()-ROW($L$1027)+1),"")</f>
        <v>0</v>
      </c>
      <c r="M1096">
        <f>IFERROR(SMALL(M346:M1024,ROW()-ROW($M$1027)+1),"")</f>
        <v>0</v>
      </c>
      <c r="N1096">
        <f>IFERROR(SMALL(N346:N1024,ROW()-ROW($N$1027)+1),"")</f>
        <v>0</v>
      </c>
      <c r="O1096">
        <f>IFERROR(SMALL(O346:O1024,ROW()-ROW($O$1027)+1),"")</f>
        <v>0</v>
      </c>
      <c r="P1096">
        <f>IFERROR(SMALL(P346:P1024,ROW()-ROW($P$1027)+1),"")</f>
        <v>0</v>
      </c>
      <c r="Q1096">
        <f>IFERROR(SMALL(Q346:Q1024,ROW()-ROW($Q$1027)+1),"")</f>
        <v>0</v>
      </c>
      <c r="R1096">
        <f>IFERROR(SMALL(R346:R1024,ROW()-ROW($R$1027)+1),"")</f>
        <v>0</v>
      </c>
      <c r="S1096">
        <f>IFERROR(SMALL(S346:S1024,ROW()-ROW($S$1027)+1),"")</f>
        <v>0</v>
      </c>
      <c r="T1096">
        <f>IFERROR(SMALL(T346:T1024,ROW()-ROW($T$1027)+1),"")</f>
        <v>0</v>
      </c>
      <c r="U1096">
        <f>IFERROR(SMALL(U346:U1024,ROW()-ROW($U$1027)+1),"")</f>
        <v>0</v>
      </c>
      <c r="V1096">
        <f>IFERROR(SMALL(V346:V1024,ROW()-ROW($V$1027)+1),"")</f>
        <v>0</v>
      </c>
      <c r="W1096">
        <f>IFERROR(SMALL(W346:W1024,ROW()-ROW($W$1027)+1),"")</f>
        <v>0</v>
      </c>
      <c r="X1096">
        <f>IFERROR(SMALL(X346:X1024,ROW()-ROW($X$1027)+1),"")</f>
        <v>0</v>
      </c>
      <c r="Y1096">
        <f>IFERROR(SMALL(Y346:Y1024,ROW()-ROW($Y$1027)+1),"")</f>
        <v>0</v>
      </c>
      <c r="Z1096">
        <f>IFERROR(SMALL(Z346:Z1024,ROW()-ROW($Z$1027)+1),"")</f>
        <v>0</v>
      </c>
      <c r="AA1096">
        <f>IFERROR(SMALL(AA346:AA1024,ROW()-ROW($AA$1027)+1),"")</f>
        <v>0</v>
      </c>
      <c r="AB1096">
        <f>IFERROR(SMALL(AB346:AB1024,ROW()-ROW($AB$1027)+1),"")</f>
        <v>0</v>
      </c>
      <c r="AC1096">
        <f>IFERROR(SMALL(AC346:AC1024,ROW()-ROW($AC$1027)+1),"")</f>
        <v>0</v>
      </c>
      <c r="AD1096">
        <f>IFERROR(SMALL(AD346:AD1024,ROW()-ROW($AD$1027)+1),"")</f>
        <v>0</v>
      </c>
      <c r="AE1096">
        <f>IFERROR(SMALL(AE346:AE1024,ROW()-ROW($AE$1027)+1),"")</f>
        <v>0</v>
      </c>
      <c r="AF1096">
        <f>IFERROR(SMALL(AF346:AF1024,ROW()-ROW($AF$1027)+1),"")</f>
        <v>0</v>
      </c>
      <c r="AG1096">
        <f>IFERROR(SMALL(AG346:AG1024,ROW()-ROW($AG$1027)+1),"")</f>
        <v>0</v>
      </c>
      <c r="AH1096">
        <f>IFERROR(SMALL(AH346:AH1024,ROW()-ROW($AH$1027)+1),"")</f>
        <v>0</v>
      </c>
      <c r="AI1096">
        <f>IFERROR(SMALL(AI346:AI1024,ROW()-ROW($AI$1027)+1),"")</f>
        <v>0</v>
      </c>
      <c r="AJ1096">
        <f>IFERROR(SMALL(AJ346:AJ1024,ROW()-ROW($AJ$1027)+1),"")</f>
        <v>0</v>
      </c>
      <c r="AM1096">
        <f>IFERROR(SMALL(AM346:AM1024,ROW()-ROW($AM$1027)+1),"")</f>
        <v>0</v>
      </c>
      <c r="AN1096">
        <f>IFERROR(SMALL(AN346:AN1024,ROW()-ROW($AN$1027)+1),"")</f>
        <v>0</v>
      </c>
      <c r="AO1096">
        <f>IFERROR(SMALL(AO346:AO1024,ROW()-ROW($AO$1027)+1),"")</f>
        <v>0</v>
      </c>
      <c r="AP1096">
        <f>IFERROR(SMALL(AP346:AP1024,ROW()-ROW($AP$1027)+1),"")</f>
        <v>0</v>
      </c>
      <c r="AQ1096">
        <f>IFERROR(SMALL(AQ346:AQ1024,ROW()-ROW($AQ$1027)+1),"")</f>
        <v>0</v>
      </c>
      <c r="AR1096">
        <f>IFERROR(SMALL(AR346:AR1024,ROW()-ROW($AR$1027)+1),"")</f>
        <v>0</v>
      </c>
      <c r="AS1096">
        <f>IFERROR(SMALL(AS346:AS1024,ROW()-ROW($AS$1027)+1),"")</f>
        <v>0</v>
      </c>
      <c r="AT1096">
        <f>IFERROR(SMALL(AT346:AT1024,ROW()-ROW($AT$1027)+1),"")</f>
        <v>0</v>
      </c>
      <c r="AU1096">
        <f>IFERROR(SMALL(AU346:AU1024,ROW()-ROW($AU$1027)+1),"")</f>
        <v>0</v>
      </c>
      <c r="AV1096">
        <f>IFERROR(SMALL(AV346:AV1024,ROW()-ROW($AV$1027)+1),"")</f>
        <v>0</v>
      </c>
      <c r="AW1096">
        <f>IFERROR(SMALL(AW346:AW1024,ROW()-ROW($AW$1027)+1),"")</f>
        <v>0</v>
      </c>
      <c r="AX1096">
        <f>IFERROR(SMALL(AX346:AX1024,ROW()-ROW($AX$1027)+1),"")</f>
        <v>0</v>
      </c>
      <c r="AY1096">
        <f>IFERROR(SMALL(AY346:AY1024,ROW()-ROW($AY$1027)+1),"")</f>
        <v>0</v>
      </c>
      <c r="AZ1096">
        <f>IFERROR(SMALL(AZ346:AZ1024,ROW()-ROW($AZ$1027)+1),"")</f>
        <v>0</v>
      </c>
      <c r="BA1096">
        <f>IFERROR(SMALL(BA346:BA1024,ROW()-ROW($BA$1027)+1),"")</f>
        <v>0</v>
      </c>
      <c r="BB1096">
        <f>IFERROR(SMALL(BB346:BB1024,ROW()-ROW($BB$1027)+1),"")</f>
        <v>0</v>
      </c>
      <c r="BC1096">
        <f>IFERROR(SMALL(BC346:BC1024,ROW()-ROW($BC$1027)+1),"")</f>
        <v>0</v>
      </c>
      <c r="BD1096">
        <f>IFERROR(SMALL(BD346:BD1024,ROW()-ROW($BD$1027)+1),"")</f>
        <v>0</v>
      </c>
      <c r="BE1096">
        <f>IFERROR(SMALL(BE346:BE1024,ROW()-ROW($BE$1027)+1),"")</f>
        <v>0</v>
      </c>
      <c r="BF1096">
        <f>IFERROR(SMALL(BF346:BF1024,ROW()-ROW($BF$1027)+1),"")</f>
        <v>0</v>
      </c>
      <c r="BG1096">
        <f>IFERROR(SMALL(BG346:BG1024,ROW()-ROW($BG$1027)+1),"")</f>
        <v>0</v>
      </c>
      <c r="BH1096">
        <f>IFERROR(SMALL(BH346:BH1024,ROW()-ROW($BH$1027)+1),"")</f>
        <v>0</v>
      </c>
      <c r="BI1096">
        <f>IFERROR(SMALL(BI346:BI1024,ROW()-ROW($BI$1027)+1),"")</f>
        <v>0</v>
      </c>
      <c r="BJ1096">
        <f>IFERROR(SMALL(BJ346:BJ1024,ROW()-ROW($BJ$1027)+1),"")</f>
        <v>0</v>
      </c>
      <c r="BK1096">
        <f>IFERROR(SMALL(BK346:BK1024,ROW()-ROW($BK$1027)+1),"")</f>
        <v>0</v>
      </c>
      <c r="BL1096">
        <f>IFERROR(SMALL(BL346:BL1024,ROW()-ROW($BL$1027)+1),"")</f>
        <v>0</v>
      </c>
      <c r="BM1096">
        <f>IFERROR(SMALL(BM346:BM1024,ROW()-ROW($BM$1027)+1),"")</f>
        <v>0</v>
      </c>
      <c r="BN1096">
        <f>IFERROR(SMALL(BN346:BN1024,ROW()-ROW($BN$1027)+1),"")</f>
        <v>0</v>
      </c>
      <c r="BO1096">
        <f>IFERROR(SMALL(BO346:BO1024,ROW()-ROW($BO$1027)+1),"")</f>
        <v>0</v>
      </c>
      <c r="BP1096">
        <f>IFERROR(SMALL(BP346:BP1024,ROW()-ROW($BP$1027)+1),"")</f>
        <v>0</v>
      </c>
      <c r="BQ1096">
        <f>IFERROR(SMALL(BQ346:BQ1024,ROW()-ROW($BQ$1027)+1),"")</f>
        <v>0</v>
      </c>
      <c r="BR1096">
        <f>IFERROR(SMALL(BR346:BR1024,ROW()-ROW($BR$1027)+1),"")</f>
        <v>0</v>
      </c>
    </row>
    <row r="1097" spans="5:70">
      <c r="E1097">
        <f>IFERROR(SMALL(E346:E1024,ROW()-ROW($E$1027)+1),"")</f>
        <v>0</v>
      </c>
      <c r="F1097">
        <f>IFERROR(SMALL(F346:F1024,ROW()-ROW($F$1027)+1),"")</f>
        <v>0</v>
      </c>
      <c r="G1097">
        <f>IFERROR(SMALL(G346:G1024,ROW()-ROW($G$1027)+1),"")</f>
        <v>0</v>
      </c>
      <c r="H1097">
        <f>IFERROR(SMALL(H346:H1024,ROW()-ROW($H$1027)+1),"")</f>
        <v>0</v>
      </c>
      <c r="I1097">
        <f>IFERROR(SMALL(I346:I1024,ROW()-ROW($I$1027)+1),"")</f>
        <v>0</v>
      </c>
      <c r="J1097">
        <f>IFERROR(SMALL(J346:J1024,ROW()-ROW($J$1027)+1),"")</f>
        <v>0</v>
      </c>
      <c r="K1097">
        <f>IFERROR(SMALL(K346:K1024,ROW()-ROW($K$1027)+1),"")</f>
        <v>0</v>
      </c>
      <c r="L1097">
        <f>IFERROR(SMALL(L346:L1024,ROW()-ROW($L$1027)+1),"")</f>
        <v>0</v>
      </c>
      <c r="M1097">
        <f>IFERROR(SMALL(M346:M1024,ROW()-ROW($M$1027)+1),"")</f>
        <v>0</v>
      </c>
      <c r="N1097">
        <f>IFERROR(SMALL(N346:N1024,ROW()-ROW($N$1027)+1),"")</f>
        <v>0</v>
      </c>
      <c r="O1097">
        <f>IFERROR(SMALL(O346:O1024,ROW()-ROW($O$1027)+1),"")</f>
        <v>0</v>
      </c>
      <c r="P1097">
        <f>IFERROR(SMALL(P346:P1024,ROW()-ROW($P$1027)+1),"")</f>
        <v>0</v>
      </c>
      <c r="Q1097">
        <f>IFERROR(SMALL(Q346:Q1024,ROW()-ROW($Q$1027)+1),"")</f>
        <v>0</v>
      </c>
      <c r="R1097">
        <f>IFERROR(SMALL(R346:R1024,ROW()-ROW($R$1027)+1),"")</f>
        <v>0</v>
      </c>
      <c r="S1097">
        <f>IFERROR(SMALL(S346:S1024,ROW()-ROW($S$1027)+1),"")</f>
        <v>0</v>
      </c>
      <c r="T1097">
        <f>IFERROR(SMALL(T346:T1024,ROW()-ROW($T$1027)+1),"")</f>
        <v>0</v>
      </c>
      <c r="U1097">
        <f>IFERROR(SMALL(U346:U1024,ROW()-ROW($U$1027)+1),"")</f>
        <v>0</v>
      </c>
      <c r="V1097">
        <f>IFERROR(SMALL(V346:V1024,ROW()-ROW($V$1027)+1),"")</f>
        <v>0</v>
      </c>
      <c r="W1097">
        <f>IFERROR(SMALL(W346:W1024,ROW()-ROW($W$1027)+1),"")</f>
        <v>0</v>
      </c>
      <c r="X1097">
        <f>IFERROR(SMALL(X346:X1024,ROW()-ROW($X$1027)+1),"")</f>
        <v>0</v>
      </c>
      <c r="Y1097">
        <f>IFERROR(SMALL(Y346:Y1024,ROW()-ROW($Y$1027)+1),"")</f>
        <v>0</v>
      </c>
      <c r="Z1097">
        <f>IFERROR(SMALL(Z346:Z1024,ROW()-ROW($Z$1027)+1),"")</f>
        <v>0</v>
      </c>
      <c r="AA1097">
        <f>IFERROR(SMALL(AA346:AA1024,ROW()-ROW($AA$1027)+1),"")</f>
        <v>0</v>
      </c>
      <c r="AB1097">
        <f>IFERROR(SMALL(AB346:AB1024,ROW()-ROW($AB$1027)+1),"")</f>
        <v>0</v>
      </c>
      <c r="AC1097">
        <f>IFERROR(SMALL(AC346:AC1024,ROW()-ROW($AC$1027)+1),"")</f>
        <v>0</v>
      </c>
      <c r="AD1097">
        <f>IFERROR(SMALL(AD346:AD1024,ROW()-ROW($AD$1027)+1),"")</f>
        <v>0</v>
      </c>
      <c r="AE1097">
        <f>IFERROR(SMALL(AE346:AE1024,ROW()-ROW($AE$1027)+1),"")</f>
        <v>0</v>
      </c>
      <c r="AF1097">
        <f>IFERROR(SMALL(AF346:AF1024,ROW()-ROW($AF$1027)+1),"")</f>
        <v>0</v>
      </c>
      <c r="AG1097">
        <f>IFERROR(SMALL(AG346:AG1024,ROW()-ROW($AG$1027)+1),"")</f>
        <v>0</v>
      </c>
      <c r="AH1097">
        <f>IFERROR(SMALL(AH346:AH1024,ROW()-ROW($AH$1027)+1),"")</f>
        <v>0</v>
      </c>
      <c r="AI1097">
        <f>IFERROR(SMALL(AI346:AI1024,ROW()-ROW($AI$1027)+1),"")</f>
        <v>0</v>
      </c>
      <c r="AJ1097">
        <f>IFERROR(SMALL(AJ346:AJ1024,ROW()-ROW($AJ$1027)+1),"")</f>
        <v>0</v>
      </c>
      <c r="AM1097">
        <f>IFERROR(SMALL(AM346:AM1024,ROW()-ROW($AM$1027)+1),"")</f>
        <v>0</v>
      </c>
      <c r="AN1097">
        <f>IFERROR(SMALL(AN346:AN1024,ROW()-ROW($AN$1027)+1),"")</f>
        <v>0</v>
      </c>
      <c r="AO1097">
        <f>IFERROR(SMALL(AO346:AO1024,ROW()-ROW($AO$1027)+1),"")</f>
        <v>0</v>
      </c>
      <c r="AP1097">
        <f>IFERROR(SMALL(AP346:AP1024,ROW()-ROW($AP$1027)+1),"")</f>
        <v>0</v>
      </c>
      <c r="AQ1097">
        <f>IFERROR(SMALL(AQ346:AQ1024,ROW()-ROW($AQ$1027)+1),"")</f>
        <v>0</v>
      </c>
      <c r="AR1097">
        <f>IFERROR(SMALL(AR346:AR1024,ROW()-ROW($AR$1027)+1),"")</f>
        <v>0</v>
      </c>
      <c r="AS1097">
        <f>IFERROR(SMALL(AS346:AS1024,ROW()-ROW($AS$1027)+1),"")</f>
        <v>0</v>
      </c>
      <c r="AT1097">
        <f>IFERROR(SMALL(AT346:AT1024,ROW()-ROW($AT$1027)+1),"")</f>
        <v>0</v>
      </c>
      <c r="AU1097">
        <f>IFERROR(SMALL(AU346:AU1024,ROW()-ROW($AU$1027)+1),"")</f>
        <v>0</v>
      </c>
      <c r="AV1097">
        <f>IFERROR(SMALL(AV346:AV1024,ROW()-ROW($AV$1027)+1),"")</f>
        <v>0</v>
      </c>
      <c r="AW1097">
        <f>IFERROR(SMALL(AW346:AW1024,ROW()-ROW($AW$1027)+1),"")</f>
        <v>0</v>
      </c>
      <c r="AX1097">
        <f>IFERROR(SMALL(AX346:AX1024,ROW()-ROW($AX$1027)+1),"")</f>
        <v>0</v>
      </c>
      <c r="AY1097">
        <f>IFERROR(SMALL(AY346:AY1024,ROW()-ROW($AY$1027)+1),"")</f>
        <v>0</v>
      </c>
      <c r="AZ1097">
        <f>IFERROR(SMALL(AZ346:AZ1024,ROW()-ROW($AZ$1027)+1),"")</f>
        <v>0</v>
      </c>
      <c r="BA1097">
        <f>IFERROR(SMALL(BA346:BA1024,ROW()-ROW($BA$1027)+1),"")</f>
        <v>0</v>
      </c>
      <c r="BB1097">
        <f>IFERROR(SMALL(BB346:BB1024,ROW()-ROW($BB$1027)+1),"")</f>
        <v>0</v>
      </c>
      <c r="BC1097">
        <f>IFERROR(SMALL(BC346:BC1024,ROW()-ROW($BC$1027)+1),"")</f>
        <v>0</v>
      </c>
      <c r="BD1097">
        <f>IFERROR(SMALL(BD346:BD1024,ROW()-ROW($BD$1027)+1),"")</f>
        <v>0</v>
      </c>
      <c r="BE1097">
        <f>IFERROR(SMALL(BE346:BE1024,ROW()-ROW($BE$1027)+1),"")</f>
        <v>0</v>
      </c>
      <c r="BF1097">
        <f>IFERROR(SMALL(BF346:BF1024,ROW()-ROW($BF$1027)+1),"")</f>
        <v>0</v>
      </c>
      <c r="BG1097">
        <f>IFERROR(SMALL(BG346:BG1024,ROW()-ROW($BG$1027)+1),"")</f>
        <v>0</v>
      </c>
      <c r="BH1097">
        <f>IFERROR(SMALL(BH346:BH1024,ROW()-ROW($BH$1027)+1),"")</f>
        <v>0</v>
      </c>
      <c r="BI1097">
        <f>IFERROR(SMALL(BI346:BI1024,ROW()-ROW($BI$1027)+1),"")</f>
        <v>0</v>
      </c>
      <c r="BJ1097">
        <f>IFERROR(SMALL(BJ346:BJ1024,ROW()-ROW($BJ$1027)+1),"")</f>
        <v>0</v>
      </c>
      <c r="BK1097">
        <f>IFERROR(SMALL(BK346:BK1024,ROW()-ROW($BK$1027)+1),"")</f>
        <v>0</v>
      </c>
      <c r="BL1097">
        <f>IFERROR(SMALL(BL346:BL1024,ROW()-ROW($BL$1027)+1),"")</f>
        <v>0</v>
      </c>
      <c r="BM1097">
        <f>IFERROR(SMALL(BM346:BM1024,ROW()-ROW($BM$1027)+1),"")</f>
        <v>0</v>
      </c>
      <c r="BN1097">
        <f>IFERROR(SMALL(BN346:BN1024,ROW()-ROW($BN$1027)+1),"")</f>
        <v>0</v>
      </c>
      <c r="BO1097">
        <f>IFERROR(SMALL(BO346:BO1024,ROW()-ROW($BO$1027)+1),"")</f>
        <v>0</v>
      </c>
      <c r="BP1097">
        <f>IFERROR(SMALL(BP346:BP1024,ROW()-ROW($BP$1027)+1),"")</f>
        <v>0</v>
      </c>
      <c r="BQ1097">
        <f>IFERROR(SMALL(BQ346:BQ1024,ROW()-ROW($BQ$1027)+1),"")</f>
        <v>0</v>
      </c>
      <c r="BR1097">
        <f>IFERROR(SMALL(BR346:BR1024,ROW()-ROW($BR$1027)+1),"")</f>
        <v>0</v>
      </c>
    </row>
    <row r="1098" spans="5:70">
      <c r="E1098">
        <f>IFERROR(SMALL(E346:E1024,ROW()-ROW($E$1027)+1),"")</f>
        <v>0</v>
      </c>
      <c r="F1098">
        <f>IFERROR(SMALL(F346:F1024,ROW()-ROW($F$1027)+1),"")</f>
        <v>0</v>
      </c>
      <c r="G1098">
        <f>IFERROR(SMALL(G346:G1024,ROW()-ROW($G$1027)+1),"")</f>
        <v>0</v>
      </c>
      <c r="H1098">
        <f>IFERROR(SMALL(H346:H1024,ROW()-ROW($H$1027)+1),"")</f>
        <v>0</v>
      </c>
      <c r="I1098">
        <f>IFERROR(SMALL(I346:I1024,ROW()-ROW($I$1027)+1),"")</f>
        <v>0</v>
      </c>
      <c r="J1098">
        <f>IFERROR(SMALL(J346:J1024,ROW()-ROW($J$1027)+1),"")</f>
        <v>0</v>
      </c>
      <c r="K1098">
        <f>IFERROR(SMALL(K346:K1024,ROW()-ROW($K$1027)+1),"")</f>
        <v>0</v>
      </c>
      <c r="L1098">
        <f>IFERROR(SMALL(L346:L1024,ROW()-ROW($L$1027)+1),"")</f>
        <v>0</v>
      </c>
      <c r="M1098">
        <f>IFERROR(SMALL(M346:M1024,ROW()-ROW($M$1027)+1),"")</f>
        <v>0</v>
      </c>
      <c r="N1098">
        <f>IFERROR(SMALL(N346:N1024,ROW()-ROW($N$1027)+1),"")</f>
        <v>0</v>
      </c>
      <c r="O1098">
        <f>IFERROR(SMALL(O346:O1024,ROW()-ROW($O$1027)+1),"")</f>
        <v>0</v>
      </c>
      <c r="P1098">
        <f>IFERROR(SMALL(P346:P1024,ROW()-ROW($P$1027)+1),"")</f>
        <v>0</v>
      </c>
      <c r="Q1098">
        <f>IFERROR(SMALL(Q346:Q1024,ROW()-ROW($Q$1027)+1),"")</f>
        <v>0</v>
      </c>
      <c r="R1098">
        <f>IFERROR(SMALL(R346:R1024,ROW()-ROW($R$1027)+1),"")</f>
        <v>0</v>
      </c>
      <c r="S1098">
        <f>IFERROR(SMALL(S346:S1024,ROW()-ROW($S$1027)+1),"")</f>
        <v>0</v>
      </c>
      <c r="T1098">
        <f>IFERROR(SMALL(T346:T1024,ROW()-ROW($T$1027)+1),"")</f>
        <v>0</v>
      </c>
      <c r="U1098">
        <f>IFERROR(SMALL(U346:U1024,ROW()-ROW($U$1027)+1),"")</f>
        <v>0</v>
      </c>
      <c r="V1098">
        <f>IFERROR(SMALL(V346:V1024,ROW()-ROW($V$1027)+1),"")</f>
        <v>0</v>
      </c>
      <c r="W1098">
        <f>IFERROR(SMALL(W346:W1024,ROW()-ROW($W$1027)+1),"")</f>
        <v>0</v>
      </c>
      <c r="X1098">
        <f>IFERROR(SMALL(X346:X1024,ROW()-ROW($X$1027)+1),"")</f>
        <v>0</v>
      </c>
      <c r="Y1098">
        <f>IFERROR(SMALL(Y346:Y1024,ROW()-ROW($Y$1027)+1),"")</f>
        <v>0</v>
      </c>
      <c r="Z1098">
        <f>IFERROR(SMALL(Z346:Z1024,ROW()-ROW($Z$1027)+1),"")</f>
        <v>0</v>
      </c>
      <c r="AA1098">
        <f>IFERROR(SMALL(AA346:AA1024,ROW()-ROW($AA$1027)+1),"")</f>
        <v>0</v>
      </c>
      <c r="AB1098">
        <f>IFERROR(SMALL(AB346:AB1024,ROW()-ROW($AB$1027)+1),"")</f>
        <v>0</v>
      </c>
      <c r="AC1098">
        <f>IFERROR(SMALL(AC346:AC1024,ROW()-ROW($AC$1027)+1),"")</f>
        <v>0</v>
      </c>
      <c r="AD1098">
        <f>IFERROR(SMALL(AD346:AD1024,ROW()-ROW($AD$1027)+1),"")</f>
        <v>0</v>
      </c>
      <c r="AE1098">
        <f>IFERROR(SMALL(AE346:AE1024,ROW()-ROW($AE$1027)+1),"")</f>
        <v>0</v>
      </c>
      <c r="AF1098">
        <f>IFERROR(SMALL(AF346:AF1024,ROW()-ROW($AF$1027)+1),"")</f>
        <v>0</v>
      </c>
      <c r="AG1098">
        <f>IFERROR(SMALL(AG346:AG1024,ROW()-ROW($AG$1027)+1),"")</f>
        <v>0</v>
      </c>
      <c r="AH1098">
        <f>IFERROR(SMALL(AH346:AH1024,ROW()-ROW($AH$1027)+1),"")</f>
        <v>0</v>
      </c>
      <c r="AI1098">
        <f>IFERROR(SMALL(AI346:AI1024,ROW()-ROW($AI$1027)+1),"")</f>
        <v>0</v>
      </c>
      <c r="AJ1098">
        <f>IFERROR(SMALL(AJ346:AJ1024,ROW()-ROW($AJ$1027)+1),"")</f>
        <v>0</v>
      </c>
      <c r="AM1098">
        <f>IFERROR(SMALL(AM346:AM1024,ROW()-ROW($AM$1027)+1),"")</f>
        <v>0</v>
      </c>
      <c r="AN1098">
        <f>IFERROR(SMALL(AN346:AN1024,ROW()-ROW($AN$1027)+1),"")</f>
        <v>0</v>
      </c>
      <c r="AO1098">
        <f>IFERROR(SMALL(AO346:AO1024,ROW()-ROW($AO$1027)+1),"")</f>
        <v>0</v>
      </c>
      <c r="AP1098">
        <f>IFERROR(SMALL(AP346:AP1024,ROW()-ROW($AP$1027)+1),"")</f>
        <v>0</v>
      </c>
      <c r="AQ1098">
        <f>IFERROR(SMALL(AQ346:AQ1024,ROW()-ROW($AQ$1027)+1),"")</f>
        <v>0</v>
      </c>
      <c r="AR1098">
        <f>IFERROR(SMALL(AR346:AR1024,ROW()-ROW($AR$1027)+1),"")</f>
        <v>0</v>
      </c>
      <c r="AS1098">
        <f>IFERROR(SMALL(AS346:AS1024,ROW()-ROW($AS$1027)+1),"")</f>
        <v>0</v>
      </c>
      <c r="AT1098">
        <f>IFERROR(SMALL(AT346:AT1024,ROW()-ROW($AT$1027)+1),"")</f>
        <v>0</v>
      </c>
      <c r="AU1098">
        <f>IFERROR(SMALL(AU346:AU1024,ROW()-ROW($AU$1027)+1),"")</f>
        <v>0</v>
      </c>
      <c r="AV1098">
        <f>IFERROR(SMALL(AV346:AV1024,ROW()-ROW($AV$1027)+1),"")</f>
        <v>0</v>
      </c>
      <c r="AW1098">
        <f>IFERROR(SMALL(AW346:AW1024,ROW()-ROW($AW$1027)+1),"")</f>
        <v>0</v>
      </c>
      <c r="AX1098">
        <f>IFERROR(SMALL(AX346:AX1024,ROW()-ROW($AX$1027)+1),"")</f>
        <v>0</v>
      </c>
      <c r="AY1098">
        <f>IFERROR(SMALL(AY346:AY1024,ROW()-ROW($AY$1027)+1),"")</f>
        <v>0</v>
      </c>
      <c r="AZ1098">
        <f>IFERROR(SMALL(AZ346:AZ1024,ROW()-ROW($AZ$1027)+1),"")</f>
        <v>0</v>
      </c>
      <c r="BA1098">
        <f>IFERROR(SMALL(BA346:BA1024,ROW()-ROW($BA$1027)+1),"")</f>
        <v>0</v>
      </c>
      <c r="BB1098">
        <f>IFERROR(SMALL(BB346:BB1024,ROW()-ROW($BB$1027)+1),"")</f>
        <v>0</v>
      </c>
      <c r="BC1098">
        <f>IFERROR(SMALL(BC346:BC1024,ROW()-ROW($BC$1027)+1),"")</f>
        <v>0</v>
      </c>
      <c r="BD1098">
        <f>IFERROR(SMALL(BD346:BD1024,ROW()-ROW($BD$1027)+1),"")</f>
        <v>0</v>
      </c>
      <c r="BE1098">
        <f>IFERROR(SMALL(BE346:BE1024,ROW()-ROW($BE$1027)+1),"")</f>
        <v>0</v>
      </c>
      <c r="BF1098">
        <f>IFERROR(SMALL(BF346:BF1024,ROW()-ROW($BF$1027)+1),"")</f>
        <v>0</v>
      </c>
      <c r="BG1098">
        <f>IFERROR(SMALL(BG346:BG1024,ROW()-ROW($BG$1027)+1),"")</f>
        <v>0</v>
      </c>
      <c r="BH1098">
        <f>IFERROR(SMALL(BH346:BH1024,ROW()-ROW($BH$1027)+1),"")</f>
        <v>0</v>
      </c>
      <c r="BI1098">
        <f>IFERROR(SMALL(BI346:BI1024,ROW()-ROW($BI$1027)+1),"")</f>
        <v>0</v>
      </c>
      <c r="BJ1098">
        <f>IFERROR(SMALL(BJ346:BJ1024,ROW()-ROW($BJ$1027)+1),"")</f>
        <v>0</v>
      </c>
      <c r="BK1098">
        <f>IFERROR(SMALL(BK346:BK1024,ROW()-ROW($BK$1027)+1),"")</f>
        <v>0</v>
      </c>
      <c r="BL1098">
        <f>IFERROR(SMALL(BL346:BL1024,ROW()-ROW($BL$1027)+1),"")</f>
        <v>0</v>
      </c>
      <c r="BM1098">
        <f>IFERROR(SMALL(BM346:BM1024,ROW()-ROW($BM$1027)+1),"")</f>
        <v>0</v>
      </c>
      <c r="BN1098">
        <f>IFERROR(SMALL(BN346:BN1024,ROW()-ROW($BN$1027)+1),"")</f>
        <v>0</v>
      </c>
      <c r="BO1098">
        <f>IFERROR(SMALL(BO346:BO1024,ROW()-ROW($BO$1027)+1),"")</f>
        <v>0</v>
      </c>
      <c r="BP1098">
        <f>IFERROR(SMALL(BP346:BP1024,ROW()-ROW($BP$1027)+1),"")</f>
        <v>0</v>
      </c>
      <c r="BQ1098">
        <f>IFERROR(SMALL(BQ346:BQ1024,ROW()-ROW($BQ$1027)+1),"")</f>
        <v>0</v>
      </c>
      <c r="BR1098">
        <f>IFERROR(SMALL(BR346:BR1024,ROW()-ROW($BR$1027)+1),"")</f>
        <v>0</v>
      </c>
    </row>
    <row r="1099" spans="5:70">
      <c r="E1099">
        <f>IFERROR(SMALL(E346:E1024,ROW()-ROW($E$1027)+1),"")</f>
        <v>0</v>
      </c>
      <c r="F1099">
        <f>IFERROR(SMALL(F346:F1024,ROW()-ROW($F$1027)+1),"")</f>
        <v>0</v>
      </c>
      <c r="G1099">
        <f>IFERROR(SMALL(G346:G1024,ROW()-ROW($G$1027)+1),"")</f>
        <v>0</v>
      </c>
      <c r="H1099">
        <f>IFERROR(SMALL(H346:H1024,ROW()-ROW($H$1027)+1),"")</f>
        <v>0</v>
      </c>
      <c r="I1099">
        <f>IFERROR(SMALL(I346:I1024,ROW()-ROW($I$1027)+1),"")</f>
        <v>0</v>
      </c>
      <c r="J1099">
        <f>IFERROR(SMALL(J346:J1024,ROW()-ROW($J$1027)+1),"")</f>
        <v>0</v>
      </c>
      <c r="K1099">
        <f>IFERROR(SMALL(K346:K1024,ROW()-ROW($K$1027)+1),"")</f>
        <v>0</v>
      </c>
      <c r="L1099">
        <f>IFERROR(SMALL(L346:L1024,ROW()-ROW($L$1027)+1),"")</f>
        <v>0</v>
      </c>
      <c r="M1099">
        <f>IFERROR(SMALL(M346:M1024,ROW()-ROW($M$1027)+1),"")</f>
        <v>0</v>
      </c>
      <c r="N1099">
        <f>IFERROR(SMALL(N346:N1024,ROW()-ROW($N$1027)+1),"")</f>
        <v>0</v>
      </c>
      <c r="O1099">
        <f>IFERROR(SMALL(O346:O1024,ROW()-ROW($O$1027)+1),"")</f>
        <v>0</v>
      </c>
      <c r="P1099">
        <f>IFERROR(SMALL(P346:P1024,ROW()-ROW($P$1027)+1),"")</f>
        <v>0</v>
      </c>
      <c r="Q1099">
        <f>IFERROR(SMALL(Q346:Q1024,ROW()-ROW($Q$1027)+1),"")</f>
        <v>0</v>
      </c>
      <c r="R1099">
        <f>IFERROR(SMALL(R346:R1024,ROW()-ROW($R$1027)+1),"")</f>
        <v>0</v>
      </c>
      <c r="S1099">
        <f>IFERROR(SMALL(S346:S1024,ROW()-ROW($S$1027)+1),"")</f>
        <v>0</v>
      </c>
      <c r="T1099">
        <f>IFERROR(SMALL(T346:T1024,ROW()-ROW($T$1027)+1),"")</f>
        <v>0</v>
      </c>
      <c r="U1099">
        <f>IFERROR(SMALL(U346:U1024,ROW()-ROW($U$1027)+1),"")</f>
        <v>0</v>
      </c>
      <c r="V1099">
        <f>IFERROR(SMALL(V346:V1024,ROW()-ROW($V$1027)+1),"")</f>
        <v>0</v>
      </c>
      <c r="W1099">
        <f>IFERROR(SMALL(W346:W1024,ROW()-ROW($W$1027)+1),"")</f>
        <v>0</v>
      </c>
      <c r="X1099">
        <f>IFERROR(SMALL(X346:X1024,ROW()-ROW($X$1027)+1),"")</f>
        <v>0</v>
      </c>
      <c r="Y1099">
        <f>IFERROR(SMALL(Y346:Y1024,ROW()-ROW($Y$1027)+1),"")</f>
        <v>0</v>
      </c>
      <c r="Z1099">
        <f>IFERROR(SMALL(Z346:Z1024,ROW()-ROW($Z$1027)+1),"")</f>
        <v>0</v>
      </c>
      <c r="AA1099">
        <f>IFERROR(SMALL(AA346:AA1024,ROW()-ROW($AA$1027)+1),"")</f>
        <v>0</v>
      </c>
      <c r="AB1099">
        <f>IFERROR(SMALL(AB346:AB1024,ROW()-ROW($AB$1027)+1),"")</f>
        <v>0</v>
      </c>
      <c r="AC1099">
        <f>IFERROR(SMALL(AC346:AC1024,ROW()-ROW($AC$1027)+1),"")</f>
        <v>0</v>
      </c>
      <c r="AD1099">
        <f>IFERROR(SMALL(AD346:AD1024,ROW()-ROW($AD$1027)+1),"")</f>
        <v>0</v>
      </c>
      <c r="AE1099">
        <f>IFERROR(SMALL(AE346:AE1024,ROW()-ROW($AE$1027)+1),"")</f>
        <v>0</v>
      </c>
      <c r="AF1099">
        <f>IFERROR(SMALL(AF346:AF1024,ROW()-ROW($AF$1027)+1),"")</f>
        <v>0</v>
      </c>
      <c r="AG1099">
        <f>IFERROR(SMALL(AG346:AG1024,ROW()-ROW($AG$1027)+1),"")</f>
        <v>0</v>
      </c>
      <c r="AH1099">
        <f>IFERROR(SMALL(AH346:AH1024,ROW()-ROW($AH$1027)+1),"")</f>
        <v>0</v>
      </c>
      <c r="AI1099">
        <f>IFERROR(SMALL(AI346:AI1024,ROW()-ROW($AI$1027)+1),"")</f>
        <v>0</v>
      </c>
      <c r="AJ1099">
        <f>IFERROR(SMALL(AJ346:AJ1024,ROW()-ROW($AJ$1027)+1),"")</f>
        <v>0</v>
      </c>
      <c r="AM1099">
        <f>IFERROR(SMALL(AM346:AM1024,ROW()-ROW($AM$1027)+1),"")</f>
        <v>0</v>
      </c>
      <c r="AN1099">
        <f>IFERROR(SMALL(AN346:AN1024,ROW()-ROW($AN$1027)+1),"")</f>
        <v>0</v>
      </c>
      <c r="AO1099">
        <f>IFERROR(SMALL(AO346:AO1024,ROW()-ROW($AO$1027)+1),"")</f>
        <v>0</v>
      </c>
      <c r="AP1099">
        <f>IFERROR(SMALL(AP346:AP1024,ROW()-ROW($AP$1027)+1),"")</f>
        <v>0</v>
      </c>
      <c r="AQ1099">
        <f>IFERROR(SMALL(AQ346:AQ1024,ROW()-ROW($AQ$1027)+1),"")</f>
        <v>0</v>
      </c>
      <c r="AR1099">
        <f>IFERROR(SMALL(AR346:AR1024,ROW()-ROW($AR$1027)+1),"")</f>
        <v>0</v>
      </c>
      <c r="AS1099">
        <f>IFERROR(SMALL(AS346:AS1024,ROW()-ROW($AS$1027)+1),"")</f>
        <v>0</v>
      </c>
      <c r="AT1099">
        <f>IFERROR(SMALL(AT346:AT1024,ROW()-ROW($AT$1027)+1),"")</f>
        <v>0</v>
      </c>
      <c r="AU1099">
        <f>IFERROR(SMALL(AU346:AU1024,ROW()-ROW($AU$1027)+1),"")</f>
        <v>0</v>
      </c>
      <c r="AV1099">
        <f>IFERROR(SMALL(AV346:AV1024,ROW()-ROW($AV$1027)+1),"")</f>
        <v>0</v>
      </c>
      <c r="AW1099">
        <f>IFERROR(SMALL(AW346:AW1024,ROW()-ROW($AW$1027)+1),"")</f>
        <v>0</v>
      </c>
      <c r="AX1099">
        <f>IFERROR(SMALL(AX346:AX1024,ROW()-ROW($AX$1027)+1),"")</f>
        <v>0</v>
      </c>
      <c r="AY1099">
        <f>IFERROR(SMALL(AY346:AY1024,ROW()-ROW($AY$1027)+1),"")</f>
        <v>0</v>
      </c>
      <c r="AZ1099">
        <f>IFERROR(SMALL(AZ346:AZ1024,ROW()-ROW($AZ$1027)+1),"")</f>
        <v>0</v>
      </c>
      <c r="BA1099">
        <f>IFERROR(SMALL(BA346:BA1024,ROW()-ROW($BA$1027)+1),"")</f>
        <v>0</v>
      </c>
      <c r="BB1099">
        <f>IFERROR(SMALL(BB346:BB1024,ROW()-ROW($BB$1027)+1),"")</f>
        <v>0</v>
      </c>
      <c r="BC1099">
        <f>IFERROR(SMALL(BC346:BC1024,ROW()-ROW($BC$1027)+1),"")</f>
        <v>0</v>
      </c>
      <c r="BD1099">
        <f>IFERROR(SMALL(BD346:BD1024,ROW()-ROW($BD$1027)+1),"")</f>
        <v>0</v>
      </c>
      <c r="BE1099">
        <f>IFERROR(SMALL(BE346:BE1024,ROW()-ROW($BE$1027)+1),"")</f>
        <v>0</v>
      </c>
      <c r="BF1099">
        <f>IFERROR(SMALL(BF346:BF1024,ROW()-ROW($BF$1027)+1),"")</f>
        <v>0</v>
      </c>
      <c r="BG1099">
        <f>IFERROR(SMALL(BG346:BG1024,ROW()-ROW($BG$1027)+1),"")</f>
        <v>0</v>
      </c>
      <c r="BH1099">
        <f>IFERROR(SMALL(BH346:BH1024,ROW()-ROW($BH$1027)+1),"")</f>
        <v>0</v>
      </c>
      <c r="BI1099">
        <f>IFERROR(SMALL(BI346:BI1024,ROW()-ROW($BI$1027)+1),"")</f>
        <v>0</v>
      </c>
      <c r="BJ1099">
        <f>IFERROR(SMALL(BJ346:BJ1024,ROW()-ROW($BJ$1027)+1),"")</f>
        <v>0</v>
      </c>
      <c r="BK1099">
        <f>IFERROR(SMALL(BK346:BK1024,ROW()-ROW($BK$1027)+1),"")</f>
        <v>0</v>
      </c>
      <c r="BL1099">
        <f>IFERROR(SMALL(BL346:BL1024,ROW()-ROW($BL$1027)+1),"")</f>
        <v>0</v>
      </c>
      <c r="BM1099">
        <f>IFERROR(SMALL(BM346:BM1024,ROW()-ROW($BM$1027)+1),"")</f>
        <v>0</v>
      </c>
      <c r="BN1099">
        <f>IFERROR(SMALL(BN346:BN1024,ROW()-ROW($BN$1027)+1),"")</f>
        <v>0</v>
      </c>
      <c r="BO1099">
        <f>IFERROR(SMALL(BO346:BO1024,ROW()-ROW($BO$1027)+1),"")</f>
        <v>0</v>
      </c>
      <c r="BP1099">
        <f>IFERROR(SMALL(BP346:BP1024,ROW()-ROW($BP$1027)+1),"")</f>
        <v>0</v>
      </c>
      <c r="BQ1099">
        <f>IFERROR(SMALL(BQ346:BQ1024,ROW()-ROW($BQ$1027)+1),"")</f>
        <v>0</v>
      </c>
      <c r="BR1099">
        <f>IFERROR(SMALL(BR346:BR1024,ROW()-ROW($BR$1027)+1),"")</f>
        <v>0</v>
      </c>
    </row>
    <row r="1100" spans="5:70">
      <c r="E1100">
        <f>IFERROR(SMALL(E346:E1024,ROW()-ROW($E$1027)+1),"")</f>
        <v>0</v>
      </c>
      <c r="F1100">
        <f>IFERROR(SMALL(F346:F1024,ROW()-ROW($F$1027)+1),"")</f>
        <v>0</v>
      </c>
      <c r="G1100">
        <f>IFERROR(SMALL(G346:G1024,ROW()-ROW($G$1027)+1),"")</f>
        <v>0</v>
      </c>
      <c r="H1100">
        <f>IFERROR(SMALL(H346:H1024,ROW()-ROW($H$1027)+1),"")</f>
        <v>0</v>
      </c>
      <c r="I1100">
        <f>IFERROR(SMALL(I346:I1024,ROW()-ROW($I$1027)+1),"")</f>
        <v>0</v>
      </c>
      <c r="J1100">
        <f>IFERROR(SMALL(J346:J1024,ROW()-ROW($J$1027)+1),"")</f>
        <v>0</v>
      </c>
      <c r="K1100">
        <f>IFERROR(SMALL(K346:K1024,ROW()-ROW($K$1027)+1),"")</f>
        <v>0</v>
      </c>
      <c r="L1100">
        <f>IFERROR(SMALL(L346:L1024,ROW()-ROW($L$1027)+1),"")</f>
        <v>0</v>
      </c>
      <c r="M1100">
        <f>IFERROR(SMALL(M346:M1024,ROW()-ROW($M$1027)+1),"")</f>
        <v>0</v>
      </c>
      <c r="N1100">
        <f>IFERROR(SMALL(N346:N1024,ROW()-ROW($N$1027)+1),"")</f>
        <v>0</v>
      </c>
      <c r="O1100">
        <f>IFERROR(SMALL(O346:O1024,ROW()-ROW($O$1027)+1),"")</f>
        <v>0</v>
      </c>
      <c r="P1100">
        <f>IFERROR(SMALL(P346:P1024,ROW()-ROW($P$1027)+1),"")</f>
        <v>0</v>
      </c>
      <c r="Q1100">
        <f>IFERROR(SMALL(Q346:Q1024,ROW()-ROW($Q$1027)+1),"")</f>
        <v>0</v>
      </c>
      <c r="R1100">
        <f>IFERROR(SMALL(R346:R1024,ROW()-ROW($R$1027)+1),"")</f>
        <v>0</v>
      </c>
      <c r="S1100">
        <f>IFERROR(SMALL(S346:S1024,ROW()-ROW($S$1027)+1),"")</f>
        <v>0</v>
      </c>
      <c r="T1100">
        <f>IFERROR(SMALL(T346:T1024,ROW()-ROW($T$1027)+1),"")</f>
        <v>0</v>
      </c>
      <c r="U1100">
        <f>IFERROR(SMALL(U346:U1024,ROW()-ROW($U$1027)+1),"")</f>
        <v>0</v>
      </c>
      <c r="V1100">
        <f>IFERROR(SMALL(V346:V1024,ROW()-ROW($V$1027)+1),"")</f>
        <v>0</v>
      </c>
      <c r="W1100">
        <f>IFERROR(SMALL(W346:W1024,ROW()-ROW($W$1027)+1),"")</f>
        <v>0</v>
      </c>
      <c r="X1100">
        <f>IFERROR(SMALL(X346:X1024,ROW()-ROW($X$1027)+1),"")</f>
        <v>0</v>
      </c>
      <c r="Y1100">
        <f>IFERROR(SMALL(Y346:Y1024,ROW()-ROW($Y$1027)+1),"")</f>
        <v>0</v>
      </c>
      <c r="Z1100">
        <f>IFERROR(SMALL(Z346:Z1024,ROW()-ROW($Z$1027)+1),"")</f>
        <v>0</v>
      </c>
      <c r="AA1100">
        <f>IFERROR(SMALL(AA346:AA1024,ROW()-ROW($AA$1027)+1),"")</f>
        <v>0</v>
      </c>
      <c r="AB1100">
        <f>IFERROR(SMALL(AB346:AB1024,ROW()-ROW($AB$1027)+1),"")</f>
        <v>0</v>
      </c>
      <c r="AC1100">
        <f>IFERROR(SMALL(AC346:AC1024,ROW()-ROW($AC$1027)+1),"")</f>
        <v>0</v>
      </c>
      <c r="AD1100">
        <f>IFERROR(SMALL(AD346:AD1024,ROW()-ROW($AD$1027)+1),"")</f>
        <v>0</v>
      </c>
      <c r="AE1100">
        <f>IFERROR(SMALL(AE346:AE1024,ROW()-ROW($AE$1027)+1),"")</f>
        <v>0</v>
      </c>
      <c r="AF1100">
        <f>IFERROR(SMALL(AF346:AF1024,ROW()-ROW($AF$1027)+1),"")</f>
        <v>0</v>
      </c>
      <c r="AG1100">
        <f>IFERROR(SMALL(AG346:AG1024,ROW()-ROW($AG$1027)+1),"")</f>
        <v>0</v>
      </c>
      <c r="AH1100">
        <f>IFERROR(SMALL(AH346:AH1024,ROW()-ROW($AH$1027)+1),"")</f>
        <v>0</v>
      </c>
      <c r="AI1100">
        <f>IFERROR(SMALL(AI346:AI1024,ROW()-ROW($AI$1027)+1),"")</f>
        <v>0</v>
      </c>
      <c r="AJ1100">
        <f>IFERROR(SMALL(AJ346:AJ1024,ROW()-ROW($AJ$1027)+1),"")</f>
        <v>0</v>
      </c>
      <c r="AM1100">
        <f>IFERROR(SMALL(AM346:AM1024,ROW()-ROW($AM$1027)+1),"")</f>
        <v>0</v>
      </c>
      <c r="AN1100">
        <f>IFERROR(SMALL(AN346:AN1024,ROW()-ROW($AN$1027)+1),"")</f>
        <v>0</v>
      </c>
      <c r="AO1100">
        <f>IFERROR(SMALL(AO346:AO1024,ROW()-ROW($AO$1027)+1),"")</f>
        <v>0</v>
      </c>
      <c r="AP1100">
        <f>IFERROR(SMALL(AP346:AP1024,ROW()-ROW($AP$1027)+1),"")</f>
        <v>0</v>
      </c>
      <c r="AQ1100">
        <f>IFERROR(SMALL(AQ346:AQ1024,ROW()-ROW($AQ$1027)+1),"")</f>
        <v>0</v>
      </c>
      <c r="AR1100">
        <f>IFERROR(SMALL(AR346:AR1024,ROW()-ROW($AR$1027)+1),"")</f>
        <v>0</v>
      </c>
      <c r="AS1100">
        <f>IFERROR(SMALL(AS346:AS1024,ROW()-ROW($AS$1027)+1),"")</f>
        <v>0</v>
      </c>
      <c r="AT1100">
        <f>IFERROR(SMALL(AT346:AT1024,ROW()-ROW($AT$1027)+1),"")</f>
        <v>0</v>
      </c>
      <c r="AU1100">
        <f>IFERROR(SMALL(AU346:AU1024,ROW()-ROW($AU$1027)+1),"")</f>
        <v>0</v>
      </c>
      <c r="AV1100">
        <f>IFERROR(SMALL(AV346:AV1024,ROW()-ROW($AV$1027)+1),"")</f>
        <v>0</v>
      </c>
      <c r="AW1100">
        <f>IFERROR(SMALL(AW346:AW1024,ROW()-ROW($AW$1027)+1),"")</f>
        <v>0</v>
      </c>
      <c r="AX1100">
        <f>IFERROR(SMALL(AX346:AX1024,ROW()-ROW($AX$1027)+1),"")</f>
        <v>0</v>
      </c>
      <c r="AY1100">
        <f>IFERROR(SMALL(AY346:AY1024,ROW()-ROW($AY$1027)+1),"")</f>
        <v>0</v>
      </c>
      <c r="AZ1100">
        <f>IFERROR(SMALL(AZ346:AZ1024,ROW()-ROW($AZ$1027)+1),"")</f>
        <v>0</v>
      </c>
      <c r="BA1100">
        <f>IFERROR(SMALL(BA346:BA1024,ROW()-ROW($BA$1027)+1),"")</f>
        <v>0</v>
      </c>
      <c r="BB1100">
        <f>IFERROR(SMALL(BB346:BB1024,ROW()-ROW($BB$1027)+1),"")</f>
        <v>0</v>
      </c>
      <c r="BC1100">
        <f>IFERROR(SMALL(BC346:BC1024,ROW()-ROW($BC$1027)+1),"")</f>
        <v>0</v>
      </c>
      <c r="BD1100">
        <f>IFERROR(SMALL(BD346:BD1024,ROW()-ROW($BD$1027)+1),"")</f>
        <v>0</v>
      </c>
      <c r="BE1100">
        <f>IFERROR(SMALL(BE346:BE1024,ROW()-ROW($BE$1027)+1),"")</f>
        <v>0</v>
      </c>
      <c r="BF1100">
        <f>IFERROR(SMALL(BF346:BF1024,ROW()-ROW($BF$1027)+1),"")</f>
        <v>0</v>
      </c>
      <c r="BG1100">
        <f>IFERROR(SMALL(BG346:BG1024,ROW()-ROW($BG$1027)+1),"")</f>
        <v>0</v>
      </c>
      <c r="BH1100">
        <f>IFERROR(SMALL(BH346:BH1024,ROW()-ROW($BH$1027)+1),"")</f>
        <v>0</v>
      </c>
      <c r="BI1100">
        <f>IFERROR(SMALL(BI346:BI1024,ROW()-ROW($BI$1027)+1),"")</f>
        <v>0</v>
      </c>
      <c r="BJ1100">
        <f>IFERROR(SMALL(BJ346:BJ1024,ROW()-ROW($BJ$1027)+1),"")</f>
        <v>0</v>
      </c>
      <c r="BK1100">
        <f>IFERROR(SMALL(BK346:BK1024,ROW()-ROW($BK$1027)+1),"")</f>
        <v>0</v>
      </c>
      <c r="BL1100">
        <f>IFERROR(SMALL(BL346:BL1024,ROW()-ROW($BL$1027)+1),"")</f>
        <v>0</v>
      </c>
      <c r="BM1100">
        <f>IFERROR(SMALL(BM346:BM1024,ROW()-ROW($BM$1027)+1),"")</f>
        <v>0</v>
      </c>
      <c r="BN1100">
        <f>IFERROR(SMALL(BN346:BN1024,ROW()-ROW($BN$1027)+1),"")</f>
        <v>0</v>
      </c>
      <c r="BO1100">
        <f>IFERROR(SMALL(BO346:BO1024,ROW()-ROW($BO$1027)+1),"")</f>
        <v>0</v>
      </c>
      <c r="BP1100">
        <f>IFERROR(SMALL(BP346:BP1024,ROW()-ROW($BP$1027)+1),"")</f>
        <v>0</v>
      </c>
      <c r="BQ1100">
        <f>IFERROR(SMALL(BQ346:BQ1024,ROW()-ROW($BQ$1027)+1),"")</f>
        <v>0</v>
      </c>
      <c r="BR1100">
        <f>IFERROR(SMALL(BR346:BR1024,ROW()-ROW($BR$1027)+1),"")</f>
        <v>0</v>
      </c>
    </row>
    <row r="1101" spans="5:70">
      <c r="E1101">
        <f>IFERROR(SMALL(E346:E1024,ROW()-ROW($E$1027)+1),"")</f>
        <v>0</v>
      </c>
      <c r="F1101">
        <f>IFERROR(SMALL(F346:F1024,ROW()-ROW($F$1027)+1),"")</f>
        <v>0</v>
      </c>
      <c r="G1101">
        <f>IFERROR(SMALL(G346:G1024,ROW()-ROW($G$1027)+1),"")</f>
        <v>0</v>
      </c>
      <c r="H1101">
        <f>IFERROR(SMALL(H346:H1024,ROW()-ROW($H$1027)+1),"")</f>
        <v>0</v>
      </c>
      <c r="I1101">
        <f>IFERROR(SMALL(I346:I1024,ROW()-ROW($I$1027)+1),"")</f>
        <v>0</v>
      </c>
      <c r="J1101">
        <f>IFERROR(SMALL(J346:J1024,ROW()-ROW($J$1027)+1),"")</f>
        <v>0</v>
      </c>
      <c r="K1101">
        <f>IFERROR(SMALL(K346:K1024,ROW()-ROW($K$1027)+1),"")</f>
        <v>0</v>
      </c>
      <c r="L1101">
        <f>IFERROR(SMALL(L346:L1024,ROW()-ROW($L$1027)+1),"")</f>
        <v>0</v>
      </c>
      <c r="M1101">
        <f>IFERROR(SMALL(M346:M1024,ROW()-ROW($M$1027)+1),"")</f>
        <v>0</v>
      </c>
      <c r="N1101">
        <f>IFERROR(SMALL(N346:N1024,ROW()-ROW($N$1027)+1),"")</f>
        <v>0</v>
      </c>
      <c r="O1101">
        <f>IFERROR(SMALL(O346:O1024,ROW()-ROW($O$1027)+1),"")</f>
        <v>0</v>
      </c>
      <c r="P1101">
        <f>IFERROR(SMALL(P346:P1024,ROW()-ROW($P$1027)+1),"")</f>
        <v>0</v>
      </c>
      <c r="Q1101">
        <f>IFERROR(SMALL(Q346:Q1024,ROW()-ROW($Q$1027)+1),"")</f>
        <v>0</v>
      </c>
      <c r="R1101">
        <f>IFERROR(SMALL(R346:R1024,ROW()-ROW($R$1027)+1),"")</f>
        <v>0</v>
      </c>
      <c r="S1101">
        <f>IFERROR(SMALL(S346:S1024,ROW()-ROW($S$1027)+1),"")</f>
        <v>0</v>
      </c>
      <c r="T1101">
        <f>IFERROR(SMALL(T346:T1024,ROW()-ROW($T$1027)+1),"")</f>
        <v>0</v>
      </c>
      <c r="U1101">
        <f>IFERROR(SMALL(U346:U1024,ROW()-ROW($U$1027)+1),"")</f>
        <v>0</v>
      </c>
      <c r="V1101">
        <f>IFERROR(SMALL(V346:V1024,ROW()-ROW($V$1027)+1),"")</f>
        <v>0</v>
      </c>
      <c r="W1101">
        <f>IFERROR(SMALL(W346:W1024,ROW()-ROW($W$1027)+1),"")</f>
        <v>0</v>
      </c>
      <c r="X1101">
        <f>IFERROR(SMALL(X346:X1024,ROW()-ROW($X$1027)+1),"")</f>
        <v>0</v>
      </c>
      <c r="Y1101">
        <f>IFERROR(SMALL(Y346:Y1024,ROW()-ROW($Y$1027)+1),"")</f>
        <v>0</v>
      </c>
      <c r="Z1101">
        <f>IFERROR(SMALL(Z346:Z1024,ROW()-ROW($Z$1027)+1),"")</f>
        <v>0</v>
      </c>
      <c r="AA1101">
        <f>IFERROR(SMALL(AA346:AA1024,ROW()-ROW($AA$1027)+1),"")</f>
        <v>0</v>
      </c>
      <c r="AB1101">
        <f>IFERROR(SMALL(AB346:AB1024,ROW()-ROW($AB$1027)+1),"")</f>
        <v>0</v>
      </c>
      <c r="AC1101">
        <f>IFERROR(SMALL(AC346:AC1024,ROW()-ROW($AC$1027)+1),"")</f>
        <v>0</v>
      </c>
      <c r="AD1101">
        <f>IFERROR(SMALL(AD346:AD1024,ROW()-ROW($AD$1027)+1),"")</f>
        <v>0</v>
      </c>
      <c r="AE1101">
        <f>IFERROR(SMALL(AE346:AE1024,ROW()-ROW($AE$1027)+1),"")</f>
        <v>0</v>
      </c>
      <c r="AF1101">
        <f>IFERROR(SMALL(AF346:AF1024,ROW()-ROW($AF$1027)+1),"")</f>
        <v>0</v>
      </c>
      <c r="AG1101">
        <f>IFERROR(SMALL(AG346:AG1024,ROW()-ROW($AG$1027)+1),"")</f>
        <v>0</v>
      </c>
      <c r="AH1101">
        <f>IFERROR(SMALL(AH346:AH1024,ROW()-ROW($AH$1027)+1),"")</f>
        <v>0</v>
      </c>
      <c r="AI1101">
        <f>IFERROR(SMALL(AI346:AI1024,ROW()-ROW($AI$1027)+1),"")</f>
        <v>0</v>
      </c>
      <c r="AJ1101">
        <f>IFERROR(SMALL(AJ346:AJ1024,ROW()-ROW($AJ$1027)+1),"")</f>
        <v>0</v>
      </c>
      <c r="AM1101">
        <f>IFERROR(SMALL(AM346:AM1024,ROW()-ROW($AM$1027)+1),"")</f>
        <v>0</v>
      </c>
      <c r="AN1101">
        <f>IFERROR(SMALL(AN346:AN1024,ROW()-ROW($AN$1027)+1),"")</f>
        <v>0</v>
      </c>
      <c r="AO1101">
        <f>IFERROR(SMALL(AO346:AO1024,ROW()-ROW($AO$1027)+1),"")</f>
        <v>0</v>
      </c>
      <c r="AP1101">
        <f>IFERROR(SMALL(AP346:AP1024,ROW()-ROW($AP$1027)+1),"")</f>
        <v>0</v>
      </c>
      <c r="AQ1101">
        <f>IFERROR(SMALL(AQ346:AQ1024,ROW()-ROW($AQ$1027)+1),"")</f>
        <v>0</v>
      </c>
      <c r="AR1101">
        <f>IFERROR(SMALL(AR346:AR1024,ROW()-ROW($AR$1027)+1),"")</f>
        <v>0</v>
      </c>
      <c r="AS1101">
        <f>IFERROR(SMALL(AS346:AS1024,ROW()-ROW($AS$1027)+1),"")</f>
        <v>0</v>
      </c>
      <c r="AT1101">
        <f>IFERROR(SMALL(AT346:AT1024,ROW()-ROW($AT$1027)+1),"")</f>
        <v>0</v>
      </c>
      <c r="AU1101">
        <f>IFERROR(SMALL(AU346:AU1024,ROW()-ROW($AU$1027)+1),"")</f>
        <v>0</v>
      </c>
      <c r="AV1101">
        <f>IFERROR(SMALL(AV346:AV1024,ROW()-ROW($AV$1027)+1),"")</f>
        <v>0</v>
      </c>
      <c r="AW1101">
        <f>IFERROR(SMALL(AW346:AW1024,ROW()-ROW($AW$1027)+1),"")</f>
        <v>0</v>
      </c>
      <c r="AX1101">
        <f>IFERROR(SMALL(AX346:AX1024,ROW()-ROW($AX$1027)+1),"")</f>
        <v>0</v>
      </c>
      <c r="AY1101">
        <f>IFERROR(SMALL(AY346:AY1024,ROW()-ROW($AY$1027)+1),"")</f>
        <v>0</v>
      </c>
      <c r="AZ1101">
        <f>IFERROR(SMALL(AZ346:AZ1024,ROW()-ROW($AZ$1027)+1),"")</f>
        <v>0</v>
      </c>
      <c r="BA1101">
        <f>IFERROR(SMALL(BA346:BA1024,ROW()-ROW($BA$1027)+1),"")</f>
        <v>0</v>
      </c>
      <c r="BB1101">
        <f>IFERROR(SMALL(BB346:BB1024,ROW()-ROW($BB$1027)+1),"")</f>
        <v>0</v>
      </c>
      <c r="BC1101">
        <f>IFERROR(SMALL(BC346:BC1024,ROW()-ROW($BC$1027)+1),"")</f>
        <v>0</v>
      </c>
      <c r="BD1101">
        <f>IFERROR(SMALL(BD346:BD1024,ROW()-ROW($BD$1027)+1),"")</f>
        <v>0</v>
      </c>
      <c r="BE1101">
        <f>IFERROR(SMALL(BE346:BE1024,ROW()-ROW($BE$1027)+1),"")</f>
        <v>0</v>
      </c>
      <c r="BF1101">
        <f>IFERROR(SMALL(BF346:BF1024,ROW()-ROW($BF$1027)+1),"")</f>
        <v>0</v>
      </c>
      <c r="BG1101">
        <f>IFERROR(SMALL(BG346:BG1024,ROW()-ROW($BG$1027)+1),"")</f>
        <v>0</v>
      </c>
      <c r="BH1101">
        <f>IFERROR(SMALL(BH346:BH1024,ROW()-ROW($BH$1027)+1),"")</f>
        <v>0</v>
      </c>
      <c r="BI1101">
        <f>IFERROR(SMALL(BI346:BI1024,ROW()-ROW($BI$1027)+1),"")</f>
        <v>0</v>
      </c>
      <c r="BJ1101">
        <f>IFERROR(SMALL(BJ346:BJ1024,ROW()-ROW($BJ$1027)+1),"")</f>
        <v>0</v>
      </c>
      <c r="BK1101">
        <f>IFERROR(SMALL(BK346:BK1024,ROW()-ROW($BK$1027)+1),"")</f>
        <v>0</v>
      </c>
      <c r="BL1101">
        <f>IFERROR(SMALL(BL346:BL1024,ROW()-ROW($BL$1027)+1),"")</f>
        <v>0</v>
      </c>
      <c r="BM1101">
        <f>IFERROR(SMALL(BM346:BM1024,ROW()-ROW($BM$1027)+1),"")</f>
        <v>0</v>
      </c>
      <c r="BN1101">
        <f>IFERROR(SMALL(BN346:BN1024,ROW()-ROW($BN$1027)+1),"")</f>
        <v>0</v>
      </c>
      <c r="BO1101">
        <f>IFERROR(SMALL(BO346:BO1024,ROW()-ROW($BO$1027)+1),"")</f>
        <v>0</v>
      </c>
      <c r="BP1101">
        <f>IFERROR(SMALL(BP346:BP1024,ROW()-ROW($BP$1027)+1),"")</f>
        <v>0</v>
      </c>
      <c r="BQ1101">
        <f>IFERROR(SMALL(BQ346:BQ1024,ROW()-ROW($BQ$1027)+1),"")</f>
        <v>0</v>
      </c>
      <c r="BR1101">
        <f>IFERROR(SMALL(BR346:BR1024,ROW()-ROW($BR$1027)+1),"")</f>
        <v>0</v>
      </c>
    </row>
    <row r="1102" spans="5:70">
      <c r="E1102">
        <f>IFERROR(SMALL(E346:E1024,ROW()-ROW($E$1027)+1),"")</f>
        <v>0</v>
      </c>
      <c r="F1102">
        <f>IFERROR(SMALL(F346:F1024,ROW()-ROW($F$1027)+1),"")</f>
        <v>0</v>
      </c>
      <c r="G1102">
        <f>IFERROR(SMALL(G346:G1024,ROW()-ROW($G$1027)+1),"")</f>
        <v>0</v>
      </c>
      <c r="H1102">
        <f>IFERROR(SMALL(H346:H1024,ROW()-ROW($H$1027)+1),"")</f>
        <v>0</v>
      </c>
      <c r="I1102">
        <f>IFERROR(SMALL(I346:I1024,ROW()-ROW($I$1027)+1),"")</f>
        <v>0</v>
      </c>
      <c r="J1102">
        <f>IFERROR(SMALL(J346:J1024,ROW()-ROW($J$1027)+1),"")</f>
        <v>0</v>
      </c>
      <c r="K1102">
        <f>IFERROR(SMALL(K346:K1024,ROW()-ROW($K$1027)+1),"")</f>
        <v>0</v>
      </c>
      <c r="L1102">
        <f>IFERROR(SMALL(L346:L1024,ROW()-ROW($L$1027)+1),"")</f>
        <v>0</v>
      </c>
      <c r="M1102">
        <f>IFERROR(SMALL(M346:M1024,ROW()-ROW($M$1027)+1),"")</f>
        <v>0</v>
      </c>
      <c r="N1102">
        <f>IFERROR(SMALL(N346:N1024,ROW()-ROW($N$1027)+1),"")</f>
        <v>0</v>
      </c>
      <c r="O1102">
        <f>IFERROR(SMALL(O346:O1024,ROW()-ROW($O$1027)+1),"")</f>
        <v>0</v>
      </c>
      <c r="P1102">
        <f>IFERROR(SMALL(P346:P1024,ROW()-ROW($P$1027)+1),"")</f>
        <v>0</v>
      </c>
      <c r="Q1102">
        <f>IFERROR(SMALL(Q346:Q1024,ROW()-ROW($Q$1027)+1),"")</f>
        <v>0</v>
      </c>
      <c r="R1102">
        <f>IFERROR(SMALL(R346:R1024,ROW()-ROW($R$1027)+1),"")</f>
        <v>0</v>
      </c>
      <c r="S1102">
        <f>IFERROR(SMALL(S346:S1024,ROW()-ROW($S$1027)+1),"")</f>
        <v>0</v>
      </c>
      <c r="T1102">
        <f>IFERROR(SMALL(T346:T1024,ROW()-ROW($T$1027)+1),"")</f>
        <v>0</v>
      </c>
      <c r="U1102">
        <f>IFERROR(SMALL(U346:U1024,ROW()-ROW($U$1027)+1),"")</f>
        <v>0</v>
      </c>
      <c r="V1102">
        <f>IFERROR(SMALL(V346:V1024,ROW()-ROW($V$1027)+1),"")</f>
        <v>0</v>
      </c>
      <c r="W1102">
        <f>IFERROR(SMALL(W346:W1024,ROW()-ROW($W$1027)+1),"")</f>
        <v>0</v>
      </c>
      <c r="X1102">
        <f>IFERROR(SMALL(X346:X1024,ROW()-ROW($X$1027)+1),"")</f>
        <v>0</v>
      </c>
      <c r="Y1102">
        <f>IFERROR(SMALL(Y346:Y1024,ROW()-ROW($Y$1027)+1),"")</f>
        <v>0</v>
      </c>
      <c r="Z1102">
        <f>IFERROR(SMALL(Z346:Z1024,ROW()-ROW($Z$1027)+1),"")</f>
        <v>0</v>
      </c>
      <c r="AA1102">
        <f>IFERROR(SMALL(AA346:AA1024,ROW()-ROW($AA$1027)+1),"")</f>
        <v>0</v>
      </c>
      <c r="AB1102">
        <f>IFERROR(SMALL(AB346:AB1024,ROW()-ROW($AB$1027)+1),"")</f>
        <v>0</v>
      </c>
      <c r="AC1102">
        <f>IFERROR(SMALL(AC346:AC1024,ROW()-ROW($AC$1027)+1),"")</f>
        <v>0</v>
      </c>
      <c r="AD1102">
        <f>IFERROR(SMALL(AD346:AD1024,ROW()-ROW($AD$1027)+1),"")</f>
        <v>0</v>
      </c>
      <c r="AE1102">
        <f>IFERROR(SMALL(AE346:AE1024,ROW()-ROW($AE$1027)+1),"")</f>
        <v>0</v>
      </c>
      <c r="AF1102">
        <f>IFERROR(SMALL(AF346:AF1024,ROW()-ROW($AF$1027)+1),"")</f>
        <v>0</v>
      </c>
      <c r="AG1102">
        <f>IFERROR(SMALL(AG346:AG1024,ROW()-ROW($AG$1027)+1),"")</f>
        <v>0</v>
      </c>
      <c r="AH1102">
        <f>IFERROR(SMALL(AH346:AH1024,ROW()-ROW($AH$1027)+1),"")</f>
        <v>0</v>
      </c>
      <c r="AI1102">
        <f>IFERROR(SMALL(AI346:AI1024,ROW()-ROW($AI$1027)+1),"")</f>
        <v>0</v>
      </c>
      <c r="AJ1102">
        <f>IFERROR(SMALL(AJ346:AJ1024,ROW()-ROW($AJ$1027)+1),"")</f>
        <v>0</v>
      </c>
      <c r="AM1102">
        <f>IFERROR(SMALL(AM346:AM1024,ROW()-ROW($AM$1027)+1),"")</f>
        <v>0</v>
      </c>
      <c r="AN1102">
        <f>IFERROR(SMALL(AN346:AN1024,ROW()-ROW($AN$1027)+1),"")</f>
        <v>0</v>
      </c>
      <c r="AO1102">
        <f>IFERROR(SMALL(AO346:AO1024,ROW()-ROW($AO$1027)+1),"")</f>
        <v>0</v>
      </c>
      <c r="AP1102">
        <f>IFERROR(SMALL(AP346:AP1024,ROW()-ROW($AP$1027)+1),"")</f>
        <v>0</v>
      </c>
      <c r="AQ1102">
        <f>IFERROR(SMALL(AQ346:AQ1024,ROW()-ROW($AQ$1027)+1),"")</f>
        <v>0</v>
      </c>
      <c r="AR1102">
        <f>IFERROR(SMALL(AR346:AR1024,ROW()-ROW($AR$1027)+1),"")</f>
        <v>0</v>
      </c>
      <c r="AS1102">
        <f>IFERROR(SMALL(AS346:AS1024,ROW()-ROW($AS$1027)+1),"")</f>
        <v>0</v>
      </c>
      <c r="AT1102">
        <f>IFERROR(SMALL(AT346:AT1024,ROW()-ROW($AT$1027)+1),"")</f>
        <v>0</v>
      </c>
      <c r="AU1102">
        <f>IFERROR(SMALL(AU346:AU1024,ROW()-ROW($AU$1027)+1),"")</f>
        <v>0</v>
      </c>
      <c r="AV1102">
        <f>IFERROR(SMALL(AV346:AV1024,ROW()-ROW($AV$1027)+1),"")</f>
        <v>0</v>
      </c>
      <c r="AW1102">
        <f>IFERROR(SMALL(AW346:AW1024,ROW()-ROW($AW$1027)+1),"")</f>
        <v>0</v>
      </c>
      <c r="AX1102">
        <f>IFERROR(SMALL(AX346:AX1024,ROW()-ROW($AX$1027)+1),"")</f>
        <v>0</v>
      </c>
      <c r="AY1102">
        <f>IFERROR(SMALL(AY346:AY1024,ROW()-ROW($AY$1027)+1),"")</f>
        <v>0</v>
      </c>
      <c r="AZ1102">
        <f>IFERROR(SMALL(AZ346:AZ1024,ROW()-ROW($AZ$1027)+1),"")</f>
        <v>0</v>
      </c>
      <c r="BA1102">
        <f>IFERROR(SMALL(BA346:BA1024,ROW()-ROW($BA$1027)+1),"")</f>
        <v>0</v>
      </c>
      <c r="BB1102">
        <f>IFERROR(SMALL(BB346:BB1024,ROW()-ROW($BB$1027)+1),"")</f>
        <v>0</v>
      </c>
      <c r="BC1102">
        <f>IFERROR(SMALL(BC346:BC1024,ROW()-ROW($BC$1027)+1),"")</f>
        <v>0</v>
      </c>
      <c r="BD1102">
        <f>IFERROR(SMALL(BD346:BD1024,ROW()-ROW($BD$1027)+1),"")</f>
        <v>0</v>
      </c>
      <c r="BE1102">
        <f>IFERROR(SMALL(BE346:BE1024,ROW()-ROW($BE$1027)+1),"")</f>
        <v>0</v>
      </c>
      <c r="BF1102">
        <f>IFERROR(SMALL(BF346:BF1024,ROW()-ROW($BF$1027)+1),"")</f>
        <v>0</v>
      </c>
      <c r="BG1102">
        <f>IFERROR(SMALL(BG346:BG1024,ROW()-ROW($BG$1027)+1),"")</f>
        <v>0</v>
      </c>
      <c r="BH1102">
        <f>IFERROR(SMALL(BH346:BH1024,ROW()-ROW($BH$1027)+1),"")</f>
        <v>0</v>
      </c>
      <c r="BI1102">
        <f>IFERROR(SMALL(BI346:BI1024,ROW()-ROW($BI$1027)+1),"")</f>
        <v>0</v>
      </c>
      <c r="BJ1102">
        <f>IFERROR(SMALL(BJ346:BJ1024,ROW()-ROW($BJ$1027)+1),"")</f>
        <v>0</v>
      </c>
      <c r="BK1102">
        <f>IFERROR(SMALL(BK346:BK1024,ROW()-ROW($BK$1027)+1),"")</f>
        <v>0</v>
      </c>
      <c r="BL1102">
        <f>IFERROR(SMALL(BL346:BL1024,ROW()-ROW($BL$1027)+1),"")</f>
        <v>0</v>
      </c>
      <c r="BM1102">
        <f>IFERROR(SMALL(BM346:BM1024,ROW()-ROW($BM$1027)+1),"")</f>
        <v>0</v>
      </c>
      <c r="BN1102">
        <f>IFERROR(SMALL(BN346:BN1024,ROW()-ROW($BN$1027)+1),"")</f>
        <v>0</v>
      </c>
      <c r="BO1102">
        <f>IFERROR(SMALL(BO346:BO1024,ROW()-ROW($BO$1027)+1),"")</f>
        <v>0</v>
      </c>
      <c r="BP1102">
        <f>IFERROR(SMALL(BP346:BP1024,ROW()-ROW($BP$1027)+1),"")</f>
        <v>0</v>
      </c>
      <c r="BQ1102">
        <f>IFERROR(SMALL(BQ346:BQ1024,ROW()-ROW($BQ$1027)+1),"")</f>
        <v>0</v>
      </c>
      <c r="BR1102">
        <f>IFERROR(SMALL(BR346:BR1024,ROW()-ROW($BR$1027)+1),"")</f>
        <v>0</v>
      </c>
    </row>
    <row r="1103" spans="5:70">
      <c r="E1103">
        <f>IFERROR(SMALL(E346:E1024,ROW()-ROW($E$1027)+1),"")</f>
        <v>0</v>
      </c>
      <c r="F1103">
        <f>IFERROR(SMALL(F346:F1024,ROW()-ROW($F$1027)+1),"")</f>
        <v>0</v>
      </c>
      <c r="G1103">
        <f>IFERROR(SMALL(G346:G1024,ROW()-ROW($G$1027)+1),"")</f>
        <v>0</v>
      </c>
      <c r="H1103">
        <f>IFERROR(SMALL(H346:H1024,ROW()-ROW($H$1027)+1),"")</f>
        <v>0</v>
      </c>
      <c r="I1103">
        <f>IFERROR(SMALL(I346:I1024,ROW()-ROW($I$1027)+1),"")</f>
        <v>0</v>
      </c>
      <c r="J1103">
        <f>IFERROR(SMALL(J346:J1024,ROW()-ROW($J$1027)+1),"")</f>
        <v>0</v>
      </c>
      <c r="K1103">
        <f>IFERROR(SMALL(K346:K1024,ROW()-ROW($K$1027)+1),"")</f>
        <v>0</v>
      </c>
      <c r="L1103">
        <f>IFERROR(SMALL(L346:L1024,ROW()-ROW($L$1027)+1),"")</f>
        <v>0</v>
      </c>
      <c r="M1103">
        <f>IFERROR(SMALL(M346:M1024,ROW()-ROW($M$1027)+1),"")</f>
        <v>0</v>
      </c>
      <c r="N1103">
        <f>IFERROR(SMALL(N346:N1024,ROW()-ROW($N$1027)+1),"")</f>
        <v>0</v>
      </c>
      <c r="O1103">
        <f>IFERROR(SMALL(O346:O1024,ROW()-ROW($O$1027)+1),"")</f>
        <v>0</v>
      </c>
      <c r="P1103">
        <f>IFERROR(SMALL(P346:P1024,ROW()-ROW($P$1027)+1),"")</f>
        <v>0</v>
      </c>
      <c r="Q1103">
        <f>IFERROR(SMALL(Q346:Q1024,ROW()-ROW($Q$1027)+1),"")</f>
        <v>0</v>
      </c>
      <c r="R1103">
        <f>IFERROR(SMALL(R346:R1024,ROW()-ROW($R$1027)+1),"")</f>
        <v>0</v>
      </c>
      <c r="S1103">
        <f>IFERROR(SMALL(S346:S1024,ROW()-ROW($S$1027)+1),"")</f>
        <v>0</v>
      </c>
      <c r="T1103">
        <f>IFERROR(SMALL(T346:T1024,ROW()-ROW($T$1027)+1),"")</f>
        <v>0</v>
      </c>
      <c r="U1103">
        <f>IFERROR(SMALL(U346:U1024,ROW()-ROW($U$1027)+1),"")</f>
        <v>0</v>
      </c>
      <c r="V1103">
        <f>IFERROR(SMALL(V346:V1024,ROW()-ROW($V$1027)+1),"")</f>
        <v>0</v>
      </c>
      <c r="W1103">
        <f>IFERROR(SMALL(W346:W1024,ROW()-ROW($W$1027)+1),"")</f>
        <v>0</v>
      </c>
      <c r="X1103">
        <f>IFERROR(SMALL(X346:X1024,ROW()-ROW($X$1027)+1),"")</f>
        <v>0</v>
      </c>
      <c r="Y1103">
        <f>IFERROR(SMALL(Y346:Y1024,ROW()-ROW($Y$1027)+1),"")</f>
        <v>0</v>
      </c>
      <c r="Z1103">
        <f>IFERROR(SMALL(Z346:Z1024,ROW()-ROW($Z$1027)+1),"")</f>
        <v>0</v>
      </c>
      <c r="AA1103">
        <f>IFERROR(SMALL(AA346:AA1024,ROW()-ROW($AA$1027)+1),"")</f>
        <v>0</v>
      </c>
      <c r="AB1103">
        <f>IFERROR(SMALL(AB346:AB1024,ROW()-ROW($AB$1027)+1),"")</f>
        <v>0</v>
      </c>
      <c r="AC1103">
        <f>IFERROR(SMALL(AC346:AC1024,ROW()-ROW($AC$1027)+1),"")</f>
        <v>0</v>
      </c>
      <c r="AD1103">
        <f>IFERROR(SMALL(AD346:AD1024,ROW()-ROW($AD$1027)+1),"")</f>
        <v>0</v>
      </c>
      <c r="AE1103">
        <f>IFERROR(SMALL(AE346:AE1024,ROW()-ROW($AE$1027)+1),"")</f>
        <v>0</v>
      </c>
      <c r="AF1103">
        <f>IFERROR(SMALL(AF346:AF1024,ROW()-ROW($AF$1027)+1),"")</f>
        <v>0</v>
      </c>
      <c r="AG1103">
        <f>IFERROR(SMALL(AG346:AG1024,ROW()-ROW($AG$1027)+1),"")</f>
        <v>0</v>
      </c>
      <c r="AH1103">
        <f>IFERROR(SMALL(AH346:AH1024,ROW()-ROW($AH$1027)+1),"")</f>
        <v>0</v>
      </c>
      <c r="AI1103">
        <f>IFERROR(SMALL(AI346:AI1024,ROW()-ROW($AI$1027)+1),"")</f>
        <v>0</v>
      </c>
      <c r="AJ1103">
        <f>IFERROR(SMALL(AJ346:AJ1024,ROW()-ROW($AJ$1027)+1),"")</f>
        <v>0</v>
      </c>
      <c r="AM1103">
        <f>IFERROR(SMALL(AM346:AM1024,ROW()-ROW($AM$1027)+1),"")</f>
        <v>0</v>
      </c>
      <c r="AN1103">
        <f>IFERROR(SMALL(AN346:AN1024,ROW()-ROW($AN$1027)+1),"")</f>
        <v>0</v>
      </c>
      <c r="AO1103">
        <f>IFERROR(SMALL(AO346:AO1024,ROW()-ROW($AO$1027)+1),"")</f>
        <v>0</v>
      </c>
      <c r="AP1103">
        <f>IFERROR(SMALL(AP346:AP1024,ROW()-ROW($AP$1027)+1),"")</f>
        <v>0</v>
      </c>
      <c r="AQ1103">
        <f>IFERROR(SMALL(AQ346:AQ1024,ROW()-ROW($AQ$1027)+1),"")</f>
        <v>0</v>
      </c>
      <c r="AR1103">
        <f>IFERROR(SMALL(AR346:AR1024,ROW()-ROW($AR$1027)+1),"")</f>
        <v>0</v>
      </c>
      <c r="AS1103">
        <f>IFERROR(SMALL(AS346:AS1024,ROW()-ROW($AS$1027)+1),"")</f>
        <v>0</v>
      </c>
      <c r="AT1103">
        <f>IFERROR(SMALL(AT346:AT1024,ROW()-ROW($AT$1027)+1),"")</f>
        <v>0</v>
      </c>
      <c r="AU1103">
        <f>IFERROR(SMALL(AU346:AU1024,ROW()-ROW($AU$1027)+1),"")</f>
        <v>0</v>
      </c>
      <c r="AV1103">
        <f>IFERROR(SMALL(AV346:AV1024,ROW()-ROW($AV$1027)+1),"")</f>
        <v>0</v>
      </c>
      <c r="AW1103">
        <f>IFERROR(SMALL(AW346:AW1024,ROW()-ROW($AW$1027)+1),"")</f>
        <v>0</v>
      </c>
      <c r="AX1103">
        <f>IFERROR(SMALL(AX346:AX1024,ROW()-ROW($AX$1027)+1),"")</f>
        <v>0</v>
      </c>
      <c r="AY1103">
        <f>IFERROR(SMALL(AY346:AY1024,ROW()-ROW($AY$1027)+1),"")</f>
        <v>0</v>
      </c>
      <c r="AZ1103">
        <f>IFERROR(SMALL(AZ346:AZ1024,ROW()-ROW($AZ$1027)+1),"")</f>
        <v>0</v>
      </c>
      <c r="BA1103">
        <f>IFERROR(SMALL(BA346:BA1024,ROW()-ROW($BA$1027)+1),"")</f>
        <v>0</v>
      </c>
      <c r="BB1103">
        <f>IFERROR(SMALL(BB346:BB1024,ROW()-ROW($BB$1027)+1),"")</f>
        <v>0</v>
      </c>
      <c r="BC1103">
        <f>IFERROR(SMALL(BC346:BC1024,ROW()-ROW($BC$1027)+1),"")</f>
        <v>0</v>
      </c>
      <c r="BD1103">
        <f>IFERROR(SMALL(BD346:BD1024,ROW()-ROW($BD$1027)+1),"")</f>
        <v>0</v>
      </c>
      <c r="BE1103">
        <f>IFERROR(SMALL(BE346:BE1024,ROW()-ROW($BE$1027)+1),"")</f>
        <v>0</v>
      </c>
      <c r="BF1103">
        <f>IFERROR(SMALL(BF346:BF1024,ROW()-ROW($BF$1027)+1),"")</f>
        <v>0</v>
      </c>
      <c r="BG1103">
        <f>IFERROR(SMALL(BG346:BG1024,ROW()-ROW($BG$1027)+1),"")</f>
        <v>0</v>
      </c>
      <c r="BH1103">
        <f>IFERROR(SMALL(BH346:BH1024,ROW()-ROW($BH$1027)+1),"")</f>
        <v>0</v>
      </c>
      <c r="BI1103">
        <f>IFERROR(SMALL(BI346:BI1024,ROW()-ROW($BI$1027)+1),"")</f>
        <v>0</v>
      </c>
      <c r="BJ1103">
        <f>IFERROR(SMALL(BJ346:BJ1024,ROW()-ROW($BJ$1027)+1),"")</f>
        <v>0</v>
      </c>
      <c r="BK1103">
        <f>IFERROR(SMALL(BK346:BK1024,ROW()-ROW($BK$1027)+1),"")</f>
        <v>0</v>
      </c>
      <c r="BL1103">
        <f>IFERROR(SMALL(BL346:BL1024,ROW()-ROW($BL$1027)+1),"")</f>
        <v>0</v>
      </c>
      <c r="BM1103">
        <f>IFERROR(SMALL(BM346:BM1024,ROW()-ROW($BM$1027)+1),"")</f>
        <v>0</v>
      </c>
      <c r="BN1103">
        <f>IFERROR(SMALL(BN346:BN1024,ROW()-ROW($BN$1027)+1),"")</f>
        <v>0</v>
      </c>
      <c r="BO1103">
        <f>IFERROR(SMALL(BO346:BO1024,ROW()-ROW($BO$1027)+1),"")</f>
        <v>0</v>
      </c>
      <c r="BP1103">
        <f>IFERROR(SMALL(BP346:BP1024,ROW()-ROW($BP$1027)+1),"")</f>
        <v>0</v>
      </c>
      <c r="BQ1103">
        <f>IFERROR(SMALL(BQ346:BQ1024,ROW()-ROW($BQ$1027)+1),"")</f>
        <v>0</v>
      </c>
      <c r="BR1103">
        <f>IFERROR(SMALL(BR346:BR1024,ROW()-ROW($BR$1027)+1),"")</f>
        <v>0</v>
      </c>
    </row>
    <row r="1104" spans="5:70">
      <c r="E1104">
        <f>IFERROR(SMALL(E346:E1024,ROW()-ROW($E$1027)+1),"")</f>
        <v>0</v>
      </c>
      <c r="F1104">
        <f>IFERROR(SMALL(F346:F1024,ROW()-ROW($F$1027)+1),"")</f>
        <v>0</v>
      </c>
      <c r="G1104">
        <f>IFERROR(SMALL(G346:G1024,ROW()-ROW($G$1027)+1),"")</f>
        <v>0</v>
      </c>
      <c r="H1104">
        <f>IFERROR(SMALL(H346:H1024,ROW()-ROW($H$1027)+1),"")</f>
        <v>0</v>
      </c>
      <c r="I1104">
        <f>IFERROR(SMALL(I346:I1024,ROW()-ROW($I$1027)+1),"")</f>
        <v>0</v>
      </c>
      <c r="J1104">
        <f>IFERROR(SMALL(J346:J1024,ROW()-ROW($J$1027)+1),"")</f>
        <v>0</v>
      </c>
      <c r="K1104">
        <f>IFERROR(SMALL(K346:K1024,ROW()-ROW($K$1027)+1),"")</f>
        <v>0</v>
      </c>
      <c r="L1104">
        <f>IFERROR(SMALL(L346:L1024,ROW()-ROW($L$1027)+1),"")</f>
        <v>0</v>
      </c>
      <c r="M1104">
        <f>IFERROR(SMALL(M346:M1024,ROW()-ROW($M$1027)+1),"")</f>
        <v>0</v>
      </c>
      <c r="N1104">
        <f>IFERROR(SMALL(N346:N1024,ROW()-ROW($N$1027)+1),"")</f>
        <v>0</v>
      </c>
      <c r="O1104">
        <f>IFERROR(SMALL(O346:O1024,ROW()-ROW($O$1027)+1),"")</f>
        <v>0</v>
      </c>
      <c r="P1104">
        <f>IFERROR(SMALL(P346:P1024,ROW()-ROW($P$1027)+1),"")</f>
        <v>0</v>
      </c>
      <c r="Q1104">
        <f>IFERROR(SMALL(Q346:Q1024,ROW()-ROW($Q$1027)+1),"")</f>
        <v>0</v>
      </c>
      <c r="R1104">
        <f>IFERROR(SMALL(R346:R1024,ROW()-ROW($R$1027)+1),"")</f>
        <v>0</v>
      </c>
      <c r="S1104">
        <f>IFERROR(SMALL(S346:S1024,ROW()-ROW($S$1027)+1),"")</f>
        <v>0</v>
      </c>
      <c r="T1104">
        <f>IFERROR(SMALL(T346:T1024,ROW()-ROW($T$1027)+1),"")</f>
        <v>0</v>
      </c>
      <c r="U1104">
        <f>IFERROR(SMALL(U346:U1024,ROW()-ROW($U$1027)+1),"")</f>
        <v>0</v>
      </c>
      <c r="V1104">
        <f>IFERROR(SMALL(V346:V1024,ROW()-ROW($V$1027)+1),"")</f>
        <v>0</v>
      </c>
      <c r="W1104">
        <f>IFERROR(SMALL(W346:W1024,ROW()-ROW($W$1027)+1),"")</f>
        <v>0</v>
      </c>
      <c r="X1104">
        <f>IFERROR(SMALL(X346:X1024,ROW()-ROW($X$1027)+1),"")</f>
        <v>0</v>
      </c>
      <c r="Y1104">
        <f>IFERROR(SMALL(Y346:Y1024,ROW()-ROW($Y$1027)+1),"")</f>
        <v>0</v>
      </c>
      <c r="Z1104">
        <f>IFERROR(SMALL(Z346:Z1024,ROW()-ROW($Z$1027)+1),"")</f>
        <v>0</v>
      </c>
      <c r="AA1104">
        <f>IFERROR(SMALL(AA346:AA1024,ROW()-ROW($AA$1027)+1),"")</f>
        <v>0</v>
      </c>
      <c r="AB1104">
        <f>IFERROR(SMALL(AB346:AB1024,ROW()-ROW($AB$1027)+1),"")</f>
        <v>0</v>
      </c>
      <c r="AC1104">
        <f>IFERROR(SMALL(AC346:AC1024,ROW()-ROW($AC$1027)+1),"")</f>
        <v>0</v>
      </c>
      <c r="AD1104">
        <f>IFERROR(SMALL(AD346:AD1024,ROW()-ROW($AD$1027)+1),"")</f>
        <v>0</v>
      </c>
      <c r="AE1104">
        <f>IFERROR(SMALL(AE346:AE1024,ROW()-ROW($AE$1027)+1),"")</f>
        <v>0</v>
      </c>
      <c r="AF1104">
        <f>IFERROR(SMALL(AF346:AF1024,ROW()-ROW($AF$1027)+1),"")</f>
        <v>0</v>
      </c>
      <c r="AG1104">
        <f>IFERROR(SMALL(AG346:AG1024,ROW()-ROW($AG$1027)+1),"")</f>
        <v>0</v>
      </c>
      <c r="AH1104">
        <f>IFERROR(SMALL(AH346:AH1024,ROW()-ROW($AH$1027)+1),"")</f>
        <v>0</v>
      </c>
      <c r="AI1104">
        <f>IFERROR(SMALL(AI346:AI1024,ROW()-ROW($AI$1027)+1),"")</f>
        <v>0</v>
      </c>
      <c r="AJ1104">
        <f>IFERROR(SMALL(AJ346:AJ1024,ROW()-ROW($AJ$1027)+1),"")</f>
        <v>0</v>
      </c>
      <c r="AM1104">
        <f>IFERROR(SMALL(AM346:AM1024,ROW()-ROW($AM$1027)+1),"")</f>
        <v>0</v>
      </c>
      <c r="AN1104">
        <f>IFERROR(SMALL(AN346:AN1024,ROW()-ROW($AN$1027)+1),"")</f>
        <v>0</v>
      </c>
      <c r="AO1104">
        <f>IFERROR(SMALL(AO346:AO1024,ROW()-ROW($AO$1027)+1),"")</f>
        <v>0</v>
      </c>
      <c r="AP1104">
        <f>IFERROR(SMALL(AP346:AP1024,ROW()-ROW($AP$1027)+1),"")</f>
        <v>0</v>
      </c>
      <c r="AQ1104">
        <f>IFERROR(SMALL(AQ346:AQ1024,ROW()-ROW($AQ$1027)+1),"")</f>
        <v>0</v>
      </c>
      <c r="AR1104">
        <f>IFERROR(SMALL(AR346:AR1024,ROW()-ROW($AR$1027)+1),"")</f>
        <v>0</v>
      </c>
      <c r="AS1104">
        <f>IFERROR(SMALL(AS346:AS1024,ROW()-ROW($AS$1027)+1),"")</f>
        <v>0</v>
      </c>
      <c r="AT1104">
        <f>IFERROR(SMALL(AT346:AT1024,ROW()-ROW($AT$1027)+1),"")</f>
        <v>0</v>
      </c>
      <c r="AU1104">
        <f>IFERROR(SMALL(AU346:AU1024,ROW()-ROW($AU$1027)+1),"")</f>
        <v>0</v>
      </c>
      <c r="AV1104">
        <f>IFERROR(SMALL(AV346:AV1024,ROW()-ROW($AV$1027)+1),"")</f>
        <v>0</v>
      </c>
      <c r="AW1104">
        <f>IFERROR(SMALL(AW346:AW1024,ROW()-ROW($AW$1027)+1),"")</f>
        <v>0</v>
      </c>
      <c r="AX1104">
        <f>IFERROR(SMALL(AX346:AX1024,ROW()-ROW($AX$1027)+1),"")</f>
        <v>0</v>
      </c>
      <c r="AY1104">
        <f>IFERROR(SMALL(AY346:AY1024,ROW()-ROW($AY$1027)+1),"")</f>
        <v>0</v>
      </c>
      <c r="AZ1104">
        <f>IFERROR(SMALL(AZ346:AZ1024,ROW()-ROW($AZ$1027)+1),"")</f>
        <v>0</v>
      </c>
      <c r="BA1104">
        <f>IFERROR(SMALL(BA346:BA1024,ROW()-ROW($BA$1027)+1),"")</f>
        <v>0</v>
      </c>
      <c r="BB1104">
        <f>IFERROR(SMALL(BB346:BB1024,ROW()-ROW($BB$1027)+1),"")</f>
        <v>0</v>
      </c>
      <c r="BC1104">
        <f>IFERROR(SMALL(BC346:BC1024,ROW()-ROW($BC$1027)+1),"")</f>
        <v>0</v>
      </c>
      <c r="BD1104">
        <f>IFERROR(SMALL(BD346:BD1024,ROW()-ROW($BD$1027)+1),"")</f>
        <v>0</v>
      </c>
      <c r="BE1104">
        <f>IFERROR(SMALL(BE346:BE1024,ROW()-ROW($BE$1027)+1),"")</f>
        <v>0</v>
      </c>
      <c r="BF1104">
        <f>IFERROR(SMALL(BF346:BF1024,ROW()-ROW($BF$1027)+1),"")</f>
        <v>0</v>
      </c>
      <c r="BG1104">
        <f>IFERROR(SMALL(BG346:BG1024,ROW()-ROW($BG$1027)+1),"")</f>
        <v>0</v>
      </c>
      <c r="BH1104">
        <f>IFERROR(SMALL(BH346:BH1024,ROW()-ROW($BH$1027)+1),"")</f>
        <v>0</v>
      </c>
      <c r="BI1104">
        <f>IFERROR(SMALL(BI346:BI1024,ROW()-ROW($BI$1027)+1),"")</f>
        <v>0</v>
      </c>
      <c r="BJ1104">
        <f>IFERROR(SMALL(BJ346:BJ1024,ROW()-ROW($BJ$1027)+1),"")</f>
        <v>0</v>
      </c>
      <c r="BK1104">
        <f>IFERROR(SMALL(BK346:BK1024,ROW()-ROW($BK$1027)+1),"")</f>
        <v>0</v>
      </c>
      <c r="BL1104">
        <f>IFERROR(SMALL(BL346:BL1024,ROW()-ROW($BL$1027)+1),"")</f>
        <v>0</v>
      </c>
      <c r="BM1104">
        <f>IFERROR(SMALL(BM346:BM1024,ROW()-ROW($BM$1027)+1),"")</f>
        <v>0</v>
      </c>
      <c r="BN1104">
        <f>IFERROR(SMALL(BN346:BN1024,ROW()-ROW($BN$1027)+1),"")</f>
        <v>0</v>
      </c>
      <c r="BO1104">
        <f>IFERROR(SMALL(BO346:BO1024,ROW()-ROW($BO$1027)+1),"")</f>
        <v>0</v>
      </c>
      <c r="BP1104">
        <f>IFERROR(SMALL(BP346:BP1024,ROW()-ROW($BP$1027)+1),"")</f>
        <v>0</v>
      </c>
      <c r="BQ1104">
        <f>IFERROR(SMALL(BQ346:BQ1024,ROW()-ROW($BQ$1027)+1),"")</f>
        <v>0</v>
      </c>
      <c r="BR1104">
        <f>IFERROR(SMALL(BR346:BR1024,ROW()-ROW($BR$1027)+1),"")</f>
        <v>0</v>
      </c>
    </row>
    <row r="1105" spans="5:70">
      <c r="E1105">
        <f>IFERROR(SMALL(E346:E1024,ROW()-ROW($E$1027)+1),"")</f>
        <v>0</v>
      </c>
      <c r="F1105">
        <f>IFERROR(SMALL(F346:F1024,ROW()-ROW($F$1027)+1),"")</f>
        <v>0</v>
      </c>
      <c r="G1105">
        <f>IFERROR(SMALL(G346:G1024,ROW()-ROW($G$1027)+1),"")</f>
        <v>0</v>
      </c>
      <c r="H1105">
        <f>IFERROR(SMALL(H346:H1024,ROW()-ROW($H$1027)+1),"")</f>
        <v>0</v>
      </c>
      <c r="I1105">
        <f>IFERROR(SMALL(I346:I1024,ROW()-ROW($I$1027)+1),"")</f>
        <v>0</v>
      </c>
      <c r="J1105">
        <f>IFERROR(SMALL(J346:J1024,ROW()-ROW($J$1027)+1),"")</f>
        <v>0</v>
      </c>
      <c r="K1105">
        <f>IFERROR(SMALL(K346:K1024,ROW()-ROW($K$1027)+1),"")</f>
        <v>0</v>
      </c>
      <c r="L1105">
        <f>IFERROR(SMALL(L346:L1024,ROW()-ROW($L$1027)+1),"")</f>
        <v>0</v>
      </c>
      <c r="M1105">
        <f>IFERROR(SMALL(M346:M1024,ROW()-ROW($M$1027)+1),"")</f>
        <v>0</v>
      </c>
      <c r="N1105">
        <f>IFERROR(SMALL(N346:N1024,ROW()-ROW($N$1027)+1),"")</f>
        <v>0</v>
      </c>
      <c r="O1105">
        <f>IFERROR(SMALL(O346:O1024,ROW()-ROW($O$1027)+1),"")</f>
        <v>0</v>
      </c>
      <c r="P1105">
        <f>IFERROR(SMALL(P346:P1024,ROW()-ROW($P$1027)+1),"")</f>
        <v>0</v>
      </c>
      <c r="Q1105">
        <f>IFERROR(SMALL(Q346:Q1024,ROW()-ROW($Q$1027)+1),"")</f>
        <v>0</v>
      </c>
      <c r="R1105">
        <f>IFERROR(SMALL(R346:R1024,ROW()-ROW($R$1027)+1),"")</f>
        <v>0</v>
      </c>
      <c r="S1105">
        <f>IFERROR(SMALL(S346:S1024,ROW()-ROW($S$1027)+1),"")</f>
        <v>0</v>
      </c>
      <c r="T1105">
        <f>IFERROR(SMALL(T346:T1024,ROW()-ROW($T$1027)+1),"")</f>
        <v>0</v>
      </c>
      <c r="U1105">
        <f>IFERROR(SMALL(U346:U1024,ROW()-ROW($U$1027)+1),"")</f>
        <v>0</v>
      </c>
      <c r="V1105">
        <f>IFERROR(SMALL(V346:V1024,ROW()-ROW($V$1027)+1),"")</f>
        <v>0</v>
      </c>
      <c r="W1105">
        <f>IFERROR(SMALL(W346:W1024,ROW()-ROW($W$1027)+1),"")</f>
        <v>0</v>
      </c>
      <c r="X1105">
        <f>IFERROR(SMALL(X346:X1024,ROW()-ROW($X$1027)+1),"")</f>
        <v>0</v>
      </c>
      <c r="Y1105">
        <f>IFERROR(SMALL(Y346:Y1024,ROW()-ROW($Y$1027)+1),"")</f>
        <v>0</v>
      </c>
      <c r="Z1105">
        <f>IFERROR(SMALL(Z346:Z1024,ROW()-ROW($Z$1027)+1),"")</f>
        <v>0</v>
      </c>
      <c r="AA1105">
        <f>IFERROR(SMALL(AA346:AA1024,ROW()-ROW($AA$1027)+1),"")</f>
        <v>0</v>
      </c>
      <c r="AB1105">
        <f>IFERROR(SMALL(AB346:AB1024,ROW()-ROW($AB$1027)+1),"")</f>
        <v>0</v>
      </c>
      <c r="AC1105">
        <f>IFERROR(SMALL(AC346:AC1024,ROW()-ROW($AC$1027)+1),"")</f>
        <v>0</v>
      </c>
      <c r="AD1105">
        <f>IFERROR(SMALL(AD346:AD1024,ROW()-ROW($AD$1027)+1),"")</f>
        <v>0</v>
      </c>
      <c r="AE1105">
        <f>IFERROR(SMALL(AE346:AE1024,ROW()-ROW($AE$1027)+1),"")</f>
        <v>0</v>
      </c>
      <c r="AF1105">
        <f>IFERROR(SMALL(AF346:AF1024,ROW()-ROW($AF$1027)+1),"")</f>
        <v>0</v>
      </c>
      <c r="AG1105">
        <f>IFERROR(SMALL(AG346:AG1024,ROW()-ROW($AG$1027)+1),"")</f>
        <v>0</v>
      </c>
      <c r="AH1105">
        <f>IFERROR(SMALL(AH346:AH1024,ROW()-ROW($AH$1027)+1),"")</f>
        <v>0</v>
      </c>
      <c r="AI1105">
        <f>IFERROR(SMALL(AI346:AI1024,ROW()-ROW($AI$1027)+1),"")</f>
        <v>0</v>
      </c>
      <c r="AJ1105">
        <f>IFERROR(SMALL(AJ346:AJ1024,ROW()-ROW($AJ$1027)+1),"")</f>
        <v>0</v>
      </c>
      <c r="AM1105">
        <f>IFERROR(SMALL(AM346:AM1024,ROW()-ROW($AM$1027)+1),"")</f>
        <v>0</v>
      </c>
      <c r="AN1105">
        <f>IFERROR(SMALL(AN346:AN1024,ROW()-ROW($AN$1027)+1),"")</f>
        <v>0</v>
      </c>
      <c r="AO1105">
        <f>IFERROR(SMALL(AO346:AO1024,ROW()-ROW($AO$1027)+1),"")</f>
        <v>0</v>
      </c>
      <c r="AP1105">
        <f>IFERROR(SMALL(AP346:AP1024,ROW()-ROW($AP$1027)+1),"")</f>
        <v>0</v>
      </c>
      <c r="AQ1105">
        <f>IFERROR(SMALL(AQ346:AQ1024,ROW()-ROW($AQ$1027)+1),"")</f>
        <v>0</v>
      </c>
      <c r="AR1105">
        <f>IFERROR(SMALL(AR346:AR1024,ROW()-ROW($AR$1027)+1),"")</f>
        <v>0</v>
      </c>
      <c r="AS1105">
        <f>IFERROR(SMALL(AS346:AS1024,ROW()-ROW($AS$1027)+1),"")</f>
        <v>0</v>
      </c>
      <c r="AT1105">
        <f>IFERROR(SMALL(AT346:AT1024,ROW()-ROW($AT$1027)+1),"")</f>
        <v>0</v>
      </c>
      <c r="AU1105">
        <f>IFERROR(SMALL(AU346:AU1024,ROW()-ROW($AU$1027)+1),"")</f>
        <v>0</v>
      </c>
      <c r="AV1105">
        <f>IFERROR(SMALL(AV346:AV1024,ROW()-ROW($AV$1027)+1),"")</f>
        <v>0</v>
      </c>
      <c r="AW1105">
        <f>IFERROR(SMALL(AW346:AW1024,ROW()-ROW($AW$1027)+1),"")</f>
        <v>0</v>
      </c>
      <c r="AX1105">
        <f>IFERROR(SMALL(AX346:AX1024,ROW()-ROW($AX$1027)+1),"")</f>
        <v>0</v>
      </c>
      <c r="AY1105">
        <f>IFERROR(SMALL(AY346:AY1024,ROW()-ROW($AY$1027)+1),"")</f>
        <v>0</v>
      </c>
      <c r="AZ1105">
        <f>IFERROR(SMALL(AZ346:AZ1024,ROW()-ROW($AZ$1027)+1),"")</f>
        <v>0</v>
      </c>
      <c r="BA1105">
        <f>IFERROR(SMALL(BA346:BA1024,ROW()-ROW($BA$1027)+1),"")</f>
        <v>0</v>
      </c>
      <c r="BB1105">
        <f>IFERROR(SMALL(BB346:BB1024,ROW()-ROW($BB$1027)+1),"")</f>
        <v>0</v>
      </c>
      <c r="BC1105">
        <f>IFERROR(SMALL(BC346:BC1024,ROW()-ROW($BC$1027)+1),"")</f>
        <v>0</v>
      </c>
      <c r="BD1105">
        <f>IFERROR(SMALL(BD346:BD1024,ROW()-ROW($BD$1027)+1),"")</f>
        <v>0</v>
      </c>
      <c r="BE1105">
        <f>IFERROR(SMALL(BE346:BE1024,ROW()-ROW($BE$1027)+1),"")</f>
        <v>0</v>
      </c>
      <c r="BF1105">
        <f>IFERROR(SMALL(BF346:BF1024,ROW()-ROW($BF$1027)+1),"")</f>
        <v>0</v>
      </c>
      <c r="BG1105">
        <f>IFERROR(SMALL(BG346:BG1024,ROW()-ROW($BG$1027)+1),"")</f>
        <v>0</v>
      </c>
      <c r="BH1105">
        <f>IFERROR(SMALL(BH346:BH1024,ROW()-ROW($BH$1027)+1),"")</f>
        <v>0</v>
      </c>
      <c r="BI1105">
        <f>IFERROR(SMALL(BI346:BI1024,ROW()-ROW($BI$1027)+1),"")</f>
        <v>0</v>
      </c>
      <c r="BJ1105">
        <f>IFERROR(SMALL(BJ346:BJ1024,ROW()-ROW($BJ$1027)+1),"")</f>
        <v>0</v>
      </c>
      <c r="BK1105">
        <f>IFERROR(SMALL(BK346:BK1024,ROW()-ROW($BK$1027)+1),"")</f>
        <v>0</v>
      </c>
      <c r="BL1105">
        <f>IFERROR(SMALL(BL346:BL1024,ROW()-ROW($BL$1027)+1),"")</f>
        <v>0</v>
      </c>
      <c r="BM1105">
        <f>IFERROR(SMALL(BM346:BM1024,ROW()-ROW($BM$1027)+1),"")</f>
        <v>0</v>
      </c>
      <c r="BN1105">
        <f>IFERROR(SMALL(BN346:BN1024,ROW()-ROW($BN$1027)+1),"")</f>
        <v>0</v>
      </c>
      <c r="BO1105">
        <f>IFERROR(SMALL(BO346:BO1024,ROW()-ROW($BO$1027)+1),"")</f>
        <v>0</v>
      </c>
      <c r="BP1105">
        <f>IFERROR(SMALL(BP346:BP1024,ROW()-ROW($BP$1027)+1),"")</f>
        <v>0</v>
      </c>
      <c r="BQ1105">
        <f>IFERROR(SMALL(BQ346:BQ1024,ROW()-ROW($BQ$1027)+1),"")</f>
        <v>0</v>
      </c>
      <c r="BR1105">
        <f>IFERROR(SMALL(BR346:BR1024,ROW()-ROW($BR$1027)+1),"")</f>
        <v>0</v>
      </c>
    </row>
    <row r="1106" spans="5:70">
      <c r="E1106">
        <f>IFERROR(SMALL(E346:E1024,ROW()-ROW($E$1027)+1),"")</f>
        <v>0</v>
      </c>
      <c r="F1106">
        <f>IFERROR(SMALL(F346:F1024,ROW()-ROW($F$1027)+1),"")</f>
        <v>0</v>
      </c>
      <c r="G1106">
        <f>IFERROR(SMALL(G346:G1024,ROW()-ROW($G$1027)+1),"")</f>
        <v>0</v>
      </c>
      <c r="H1106">
        <f>IFERROR(SMALL(H346:H1024,ROW()-ROW($H$1027)+1),"")</f>
        <v>0</v>
      </c>
      <c r="I1106">
        <f>IFERROR(SMALL(I346:I1024,ROW()-ROW($I$1027)+1),"")</f>
        <v>0</v>
      </c>
      <c r="J1106">
        <f>IFERROR(SMALL(J346:J1024,ROW()-ROW($J$1027)+1),"")</f>
        <v>0</v>
      </c>
      <c r="K1106">
        <f>IFERROR(SMALL(K346:K1024,ROW()-ROW($K$1027)+1),"")</f>
        <v>0</v>
      </c>
      <c r="L1106">
        <f>IFERROR(SMALL(L346:L1024,ROW()-ROW($L$1027)+1),"")</f>
        <v>0</v>
      </c>
      <c r="M1106">
        <f>IFERROR(SMALL(M346:M1024,ROW()-ROW($M$1027)+1),"")</f>
        <v>0</v>
      </c>
      <c r="N1106">
        <f>IFERROR(SMALL(N346:N1024,ROW()-ROW($N$1027)+1),"")</f>
        <v>0</v>
      </c>
      <c r="O1106">
        <f>IFERROR(SMALL(O346:O1024,ROW()-ROW($O$1027)+1),"")</f>
        <v>0</v>
      </c>
      <c r="P1106">
        <f>IFERROR(SMALL(P346:P1024,ROW()-ROW($P$1027)+1),"")</f>
        <v>0</v>
      </c>
      <c r="Q1106">
        <f>IFERROR(SMALL(Q346:Q1024,ROW()-ROW($Q$1027)+1),"")</f>
        <v>0</v>
      </c>
      <c r="R1106">
        <f>IFERROR(SMALL(R346:R1024,ROW()-ROW($R$1027)+1),"")</f>
        <v>0</v>
      </c>
      <c r="S1106">
        <f>IFERROR(SMALL(S346:S1024,ROW()-ROW($S$1027)+1),"")</f>
        <v>0</v>
      </c>
      <c r="T1106">
        <f>IFERROR(SMALL(T346:T1024,ROW()-ROW($T$1027)+1),"")</f>
        <v>0</v>
      </c>
      <c r="U1106">
        <f>IFERROR(SMALL(U346:U1024,ROW()-ROW($U$1027)+1),"")</f>
        <v>0</v>
      </c>
      <c r="V1106">
        <f>IFERROR(SMALL(V346:V1024,ROW()-ROW($V$1027)+1),"")</f>
        <v>0</v>
      </c>
      <c r="W1106">
        <f>IFERROR(SMALL(W346:W1024,ROW()-ROW($W$1027)+1),"")</f>
        <v>0</v>
      </c>
      <c r="X1106">
        <f>IFERROR(SMALL(X346:X1024,ROW()-ROW($X$1027)+1),"")</f>
        <v>0</v>
      </c>
      <c r="Y1106">
        <f>IFERROR(SMALL(Y346:Y1024,ROW()-ROW($Y$1027)+1),"")</f>
        <v>0</v>
      </c>
      <c r="Z1106">
        <f>IFERROR(SMALL(Z346:Z1024,ROW()-ROW($Z$1027)+1),"")</f>
        <v>0</v>
      </c>
      <c r="AA1106">
        <f>IFERROR(SMALL(AA346:AA1024,ROW()-ROW($AA$1027)+1),"")</f>
        <v>0</v>
      </c>
      <c r="AB1106">
        <f>IFERROR(SMALL(AB346:AB1024,ROW()-ROW($AB$1027)+1),"")</f>
        <v>0</v>
      </c>
      <c r="AC1106">
        <f>IFERROR(SMALL(AC346:AC1024,ROW()-ROW($AC$1027)+1),"")</f>
        <v>0</v>
      </c>
      <c r="AD1106">
        <f>IFERROR(SMALL(AD346:AD1024,ROW()-ROW($AD$1027)+1),"")</f>
        <v>0</v>
      </c>
      <c r="AE1106">
        <f>IFERROR(SMALL(AE346:AE1024,ROW()-ROW($AE$1027)+1),"")</f>
        <v>0</v>
      </c>
      <c r="AF1106">
        <f>IFERROR(SMALL(AF346:AF1024,ROW()-ROW($AF$1027)+1),"")</f>
        <v>0</v>
      </c>
      <c r="AG1106">
        <f>IFERROR(SMALL(AG346:AG1024,ROW()-ROW($AG$1027)+1),"")</f>
        <v>0</v>
      </c>
      <c r="AH1106">
        <f>IFERROR(SMALL(AH346:AH1024,ROW()-ROW($AH$1027)+1),"")</f>
        <v>0</v>
      </c>
      <c r="AI1106">
        <f>IFERROR(SMALL(AI346:AI1024,ROW()-ROW($AI$1027)+1),"")</f>
        <v>0</v>
      </c>
      <c r="AJ1106">
        <f>IFERROR(SMALL(AJ346:AJ1024,ROW()-ROW($AJ$1027)+1),"")</f>
        <v>0</v>
      </c>
      <c r="AM1106">
        <f>IFERROR(SMALL(AM346:AM1024,ROW()-ROW($AM$1027)+1),"")</f>
        <v>0</v>
      </c>
      <c r="AN1106">
        <f>IFERROR(SMALL(AN346:AN1024,ROW()-ROW($AN$1027)+1),"")</f>
        <v>0</v>
      </c>
      <c r="AO1106">
        <f>IFERROR(SMALL(AO346:AO1024,ROW()-ROW($AO$1027)+1),"")</f>
        <v>0</v>
      </c>
      <c r="AP1106">
        <f>IFERROR(SMALL(AP346:AP1024,ROW()-ROW($AP$1027)+1),"")</f>
        <v>0</v>
      </c>
      <c r="AQ1106">
        <f>IFERROR(SMALL(AQ346:AQ1024,ROW()-ROW($AQ$1027)+1),"")</f>
        <v>0</v>
      </c>
      <c r="AR1106">
        <f>IFERROR(SMALL(AR346:AR1024,ROW()-ROW($AR$1027)+1),"")</f>
        <v>0</v>
      </c>
      <c r="AS1106">
        <f>IFERROR(SMALL(AS346:AS1024,ROW()-ROW($AS$1027)+1),"")</f>
        <v>0</v>
      </c>
      <c r="AT1106">
        <f>IFERROR(SMALL(AT346:AT1024,ROW()-ROW($AT$1027)+1),"")</f>
        <v>0</v>
      </c>
      <c r="AU1106">
        <f>IFERROR(SMALL(AU346:AU1024,ROW()-ROW($AU$1027)+1),"")</f>
        <v>0</v>
      </c>
      <c r="AV1106">
        <f>IFERROR(SMALL(AV346:AV1024,ROW()-ROW($AV$1027)+1),"")</f>
        <v>0</v>
      </c>
      <c r="AW1106">
        <f>IFERROR(SMALL(AW346:AW1024,ROW()-ROW($AW$1027)+1),"")</f>
        <v>0</v>
      </c>
      <c r="AX1106">
        <f>IFERROR(SMALL(AX346:AX1024,ROW()-ROW($AX$1027)+1),"")</f>
        <v>0</v>
      </c>
      <c r="AY1106">
        <f>IFERROR(SMALL(AY346:AY1024,ROW()-ROW($AY$1027)+1),"")</f>
        <v>0</v>
      </c>
      <c r="AZ1106">
        <f>IFERROR(SMALL(AZ346:AZ1024,ROW()-ROW($AZ$1027)+1),"")</f>
        <v>0</v>
      </c>
      <c r="BA1106">
        <f>IFERROR(SMALL(BA346:BA1024,ROW()-ROW($BA$1027)+1),"")</f>
        <v>0</v>
      </c>
      <c r="BB1106">
        <f>IFERROR(SMALL(BB346:BB1024,ROW()-ROW($BB$1027)+1),"")</f>
        <v>0</v>
      </c>
      <c r="BC1106">
        <f>IFERROR(SMALL(BC346:BC1024,ROW()-ROW($BC$1027)+1),"")</f>
        <v>0</v>
      </c>
      <c r="BD1106">
        <f>IFERROR(SMALL(BD346:BD1024,ROW()-ROW($BD$1027)+1),"")</f>
        <v>0</v>
      </c>
      <c r="BE1106">
        <f>IFERROR(SMALL(BE346:BE1024,ROW()-ROW($BE$1027)+1),"")</f>
        <v>0</v>
      </c>
      <c r="BF1106">
        <f>IFERROR(SMALL(BF346:BF1024,ROW()-ROW($BF$1027)+1),"")</f>
        <v>0</v>
      </c>
      <c r="BG1106">
        <f>IFERROR(SMALL(BG346:BG1024,ROW()-ROW($BG$1027)+1),"")</f>
        <v>0</v>
      </c>
      <c r="BH1106">
        <f>IFERROR(SMALL(BH346:BH1024,ROW()-ROW($BH$1027)+1),"")</f>
        <v>0</v>
      </c>
      <c r="BI1106">
        <f>IFERROR(SMALL(BI346:BI1024,ROW()-ROW($BI$1027)+1),"")</f>
        <v>0</v>
      </c>
      <c r="BJ1106">
        <f>IFERROR(SMALL(BJ346:BJ1024,ROW()-ROW($BJ$1027)+1),"")</f>
        <v>0</v>
      </c>
      <c r="BK1106">
        <f>IFERROR(SMALL(BK346:BK1024,ROW()-ROW($BK$1027)+1),"")</f>
        <v>0</v>
      </c>
      <c r="BL1106">
        <f>IFERROR(SMALL(BL346:BL1024,ROW()-ROW($BL$1027)+1),"")</f>
        <v>0</v>
      </c>
      <c r="BM1106">
        <f>IFERROR(SMALL(BM346:BM1024,ROW()-ROW($BM$1027)+1),"")</f>
        <v>0</v>
      </c>
      <c r="BN1106">
        <f>IFERROR(SMALL(BN346:BN1024,ROW()-ROW($BN$1027)+1),"")</f>
        <v>0</v>
      </c>
      <c r="BO1106">
        <f>IFERROR(SMALL(BO346:BO1024,ROW()-ROW($BO$1027)+1),"")</f>
        <v>0</v>
      </c>
      <c r="BP1106">
        <f>IFERROR(SMALL(BP346:BP1024,ROW()-ROW($BP$1027)+1),"")</f>
        <v>0</v>
      </c>
      <c r="BQ1106">
        <f>IFERROR(SMALL(BQ346:BQ1024,ROW()-ROW($BQ$1027)+1),"")</f>
        <v>0</v>
      </c>
      <c r="BR1106">
        <f>IFERROR(SMALL(BR346:BR1024,ROW()-ROW($BR$1027)+1),"")</f>
        <v>0</v>
      </c>
    </row>
    <row r="1107" spans="5:70">
      <c r="E1107">
        <f>IFERROR(SMALL(E346:E1024,ROW()-ROW($E$1027)+1),"")</f>
        <v>0</v>
      </c>
      <c r="F1107">
        <f>IFERROR(SMALL(F346:F1024,ROW()-ROW($F$1027)+1),"")</f>
        <v>0</v>
      </c>
      <c r="G1107">
        <f>IFERROR(SMALL(G346:G1024,ROW()-ROW($G$1027)+1),"")</f>
        <v>0</v>
      </c>
      <c r="H1107">
        <f>IFERROR(SMALL(H346:H1024,ROW()-ROW($H$1027)+1),"")</f>
        <v>0</v>
      </c>
      <c r="I1107">
        <f>IFERROR(SMALL(I346:I1024,ROW()-ROW($I$1027)+1),"")</f>
        <v>0</v>
      </c>
      <c r="J1107">
        <f>IFERROR(SMALL(J346:J1024,ROW()-ROW($J$1027)+1),"")</f>
        <v>0</v>
      </c>
      <c r="K1107">
        <f>IFERROR(SMALL(K346:K1024,ROW()-ROW($K$1027)+1),"")</f>
        <v>0</v>
      </c>
      <c r="L1107">
        <f>IFERROR(SMALL(L346:L1024,ROW()-ROW($L$1027)+1),"")</f>
        <v>0</v>
      </c>
      <c r="M1107">
        <f>IFERROR(SMALL(M346:M1024,ROW()-ROW($M$1027)+1),"")</f>
        <v>0</v>
      </c>
      <c r="N1107">
        <f>IFERROR(SMALL(N346:N1024,ROW()-ROW($N$1027)+1),"")</f>
        <v>0</v>
      </c>
      <c r="O1107">
        <f>IFERROR(SMALL(O346:O1024,ROW()-ROW($O$1027)+1),"")</f>
        <v>0</v>
      </c>
      <c r="P1107">
        <f>IFERROR(SMALL(P346:P1024,ROW()-ROW($P$1027)+1),"")</f>
        <v>0</v>
      </c>
      <c r="Q1107">
        <f>IFERROR(SMALL(Q346:Q1024,ROW()-ROW($Q$1027)+1),"")</f>
        <v>0</v>
      </c>
      <c r="R1107">
        <f>IFERROR(SMALL(R346:R1024,ROW()-ROW($R$1027)+1),"")</f>
        <v>0</v>
      </c>
      <c r="S1107">
        <f>IFERROR(SMALL(S346:S1024,ROW()-ROW($S$1027)+1),"")</f>
        <v>0</v>
      </c>
      <c r="T1107">
        <f>IFERROR(SMALL(T346:T1024,ROW()-ROW($T$1027)+1),"")</f>
        <v>0</v>
      </c>
      <c r="U1107">
        <f>IFERROR(SMALL(U346:U1024,ROW()-ROW($U$1027)+1),"")</f>
        <v>0</v>
      </c>
      <c r="V1107">
        <f>IFERROR(SMALL(V346:V1024,ROW()-ROW($V$1027)+1),"")</f>
        <v>0</v>
      </c>
      <c r="W1107">
        <f>IFERROR(SMALL(W346:W1024,ROW()-ROW($W$1027)+1),"")</f>
        <v>0</v>
      </c>
      <c r="X1107">
        <f>IFERROR(SMALL(X346:X1024,ROW()-ROW($X$1027)+1),"")</f>
        <v>0</v>
      </c>
      <c r="Y1107">
        <f>IFERROR(SMALL(Y346:Y1024,ROW()-ROW($Y$1027)+1),"")</f>
        <v>0</v>
      </c>
      <c r="Z1107">
        <f>IFERROR(SMALL(Z346:Z1024,ROW()-ROW($Z$1027)+1),"")</f>
        <v>0</v>
      </c>
      <c r="AA1107">
        <f>IFERROR(SMALL(AA346:AA1024,ROW()-ROW($AA$1027)+1),"")</f>
        <v>0</v>
      </c>
      <c r="AB1107">
        <f>IFERROR(SMALL(AB346:AB1024,ROW()-ROW($AB$1027)+1),"")</f>
        <v>0</v>
      </c>
      <c r="AC1107">
        <f>IFERROR(SMALL(AC346:AC1024,ROW()-ROW($AC$1027)+1),"")</f>
        <v>0</v>
      </c>
      <c r="AD1107">
        <f>IFERROR(SMALL(AD346:AD1024,ROW()-ROW($AD$1027)+1),"")</f>
        <v>0</v>
      </c>
      <c r="AE1107">
        <f>IFERROR(SMALL(AE346:AE1024,ROW()-ROW($AE$1027)+1),"")</f>
        <v>0</v>
      </c>
      <c r="AF1107">
        <f>IFERROR(SMALL(AF346:AF1024,ROW()-ROW($AF$1027)+1),"")</f>
        <v>0</v>
      </c>
      <c r="AG1107">
        <f>IFERROR(SMALL(AG346:AG1024,ROW()-ROW($AG$1027)+1),"")</f>
        <v>0</v>
      </c>
      <c r="AH1107">
        <f>IFERROR(SMALL(AH346:AH1024,ROW()-ROW($AH$1027)+1),"")</f>
        <v>0</v>
      </c>
      <c r="AI1107">
        <f>IFERROR(SMALL(AI346:AI1024,ROW()-ROW($AI$1027)+1),"")</f>
        <v>0</v>
      </c>
      <c r="AJ1107">
        <f>IFERROR(SMALL(AJ346:AJ1024,ROW()-ROW($AJ$1027)+1),"")</f>
        <v>0</v>
      </c>
      <c r="AM1107">
        <f>IFERROR(SMALL(AM346:AM1024,ROW()-ROW($AM$1027)+1),"")</f>
        <v>0</v>
      </c>
      <c r="AN1107">
        <f>IFERROR(SMALL(AN346:AN1024,ROW()-ROW($AN$1027)+1),"")</f>
        <v>0</v>
      </c>
      <c r="AO1107">
        <f>IFERROR(SMALL(AO346:AO1024,ROW()-ROW($AO$1027)+1),"")</f>
        <v>0</v>
      </c>
      <c r="AP1107">
        <f>IFERROR(SMALL(AP346:AP1024,ROW()-ROW($AP$1027)+1),"")</f>
        <v>0</v>
      </c>
      <c r="AQ1107">
        <f>IFERROR(SMALL(AQ346:AQ1024,ROW()-ROW($AQ$1027)+1),"")</f>
        <v>0</v>
      </c>
      <c r="AR1107">
        <f>IFERROR(SMALL(AR346:AR1024,ROW()-ROW($AR$1027)+1),"")</f>
        <v>0</v>
      </c>
      <c r="AS1107">
        <f>IFERROR(SMALL(AS346:AS1024,ROW()-ROW($AS$1027)+1),"")</f>
        <v>0</v>
      </c>
      <c r="AT1107">
        <f>IFERROR(SMALL(AT346:AT1024,ROW()-ROW($AT$1027)+1),"")</f>
        <v>0</v>
      </c>
      <c r="AU1107">
        <f>IFERROR(SMALL(AU346:AU1024,ROW()-ROW($AU$1027)+1),"")</f>
        <v>0</v>
      </c>
      <c r="AV1107">
        <f>IFERROR(SMALL(AV346:AV1024,ROW()-ROW($AV$1027)+1),"")</f>
        <v>0</v>
      </c>
      <c r="AW1107">
        <f>IFERROR(SMALL(AW346:AW1024,ROW()-ROW($AW$1027)+1),"")</f>
        <v>0</v>
      </c>
      <c r="AX1107">
        <f>IFERROR(SMALL(AX346:AX1024,ROW()-ROW($AX$1027)+1),"")</f>
        <v>0</v>
      </c>
      <c r="AY1107">
        <f>IFERROR(SMALL(AY346:AY1024,ROW()-ROW($AY$1027)+1),"")</f>
        <v>0</v>
      </c>
      <c r="AZ1107">
        <f>IFERROR(SMALL(AZ346:AZ1024,ROW()-ROW($AZ$1027)+1),"")</f>
        <v>0</v>
      </c>
      <c r="BA1107">
        <f>IFERROR(SMALL(BA346:BA1024,ROW()-ROW($BA$1027)+1),"")</f>
        <v>0</v>
      </c>
      <c r="BB1107">
        <f>IFERROR(SMALL(BB346:BB1024,ROW()-ROW($BB$1027)+1),"")</f>
        <v>0</v>
      </c>
      <c r="BC1107">
        <f>IFERROR(SMALL(BC346:BC1024,ROW()-ROW($BC$1027)+1),"")</f>
        <v>0</v>
      </c>
      <c r="BD1107">
        <f>IFERROR(SMALL(BD346:BD1024,ROW()-ROW($BD$1027)+1),"")</f>
        <v>0</v>
      </c>
      <c r="BE1107">
        <f>IFERROR(SMALL(BE346:BE1024,ROW()-ROW($BE$1027)+1),"")</f>
        <v>0</v>
      </c>
      <c r="BF1107">
        <f>IFERROR(SMALL(BF346:BF1024,ROW()-ROW($BF$1027)+1),"")</f>
        <v>0</v>
      </c>
      <c r="BG1107">
        <f>IFERROR(SMALL(BG346:BG1024,ROW()-ROW($BG$1027)+1),"")</f>
        <v>0</v>
      </c>
      <c r="BH1107">
        <f>IFERROR(SMALL(BH346:BH1024,ROW()-ROW($BH$1027)+1),"")</f>
        <v>0</v>
      </c>
      <c r="BI1107">
        <f>IFERROR(SMALL(BI346:BI1024,ROW()-ROW($BI$1027)+1),"")</f>
        <v>0</v>
      </c>
      <c r="BJ1107">
        <f>IFERROR(SMALL(BJ346:BJ1024,ROW()-ROW($BJ$1027)+1),"")</f>
        <v>0</v>
      </c>
      <c r="BK1107">
        <f>IFERROR(SMALL(BK346:BK1024,ROW()-ROW($BK$1027)+1),"")</f>
        <v>0</v>
      </c>
      <c r="BL1107">
        <f>IFERROR(SMALL(BL346:BL1024,ROW()-ROW($BL$1027)+1),"")</f>
        <v>0</v>
      </c>
      <c r="BM1107">
        <f>IFERROR(SMALL(BM346:BM1024,ROW()-ROW($BM$1027)+1),"")</f>
        <v>0</v>
      </c>
      <c r="BN1107">
        <f>IFERROR(SMALL(BN346:BN1024,ROW()-ROW($BN$1027)+1),"")</f>
        <v>0</v>
      </c>
      <c r="BO1107">
        <f>IFERROR(SMALL(BO346:BO1024,ROW()-ROW($BO$1027)+1),"")</f>
        <v>0</v>
      </c>
      <c r="BP1107">
        <f>IFERROR(SMALL(BP346:BP1024,ROW()-ROW($BP$1027)+1),"")</f>
        <v>0</v>
      </c>
      <c r="BQ1107">
        <f>IFERROR(SMALL(BQ346:BQ1024,ROW()-ROW($BQ$1027)+1),"")</f>
        <v>0</v>
      </c>
      <c r="BR1107">
        <f>IFERROR(SMALL(BR346:BR1024,ROW()-ROW($BR$1027)+1),"")</f>
        <v>0</v>
      </c>
    </row>
    <row r="1108" spans="5:70">
      <c r="E1108">
        <f>IFERROR(SMALL(E346:E1024,ROW()-ROW($E$1027)+1),"")</f>
        <v>0</v>
      </c>
      <c r="F1108">
        <f>IFERROR(SMALL(F346:F1024,ROW()-ROW($F$1027)+1),"")</f>
        <v>0</v>
      </c>
      <c r="G1108">
        <f>IFERROR(SMALL(G346:G1024,ROW()-ROW($G$1027)+1),"")</f>
        <v>0</v>
      </c>
      <c r="H1108">
        <f>IFERROR(SMALL(H346:H1024,ROW()-ROW($H$1027)+1),"")</f>
        <v>0</v>
      </c>
      <c r="I1108">
        <f>IFERROR(SMALL(I346:I1024,ROW()-ROW($I$1027)+1),"")</f>
        <v>0</v>
      </c>
      <c r="J1108">
        <f>IFERROR(SMALL(J346:J1024,ROW()-ROW($J$1027)+1),"")</f>
        <v>0</v>
      </c>
      <c r="K1108">
        <f>IFERROR(SMALL(K346:K1024,ROW()-ROW($K$1027)+1),"")</f>
        <v>0</v>
      </c>
      <c r="L1108">
        <f>IFERROR(SMALL(L346:L1024,ROW()-ROW($L$1027)+1),"")</f>
        <v>0</v>
      </c>
      <c r="M1108">
        <f>IFERROR(SMALL(M346:M1024,ROW()-ROW($M$1027)+1),"")</f>
        <v>0</v>
      </c>
      <c r="N1108">
        <f>IFERROR(SMALL(N346:N1024,ROW()-ROW($N$1027)+1),"")</f>
        <v>0</v>
      </c>
      <c r="O1108">
        <f>IFERROR(SMALL(O346:O1024,ROW()-ROW($O$1027)+1),"")</f>
        <v>0</v>
      </c>
      <c r="P1108">
        <f>IFERROR(SMALL(P346:P1024,ROW()-ROW($P$1027)+1),"")</f>
        <v>0</v>
      </c>
      <c r="Q1108">
        <f>IFERROR(SMALL(Q346:Q1024,ROW()-ROW($Q$1027)+1),"")</f>
        <v>0</v>
      </c>
      <c r="R1108">
        <f>IFERROR(SMALL(R346:R1024,ROW()-ROW($R$1027)+1),"")</f>
        <v>0</v>
      </c>
      <c r="S1108">
        <f>IFERROR(SMALL(S346:S1024,ROW()-ROW($S$1027)+1),"")</f>
        <v>0</v>
      </c>
      <c r="T1108">
        <f>IFERROR(SMALL(T346:T1024,ROW()-ROW($T$1027)+1),"")</f>
        <v>0</v>
      </c>
      <c r="U1108">
        <f>IFERROR(SMALL(U346:U1024,ROW()-ROW($U$1027)+1),"")</f>
        <v>0</v>
      </c>
      <c r="V1108">
        <f>IFERROR(SMALL(V346:V1024,ROW()-ROW($V$1027)+1),"")</f>
        <v>0</v>
      </c>
      <c r="W1108">
        <f>IFERROR(SMALL(W346:W1024,ROW()-ROW($W$1027)+1),"")</f>
        <v>0</v>
      </c>
      <c r="X1108">
        <f>IFERROR(SMALL(X346:X1024,ROW()-ROW($X$1027)+1),"")</f>
        <v>0</v>
      </c>
      <c r="Y1108">
        <f>IFERROR(SMALL(Y346:Y1024,ROW()-ROW($Y$1027)+1),"")</f>
        <v>0</v>
      </c>
      <c r="Z1108">
        <f>IFERROR(SMALL(Z346:Z1024,ROW()-ROW($Z$1027)+1),"")</f>
        <v>0</v>
      </c>
      <c r="AA1108">
        <f>IFERROR(SMALL(AA346:AA1024,ROW()-ROW($AA$1027)+1),"")</f>
        <v>0</v>
      </c>
      <c r="AB1108">
        <f>IFERROR(SMALL(AB346:AB1024,ROW()-ROW($AB$1027)+1),"")</f>
        <v>0</v>
      </c>
      <c r="AC1108">
        <f>IFERROR(SMALL(AC346:AC1024,ROW()-ROW($AC$1027)+1),"")</f>
        <v>0</v>
      </c>
      <c r="AD1108">
        <f>IFERROR(SMALL(AD346:AD1024,ROW()-ROW($AD$1027)+1),"")</f>
        <v>0</v>
      </c>
      <c r="AE1108">
        <f>IFERROR(SMALL(AE346:AE1024,ROW()-ROW($AE$1027)+1),"")</f>
        <v>0</v>
      </c>
      <c r="AF1108">
        <f>IFERROR(SMALL(AF346:AF1024,ROW()-ROW($AF$1027)+1),"")</f>
        <v>0</v>
      </c>
      <c r="AG1108">
        <f>IFERROR(SMALL(AG346:AG1024,ROW()-ROW($AG$1027)+1),"")</f>
        <v>0</v>
      </c>
      <c r="AH1108">
        <f>IFERROR(SMALL(AH346:AH1024,ROW()-ROW($AH$1027)+1),"")</f>
        <v>0</v>
      </c>
      <c r="AI1108">
        <f>IFERROR(SMALL(AI346:AI1024,ROW()-ROW($AI$1027)+1),"")</f>
        <v>0</v>
      </c>
      <c r="AJ1108">
        <f>IFERROR(SMALL(AJ346:AJ1024,ROW()-ROW($AJ$1027)+1),"")</f>
        <v>0</v>
      </c>
      <c r="AM1108">
        <f>IFERROR(SMALL(AM346:AM1024,ROW()-ROW($AM$1027)+1),"")</f>
        <v>0</v>
      </c>
      <c r="AN1108">
        <f>IFERROR(SMALL(AN346:AN1024,ROW()-ROW($AN$1027)+1),"")</f>
        <v>0</v>
      </c>
      <c r="AO1108">
        <f>IFERROR(SMALL(AO346:AO1024,ROW()-ROW($AO$1027)+1),"")</f>
        <v>0</v>
      </c>
      <c r="AP1108">
        <f>IFERROR(SMALL(AP346:AP1024,ROW()-ROW($AP$1027)+1),"")</f>
        <v>0</v>
      </c>
      <c r="AQ1108">
        <f>IFERROR(SMALL(AQ346:AQ1024,ROW()-ROW($AQ$1027)+1),"")</f>
        <v>0</v>
      </c>
      <c r="AR1108">
        <f>IFERROR(SMALL(AR346:AR1024,ROW()-ROW($AR$1027)+1),"")</f>
        <v>0</v>
      </c>
      <c r="AS1108">
        <f>IFERROR(SMALL(AS346:AS1024,ROW()-ROW($AS$1027)+1),"")</f>
        <v>0</v>
      </c>
      <c r="AT1108">
        <f>IFERROR(SMALL(AT346:AT1024,ROW()-ROW($AT$1027)+1),"")</f>
        <v>0</v>
      </c>
      <c r="AU1108">
        <f>IFERROR(SMALL(AU346:AU1024,ROW()-ROW($AU$1027)+1),"")</f>
        <v>0</v>
      </c>
      <c r="AV1108">
        <f>IFERROR(SMALL(AV346:AV1024,ROW()-ROW($AV$1027)+1),"")</f>
        <v>0</v>
      </c>
      <c r="AW1108">
        <f>IFERROR(SMALL(AW346:AW1024,ROW()-ROW($AW$1027)+1),"")</f>
        <v>0</v>
      </c>
      <c r="AX1108">
        <f>IFERROR(SMALL(AX346:AX1024,ROW()-ROW($AX$1027)+1),"")</f>
        <v>0</v>
      </c>
      <c r="AY1108">
        <f>IFERROR(SMALL(AY346:AY1024,ROW()-ROW($AY$1027)+1),"")</f>
        <v>0</v>
      </c>
      <c r="AZ1108">
        <f>IFERROR(SMALL(AZ346:AZ1024,ROW()-ROW($AZ$1027)+1),"")</f>
        <v>0</v>
      </c>
      <c r="BA1108">
        <f>IFERROR(SMALL(BA346:BA1024,ROW()-ROW($BA$1027)+1),"")</f>
        <v>0</v>
      </c>
      <c r="BB1108">
        <f>IFERROR(SMALL(BB346:BB1024,ROW()-ROW($BB$1027)+1),"")</f>
        <v>0</v>
      </c>
      <c r="BC1108">
        <f>IFERROR(SMALL(BC346:BC1024,ROW()-ROW($BC$1027)+1),"")</f>
        <v>0</v>
      </c>
      <c r="BD1108">
        <f>IFERROR(SMALL(BD346:BD1024,ROW()-ROW($BD$1027)+1),"")</f>
        <v>0</v>
      </c>
      <c r="BE1108">
        <f>IFERROR(SMALL(BE346:BE1024,ROW()-ROW($BE$1027)+1),"")</f>
        <v>0</v>
      </c>
      <c r="BF1108">
        <f>IFERROR(SMALL(BF346:BF1024,ROW()-ROW($BF$1027)+1),"")</f>
        <v>0</v>
      </c>
      <c r="BG1108">
        <f>IFERROR(SMALL(BG346:BG1024,ROW()-ROW($BG$1027)+1),"")</f>
        <v>0</v>
      </c>
      <c r="BH1108">
        <f>IFERROR(SMALL(BH346:BH1024,ROW()-ROW($BH$1027)+1),"")</f>
        <v>0</v>
      </c>
      <c r="BI1108">
        <f>IFERROR(SMALL(BI346:BI1024,ROW()-ROW($BI$1027)+1),"")</f>
        <v>0</v>
      </c>
      <c r="BJ1108">
        <f>IFERROR(SMALL(BJ346:BJ1024,ROW()-ROW($BJ$1027)+1),"")</f>
        <v>0</v>
      </c>
      <c r="BK1108">
        <f>IFERROR(SMALL(BK346:BK1024,ROW()-ROW($BK$1027)+1),"")</f>
        <v>0</v>
      </c>
      <c r="BL1108">
        <f>IFERROR(SMALL(BL346:BL1024,ROW()-ROW($BL$1027)+1),"")</f>
        <v>0</v>
      </c>
      <c r="BM1108">
        <f>IFERROR(SMALL(BM346:BM1024,ROW()-ROW($BM$1027)+1),"")</f>
        <v>0</v>
      </c>
      <c r="BN1108">
        <f>IFERROR(SMALL(BN346:BN1024,ROW()-ROW($BN$1027)+1),"")</f>
        <v>0</v>
      </c>
      <c r="BO1108">
        <f>IFERROR(SMALL(BO346:BO1024,ROW()-ROW($BO$1027)+1),"")</f>
        <v>0</v>
      </c>
      <c r="BP1108">
        <f>IFERROR(SMALL(BP346:BP1024,ROW()-ROW($BP$1027)+1),"")</f>
        <v>0</v>
      </c>
      <c r="BQ1108">
        <f>IFERROR(SMALL(BQ346:BQ1024,ROW()-ROW($BQ$1027)+1),"")</f>
        <v>0</v>
      </c>
      <c r="BR1108">
        <f>IFERROR(SMALL(BR346:BR1024,ROW()-ROW($BR$1027)+1),"")</f>
        <v>0</v>
      </c>
    </row>
    <row r="1109" spans="5:70">
      <c r="E1109">
        <f>IFERROR(SMALL(E346:E1024,ROW()-ROW($E$1027)+1),"")</f>
        <v>0</v>
      </c>
      <c r="F1109">
        <f>IFERROR(SMALL(F346:F1024,ROW()-ROW($F$1027)+1),"")</f>
        <v>0</v>
      </c>
      <c r="G1109">
        <f>IFERROR(SMALL(G346:G1024,ROW()-ROW($G$1027)+1),"")</f>
        <v>0</v>
      </c>
      <c r="H1109">
        <f>IFERROR(SMALL(H346:H1024,ROW()-ROW($H$1027)+1),"")</f>
        <v>0</v>
      </c>
      <c r="I1109">
        <f>IFERROR(SMALL(I346:I1024,ROW()-ROW($I$1027)+1),"")</f>
        <v>0</v>
      </c>
      <c r="J1109">
        <f>IFERROR(SMALL(J346:J1024,ROW()-ROW($J$1027)+1),"")</f>
        <v>0</v>
      </c>
      <c r="K1109">
        <f>IFERROR(SMALL(K346:K1024,ROW()-ROW($K$1027)+1),"")</f>
        <v>0</v>
      </c>
      <c r="L1109">
        <f>IFERROR(SMALL(L346:L1024,ROW()-ROW($L$1027)+1),"")</f>
        <v>0</v>
      </c>
      <c r="M1109">
        <f>IFERROR(SMALL(M346:M1024,ROW()-ROW($M$1027)+1),"")</f>
        <v>0</v>
      </c>
      <c r="N1109">
        <f>IFERROR(SMALL(N346:N1024,ROW()-ROW($N$1027)+1),"")</f>
        <v>0</v>
      </c>
      <c r="O1109">
        <f>IFERROR(SMALL(O346:O1024,ROW()-ROW($O$1027)+1),"")</f>
        <v>0</v>
      </c>
      <c r="P1109">
        <f>IFERROR(SMALL(P346:P1024,ROW()-ROW($P$1027)+1),"")</f>
        <v>0</v>
      </c>
      <c r="Q1109">
        <f>IFERROR(SMALL(Q346:Q1024,ROW()-ROW($Q$1027)+1),"")</f>
        <v>0</v>
      </c>
      <c r="R1109">
        <f>IFERROR(SMALL(R346:R1024,ROW()-ROW($R$1027)+1),"")</f>
        <v>0</v>
      </c>
      <c r="S1109">
        <f>IFERROR(SMALL(S346:S1024,ROW()-ROW($S$1027)+1),"")</f>
        <v>0</v>
      </c>
      <c r="T1109">
        <f>IFERROR(SMALL(T346:T1024,ROW()-ROW($T$1027)+1),"")</f>
        <v>0</v>
      </c>
      <c r="U1109">
        <f>IFERROR(SMALL(U346:U1024,ROW()-ROW($U$1027)+1),"")</f>
        <v>0</v>
      </c>
      <c r="V1109">
        <f>IFERROR(SMALL(V346:V1024,ROW()-ROW($V$1027)+1),"")</f>
        <v>0</v>
      </c>
      <c r="W1109">
        <f>IFERROR(SMALL(W346:W1024,ROW()-ROW($W$1027)+1),"")</f>
        <v>0</v>
      </c>
      <c r="X1109">
        <f>IFERROR(SMALL(X346:X1024,ROW()-ROW($X$1027)+1),"")</f>
        <v>0</v>
      </c>
      <c r="Y1109">
        <f>IFERROR(SMALL(Y346:Y1024,ROW()-ROW($Y$1027)+1),"")</f>
        <v>0</v>
      </c>
      <c r="Z1109">
        <f>IFERROR(SMALL(Z346:Z1024,ROW()-ROW($Z$1027)+1),"")</f>
        <v>0</v>
      </c>
      <c r="AA1109">
        <f>IFERROR(SMALL(AA346:AA1024,ROW()-ROW($AA$1027)+1),"")</f>
        <v>0</v>
      </c>
      <c r="AB1109">
        <f>IFERROR(SMALL(AB346:AB1024,ROW()-ROW($AB$1027)+1),"")</f>
        <v>0</v>
      </c>
      <c r="AC1109">
        <f>IFERROR(SMALL(AC346:AC1024,ROW()-ROW($AC$1027)+1),"")</f>
        <v>0</v>
      </c>
      <c r="AD1109">
        <f>IFERROR(SMALL(AD346:AD1024,ROW()-ROW($AD$1027)+1),"")</f>
        <v>0</v>
      </c>
      <c r="AE1109">
        <f>IFERROR(SMALL(AE346:AE1024,ROW()-ROW($AE$1027)+1),"")</f>
        <v>0</v>
      </c>
      <c r="AF1109">
        <f>IFERROR(SMALL(AF346:AF1024,ROW()-ROW($AF$1027)+1),"")</f>
        <v>0</v>
      </c>
      <c r="AG1109">
        <f>IFERROR(SMALL(AG346:AG1024,ROW()-ROW($AG$1027)+1),"")</f>
        <v>0</v>
      </c>
      <c r="AH1109">
        <f>IFERROR(SMALL(AH346:AH1024,ROW()-ROW($AH$1027)+1),"")</f>
        <v>0</v>
      </c>
      <c r="AI1109">
        <f>IFERROR(SMALL(AI346:AI1024,ROW()-ROW($AI$1027)+1),"")</f>
        <v>0</v>
      </c>
      <c r="AJ1109">
        <f>IFERROR(SMALL(AJ346:AJ1024,ROW()-ROW($AJ$1027)+1),"")</f>
        <v>0</v>
      </c>
      <c r="AM1109">
        <f>IFERROR(SMALL(AM346:AM1024,ROW()-ROW($AM$1027)+1),"")</f>
        <v>0</v>
      </c>
      <c r="AN1109">
        <f>IFERROR(SMALL(AN346:AN1024,ROW()-ROW($AN$1027)+1),"")</f>
        <v>0</v>
      </c>
      <c r="AO1109">
        <f>IFERROR(SMALL(AO346:AO1024,ROW()-ROW($AO$1027)+1),"")</f>
        <v>0</v>
      </c>
      <c r="AP1109">
        <f>IFERROR(SMALL(AP346:AP1024,ROW()-ROW($AP$1027)+1),"")</f>
        <v>0</v>
      </c>
      <c r="AQ1109">
        <f>IFERROR(SMALL(AQ346:AQ1024,ROW()-ROW($AQ$1027)+1),"")</f>
        <v>0</v>
      </c>
      <c r="AR1109">
        <f>IFERROR(SMALL(AR346:AR1024,ROW()-ROW($AR$1027)+1),"")</f>
        <v>0</v>
      </c>
      <c r="AS1109">
        <f>IFERROR(SMALL(AS346:AS1024,ROW()-ROW($AS$1027)+1),"")</f>
        <v>0</v>
      </c>
      <c r="AT1109">
        <f>IFERROR(SMALL(AT346:AT1024,ROW()-ROW($AT$1027)+1),"")</f>
        <v>0</v>
      </c>
      <c r="AU1109">
        <f>IFERROR(SMALL(AU346:AU1024,ROW()-ROW($AU$1027)+1),"")</f>
        <v>0</v>
      </c>
      <c r="AV1109">
        <f>IFERROR(SMALL(AV346:AV1024,ROW()-ROW($AV$1027)+1),"")</f>
        <v>0</v>
      </c>
      <c r="AW1109">
        <f>IFERROR(SMALL(AW346:AW1024,ROW()-ROW($AW$1027)+1),"")</f>
        <v>0</v>
      </c>
      <c r="AX1109">
        <f>IFERROR(SMALL(AX346:AX1024,ROW()-ROW($AX$1027)+1),"")</f>
        <v>0</v>
      </c>
      <c r="AY1109">
        <f>IFERROR(SMALL(AY346:AY1024,ROW()-ROW($AY$1027)+1),"")</f>
        <v>0</v>
      </c>
      <c r="AZ1109">
        <f>IFERROR(SMALL(AZ346:AZ1024,ROW()-ROW($AZ$1027)+1),"")</f>
        <v>0</v>
      </c>
      <c r="BA1109">
        <f>IFERROR(SMALL(BA346:BA1024,ROW()-ROW($BA$1027)+1),"")</f>
        <v>0</v>
      </c>
      <c r="BB1109">
        <f>IFERROR(SMALL(BB346:BB1024,ROW()-ROW($BB$1027)+1),"")</f>
        <v>0</v>
      </c>
      <c r="BC1109">
        <f>IFERROR(SMALL(BC346:BC1024,ROW()-ROW($BC$1027)+1),"")</f>
        <v>0</v>
      </c>
      <c r="BD1109">
        <f>IFERROR(SMALL(BD346:BD1024,ROW()-ROW($BD$1027)+1),"")</f>
        <v>0</v>
      </c>
      <c r="BE1109">
        <f>IFERROR(SMALL(BE346:BE1024,ROW()-ROW($BE$1027)+1),"")</f>
        <v>0</v>
      </c>
      <c r="BF1109">
        <f>IFERROR(SMALL(BF346:BF1024,ROW()-ROW($BF$1027)+1),"")</f>
        <v>0</v>
      </c>
      <c r="BG1109">
        <f>IFERROR(SMALL(BG346:BG1024,ROW()-ROW($BG$1027)+1),"")</f>
        <v>0</v>
      </c>
      <c r="BH1109">
        <f>IFERROR(SMALL(BH346:BH1024,ROW()-ROW($BH$1027)+1),"")</f>
        <v>0</v>
      </c>
      <c r="BI1109">
        <f>IFERROR(SMALL(BI346:BI1024,ROW()-ROW($BI$1027)+1),"")</f>
        <v>0</v>
      </c>
      <c r="BJ1109">
        <f>IFERROR(SMALL(BJ346:BJ1024,ROW()-ROW($BJ$1027)+1),"")</f>
        <v>0</v>
      </c>
      <c r="BK1109">
        <f>IFERROR(SMALL(BK346:BK1024,ROW()-ROW($BK$1027)+1),"")</f>
        <v>0</v>
      </c>
      <c r="BL1109">
        <f>IFERROR(SMALL(BL346:BL1024,ROW()-ROW($BL$1027)+1),"")</f>
        <v>0</v>
      </c>
      <c r="BM1109">
        <f>IFERROR(SMALL(BM346:BM1024,ROW()-ROW($BM$1027)+1),"")</f>
        <v>0</v>
      </c>
      <c r="BN1109">
        <f>IFERROR(SMALL(BN346:BN1024,ROW()-ROW($BN$1027)+1),"")</f>
        <v>0</v>
      </c>
      <c r="BO1109">
        <f>IFERROR(SMALL(BO346:BO1024,ROW()-ROW($BO$1027)+1),"")</f>
        <v>0</v>
      </c>
      <c r="BP1109">
        <f>IFERROR(SMALL(BP346:BP1024,ROW()-ROW($BP$1027)+1),"")</f>
        <v>0</v>
      </c>
      <c r="BQ1109">
        <f>IFERROR(SMALL(BQ346:BQ1024,ROW()-ROW($BQ$1027)+1),"")</f>
        <v>0</v>
      </c>
      <c r="BR1109">
        <f>IFERROR(SMALL(BR346:BR1024,ROW()-ROW($BR$1027)+1),"")</f>
        <v>0</v>
      </c>
    </row>
    <row r="1110" spans="5:70">
      <c r="E1110">
        <f>IFERROR(SMALL(E346:E1024,ROW()-ROW($E$1027)+1),"")</f>
        <v>0</v>
      </c>
      <c r="F1110">
        <f>IFERROR(SMALL(F346:F1024,ROW()-ROW($F$1027)+1),"")</f>
        <v>0</v>
      </c>
      <c r="G1110">
        <f>IFERROR(SMALL(G346:G1024,ROW()-ROW($G$1027)+1),"")</f>
        <v>0</v>
      </c>
      <c r="H1110">
        <f>IFERROR(SMALL(H346:H1024,ROW()-ROW($H$1027)+1),"")</f>
        <v>0</v>
      </c>
      <c r="I1110">
        <f>IFERROR(SMALL(I346:I1024,ROW()-ROW($I$1027)+1),"")</f>
        <v>0</v>
      </c>
      <c r="J1110">
        <f>IFERROR(SMALL(J346:J1024,ROW()-ROW($J$1027)+1),"")</f>
        <v>0</v>
      </c>
      <c r="K1110">
        <f>IFERROR(SMALL(K346:K1024,ROW()-ROW($K$1027)+1),"")</f>
        <v>0</v>
      </c>
      <c r="L1110">
        <f>IFERROR(SMALL(L346:L1024,ROW()-ROW($L$1027)+1),"")</f>
        <v>0</v>
      </c>
      <c r="M1110">
        <f>IFERROR(SMALL(M346:M1024,ROW()-ROW($M$1027)+1),"")</f>
        <v>0</v>
      </c>
      <c r="N1110">
        <f>IFERROR(SMALL(N346:N1024,ROW()-ROW($N$1027)+1),"")</f>
        <v>0</v>
      </c>
      <c r="O1110">
        <f>IFERROR(SMALL(O346:O1024,ROW()-ROW($O$1027)+1),"")</f>
        <v>0</v>
      </c>
      <c r="P1110">
        <f>IFERROR(SMALL(P346:P1024,ROW()-ROW($P$1027)+1),"")</f>
        <v>0</v>
      </c>
      <c r="Q1110">
        <f>IFERROR(SMALL(Q346:Q1024,ROW()-ROW($Q$1027)+1),"")</f>
        <v>0</v>
      </c>
      <c r="R1110">
        <f>IFERROR(SMALL(R346:R1024,ROW()-ROW($R$1027)+1),"")</f>
        <v>0</v>
      </c>
      <c r="S1110">
        <f>IFERROR(SMALL(S346:S1024,ROW()-ROW($S$1027)+1),"")</f>
        <v>0</v>
      </c>
      <c r="T1110">
        <f>IFERROR(SMALL(T346:T1024,ROW()-ROW($T$1027)+1),"")</f>
        <v>0</v>
      </c>
      <c r="U1110">
        <f>IFERROR(SMALL(U346:U1024,ROW()-ROW($U$1027)+1),"")</f>
        <v>0</v>
      </c>
      <c r="V1110">
        <f>IFERROR(SMALL(V346:V1024,ROW()-ROW($V$1027)+1),"")</f>
        <v>0</v>
      </c>
      <c r="W1110">
        <f>IFERROR(SMALL(W346:W1024,ROW()-ROW($W$1027)+1),"")</f>
        <v>0</v>
      </c>
      <c r="X1110">
        <f>IFERROR(SMALL(X346:X1024,ROW()-ROW($X$1027)+1),"")</f>
        <v>0</v>
      </c>
      <c r="Y1110">
        <f>IFERROR(SMALL(Y346:Y1024,ROW()-ROW($Y$1027)+1),"")</f>
        <v>0</v>
      </c>
      <c r="Z1110">
        <f>IFERROR(SMALL(Z346:Z1024,ROW()-ROW($Z$1027)+1),"")</f>
        <v>0</v>
      </c>
      <c r="AA1110">
        <f>IFERROR(SMALL(AA346:AA1024,ROW()-ROW($AA$1027)+1),"")</f>
        <v>0</v>
      </c>
      <c r="AB1110">
        <f>IFERROR(SMALL(AB346:AB1024,ROW()-ROW($AB$1027)+1),"")</f>
        <v>0</v>
      </c>
      <c r="AC1110">
        <f>IFERROR(SMALL(AC346:AC1024,ROW()-ROW($AC$1027)+1),"")</f>
        <v>0</v>
      </c>
      <c r="AD1110">
        <f>IFERROR(SMALL(AD346:AD1024,ROW()-ROW($AD$1027)+1),"")</f>
        <v>0</v>
      </c>
      <c r="AE1110">
        <f>IFERROR(SMALL(AE346:AE1024,ROW()-ROW($AE$1027)+1),"")</f>
        <v>0</v>
      </c>
      <c r="AF1110">
        <f>IFERROR(SMALL(AF346:AF1024,ROW()-ROW($AF$1027)+1),"")</f>
        <v>0</v>
      </c>
      <c r="AG1110">
        <f>IFERROR(SMALL(AG346:AG1024,ROW()-ROW($AG$1027)+1),"")</f>
        <v>0</v>
      </c>
      <c r="AH1110">
        <f>IFERROR(SMALL(AH346:AH1024,ROW()-ROW($AH$1027)+1),"")</f>
        <v>0</v>
      </c>
      <c r="AI1110">
        <f>IFERROR(SMALL(AI346:AI1024,ROW()-ROW($AI$1027)+1),"")</f>
        <v>0</v>
      </c>
      <c r="AJ1110">
        <f>IFERROR(SMALL(AJ346:AJ1024,ROW()-ROW($AJ$1027)+1),"")</f>
        <v>0</v>
      </c>
      <c r="AM1110">
        <f>IFERROR(SMALL(AM346:AM1024,ROW()-ROW($AM$1027)+1),"")</f>
        <v>0</v>
      </c>
      <c r="AN1110">
        <f>IFERROR(SMALL(AN346:AN1024,ROW()-ROW($AN$1027)+1),"")</f>
        <v>0</v>
      </c>
      <c r="AO1110">
        <f>IFERROR(SMALL(AO346:AO1024,ROW()-ROW($AO$1027)+1),"")</f>
        <v>0</v>
      </c>
      <c r="AP1110">
        <f>IFERROR(SMALL(AP346:AP1024,ROW()-ROW($AP$1027)+1),"")</f>
        <v>0</v>
      </c>
      <c r="AQ1110">
        <f>IFERROR(SMALL(AQ346:AQ1024,ROW()-ROW($AQ$1027)+1),"")</f>
        <v>0</v>
      </c>
      <c r="AR1110">
        <f>IFERROR(SMALL(AR346:AR1024,ROW()-ROW($AR$1027)+1),"")</f>
        <v>0</v>
      </c>
      <c r="AS1110">
        <f>IFERROR(SMALL(AS346:AS1024,ROW()-ROW($AS$1027)+1),"")</f>
        <v>0</v>
      </c>
      <c r="AT1110">
        <f>IFERROR(SMALL(AT346:AT1024,ROW()-ROW($AT$1027)+1),"")</f>
        <v>0</v>
      </c>
      <c r="AU1110">
        <f>IFERROR(SMALL(AU346:AU1024,ROW()-ROW($AU$1027)+1),"")</f>
        <v>0</v>
      </c>
      <c r="AV1110">
        <f>IFERROR(SMALL(AV346:AV1024,ROW()-ROW($AV$1027)+1),"")</f>
        <v>0</v>
      </c>
      <c r="AW1110">
        <f>IFERROR(SMALL(AW346:AW1024,ROW()-ROW($AW$1027)+1),"")</f>
        <v>0</v>
      </c>
      <c r="AX1110">
        <f>IFERROR(SMALL(AX346:AX1024,ROW()-ROW($AX$1027)+1),"")</f>
        <v>0</v>
      </c>
      <c r="AY1110">
        <f>IFERROR(SMALL(AY346:AY1024,ROW()-ROW($AY$1027)+1),"")</f>
        <v>0</v>
      </c>
      <c r="AZ1110">
        <f>IFERROR(SMALL(AZ346:AZ1024,ROW()-ROW($AZ$1027)+1),"")</f>
        <v>0</v>
      </c>
      <c r="BA1110">
        <f>IFERROR(SMALL(BA346:BA1024,ROW()-ROW($BA$1027)+1),"")</f>
        <v>0</v>
      </c>
      <c r="BB1110">
        <f>IFERROR(SMALL(BB346:BB1024,ROW()-ROW($BB$1027)+1),"")</f>
        <v>0</v>
      </c>
      <c r="BC1110">
        <f>IFERROR(SMALL(BC346:BC1024,ROW()-ROW($BC$1027)+1),"")</f>
        <v>0</v>
      </c>
      <c r="BD1110">
        <f>IFERROR(SMALL(BD346:BD1024,ROW()-ROW($BD$1027)+1),"")</f>
        <v>0</v>
      </c>
      <c r="BE1110">
        <f>IFERROR(SMALL(BE346:BE1024,ROW()-ROW($BE$1027)+1),"")</f>
        <v>0</v>
      </c>
      <c r="BF1110">
        <f>IFERROR(SMALL(BF346:BF1024,ROW()-ROW($BF$1027)+1),"")</f>
        <v>0</v>
      </c>
      <c r="BG1110">
        <f>IFERROR(SMALL(BG346:BG1024,ROW()-ROW($BG$1027)+1),"")</f>
        <v>0</v>
      </c>
      <c r="BH1110">
        <f>IFERROR(SMALL(BH346:BH1024,ROW()-ROW($BH$1027)+1),"")</f>
        <v>0</v>
      </c>
      <c r="BI1110">
        <f>IFERROR(SMALL(BI346:BI1024,ROW()-ROW($BI$1027)+1),"")</f>
        <v>0</v>
      </c>
      <c r="BJ1110">
        <f>IFERROR(SMALL(BJ346:BJ1024,ROW()-ROW($BJ$1027)+1),"")</f>
        <v>0</v>
      </c>
      <c r="BK1110">
        <f>IFERROR(SMALL(BK346:BK1024,ROW()-ROW($BK$1027)+1),"")</f>
        <v>0</v>
      </c>
      <c r="BL1110">
        <f>IFERROR(SMALL(BL346:BL1024,ROW()-ROW($BL$1027)+1),"")</f>
        <v>0</v>
      </c>
      <c r="BM1110">
        <f>IFERROR(SMALL(BM346:BM1024,ROW()-ROW($BM$1027)+1),"")</f>
        <v>0</v>
      </c>
      <c r="BN1110">
        <f>IFERROR(SMALL(BN346:BN1024,ROW()-ROW($BN$1027)+1),"")</f>
        <v>0</v>
      </c>
      <c r="BO1110">
        <f>IFERROR(SMALL(BO346:BO1024,ROW()-ROW($BO$1027)+1),"")</f>
        <v>0</v>
      </c>
      <c r="BP1110">
        <f>IFERROR(SMALL(BP346:BP1024,ROW()-ROW($BP$1027)+1),"")</f>
        <v>0</v>
      </c>
      <c r="BQ1110">
        <f>IFERROR(SMALL(BQ346:BQ1024,ROW()-ROW($BQ$1027)+1),"")</f>
        <v>0</v>
      </c>
      <c r="BR1110">
        <f>IFERROR(SMALL(BR346:BR1024,ROW()-ROW($BR$1027)+1),"")</f>
        <v>0</v>
      </c>
    </row>
    <row r="1111" spans="5:70">
      <c r="E1111">
        <f>IFERROR(SMALL(E346:E1024,ROW()-ROW($E$1027)+1),"")</f>
        <v>0</v>
      </c>
      <c r="F1111">
        <f>IFERROR(SMALL(F346:F1024,ROW()-ROW($F$1027)+1),"")</f>
        <v>0</v>
      </c>
      <c r="G1111">
        <f>IFERROR(SMALL(G346:G1024,ROW()-ROW($G$1027)+1),"")</f>
        <v>0</v>
      </c>
      <c r="H1111">
        <f>IFERROR(SMALL(H346:H1024,ROW()-ROW($H$1027)+1),"")</f>
        <v>0</v>
      </c>
      <c r="I1111">
        <f>IFERROR(SMALL(I346:I1024,ROW()-ROW($I$1027)+1),"")</f>
        <v>0</v>
      </c>
      <c r="J1111">
        <f>IFERROR(SMALL(J346:J1024,ROW()-ROW($J$1027)+1),"")</f>
        <v>0</v>
      </c>
      <c r="K1111">
        <f>IFERROR(SMALL(K346:K1024,ROW()-ROW($K$1027)+1),"")</f>
        <v>0</v>
      </c>
      <c r="L1111">
        <f>IFERROR(SMALL(L346:L1024,ROW()-ROW($L$1027)+1),"")</f>
        <v>0</v>
      </c>
      <c r="M1111">
        <f>IFERROR(SMALL(M346:M1024,ROW()-ROW($M$1027)+1),"")</f>
        <v>0</v>
      </c>
      <c r="N1111">
        <f>IFERROR(SMALL(N346:N1024,ROW()-ROW($N$1027)+1),"")</f>
        <v>0</v>
      </c>
      <c r="O1111">
        <f>IFERROR(SMALL(O346:O1024,ROW()-ROW($O$1027)+1),"")</f>
        <v>0</v>
      </c>
      <c r="P1111">
        <f>IFERROR(SMALL(P346:P1024,ROW()-ROW($P$1027)+1),"")</f>
        <v>0</v>
      </c>
      <c r="Q1111">
        <f>IFERROR(SMALL(Q346:Q1024,ROW()-ROW($Q$1027)+1),"")</f>
        <v>0</v>
      </c>
      <c r="R1111">
        <f>IFERROR(SMALL(R346:R1024,ROW()-ROW($R$1027)+1),"")</f>
        <v>0</v>
      </c>
      <c r="S1111">
        <f>IFERROR(SMALL(S346:S1024,ROW()-ROW($S$1027)+1),"")</f>
        <v>0</v>
      </c>
      <c r="T1111">
        <f>IFERROR(SMALL(T346:T1024,ROW()-ROW($T$1027)+1),"")</f>
        <v>0</v>
      </c>
      <c r="U1111">
        <f>IFERROR(SMALL(U346:U1024,ROW()-ROW($U$1027)+1),"")</f>
        <v>0</v>
      </c>
      <c r="V1111">
        <f>IFERROR(SMALL(V346:V1024,ROW()-ROW($V$1027)+1),"")</f>
        <v>0</v>
      </c>
      <c r="W1111">
        <f>IFERROR(SMALL(W346:W1024,ROW()-ROW($W$1027)+1),"")</f>
        <v>0</v>
      </c>
      <c r="X1111">
        <f>IFERROR(SMALL(X346:X1024,ROW()-ROW($X$1027)+1),"")</f>
        <v>0</v>
      </c>
      <c r="Y1111">
        <f>IFERROR(SMALL(Y346:Y1024,ROW()-ROW($Y$1027)+1),"")</f>
        <v>0</v>
      </c>
      <c r="Z1111">
        <f>IFERROR(SMALL(Z346:Z1024,ROW()-ROW($Z$1027)+1),"")</f>
        <v>0</v>
      </c>
      <c r="AA1111">
        <f>IFERROR(SMALL(AA346:AA1024,ROW()-ROW($AA$1027)+1),"")</f>
        <v>0</v>
      </c>
      <c r="AB1111">
        <f>IFERROR(SMALL(AB346:AB1024,ROW()-ROW($AB$1027)+1),"")</f>
        <v>0</v>
      </c>
      <c r="AC1111">
        <f>IFERROR(SMALL(AC346:AC1024,ROW()-ROW($AC$1027)+1),"")</f>
        <v>0</v>
      </c>
      <c r="AD1111">
        <f>IFERROR(SMALL(AD346:AD1024,ROW()-ROW($AD$1027)+1),"")</f>
        <v>0</v>
      </c>
      <c r="AE1111">
        <f>IFERROR(SMALL(AE346:AE1024,ROW()-ROW($AE$1027)+1),"")</f>
        <v>0</v>
      </c>
      <c r="AF1111">
        <f>IFERROR(SMALL(AF346:AF1024,ROW()-ROW($AF$1027)+1),"")</f>
        <v>0</v>
      </c>
      <c r="AG1111">
        <f>IFERROR(SMALL(AG346:AG1024,ROW()-ROW($AG$1027)+1),"")</f>
        <v>0</v>
      </c>
      <c r="AH1111">
        <f>IFERROR(SMALL(AH346:AH1024,ROW()-ROW($AH$1027)+1),"")</f>
        <v>0</v>
      </c>
      <c r="AI1111">
        <f>IFERROR(SMALL(AI346:AI1024,ROW()-ROW($AI$1027)+1),"")</f>
        <v>0</v>
      </c>
      <c r="AJ1111">
        <f>IFERROR(SMALL(AJ346:AJ1024,ROW()-ROW($AJ$1027)+1),"")</f>
        <v>0</v>
      </c>
      <c r="AM1111">
        <f>IFERROR(SMALL(AM346:AM1024,ROW()-ROW($AM$1027)+1),"")</f>
        <v>0</v>
      </c>
      <c r="AN1111">
        <f>IFERROR(SMALL(AN346:AN1024,ROW()-ROW($AN$1027)+1),"")</f>
        <v>0</v>
      </c>
      <c r="AO1111">
        <f>IFERROR(SMALL(AO346:AO1024,ROW()-ROW($AO$1027)+1),"")</f>
        <v>0</v>
      </c>
      <c r="AP1111">
        <f>IFERROR(SMALL(AP346:AP1024,ROW()-ROW($AP$1027)+1),"")</f>
        <v>0</v>
      </c>
      <c r="AQ1111">
        <f>IFERROR(SMALL(AQ346:AQ1024,ROW()-ROW($AQ$1027)+1),"")</f>
        <v>0</v>
      </c>
      <c r="AR1111">
        <f>IFERROR(SMALL(AR346:AR1024,ROW()-ROW($AR$1027)+1),"")</f>
        <v>0</v>
      </c>
      <c r="AS1111">
        <f>IFERROR(SMALL(AS346:AS1024,ROW()-ROW($AS$1027)+1),"")</f>
        <v>0</v>
      </c>
      <c r="AT1111">
        <f>IFERROR(SMALL(AT346:AT1024,ROW()-ROW($AT$1027)+1),"")</f>
        <v>0</v>
      </c>
      <c r="AU1111">
        <f>IFERROR(SMALL(AU346:AU1024,ROW()-ROW($AU$1027)+1),"")</f>
        <v>0</v>
      </c>
      <c r="AV1111">
        <f>IFERROR(SMALL(AV346:AV1024,ROW()-ROW($AV$1027)+1),"")</f>
        <v>0</v>
      </c>
      <c r="AW1111">
        <f>IFERROR(SMALL(AW346:AW1024,ROW()-ROW($AW$1027)+1),"")</f>
        <v>0</v>
      </c>
      <c r="AX1111">
        <f>IFERROR(SMALL(AX346:AX1024,ROW()-ROW($AX$1027)+1),"")</f>
        <v>0</v>
      </c>
      <c r="AY1111">
        <f>IFERROR(SMALL(AY346:AY1024,ROW()-ROW($AY$1027)+1),"")</f>
        <v>0</v>
      </c>
      <c r="AZ1111">
        <f>IFERROR(SMALL(AZ346:AZ1024,ROW()-ROW($AZ$1027)+1),"")</f>
        <v>0</v>
      </c>
      <c r="BA1111">
        <f>IFERROR(SMALL(BA346:BA1024,ROW()-ROW($BA$1027)+1),"")</f>
        <v>0</v>
      </c>
      <c r="BB1111">
        <f>IFERROR(SMALL(BB346:BB1024,ROW()-ROW($BB$1027)+1),"")</f>
        <v>0</v>
      </c>
      <c r="BC1111">
        <f>IFERROR(SMALL(BC346:BC1024,ROW()-ROW($BC$1027)+1),"")</f>
        <v>0</v>
      </c>
      <c r="BD1111">
        <f>IFERROR(SMALL(BD346:BD1024,ROW()-ROW($BD$1027)+1),"")</f>
        <v>0</v>
      </c>
      <c r="BE1111">
        <f>IFERROR(SMALL(BE346:BE1024,ROW()-ROW($BE$1027)+1),"")</f>
        <v>0</v>
      </c>
      <c r="BF1111">
        <f>IFERROR(SMALL(BF346:BF1024,ROW()-ROW($BF$1027)+1),"")</f>
        <v>0</v>
      </c>
      <c r="BG1111">
        <f>IFERROR(SMALL(BG346:BG1024,ROW()-ROW($BG$1027)+1),"")</f>
        <v>0</v>
      </c>
      <c r="BH1111">
        <f>IFERROR(SMALL(BH346:BH1024,ROW()-ROW($BH$1027)+1),"")</f>
        <v>0</v>
      </c>
      <c r="BI1111">
        <f>IFERROR(SMALL(BI346:BI1024,ROW()-ROW($BI$1027)+1),"")</f>
        <v>0</v>
      </c>
      <c r="BJ1111">
        <f>IFERROR(SMALL(BJ346:BJ1024,ROW()-ROW($BJ$1027)+1),"")</f>
        <v>0</v>
      </c>
      <c r="BK1111">
        <f>IFERROR(SMALL(BK346:BK1024,ROW()-ROW($BK$1027)+1),"")</f>
        <v>0</v>
      </c>
      <c r="BL1111">
        <f>IFERROR(SMALL(BL346:BL1024,ROW()-ROW($BL$1027)+1),"")</f>
        <v>0</v>
      </c>
      <c r="BM1111">
        <f>IFERROR(SMALL(BM346:BM1024,ROW()-ROW($BM$1027)+1),"")</f>
        <v>0</v>
      </c>
      <c r="BN1111">
        <f>IFERROR(SMALL(BN346:BN1024,ROW()-ROW($BN$1027)+1),"")</f>
        <v>0</v>
      </c>
      <c r="BO1111">
        <f>IFERROR(SMALL(BO346:BO1024,ROW()-ROW($BO$1027)+1),"")</f>
        <v>0</v>
      </c>
      <c r="BP1111">
        <f>IFERROR(SMALL(BP346:BP1024,ROW()-ROW($BP$1027)+1),"")</f>
        <v>0</v>
      </c>
      <c r="BQ1111">
        <f>IFERROR(SMALL(BQ346:BQ1024,ROW()-ROW($BQ$1027)+1),"")</f>
        <v>0</v>
      </c>
      <c r="BR1111">
        <f>IFERROR(SMALL(BR346:BR1024,ROW()-ROW($BR$1027)+1),"")</f>
        <v>0</v>
      </c>
    </row>
    <row r="1112" spans="5:70">
      <c r="E1112">
        <f>IFERROR(SMALL(E346:E1024,ROW()-ROW($E$1027)+1),"")</f>
        <v>0</v>
      </c>
      <c r="F1112">
        <f>IFERROR(SMALL(F346:F1024,ROW()-ROW($F$1027)+1),"")</f>
        <v>0</v>
      </c>
      <c r="G1112">
        <f>IFERROR(SMALL(G346:G1024,ROW()-ROW($G$1027)+1),"")</f>
        <v>0</v>
      </c>
      <c r="H1112">
        <f>IFERROR(SMALL(H346:H1024,ROW()-ROW($H$1027)+1),"")</f>
        <v>0</v>
      </c>
      <c r="I1112">
        <f>IFERROR(SMALL(I346:I1024,ROW()-ROW($I$1027)+1),"")</f>
        <v>0</v>
      </c>
      <c r="J1112">
        <f>IFERROR(SMALL(J346:J1024,ROW()-ROW($J$1027)+1),"")</f>
        <v>0</v>
      </c>
      <c r="K1112">
        <f>IFERROR(SMALL(K346:K1024,ROW()-ROW($K$1027)+1),"")</f>
        <v>0</v>
      </c>
      <c r="L1112">
        <f>IFERROR(SMALL(L346:L1024,ROW()-ROW($L$1027)+1),"")</f>
        <v>0</v>
      </c>
      <c r="M1112">
        <f>IFERROR(SMALL(M346:M1024,ROW()-ROW($M$1027)+1),"")</f>
        <v>0</v>
      </c>
      <c r="N1112">
        <f>IFERROR(SMALL(N346:N1024,ROW()-ROW($N$1027)+1),"")</f>
        <v>0</v>
      </c>
      <c r="O1112">
        <f>IFERROR(SMALL(O346:O1024,ROW()-ROW($O$1027)+1),"")</f>
        <v>0</v>
      </c>
      <c r="P1112">
        <f>IFERROR(SMALL(P346:P1024,ROW()-ROW($P$1027)+1),"")</f>
        <v>0</v>
      </c>
      <c r="Q1112">
        <f>IFERROR(SMALL(Q346:Q1024,ROW()-ROW($Q$1027)+1),"")</f>
        <v>0</v>
      </c>
      <c r="R1112">
        <f>IFERROR(SMALL(R346:R1024,ROW()-ROW($R$1027)+1),"")</f>
        <v>0</v>
      </c>
      <c r="S1112">
        <f>IFERROR(SMALL(S346:S1024,ROW()-ROW($S$1027)+1),"")</f>
        <v>0</v>
      </c>
      <c r="T1112">
        <f>IFERROR(SMALL(T346:T1024,ROW()-ROW($T$1027)+1),"")</f>
        <v>0</v>
      </c>
      <c r="U1112">
        <f>IFERROR(SMALL(U346:U1024,ROW()-ROW($U$1027)+1),"")</f>
        <v>0</v>
      </c>
      <c r="V1112">
        <f>IFERROR(SMALL(V346:V1024,ROW()-ROW($V$1027)+1),"")</f>
        <v>0</v>
      </c>
      <c r="W1112">
        <f>IFERROR(SMALL(W346:W1024,ROW()-ROW($W$1027)+1),"")</f>
        <v>0</v>
      </c>
      <c r="X1112">
        <f>IFERROR(SMALL(X346:X1024,ROW()-ROW($X$1027)+1),"")</f>
        <v>0</v>
      </c>
      <c r="Y1112">
        <f>IFERROR(SMALL(Y346:Y1024,ROW()-ROW($Y$1027)+1),"")</f>
        <v>0</v>
      </c>
      <c r="Z1112">
        <f>IFERROR(SMALL(Z346:Z1024,ROW()-ROW($Z$1027)+1),"")</f>
        <v>0</v>
      </c>
      <c r="AA1112">
        <f>IFERROR(SMALL(AA346:AA1024,ROW()-ROW($AA$1027)+1),"")</f>
        <v>0</v>
      </c>
      <c r="AB1112">
        <f>IFERROR(SMALL(AB346:AB1024,ROW()-ROW($AB$1027)+1),"")</f>
        <v>0</v>
      </c>
      <c r="AC1112">
        <f>IFERROR(SMALL(AC346:AC1024,ROW()-ROW($AC$1027)+1),"")</f>
        <v>0</v>
      </c>
      <c r="AD1112">
        <f>IFERROR(SMALL(AD346:AD1024,ROW()-ROW($AD$1027)+1),"")</f>
        <v>0</v>
      </c>
      <c r="AE1112">
        <f>IFERROR(SMALL(AE346:AE1024,ROW()-ROW($AE$1027)+1),"")</f>
        <v>0</v>
      </c>
      <c r="AF1112">
        <f>IFERROR(SMALL(AF346:AF1024,ROW()-ROW($AF$1027)+1),"")</f>
        <v>0</v>
      </c>
      <c r="AG1112">
        <f>IFERROR(SMALL(AG346:AG1024,ROW()-ROW($AG$1027)+1),"")</f>
        <v>0</v>
      </c>
      <c r="AH1112">
        <f>IFERROR(SMALL(AH346:AH1024,ROW()-ROW($AH$1027)+1),"")</f>
        <v>0</v>
      </c>
      <c r="AI1112">
        <f>IFERROR(SMALL(AI346:AI1024,ROW()-ROW($AI$1027)+1),"")</f>
        <v>0</v>
      </c>
      <c r="AJ1112">
        <f>IFERROR(SMALL(AJ346:AJ1024,ROW()-ROW($AJ$1027)+1),"")</f>
        <v>0</v>
      </c>
      <c r="AM1112">
        <f>IFERROR(SMALL(AM346:AM1024,ROW()-ROW($AM$1027)+1),"")</f>
        <v>0</v>
      </c>
      <c r="AN1112">
        <f>IFERROR(SMALL(AN346:AN1024,ROW()-ROW($AN$1027)+1),"")</f>
        <v>0</v>
      </c>
      <c r="AO1112">
        <f>IFERROR(SMALL(AO346:AO1024,ROW()-ROW($AO$1027)+1),"")</f>
        <v>0</v>
      </c>
      <c r="AP1112">
        <f>IFERROR(SMALL(AP346:AP1024,ROW()-ROW($AP$1027)+1),"")</f>
        <v>0</v>
      </c>
      <c r="AQ1112">
        <f>IFERROR(SMALL(AQ346:AQ1024,ROW()-ROW($AQ$1027)+1),"")</f>
        <v>0</v>
      </c>
      <c r="AR1112">
        <f>IFERROR(SMALL(AR346:AR1024,ROW()-ROW($AR$1027)+1),"")</f>
        <v>0</v>
      </c>
      <c r="AS1112">
        <f>IFERROR(SMALL(AS346:AS1024,ROW()-ROW($AS$1027)+1),"")</f>
        <v>0</v>
      </c>
      <c r="AT1112">
        <f>IFERROR(SMALL(AT346:AT1024,ROW()-ROW($AT$1027)+1),"")</f>
        <v>0</v>
      </c>
      <c r="AU1112">
        <f>IFERROR(SMALL(AU346:AU1024,ROW()-ROW($AU$1027)+1),"")</f>
        <v>0</v>
      </c>
      <c r="AV1112">
        <f>IFERROR(SMALL(AV346:AV1024,ROW()-ROW($AV$1027)+1),"")</f>
        <v>0</v>
      </c>
      <c r="AW1112">
        <f>IFERROR(SMALL(AW346:AW1024,ROW()-ROW($AW$1027)+1),"")</f>
        <v>0</v>
      </c>
      <c r="AX1112">
        <f>IFERROR(SMALL(AX346:AX1024,ROW()-ROW($AX$1027)+1),"")</f>
        <v>0</v>
      </c>
      <c r="AY1112">
        <f>IFERROR(SMALL(AY346:AY1024,ROW()-ROW($AY$1027)+1),"")</f>
        <v>0</v>
      </c>
      <c r="AZ1112">
        <f>IFERROR(SMALL(AZ346:AZ1024,ROW()-ROW($AZ$1027)+1),"")</f>
        <v>0</v>
      </c>
      <c r="BA1112">
        <f>IFERROR(SMALL(BA346:BA1024,ROW()-ROW($BA$1027)+1),"")</f>
        <v>0</v>
      </c>
      <c r="BB1112">
        <f>IFERROR(SMALL(BB346:BB1024,ROW()-ROW($BB$1027)+1),"")</f>
        <v>0</v>
      </c>
      <c r="BC1112">
        <f>IFERROR(SMALL(BC346:BC1024,ROW()-ROW($BC$1027)+1),"")</f>
        <v>0</v>
      </c>
      <c r="BD1112">
        <f>IFERROR(SMALL(BD346:BD1024,ROW()-ROW($BD$1027)+1),"")</f>
        <v>0</v>
      </c>
      <c r="BE1112">
        <f>IFERROR(SMALL(BE346:BE1024,ROW()-ROW($BE$1027)+1),"")</f>
        <v>0</v>
      </c>
      <c r="BF1112">
        <f>IFERROR(SMALL(BF346:BF1024,ROW()-ROW($BF$1027)+1),"")</f>
        <v>0</v>
      </c>
      <c r="BG1112">
        <f>IFERROR(SMALL(BG346:BG1024,ROW()-ROW($BG$1027)+1),"")</f>
        <v>0</v>
      </c>
      <c r="BH1112">
        <f>IFERROR(SMALL(BH346:BH1024,ROW()-ROW($BH$1027)+1),"")</f>
        <v>0</v>
      </c>
      <c r="BI1112">
        <f>IFERROR(SMALL(BI346:BI1024,ROW()-ROW($BI$1027)+1),"")</f>
        <v>0</v>
      </c>
      <c r="BJ1112">
        <f>IFERROR(SMALL(BJ346:BJ1024,ROW()-ROW($BJ$1027)+1),"")</f>
        <v>0</v>
      </c>
      <c r="BK1112">
        <f>IFERROR(SMALL(BK346:BK1024,ROW()-ROW($BK$1027)+1),"")</f>
        <v>0</v>
      </c>
      <c r="BL1112">
        <f>IFERROR(SMALL(BL346:BL1024,ROW()-ROW($BL$1027)+1),"")</f>
        <v>0</v>
      </c>
      <c r="BM1112">
        <f>IFERROR(SMALL(BM346:BM1024,ROW()-ROW($BM$1027)+1),"")</f>
        <v>0</v>
      </c>
      <c r="BN1112">
        <f>IFERROR(SMALL(BN346:BN1024,ROW()-ROW($BN$1027)+1),"")</f>
        <v>0</v>
      </c>
      <c r="BO1112">
        <f>IFERROR(SMALL(BO346:BO1024,ROW()-ROW($BO$1027)+1),"")</f>
        <v>0</v>
      </c>
      <c r="BP1112">
        <f>IFERROR(SMALL(BP346:BP1024,ROW()-ROW($BP$1027)+1),"")</f>
        <v>0</v>
      </c>
      <c r="BQ1112">
        <f>IFERROR(SMALL(BQ346:BQ1024,ROW()-ROW($BQ$1027)+1),"")</f>
        <v>0</v>
      </c>
      <c r="BR1112">
        <f>IFERROR(SMALL(BR346:BR1024,ROW()-ROW($BR$1027)+1),"")</f>
        <v>0</v>
      </c>
    </row>
    <row r="1113" spans="5:70">
      <c r="E1113">
        <f>IFERROR(SMALL(E346:E1024,ROW()-ROW($E$1027)+1),"")</f>
        <v>0</v>
      </c>
      <c r="F1113">
        <f>IFERROR(SMALL(F346:F1024,ROW()-ROW($F$1027)+1),"")</f>
        <v>0</v>
      </c>
      <c r="G1113">
        <f>IFERROR(SMALL(G346:G1024,ROW()-ROW($G$1027)+1),"")</f>
        <v>0</v>
      </c>
      <c r="H1113">
        <f>IFERROR(SMALL(H346:H1024,ROW()-ROW($H$1027)+1),"")</f>
        <v>0</v>
      </c>
      <c r="I1113">
        <f>IFERROR(SMALL(I346:I1024,ROW()-ROW($I$1027)+1),"")</f>
        <v>0</v>
      </c>
      <c r="J1113">
        <f>IFERROR(SMALL(J346:J1024,ROW()-ROW($J$1027)+1),"")</f>
        <v>0</v>
      </c>
      <c r="K1113">
        <f>IFERROR(SMALL(K346:K1024,ROW()-ROW($K$1027)+1),"")</f>
        <v>0</v>
      </c>
      <c r="L1113">
        <f>IFERROR(SMALL(L346:L1024,ROW()-ROW($L$1027)+1),"")</f>
        <v>0</v>
      </c>
      <c r="M1113">
        <f>IFERROR(SMALL(M346:M1024,ROW()-ROW($M$1027)+1),"")</f>
        <v>0</v>
      </c>
      <c r="N1113">
        <f>IFERROR(SMALL(N346:N1024,ROW()-ROW($N$1027)+1),"")</f>
        <v>0</v>
      </c>
      <c r="O1113">
        <f>IFERROR(SMALL(O346:O1024,ROW()-ROW($O$1027)+1),"")</f>
        <v>0</v>
      </c>
      <c r="P1113">
        <f>IFERROR(SMALL(P346:P1024,ROW()-ROW($P$1027)+1),"")</f>
        <v>0</v>
      </c>
      <c r="Q1113">
        <f>IFERROR(SMALL(Q346:Q1024,ROW()-ROW($Q$1027)+1),"")</f>
        <v>0</v>
      </c>
      <c r="R1113">
        <f>IFERROR(SMALL(R346:R1024,ROW()-ROW($R$1027)+1),"")</f>
        <v>0</v>
      </c>
      <c r="S1113">
        <f>IFERROR(SMALL(S346:S1024,ROW()-ROW($S$1027)+1),"")</f>
        <v>0</v>
      </c>
      <c r="T1113">
        <f>IFERROR(SMALL(T346:T1024,ROW()-ROW($T$1027)+1),"")</f>
        <v>0</v>
      </c>
      <c r="U1113">
        <f>IFERROR(SMALL(U346:U1024,ROW()-ROW($U$1027)+1),"")</f>
        <v>0</v>
      </c>
      <c r="V1113">
        <f>IFERROR(SMALL(V346:V1024,ROW()-ROW($V$1027)+1),"")</f>
        <v>0</v>
      </c>
      <c r="W1113">
        <f>IFERROR(SMALL(W346:W1024,ROW()-ROW($W$1027)+1),"")</f>
        <v>0</v>
      </c>
      <c r="X1113">
        <f>IFERROR(SMALL(X346:X1024,ROW()-ROW($X$1027)+1),"")</f>
        <v>0</v>
      </c>
      <c r="Y1113">
        <f>IFERROR(SMALL(Y346:Y1024,ROW()-ROW($Y$1027)+1),"")</f>
        <v>0</v>
      </c>
      <c r="Z1113">
        <f>IFERROR(SMALL(Z346:Z1024,ROW()-ROW($Z$1027)+1),"")</f>
        <v>0</v>
      </c>
      <c r="AA1113">
        <f>IFERROR(SMALL(AA346:AA1024,ROW()-ROW($AA$1027)+1),"")</f>
        <v>0</v>
      </c>
      <c r="AB1113">
        <f>IFERROR(SMALL(AB346:AB1024,ROW()-ROW($AB$1027)+1),"")</f>
        <v>0</v>
      </c>
      <c r="AC1113">
        <f>IFERROR(SMALL(AC346:AC1024,ROW()-ROW($AC$1027)+1),"")</f>
        <v>0</v>
      </c>
      <c r="AD1113">
        <f>IFERROR(SMALL(AD346:AD1024,ROW()-ROW($AD$1027)+1),"")</f>
        <v>0</v>
      </c>
      <c r="AE1113">
        <f>IFERROR(SMALL(AE346:AE1024,ROW()-ROW($AE$1027)+1),"")</f>
        <v>0</v>
      </c>
      <c r="AF1113">
        <f>IFERROR(SMALL(AF346:AF1024,ROW()-ROW($AF$1027)+1),"")</f>
        <v>0</v>
      </c>
      <c r="AG1113">
        <f>IFERROR(SMALL(AG346:AG1024,ROW()-ROW($AG$1027)+1),"")</f>
        <v>0</v>
      </c>
      <c r="AH1113">
        <f>IFERROR(SMALL(AH346:AH1024,ROW()-ROW($AH$1027)+1),"")</f>
        <v>0</v>
      </c>
      <c r="AI1113">
        <f>IFERROR(SMALL(AI346:AI1024,ROW()-ROW($AI$1027)+1),"")</f>
        <v>0</v>
      </c>
      <c r="AJ1113">
        <f>IFERROR(SMALL(AJ346:AJ1024,ROW()-ROW($AJ$1027)+1),"")</f>
        <v>0</v>
      </c>
      <c r="AM1113">
        <f>IFERROR(SMALL(AM346:AM1024,ROW()-ROW($AM$1027)+1),"")</f>
        <v>0</v>
      </c>
      <c r="AN1113">
        <f>IFERROR(SMALL(AN346:AN1024,ROW()-ROW($AN$1027)+1),"")</f>
        <v>0</v>
      </c>
      <c r="AO1113">
        <f>IFERROR(SMALL(AO346:AO1024,ROW()-ROW($AO$1027)+1),"")</f>
        <v>0</v>
      </c>
      <c r="AP1113">
        <f>IFERROR(SMALL(AP346:AP1024,ROW()-ROW($AP$1027)+1),"")</f>
        <v>0</v>
      </c>
      <c r="AQ1113">
        <f>IFERROR(SMALL(AQ346:AQ1024,ROW()-ROW($AQ$1027)+1),"")</f>
        <v>0</v>
      </c>
      <c r="AR1113">
        <f>IFERROR(SMALL(AR346:AR1024,ROW()-ROW($AR$1027)+1),"")</f>
        <v>0</v>
      </c>
      <c r="AS1113">
        <f>IFERROR(SMALL(AS346:AS1024,ROW()-ROW($AS$1027)+1),"")</f>
        <v>0</v>
      </c>
      <c r="AT1113">
        <f>IFERROR(SMALL(AT346:AT1024,ROW()-ROW($AT$1027)+1),"")</f>
        <v>0</v>
      </c>
      <c r="AU1113">
        <f>IFERROR(SMALL(AU346:AU1024,ROW()-ROW($AU$1027)+1),"")</f>
        <v>0</v>
      </c>
      <c r="AV1113">
        <f>IFERROR(SMALL(AV346:AV1024,ROW()-ROW($AV$1027)+1),"")</f>
        <v>0</v>
      </c>
      <c r="AW1113">
        <f>IFERROR(SMALL(AW346:AW1024,ROW()-ROW($AW$1027)+1),"")</f>
        <v>0</v>
      </c>
      <c r="AX1113">
        <f>IFERROR(SMALL(AX346:AX1024,ROW()-ROW($AX$1027)+1),"")</f>
        <v>0</v>
      </c>
      <c r="AY1113">
        <f>IFERROR(SMALL(AY346:AY1024,ROW()-ROW($AY$1027)+1),"")</f>
        <v>0</v>
      </c>
      <c r="AZ1113">
        <f>IFERROR(SMALL(AZ346:AZ1024,ROW()-ROW($AZ$1027)+1),"")</f>
        <v>0</v>
      </c>
      <c r="BA1113">
        <f>IFERROR(SMALL(BA346:BA1024,ROW()-ROW($BA$1027)+1),"")</f>
        <v>0</v>
      </c>
      <c r="BB1113">
        <f>IFERROR(SMALL(BB346:BB1024,ROW()-ROW($BB$1027)+1),"")</f>
        <v>0</v>
      </c>
      <c r="BC1113">
        <f>IFERROR(SMALL(BC346:BC1024,ROW()-ROW($BC$1027)+1),"")</f>
        <v>0</v>
      </c>
      <c r="BD1113">
        <f>IFERROR(SMALL(BD346:BD1024,ROW()-ROW($BD$1027)+1),"")</f>
        <v>0</v>
      </c>
      <c r="BE1113">
        <f>IFERROR(SMALL(BE346:BE1024,ROW()-ROW($BE$1027)+1),"")</f>
        <v>0</v>
      </c>
      <c r="BF1113">
        <f>IFERROR(SMALL(BF346:BF1024,ROW()-ROW($BF$1027)+1),"")</f>
        <v>0</v>
      </c>
      <c r="BG1113">
        <f>IFERROR(SMALL(BG346:BG1024,ROW()-ROW($BG$1027)+1),"")</f>
        <v>0</v>
      </c>
      <c r="BH1113">
        <f>IFERROR(SMALL(BH346:BH1024,ROW()-ROW($BH$1027)+1),"")</f>
        <v>0</v>
      </c>
      <c r="BI1113">
        <f>IFERROR(SMALL(BI346:BI1024,ROW()-ROW($BI$1027)+1),"")</f>
        <v>0</v>
      </c>
      <c r="BJ1113">
        <f>IFERROR(SMALL(BJ346:BJ1024,ROW()-ROW($BJ$1027)+1),"")</f>
        <v>0</v>
      </c>
      <c r="BK1113">
        <f>IFERROR(SMALL(BK346:BK1024,ROW()-ROW($BK$1027)+1),"")</f>
        <v>0</v>
      </c>
      <c r="BL1113">
        <f>IFERROR(SMALL(BL346:BL1024,ROW()-ROW($BL$1027)+1),"")</f>
        <v>0</v>
      </c>
      <c r="BM1113">
        <f>IFERROR(SMALL(BM346:BM1024,ROW()-ROW($BM$1027)+1),"")</f>
        <v>0</v>
      </c>
      <c r="BN1113">
        <f>IFERROR(SMALL(BN346:BN1024,ROW()-ROW($BN$1027)+1),"")</f>
        <v>0</v>
      </c>
      <c r="BO1113">
        <f>IFERROR(SMALL(BO346:BO1024,ROW()-ROW($BO$1027)+1),"")</f>
        <v>0</v>
      </c>
      <c r="BP1113">
        <f>IFERROR(SMALL(BP346:BP1024,ROW()-ROW($BP$1027)+1),"")</f>
        <v>0</v>
      </c>
      <c r="BQ1113">
        <f>IFERROR(SMALL(BQ346:BQ1024,ROW()-ROW($BQ$1027)+1),"")</f>
        <v>0</v>
      </c>
      <c r="BR1113">
        <f>IFERROR(SMALL(BR346:BR1024,ROW()-ROW($BR$1027)+1),"")</f>
        <v>0</v>
      </c>
    </row>
    <row r="1114" spans="5:70">
      <c r="E1114">
        <f>IFERROR(SMALL(E346:E1024,ROW()-ROW($E$1027)+1),"")</f>
        <v>0</v>
      </c>
      <c r="F1114">
        <f>IFERROR(SMALL(F346:F1024,ROW()-ROW($F$1027)+1),"")</f>
        <v>0</v>
      </c>
      <c r="G1114">
        <f>IFERROR(SMALL(G346:G1024,ROW()-ROW($G$1027)+1),"")</f>
        <v>0</v>
      </c>
      <c r="H1114">
        <f>IFERROR(SMALL(H346:H1024,ROW()-ROW($H$1027)+1),"")</f>
        <v>0</v>
      </c>
      <c r="I1114">
        <f>IFERROR(SMALL(I346:I1024,ROW()-ROW($I$1027)+1),"")</f>
        <v>0</v>
      </c>
      <c r="J1114">
        <f>IFERROR(SMALL(J346:J1024,ROW()-ROW($J$1027)+1),"")</f>
        <v>0</v>
      </c>
      <c r="K1114">
        <f>IFERROR(SMALL(K346:K1024,ROW()-ROW($K$1027)+1),"")</f>
        <v>0</v>
      </c>
      <c r="L1114">
        <f>IFERROR(SMALL(L346:L1024,ROW()-ROW($L$1027)+1),"")</f>
        <v>0</v>
      </c>
      <c r="M1114">
        <f>IFERROR(SMALL(M346:M1024,ROW()-ROW($M$1027)+1),"")</f>
        <v>0</v>
      </c>
      <c r="N1114">
        <f>IFERROR(SMALL(N346:N1024,ROW()-ROW($N$1027)+1),"")</f>
        <v>0</v>
      </c>
      <c r="O1114">
        <f>IFERROR(SMALL(O346:O1024,ROW()-ROW($O$1027)+1),"")</f>
        <v>0</v>
      </c>
      <c r="P1114">
        <f>IFERROR(SMALL(P346:P1024,ROW()-ROW($P$1027)+1),"")</f>
        <v>0</v>
      </c>
      <c r="Q1114">
        <f>IFERROR(SMALL(Q346:Q1024,ROW()-ROW($Q$1027)+1),"")</f>
        <v>0</v>
      </c>
      <c r="R1114">
        <f>IFERROR(SMALL(R346:R1024,ROW()-ROW($R$1027)+1),"")</f>
        <v>0</v>
      </c>
      <c r="S1114">
        <f>IFERROR(SMALL(S346:S1024,ROW()-ROW($S$1027)+1),"")</f>
        <v>0</v>
      </c>
      <c r="T1114">
        <f>IFERROR(SMALL(T346:T1024,ROW()-ROW($T$1027)+1),"")</f>
        <v>0</v>
      </c>
      <c r="U1114">
        <f>IFERROR(SMALL(U346:U1024,ROW()-ROW($U$1027)+1),"")</f>
        <v>0</v>
      </c>
      <c r="V1114">
        <f>IFERROR(SMALL(V346:V1024,ROW()-ROW($V$1027)+1),"")</f>
        <v>0</v>
      </c>
      <c r="W1114">
        <f>IFERROR(SMALL(W346:W1024,ROW()-ROW($W$1027)+1),"")</f>
        <v>0</v>
      </c>
      <c r="X1114">
        <f>IFERROR(SMALL(X346:X1024,ROW()-ROW($X$1027)+1),"")</f>
        <v>0</v>
      </c>
      <c r="Y1114">
        <f>IFERROR(SMALL(Y346:Y1024,ROW()-ROW($Y$1027)+1),"")</f>
        <v>0</v>
      </c>
      <c r="Z1114">
        <f>IFERROR(SMALL(Z346:Z1024,ROW()-ROW($Z$1027)+1),"")</f>
        <v>0</v>
      </c>
      <c r="AA1114">
        <f>IFERROR(SMALL(AA346:AA1024,ROW()-ROW($AA$1027)+1),"")</f>
        <v>0</v>
      </c>
      <c r="AB1114">
        <f>IFERROR(SMALL(AB346:AB1024,ROW()-ROW($AB$1027)+1),"")</f>
        <v>0</v>
      </c>
      <c r="AC1114">
        <f>IFERROR(SMALL(AC346:AC1024,ROW()-ROW($AC$1027)+1),"")</f>
        <v>0</v>
      </c>
      <c r="AD1114">
        <f>IFERROR(SMALL(AD346:AD1024,ROW()-ROW($AD$1027)+1),"")</f>
        <v>0</v>
      </c>
      <c r="AE1114">
        <f>IFERROR(SMALL(AE346:AE1024,ROW()-ROW($AE$1027)+1),"")</f>
        <v>0</v>
      </c>
      <c r="AF1114">
        <f>IFERROR(SMALL(AF346:AF1024,ROW()-ROW($AF$1027)+1),"")</f>
        <v>0</v>
      </c>
      <c r="AG1114">
        <f>IFERROR(SMALL(AG346:AG1024,ROW()-ROW($AG$1027)+1),"")</f>
        <v>0</v>
      </c>
      <c r="AH1114">
        <f>IFERROR(SMALL(AH346:AH1024,ROW()-ROW($AH$1027)+1),"")</f>
        <v>0</v>
      </c>
      <c r="AI1114">
        <f>IFERROR(SMALL(AI346:AI1024,ROW()-ROW($AI$1027)+1),"")</f>
        <v>0</v>
      </c>
      <c r="AJ1114">
        <f>IFERROR(SMALL(AJ346:AJ1024,ROW()-ROW($AJ$1027)+1),"")</f>
        <v>0</v>
      </c>
      <c r="AM1114">
        <f>IFERROR(SMALL(AM346:AM1024,ROW()-ROW($AM$1027)+1),"")</f>
        <v>0</v>
      </c>
      <c r="AN1114">
        <f>IFERROR(SMALL(AN346:AN1024,ROW()-ROW($AN$1027)+1),"")</f>
        <v>0</v>
      </c>
      <c r="AO1114">
        <f>IFERROR(SMALL(AO346:AO1024,ROW()-ROW($AO$1027)+1),"")</f>
        <v>0</v>
      </c>
      <c r="AP1114">
        <f>IFERROR(SMALL(AP346:AP1024,ROW()-ROW($AP$1027)+1),"")</f>
        <v>0</v>
      </c>
      <c r="AQ1114">
        <f>IFERROR(SMALL(AQ346:AQ1024,ROW()-ROW($AQ$1027)+1),"")</f>
        <v>0</v>
      </c>
      <c r="AR1114">
        <f>IFERROR(SMALL(AR346:AR1024,ROW()-ROW($AR$1027)+1),"")</f>
        <v>0</v>
      </c>
      <c r="AS1114">
        <f>IFERROR(SMALL(AS346:AS1024,ROW()-ROW($AS$1027)+1),"")</f>
        <v>0</v>
      </c>
      <c r="AT1114">
        <f>IFERROR(SMALL(AT346:AT1024,ROW()-ROW($AT$1027)+1),"")</f>
        <v>0</v>
      </c>
      <c r="AU1114">
        <f>IFERROR(SMALL(AU346:AU1024,ROW()-ROW($AU$1027)+1),"")</f>
        <v>0</v>
      </c>
      <c r="AV1114">
        <f>IFERROR(SMALL(AV346:AV1024,ROW()-ROW($AV$1027)+1),"")</f>
        <v>0</v>
      </c>
      <c r="AW1114">
        <f>IFERROR(SMALL(AW346:AW1024,ROW()-ROW($AW$1027)+1),"")</f>
        <v>0</v>
      </c>
      <c r="AX1114">
        <f>IFERROR(SMALL(AX346:AX1024,ROW()-ROW($AX$1027)+1),"")</f>
        <v>0</v>
      </c>
      <c r="AY1114">
        <f>IFERROR(SMALL(AY346:AY1024,ROW()-ROW($AY$1027)+1),"")</f>
        <v>0</v>
      </c>
      <c r="AZ1114">
        <f>IFERROR(SMALL(AZ346:AZ1024,ROW()-ROW($AZ$1027)+1),"")</f>
        <v>0</v>
      </c>
      <c r="BA1114">
        <f>IFERROR(SMALL(BA346:BA1024,ROW()-ROW($BA$1027)+1),"")</f>
        <v>0</v>
      </c>
      <c r="BB1114">
        <f>IFERROR(SMALL(BB346:BB1024,ROW()-ROW($BB$1027)+1),"")</f>
        <v>0</v>
      </c>
      <c r="BC1114">
        <f>IFERROR(SMALL(BC346:BC1024,ROW()-ROW($BC$1027)+1),"")</f>
        <v>0</v>
      </c>
      <c r="BD1114">
        <f>IFERROR(SMALL(BD346:BD1024,ROW()-ROW($BD$1027)+1),"")</f>
        <v>0</v>
      </c>
      <c r="BE1114">
        <f>IFERROR(SMALL(BE346:BE1024,ROW()-ROW($BE$1027)+1),"")</f>
        <v>0</v>
      </c>
      <c r="BF1114">
        <f>IFERROR(SMALL(BF346:BF1024,ROW()-ROW($BF$1027)+1),"")</f>
        <v>0</v>
      </c>
      <c r="BG1114">
        <f>IFERROR(SMALL(BG346:BG1024,ROW()-ROW($BG$1027)+1),"")</f>
        <v>0</v>
      </c>
      <c r="BH1114">
        <f>IFERROR(SMALL(BH346:BH1024,ROW()-ROW($BH$1027)+1),"")</f>
        <v>0</v>
      </c>
      <c r="BI1114">
        <f>IFERROR(SMALL(BI346:BI1024,ROW()-ROW($BI$1027)+1),"")</f>
        <v>0</v>
      </c>
      <c r="BJ1114">
        <f>IFERROR(SMALL(BJ346:BJ1024,ROW()-ROW($BJ$1027)+1),"")</f>
        <v>0</v>
      </c>
      <c r="BK1114">
        <f>IFERROR(SMALL(BK346:BK1024,ROW()-ROW($BK$1027)+1),"")</f>
        <v>0</v>
      </c>
      <c r="BL1114">
        <f>IFERROR(SMALL(BL346:BL1024,ROW()-ROW($BL$1027)+1),"")</f>
        <v>0</v>
      </c>
      <c r="BM1114">
        <f>IFERROR(SMALL(BM346:BM1024,ROW()-ROW($BM$1027)+1),"")</f>
        <v>0</v>
      </c>
      <c r="BN1114">
        <f>IFERROR(SMALL(BN346:BN1024,ROW()-ROW($BN$1027)+1),"")</f>
        <v>0</v>
      </c>
      <c r="BO1114">
        <f>IFERROR(SMALL(BO346:BO1024,ROW()-ROW($BO$1027)+1),"")</f>
        <v>0</v>
      </c>
      <c r="BP1114">
        <f>IFERROR(SMALL(BP346:BP1024,ROW()-ROW($BP$1027)+1),"")</f>
        <v>0</v>
      </c>
      <c r="BQ1114">
        <f>IFERROR(SMALL(BQ346:BQ1024,ROW()-ROW($BQ$1027)+1),"")</f>
        <v>0</v>
      </c>
      <c r="BR1114">
        <f>IFERROR(SMALL(BR346:BR1024,ROW()-ROW($BR$1027)+1),"")</f>
        <v>0</v>
      </c>
    </row>
    <row r="1115" spans="5:70">
      <c r="E1115">
        <f>IFERROR(SMALL(E346:E1024,ROW()-ROW($E$1027)+1),"")</f>
        <v>0</v>
      </c>
      <c r="F1115">
        <f>IFERROR(SMALL(F346:F1024,ROW()-ROW($F$1027)+1),"")</f>
        <v>0</v>
      </c>
      <c r="G1115">
        <f>IFERROR(SMALL(G346:G1024,ROW()-ROW($G$1027)+1),"")</f>
        <v>0</v>
      </c>
      <c r="H1115">
        <f>IFERROR(SMALL(H346:H1024,ROW()-ROW($H$1027)+1),"")</f>
        <v>0</v>
      </c>
      <c r="I1115">
        <f>IFERROR(SMALL(I346:I1024,ROW()-ROW($I$1027)+1),"")</f>
        <v>0</v>
      </c>
      <c r="J1115">
        <f>IFERROR(SMALL(J346:J1024,ROW()-ROW($J$1027)+1),"")</f>
        <v>0</v>
      </c>
      <c r="K1115">
        <f>IFERROR(SMALL(K346:K1024,ROW()-ROW($K$1027)+1),"")</f>
        <v>0</v>
      </c>
      <c r="L1115">
        <f>IFERROR(SMALL(L346:L1024,ROW()-ROW($L$1027)+1),"")</f>
        <v>0</v>
      </c>
      <c r="M1115">
        <f>IFERROR(SMALL(M346:M1024,ROW()-ROW($M$1027)+1),"")</f>
        <v>0</v>
      </c>
      <c r="N1115">
        <f>IFERROR(SMALL(N346:N1024,ROW()-ROW($N$1027)+1),"")</f>
        <v>0</v>
      </c>
      <c r="O1115">
        <f>IFERROR(SMALL(O346:O1024,ROW()-ROW($O$1027)+1),"")</f>
        <v>0</v>
      </c>
      <c r="P1115">
        <f>IFERROR(SMALL(P346:P1024,ROW()-ROW($P$1027)+1),"")</f>
        <v>0</v>
      </c>
      <c r="Q1115">
        <f>IFERROR(SMALL(Q346:Q1024,ROW()-ROW($Q$1027)+1),"")</f>
        <v>0</v>
      </c>
      <c r="R1115">
        <f>IFERROR(SMALL(R346:R1024,ROW()-ROW($R$1027)+1),"")</f>
        <v>0</v>
      </c>
      <c r="S1115">
        <f>IFERROR(SMALL(S346:S1024,ROW()-ROW($S$1027)+1),"")</f>
        <v>0</v>
      </c>
      <c r="T1115">
        <f>IFERROR(SMALL(T346:T1024,ROW()-ROW($T$1027)+1),"")</f>
        <v>0</v>
      </c>
      <c r="U1115">
        <f>IFERROR(SMALL(U346:U1024,ROW()-ROW($U$1027)+1),"")</f>
        <v>0</v>
      </c>
      <c r="V1115">
        <f>IFERROR(SMALL(V346:V1024,ROW()-ROW($V$1027)+1),"")</f>
        <v>0</v>
      </c>
      <c r="W1115">
        <f>IFERROR(SMALL(W346:W1024,ROW()-ROW($W$1027)+1),"")</f>
        <v>0</v>
      </c>
      <c r="X1115">
        <f>IFERROR(SMALL(X346:X1024,ROW()-ROW($X$1027)+1),"")</f>
        <v>0</v>
      </c>
      <c r="Y1115">
        <f>IFERROR(SMALL(Y346:Y1024,ROW()-ROW($Y$1027)+1),"")</f>
        <v>0</v>
      </c>
      <c r="Z1115">
        <f>IFERROR(SMALL(Z346:Z1024,ROW()-ROW($Z$1027)+1),"")</f>
        <v>0</v>
      </c>
      <c r="AA1115">
        <f>IFERROR(SMALL(AA346:AA1024,ROW()-ROW($AA$1027)+1),"")</f>
        <v>0</v>
      </c>
      <c r="AB1115">
        <f>IFERROR(SMALL(AB346:AB1024,ROW()-ROW($AB$1027)+1),"")</f>
        <v>0</v>
      </c>
      <c r="AC1115">
        <f>IFERROR(SMALL(AC346:AC1024,ROW()-ROW($AC$1027)+1),"")</f>
        <v>0</v>
      </c>
      <c r="AD1115">
        <f>IFERROR(SMALL(AD346:AD1024,ROW()-ROW($AD$1027)+1),"")</f>
        <v>0</v>
      </c>
      <c r="AE1115">
        <f>IFERROR(SMALL(AE346:AE1024,ROW()-ROW($AE$1027)+1),"")</f>
        <v>0</v>
      </c>
      <c r="AF1115">
        <f>IFERROR(SMALL(AF346:AF1024,ROW()-ROW($AF$1027)+1),"")</f>
        <v>0</v>
      </c>
      <c r="AG1115">
        <f>IFERROR(SMALL(AG346:AG1024,ROW()-ROW($AG$1027)+1),"")</f>
        <v>0</v>
      </c>
      <c r="AH1115">
        <f>IFERROR(SMALL(AH346:AH1024,ROW()-ROW($AH$1027)+1),"")</f>
        <v>0</v>
      </c>
      <c r="AI1115">
        <f>IFERROR(SMALL(AI346:AI1024,ROW()-ROW($AI$1027)+1),"")</f>
        <v>0</v>
      </c>
      <c r="AJ1115">
        <f>IFERROR(SMALL(AJ346:AJ1024,ROW()-ROW($AJ$1027)+1),"")</f>
        <v>0</v>
      </c>
      <c r="AM1115">
        <f>IFERROR(SMALL(AM346:AM1024,ROW()-ROW($AM$1027)+1),"")</f>
        <v>0</v>
      </c>
      <c r="AN1115">
        <f>IFERROR(SMALL(AN346:AN1024,ROW()-ROW($AN$1027)+1),"")</f>
        <v>0</v>
      </c>
      <c r="AO1115">
        <f>IFERROR(SMALL(AO346:AO1024,ROW()-ROW($AO$1027)+1),"")</f>
        <v>0</v>
      </c>
      <c r="AP1115">
        <f>IFERROR(SMALL(AP346:AP1024,ROW()-ROW($AP$1027)+1),"")</f>
        <v>0</v>
      </c>
      <c r="AQ1115">
        <f>IFERROR(SMALL(AQ346:AQ1024,ROW()-ROW($AQ$1027)+1),"")</f>
        <v>0</v>
      </c>
      <c r="AR1115">
        <f>IFERROR(SMALL(AR346:AR1024,ROW()-ROW($AR$1027)+1),"")</f>
        <v>0</v>
      </c>
      <c r="AS1115">
        <f>IFERROR(SMALL(AS346:AS1024,ROW()-ROW($AS$1027)+1),"")</f>
        <v>0</v>
      </c>
      <c r="AT1115">
        <f>IFERROR(SMALL(AT346:AT1024,ROW()-ROW($AT$1027)+1),"")</f>
        <v>0</v>
      </c>
      <c r="AU1115">
        <f>IFERROR(SMALL(AU346:AU1024,ROW()-ROW($AU$1027)+1),"")</f>
        <v>0</v>
      </c>
      <c r="AV1115">
        <f>IFERROR(SMALL(AV346:AV1024,ROW()-ROW($AV$1027)+1),"")</f>
        <v>0</v>
      </c>
      <c r="AW1115">
        <f>IFERROR(SMALL(AW346:AW1024,ROW()-ROW($AW$1027)+1),"")</f>
        <v>0</v>
      </c>
      <c r="AX1115">
        <f>IFERROR(SMALL(AX346:AX1024,ROW()-ROW($AX$1027)+1),"")</f>
        <v>0</v>
      </c>
      <c r="AY1115">
        <f>IFERROR(SMALL(AY346:AY1024,ROW()-ROW($AY$1027)+1),"")</f>
        <v>0</v>
      </c>
      <c r="AZ1115">
        <f>IFERROR(SMALL(AZ346:AZ1024,ROW()-ROW($AZ$1027)+1),"")</f>
        <v>0</v>
      </c>
      <c r="BA1115">
        <f>IFERROR(SMALL(BA346:BA1024,ROW()-ROW($BA$1027)+1),"")</f>
        <v>0</v>
      </c>
      <c r="BB1115">
        <f>IFERROR(SMALL(BB346:BB1024,ROW()-ROW($BB$1027)+1),"")</f>
        <v>0</v>
      </c>
      <c r="BC1115">
        <f>IFERROR(SMALL(BC346:BC1024,ROW()-ROW($BC$1027)+1),"")</f>
        <v>0</v>
      </c>
      <c r="BD1115">
        <f>IFERROR(SMALL(BD346:BD1024,ROW()-ROW($BD$1027)+1),"")</f>
        <v>0</v>
      </c>
      <c r="BE1115">
        <f>IFERROR(SMALL(BE346:BE1024,ROW()-ROW($BE$1027)+1),"")</f>
        <v>0</v>
      </c>
      <c r="BF1115">
        <f>IFERROR(SMALL(BF346:BF1024,ROW()-ROW($BF$1027)+1),"")</f>
        <v>0</v>
      </c>
      <c r="BG1115">
        <f>IFERROR(SMALL(BG346:BG1024,ROW()-ROW($BG$1027)+1),"")</f>
        <v>0</v>
      </c>
      <c r="BH1115">
        <f>IFERROR(SMALL(BH346:BH1024,ROW()-ROW($BH$1027)+1),"")</f>
        <v>0</v>
      </c>
      <c r="BI1115">
        <f>IFERROR(SMALL(BI346:BI1024,ROW()-ROW($BI$1027)+1),"")</f>
        <v>0</v>
      </c>
      <c r="BJ1115">
        <f>IFERROR(SMALL(BJ346:BJ1024,ROW()-ROW($BJ$1027)+1),"")</f>
        <v>0</v>
      </c>
      <c r="BK1115">
        <f>IFERROR(SMALL(BK346:BK1024,ROW()-ROW($BK$1027)+1),"")</f>
        <v>0</v>
      </c>
      <c r="BL1115">
        <f>IFERROR(SMALL(BL346:BL1024,ROW()-ROW($BL$1027)+1),"")</f>
        <v>0</v>
      </c>
      <c r="BM1115">
        <f>IFERROR(SMALL(BM346:BM1024,ROW()-ROW($BM$1027)+1),"")</f>
        <v>0</v>
      </c>
      <c r="BN1115">
        <f>IFERROR(SMALL(BN346:BN1024,ROW()-ROW($BN$1027)+1),"")</f>
        <v>0</v>
      </c>
      <c r="BO1115">
        <f>IFERROR(SMALL(BO346:BO1024,ROW()-ROW($BO$1027)+1),"")</f>
        <v>0</v>
      </c>
      <c r="BP1115">
        <f>IFERROR(SMALL(BP346:BP1024,ROW()-ROW($BP$1027)+1),"")</f>
        <v>0</v>
      </c>
      <c r="BQ1115">
        <f>IFERROR(SMALL(BQ346:BQ1024,ROW()-ROW($BQ$1027)+1),"")</f>
        <v>0</v>
      </c>
      <c r="BR1115">
        <f>IFERROR(SMALL(BR346:BR1024,ROW()-ROW($BR$1027)+1),"")</f>
        <v>0</v>
      </c>
    </row>
    <row r="1116" spans="5:70">
      <c r="E1116">
        <f>IFERROR(SMALL(E346:E1024,ROW()-ROW($E$1027)+1),"")</f>
        <v>0</v>
      </c>
      <c r="F1116">
        <f>IFERROR(SMALL(F346:F1024,ROW()-ROW($F$1027)+1),"")</f>
        <v>0</v>
      </c>
      <c r="G1116">
        <f>IFERROR(SMALL(G346:G1024,ROW()-ROW($G$1027)+1),"")</f>
        <v>0</v>
      </c>
      <c r="H1116">
        <f>IFERROR(SMALL(H346:H1024,ROW()-ROW($H$1027)+1),"")</f>
        <v>0</v>
      </c>
      <c r="I1116">
        <f>IFERROR(SMALL(I346:I1024,ROW()-ROW($I$1027)+1),"")</f>
        <v>0</v>
      </c>
      <c r="J1116">
        <f>IFERROR(SMALL(J346:J1024,ROW()-ROW($J$1027)+1),"")</f>
        <v>0</v>
      </c>
      <c r="K1116">
        <f>IFERROR(SMALL(K346:K1024,ROW()-ROW($K$1027)+1),"")</f>
        <v>0</v>
      </c>
      <c r="L1116">
        <f>IFERROR(SMALL(L346:L1024,ROW()-ROW($L$1027)+1),"")</f>
        <v>0</v>
      </c>
      <c r="M1116">
        <f>IFERROR(SMALL(M346:M1024,ROW()-ROW($M$1027)+1),"")</f>
        <v>0</v>
      </c>
      <c r="N1116">
        <f>IFERROR(SMALL(N346:N1024,ROW()-ROW($N$1027)+1),"")</f>
        <v>0</v>
      </c>
      <c r="O1116">
        <f>IFERROR(SMALL(O346:O1024,ROW()-ROW($O$1027)+1),"")</f>
        <v>0</v>
      </c>
      <c r="P1116">
        <f>IFERROR(SMALL(P346:P1024,ROW()-ROW($P$1027)+1),"")</f>
        <v>0</v>
      </c>
      <c r="Q1116">
        <f>IFERROR(SMALL(Q346:Q1024,ROW()-ROW($Q$1027)+1),"")</f>
        <v>0</v>
      </c>
      <c r="R1116">
        <f>IFERROR(SMALL(R346:R1024,ROW()-ROW($R$1027)+1),"")</f>
        <v>0</v>
      </c>
      <c r="S1116">
        <f>IFERROR(SMALL(S346:S1024,ROW()-ROW($S$1027)+1),"")</f>
        <v>0</v>
      </c>
      <c r="T1116">
        <f>IFERROR(SMALL(T346:T1024,ROW()-ROW($T$1027)+1),"")</f>
        <v>0</v>
      </c>
      <c r="U1116">
        <f>IFERROR(SMALL(U346:U1024,ROW()-ROW($U$1027)+1),"")</f>
        <v>0</v>
      </c>
      <c r="V1116">
        <f>IFERROR(SMALL(V346:V1024,ROW()-ROW($V$1027)+1),"")</f>
        <v>0</v>
      </c>
      <c r="W1116">
        <f>IFERROR(SMALL(W346:W1024,ROW()-ROW($W$1027)+1),"")</f>
        <v>0</v>
      </c>
      <c r="X1116">
        <f>IFERROR(SMALL(X346:X1024,ROW()-ROW($X$1027)+1),"")</f>
        <v>0</v>
      </c>
      <c r="Y1116">
        <f>IFERROR(SMALL(Y346:Y1024,ROW()-ROW($Y$1027)+1),"")</f>
        <v>0</v>
      </c>
      <c r="Z1116">
        <f>IFERROR(SMALL(Z346:Z1024,ROW()-ROW($Z$1027)+1),"")</f>
        <v>0</v>
      </c>
      <c r="AA1116">
        <f>IFERROR(SMALL(AA346:AA1024,ROW()-ROW($AA$1027)+1),"")</f>
        <v>0</v>
      </c>
      <c r="AB1116">
        <f>IFERROR(SMALL(AB346:AB1024,ROW()-ROW($AB$1027)+1),"")</f>
        <v>0</v>
      </c>
      <c r="AC1116">
        <f>IFERROR(SMALL(AC346:AC1024,ROW()-ROW($AC$1027)+1),"")</f>
        <v>0</v>
      </c>
      <c r="AD1116">
        <f>IFERROR(SMALL(AD346:AD1024,ROW()-ROW($AD$1027)+1),"")</f>
        <v>0</v>
      </c>
      <c r="AE1116">
        <f>IFERROR(SMALL(AE346:AE1024,ROW()-ROW($AE$1027)+1),"")</f>
        <v>0</v>
      </c>
      <c r="AF1116">
        <f>IFERROR(SMALL(AF346:AF1024,ROW()-ROW($AF$1027)+1),"")</f>
        <v>0</v>
      </c>
      <c r="AG1116">
        <f>IFERROR(SMALL(AG346:AG1024,ROW()-ROW($AG$1027)+1),"")</f>
        <v>0</v>
      </c>
      <c r="AH1116">
        <f>IFERROR(SMALL(AH346:AH1024,ROW()-ROW($AH$1027)+1),"")</f>
        <v>0</v>
      </c>
      <c r="AI1116">
        <f>IFERROR(SMALL(AI346:AI1024,ROW()-ROW($AI$1027)+1),"")</f>
        <v>0</v>
      </c>
      <c r="AJ1116">
        <f>IFERROR(SMALL(AJ346:AJ1024,ROW()-ROW($AJ$1027)+1),"")</f>
        <v>0</v>
      </c>
      <c r="AM1116">
        <f>IFERROR(SMALL(AM346:AM1024,ROW()-ROW($AM$1027)+1),"")</f>
        <v>0</v>
      </c>
      <c r="AN1116">
        <f>IFERROR(SMALL(AN346:AN1024,ROW()-ROW($AN$1027)+1),"")</f>
        <v>0</v>
      </c>
      <c r="AO1116">
        <f>IFERROR(SMALL(AO346:AO1024,ROW()-ROW($AO$1027)+1),"")</f>
        <v>0</v>
      </c>
      <c r="AP1116">
        <f>IFERROR(SMALL(AP346:AP1024,ROW()-ROW($AP$1027)+1),"")</f>
        <v>0</v>
      </c>
      <c r="AQ1116">
        <f>IFERROR(SMALL(AQ346:AQ1024,ROW()-ROW($AQ$1027)+1),"")</f>
        <v>0</v>
      </c>
      <c r="AR1116">
        <f>IFERROR(SMALL(AR346:AR1024,ROW()-ROW($AR$1027)+1),"")</f>
        <v>0</v>
      </c>
      <c r="AS1116">
        <f>IFERROR(SMALL(AS346:AS1024,ROW()-ROW($AS$1027)+1),"")</f>
        <v>0</v>
      </c>
      <c r="AT1116">
        <f>IFERROR(SMALL(AT346:AT1024,ROW()-ROW($AT$1027)+1),"")</f>
        <v>0</v>
      </c>
      <c r="AU1116">
        <f>IFERROR(SMALL(AU346:AU1024,ROW()-ROW($AU$1027)+1),"")</f>
        <v>0</v>
      </c>
      <c r="AV1116">
        <f>IFERROR(SMALL(AV346:AV1024,ROW()-ROW($AV$1027)+1),"")</f>
        <v>0</v>
      </c>
      <c r="AW1116">
        <f>IFERROR(SMALL(AW346:AW1024,ROW()-ROW($AW$1027)+1),"")</f>
        <v>0</v>
      </c>
      <c r="AX1116">
        <f>IFERROR(SMALL(AX346:AX1024,ROW()-ROW($AX$1027)+1),"")</f>
        <v>0</v>
      </c>
      <c r="AY1116">
        <f>IFERROR(SMALL(AY346:AY1024,ROW()-ROW($AY$1027)+1),"")</f>
        <v>0</v>
      </c>
      <c r="AZ1116">
        <f>IFERROR(SMALL(AZ346:AZ1024,ROW()-ROW($AZ$1027)+1),"")</f>
        <v>0</v>
      </c>
      <c r="BA1116">
        <f>IFERROR(SMALL(BA346:BA1024,ROW()-ROW($BA$1027)+1),"")</f>
        <v>0</v>
      </c>
      <c r="BB1116">
        <f>IFERROR(SMALL(BB346:BB1024,ROW()-ROW($BB$1027)+1),"")</f>
        <v>0</v>
      </c>
      <c r="BC1116">
        <f>IFERROR(SMALL(BC346:BC1024,ROW()-ROW($BC$1027)+1),"")</f>
        <v>0</v>
      </c>
      <c r="BD1116">
        <f>IFERROR(SMALL(BD346:BD1024,ROW()-ROW($BD$1027)+1),"")</f>
        <v>0</v>
      </c>
      <c r="BE1116">
        <f>IFERROR(SMALL(BE346:BE1024,ROW()-ROW($BE$1027)+1),"")</f>
        <v>0</v>
      </c>
      <c r="BF1116">
        <f>IFERROR(SMALL(BF346:BF1024,ROW()-ROW($BF$1027)+1),"")</f>
        <v>0</v>
      </c>
      <c r="BG1116">
        <f>IFERROR(SMALL(BG346:BG1024,ROW()-ROW($BG$1027)+1),"")</f>
        <v>0</v>
      </c>
      <c r="BH1116">
        <f>IFERROR(SMALL(BH346:BH1024,ROW()-ROW($BH$1027)+1),"")</f>
        <v>0</v>
      </c>
      <c r="BI1116">
        <f>IFERROR(SMALL(BI346:BI1024,ROW()-ROW($BI$1027)+1),"")</f>
        <v>0</v>
      </c>
      <c r="BJ1116">
        <f>IFERROR(SMALL(BJ346:BJ1024,ROW()-ROW($BJ$1027)+1),"")</f>
        <v>0</v>
      </c>
      <c r="BK1116">
        <f>IFERROR(SMALL(BK346:BK1024,ROW()-ROW($BK$1027)+1),"")</f>
        <v>0</v>
      </c>
      <c r="BL1116">
        <f>IFERROR(SMALL(BL346:BL1024,ROW()-ROW($BL$1027)+1),"")</f>
        <v>0</v>
      </c>
      <c r="BM1116">
        <f>IFERROR(SMALL(BM346:BM1024,ROW()-ROW($BM$1027)+1),"")</f>
        <v>0</v>
      </c>
      <c r="BN1116">
        <f>IFERROR(SMALL(BN346:BN1024,ROW()-ROW($BN$1027)+1),"")</f>
        <v>0</v>
      </c>
      <c r="BO1116">
        <f>IFERROR(SMALL(BO346:BO1024,ROW()-ROW($BO$1027)+1),"")</f>
        <v>0</v>
      </c>
      <c r="BP1116">
        <f>IFERROR(SMALL(BP346:BP1024,ROW()-ROW($BP$1027)+1),"")</f>
        <v>0</v>
      </c>
      <c r="BQ1116">
        <f>IFERROR(SMALL(BQ346:BQ1024,ROW()-ROW($BQ$1027)+1),"")</f>
        <v>0</v>
      </c>
      <c r="BR1116">
        <f>IFERROR(SMALL(BR346:BR1024,ROW()-ROW($BR$1027)+1),"")</f>
        <v>0</v>
      </c>
    </row>
    <row r="1117" spans="5:70">
      <c r="E1117">
        <f>IFERROR(SMALL(E346:E1024,ROW()-ROW($E$1027)+1),"")</f>
        <v>0</v>
      </c>
      <c r="F1117">
        <f>IFERROR(SMALL(F346:F1024,ROW()-ROW($F$1027)+1),"")</f>
        <v>0</v>
      </c>
      <c r="G1117">
        <f>IFERROR(SMALL(G346:G1024,ROW()-ROW($G$1027)+1),"")</f>
        <v>0</v>
      </c>
      <c r="H1117">
        <f>IFERROR(SMALL(H346:H1024,ROW()-ROW($H$1027)+1),"")</f>
        <v>0</v>
      </c>
      <c r="I1117">
        <f>IFERROR(SMALL(I346:I1024,ROW()-ROW($I$1027)+1),"")</f>
        <v>0</v>
      </c>
      <c r="J1117">
        <f>IFERROR(SMALL(J346:J1024,ROW()-ROW($J$1027)+1),"")</f>
        <v>0</v>
      </c>
      <c r="K1117">
        <f>IFERROR(SMALL(K346:K1024,ROW()-ROW($K$1027)+1),"")</f>
        <v>0</v>
      </c>
      <c r="L1117">
        <f>IFERROR(SMALL(L346:L1024,ROW()-ROW($L$1027)+1),"")</f>
        <v>0</v>
      </c>
      <c r="M1117">
        <f>IFERROR(SMALL(M346:M1024,ROW()-ROW($M$1027)+1),"")</f>
        <v>0</v>
      </c>
      <c r="N1117">
        <f>IFERROR(SMALL(N346:N1024,ROW()-ROW($N$1027)+1),"")</f>
        <v>0</v>
      </c>
      <c r="O1117">
        <f>IFERROR(SMALL(O346:O1024,ROW()-ROW($O$1027)+1),"")</f>
        <v>0</v>
      </c>
      <c r="P1117">
        <f>IFERROR(SMALL(P346:P1024,ROW()-ROW($P$1027)+1),"")</f>
        <v>0</v>
      </c>
      <c r="Q1117">
        <f>IFERROR(SMALL(Q346:Q1024,ROW()-ROW($Q$1027)+1),"")</f>
        <v>0</v>
      </c>
      <c r="R1117">
        <f>IFERROR(SMALL(R346:R1024,ROW()-ROW($R$1027)+1),"")</f>
        <v>0</v>
      </c>
      <c r="S1117">
        <f>IFERROR(SMALL(S346:S1024,ROW()-ROW($S$1027)+1),"")</f>
        <v>0</v>
      </c>
      <c r="T1117">
        <f>IFERROR(SMALL(T346:T1024,ROW()-ROW($T$1027)+1),"")</f>
        <v>0</v>
      </c>
      <c r="U1117">
        <f>IFERROR(SMALL(U346:U1024,ROW()-ROW($U$1027)+1),"")</f>
        <v>0</v>
      </c>
      <c r="V1117">
        <f>IFERROR(SMALL(V346:V1024,ROW()-ROW($V$1027)+1),"")</f>
        <v>0</v>
      </c>
      <c r="W1117">
        <f>IFERROR(SMALL(W346:W1024,ROW()-ROW($W$1027)+1),"")</f>
        <v>0</v>
      </c>
      <c r="X1117">
        <f>IFERROR(SMALL(X346:X1024,ROW()-ROW($X$1027)+1),"")</f>
        <v>0</v>
      </c>
      <c r="Y1117">
        <f>IFERROR(SMALL(Y346:Y1024,ROW()-ROW($Y$1027)+1),"")</f>
        <v>0</v>
      </c>
      <c r="Z1117">
        <f>IFERROR(SMALL(Z346:Z1024,ROW()-ROW($Z$1027)+1),"")</f>
        <v>0</v>
      </c>
      <c r="AA1117">
        <f>IFERROR(SMALL(AA346:AA1024,ROW()-ROW($AA$1027)+1),"")</f>
        <v>0</v>
      </c>
      <c r="AB1117">
        <f>IFERROR(SMALL(AB346:AB1024,ROW()-ROW($AB$1027)+1),"")</f>
        <v>0</v>
      </c>
      <c r="AC1117">
        <f>IFERROR(SMALL(AC346:AC1024,ROW()-ROW($AC$1027)+1),"")</f>
        <v>0</v>
      </c>
      <c r="AD1117">
        <f>IFERROR(SMALL(AD346:AD1024,ROW()-ROW($AD$1027)+1),"")</f>
        <v>0</v>
      </c>
      <c r="AE1117">
        <f>IFERROR(SMALL(AE346:AE1024,ROW()-ROW($AE$1027)+1),"")</f>
        <v>0</v>
      </c>
      <c r="AF1117">
        <f>IFERROR(SMALL(AF346:AF1024,ROW()-ROW($AF$1027)+1),"")</f>
        <v>0</v>
      </c>
      <c r="AG1117">
        <f>IFERROR(SMALL(AG346:AG1024,ROW()-ROW($AG$1027)+1),"")</f>
        <v>0</v>
      </c>
      <c r="AH1117">
        <f>IFERROR(SMALL(AH346:AH1024,ROW()-ROW($AH$1027)+1),"")</f>
        <v>0</v>
      </c>
      <c r="AI1117">
        <f>IFERROR(SMALL(AI346:AI1024,ROW()-ROW($AI$1027)+1),"")</f>
        <v>0</v>
      </c>
      <c r="AJ1117">
        <f>IFERROR(SMALL(AJ346:AJ1024,ROW()-ROW($AJ$1027)+1),"")</f>
        <v>0</v>
      </c>
      <c r="AM1117">
        <f>IFERROR(SMALL(AM346:AM1024,ROW()-ROW($AM$1027)+1),"")</f>
        <v>0</v>
      </c>
      <c r="AN1117">
        <f>IFERROR(SMALL(AN346:AN1024,ROW()-ROW($AN$1027)+1),"")</f>
        <v>0</v>
      </c>
      <c r="AO1117">
        <f>IFERROR(SMALL(AO346:AO1024,ROW()-ROW($AO$1027)+1),"")</f>
        <v>0</v>
      </c>
      <c r="AP1117">
        <f>IFERROR(SMALL(AP346:AP1024,ROW()-ROW($AP$1027)+1),"")</f>
        <v>0</v>
      </c>
      <c r="AQ1117">
        <f>IFERROR(SMALL(AQ346:AQ1024,ROW()-ROW($AQ$1027)+1),"")</f>
        <v>0</v>
      </c>
      <c r="AR1117">
        <f>IFERROR(SMALL(AR346:AR1024,ROW()-ROW($AR$1027)+1),"")</f>
        <v>0</v>
      </c>
      <c r="AS1117">
        <f>IFERROR(SMALL(AS346:AS1024,ROW()-ROW($AS$1027)+1),"")</f>
        <v>0</v>
      </c>
      <c r="AT1117">
        <f>IFERROR(SMALL(AT346:AT1024,ROW()-ROW($AT$1027)+1),"")</f>
        <v>0</v>
      </c>
      <c r="AU1117">
        <f>IFERROR(SMALL(AU346:AU1024,ROW()-ROW($AU$1027)+1),"")</f>
        <v>0</v>
      </c>
      <c r="AV1117">
        <f>IFERROR(SMALL(AV346:AV1024,ROW()-ROW($AV$1027)+1),"")</f>
        <v>0</v>
      </c>
      <c r="AW1117">
        <f>IFERROR(SMALL(AW346:AW1024,ROW()-ROW($AW$1027)+1),"")</f>
        <v>0</v>
      </c>
      <c r="AX1117">
        <f>IFERROR(SMALL(AX346:AX1024,ROW()-ROW($AX$1027)+1),"")</f>
        <v>0</v>
      </c>
      <c r="AY1117">
        <f>IFERROR(SMALL(AY346:AY1024,ROW()-ROW($AY$1027)+1),"")</f>
        <v>0</v>
      </c>
      <c r="AZ1117">
        <f>IFERROR(SMALL(AZ346:AZ1024,ROW()-ROW($AZ$1027)+1),"")</f>
        <v>0</v>
      </c>
      <c r="BA1117">
        <f>IFERROR(SMALL(BA346:BA1024,ROW()-ROW($BA$1027)+1),"")</f>
        <v>0</v>
      </c>
      <c r="BB1117">
        <f>IFERROR(SMALL(BB346:BB1024,ROW()-ROW($BB$1027)+1),"")</f>
        <v>0</v>
      </c>
      <c r="BC1117">
        <f>IFERROR(SMALL(BC346:BC1024,ROW()-ROW($BC$1027)+1),"")</f>
        <v>0</v>
      </c>
      <c r="BD1117">
        <f>IFERROR(SMALL(BD346:BD1024,ROW()-ROW($BD$1027)+1),"")</f>
        <v>0</v>
      </c>
      <c r="BE1117">
        <f>IFERROR(SMALL(BE346:BE1024,ROW()-ROW($BE$1027)+1),"")</f>
        <v>0</v>
      </c>
      <c r="BF1117">
        <f>IFERROR(SMALL(BF346:BF1024,ROW()-ROW($BF$1027)+1),"")</f>
        <v>0</v>
      </c>
      <c r="BG1117">
        <f>IFERROR(SMALL(BG346:BG1024,ROW()-ROW($BG$1027)+1),"")</f>
        <v>0</v>
      </c>
      <c r="BH1117">
        <f>IFERROR(SMALL(BH346:BH1024,ROW()-ROW($BH$1027)+1),"")</f>
        <v>0</v>
      </c>
      <c r="BI1117">
        <f>IFERROR(SMALL(BI346:BI1024,ROW()-ROW($BI$1027)+1),"")</f>
        <v>0</v>
      </c>
      <c r="BJ1117">
        <f>IFERROR(SMALL(BJ346:BJ1024,ROW()-ROW($BJ$1027)+1),"")</f>
        <v>0</v>
      </c>
      <c r="BK1117">
        <f>IFERROR(SMALL(BK346:BK1024,ROW()-ROW($BK$1027)+1),"")</f>
        <v>0</v>
      </c>
      <c r="BL1117">
        <f>IFERROR(SMALL(BL346:BL1024,ROW()-ROW($BL$1027)+1),"")</f>
        <v>0</v>
      </c>
      <c r="BM1117">
        <f>IFERROR(SMALL(BM346:BM1024,ROW()-ROW($BM$1027)+1),"")</f>
        <v>0</v>
      </c>
      <c r="BN1117">
        <f>IFERROR(SMALL(BN346:BN1024,ROW()-ROW($BN$1027)+1),"")</f>
        <v>0</v>
      </c>
      <c r="BO1117">
        <f>IFERROR(SMALL(BO346:BO1024,ROW()-ROW($BO$1027)+1),"")</f>
        <v>0</v>
      </c>
      <c r="BP1117">
        <f>IFERROR(SMALL(BP346:BP1024,ROW()-ROW($BP$1027)+1),"")</f>
        <v>0</v>
      </c>
      <c r="BQ1117">
        <f>IFERROR(SMALL(BQ346:BQ1024,ROW()-ROW($BQ$1027)+1),"")</f>
        <v>0</v>
      </c>
      <c r="BR1117">
        <f>IFERROR(SMALL(BR346:BR1024,ROW()-ROW($BR$1027)+1),"")</f>
        <v>0</v>
      </c>
    </row>
    <row r="1118" spans="5:70">
      <c r="E1118">
        <f>IFERROR(SMALL(E346:E1024,ROW()-ROW($E$1027)+1),"")</f>
        <v>0</v>
      </c>
      <c r="F1118">
        <f>IFERROR(SMALL(F346:F1024,ROW()-ROW($F$1027)+1),"")</f>
        <v>0</v>
      </c>
      <c r="G1118">
        <f>IFERROR(SMALL(G346:G1024,ROW()-ROW($G$1027)+1),"")</f>
        <v>0</v>
      </c>
      <c r="H1118">
        <f>IFERROR(SMALL(H346:H1024,ROW()-ROW($H$1027)+1),"")</f>
        <v>0</v>
      </c>
      <c r="I1118">
        <f>IFERROR(SMALL(I346:I1024,ROW()-ROW($I$1027)+1),"")</f>
        <v>0</v>
      </c>
      <c r="J1118">
        <f>IFERROR(SMALL(J346:J1024,ROW()-ROW($J$1027)+1),"")</f>
        <v>0</v>
      </c>
      <c r="K1118">
        <f>IFERROR(SMALL(K346:K1024,ROW()-ROW($K$1027)+1),"")</f>
        <v>0</v>
      </c>
      <c r="L1118">
        <f>IFERROR(SMALL(L346:L1024,ROW()-ROW($L$1027)+1),"")</f>
        <v>0</v>
      </c>
      <c r="M1118">
        <f>IFERROR(SMALL(M346:M1024,ROW()-ROW($M$1027)+1),"")</f>
        <v>0</v>
      </c>
      <c r="N1118">
        <f>IFERROR(SMALL(N346:N1024,ROW()-ROW($N$1027)+1),"")</f>
        <v>0</v>
      </c>
      <c r="O1118">
        <f>IFERROR(SMALL(O346:O1024,ROW()-ROW($O$1027)+1),"")</f>
        <v>0</v>
      </c>
      <c r="P1118">
        <f>IFERROR(SMALL(P346:P1024,ROW()-ROW($P$1027)+1),"")</f>
        <v>0</v>
      </c>
      <c r="Q1118">
        <f>IFERROR(SMALL(Q346:Q1024,ROW()-ROW($Q$1027)+1),"")</f>
        <v>0</v>
      </c>
      <c r="R1118">
        <f>IFERROR(SMALL(R346:R1024,ROW()-ROW($R$1027)+1),"")</f>
        <v>0</v>
      </c>
      <c r="S1118">
        <f>IFERROR(SMALL(S346:S1024,ROW()-ROW($S$1027)+1),"")</f>
        <v>0</v>
      </c>
      <c r="T1118">
        <f>IFERROR(SMALL(T346:T1024,ROW()-ROW($T$1027)+1),"")</f>
        <v>0</v>
      </c>
      <c r="U1118">
        <f>IFERROR(SMALL(U346:U1024,ROW()-ROW($U$1027)+1),"")</f>
        <v>0</v>
      </c>
      <c r="V1118">
        <f>IFERROR(SMALL(V346:V1024,ROW()-ROW($V$1027)+1),"")</f>
        <v>0</v>
      </c>
      <c r="W1118">
        <f>IFERROR(SMALL(W346:W1024,ROW()-ROW($W$1027)+1),"")</f>
        <v>0</v>
      </c>
      <c r="X1118">
        <f>IFERROR(SMALL(X346:X1024,ROW()-ROW($X$1027)+1),"")</f>
        <v>0</v>
      </c>
      <c r="Y1118">
        <f>IFERROR(SMALL(Y346:Y1024,ROW()-ROW($Y$1027)+1),"")</f>
        <v>0</v>
      </c>
      <c r="Z1118">
        <f>IFERROR(SMALL(Z346:Z1024,ROW()-ROW($Z$1027)+1),"")</f>
        <v>0</v>
      </c>
      <c r="AA1118">
        <f>IFERROR(SMALL(AA346:AA1024,ROW()-ROW($AA$1027)+1),"")</f>
        <v>0</v>
      </c>
      <c r="AB1118">
        <f>IFERROR(SMALL(AB346:AB1024,ROW()-ROW($AB$1027)+1),"")</f>
        <v>0</v>
      </c>
      <c r="AC1118">
        <f>IFERROR(SMALL(AC346:AC1024,ROW()-ROW($AC$1027)+1),"")</f>
        <v>0</v>
      </c>
      <c r="AD1118">
        <f>IFERROR(SMALL(AD346:AD1024,ROW()-ROW($AD$1027)+1),"")</f>
        <v>0</v>
      </c>
      <c r="AE1118">
        <f>IFERROR(SMALL(AE346:AE1024,ROW()-ROW($AE$1027)+1),"")</f>
        <v>0</v>
      </c>
      <c r="AF1118">
        <f>IFERROR(SMALL(AF346:AF1024,ROW()-ROW($AF$1027)+1),"")</f>
        <v>0</v>
      </c>
      <c r="AG1118">
        <f>IFERROR(SMALL(AG346:AG1024,ROW()-ROW($AG$1027)+1),"")</f>
        <v>0</v>
      </c>
      <c r="AH1118">
        <f>IFERROR(SMALL(AH346:AH1024,ROW()-ROW($AH$1027)+1),"")</f>
        <v>0</v>
      </c>
      <c r="AI1118">
        <f>IFERROR(SMALL(AI346:AI1024,ROW()-ROW($AI$1027)+1),"")</f>
        <v>0</v>
      </c>
      <c r="AJ1118">
        <f>IFERROR(SMALL(AJ346:AJ1024,ROW()-ROW($AJ$1027)+1),"")</f>
        <v>0</v>
      </c>
      <c r="AM1118">
        <f>IFERROR(SMALL(AM346:AM1024,ROW()-ROW($AM$1027)+1),"")</f>
        <v>0</v>
      </c>
      <c r="AN1118">
        <f>IFERROR(SMALL(AN346:AN1024,ROW()-ROW($AN$1027)+1),"")</f>
        <v>0</v>
      </c>
      <c r="AO1118">
        <f>IFERROR(SMALL(AO346:AO1024,ROW()-ROW($AO$1027)+1),"")</f>
        <v>0</v>
      </c>
      <c r="AP1118">
        <f>IFERROR(SMALL(AP346:AP1024,ROW()-ROW($AP$1027)+1),"")</f>
        <v>0</v>
      </c>
      <c r="AQ1118">
        <f>IFERROR(SMALL(AQ346:AQ1024,ROW()-ROW($AQ$1027)+1),"")</f>
        <v>0</v>
      </c>
      <c r="AR1118">
        <f>IFERROR(SMALL(AR346:AR1024,ROW()-ROW($AR$1027)+1),"")</f>
        <v>0</v>
      </c>
      <c r="AS1118">
        <f>IFERROR(SMALL(AS346:AS1024,ROW()-ROW($AS$1027)+1),"")</f>
        <v>0</v>
      </c>
      <c r="AT1118">
        <f>IFERROR(SMALL(AT346:AT1024,ROW()-ROW($AT$1027)+1),"")</f>
        <v>0</v>
      </c>
      <c r="AU1118">
        <f>IFERROR(SMALL(AU346:AU1024,ROW()-ROW($AU$1027)+1),"")</f>
        <v>0</v>
      </c>
      <c r="AV1118">
        <f>IFERROR(SMALL(AV346:AV1024,ROW()-ROW($AV$1027)+1),"")</f>
        <v>0</v>
      </c>
      <c r="AW1118">
        <f>IFERROR(SMALL(AW346:AW1024,ROW()-ROW($AW$1027)+1),"")</f>
        <v>0</v>
      </c>
      <c r="AX1118">
        <f>IFERROR(SMALL(AX346:AX1024,ROW()-ROW($AX$1027)+1),"")</f>
        <v>0</v>
      </c>
      <c r="AY1118">
        <f>IFERROR(SMALL(AY346:AY1024,ROW()-ROW($AY$1027)+1),"")</f>
        <v>0</v>
      </c>
      <c r="AZ1118">
        <f>IFERROR(SMALL(AZ346:AZ1024,ROW()-ROW($AZ$1027)+1),"")</f>
        <v>0</v>
      </c>
      <c r="BA1118">
        <f>IFERROR(SMALL(BA346:BA1024,ROW()-ROW($BA$1027)+1),"")</f>
        <v>0</v>
      </c>
      <c r="BB1118">
        <f>IFERROR(SMALL(BB346:BB1024,ROW()-ROW($BB$1027)+1),"")</f>
        <v>0</v>
      </c>
      <c r="BC1118">
        <f>IFERROR(SMALL(BC346:BC1024,ROW()-ROW($BC$1027)+1),"")</f>
        <v>0</v>
      </c>
      <c r="BD1118">
        <f>IFERROR(SMALL(BD346:BD1024,ROW()-ROW($BD$1027)+1),"")</f>
        <v>0</v>
      </c>
      <c r="BE1118">
        <f>IFERROR(SMALL(BE346:BE1024,ROW()-ROW($BE$1027)+1),"")</f>
        <v>0</v>
      </c>
      <c r="BF1118">
        <f>IFERROR(SMALL(BF346:BF1024,ROW()-ROW($BF$1027)+1),"")</f>
        <v>0</v>
      </c>
      <c r="BG1118">
        <f>IFERROR(SMALL(BG346:BG1024,ROW()-ROW($BG$1027)+1),"")</f>
        <v>0</v>
      </c>
      <c r="BH1118">
        <f>IFERROR(SMALL(BH346:BH1024,ROW()-ROW($BH$1027)+1),"")</f>
        <v>0</v>
      </c>
      <c r="BI1118">
        <f>IFERROR(SMALL(BI346:BI1024,ROW()-ROW($BI$1027)+1),"")</f>
        <v>0</v>
      </c>
      <c r="BJ1118">
        <f>IFERROR(SMALL(BJ346:BJ1024,ROW()-ROW($BJ$1027)+1),"")</f>
        <v>0</v>
      </c>
      <c r="BK1118">
        <f>IFERROR(SMALL(BK346:BK1024,ROW()-ROW($BK$1027)+1),"")</f>
        <v>0</v>
      </c>
      <c r="BL1118">
        <f>IFERROR(SMALL(BL346:BL1024,ROW()-ROW($BL$1027)+1),"")</f>
        <v>0</v>
      </c>
      <c r="BM1118">
        <f>IFERROR(SMALL(BM346:BM1024,ROW()-ROW($BM$1027)+1),"")</f>
        <v>0</v>
      </c>
      <c r="BN1118">
        <f>IFERROR(SMALL(BN346:BN1024,ROW()-ROW($BN$1027)+1),"")</f>
        <v>0</v>
      </c>
      <c r="BO1118">
        <f>IFERROR(SMALL(BO346:BO1024,ROW()-ROW($BO$1027)+1),"")</f>
        <v>0</v>
      </c>
      <c r="BP1118">
        <f>IFERROR(SMALL(BP346:BP1024,ROW()-ROW($BP$1027)+1),"")</f>
        <v>0</v>
      </c>
      <c r="BQ1118">
        <f>IFERROR(SMALL(BQ346:BQ1024,ROW()-ROW($BQ$1027)+1),"")</f>
        <v>0</v>
      </c>
      <c r="BR1118">
        <f>IFERROR(SMALL(BR346:BR1024,ROW()-ROW($BR$1027)+1),"")</f>
        <v>0</v>
      </c>
    </row>
    <row r="1119" spans="5:70">
      <c r="E1119">
        <f>IFERROR(SMALL(E346:E1024,ROW()-ROW($E$1027)+1),"")</f>
        <v>0</v>
      </c>
      <c r="F1119">
        <f>IFERROR(SMALL(F346:F1024,ROW()-ROW($F$1027)+1),"")</f>
        <v>0</v>
      </c>
      <c r="G1119">
        <f>IFERROR(SMALL(G346:G1024,ROW()-ROW($G$1027)+1),"")</f>
        <v>0</v>
      </c>
      <c r="H1119">
        <f>IFERROR(SMALL(H346:H1024,ROW()-ROW($H$1027)+1),"")</f>
        <v>0</v>
      </c>
      <c r="I1119">
        <f>IFERROR(SMALL(I346:I1024,ROW()-ROW($I$1027)+1),"")</f>
        <v>0</v>
      </c>
      <c r="J1119">
        <f>IFERROR(SMALL(J346:J1024,ROW()-ROW($J$1027)+1),"")</f>
        <v>0</v>
      </c>
      <c r="K1119">
        <f>IFERROR(SMALL(K346:K1024,ROW()-ROW($K$1027)+1),"")</f>
        <v>0</v>
      </c>
      <c r="L1119">
        <f>IFERROR(SMALL(L346:L1024,ROW()-ROW($L$1027)+1),"")</f>
        <v>0</v>
      </c>
      <c r="M1119">
        <f>IFERROR(SMALL(M346:M1024,ROW()-ROW($M$1027)+1),"")</f>
        <v>0</v>
      </c>
      <c r="N1119">
        <f>IFERROR(SMALL(N346:N1024,ROW()-ROW($N$1027)+1),"")</f>
        <v>0</v>
      </c>
      <c r="O1119">
        <f>IFERROR(SMALL(O346:O1024,ROW()-ROW($O$1027)+1),"")</f>
        <v>0</v>
      </c>
      <c r="P1119">
        <f>IFERROR(SMALL(P346:P1024,ROW()-ROW($P$1027)+1),"")</f>
        <v>0</v>
      </c>
      <c r="Q1119">
        <f>IFERROR(SMALL(Q346:Q1024,ROW()-ROW($Q$1027)+1),"")</f>
        <v>0</v>
      </c>
      <c r="R1119">
        <f>IFERROR(SMALL(R346:R1024,ROW()-ROW($R$1027)+1),"")</f>
        <v>0</v>
      </c>
      <c r="S1119">
        <f>IFERROR(SMALL(S346:S1024,ROW()-ROW($S$1027)+1),"")</f>
        <v>0</v>
      </c>
      <c r="T1119">
        <f>IFERROR(SMALL(T346:T1024,ROW()-ROW($T$1027)+1),"")</f>
        <v>0</v>
      </c>
      <c r="U1119">
        <f>IFERROR(SMALL(U346:U1024,ROW()-ROW($U$1027)+1),"")</f>
        <v>0</v>
      </c>
      <c r="V1119">
        <f>IFERROR(SMALL(V346:V1024,ROW()-ROW($V$1027)+1),"")</f>
        <v>0</v>
      </c>
      <c r="W1119">
        <f>IFERROR(SMALL(W346:W1024,ROW()-ROW($W$1027)+1),"")</f>
        <v>0</v>
      </c>
      <c r="X1119">
        <f>IFERROR(SMALL(X346:X1024,ROW()-ROW($X$1027)+1),"")</f>
        <v>0</v>
      </c>
      <c r="Y1119">
        <f>IFERROR(SMALL(Y346:Y1024,ROW()-ROW($Y$1027)+1),"")</f>
        <v>0</v>
      </c>
      <c r="Z1119">
        <f>IFERROR(SMALL(Z346:Z1024,ROW()-ROW($Z$1027)+1),"")</f>
        <v>0</v>
      </c>
      <c r="AA1119">
        <f>IFERROR(SMALL(AA346:AA1024,ROW()-ROW($AA$1027)+1),"")</f>
        <v>0</v>
      </c>
      <c r="AB1119">
        <f>IFERROR(SMALL(AB346:AB1024,ROW()-ROW($AB$1027)+1),"")</f>
        <v>0</v>
      </c>
      <c r="AC1119">
        <f>IFERROR(SMALL(AC346:AC1024,ROW()-ROW($AC$1027)+1),"")</f>
        <v>0</v>
      </c>
      <c r="AD1119">
        <f>IFERROR(SMALL(AD346:AD1024,ROW()-ROW($AD$1027)+1),"")</f>
        <v>0</v>
      </c>
      <c r="AE1119">
        <f>IFERROR(SMALL(AE346:AE1024,ROW()-ROW($AE$1027)+1),"")</f>
        <v>0</v>
      </c>
      <c r="AF1119">
        <f>IFERROR(SMALL(AF346:AF1024,ROW()-ROW($AF$1027)+1),"")</f>
        <v>0</v>
      </c>
      <c r="AG1119">
        <f>IFERROR(SMALL(AG346:AG1024,ROW()-ROW($AG$1027)+1),"")</f>
        <v>0</v>
      </c>
      <c r="AH1119">
        <f>IFERROR(SMALL(AH346:AH1024,ROW()-ROW($AH$1027)+1),"")</f>
        <v>0</v>
      </c>
      <c r="AI1119">
        <f>IFERROR(SMALL(AI346:AI1024,ROW()-ROW($AI$1027)+1),"")</f>
        <v>0</v>
      </c>
      <c r="AJ1119">
        <f>IFERROR(SMALL(AJ346:AJ1024,ROW()-ROW($AJ$1027)+1),"")</f>
        <v>0</v>
      </c>
      <c r="AM1119">
        <f>IFERROR(SMALL(AM346:AM1024,ROW()-ROW($AM$1027)+1),"")</f>
        <v>0</v>
      </c>
      <c r="AN1119">
        <f>IFERROR(SMALL(AN346:AN1024,ROW()-ROW($AN$1027)+1),"")</f>
        <v>0</v>
      </c>
      <c r="AO1119">
        <f>IFERROR(SMALL(AO346:AO1024,ROW()-ROW($AO$1027)+1),"")</f>
        <v>0</v>
      </c>
      <c r="AP1119">
        <f>IFERROR(SMALL(AP346:AP1024,ROW()-ROW($AP$1027)+1),"")</f>
        <v>0</v>
      </c>
      <c r="AQ1119">
        <f>IFERROR(SMALL(AQ346:AQ1024,ROW()-ROW($AQ$1027)+1),"")</f>
        <v>0</v>
      </c>
      <c r="AR1119">
        <f>IFERROR(SMALL(AR346:AR1024,ROW()-ROW($AR$1027)+1),"")</f>
        <v>0</v>
      </c>
      <c r="AS1119">
        <f>IFERROR(SMALL(AS346:AS1024,ROW()-ROW($AS$1027)+1),"")</f>
        <v>0</v>
      </c>
      <c r="AT1119">
        <f>IFERROR(SMALL(AT346:AT1024,ROW()-ROW($AT$1027)+1),"")</f>
        <v>0</v>
      </c>
      <c r="AU1119">
        <f>IFERROR(SMALL(AU346:AU1024,ROW()-ROW($AU$1027)+1),"")</f>
        <v>0</v>
      </c>
      <c r="AV1119">
        <f>IFERROR(SMALL(AV346:AV1024,ROW()-ROW($AV$1027)+1),"")</f>
        <v>0</v>
      </c>
      <c r="AW1119">
        <f>IFERROR(SMALL(AW346:AW1024,ROW()-ROW($AW$1027)+1),"")</f>
        <v>0</v>
      </c>
      <c r="AX1119">
        <f>IFERROR(SMALL(AX346:AX1024,ROW()-ROW($AX$1027)+1),"")</f>
        <v>0</v>
      </c>
      <c r="AY1119">
        <f>IFERROR(SMALL(AY346:AY1024,ROW()-ROW($AY$1027)+1),"")</f>
        <v>0</v>
      </c>
      <c r="AZ1119">
        <f>IFERROR(SMALL(AZ346:AZ1024,ROW()-ROW($AZ$1027)+1),"")</f>
        <v>0</v>
      </c>
      <c r="BA1119">
        <f>IFERROR(SMALL(BA346:BA1024,ROW()-ROW($BA$1027)+1),"")</f>
        <v>0</v>
      </c>
      <c r="BB1119">
        <f>IFERROR(SMALL(BB346:BB1024,ROW()-ROW($BB$1027)+1),"")</f>
        <v>0</v>
      </c>
      <c r="BC1119">
        <f>IFERROR(SMALL(BC346:BC1024,ROW()-ROW($BC$1027)+1),"")</f>
        <v>0</v>
      </c>
      <c r="BD1119">
        <f>IFERROR(SMALL(BD346:BD1024,ROW()-ROW($BD$1027)+1),"")</f>
        <v>0</v>
      </c>
      <c r="BE1119">
        <f>IFERROR(SMALL(BE346:BE1024,ROW()-ROW($BE$1027)+1),"")</f>
        <v>0</v>
      </c>
      <c r="BF1119">
        <f>IFERROR(SMALL(BF346:BF1024,ROW()-ROW($BF$1027)+1),"")</f>
        <v>0</v>
      </c>
      <c r="BG1119">
        <f>IFERROR(SMALL(BG346:BG1024,ROW()-ROW($BG$1027)+1),"")</f>
        <v>0</v>
      </c>
      <c r="BH1119">
        <f>IFERROR(SMALL(BH346:BH1024,ROW()-ROW($BH$1027)+1),"")</f>
        <v>0</v>
      </c>
      <c r="BI1119">
        <f>IFERROR(SMALL(BI346:BI1024,ROW()-ROW($BI$1027)+1),"")</f>
        <v>0</v>
      </c>
      <c r="BJ1119">
        <f>IFERROR(SMALL(BJ346:BJ1024,ROW()-ROW($BJ$1027)+1),"")</f>
        <v>0</v>
      </c>
      <c r="BK1119">
        <f>IFERROR(SMALL(BK346:BK1024,ROW()-ROW($BK$1027)+1),"")</f>
        <v>0</v>
      </c>
      <c r="BL1119">
        <f>IFERROR(SMALL(BL346:BL1024,ROW()-ROW($BL$1027)+1),"")</f>
        <v>0</v>
      </c>
      <c r="BM1119">
        <f>IFERROR(SMALL(BM346:BM1024,ROW()-ROW($BM$1027)+1),"")</f>
        <v>0</v>
      </c>
      <c r="BN1119">
        <f>IFERROR(SMALL(BN346:BN1024,ROW()-ROW($BN$1027)+1),"")</f>
        <v>0</v>
      </c>
      <c r="BO1119">
        <f>IFERROR(SMALL(BO346:BO1024,ROW()-ROW($BO$1027)+1),"")</f>
        <v>0</v>
      </c>
      <c r="BP1119">
        <f>IFERROR(SMALL(BP346:BP1024,ROW()-ROW($BP$1027)+1),"")</f>
        <v>0</v>
      </c>
      <c r="BQ1119">
        <f>IFERROR(SMALL(BQ346:BQ1024,ROW()-ROW($BQ$1027)+1),"")</f>
        <v>0</v>
      </c>
      <c r="BR1119">
        <f>IFERROR(SMALL(BR346:BR1024,ROW()-ROW($BR$1027)+1),"")</f>
        <v>0</v>
      </c>
    </row>
    <row r="1120" spans="5:70">
      <c r="E1120">
        <f>IFERROR(SMALL(E346:E1024,ROW()-ROW($E$1027)+1),"")</f>
        <v>0</v>
      </c>
      <c r="F1120">
        <f>IFERROR(SMALL(F346:F1024,ROW()-ROW($F$1027)+1),"")</f>
        <v>0</v>
      </c>
      <c r="G1120">
        <f>IFERROR(SMALL(G346:G1024,ROW()-ROW($G$1027)+1),"")</f>
        <v>0</v>
      </c>
      <c r="H1120">
        <f>IFERROR(SMALL(H346:H1024,ROW()-ROW($H$1027)+1),"")</f>
        <v>0</v>
      </c>
      <c r="I1120">
        <f>IFERROR(SMALL(I346:I1024,ROW()-ROW($I$1027)+1),"")</f>
        <v>0</v>
      </c>
      <c r="J1120">
        <f>IFERROR(SMALL(J346:J1024,ROW()-ROW($J$1027)+1),"")</f>
        <v>0</v>
      </c>
      <c r="K1120">
        <f>IFERROR(SMALL(K346:K1024,ROW()-ROW($K$1027)+1),"")</f>
        <v>0</v>
      </c>
      <c r="L1120">
        <f>IFERROR(SMALL(L346:L1024,ROW()-ROW($L$1027)+1),"")</f>
        <v>0</v>
      </c>
      <c r="M1120">
        <f>IFERROR(SMALL(M346:M1024,ROW()-ROW($M$1027)+1),"")</f>
        <v>0</v>
      </c>
      <c r="N1120">
        <f>IFERROR(SMALL(N346:N1024,ROW()-ROW($N$1027)+1),"")</f>
        <v>0</v>
      </c>
      <c r="O1120">
        <f>IFERROR(SMALL(O346:O1024,ROW()-ROW($O$1027)+1),"")</f>
        <v>0</v>
      </c>
      <c r="P1120">
        <f>IFERROR(SMALL(P346:P1024,ROW()-ROW($P$1027)+1),"")</f>
        <v>0</v>
      </c>
      <c r="Q1120">
        <f>IFERROR(SMALL(Q346:Q1024,ROW()-ROW($Q$1027)+1),"")</f>
        <v>0</v>
      </c>
      <c r="R1120">
        <f>IFERROR(SMALL(R346:R1024,ROW()-ROW($R$1027)+1),"")</f>
        <v>0</v>
      </c>
      <c r="S1120">
        <f>IFERROR(SMALL(S346:S1024,ROW()-ROW($S$1027)+1),"")</f>
        <v>0</v>
      </c>
      <c r="T1120">
        <f>IFERROR(SMALL(T346:T1024,ROW()-ROW($T$1027)+1),"")</f>
        <v>0</v>
      </c>
      <c r="U1120">
        <f>IFERROR(SMALL(U346:U1024,ROW()-ROW($U$1027)+1),"")</f>
        <v>0</v>
      </c>
      <c r="V1120">
        <f>IFERROR(SMALL(V346:V1024,ROW()-ROW($V$1027)+1),"")</f>
        <v>0</v>
      </c>
      <c r="W1120">
        <f>IFERROR(SMALL(W346:W1024,ROW()-ROW($W$1027)+1),"")</f>
        <v>0</v>
      </c>
      <c r="X1120">
        <f>IFERROR(SMALL(X346:X1024,ROW()-ROW($X$1027)+1),"")</f>
        <v>0</v>
      </c>
      <c r="Y1120">
        <f>IFERROR(SMALL(Y346:Y1024,ROW()-ROW($Y$1027)+1),"")</f>
        <v>0</v>
      </c>
      <c r="Z1120">
        <f>IFERROR(SMALL(Z346:Z1024,ROW()-ROW($Z$1027)+1),"")</f>
        <v>0</v>
      </c>
      <c r="AA1120">
        <f>IFERROR(SMALL(AA346:AA1024,ROW()-ROW($AA$1027)+1),"")</f>
        <v>0</v>
      </c>
      <c r="AB1120">
        <f>IFERROR(SMALL(AB346:AB1024,ROW()-ROW($AB$1027)+1),"")</f>
        <v>0</v>
      </c>
      <c r="AC1120">
        <f>IFERROR(SMALL(AC346:AC1024,ROW()-ROW($AC$1027)+1),"")</f>
        <v>0</v>
      </c>
      <c r="AD1120">
        <f>IFERROR(SMALL(AD346:AD1024,ROW()-ROW($AD$1027)+1),"")</f>
        <v>0</v>
      </c>
      <c r="AE1120">
        <f>IFERROR(SMALL(AE346:AE1024,ROW()-ROW($AE$1027)+1),"")</f>
        <v>0</v>
      </c>
      <c r="AF1120">
        <f>IFERROR(SMALL(AF346:AF1024,ROW()-ROW($AF$1027)+1),"")</f>
        <v>0</v>
      </c>
      <c r="AG1120">
        <f>IFERROR(SMALL(AG346:AG1024,ROW()-ROW($AG$1027)+1),"")</f>
        <v>0</v>
      </c>
      <c r="AH1120">
        <f>IFERROR(SMALL(AH346:AH1024,ROW()-ROW($AH$1027)+1),"")</f>
        <v>0</v>
      </c>
      <c r="AI1120">
        <f>IFERROR(SMALL(AI346:AI1024,ROW()-ROW($AI$1027)+1),"")</f>
        <v>0</v>
      </c>
      <c r="AJ1120">
        <f>IFERROR(SMALL(AJ346:AJ1024,ROW()-ROW($AJ$1027)+1),"")</f>
        <v>0</v>
      </c>
      <c r="AM1120">
        <f>IFERROR(SMALL(AM346:AM1024,ROW()-ROW($AM$1027)+1),"")</f>
        <v>0</v>
      </c>
      <c r="AN1120">
        <f>IFERROR(SMALL(AN346:AN1024,ROW()-ROW($AN$1027)+1),"")</f>
        <v>0</v>
      </c>
      <c r="AO1120">
        <f>IFERROR(SMALL(AO346:AO1024,ROW()-ROW($AO$1027)+1),"")</f>
        <v>0</v>
      </c>
      <c r="AP1120">
        <f>IFERROR(SMALL(AP346:AP1024,ROW()-ROW($AP$1027)+1),"")</f>
        <v>0</v>
      </c>
      <c r="AQ1120">
        <f>IFERROR(SMALL(AQ346:AQ1024,ROW()-ROW($AQ$1027)+1),"")</f>
        <v>0</v>
      </c>
      <c r="AR1120">
        <f>IFERROR(SMALL(AR346:AR1024,ROW()-ROW($AR$1027)+1),"")</f>
        <v>0</v>
      </c>
      <c r="AS1120">
        <f>IFERROR(SMALL(AS346:AS1024,ROW()-ROW($AS$1027)+1),"")</f>
        <v>0</v>
      </c>
      <c r="AT1120">
        <f>IFERROR(SMALL(AT346:AT1024,ROW()-ROW($AT$1027)+1),"")</f>
        <v>0</v>
      </c>
      <c r="AU1120">
        <f>IFERROR(SMALL(AU346:AU1024,ROW()-ROW($AU$1027)+1),"")</f>
        <v>0</v>
      </c>
      <c r="AV1120">
        <f>IFERROR(SMALL(AV346:AV1024,ROW()-ROW($AV$1027)+1),"")</f>
        <v>0</v>
      </c>
      <c r="AW1120">
        <f>IFERROR(SMALL(AW346:AW1024,ROW()-ROW($AW$1027)+1),"")</f>
        <v>0</v>
      </c>
      <c r="AX1120">
        <f>IFERROR(SMALL(AX346:AX1024,ROW()-ROW($AX$1027)+1),"")</f>
        <v>0</v>
      </c>
      <c r="AY1120">
        <f>IFERROR(SMALL(AY346:AY1024,ROW()-ROW($AY$1027)+1),"")</f>
        <v>0</v>
      </c>
      <c r="AZ1120">
        <f>IFERROR(SMALL(AZ346:AZ1024,ROW()-ROW($AZ$1027)+1),"")</f>
        <v>0</v>
      </c>
      <c r="BA1120">
        <f>IFERROR(SMALL(BA346:BA1024,ROW()-ROW($BA$1027)+1),"")</f>
        <v>0</v>
      </c>
      <c r="BB1120">
        <f>IFERROR(SMALL(BB346:BB1024,ROW()-ROW($BB$1027)+1),"")</f>
        <v>0</v>
      </c>
      <c r="BC1120">
        <f>IFERROR(SMALL(BC346:BC1024,ROW()-ROW($BC$1027)+1),"")</f>
        <v>0</v>
      </c>
      <c r="BD1120">
        <f>IFERROR(SMALL(BD346:BD1024,ROW()-ROW($BD$1027)+1),"")</f>
        <v>0</v>
      </c>
      <c r="BE1120">
        <f>IFERROR(SMALL(BE346:BE1024,ROW()-ROW($BE$1027)+1),"")</f>
        <v>0</v>
      </c>
      <c r="BF1120">
        <f>IFERROR(SMALL(BF346:BF1024,ROW()-ROW($BF$1027)+1),"")</f>
        <v>0</v>
      </c>
      <c r="BG1120">
        <f>IFERROR(SMALL(BG346:BG1024,ROW()-ROW($BG$1027)+1),"")</f>
        <v>0</v>
      </c>
      <c r="BH1120">
        <f>IFERROR(SMALL(BH346:BH1024,ROW()-ROW($BH$1027)+1),"")</f>
        <v>0</v>
      </c>
      <c r="BI1120">
        <f>IFERROR(SMALL(BI346:BI1024,ROW()-ROW($BI$1027)+1),"")</f>
        <v>0</v>
      </c>
      <c r="BJ1120">
        <f>IFERROR(SMALL(BJ346:BJ1024,ROW()-ROW($BJ$1027)+1),"")</f>
        <v>0</v>
      </c>
      <c r="BK1120">
        <f>IFERROR(SMALL(BK346:BK1024,ROW()-ROW($BK$1027)+1),"")</f>
        <v>0</v>
      </c>
      <c r="BL1120">
        <f>IFERROR(SMALL(BL346:BL1024,ROW()-ROW($BL$1027)+1),"")</f>
        <v>0</v>
      </c>
      <c r="BM1120">
        <f>IFERROR(SMALL(BM346:BM1024,ROW()-ROW($BM$1027)+1),"")</f>
        <v>0</v>
      </c>
      <c r="BN1120">
        <f>IFERROR(SMALL(BN346:BN1024,ROW()-ROW($BN$1027)+1),"")</f>
        <v>0</v>
      </c>
      <c r="BO1120">
        <f>IFERROR(SMALL(BO346:BO1024,ROW()-ROW($BO$1027)+1),"")</f>
        <v>0</v>
      </c>
      <c r="BP1120">
        <f>IFERROR(SMALL(BP346:BP1024,ROW()-ROW($BP$1027)+1),"")</f>
        <v>0</v>
      </c>
      <c r="BQ1120">
        <f>IFERROR(SMALL(BQ346:BQ1024,ROW()-ROW($BQ$1027)+1),"")</f>
        <v>0</v>
      </c>
      <c r="BR1120">
        <f>IFERROR(SMALL(BR346:BR1024,ROW()-ROW($BR$1027)+1),"")</f>
        <v>0</v>
      </c>
    </row>
    <row r="1121" spans="5:70">
      <c r="E1121">
        <f>IFERROR(SMALL(E346:E1024,ROW()-ROW($E$1027)+1),"")</f>
        <v>0</v>
      </c>
      <c r="F1121">
        <f>IFERROR(SMALL(F346:F1024,ROW()-ROW($F$1027)+1),"")</f>
        <v>0</v>
      </c>
      <c r="G1121">
        <f>IFERROR(SMALL(G346:G1024,ROW()-ROW($G$1027)+1),"")</f>
        <v>0</v>
      </c>
      <c r="H1121">
        <f>IFERROR(SMALL(H346:H1024,ROW()-ROW($H$1027)+1),"")</f>
        <v>0</v>
      </c>
      <c r="I1121">
        <f>IFERROR(SMALL(I346:I1024,ROW()-ROW($I$1027)+1),"")</f>
        <v>0</v>
      </c>
      <c r="J1121">
        <f>IFERROR(SMALL(J346:J1024,ROW()-ROW($J$1027)+1),"")</f>
        <v>0</v>
      </c>
      <c r="K1121">
        <f>IFERROR(SMALL(K346:K1024,ROW()-ROW($K$1027)+1),"")</f>
        <v>0</v>
      </c>
      <c r="L1121">
        <f>IFERROR(SMALL(L346:L1024,ROW()-ROW($L$1027)+1),"")</f>
        <v>0</v>
      </c>
      <c r="M1121">
        <f>IFERROR(SMALL(M346:M1024,ROW()-ROW($M$1027)+1),"")</f>
        <v>0</v>
      </c>
      <c r="N1121">
        <f>IFERROR(SMALL(N346:N1024,ROW()-ROW($N$1027)+1),"")</f>
        <v>0</v>
      </c>
      <c r="O1121">
        <f>IFERROR(SMALL(O346:O1024,ROW()-ROW($O$1027)+1),"")</f>
        <v>0</v>
      </c>
      <c r="P1121">
        <f>IFERROR(SMALL(P346:P1024,ROW()-ROW($P$1027)+1),"")</f>
        <v>0</v>
      </c>
      <c r="Q1121">
        <f>IFERROR(SMALL(Q346:Q1024,ROW()-ROW($Q$1027)+1),"")</f>
        <v>0</v>
      </c>
      <c r="R1121">
        <f>IFERROR(SMALL(R346:R1024,ROW()-ROW($R$1027)+1),"")</f>
        <v>0</v>
      </c>
      <c r="S1121">
        <f>IFERROR(SMALL(S346:S1024,ROW()-ROW($S$1027)+1),"")</f>
        <v>0</v>
      </c>
      <c r="T1121">
        <f>IFERROR(SMALL(T346:T1024,ROW()-ROW($T$1027)+1),"")</f>
        <v>0</v>
      </c>
      <c r="U1121">
        <f>IFERROR(SMALL(U346:U1024,ROW()-ROW($U$1027)+1),"")</f>
        <v>0</v>
      </c>
      <c r="V1121">
        <f>IFERROR(SMALL(V346:V1024,ROW()-ROW($V$1027)+1),"")</f>
        <v>0</v>
      </c>
      <c r="W1121">
        <f>IFERROR(SMALL(W346:W1024,ROW()-ROW($W$1027)+1),"")</f>
        <v>0</v>
      </c>
      <c r="X1121">
        <f>IFERROR(SMALL(X346:X1024,ROW()-ROW($X$1027)+1),"")</f>
        <v>0</v>
      </c>
      <c r="Y1121">
        <f>IFERROR(SMALL(Y346:Y1024,ROW()-ROW($Y$1027)+1),"")</f>
        <v>0</v>
      </c>
      <c r="Z1121">
        <f>IFERROR(SMALL(Z346:Z1024,ROW()-ROW($Z$1027)+1),"")</f>
        <v>0</v>
      </c>
      <c r="AA1121">
        <f>IFERROR(SMALL(AA346:AA1024,ROW()-ROW($AA$1027)+1),"")</f>
        <v>0</v>
      </c>
      <c r="AB1121">
        <f>IFERROR(SMALL(AB346:AB1024,ROW()-ROW($AB$1027)+1),"")</f>
        <v>0</v>
      </c>
      <c r="AC1121">
        <f>IFERROR(SMALL(AC346:AC1024,ROW()-ROW($AC$1027)+1),"")</f>
        <v>0</v>
      </c>
      <c r="AD1121">
        <f>IFERROR(SMALL(AD346:AD1024,ROW()-ROW($AD$1027)+1),"")</f>
        <v>0</v>
      </c>
      <c r="AE1121">
        <f>IFERROR(SMALL(AE346:AE1024,ROW()-ROW($AE$1027)+1),"")</f>
        <v>0</v>
      </c>
      <c r="AF1121">
        <f>IFERROR(SMALL(AF346:AF1024,ROW()-ROW($AF$1027)+1),"")</f>
        <v>0</v>
      </c>
      <c r="AG1121">
        <f>IFERROR(SMALL(AG346:AG1024,ROW()-ROW($AG$1027)+1),"")</f>
        <v>0</v>
      </c>
      <c r="AH1121">
        <f>IFERROR(SMALL(AH346:AH1024,ROW()-ROW($AH$1027)+1),"")</f>
        <v>0</v>
      </c>
      <c r="AI1121">
        <f>IFERROR(SMALL(AI346:AI1024,ROW()-ROW($AI$1027)+1),"")</f>
        <v>0</v>
      </c>
      <c r="AJ1121">
        <f>IFERROR(SMALL(AJ346:AJ1024,ROW()-ROW($AJ$1027)+1),"")</f>
        <v>0</v>
      </c>
      <c r="AM1121">
        <f>IFERROR(SMALL(AM346:AM1024,ROW()-ROW($AM$1027)+1),"")</f>
        <v>0</v>
      </c>
      <c r="AN1121">
        <f>IFERROR(SMALL(AN346:AN1024,ROW()-ROW($AN$1027)+1),"")</f>
        <v>0</v>
      </c>
      <c r="AO1121">
        <f>IFERROR(SMALL(AO346:AO1024,ROW()-ROW($AO$1027)+1),"")</f>
        <v>0</v>
      </c>
      <c r="AP1121">
        <f>IFERROR(SMALL(AP346:AP1024,ROW()-ROW($AP$1027)+1),"")</f>
        <v>0</v>
      </c>
      <c r="AQ1121">
        <f>IFERROR(SMALL(AQ346:AQ1024,ROW()-ROW($AQ$1027)+1),"")</f>
        <v>0</v>
      </c>
      <c r="AR1121">
        <f>IFERROR(SMALL(AR346:AR1024,ROW()-ROW($AR$1027)+1),"")</f>
        <v>0</v>
      </c>
      <c r="AS1121">
        <f>IFERROR(SMALL(AS346:AS1024,ROW()-ROW($AS$1027)+1),"")</f>
        <v>0</v>
      </c>
      <c r="AT1121">
        <f>IFERROR(SMALL(AT346:AT1024,ROW()-ROW($AT$1027)+1),"")</f>
        <v>0</v>
      </c>
      <c r="AU1121">
        <f>IFERROR(SMALL(AU346:AU1024,ROW()-ROW($AU$1027)+1),"")</f>
        <v>0</v>
      </c>
      <c r="AV1121">
        <f>IFERROR(SMALL(AV346:AV1024,ROW()-ROW($AV$1027)+1),"")</f>
        <v>0</v>
      </c>
      <c r="AW1121">
        <f>IFERROR(SMALL(AW346:AW1024,ROW()-ROW($AW$1027)+1),"")</f>
        <v>0</v>
      </c>
      <c r="AX1121">
        <f>IFERROR(SMALL(AX346:AX1024,ROW()-ROW($AX$1027)+1),"")</f>
        <v>0</v>
      </c>
      <c r="AY1121">
        <f>IFERROR(SMALL(AY346:AY1024,ROW()-ROW($AY$1027)+1),"")</f>
        <v>0</v>
      </c>
      <c r="AZ1121">
        <f>IFERROR(SMALL(AZ346:AZ1024,ROW()-ROW($AZ$1027)+1),"")</f>
        <v>0</v>
      </c>
      <c r="BA1121">
        <f>IFERROR(SMALL(BA346:BA1024,ROW()-ROW($BA$1027)+1),"")</f>
        <v>0</v>
      </c>
      <c r="BB1121">
        <f>IFERROR(SMALL(BB346:BB1024,ROW()-ROW($BB$1027)+1),"")</f>
        <v>0</v>
      </c>
      <c r="BC1121">
        <f>IFERROR(SMALL(BC346:BC1024,ROW()-ROW($BC$1027)+1),"")</f>
        <v>0</v>
      </c>
      <c r="BD1121">
        <f>IFERROR(SMALL(BD346:BD1024,ROW()-ROW($BD$1027)+1),"")</f>
        <v>0</v>
      </c>
      <c r="BE1121">
        <f>IFERROR(SMALL(BE346:BE1024,ROW()-ROW($BE$1027)+1),"")</f>
        <v>0</v>
      </c>
      <c r="BF1121">
        <f>IFERROR(SMALL(BF346:BF1024,ROW()-ROW($BF$1027)+1),"")</f>
        <v>0</v>
      </c>
      <c r="BG1121">
        <f>IFERROR(SMALL(BG346:BG1024,ROW()-ROW($BG$1027)+1),"")</f>
        <v>0</v>
      </c>
      <c r="BH1121">
        <f>IFERROR(SMALL(BH346:BH1024,ROW()-ROW($BH$1027)+1),"")</f>
        <v>0</v>
      </c>
      <c r="BI1121">
        <f>IFERROR(SMALL(BI346:BI1024,ROW()-ROW($BI$1027)+1),"")</f>
        <v>0</v>
      </c>
      <c r="BJ1121">
        <f>IFERROR(SMALL(BJ346:BJ1024,ROW()-ROW($BJ$1027)+1),"")</f>
        <v>0</v>
      </c>
      <c r="BK1121">
        <f>IFERROR(SMALL(BK346:BK1024,ROW()-ROW($BK$1027)+1),"")</f>
        <v>0</v>
      </c>
      <c r="BL1121">
        <f>IFERROR(SMALL(BL346:BL1024,ROW()-ROW($BL$1027)+1),"")</f>
        <v>0</v>
      </c>
      <c r="BM1121">
        <f>IFERROR(SMALL(BM346:BM1024,ROW()-ROW($BM$1027)+1),"")</f>
        <v>0</v>
      </c>
      <c r="BN1121">
        <f>IFERROR(SMALL(BN346:BN1024,ROW()-ROW($BN$1027)+1),"")</f>
        <v>0</v>
      </c>
      <c r="BO1121">
        <f>IFERROR(SMALL(BO346:BO1024,ROW()-ROW($BO$1027)+1),"")</f>
        <v>0</v>
      </c>
      <c r="BP1121">
        <f>IFERROR(SMALL(BP346:BP1024,ROW()-ROW($BP$1027)+1),"")</f>
        <v>0</v>
      </c>
      <c r="BQ1121">
        <f>IFERROR(SMALL(BQ346:BQ1024,ROW()-ROW($BQ$1027)+1),"")</f>
        <v>0</v>
      </c>
      <c r="BR1121">
        <f>IFERROR(SMALL(BR346:BR1024,ROW()-ROW($BR$1027)+1),"")</f>
        <v>0</v>
      </c>
    </row>
    <row r="1122" spans="5:70">
      <c r="E1122">
        <f>IFERROR(SMALL(E346:E1024,ROW()-ROW($E$1027)+1),"")</f>
        <v>0</v>
      </c>
      <c r="F1122">
        <f>IFERROR(SMALL(F346:F1024,ROW()-ROW($F$1027)+1),"")</f>
        <v>0</v>
      </c>
      <c r="G1122">
        <f>IFERROR(SMALL(G346:G1024,ROW()-ROW($G$1027)+1),"")</f>
        <v>0</v>
      </c>
      <c r="H1122">
        <f>IFERROR(SMALL(H346:H1024,ROW()-ROW($H$1027)+1),"")</f>
        <v>0</v>
      </c>
      <c r="I1122">
        <f>IFERROR(SMALL(I346:I1024,ROW()-ROW($I$1027)+1),"")</f>
        <v>0</v>
      </c>
      <c r="J1122">
        <f>IFERROR(SMALL(J346:J1024,ROW()-ROW($J$1027)+1),"")</f>
        <v>0</v>
      </c>
      <c r="K1122">
        <f>IFERROR(SMALL(K346:K1024,ROW()-ROW($K$1027)+1),"")</f>
        <v>0</v>
      </c>
      <c r="L1122">
        <f>IFERROR(SMALL(L346:L1024,ROW()-ROW($L$1027)+1),"")</f>
        <v>0</v>
      </c>
      <c r="M1122">
        <f>IFERROR(SMALL(M346:M1024,ROW()-ROW($M$1027)+1),"")</f>
        <v>0</v>
      </c>
      <c r="N1122">
        <f>IFERROR(SMALL(N346:N1024,ROW()-ROW($N$1027)+1),"")</f>
        <v>0</v>
      </c>
      <c r="O1122">
        <f>IFERROR(SMALL(O346:O1024,ROW()-ROW($O$1027)+1),"")</f>
        <v>0</v>
      </c>
      <c r="P1122">
        <f>IFERROR(SMALL(P346:P1024,ROW()-ROW($P$1027)+1),"")</f>
        <v>0</v>
      </c>
      <c r="Q1122">
        <f>IFERROR(SMALL(Q346:Q1024,ROW()-ROW($Q$1027)+1),"")</f>
        <v>0</v>
      </c>
      <c r="R1122">
        <f>IFERROR(SMALL(R346:R1024,ROW()-ROW($R$1027)+1),"")</f>
        <v>0</v>
      </c>
      <c r="S1122">
        <f>IFERROR(SMALL(S346:S1024,ROW()-ROW($S$1027)+1),"")</f>
        <v>0</v>
      </c>
      <c r="T1122">
        <f>IFERROR(SMALL(T346:T1024,ROW()-ROW($T$1027)+1),"")</f>
        <v>0</v>
      </c>
      <c r="U1122">
        <f>IFERROR(SMALL(U346:U1024,ROW()-ROW($U$1027)+1),"")</f>
        <v>0</v>
      </c>
      <c r="V1122">
        <f>IFERROR(SMALL(V346:V1024,ROW()-ROW($V$1027)+1),"")</f>
        <v>0</v>
      </c>
      <c r="W1122">
        <f>IFERROR(SMALL(W346:W1024,ROW()-ROW($W$1027)+1),"")</f>
        <v>0</v>
      </c>
      <c r="X1122">
        <f>IFERROR(SMALL(X346:X1024,ROW()-ROW($X$1027)+1),"")</f>
        <v>0</v>
      </c>
      <c r="Y1122">
        <f>IFERROR(SMALL(Y346:Y1024,ROW()-ROW($Y$1027)+1),"")</f>
        <v>0</v>
      </c>
      <c r="Z1122">
        <f>IFERROR(SMALL(Z346:Z1024,ROW()-ROW($Z$1027)+1),"")</f>
        <v>0</v>
      </c>
      <c r="AA1122">
        <f>IFERROR(SMALL(AA346:AA1024,ROW()-ROW($AA$1027)+1),"")</f>
        <v>0</v>
      </c>
      <c r="AB1122">
        <f>IFERROR(SMALL(AB346:AB1024,ROW()-ROW($AB$1027)+1),"")</f>
        <v>0</v>
      </c>
      <c r="AC1122">
        <f>IFERROR(SMALL(AC346:AC1024,ROW()-ROW($AC$1027)+1),"")</f>
        <v>0</v>
      </c>
      <c r="AD1122">
        <f>IFERROR(SMALL(AD346:AD1024,ROW()-ROW($AD$1027)+1),"")</f>
        <v>0</v>
      </c>
      <c r="AE1122">
        <f>IFERROR(SMALL(AE346:AE1024,ROW()-ROW($AE$1027)+1),"")</f>
        <v>0</v>
      </c>
      <c r="AF1122">
        <f>IFERROR(SMALL(AF346:AF1024,ROW()-ROW($AF$1027)+1),"")</f>
        <v>0</v>
      </c>
      <c r="AG1122">
        <f>IFERROR(SMALL(AG346:AG1024,ROW()-ROW($AG$1027)+1),"")</f>
        <v>0</v>
      </c>
      <c r="AH1122">
        <f>IFERROR(SMALL(AH346:AH1024,ROW()-ROW($AH$1027)+1),"")</f>
        <v>0</v>
      </c>
      <c r="AI1122">
        <f>IFERROR(SMALL(AI346:AI1024,ROW()-ROW($AI$1027)+1),"")</f>
        <v>0</v>
      </c>
      <c r="AJ1122">
        <f>IFERROR(SMALL(AJ346:AJ1024,ROW()-ROW($AJ$1027)+1),"")</f>
        <v>0</v>
      </c>
      <c r="AM1122">
        <f>IFERROR(SMALL(AM346:AM1024,ROW()-ROW($AM$1027)+1),"")</f>
        <v>0</v>
      </c>
      <c r="AN1122">
        <f>IFERROR(SMALL(AN346:AN1024,ROW()-ROW($AN$1027)+1),"")</f>
        <v>0</v>
      </c>
      <c r="AO1122">
        <f>IFERROR(SMALL(AO346:AO1024,ROW()-ROW($AO$1027)+1),"")</f>
        <v>0</v>
      </c>
      <c r="AP1122">
        <f>IFERROR(SMALL(AP346:AP1024,ROW()-ROW($AP$1027)+1),"")</f>
        <v>0</v>
      </c>
      <c r="AQ1122">
        <f>IFERROR(SMALL(AQ346:AQ1024,ROW()-ROW($AQ$1027)+1),"")</f>
        <v>0</v>
      </c>
      <c r="AR1122">
        <f>IFERROR(SMALL(AR346:AR1024,ROW()-ROW($AR$1027)+1),"")</f>
        <v>0</v>
      </c>
      <c r="AS1122">
        <f>IFERROR(SMALL(AS346:AS1024,ROW()-ROW($AS$1027)+1),"")</f>
        <v>0</v>
      </c>
      <c r="AT1122">
        <f>IFERROR(SMALL(AT346:AT1024,ROW()-ROW($AT$1027)+1),"")</f>
        <v>0</v>
      </c>
      <c r="AU1122">
        <f>IFERROR(SMALL(AU346:AU1024,ROW()-ROW($AU$1027)+1),"")</f>
        <v>0</v>
      </c>
      <c r="AV1122">
        <f>IFERROR(SMALL(AV346:AV1024,ROW()-ROW($AV$1027)+1),"")</f>
        <v>0</v>
      </c>
      <c r="AW1122">
        <f>IFERROR(SMALL(AW346:AW1024,ROW()-ROW($AW$1027)+1),"")</f>
        <v>0</v>
      </c>
      <c r="AX1122">
        <f>IFERROR(SMALL(AX346:AX1024,ROW()-ROW($AX$1027)+1),"")</f>
        <v>0</v>
      </c>
      <c r="AY1122">
        <f>IFERROR(SMALL(AY346:AY1024,ROW()-ROW($AY$1027)+1),"")</f>
        <v>0</v>
      </c>
      <c r="AZ1122">
        <f>IFERROR(SMALL(AZ346:AZ1024,ROW()-ROW($AZ$1027)+1),"")</f>
        <v>0</v>
      </c>
      <c r="BA1122">
        <f>IFERROR(SMALL(BA346:BA1024,ROW()-ROW($BA$1027)+1),"")</f>
        <v>0</v>
      </c>
      <c r="BB1122">
        <f>IFERROR(SMALL(BB346:BB1024,ROW()-ROW($BB$1027)+1),"")</f>
        <v>0</v>
      </c>
      <c r="BC1122">
        <f>IFERROR(SMALL(BC346:BC1024,ROW()-ROW($BC$1027)+1),"")</f>
        <v>0</v>
      </c>
      <c r="BD1122">
        <f>IFERROR(SMALL(BD346:BD1024,ROW()-ROW($BD$1027)+1),"")</f>
        <v>0</v>
      </c>
      <c r="BE1122">
        <f>IFERROR(SMALL(BE346:BE1024,ROW()-ROW($BE$1027)+1),"")</f>
        <v>0</v>
      </c>
      <c r="BF1122">
        <f>IFERROR(SMALL(BF346:BF1024,ROW()-ROW($BF$1027)+1),"")</f>
        <v>0</v>
      </c>
      <c r="BG1122">
        <f>IFERROR(SMALL(BG346:BG1024,ROW()-ROW($BG$1027)+1),"")</f>
        <v>0</v>
      </c>
      <c r="BH1122">
        <f>IFERROR(SMALL(BH346:BH1024,ROW()-ROW($BH$1027)+1),"")</f>
        <v>0</v>
      </c>
      <c r="BI1122">
        <f>IFERROR(SMALL(BI346:BI1024,ROW()-ROW($BI$1027)+1),"")</f>
        <v>0</v>
      </c>
      <c r="BJ1122">
        <f>IFERROR(SMALL(BJ346:BJ1024,ROW()-ROW($BJ$1027)+1),"")</f>
        <v>0</v>
      </c>
      <c r="BK1122">
        <f>IFERROR(SMALL(BK346:BK1024,ROW()-ROW($BK$1027)+1),"")</f>
        <v>0</v>
      </c>
      <c r="BL1122">
        <f>IFERROR(SMALL(BL346:BL1024,ROW()-ROW($BL$1027)+1),"")</f>
        <v>0</v>
      </c>
      <c r="BM1122">
        <f>IFERROR(SMALL(BM346:BM1024,ROW()-ROW($BM$1027)+1),"")</f>
        <v>0</v>
      </c>
      <c r="BN1122">
        <f>IFERROR(SMALL(BN346:BN1024,ROW()-ROW($BN$1027)+1),"")</f>
        <v>0</v>
      </c>
      <c r="BO1122">
        <f>IFERROR(SMALL(BO346:BO1024,ROW()-ROW($BO$1027)+1),"")</f>
        <v>0</v>
      </c>
      <c r="BP1122">
        <f>IFERROR(SMALL(BP346:BP1024,ROW()-ROW($BP$1027)+1),"")</f>
        <v>0</v>
      </c>
      <c r="BQ1122">
        <f>IFERROR(SMALL(BQ346:BQ1024,ROW()-ROW($BQ$1027)+1),"")</f>
        <v>0</v>
      </c>
      <c r="BR1122">
        <f>IFERROR(SMALL(BR346:BR1024,ROW()-ROW($BR$1027)+1),"")</f>
        <v>0</v>
      </c>
    </row>
    <row r="1123" spans="5:70">
      <c r="E1123">
        <f>IFERROR(SMALL(E346:E1024,ROW()-ROW($E$1027)+1),"")</f>
        <v>0</v>
      </c>
      <c r="F1123">
        <f>IFERROR(SMALL(F346:F1024,ROW()-ROW($F$1027)+1),"")</f>
        <v>0</v>
      </c>
      <c r="G1123">
        <f>IFERROR(SMALL(G346:G1024,ROW()-ROW($G$1027)+1),"")</f>
        <v>0</v>
      </c>
      <c r="H1123">
        <f>IFERROR(SMALL(H346:H1024,ROW()-ROW($H$1027)+1),"")</f>
        <v>0</v>
      </c>
      <c r="I1123">
        <f>IFERROR(SMALL(I346:I1024,ROW()-ROW($I$1027)+1),"")</f>
        <v>0</v>
      </c>
      <c r="J1123">
        <f>IFERROR(SMALL(J346:J1024,ROW()-ROW($J$1027)+1),"")</f>
        <v>0</v>
      </c>
      <c r="K1123">
        <f>IFERROR(SMALL(K346:K1024,ROW()-ROW($K$1027)+1),"")</f>
        <v>0</v>
      </c>
      <c r="L1123">
        <f>IFERROR(SMALL(L346:L1024,ROW()-ROW($L$1027)+1),"")</f>
        <v>0</v>
      </c>
      <c r="M1123">
        <f>IFERROR(SMALL(M346:M1024,ROW()-ROW($M$1027)+1),"")</f>
        <v>0</v>
      </c>
      <c r="N1123">
        <f>IFERROR(SMALL(N346:N1024,ROW()-ROW($N$1027)+1),"")</f>
        <v>0</v>
      </c>
      <c r="O1123">
        <f>IFERROR(SMALL(O346:O1024,ROW()-ROW($O$1027)+1),"")</f>
        <v>0</v>
      </c>
      <c r="P1123">
        <f>IFERROR(SMALL(P346:P1024,ROW()-ROW($P$1027)+1),"")</f>
        <v>0</v>
      </c>
      <c r="Q1123">
        <f>IFERROR(SMALL(Q346:Q1024,ROW()-ROW($Q$1027)+1),"")</f>
        <v>0</v>
      </c>
      <c r="R1123">
        <f>IFERROR(SMALL(R346:R1024,ROW()-ROW($R$1027)+1),"")</f>
        <v>0</v>
      </c>
      <c r="S1123">
        <f>IFERROR(SMALL(S346:S1024,ROW()-ROW($S$1027)+1),"")</f>
        <v>0</v>
      </c>
      <c r="T1123">
        <f>IFERROR(SMALL(T346:T1024,ROW()-ROW($T$1027)+1),"")</f>
        <v>0</v>
      </c>
      <c r="U1123">
        <f>IFERROR(SMALL(U346:U1024,ROW()-ROW($U$1027)+1),"")</f>
        <v>0</v>
      </c>
      <c r="V1123">
        <f>IFERROR(SMALL(V346:V1024,ROW()-ROW($V$1027)+1),"")</f>
        <v>0</v>
      </c>
      <c r="W1123">
        <f>IFERROR(SMALL(W346:W1024,ROW()-ROW($W$1027)+1),"")</f>
        <v>0</v>
      </c>
      <c r="X1123">
        <f>IFERROR(SMALL(X346:X1024,ROW()-ROW($X$1027)+1),"")</f>
        <v>0</v>
      </c>
      <c r="Y1123">
        <f>IFERROR(SMALL(Y346:Y1024,ROW()-ROW($Y$1027)+1),"")</f>
        <v>0</v>
      </c>
      <c r="Z1123">
        <f>IFERROR(SMALL(Z346:Z1024,ROW()-ROW($Z$1027)+1),"")</f>
        <v>0</v>
      </c>
      <c r="AA1123">
        <f>IFERROR(SMALL(AA346:AA1024,ROW()-ROW($AA$1027)+1),"")</f>
        <v>0</v>
      </c>
      <c r="AB1123">
        <f>IFERROR(SMALL(AB346:AB1024,ROW()-ROW($AB$1027)+1),"")</f>
        <v>0</v>
      </c>
      <c r="AC1123">
        <f>IFERROR(SMALL(AC346:AC1024,ROW()-ROW($AC$1027)+1),"")</f>
        <v>0</v>
      </c>
      <c r="AD1123">
        <f>IFERROR(SMALL(AD346:AD1024,ROW()-ROW($AD$1027)+1),"")</f>
        <v>0</v>
      </c>
      <c r="AE1123">
        <f>IFERROR(SMALL(AE346:AE1024,ROW()-ROW($AE$1027)+1),"")</f>
        <v>0</v>
      </c>
      <c r="AF1123">
        <f>IFERROR(SMALL(AF346:AF1024,ROW()-ROW($AF$1027)+1),"")</f>
        <v>0</v>
      </c>
      <c r="AG1123">
        <f>IFERROR(SMALL(AG346:AG1024,ROW()-ROW($AG$1027)+1),"")</f>
        <v>0</v>
      </c>
      <c r="AH1123">
        <f>IFERROR(SMALL(AH346:AH1024,ROW()-ROW($AH$1027)+1),"")</f>
        <v>0</v>
      </c>
      <c r="AI1123">
        <f>IFERROR(SMALL(AI346:AI1024,ROW()-ROW($AI$1027)+1),"")</f>
        <v>0</v>
      </c>
      <c r="AJ1123">
        <f>IFERROR(SMALL(AJ346:AJ1024,ROW()-ROW($AJ$1027)+1),"")</f>
        <v>0</v>
      </c>
      <c r="AM1123">
        <f>IFERROR(SMALL(AM346:AM1024,ROW()-ROW($AM$1027)+1),"")</f>
        <v>0</v>
      </c>
      <c r="AN1123">
        <f>IFERROR(SMALL(AN346:AN1024,ROW()-ROW($AN$1027)+1),"")</f>
        <v>0</v>
      </c>
      <c r="AO1123">
        <f>IFERROR(SMALL(AO346:AO1024,ROW()-ROW($AO$1027)+1),"")</f>
        <v>0</v>
      </c>
      <c r="AP1123">
        <f>IFERROR(SMALL(AP346:AP1024,ROW()-ROW($AP$1027)+1),"")</f>
        <v>0</v>
      </c>
      <c r="AQ1123">
        <f>IFERROR(SMALL(AQ346:AQ1024,ROW()-ROW($AQ$1027)+1),"")</f>
        <v>0</v>
      </c>
      <c r="AR1123">
        <f>IFERROR(SMALL(AR346:AR1024,ROW()-ROW($AR$1027)+1),"")</f>
        <v>0</v>
      </c>
      <c r="AS1123">
        <f>IFERROR(SMALL(AS346:AS1024,ROW()-ROW($AS$1027)+1),"")</f>
        <v>0</v>
      </c>
      <c r="AT1123">
        <f>IFERROR(SMALL(AT346:AT1024,ROW()-ROW($AT$1027)+1),"")</f>
        <v>0</v>
      </c>
      <c r="AU1123">
        <f>IFERROR(SMALL(AU346:AU1024,ROW()-ROW($AU$1027)+1),"")</f>
        <v>0</v>
      </c>
      <c r="AV1123">
        <f>IFERROR(SMALL(AV346:AV1024,ROW()-ROW($AV$1027)+1),"")</f>
        <v>0</v>
      </c>
      <c r="AW1123">
        <f>IFERROR(SMALL(AW346:AW1024,ROW()-ROW($AW$1027)+1),"")</f>
        <v>0</v>
      </c>
      <c r="AX1123">
        <f>IFERROR(SMALL(AX346:AX1024,ROW()-ROW($AX$1027)+1),"")</f>
        <v>0</v>
      </c>
      <c r="AY1123">
        <f>IFERROR(SMALL(AY346:AY1024,ROW()-ROW($AY$1027)+1),"")</f>
        <v>0</v>
      </c>
      <c r="AZ1123">
        <f>IFERROR(SMALL(AZ346:AZ1024,ROW()-ROW($AZ$1027)+1),"")</f>
        <v>0</v>
      </c>
      <c r="BA1123">
        <f>IFERROR(SMALL(BA346:BA1024,ROW()-ROW($BA$1027)+1),"")</f>
        <v>0</v>
      </c>
      <c r="BB1123">
        <f>IFERROR(SMALL(BB346:BB1024,ROW()-ROW($BB$1027)+1),"")</f>
        <v>0</v>
      </c>
      <c r="BC1123">
        <f>IFERROR(SMALL(BC346:BC1024,ROW()-ROW($BC$1027)+1),"")</f>
        <v>0</v>
      </c>
      <c r="BD1123">
        <f>IFERROR(SMALL(BD346:BD1024,ROW()-ROW($BD$1027)+1),"")</f>
        <v>0</v>
      </c>
      <c r="BE1123">
        <f>IFERROR(SMALL(BE346:BE1024,ROW()-ROW($BE$1027)+1),"")</f>
        <v>0</v>
      </c>
      <c r="BF1123">
        <f>IFERROR(SMALL(BF346:BF1024,ROW()-ROW($BF$1027)+1),"")</f>
        <v>0</v>
      </c>
      <c r="BG1123">
        <f>IFERROR(SMALL(BG346:BG1024,ROW()-ROW($BG$1027)+1),"")</f>
        <v>0</v>
      </c>
      <c r="BH1123">
        <f>IFERROR(SMALL(BH346:BH1024,ROW()-ROW($BH$1027)+1),"")</f>
        <v>0</v>
      </c>
      <c r="BI1123">
        <f>IFERROR(SMALL(BI346:BI1024,ROW()-ROW($BI$1027)+1),"")</f>
        <v>0</v>
      </c>
      <c r="BJ1123">
        <f>IFERROR(SMALL(BJ346:BJ1024,ROW()-ROW($BJ$1027)+1),"")</f>
        <v>0</v>
      </c>
      <c r="BK1123">
        <f>IFERROR(SMALL(BK346:BK1024,ROW()-ROW($BK$1027)+1),"")</f>
        <v>0</v>
      </c>
      <c r="BL1123">
        <f>IFERROR(SMALL(BL346:BL1024,ROW()-ROW($BL$1027)+1),"")</f>
        <v>0</v>
      </c>
      <c r="BM1123">
        <f>IFERROR(SMALL(BM346:BM1024,ROW()-ROW($BM$1027)+1),"")</f>
        <v>0</v>
      </c>
      <c r="BN1123">
        <f>IFERROR(SMALL(BN346:BN1024,ROW()-ROW($BN$1027)+1),"")</f>
        <v>0</v>
      </c>
      <c r="BO1123">
        <f>IFERROR(SMALL(BO346:BO1024,ROW()-ROW($BO$1027)+1),"")</f>
        <v>0</v>
      </c>
      <c r="BP1123">
        <f>IFERROR(SMALL(BP346:BP1024,ROW()-ROW($BP$1027)+1),"")</f>
        <v>0</v>
      </c>
      <c r="BQ1123">
        <f>IFERROR(SMALL(BQ346:BQ1024,ROW()-ROW($BQ$1027)+1),"")</f>
        <v>0</v>
      </c>
      <c r="BR1123">
        <f>IFERROR(SMALL(BR346:BR1024,ROW()-ROW($BR$1027)+1),"")</f>
        <v>0</v>
      </c>
    </row>
    <row r="1124" spans="5:70">
      <c r="E1124">
        <f>IFERROR(SMALL(E346:E1024,ROW()-ROW($E$1027)+1),"")</f>
        <v>0</v>
      </c>
      <c r="F1124">
        <f>IFERROR(SMALL(F346:F1024,ROW()-ROW($F$1027)+1),"")</f>
        <v>0</v>
      </c>
      <c r="G1124">
        <f>IFERROR(SMALL(G346:G1024,ROW()-ROW($G$1027)+1),"")</f>
        <v>0</v>
      </c>
      <c r="H1124">
        <f>IFERROR(SMALL(H346:H1024,ROW()-ROW($H$1027)+1),"")</f>
        <v>0</v>
      </c>
      <c r="I1124">
        <f>IFERROR(SMALL(I346:I1024,ROW()-ROW($I$1027)+1),"")</f>
        <v>0</v>
      </c>
      <c r="J1124">
        <f>IFERROR(SMALL(J346:J1024,ROW()-ROW($J$1027)+1),"")</f>
        <v>0</v>
      </c>
      <c r="K1124">
        <f>IFERROR(SMALL(K346:K1024,ROW()-ROW($K$1027)+1),"")</f>
        <v>0</v>
      </c>
      <c r="L1124">
        <f>IFERROR(SMALL(L346:L1024,ROW()-ROW($L$1027)+1),"")</f>
        <v>0</v>
      </c>
      <c r="M1124">
        <f>IFERROR(SMALL(M346:M1024,ROW()-ROW($M$1027)+1),"")</f>
        <v>0</v>
      </c>
      <c r="N1124">
        <f>IFERROR(SMALL(N346:N1024,ROW()-ROW($N$1027)+1),"")</f>
        <v>0</v>
      </c>
      <c r="O1124">
        <f>IFERROR(SMALL(O346:O1024,ROW()-ROW($O$1027)+1),"")</f>
        <v>0</v>
      </c>
      <c r="P1124">
        <f>IFERROR(SMALL(P346:P1024,ROW()-ROW($P$1027)+1),"")</f>
        <v>0</v>
      </c>
      <c r="Q1124">
        <f>IFERROR(SMALL(Q346:Q1024,ROW()-ROW($Q$1027)+1),"")</f>
        <v>0</v>
      </c>
      <c r="R1124">
        <f>IFERROR(SMALL(R346:R1024,ROW()-ROW($R$1027)+1),"")</f>
        <v>0</v>
      </c>
      <c r="S1124">
        <f>IFERROR(SMALL(S346:S1024,ROW()-ROW($S$1027)+1),"")</f>
        <v>0</v>
      </c>
      <c r="T1124">
        <f>IFERROR(SMALL(T346:T1024,ROW()-ROW($T$1027)+1),"")</f>
        <v>0</v>
      </c>
      <c r="U1124">
        <f>IFERROR(SMALL(U346:U1024,ROW()-ROW($U$1027)+1),"")</f>
        <v>0</v>
      </c>
      <c r="V1124">
        <f>IFERROR(SMALL(V346:V1024,ROW()-ROW($V$1027)+1),"")</f>
        <v>0</v>
      </c>
      <c r="W1124">
        <f>IFERROR(SMALL(W346:W1024,ROW()-ROW($W$1027)+1),"")</f>
        <v>0</v>
      </c>
      <c r="X1124">
        <f>IFERROR(SMALL(X346:X1024,ROW()-ROW($X$1027)+1),"")</f>
        <v>0</v>
      </c>
      <c r="Y1124">
        <f>IFERROR(SMALL(Y346:Y1024,ROW()-ROW($Y$1027)+1),"")</f>
        <v>0</v>
      </c>
      <c r="Z1124">
        <f>IFERROR(SMALL(Z346:Z1024,ROW()-ROW($Z$1027)+1),"")</f>
        <v>0</v>
      </c>
      <c r="AA1124">
        <f>IFERROR(SMALL(AA346:AA1024,ROW()-ROW($AA$1027)+1),"")</f>
        <v>0</v>
      </c>
      <c r="AB1124">
        <f>IFERROR(SMALL(AB346:AB1024,ROW()-ROW($AB$1027)+1),"")</f>
        <v>0</v>
      </c>
      <c r="AC1124">
        <f>IFERROR(SMALL(AC346:AC1024,ROW()-ROW($AC$1027)+1),"")</f>
        <v>0</v>
      </c>
      <c r="AD1124">
        <f>IFERROR(SMALL(AD346:AD1024,ROW()-ROW($AD$1027)+1),"")</f>
        <v>0</v>
      </c>
      <c r="AE1124">
        <f>IFERROR(SMALL(AE346:AE1024,ROW()-ROW($AE$1027)+1),"")</f>
        <v>0</v>
      </c>
      <c r="AF1124">
        <f>IFERROR(SMALL(AF346:AF1024,ROW()-ROW($AF$1027)+1),"")</f>
        <v>0</v>
      </c>
      <c r="AG1124">
        <f>IFERROR(SMALL(AG346:AG1024,ROW()-ROW($AG$1027)+1),"")</f>
        <v>0</v>
      </c>
      <c r="AH1124">
        <f>IFERROR(SMALL(AH346:AH1024,ROW()-ROW($AH$1027)+1),"")</f>
        <v>0</v>
      </c>
      <c r="AI1124">
        <f>IFERROR(SMALL(AI346:AI1024,ROW()-ROW($AI$1027)+1),"")</f>
        <v>0</v>
      </c>
      <c r="AJ1124">
        <f>IFERROR(SMALL(AJ346:AJ1024,ROW()-ROW($AJ$1027)+1),"")</f>
        <v>0</v>
      </c>
      <c r="AM1124">
        <f>IFERROR(SMALL(AM346:AM1024,ROW()-ROW($AM$1027)+1),"")</f>
        <v>0</v>
      </c>
      <c r="AN1124">
        <f>IFERROR(SMALL(AN346:AN1024,ROW()-ROW($AN$1027)+1),"")</f>
        <v>0</v>
      </c>
      <c r="AO1124">
        <f>IFERROR(SMALL(AO346:AO1024,ROW()-ROW($AO$1027)+1),"")</f>
        <v>0</v>
      </c>
      <c r="AP1124">
        <f>IFERROR(SMALL(AP346:AP1024,ROW()-ROW($AP$1027)+1),"")</f>
        <v>0</v>
      </c>
      <c r="AQ1124">
        <f>IFERROR(SMALL(AQ346:AQ1024,ROW()-ROW($AQ$1027)+1),"")</f>
        <v>0</v>
      </c>
      <c r="AR1124">
        <f>IFERROR(SMALL(AR346:AR1024,ROW()-ROW($AR$1027)+1),"")</f>
        <v>0</v>
      </c>
      <c r="AS1124">
        <f>IFERROR(SMALL(AS346:AS1024,ROW()-ROW($AS$1027)+1),"")</f>
        <v>0</v>
      </c>
      <c r="AT1124">
        <f>IFERROR(SMALL(AT346:AT1024,ROW()-ROW($AT$1027)+1),"")</f>
        <v>0</v>
      </c>
      <c r="AU1124">
        <f>IFERROR(SMALL(AU346:AU1024,ROW()-ROW($AU$1027)+1),"")</f>
        <v>0</v>
      </c>
      <c r="AV1124">
        <f>IFERROR(SMALL(AV346:AV1024,ROW()-ROW($AV$1027)+1),"")</f>
        <v>0</v>
      </c>
      <c r="AW1124">
        <f>IFERROR(SMALL(AW346:AW1024,ROW()-ROW($AW$1027)+1),"")</f>
        <v>0</v>
      </c>
      <c r="AX1124">
        <f>IFERROR(SMALL(AX346:AX1024,ROW()-ROW($AX$1027)+1),"")</f>
        <v>0</v>
      </c>
      <c r="AY1124">
        <f>IFERROR(SMALL(AY346:AY1024,ROW()-ROW($AY$1027)+1),"")</f>
        <v>0</v>
      </c>
      <c r="AZ1124">
        <f>IFERROR(SMALL(AZ346:AZ1024,ROW()-ROW($AZ$1027)+1),"")</f>
        <v>0</v>
      </c>
      <c r="BA1124">
        <f>IFERROR(SMALL(BA346:BA1024,ROW()-ROW($BA$1027)+1),"")</f>
        <v>0</v>
      </c>
      <c r="BB1124">
        <f>IFERROR(SMALL(BB346:BB1024,ROW()-ROW($BB$1027)+1),"")</f>
        <v>0</v>
      </c>
      <c r="BC1124">
        <f>IFERROR(SMALL(BC346:BC1024,ROW()-ROW($BC$1027)+1),"")</f>
        <v>0</v>
      </c>
      <c r="BD1124">
        <f>IFERROR(SMALL(BD346:BD1024,ROW()-ROW($BD$1027)+1),"")</f>
        <v>0</v>
      </c>
      <c r="BE1124">
        <f>IFERROR(SMALL(BE346:BE1024,ROW()-ROW($BE$1027)+1),"")</f>
        <v>0</v>
      </c>
      <c r="BF1124">
        <f>IFERROR(SMALL(BF346:BF1024,ROW()-ROW($BF$1027)+1),"")</f>
        <v>0</v>
      </c>
      <c r="BG1124">
        <f>IFERROR(SMALL(BG346:BG1024,ROW()-ROW($BG$1027)+1),"")</f>
        <v>0</v>
      </c>
      <c r="BH1124">
        <f>IFERROR(SMALL(BH346:BH1024,ROW()-ROW($BH$1027)+1),"")</f>
        <v>0</v>
      </c>
      <c r="BI1124">
        <f>IFERROR(SMALL(BI346:BI1024,ROW()-ROW($BI$1027)+1),"")</f>
        <v>0</v>
      </c>
      <c r="BJ1124">
        <f>IFERROR(SMALL(BJ346:BJ1024,ROW()-ROW($BJ$1027)+1),"")</f>
        <v>0</v>
      </c>
      <c r="BK1124">
        <f>IFERROR(SMALL(BK346:BK1024,ROW()-ROW($BK$1027)+1),"")</f>
        <v>0</v>
      </c>
      <c r="BL1124">
        <f>IFERROR(SMALL(BL346:BL1024,ROW()-ROW($BL$1027)+1),"")</f>
        <v>0</v>
      </c>
      <c r="BM1124">
        <f>IFERROR(SMALL(BM346:BM1024,ROW()-ROW($BM$1027)+1),"")</f>
        <v>0</v>
      </c>
      <c r="BN1124">
        <f>IFERROR(SMALL(BN346:BN1024,ROW()-ROW($BN$1027)+1),"")</f>
        <v>0</v>
      </c>
      <c r="BO1124">
        <f>IFERROR(SMALL(BO346:BO1024,ROW()-ROW($BO$1027)+1),"")</f>
        <v>0</v>
      </c>
      <c r="BP1124">
        <f>IFERROR(SMALL(BP346:BP1024,ROW()-ROW($BP$1027)+1),"")</f>
        <v>0</v>
      </c>
      <c r="BQ1124">
        <f>IFERROR(SMALL(BQ346:BQ1024,ROW()-ROW($BQ$1027)+1),"")</f>
        <v>0</v>
      </c>
      <c r="BR1124">
        <f>IFERROR(SMALL(BR346:BR1024,ROW()-ROW($BR$1027)+1),"")</f>
        <v>0</v>
      </c>
    </row>
    <row r="1125" spans="5:70">
      <c r="E1125">
        <f>IFERROR(SMALL(E346:E1024,ROW()-ROW($E$1027)+1),"")</f>
        <v>0</v>
      </c>
      <c r="F1125">
        <f>IFERROR(SMALL(F346:F1024,ROW()-ROW($F$1027)+1),"")</f>
        <v>0</v>
      </c>
      <c r="G1125">
        <f>IFERROR(SMALL(G346:G1024,ROW()-ROW($G$1027)+1),"")</f>
        <v>0</v>
      </c>
      <c r="H1125">
        <f>IFERROR(SMALL(H346:H1024,ROW()-ROW($H$1027)+1),"")</f>
        <v>0</v>
      </c>
      <c r="I1125">
        <f>IFERROR(SMALL(I346:I1024,ROW()-ROW($I$1027)+1),"")</f>
        <v>0</v>
      </c>
      <c r="J1125">
        <f>IFERROR(SMALL(J346:J1024,ROW()-ROW($J$1027)+1),"")</f>
        <v>0</v>
      </c>
      <c r="K1125">
        <f>IFERROR(SMALL(K346:K1024,ROW()-ROW($K$1027)+1),"")</f>
        <v>0</v>
      </c>
      <c r="L1125">
        <f>IFERROR(SMALL(L346:L1024,ROW()-ROW($L$1027)+1),"")</f>
        <v>0</v>
      </c>
      <c r="M1125">
        <f>IFERROR(SMALL(M346:M1024,ROW()-ROW($M$1027)+1),"")</f>
        <v>0</v>
      </c>
      <c r="N1125">
        <f>IFERROR(SMALL(N346:N1024,ROW()-ROW($N$1027)+1),"")</f>
        <v>0</v>
      </c>
      <c r="O1125">
        <f>IFERROR(SMALL(O346:O1024,ROW()-ROW($O$1027)+1),"")</f>
        <v>0</v>
      </c>
      <c r="P1125">
        <f>IFERROR(SMALL(P346:P1024,ROW()-ROW($P$1027)+1),"")</f>
        <v>0</v>
      </c>
      <c r="Q1125">
        <f>IFERROR(SMALL(Q346:Q1024,ROW()-ROW($Q$1027)+1),"")</f>
        <v>0</v>
      </c>
      <c r="R1125">
        <f>IFERROR(SMALL(R346:R1024,ROW()-ROW($R$1027)+1),"")</f>
        <v>0</v>
      </c>
      <c r="S1125">
        <f>IFERROR(SMALL(S346:S1024,ROW()-ROW($S$1027)+1),"")</f>
        <v>0</v>
      </c>
      <c r="T1125">
        <f>IFERROR(SMALL(T346:T1024,ROW()-ROW($T$1027)+1),"")</f>
        <v>0</v>
      </c>
      <c r="U1125">
        <f>IFERROR(SMALL(U346:U1024,ROW()-ROW($U$1027)+1),"")</f>
        <v>0</v>
      </c>
      <c r="V1125">
        <f>IFERROR(SMALL(V346:V1024,ROW()-ROW($V$1027)+1),"")</f>
        <v>0</v>
      </c>
      <c r="W1125">
        <f>IFERROR(SMALL(W346:W1024,ROW()-ROW($W$1027)+1),"")</f>
        <v>0</v>
      </c>
      <c r="X1125">
        <f>IFERROR(SMALL(X346:X1024,ROW()-ROW($X$1027)+1),"")</f>
        <v>0</v>
      </c>
      <c r="Y1125">
        <f>IFERROR(SMALL(Y346:Y1024,ROW()-ROW($Y$1027)+1),"")</f>
        <v>0</v>
      </c>
      <c r="Z1125">
        <f>IFERROR(SMALL(Z346:Z1024,ROW()-ROW($Z$1027)+1),"")</f>
        <v>0</v>
      </c>
      <c r="AA1125">
        <f>IFERROR(SMALL(AA346:AA1024,ROW()-ROW($AA$1027)+1),"")</f>
        <v>0</v>
      </c>
      <c r="AB1125">
        <f>IFERROR(SMALL(AB346:AB1024,ROW()-ROW($AB$1027)+1),"")</f>
        <v>0</v>
      </c>
      <c r="AC1125">
        <f>IFERROR(SMALL(AC346:AC1024,ROW()-ROW($AC$1027)+1),"")</f>
        <v>0</v>
      </c>
      <c r="AD1125">
        <f>IFERROR(SMALL(AD346:AD1024,ROW()-ROW($AD$1027)+1),"")</f>
        <v>0</v>
      </c>
      <c r="AE1125">
        <f>IFERROR(SMALL(AE346:AE1024,ROW()-ROW($AE$1027)+1),"")</f>
        <v>0</v>
      </c>
      <c r="AF1125">
        <f>IFERROR(SMALL(AF346:AF1024,ROW()-ROW($AF$1027)+1),"")</f>
        <v>0</v>
      </c>
      <c r="AG1125">
        <f>IFERROR(SMALL(AG346:AG1024,ROW()-ROW($AG$1027)+1),"")</f>
        <v>0</v>
      </c>
      <c r="AH1125">
        <f>IFERROR(SMALL(AH346:AH1024,ROW()-ROW($AH$1027)+1),"")</f>
        <v>0</v>
      </c>
      <c r="AI1125">
        <f>IFERROR(SMALL(AI346:AI1024,ROW()-ROW($AI$1027)+1),"")</f>
        <v>0</v>
      </c>
      <c r="AJ1125">
        <f>IFERROR(SMALL(AJ346:AJ1024,ROW()-ROW($AJ$1027)+1),"")</f>
        <v>0</v>
      </c>
      <c r="AM1125">
        <f>IFERROR(SMALL(AM346:AM1024,ROW()-ROW($AM$1027)+1),"")</f>
        <v>0</v>
      </c>
      <c r="AN1125">
        <f>IFERROR(SMALL(AN346:AN1024,ROW()-ROW($AN$1027)+1),"")</f>
        <v>0</v>
      </c>
      <c r="AO1125">
        <f>IFERROR(SMALL(AO346:AO1024,ROW()-ROW($AO$1027)+1),"")</f>
        <v>0</v>
      </c>
      <c r="AP1125">
        <f>IFERROR(SMALL(AP346:AP1024,ROW()-ROW($AP$1027)+1),"")</f>
        <v>0</v>
      </c>
      <c r="AQ1125">
        <f>IFERROR(SMALL(AQ346:AQ1024,ROW()-ROW($AQ$1027)+1),"")</f>
        <v>0</v>
      </c>
      <c r="AR1125">
        <f>IFERROR(SMALL(AR346:AR1024,ROW()-ROW($AR$1027)+1),"")</f>
        <v>0</v>
      </c>
      <c r="AS1125">
        <f>IFERROR(SMALL(AS346:AS1024,ROW()-ROW($AS$1027)+1),"")</f>
        <v>0</v>
      </c>
      <c r="AT1125">
        <f>IFERROR(SMALL(AT346:AT1024,ROW()-ROW($AT$1027)+1),"")</f>
        <v>0</v>
      </c>
      <c r="AU1125">
        <f>IFERROR(SMALL(AU346:AU1024,ROW()-ROW($AU$1027)+1),"")</f>
        <v>0</v>
      </c>
      <c r="AV1125">
        <f>IFERROR(SMALL(AV346:AV1024,ROW()-ROW($AV$1027)+1),"")</f>
        <v>0</v>
      </c>
      <c r="AW1125">
        <f>IFERROR(SMALL(AW346:AW1024,ROW()-ROW($AW$1027)+1),"")</f>
        <v>0</v>
      </c>
      <c r="AX1125">
        <f>IFERROR(SMALL(AX346:AX1024,ROW()-ROW($AX$1027)+1),"")</f>
        <v>0</v>
      </c>
      <c r="AY1125">
        <f>IFERROR(SMALL(AY346:AY1024,ROW()-ROW($AY$1027)+1),"")</f>
        <v>0</v>
      </c>
      <c r="AZ1125">
        <f>IFERROR(SMALL(AZ346:AZ1024,ROW()-ROW($AZ$1027)+1),"")</f>
        <v>0</v>
      </c>
      <c r="BA1125">
        <f>IFERROR(SMALL(BA346:BA1024,ROW()-ROW($BA$1027)+1),"")</f>
        <v>0</v>
      </c>
      <c r="BB1125">
        <f>IFERROR(SMALL(BB346:BB1024,ROW()-ROW($BB$1027)+1),"")</f>
        <v>0</v>
      </c>
      <c r="BC1125">
        <f>IFERROR(SMALL(BC346:BC1024,ROW()-ROW($BC$1027)+1),"")</f>
        <v>0</v>
      </c>
      <c r="BD1125">
        <f>IFERROR(SMALL(BD346:BD1024,ROW()-ROW($BD$1027)+1),"")</f>
        <v>0</v>
      </c>
      <c r="BE1125">
        <f>IFERROR(SMALL(BE346:BE1024,ROW()-ROW($BE$1027)+1),"")</f>
        <v>0</v>
      </c>
      <c r="BF1125">
        <f>IFERROR(SMALL(BF346:BF1024,ROW()-ROW($BF$1027)+1),"")</f>
        <v>0</v>
      </c>
      <c r="BG1125">
        <f>IFERROR(SMALL(BG346:BG1024,ROW()-ROW($BG$1027)+1),"")</f>
        <v>0</v>
      </c>
      <c r="BH1125">
        <f>IFERROR(SMALL(BH346:BH1024,ROW()-ROW($BH$1027)+1),"")</f>
        <v>0</v>
      </c>
      <c r="BI1125">
        <f>IFERROR(SMALL(BI346:BI1024,ROW()-ROW($BI$1027)+1),"")</f>
        <v>0</v>
      </c>
      <c r="BJ1125">
        <f>IFERROR(SMALL(BJ346:BJ1024,ROW()-ROW($BJ$1027)+1),"")</f>
        <v>0</v>
      </c>
      <c r="BK1125">
        <f>IFERROR(SMALL(BK346:BK1024,ROW()-ROW($BK$1027)+1),"")</f>
        <v>0</v>
      </c>
      <c r="BL1125">
        <f>IFERROR(SMALL(BL346:BL1024,ROW()-ROW($BL$1027)+1),"")</f>
        <v>0</v>
      </c>
      <c r="BM1125">
        <f>IFERROR(SMALL(BM346:BM1024,ROW()-ROW($BM$1027)+1),"")</f>
        <v>0</v>
      </c>
      <c r="BN1125">
        <f>IFERROR(SMALL(BN346:BN1024,ROW()-ROW($BN$1027)+1),"")</f>
        <v>0</v>
      </c>
      <c r="BO1125">
        <f>IFERROR(SMALL(BO346:BO1024,ROW()-ROW($BO$1027)+1),"")</f>
        <v>0</v>
      </c>
      <c r="BP1125">
        <f>IFERROR(SMALL(BP346:BP1024,ROW()-ROW($BP$1027)+1),"")</f>
        <v>0</v>
      </c>
      <c r="BQ1125">
        <f>IFERROR(SMALL(BQ346:BQ1024,ROW()-ROW($BQ$1027)+1),"")</f>
        <v>0</v>
      </c>
      <c r="BR1125">
        <f>IFERROR(SMALL(BR346:BR1024,ROW()-ROW($BR$1027)+1),"")</f>
        <v>0</v>
      </c>
    </row>
    <row r="1126" spans="5:70">
      <c r="E1126">
        <f>IFERROR(SMALL(E346:E1024,ROW()-ROW($E$1027)+1),"")</f>
        <v>0</v>
      </c>
      <c r="F1126">
        <f>IFERROR(SMALL(F346:F1024,ROW()-ROW($F$1027)+1),"")</f>
        <v>0</v>
      </c>
      <c r="G1126">
        <f>IFERROR(SMALL(G346:G1024,ROW()-ROW($G$1027)+1),"")</f>
        <v>0</v>
      </c>
      <c r="H1126">
        <f>IFERROR(SMALL(H346:H1024,ROW()-ROW($H$1027)+1),"")</f>
        <v>0</v>
      </c>
      <c r="I1126">
        <f>IFERROR(SMALL(I346:I1024,ROW()-ROW($I$1027)+1),"")</f>
        <v>0</v>
      </c>
      <c r="J1126">
        <f>IFERROR(SMALL(J346:J1024,ROW()-ROW($J$1027)+1),"")</f>
        <v>0</v>
      </c>
      <c r="K1126">
        <f>IFERROR(SMALL(K346:K1024,ROW()-ROW($K$1027)+1),"")</f>
        <v>0</v>
      </c>
      <c r="L1126">
        <f>IFERROR(SMALL(L346:L1024,ROW()-ROW($L$1027)+1),"")</f>
        <v>0</v>
      </c>
      <c r="M1126">
        <f>IFERROR(SMALL(M346:M1024,ROW()-ROW($M$1027)+1),"")</f>
        <v>0</v>
      </c>
      <c r="N1126">
        <f>IFERROR(SMALL(N346:N1024,ROW()-ROW($N$1027)+1),"")</f>
        <v>0</v>
      </c>
      <c r="O1126">
        <f>IFERROR(SMALL(O346:O1024,ROW()-ROW($O$1027)+1),"")</f>
        <v>0</v>
      </c>
      <c r="P1126">
        <f>IFERROR(SMALL(P346:P1024,ROW()-ROW($P$1027)+1),"")</f>
        <v>0</v>
      </c>
      <c r="Q1126">
        <f>IFERROR(SMALL(Q346:Q1024,ROW()-ROW($Q$1027)+1),"")</f>
        <v>0</v>
      </c>
      <c r="R1126">
        <f>IFERROR(SMALL(R346:R1024,ROW()-ROW($R$1027)+1),"")</f>
        <v>0</v>
      </c>
      <c r="S1126">
        <f>IFERROR(SMALL(S346:S1024,ROW()-ROW($S$1027)+1),"")</f>
        <v>0</v>
      </c>
      <c r="T1126">
        <f>IFERROR(SMALL(T346:T1024,ROW()-ROW($T$1027)+1),"")</f>
        <v>0</v>
      </c>
      <c r="U1126">
        <f>IFERROR(SMALL(U346:U1024,ROW()-ROW($U$1027)+1),"")</f>
        <v>0</v>
      </c>
      <c r="V1126">
        <f>IFERROR(SMALL(V346:V1024,ROW()-ROW($V$1027)+1),"")</f>
        <v>0</v>
      </c>
      <c r="W1126">
        <f>IFERROR(SMALL(W346:W1024,ROW()-ROW($W$1027)+1),"")</f>
        <v>0</v>
      </c>
      <c r="X1126">
        <f>IFERROR(SMALL(X346:X1024,ROW()-ROW($X$1027)+1),"")</f>
        <v>0</v>
      </c>
      <c r="Y1126">
        <f>IFERROR(SMALL(Y346:Y1024,ROW()-ROW($Y$1027)+1),"")</f>
        <v>0</v>
      </c>
      <c r="Z1126">
        <f>IFERROR(SMALL(Z346:Z1024,ROW()-ROW($Z$1027)+1),"")</f>
        <v>0</v>
      </c>
      <c r="AA1126">
        <f>IFERROR(SMALL(AA346:AA1024,ROW()-ROW($AA$1027)+1),"")</f>
        <v>0</v>
      </c>
      <c r="AB1126">
        <f>IFERROR(SMALL(AB346:AB1024,ROW()-ROW($AB$1027)+1),"")</f>
        <v>0</v>
      </c>
      <c r="AC1126">
        <f>IFERROR(SMALL(AC346:AC1024,ROW()-ROW($AC$1027)+1),"")</f>
        <v>0</v>
      </c>
      <c r="AD1126">
        <f>IFERROR(SMALL(AD346:AD1024,ROW()-ROW($AD$1027)+1),"")</f>
        <v>0</v>
      </c>
      <c r="AE1126">
        <f>IFERROR(SMALL(AE346:AE1024,ROW()-ROW($AE$1027)+1),"")</f>
        <v>0</v>
      </c>
      <c r="AF1126">
        <f>IFERROR(SMALL(AF346:AF1024,ROW()-ROW($AF$1027)+1),"")</f>
        <v>0</v>
      </c>
      <c r="AG1126">
        <f>IFERROR(SMALL(AG346:AG1024,ROW()-ROW($AG$1027)+1),"")</f>
        <v>0</v>
      </c>
      <c r="AH1126">
        <f>IFERROR(SMALL(AH346:AH1024,ROW()-ROW($AH$1027)+1),"")</f>
        <v>0</v>
      </c>
      <c r="AI1126">
        <f>IFERROR(SMALL(AI346:AI1024,ROW()-ROW($AI$1027)+1),"")</f>
        <v>0</v>
      </c>
      <c r="AJ1126">
        <f>IFERROR(SMALL(AJ346:AJ1024,ROW()-ROW($AJ$1027)+1),"")</f>
        <v>0</v>
      </c>
      <c r="AM1126">
        <f>IFERROR(SMALL(AM346:AM1024,ROW()-ROW($AM$1027)+1),"")</f>
        <v>0</v>
      </c>
      <c r="AN1126">
        <f>IFERROR(SMALL(AN346:AN1024,ROW()-ROW($AN$1027)+1),"")</f>
        <v>0</v>
      </c>
      <c r="AO1126">
        <f>IFERROR(SMALL(AO346:AO1024,ROW()-ROW($AO$1027)+1),"")</f>
        <v>0</v>
      </c>
      <c r="AP1126">
        <f>IFERROR(SMALL(AP346:AP1024,ROW()-ROW($AP$1027)+1),"")</f>
        <v>0</v>
      </c>
      <c r="AQ1126">
        <f>IFERROR(SMALL(AQ346:AQ1024,ROW()-ROW($AQ$1027)+1),"")</f>
        <v>0</v>
      </c>
      <c r="AR1126">
        <f>IFERROR(SMALL(AR346:AR1024,ROW()-ROW($AR$1027)+1),"")</f>
        <v>0</v>
      </c>
      <c r="AS1126">
        <f>IFERROR(SMALL(AS346:AS1024,ROW()-ROW($AS$1027)+1),"")</f>
        <v>0</v>
      </c>
      <c r="AT1126">
        <f>IFERROR(SMALL(AT346:AT1024,ROW()-ROW($AT$1027)+1),"")</f>
        <v>0</v>
      </c>
      <c r="AU1126">
        <f>IFERROR(SMALL(AU346:AU1024,ROW()-ROW($AU$1027)+1),"")</f>
        <v>0</v>
      </c>
      <c r="AV1126">
        <f>IFERROR(SMALL(AV346:AV1024,ROW()-ROW($AV$1027)+1),"")</f>
        <v>0</v>
      </c>
      <c r="AW1126">
        <f>IFERROR(SMALL(AW346:AW1024,ROW()-ROW($AW$1027)+1),"")</f>
        <v>0</v>
      </c>
      <c r="AX1126">
        <f>IFERROR(SMALL(AX346:AX1024,ROW()-ROW($AX$1027)+1),"")</f>
        <v>0</v>
      </c>
      <c r="AY1126">
        <f>IFERROR(SMALL(AY346:AY1024,ROW()-ROW($AY$1027)+1),"")</f>
        <v>0</v>
      </c>
      <c r="AZ1126">
        <f>IFERROR(SMALL(AZ346:AZ1024,ROW()-ROW($AZ$1027)+1),"")</f>
        <v>0</v>
      </c>
      <c r="BA1126">
        <f>IFERROR(SMALL(BA346:BA1024,ROW()-ROW($BA$1027)+1),"")</f>
        <v>0</v>
      </c>
      <c r="BB1126">
        <f>IFERROR(SMALL(BB346:BB1024,ROW()-ROW($BB$1027)+1),"")</f>
        <v>0</v>
      </c>
      <c r="BC1126">
        <f>IFERROR(SMALL(BC346:BC1024,ROW()-ROW($BC$1027)+1),"")</f>
        <v>0</v>
      </c>
      <c r="BD1126">
        <f>IFERROR(SMALL(BD346:BD1024,ROW()-ROW($BD$1027)+1),"")</f>
        <v>0</v>
      </c>
      <c r="BE1126">
        <f>IFERROR(SMALL(BE346:BE1024,ROW()-ROW($BE$1027)+1),"")</f>
        <v>0</v>
      </c>
      <c r="BF1126">
        <f>IFERROR(SMALL(BF346:BF1024,ROW()-ROW($BF$1027)+1),"")</f>
        <v>0</v>
      </c>
      <c r="BG1126">
        <f>IFERROR(SMALL(BG346:BG1024,ROW()-ROW($BG$1027)+1),"")</f>
        <v>0</v>
      </c>
      <c r="BH1126">
        <f>IFERROR(SMALL(BH346:BH1024,ROW()-ROW($BH$1027)+1),"")</f>
        <v>0</v>
      </c>
      <c r="BI1126">
        <f>IFERROR(SMALL(BI346:BI1024,ROW()-ROW($BI$1027)+1),"")</f>
        <v>0</v>
      </c>
      <c r="BJ1126">
        <f>IFERROR(SMALL(BJ346:BJ1024,ROW()-ROW($BJ$1027)+1),"")</f>
        <v>0</v>
      </c>
      <c r="BK1126">
        <f>IFERROR(SMALL(BK346:BK1024,ROW()-ROW($BK$1027)+1),"")</f>
        <v>0</v>
      </c>
      <c r="BL1126">
        <f>IFERROR(SMALL(BL346:BL1024,ROW()-ROW($BL$1027)+1),"")</f>
        <v>0</v>
      </c>
      <c r="BM1126">
        <f>IFERROR(SMALL(BM346:BM1024,ROW()-ROW($BM$1027)+1),"")</f>
        <v>0</v>
      </c>
      <c r="BN1126">
        <f>IFERROR(SMALL(BN346:BN1024,ROW()-ROW($BN$1027)+1),"")</f>
        <v>0</v>
      </c>
      <c r="BO1126">
        <f>IFERROR(SMALL(BO346:BO1024,ROW()-ROW($BO$1027)+1),"")</f>
        <v>0</v>
      </c>
      <c r="BP1126">
        <f>IFERROR(SMALL(BP346:BP1024,ROW()-ROW($BP$1027)+1),"")</f>
        <v>0</v>
      </c>
      <c r="BQ1126">
        <f>IFERROR(SMALL(BQ346:BQ1024,ROW()-ROW($BQ$1027)+1),"")</f>
        <v>0</v>
      </c>
      <c r="BR1126">
        <f>IFERROR(SMALL(BR346:BR1024,ROW()-ROW($BR$1027)+1),"")</f>
        <v>0</v>
      </c>
    </row>
    <row r="1127" spans="5:70">
      <c r="E1127">
        <f>IFERROR(SMALL(E346:E1024,ROW()-ROW($E$1027)+1),"")</f>
        <v>0</v>
      </c>
      <c r="F1127">
        <f>IFERROR(SMALL(F346:F1024,ROW()-ROW($F$1027)+1),"")</f>
        <v>0</v>
      </c>
      <c r="G1127">
        <f>IFERROR(SMALL(G346:G1024,ROW()-ROW($G$1027)+1),"")</f>
        <v>0</v>
      </c>
      <c r="H1127">
        <f>IFERROR(SMALL(H346:H1024,ROW()-ROW($H$1027)+1),"")</f>
        <v>0</v>
      </c>
      <c r="I1127">
        <f>IFERROR(SMALL(I346:I1024,ROW()-ROW($I$1027)+1),"")</f>
        <v>0</v>
      </c>
      <c r="J1127">
        <f>IFERROR(SMALL(J346:J1024,ROW()-ROW($J$1027)+1),"")</f>
        <v>0</v>
      </c>
      <c r="K1127">
        <f>IFERROR(SMALL(K346:K1024,ROW()-ROW($K$1027)+1),"")</f>
        <v>0</v>
      </c>
      <c r="L1127">
        <f>IFERROR(SMALL(L346:L1024,ROW()-ROW($L$1027)+1),"")</f>
        <v>0</v>
      </c>
      <c r="M1127">
        <f>IFERROR(SMALL(M346:M1024,ROW()-ROW($M$1027)+1),"")</f>
        <v>0</v>
      </c>
      <c r="N1127">
        <f>IFERROR(SMALL(N346:N1024,ROW()-ROW($N$1027)+1),"")</f>
        <v>0</v>
      </c>
      <c r="O1127">
        <f>IFERROR(SMALL(O346:O1024,ROW()-ROW($O$1027)+1),"")</f>
        <v>0</v>
      </c>
      <c r="P1127">
        <f>IFERROR(SMALL(P346:P1024,ROW()-ROW($P$1027)+1),"")</f>
        <v>0</v>
      </c>
      <c r="Q1127">
        <f>IFERROR(SMALL(Q346:Q1024,ROW()-ROW($Q$1027)+1),"")</f>
        <v>0</v>
      </c>
      <c r="R1127">
        <f>IFERROR(SMALL(R346:R1024,ROW()-ROW($R$1027)+1),"")</f>
        <v>0</v>
      </c>
      <c r="S1127">
        <f>IFERROR(SMALL(S346:S1024,ROW()-ROW($S$1027)+1),"")</f>
        <v>0</v>
      </c>
      <c r="T1127">
        <f>IFERROR(SMALL(T346:T1024,ROW()-ROW($T$1027)+1),"")</f>
        <v>0</v>
      </c>
      <c r="U1127">
        <f>IFERROR(SMALL(U346:U1024,ROW()-ROW($U$1027)+1),"")</f>
        <v>0</v>
      </c>
      <c r="V1127">
        <f>IFERROR(SMALL(V346:V1024,ROW()-ROW($V$1027)+1),"")</f>
        <v>0</v>
      </c>
      <c r="W1127">
        <f>IFERROR(SMALL(W346:W1024,ROW()-ROW($W$1027)+1),"")</f>
        <v>0</v>
      </c>
      <c r="X1127">
        <f>IFERROR(SMALL(X346:X1024,ROW()-ROW($X$1027)+1),"")</f>
        <v>0</v>
      </c>
      <c r="Y1127">
        <f>IFERROR(SMALL(Y346:Y1024,ROW()-ROW($Y$1027)+1),"")</f>
        <v>0</v>
      </c>
      <c r="Z1127">
        <f>IFERROR(SMALL(Z346:Z1024,ROW()-ROW($Z$1027)+1),"")</f>
        <v>0</v>
      </c>
      <c r="AA1127">
        <f>IFERROR(SMALL(AA346:AA1024,ROW()-ROW($AA$1027)+1),"")</f>
        <v>0</v>
      </c>
      <c r="AB1127">
        <f>IFERROR(SMALL(AB346:AB1024,ROW()-ROW($AB$1027)+1),"")</f>
        <v>0</v>
      </c>
      <c r="AC1127">
        <f>IFERROR(SMALL(AC346:AC1024,ROW()-ROW($AC$1027)+1),"")</f>
        <v>0</v>
      </c>
      <c r="AD1127">
        <f>IFERROR(SMALL(AD346:AD1024,ROW()-ROW($AD$1027)+1),"")</f>
        <v>0</v>
      </c>
      <c r="AE1127">
        <f>IFERROR(SMALL(AE346:AE1024,ROW()-ROW($AE$1027)+1),"")</f>
        <v>0</v>
      </c>
      <c r="AF1127">
        <f>IFERROR(SMALL(AF346:AF1024,ROW()-ROW($AF$1027)+1),"")</f>
        <v>0</v>
      </c>
      <c r="AG1127">
        <f>IFERROR(SMALL(AG346:AG1024,ROW()-ROW($AG$1027)+1),"")</f>
        <v>0</v>
      </c>
      <c r="AH1127">
        <f>IFERROR(SMALL(AH346:AH1024,ROW()-ROW($AH$1027)+1),"")</f>
        <v>0</v>
      </c>
      <c r="AI1127">
        <f>IFERROR(SMALL(AI346:AI1024,ROW()-ROW($AI$1027)+1),"")</f>
        <v>0</v>
      </c>
      <c r="AJ1127">
        <f>IFERROR(SMALL(AJ346:AJ1024,ROW()-ROW($AJ$1027)+1),"")</f>
        <v>0</v>
      </c>
      <c r="AM1127">
        <f>IFERROR(SMALL(AM346:AM1024,ROW()-ROW($AM$1027)+1),"")</f>
        <v>0</v>
      </c>
      <c r="AN1127">
        <f>IFERROR(SMALL(AN346:AN1024,ROW()-ROW($AN$1027)+1),"")</f>
        <v>0</v>
      </c>
      <c r="AO1127">
        <f>IFERROR(SMALL(AO346:AO1024,ROW()-ROW($AO$1027)+1),"")</f>
        <v>0</v>
      </c>
      <c r="AP1127">
        <f>IFERROR(SMALL(AP346:AP1024,ROW()-ROW($AP$1027)+1),"")</f>
        <v>0</v>
      </c>
      <c r="AQ1127">
        <f>IFERROR(SMALL(AQ346:AQ1024,ROW()-ROW($AQ$1027)+1),"")</f>
        <v>0</v>
      </c>
      <c r="AR1127">
        <f>IFERROR(SMALL(AR346:AR1024,ROW()-ROW($AR$1027)+1),"")</f>
        <v>0</v>
      </c>
      <c r="AS1127">
        <f>IFERROR(SMALL(AS346:AS1024,ROW()-ROW($AS$1027)+1),"")</f>
        <v>0</v>
      </c>
      <c r="AT1127">
        <f>IFERROR(SMALL(AT346:AT1024,ROW()-ROW($AT$1027)+1),"")</f>
        <v>0</v>
      </c>
      <c r="AU1127">
        <f>IFERROR(SMALL(AU346:AU1024,ROW()-ROW($AU$1027)+1),"")</f>
        <v>0</v>
      </c>
      <c r="AV1127">
        <f>IFERROR(SMALL(AV346:AV1024,ROW()-ROW($AV$1027)+1),"")</f>
        <v>0</v>
      </c>
      <c r="AW1127">
        <f>IFERROR(SMALL(AW346:AW1024,ROW()-ROW($AW$1027)+1),"")</f>
        <v>0</v>
      </c>
      <c r="AX1127">
        <f>IFERROR(SMALL(AX346:AX1024,ROW()-ROW($AX$1027)+1),"")</f>
        <v>0</v>
      </c>
      <c r="AY1127">
        <f>IFERROR(SMALL(AY346:AY1024,ROW()-ROW($AY$1027)+1),"")</f>
        <v>0</v>
      </c>
      <c r="AZ1127">
        <f>IFERROR(SMALL(AZ346:AZ1024,ROW()-ROW($AZ$1027)+1),"")</f>
        <v>0</v>
      </c>
      <c r="BA1127">
        <f>IFERROR(SMALL(BA346:BA1024,ROW()-ROW($BA$1027)+1),"")</f>
        <v>0</v>
      </c>
      <c r="BB1127">
        <f>IFERROR(SMALL(BB346:BB1024,ROW()-ROW($BB$1027)+1),"")</f>
        <v>0</v>
      </c>
      <c r="BC1127">
        <f>IFERROR(SMALL(BC346:BC1024,ROW()-ROW($BC$1027)+1),"")</f>
        <v>0</v>
      </c>
      <c r="BD1127">
        <f>IFERROR(SMALL(BD346:BD1024,ROW()-ROW($BD$1027)+1),"")</f>
        <v>0</v>
      </c>
      <c r="BE1127">
        <f>IFERROR(SMALL(BE346:BE1024,ROW()-ROW($BE$1027)+1),"")</f>
        <v>0</v>
      </c>
      <c r="BF1127">
        <f>IFERROR(SMALL(BF346:BF1024,ROW()-ROW($BF$1027)+1),"")</f>
        <v>0</v>
      </c>
      <c r="BG1127">
        <f>IFERROR(SMALL(BG346:BG1024,ROW()-ROW($BG$1027)+1),"")</f>
        <v>0</v>
      </c>
      <c r="BH1127">
        <f>IFERROR(SMALL(BH346:BH1024,ROW()-ROW($BH$1027)+1),"")</f>
        <v>0</v>
      </c>
      <c r="BI1127">
        <f>IFERROR(SMALL(BI346:BI1024,ROW()-ROW($BI$1027)+1),"")</f>
        <v>0</v>
      </c>
      <c r="BJ1127">
        <f>IFERROR(SMALL(BJ346:BJ1024,ROW()-ROW($BJ$1027)+1),"")</f>
        <v>0</v>
      </c>
      <c r="BK1127">
        <f>IFERROR(SMALL(BK346:BK1024,ROW()-ROW($BK$1027)+1),"")</f>
        <v>0</v>
      </c>
      <c r="BL1127">
        <f>IFERROR(SMALL(BL346:BL1024,ROW()-ROW($BL$1027)+1),"")</f>
        <v>0</v>
      </c>
      <c r="BM1127">
        <f>IFERROR(SMALL(BM346:BM1024,ROW()-ROW($BM$1027)+1),"")</f>
        <v>0</v>
      </c>
      <c r="BN1127">
        <f>IFERROR(SMALL(BN346:BN1024,ROW()-ROW($BN$1027)+1),"")</f>
        <v>0</v>
      </c>
      <c r="BO1127">
        <f>IFERROR(SMALL(BO346:BO1024,ROW()-ROW($BO$1027)+1),"")</f>
        <v>0</v>
      </c>
      <c r="BP1127">
        <f>IFERROR(SMALL(BP346:BP1024,ROW()-ROW($BP$1027)+1),"")</f>
        <v>0</v>
      </c>
      <c r="BQ1127">
        <f>IFERROR(SMALL(BQ346:BQ1024,ROW()-ROW($BQ$1027)+1),"")</f>
        <v>0</v>
      </c>
      <c r="BR1127">
        <f>IFERROR(SMALL(BR346:BR1024,ROW()-ROW($BR$1027)+1),"")</f>
        <v>0</v>
      </c>
    </row>
    <row r="1128" spans="5:70">
      <c r="E1128">
        <f>IFERROR(SMALL(E346:E1024,ROW()-ROW($E$1027)+1),"")</f>
        <v>0</v>
      </c>
      <c r="F1128">
        <f>IFERROR(SMALL(F346:F1024,ROW()-ROW($F$1027)+1),"")</f>
        <v>0</v>
      </c>
      <c r="G1128">
        <f>IFERROR(SMALL(G346:G1024,ROW()-ROW($G$1027)+1),"")</f>
        <v>0</v>
      </c>
      <c r="H1128">
        <f>IFERROR(SMALL(H346:H1024,ROW()-ROW($H$1027)+1),"")</f>
        <v>0</v>
      </c>
      <c r="I1128">
        <f>IFERROR(SMALL(I346:I1024,ROW()-ROW($I$1027)+1),"")</f>
        <v>0</v>
      </c>
      <c r="J1128">
        <f>IFERROR(SMALL(J346:J1024,ROW()-ROW($J$1027)+1),"")</f>
        <v>0</v>
      </c>
      <c r="K1128">
        <f>IFERROR(SMALL(K346:K1024,ROW()-ROW($K$1027)+1),"")</f>
        <v>0</v>
      </c>
      <c r="L1128">
        <f>IFERROR(SMALL(L346:L1024,ROW()-ROW($L$1027)+1),"")</f>
        <v>0</v>
      </c>
      <c r="M1128">
        <f>IFERROR(SMALL(M346:M1024,ROW()-ROW($M$1027)+1),"")</f>
        <v>0</v>
      </c>
      <c r="N1128">
        <f>IFERROR(SMALL(N346:N1024,ROW()-ROW($N$1027)+1),"")</f>
        <v>0</v>
      </c>
      <c r="O1128">
        <f>IFERROR(SMALL(O346:O1024,ROW()-ROW($O$1027)+1),"")</f>
        <v>0</v>
      </c>
      <c r="P1128">
        <f>IFERROR(SMALL(P346:P1024,ROW()-ROW($P$1027)+1),"")</f>
        <v>0</v>
      </c>
      <c r="Q1128">
        <f>IFERROR(SMALL(Q346:Q1024,ROW()-ROW($Q$1027)+1),"")</f>
        <v>0</v>
      </c>
      <c r="R1128">
        <f>IFERROR(SMALL(R346:R1024,ROW()-ROW($R$1027)+1),"")</f>
        <v>0</v>
      </c>
      <c r="S1128">
        <f>IFERROR(SMALL(S346:S1024,ROW()-ROW($S$1027)+1),"")</f>
        <v>0</v>
      </c>
      <c r="T1128">
        <f>IFERROR(SMALL(T346:T1024,ROW()-ROW($T$1027)+1),"")</f>
        <v>0</v>
      </c>
      <c r="U1128">
        <f>IFERROR(SMALL(U346:U1024,ROW()-ROW($U$1027)+1),"")</f>
        <v>0</v>
      </c>
      <c r="V1128">
        <f>IFERROR(SMALL(V346:V1024,ROW()-ROW($V$1027)+1),"")</f>
        <v>0</v>
      </c>
      <c r="W1128">
        <f>IFERROR(SMALL(W346:W1024,ROW()-ROW($W$1027)+1),"")</f>
        <v>0</v>
      </c>
      <c r="X1128">
        <f>IFERROR(SMALL(X346:X1024,ROW()-ROW($X$1027)+1),"")</f>
        <v>0</v>
      </c>
      <c r="Y1128">
        <f>IFERROR(SMALL(Y346:Y1024,ROW()-ROW($Y$1027)+1),"")</f>
        <v>0</v>
      </c>
      <c r="Z1128">
        <f>IFERROR(SMALL(Z346:Z1024,ROW()-ROW($Z$1027)+1),"")</f>
        <v>0</v>
      </c>
      <c r="AA1128">
        <f>IFERROR(SMALL(AA346:AA1024,ROW()-ROW($AA$1027)+1),"")</f>
        <v>0</v>
      </c>
      <c r="AB1128">
        <f>IFERROR(SMALL(AB346:AB1024,ROW()-ROW($AB$1027)+1),"")</f>
        <v>0</v>
      </c>
      <c r="AC1128">
        <f>IFERROR(SMALL(AC346:AC1024,ROW()-ROW($AC$1027)+1),"")</f>
        <v>0</v>
      </c>
      <c r="AD1128">
        <f>IFERROR(SMALL(AD346:AD1024,ROW()-ROW($AD$1027)+1),"")</f>
        <v>0</v>
      </c>
      <c r="AE1128">
        <f>IFERROR(SMALL(AE346:AE1024,ROW()-ROW($AE$1027)+1),"")</f>
        <v>0</v>
      </c>
      <c r="AF1128">
        <f>IFERROR(SMALL(AF346:AF1024,ROW()-ROW($AF$1027)+1),"")</f>
        <v>0</v>
      </c>
      <c r="AG1128">
        <f>IFERROR(SMALL(AG346:AG1024,ROW()-ROW($AG$1027)+1),"")</f>
        <v>0</v>
      </c>
      <c r="AH1128">
        <f>IFERROR(SMALL(AH346:AH1024,ROW()-ROW($AH$1027)+1),"")</f>
        <v>0</v>
      </c>
      <c r="AI1128">
        <f>IFERROR(SMALL(AI346:AI1024,ROW()-ROW($AI$1027)+1),"")</f>
        <v>0</v>
      </c>
      <c r="AJ1128">
        <f>IFERROR(SMALL(AJ346:AJ1024,ROW()-ROW($AJ$1027)+1),"")</f>
        <v>0</v>
      </c>
      <c r="AM1128">
        <f>IFERROR(SMALL(AM346:AM1024,ROW()-ROW($AM$1027)+1),"")</f>
        <v>0</v>
      </c>
      <c r="AN1128">
        <f>IFERROR(SMALL(AN346:AN1024,ROW()-ROW($AN$1027)+1),"")</f>
        <v>0</v>
      </c>
      <c r="AO1128">
        <f>IFERROR(SMALL(AO346:AO1024,ROW()-ROW($AO$1027)+1),"")</f>
        <v>0</v>
      </c>
      <c r="AP1128">
        <f>IFERROR(SMALL(AP346:AP1024,ROW()-ROW($AP$1027)+1),"")</f>
        <v>0</v>
      </c>
      <c r="AQ1128">
        <f>IFERROR(SMALL(AQ346:AQ1024,ROW()-ROW($AQ$1027)+1),"")</f>
        <v>0</v>
      </c>
      <c r="AR1128">
        <f>IFERROR(SMALL(AR346:AR1024,ROW()-ROW($AR$1027)+1),"")</f>
        <v>0</v>
      </c>
      <c r="AS1128">
        <f>IFERROR(SMALL(AS346:AS1024,ROW()-ROW($AS$1027)+1),"")</f>
        <v>0</v>
      </c>
      <c r="AT1128">
        <f>IFERROR(SMALL(AT346:AT1024,ROW()-ROW($AT$1027)+1),"")</f>
        <v>0</v>
      </c>
      <c r="AU1128">
        <f>IFERROR(SMALL(AU346:AU1024,ROW()-ROW($AU$1027)+1),"")</f>
        <v>0</v>
      </c>
      <c r="AV1128">
        <f>IFERROR(SMALL(AV346:AV1024,ROW()-ROW($AV$1027)+1),"")</f>
        <v>0</v>
      </c>
      <c r="AW1128">
        <f>IFERROR(SMALL(AW346:AW1024,ROW()-ROW($AW$1027)+1),"")</f>
        <v>0</v>
      </c>
      <c r="AX1128">
        <f>IFERROR(SMALL(AX346:AX1024,ROW()-ROW($AX$1027)+1),"")</f>
        <v>0</v>
      </c>
      <c r="AY1128">
        <f>IFERROR(SMALL(AY346:AY1024,ROW()-ROW($AY$1027)+1),"")</f>
        <v>0</v>
      </c>
      <c r="AZ1128">
        <f>IFERROR(SMALL(AZ346:AZ1024,ROW()-ROW($AZ$1027)+1),"")</f>
        <v>0</v>
      </c>
      <c r="BA1128">
        <f>IFERROR(SMALL(BA346:BA1024,ROW()-ROW($BA$1027)+1),"")</f>
        <v>0</v>
      </c>
      <c r="BB1128">
        <f>IFERROR(SMALL(BB346:BB1024,ROW()-ROW($BB$1027)+1),"")</f>
        <v>0</v>
      </c>
      <c r="BC1128">
        <f>IFERROR(SMALL(BC346:BC1024,ROW()-ROW($BC$1027)+1),"")</f>
        <v>0</v>
      </c>
      <c r="BD1128">
        <f>IFERROR(SMALL(BD346:BD1024,ROW()-ROW($BD$1027)+1),"")</f>
        <v>0</v>
      </c>
      <c r="BE1128">
        <f>IFERROR(SMALL(BE346:BE1024,ROW()-ROW($BE$1027)+1),"")</f>
        <v>0</v>
      </c>
      <c r="BF1128">
        <f>IFERROR(SMALL(BF346:BF1024,ROW()-ROW($BF$1027)+1),"")</f>
        <v>0</v>
      </c>
      <c r="BG1128">
        <f>IFERROR(SMALL(BG346:BG1024,ROW()-ROW($BG$1027)+1),"")</f>
        <v>0</v>
      </c>
      <c r="BH1128">
        <f>IFERROR(SMALL(BH346:BH1024,ROW()-ROW($BH$1027)+1),"")</f>
        <v>0</v>
      </c>
      <c r="BI1128">
        <f>IFERROR(SMALL(BI346:BI1024,ROW()-ROW($BI$1027)+1),"")</f>
        <v>0</v>
      </c>
      <c r="BJ1128">
        <f>IFERROR(SMALL(BJ346:BJ1024,ROW()-ROW($BJ$1027)+1),"")</f>
        <v>0</v>
      </c>
      <c r="BK1128">
        <f>IFERROR(SMALL(BK346:BK1024,ROW()-ROW($BK$1027)+1),"")</f>
        <v>0</v>
      </c>
      <c r="BL1128">
        <f>IFERROR(SMALL(BL346:BL1024,ROW()-ROW($BL$1027)+1),"")</f>
        <v>0</v>
      </c>
      <c r="BM1128">
        <f>IFERROR(SMALL(BM346:BM1024,ROW()-ROW($BM$1027)+1),"")</f>
        <v>0</v>
      </c>
      <c r="BN1128">
        <f>IFERROR(SMALL(BN346:BN1024,ROW()-ROW($BN$1027)+1),"")</f>
        <v>0</v>
      </c>
      <c r="BO1128">
        <f>IFERROR(SMALL(BO346:BO1024,ROW()-ROW($BO$1027)+1),"")</f>
        <v>0</v>
      </c>
      <c r="BP1128">
        <f>IFERROR(SMALL(BP346:BP1024,ROW()-ROW($BP$1027)+1),"")</f>
        <v>0</v>
      </c>
      <c r="BQ1128">
        <f>IFERROR(SMALL(BQ346:BQ1024,ROW()-ROW($BQ$1027)+1),"")</f>
        <v>0</v>
      </c>
      <c r="BR1128">
        <f>IFERROR(SMALL(BR346:BR1024,ROW()-ROW($BR$1027)+1),"")</f>
        <v>0</v>
      </c>
    </row>
    <row r="1129" spans="5:70">
      <c r="E1129">
        <f>IFERROR(SMALL(E346:E1024,ROW()-ROW($E$1027)+1),"")</f>
        <v>0</v>
      </c>
      <c r="F1129">
        <f>IFERROR(SMALL(F346:F1024,ROW()-ROW($F$1027)+1),"")</f>
        <v>0</v>
      </c>
      <c r="G1129">
        <f>IFERROR(SMALL(G346:G1024,ROW()-ROW($G$1027)+1),"")</f>
        <v>0</v>
      </c>
      <c r="H1129">
        <f>IFERROR(SMALL(H346:H1024,ROW()-ROW($H$1027)+1),"")</f>
        <v>0</v>
      </c>
      <c r="I1129">
        <f>IFERROR(SMALL(I346:I1024,ROW()-ROW($I$1027)+1),"")</f>
        <v>0</v>
      </c>
      <c r="J1129">
        <f>IFERROR(SMALL(J346:J1024,ROW()-ROW($J$1027)+1),"")</f>
        <v>0</v>
      </c>
      <c r="K1129">
        <f>IFERROR(SMALL(K346:K1024,ROW()-ROW($K$1027)+1),"")</f>
        <v>0</v>
      </c>
      <c r="L1129">
        <f>IFERROR(SMALL(L346:L1024,ROW()-ROW($L$1027)+1),"")</f>
        <v>0</v>
      </c>
      <c r="M1129">
        <f>IFERROR(SMALL(M346:M1024,ROW()-ROW($M$1027)+1),"")</f>
        <v>0</v>
      </c>
      <c r="N1129">
        <f>IFERROR(SMALL(N346:N1024,ROW()-ROW($N$1027)+1),"")</f>
        <v>0</v>
      </c>
      <c r="O1129">
        <f>IFERROR(SMALL(O346:O1024,ROW()-ROW($O$1027)+1),"")</f>
        <v>0</v>
      </c>
      <c r="P1129">
        <f>IFERROR(SMALL(P346:P1024,ROW()-ROW($P$1027)+1),"")</f>
        <v>0</v>
      </c>
      <c r="Q1129">
        <f>IFERROR(SMALL(Q346:Q1024,ROW()-ROW($Q$1027)+1),"")</f>
        <v>0</v>
      </c>
      <c r="R1129">
        <f>IFERROR(SMALL(R346:R1024,ROW()-ROW($R$1027)+1),"")</f>
        <v>0</v>
      </c>
      <c r="S1129">
        <f>IFERROR(SMALL(S346:S1024,ROW()-ROW($S$1027)+1),"")</f>
        <v>0</v>
      </c>
      <c r="T1129">
        <f>IFERROR(SMALL(T346:T1024,ROW()-ROW($T$1027)+1),"")</f>
        <v>0</v>
      </c>
      <c r="U1129">
        <f>IFERROR(SMALL(U346:U1024,ROW()-ROW($U$1027)+1),"")</f>
        <v>0</v>
      </c>
      <c r="V1129">
        <f>IFERROR(SMALL(V346:V1024,ROW()-ROW($V$1027)+1),"")</f>
        <v>0</v>
      </c>
      <c r="W1129">
        <f>IFERROR(SMALL(W346:W1024,ROW()-ROW($W$1027)+1),"")</f>
        <v>0</v>
      </c>
      <c r="X1129">
        <f>IFERROR(SMALL(X346:X1024,ROW()-ROW($X$1027)+1),"")</f>
        <v>0</v>
      </c>
      <c r="Y1129">
        <f>IFERROR(SMALL(Y346:Y1024,ROW()-ROW($Y$1027)+1),"")</f>
        <v>0</v>
      </c>
      <c r="Z1129">
        <f>IFERROR(SMALL(Z346:Z1024,ROW()-ROW($Z$1027)+1),"")</f>
        <v>0</v>
      </c>
      <c r="AA1129">
        <f>IFERROR(SMALL(AA346:AA1024,ROW()-ROW($AA$1027)+1),"")</f>
        <v>0</v>
      </c>
      <c r="AB1129">
        <f>IFERROR(SMALL(AB346:AB1024,ROW()-ROW($AB$1027)+1),"")</f>
        <v>0</v>
      </c>
      <c r="AC1129">
        <f>IFERROR(SMALL(AC346:AC1024,ROW()-ROW($AC$1027)+1),"")</f>
        <v>0</v>
      </c>
      <c r="AD1129">
        <f>IFERROR(SMALL(AD346:AD1024,ROW()-ROW($AD$1027)+1),"")</f>
        <v>0</v>
      </c>
      <c r="AE1129">
        <f>IFERROR(SMALL(AE346:AE1024,ROW()-ROW($AE$1027)+1),"")</f>
        <v>0</v>
      </c>
      <c r="AF1129">
        <f>IFERROR(SMALL(AF346:AF1024,ROW()-ROW($AF$1027)+1),"")</f>
        <v>0</v>
      </c>
      <c r="AG1129">
        <f>IFERROR(SMALL(AG346:AG1024,ROW()-ROW($AG$1027)+1),"")</f>
        <v>0</v>
      </c>
      <c r="AH1129">
        <f>IFERROR(SMALL(AH346:AH1024,ROW()-ROW($AH$1027)+1),"")</f>
        <v>0</v>
      </c>
      <c r="AI1129">
        <f>IFERROR(SMALL(AI346:AI1024,ROW()-ROW($AI$1027)+1),"")</f>
        <v>0</v>
      </c>
      <c r="AJ1129">
        <f>IFERROR(SMALL(AJ346:AJ1024,ROW()-ROW($AJ$1027)+1),"")</f>
        <v>0</v>
      </c>
      <c r="AM1129">
        <f>IFERROR(SMALL(AM346:AM1024,ROW()-ROW($AM$1027)+1),"")</f>
        <v>0</v>
      </c>
      <c r="AN1129">
        <f>IFERROR(SMALL(AN346:AN1024,ROW()-ROW($AN$1027)+1),"")</f>
        <v>0</v>
      </c>
      <c r="AO1129">
        <f>IFERROR(SMALL(AO346:AO1024,ROW()-ROW($AO$1027)+1),"")</f>
        <v>0</v>
      </c>
      <c r="AP1129">
        <f>IFERROR(SMALL(AP346:AP1024,ROW()-ROW($AP$1027)+1),"")</f>
        <v>0</v>
      </c>
      <c r="AQ1129">
        <f>IFERROR(SMALL(AQ346:AQ1024,ROW()-ROW($AQ$1027)+1),"")</f>
        <v>0</v>
      </c>
      <c r="AR1129">
        <f>IFERROR(SMALL(AR346:AR1024,ROW()-ROW($AR$1027)+1),"")</f>
        <v>0</v>
      </c>
      <c r="AS1129">
        <f>IFERROR(SMALL(AS346:AS1024,ROW()-ROW($AS$1027)+1),"")</f>
        <v>0</v>
      </c>
      <c r="AT1129">
        <f>IFERROR(SMALL(AT346:AT1024,ROW()-ROW($AT$1027)+1),"")</f>
        <v>0</v>
      </c>
      <c r="AU1129">
        <f>IFERROR(SMALL(AU346:AU1024,ROW()-ROW($AU$1027)+1),"")</f>
        <v>0</v>
      </c>
      <c r="AV1129">
        <f>IFERROR(SMALL(AV346:AV1024,ROW()-ROW($AV$1027)+1),"")</f>
        <v>0</v>
      </c>
      <c r="AW1129">
        <f>IFERROR(SMALL(AW346:AW1024,ROW()-ROW($AW$1027)+1),"")</f>
        <v>0</v>
      </c>
      <c r="AX1129">
        <f>IFERROR(SMALL(AX346:AX1024,ROW()-ROW($AX$1027)+1),"")</f>
        <v>0</v>
      </c>
      <c r="AY1129">
        <f>IFERROR(SMALL(AY346:AY1024,ROW()-ROW($AY$1027)+1),"")</f>
        <v>0</v>
      </c>
      <c r="AZ1129">
        <f>IFERROR(SMALL(AZ346:AZ1024,ROW()-ROW($AZ$1027)+1),"")</f>
        <v>0</v>
      </c>
      <c r="BA1129">
        <f>IFERROR(SMALL(BA346:BA1024,ROW()-ROW($BA$1027)+1),"")</f>
        <v>0</v>
      </c>
      <c r="BB1129">
        <f>IFERROR(SMALL(BB346:BB1024,ROW()-ROW($BB$1027)+1),"")</f>
        <v>0</v>
      </c>
      <c r="BC1129">
        <f>IFERROR(SMALL(BC346:BC1024,ROW()-ROW($BC$1027)+1),"")</f>
        <v>0</v>
      </c>
      <c r="BD1129">
        <f>IFERROR(SMALL(BD346:BD1024,ROW()-ROW($BD$1027)+1),"")</f>
        <v>0</v>
      </c>
      <c r="BE1129">
        <f>IFERROR(SMALL(BE346:BE1024,ROW()-ROW($BE$1027)+1),"")</f>
        <v>0</v>
      </c>
      <c r="BF1129">
        <f>IFERROR(SMALL(BF346:BF1024,ROW()-ROW($BF$1027)+1),"")</f>
        <v>0</v>
      </c>
      <c r="BG1129">
        <f>IFERROR(SMALL(BG346:BG1024,ROW()-ROW($BG$1027)+1),"")</f>
        <v>0</v>
      </c>
      <c r="BH1129">
        <f>IFERROR(SMALL(BH346:BH1024,ROW()-ROW($BH$1027)+1),"")</f>
        <v>0</v>
      </c>
      <c r="BI1129">
        <f>IFERROR(SMALL(BI346:BI1024,ROW()-ROW($BI$1027)+1),"")</f>
        <v>0</v>
      </c>
      <c r="BJ1129">
        <f>IFERROR(SMALL(BJ346:BJ1024,ROW()-ROW($BJ$1027)+1),"")</f>
        <v>0</v>
      </c>
      <c r="BK1129">
        <f>IFERROR(SMALL(BK346:BK1024,ROW()-ROW($BK$1027)+1),"")</f>
        <v>0</v>
      </c>
      <c r="BL1129">
        <f>IFERROR(SMALL(BL346:BL1024,ROW()-ROW($BL$1027)+1),"")</f>
        <v>0</v>
      </c>
      <c r="BM1129">
        <f>IFERROR(SMALL(BM346:BM1024,ROW()-ROW($BM$1027)+1),"")</f>
        <v>0</v>
      </c>
      <c r="BN1129">
        <f>IFERROR(SMALL(BN346:BN1024,ROW()-ROW($BN$1027)+1),"")</f>
        <v>0</v>
      </c>
      <c r="BO1129">
        <f>IFERROR(SMALL(BO346:BO1024,ROW()-ROW($BO$1027)+1),"")</f>
        <v>0</v>
      </c>
      <c r="BP1129">
        <f>IFERROR(SMALL(BP346:BP1024,ROW()-ROW($BP$1027)+1),"")</f>
        <v>0</v>
      </c>
      <c r="BQ1129">
        <f>IFERROR(SMALL(BQ346:BQ1024,ROW()-ROW($BQ$1027)+1),"")</f>
        <v>0</v>
      </c>
      <c r="BR1129">
        <f>IFERROR(SMALL(BR346:BR1024,ROW()-ROW($BR$1027)+1),"")</f>
        <v>0</v>
      </c>
    </row>
    <row r="1130" spans="5:70">
      <c r="E1130">
        <f>IFERROR(SMALL(E346:E1024,ROW()-ROW($E$1027)+1),"")</f>
        <v>0</v>
      </c>
      <c r="F1130">
        <f>IFERROR(SMALL(F346:F1024,ROW()-ROW($F$1027)+1),"")</f>
        <v>0</v>
      </c>
      <c r="G1130">
        <f>IFERROR(SMALL(G346:G1024,ROW()-ROW($G$1027)+1),"")</f>
        <v>0</v>
      </c>
      <c r="H1130">
        <f>IFERROR(SMALL(H346:H1024,ROW()-ROW($H$1027)+1),"")</f>
        <v>0</v>
      </c>
      <c r="I1130">
        <f>IFERROR(SMALL(I346:I1024,ROW()-ROW($I$1027)+1),"")</f>
        <v>0</v>
      </c>
      <c r="J1130">
        <f>IFERROR(SMALL(J346:J1024,ROW()-ROW($J$1027)+1),"")</f>
        <v>0</v>
      </c>
      <c r="K1130">
        <f>IFERROR(SMALL(K346:K1024,ROW()-ROW($K$1027)+1),"")</f>
        <v>0</v>
      </c>
      <c r="L1130">
        <f>IFERROR(SMALL(L346:L1024,ROW()-ROW($L$1027)+1),"")</f>
        <v>0</v>
      </c>
      <c r="M1130">
        <f>IFERROR(SMALL(M346:M1024,ROW()-ROW($M$1027)+1),"")</f>
        <v>0</v>
      </c>
      <c r="N1130">
        <f>IFERROR(SMALL(N346:N1024,ROW()-ROW($N$1027)+1),"")</f>
        <v>0</v>
      </c>
      <c r="O1130">
        <f>IFERROR(SMALL(O346:O1024,ROW()-ROW($O$1027)+1),"")</f>
        <v>0</v>
      </c>
      <c r="P1130">
        <f>IFERROR(SMALL(P346:P1024,ROW()-ROW($P$1027)+1),"")</f>
        <v>0</v>
      </c>
      <c r="Q1130">
        <f>IFERROR(SMALL(Q346:Q1024,ROW()-ROW($Q$1027)+1),"")</f>
        <v>0</v>
      </c>
      <c r="R1130">
        <f>IFERROR(SMALL(R346:R1024,ROW()-ROW($R$1027)+1),"")</f>
        <v>0</v>
      </c>
      <c r="S1130">
        <f>IFERROR(SMALL(S346:S1024,ROW()-ROW($S$1027)+1),"")</f>
        <v>0</v>
      </c>
      <c r="T1130">
        <f>IFERROR(SMALL(T346:T1024,ROW()-ROW($T$1027)+1),"")</f>
        <v>0</v>
      </c>
      <c r="U1130">
        <f>IFERROR(SMALL(U346:U1024,ROW()-ROW($U$1027)+1),"")</f>
        <v>0</v>
      </c>
      <c r="V1130">
        <f>IFERROR(SMALL(V346:V1024,ROW()-ROW($V$1027)+1),"")</f>
        <v>0</v>
      </c>
      <c r="W1130">
        <f>IFERROR(SMALL(W346:W1024,ROW()-ROW($W$1027)+1),"")</f>
        <v>0</v>
      </c>
      <c r="X1130">
        <f>IFERROR(SMALL(X346:X1024,ROW()-ROW($X$1027)+1),"")</f>
        <v>0</v>
      </c>
      <c r="Y1130">
        <f>IFERROR(SMALL(Y346:Y1024,ROW()-ROW($Y$1027)+1),"")</f>
        <v>0</v>
      </c>
      <c r="Z1130">
        <f>IFERROR(SMALL(Z346:Z1024,ROW()-ROW($Z$1027)+1),"")</f>
        <v>0</v>
      </c>
      <c r="AA1130">
        <f>IFERROR(SMALL(AA346:AA1024,ROW()-ROW($AA$1027)+1),"")</f>
        <v>0</v>
      </c>
      <c r="AB1130">
        <f>IFERROR(SMALL(AB346:AB1024,ROW()-ROW($AB$1027)+1),"")</f>
        <v>0</v>
      </c>
      <c r="AC1130">
        <f>IFERROR(SMALL(AC346:AC1024,ROW()-ROW($AC$1027)+1),"")</f>
        <v>0</v>
      </c>
      <c r="AD1130">
        <f>IFERROR(SMALL(AD346:AD1024,ROW()-ROW($AD$1027)+1),"")</f>
        <v>0</v>
      </c>
      <c r="AE1130">
        <f>IFERROR(SMALL(AE346:AE1024,ROW()-ROW($AE$1027)+1),"")</f>
        <v>0</v>
      </c>
      <c r="AF1130">
        <f>IFERROR(SMALL(AF346:AF1024,ROW()-ROW($AF$1027)+1),"")</f>
        <v>0</v>
      </c>
      <c r="AG1130">
        <f>IFERROR(SMALL(AG346:AG1024,ROW()-ROW($AG$1027)+1),"")</f>
        <v>0</v>
      </c>
      <c r="AH1130">
        <f>IFERROR(SMALL(AH346:AH1024,ROW()-ROW($AH$1027)+1),"")</f>
        <v>0</v>
      </c>
      <c r="AI1130">
        <f>IFERROR(SMALL(AI346:AI1024,ROW()-ROW($AI$1027)+1),"")</f>
        <v>0</v>
      </c>
      <c r="AJ1130">
        <f>IFERROR(SMALL(AJ346:AJ1024,ROW()-ROW($AJ$1027)+1),"")</f>
        <v>0</v>
      </c>
      <c r="AM1130">
        <f>IFERROR(SMALL(AM346:AM1024,ROW()-ROW($AM$1027)+1),"")</f>
        <v>0</v>
      </c>
      <c r="AN1130">
        <f>IFERROR(SMALL(AN346:AN1024,ROW()-ROW($AN$1027)+1),"")</f>
        <v>0</v>
      </c>
      <c r="AO1130">
        <f>IFERROR(SMALL(AO346:AO1024,ROW()-ROW($AO$1027)+1),"")</f>
        <v>0</v>
      </c>
      <c r="AP1130">
        <f>IFERROR(SMALL(AP346:AP1024,ROW()-ROW($AP$1027)+1),"")</f>
        <v>0</v>
      </c>
      <c r="AQ1130">
        <f>IFERROR(SMALL(AQ346:AQ1024,ROW()-ROW($AQ$1027)+1),"")</f>
        <v>0</v>
      </c>
      <c r="AR1130">
        <f>IFERROR(SMALL(AR346:AR1024,ROW()-ROW($AR$1027)+1),"")</f>
        <v>0</v>
      </c>
      <c r="AS1130">
        <f>IFERROR(SMALL(AS346:AS1024,ROW()-ROW($AS$1027)+1),"")</f>
        <v>0</v>
      </c>
      <c r="AT1130">
        <f>IFERROR(SMALL(AT346:AT1024,ROW()-ROW($AT$1027)+1),"")</f>
        <v>0</v>
      </c>
      <c r="AU1130">
        <f>IFERROR(SMALL(AU346:AU1024,ROW()-ROW($AU$1027)+1),"")</f>
        <v>0</v>
      </c>
      <c r="AV1130">
        <f>IFERROR(SMALL(AV346:AV1024,ROW()-ROW($AV$1027)+1),"")</f>
        <v>0</v>
      </c>
      <c r="AW1130">
        <f>IFERROR(SMALL(AW346:AW1024,ROW()-ROW($AW$1027)+1),"")</f>
        <v>0</v>
      </c>
      <c r="AX1130">
        <f>IFERROR(SMALL(AX346:AX1024,ROW()-ROW($AX$1027)+1),"")</f>
        <v>0</v>
      </c>
      <c r="AY1130">
        <f>IFERROR(SMALL(AY346:AY1024,ROW()-ROW($AY$1027)+1),"")</f>
        <v>0</v>
      </c>
      <c r="AZ1130">
        <f>IFERROR(SMALL(AZ346:AZ1024,ROW()-ROW($AZ$1027)+1),"")</f>
        <v>0</v>
      </c>
      <c r="BA1130">
        <f>IFERROR(SMALL(BA346:BA1024,ROW()-ROW($BA$1027)+1),"")</f>
        <v>0</v>
      </c>
      <c r="BB1130">
        <f>IFERROR(SMALL(BB346:BB1024,ROW()-ROW($BB$1027)+1),"")</f>
        <v>0</v>
      </c>
      <c r="BC1130">
        <f>IFERROR(SMALL(BC346:BC1024,ROW()-ROW($BC$1027)+1),"")</f>
        <v>0</v>
      </c>
      <c r="BD1130">
        <f>IFERROR(SMALL(BD346:BD1024,ROW()-ROW($BD$1027)+1),"")</f>
        <v>0</v>
      </c>
      <c r="BE1130">
        <f>IFERROR(SMALL(BE346:BE1024,ROW()-ROW($BE$1027)+1),"")</f>
        <v>0</v>
      </c>
      <c r="BF1130">
        <f>IFERROR(SMALL(BF346:BF1024,ROW()-ROW($BF$1027)+1),"")</f>
        <v>0</v>
      </c>
      <c r="BG1130">
        <f>IFERROR(SMALL(BG346:BG1024,ROW()-ROW($BG$1027)+1),"")</f>
        <v>0</v>
      </c>
      <c r="BH1130">
        <f>IFERROR(SMALL(BH346:BH1024,ROW()-ROW($BH$1027)+1),"")</f>
        <v>0</v>
      </c>
      <c r="BI1130">
        <f>IFERROR(SMALL(BI346:BI1024,ROW()-ROW($BI$1027)+1),"")</f>
        <v>0</v>
      </c>
      <c r="BJ1130">
        <f>IFERROR(SMALL(BJ346:BJ1024,ROW()-ROW($BJ$1027)+1),"")</f>
        <v>0</v>
      </c>
      <c r="BK1130">
        <f>IFERROR(SMALL(BK346:BK1024,ROW()-ROW($BK$1027)+1),"")</f>
        <v>0</v>
      </c>
      <c r="BL1130">
        <f>IFERROR(SMALL(BL346:BL1024,ROW()-ROW($BL$1027)+1),"")</f>
        <v>0</v>
      </c>
      <c r="BM1130">
        <f>IFERROR(SMALL(BM346:BM1024,ROW()-ROW($BM$1027)+1),"")</f>
        <v>0</v>
      </c>
      <c r="BN1130">
        <f>IFERROR(SMALL(BN346:BN1024,ROW()-ROW($BN$1027)+1),"")</f>
        <v>0</v>
      </c>
      <c r="BO1130">
        <f>IFERROR(SMALL(BO346:BO1024,ROW()-ROW($BO$1027)+1),"")</f>
        <v>0</v>
      </c>
      <c r="BP1130">
        <f>IFERROR(SMALL(BP346:BP1024,ROW()-ROW($BP$1027)+1),"")</f>
        <v>0</v>
      </c>
      <c r="BQ1130">
        <f>IFERROR(SMALL(BQ346:BQ1024,ROW()-ROW($BQ$1027)+1),"")</f>
        <v>0</v>
      </c>
      <c r="BR1130">
        <f>IFERROR(SMALL(BR346:BR1024,ROW()-ROW($BR$1027)+1),"")</f>
        <v>0</v>
      </c>
    </row>
    <row r="1131" spans="5:70">
      <c r="E1131">
        <f>IFERROR(SMALL(E346:E1024,ROW()-ROW($E$1027)+1),"")</f>
        <v>0</v>
      </c>
      <c r="F1131">
        <f>IFERROR(SMALL(F346:F1024,ROW()-ROW($F$1027)+1),"")</f>
        <v>0</v>
      </c>
      <c r="G1131">
        <f>IFERROR(SMALL(G346:G1024,ROW()-ROW($G$1027)+1),"")</f>
        <v>0</v>
      </c>
      <c r="H1131">
        <f>IFERROR(SMALL(H346:H1024,ROW()-ROW($H$1027)+1),"")</f>
        <v>0</v>
      </c>
      <c r="I1131">
        <f>IFERROR(SMALL(I346:I1024,ROW()-ROW($I$1027)+1),"")</f>
        <v>0</v>
      </c>
      <c r="J1131">
        <f>IFERROR(SMALL(J346:J1024,ROW()-ROW($J$1027)+1),"")</f>
        <v>0</v>
      </c>
      <c r="K1131">
        <f>IFERROR(SMALL(K346:K1024,ROW()-ROW($K$1027)+1),"")</f>
        <v>0</v>
      </c>
      <c r="L1131">
        <f>IFERROR(SMALL(L346:L1024,ROW()-ROW($L$1027)+1),"")</f>
        <v>0</v>
      </c>
      <c r="M1131">
        <f>IFERROR(SMALL(M346:M1024,ROW()-ROW($M$1027)+1),"")</f>
        <v>0</v>
      </c>
      <c r="N1131">
        <f>IFERROR(SMALL(N346:N1024,ROW()-ROW($N$1027)+1),"")</f>
        <v>0</v>
      </c>
      <c r="O1131">
        <f>IFERROR(SMALL(O346:O1024,ROW()-ROW($O$1027)+1),"")</f>
        <v>0</v>
      </c>
      <c r="P1131">
        <f>IFERROR(SMALL(P346:P1024,ROW()-ROW($P$1027)+1),"")</f>
        <v>0</v>
      </c>
      <c r="Q1131">
        <f>IFERROR(SMALL(Q346:Q1024,ROW()-ROW($Q$1027)+1),"")</f>
        <v>0</v>
      </c>
      <c r="R1131">
        <f>IFERROR(SMALL(R346:R1024,ROW()-ROW($R$1027)+1),"")</f>
        <v>0</v>
      </c>
      <c r="S1131">
        <f>IFERROR(SMALL(S346:S1024,ROW()-ROW($S$1027)+1),"")</f>
        <v>0</v>
      </c>
      <c r="T1131">
        <f>IFERROR(SMALL(T346:T1024,ROW()-ROW($T$1027)+1),"")</f>
        <v>0</v>
      </c>
      <c r="U1131">
        <f>IFERROR(SMALL(U346:U1024,ROW()-ROW($U$1027)+1),"")</f>
        <v>0</v>
      </c>
      <c r="V1131">
        <f>IFERROR(SMALL(V346:V1024,ROW()-ROW($V$1027)+1),"")</f>
        <v>0</v>
      </c>
      <c r="W1131">
        <f>IFERROR(SMALL(W346:W1024,ROW()-ROW($W$1027)+1),"")</f>
        <v>0</v>
      </c>
      <c r="X1131">
        <f>IFERROR(SMALL(X346:X1024,ROW()-ROW($X$1027)+1),"")</f>
        <v>0</v>
      </c>
      <c r="Y1131">
        <f>IFERROR(SMALL(Y346:Y1024,ROW()-ROW($Y$1027)+1),"")</f>
        <v>0</v>
      </c>
      <c r="Z1131">
        <f>IFERROR(SMALL(Z346:Z1024,ROW()-ROW($Z$1027)+1),"")</f>
        <v>0</v>
      </c>
      <c r="AA1131">
        <f>IFERROR(SMALL(AA346:AA1024,ROW()-ROW($AA$1027)+1),"")</f>
        <v>0</v>
      </c>
      <c r="AB1131">
        <f>IFERROR(SMALL(AB346:AB1024,ROW()-ROW($AB$1027)+1),"")</f>
        <v>0</v>
      </c>
      <c r="AC1131">
        <f>IFERROR(SMALL(AC346:AC1024,ROW()-ROW($AC$1027)+1),"")</f>
        <v>0</v>
      </c>
      <c r="AD1131">
        <f>IFERROR(SMALL(AD346:AD1024,ROW()-ROW($AD$1027)+1),"")</f>
        <v>0</v>
      </c>
      <c r="AE1131">
        <f>IFERROR(SMALL(AE346:AE1024,ROW()-ROW($AE$1027)+1),"")</f>
        <v>0</v>
      </c>
      <c r="AF1131">
        <f>IFERROR(SMALL(AF346:AF1024,ROW()-ROW($AF$1027)+1),"")</f>
        <v>0</v>
      </c>
      <c r="AG1131">
        <f>IFERROR(SMALL(AG346:AG1024,ROW()-ROW($AG$1027)+1),"")</f>
        <v>0</v>
      </c>
      <c r="AH1131">
        <f>IFERROR(SMALL(AH346:AH1024,ROW()-ROW($AH$1027)+1),"")</f>
        <v>0</v>
      </c>
      <c r="AI1131">
        <f>IFERROR(SMALL(AI346:AI1024,ROW()-ROW($AI$1027)+1),"")</f>
        <v>0</v>
      </c>
      <c r="AJ1131">
        <f>IFERROR(SMALL(AJ346:AJ1024,ROW()-ROW($AJ$1027)+1),"")</f>
        <v>0</v>
      </c>
      <c r="AM1131">
        <f>IFERROR(SMALL(AM346:AM1024,ROW()-ROW($AM$1027)+1),"")</f>
        <v>0</v>
      </c>
      <c r="AN1131">
        <f>IFERROR(SMALL(AN346:AN1024,ROW()-ROW($AN$1027)+1),"")</f>
        <v>0</v>
      </c>
      <c r="AO1131">
        <f>IFERROR(SMALL(AO346:AO1024,ROW()-ROW($AO$1027)+1),"")</f>
        <v>0</v>
      </c>
      <c r="AP1131">
        <f>IFERROR(SMALL(AP346:AP1024,ROW()-ROW($AP$1027)+1),"")</f>
        <v>0</v>
      </c>
      <c r="AQ1131">
        <f>IFERROR(SMALL(AQ346:AQ1024,ROW()-ROW($AQ$1027)+1),"")</f>
        <v>0</v>
      </c>
      <c r="AR1131">
        <f>IFERROR(SMALL(AR346:AR1024,ROW()-ROW($AR$1027)+1),"")</f>
        <v>0</v>
      </c>
      <c r="AS1131">
        <f>IFERROR(SMALL(AS346:AS1024,ROW()-ROW($AS$1027)+1),"")</f>
        <v>0</v>
      </c>
      <c r="AT1131">
        <f>IFERROR(SMALL(AT346:AT1024,ROW()-ROW($AT$1027)+1),"")</f>
        <v>0</v>
      </c>
      <c r="AU1131">
        <f>IFERROR(SMALL(AU346:AU1024,ROW()-ROW($AU$1027)+1),"")</f>
        <v>0</v>
      </c>
      <c r="AV1131">
        <f>IFERROR(SMALL(AV346:AV1024,ROW()-ROW($AV$1027)+1),"")</f>
        <v>0</v>
      </c>
      <c r="AW1131">
        <f>IFERROR(SMALL(AW346:AW1024,ROW()-ROW($AW$1027)+1),"")</f>
        <v>0</v>
      </c>
      <c r="AX1131">
        <f>IFERROR(SMALL(AX346:AX1024,ROW()-ROW($AX$1027)+1),"")</f>
        <v>0</v>
      </c>
      <c r="AY1131">
        <f>IFERROR(SMALL(AY346:AY1024,ROW()-ROW($AY$1027)+1),"")</f>
        <v>0</v>
      </c>
      <c r="AZ1131">
        <f>IFERROR(SMALL(AZ346:AZ1024,ROW()-ROW($AZ$1027)+1),"")</f>
        <v>0</v>
      </c>
      <c r="BA1131">
        <f>IFERROR(SMALL(BA346:BA1024,ROW()-ROW($BA$1027)+1),"")</f>
        <v>0</v>
      </c>
      <c r="BB1131">
        <f>IFERROR(SMALL(BB346:BB1024,ROW()-ROW($BB$1027)+1),"")</f>
        <v>0</v>
      </c>
      <c r="BC1131">
        <f>IFERROR(SMALL(BC346:BC1024,ROW()-ROW($BC$1027)+1),"")</f>
        <v>0</v>
      </c>
      <c r="BD1131">
        <f>IFERROR(SMALL(BD346:BD1024,ROW()-ROW($BD$1027)+1),"")</f>
        <v>0</v>
      </c>
      <c r="BE1131">
        <f>IFERROR(SMALL(BE346:BE1024,ROW()-ROW($BE$1027)+1),"")</f>
        <v>0</v>
      </c>
      <c r="BF1131">
        <f>IFERROR(SMALL(BF346:BF1024,ROW()-ROW($BF$1027)+1),"")</f>
        <v>0</v>
      </c>
      <c r="BG1131">
        <f>IFERROR(SMALL(BG346:BG1024,ROW()-ROW($BG$1027)+1),"")</f>
        <v>0</v>
      </c>
      <c r="BH1131">
        <f>IFERROR(SMALL(BH346:BH1024,ROW()-ROW($BH$1027)+1),"")</f>
        <v>0</v>
      </c>
      <c r="BI1131">
        <f>IFERROR(SMALL(BI346:BI1024,ROW()-ROW($BI$1027)+1),"")</f>
        <v>0</v>
      </c>
      <c r="BJ1131">
        <f>IFERROR(SMALL(BJ346:BJ1024,ROW()-ROW($BJ$1027)+1),"")</f>
        <v>0</v>
      </c>
      <c r="BK1131">
        <f>IFERROR(SMALL(BK346:BK1024,ROW()-ROW($BK$1027)+1),"")</f>
        <v>0</v>
      </c>
      <c r="BL1131">
        <f>IFERROR(SMALL(BL346:BL1024,ROW()-ROW($BL$1027)+1),"")</f>
        <v>0</v>
      </c>
      <c r="BM1131">
        <f>IFERROR(SMALL(BM346:BM1024,ROW()-ROW($BM$1027)+1),"")</f>
        <v>0</v>
      </c>
      <c r="BN1131">
        <f>IFERROR(SMALL(BN346:BN1024,ROW()-ROW($BN$1027)+1),"")</f>
        <v>0</v>
      </c>
      <c r="BO1131">
        <f>IFERROR(SMALL(BO346:BO1024,ROW()-ROW($BO$1027)+1),"")</f>
        <v>0</v>
      </c>
      <c r="BP1131">
        <f>IFERROR(SMALL(BP346:BP1024,ROW()-ROW($BP$1027)+1),"")</f>
        <v>0</v>
      </c>
      <c r="BQ1131">
        <f>IFERROR(SMALL(BQ346:BQ1024,ROW()-ROW($BQ$1027)+1),"")</f>
        <v>0</v>
      </c>
      <c r="BR1131">
        <f>IFERROR(SMALL(BR346:BR1024,ROW()-ROW($BR$1027)+1),"")</f>
        <v>0</v>
      </c>
    </row>
    <row r="1132" spans="5:70">
      <c r="E1132">
        <f>IFERROR(SMALL(E346:E1024,ROW()-ROW($E$1027)+1),"")</f>
        <v>0</v>
      </c>
      <c r="F1132">
        <f>IFERROR(SMALL(F346:F1024,ROW()-ROW($F$1027)+1),"")</f>
        <v>0</v>
      </c>
      <c r="G1132">
        <f>IFERROR(SMALL(G346:G1024,ROW()-ROW($G$1027)+1),"")</f>
        <v>0</v>
      </c>
      <c r="H1132">
        <f>IFERROR(SMALL(H346:H1024,ROW()-ROW($H$1027)+1),"")</f>
        <v>0</v>
      </c>
      <c r="I1132">
        <f>IFERROR(SMALL(I346:I1024,ROW()-ROW($I$1027)+1),"")</f>
        <v>0</v>
      </c>
      <c r="J1132">
        <f>IFERROR(SMALL(J346:J1024,ROW()-ROW($J$1027)+1),"")</f>
        <v>0</v>
      </c>
      <c r="K1132">
        <f>IFERROR(SMALL(K346:K1024,ROW()-ROW($K$1027)+1),"")</f>
        <v>0</v>
      </c>
      <c r="L1132">
        <f>IFERROR(SMALL(L346:L1024,ROW()-ROW($L$1027)+1),"")</f>
        <v>0</v>
      </c>
      <c r="M1132">
        <f>IFERROR(SMALL(M346:M1024,ROW()-ROW($M$1027)+1),"")</f>
        <v>0</v>
      </c>
      <c r="N1132">
        <f>IFERROR(SMALL(N346:N1024,ROW()-ROW($N$1027)+1),"")</f>
        <v>0</v>
      </c>
      <c r="O1132">
        <f>IFERROR(SMALL(O346:O1024,ROW()-ROW($O$1027)+1),"")</f>
        <v>0</v>
      </c>
      <c r="P1132">
        <f>IFERROR(SMALL(P346:P1024,ROW()-ROW($P$1027)+1),"")</f>
        <v>0</v>
      </c>
      <c r="Q1132">
        <f>IFERROR(SMALL(Q346:Q1024,ROW()-ROW($Q$1027)+1),"")</f>
        <v>0</v>
      </c>
      <c r="R1132">
        <f>IFERROR(SMALL(R346:R1024,ROW()-ROW($R$1027)+1),"")</f>
        <v>0</v>
      </c>
      <c r="S1132">
        <f>IFERROR(SMALL(S346:S1024,ROW()-ROW($S$1027)+1),"")</f>
        <v>0</v>
      </c>
      <c r="T1132">
        <f>IFERROR(SMALL(T346:T1024,ROW()-ROW($T$1027)+1),"")</f>
        <v>0</v>
      </c>
      <c r="U1132">
        <f>IFERROR(SMALL(U346:U1024,ROW()-ROW($U$1027)+1),"")</f>
        <v>0</v>
      </c>
      <c r="V1132">
        <f>IFERROR(SMALL(V346:V1024,ROW()-ROW($V$1027)+1),"")</f>
        <v>0</v>
      </c>
      <c r="W1132">
        <f>IFERROR(SMALL(W346:W1024,ROW()-ROW($W$1027)+1),"")</f>
        <v>0</v>
      </c>
      <c r="X1132">
        <f>IFERROR(SMALL(X346:X1024,ROW()-ROW($X$1027)+1),"")</f>
        <v>0</v>
      </c>
      <c r="Y1132">
        <f>IFERROR(SMALL(Y346:Y1024,ROW()-ROW($Y$1027)+1),"")</f>
        <v>0</v>
      </c>
      <c r="Z1132">
        <f>IFERROR(SMALL(Z346:Z1024,ROW()-ROW($Z$1027)+1),"")</f>
        <v>0</v>
      </c>
      <c r="AA1132">
        <f>IFERROR(SMALL(AA346:AA1024,ROW()-ROW($AA$1027)+1),"")</f>
        <v>0</v>
      </c>
      <c r="AB1132">
        <f>IFERROR(SMALL(AB346:AB1024,ROW()-ROW($AB$1027)+1),"")</f>
        <v>0</v>
      </c>
      <c r="AC1132">
        <f>IFERROR(SMALL(AC346:AC1024,ROW()-ROW($AC$1027)+1),"")</f>
        <v>0</v>
      </c>
      <c r="AD1132">
        <f>IFERROR(SMALL(AD346:AD1024,ROW()-ROW($AD$1027)+1),"")</f>
        <v>0</v>
      </c>
      <c r="AE1132">
        <f>IFERROR(SMALL(AE346:AE1024,ROW()-ROW($AE$1027)+1),"")</f>
        <v>0</v>
      </c>
      <c r="AF1132">
        <f>IFERROR(SMALL(AF346:AF1024,ROW()-ROW($AF$1027)+1),"")</f>
        <v>0</v>
      </c>
      <c r="AG1132">
        <f>IFERROR(SMALL(AG346:AG1024,ROW()-ROW($AG$1027)+1),"")</f>
        <v>0</v>
      </c>
      <c r="AH1132">
        <f>IFERROR(SMALL(AH346:AH1024,ROW()-ROW($AH$1027)+1),"")</f>
        <v>0</v>
      </c>
      <c r="AI1132">
        <f>IFERROR(SMALL(AI346:AI1024,ROW()-ROW($AI$1027)+1),"")</f>
        <v>0</v>
      </c>
      <c r="AJ1132">
        <f>IFERROR(SMALL(AJ346:AJ1024,ROW()-ROW($AJ$1027)+1),"")</f>
        <v>0</v>
      </c>
      <c r="AM1132">
        <f>IFERROR(SMALL(AM346:AM1024,ROW()-ROW($AM$1027)+1),"")</f>
        <v>0</v>
      </c>
      <c r="AN1132">
        <f>IFERROR(SMALL(AN346:AN1024,ROW()-ROW($AN$1027)+1),"")</f>
        <v>0</v>
      </c>
      <c r="AO1132">
        <f>IFERROR(SMALL(AO346:AO1024,ROW()-ROW($AO$1027)+1),"")</f>
        <v>0</v>
      </c>
      <c r="AP1132">
        <f>IFERROR(SMALL(AP346:AP1024,ROW()-ROW($AP$1027)+1),"")</f>
        <v>0</v>
      </c>
      <c r="AQ1132">
        <f>IFERROR(SMALL(AQ346:AQ1024,ROW()-ROW($AQ$1027)+1),"")</f>
        <v>0</v>
      </c>
      <c r="AR1132">
        <f>IFERROR(SMALL(AR346:AR1024,ROW()-ROW($AR$1027)+1),"")</f>
        <v>0</v>
      </c>
      <c r="AS1132">
        <f>IFERROR(SMALL(AS346:AS1024,ROW()-ROW($AS$1027)+1),"")</f>
        <v>0</v>
      </c>
      <c r="AT1132">
        <f>IFERROR(SMALL(AT346:AT1024,ROW()-ROW($AT$1027)+1),"")</f>
        <v>0</v>
      </c>
      <c r="AU1132">
        <f>IFERROR(SMALL(AU346:AU1024,ROW()-ROW($AU$1027)+1),"")</f>
        <v>0</v>
      </c>
      <c r="AV1132">
        <f>IFERROR(SMALL(AV346:AV1024,ROW()-ROW($AV$1027)+1),"")</f>
        <v>0</v>
      </c>
      <c r="AW1132">
        <f>IFERROR(SMALL(AW346:AW1024,ROW()-ROW($AW$1027)+1),"")</f>
        <v>0</v>
      </c>
      <c r="AX1132">
        <f>IFERROR(SMALL(AX346:AX1024,ROW()-ROW($AX$1027)+1),"")</f>
        <v>0</v>
      </c>
      <c r="AY1132">
        <f>IFERROR(SMALL(AY346:AY1024,ROW()-ROW($AY$1027)+1),"")</f>
        <v>0</v>
      </c>
      <c r="AZ1132">
        <f>IFERROR(SMALL(AZ346:AZ1024,ROW()-ROW($AZ$1027)+1),"")</f>
        <v>0</v>
      </c>
      <c r="BA1132">
        <f>IFERROR(SMALL(BA346:BA1024,ROW()-ROW($BA$1027)+1),"")</f>
        <v>0</v>
      </c>
      <c r="BB1132">
        <f>IFERROR(SMALL(BB346:BB1024,ROW()-ROW($BB$1027)+1),"")</f>
        <v>0</v>
      </c>
      <c r="BC1132">
        <f>IFERROR(SMALL(BC346:BC1024,ROW()-ROW($BC$1027)+1),"")</f>
        <v>0</v>
      </c>
      <c r="BD1132">
        <f>IFERROR(SMALL(BD346:BD1024,ROW()-ROW($BD$1027)+1),"")</f>
        <v>0</v>
      </c>
      <c r="BE1132">
        <f>IFERROR(SMALL(BE346:BE1024,ROW()-ROW($BE$1027)+1),"")</f>
        <v>0</v>
      </c>
      <c r="BF1132">
        <f>IFERROR(SMALL(BF346:BF1024,ROW()-ROW($BF$1027)+1),"")</f>
        <v>0</v>
      </c>
      <c r="BG1132">
        <f>IFERROR(SMALL(BG346:BG1024,ROW()-ROW($BG$1027)+1),"")</f>
        <v>0</v>
      </c>
      <c r="BH1132">
        <f>IFERROR(SMALL(BH346:BH1024,ROW()-ROW($BH$1027)+1),"")</f>
        <v>0</v>
      </c>
      <c r="BI1132">
        <f>IFERROR(SMALL(BI346:BI1024,ROW()-ROW($BI$1027)+1),"")</f>
        <v>0</v>
      </c>
      <c r="BJ1132">
        <f>IFERROR(SMALL(BJ346:BJ1024,ROW()-ROW($BJ$1027)+1),"")</f>
        <v>0</v>
      </c>
      <c r="BK1132">
        <f>IFERROR(SMALL(BK346:BK1024,ROW()-ROW($BK$1027)+1),"")</f>
        <v>0</v>
      </c>
      <c r="BL1132">
        <f>IFERROR(SMALL(BL346:BL1024,ROW()-ROW($BL$1027)+1),"")</f>
        <v>0</v>
      </c>
      <c r="BM1132">
        <f>IFERROR(SMALL(BM346:BM1024,ROW()-ROW($BM$1027)+1),"")</f>
        <v>0</v>
      </c>
      <c r="BN1132">
        <f>IFERROR(SMALL(BN346:BN1024,ROW()-ROW($BN$1027)+1),"")</f>
        <v>0</v>
      </c>
      <c r="BO1132">
        <f>IFERROR(SMALL(BO346:BO1024,ROW()-ROW($BO$1027)+1),"")</f>
        <v>0</v>
      </c>
      <c r="BP1132">
        <f>IFERROR(SMALL(BP346:BP1024,ROW()-ROW($BP$1027)+1),"")</f>
        <v>0</v>
      </c>
      <c r="BQ1132">
        <f>IFERROR(SMALL(BQ346:BQ1024,ROW()-ROW($BQ$1027)+1),"")</f>
        <v>0</v>
      </c>
      <c r="BR1132">
        <f>IFERROR(SMALL(BR346:BR1024,ROW()-ROW($BR$1027)+1),"")</f>
        <v>0</v>
      </c>
    </row>
    <row r="1133" spans="5:70">
      <c r="E1133">
        <f>IFERROR(SMALL(E346:E1024,ROW()-ROW($E$1027)+1),"")</f>
        <v>0</v>
      </c>
      <c r="F1133">
        <f>IFERROR(SMALL(F346:F1024,ROW()-ROW($F$1027)+1),"")</f>
        <v>0</v>
      </c>
      <c r="G1133">
        <f>IFERROR(SMALL(G346:G1024,ROW()-ROW($G$1027)+1),"")</f>
        <v>0</v>
      </c>
      <c r="H1133">
        <f>IFERROR(SMALL(H346:H1024,ROW()-ROW($H$1027)+1),"")</f>
        <v>0</v>
      </c>
      <c r="I1133">
        <f>IFERROR(SMALL(I346:I1024,ROW()-ROW($I$1027)+1),"")</f>
        <v>0</v>
      </c>
      <c r="J1133">
        <f>IFERROR(SMALL(J346:J1024,ROW()-ROW($J$1027)+1),"")</f>
        <v>0</v>
      </c>
      <c r="K1133">
        <f>IFERROR(SMALL(K346:K1024,ROW()-ROW($K$1027)+1),"")</f>
        <v>0</v>
      </c>
      <c r="L1133">
        <f>IFERROR(SMALL(L346:L1024,ROW()-ROW($L$1027)+1),"")</f>
        <v>0</v>
      </c>
      <c r="M1133">
        <f>IFERROR(SMALL(M346:M1024,ROW()-ROW($M$1027)+1),"")</f>
        <v>0</v>
      </c>
      <c r="N1133">
        <f>IFERROR(SMALL(N346:N1024,ROW()-ROW($N$1027)+1),"")</f>
        <v>0</v>
      </c>
      <c r="O1133">
        <f>IFERROR(SMALL(O346:O1024,ROW()-ROW($O$1027)+1),"")</f>
        <v>0</v>
      </c>
      <c r="P1133">
        <f>IFERROR(SMALL(P346:P1024,ROW()-ROW($P$1027)+1),"")</f>
        <v>0</v>
      </c>
      <c r="Q1133">
        <f>IFERROR(SMALL(Q346:Q1024,ROW()-ROW($Q$1027)+1),"")</f>
        <v>0</v>
      </c>
      <c r="R1133">
        <f>IFERROR(SMALL(R346:R1024,ROW()-ROW($R$1027)+1),"")</f>
        <v>0</v>
      </c>
      <c r="S1133">
        <f>IFERROR(SMALL(S346:S1024,ROW()-ROW($S$1027)+1),"")</f>
        <v>0</v>
      </c>
      <c r="T1133">
        <f>IFERROR(SMALL(T346:T1024,ROW()-ROW($T$1027)+1),"")</f>
        <v>0</v>
      </c>
      <c r="U1133">
        <f>IFERROR(SMALL(U346:U1024,ROW()-ROW($U$1027)+1),"")</f>
        <v>0</v>
      </c>
      <c r="V1133">
        <f>IFERROR(SMALL(V346:V1024,ROW()-ROW($V$1027)+1),"")</f>
        <v>0</v>
      </c>
      <c r="W1133">
        <f>IFERROR(SMALL(W346:W1024,ROW()-ROW($W$1027)+1),"")</f>
        <v>0</v>
      </c>
      <c r="X1133">
        <f>IFERROR(SMALL(X346:X1024,ROW()-ROW($X$1027)+1),"")</f>
        <v>0</v>
      </c>
      <c r="Y1133">
        <f>IFERROR(SMALL(Y346:Y1024,ROW()-ROW($Y$1027)+1),"")</f>
        <v>0</v>
      </c>
      <c r="Z1133">
        <f>IFERROR(SMALL(Z346:Z1024,ROW()-ROW($Z$1027)+1),"")</f>
        <v>0</v>
      </c>
      <c r="AA1133">
        <f>IFERROR(SMALL(AA346:AA1024,ROW()-ROW($AA$1027)+1),"")</f>
        <v>0</v>
      </c>
      <c r="AB1133">
        <f>IFERROR(SMALL(AB346:AB1024,ROW()-ROW($AB$1027)+1),"")</f>
        <v>0</v>
      </c>
      <c r="AC1133">
        <f>IFERROR(SMALL(AC346:AC1024,ROW()-ROW($AC$1027)+1),"")</f>
        <v>0</v>
      </c>
      <c r="AD1133">
        <f>IFERROR(SMALL(AD346:AD1024,ROW()-ROW($AD$1027)+1),"")</f>
        <v>0</v>
      </c>
      <c r="AE1133">
        <f>IFERROR(SMALL(AE346:AE1024,ROW()-ROW($AE$1027)+1),"")</f>
        <v>0</v>
      </c>
      <c r="AF1133">
        <f>IFERROR(SMALL(AF346:AF1024,ROW()-ROW($AF$1027)+1),"")</f>
        <v>0</v>
      </c>
      <c r="AG1133">
        <f>IFERROR(SMALL(AG346:AG1024,ROW()-ROW($AG$1027)+1),"")</f>
        <v>0</v>
      </c>
      <c r="AH1133">
        <f>IFERROR(SMALL(AH346:AH1024,ROW()-ROW($AH$1027)+1),"")</f>
        <v>0</v>
      </c>
      <c r="AI1133">
        <f>IFERROR(SMALL(AI346:AI1024,ROW()-ROW($AI$1027)+1),"")</f>
        <v>0</v>
      </c>
      <c r="AJ1133">
        <f>IFERROR(SMALL(AJ346:AJ1024,ROW()-ROW($AJ$1027)+1),"")</f>
        <v>0</v>
      </c>
      <c r="AM1133">
        <f>IFERROR(SMALL(AM346:AM1024,ROW()-ROW($AM$1027)+1),"")</f>
        <v>0</v>
      </c>
      <c r="AN1133">
        <f>IFERROR(SMALL(AN346:AN1024,ROW()-ROW($AN$1027)+1),"")</f>
        <v>0</v>
      </c>
      <c r="AO1133">
        <f>IFERROR(SMALL(AO346:AO1024,ROW()-ROW($AO$1027)+1),"")</f>
        <v>0</v>
      </c>
      <c r="AP1133">
        <f>IFERROR(SMALL(AP346:AP1024,ROW()-ROW($AP$1027)+1),"")</f>
        <v>0</v>
      </c>
      <c r="AQ1133">
        <f>IFERROR(SMALL(AQ346:AQ1024,ROW()-ROW($AQ$1027)+1),"")</f>
        <v>0</v>
      </c>
      <c r="AR1133">
        <f>IFERROR(SMALL(AR346:AR1024,ROW()-ROW($AR$1027)+1),"")</f>
        <v>0</v>
      </c>
      <c r="AS1133">
        <f>IFERROR(SMALL(AS346:AS1024,ROW()-ROW($AS$1027)+1),"")</f>
        <v>0</v>
      </c>
      <c r="AT1133">
        <f>IFERROR(SMALL(AT346:AT1024,ROW()-ROW($AT$1027)+1),"")</f>
        <v>0</v>
      </c>
      <c r="AU1133">
        <f>IFERROR(SMALL(AU346:AU1024,ROW()-ROW($AU$1027)+1),"")</f>
        <v>0</v>
      </c>
      <c r="AV1133">
        <f>IFERROR(SMALL(AV346:AV1024,ROW()-ROW($AV$1027)+1),"")</f>
        <v>0</v>
      </c>
      <c r="AW1133">
        <f>IFERROR(SMALL(AW346:AW1024,ROW()-ROW($AW$1027)+1),"")</f>
        <v>0</v>
      </c>
      <c r="AX1133">
        <f>IFERROR(SMALL(AX346:AX1024,ROW()-ROW($AX$1027)+1),"")</f>
        <v>0</v>
      </c>
      <c r="AY1133">
        <f>IFERROR(SMALL(AY346:AY1024,ROW()-ROW($AY$1027)+1),"")</f>
        <v>0</v>
      </c>
      <c r="AZ1133">
        <f>IFERROR(SMALL(AZ346:AZ1024,ROW()-ROW($AZ$1027)+1),"")</f>
        <v>0</v>
      </c>
      <c r="BA1133">
        <f>IFERROR(SMALL(BA346:BA1024,ROW()-ROW($BA$1027)+1),"")</f>
        <v>0</v>
      </c>
      <c r="BB1133">
        <f>IFERROR(SMALL(BB346:BB1024,ROW()-ROW($BB$1027)+1),"")</f>
        <v>0</v>
      </c>
      <c r="BC1133">
        <f>IFERROR(SMALL(BC346:BC1024,ROW()-ROW($BC$1027)+1),"")</f>
        <v>0</v>
      </c>
      <c r="BD1133">
        <f>IFERROR(SMALL(BD346:BD1024,ROW()-ROW($BD$1027)+1),"")</f>
        <v>0</v>
      </c>
      <c r="BE1133">
        <f>IFERROR(SMALL(BE346:BE1024,ROW()-ROW($BE$1027)+1),"")</f>
        <v>0</v>
      </c>
      <c r="BF1133">
        <f>IFERROR(SMALL(BF346:BF1024,ROW()-ROW($BF$1027)+1),"")</f>
        <v>0</v>
      </c>
      <c r="BG1133">
        <f>IFERROR(SMALL(BG346:BG1024,ROW()-ROW($BG$1027)+1),"")</f>
        <v>0</v>
      </c>
      <c r="BH1133">
        <f>IFERROR(SMALL(BH346:BH1024,ROW()-ROW($BH$1027)+1),"")</f>
        <v>0</v>
      </c>
      <c r="BI1133">
        <f>IFERROR(SMALL(BI346:BI1024,ROW()-ROW($BI$1027)+1),"")</f>
        <v>0</v>
      </c>
      <c r="BJ1133">
        <f>IFERROR(SMALL(BJ346:BJ1024,ROW()-ROW($BJ$1027)+1),"")</f>
        <v>0</v>
      </c>
      <c r="BK1133">
        <f>IFERROR(SMALL(BK346:BK1024,ROW()-ROW($BK$1027)+1),"")</f>
        <v>0</v>
      </c>
      <c r="BL1133">
        <f>IFERROR(SMALL(BL346:BL1024,ROW()-ROW($BL$1027)+1),"")</f>
        <v>0</v>
      </c>
      <c r="BM1133">
        <f>IFERROR(SMALL(BM346:BM1024,ROW()-ROW($BM$1027)+1),"")</f>
        <v>0</v>
      </c>
      <c r="BN1133">
        <f>IFERROR(SMALL(BN346:BN1024,ROW()-ROW($BN$1027)+1),"")</f>
        <v>0</v>
      </c>
      <c r="BO1133">
        <f>IFERROR(SMALL(BO346:BO1024,ROW()-ROW($BO$1027)+1),"")</f>
        <v>0</v>
      </c>
      <c r="BP1133">
        <f>IFERROR(SMALL(BP346:BP1024,ROW()-ROW($BP$1027)+1),"")</f>
        <v>0</v>
      </c>
      <c r="BQ1133">
        <f>IFERROR(SMALL(BQ346:BQ1024,ROW()-ROW($BQ$1027)+1),"")</f>
        <v>0</v>
      </c>
      <c r="BR1133">
        <f>IFERROR(SMALL(BR346:BR1024,ROW()-ROW($BR$1027)+1),"")</f>
        <v>0</v>
      </c>
    </row>
    <row r="1134" spans="5:70">
      <c r="E1134">
        <f>IFERROR(SMALL(E346:E1024,ROW()-ROW($E$1027)+1),"")</f>
        <v>0</v>
      </c>
      <c r="F1134">
        <f>IFERROR(SMALL(F346:F1024,ROW()-ROW($F$1027)+1),"")</f>
        <v>0</v>
      </c>
      <c r="G1134">
        <f>IFERROR(SMALL(G346:G1024,ROW()-ROW($G$1027)+1),"")</f>
        <v>0</v>
      </c>
      <c r="H1134">
        <f>IFERROR(SMALL(H346:H1024,ROW()-ROW($H$1027)+1),"")</f>
        <v>0</v>
      </c>
      <c r="I1134">
        <f>IFERROR(SMALL(I346:I1024,ROW()-ROW($I$1027)+1),"")</f>
        <v>0</v>
      </c>
      <c r="J1134">
        <f>IFERROR(SMALL(J346:J1024,ROW()-ROW($J$1027)+1),"")</f>
        <v>0</v>
      </c>
      <c r="K1134">
        <f>IFERROR(SMALL(K346:K1024,ROW()-ROW($K$1027)+1),"")</f>
        <v>0</v>
      </c>
      <c r="L1134">
        <f>IFERROR(SMALL(L346:L1024,ROW()-ROW($L$1027)+1),"")</f>
        <v>0</v>
      </c>
      <c r="M1134">
        <f>IFERROR(SMALL(M346:M1024,ROW()-ROW($M$1027)+1),"")</f>
        <v>0</v>
      </c>
      <c r="N1134">
        <f>IFERROR(SMALL(N346:N1024,ROW()-ROW($N$1027)+1),"")</f>
        <v>0</v>
      </c>
      <c r="O1134">
        <f>IFERROR(SMALL(O346:O1024,ROW()-ROW($O$1027)+1),"")</f>
        <v>0</v>
      </c>
      <c r="P1134">
        <f>IFERROR(SMALL(P346:P1024,ROW()-ROW($P$1027)+1),"")</f>
        <v>0</v>
      </c>
      <c r="Q1134">
        <f>IFERROR(SMALL(Q346:Q1024,ROW()-ROW($Q$1027)+1),"")</f>
        <v>0</v>
      </c>
      <c r="R1134">
        <f>IFERROR(SMALL(R346:R1024,ROW()-ROW($R$1027)+1),"")</f>
        <v>0</v>
      </c>
      <c r="S1134">
        <f>IFERROR(SMALL(S346:S1024,ROW()-ROW($S$1027)+1),"")</f>
        <v>0</v>
      </c>
      <c r="T1134">
        <f>IFERROR(SMALL(T346:T1024,ROW()-ROW($T$1027)+1),"")</f>
        <v>0</v>
      </c>
      <c r="U1134">
        <f>IFERROR(SMALL(U346:U1024,ROW()-ROW($U$1027)+1),"")</f>
        <v>0</v>
      </c>
      <c r="V1134">
        <f>IFERROR(SMALL(V346:V1024,ROW()-ROW($V$1027)+1),"")</f>
        <v>0</v>
      </c>
      <c r="W1134">
        <f>IFERROR(SMALL(W346:W1024,ROW()-ROW($W$1027)+1),"")</f>
        <v>0</v>
      </c>
      <c r="X1134">
        <f>IFERROR(SMALL(X346:X1024,ROW()-ROW($X$1027)+1),"")</f>
        <v>0</v>
      </c>
      <c r="Y1134">
        <f>IFERROR(SMALL(Y346:Y1024,ROW()-ROW($Y$1027)+1),"")</f>
        <v>0</v>
      </c>
      <c r="Z1134">
        <f>IFERROR(SMALL(Z346:Z1024,ROW()-ROW($Z$1027)+1),"")</f>
        <v>0</v>
      </c>
      <c r="AA1134">
        <f>IFERROR(SMALL(AA346:AA1024,ROW()-ROW($AA$1027)+1),"")</f>
        <v>0</v>
      </c>
      <c r="AB1134">
        <f>IFERROR(SMALL(AB346:AB1024,ROW()-ROW($AB$1027)+1),"")</f>
        <v>0</v>
      </c>
      <c r="AC1134">
        <f>IFERROR(SMALL(AC346:AC1024,ROW()-ROW($AC$1027)+1),"")</f>
        <v>0</v>
      </c>
      <c r="AD1134">
        <f>IFERROR(SMALL(AD346:AD1024,ROW()-ROW($AD$1027)+1),"")</f>
        <v>0</v>
      </c>
      <c r="AE1134">
        <f>IFERROR(SMALL(AE346:AE1024,ROW()-ROW($AE$1027)+1),"")</f>
        <v>0</v>
      </c>
      <c r="AF1134">
        <f>IFERROR(SMALL(AF346:AF1024,ROW()-ROW($AF$1027)+1),"")</f>
        <v>0</v>
      </c>
      <c r="AG1134">
        <f>IFERROR(SMALL(AG346:AG1024,ROW()-ROW($AG$1027)+1),"")</f>
        <v>0</v>
      </c>
      <c r="AH1134">
        <f>IFERROR(SMALL(AH346:AH1024,ROW()-ROW($AH$1027)+1),"")</f>
        <v>0</v>
      </c>
      <c r="AI1134">
        <f>IFERROR(SMALL(AI346:AI1024,ROW()-ROW($AI$1027)+1),"")</f>
        <v>0</v>
      </c>
      <c r="AJ1134">
        <f>IFERROR(SMALL(AJ346:AJ1024,ROW()-ROW($AJ$1027)+1),"")</f>
        <v>0</v>
      </c>
      <c r="AM1134">
        <f>IFERROR(SMALL(AM346:AM1024,ROW()-ROW($AM$1027)+1),"")</f>
        <v>0</v>
      </c>
      <c r="AN1134">
        <f>IFERROR(SMALL(AN346:AN1024,ROW()-ROW($AN$1027)+1),"")</f>
        <v>0</v>
      </c>
      <c r="AO1134">
        <f>IFERROR(SMALL(AO346:AO1024,ROW()-ROW($AO$1027)+1),"")</f>
        <v>0</v>
      </c>
      <c r="AP1134">
        <f>IFERROR(SMALL(AP346:AP1024,ROW()-ROW($AP$1027)+1),"")</f>
        <v>0</v>
      </c>
      <c r="AQ1134">
        <f>IFERROR(SMALL(AQ346:AQ1024,ROW()-ROW($AQ$1027)+1),"")</f>
        <v>0</v>
      </c>
      <c r="AR1134">
        <f>IFERROR(SMALL(AR346:AR1024,ROW()-ROW($AR$1027)+1),"")</f>
        <v>0</v>
      </c>
      <c r="AS1134">
        <f>IFERROR(SMALL(AS346:AS1024,ROW()-ROW($AS$1027)+1),"")</f>
        <v>0</v>
      </c>
      <c r="AT1134">
        <f>IFERROR(SMALL(AT346:AT1024,ROW()-ROW($AT$1027)+1),"")</f>
        <v>0</v>
      </c>
      <c r="AU1134">
        <f>IFERROR(SMALL(AU346:AU1024,ROW()-ROW($AU$1027)+1),"")</f>
        <v>0</v>
      </c>
      <c r="AV1134">
        <f>IFERROR(SMALL(AV346:AV1024,ROW()-ROW($AV$1027)+1),"")</f>
        <v>0</v>
      </c>
      <c r="AW1134">
        <f>IFERROR(SMALL(AW346:AW1024,ROW()-ROW($AW$1027)+1),"")</f>
        <v>0</v>
      </c>
      <c r="AX1134">
        <f>IFERROR(SMALL(AX346:AX1024,ROW()-ROW($AX$1027)+1),"")</f>
        <v>0</v>
      </c>
      <c r="AY1134">
        <f>IFERROR(SMALL(AY346:AY1024,ROW()-ROW($AY$1027)+1),"")</f>
        <v>0</v>
      </c>
      <c r="AZ1134">
        <f>IFERROR(SMALL(AZ346:AZ1024,ROW()-ROW($AZ$1027)+1),"")</f>
        <v>0</v>
      </c>
      <c r="BA1134">
        <f>IFERROR(SMALL(BA346:BA1024,ROW()-ROW($BA$1027)+1),"")</f>
        <v>0</v>
      </c>
      <c r="BB1134">
        <f>IFERROR(SMALL(BB346:BB1024,ROW()-ROW($BB$1027)+1),"")</f>
        <v>0</v>
      </c>
      <c r="BC1134">
        <f>IFERROR(SMALL(BC346:BC1024,ROW()-ROW($BC$1027)+1),"")</f>
        <v>0</v>
      </c>
      <c r="BD1134">
        <f>IFERROR(SMALL(BD346:BD1024,ROW()-ROW($BD$1027)+1),"")</f>
        <v>0</v>
      </c>
      <c r="BE1134">
        <f>IFERROR(SMALL(BE346:BE1024,ROW()-ROW($BE$1027)+1),"")</f>
        <v>0</v>
      </c>
      <c r="BF1134">
        <f>IFERROR(SMALL(BF346:BF1024,ROW()-ROW($BF$1027)+1),"")</f>
        <v>0</v>
      </c>
      <c r="BG1134">
        <f>IFERROR(SMALL(BG346:BG1024,ROW()-ROW($BG$1027)+1),"")</f>
        <v>0</v>
      </c>
      <c r="BH1134">
        <f>IFERROR(SMALL(BH346:BH1024,ROW()-ROW($BH$1027)+1),"")</f>
        <v>0</v>
      </c>
      <c r="BI1134">
        <f>IFERROR(SMALL(BI346:BI1024,ROW()-ROW($BI$1027)+1),"")</f>
        <v>0</v>
      </c>
      <c r="BJ1134">
        <f>IFERROR(SMALL(BJ346:BJ1024,ROW()-ROW($BJ$1027)+1),"")</f>
        <v>0</v>
      </c>
      <c r="BK1134">
        <f>IFERROR(SMALL(BK346:BK1024,ROW()-ROW($BK$1027)+1),"")</f>
        <v>0</v>
      </c>
      <c r="BL1134">
        <f>IFERROR(SMALL(BL346:BL1024,ROW()-ROW($BL$1027)+1),"")</f>
        <v>0</v>
      </c>
      <c r="BM1134">
        <f>IFERROR(SMALL(BM346:BM1024,ROW()-ROW($BM$1027)+1),"")</f>
        <v>0</v>
      </c>
      <c r="BN1134">
        <f>IFERROR(SMALL(BN346:BN1024,ROW()-ROW($BN$1027)+1),"")</f>
        <v>0</v>
      </c>
      <c r="BO1134">
        <f>IFERROR(SMALL(BO346:BO1024,ROW()-ROW($BO$1027)+1),"")</f>
        <v>0</v>
      </c>
      <c r="BP1134">
        <f>IFERROR(SMALL(BP346:BP1024,ROW()-ROW($BP$1027)+1),"")</f>
        <v>0</v>
      </c>
      <c r="BQ1134">
        <f>IFERROR(SMALL(BQ346:BQ1024,ROW()-ROW($BQ$1027)+1),"")</f>
        <v>0</v>
      </c>
      <c r="BR1134">
        <f>IFERROR(SMALL(BR346:BR1024,ROW()-ROW($BR$1027)+1),"")</f>
        <v>0</v>
      </c>
    </row>
    <row r="1135" spans="5:70">
      <c r="E1135">
        <f>IFERROR(SMALL(E346:E1024,ROW()-ROW($E$1027)+1),"")</f>
        <v>0</v>
      </c>
      <c r="F1135">
        <f>IFERROR(SMALL(F346:F1024,ROW()-ROW($F$1027)+1),"")</f>
        <v>0</v>
      </c>
      <c r="G1135">
        <f>IFERROR(SMALL(G346:G1024,ROW()-ROW($G$1027)+1),"")</f>
        <v>0</v>
      </c>
      <c r="H1135">
        <f>IFERROR(SMALL(H346:H1024,ROW()-ROW($H$1027)+1),"")</f>
        <v>0</v>
      </c>
      <c r="I1135">
        <f>IFERROR(SMALL(I346:I1024,ROW()-ROW($I$1027)+1),"")</f>
        <v>0</v>
      </c>
      <c r="J1135">
        <f>IFERROR(SMALL(J346:J1024,ROW()-ROW($J$1027)+1),"")</f>
        <v>0</v>
      </c>
      <c r="K1135">
        <f>IFERROR(SMALL(K346:K1024,ROW()-ROW($K$1027)+1),"")</f>
        <v>0</v>
      </c>
      <c r="L1135">
        <f>IFERROR(SMALL(L346:L1024,ROW()-ROW($L$1027)+1),"")</f>
        <v>0</v>
      </c>
      <c r="M1135">
        <f>IFERROR(SMALL(M346:M1024,ROW()-ROW($M$1027)+1),"")</f>
        <v>0</v>
      </c>
      <c r="N1135">
        <f>IFERROR(SMALL(N346:N1024,ROW()-ROW($N$1027)+1),"")</f>
        <v>0</v>
      </c>
      <c r="O1135">
        <f>IFERROR(SMALL(O346:O1024,ROW()-ROW($O$1027)+1),"")</f>
        <v>0</v>
      </c>
      <c r="P1135">
        <f>IFERROR(SMALL(P346:P1024,ROW()-ROW($P$1027)+1),"")</f>
        <v>0</v>
      </c>
      <c r="Q1135">
        <f>IFERROR(SMALL(Q346:Q1024,ROW()-ROW($Q$1027)+1),"")</f>
        <v>0</v>
      </c>
      <c r="R1135">
        <f>IFERROR(SMALL(R346:R1024,ROW()-ROW($R$1027)+1),"")</f>
        <v>0</v>
      </c>
      <c r="S1135">
        <f>IFERROR(SMALL(S346:S1024,ROW()-ROW($S$1027)+1),"")</f>
        <v>0</v>
      </c>
      <c r="T1135">
        <f>IFERROR(SMALL(T346:T1024,ROW()-ROW($T$1027)+1),"")</f>
        <v>0</v>
      </c>
      <c r="U1135">
        <f>IFERROR(SMALL(U346:U1024,ROW()-ROW($U$1027)+1),"")</f>
        <v>0</v>
      </c>
      <c r="V1135">
        <f>IFERROR(SMALL(V346:V1024,ROW()-ROW($V$1027)+1),"")</f>
        <v>0</v>
      </c>
      <c r="W1135">
        <f>IFERROR(SMALL(W346:W1024,ROW()-ROW($W$1027)+1),"")</f>
        <v>0</v>
      </c>
      <c r="X1135">
        <f>IFERROR(SMALL(X346:X1024,ROW()-ROW($X$1027)+1),"")</f>
        <v>0</v>
      </c>
      <c r="Y1135">
        <f>IFERROR(SMALL(Y346:Y1024,ROW()-ROW($Y$1027)+1),"")</f>
        <v>0</v>
      </c>
      <c r="Z1135">
        <f>IFERROR(SMALL(Z346:Z1024,ROW()-ROW($Z$1027)+1),"")</f>
        <v>0</v>
      </c>
      <c r="AA1135">
        <f>IFERROR(SMALL(AA346:AA1024,ROW()-ROW($AA$1027)+1),"")</f>
        <v>0</v>
      </c>
      <c r="AB1135">
        <f>IFERROR(SMALL(AB346:AB1024,ROW()-ROW($AB$1027)+1),"")</f>
        <v>0</v>
      </c>
      <c r="AC1135">
        <f>IFERROR(SMALL(AC346:AC1024,ROW()-ROW($AC$1027)+1),"")</f>
        <v>0</v>
      </c>
      <c r="AD1135">
        <f>IFERROR(SMALL(AD346:AD1024,ROW()-ROW($AD$1027)+1),"")</f>
        <v>0</v>
      </c>
      <c r="AE1135">
        <f>IFERROR(SMALL(AE346:AE1024,ROW()-ROW($AE$1027)+1),"")</f>
        <v>0</v>
      </c>
      <c r="AF1135">
        <f>IFERROR(SMALL(AF346:AF1024,ROW()-ROW($AF$1027)+1),"")</f>
        <v>0</v>
      </c>
      <c r="AG1135">
        <f>IFERROR(SMALL(AG346:AG1024,ROW()-ROW($AG$1027)+1),"")</f>
        <v>0</v>
      </c>
      <c r="AH1135">
        <f>IFERROR(SMALL(AH346:AH1024,ROW()-ROW($AH$1027)+1),"")</f>
        <v>0</v>
      </c>
      <c r="AI1135">
        <f>IFERROR(SMALL(AI346:AI1024,ROW()-ROW($AI$1027)+1),"")</f>
        <v>0</v>
      </c>
      <c r="AJ1135">
        <f>IFERROR(SMALL(AJ346:AJ1024,ROW()-ROW($AJ$1027)+1),"")</f>
        <v>0</v>
      </c>
      <c r="AM1135">
        <f>IFERROR(SMALL(AM346:AM1024,ROW()-ROW($AM$1027)+1),"")</f>
        <v>0</v>
      </c>
      <c r="AN1135">
        <f>IFERROR(SMALL(AN346:AN1024,ROW()-ROW($AN$1027)+1),"")</f>
        <v>0</v>
      </c>
      <c r="AO1135">
        <f>IFERROR(SMALL(AO346:AO1024,ROW()-ROW($AO$1027)+1),"")</f>
        <v>0</v>
      </c>
      <c r="AP1135">
        <f>IFERROR(SMALL(AP346:AP1024,ROW()-ROW($AP$1027)+1),"")</f>
        <v>0</v>
      </c>
      <c r="AQ1135">
        <f>IFERROR(SMALL(AQ346:AQ1024,ROW()-ROW($AQ$1027)+1),"")</f>
        <v>0</v>
      </c>
      <c r="AR1135">
        <f>IFERROR(SMALL(AR346:AR1024,ROW()-ROW($AR$1027)+1),"")</f>
        <v>0</v>
      </c>
      <c r="AS1135">
        <f>IFERROR(SMALL(AS346:AS1024,ROW()-ROW($AS$1027)+1),"")</f>
        <v>0</v>
      </c>
      <c r="AT1135">
        <f>IFERROR(SMALL(AT346:AT1024,ROW()-ROW($AT$1027)+1),"")</f>
        <v>0</v>
      </c>
      <c r="AU1135">
        <f>IFERROR(SMALL(AU346:AU1024,ROW()-ROW($AU$1027)+1),"")</f>
        <v>0</v>
      </c>
      <c r="AV1135">
        <f>IFERROR(SMALL(AV346:AV1024,ROW()-ROW($AV$1027)+1),"")</f>
        <v>0</v>
      </c>
      <c r="AW1135">
        <f>IFERROR(SMALL(AW346:AW1024,ROW()-ROW($AW$1027)+1),"")</f>
        <v>0</v>
      </c>
      <c r="AX1135">
        <f>IFERROR(SMALL(AX346:AX1024,ROW()-ROW($AX$1027)+1),"")</f>
        <v>0</v>
      </c>
      <c r="AY1135">
        <f>IFERROR(SMALL(AY346:AY1024,ROW()-ROW($AY$1027)+1),"")</f>
        <v>0</v>
      </c>
      <c r="AZ1135">
        <f>IFERROR(SMALL(AZ346:AZ1024,ROW()-ROW($AZ$1027)+1),"")</f>
        <v>0</v>
      </c>
      <c r="BA1135">
        <f>IFERROR(SMALL(BA346:BA1024,ROW()-ROW($BA$1027)+1),"")</f>
        <v>0</v>
      </c>
      <c r="BB1135">
        <f>IFERROR(SMALL(BB346:BB1024,ROW()-ROW($BB$1027)+1),"")</f>
        <v>0</v>
      </c>
      <c r="BC1135">
        <f>IFERROR(SMALL(BC346:BC1024,ROW()-ROW($BC$1027)+1),"")</f>
        <v>0</v>
      </c>
      <c r="BD1135">
        <f>IFERROR(SMALL(BD346:BD1024,ROW()-ROW($BD$1027)+1),"")</f>
        <v>0</v>
      </c>
      <c r="BE1135">
        <f>IFERROR(SMALL(BE346:BE1024,ROW()-ROW($BE$1027)+1),"")</f>
        <v>0</v>
      </c>
      <c r="BF1135">
        <f>IFERROR(SMALL(BF346:BF1024,ROW()-ROW($BF$1027)+1),"")</f>
        <v>0</v>
      </c>
      <c r="BG1135">
        <f>IFERROR(SMALL(BG346:BG1024,ROW()-ROW($BG$1027)+1),"")</f>
        <v>0</v>
      </c>
      <c r="BH1135">
        <f>IFERROR(SMALL(BH346:BH1024,ROW()-ROW($BH$1027)+1),"")</f>
        <v>0</v>
      </c>
      <c r="BI1135">
        <f>IFERROR(SMALL(BI346:BI1024,ROW()-ROW($BI$1027)+1),"")</f>
        <v>0</v>
      </c>
      <c r="BJ1135">
        <f>IFERROR(SMALL(BJ346:BJ1024,ROW()-ROW($BJ$1027)+1),"")</f>
        <v>0</v>
      </c>
      <c r="BK1135">
        <f>IFERROR(SMALL(BK346:BK1024,ROW()-ROW($BK$1027)+1),"")</f>
        <v>0</v>
      </c>
      <c r="BL1135">
        <f>IFERROR(SMALL(BL346:BL1024,ROW()-ROW($BL$1027)+1),"")</f>
        <v>0</v>
      </c>
      <c r="BM1135">
        <f>IFERROR(SMALL(BM346:BM1024,ROW()-ROW($BM$1027)+1),"")</f>
        <v>0</v>
      </c>
      <c r="BN1135">
        <f>IFERROR(SMALL(BN346:BN1024,ROW()-ROW($BN$1027)+1),"")</f>
        <v>0</v>
      </c>
      <c r="BO1135">
        <f>IFERROR(SMALL(BO346:BO1024,ROW()-ROW($BO$1027)+1),"")</f>
        <v>0</v>
      </c>
      <c r="BP1135">
        <f>IFERROR(SMALL(BP346:BP1024,ROW()-ROW($BP$1027)+1),"")</f>
        <v>0</v>
      </c>
      <c r="BQ1135">
        <f>IFERROR(SMALL(BQ346:BQ1024,ROW()-ROW($BQ$1027)+1),"")</f>
        <v>0</v>
      </c>
      <c r="BR1135">
        <f>IFERROR(SMALL(BR346:BR1024,ROW()-ROW($BR$1027)+1),"")</f>
        <v>0</v>
      </c>
    </row>
    <row r="1136" spans="5:70">
      <c r="E1136">
        <f>IFERROR(SMALL(E346:E1024,ROW()-ROW($E$1027)+1),"")</f>
        <v>0</v>
      </c>
      <c r="F1136">
        <f>IFERROR(SMALL(F346:F1024,ROW()-ROW($F$1027)+1),"")</f>
        <v>0</v>
      </c>
      <c r="G1136">
        <f>IFERROR(SMALL(G346:G1024,ROW()-ROW($G$1027)+1),"")</f>
        <v>0</v>
      </c>
      <c r="H1136">
        <f>IFERROR(SMALL(H346:H1024,ROW()-ROW($H$1027)+1),"")</f>
        <v>0</v>
      </c>
      <c r="I1136">
        <f>IFERROR(SMALL(I346:I1024,ROW()-ROW($I$1027)+1),"")</f>
        <v>0</v>
      </c>
      <c r="J1136">
        <f>IFERROR(SMALL(J346:J1024,ROW()-ROW($J$1027)+1),"")</f>
        <v>0</v>
      </c>
      <c r="K1136">
        <f>IFERROR(SMALL(K346:K1024,ROW()-ROW($K$1027)+1),"")</f>
        <v>0</v>
      </c>
      <c r="L1136">
        <f>IFERROR(SMALL(L346:L1024,ROW()-ROW($L$1027)+1),"")</f>
        <v>0</v>
      </c>
      <c r="M1136">
        <f>IFERROR(SMALL(M346:M1024,ROW()-ROW($M$1027)+1),"")</f>
        <v>0</v>
      </c>
      <c r="N1136">
        <f>IFERROR(SMALL(N346:N1024,ROW()-ROW($N$1027)+1),"")</f>
        <v>0</v>
      </c>
      <c r="O1136">
        <f>IFERROR(SMALL(O346:O1024,ROW()-ROW($O$1027)+1),"")</f>
        <v>0</v>
      </c>
      <c r="P1136">
        <f>IFERROR(SMALL(P346:P1024,ROW()-ROW($P$1027)+1),"")</f>
        <v>0</v>
      </c>
      <c r="Q1136">
        <f>IFERROR(SMALL(Q346:Q1024,ROW()-ROW($Q$1027)+1),"")</f>
        <v>0</v>
      </c>
      <c r="R1136">
        <f>IFERROR(SMALL(R346:R1024,ROW()-ROW($R$1027)+1),"")</f>
        <v>0</v>
      </c>
      <c r="S1136">
        <f>IFERROR(SMALL(S346:S1024,ROW()-ROW($S$1027)+1),"")</f>
        <v>0</v>
      </c>
      <c r="T1136">
        <f>IFERROR(SMALL(T346:T1024,ROW()-ROW($T$1027)+1),"")</f>
        <v>0</v>
      </c>
      <c r="U1136">
        <f>IFERROR(SMALL(U346:U1024,ROW()-ROW($U$1027)+1),"")</f>
        <v>0</v>
      </c>
      <c r="V1136">
        <f>IFERROR(SMALL(V346:V1024,ROW()-ROW($V$1027)+1),"")</f>
        <v>0</v>
      </c>
      <c r="W1136">
        <f>IFERROR(SMALL(W346:W1024,ROW()-ROW($W$1027)+1),"")</f>
        <v>0</v>
      </c>
      <c r="X1136">
        <f>IFERROR(SMALL(X346:X1024,ROW()-ROW($X$1027)+1),"")</f>
        <v>0</v>
      </c>
      <c r="Y1136">
        <f>IFERROR(SMALL(Y346:Y1024,ROW()-ROW($Y$1027)+1),"")</f>
        <v>0</v>
      </c>
      <c r="Z1136">
        <f>IFERROR(SMALL(Z346:Z1024,ROW()-ROW($Z$1027)+1),"")</f>
        <v>0</v>
      </c>
      <c r="AA1136">
        <f>IFERROR(SMALL(AA346:AA1024,ROW()-ROW($AA$1027)+1),"")</f>
        <v>0</v>
      </c>
      <c r="AB1136">
        <f>IFERROR(SMALL(AB346:AB1024,ROW()-ROW($AB$1027)+1),"")</f>
        <v>0</v>
      </c>
      <c r="AC1136">
        <f>IFERROR(SMALL(AC346:AC1024,ROW()-ROW($AC$1027)+1),"")</f>
        <v>0</v>
      </c>
      <c r="AD1136">
        <f>IFERROR(SMALL(AD346:AD1024,ROW()-ROW($AD$1027)+1),"")</f>
        <v>0</v>
      </c>
      <c r="AE1136">
        <f>IFERROR(SMALL(AE346:AE1024,ROW()-ROW($AE$1027)+1),"")</f>
        <v>0</v>
      </c>
      <c r="AF1136">
        <f>IFERROR(SMALL(AF346:AF1024,ROW()-ROW($AF$1027)+1),"")</f>
        <v>0</v>
      </c>
      <c r="AG1136">
        <f>IFERROR(SMALL(AG346:AG1024,ROW()-ROW($AG$1027)+1),"")</f>
        <v>0</v>
      </c>
      <c r="AH1136">
        <f>IFERROR(SMALL(AH346:AH1024,ROW()-ROW($AH$1027)+1),"")</f>
        <v>0</v>
      </c>
      <c r="AI1136">
        <f>IFERROR(SMALL(AI346:AI1024,ROW()-ROW($AI$1027)+1),"")</f>
        <v>0</v>
      </c>
      <c r="AJ1136">
        <f>IFERROR(SMALL(AJ346:AJ1024,ROW()-ROW($AJ$1027)+1),"")</f>
        <v>0</v>
      </c>
      <c r="AM1136">
        <f>IFERROR(SMALL(AM346:AM1024,ROW()-ROW($AM$1027)+1),"")</f>
        <v>0</v>
      </c>
      <c r="AN1136">
        <f>IFERROR(SMALL(AN346:AN1024,ROW()-ROW($AN$1027)+1),"")</f>
        <v>0</v>
      </c>
      <c r="AO1136">
        <f>IFERROR(SMALL(AO346:AO1024,ROW()-ROW($AO$1027)+1),"")</f>
        <v>0</v>
      </c>
      <c r="AP1136">
        <f>IFERROR(SMALL(AP346:AP1024,ROW()-ROW($AP$1027)+1),"")</f>
        <v>0</v>
      </c>
      <c r="AQ1136">
        <f>IFERROR(SMALL(AQ346:AQ1024,ROW()-ROW($AQ$1027)+1),"")</f>
        <v>0</v>
      </c>
      <c r="AR1136">
        <f>IFERROR(SMALL(AR346:AR1024,ROW()-ROW($AR$1027)+1),"")</f>
        <v>0</v>
      </c>
      <c r="AS1136">
        <f>IFERROR(SMALL(AS346:AS1024,ROW()-ROW($AS$1027)+1),"")</f>
        <v>0</v>
      </c>
      <c r="AT1136">
        <f>IFERROR(SMALL(AT346:AT1024,ROW()-ROW($AT$1027)+1),"")</f>
        <v>0</v>
      </c>
      <c r="AU1136">
        <f>IFERROR(SMALL(AU346:AU1024,ROW()-ROW($AU$1027)+1),"")</f>
        <v>0</v>
      </c>
      <c r="AV1136">
        <f>IFERROR(SMALL(AV346:AV1024,ROW()-ROW($AV$1027)+1),"")</f>
        <v>0</v>
      </c>
      <c r="AW1136">
        <f>IFERROR(SMALL(AW346:AW1024,ROW()-ROW($AW$1027)+1),"")</f>
        <v>0</v>
      </c>
      <c r="AX1136">
        <f>IFERROR(SMALL(AX346:AX1024,ROW()-ROW($AX$1027)+1),"")</f>
        <v>0</v>
      </c>
      <c r="AY1136">
        <f>IFERROR(SMALL(AY346:AY1024,ROW()-ROW($AY$1027)+1),"")</f>
        <v>0</v>
      </c>
      <c r="AZ1136">
        <f>IFERROR(SMALL(AZ346:AZ1024,ROW()-ROW($AZ$1027)+1),"")</f>
        <v>0</v>
      </c>
      <c r="BA1136">
        <f>IFERROR(SMALL(BA346:BA1024,ROW()-ROW($BA$1027)+1),"")</f>
        <v>0</v>
      </c>
      <c r="BB1136">
        <f>IFERROR(SMALL(BB346:BB1024,ROW()-ROW($BB$1027)+1),"")</f>
        <v>0</v>
      </c>
      <c r="BC1136">
        <f>IFERROR(SMALL(BC346:BC1024,ROW()-ROW($BC$1027)+1),"")</f>
        <v>0</v>
      </c>
      <c r="BD1136">
        <f>IFERROR(SMALL(BD346:BD1024,ROW()-ROW($BD$1027)+1),"")</f>
        <v>0</v>
      </c>
      <c r="BE1136">
        <f>IFERROR(SMALL(BE346:BE1024,ROW()-ROW($BE$1027)+1),"")</f>
        <v>0</v>
      </c>
      <c r="BF1136">
        <f>IFERROR(SMALL(BF346:BF1024,ROW()-ROW($BF$1027)+1),"")</f>
        <v>0</v>
      </c>
      <c r="BG1136">
        <f>IFERROR(SMALL(BG346:BG1024,ROW()-ROW($BG$1027)+1),"")</f>
        <v>0</v>
      </c>
      <c r="BH1136">
        <f>IFERROR(SMALL(BH346:BH1024,ROW()-ROW($BH$1027)+1),"")</f>
        <v>0</v>
      </c>
      <c r="BI1136">
        <f>IFERROR(SMALL(BI346:BI1024,ROW()-ROW($BI$1027)+1),"")</f>
        <v>0</v>
      </c>
      <c r="BJ1136">
        <f>IFERROR(SMALL(BJ346:BJ1024,ROW()-ROW($BJ$1027)+1),"")</f>
        <v>0</v>
      </c>
      <c r="BK1136">
        <f>IFERROR(SMALL(BK346:BK1024,ROW()-ROW($BK$1027)+1),"")</f>
        <v>0</v>
      </c>
      <c r="BL1136">
        <f>IFERROR(SMALL(BL346:BL1024,ROW()-ROW($BL$1027)+1),"")</f>
        <v>0</v>
      </c>
      <c r="BM1136">
        <f>IFERROR(SMALL(BM346:BM1024,ROW()-ROW($BM$1027)+1),"")</f>
        <v>0</v>
      </c>
      <c r="BN1136">
        <f>IFERROR(SMALL(BN346:BN1024,ROW()-ROW($BN$1027)+1),"")</f>
        <v>0</v>
      </c>
      <c r="BO1136">
        <f>IFERROR(SMALL(BO346:BO1024,ROW()-ROW($BO$1027)+1),"")</f>
        <v>0</v>
      </c>
      <c r="BP1136">
        <f>IFERROR(SMALL(BP346:BP1024,ROW()-ROW($BP$1027)+1),"")</f>
        <v>0</v>
      </c>
      <c r="BQ1136">
        <f>IFERROR(SMALL(BQ346:BQ1024,ROW()-ROW($BQ$1027)+1),"")</f>
        <v>0</v>
      </c>
      <c r="BR1136">
        <f>IFERROR(SMALL(BR346:BR1024,ROW()-ROW($BR$1027)+1),"")</f>
        <v>0</v>
      </c>
    </row>
    <row r="1137" spans="5:70">
      <c r="E1137">
        <f>IFERROR(SMALL(E346:E1024,ROW()-ROW($E$1027)+1),"")</f>
        <v>0</v>
      </c>
      <c r="F1137">
        <f>IFERROR(SMALL(F346:F1024,ROW()-ROW($F$1027)+1),"")</f>
        <v>0</v>
      </c>
      <c r="G1137">
        <f>IFERROR(SMALL(G346:G1024,ROW()-ROW($G$1027)+1),"")</f>
        <v>0</v>
      </c>
      <c r="H1137">
        <f>IFERROR(SMALL(H346:H1024,ROW()-ROW($H$1027)+1),"")</f>
        <v>0</v>
      </c>
      <c r="I1137">
        <f>IFERROR(SMALL(I346:I1024,ROW()-ROW($I$1027)+1),"")</f>
        <v>0</v>
      </c>
      <c r="J1137">
        <f>IFERROR(SMALL(J346:J1024,ROW()-ROW($J$1027)+1),"")</f>
        <v>0</v>
      </c>
      <c r="K1137">
        <f>IFERROR(SMALL(K346:K1024,ROW()-ROW($K$1027)+1),"")</f>
        <v>0</v>
      </c>
      <c r="L1137">
        <f>IFERROR(SMALL(L346:L1024,ROW()-ROW($L$1027)+1),"")</f>
        <v>0</v>
      </c>
      <c r="M1137">
        <f>IFERROR(SMALL(M346:M1024,ROW()-ROW($M$1027)+1),"")</f>
        <v>0</v>
      </c>
      <c r="N1137">
        <f>IFERROR(SMALL(N346:N1024,ROW()-ROW($N$1027)+1),"")</f>
        <v>0</v>
      </c>
      <c r="O1137">
        <f>IFERROR(SMALL(O346:O1024,ROW()-ROW($O$1027)+1),"")</f>
        <v>0</v>
      </c>
      <c r="P1137">
        <f>IFERROR(SMALL(P346:P1024,ROW()-ROW($P$1027)+1),"")</f>
        <v>0</v>
      </c>
      <c r="Q1137">
        <f>IFERROR(SMALL(Q346:Q1024,ROW()-ROW($Q$1027)+1),"")</f>
        <v>0</v>
      </c>
      <c r="R1137">
        <f>IFERROR(SMALL(R346:R1024,ROW()-ROW($R$1027)+1),"")</f>
        <v>0</v>
      </c>
      <c r="S1137">
        <f>IFERROR(SMALL(S346:S1024,ROW()-ROW($S$1027)+1),"")</f>
        <v>0</v>
      </c>
      <c r="T1137">
        <f>IFERROR(SMALL(T346:T1024,ROW()-ROW($T$1027)+1),"")</f>
        <v>0</v>
      </c>
      <c r="U1137">
        <f>IFERROR(SMALL(U346:U1024,ROW()-ROW($U$1027)+1),"")</f>
        <v>0</v>
      </c>
      <c r="V1137">
        <f>IFERROR(SMALL(V346:V1024,ROW()-ROW($V$1027)+1),"")</f>
        <v>0</v>
      </c>
      <c r="W1137">
        <f>IFERROR(SMALL(W346:W1024,ROW()-ROW($W$1027)+1),"")</f>
        <v>0</v>
      </c>
      <c r="X1137">
        <f>IFERROR(SMALL(X346:X1024,ROW()-ROW($X$1027)+1),"")</f>
        <v>0</v>
      </c>
      <c r="Y1137">
        <f>IFERROR(SMALL(Y346:Y1024,ROW()-ROW($Y$1027)+1),"")</f>
        <v>0</v>
      </c>
      <c r="Z1137">
        <f>IFERROR(SMALL(Z346:Z1024,ROW()-ROW($Z$1027)+1),"")</f>
        <v>0</v>
      </c>
      <c r="AA1137">
        <f>IFERROR(SMALL(AA346:AA1024,ROW()-ROW($AA$1027)+1),"")</f>
        <v>0</v>
      </c>
      <c r="AB1137">
        <f>IFERROR(SMALL(AB346:AB1024,ROW()-ROW($AB$1027)+1),"")</f>
        <v>0</v>
      </c>
      <c r="AC1137">
        <f>IFERROR(SMALL(AC346:AC1024,ROW()-ROW($AC$1027)+1),"")</f>
        <v>0</v>
      </c>
      <c r="AD1137">
        <f>IFERROR(SMALL(AD346:AD1024,ROW()-ROW($AD$1027)+1),"")</f>
        <v>0</v>
      </c>
      <c r="AE1137">
        <f>IFERROR(SMALL(AE346:AE1024,ROW()-ROW($AE$1027)+1),"")</f>
        <v>0</v>
      </c>
      <c r="AF1137">
        <f>IFERROR(SMALL(AF346:AF1024,ROW()-ROW($AF$1027)+1),"")</f>
        <v>0</v>
      </c>
      <c r="AG1137">
        <f>IFERROR(SMALL(AG346:AG1024,ROW()-ROW($AG$1027)+1),"")</f>
        <v>0</v>
      </c>
      <c r="AH1137">
        <f>IFERROR(SMALL(AH346:AH1024,ROW()-ROW($AH$1027)+1),"")</f>
        <v>0</v>
      </c>
      <c r="AI1137">
        <f>IFERROR(SMALL(AI346:AI1024,ROW()-ROW($AI$1027)+1),"")</f>
        <v>0</v>
      </c>
      <c r="AJ1137">
        <f>IFERROR(SMALL(AJ346:AJ1024,ROW()-ROW($AJ$1027)+1),"")</f>
        <v>0</v>
      </c>
      <c r="AM1137">
        <f>IFERROR(SMALL(AM346:AM1024,ROW()-ROW($AM$1027)+1),"")</f>
        <v>0</v>
      </c>
      <c r="AN1137">
        <f>IFERROR(SMALL(AN346:AN1024,ROW()-ROW($AN$1027)+1),"")</f>
        <v>0</v>
      </c>
      <c r="AO1137">
        <f>IFERROR(SMALL(AO346:AO1024,ROW()-ROW($AO$1027)+1),"")</f>
        <v>0</v>
      </c>
      <c r="AP1137">
        <f>IFERROR(SMALL(AP346:AP1024,ROW()-ROW($AP$1027)+1),"")</f>
        <v>0</v>
      </c>
      <c r="AQ1137">
        <f>IFERROR(SMALL(AQ346:AQ1024,ROW()-ROW($AQ$1027)+1),"")</f>
        <v>0</v>
      </c>
      <c r="AR1137">
        <f>IFERROR(SMALL(AR346:AR1024,ROW()-ROW($AR$1027)+1),"")</f>
        <v>0</v>
      </c>
      <c r="AS1137">
        <f>IFERROR(SMALL(AS346:AS1024,ROW()-ROW($AS$1027)+1),"")</f>
        <v>0</v>
      </c>
      <c r="AT1137">
        <f>IFERROR(SMALL(AT346:AT1024,ROW()-ROW($AT$1027)+1),"")</f>
        <v>0</v>
      </c>
      <c r="AU1137">
        <f>IFERROR(SMALL(AU346:AU1024,ROW()-ROW($AU$1027)+1),"")</f>
        <v>0</v>
      </c>
      <c r="AV1137">
        <f>IFERROR(SMALL(AV346:AV1024,ROW()-ROW($AV$1027)+1),"")</f>
        <v>0</v>
      </c>
      <c r="AW1137">
        <f>IFERROR(SMALL(AW346:AW1024,ROW()-ROW($AW$1027)+1),"")</f>
        <v>0</v>
      </c>
      <c r="AX1137">
        <f>IFERROR(SMALL(AX346:AX1024,ROW()-ROW($AX$1027)+1),"")</f>
        <v>0</v>
      </c>
      <c r="AY1137">
        <f>IFERROR(SMALL(AY346:AY1024,ROW()-ROW($AY$1027)+1),"")</f>
        <v>0</v>
      </c>
      <c r="AZ1137">
        <f>IFERROR(SMALL(AZ346:AZ1024,ROW()-ROW($AZ$1027)+1),"")</f>
        <v>0</v>
      </c>
      <c r="BA1137">
        <f>IFERROR(SMALL(BA346:BA1024,ROW()-ROW($BA$1027)+1),"")</f>
        <v>0</v>
      </c>
      <c r="BB1137">
        <f>IFERROR(SMALL(BB346:BB1024,ROW()-ROW($BB$1027)+1),"")</f>
        <v>0</v>
      </c>
      <c r="BC1137">
        <f>IFERROR(SMALL(BC346:BC1024,ROW()-ROW($BC$1027)+1),"")</f>
        <v>0</v>
      </c>
      <c r="BD1137">
        <f>IFERROR(SMALL(BD346:BD1024,ROW()-ROW($BD$1027)+1),"")</f>
        <v>0</v>
      </c>
      <c r="BE1137">
        <f>IFERROR(SMALL(BE346:BE1024,ROW()-ROW($BE$1027)+1),"")</f>
        <v>0</v>
      </c>
      <c r="BF1137">
        <f>IFERROR(SMALL(BF346:BF1024,ROW()-ROW($BF$1027)+1),"")</f>
        <v>0</v>
      </c>
      <c r="BG1137">
        <f>IFERROR(SMALL(BG346:BG1024,ROW()-ROW($BG$1027)+1),"")</f>
        <v>0</v>
      </c>
      <c r="BH1137">
        <f>IFERROR(SMALL(BH346:BH1024,ROW()-ROW($BH$1027)+1),"")</f>
        <v>0</v>
      </c>
      <c r="BI1137">
        <f>IFERROR(SMALL(BI346:BI1024,ROW()-ROW($BI$1027)+1),"")</f>
        <v>0</v>
      </c>
      <c r="BJ1137">
        <f>IFERROR(SMALL(BJ346:BJ1024,ROW()-ROW($BJ$1027)+1),"")</f>
        <v>0</v>
      </c>
      <c r="BK1137">
        <f>IFERROR(SMALL(BK346:BK1024,ROW()-ROW($BK$1027)+1),"")</f>
        <v>0</v>
      </c>
      <c r="BL1137">
        <f>IFERROR(SMALL(BL346:BL1024,ROW()-ROW($BL$1027)+1),"")</f>
        <v>0</v>
      </c>
      <c r="BM1137">
        <f>IFERROR(SMALL(BM346:BM1024,ROW()-ROW($BM$1027)+1),"")</f>
        <v>0</v>
      </c>
      <c r="BN1137">
        <f>IFERROR(SMALL(BN346:BN1024,ROW()-ROW($BN$1027)+1),"")</f>
        <v>0</v>
      </c>
      <c r="BO1137">
        <f>IFERROR(SMALL(BO346:BO1024,ROW()-ROW($BO$1027)+1),"")</f>
        <v>0</v>
      </c>
      <c r="BP1137">
        <f>IFERROR(SMALL(BP346:BP1024,ROW()-ROW($BP$1027)+1),"")</f>
        <v>0</v>
      </c>
      <c r="BQ1137">
        <f>IFERROR(SMALL(BQ346:BQ1024,ROW()-ROW($BQ$1027)+1),"")</f>
        <v>0</v>
      </c>
      <c r="BR1137">
        <f>IFERROR(SMALL(BR346:BR1024,ROW()-ROW($BR$1027)+1),"")</f>
        <v>0</v>
      </c>
    </row>
    <row r="1138" spans="5:70">
      <c r="E1138">
        <f>IFERROR(SMALL(E346:E1024,ROW()-ROW($E$1027)+1),"")</f>
        <v>0</v>
      </c>
      <c r="F1138">
        <f>IFERROR(SMALL(F346:F1024,ROW()-ROW($F$1027)+1),"")</f>
        <v>0</v>
      </c>
      <c r="G1138">
        <f>IFERROR(SMALL(G346:G1024,ROW()-ROW($G$1027)+1),"")</f>
        <v>0</v>
      </c>
      <c r="H1138">
        <f>IFERROR(SMALL(H346:H1024,ROW()-ROW($H$1027)+1),"")</f>
        <v>0</v>
      </c>
      <c r="I1138">
        <f>IFERROR(SMALL(I346:I1024,ROW()-ROW($I$1027)+1),"")</f>
        <v>0</v>
      </c>
      <c r="J1138">
        <f>IFERROR(SMALL(J346:J1024,ROW()-ROW($J$1027)+1),"")</f>
        <v>0</v>
      </c>
      <c r="K1138">
        <f>IFERROR(SMALL(K346:K1024,ROW()-ROW($K$1027)+1),"")</f>
        <v>0</v>
      </c>
      <c r="L1138">
        <f>IFERROR(SMALL(L346:L1024,ROW()-ROW($L$1027)+1),"")</f>
        <v>0</v>
      </c>
      <c r="M1138">
        <f>IFERROR(SMALL(M346:M1024,ROW()-ROW($M$1027)+1),"")</f>
        <v>0</v>
      </c>
      <c r="N1138">
        <f>IFERROR(SMALL(N346:N1024,ROW()-ROW($N$1027)+1),"")</f>
        <v>0</v>
      </c>
      <c r="O1138">
        <f>IFERROR(SMALL(O346:O1024,ROW()-ROW($O$1027)+1),"")</f>
        <v>0</v>
      </c>
      <c r="P1138">
        <f>IFERROR(SMALL(P346:P1024,ROW()-ROW($P$1027)+1),"")</f>
        <v>0</v>
      </c>
      <c r="Q1138">
        <f>IFERROR(SMALL(Q346:Q1024,ROW()-ROW($Q$1027)+1),"")</f>
        <v>0</v>
      </c>
      <c r="R1138">
        <f>IFERROR(SMALL(R346:R1024,ROW()-ROW($R$1027)+1),"")</f>
        <v>0</v>
      </c>
      <c r="S1138">
        <f>IFERROR(SMALL(S346:S1024,ROW()-ROW($S$1027)+1),"")</f>
        <v>0</v>
      </c>
      <c r="T1138">
        <f>IFERROR(SMALL(T346:T1024,ROW()-ROW($T$1027)+1),"")</f>
        <v>0</v>
      </c>
      <c r="U1138">
        <f>IFERROR(SMALL(U346:U1024,ROW()-ROW($U$1027)+1),"")</f>
        <v>0</v>
      </c>
      <c r="V1138">
        <f>IFERROR(SMALL(V346:V1024,ROW()-ROW($V$1027)+1),"")</f>
        <v>0</v>
      </c>
      <c r="W1138">
        <f>IFERROR(SMALL(W346:W1024,ROW()-ROW($W$1027)+1),"")</f>
        <v>0</v>
      </c>
      <c r="X1138">
        <f>IFERROR(SMALL(X346:X1024,ROW()-ROW($X$1027)+1),"")</f>
        <v>0</v>
      </c>
      <c r="Y1138">
        <f>IFERROR(SMALL(Y346:Y1024,ROW()-ROW($Y$1027)+1),"")</f>
        <v>0</v>
      </c>
      <c r="Z1138">
        <f>IFERROR(SMALL(Z346:Z1024,ROW()-ROW($Z$1027)+1),"")</f>
        <v>0</v>
      </c>
      <c r="AA1138">
        <f>IFERROR(SMALL(AA346:AA1024,ROW()-ROW($AA$1027)+1),"")</f>
        <v>0</v>
      </c>
      <c r="AB1138">
        <f>IFERROR(SMALL(AB346:AB1024,ROW()-ROW($AB$1027)+1),"")</f>
        <v>0</v>
      </c>
      <c r="AC1138">
        <f>IFERROR(SMALL(AC346:AC1024,ROW()-ROW($AC$1027)+1),"")</f>
        <v>0</v>
      </c>
      <c r="AD1138">
        <f>IFERROR(SMALL(AD346:AD1024,ROW()-ROW($AD$1027)+1),"")</f>
        <v>0</v>
      </c>
      <c r="AE1138">
        <f>IFERROR(SMALL(AE346:AE1024,ROW()-ROW($AE$1027)+1),"")</f>
        <v>0</v>
      </c>
      <c r="AF1138">
        <f>IFERROR(SMALL(AF346:AF1024,ROW()-ROW($AF$1027)+1),"")</f>
        <v>0</v>
      </c>
      <c r="AG1138">
        <f>IFERROR(SMALL(AG346:AG1024,ROW()-ROW($AG$1027)+1),"")</f>
        <v>0</v>
      </c>
      <c r="AH1138">
        <f>IFERROR(SMALL(AH346:AH1024,ROW()-ROW($AH$1027)+1),"")</f>
        <v>0</v>
      </c>
      <c r="AI1138">
        <f>IFERROR(SMALL(AI346:AI1024,ROW()-ROW($AI$1027)+1),"")</f>
        <v>0</v>
      </c>
      <c r="AJ1138">
        <f>IFERROR(SMALL(AJ346:AJ1024,ROW()-ROW($AJ$1027)+1),"")</f>
        <v>0</v>
      </c>
      <c r="AM1138">
        <f>IFERROR(SMALL(AM346:AM1024,ROW()-ROW($AM$1027)+1),"")</f>
        <v>0</v>
      </c>
      <c r="AN1138">
        <f>IFERROR(SMALL(AN346:AN1024,ROW()-ROW($AN$1027)+1),"")</f>
        <v>0</v>
      </c>
      <c r="AO1138">
        <f>IFERROR(SMALL(AO346:AO1024,ROW()-ROW($AO$1027)+1),"")</f>
        <v>0</v>
      </c>
      <c r="AP1138">
        <f>IFERROR(SMALL(AP346:AP1024,ROW()-ROW($AP$1027)+1),"")</f>
        <v>0</v>
      </c>
      <c r="AQ1138">
        <f>IFERROR(SMALL(AQ346:AQ1024,ROW()-ROW($AQ$1027)+1),"")</f>
        <v>0</v>
      </c>
      <c r="AR1138">
        <f>IFERROR(SMALL(AR346:AR1024,ROW()-ROW($AR$1027)+1),"")</f>
        <v>0</v>
      </c>
      <c r="AS1138">
        <f>IFERROR(SMALL(AS346:AS1024,ROW()-ROW($AS$1027)+1),"")</f>
        <v>0</v>
      </c>
      <c r="AT1138">
        <f>IFERROR(SMALL(AT346:AT1024,ROW()-ROW($AT$1027)+1),"")</f>
        <v>0</v>
      </c>
      <c r="AU1138">
        <f>IFERROR(SMALL(AU346:AU1024,ROW()-ROW($AU$1027)+1),"")</f>
        <v>0</v>
      </c>
      <c r="AV1138">
        <f>IFERROR(SMALL(AV346:AV1024,ROW()-ROW($AV$1027)+1),"")</f>
        <v>0</v>
      </c>
      <c r="AW1138">
        <f>IFERROR(SMALL(AW346:AW1024,ROW()-ROW($AW$1027)+1),"")</f>
        <v>0</v>
      </c>
      <c r="AX1138">
        <f>IFERROR(SMALL(AX346:AX1024,ROW()-ROW($AX$1027)+1),"")</f>
        <v>0</v>
      </c>
      <c r="AY1138">
        <f>IFERROR(SMALL(AY346:AY1024,ROW()-ROW($AY$1027)+1),"")</f>
        <v>0</v>
      </c>
      <c r="AZ1138">
        <f>IFERROR(SMALL(AZ346:AZ1024,ROW()-ROW($AZ$1027)+1),"")</f>
        <v>0</v>
      </c>
      <c r="BA1138">
        <f>IFERROR(SMALL(BA346:BA1024,ROW()-ROW($BA$1027)+1),"")</f>
        <v>0</v>
      </c>
      <c r="BB1138">
        <f>IFERROR(SMALL(BB346:BB1024,ROW()-ROW($BB$1027)+1),"")</f>
        <v>0</v>
      </c>
      <c r="BC1138">
        <f>IFERROR(SMALL(BC346:BC1024,ROW()-ROW($BC$1027)+1),"")</f>
        <v>0</v>
      </c>
      <c r="BD1138">
        <f>IFERROR(SMALL(BD346:BD1024,ROW()-ROW($BD$1027)+1),"")</f>
        <v>0</v>
      </c>
      <c r="BE1138">
        <f>IFERROR(SMALL(BE346:BE1024,ROW()-ROW($BE$1027)+1),"")</f>
        <v>0</v>
      </c>
      <c r="BF1138">
        <f>IFERROR(SMALL(BF346:BF1024,ROW()-ROW($BF$1027)+1),"")</f>
        <v>0</v>
      </c>
      <c r="BG1138">
        <f>IFERROR(SMALL(BG346:BG1024,ROW()-ROW($BG$1027)+1),"")</f>
        <v>0</v>
      </c>
      <c r="BH1138">
        <f>IFERROR(SMALL(BH346:BH1024,ROW()-ROW($BH$1027)+1),"")</f>
        <v>0</v>
      </c>
      <c r="BI1138">
        <f>IFERROR(SMALL(BI346:BI1024,ROW()-ROW($BI$1027)+1),"")</f>
        <v>0</v>
      </c>
      <c r="BJ1138">
        <f>IFERROR(SMALL(BJ346:BJ1024,ROW()-ROW($BJ$1027)+1),"")</f>
        <v>0</v>
      </c>
      <c r="BK1138">
        <f>IFERROR(SMALL(BK346:BK1024,ROW()-ROW($BK$1027)+1),"")</f>
        <v>0</v>
      </c>
      <c r="BL1138">
        <f>IFERROR(SMALL(BL346:BL1024,ROW()-ROW($BL$1027)+1),"")</f>
        <v>0</v>
      </c>
      <c r="BM1138">
        <f>IFERROR(SMALL(BM346:BM1024,ROW()-ROW($BM$1027)+1),"")</f>
        <v>0</v>
      </c>
      <c r="BN1138">
        <f>IFERROR(SMALL(BN346:BN1024,ROW()-ROW($BN$1027)+1),"")</f>
        <v>0</v>
      </c>
      <c r="BO1138">
        <f>IFERROR(SMALL(BO346:BO1024,ROW()-ROW($BO$1027)+1),"")</f>
        <v>0</v>
      </c>
      <c r="BP1138">
        <f>IFERROR(SMALL(BP346:BP1024,ROW()-ROW($BP$1027)+1),"")</f>
        <v>0</v>
      </c>
      <c r="BQ1138">
        <f>IFERROR(SMALL(BQ346:BQ1024,ROW()-ROW($BQ$1027)+1),"")</f>
        <v>0</v>
      </c>
      <c r="BR1138">
        <f>IFERROR(SMALL(BR346:BR1024,ROW()-ROW($BR$1027)+1),"")</f>
        <v>0</v>
      </c>
    </row>
    <row r="1139" spans="5:70">
      <c r="E1139">
        <f>IFERROR(SMALL(E346:E1024,ROW()-ROW($E$1027)+1),"")</f>
        <v>0</v>
      </c>
      <c r="F1139">
        <f>IFERROR(SMALL(F346:F1024,ROW()-ROW($F$1027)+1),"")</f>
        <v>0</v>
      </c>
      <c r="G1139">
        <f>IFERROR(SMALL(G346:G1024,ROW()-ROW($G$1027)+1),"")</f>
        <v>0</v>
      </c>
      <c r="H1139">
        <f>IFERROR(SMALL(H346:H1024,ROW()-ROW($H$1027)+1),"")</f>
        <v>0</v>
      </c>
      <c r="I1139">
        <f>IFERROR(SMALL(I346:I1024,ROW()-ROW($I$1027)+1),"")</f>
        <v>0</v>
      </c>
      <c r="J1139">
        <f>IFERROR(SMALL(J346:J1024,ROW()-ROW($J$1027)+1),"")</f>
        <v>0</v>
      </c>
      <c r="K1139">
        <f>IFERROR(SMALL(K346:K1024,ROW()-ROW($K$1027)+1),"")</f>
        <v>0</v>
      </c>
      <c r="L1139">
        <f>IFERROR(SMALL(L346:L1024,ROW()-ROW($L$1027)+1),"")</f>
        <v>0</v>
      </c>
      <c r="M1139">
        <f>IFERROR(SMALL(M346:M1024,ROW()-ROW($M$1027)+1),"")</f>
        <v>0</v>
      </c>
      <c r="N1139">
        <f>IFERROR(SMALL(N346:N1024,ROW()-ROW($N$1027)+1),"")</f>
        <v>0</v>
      </c>
      <c r="O1139">
        <f>IFERROR(SMALL(O346:O1024,ROW()-ROW($O$1027)+1),"")</f>
        <v>0</v>
      </c>
      <c r="P1139">
        <f>IFERROR(SMALL(P346:P1024,ROW()-ROW($P$1027)+1),"")</f>
        <v>0</v>
      </c>
      <c r="Q1139">
        <f>IFERROR(SMALL(Q346:Q1024,ROW()-ROW($Q$1027)+1),"")</f>
        <v>0</v>
      </c>
      <c r="R1139">
        <f>IFERROR(SMALL(R346:R1024,ROW()-ROW($R$1027)+1),"")</f>
        <v>0</v>
      </c>
      <c r="S1139">
        <f>IFERROR(SMALL(S346:S1024,ROW()-ROW($S$1027)+1),"")</f>
        <v>0</v>
      </c>
      <c r="T1139">
        <f>IFERROR(SMALL(T346:T1024,ROW()-ROW($T$1027)+1),"")</f>
        <v>0</v>
      </c>
      <c r="U1139">
        <f>IFERROR(SMALL(U346:U1024,ROW()-ROW($U$1027)+1),"")</f>
        <v>0</v>
      </c>
      <c r="V1139">
        <f>IFERROR(SMALL(V346:V1024,ROW()-ROW($V$1027)+1),"")</f>
        <v>0</v>
      </c>
      <c r="W1139">
        <f>IFERROR(SMALL(W346:W1024,ROW()-ROW($W$1027)+1),"")</f>
        <v>0</v>
      </c>
      <c r="X1139">
        <f>IFERROR(SMALL(X346:X1024,ROW()-ROW($X$1027)+1),"")</f>
        <v>0</v>
      </c>
      <c r="Y1139">
        <f>IFERROR(SMALL(Y346:Y1024,ROW()-ROW($Y$1027)+1),"")</f>
        <v>0</v>
      </c>
      <c r="Z1139">
        <f>IFERROR(SMALL(Z346:Z1024,ROW()-ROW($Z$1027)+1),"")</f>
        <v>0</v>
      </c>
      <c r="AA1139">
        <f>IFERROR(SMALL(AA346:AA1024,ROW()-ROW($AA$1027)+1),"")</f>
        <v>0</v>
      </c>
      <c r="AB1139">
        <f>IFERROR(SMALL(AB346:AB1024,ROW()-ROW($AB$1027)+1),"")</f>
        <v>0</v>
      </c>
      <c r="AC1139">
        <f>IFERROR(SMALL(AC346:AC1024,ROW()-ROW($AC$1027)+1),"")</f>
        <v>0</v>
      </c>
      <c r="AD1139">
        <f>IFERROR(SMALL(AD346:AD1024,ROW()-ROW($AD$1027)+1),"")</f>
        <v>0</v>
      </c>
      <c r="AE1139">
        <f>IFERROR(SMALL(AE346:AE1024,ROW()-ROW($AE$1027)+1),"")</f>
        <v>0</v>
      </c>
      <c r="AF1139">
        <f>IFERROR(SMALL(AF346:AF1024,ROW()-ROW($AF$1027)+1),"")</f>
        <v>0</v>
      </c>
      <c r="AG1139">
        <f>IFERROR(SMALL(AG346:AG1024,ROW()-ROW($AG$1027)+1),"")</f>
        <v>0</v>
      </c>
      <c r="AH1139">
        <f>IFERROR(SMALL(AH346:AH1024,ROW()-ROW($AH$1027)+1),"")</f>
        <v>0</v>
      </c>
      <c r="AI1139">
        <f>IFERROR(SMALL(AI346:AI1024,ROW()-ROW($AI$1027)+1),"")</f>
        <v>0</v>
      </c>
      <c r="AJ1139">
        <f>IFERROR(SMALL(AJ346:AJ1024,ROW()-ROW($AJ$1027)+1),"")</f>
        <v>0</v>
      </c>
      <c r="AM1139">
        <f>IFERROR(SMALL(AM346:AM1024,ROW()-ROW($AM$1027)+1),"")</f>
        <v>0</v>
      </c>
      <c r="AN1139">
        <f>IFERROR(SMALL(AN346:AN1024,ROW()-ROW($AN$1027)+1),"")</f>
        <v>0</v>
      </c>
      <c r="AO1139">
        <f>IFERROR(SMALL(AO346:AO1024,ROW()-ROW($AO$1027)+1),"")</f>
        <v>0</v>
      </c>
      <c r="AP1139">
        <f>IFERROR(SMALL(AP346:AP1024,ROW()-ROW($AP$1027)+1),"")</f>
        <v>0</v>
      </c>
      <c r="AQ1139">
        <f>IFERROR(SMALL(AQ346:AQ1024,ROW()-ROW($AQ$1027)+1),"")</f>
        <v>0</v>
      </c>
      <c r="AR1139">
        <f>IFERROR(SMALL(AR346:AR1024,ROW()-ROW($AR$1027)+1),"")</f>
        <v>0</v>
      </c>
      <c r="AS1139">
        <f>IFERROR(SMALL(AS346:AS1024,ROW()-ROW($AS$1027)+1),"")</f>
        <v>0</v>
      </c>
      <c r="AT1139">
        <f>IFERROR(SMALL(AT346:AT1024,ROW()-ROW($AT$1027)+1),"")</f>
        <v>0</v>
      </c>
      <c r="AU1139">
        <f>IFERROR(SMALL(AU346:AU1024,ROW()-ROW($AU$1027)+1),"")</f>
        <v>0</v>
      </c>
      <c r="AV1139">
        <f>IFERROR(SMALL(AV346:AV1024,ROW()-ROW($AV$1027)+1),"")</f>
        <v>0</v>
      </c>
      <c r="AW1139">
        <f>IFERROR(SMALL(AW346:AW1024,ROW()-ROW($AW$1027)+1),"")</f>
        <v>0</v>
      </c>
      <c r="AX1139">
        <f>IFERROR(SMALL(AX346:AX1024,ROW()-ROW($AX$1027)+1),"")</f>
        <v>0</v>
      </c>
      <c r="AY1139">
        <f>IFERROR(SMALL(AY346:AY1024,ROW()-ROW($AY$1027)+1),"")</f>
        <v>0</v>
      </c>
      <c r="AZ1139">
        <f>IFERROR(SMALL(AZ346:AZ1024,ROW()-ROW($AZ$1027)+1),"")</f>
        <v>0</v>
      </c>
      <c r="BA1139">
        <f>IFERROR(SMALL(BA346:BA1024,ROW()-ROW($BA$1027)+1),"")</f>
        <v>0</v>
      </c>
      <c r="BB1139">
        <f>IFERROR(SMALL(BB346:BB1024,ROW()-ROW($BB$1027)+1),"")</f>
        <v>0</v>
      </c>
      <c r="BC1139">
        <f>IFERROR(SMALL(BC346:BC1024,ROW()-ROW($BC$1027)+1),"")</f>
        <v>0</v>
      </c>
      <c r="BD1139">
        <f>IFERROR(SMALL(BD346:BD1024,ROW()-ROW($BD$1027)+1),"")</f>
        <v>0</v>
      </c>
      <c r="BE1139">
        <f>IFERROR(SMALL(BE346:BE1024,ROW()-ROW($BE$1027)+1),"")</f>
        <v>0</v>
      </c>
      <c r="BF1139">
        <f>IFERROR(SMALL(BF346:BF1024,ROW()-ROW($BF$1027)+1),"")</f>
        <v>0</v>
      </c>
      <c r="BG1139">
        <f>IFERROR(SMALL(BG346:BG1024,ROW()-ROW($BG$1027)+1),"")</f>
        <v>0</v>
      </c>
      <c r="BH1139">
        <f>IFERROR(SMALL(BH346:BH1024,ROW()-ROW($BH$1027)+1),"")</f>
        <v>0</v>
      </c>
      <c r="BI1139">
        <f>IFERROR(SMALL(BI346:BI1024,ROW()-ROW($BI$1027)+1),"")</f>
        <v>0</v>
      </c>
      <c r="BJ1139">
        <f>IFERROR(SMALL(BJ346:BJ1024,ROW()-ROW($BJ$1027)+1),"")</f>
        <v>0</v>
      </c>
      <c r="BK1139">
        <f>IFERROR(SMALL(BK346:BK1024,ROW()-ROW($BK$1027)+1),"")</f>
        <v>0</v>
      </c>
      <c r="BL1139">
        <f>IFERROR(SMALL(BL346:BL1024,ROW()-ROW($BL$1027)+1),"")</f>
        <v>0</v>
      </c>
      <c r="BM1139">
        <f>IFERROR(SMALL(BM346:BM1024,ROW()-ROW($BM$1027)+1),"")</f>
        <v>0</v>
      </c>
      <c r="BN1139">
        <f>IFERROR(SMALL(BN346:BN1024,ROW()-ROW($BN$1027)+1),"")</f>
        <v>0</v>
      </c>
      <c r="BO1139">
        <f>IFERROR(SMALL(BO346:BO1024,ROW()-ROW($BO$1027)+1),"")</f>
        <v>0</v>
      </c>
      <c r="BP1139">
        <f>IFERROR(SMALL(BP346:BP1024,ROW()-ROW($BP$1027)+1),"")</f>
        <v>0</v>
      </c>
      <c r="BQ1139">
        <f>IFERROR(SMALL(BQ346:BQ1024,ROW()-ROW($BQ$1027)+1),"")</f>
        <v>0</v>
      </c>
      <c r="BR1139">
        <f>IFERROR(SMALL(BR346:BR1024,ROW()-ROW($BR$1027)+1),"")</f>
        <v>0</v>
      </c>
    </row>
    <row r="1140" spans="5:70">
      <c r="E1140">
        <f>IFERROR(SMALL(E346:E1024,ROW()-ROW($E$1027)+1),"")</f>
        <v>0</v>
      </c>
      <c r="F1140">
        <f>IFERROR(SMALL(F346:F1024,ROW()-ROW($F$1027)+1),"")</f>
        <v>0</v>
      </c>
      <c r="G1140">
        <f>IFERROR(SMALL(G346:G1024,ROW()-ROW($G$1027)+1),"")</f>
        <v>0</v>
      </c>
      <c r="H1140">
        <f>IFERROR(SMALL(H346:H1024,ROW()-ROW($H$1027)+1),"")</f>
        <v>0</v>
      </c>
      <c r="I1140">
        <f>IFERROR(SMALL(I346:I1024,ROW()-ROW($I$1027)+1),"")</f>
        <v>0</v>
      </c>
      <c r="J1140">
        <f>IFERROR(SMALL(J346:J1024,ROW()-ROW($J$1027)+1),"")</f>
        <v>0</v>
      </c>
      <c r="K1140">
        <f>IFERROR(SMALL(K346:K1024,ROW()-ROW($K$1027)+1),"")</f>
        <v>0</v>
      </c>
      <c r="L1140">
        <f>IFERROR(SMALL(L346:L1024,ROW()-ROW($L$1027)+1),"")</f>
        <v>0</v>
      </c>
      <c r="M1140">
        <f>IFERROR(SMALL(M346:M1024,ROW()-ROW($M$1027)+1),"")</f>
        <v>0</v>
      </c>
      <c r="N1140">
        <f>IFERROR(SMALL(N346:N1024,ROW()-ROW($N$1027)+1),"")</f>
        <v>0</v>
      </c>
      <c r="O1140">
        <f>IFERROR(SMALL(O346:O1024,ROW()-ROW($O$1027)+1),"")</f>
        <v>0</v>
      </c>
      <c r="P1140">
        <f>IFERROR(SMALL(P346:P1024,ROW()-ROW($P$1027)+1),"")</f>
        <v>0</v>
      </c>
      <c r="Q1140">
        <f>IFERROR(SMALL(Q346:Q1024,ROW()-ROW($Q$1027)+1),"")</f>
        <v>0</v>
      </c>
      <c r="R1140">
        <f>IFERROR(SMALL(R346:R1024,ROW()-ROW($R$1027)+1),"")</f>
        <v>0</v>
      </c>
      <c r="S1140">
        <f>IFERROR(SMALL(S346:S1024,ROW()-ROW($S$1027)+1),"")</f>
        <v>0</v>
      </c>
      <c r="T1140">
        <f>IFERROR(SMALL(T346:T1024,ROW()-ROW($T$1027)+1),"")</f>
        <v>0</v>
      </c>
      <c r="U1140">
        <f>IFERROR(SMALL(U346:U1024,ROW()-ROW($U$1027)+1),"")</f>
        <v>0</v>
      </c>
      <c r="V1140">
        <f>IFERROR(SMALL(V346:V1024,ROW()-ROW($V$1027)+1),"")</f>
        <v>0</v>
      </c>
      <c r="W1140">
        <f>IFERROR(SMALL(W346:W1024,ROW()-ROW($W$1027)+1),"")</f>
        <v>0</v>
      </c>
      <c r="X1140">
        <f>IFERROR(SMALL(X346:X1024,ROW()-ROW($X$1027)+1),"")</f>
        <v>0</v>
      </c>
      <c r="Y1140">
        <f>IFERROR(SMALL(Y346:Y1024,ROW()-ROW($Y$1027)+1),"")</f>
        <v>0</v>
      </c>
      <c r="Z1140">
        <f>IFERROR(SMALL(Z346:Z1024,ROW()-ROW($Z$1027)+1),"")</f>
        <v>0</v>
      </c>
      <c r="AA1140">
        <f>IFERROR(SMALL(AA346:AA1024,ROW()-ROW($AA$1027)+1),"")</f>
        <v>0</v>
      </c>
      <c r="AB1140">
        <f>IFERROR(SMALL(AB346:AB1024,ROW()-ROW($AB$1027)+1),"")</f>
        <v>0</v>
      </c>
      <c r="AC1140">
        <f>IFERROR(SMALL(AC346:AC1024,ROW()-ROW($AC$1027)+1),"")</f>
        <v>0</v>
      </c>
      <c r="AD1140">
        <f>IFERROR(SMALL(AD346:AD1024,ROW()-ROW($AD$1027)+1),"")</f>
        <v>0</v>
      </c>
      <c r="AE1140">
        <f>IFERROR(SMALL(AE346:AE1024,ROW()-ROW($AE$1027)+1),"")</f>
        <v>0</v>
      </c>
      <c r="AF1140">
        <f>IFERROR(SMALL(AF346:AF1024,ROW()-ROW($AF$1027)+1),"")</f>
        <v>0</v>
      </c>
      <c r="AG1140">
        <f>IFERROR(SMALL(AG346:AG1024,ROW()-ROW($AG$1027)+1),"")</f>
        <v>0</v>
      </c>
      <c r="AH1140">
        <f>IFERROR(SMALL(AH346:AH1024,ROW()-ROW($AH$1027)+1),"")</f>
        <v>0</v>
      </c>
      <c r="AI1140">
        <f>IFERROR(SMALL(AI346:AI1024,ROW()-ROW($AI$1027)+1),"")</f>
        <v>0</v>
      </c>
      <c r="AJ1140">
        <f>IFERROR(SMALL(AJ346:AJ1024,ROW()-ROW($AJ$1027)+1),"")</f>
        <v>0</v>
      </c>
      <c r="AM1140">
        <f>IFERROR(SMALL(AM346:AM1024,ROW()-ROW($AM$1027)+1),"")</f>
        <v>0</v>
      </c>
      <c r="AN1140">
        <f>IFERROR(SMALL(AN346:AN1024,ROW()-ROW($AN$1027)+1),"")</f>
        <v>0</v>
      </c>
      <c r="AO1140">
        <f>IFERROR(SMALL(AO346:AO1024,ROW()-ROW($AO$1027)+1),"")</f>
        <v>0</v>
      </c>
      <c r="AP1140">
        <f>IFERROR(SMALL(AP346:AP1024,ROW()-ROW($AP$1027)+1),"")</f>
        <v>0</v>
      </c>
      <c r="AQ1140">
        <f>IFERROR(SMALL(AQ346:AQ1024,ROW()-ROW($AQ$1027)+1),"")</f>
        <v>0</v>
      </c>
      <c r="AR1140">
        <f>IFERROR(SMALL(AR346:AR1024,ROW()-ROW($AR$1027)+1),"")</f>
        <v>0</v>
      </c>
      <c r="AS1140">
        <f>IFERROR(SMALL(AS346:AS1024,ROW()-ROW($AS$1027)+1),"")</f>
        <v>0</v>
      </c>
      <c r="AT1140">
        <f>IFERROR(SMALL(AT346:AT1024,ROW()-ROW($AT$1027)+1),"")</f>
        <v>0</v>
      </c>
      <c r="AU1140">
        <f>IFERROR(SMALL(AU346:AU1024,ROW()-ROW($AU$1027)+1),"")</f>
        <v>0</v>
      </c>
      <c r="AV1140">
        <f>IFERROR(SMALL(AV346:AV1024,ROW()-ROW($AV$1027)+1),"")</f>
        <v>0</v>
      </c>
      <c r="AW1140">
        <f>IFERROR(SMALL(AW346:AW1024,ROW()-ROW($AW$1027)+1),"")</f>
        <v>0</v>
      </c>
      <c r="AX1140">
        <f>IFERROR(SMALL(AX346:AX1024,ROW()-ROW($AX$1027)+1),"")</f>
        <v>0</v>
      </c>
      <c r="AY1140">
        <f>IFERROR(SMALL(AY346:AY1024,ROW()-ROW($AY$1027)+1),"")</f>
        <v>0</v>
      </c>
      <c r="AZ1140">
        <f>IFERROR(SMALL(AZ346:AZ1024,ROW()-ROW($AZ$1027)+1),"")</f>
        <v>0</v>
      </c>
      <c r="BA1140">
        <f>IFERROR(SMALL(BA346:BA1024,ROW()-ROW($BA$1027)+1),"")</f>
        <v>0</v>
      </c>
      <c r="BB1140">
        <f>IFERROR(SMALL(BB346:BB1024,ROW()-ROW($BB$1027)+1),"")</f>
        <v>0</v>
      </c>
      <c r="BC1140">
        <f>IFERROR(SMALL(BC346:BC1024,ROW()-ROW($BC$1027)+1),"")</f>
        <v>0</v>
      </c>
      <c r="BD1140">
        <f>IFERROR(SMALL(BD346:BD1024,ROW()-ROW($BD$1027)+1),"")</f>
        <v>0</v>
      </c>
      <c r="BE1140">
        <f>IFERROR(SMALL(BE346:BE1024,ROW()-ROW($BE$1027)+1),"")</f>
        <v>0</v>
      </c>
      <c r="BF1140">
        <f>IFERROR(SMALL(BF346:BF1024,ROW()-ROW($BF$1027)+1),"")</f>
        <v>0</v>
      </c>
      <c r="BG1140">
        <f>IFERROR(SMALL(BG346:BG1024,ROW()-ROW($BG$1027)+1),"")</f>
        <v>0</v>
      </c>
      <c r="BH1140">
        <f>IFERROR(SMALL(BH346:BH1024,ROW()-ROW($BH$1027)+1),"")</f>
        <v>0</v>
      </c>
      <c r="BI1140">
        <f>IFERROR(SMALL(BI346:BI1024,ROW()-ROW($BI$1027)+1),"")</f>
        <v>0</v>
      </c>
      <c r="BJ1140">
        <f>IFERROR(SMALL(BJ346:BJ1024,ROW()-ROW($BJ$1027)+1),"")</f>
        <v>0</v>
      </c>
      <c r="BK1140">
        <f>IFERROR(SMALL(BK346:BK1024,ROW()-ROW($BK$1027)+1),"")</f>
        <v>0</v>
      </c>
      <c r="BL1140">
        <f>IFERROR(SMALL(BL346:BL1024,ROW()-ROW($BL$1027)+1),"")</f>
        <v>0</v>
      </c>
      <c r="BM1140">
        <f>IFERROR(SMALL(BM346:BM1024,ROW()-ROW($BM$1027)+1),"")</f>
        <v>0</v>
      </c>
      <c r="BN1140">
        <f>IFERROR(SMALL(BN346:BN1024,ROW()-ROW($BN$1027)+1),"")</f>
        <v>0</v>
      </c>
      <c r="BO1140">
        <f>IFERROR(SMALL(BO346:BO1024,ROW()-ROW($BO$1027)+1),"")</f>
        <v>0</v>
      </c>
      <c r="BP1140">
        <f>IFERROR(SMALL(BP346:BP1024,ROW()-ROW($BP$1027)+1),"")</f>
        <v>0</v>
      </c>
      <c r="BQ1140">
        <f>IFERROR(SMALL(BQ346:BQ1024,ROW()-ROW($BQ$1027)+1),"")</f>
        <v>0</v>
      </c>
      <c r="BR1140">
        <f>IFERROR(SMALL(BR346:BR1024,ROW()-ROW($BR$1027)+1),"")</f>
        <v>0</v>
      </c>
    </row>
    <row r="1141" spans="5:70">
      <c r="E1141">
        <f>IFERROR(SMALL(E346:E1024,ROW()-ROW($E$1027)+1),"")</f>
        <v>0</v>
      </c>
      <c r="F1141">
        <f>IFERROR(SMALL(F346:F1024,ROW()-ROW($F$1027)+1),"")</f>
        <v>0</v>
      </c>
      <c r="G1141">
        <f>IFERROR(SMALL(G346:G1024,ROW()-ROW($G$1027)+1),"")</f>
        <v>0</v>
      </c>
      <c r="H1141">
        <f>IFERROR(SMALL(H346:H1024,ROW()-ROW($H$1027)+1),"")</f>
        <v>0</v>
      </c>
      <c r="I1141">
        <f>IFERROR(SMALL(I346:I1024,ROW()-ROW($I$1027)+1),"")</f>
        <v>0</v>
      </c>
      <c r="J1141">
        <f>IFERROR(SMALL(J346:J1024,ROW()-ROW($J$1027)+1),"")</f>
        <v>0</v>
      </c>
      <c r="K1141">
        <f>IFERROR(SMALL(K346:K1024,ROW()-ROW($K$1027)+1),"")</f>
        <v>0</v>
      </c>
      <c r="L1141">
        <f>IFERROR(SMALL(L346:L1024,ROW()-ROW($L$1027)+1),"")</f>
        <v>0</v>
      </c>
      <c r="M1141">
        <f>IFERROR(SMALL(M346:M1024,ROW()-ROW($M$1027)+1),"")</f>
        <v>0</v>
      </c>
      <c r="N1141">
        <f>IFERROR(SMALL(N346:N1024,ROW()-ROW($N$1027)+1),"")</f>
        <v>0</v>
      </c>
      <c r="O1141">
        <f>IFERROR(SMALL(O346:O1024,ROW()-ROW($O$1027)+1),"")</f>
        <v>0</v>
      </c>
      <c r="P1141">
        <f>IFERROR(SMALL(P346:P1024,ROW()-ROW($P$1027)+1),"")</f>
        <v>0</v>
      </c>
      <c r="Q1141">
        <f>IFERROR(SMALL(Q346:Q1024,ROW()-ROW($Q$1027)+1),"")</f>
        <v>0</v>
      </c>
      <c r="R1141">
        <f>IFERROR(SMALL(R346:R1024,ROW()-ROW($R$1027)+1),"")</f>
        <v>0</v>
      </c>
      <c r="S1141">
        <f>IFERROR(SMALL(S346:S1024,ROW()-ROW($S$1027)+1),"")</f>
        <v>0</v>
      </c>
      <c r="T1141">
        <f>IFERROR(SMALL(T346:T1024,ROW()-ROW($T$1027)+1),"")</f>
        <v>0</v>
      </c>
      <c r="U1141">
        <f>IFERROR(SMALL(U346:U1024,ROW()-ROW($U$1027)+1),"")</f>
        <v>0</v>
      </c>
      <c r="V1141">
        <f>IFERROR(SMALL(V346:V1024,ROW()-ROW($V$1027)+1),"")</f>
        <v>0</v>
      </c>
      <c r="W1141">
        <f>IFERROR(SMALL(W346:W1024,ROW()-ROW($W$1027)+1),"")</f>
        <v>0</v>
      </c>
      <c r="X1141">
        <f>IFERROR(SMALL(X346:X1024,ROW()-ROW($X$1027)+1),"")</f>
        <v>0</v>
      </c>
      <c r="Y1141">
        <f>IFERROR(SMALL(Y346:Y1024,ROW()-ROW($Y$1027)+1),"")</f>
        <v>0</v>
      </c>
      <c r="Z1141">
        <f>IFERROR(SMALL(Z346:Z1024,ROW()-ROW($Z$1027)+1),"")</f>
        <v>0</v>
      </c>
      <c r="AA1141">
        <f>IFERROR(SMALL(AA346:AA1024,ROW()-ROW($AA$1027)+1),"")</f>
        <v>0</v>
      </c>
      <c r="AB1141">
        <f>IFERROR(SMALL(AB346:AB1024,ROW()-ROW($AB$1027)+1),"")</f>
        <v>0</v>
      </c>
      <c r="AC1141">
        <f>IFERROR(SMALL(AC346:AC1024,ROW()-ROW($AC$1027)+1),"")</f>
        <v>0</v>
      </c>
      <c r="AD1141">
        <f>IFERROR(SMALL(AD346:AD1024,ROW()-ROW($AD$1027)+1),"")</f>
        <v>0</v>
      </c>
      <c r="AE1141">
        <f>IFERROR(SMALL(AE346:AE1024,ROW()-ROW($AE$1027)+1),"")</f>
        <v>0</v>
      </c>
      <c r="AF1141">
        <f>IFERROR(SMALL(AF346:AF1024,ROW()-ROW($AF$1027)+1),"")</f>
        <v>0</v>
      </c>
      <c r="AG1141">
        <f>IFERROR(SMALL(AG346:AG1024,ROW()-ROW($AG$1027)+1),"")</f>
        <v>0</v>
      </c>
      <c r="AH1141">
        <f>IFERROR(SMALL(AH346:AH1024,ROW()-ROW($AH$1027)+1),"")</f>
        <v>0</v>
      </c>
      <c r="AI1141">
        <f>IFERROR(SMALL(AI346:AI1024,ROW()-ROW($AI$1027)+1),"")</f>
        <v>0</v>
      </c>
      <c r="AJ1141">
        <f>IFERROR(SMALL(AJ346:AJ1024,ROW()-ROW($AJ$1027)+1),"")</f>
        <v>0</v>
      </c>
      <c r="AM1141">
        <f>IFERROR(SMALL(AM346:AM1024,ROW()-ROW($AM$1027)+1),"")</f>
        <v>0</v>
      </c>
      <c r="AN1141">
        <f>IFERROR(SMALL(AN346:AN1024,ROW()-ROW($AN$1027)+1),"")</f>
        <v>0</v>
      </c>
      <c r="AO1141">
        <f>IFERROR(SMALL(AO346:AO1024,ROW()-ROW($AO$1027)+1),"")</f>
        <v>0</v>
      </c>
      <c r="AP1141">
        <f>IFERROR(SMALL(AP346:AP1024,ROW()-ROW($AP$1027)+1),"")</f>
        <v>0</v>
      </c>
      <c r="AQ1141">
        <f>IFERROR(SMALL(AQ346:AQ1024,ROW()-ROW($AQ$1027)+1),"")</f>
        <v>0</v>
      </c>
      <c r="AR1141">
        <f>IFERROR(SMALL(AR346:AR1024,ROW()-ROW($AR$1027)+1),"")</f>
        <v>0</v>
      </c>
      <c r="AS1141">
        <f>IFERROR(SMALL(AS346:AS1024,ROW()-ROW($AS$1027)+1),"")</f>
        <v>0</v>
      </c>
      <c r="AT1141">
        <f>IFERROR(SMALL(AT346:AT1024,ROW()-ROW($AT$1027)+1),"")</f>
        <v>0</v>
      </c>
      <c r="AU1141">
        <f>IFERROR(SMALL(AU346:AU1024,ROW()-ROW($AU$1027)+1),"")</f>
        <v>0</v>
      </c>
      <c r="AV1141">
        <f>IFERROR(SMALL(AV346:AV1024,ROW()-ROW($AV$1027)+1),"")</f>
        <v>0</v>
      </c>
      <c r="AW1141">
        <f>IFERROR(SMALL(AW346:AW1024,ROW()-ROW($AW$1027)+1),"")</f>
        <v>0</v>
      </c>
      <c r="AX1141">
        <f>IFERROR(SMALL(AX346:AX1024,ROW()-ROW($AX$1027)+1),"")</f>
        <v>0</v>
      </c>
      <c r="AY1141">
        <f>IFERROR(SMALL(AY346:AY1024,ROW()-ROW($AY$1027)+1),"")</f>
        <v>0</v>
      </c>
      <c r="AZ1141">
        <f>IFERROR(SMALL(AZ346:AZ1024,ROW()-ROW($AZ$1027)+1),"")</f>
        <v>0</v>
      </c>
      <c r="BA1141">
        <f>IFERROR(SMALL(BA346:BA1024,ROW()-ROW($BA$1027)+1),"")</f>
        <v>0</v>
      </c>
      <c r="BB1141">
        <f>IFERROR(SMALL(BB346:BB1024,ROW()-ROW($BB$1027)+1),"")</f>
        <v>0</v>
      </c>
      <c r="BC1141">
        <f>IFERROR(SMALL(BC346:BC1024,ROW()-ROW($BC$1027)+1),"")</f>
        <v>0</v>
      </c>
      <c r="BD1141">
        <f>IFERROR(SMALL(BD346:BD1024,ROW()-ROW($BD$1027)+1),"")</f>
        <v>0</v>
      </c>
      <c r="BE1141">
        <f>IFERROR(SMALL(BE346:BE1024,ROW()-ROW($BE$1027)+1),"")</f>
        <v>0</v>
      </c>
      <c r="BF1141">
        <f>IFERROR(SMALL(BF346:BF1024,ROW()-ROW($BF$1027)+1),"")</f>
        <v>0</v>
      </c>
      <c r="BG1141">
        <f>IFERROR(SMALL(BG346:BG1024,ROW()-ROW($BG$1027)+1),"")</f>
        <v>0</v>
      </c>
      <c r="BH1141">
        <f>IFERROR(SMALL(BH346:BH1024,ROW()-ROW($BH$1027)+1),"")</f>
        <v>0</v>
      </c>
      <c r="BI1141">
        <f>IFERROR(SMALL(BI346:BI1024,ROW()-ROW($BI$1027)+1),"")</f>
        <v>0</v>
      </c>
      <c r="BJ1141">
        <f>IFERROR(SMALL(BJ346:BJ1024,ROW()-ROW($BJ$1027)+1),"")</f>
        <v>0</v>
      </c>
      <c r="BK1141">
        <f>IFERROR(SMALL(BK346:BK1024,ROW()-ROW($BK$1027)+1),"")</f>
        <v>0</v>
      </c>
      <c r="BL1141">
        <f>IFERROR(SMALL(BL346:BL1024,ROW()-ROW($BL$1027)+1),"")</f>
        <v>0</v>
      </c>
      <c r="BM1141">
        <f>IFERROR(SMALL(BM346:BM1024,ROW()-ROW($BM$1027)+1),"")</f>
        <v>0</v>
      </c>
      <c r="BN1141">
        <f>IFERROR(SMALL(BN346:BN1024,ROW()-ROW($BN$1027)+1),"")</f>
        <v>0</v>
      </c>
      <c r="BO1141">
        <f>IFERROR(SMALL(BO346:BO1024,ROW()-ROW($BO$1027)+1),"")</f>
        <v>0</v>
      </c>
      <c r="BP1141">
        <f>IFERROR(SMALL(BP346:BP1024,ROW()-ROW($BP$1027)+1),"")</f>
        <v>0</v>
      </c>
      <c r="BQ1141">
        <f>IFERROR(SMALL(BQ346:BQ1024,ROW()-ROW($BQ$1027)+1),"")</f>
        <v>0</v>
      </c>
      <c r="BR1141">
        <f>IFERROR(SMALL(BR346:BR1024,ROW()-ROW($BR$1027)+1),"")</f>
        <v>0</v>
      </c>
    </row>
    <row r="1142" spans="5:70">
      <c r="E1142">
        <f>IFERROR(SMALL(E346:E1024,ROW()-ROW($E$1027)+1),"")</f>
        <v>0</v>
      </c>
      <c r="F1142">
        <f>IFERROR(SMALL(F346:F1024,ROW()-ROW($F$1027)+1),"")</f>
        <v>0</v>
      </c>
      <c r="G1142">
        <f>IFERROR(SMALL(G346:G1024,ROW()-ROW($G$1027)+1),"")</f>
        <v>0</v>
      </c>
      <c r="H1142">
        <f>IFERROR(SMALL(H346:H1024,ROW()-ROW($H$1027)+1),"")</f>
        <v>0</v>
      </c>
      <c r="I1142">
        <f>IFERROR(SMALL(I346:I1024,ROW()-ROW($I$1027)+1),"")</f>
        <v>0</v>
      </c>
      <c r="J1142">
        <f>IFERROR(SMALL(J346:J1024,ROW()-ROW($J$1027)+1),"")</f>
        <v>0</v>
      </c>
      <c r="K1142">
        <f>IFERROR(SMALL(K346:K1024,ROW()-ROW($K$1027)+1),"")</f>
        <v>0</v>
      </c>
      <c r="L1142">
        <f>IFERROR(SMALL(L346:L1024,ROW()-ROW($L$1027)+1),"")</f>
        <v>0</v>
      </c>
      <c r="M1142">
        <f>IFERROR(SMALL(M346:M1024,ROW()-ROW($M$1027)+1),"")</f>
        <v>0</v>
      </c>
      <c r="N1142">
        <f>IFERROR(SMALL(N346:N1024,ROW()-ROW($N$1027)+1),"")</f>
        <v>0</v>
      </c>
      <c r="O1142">
        <f>IFERROR(SMALL(O346:O1024,ROW()-ROW($O$1027)+1),"")</f>
        <v>0</v>
      </c>
      <c r="P1142">
        <f>IFERROR(SMALL(P346:P1024,ROW()-ROW($P$1027)+1),"")</f>
        <v>0</v>
      </c>
      <c r="Q1142">
        <f>IFERROR(SMALL(Q346:Q1024,ROW()-ROW($Q$1027)+1),"")</f>
        <v>0</v>
      </c>
      <c r="R1142">
        <f>IFERROR(SMALL(R346:R1024,ROW()-ROW($R$1027)+1),"")</f>
        <v>0</v>
      </c>
      <c r="S1142">
        <f>IFERROR(SMALL(S346:S1024,ROW()-ROW($S$1027)+1),"")</f>
        <v>0</v>
      </c>
      <c r="T1142">
        <f>IFERROR(SMALL(T346:T1024,ROW()-ROW($T$1027)+1),"")</f>
        <v>0</v>
      </c>
      <c r="U1142">
        <f>IFERROR(SMALL(U346:U1024,ROW()-ROW($U$1027)+1),"")</f>
        <v>0</v>
      </c>
      <c r="V1142">
        <f>IFERROR(SMALL(V346:V1024,ROW()-ROW($V$1027)+1),"")</f>
        <v>0</v>
      </c>
      <c r="W1142">
        <f>IFERROR(SMALL(W346:W1024,ROW()-ROW($W$1027)+1),"")</f>
        <v>0</v>
      </c>
      <c r="X1142">
        <f>IFERROR(SMALL(X346:X1024,ROW()-ROW($X$1027)+1),"")</f>
        <v>0</v>
      </c>
      <c r="Y1142">
        <f>IFERROR(SMALL(Y346:Y1024,ROW()-ROW($Y$1027)+1),"")</f>
        <v>0</v>
      </c>
      <c r="Z1142">
        <f>IFERROR(SMALL(Z346:Z1024,ROW()-ROW($Z$1027)+1),"")</f>
        <v>0</v>
      </c>
      <c r="AA1142">
        <f>IFERROR(SMALL(AA346:AA1024,ROW()-ROW($AA$1027)+1),"")</f>
        <v>0</v>
      </c>
      <c r="AB1142">
        <f>IFERROR(SMALL(AB346:AB1024,ROW()-ROW($AB$1027)+1),"")</f>
        <v>0</v>
      </c>
      <c r="AC1142">
        <f>IFERROR(SMALL(AC346:AC1024,ROW()-ROW($AC$1027)+1),"")</f>
        <v>0</v>
      </c>
      <c r="AD1142">
        <f>IFERROR(SMALL(AD346:AD1024,ROW()-ROW($AD$1027)+1),"")</f>
        <v>0</v>
      </c>
      <c r="AE1142">
        <f>IFERROR(SMALL(AE346:AE1024,ROW()-ROW($AE$1027)+1),"")</f>
        <v>0</v>
      </c>
      <c r="AF1142">
        <f>IFERROR(SMALL(AF346:AF1024,ROW()-ROW($AF$1027)+1),"")</f>
        <v>0</v>
      </c>
      <c r="AG1142">
        <f>IFERROR(SMALL(AG346:AG1024,ROW()-ROW($AG$1027)+1),"")</f>
        <v>0</v>
      </c>
      <c r="AH1142">
        <f>IFERROR(SMALL(AH346:AH1024,ROW()-ROW($AH$1027)+1),"")</f>
        <v>0</v>
      </c>
      <c r="AI1142">
        <f>IFERROR(SMALL(AI346:AI1024,ROW()-ROW($AI$1027)+1),"")</f>
        <v>0</v>
      </c>
      <c r="AJ1142">
        <f>IFERROR(SMALL(AJ346:AJ1024,ROW()-ROW($AJ$1027)+1),"")</f>
        <v>0</v>
      </c>
      <c r="AM1142">
        <f>IFERROR(SMALL(AM346:AM1024,ROW()-ROW($AM$1027)+1),"")</f>
        <v>0</v>
      </c>
      <c r="AN1142">
        <f>IFERROR(SMALL(AN346:AN1024,ROW()-ROW($AN$1027)+1),"")</f>
        <v>0</v>
      </c>
      <c r="AO1142">
        <f>IFERROR(SMALL(AO346:AO1024,ROW()-ROW($AO$1027)+1),"")</f>
        <v>0</v>
      </c>
      <c r="AP1142">
        <f>IFERROR(SMALL(AP346:AP1024,ROW()-ROW($AP$1027)+1),"")</f>
        <v>0</v>
      </c>
      <c r="AQ1142">
        <f>IFERROR(SMALL(AQ346:AQ1024,ROW()-ROW($AQ$1027)+1),"")</f>
        <v>0</v>
      </c>
      <c r="AR1142">
        <f>IFERROR(SMALL(AR346:AR1024,ROW()-ROW($AR$1027)+1),"")</f>
        <v>0</v>
      </c>
      <c r="AS1142">
        <f>IFERROR(SMALL(AS346:AS1024,ROW()-ROW($AS$1027)+1),"")</f>
        <v>0</v>
      </c>
      <c r="AT1142">
        <f>IFERROR(SMALL(AT346:AT1024,ROW()-ROW($AT$1027)+1),"")</f>
        <v>0</v>
      </c>
      <c r="AU1142">
        <f>IFERROR(SMALL(AU346:AU1024,ROW()-ROW($AU$1027)+1),"")</f>
        <v>0</v>
      </c>
      <c r="AV1142">
        <f>IFERROR(SMALL(AV346:AV1024,ROW()-ROW($AV$1027)+1),"")</f>
        <v>0</v>
      </c>
      <c r="AW1142">
        <f>IFERROR(SMALL(AW346:AW1024,ROW()-ROW($AW$1027)+1),"")</f>
        <v>0</v>
      </c>
      <c r="AX1142">
        <f>IFERROR(SMALL(AX346:AX1024,ROW()-ROW($AX$1027)+1),"")</f>
        <v>0</v>
      </c>
      <c r="AY1142">
        <f>IFERROR(SMALL(AY346:AY1024,ROW()-ROW($AY$1027)+1),"")</f>
        <v>0</v>
      </c>
      <c r="AZ1142">
        <f>IFERROR(SMALL(AZ346:AZ1024,ROW()-ROW($AZ$1027)+1),"")</f>
        <v>0</v>
      </c>
      <c r="BA1142">
        <f>IFERROR(SMALL(BA346:BA1024,ROW()-ROW($BA$1027)+1),"")</f>
        <v>0</v>
      </c>
      <c r="BB1142">
        <f>IFERROR(SMALL(BB346:BB1024,ROW()-ROW($BB$1027)+1),"")</f>
        <v>0</v>
      </c>
      <c r="BC1142">
        <f>IFERROR(SMALL(BC346:BC1024,ROW()-ROW($BC$1027)+1),"")</f>
        <v>0</v>
      </c>
      <c r="BD1142">
        <f>IFERROR(SMALL(BD346:BD1024,ROW()-ROW($BD$1027)+1),"")</f>
        <v>0</v>
      </c>
      <c r="BE1142">
        <f>IFERROR(SMALL(BE346:BE1024,ROW()-ROW($BE$1027)+1),"")</f>
        <v>0</v>
      </c>
      <c r="BF1142">
        <f>IFERROR(SMALL(BF346:BF1024,ROW()-ROW($BF$1027)+1),"")</f>
        <v>0</v>
      </c>
      <c r="BG1142">
        <f>IFERROR(SMALL(BG346:BG1024,ROW()-ROW($BG$1027)+1),"")</f>
        <v>0</v>
      </c>
      <c r="BH1142">
        <f>IFERROR(SMALL(BH346:BH1024,ROW()-ROW($BH$1027)+1),"")</f>
        <v>0</v>
      </c>
      <c r="BI1142">
        <f>IFERROR(SMALL(BI346:BI1024,ROW()-ROW($BI$1027)+1),"")</f>
        <v>0</v>
      </c>
      <c r="BJ1142">
        <f>IFERROR(SMALL(BJ346:BJ1024,ROW()-ROW($BJ$1027)+1),"")</f>
        <v>0</v>
      </c>
      <c r="BK1142">
        <f>IFERROR(SMALL(BK346:BK1024,ROW()-ROW($BK$1027)+1),"")</f>
        <v>0</v>
      </c>
      <c r="BL1142">
        <f>IFERROR(SMALL(BL346:BL1024,ROW()-ROW($BL$1027)+1),"")</f>
        <v>0</v>
      </c>
      <c r="BM1142">
        <f>IFERROR(SMALL(BM346:BM1024,ROW()-ROW($BM$1027)+1),"")</f>
        <v>0</v>
      </c>
      <c r="BN1142">
        <f>IFERROR(SMALL(BN346:BN1024,ROW()-ROW($BN$1027)+1),"")</f>
        <v>0</v>
      </c>
      <c r="BO1142">
        <f>IFERROR(SMALL(BO346:BO1024,ROW()-ROW($BO$1027)+1),"")</f>
        <v>0</v>
      </c>
      <c r="BP1142">
        <f>IFERROR(SMALL(BP346:BP1024,ROW()-ROW($BP$1027)+1),"")</f>
        <v>0</v>
      </c>
      <c r="BQ1142">
        <f>IFERROR(SMALL(BQ346:BQ1024,ROW()-ROW($BQ$1027)+1),"")</f>
        <v>0</v>
      </c>
      <c r="BR1142">
        <f>IFERROR(SMALL(BR346:BR1024,ROW()-ROW($BR$1027)+1),"")</f>
        <v>0</v>
      </c>
    </row>
    <row r="1143" spans="5:70">
      <c r="E1143">
        <f>IFERROR(SMALL(E346:E1024,ROW()-ROW($E$1027)+1),"")</f>
        <v>0</v>
      </c>
      <c r="F1143">
        <f>IFERROR(SMALL(F346:F1024,ROW()-ROW($F$1027)+1),"")</f>
        <v>0</v>
      </c>
      <c r="G1143">
        <f>IFERROR(SMALL(G346:G1024,ROW()-ROW($G$1027)+1),"")</f>
        <v>0</v>
      </c>
      <c r="H1143">
        <f>IFERROR(SMALL(H346:H1024,ROW()-ROW($H$1027)+1),"")</f>
        <v>0</v>
      </c>
      <c r="I1143">
        <f>IFERROR(SMALL(I346:I1024,ROW()-ROW($I$1027)+1),"")</f>
        <v>0</v>
      </c>
      <c r="J1143">
        <f>IFERROR(SMALL(J346:J1024,ROW()-ROW($J$1027)+1),"")</f>
        <v>0</v>
      </c>
      <c r="K1143">
        <f>IFERROR(SMALL(K346:K1024,ROW()-ROW($K$1027)+1),"")</f>
        <v>0</v>
      </c>
      <c r="L1143">
        <f>IFERROR(SMALL(L346:L1024,ROW()-ROW($L$1027)+1),"")</f>
        <v>0</v>
      </c>
      <c r="M1143">
        <f>IFERROR(SMALL(M346:M1024,ROW()-ROW($M$1027)+1),"")</f>
        <v>0</v>
      </c>
      <c r="N1143">
        <f>IFERROR(SMALL(N346:N1024,ROW()-ROW($N$1027)+1),"")</f>
        <v>0</v>
      </c>
      <c r="O1143">
        <f>IFERROR(SMALL(O346:O1024,ROW()-ROW($O$1027)+1),"")</f>
        <v>0</v>
      </c>
      <c r="P1143">
        <f>IFERROR(SMALL(P346:P1024,ROW()-ROW($P$1027)+1),"")</f>
        <v>0</v>
      </c>
      <c r="Q1143">
        <f>IFERROR(SMALL(Q346:Q1024,ROW()-ROW($Q$1027)+1),"")</f>
        <v>0</v>
      </c>
      <c r="R1143">
        <f>IFERROR(SMALL(R346:R1024,ROW()-ROW($R$1027)+1),"")</f>
        <v>0</v>
      </c>
      <c r="S1143">
        <f>IFERROR(SMALL(S346:S1024,ROW()-ROW($S$1027)+1),"")</f>
        <v>0</v>
      </c>
      <c r="T1143">
        <f>IFERROR(SMALL(T346:T1024,ROW()-ROW($T$1027)+1),"")</f>
        <v>0</v>
      </c>
      <c r="U1143">
        <f>IFERROR(SMALL(U346:U1024,ROW()-ROW($U$1027)+1),"")</f>
        <v>0</v>
      </c>
      <c r="V1143">
        <f>IFERROR(SMALL(V346:V1024,ROW()-ROW($V$1027)+1),"")</f>
        <v>0</v>
      </c>
      <c r="W1143">
        <f>IFERROR(SMALL(W346:W1024,ROW()-ROW($W$1027)+1),"")</f>
        <v>0</v>
      </c>
      <c r="X1143">
        <f>IFERROR(SMALL(X346:X1024,ROW()-ROW($X$1027)+1),"")</f>
        <v>0</v>
      </c>
      <c r="Y1143">
        <f>IFERROR(SMALL(Y346:Y1024,ROW()-ROW($Y$1027)+1),"")</f>
        <v>0</v>
      </c>
      <c r="Z1143">
        <f>IFERROR(SMALL(Z346:Z1024,ROW()-ROW($Z$1027)+1),"")</f>
        <v>0</v>
      </c>
      <c r="AA1143">
        <f>IFERROR(SMALL(AA346:AA1024,ROW()-ROW($AA$1027)+1),"")</f>
        <v>0</v>
      </c>
      <c r="AB1143">
        <f>IFERROR(SMALL(AB346:AB1024,ROW()-ROW($AB$1027)+1),"")</f>
        <v>0</v>
      </c>
      <c r="AC1143">
        <f>IFERROR(SMALL(AC346:AC1024,ROW()-ROW($AC$1027)+1),"")</f>
        <v>0</v>
      </c>
      <c r="AD1143">
        <f>IFERROR(SMALL(AD346:AD1024,ROW()-ROW($AD$1027)+1),"")</f>
        <v>0</v>
      </c>
      <c r="AE1143">
        <f>IFERROR(SMALL(AE346:AE1024,ROW()-ROW($AE$1027)+1),"")</f>
        <v>0</v>
      </c>
      <c r="AF1143">
        <f>IFERROR(SMALL(AF346:AF1024,ROW()-ROW($AF$1027)+1),"")</f>
        <v>0</v>
      </c>
      <c r="AG1143">
        <f>IFERROR(SMALL(AG346:AG1024,ROW()-ROW($AG$1027)+1),"")</f>
        <v>0</v>
      </c>
      <c r="AH1143">
        <f>IFERROR(SMALL(AH346:AH1024,ROW()-ROW($AH$1027)+1),"")</f>
        <v>0</v>
      </c>
      <c r="AI1143">
        <f>IFERROR(SMALL(AI346:AI1024,ROW()-ROW($AI$1027)+1),"")</f>
        <v>0</v>
      </c>
      <c r="AJ1143">
        <f>IFERROR(SMALL(AJ346:AJ1024,ROW()-ROW($AJ$1027)+1),"")</f>
        <v>0</v>
      </c>
      <c r="AM1143">
        <f>IFERROR(SMALL(AM346:AM1024,ROW()-ROW($AM$1027)+1),"")</f>
        <v>0</v>
      </c>
      <c r="AN1143">
        <f>IFERROR(SMALL(AN346:AN1024,ROW()-ROW($AN$1027)+1),"")</f>
        <v>0</v>
      </c>
      <c r="AO1143">
        <f>IFERROR(SMALL(AO346:AO1024,ROW()-ROW($AO$1027)+1),"")</f>
        <v>0</v>
      </c>
      <c r="AP1143">
        <f>IFERROR(SMALL(AP346:AP1024,ROW()-ROW($AP$1027)+1),"")</f>
        <v>0</v>
      </c>
      <c r="AQ1143">
        <f>IFERROR(SMALL(AQ346:AQ1024,ROW()-ROW($AQ$1027)+1),"")</f>
        <v>0</v>
      </c>
      <c r="AR1143">
        <f>IFERROR(SMALL(AR346:AR1024,ROW()-ROW($AR$1027)+1),"")</f>
        <v>0</v>
      </c>
      <c r="AS1143">
        <f>IFERROR(SMALL(AS346:AS1024,ROW()-ROW($AS$1027)+1),"")</f>
        <v>0</v>
      </c>
      <c r="AT1143">
        <f>IFERROR(SMALL(AT346:AT1024,ROW()-ROW($AT$1027)+1),"")</f>
        <v>0</v>
      </c>
      <c r="AU1143">
        <f>IFERROR(SMALL(AU346:AU1024,ROW()-ROW($AU$1027)+1),"")</f>
        <v>0</v>
      </c>
      <c r="AV1143">
        <f>IFERROR(SMALL(AV346:AV1024,ROW()-ROW($AV$1027)+1),"")</f>
        <v>0</v>
      </c>
      <c r="AW1143">
        <f>IFERROR(SMALL(AW346:AW1024,ROW()-ROW($AW$1027)+1),"")</f>
        <v>0</v>
      </c>
      <c r="AX1143">
        <f>IFERROR(SMALL(AX346:AX1024,ROW()-ROW($AX$1027)+1),"")</f>
        <v>0</v>
      </c>
      <c r="AY1143">
        <f>IFERROR(SMALL(AY346:AY1024,ROW()-ROW($AY$1027)+1),"")</f>
        <v>0</v>
      </c>
      <c r="AZ1143">
        <f>IFERROR(SMALL(AZ346:AZ1024,ROW()-ROW($AZ$1027)+1),"")</f>
        <v>0</v>
      </c>
      <c r="BA1143">
        <f>IFERROR(SMALL(BA346:BA1024,ROW()-ROW($BA$1027)+1),"")</f>
        <v>0</v>
      </c>
      <c r="BB1143">
        <f>IFERROR(SMALL(BB346:BB1024,ROW()-ROW($BB$1027)+1),"")</f>
        <v>0</v>
      </c>
      <c r="BC1143">
        <f>IFERROR(SMALL(BC346:BC1024,ROW()-ROW($BC$1027)+1),"")</f>
        <v>0</v>
      </c>
      <c r="BD1143">
        <f>IFERROR(SMALL(BD346:BD1024,ROW()-ROW($BD$1027)+1),"")</f>
        <v>0</v>
      </c>
      <c r="BE1143">
        <f>IFERROR(SMALL(BE346:BE1024,ROW()-ROW($BE$1027)+1),"")</f>
        <v>0</v>
      </c>
      <c r="BF1143">
        <f>IFERROR(SMALL(BF346:BF1024,ROW()-ROW($BF$1027)+1),"")</f>
        <v>0</v>
      </c>
      <c r="BG1143">
        <f>IFERROR(SMALL(BG346:BG1024,ROW()-ROW($BG$1027)+1),"")</f>
        <v>0</v>
      </c>
      <c r="BH1143">
        <f>IFERROR(SMALL(BH346:BH1024,ROW()-ROW($BH$1027)+1),"")</f>
        <v>0</v>
      </c>
      <c r="BI1143">
        <f>IFERROR(SMALL(BI346:BI1024,ROW()-ROW($BI$1027)+1),"")</f>
        <v>0</v>
      </c>
      <c r="BJ1143">
        <f>IFERROR(SMALL(BJ346:BJ1024,ROW()-ROW($BJ$1027)+1),"")</f>
        <v>0</v>
      </c>
      <c r="BK1143">
        <f>IFERROR(SMALL(BK346:BK1024,ROW()-ROW($BK$1027)+1),"")</f>
        <v>0</v>
      </c>
      <c r="BL1143">
        <f>IFERROR(SMALL(BL346:BL1024,ROW()-ROW($BL$1027)+1),"")</f>
        <v>0</v>
      </c>
      <c r="BM1143">
        <f>IFERROR(SMALL(BM346:BM1024,ROW()-ROW($BM$1027)+1),"")</f>
        <v>0</v>
      </c>
      <c r="BN1143">
        <f>IFERROR(SMALL(BN346:BN1024,ROW()-ROW($BN$1027)+1),"")</f>
        <v>0</v>
      </c>
      <c r="BO1143">
        <f>IFERROR(SMALL(BO346:BO1024,ROW()-ROW($BO$1027)+1),"")</f>
        <v>0</v>
      </c>
      <c r="BP1143">
        <f>IFERROR(SMALL(BP346:BP1024,ROW()-ROW($BP$1027)+1),"")</f>
        <v>0</v>
      </c>
      <c r="BQ1143">
        <f>IFERROR(SMALL(BQ346:BQ1024,ROW()-ROW($BQ$1027)+1),"")</f>
        <v>0</v>
      </c>
      <c r="BR1143">
        <f>IFERROR(SMALL(BR346:BR1024,ROW()-ROW($BR$1027)+1),"")</f>
        <v>0</v>
      </c>
    </row>
    <row r="1144" spans="5:70">
      <c r="E1144">
        <f>IFERROR(SMALL(E346:E1024,ROW()-ROW($E$1027)+1),"")</f>
        <v>0</v>
      </c>
      <c r="F1144">
        <f>IFERROR(SMALL(F346:F1024,ROW()-ROW($F$1027)+1),"")</f>
        <v>0</v>
      </c>
      <c r="G1144">
        <f>IFERROR(SMALL(G346:G1024,ROW()-ROW($G$1027)+1),"")</f>
        <v>0</v>
      </c>
      <c r="H1144">
        <f>IFERROR(SMALL(H346:H1024,ROW()-ROW($H$1027)+1),"")</f>
        <v>0</v>
      </c>
      <c r="I1144">
        <f>IFERROR(SMALL(I346:I1024,ROW()-ROW($I$1027)+1),"")</f>
        <v>0</v>
      </c>
      <c r="J1144">
        <f>IFERROR(SMALL(J346:J1024,ROW()-ROW($J$1027)+1),"")</f>
        <v>0</v>
      </c>
      <c r="K1144">
        <f>IFERROR(SMALL(K346:K1024,ROW()-ROW($K$1027)+1),"")</f>
        <v>0</v>
      </c>
      <c r="L1144">
        <f>IFERROR(SMALL(L346:L1024,ROW()-ROW($L$1027)+1),"")</f>
        <v>0</v>
      </c>
      <c r="M1144">
        <f>IFERROR(SMALL(M346:M1024,ROW()-ROW($M$1027)+1),"")</f>
        <v>0</v>
      </c>
      <c r="N1144">
        <f>IFERROR(SMALL(N346:N1024,ROW()-ROW($N$1027)+1),"")</f>
        <v>0</v>
      </c>
      <c r="O1144">
        <f>IFERROR(SMALL(O346:O1024,ROW()-ROW($O$1027)+1),"")</f>
        <v>0</v>
      </c>
      <c r="P1144">
        <f>IFERROR(SMALL(P346:P1024,ROW()-ROW($P$1027)+1),"")</f>
        <v>0</v>
      </c>
      <c r="Q1144">
        <f>IFERROR(SMALL(Q346:Q1024,ROW()-ROW($Q$1027)+1),"")</f>
        <v>0</v>
      </c>
      <c r="R1144">
        <f>IFERROR(SMALL(R346:R1024,ROW()-ROW($R$1027)+1),"")</f>
        <v>0</v>
      </c>
      <c r="S1144">
        <f>IFERROR(SMALL(S346:S1024,ROW()-ROW($S$1027)+1),"")</f>
        <v>0</v>
      </c>
      <c r="T1144">
        <f>IFERROR(SMALL(T346:T1024,ROW()-ROW($T$1027)+1),"")</f>
        <v>0</v>
      </c>
      <c r="U1144">
        <f>IFERROR(SMALL(U346:U1024,ROW()-ROW($U$1027)+1),"")</f>
        <v>0</v>
      </c>
      <c r="V1144">
        <f>IFERROR(SMALL(V346:V1024,ROW()-ROW($V$1027)+1),"")</f>
        <v>0</v>
      </c>
      <c r="W1144">
        <f>IFERROR(SMALL(W346:W1024,ROW()-ROW($W$1027)+1),"")</f>
        <v>0</v>
      </c>
      <c r="X1144">
        <f>IFERROR(SMALL(X346:X1024,ROW()-ROW($X$1027)+1),"")</f>
        <v>0</v>
      </c>
      <c r="Y1144">
        <f>IFERROR(SMALL(Y346:Y1024,ROW()-ROW($Y$1027)+1),"")</f>
        <v>0</v>
      </c>
      <c r="Z1144">
        <f>IFERROR(SMALL(Z346:Z1024,ROW()-ROW($Z$1027)+1),"")</f>
        <v>0</v>
      </c>
      <c r="AA1144">
        <f>IFERROR(SMALL(AA346:AA1024,ROW()-ROW($AA$1027)+1),"")</f>
        <v>0</v>
      </c>
      <c r="AB1144">
        <f>IFERROR(SMALL(AB346:AB1024,ROW()-ROW($AB$1027)+1),"")</f>
        <v>0</v>
      </c>
      <c r="AC1144">
        <f>IFERROR(SMALL(AC346:AC1024,ROW()-ROW($AC$1027)+1),"")</f>
        <v>0</v>
      </c>
      <c r="AD1144">
        <f>IFERROR(SMALL(AD346:AD1024,ROW()-ROW($AD$1027)+1),"")</f>
        <v>0</v>
      </c>
      <c r="AE1144">
        <f>IFERROR(SMALL(AE346:AE1024,ROW()-ROW($AE$1027)+1),"")</f>
        <v>0</v>
      </c>
      <c r="AF1144">
        <f>IFERROR(SMALL(AF346:AF1024,ROW()-ROW($AF$1027)+1),"")</f>
        <v>0</v>
      </c>
      <c r="AG1144">
        <f>IFERROR(SMALL(AG346:AG1024,ROW()-ROW($AG$1027)+1),"")</f>
        <v>0</v>
      </c>
      <c r="AH1144">
        <f>IFERROR(SMALL(AH346:AH1024,ROW()-ROW($AH$1027)+1),"")</f>
        <v>0</v>
      </c>
      <c r="AI1144">
        <f>IFERROR(SMALL(AI346:AI1024,ROW()-ROW($AI$1027)+1),"")</f>
        <v>0</v>
      </c>
      <c r="AJ1144">
        <f>IFERROR(SMALL(AJ346:AJ1024,ROW()-ROW($AJ$1027)+1),"")</f>
        <v>0</v>
      </c>
      <c r="AM1144">
        <f>IFERROR(SMALL(AM346:AM1024,ROW()-ROW($AM$1027)+1),"")</f>
        <v>0</v>
      </c>
      <c r="AN1144">
        <f>IFERROR(SMALL(AN346:AN1024,ROW()-ROW($AN$1027)+1),"")</f>
        <v>0</v>
      </c>
      <c r="AO1144">
        <f>IFERROR(SMALL(AO346:AO1024,ROW()-ROW($AO$1027)+1),"")</f>
        <v>0</v>
      </c>
      <c r="AP1144">
        <f>IFERROR(SMALL(AP346:AP1024,ROW()-ROW($AP$1027)+1),"")</f>
        <v>0</v>
      </c>
      <c r="AQ1144">
        <f>IFERROR(SMALL(AQ346:AQ1024,ROW()-ROW($AQ$1027)+1),"")</f>
        <v>0</v>
      </c>
      <c r="AR1144">
        <f>IFERROR(SMALL(AR346:AR1024,ROW()-ROW($AR$1027)+1),"")</f>
        <v>0</v>
      </c>
      <c r="AS1144">
        <f>IFERROR(SMALL(AS346:AS1024,ROW()-ROW($AS$1027)+1),"")</f>
        <v>0</v>
      </c>
      <c r="AT1144">
        <f>IFERROR(SMALL(AT346:AT1024,ROW()-ROW($AT$1027)+1),"")</f>
        <v>0</v>
      </c>
      <c r="AU1144">
        <f>IFERROR(SMALL(AU346:AU1024,ROW()-ROW($AU$1027)+1),"")</f>
        <v>0</v>
      </c>
      <c r="AV1144">
        <f>IFERROR(SMALL(AV346:AV1024,ROW()-ROW($AV$1027)+1),"")</f>
        <v>0</v>
      </c>
      <c r="AW1144">
        <f>IFERROR(SMALL(AW346:AW1024,ROW()-ROW($AW$1027)+1),"")</f>
        <v>0</v>
      </c>
      <c r="AX1144">
        <f>IFERROR(SMALL(AX346:AX1024,ROW()-ROW($AX$1027)+1),"")</f>
        <v>0</v>
      </c>
      <c r="AY1144">
        <f>IFERROR(SMALL(AY346:AY1024,ROW()-ROW($AY$1027)+1),"")</f>
        <v>0</v>
      </c>
      <c r="AZ1144">
        <f>IFERROR(SMALL(AZ346:AZ1024,ROW()-ROW($AZ$1027)+1),"")</f>
        <v>0</v>
      </c>
      <c r="BA1144">
        <f>IFERROR(SMALL(BA346:BA1024,ROW()-ROW($BA$1027)+1),"")</f>
        <v>0</v>
      </c>
      <c r="BB1144">
        <f>IFERROR(SMALL(BB346:BB1024,ROW()-ROW($BB$1027)+1),"")</f>
        <v>0</v>
      </c>
      <c r="BC1144">
        <f>IFERROR(SMALL(BC346:BC1024,ROW()-ROW($BC$1027)+1),"")</f>
        <v>0</v>
      </c>
      <c r="BD1144">
        <f>IFERROR(SMALL(BD346:BD1024,ROW()-ROW($BD$1027)+1),"")</f>
        <v>0</v>
      </c>
      <c r="BE1144">
        <f>IFERROR(SMALL(BE346:BE1024,ROW()-ROW($BE$1027)+1),"")</f>
        <v>0</v>
      </c>
      <c r="BF1144">
        <f>IFERROR(SMALL(BF346:BF1024,ROW()-ROW($BF$1027)+1),"")</f>
        <v>0</v>
      </c>
      <c r="BG1144">
        <f>IFERROR(SMALL(BG346:BG1024,ROW()-ROW($BG$1027)+1),"")</f>
        <v>0</v>
      </c>
      <c r="BH1144">
        <f>IFERROR(SMALL(BH346:BH1024,ROW()-ROW($BH$1027)+1),"")</f>
        <v>0</v>
      </c>
      <c r="BI1144">
        <f>IFERROR(SMALL(BI346:BI1024,ROW()-ROW($BI$1027)+1),"")</f>
        <v>0</v>
      </c>
      <c r="BJ1144">
        <f>IFERROR(SMALL(BJ346:BJ1024,ROW()-ROW($BJ$1027)+1),"")</f>
        <v>0</v>
      </c>
      <c r="BK1144">
        <f>IFERROR(SMALL(BK346:BK1024,ROW()-ROW($BK$1027)+1),"")</f>
        <v>0</v>
      </c>
      <c r="BL1144">
        <f>IFERROR(SMALL(BL346:BL1024,ROW()-ROW($BL$1027)+1),"")</f>
        <v>0</v>
      </c>
      <c r="BM1144">
        <f>IFERROR(SMALL(BM346:BM1024,ROW()-ROW($BM$1027)+1),"")</f>
        <v>0</v>
      </c>
      <c r="BN1144">
        <f>IFERROR(SMALL(BN346:BN1024,ROW()-ROW($BN$1027)+1),"")</f>
        <v>0</v>
      </c>
      <c r="BO1144">
        <f>IFERROR(SMALL(BO346:BO1024,ROW()-ROW($BO$1027)+1),"")</f>
        <v>0</v>
      </c>
      <c r="BP1144">
        <f>IFERROR(SMALL(BP346:BP1024,ROW()-ROW($BP$1027)+1),"")</f>
        <v>0</v>
      </c>
      <c r="BQ1144">
        <f>IFERROR(SMALL(BQ346:BQ1024,ROW()-ROW($BQ$1027)+1),"")</f>
        <v>0</v>
      </c>
      <c r="BR1144">
        <f>IFERROR(SMALL(BR346:BR1024,ROW()-ROW($BR$1027)+1),"")</f>
        <v>0</v>
      </c>
    </row>
    <row r="1145" spans="5:70">
      <c r="E1145">
        <f>IFERROR(SMALL(E346:E1024,ROW()-ROW($E$1027)+1),"")</f>
        <v>0</v>
      </c>
      <c r="F1145">
        <f>IFERROR(SMALL(F346:F1024,ROW()-ROW($F$1027)+1),"")</f>
        <v>0</v>
      </c>
      <c r="G1145">
        <f>IFERROR(SMALL(G346:G1024,ROW()-ROW($G$1027)+1),"")</f>
        <v>0</v>
      </c>
      <c r="H1145">
        <f>IFERROR(SMALL(H346:H1024,ROW()-ROW($H$1027)+1),"")</f>
        <v>0</v>
      </c>
      <c r="I1145">
        <f>IFERROR(SMALL(I346:I1024,ROW()-ROW($I$1027)+1),"")</f>
        <v>0</v>
      </c>
      <c r="J1145">
        <f>IFERROR(SMALL(J346:J1024,ROW()-ROW($J$1027)+1),"")</f>
        <v>0</v>
      </c>
      <c r="K1145">
        <f>IFERROR(SMALL(K346:K1024,ROW()-ROW($K$1027)+1),"")</f>
        <v>0</v>
      </c>
      <c r="L1145">
        <f>IFERROR(SMALL(L346:L1024,ROW()-ROW($L$1027)+1),"")</f>
        <v>0</v>
      </c>
      <c r="M1145">
        <f>IFERROR(SMALL(M346:M1024,ROW()-ROW($M$1027)+1),"")</f>
        <v>0</v>
      </c>
      <c r="N1145">
        <f>IFERROR(SMALL(N346:N1024,ROW()-ROW($N$1027)+1),"")</f>
        <v>0</v>
      </c>
      <c r="O1145">
        <f>IFERROR(SMALL(O346:O1024,ROW()-ROW($O$1027)+1),"")</f>
        <v>0</v>
      </c>
      <c r="P1145">
        <f>IFERROR(SMALL(P346:P1024,ROW()-ROW($P$1027)+1),"")</f>
        <v>0</v>
      </c>
      <c r="Q1145">
        <f>IFERROR(SMALL(Q346:Q1024,ROW()-ROW($Q$1027)+1),"")</f>
        <v>0</v>
      </c>
      <c r="R1145">
        <f>IFERROR(SMALL(R346:R1024,ROW()-ROW($R$1027)+1),"")</f>
        <v>0</v>
      </c>
      <c r="S1145">
        <f>IFERROR(SMALL(S346:S1024,ROW()-ROW($S$1027)+1),"")</f>
        <v>0</v>
      </c>
      <c r="T1145">
        <f>IFERROR(SMALL(T346:T1024,ROW()-ROW($T$1027)+1),"")</f>
        <v>0</v>
      </c>
      <c r="U1145">
        <f>IFERROR(SMALL(U346:U1024,ROW()-ROW($U$1027)+1),"")</f>
        <v>0</v>
      </c>
      <c r="V1145">
        <f>IFERROR(SMALL(V346:V1024,ROW()-ROW($V$1027)+1),"")</f>
        <v>0</v>
      </c>
      <c r="W1145">
        <f>IFERROR(SMALL(W346:W1024,ROW()-ROW($W$1027)+1),"")</f>
        <v>0</v>
      </c>
      <c r="X1145">
        <f>IFERROR(SMALL(X346:X1024,ROW()-ROW($X$1027)+1),"")</f>
        <v>0</v>
      </c>
      <c r="Y1145">
        <f>IFERROR(SMALL(Y346:Y1024,ROW()-ROW($Y$1027)+1),"")</f>
        <v>0</v>
      </c>
      <c r="Z1145">
        <f>IFERROR(SMALL(Z346:Z1024,ROW()-ROW($Z$1027)+1),"")</f>
        <v>0</v>
      </c>
      <c r="AA1145">
        <f>IFERROR(SMALL(AA346:AA1024,ROW()-ROW($AA$1027)+1),"")</f>
        <v>0</v>
      </c>
      <c r="AB1145">
        <f>IFERROR(SMALL(AB346:AB1024,ROW()-ROW($AB$1027)+1),"")</f>
        <v>0</v>
      </c>
      <c r="AC1145">
        <f>IFERROR(SMALL(AC346:AC1024,ROW()-ROW($AC$1027)+1),"")</f>
        <v>0</v>
      </c>
      <c r="AD1145">
        <f>IFERROR(SMALL(AD346:AD1024,ROW()-ROW($AD$1027)+1),"")</f>
        <v>0</v>
      </c>
      <c r="AE1145">
        <f>IFERROR(SMALL(AE346:AE1024,ROW()-ROW($AE$1027)+1),"")</f>
        <v>0</v>
      </c>
      <c r="AF1145">
        <f>IFERROR(SMALL(AF346:AF1024,ROW()-ROW($AF$1027)+1),"")</f>
        <v>0</v>
      </c>
      <c r="AG1145">
        <f>IFERROR(SMALL(AG346:AG1024,ROW()-ROW($AG$1027)+1),"")</f>
        <v>0</v>
      </c>
      <c r="AH1145">
        <f>IFERROR(SMALL(AH346:AH1024,ROW()-ROW($AH$1027)+1),"")</f>
        <v>0</v>
      </c>
      <c r="AI1145">
        <f>IFERROR(SMALL(AI346:AI1024,ROW()-ROW($AI$1027)+1),"")</f>
        <v>0</v>
      </c>
      <c r="AJ1145">
        <f>IFERROR(SMALL(AJ346:AJ1024,ROW()-ROW($AJ$1027)+1),"")</f>
        <v>0</v>
      </c>
      <c r="AM1145">
        <f>IFERROR(SMALL(AM346:AM1024,ROW()-ROW($AM$1027)+1),"")</f>
        <v>0</v>
      </c>
      <c r="AN1145">
        <f>IFERROR(SMALL(AN346:AN1024,ROW()-ROW($AN$1027)+1),"")</f>
        <v>0</v>
      </c>
      <c r="AO1145">
        <f>IFERROR(SMALL(AO346:AO1024,ROW()-ROW($AO$1027)+1),"")</f>
        <v>0</v>
      </c>
      <c r="AP1145">
        <f>IFERROR(SMALL(AP346:AP1024,ROW()-ROW($AP$1027)+1),"")</f>
        <v>0</v>
      </c>
      <c r="AQ1145">
        <f>IFERROR(SMALL(AQ346:AQ1024,ROW()-ROW($AQ$1027)+1),"")</f>
        <v>0</v>
      </c>
      <c r="AR1145">
        <f>IFERROR(SMALL(AR346:AR1024,ROW()-ROW($AR$1027)+1),"")</f>
        <v>0</v>
      </c>
      <c r="AS1145">
        <f>IFERROR(SMALL(AS346:AS1024,ROW()-ROW($AS$1027)+1),"")</f>
        <v>0</v>
      </c>
      <c r="AT1145">
        <f>IFERROR(SMALL(AT346:AT1024,ROW()-ROW($AT$1027)+1),"")</f>
        <v>0</v>
      </c>
      <c r="AU1145">
        <f>IFERROR(SMALL(AU346:AU1024,ROW()-ROW($AU$1027)+1),"")</f>
        <v>0</v>
      </c>
      <c r="AV1145">
        <f>IFERROR(SMALL(AV346:AV1024,ROW()-ROW($AV$1027)+1),"")</f>
        <v>0</v>
      </c>
      <c r="AW1145">
        <f>IFERROR(SMALL(AW346:AW1024,ROW()-ROW($AW$1027)+1),"")</f>
        <v>0</v>
      </c>
      <c r="AX1145">
        <f>IFERROR(SMALL(AX346:AX1024,ROW()-ROW($AX$1027)+1),"")</f>
        <v>0</v>
      </c>
      <c r="AY1145">
        <f>IFERROR(SMALL(AY346:AY1024,ROW()-ROW($AY$1027)+1),"")</f>
        <v>0</v>
      </c>
      <c r="AZ1145">
        <f>IFERROR(SMALL(AZ346:AZ1024,ROW()-ROW($AZ$1027)+1),"")</f>
        <v>0</v>
      </c>
      <c r="BA1145">
        <f>IFERROR(SMALL(BA346:BA1024,ROW()-ROW($BA$1027)+1),"")</f>
        <v>0</v>
      </c>
      <c r="BB1145">
        <f>IFERROR(SMALL(BB346:BB1024,ROW()-ROW($BB$1027)+1),"")</f>
        <v>0</v>
      </c>
      <c r="BC1145">
        <f>IFERROR(SMALL(BC346:BC1024,ROW()-ROW($BC$1027)+1),"")</f>
        <v>0</v>
      </c>
      <c r="BD1145">
        <f>IFERROR(SMALL(BD346:BD1024,ROW()-ROW($BD$1027)+1),"")</f>
        <v>0</v>
      </c>
      <c r="BE1145">
        <f>IFERROR(SMALL(BE346:BE1024,ROW()-ROW($BE$1027)+1),"")</f>
        <v>0</v>
      </c>
      <c r="BF1145">
        <f>IFERROR(SMALL(BF346:BF1024,ROW()-ROW($BF$1027)+1),"")</f>
        <v>0</v>
      </c>
      <c r="BG1145">
        <f>IFERROR(SMALL(BG346:BG1024,ROW()-ROW($BG$1027)+1),"")</f>
        <v>0</v>
      </c>
      <c r="BH1145">
        <f>IFERROR(SMALL(BH346:BH1024,ROW()-ROW($BH$1027)+1),"")</f>
        <v>0</v>
      </c>
      <c r="BI1145">
        <f>IFERROR(SMALL(BI346:BI1024,ROW()-ROW($BI$1027)+1),"")</f>
        <v>0</v>
      </c>
      <c r="BJ1145">
        <f>IFERROR(SMALL(BJ346:BJ1024,ROW()-ROW($BJ$1027)+1),"")</f>
        <v>0</v>
      </c>
      <c r="BK1145">
        <f>IFERROR(SMALL(BK346:BK1024,ROW()-ROW($BK$1027)+1),"")</f>
        <v>0</v>
      </c>
      <c r="BL1145">
        <f>IFERROR(SMALL(BL346:BL1024,ROW()-ROW($BL$1027)+1),"")</f>
        <v>0</v>
      </c>
      <c r="BM1145">
        <f>IFERROR(SMALL(BM346:BM1024,ROW()-ROW($BM$1027)+1),"")</f>
        <v>0</v>
      </c>
      <c r="BN1145">
        <f>IFERROR(SMALL(BN346:BN1024,ROW()-ROW($BN$1027)+1),"")</f>
        <v>0</v>
      </c>
      <c r="BO1145">
        <f>IFERROR(SMALL(BO346:BO1024,ROW()-ROW($BO$1027)+1),"")</f>
        <v>0</v>
      </c>
      <c r="BP1145">
        <f>IFERROR(SMALL(BP346:BP1024,ROW()-ROW($BP$1027)+1),"")</f>
        <v>0</v>
      </c>
      <c r="BQ1145">
        <f>IFERROR(SMALL(BQ346:BQ1024,ROW()-ROW($BQ$1027)+1),"")</f>
        <v>0</v>
      </c>
      <c r="BR1145">
        <f>IFERROR(SMALL(BR346:BR1024,ROW()-ROW($BR$1027)+1),"")</f>
        <v>0</v>
      </c>
    </row>
    <row r="1146" spans="5:70">
      <c r="E1146">
        <f>IFERROR(SMALL(E346:E1024,ROW()-ROW($E$1027)+1),"")</f>
        <v>0</v>
      </c>
      <c r="F1146">
        <f>IFERROR(SMALL(F346:F1024,ROW()-ROW($F$1027)+1),"")</f>
        <v>0</v>
      </c>
      <c r="G1146">
        <f>IFERROR(SMALL(G346:G1024,ROW()-ROW($G$1027)+1),"")</f>
        <v>0</v>
      </c>
      <c r="H1146">
        <f>IFERROR(SMALL(H346:H1024,ROW()-ROW($H$1027)+1),"")</f>
        <v>0</v>
      </c>
      <c r="I1146">
        <f>IFERROR(SMALL(I346:I1024,ROW()-ROW($I$1027)+1),"")</f>
        <v>0</v>
      </c>
      <c r="J1146">
        <f>IFERROR(SMALL(J346:J1024,ROW()-ROW($J$1027)+1),"")</f>
        <v>0</v>
      </c>
      <c r="K1146">
        <f>IFERROR(SMALL(K346:K1024,ROW()-ROW($K$1027)+1),"")</f>
        <v>0</v>
      </c>
      <c r="L1146">
        <f>IFERROR(SMALL(L346:L1024,ROW()-ROW($L$1027)+1),"")</f>
        <v>0</v>
      </c>
      <c r="M1146">
        <f>IFERROR(SMALL(M346:M1024,ROW()-ROW($M$1027)+1),"")</f>
        <v>0</v>
      </c>
      <c r="N1146">
        <f>IFERROR(SMALL(N346:N1024,ROW()-ROW($N$1027)+1),"")</f>
        <v>0</v>
      </c>
      <c r="O1146">
        <f>IFERROR(SMALL(O346:O1024,ROW()-ROW($O$1027)+1),"")</f>
        <v>0</v>
      </c>
      <c r="P1146">
        <f>IFERROR(SMALL(P346:P1024,ROW()-ROW($P$1027)+1),"")</f>
        <v>0</v>
      </c>
      <c r="Q1146">
        <f>IFERROR(SMALL(Q346:Q1024,ROW()-ROW($Q$1027)+1),"")</f>
        <v>0</v>
      </c>
      <c r="R1146">
        <f>IFERROR(SMALL(R346:R1024,ROW()-ROW($R$1027)+1),"")</f>
        <v>0</v>
      </c>
      <c r="S1146">
        <f>IFERROR(SMALL(S346:S1024,ROW()-ROW($S$1027)+1),"")</f>
        <v>0</v>
      </c>
      <c r="T1146">
        <f>IFERROR(SMALL(T346:T1024,ROW()-ROW($T$1027)+1),"")</f>
        <v>0</v>
      </c>
      <c r="U1146">
        <f>IFERROR(SMALL(U346:U1024,ROW()-ROW($U$1027)+1),"")</f>
        <v>0</v>
      </c>
      <c r="V1146">
        <f>IFERROR(SMALL(V346:V1024,ROW()-ROW($V$1027)+1),"")</f>
        <v>0</v>
      </c>
      <c r="W1146">
        <f>IFERROR(SMALL(W346:W1024,ROW()-ROW($W$1027)+1),"")</f>
        <v>0</v>
      </c>
      <c r="X1146">
        <f>IFERROR(SMALL(X346:X1024,ROW()-ROW($X$1027)+1),"")</f>
        <v>0</v>
      </c>
      <c r="Y1146">
        <f>IFERROR(SMALL(Y346:Y1024,ROW()-ROW($Y$1027)+1),"")</f>
        <v>0</v>
      </c>
      <c r="Z1146">
        <f>IFERROR(SMALL(Z346:Z1024,ROW()-ROW($Z$1027)+1),"")</f>
        <v>0</v>
      </c>
      <c r="AA1146">
        <f>IFERROR(SMALL(AA346:AA1024,ROW()-ROW($AA$1027)+1),"")</f>
        <v>0</v>
      </c>
      <c r="AB1146">
        <f>IFERROR(SMALL(AB346:AB1024,ROW()-ROW($AB$1027)+1),"")</f>
        <v>0</v>
      </c>
      <c r="AC1146">
        <f>IFERROR(SMALL(AC346:AC1024,ROW()-ROW($AC$1027)+1),"")</f>
        <v>0</v>
      </c>
      <c r="AD1146">
        <f>IFERROR(SMALL(AD346:AD1024,ROW()-ROW($AD$1027)+1),"")</f>
        <v>0</v>
      </c>
      <c r="AE1146">
        <f>IFERROR(SMALL(AE346:AE1024,ROW()-ROW($AE$1027)+1),"")</f>
        <v>0</v>
      </c>
      <c r="AF1146">
        <f>IFERROR(SMALL(AF346:AF1024,ROW()-ROW($AF$1027)+1),"")</f>
        <v>0</v>
      </c>
      <c r="AG1146">
        <f>IFERROR(SMALL(AG346:AG1024,ROW()-ROW($AG$1027)+1),"")</f>
        <v>0</v>
      </c>
      <c r="AH1146">
        <f>IFERROR(SMALL(AH346:AH1024,ROW()-ROW($AH$1027)+1),"")</f>
        <v>0</v>
      </c>
      <c r="AI1146">
        <f>IFERROR(SMALL(AI346:AI1024,ROW()-ROW($AI$1027)+1),"")</f>
        <v>0</v>
      </c>
      <c r="AJ1146">
        <f>IFERROR(SMALL(AJ346:AJ1024,ROW()-ROW($AJ$1027)+1),"")</f>
        <v>0</v>
      </c>
      <c r="AM1146">
        <f>IFERROR(SMALL(AM346:AM1024,ROW()-ROW($AM$1027)+1),"")</f>
        <v>0</v>
      </c>
      <c r="AN1146">
        <f>IFERROR(SMALL(AN346:AN1024,ROW()-ROW($AN$1027)+1),"")</f>
        <v>0</v>
      </c>
      <c r="AO1146">
        <f>IFERROR(SMALL(AO346:AO1024,ROW()-ROW($AO$1027)+1),"")</f>
        <v>0</v>
      </c>
      <c r="AP1146">
        <f>IFERROR(SMALL(AP346:AP1024,ROW()-ROW($AP$1027)+1),"")</f>
        <v>0</v>
      </c>
      <c r="AQ1146">
        <f>IFERROR(SMALL(AQ346:AQ1024,ROW()-ROW($AQ$1027)+1),"")</f>
        <v>0</v>
      </c>
      <c r="AR1146">
        <f>IFERROR(SMALL(AR346:AR1024,ROW()-ROW($AR$1027)+1),"")</f>
        <v>0</v>
      </c>
      <c r="AS1146">
        <f>IFERROR(SMALL(AS346:AS1024,ROW()-ROW($AS$1027)+1),"")</f>
        <v>0</v>
      </c>
      <c r="AT1146">
        <f>IFERROR(SMALL(AT346:AT1024,ROW()-ROW($AT$1027)+1),"")</f>
        <v>0</v>
      </c>
      <c r="AU1146">
        <f>IFERROR(SMALL(AU346:AU1024,ROW()-ROW($AU$1027)+1),"")</f>
        <v>0</v>
      </c>
      <c r="AV1146">
        <f>IFERROR(SMALL(AV346:AV1024,ROW()-ROW($AV$1027)+1),"")</f>
        <v>0</v>
      </c>
      <c r="AW1146">
        <f>IFERROR(SMALL(AW346:AW1024,ROW()-ROW($AW$1027)+1),"")</f>
        <v>0</v>
      </c>
      <c r="AX1146">
        <f>IFERROR(SMALL(AX346:AX1024,ROW()-ROW($AX$1027)+1),"")</f>
        <v>0</v>
      </c>
      <c r="AY1146">
        <f>IFERROR(SMALL(AY346:AY1024,ROW()-ROW($AY$1027)+1),"")</f>
        <v>0</v>
      </c>
      <c r="AZ1146">
        <f>IFERROR(SMALL(AZ346:AZ1024,ROW()-ROW($AZ$1027)+1),"")</f>
        <v>0</v>
      </c>
      <c r="BA1146">
        <f>IFERROR(SMALL(BA346:BA1024,ROW()-ROW($BA$1027)+1),"")</f>
        <v>0</v>
      </c>
      <c r="BB1146">
        <f>IFERROR(SMALL(BB346:BB1024,ROW()-ROW($BB$1027)+1),"")</f>
        <v>0</v>
      </c>
      <c r="BC1146">
        <f>IFERROR(SMALL(BC346:BC1024,ROW()-ROW($BC$1027)+1),"")</f>
        <v>0</v>
      </c>
      <c r="BD1146">
        <f>IFERROR(SMALL(BD346:BD1024,ROW()-ROW($BD$1027)+1),"")</f>
        <v>0</v>
      </c>
      <c r="BE1146">
        <f>IFERROR(SMALL(BE346:BE1024,ROW()-ROW($BE$1027)+1),"")</f>
        <v>0</v>
      </c>
      <c r="BF1146">
        <f>IFERROR(SMALL(BF346:BF1024,ROW()-ROW($BF$1027)+1),"")</f>
        <v>0</v>
      </c>
      <c r="BG1146">
        <f>IFERROR(SMALL(BG346:BG1024,ROW()-ROW($BG$1027)+1),"")</f>
        <v>0</v>
      </c>
      <c r="BH1146">
        <f>IFERROR(SMALL(BH346:BH1024,ROW()-ROW($BH$1027)+1),"")</f>
        <v>0</v>
      </c>
      <c r="BI1146">
        <f>IFERROR(SMALL(BI346:BI1024,ROW()-ROW($BI$1027)+1),"")</f>
        <v>0</v>
      </c>
      <c r="BJ1146">
        <f>IFERROR(SMALL(BJ346:BJ1024,ROW()-ROW($BJ$1027)+1),"")</f>
        <v>0</v>
      </c>
      <c r="BK1146">
        <f>IFERROR(SMALL(BK346:BK1024,ROW()-ROW($BK$1027)+1),"")</f>
        <v>0</v>
      </c>
      <c r="BL1146">
        <f>IFERROR(SMALL(BL346:BL1024,ROW()-ROW($BL$1027)+1),"")</f>
        <v>0</v>
      </c>
      <c r="BM1146">
        <f>IFERROR(SMALL(BM346:BM1024,ROW()-ROW($BM$1027)+1),"")</f>
        <v>0</v>
      </c>
      <c r="BN1146">
        <f>IFERROR(SMALL(BN346:BN1024,ROW()-ROW($BN$1027)+1),"")</f>
        <v>0</v>
      </c>
      <c r="BO1146">
        <f>IFERROR(SMALL(BO346:BO1024,ROW()-ROW($BO$1027)+1),"")</f>
        <v>0</v>
      </c>
      <c r="BP1146">
        <f>IFERROR(SMALL(BP346:BP1024,ROW()-ROW($BP$1027)+1),"")</f>
        <v>0</v>
      </c>
      <c r="BQ1146">
        <f>IFERROR(SMALL(BQ346:BQ1024,ROW()-ROW($BQ$1027)+1),"")</f>
        <v>0</v>
      </c>
      <c r="BR1146">
        <f>IFERROR(SMALL(BR346:BR1024,ROW()-ROW($BR$1027)+1),"")</f>
        <v>0</v>
      </c>
    </row>
    <row r="1147" spans="5:70">
      <c r="E1147">
        <f>IFERROR(SMALL(E346:E1024,ROW()-ROW($E$1027)+1),"")</f>
        <v>0</v>
      </c>
      <c r="F1147">
        <f>IFERROR(SMALL(F346:F1024,ROW()-ROW($F$1027)+1),"")</f>
        <v>0</v>
      </c>
      <c r="G1147">
        <f>IFERROR(SMALL(G346:G1024,ROW()-ROW($G$1027)+1),"")</f>
        <v>0</v>
      </c>
      <c r="H1147">
        <f>IFERROR(SMALL(H346:H1024,ROW()-ROW($H$1027)+1),"")</f>
        <v>0</v>
      </c>
      <c r="I1147">
        <f>IFERROR(SMALL(I346:I1024,ROW()-ROW($I$1027)+1),"")</f>
        <v>0</v>
      </c>
      <c r="J1147">
        <f>IFERROR(SMALL(J346:J1024,ROW()-ROW($J$1027)+1),"")</f>
        <v>0</v>
      </c>
      <c r="K1147">
        <f>IFERROR(SMALL(K346:K1024,ROW()-ROW($K$1027)+1),"")</f>
        <v>0</v>
      </c>
      <c r="L1147">
        <f>IFERROR(SMALL(L346:L1024,ROW()-ROW($L$1027)+1),"")</f>
        <v>0</v>
      </c>
      <c r="M1147">
        <f>IFERROR(SMALL(M346:M1024,ROW()-ROW($M$1027)+1),"")</f>
        <v>0</v>
      </c>
      <c r="N1147">
        <f>IFERROR(SMALL(N346:N1024,ROW()-ROW($N$1027)+1),"")</f>
        <v>0</v>
      </c>
      <c r="O1147">
        <f>IFERROR(SMALL(O346:O1024,ROW()-ROW($O$1027)+1),"")</f>
        <v>0</v>
      </c>
      <c r="P1147">
        <f>IFERROR(SMALL(P346:P1024,ROW()-ROW($P$1027)+1),"")</f>
        <v>0</v>
      </c>
      <c r="Q1147">
        <f>IFERROR(SMALL(Q346:Q1024,ROW()-ROW($Q$1027)+1),"")</f>
        <v>0</v>
      </c>
      <c r="R1147">
        <f>IFERROR(SMALL(R346:R1024,ROW()-ROW($R$1027)+1),"")</f>
        <v>0</v>
      </c>
      <c r="S1147">
        <f>IFERROR(SMALL(S346:S1024,ROW()-ROW($S$1027)+1),"")</f>
        <v>0</v>
      </c>
      <c r="T1147">
        <f>IFERROR(SMALL(T346:T1024,ROW()-ROW($T$1027)+1),"")</f>
        <v>0</v>
      </c>
      <c r="U1147">
        <f>IFERROR(SMALL(U346:U1024,ROW()-ROW($U$1027)+1),"")</f>
        <v>0</v>
      </c>
      <c r="V1147">
        <f>IFERROR(SMALL(V346:V1024,ROW()-ROW($V$1027)+1),"")</f>
        <v>0</v>
      </c>
      <c r="W1147">
        <f>IFERROR(SMALL(W346:W1024,ROW()-ROW($W$1027)+1),"")</f>
        <v>0</v>
      </c>
      <c r="X1147">
        <f>IFERROR(SMALL(X346:X1024,ROW()-ROW($X$1027)+1),"")</f>
        <v>0</v>
      </c>
      <c r="Y1147">
        <f>IFERROR(SMALL(Y346:Y1024,ROW()-ROW($Y$1027)+1),"")</f>
        <v>0</v>
      </c>
      <c r="Z1147">
        <f>IFERROR(SMALL(Z346:Z1024,ROW()-ROW($Z$1027)+1),"")</f>
        <v>0</v>
      </c>
      <c r="AA1147">
        <f>IFERROR(SMALL(AA346:AA1024,ROW()-ROW($AA$1027)+1),"")</f>
        <v>0</v>
      </c>
      <c r="AB1147">
        <f>IFERROR(SMALL(AB346:AB1024,ROW()-ROW($AB$1027)+1),"")</f>
        <v>0</v>
      </c>
      <c r="AC1147">
        <f>IFERROR(SMALL(AC346:AC1024,ROW()-ROW($AC$1027)+1),"")</f>
        <v>0</v>
      </c>
      <c r="AD1147">
        <f>IFERROR(SMALL(AD346:AD1024,ROW()-ROW($AD$1027)+1),"")</f>
        <v>0</v>
      </c>
      <c r="AE1147">
        <f>IFERROR(SMALL(AE346:AE1024,ROW()-ROW($AE$1027)+1),"")</f>
        <v>0</v>
      </c>
      <c r="AF1147">
        <f>IFERROR(SMALL(AF346:AF1024,ROW()-ROW($AF$1027)+1),"")</f>
        <v>0</v>
      </c>
      <c r="AG1147">
        <f>IFERROR(SMALL(AG346:AG1024,ROW()-ROW($AG$1027)+1),"")</f>
        <v>0</v>
      </c>
      <c r="AH1147">
        <f>IFERROR(SMALL(AH346:AH1024,ROW()-ROW($AH$1027)+1),"")</f>
        <v>0</v>
      </c>
      <c r="AI1147">
        <f>IFERROR(SMALL(AI346:AI1024,ROW()-ROW($AI$1027)+1),"")</f>
        <v>0</v>
      </c>
      <c r="AJ1147">
        <f>IFERROR(SMALL(AJ346:AJ1024,ROW()-ROW($AJ$1027)+1),"")</f>
        <v>0</v>
      </c>
      <c r="AM1147">
        <f>IFERROR(SMALL(AM346:AM1024,ROW()-ROW($AM$1027)+1),"")</f>
        <v>0</v>
      </c>
      <c r="AN1147">
        <f>IFERROR(SMALL(AN346:AN1024,ROW()-ROW($AN$1027)+1),"")</f>
        <v>0</v>
      </c>
      <c r="AO1147">
        <f>IFERROR(SMALL(AO346:AO1024,ROW()-ROW($AO$1027)+1),"")</f>
        <v>0</v>
      </c>
      <c r="AP1147">
        <f>IFERROR(SMALL(AP346:AP1024,ROW()-ROW($AP$1027)+1),"")</f>
        <v>0</v>
      </c>
      <c r="AQ1147">
        <f>IFERROR(SMALL(AQ346:AQ1024,ROW()-ROW($AQ$1027)+1),"")</f>
        <v>0</v>
      </c>
      <c r="AR1147">
        <f>IFERROR(SMALL(AR346:AR1024,ROW()-ROW($AR$1027)+1),"")</f>
        <v>0</v>
      </c>
      <c r="AS1147">
        <f>IFERROR(SMALL(AS346:AS1024,ROW()-ROW($AS$1027)+1),"")</f>
        <v>0</v>
      </c>
      <c r="AT1147">
        <f>IFERROR(SMALL(AT346:AT1024,ROW()-ROW($AT$1027)+1),"")</f>
        <v>0</v>
      </c>
      <c r="AU1147">
        <f>IFERROR(SMALL(AU346:AU1024,ROW()-ROW($AU$1027)+1),"")</f>
        <v>0</v>
      </c>
      <c r="AV1147">
        <f>IFERROR(SMALL(AV346:AV1024,ROW()-ROW($AV$1027)+1),"")</f>
        <v>0</v>
      </c>
      <c r="AW1147">
        <f>IFERROR(SMALL(AW346:AW1024,ROW()-ROW($AW$1027)+1),"")</f>
        <v>0</v>
      </c>
      <c r="AX1147">
        <f>IFERROR(SMALL(AX346:AX1024,ROW()-ROW($AX$1027)+1),"")</f>
        <v>0</v>
      </c>
      <c r="AY1147">
        <f>IFERROR(SMALL(AY346:AY1024,ROW()-ROW($AY$1027)+1),"")</f>
        <v>0</v>
      </c>
      <c r="AZ1147">
        <f>IFERROR(SMALL(AZ346:AZ1024,ROW()-ROW($AZ$1027)+1),"")</f>
        <v>0</v>
      </c>
      <c r="BA1147">
        <f>IFERROR(SMALL(BA346:BA1024,ROW()-ROW($BA$1027)+1),"")</f>
        <v>0</v>
      </c>
      <c r="BB1147">
        <f>IFERROR(SMALL(BB346:BB1024,ROW()-ROW($BB$1027)+1),"")</f>
        <v>0</v>
      </c>
      <c r="BC1147">
        <f>IFERROR(SMALL(BC346:BC1024,ROW()-ROW($BC$1027)+1),"")</f>
        <v>0</v>
      </c>
      <c r="BD1147">
        <f>IFERROR(SMALL(BD346:BD1024,ROW()-ROW($BD$1027)+1),"")</f>
        <v>0</v>
      </c>
      <c r="BE1147">
        <f>IFERROR(SMALL(BE346:BE1024,ROW()-ROW($BE$1027)+1),"")</f>
        <v>0</v>
      </c>
      <c r="BF1147">
        <f>IFERROR(SMALL(BF346:BF1024,ROW()-ROW($BF$1027)+1),"")</f>
        <v>0</v>
      </c>
      <c r="BG1147">
        <f>IFERROR(SMALL(BG346:BG1024,ROW()-ROW($BG$1027)+1),"")</f>
        <v>0</v>
      </c>
      <c r="BH1147">
        <f>IFERROR(SMALL(BH346:BH1024,ROW()-ROW($BH$1027)+1),"")</f>
        <v>0</v>
      </c>
      <c r="BI1147">
        <f>IFERROR(SMALL(BI346:BI1024,ROW()-ROW($BI$1027)+1),"")</f>
        <v>0</v>
      </c>
      <c r="BJ1147">
        <f>IFERROR(SMALL(BJ346:BJ1024,ROW()-ROW($BJ$1027)+1),"")</f>
        <v>0</v>
      </c>
      <c r="BK1147">
        <f>IFERROR(SMALL(BK346:BK1024,ROW()-ROW($BK$1027)+1),"")</f>
        <v>0</v>
      </c>
      <c r="BL1147">
        <f>IFERROR(SMALL(BL346:BL1024,ROW()-ROW($BL$1027)+1),"")</f>
        <v>0</v>
      </c>
      <c r="BM1147">
        <f>IFERROR(SMALL(BM346:BM1024,ROW()-ROW($BM$1027)+1),"")</f>
        <v>0</v>
      </c>
      <c r="BN1147">
        <f>IFERROR(SMALL(BN346:BN1024,ROW()-ROW($BN$1027)+1),"")</f>
        <v>0</v>
      </c>
      <c r="BO1147">
        <f>IFERROR(SMALL(BO346:BO1024,ROW()-ROW($BO$1027)+1),"")</f>
        <v>0</v>
      </c>
      <c r="BP1147">
        <f>IFERROR(SMALL(BP346:BP1024,ROW()-ROW($BP$1027)+1),"")</f>
        <v>0</v>
      </c>
      <c r="BQ1147">
        <f>IFERROR(SMALL(BQ346:BQ1024,ROW()-ROW($BQ$1027)+1),"")</f>
        <v>0</v>
      </c>
      <c r="BR1147">
        <f>IFERROR(SMALL(BR346:BR1024,ROW()-ROW($BR$1027)+1),"")</f>
        <v>0</v>
      </c>
    </row>
    <row r="1148" spans="5:70">
      <c r="E1148">
        <f>IFERROR(SMALL(E346:E1024,ROW()-ROW($E$1027)+1),"")</f>
        <v>0</v>
      </c>
      <c r="F1148">
        <f>IFERROR(SMALL(F346:F1024,ROW()-ROW($F$1027)+1),"")</f>
        <v>0</v>
      </c>
      <c r="G1148">
        <f>IFERROR(SMALL(G346:G1024,ROW()-ROW($G$1027)+1),"")</f>
        <v>0</v>
      </c>
      <c r="H1148">
        <f>IFERROR(SMALL(H346:H1024,ROW()-ROW($H$1027)+1),"")</f>
        <v>0</v>
      </c>
      <c r="I1148">
        <f>IFERROR(SMALL(I346:I1024,ROW()-ROW($I$1027)+1),"")</f>
        <v>0</v>
      </c>
      <c r="J1148">
        <f>IFERROR(SMALL(J346:J1024,ROW()-ROW($J$1027)+1),"")</f>
        <v>0</v>
      </c>
      <c r="K1148">
        <f>IFERROR(SMALL(K346:K1024,ROW()-ROW($K$1027)+1),"")</f>
        <v>0</v>
      </c>
      <c r="L1148">
        <f>IFERROR(SMALL(L346:L1024,ROW()-ROW($L$1027)+1),"")</f>
        <v>0</v>
      </c>
      <c r="M1148">
        <f>IFERROR(SMALL(M346:M1024,ROW()-ROW($M$1027)+1),"")</f>
        <v>0</v>
      </c>
      <c r="N1148">
        <f>IFERROR(SMALL(N346:N1024,ROW()-ROW($N$1027)+1),"")</f>
        <v>0</v>
      </c>
      <c r="O1148">
        <f>IFERROR(SMALL(O346:O1024,ROW()-ROW($O$1027)+1),"")</f>
        <v>0</v>
      </c>
      <c r="P1148">
        <f>IFERROR(SMALL(P346:P1024,ROW()-ROW($P$1027)+1),"")</f>
        <v>0</v>
      </c>
      <c r="Q1148">
        <f>IFERROR(SMALL(Q346:Q1024,ROW()-ROW($Q$1027)+1),"")</f>
        <v>0</v>
      </c>
      <c r="R1148">
        <f>IFERROR(SMALL(R346:R1024,ROW()-ROW($R$1027)+1),"")</f>
        <v>0</v>
      </c>
      <c r="S1148">
        <f>IFERROR(SMALL(S346:S1024,ROW()-ROW($S$1027)+1),"")</f>
        <v>0</v>
      </c>
      <c r="T1148">
        <f>IFERROR(SMALL(T346:T1024,ROW()-ROW($T$1027)+1),"")</f>
        <v>0</v>
      </c>
      <c r="U1148">
        <f>IFERROR(SMALL(U346:U1024,ROW()-ROW($U$1027)+1),"")</f>
        <v>0</v>
      </c>
      <c r="V1148">
        <f>IFERROR(SMALL(V346:V1024,ROW()-ROW($V$1027)+1),"")</f>
        <v>0</v>
      </c>
      <c r="W1148">
        <f>IFERROR(SMALL(W346:W1024,ROW()-ROW($W$1027)+1),"")</f>
        <v>0</v>
      </c>
      <c r="X1148">
        <f>IFERROR(SMALL(X346:X1024,ROW()-ROW($X$1027)+1),"")</f>
        <v>0</v>
      </c>
      <c r="Y1148">
        <f>IFERROR(SMALL(Y346:Y1024,ROW()-ROW($Y$1027)+1),"")</f>
        <v>0</v>
      </c>
      <c r="Z1148">
        <f>IFERROR(SMALL(Z346:Z1024,ROW()-ROW($Z$1027)+1),"")</f>
        <v>0</v>
      </c>
      <c r="AA1148">
        <f>IFERROR(SMALL(AA346:AA1024,ROW()-ROW($AA$1027)+1),"")</f>
        <v>0</v>
      </c>
      <c r="AB1148">
        <f>IFERROR(SMALL(AB346:AB1024,ROW()-ROW($AB$1027)+1),"")</f>
        <v>0</v>
      </c>
      <c r="AC1148">
        <f>IFERROR(SMALL(AC346:AC1024,ROW()-ROW($AC$1027)+1),"")</f>
        <v>0</v>
      </c>
      <c r="AD1148">
        <f>IFERROR(SMALL(AD346:AD1024,ROW()-ROW($AD$1027)+1),"")</f>
        <v>0</v>
      </c>
      <c r="AE1148">
        <f>IFERROR(SMALL(AE346:AE1024,ROW()-ROW($AE$1027)+1),"")</f>
        <v>0</v>
      </c>
      <c r="AF1148">
        <f>IFERROR(SMALL(AF346:AF1024,ROW()-ROW($AF$1027)+1),"")</f>
        <v>0</v>
      </c>
      <c r="AG1148">
        <f>IFERROR(SMALL(AG346:AG1024,ROW()-ROW($AG$1027)+1),"")</f>
        <v>0</v>
      </c>
      <c r="AH1148">
        <f>IFERROR(SMALL(AH346:AH1024,ROW()-ROW($AH$1027)+1),"")</f>
        <v>0</v>
      </c>
      <c r="AI1148">
        <f>IFERROR(SMALL(AI346:AI1024,ROW()-ROW($AI$1027)+1),"")</f>
        <v>0</v>
      </c>
      <c r="AJ1148">
        <f>IFERROR(SMALL(AJ346:AJ1024,ROW()-ROW($AJ$1027)+1),"")</f>
        <v>0</v>
      </c>
      <c r="AM1148">
        <f>IFERROR(SMALL(AM346:AM1024,ROW()-ROW($AM$1027)+1),"")</f>
        <v>0</v>
      </c>
      <c r="AN1148">
        <f>IFERROR(SMALL(AN346:AN1024,ROW()-ROW($AN$1027)+1),"")</f>
        <v>0</v>
      </c>
      <c r="AO1148">
        <f>IFERROR(SMALL(AO346:AO1024,ROW()-ROW($AO$1027)+1),"")</f>
        <v>0</v>
      </c>
      <c r="AP1148">
        <f>IFERROR(SMALL(AP346:AP1024,ROW()-ROW($AP$1027)+1),"")</f>
        <v>0</v>
      </c>
      <c r="AQ1148">
        <f>IFERROR(SMALL(AQ346:AQ1024,ROW()-ROW($AQ$1027)+1),"")</f>
        <v>0</v>
      </c>
      <c r="AR1148">
        <f>IFERROR(SMALL(AR346:AR1024,ROW()-ROW($AR$1027)+1),"")</f>
        <v>0</v>
      </c>
      <c r="AS1148">
        <f>IFERROR(SMALL(AS346:AS1024,ROW()-ROW($AS$1027)+1),"")</f>
        <v>0</v>
      </c>
      <c r="AT1148">
        <f>IFERROR(SMALL(AT346:AT1024,ROW()-ROW($AT$1027)+1),"")</f>
        <v>0</v>
      </c>
      <c r="AU1148">
        <f>IFERROR(SMALL(AU346:AU1024,ROW()-ROW($AU$1027)+1),"")</f>
        <v>0</v>
      </c>
      <c r="AV1148">
        <f>IFERROR(SMALL(AV346:AV1024,ROW()-ROW($AV$1027)+1),"")</f>
        <v>0</v>
      </c>
      <c r="AW1148">
        <f>IFERROR(SMALL(AW346:AW1024,ROW()-ROW($AW$1027)+1),"")</f>
        <v>0</v>
      </c>
      <c r="AX1148">
        <f>IFERROR(SMALL(AX346:AX1024,ROW()-ROW($AX$1027)+1),"")</f>
        <v>0</v>
      </c>
      <c r="AY1148">
        <f>IFERROR(SMALL(AY346:AY1024,ROW()-ROW($AY$1027)+1),"")</f>
        <v>0</v>
      </c>
      <c r="AZ1148">
        <f>IFERROR(SMALL(AZ346:AZ1024,ROW()-ROW($AZ$1027)+1),"")</f>
        <v>0</v>
      </c>
      <c r="BA1148">
        <f>IFERROR(SMALL(BA346:BA1024,ROW()-ROW($BA$1027)+1),"")</f>
        <v>0</v>
      </c>
      <c r="BB1148">
        <f>IFERROR(SMALL(BB346:BB1024,ROW()-ROW($BB$1027)+1),"")</f>
        <v>0</v>
      </c>
      <c r="BC1148">
        <f>IFERROR(SMALL(BC346:BC1024,ROW()-ROW($BC$1027)+1),"")</f>
        <v>0</v>
      </c>
      <c r="BD1148">
        <f>IFERROR(SMALL(BD346:BD1024,ROW()-ROW($BD$1027)+1),"")</f>
        <v>0</v>
      </c>
      <c r="BE1148">
        <f>IFERROR(SMALL(BE346:BE1024,ROW()-ROW($BE$1027)+1),"")</f>
        <v>0</v>
      </c>
      <c r="BF1148">
        <f>IFERROR(SMALL(BF346:BF1024,ROW()-ROW($BF$1027)+1),"")</f>
        <v>0</v>
      </c>
      <c r="BG1148">
        <f>IFERROR(SMALL(BG346:BG1024,ROW()-ROW($BG$1027)+1),"")</f>
        <v>0</v>
      </c>
      <c r="BH1148">
        <f>IFERROR(SMALL(BH346:BH1024,ROW()-ROW($BH$1027)+1),"")</f>
        <v>0</v>
      </c>
      <c r="BI1148">
        <f>IFERROR(SMALL(BI346:BI1024,ROW()-ROW($BI$1027)+1),"")</f>
        <v>0</v>
      </c>
      <c r="BJ1148">
        <f>IFERROR(SMALL(BJ346:BJ1024,ROW()-ROW($BJ$1027)+1),"")</f>
        <v>0</v>
      </c>
      <c r="BK1148">
        <f>IFERROR(SMALL(BK346:BK1024,ROW()-ROW($BK$1027)+1),"")</f>
        <v>0</v>
      </c>
      <c r="BL1148">
        <f>IFERROR(SMALL(BL346:BL1024,ROW()-ROW($BL$1027)+1),"")</f>
        <v>0</v>
      </c>
      <c r="BM1148">
        <f>IFERROR(SMALL(BM346:BM1024,ROW()-ROW($BM$1027)+1),"")</f>
        <v>0</v>
      </c>
      <c r="BN1148">
        <f>IFERROR(SMALL(BN346:BN1024,ROW()-ROW($BN$1027)+1),"")</f>
        <v>0</v>
      </c>
      <c r="BO1148">
        <f>IFERROR(SMALL(BO346:BO1024,ROW()-ROW($BO$1027)+1),"")</f>
        <v>0</v>
      </c>
      <c r="BP1148">
        <f>IFERROR(SMALL(BP346:BP1024,ROW()-ROW($BP$1027)+1),"")</f>
        <v>0</v>
      </c>
      <c r="BQ1148">
        <f>IFERROR(SMALL(BQ346:BQ1024,ROW()-ROW($BQ$1027)+1),"")</f>
        <v>0</v>
      </c>
      <c r="BR1148">
        <f>IFERROR(SMALL(BR346:BR1024,ROW()-ROW($BR$1027)+1),"")</f>
        <v>0</v>
      </c>
    </row>
    <row r="1149" spans="5:70">
      <c r="E1149">
        <f>IFERROR(SMALL(E346:E1024,ROW()-ROW($E$1027)+1),"")</f>
        <v>0</v>
      </c>
      <c r="F1149">
        <f>IFERROR(SMALL(F346:F1024,ROW()-ROW($F$1027)+1),"")</f>
        <v>0</v>
      </c>
      <c r="G1149">
        <f>IFERROR(SMALL(G346:G1024,ROW()-ROW($G$1027)+1),"")</f>
        <v>0</v>
      </c>
      <c r="H1149">
        <f>IFERROR(SMALL(H346:H1024,ROW()-ROW($H$1027)+1),"")</f>
        <v>0</v>
      </c>
      <c r="I1149">
        <f>IFERROR(SMALL(I346:I1024,ROW()-ROW($I$1027)+1),"")</f>
        <v>0</v>
      </c>
      <c r="J1149">
        <f>IFERROR(SMALL(J346:J1024,ROW()-ROW($J$1027)+1),"")</f>
        <v>0</v>
      </c>
      <c r="K1149">
        <f>IFERROR(SMALL(K346:K1024,ROW()-ROW($K$1027)+1),"")</f>
        <v>0</v>
      </c>
      <c r="L1149">
        <f>IFERROR(SMALL(L346:L1024,ROW()-ROW($L$1027)+1),"")</f>
        <v>0</v>
      </c>
      <c r="M1149">
        <f>IFERROR(SMALL(M346:M1024,ROW()-ROW($M$1027)+1),"")</f>
        <v>0</v>
      </c>
      <c r="N1149">
        <f>IFERROR(SMALL(N346:N1024,ROW()-ROW($N$1027)+1),"")</f>
        <v>0</v>
      </c>
      <c r="O1149">
        <f>IFERROR(SMALL(O346:O1024,ROW()-ROW($O$1027)+1),"")</f>
        <v>0</v>
      </c>
      <c r="P1149">
        <f>IFERROR(SMALL(P346:P1024,ROW()-ROW($P$1027)+1),"")</f>
        <v>0</v>
      </c>
      <c r="Q1149">
        <f>IFERROR(SMALL(Q346:Q1024,ROW()-ROW($Q$1027)+1),"")</f>
        <v>0</v>
      </c>
      <c r="R1149">
        <f>IFERROR(SMALL(R346:R1024,ROW()-ROW($R$1027)+1),"")</f>
        <v>0</v>
      </c>
      <c r="S1149">
        <f>IFERROR(SMALL(S346:S1024,ROW()-ROW($S$1027)+1),"")</f>
        <v>0</v>
      </c>
      <c r="T1149">
        <f>IFERROR(SMALL(T346:T1024,ROW()-ROW($T$1027)+1),"")</f>
        <v>0</v>
      </c>
      <c r="U1149">
        <f>IFERROR(SMALL(U346:U1024,ROW()-ROW($U$1027)+1),"")</f>
        <v>0</v>
      </c>
      <c r="V1149">
        <f>IFERROR(SMALL(V346:V1024,ROW()-ROW($V$1027)+1),"")</f>
        <v>0</v>
      </c>
      <c r="W1149">
        <f>IFERROR(SMALL(W346:W1024,ROW()-ROW($W$1027)+1),"")</f>
        <v>0</v>
      </c>
      <c r="X1149">
        <f>IFERROR(SMALL(X346:X1024,ROW()-ROW($X$1027)+1),"")</f>
        <v>0</v>
      </c>
      <c r="Y1149">
        <f>IFERROR(SMALL(Y346:Y1024,ROW()-ROW($Y$1027)+1),"")</f>
        <v>0</v>
      </c>
      <c r="Z1149">
        <f>IFERROR(SMALL(Z346:Z1024,ROW()-ROW($Z$1027)+1),"")</f>
        <v>0</v>
      </c>
      <c r="AA1149">
        <f>IFERROR(SMALL(AA346:AA1024,ROW()-ROW($AA$1027)+1),"")</f>
        <v>0</v>
      </c>
      <c r="AB1149">
        <f>IFERROR(SMALL(AB346:AB1024,ROW()-ROW($AB$1027)+1),"")</f>
        <v>0</v>
      </c>
      <c r="AC1149">
        <f>IFERROR(SMALL(AC346:AC1024,ROW()-ROW($AC$1027)+1),"")</f>
        <v>0</v>
      </c>
      <c r="AD1149">
        <f>IFERROR(SMALL(AD346:AD1024,ROW()-ROW($AD$1027)+1),"")</f>
        <v>0</v>
      </c>
      <c r="AE1149">
        <f>IFERROR(SMALL(AE346:AE1024,ROW()-ROW($AE$1027)+1),"")</f>
        <v>0</v>
      </c>
      <c r="AF1149">
        <f>IFERROR(SMALL(AF346:AF1024,ROW()-ROW($AF$1027)+1),"")</f>
        <v>0</v>
      </c>
      <c r="AG1149">
        <f>IFERROR(SMALL(AG346:AG1024,ROW()-ROW($AG$1027)+1),"")</f>
        <v>0</v>
      </c>
      <c r="AH1149">
        <f>IFERROR(SMALL(AH346:AH1024,ROW()-ROW($AH$1027)+1),"")</f>
        <v>0</v>
      </c>
      <c r="AI1149">
        <f>IFERROR(SMALL(AI346:AI1024,ROW()-ROW($AI$1027)+1),"")</f>
        <v>0</v>
      </c>
      <c r="AJ1149">
        <f>IFERROR(SMALL(AJ346:AJ1024,ROW()-ROW($AJ$1027)+1),"")</f>
        <v>0</v>
      </c>
      <c r="AM1149">
        <f>IFERROR(SMALL(AM346:AM1024,ROW()-ROW($AM$1027)+1),"")</f>
        <v>0</v>
      </c>
      <c r="AN1149">
        <f>IFERROR(SMALL(AN346:AN1024,ROW()-ROW($AN$1027)+1),"")</f>
        <v>0</v>
      </c>
      <c r="AO1149">
        <f>IFERROR(SMALL(AO346:AO1024,ROW()-ROW($AO$1027)+1),"")</f>
        <v>0</v>
      </c>
      <c r="AP1149">
        <f>IFERROR(SMALL(AP346:AP1024,ROW()-ROW($AP$1027)+1),"")</f>
        <v>0</v>
      </c>
      <c r="AQ1149">
        <f>IFERROR(SMALL(AQ346:AQ1024,ROW()-ROW($AQ$1027)+1),"")</f>
        <v>0</v>
      </c>
      <c r="AR1149">
        <f>IFERROR(SMALL(AR346:AR1024,ROW()-ROW($AR$1027)+1),"")</f>
        <v>0</v>
      </c>
      <c r="AS1149">
        <f>IFERROR(SMALL(AS346:AS1024,ROW()-ROW($AS$1027)+1),"")</f>
        <v>0</v>
      </c>
      <c r="AT1149">
        <f>IFERROR(SMALL(AT346:AT1024,ROW()-ROW($AT$1027)+1),"")</f>
        <v>0</v>
      </c>
      <c r="AU1149">
        <f>IFERROR(SMALL(AU346:AU1024,ROW()-ROW($AU$1027)+1),"")</f>
        <v>0</v>
      </c>
      <c r="AV1149">
        <f>IFERROR(SMALL(AV346:AV1024,ROW()-ROW($AV$1027)+1),"")</f>
        <v>0</v>
      </c>
      <c r="AW1149">
        <f>IFERROR(SMALL(AW346:AW1024,ROW()-ROW($AW$1027)+1),"")</f>
        <v>0</v>
      </c>
      <c r="AX1149">
        <f>IFERROR(SMALL(AX346:AX1024,ROW()-ROW($AX$1027)+1),"")</f>
        <v>0</v>
      </c>
      <c r="AY1149">
        <f>IFERROR(SMALL(AY346:AY1024,ROW()-ROW($AY$1027)+1),"")</f>
        <v>0</v>
      </c>
      <c r="AZ1149">
        <f>IFERROR(SMALL(AZ346:AZ1024,ROW()-ROW($AZ$1027)+1),"")</f>
        <v>0</v>
      </c>
      <c r="BA1149">
        <f>IFERROR(SMALL(BA346:BA1024,ROW()-ROW($BA$1027)+1),"")</f>
        <v>0</v>
      </c>
      <c r="BB1149">
        <f>IFERROR(SMALL(BB346:BB1024,ROW()-ROW($BB$1027)+1),"")</f>
        <v>0</v>
      </c>
      <c r="BC1149">
        <f>IFERROR(SMALL(BC346:BC1024,ROW()-ROW($BC$1027)+1),"")</f>
        <v>0</v>
      </c>
      <c r="BD1149">
        <f>IFERROR(SMALL(BD346:BD1024,ROW()-ROW($BD$1027)+1),"")</f>
        <v>0</v>
      </c>
      <c r="BE1149">
        <f>IFERROR(SMALL(BE346:BE1024,ROW()-ROW($BE$1027)+1),"")</f>
        <v>0</v>
      </c>
      <c r="BF1149">
        <f>IFERROR(SMALL(BF346:BF1024,ROW()-ROW($BF$1027)+1),"")</f>
        <v>0</v>
      </c>
      <c r="BG1149">
        <f>IFERROR(SMALL(BG346:BG1024,ROW()-ROW($BG$1027)+1),"")</f>
        <v>0</v>
      </c>
      <c r="BH1149">
        <f>IFERROR(SMALL(BH346:BH1024,ROW()-ROW($BH$1027)+1),"")</f>
        <v>0</v>
      </c>
      <c r="BI1149">
        <f>IFERROR(SMALL(BI346:BI1024,ROW()-ROW($BI$1027)+1),"")</f>
        <v>0</v>
      </c>
      <c r="BJ1149">
        <f>IFERROR(SMALL(BJ346:BJ1024,ROW()-ROW($BJ$1027)+1),"")</f>
        <v>0</v>
      </c>
      <c r="BK1149">
        <f>IFERROR(SMALL(BK346:BK1024,ROW()-ROW($BK$1027)+1),"")</f>
        <v>0</v>
      </c>
      <c r="BL1149">
        <f>IFERROR(SMALL(BL346:BL1024,ROW()-ROW($BL$1027)+1),"")</f>
        <v>0</v>
      </c>
      <c r="BM1149">
        <f>IFERROR(SMALL(BM346:BM1024,ROW()-ROW($BM$1027)+1),"")</f>
        <v>0</v>
      </c>
      <c r="BN1149">
        <f>IFERROR(SMALL(BN346:BN1024,ROW()-ROW($BN$1027)+1),"")</f>
        <v>0</v>
      </c>
      <c r="BO1149">
        <f>IFERROR(SMALL(BO346:BO1024,ROW()-ROW($BO$1027)+1),"")</f>
        <v>0</v>
      </c>
      <c r="BP1149">
        <f>IFERROR(SMALL(BP346:BP1024,ROW()-ROW($BP$1027)+1),"")</f>
        <v>0</v>
      </c>
      <c r="BQ1149">
        <f>IFERROR(SMALL(BQ346:BQ1024,ROW()-ROW($BQ$1027)+1),"")</f>
        <v>0</v>
      </c>
      <c r="BR1149">
        <f>IFERROR(SMALL(BR346:BR1024,ROW()-ROW($BR$1027)+1),"")</f>
        <v>0</v>
      </c>
    </row>
    <row r="1150" spans="5:70">
      <c r="E1150">
        <f>IFERROR(SMALL(E346:E1024,ROW()-ROW($E$1027)+1),"")</f>
        <v>0</v>
      </c>
      <c r="F1150">
        <f>IFERROR(SMALL(F346:F1024,ROW()-ROW($F$1027)+1),"")</f>
        <v>0</v>
      </c>
      <c r="G1150">
        <f>IFERROR(SMALL(G346:G1024,ROW()-ROW($G$1027)+1),"")</f>
        <v>0</v>
      </c>
      <c r="H1150">
        <f>IFERROR(SMALL(H346:H1024,ROW()-ROW($H$1027)+1),"")</f>
        <v>0</v>
      </c>
      <c r="I1150">
        <f>IFERROR(SMALL(I346:I1024,ROW()-ROW($I$1027)+1),"")</f>
        <v>0</v>
      </c>
      <c r="J1150">
        <f>IFERROR(SMALL(J346:J1024,ROW()-ROW($J$1027)+1),"")</f>
        <v>0</v>
      </c>
      <c r="K1150">
        <f>IFERROR(SMALL(K346:K1024,ROW()-ROW($K$1027)+1),"")</f>
        <v>0</v>
      </c>
      <c r="L1150">
        <f>IFERROR(SMALL(L346:L1024,ROW()-ROW($L$1027)+1),"")</f>
        <v>0</v>
      </c>
      <c r="M1150">
        <f>IFERROR(SMALL(M346:M1024,ROW()-ROW($M$1027)+1),"")</f>
        <v>0</v>
      </c>
      <c r="N1150">
        <f>IFERROR(SMALL(N346:N1024,ROW()-ROW($N$1027)+1),"")</f>
        <v>0</v>
      </c>
      <c r="O1150">
        <f>IFERROR(SMALL(O346:O1024,ROW()-ROW($O$1027)+1),"")</f>
        <v>0</v>
      </c>
      <c r="P1150">
        <f>IFERROR(SMALL(P346:P1024,ROW()-ROW($P$1027)+1),"")</f>
        <v>0</v>
      </c>
      <c r="Q1150">
        <f>IFERROR(SMALL(Q346:Q1024,ROW()-ROW($Q$1027)+1),"")</f>
        <v>0</v>
      </c>
      <c r="R1150">
        <f>IFERROR(SMALL(R346:R1024,ROW()-ROW($R$1027)+1),"")</f>
        <v>0</v>
      </c>
      <c r="S1150">
        <f>IFERROR(SMALL(S346:S1024,ROW()-ROW($S$1027)+1),"")</f>
        <v>0</v>
      </c>
      <c r="T1150">
        <f>IFERROR(SMALL(T346:T1024,ROW()-ROW($T$1027)+1),"")</f>
        <v>0</v>
      </c>
      <c r="U1150">
        <f>IFERROR(SMALL(U346:U1024,ROW()-ROW($U$1027)+1),"")</f>
        <v>0</v>
      </c>
      <c r="V1150">
        <f>IFERROR(SMALL(V346:V1024,ROW()-ROW($V$1027)+1),"")</f>
        <v>0</v>
      </c>
      <c r="W1150">
        <f>IFERROR(SMALL(W346:W1024,ROW()-ROW($W$1027)+1),"")</f>
        <v>0</v>
      </c>
      <c r="X1150">
        <f>IFERROR(SMALL(X346:X1024,ROW()-ROW($X$1027)+1),"")</f>
        <v>0</v>
      </c>
      <c r="Y1150">
        <f>IFERROR(SMALL(Y346:Y1024,ROW()-ROW($Y$1027)+1),"")</f>
        <v>0</v>
      </c>
      <c r="Z1150">
        <f>IFERROR(SMALL(Z346:Z1024,ROW()-ROW($Z$1027)+1),"")</f>
        <v>0</v>
      </c>
      <c r="AA1150">
        <f>IFERROR(SMALL(AA346:AA1024,ROW()-ROW($AA$1027)+1),"")</f>
        <v>0</v>
      </c>
      <c r="AB1150">
        <f>IFERROR(SMALL(AB346:AB1024,ROW()-ROW($AB$1027)+1),"")</f>
        <v>0</v>
      </c>
      <c r="AC1150">
        <f>IFERROR(SMALL(AC346:AC1024,ROW()-ROW($AC$1027)+1),"")</f>
        <v>0</v>
      </c>
      <c r="AD1150">
        <f>IFERROR(SMALL(AD346:AD1024,ROW()-ROW($AD$1027)+1),"")</f>
        <v>0</v>
      </c>
      <c r="AE1150">
        <f>IFERROR(SMALL(AE346:AE1024,ROW()-ROW($AE$1027)+1),"")</f>
        <v>0</v>
      </c>
      <c r="AF1150">
        <f>IFERROR(SMALL(AF346:AF1024,ROW()-ROW($AF$1027)+1),"")</f>
        <v>0</v>
      </c>
      <c r="AG1150">
        <f>IFERROR(SMALL(AG346:AG1024,ROW()-ROW($AG$1027)+1),"")</f>
        <v>0</v>
      </c>
      <c r="AH1150">
        <f>IFERROR(SMALL(AH346:AH1024,ROW()-ROW($AH$1027)+1),"")</f>
        <v>0</v>
      </c>
      <c r="AI1150">
        <f>IFERROR(SMALL(AI346:AI1024,ROW()-ROW($AI$1027)+1),"")</f>
        <v>0</v>
      </c>
      <c r="AJ1150">
        <f>IFERROR(SMALL(AJ346:AJ1024,ROW()-ROW($AJ$1027)+1),"")</f>
        <v>0</v>
      </c>
      <c r="AM1150">
        <f>IFERROR(SMALL(AM346:AM1024,ROW()-ROW($AM$1027)+1),"")</f>
        <v>0</v>
      </c>
      <c r="AN1150">
        <f>IFERROR(SMALL(AN346:AN1024,ROW()-ROW($AN$1027)+1),"")</f>
        <v>0</v>
      </c>
      <c r="AO1150">
        <f>IFERROR(SMALL(AO346:AO1024,ROW()-ROW($AO$1027)+1),"")</f>
        <v>0</v>
      </c>
      <c r="AP1150">
        <f>IFERROR(SMALL(AP346:AP1024,ROW()-ROW($AP$1027)+1),"")</f>
        <v>0</v>
      </c>
      <c r="AQ1150">
        <f>IFERROR(SMALL(AQ346:AQ1024,ROW()-ROW($AQ$1027)+1),"")</f>
        <v>0</v>
      </c>
      <c r="AR1150">
        <f>IFERROR(SMALL(AR346:AR1024,ROW()-ROW($AR$1027)+1),"")</f>
        <v>0</v>
      </c>
      <c r="AS1150">
        <f>IFERROR(SMALL(AS346:AS1024,ROW()-ROW($AS$1027)+1),"")</f>
        <v>0</v>
      </c>
      <c r="AT1150">
        <f>IFERROR(SMALL(AT346:AT1024,ROW()-ROW($AT$1027)+1),"")</f>
        <v>0</v>
      </c>
      <c r="AU1150">
        <f>IFERROR(SMALL(AU346:AU1024,ROW()-ROW($AU$1027)+1),"")</f>
        <v>0</v>
      </c>
      <c r="AV1150">
        <f>IFERROR(SMALL(AV346:AV1024,ROW()-ROW($AV$1027)+1),"")</f>
        <v>0</v>
      </c>
      <c r="AW1150">
        <f>IFERROR(SMALL(AW346:AW1024,ROW()-ROW($AW$1027)+1),"")</f>
        <v>0</v>
      </c>
      <c r="AX1150">
        <f>IFERROR(SMALL(AX346:AX1024,ROW()-ROW($AX$1027)+1),"")</f>
        <v>0</v>
      </c>
      <c r="AY1150">
        <f>IFERROR(SMALL(AY346:AY1024,ROW()-ROW($AY$1027)+1),"")</f>
        <v>0</v>
      </c>
      <c r="AZ1150">
        <f>IFERROR(SMALL(AZ346:AZ1024,ROW()-ROW($AZ$1027)+1),"")</f>
        <v>0</v>
      </c>
      <c r="BA1150">
        <f>IFERROR(SMALL(BA346:BA1024,ROW()-ROW($BA$1027)+1),"")</f>
        <v>0</v>
      </c>
      <c r="BB1150">
        <f>IFERROR(SMALL(BB346:BB1024,ROW()-ROW($BB$1027)+1),"")</f>
        <v>0</v>
      </c>
      <c r="BC1150">
        <f>IFERROR(SMALL(BC346:BC1024,ROW()-ROW($BC$1027)+1),"")</f>
        <v>0</v>
      </c>
      <c r="BD1150">
        <f>IFERROR(SMALL(BD346:BD1024,ROW()-ROW($BD$1027)+1),"")</f>
        <v>0</v>
      </c>
      <c r="BE1150">
        <f>IFERROR(SMALL(BE346:BE1024,ROW()-ROW($BE$1027)+1),"")</f>
        <v>0</v>
      </c>
      <c r="BF1150">
        <f>IFERROR(SMALL(BF346:BF1024,ROW()-ROW($BF$1027)+1),"")</f>
        <v>0</v>
      </c>
      <c r="BG1150">
        <f>IFERROR(SMALL(BG346:BG1024,ROW()-ROW($BG$1027)+1),"")</f>
        <v>0</v>
      </c>
      <c r="BH1150">
        <f>IFERROR(SMALL(BH346:BH1024,ROW()-ROW($BH$1027)+1),"")</f>
        <v>0</v>
      </c>
      <c r="BI1150">
        <f>IFERROR(SMALL(BI346:BI1024,ROW()-ROW($BI$1027)+1),"")</f>
        <v>0</v>
      </c>
      <c r="BJ1150">
        <f>IFERROR(SMALL(BJ346:BJ1024,ROW()-ROW($BJ$1027)+1),"")</f>
        <v>0</v>
      </c>
      <c r="BK1150">
        <f>IFERROR(SMALL(BK346:BK1024,ROW()-ROW($BK$1027)+1),"")</f>
        <v>0</v>
      </c>
      <c r="BL1150">
        <f>IFERROR(SMALL(BL346:BL1024,ROW()-ROW($BL$1027)+1),"")</f>
        <v>0</v>
      </c>
      <c r="BM1150">
        <f>IFERROR(SMALL(BM346:BM1024,ROW()-ROW($BM$1027)+1),"")</f>
        <v>0</v>
      </c>
      <c r="BN1150">
        <f>IFERROR(SMALL(BN346:BN1024,ROW()-ROW($BN$1027)+1),"")</f>
        <v>0</v>
      </c>
      <c r="BO1150">
        <f>IFERROR(SMALL(BO346:BO1024,ROW()-ROW($BO$1027)+1),"")</f>
        <v>0</v>
      </c>
      <c r="BP1150">
        <f>IFERROR(SMALL(BP346:BP1024,ROW()-ROW($BP$1027)+1),"")</f>
        <v>0</v>
      </c>
      <c r="BQ1150">
        <f>IFERROR(SMALL(BQ346:BQ1024,ROW()-ROW($BQ$1027)+1),"")</f>
        <v>0</v>
      </c>
      <c r="BR1150">
        <f>IFERROR(SMALL(BR346:BR1024,ROW()-ROW($BR$1027)+1),"")</f>
        <v>0</v>
      </c>
    </row>
    <row r="1151" spans="5:70">
      <c r="E1151">
        <f>IFERROR(SMALL(E346:E1024,ROW()-ROW($E$1027)+1),"")</f>
        <v>0</v>
      </c>
      <c r="F1151">
        <f>IFERROR(SMALL(F346:F1024,ROW()-ROW($F$1027)+1),"")</f>
        <v>0</v>
      </c>
      <c r="G1151">
        <f>IFERROR(SMALL(G346:G1024,ROW()-ROW($G$1027)+1),"")</f>
        <v>0</v>
      </c>
      <c r="H1151">
        <f>IFERROR(SMALL(H346:H1024,ROW()-ROW($H$1027)+1),"")</f>
        <v>0</v>
      </c>
      <c r="I1151">
        <f>IFERROR(SMALL(I346:I1024,ROW()-ROW($I$1027)+1),"")</f>
        <v>0</v>
      </c>
      <c r="J1151">
        <f>IFERROR(SMALL(J346:J1024,ROW()-ROW($J$1027)+1),"")</f>
        <v>0</v>
      </c>
      <c r="K1151">
        <f>IFERROR(SMALL(K346:K1024,ROW()-ROW($K$1027)+1),"")</f>
        <v>0</v>
      </c>
      <c r="L1151">
        <f>IFERROR(SMALL(L346:L1024,ROW()-ROW($L$1027)+1),"")</f>
        <v>0</v>
      </c>
      <c r="M1151">
        <f>IFERROR(SMALL(M346:M1024,ROW()-ROW($M$1027)+1),"")</f>
        <v>0</v>
      </c>
      <c r="N1151">
        <f>IFERROR(SMALL(N346:N1024,ROW()-ROW($N$1027)+1),"")</f>
        <v>0</v>
      </c>
      <c r="O1151">
        <f>IFERROR(SMALL(O346:O1024,ROW()-ROW($O$1027)+1),"")</f>
        <v>0</v>
      </c>
      <c r="P1151">
        <f>IFERROR(SMALL(P346:P1024,ROW()-ROW($P$1027)+1),"")</f>
        <v>0</v>
      </c>
      <c r="Q1151">
        <f>IFERROR(SMALL(Q346:Q1024,ROW()-ROW($Q$1027)+1),"")</f>
        <v>0</v>
      </c>
      <c r="R1151">
        <f>IFERROR(SMALL(R346:R1024,ROW()-ROW($R$1027)+1),"")</f>
        <v>0</v>
      </c>
      <c r="S1151">
        <f>IFERROR(SMALL(S346:S1024,ROW()-ROW($S$1027)+1),"")</f>
        <v>0</v>
      </c>
      <c r="T1151">
        <f>IFERROR(SMALL(T346:T1024,ROW()-ROW($T$1027)+1),"")</f>
        <v>0</v>
      </c>
      <c r="U1151">
        <f>IFERROR(SMALL(U346:U1024,ROW()-ROW($U$1027)+1),"")</f>
        <v>0</v>
      </c>
      <c r="V1151">
        <f>IFERROR(SMALL(V346:V1024,ROW()-ROW($V$1027)+1),"")</f>
        <v>0</v>
      </c>
      <c r="W1151">
        <f>IFERROR(SMALL(W346:W1024,ROW()-ROW($W$1027)+1),"")</f>
        <v>0</v>
      </c>
      <c r="X1151">
        <f>IFERROR(SMALL(X346:X1024,ROW()-ROW($X$1027)+1),"")</f>
        <v>0</v>
      </c>
      <c r="Y1151">
        <f>IFERROR(SMALL(Y346:Y1024,ROW()-ROW($Y$1027)+1),"")</f>
        <v>0</v>
      </c>
      <c r="Z1151">
        <f>IFERROR(SMALL(Z346:Z1024,ROW()-ROW($Z$1027)+1),"")</f>
        <v>0</v>
      </c>
      <c r="AA1151">
        <f>IFERROR(SMALL(AA346:AA1024,ROW()-ROW($AA$1027)+1),"")</f>
        <v>0</v>
      </c>
      <c r="AB1151">
        <f>IFERROR(SMALL(AB346:AB1024,ROW()-ROW($AB$1027)+1),"")</f>
        <v>0</v>
      </c>
      <c r="AC1151">
        <f>IFERROR(SMALL(AC346:AC1024,ROW()-ROW($AC$1027)+1),"")</f>
        <v>0</v>
      </c>
      <c r="AD1151">
        <f>IFERROR(SMALL(AD346:AD1024,ROW()-ROW($AD$1027)+1),"")</f>
        <v>0</v>
      </c>
      <c r="AE1151">
        <f>IFERROR(SMALL(AE346:AE1024,ROW()-ROW($AE$1027)+1),"")</f>
        <v>0</v>
      </c>
      <c r="AF1151">
        <f>IFERROR(SMALL(AF346:AF1024,ROW()-ROW($AF$1027)+1),"")</f>
        <v>0</v>
      </c>
      <c r="AG1151">
        <f>IFERROR(SMALL(AG346:AG1024,ROW()-ROW($AG$1027)+1),"")</f>
        <v>0</v>
      </c>
      <c r="AH1151">
        <f>IFERROR(SMALL(AH346:AH1024,ROW()-ROW($AH$1027)+1),"")</f>
        <v>0</v>
      </c>
      <c r="AI1151">
        <f>IFERROR(SMALL(AI346:AI1024,ROW()-ROW($AI$1027)+1),"")</f>
        <v>0</v>
      </c>
      <c r="AJ1151">
        <f>IFERROR(SMALL(AJ346:AJ1024,ROW()-ROW($AJ$1027)+1),"")</f>
        <v>0</v>
      </c>
      <c r="AM1151">
        <f>IFERROR(SMALL(AM346:AM1024,ROW()-ROW($AM$1027)+1),"")</f>
        <v>0</v>
      </c>
      <c r="AN1151">
        <f>IFERROR(SMALL(AN346:AN1024,ROW()-ROW($AN$1027)+1),"")</f>
        <v>0</v>
      </c>
      <c r="AO1151">
        <f>IFERROR(SMALL(AO346:AO1024,ROW()-ROW($AO$1027)+1),"")</f>
        <v>0</v>
      </c>
      <c r="AP1151">
        <f>IFERROR(SMALL(AP346:AP1024,ROW()-ROW($AP$1027)+1),"")</f>
        <v>0</v>
      </c>
      <c r="AQ1151">
        <f>IFERROR(SMALL(AQ346:AQ1024,ROW()-ROW($AQ$1027)+1),"")</f>
        <v>0</v>
      </c>
      <c r="AR1151">
        <f>IFERROR(SMALL(AR346:AR1024,ROW()-ROW($AR$1027)+1),"")</f>
        <v>0</v>
      </c>
      <c r="AS1151">
        <f>IFERROR(SMALL(AS346:AS1024,ROW()-ROW($AS$1027)+1),"")</f>
        <v>0</v>
      </c>
      <c r="AT1151">
        <f>IFERROR(SMALL(AT346:AT1024,ROW()-ROW($AT$1027)+1),"")</f>
        <v>0</v>
      </c>
      <c r="AU1151">
        <f>IFERROR(SMALL(AU346:AU1024,ROW()-ROW($AU$1027)+1),"")</f>
        <v>0</v>
      </c>
      <c r="AV1151">
        <f>IFERROR(SMALL(AV346:AV1024,ROW()-ROW($AV$1027)+1),"")</f>
        <v>0</v>
      </c>
      <c r="AW1151">
        <f>IFERROR(SMALL(AW346:AW1024,ROW()-ROW($AW$1027)+1),"")</f>
        <v>0</v>
      </c>
      <c r="AX1151">
        <f>IFERROR(SMALL(AX346:AX1024,ROW()-ROW($AX$1027)+1),"")</f>
        <v>0</v>
      </c>
      <c r="AY1151">
        <f>IFERROR(SMALL(AY346:AY1024,ROW()-ROW($AY$1027)+1),"")</f>
        <v>0</v>
      </c>
      <c r="AZ1151">
        <f>IFERROR(SMALL(AZ346:AZ1024,ROW()-ROW($AZ$1027)+1),"")</f>
        <v>0</v>
      </c>
      <c r="BA1151">
        <f>IFERROR(SMALL(BA346:BA1024,ROW()-ROW($BA$1027)+1),"")</f>
        <v>0</v>
      </c>
      <c r="BB1151">
        <f>IFERROR(SMALL(BB346:BB1024,ROW()-ROW($BB$1027)+1),"")</f>
        <v>0</v>
      </c>
      <c r="BC1151">
        <f>IFERROR(SMALL(BC346:BC1024,ROW()-ROW($BC$1027)+1),"")</f>
        <v>0</v>
      </c>
      <c r="BD1151">
        <f>IFERROR(SMALL(BD346:BD1024,ROW()-ROW($BD$1027)+1),"")</f>
        <v>0</v>
      </c>
      <c r="BE1151">
        <f>IFERROR(SMALL(BE346:BE1024,ROW()-ROW($BE$1027)+1),"")</f>
        <v>0</v>
      </c>
      <c r="BF1151">
        <f>IFERROR(SMALL(BF346:BF1024,ROW()-ROW($BF$1027)+1),"")</f>
        <v>0</v>
      </c>
      <c r="BG1151">
        <f>IFERROR(SMALL(BG346:BG1024,ROW()-ROW($BG$1027)+1),"")</f>
        <v>0</v>
      </c>
      <c r="BH1151">
        <f>IFERROR(SMALL(BH346:BH1024,ROW()-ROW($BH$1027)+1),"")</f>
        <v>0</v>
      </c>
      <c r="BI1151">
        <f>IFERROR(SMALL(BI346:BI1024,ROW()-ROW($BI$1027)+1),"")</f>
        <v>0</v>
      </c>
      <c r="BJ1151">
        <f>IFERROR(SMALL(BJ346:BJ1024,ROW()-ROW($BJ$1027)+1),"")</f>
        <v>0</v>
      </c>
      <c r="BK1151">
        <f>IFERROR(SMALL(BK346:BK1024,ROW()-ROW($BK$1027)+1),"")</f>
        <v>0</v>
      </c>
      <c r="BL1151">
        <f>IFERROR(SMALL(BL346:BL1024,ROW()-ROW($BL$1027)+1),"")</f>
        <v>0</v>
      </c>
      <c r="BM1151">
        <f>IFERROR(SMALL(BM346:BM1024,ROW()-ROW($BM$1027)+1),"")</f>
        <v>0</v>
      </c>
      <c r="BN1151">
        <f>IFERROR(SMALL(BN346:BN1024,ROW()-ROW($BN$1027)+1),"")</f>
        <v>0</v>
      </c>
      <c r="BO1151">
        <f>IFERROR(SMALL(BO346:BO1024,ROW()-ROW($BO$1027)+1),"")</f>
        <v>0</v>
      </c>
      <c r="BP1151">
        <f>IFERROR(SMALL(BP346:BP1024,ROW()-ROW($BP$1027)+1),"")</f>
        <v>0</v>
      </c>
      <c r="BQ1151">
        <f>IFERROR(SMALL(BQ346:BQ1024,ROW()-ROW($BQ$1027)+1),"")</f>
        <v>0</v>
      </c>
      <c r="BR1151">
        <f>IFERROR(SMALL(BR346:BR1024,ROW()-ROW($BR$1027)+1),"")</f>
        <v>0</v>
      </c>
    </row>
    <row r="1152" spans="5:70">
      <c r="E1152">
        <f>IFERROR(SMALL(E346:E1024,ROW()-ROW($E$1027)+1),"")</f>
        <v>0</v>
      </c>
      <c r="F1152">
        <f>IFERROR(SMALL(F346:F1024,ROW()-ROW($F$1027)+1),"")</f>
        <v>0</v>
      </c>
      <c r="G1152">
        <f>IFERROR(SMALL(G346:G1024,ROW()-ROW($G$1027)+1),"")</f>
        <v>0</v>
      </c>
      <c r="H1152">
        <f>IFERROR(SMALL(H346:H1024,ROW()-ROW($H$1027)+1),"")</f>
        <v>0</v>
      </c>
      <c r="I1152">
        <f>IFERROR(SMALL(I346:I1024,ROW()-ROW($I$1027)+1),"")</f>
        <v>0</v>
      </c>
      <c r="J1152">
        <f>IFERROR(SMALL(J346:J1024,ROW()-ROW($J$1027)+1),"")</f>
        <v>0</v>
      </c>
      <c r="K1152">
        <f>IFERROR(SMALL(K346:K1024,ROW()-ROW($K$1027)+1),"")</f>
        <v>0</v>
      </c>
      <c r="L1152">
        <f>IFERROR(SMALL(L346:L1024,ROW()-ROW($L$1027)+1),"")</f>
        <v>0</v>
      </c>
      <c r="M1152">
        <f>IFERROR(SMALL(M346:M1024,ROW()-ROW($M$1027)+1),"")</f>
        <v>0</v>
      </c>
      <c r="N1152">
        <f>IFERROR(SMALL(N346:N1024,ROW()-ROW($N$1027)+1),"")</f>
        <v>0</v>
      </c>
      <c r="O1152">
        <f>IFERROR(SMALL(O346:O1024,ROW()-ROW($O$1027)+1),"")</f>
        <v>0</v>
      </c>
      <c r="P1152">
        <f>IFERROR(SMALL(P346:P1024,ROW()-ROW($P$1027)+1),"")</f>
        <v>0</v>
      </c>
      <c r="Q1152">
        <f>IFERROR(SMALL(Q346:Q1024,ROW()-ROW($Q$1027)+1),"")</f>
        <v>0</v>
      </c>
      <c r="R1152">
        <f>IFERROR(SMALL(R346:R1024,ROW()-ROW($R$1027)+1),"")</f>
        <v>0</v>
      </c>
      <c r="S1152">
        <f>IFERROR(SMALL(S346:S1024,ROW()-ROW($S$1027)+1),"")</f>
        <v>0</v>
      </c>
      <c r="T1152">
        <f>IFERROR(SMALL(T346:T1024,ROW()-ROW($T$1027)+1),"")</f>
        <v>0</v>
      </c>
      <c r="U1152">
        <f>IFERROR(SMALL(U346:U1024,ROW()-ROW($U$1027)+1),"")</f>
        <v>0</v>
      </c>
      <c r="V1152">
        <f>IFERROR(SMALL(V346:V1024,ROW()-ROW($V$1027)+1),"")</f>
        <v>0</v>
      </c>
      <c r="W1152">
        <f>IFERROR(SMALL(W346:W1024,ROW()-ROW($W$1027)+1),"")</f>
        <v>0</v>
      </c>
      <c r="X1152">
        <f>IFERROR(SMALL(X346:X1024,ROW()-ROW($X$1027)+1),"")</f>
        <v>0</v>
      </c>
      <c r="Y1152">
        <f>IFERROR(SMALL(Y346:Y1024,ROW()-ROW($Y$1027)+1),"")</f>
        <v>0</v>
      </c>
      <c r="Z1152">
        <f>IFERROR(SMALL(Z346:Z1024,ROW()-ROW($Z$1027)+1),"")</f>
        <v>0</v>
      </c>
      <c r="AA1152">
        <f>IFERROR(SMALL(AA346:AA1024,ROW()-ROW($AA$1027)+1),"")</f>
        <v>0</v>
      </c>
      <c r="AB1152">
        <f>IFERROR(SMALL(AB346:AB1024,ROW()-ROW($AB$1027)+1),"")</f>
        <v>0</v>
      </c>
      <c r="AC1152">
        <f>IFERROR(SMALL(AC346:AC1024,ROW()-ROW($AC$1027)+1),"")</f>
        <v>0</v>
      </c>
      <c r="AD1152">
        <f>IFERROR(SMALL(AD346:AD1024,ROW()-ROW($AD$1027)+1),"")</f>
        <v>0</v>
      </c>
      <c r="AE1152">
        <f>IFERROR(SMALL(AE346:AE1024,ROW()-ROW($AE$1027)+1),"")</f>
        <v>0</v>
      </c>
      <c r="AF1152">
        <f>IFERROR(SMALL(AF346:AF1024,ROW()-ROW($AF$1027)+1),"")</f>
        <v>0</v>
      </c>
      <c r="AG1152">
        <f>IFERROR(SMALL(AG346:AG1024,ROW()-ROW($AG$1027)+1),"")</f>
        <v>0</v>
      </c>
      <c r="AH1152">
        <f>IFERROR(SMALL(AH346:AH1024,ROW()-ROW($AH$1027)+1),"")</f>
        <v>0</v>
      </c>
      <c r="AI1152">
        <f>IFERROR(SMALL(AI346:AI1024,ROW()-ROW($AI$1027)+1),"")</f>
        <v>0</v>
      </c>
      <c r="AJ1152">
        <f>IFERROR(SMALL(AJ346:AJ1024,ROW()-ROW($AJ$1027)+1),"")</f>
        <v>0</v>
      </c>
      <c r="AM1152">
        <f>IFERROR(SMALL(AM346:AM1024,ROW()-ROW($AM$1027)+1),"")</f>
        <v>0</v>
      </c>
      <c r="AN1152">
        <f>IFERROR(SMALL(AN346:AN1024,ROW()-ROW($AN$1027)+1),"")</f>
        <v>0</v>
      </c>
      <c r="AO1152">
        <f>IFERROR(SMALL(AO346:AO1024,ROW()-ROW($AO$1027)+1),"")</f>
        <v>0</v>
      </c>
      <c r="AP1152">
        <f>IFERROR(SMALL(AP346:AP1024,ROW()-ROW($AP$1027)+1),"")</f>
        <v>0</v>
      </c>
      <c r="AQ1152">
        <f>IFERROR(SMALL(AQ346:AQ1024,ROW()-ROW($AQ$1027)+1),"")</f>
        <v>0</v>
      </c>
      <c r="AR1152">
        <f>IFERROR(SMALL(AR346:AR1024,ROW()-ROW($AR$1027)+1),"")</f>
        <v>0</v>
      </c>
      <c r="AS1152">
        <f>IFERROR(SMALL(AS346:AS1024,ROW()-ROW($AS$1027)+1),"")</f>
        <v>0</v>
      </c>
      <c r="AT1152">
        <f>IFERROR(SMALL(AT346:AT1024,ROW()-ROW($AT$1027)+1),"")</f>
        <v>0</v>
      </c>
      <c r="AU1152">
        <f>IFERROR(SMALL(AU346:AU1024,ROW()-ROW($AU$1027)+1),"")</f>
        <v>0</v>
      </c>
      <c r="AV1152">
        <f>IFERROR(SMALL(AV346:AV1024,ROW()-ROW($AV$1027)+1),"")</f>
        <v>0</v>
      </c>
      <c r="AW1152">
        <f>IFERROR(SMALL(AW346:AW1024,ROW()-ROW($AW$1027)+1),"")</f>
        <v>0</v>
      </c>
      <c r="AX1152">
        <f>IFERROR(SMALL(AX346:AX1024,ROW()-ROW($AX$1027)+1),"")</f>
        <v>0</v>
      </c>
      <c r="AY1152">
        <f>IFERROR(SMALL(AY346:AY1024,ROW()-ROW($AY$1027)+1),"")</f>
        <v>0</v>
      </c>
      <c r="AZ1152">
        <f>IFERROR(SMALL(AZ346:AZ1024,ROW()-ROW($AZ$1027)+1),"")</f>
        <v>0</v>
      </c>
      <c r="BA1152">
        <f>IFERROR(SMALL(BA346:BA1024,ROW()-ROW($BA$1027)+1),"")</f>
        <v>0</v>
      </c>
      <c r="BB1152">
        <f>IFERROR(SMALL(BB346:BB1024,ROW()-ROW($BB$1027)+1),"")</f>
        <v>0</v>
      </c>
      <c r="BC1152">
        <f>IFERROR(SMALL(BC346:BC1024,ROW()-ROW($BC$1027)+1),"")</f>
        <v>0</v>
      </c>
      <c r="BD1152">
        <f>IFERROR(SMALL(BD346:BD1024,ROW()-ROW($BD$1027)+1),"")</f>
        <v>0</v>
      </c>
      <c r="BE1152">
        <f>IFERROR(SMALL(BE346:BE1024,ROW()-ROW($BE$1027)+1),"")</f>
        <v>0</v>
      </c>
      <c r="BF1152">
        <f>IFERROR(SMALL(BF346:BF1024,ROW()-ROW($BF$1027)+1),"")</f>
        <v>0</v>
      </c>
      <c r="BG1152">
        <f>IFERROR(SMALL(BG346:BG1024,ROW()-ROW($BG$1027)+1),"")</f>
        <v>0</v>
      </c>
      <c r="BH1152">
        <f>IFERROR(SMALL(BH346:BH1024,ROW()-ROW($BH$1027)+1),"")</f>
        <v>0</v>
      </c>
      <c r="BI1152">
        <f>IFERROR(SMALL(BI346:BI1024,ROW()-ROW($BI$1027)+1),"")</f>
        <v>0</v>
      </c>
      <c r="BJ1152">
        <f>IFERROR(SMALL(BJ346:BJ1024,ROW()-ROW($BJ$1027)+1),"")</f>
        <v>0</v>
      </c>
      <c r="BK1152">
        <f>IFERROR(SMALL(BK346:BK1024,ROW()-ROW($BK$1027)+1),"")</f>
        <v>0</v>
      </c>
      <c r="BL1152">
        <f>IFERROR(SMALL(BL346:BL1024,ROW()-ROW($BL$1027)+1),"")</f>
        <v>0</v>
      </c>
      <c r="BM1152">
        <f>IFERROR(SMALL(BM346:BM1024,ROW()-ROW($BM$1027)+1),"")</f>
        <v>0</v>
      </c>
      <c r="BN1152">
        <f>IFERROR(SMALL(BN346:BN1024,ROW()-ROW($BN$1027)+1),"")</f>
        <v>0</v>
      </c>
      <c r="BO1152">
        <f>IFERROR(SMALL(BO346:BO1024,ROW()-ROW($BO$1027)+1),"")</f>
        <v>0</v>
      </c>
      <c r="BP1152">
        <f>IFERROR(SMALL(BP346:BP1024,ROW()-ROW($BP$1027)+1),"")</f>
        <v>0</v>
      </c>
      <c r="BQ1152">
        <f>IFERROR(SMALL(BQ346:BQ1024,ROW()-ROW($BQ$1027)+1),"")</f>
        <v>0</v>
      </c>
      <c r="BR1152">
        <f>IFERROR(SMALL(BR346:BR1024,ROW()-ROW($BR$1027)+1),"")</f>
        <v>0</v>
      </c>
    </row>
    <row r="1153" spans="5:70">
      <c r="E1153">
        <f>IFERROR(SMALL(E346:E1024,ROW()-ROW($E$1027)+1),"")</f>
        <v>0</v>
      </c>
      <c r="F1153">
        <f>IFERROR(SMALL(F346:F1024,ROW()-ROW($F$1027)+1),"")</f>
        <v>0</v>
      </c>
      <c r="G1153">
        <f>IFERROR(SMALL(G346:G1024,ROW()-ROW($G$1027)+1),"")</f>
        <v>0</v>
      </c>
      <c r="H1153">
        <f>IFERROR(SMALL(H346:H1024,ROW()-ROW($H$1027)+1),"")</f>
        <v>0</v>
      </c>
      <c r="I1153">
        <f>IFERROR(SMALL(I346:I1024,ROW()-ROW($I$1027)+1),"")</f>
        <v>0</v>
      </c>
      <c r="J1153">
        <f>IFERROR(SMALL(J346:J1024,ROW()-ROW($J$1027)+1),"")</f>
        <v>0</v>
      </c>
      <c r="K1153">
        <f>IFERROR(SMALL(K346:K1024,ROW()-ROW($K$1027)+1),"")</f>
        <v>0</v>
      </c>
      <c r="L1153">
        <f>IFERROR(SMALL(L346:L1024,ROW()-ROW($L$1027)+1),"")</f>
        <v>0</v>
      </c>
      <c r="M1153">
        <f>IFERROR(SMALL(M346:M1024,ROW()-ROW($M$1027)+1),"")</f>
        <v>0</v>
      </c>
      <c r="N1153">
        <f>IFERROR(SMALL(N346:N1024,ROW()-ROW($N$1027)+1),"")</f>
        <v>0</v>
      </c>
      <c r="O1153">
        <f>IFERROR(SMALL(O346:O1024,ROW()-ROW($O$1027)+1),"")</f>
        <v>0</v>
      </c>
      <c r="P1153">
        <f>IFERROR(SMALL(P346:P1024,ROW()-ROW($P$1027)+1),"")</f>
        <v>0</v>
      </c>
      <c r="Q1153">
        <f>IFERROR(SMALL(Q346:Q1024,ROW()-ROW($Q$1027)+1),"")</f>
        <v>0</v>
      </c>
      <c r="R1153">
        <f>IFERROR(SMALL(R346:R1024,ROW()-ROW($R$1027)+1),"")</f>
        <v>0</v>
      </c>
      <c r="S1153">
        <f>IFERROR(SMALL(S346:S1024,ROW()-ROW($S$1027)+1),"")</f>
        <v>0</v>
      </c>
      <c r="T1153">
        <f>IFERROR(SMALL(T346:T1024,ROW()-ROW($T$1027)+1),"")</f>
        <v>0</v>
      </c>
      <c r="U1153">
        <f>IFERROR(SMALL(U346:U1024,ROW()-ROW($U$1027)+1),"")</f>
        <v>0</v>
      </c>
      <c r="V1153">
        <f>IFERROR(SMALL(V346:V1024,ROW()-ROW($V$1027)+1),"")</f>
        <v>0</v>
      </c>
      <c r="W1153">
        <f>IFERROR(SMALL(W346:W1024,ROW()-ROW($W$1027)+1),"")</f>
        <v>0</v>
      </c>
      <c r="X1153">
        <f>IFERROR(SMALL(X346:X1024,ROW()-ROW($X$1027)+1),"")</f>
        <v>0</v>
      </c>
      <c r="Y1153">
        <f>IFERROR(SMALL(Y346:Y1024,ROW()-ROW($Y$1027)+1),"")</f>
        <v>0</v>
      </c>
      <c r="Z1153">
        <f>IFERROR(SMALL(Z346:Z1024,ROW()-ROW($Z$1027)+1),"")</f>
        <v>0</v>
      </c>
      <c r="AA1153">
        <f>IFERROR(SMALL(AA346:AA1024,ROW()-ROW($AA$1027)+1),"")</f>
        <v>0</v>
      </c>
      <c r="AB1153">
        <f>IFERROR(SMALL(AB346:AB1024,ROW()-ROW($AB$1027)+1),"")</f>
        <v>0</v>
      </c>
      <c r="AC1153">
        <f>IFERROR(SMALL(AC346:AC1024,ROW()-ROW($AC$1027)+1),"")</f>
        <v>0</v>
      </c>
      <c r="AD1153">
        <f>IFERROR(SMALL(AD346:AD1024,ROW()-ROW($AD$1027)+1),"")</f>
        <v>0</v>
      </c>
      <c r="AE1153">
        <f>IFERROR(SMALL(AE346:AE1024,ROW()-ROW($AE$1027)+1),"")</f>
        <v>0</v>
      </c>
      <c r="AF1153">
        <f>IFERROR(SMALL(AF346:AF1024,ROW()-ROW($AF$1027)+1),"")</f>
        <v>0</v>
      </c>
      <c r="AG1153">
        <f>IFERROR(SMALL(AG346:AG1024,ROW()-ROW($AG$1027)+1),"")</f>
        <v>0</v>
      </c>
      <c r="AH1153">
        <f>IFERROR(SMALL(AH346:AH1024,ROW()-ROW($AH$1027)+1),"")</f>
        <v>0</v>
      </c>
      <c r="AI1153">
        <f>IFERROR(SMALL(AI346:AI1024,ROW()-ROW($AI$1027)+1),"")</f>
        <v>0</v>
      </c>
      <c r="AJ1153">
        <f>IFERROR(SMALL(AJ346:AJ1024,ROW()-ROW($AJ$1027)+1),"")</f>
        <v>0</v>
      </c>
      <c r="AM1153">
        <f>IFERROR(SMALL(AM346:AM1024,ROW()-ROW($AM$1027)+1),"")</f>
        <v>0</v>
      </c>
      <c r="AN1153">
        <f>IFERROR(SMALL(AN346:AN1024,ROW()-ROW($AN$1027)+1),"")</f>
        <v>0</v>
      </c>
      <c r="AO1153">
        <f>IFERROR(SMALL(AO346:AO1024,ROW()-ROW($AO$1027)+1),"")</f>
        <v>0</v>
      </c>
      <c r="AP1153">
        <f>IFERROR(SMALL(AP346:AP1024,ROW()-ROW($AP$1027)+1),"")</f>
        <v>0</v>
      </c>
      <c r="AQ1153">
        <f>IFERROR(SMALL(AQ346:AQ1024,ROW()-ROW($AQ$1027)+1),"")</f>
        <v>0</v>
      </c>
      <c r="AR1153">
        <f>IFERROR(SMALL(AR346:AR1024,ROW()-ROW($AR$1027)+1),"")</f>
        <v>0</v>
      </c>
      <c r="AS1153">
        <f>IFERROR(SMALL(AS346:AS1024,ROW()-ROW($AS$1027)+1),"")</f>
        <v>0</v>
      </c>
      <c r="AT1153">
        <f>IFERROR(SMALL(AT346:AT1024,ROW()-ROW($AT$1027)+1),"")</f>
        <v>0</v>
      </c>
      <c r="AU1153">
        <f>IFERROR(SMALL(AU346:AU1024,ROW()-ROW($AU$1027)+1),"")</f>
        <v>0</v>
      </c>
      <c r="AV1153">
        <f>IFERROR(SMALL(AV346:AV1024,ROW()-ROW($AV$1027)+1),"")</f>
        <v>0</v>
      </c>
      <c r="AW1153">
        <f>IFERROR(SMALL(AW346:AW1024,ROW()-ROW($AW$1027)+1),"")</f>
        <v>0</v>
      </c>
      <c r="AX1153">
        <f>IFERROR(SMALL(AX346:AX1024,ROW()-ROW($AX$1027)+1),"")</f>
        <v>0</v>
      </c>
      <c r="AY1153">
        <f>IFERROR(SMALL(AY346:AY1024,ROW()-ROW($AY$1027)+1),"")</f>
        <v>0</v>
      </c>
      <c r="AZ1153">
        <f>IFERROR(SMALL(AZ346:AZ1024,ROW()-ROW($AZ$1027)+1),"")</f>
        <v>0</v>
      </c>
      <c r="BA1153">
        <f>IFERROR(SMALL(BA346:BA1024,ROW()-ROW($BA$1027)+1),"")</f>
        <v>0</v>
      </c>
      <c r="BB1153">
        <f>IFERROR(SMALL(BB346:BB1024,ROW()-ROW($BB$1027)+1),"")</f>
        <v>0</v>
      </c>
      <c r="BC1153">
        <f>IFERROR(SMALL(BC346:BC1024,ROW()-ROW($BC$1027)+1),"")</f>
        <v>0</v>
      </c>
      <c r="BD1153">
        <f>IFERROR(SMALL(BD346:BD1024,ROW()-ROW($BD$1027)+1),"")</f>
        <v>0</v>
      </c>
      <c r="BE1153">
        <f>IFERROR(SMALL(BE346:BE1024,ROW()-ROW($BE$1027)+1),"")</f>
        <v>0</v>
      </c>
      <c r="BF1153">
        <f>IFERROR(SMALL(BF346:BF1024,ROW()-ROW($BF$1027)+1),"")</f>
        <v>0</v>
      </c>
      <c r="BG1153">
        <f>IFERROR(SMALL(BG346:BG1024,ROW()-ROW($BG$1027)+1),"")</f>
        <v>0</v>
      </c>
      <c r="BH1153">
        <f>IFERROR(SMALL(BH346:BH1024,ROW()-ROW($BH$1027)+1),"")</f>
        <v>0</v>
      </c>
      <c r="BI1153">
        <f>IFERROR(SMALL(BI346:BI1024,ROW()-ROW($BI$1027)+1),"")</f>
        <v>0</v>
      </c>
      <c r="BJ1153">
        <f>IFERROR(SMALL(BJ346:BJ1024,ROW()-ROW($BJ$1027)+1),"")</f>
        <v>0</v>
      </c>
      <c r="BK1153">
        <f>IFERROR(SMALL(BK346:BK1024,ROW()-ROW($BK$1027)+1),"")</f>
        <v>0</v>
      </c>
      <c r="BL1153">
        <f>IFERROR(SMALL(BL346:BL1024,ROW()-ROW($BL$1027)+1),"")</f>
        <v>0</v>
      </c>
      <c r="BM1153">
        <f>IFERROR(SMALL(BM346:BM1024,ROW()-ROW($BM$1027)+1),"")</f>
        <v>0</v>
      </c>
      <c r="BN1153">
        <f>IFERROR(SMALL(BN346:BN1024,ROW()-ROW($BN$1027)+1),"")</f>
        <v>0</v>
      </c>
      <c r="BO1153">
        <f>IFERROR(SMALL(BO346:BO1024,ROW()-ROW($BO$1027)+1),"")</f>
        <v>0</v>
      </c>
      <c r="BP1153">
        <f>IFERROR(SMALL(BP346:BP1024,ROW()-ROW($BP$1027)+1),"")</f>
        <v>0</v>
      </c>
      <c r="BQ1153">
        <f>IFERROR(SMALL(BQ346:BQ1024,ROW()-ROW($BQ$1027)+1),"")</f>
        <v>0</v>
      </c>
      <c r="BR1153">
        <f>IFERROR(SMALL(BR346:BR1024,ROW()-ROW($BR$1027)+1),"")</f>
        <v>0</v>
      </c>
    </row>
    <row r="1154" spans="5:70">
      <c r="E1154">
        <f>IFERROR(SMALL(E346:E1024,ROW()-ROW($E$1027)+1),"")</f>
        <v>0</v>
      </c>
      <c r="F1154">
        <f>IFERROR(SMALL(F346:F1024,ROW()-ROW($F$1027)+1),"")</f>
        <v>0</v>
      </c>
      <c r="G1154">
        <f>IFERROR(SMALL(G346:G1024,ROW()-ROW($G$1027)+1),"")</f>
        <v>0</v>
      </c>
      <c r="H1154">
        <f>IFERROR(SMALL(H346:H1024,ROW()-ROW($H$1027)+1),"")</f>
        <v>0</v>
      </c>
      <c r="I1154">
        <f>IFERROR(SMALL(I346:I1024,ROW()-ROW($I$1027)+1),"")</f>
        <v>0</v>
      </c>
      <c r="J1154">
        <f>IFERROR(SMALL(J346:J1024,ROW()-ROW($J$1027)+1),"")</f>
        <v>0</v>
      </c>
      <c r="K1154">
        <f>IFERROR(SMALL(K346:K1024,ROW()-ROW($K$1027)+1),"")</f>
        <v>0</v>
      </c>
      <c r="L1154">
        <f>IFERROR(SMALL(L346:L1024,ROW()-ROW($L$1027)+1),"")</f>
        <v>0</v>
      </c>
      <c r="M1154">
        <f>IFERROR(SMALL(M346:M1024,ROW()-ROW($M$1027)+1),"")</f>
        <v>0</v>
      </c>
      <c r="N1154">
        <f>IFERROR(SMALL(N346:N1024,ROW()-ROW($N$1027)+1),"")</f>
        <v>0</v>
      </c>
      <c r="O1154">
        <f>IFERROR(SMALL(O346:O1024,ROW()-ROW($O$1027)+1),"")</f>
        <v>0</v>
      </c>
      <c r="P1154">
        <f>IFERROR(SMALL(P346:P1024,ROW()-ROW($P$1027)+1),"")</f>
        <v>0</v>
      </c>
      <c r="Q1154">
        <f>IFERROR(SMALL(Q346:Q1024,ROW()-ROW($Q$1027)+1),"")</f>
        <v>0</v>
      </c>
      <c r="R1154">
        <f>IFERROR(SMALL(R346:R1024,ROW()-ROW($R$1027)+1),"")</f>
        <v>0</v>
      </c>
      <c r="S1154">
        <f>IFERROR(SMALL(S346:S1024,ROW()-ROW($S$1027)+1),"")</f>
        <v>0</v>
      </c>
      <c r="T1154">
        <f>IFERROR(SMALL(T346:T1024,ROW()-ROW($T$1027)+1),"")</f>
        <v>0</v>
      </c>
      <c r="U1154">
        <f>IFERROR(SMALL(U346:U1024,ROW()-ROW($U$1027)+1),"")</f>
        <v>0</v>
      </c>
      <c r="V1154">
        <f>IFERROR(SMALL(V346:V1024,ROW()-ROW($V$1027)+1),"")</f>
        <v>0</v>
      </c>
      <c r="W1154">
        <f>IFERROR(SMALL(W346:W1024,ROW()-ROW($W$1027)+1),"")</f>
        <v>0</v>
      </c>
      <c r="X1154">
        <f>IFERROR(SMALL(X346:X1024,ROW()-ROW($X$1027)+1),"")</f>
        <v>0</v>
      </c>
      <c r="Y1154">
        <f>IFERROR(SMALL(Y346:Y1024,ROW()-ROW($Y$1027)+1),"")</f>
        <v>0</v>
      </c>
      <c r="Z1154">
        <f>IFERROR(SMALL(Z346:Z1024,ROW()-ROW($Z$1027)+1),"")</f>
        <v>0</v>
      </c>
      <c r="AA1154">
        <f>IFERROR(SMALL(AA346:AA1024,ROW()-ROW($AA$1027)+1),"")</f>
        <v>0</v>
      </c>
      <c r="AB1154">
        <f>IFERROR(SMALL(AB346:AB1024,ROW()-ROW($AB$1027)+1),"")</f>
        <v>0</v>
      </c>
      <c r="AC1154">
        <f>IFERROR(SMALL(AC346:AC1024,ROW()-ROW($AC$1027)+1),"")</f>
        <v>0</v>
      </c>
      <c r="AD1154">
        <f>IFERROR(SMALL(AD346:AD1024,ROW()-ROW($AD$1027)+1),"")</f>
        <v>0</v>
      </c>
      <c r="AE1154">
        <f>IFERROR(SMALL(AE346:AE1024,ROW()-ROW($AE$1027)+1),"")</f>
        <v>0</v>
      </c>
      <c r="AF1154">
        <f>IFERROR(SMALL(AF346:AF1024,ROW()-ROW($AF$1027)+1),"")</f>
        <v>0</v>
      </c>
      <c r="AG1154">
        <f>IFERROR(SMALL(AG346:AG1024,ROW()-ROW($AG$1027)+1),"")</f>
        <v>0</v>
      </c>
      <c r="AH1154">
        <f>IFERROR(SMALL(AH346:AH1024,ROW()-ROW($AH$1027)+1),"")</f>
        <v>0</v>
      </c>
      <c r="AI1154">
        <f>IFERROR(SMALL(AI346:AI1024,ROW()-ROW($AI$1027)+1),"")</f>
        <v>0</v>
      </c>
      <c r="AJ1154">
        <f>IFERROR(SMALL(AJ346:AJ1024,ROW()-ROW($AJ$1027)+1),"")</f>
        <v>0</v>
      </c>
      <c r="AM1154">
        <f>IFERROR(SMALL(AM346:AM1024,ROW()-ROW($AM$1027)+1),"")</f>
        <v>0</v>
      </c>
      <c r="AN1154">
        <f>IFERROR(SMALL(AN346:AN1024,ROW()-ROW($AN$1027)+1),"")</f>
        <v>0</v>
      </c>
      <c r="AO1154">
        <f>IFERROR(SMALL(AO346:AO1024,ROW()-ROW($AO$1027)+1),"")</f>
        <v>0</v>
      </c>
      <c r="AP1154">
        <f>IFERROR(SMALL(AP346:AP1024,ROW()-ROW($AP$1027)+1),"")</f>
        <v>0</v>
      </c>
      <c r="AQ1154">
        <f>IFERROR(SMALL(AQ346:AQ1024,ROW()-ROW($AQ$1027)+1),"")</f>
        <v>0</v>
      </c>
      <c r="AR1154">
        <f>IFERROR(SMALL(AR346:AR1024,ROW()-ROW($AR$1027)+1),"")</f>
        <v>0</v>
      </c>
      <c r="AS1154">
        <f>IFERROR(SMALL(AS346:AS1024,ROW()-ROW($AS$1027)+1),"")</f>
        <v>0</v>
      </c>
      <c r="AT1154">
        <f>IFERROR(SMALL(AT346:AT1024,ROW()-ROW($AT$1027)+1),"")</f>
        <v>0</v>
      </c>
      <c r="AU1154">
        <f>IFERROR(SMALL(AU346:AU1024,ROW()-ROW($AU$1027)+1),"")</f>
        <v>0</v>
      </c>
      <c r="AV1154">
        <f>IFERROR(SMALL(AV346:AV1024,ROW()-ROW($AV$1027)+1),"")</f>
        <v>0</v>
      </c>
      <c r="AW1154">
        <f>IFERROR(SMALL(AW346:AW1024,ROW()-ROW($AW$1027)+1),"")</f>
        <v>0</v>
      </c>
      <c r="AX1154">
        <f>IFERROR(SMALL(AX346:AX1024,ROW()-ROW($AX$1027)+1),"")</f>
        <v>0</v>
      </c>
      <c r="AY1154">
        <f>IFERROR(SMALL(AY346:AY1024,ROW()-ROW($AY$1027)+1),"")</f>
        <v>0</v>
      </c>
      <c r="AZ1154">
        <f>IFERROR(SMALL(AZ346:AZ1024,ROW()-ROW($AZ$1027)+1),"")</f>
        <v>0</v>
      </c>
      <c r="BA1154">
        <f>IFERROR(SMALL(BA346:BA1024,ROW()-ROW($BA$1027)+1),"")</f>
        <v>0</v>
      </c>
      <c r="BB1154">
        <f>IFERROR(SMALL(BB346:BB1024,ROW()-ROW($BB$1027)+1),"")</f>
        <v>0</v>
      </c>
      <c r="BC1154">
        <f>IFERROR(SMALL(BC346:BC1024,ROW()-ROW($BC$1027)+1),"")</f>
        <v>0</v>
      </c>
      <c r="BD1154">
        <f>IFERROR(SMALL(BD346:BD1024,ROW()-ROW($BD$1027)+1),"")</f>
        <v>0</v>
      </c>
      <c r="BE1154">
        <f>IFERROR(SMALL(BE346:BE1024,ROW()-ROW($BE$1027)+1),"")</f>
        <v>0</v>
      </c>
      <c r="BF1154">
        <f>IFERROR(SMALL(BF346:BF1024,ROW()-ROW($BF$1027)+1),"")</f>
        <v>0</v>
      </c>
      <c r="BG1154">
        <f>IFERROR(SMALL(BG346:BG1024,ROW()-ROW($BG$1027)+1),"")</f>
        <v>0</v>
      </c>
      <c r="BH1154">
        <f>IFERROR(SMALL(BH346:BH1024,ROW()-ROW($BH$1027)+1),"")</f>
        <v>0</v>
      </c>
      <c r="BI1154">
        <f>IFERROR(SMALL(BI346:BI1024,ROW()-ROW($BI$1027)+1),"")</f>
        <v>0</v>
      </c>
      <c r="BJ1154">
        <f>IFERROR(SMALL(BJ346:BJ1024,ROW()-ROW($BJ$1027)+1),"")</f>
        <v>0</v>
      </c>
      <c r="BK1154">
        <f>IFERROR(SMALL(BK346:BK1024,ROW()-ROW($BK$1027)+1),"")</f>
        <v>0</v>
      </c>
      <c r="BL1154">
        <f>IFERROR(SMALL(BL346:BL1024,ROW()-ROW($BL$1027)+1),"")</f>
        <v>0</v>
      </c>
      <c r="BM1154">
        <f>IFERROR(SMALL(BM346:BM1024,ROW()-ROW($BM$1027)+1),"")</f>
        <v>0</v>
      </c>
      <c r="BN1154">
        <f>IFERROR(SMALL(BN346:BN1024,ROW()-ROW($BN$1027)+1),"")</f>
        <v>0</v>
      </c>
      <c r="BO1154">
        <f>IFERROR(SMALL(BO346:BO1024,ROW()-ROW($BO$1027)+1),"")</f>
        <v>0</v>
      </c>
      <c r="BP1154">
        <f>IFERROR(SMALL(BP346:BP1024,ROW()-ROW($BP$1027)+1),"")</f>
        <v>0</v>
      </c>
      <c r="BQ1154">
        <f>IFERROR(SMALL(BQ346:BQ1024,ROW()-ROW($BQ$1027)+1),"")</f>
        <v>0</v>
      </c>
      <c r="BR1154">
        <f>IFERROR(SMALL(BR346:BR1024,ROW()-ROW($BR$1027)+1),"")</f>
        <v>0</v>
      </c>
    </row>
    <row r="1155" spans="5:70">
      <c r="E1155">
        <f>IFERROR(SMALL(E346:E1024,ROW()-ROW($E$1027)+1),"")</f>
        <v>0</v>
      </c>
      <c r="F1155">
        <f>IFERROR(SMALL(F346:F1024,ROW()-ROW($F$1027)+1),"")</f>
        <v>0</v>
      </c>
      <c r="G1155">
        <f>IFERROR(SMALL(G346:G1024,ROW()-ROW($G$1027)+1),"")</f>
        <v>0</v>
      </c>
      <c r="H1155">
        <f>IFERROR(SMALL(H346:H1024,ROW()-ROW($H$1027)+1),"")</f>
        <v>0</v>
      </c>
      <c r="I1155">
        <f>IFERROR(SMALL(I346:I1024,ROW()-ROW($I$1027)+1),"")</f>
        <v>0</v>
      </c>
      <c r="J1155">
        <f>IFERROR(SMALL(J346:J1024,ROW()-ROW($J$1027)+1),"")</f>
        <v>0</v>
      </c>
      <c r="K1155">
        <f>IFERROR(SMALL(K346:K1024,ROW()-ROW($K$1027)+1),"")</f>
        <v>0</v>
      </c>
      <c r="L1155">
        <f>IFERROR(SMALL(L346:L1024,ROW()-ROW($L$1027)+1),"")</f>
        <v>0</v>
      </c>
      <c r="M1155">
        <f>IFERROR(SMALL(M346:M1024,ROW()-ROW($M$1027)+1),"")</f>
        <v>0</v>
      </c>
      <c r="N1155">
        <f>IFERROR(SMALL(N346:N1024,ROW()-ROW($N$1027)+1),"")</f>
        <v>0</v>
      </c>
      <c r="O1155">
        <f>IFERROR(SMALL(O346:O1024,ROW()-ROW($O$1027)+1),"")</f>
        <v>0</v>
      </c>
      <c r="P1155">
        <f>IFERROR(SMALL(P346:P1024,ROW()-ROW($P$1027)+1),"")</f>
        <v>0</v>
      </c>
      <c r="Q1155">
        <f>IFERROR(SMALL(Q346:Q1024,ROW()-ROW($Q$1027)+1),"")</f>
        <v>0</v>
      </c>
      <c r="R1155">
        <f>IFERROR(SMALL(R346:R1024,ROW()-ROW($R$1027)+1),"")</f>
        <v>0</v>
      </c>
      <c r="S1155">
        <f>IFERROR(SMALL(S346:S1024,ROW()-ROW($S$1027)+1),"")</f>
        <v>0</v>
      </c>
      <c r="T1155">
        <f>IFERROR(SMALL(T346:T1024,ROW()-ROW($T$1027)+1),"")</f>
        <v>0</v>
      </c>
      <c r="U1155">
        <f>IFERROR(SMALL(U346:U1024,ROW()-ROW($U$1027)+1),"")</f>
        <v>0</v>
      </c>
      <c r="V1155">
        <f>IFERROR(SMALL(V346:V1024,ROW()-ROW($V$1027)+1),"")</f>
        <v>0</v>
      </c>
      <c r="W1155">
        <f>IFERROR(SMALL(W346:W1024,ROW()-ROW($W$1027)+1),"")</f>
        <v>0</v>
      </c>
      <c r="X1155">
        <f>IFERROR(SMALL(X346:X1024,ROW()-ROW($X$1027)+1),"")</f>
        <v>0</v>
      </c>
      <c r="Y1155">
        <f>IFERROR(SMALL(Y346:Y1024,ROW()-ROW($Y$1027)+1),"")</f>
        <v>0</v>
      </c>
      <c r="Z1155">
        <f>IFERROR(SMALL(Z346:Z1024,ROW()-ROW($Z$1027)+1),"")</f>
        <v>0</v>
      </c>
      <c r="AA1155">
        <f>IFERROR(SMALL(AA346:AA1024,ROW()-ROW($AA$1027)+1),"")</f>
        <v>0</v>
      </c>
      <c r="AB1155">
        <f>IFERROR(SMALL(AB346:AB1024,ROW()-ROW($AB$1027)+1),"")</f>
        <v>0</v>
      </c>
      <c r="AC1155">
        <f>IFERROR(SMALL(AC346:AC1024,ROW()-ROW($AC$1027)+1),"")</f>
        <v>0</v>
      </c>
      <c r="AD1155">
        <f>IFERROR(SMALL(AD346:AD1024,ROW()-ROW($AD$1027)+1),"")</f>
        <v>0</v>
      </c>
      <c r="AE1155">
        <f>IFERROR(SMALL(AE346:AE1024,ROW()-ROW($AE$1027)+1),"")</f>
        <v>0</v>
      </c>
      <c r="AF1155">
        <f>IFERROR(SMALL(AF346:AF1024,ROW()-ROW($AF$1027)+1),"")</f>
        <v>0</v>
      </c>
      <c r="AG1155">
        <f>IFERROR(SMALL(AG346:AG1024,ROW()-ROW($AG$1027)+1),"")</f>
        <v>0</v>
      </c>
      <c r="AH1155">
        <f>IFERROR(SMALL(AH346:AH1024,ROW()-ROW($AH$1027)+1),"")</f>
        <v>0</v>
      </c>
      <c r="AI1155">
        <f>IFERROR(SMALL(AI346:AI1024,ROW()-ROW($AI$1027)+1),"")</f>
        <v>0</v>
      </c>
      <c r="AJ1155">
        <f>IFERROR(SMALL(AJ346:AJ1024,ROW()-ROW($AJ$1027)+1),"")</f>
        <v>0</v>
      </c>
      <c r="AM1155">
        <f>IFERROR(SMALL(AM346:AM1024,ROW()-ROW($AM$1027)+1),"")</f>
        <v>0</v>
      </c>
      <c r="AN1155">
        <f>IFERROR(SMALL(AN346:AN1024,ROW()-ROW($AN$1027)+1),"")</f>
        <v>0</v>
      </c>
      <c r="AO1155">
        <f>IFERROR(SMALL(AO346:AO1024,ROW()-ROW($AO$1027)+1),"")</f>
        <v>0</v>
      </c>
      <c r="AP1155">
        <f>IFERROR(SMALL(AP346:AP1024,ROW()-ROW($AP$1027)+1),"")</f>
        <v>0</v>
      </c>
      <c r="AQ1155">
        <f>IFERROR(SMALL(AQ346:AQ1024,ROW()-ROW($AQ$1027)+1),"")</f>
        <v>0</v>
      </c>
      <c r="AR1155">
        <f>IFERROR(SMALL(AR346:AR1024,ROW()-ROW($AR$1027)+1),"")</f>
        <v>0</v>
      </c>
      <c r="AS1155">
        <f>IFERROR(SMALL(AS346:AS1024,ROW()-ROW($AS$1027)+1),"")</f>
        <v>0</v>
      </c>
      <c r="AT1155">
        <f>IFERROR(SMALL(AT346:AT1024,ROW()-ROW($AT$1027)+1),"")</f>
        <v>0</v>
      </c>
      <c r="AU1155">
        <f>IFERROR(SMALL(AU346:AU1024,ROW()-ROW($AU$1027)+1),"")</f>
        <v>0</v>
      </c>
      <c r="AV1155">
        <f>IFERROR(SMALL(AV346:AV1024,ROW()-ROW($AV$1027)+1),"")</f>
        <v>0</v>
      </c>
      <c r="AW1155">
        <f>IFERROR(SMALL(AW346:AW1024,ROW()-ROW($AW$1027)+1),"")</f>
        <v>0</v>
      </c>
      <c r="AX1155">
        <f>IFERROR(SMALL(AX346:AX1024,ROW()-ROW($AX$1027)+1),"")</f>
        <v>0</v>
      </c>
      <c r="AY1155">
        <f>IFERROR(SMALL(AY346:AY1024,ROW()-ROW($AY$1027)+1),"")</f>
        <v>0</v>
      </c>
      <c r="AZ1155">
        <f>IFERROR(SMALL(AZ346:AZ1024,ROW()-ROW($AZ$1027)+1),"")</f>
        <v>0</v>
      </c>
      <c r="BA1155">
        <f>IFERROR(SMALL(BA346:BA1024,ROW()-ROW($BA$1027)+1),"")</f>
        <v>0</v>
      </c>
      <c r="BB1155">
        <f>IFERROR(SMALL(BB346:BB1024,ROW()-ROW($BB$1027)+1),"")</f>
        <v>0</v>
      </c>
      <c r="BC1155">
        <f>IFERROR(SMALL(BC346:BC1024,ROW()-ROW($BC$1027)+1),"")</f>
        <v>0</v>
      </c>
      <c r="BD1155">
        <f>IFERROR(SMALL(BD346:BD1024,ROW()-ROW($BD$1027)+1),"")</f>
        <v>0</v>
      </c>
      <c r="BE1155">
        <f>IFERROR(SMALL(BE346:BE1024,ROW()-ROW($BE$1027)+1),"")</f>
        <v>0</v>
      </c>
      <c r="BF1155">
        <f>IFERROR(SMALL(BF346:BF1024,ROW()-ROW($BF$1027)+1),"")</f>
        <v>0</v>
      </c>
      <c r="BG1155">
        <f>IFERROR(SMALL(BG346:BG1024,ROW()-ROW($BG$1027)+1),"")</f>
        <v>0</v>
      </c>
      <c r="BH1155">
        <f>IFERROR(SMALL(BH346:BH1024,ROW()-ROW($BH$1027)+1),"")</f>
        <v>0</v>
      </c>
      <c r="BI1155">
        <f>IFERROR(SMALL(BI346:BI1024,ROW()-ROW($BI$1027)+1),"")</f>
        <v>0</v>
      </c>
      <c r="BJ1155">
        <f>IFERROR(SMALL(BJ346:BJ1024,ROW()-ROW($BJ$1027)+1),"")</f>
        <v>0</v>
      </c>
      <c r="BK1155">
        <f>IFERROR(SMALL(BK346:BK1024,ROW()-ROW($BK$1027)+1),"")</f>
        <v>0</v>
      </c>
      <c r="BL1155">
        <f>IFERROR(SMALL(BL346:BL1024,ROW()-ROW($BL$1027)+1),"")</f>
        <v>0</v>
      </c>
      <c r="BM1155">
        <f>IFERROR(SMALL(BM346:BM1024,ROW()-ROW($BM$1027)+1),"")</f>
        <v>0</v>
      </c>
      <c r="BN1155">
        <f>IFERROR(SMALL(BN346:BN1024,ROW()-ROW($BN$1027)+1),"")</f>
        <v>0</v>
      </c>
      <c r="BO1155">
        <f>IFERROR(SMALL(BO346:BO1024,ROW()-ROW($BO$1027)+1),"")</f>
        <v>0</v>
      </c>
      <c r="BP1155">
        <f>IFERROR(SMALL(BP346:BP1024,ROW()-ROW($BP$1027)+1),"")</f>
        <v>0</v>
      </c>
      <c r="BQ1155">
        <f>IFERROR(SMALL(BQ346:BQ1024,ROW()-ROW($BQ$1027)+1),"")</f>
        <v>0</v>
      </c>
      <c r="BR1155">
        <f>IFERROR(SMALL(BR346:BR1024,ROW()-ROW($BR$1027)+1),"")</f>
        <v>0</v>
      </c>
    </row>
    <row r="1156" spans="5:70">
      <c r="E1156">
        <f>IFERROR(SMALL(E346:E1024,ROW()-ROW($E$1027)+1),"")</f>
        <v>0</v>
      </c>
      <c r="F1156">
        <f>IFERROR(SMALL(F346:F1024,ROW()-ROW($F$1027)+1),"")</f>
        <v>0</v>
      </c>
      <c r="G1156">
        <f>IFERROR(SMALL(G346:G1024,ROW()-ROW($G$1027)+1),"")</f>
        <v>0</v>
      </c>
      <c r="H1156">
        <f>IFERROR(SMALL(H346:H1024,ROW()-ROW($H$1027)+1),"")</f>
        <v>0</v>
      </c>
      <c r="I1156">
        <f>IFERROR(SMALL(I346:I1024,ROW()-ROW($I$1027)+1),"")</f>
        <v>0</v>
      </c>
      <c r="J1156">
        <f>IFERROR(SMALL(J346:J1024,ROW()-ROW($J$1027)+1),"")</f>
        <v>0</v>
      </c>
      <c r="K1156">
        <f>IFERROR(SMALL(K346:K1024,ROW()-ROW($K$1027)+1),"")</f>
        <v>0</v>
      </c>
      <c r="L1156">
        <f>IFERROR(SMALL(L346:L1024,ROW()-ROW($L$1027)+1),"")</f>
        <v>0</v>
      </c>
      <c r="M1156">
        <f>IFERROR(SMALL(M346:M1024,ROW()-ROW($M$1027)+1),"")</f>
        <v>0</v>
      </c>
      <c r="N1156">
        <f>IFERROR(SMALL(N346:N1024,ROW()-ROW($N$1027)+1),"")</f>
        <v>0</v>
      </c>
      <c r="O1156">
        <f>IFERROR(SMALL(O346:O1024,ROW()-ROW($O$1027)+1),"")</f>
        <v>0</v>
      </c>
      <c r="P1156">
        <f>IFERROR(SMALL(P346:P1024,ROW()-ROW($P$1027)+1),"")</f>
        <v>0</v>
      </c>
      <c r="Q1156">
        <f>IFERROR(SMALL(Q346:Q1024,ROW()-ROW($Q$1027)+1),"")</f>
        <v>0</v>
      </c>
      <c r="R1156">
        <f>IFERROR(SMALL(R346:R1024,ROW()-ROW($R$1027)+1),"")</f>
        <v>0</v>
      </c>
      <c r="S1156">
        <f>IFERROR(SMALL(S346:S1024,ROW()-ROW($S$1027)+1),"")</f>
        <v>0</v>
      </c>
      <c r="T1156">
        <f>IFERROR(SMALL(T346:T1024,ROW()-ROW($T$1027)+1),"")</f>
        <v>0</v>
      </c>
      <c r="U1156">
        <f>IFERROR(SMALL(U346:U1024,ROW()-ROW($U$1027)+1),"")</f>
        <v>0</v>
      </c>
      <c r="V1156">
        <f>IFERROR(SMALL(V346:V1024,ROW()-ROW($V$1027)+1),"")</f>
        <v>0</v>
      </c>
      <c r="W1156">
        <f>IFERROR(SMALL(W346:W1024,ROW()-ROW($W$1027)+1),"")</f>
        <v>0</v>
      </c>
      <c r="X1156">
        <f>IFERROR(SMALL(X346:X1024,ROW()-ROW($X$1027)+1),"")</f>
        <v>0</v>
      </c>
      <c r="Y1156">
        <f>IFERROR(SMALL(Y346:Y1024,ROW()-ROW($Y$1027)+1),"")</f>
        <v>0</v>
      </c>
      <c r="Z1156">
        <f>IFERROR(SMALL(Z346:Z1024,ROW()-ROW($Z$1027)+1),"")</f>
        <v>0</v>
      </c>
      <c r="AA1156">
        <f>IFERROR(SMALL(AA346:AA1024,ROW()-ROW($AA$1027)+1),"")</f>
        <v>0</v>
      </c>
      <c r="AB1156">
        <f>IFERROR(SMALL(AB346:AB1024,ROW()-ROW($AB$1027)+1),"")</f>
        <v>0</v>
      </c>
      <c r="AC1156">
        <f>IFERROR(SMALL(AC346:AC1024,ROW()-ROW($AC$1027)+1),"")</f>
        <v>0</v>
      </c>
      <c r="AD1156">
        <f>IFERROR(SMALL(AD346:AD1024,ROW()-ROW($AD$1027)+1),"")</f>
        <v>0</v>
      </c>
      <c r="AE1156">
        <f>IFERROR(SMALL(AE346:AE1024,ROW()-ROW($AE$1027)+1),"")</f>
        <v>0</v>
      </c>
      <c r="AF1156">
        <f>IFERROR(SMALL(AF346:AF1024,ROW()-ROW($AF$1027)+1),"")</f>
        <v>0</v>
      </c>
      <c r="AG1156">
        <f>IFERROR(SMALL(AG346:AG1024,ROW()-ROW($AG$1027)+1),"")</f>
        <v>0</v>
      </c>
      <c r="AH1156">
        <f>IFERROR(SMALL(AH346:AH1024,ROW()-ROW($AH$1027)+1),"")</f>
        <v>0</v>
      </c>
      <c r="AI1156">
        <f>IFERROR(SMALL(AI346:AI1024,ROW()-ROW($AI$1027)+1),"")</f>
        <v>0</v>
      </c>
      <c r="AJ1156">
        <f>IFERROR(SMALL(AJ346:AJ1024,ROW()-ROW($AJ$1027)+1),"")</f>
        <v>0</v>
      </c>
      <c r="AM1156">
        <f>IFERROR(SMALL(AM346:AM1024,ROW()-ROW($AM$1027)+1),"")</f>
        <v>0</v>
      </c>
      <c r="AN1156">
        <f>IFERROR(SMALL(AN346:AN1024,ROW()-ROW($AN$1027)+1),"")</f>
        <v>0</v>
      </c>
      <c r="AO1156">
        <f>IFERROR(SMALL(AO346:AO1024,ROW()-ROW($AO$1027)+1),"")</f>
        <v>0</v>
      </c>
      <c r="AP1156">
        <f>IFERROR(SMALL(AP346:AP1024,ROW()-ROW($AP$1027)+1),"")</f>
        <v>0</v>
      </c>
      <c r="AQ1156">
        <f>IFERROR(SMALL(AQ346:AQ1024,ROW()-ROW($AQ$1027)+1),"")</f>
        <v>0</v>
      </c>
      <c r="AR1156">
        <f>IFERROR(SMALL(AR346:AR1024,ROW()-ROW($AR$1027)+1),"")</f>
        <v>0</v>
      </c>
      <c r="AS1156">
        <f>IFERROR(SMALL(AS346:AS1024,ROW()-ROW($AS$1027)+1),"")</f>
        <v>0</v>
      </c>
      <c r="AT1156">
        <f>IFERROR(SMALL(AT346:AT1024,ROW()-ROW($AT$1027)+1),"")</f>
        <v>0</v>
      </c>
      <c r="AU1156">
        <f>IFERROR(SMALL(AU346:AU1024,ROW()-ROW($AU$1027)+1),"")</f>
        <v>0</v>
      </c>
      <c r="AV1156">
        <f>IFERROR(SMALL(AV346:AV1024,ROW()-ROW($AV$1027)+1),"")</f>
        <v>0</v>
      </c>
      <c r="AW1156">
        <f>IFERROR(SMALL(AW346:AW1024,ROW()-ROW($AW$1027)+1),"")</f>
        <v>0</v>
      </c>
      <c r="AX1156">
        <f>IFERROR(SMALL(AX346:AX1024,ROW()-ROW($AX$1027)+1),"")</f>
        <v>0</v>
      </c>
      <c r="AY1156">
        <f>IFERROR(SMALL(AY346:AY1024,ROW()-ROW($AY$1027)+1),"")</f>
        <v>0</v>
      </c>
      <c r="AZ1156">
        <f>IFERROR(SMALL(AZ346:AZ1024,ROW()-ROW($AZ$1027)+1),"")</f>
        <v>0</v>
      </c>
      <c r="BA1156">
        <f>IFERROR(SMALL(BA346:BA1024,ROW()-ROW($BA$1027)+1),"")</f>
        <v>0</v>
      </c>
      <c r="BB1156">
        <f>IFERROR(SMALL(BB346:BB1024,ROW()-ROW($BB$1027)+1),"")</f>
        <v>0</v>
      </c>
      <c r="BC1156">
        <f>IFERROR(SMALL(BC346:BC1024,ROW()-ROW($BC$1027)+1),"")</f>
        <v>0</v>
      </c>
      <c r="BD1156">
        <f>IFERROR(SMALL(BD346:BD1024,ROW()-ROW($BD$1027)+1),"")</f>
        <v>0</v>
      </c>
      <c r="BE1156">
        <f>IFERROR(SMALL(BE346:BE1024,ROW()-ROW($BE$1027)+1),"")</f>
        <v>0</v>
      </c>
      <c r="BF1156">
        <f>IFERROR(SMALL(BF346:BF1024,ROW()-ROW($BF$1027)+1),"")</f>
        <v>0</v>
      </c>
      <c r="BG1156">
        <f>IFERROR(SMALL(BG346:BG1024,ROW()-ROW($BG$1027)+1),"")</f>
        <v>0</v>
      </c>
      <c r="BH1156">
        <f>IFERROR(SMALL(BH346:BH1024,ROW()-ROW($BH$1027)+1),"")</f>
        <v>0</v>
      </c>
      <c r="BI1156">
        <f>IFERROR(SMALL(BI346:BI1024,ROW()-ROW($BI$1027)+1),"")</f>
        <v>0</v>
      </c>
      <c r="BJ1156">
        <f>IFERROR(SMALL(BJ346:BJ1024,ROW()-ROW($BJ$1027)+1),"")</f>
        <v>0</v>
      </c>
      <c r="BK1156">
        <f>IFERROR(SMALL(BK346:BK1024,ROW()-ROW($BK$1027)+1),"")</f>
        <v>0</v>
      </c>
      <c r="BL1156">
        <f>IFERROR(SMALL(BL346:BL1024,ROW()-ROW($BL$1027)+1),"")</f>
        <v>0</v>
      </c>
      <c r="BM1156">
        <f>IFERROR(SMALL(BM346:BM1024,ROW()-ROW($BM$1027)+1),"")</f>
        <v>0</v>
      </c>
      <c r="BN1156">
        <f>IFERROR(SMALL(BN346:BN1024,ROW()-ROW($BN$1027)+1),"")</f>
        <v>0</v>
      </c>
      <c r="BO1156">
        <f>IFERROR(SMALL(BO346:BO1024,ROW()-ROW($BO$1027)+1),"")</f>
        <v>0</v>
      </c>
      <c r="BP1156">
        <f>IFERROR(SMALL(BP346:BP1024,ROW()-ROW($BP$1027)+1),"")</f>
        <v>0</v>
      </c>
      <c r="BQ1156">
        <f>IFERROR(SMALL(BQ346:BQ1024,ROW()-ROW($BQ$1027)+1),"")</f>
        <v>0</v>
      </c>
      <c r="BR1156">
        <f>IFERROR(SMALL(BR346:BR1024,ROW()-ROW($BR$1027)+1),"")</f>
        <v>0</v>
      </c>
    </row>
    <row r="1157" spans="5:70">
      <c r="E1157">
        <f>IFERROR(SMALL(E346:E1024,ROW()-ROW($E$1027)+1),"")</f>
        <v>0</v>
      </c>
      <c r="F1157">
        <f>IFERROR(SMALL(F346:F1024,ROW()-ROW($F$1027)+1),"")</f>
        <v>0</v>
      </c>
      <c r="G1157">
        <f>IFERROR(SMALL(G346:G1024,ROW()-ROW($G$1027)+1),"")</f>
        <v>0</v>
      </c>
      <c r="H1157">
        <f>IFERROR(SMALL(H346:H1024,ROW()-ROW($H$1027)+1),"")</f>
        <v>0</v>
      </c>
      <c r="I1157">
        <f>IFERROR(SMALL(I346:I1024,ROW()-ROW($I$1027)+1),"")</f>
        <v>0</v>
      </c>
      <c r="J1157">
        <f>IFERROR(SMALL(J346:J1024,ROW()-ROW($J$1027)+1),"")</f>
        <v>0</v>
      </c>
      <c r="K1157">
        <f>IFERROR(SMALL(K346:K1024,ROW()-ROW($K$1027)+1),"")</f>
        <v>0</v>
      </c>
      <c r="L1157">
        <f>IFERROR(SMALL(L346:L1024,ROW()-ROW($L$1027)+1),"")</f>
        <v>0</v>
      </c>
      <c r="M1157">
        <f>IFERROR(SMALL(M346:M1024,ROW()-ROW($M$1027)+1),"")</f>
        <v>0</v>
      </c>
      <c r="N1157">
        <f>IFERROR(SMALL(N346:N1024,ROW()-ROW($N$1027)+1),"")</f>
        <v>0</v>
      </c>
      <c r="O1157">
        <f>IFERROR(SMALL(O346:O1024,ROW()-ROW($O$1027)+1),"")</f>
        <v>0</v>
      </c>
      <c r="P1157">
        <f>IFERROR(SMALL(P346:P1024,ROW()-ROW($P$1027)+1),"")</f>
        <v>0</v>
      </c>
      <c r="Q1157">
        <f>IFERROR(SMALL(Q346:Q1024,ROW()-ROW($Q$1027)+1),"")</f>
        <v>0</v>
      </c>
      <c r="R1157">
        <f>IFERROR(SMALL(R346:R1024,ROW()-ROW($R$1027)+1),"")</f>
        <v>0</v>
      </c>
      <c r="S1157">
        <f>IFERROR(SMALL(S346:S1024,ROW()-ROW($S$1027)+1),"")</f>
        <v>0</v>
      </c>
      <c r="T1157">
        <f>IFERROR(SMALL(T346:T1024,ROW()-ROW($T$1027)+1),"")</f>
        <v>0</v>
      </c>
      <c r="U1157">
        <f>IFERROR(SMALL(U346:U1024,ROW()-ROW($U$1027)+1),"")</f>
        <v>0</v>
      </c>
      <c r="V1157">
        <f>IFERROR(SMALL(V346:V1024,ROW()-ROW($V$1027)+1),"")</f>
        <v>0</v>
      </c>
      <c r="W1157">
        <f>IFERROR(SMALL(W346:W1024,ROW()-ROW($W$1027)+1),"")</f>
        <v>0</v>
      </c>
      <c r="X1157">
        <f>IFERROR(SMALL(X346:X1024,ROW()-ROW($X$1027)+1),"")</f>
        <v>0</v>
      </c>
      <c r="Y1157">
        <f>IFERROR(SMALL(Y346:Y1024,ROW()-ROW($Y$1027)+1),"")</f>
        <v>0</v>
      </c>
      <c r="Z1157">
        <f>IFERROR(SMALL(Z346:Z1024,ROW()-ROW($Z$1027)+1),"")</f>
        <v>0</v>
      </c>
      <c r="AA1157">
        <f>IFERROR(SMALL(AA346:AA1024,ROW()-ROW($AA$1027)+1),"")</f>
        <v>0</v>
      </c>
      <c r="AB1157">
        <f>IFERROR(SMALL(AB346:AB1024,ROW()-ROW($AB$1027)+1),"")</f>
        <v>0</v>
      </c>
      <c r="AC1157">
        <f>IFERROR(SMALL(AC346:AC1024,ROW()-ROW($AC$1027)+1),"")</f>
        <v>0</v>
      </c>
      <c r="AD1157">
        <f>IFERROR(SMALL(AD346:AD1024,ROW()-ROW($AD$1027)+1),"")</f>
        <v>0</v>
      </c>
      <c r="AE1157">
        <f>IFERROR(SMALL(AE346:AE1024,ROW()-ROW($AE$1027)+1),"")</f>
        <v>0</v>
      </c>
      <c r="AF1157">
        <f>IFERROR(SMALL(AF346:AF1024,ROW()-ROW($AF$1027)+1),"")</f>
        <v>0</v>
      </c>
      <c r="AG1157">
        <f>IFERROR(SMALL(AG346:AG1024,ROW()-ROW($AG$1027)+1),"")</f>
        <v>0</v>
      </c>
      <c r="AH1157">
        <f>IFERROR(SMALL(AH346:AH1024,ROW()-ROW($AH$1027)+1),"")</f>
        <v>0</v>
      </c>
      <c r="AI1157">
        <f>IFERROR(SMALL(AI346:AI1024,ROW()-ROW($AI$1027)+1),"")</f>
        <v>0</v>
      </c>
      <c r="AJ1157">
        <f>IFERROR(SMALL(AJ346:AJ1024,ROW()-ROW($AJ$1027)+1),"")</f>
        <v>0</v>
      </c>
      <c r="AM1157">
        <f>IFERROR(SMALL(AM346:AM1024,ROW()-ROW($AM$1027)+1),"")</f>
        <v>0</v>
      </c>
      <c r="AN1157">
        <f>IFERROR(SMALL(AN346:AN1024,ROW()-ROW($AN$1027)+1),"")</f>
        <v>0</v>
      </c>
      <c r="AO1157">
        <f>IFERROR(SMALL(AO346:AO1024,ROW()-ROW($AO$1027)+1),"")</f>
        <v>0</v>
      </c>
      <c r="AP1157">
        <f>IFERROR(SMALL(AP346:AP1024,ROW()-ROW($AP$1027)+1),"")</f>
        <v>0</v>
      </c>
      <c r="AQ1157">
        <f>IFERROR(SMALL(AQ346:AQ1024,ROW()-ROW($AQ$1027)+1),"")</f>
        <v>0</v>
      </c>
      <c r="AR1157">
        <f>IFERROR(SMALL(AR346:AR1024,ROW()-ROW($AR$1027)+1),"")</f>
        <v>0</v>
      </c>
      <c r="AS1157">
        <f>IFERROR(SMALL(AS346:AS1024,ROW()-ROW($AS$1027)+1),"")</f>
        <v>0</v>
      </c>
      <c r="AT1157">
        <f>IFERROR(SMALL(AT346:AT1024,ROW()-ROW($AT$1027)+1),"")</f>
        <v>0</v>
      </c>
      <c r="AU1157">
        <f>IFERROR(SMALL(AU346:AU1024,ROW()-ROW($AU$1027)+1),"")</f>
        <v>0</v>
      </c>
      <c r="AV1157">
        <f>IFERROR(SMALL(AV346:AV1024,ROW()-ROW($AV$1027)+1),"")</f>
        <v>0</v>
      </c>
      <c r="AW1157">
        <f>IFERROR(SMALL(AW346:AW1024,ROW()-ROW($AW$1027)+1),"")</f>
        <v>0</v>
      </c>
      <c r="AX1157">
        <f>IFERROR(SMALL(AX346:AX1024,ROW()-ROW($AX$1027)+1),"")</f>
        <v>0</v>
      </c>
      <c r="AY1157">
        <f>IFERROR(SMALL(AY346:AY1024,ROW()-ROW($AY$1027)+1),"")</f>
        <v>0</v>
      </c>
      <c r="AZ1157">
        <f>IFERROR(SMALL(AZ346:AZ1024,ROW()-ROW($AZ$1027)+1),"")</f>
        <v>0</v>
      </c>
      <c r="BA1157">
        <f>IFERROR(SMALL(BA346:BA1024,ROW()-ROW($BA$1027)+1),"")</f>
        <v>0</v>
      </c>
      <c r="BB1157">
        <f>IFERROR(SMALL(BB346:BB1024,ROW()-ROW($BB$1027)+1),"")</f>
        <v>0</v>
      </c>
      <c r="BC1157">
        <f>IFERROR(SMALL(BC346:BC1024,ROW()-ROW($BC$1027)+1),"")</f>
        <v>0</v>
      </c>
      <c r="BD1157">
        <f>IFERROR(SMALL(BD346:BD1024,ROW()-ROW($BD$1027)+1),"")</f>
        <v>0</v>
      </c>
      <c r="BE1157">
        <f>IFERROR(SMALL(BE346:BE1024,ROW()-ROW($BE$1027)+1),"")</f>
        <v>0</v>
      </c>
      <c r="BF1157">
        <f>IFERROR(SMALL(BF346:BF1024,ROW()-ROW($BF$1027)+1),"")</f>
        <v>0</v>
      </c>
      <c r="BG1157">
        <f>IFERROR(SMALL(BG346:BG1024,ROW()-ROW($BG$1027)+1),"")</f>
        <v>0</v>
      </c>
      <c r="BH1157">
        <f>IFERROR(SMALL(BH346:BH1024,ROW()-ROW($BH$1027)+1),"")</f>
        <v>0</v>
      </c>
      <c r="BI1157">
        <f>IFERROR(SMALL(BI346:BI1024,ROW()-ROW($BI$1027)+1),"")</f>
        <v>0</v>
      </c>
      <c r="BJ1157">
        <f>IFERROR(SMALL(BJ346:BJ1024,ROW()-ROW($BJ$1027)+1),"")</f>
        <v>0</v>
      </c>
      <c r="BK1157">
        <f>IFERROR(SMALL(BK346:BK1024,ROW()-ROW($BK$1027)+1),"")</f>
        <v>0</v>
      </c>
      <c r="BL1157">
        <f>IFERROR(SMALL(BL346:BL1024,ROW()-ROW($BL$1027)+1),"")</f>
        <v>0</v>
      </c>
      <c r="BM1157">
        <f>IFERROR(SMALL(BM346:BM1024,ROW()-ROW($BM$1027)+1),"")</f>
        <v>0</v>
      </c>
      <c r="BN1157">
        <f>IFERROR(SMALL(BN346:BN1024,ROW()-ROW($BN$1027)+1),"")</f>
        <v>0</v>
      </c>
      <c r="BO1157">
        <f>IFERROR(SMALL(BO346:BO1024,ROW()-ROW($BO$1027)+1),"")</f>
        <v>0</v>
      </c>
      <c r="BP1157">
        <f>IFERROR(SMALL(BP346:BP1024,ROW()-ROW($BP$1027)+1),"")</f>
        <v>0</v>
      </c>
      <c r="BQ1157">
        <f>IFERROR(SMALL(BQ346:BQ1024,ROW()-ROW($BQ$1027)+1),"")</f>
        <v>0</v>
      </c>
      <c r="BR1157">
        <f>IFERROR(SMALL(BR346:BR1024,ROW()-ROW($BR$1027)+1),"")</f>
        <v>0</v>
      </c>
    </row>
    <row r="1158" spans="5:70">
      <c r="E1158">
        <f>IFERROR(SMALL(E346:E1024,ROW()-ROW($E$1027)+1),"")</f>
        <v>0</v>
      </c>
      <c r="F1158">
        <f>IFERROR(SMALL(F346:F1024,ROW()-ROW($F$1027)+1),"")</f>
        <v>0</v>
      </c>
      <c r="G1158">
        <f>IFERROR(SMALL(G346:G1024,ROW()-ROW($G$1027)+1),"")</f>
        <v>0</v>
      </c>
      <c r="H1158">
        <f>IFERROR(SMALL(H346:H1024,ROW()-ROW($H$1027)+1),"")</f>
        <v>0</v>
      </c>
      <c r="I1158">
        <f>IFERROR(SMALL(I346:I1024,ROW()-ROW($I$1027)+1),"")</f>
        <v>0</v>
      </c>
      <c r="J1158">
        <f>IFERROR(SMALL(J346:J1024,ROW()-ROW($J$1027)+1),"")</f>
        <v>0</v>
      </c>
      <c r="K1158">
        <f>IFERROR(SMALL(K346:K1024,ROW()-ROW($K$1027)+1),"")</f>
        <v>0</v>
      </c>
      <c r="L1158">
        <f>IFERROR(SMALL(L346:L1024,ROW()-ROW($L$1027)+1),"")</f>
        <v>0</v>
      </c>
      <c r="M1158">
        <f>IFERROR(SMALL(M346:M1024,ROW()-ROW($M$1027)+1),"")</f>
        <v>0</v>
      </c>
      <c r="N1158">
        <f>IFERROR(SMALL(N346:N1024,ROW()-ROW($N$1027)+1),"")</f>
        <v>0</v>
      </c>
      <c r="O1158">
        <f>IFERROR(SMALL(O346:O1024,ROW()-ROW($O$1027)+1),"")</f>
        <v>0</v>
      </c>
      <c r="P1158">
        <f>IFERROR(SMALL(P346:P1024,ROW()-ROW($P$1027)+1),"")</f>
        <v>0</v>
      </c>
      <c r="Q1158">
        <f>IFERROR(SMALL(Q346:Q1024,ROW()-ROW($Q$1027)+1),"")</f>
        <v>0</v>
      </c>
      <c r="R1158">
        <f>IFERROR(SMALL(R346:R1024,ROW()-ROW($R$1027)+1),"")</f>
        <v>0</v>
      </c>
      <c r="S1158">
        <f>IFERROR(SMALL(S346:S1024,ROW()-ROW($S$1027)+1),"")</f>
        <v>0</v>
      </c>
      <c r="T1158">
        <f>IFERROR(SMALL(T346:T1024,ROW()-ROW($T$1027)+1),"")</f>
        <v>0</v>
      </c>
      <c r="U1158">
        <f>IFERROR(SMALL(U346:U1024,ROW()-ROW($U$1027)+1),"")</f>
        <v>0</v>
      </c>
      <c r="V1158">
        <f>IFERROR(SMALL(V346:V1024,ROW()-ROW($V$1027)+1),"")</f>
        <v>0</v>
      </c>
      <c r="W1158">
        <f>IFERROR(SMALL(W346:W1024,ROW()-ROW($W$1027)+1),"")</f>
        <v>0</v>
      </c>
      <c r="X1158">
        <f>IFERROR(SMALL(X346:X1024,ROW()-ROW($X$1027)+1),"")</f>
        <v>0</v>
      </c>
      <c r="Y1158">
        <f>IFERROR(SMALL(Y346:Y1024,ROW()-ROW($Y$1027)+1),"")</f>
        <v>0</v>
      </c>
      <c r="Z1158">
        <f>IFERROR(SMALL(Z346:Z1024,ROW()-ROW($Z$1027)+1),"")</f>
        <v>0</v>
      </c>
      <c r="AA1158">
        <f>IFERROR(SMALL(AA346:AA1024,ROW()-ROW($AA$1027)+1),"")</f>
        <v>0</v>
      </c>
      <c r="AB1158">
        <f>IFERROR(SMALL(AB346:AB1024,ROW()-ROW($AB$1027)+1),"")</f>
        <v>0</v>
      </c>
      <c r="AC1158">
        <f>IFERROR(SMALL(AC346:AC1024,ROW()-ROW($AC$1027)+1),"")</f>
        <v>0</v>
      </c>
      <c r="AD1158">
        <f>IFERROR(SMALL(AD346:AD1024,ROW()-ROW($AD$1027)+1),"")</f>
        <v>0</v>
      </c>
      <c r="AE1158">
        <f>IFERROR(SMALL(AE346:AE1024,ROW()-ROW($AE$1027)+1),"")</f>
        <v>0</v>
      </c>
      <c r="AF1158">
        <f>IFERROR(SMALL(AF346:AF1024,ROW()-ROW($AF$1027)+1),"")</f>
        <v>0</v>
      </c>
      <c r="AG1158">
        <f>IFERROR(SMALL(AG346:AG1024,ROW()-ROW($AG$1027)+1),"")</f>
        <v>0</v>
      </c>
      <c r="AH1158">
        <f>IFERROR(SMALL(AH346:AH1024,ROW()-ROW($AH$1027)+1),"")</f>
        <v>0</v>
      </c>
      <c r="AI1158">
        <f>IFERROR(SMALL(AI346:AI1024,ROW()-ROW($AI$1027)+1),"")</f>
        <v>0</v>
      </c>
      <c r="AJ1158">
        <f>IFERROR(SMALL(AJ346:AJ1024,ROW()-ROW($AJ$1027)+1),"")</f>
        <v>0</v>
      </c>
      <c r="AM1158">
        <f>IFERROR(SMALL(AM346:AM1024,ROW()-ROW($AM$1027)+1),"")</f>
        <v>0</v>
      </c>
      <c r="AN1158">
        <f>IFERROR(SMALL(AN346:AN1024,ROW()-ROW($AN$1027)+1),"")</f>
        <v>0</v>
      </c>
      <c r="AO1158">
        <f>IFERROR(SMALL(AO346:AO1024,ROW()-ROW($AO$1027)+1),"")</f>
        <v>0</v>
      </c>
      <c r="AP1158">
        <f>IFERROR(SMALL(AP346:AP1024,ROW()-ROW($AP$1027)+1),"")</f>
        <v>0</v>
      </c>
      <c r="AQ1158">
        <f>IFERROR(SMALL(AQ346:AQ1024,ROW()-ROW($AQ$1027)+1),"")</f>
        <v>0</v>
      </c>
      <c r="AR1158">
        <f>IFERROR(SMALL(AR346:AR1024,ROW()-ROW($AR$1027)+1),"")</f>
        <v>0</v>
      </c>
      <c r="AS1158">
        <f>IFERROR(SMALL(AS346:AS1024,ROW()-ROW($AS$1027)+1),"")</f>
        <v>0</v>
      </c>
      <c r="AT1158">
        <f>IFERROR(SMALL(AT346:AT1024,ROW()-ROW($AT$1027)+1),"")</f>
        <v>0</v>
      </c>
      <c r="AU1158">
        <f>IFERROR(SMALL(AU346:AU1024,ROW()-ROW($AU$1027)+1),"")</f>
        <v>0</v>
      </c>
      <c r="AV1158">
        <f>IFERROR(SMALL(AV346:AV1024,ROW()-ROW($AV$1027)+1),"")</f>
        <v>0</v>
      </c>
      <c r="AW1158">
        <f>IFERROR(SMALL(AW346:AW1024,ROW()-ROW($AW$1027)+1),"")</f>
        <v>0</v>
      </c>
      <c r="AX1158">
        <f>IFERROR(SMALL(AX346:AX1024,ROW()-ROW($AX$1027)+1),"")</f>
        <v>0</v>
      </c>
      <c r="AY1158">
        <f>IFERROR(SMALL(AY346:AY1024,ROW()-ROW($AY$1027)+1),"")</f>
        <v>0</v>
      </c>
      <c r="AZ1158">
        <f>IFERROR(SMALL(AZ346:AZ1024,ROW()-ROW($AZ$1027)+1),"")</f>
        <v>0</v>
      </c>
      <c r="BA1158">
        <f>IFERROR(SMALL(BA346:BA1024,ROW()-ROW($BA$1027)+1),"")</f>
        <v>0</v>
      </c>
      <c r="BB1158">
        <f>IFERROR(SMALL(BB346:BB1024,ROW()-ROW($BB$1027)+1),"")</f>
        <v>0</v>
      </c>
      <c r="BC1158">
        <f>IFERROR(SMALL(BC346:BC1024,ROW()-ROW($BC$1027)+1),"")</f>
        <v>0</v>
      </c>
      <c r="BD1158">
        <f>IFERROR(SMALL(BD346:BD1024,ROW()-ROW($BD$1027)+1),"")</f>
        <v>0</v>
      </c>
      <c r="BE1158">
        <f>IFERROR(SMALL(BE346:BE1024,ROW()-ROW($BE$1027)+1),"")</f>
        <v>0</v>
      </c>
      <c r="BF1158">
        <f>IFERROR(SMALL(BF346:BF1024,ROW()-ROW($BF$1027)+1),"")</f>
        <v>0</v>
      </c>
      <c r="BG1158">
        <f>IFERROR(SMALL(BG346:BG1024,ROW()-ROW($BG$1027)+1),"")</f>
        <v>0</v>
      </c>
      <c r="BH1158">
        <f>IFERROR(SMALL(BH346:BH1024,ROW()-ROW($BH$1027)+1),"")</f>
        <v>0</v>
      </c>
      <c r="BI1158">
        <f>IFERROR(SMALL(BI346:BI1024,ROW()-ROW($BI$1027)+1),"")</f>
        <v>0</v>
      </c>
      <c r="BJ1158">
        <f>IFERROR(SMALL(BJ346:BJ1024,ROW()-ROW($BJ$1027)+1),"")</f>
        <v>0</v>
      </c>
      <c r="BK1158">
        <f>IFERROR(SMALL(BK346:BK1024,ROW()-ROW($BK$1027)+1),"")</f>
        <v>0</v>
      </c>
      <c r="BL1158">
        <f>IFERROR(SMALL(BL346:BL1024,ROW()-ROW($BL$1027)+1),"")</f>
        <v>0</v>
      </c>
      <c r="BM1158">
        <f>IFERROR(SMALL(BM346:BM1024,ROW()-ROW($BM$1027)+1),"")</f>
        <v>0</v>
      </c>
      <c r="BN1158">
        <f>IFERROR(SMALL(BN346:BN1024,ROW()-ROW($BN$1027)+1),"")</f>
        <v>0</v>
      </c>
      <c r="BO1158">
        <f>IFERROR(SMALL(BO346:BO1024,ROW()-ROW($BO$1027)+1),"")</f>
        <v>0</v>
      </c>
      <c r="BP1158">
        <f>IFERROR(SMALL(BP346:BP1024,ROW()-ROW($BP$1027)+1),"")</f>
        <v>0</v>
      </c>
      <c r="BQ1158">
        <f>IFERROR(SMALL(BQ346:BQ1024,ROW()-ROW($BQ$1027)+1),"")</f>
        <v>0</v>
      </c>
      <c r="BR1158">
        <f>IFERROR(SMALL(BR346:BR1024,ROW()-ROW($BR$1027)+1),"")</f>
        <v>0</v>
      </c>
    </row>
    <row r="1159" spans="5:70">
      <c r="E1159">
        <f>IFERROR(SMALL(E346:E1024,ROW()-ROW($E$1027)+1),"")</f>
        <v>0</v>
      </c>
      <c r="F1159">
        <f>IFERROR(SMALL(F346:F1024,ROW()-ROW($F$1027)+1),"")</f>
        <v>0</v>
      </c>
      <c r="G1159">
        <f>IFERROR(SMALL(G346:G1024,ROW()-ROW($G$1027)+1),"")</f>
        <v>0</v>
      </c>
      <c r="H1159">
        <f>IFERROR(SMALL(H346:H1024,ROW()-ROW($H$1027)+1),"")</f>
        <v>0</v>
      </c>
      <c r="I1159">
        <f>IFERROR(SMALL(I346:I1024,ROW()-ROW($I$1027)+1),"")</f>
        <v>0</v>
      </c>
      <c r="J1159">
        <f>IFERROR(SMALL(J346:J1024,ROW()-ROW($J$1027)+1),"")</f>
        <v>0</v>
      </c>
      <c r="K1159">
        <f>IFERROR(SMALL(K346:K1024,ROW()-ROW($K$1027)+1),"")</f>
        <v>0</v>
      </c>
      <c r="L1159">
        <f>IFERROR(SMALL(L346:L1024,ROW()-ROW($L$1027)+1),"")</f>
        <v>0</v>
      </c>
      <c r="M1159">
        <f>IFERROR(SMALL(M346:M1024,ROW()-ROW($M$1027)+1),"")</f>
        <v>0</v>
      </c>
      <c r="N1159">
        <f>IFERROR(SMALL(N346:N1024,ROW()-ROW($N$1027)+1),"")</f>
        <v>0</v>
      </c>
      <c r="O1159">
        <f>IFERROR(SMALL(O346:O1024,ROW()-ROW($O$1027)+1),"")</f>
        <v>0</v>
      </c>
      <c r="P1159">
        <f>IFERROR(SMALL(P346:P1024,ROW()-ROW($P$1027)+1),"")</f>
        <v>0</v>
      </c>
      <c r="Q1159">
        <f>IFERROR(SMALL(Q346:Q1024,ROW()-ROW($Q$1027)+1),"")</f>
        <v>0</v>
      </c>
      <c r="R1159">
        <f>IFERROR(SMALL(R346:R1024,ROW()-ROW($R$1027)+1),"")</f>
        <v>0</v>
      </c>
      <c r="S1159">
        <f>IFERROR(SMALL(S346:S1024,ROW()-ROW($S$1027)+1),"")</f>
        <v>0</v>
      </c>
      <c r="T1159">
        <f>IFERROR(SMALL(T346:T1024,ROW()-ROW($T$1027)+1),"")</f>
        <v>0</v>
      </c>
      <c r="U1159">
        <f>IFERROR(SMALL(U346:U1024,ROW()-ROW($U$1027)+1),"")</f>
        <v>0</v>
      </c>
      <c r="V1159">
        <f>IFERROR(SMALL(V346:V1024,ROW()-ROW($V$1027)+1),"")</f>
        <v>0</v>
      </c>
      <c r="W1159">
        <f>IFERROR(SMALL(W346:W1024,ROW()-ROW($W$1027)+1),"")</f>
        <v>0</v>
      </c>
      <c r="X1159">
        <f>IFERROR(SMALL(X346:X1024,ROW()-ROW($X$1027)+1),"")</f>
        <v>0</v>
      </c>
      <c r="Y1159">
        <f>IFERROR(SMALL(Y346:Y1024,ROW()-ROW($Y$1027)+1),"")</f>
        <v>0</v>
      </c>
      <c r="Z1159">
        <f>IFERROR(SMALL(Z346:Z1024,ROW()-ROW($Z$1027)+1),"")</f>
        <v>0</v>
      </c>
      <c r="AA1159">
        <f>IFERROR(SMALL(AA346:AA1024,ROW()-ROW($AA$1027)+1),"")</f>
        <v>0</v>
      </c>
      <c r="AB1159">
        <f>IFERROR(SMALL(AB346:AB1024,ROW()-ROW($AB$1027)+1),"")</f>
        <v>0</v>
      </c>
      <c r="AC1159">
        <f>IFERROR(SMALL(AC346:AC1024,ROW()-ROW($AC$1027)+1),"")</f>
        <v>0</v>
      </c>
      <c r="AD1159">
        <f>IFERROR(SMALL(AD346:AD1024,ROW()-ROW($AD$1027)+1),"")</f>
        <v>0</v>
      </c>
      <c r="AE1159">
        <f>IFERROR(SMALL(AE346:AE1024,ROW()-ROW($AE$1027)+1),"")</f>
        <v>0</v>
      </c>
      <c r="AF1159">
        <f>IFERROR(SMALL(AF346:AF1024,ROW()-ROW($AF$1027)+1),"")</f>
        <v>0</v>
      </c>
      <c r="AG1159">
        <f>IFERROR(SMALL(AG346:AG1024,ROW()-ROW($AG$1027)+1),"")</f>
        <v>0</v>
      </c>
      <c r="AH1159">
        <f>IFERROR(SMALL(AH346:AH1024,ROW()-ROW($AH$1027)+1),"")</f>
        <v>0</v>
      </c>
      <c r="AI1159">
        <f>IFERROR(SMALL(AI346:AI1024,ROW()-ROW($AI$1027)+1),"")</f>
        <v>0</v>
      </c>
      <c r="AJ1159">
        <f>IFERROR(SMALL(AJ346:AJ1024,ROW()-ROW($AJ$1027)+1),"")</f>
        <v>0</v>
      </c>
      <c r="AM1159">
        <f>IFERROR(SMALL(AM346:AM1024,ROW()-ROW($AM$1027)+1),"")</f>
        <v>0</v>
      </c>
      <c r="AN1159">
        <f>IFERROR(SMALL(AN346:AN1024,ROW()-ROW($AN$1027)+1),"")</f>
        <v>0</v>
      </c>
      <c r="AO1159">
        <f>IFERROR(SMALL(AO346:AO1024,ROW()-ROW($AO$1027)+1),"")</f>
        <v>0</v>
      </c>
      <c r="AP1159">
        <f>IFERROR(SMALL(AP346:AP1024,ROW()-ROW($AP$1027)+1),"")</f>
        <v>0</v>
      </c>
      <c r="AQ1159">
        <f>IFERROR(SMALL(AQ346:AQ1024,ROW()-ROW($AQ$1027)+1),"")</f>
        <v>0</v>
      </c>
      <c r="AR1159">
        <f>IFERROR(SMALL(AR346:AR1024,ROW()-ROW($AR$1027)+1),"")</f>
        <v>0</v>
      </c>
      <c r="AS1159">
        <f>IFERROR(SMALL(AS346:AS1024,ROW()-ROW($AS$1027)+1),"")</f>
        <v>0</v>
      </c>
      <c r="AT1159">
        <f>IFERROR(SMALL(AT346:AT1024,ROW()-ROW($AT$1027)+1),"")</f>
        <v>0</v>
      </c>
      <c r="AU1159">
        <f>IFERROR(SMALL(AU346:AU1024,ROW()-ROW($AU$1027)+1),"")</f>
        <v>0</v>
      </c>
      <c r="AV1159">
        <f>IFERROR(SMALL(AV346:AV1024,ROW()-ROW($AV$1027)+1),"")</f>
        <v>0</v>
      </c>
      <c r="AW1159">
        <f>IFERROR(SMALL(AW346:AW1024,ROW()-ROW($AW$1027)+1),"")</f>
        <v>0</v>
      </c>
      <c r="AX1159">
        <f>IFERROR(SMALL(AX346:AX1024,ROW()-ROW($AX$1027)+1),"")</f>
        <v>0</v>
      </c>
      <c r="AY1159">
        <f>IFERROR(SMALL(AY346:AY1024,ROW()-ROW($AY$1027)+1),"")</f>
        <v>0</v>
      </c>
      <c r="AZ1159">
        <f>IFERROR(SMALL(AZ346:AZ1024,ROW()-ROW($AZ$1027)+1),"")</f>
        <v>0</v>
      </c>
      <c r="BA1159">
        <f>IFERROR(SMALL(BA346:BA1024,ROW()-ROW($BA$1027)+1),"")</f>
        <v>0</v>
      </c>
      <c r="BB1159">
        <f>IFERROR(SMALL(BB346:BB1024,ROW()-ROW($BB$1027)+1),"")</f>
        <v>0</v>
      </c>
      <c r="BC1159">
        <f>IFERROR(SMALL(BC346:BC1024,ROW()-ROW($BC$1027)+1),"")</f>
        <v>0</v>
      </c>
      <c r="BD1159">
        <f>IFERROR(SMALL(BD346:BD1024,ROW()-ROW($BD$1027)+1),"")</f>
        <v>0</v>
      </c>
      <c r="BE1159">
        <f>IFERROR(SMALL(BE346:BE1024,ROW()-ROW($BE$1027)+1),"")</f>
        <v>0</v>
      </c>
      <c r="BF1159">
        <f>IFERROR(SMALL(BF346:BF1024,ROW()-ROW($BF$1027)+1),"")</f>
        <v>0</v>
      </c>
      <c r="BG1159">
        <f>IFERROR(SMALL(BG346:BG1024,ROW()-ROW($BG$1027)+1),"")</f>
        <v>0</v>
      </c>
      <c r="BH1159">
        <f>IFERROR(SMALL(BH346:BH1024,ROW()-ROW($BH$1027)+1),"")</f>
        <v>0</v>
      </c>
      <c r="BI1159">
        <f>IFERROR(SMALL(BI346:BI1024,ROW()-ROW($BI$1027)+1),"")</f>
        <v>0</v>
      </c>
      <c r="BJ1159">
        <f>IFERROR(SMALL(BJ346:BJ1024,ROW()-ROW($BJ$1027)+1),"")</f>
        <v>0</v>
      </c>
      <c r="BK1159">
        <f>IFERROR(SMALL(BK346:BK1024,ROW()-ROW($BK$1027)+1),"")</f>
        <v>0</v>
      </c>
      <c r="BL1159">
        <f>IFERROR(SMALL(BL346:BL1024,ROW()-ROW($BL$1027)+1),"")</f>
        <v>0</v>
      </c>
      <c r="BM1159">
        <f>IFERROR(SMALL(BM346:BM1024,ROW()-ROW($BM$1027)+1),"")</f>
        <v>0</v>
      </c>
      <c r="BN1159">
        <f>IFERROR(SMALL(BN346:BN1024,ROW()-ROW($BN$1027)+1),"")</f>
        <v>0</v>
      </c>
      <c r="BO1159">
        <f>IFERROR(SMALL(BO346:BO1024,ROW()-ROW($BO$1027)+1),"")</f>
        <v>0</v>
      </c>
      <c r="BP1159">
        <f>IFERROR(SMALL(BP346:BP1024,ROW()-ROW($BP$1027)+1),"")</f>
        <v>0</v>
      </c>
      <c r="BQ1159">
        <f>IFERROR(SMALL(BQ346:BQ1024,ROW()-ROW($BQ$1027)+1),"")</f>
        <v>0</v>
      </c>
      <c r="BR1159">
        <f>IFERROR(SMALL(BR346:BR1024,ROW()-ROW($BR$1027)+1),"")</f>
        <v>0</v>
      </c>
    </row>
    <row r="1160" spans="5:70">
      <c r="E1160">
        <f>IFERROR(SMALL(E346:E1024,ROW()-ROW($E$1027)+1),"")</f>
        <v>0</v>
      </c>
      <c r="F1160">
        <f>IFERROR(SMALL(F346:F1024,ROW()-ROW($F$1027)+1),"")</f>
        <v>0</v>
      </c>
      <c r="G1160">
        <f>IFERROR(SMALL(G346:G1024,ROW()-ROW($G$1027)+1),"")</f>
        <v>0</v>
      </c>
      <c r="H1160">
        <f>IFERROR(SMALL(H346:H1024,ROW()-ROW($H$1027)+1),"")</f>
        <v>0</v>
      </c>
      <c r="I1160">
        <f>IFERROR(SMALL(I346:I1024,ROW()-ROW($I$1027)+1),"")</f>
        <v>0</v>
      </c>
      <c r="J1160">
        <f>IFERROR(SMALL(J346:J1024,ROW()-ROW($J$1027)+1),"")</f>
        <v>0</v>
      </c>
      <c r="K1160">
        <f>IFERROR(SMALL(K346:K1024,ROW()-ROW($K$1027)+1),"")</f>
        <v>0</v>
      </c>
      <c r="L1160">
        <f>IFERROR(SMALL(L346:L1024,ROW()-ROW($L$1027)+1),"")</f>
        <v>0</v>
      </c>
      <c r="M1160">
        <f>IFERROR(SMALL(M346:M1024,ROW()-ROW($M$1027)+1),"")</f>
        <v>0</v>
      </c>
      <c r="N1160">
        <f>IFERROR(SMALL(N346:N1024,ROW()-ROW($N$1027)+1),"")</f>
        <v>0</v>
      </c>
      <c r="O1160">
        <f>IFERROR(SMALL(O346:O1024,ROW()-ROW($O$1027)+1),"")</f>
        <v>0</v>
      </c>
      <c r="P1160">
        <f>IFERROR(SMALL(P346:P1024,ROW()-ROW($P$1027)+1),"")</f>
        <v>0</v>
      </c>
      <c r="Q1160">
        <f>IFERROR(SMALL(Q346:Q1024,ROW()-ROW($Q$1027)+1),"")</f>
        <v>0</v>
      </c>
      <c r="R1160">
        <f>IFERROR(SMALL(R346:R1024,ROW()-ROW($R$1027)+1),"")</f>
        <v>0</v>
      </c>
      <c r="S1160">
        <f>IFERROR(SMALL(S346:S1024,ROW()-ROW($S$1027)+1),"")</f>
        <v>0</v>
      </c>
      <c r="T1160">
        <f>IFERROR(SMALL(T346:T1024,ROW()-ROW($T$1027)+1),"")</f>
        <v>0</v>
      </c>
      <c r="U1160">
        <f>IFERROR(SMALL(U346:U1024,ROW()-ROW($U$1027)+1),"")</f>
        <v>0</v>
      </c>
      <c r="V1160">
        <f>IFERROR(SMALL(V346:V1024,ROW()-ROW($V$1027)+1),"")</f>
        <v>0</v>
      </c>
      <c r="W1160">
        <f>IFERROR(SMALL(W346:W1024,ROW()-ROW($W$1027)+1),"")</f>
        <v>0</v>
      </c>
      <c r="X1160">
        <f>IFERROR(SMALL(X346:X1024,ROW()-ROW($X$1027)+1),"")</f>
        <v>0</v>
      </c>
      <c r="Y1160">
        <f>IFERROR(SMALL(Y346:Y1024,ROW()-ROW($Y$1027)+1),"")</f>
        <v>0</v>
      </c>
      <c r="Z1160">
        <f>IFERROR(SMALL(Z346:Z1024,ROW()-ROW($Z$1027)+1),"")</f>
        <v>0</v>
      </c>
      <c r="AA1160">
        <f>IFERROR(SMALL(AA346:AA1024,ROW()-ROW($AA$1027)+1),"")</f>
        <v>0</v>
      </c>
      <c r="AB1160">
        <f>IFERROR(SMALL(AB346:AB1024,ROW()-ROW($AB$1027)+1),"")</f>
        <v>0</v>
      </c>
      <c r="AC1160">
        <f>IFERROR(SMALL(AC346:AC1024,ROW()-ROW($AC$1027)+1),"")</f>
        <v>0</v>
      </c>
      <c r="AD1160">
        <f>IFERROR(SMALL(AD346:AD1024,ROW()-ROW($AD$1027)+1),"")</f>
        <v>0</v>
      </c>
      <c r="AE1160">
        <f>IFERROR(SMALL(AE346:AE1024,ROW()-ROW($AE$1027)+1),"")</f>
        <v>0</v>
      </c>
      <c r="AF1160">
        <f>IFERROR(SMALL(AF346:AF1024,ROW()-ROW($AF$1027)+1),"")</f>
        <v>0</v>
      </c>
      <c r="AG1160">
        <f>IFERROR(SMALL(AG346:AG1024,ROW()-ROW($AG$1027)+1),"")</f>
        <v>0</v>
      </c>
      <c r="AH1160">
        <f>IFERROR(SMALL(AH346:AH1024,ROW()-ROW($AH$1027)+1),"")</f>
        <v>0</v>
      </c>
      <c r="AI1160">
        <f>IFERROR(SMALL(AI346:AI1024,ROW()-ROW($AI$1027)+1),"")</f>
        <v>0</v>
      </c>
      <c r="AJ1160">
        <f>IFERROR(SMALL(AJ346:AJ1024,ROW()-ROW($AJ$1027)+1),"")</f>
        <v>0</v>
      </c>
      <c r="AM1160">
        <f>IFERROR(SMALL(AM346:AM1024,ROW()-ROW($AM$1027)+1),"")</f>
        <v>0</v>
      </c>
      <c r="AN1160">
        <f>IFERROR(SMALL(AN346:AN1024,ROW()-ROW($AN$1027)+1),"")</f>
        <v>0</v>
      </c>
      <c r="AO1160">
        <f>IFERROR(SMALL(AO346:AO1024,ROW()-ROW($AO$1027)+1),"")</f>
        <v>0</v>
      </c>
      <c r="AP1160">
        <f>IFERROR(SMALL(AP346:AP1024,ROW()-ROW($AP$1027)+1),"")</f>
        <v>0</v>
      </c>
      <c r="AQ1160">
        <f>IFERROR(SMALL(AQ346:AQ1024,ROW()-ROW($AQ$1027)+1),"")</f>
        <v>0</v>
      </c>
      <c r="AR1160">
        <f>IFERROR(SMALL(AR346:AR1024,ROW()-ROW($AR$1027)+1),"")</f>
        <v>0</v>
      </c>
      <c r="AS1160">
        <f>IFERROR(SMALL(AS346:AS1024,ROW()-ROW($AS$1027)+1),"")</f>
        <v>0</v>
      </c>
      <c r="AT1160">
        <f>IFERROR(SMALL(AT346:AT1024,ROW()-ROW($AT$1027)+1),"")</f>
        <v>0</v>
      </c>
      <c r="AU1160">
        <f>IFERROR(SMALL(AU346:AU1024,ROW()-ROW($AU$1027)+1),"")</f>
        <v>0</v>
      </c>
      <c r="AV1160">
        <f>IFERROR(SMALL(AV346:AV1024,ROW()-ROW($AV$1027)+1),"")</f>
        <v>0</v>
      </c>
      <c r="AW1160">
        <f>IFERROR(SMALL(AW346:AW1024,ROW()-ROW($AW$1027)+1),"")</f>
        <v>0</v>
      </c>
      <c r="AX1160">
        <f>IFERROR(SMALL(AX346:AX1024,ROW()-ROW($AX$1027)+1),"")</f>
        <v>0</v>
      </c>
      <c r="AY1160">
        <f>IFERROR(SMALL(AY346:AY1024,ROW()-ROW($AY$1027)+1),"")</f>
        <v>0</v>
      </c>
      <c r="AZ1160">
        <f>IFERROR(SMALL(AZ346:AZ1024,ROW()-ROW($AZ$1027)+1),"")</f>
        <v>0</v>
      </c>
      <c r="BA1160">
        <f>IFERROR(SMALL(BA346:BA1024,ROW()-ROW($BA$1027)+1),"")</f>
        <v>0</v>
      </c>
      <c r="BB1160">
        <f>IFERROR(SMALL(BB346:BB1024,ROW()-ROW($BB$1027)+1),"")</f>
        <v>0</v>
      </c>
      <c r="BC1160">
        <f>IFERROR(SMALL(BC346:BC1024,ROW()-ROW($BC$1027)+1),"")</f>
        <v>0</v>
      </c>
      <c r="BD1160">
        <f>IFERROR(SMALL(BD346:BD1024,ROW()-ROW($BD$1027)+1),"")</f>
        <v>0</v>
      </c>
      <c r="BE1160">
        <f>IFERROR(SMALL(BE346:BE1024,ROW()-ROW($BE$1027)+1),"")</f>
        <v>0</v>
      </c>
      <c r="BF1160">
        <f>IFERROR(SMALL(BF346:BF1024,ROW()-ROW($BF$1027)+1),"")</f>
        <v>0</v>
      </c>
      <c r="BG1160">
        <f>IFERROR(SMALL(BG346:BG1024,ROW()-ROW($BG$1027)+1),"")</f>
        <v>0</v>
      </c>
      <c r="BH1160">
        <f>IFERROR(SMALL(BH346:BH1024,ROW()-ROW($BH$1027)+1),"")</f>
        <v>0</v>
      </c>
      <c r="BI1160">
        <f>IFERROR(SMALL(BI346:BI1024,ROW()-ROW($BI$1027)+1),"")</f>
        <v>0</v>
      </c>
      <c r="BJ1160">
        <f>IFERROR(SMALL(BJ346:BJ1024,ROW()-ROW($BJ$1027)+1),"")</f>
        <v>0</v>
      </c>
      <c r="BK1160">
        <f>IFERROR(SMALL(BK346:BK1024,ROW()-ROW($BK$1027)+1),"")</f>
        <v>0</v>
      </c>
      <c r="BL1160">
        <f>IFERROR(SMALL(BL346:BL1024,ROW()-ROW($BL$1027)+1),"")</f>
        <v>0</v>
      </c>
      <c r="BM1160">
        <f>IFERROR(SMALL(BM346:BM1024,ROW()-ROW($BM$1027)+1),"")</f>
        <v>0</v>
      </c>
      <c r="BN1160">
        <f>IFERROR(SMALL(BN346:BN1024,ROW()-ROW($BN$1027)+1),"")</f>
        <v>0</v>
      </c>
      <c r="BO1160">
        <f>IFERROR(SMALL(BO346:BO1024,ROW()-ROW($BO$1027)+1),"")</f>
        <v>0</v>
      </c>
      <c r="BP1160">
        <f>IFERROR(SMALL(BP346:BP1024,ROW()-ROW($BP$1027)+1),"")</f>
        <v>0</v>
      </c>
      <c r="BQ1160">
        <f>IFERROR(SMALL(BQ346:BQ1024,ROW()-ROW($BQ$1027)+1),"")</f>
        <v>0</v>
      </c>
      <c r="BR1160">
        <f>IFERROR(SMALL(BR346:BR1024,ROW()-ROW($BR$1027)+1),"")</f>
        <v>0</v>
      </c>
    </row>
    <row r="1161" spans="5:70">
      <c r="E1161">
        <f>IFERROR(SMALL(E346:E1024,ROW()-ROW($E$1027)+1),"")</f>
        <v>0</v>
      </c>
      <c r="F1161">
        <f>IFERROR(SMALL(F346:F1024,ROW()-ROW($F$1027)+1),"")</f>
        <v>0</v>
      </c>
      <c r="G1161">
        <f>IFERROR(SMALL(G346:G1024,ROW()-ROW($G$1027)+1),"")</f>
        <v>0</v>
      </c>
      <c r="H1161">
        <f>IFERROR(SMALL(H346:H1024,ROW()-ROW($H$1027)+1),"")</f>
        <v>0</v>
      </c>
      <c r="I1161">
        <f>IFERROR(SMALL(I346:I1024,ROW()-ROW($I$1027)+1),"")</f>
        <v>0</v>
      </c>
      <c r="J1161">
        <f>IFERROR(SMALL(J346:J1024,ROW()-ROW($J$1027)+1),"")</f>
        <v>0</v>
      </c>
      <c r="K1161">
        <f>IFERROR(SMALL(K346:K1024,ROW()-ROW($K$1027)+1),"")</f>
        <v>0</v>
      </c>
      <c r="L1161">
        <f>IFERROR(SMALL(L346:L1024,ROW()-ROW($L$1027)+1),"")</f>
        <v>0</v>
      </c>
      <c r="M1161">
        <f>IFERROR(SMALL(M346:M1024,ROW()-ROW($M$1027)+1),"")</f>
        <v>0</v>
      </c>
      <c r="N1161">
        <f>IFERROR(SMALL(N346:N1024,ROW()-ROW($N$1027)+1),"")</f>
        <v>0</v>
      </c>
      <c r="O1161">
        <f>IFERROR(SMALL(O346:O1024,ROW()-ROW($O$1027)+1),"")</f>
        <v>0</v>
      </c>
      <c r="P1161">
        <f>IFERROR(SMALL(P346:P1024,ROW()-ROW($P$1027)+1),"")</f>
        <v>0</v>
      </c>
      <c r="Q1161">
        <f>IFERROR(SMALL(Q346:Q1024,ROW()-ROW($Q$1027)+1),"")</f>
        <v>0</v>
      </c>
      <c r="R1161">
        <f>IFERROR(SMALL(R346:R1024,ROW()-ROW($R$1027)+1),"")</f>
        <v>0</v>
      </c>
      <c r="S1161">
        <f>IFERROR(SMALL(S346:S1024,ROW()-ROW($S$1027)+1),"")</f>
        <v>0</v>
      </c>
      <c r="T1161">
        <f>IFERROR(SMALL(T346:T1024,ROW()-ROW($T$1027)+1),"")</f>
        <v>0</v>
      </c>
      <c r="U1161">
        <f>IFERROR(SMALL(U346:U1024,ROW()-ROW($U$1027)+1),"")</f>
        <v>0</v>
      </c>
      <c r="V1161">
        <f>IFERROR(SMALL(V346:V1024,ROW()-ROW($V$1027)+1),"")</f>
        <v>0</v>
      </c>
      <c r="W1161">
        <f>IFERROR(SMALL(W346:W1024,ROW()-ROW($W$1027)+1),"")</f>
        <v>0</v>
      </c>
      <c r="X1161">
        <f>IFERROR(SMALL(X346:X1024,ROW()-ROW($X$1027)+1),"")</f>
        <v>0</v>
      </c>
      <c r="Y1161">
        <f>IFERROR(SMALL(Y346:Y1024,ROW()-ROW($Y$1027)+1),"")</f>
        <v>0</v>
      </c>
      <c r="Z1161">
        <f>IFERROR(SMALL(Z346:Z1024,ROW()-ROW($Z$1027)+1),"")</f>
        <v>0</v>
      </c>
      <c r="AA1161">
        <f>IFERROR(SMALL(AA346:AA1024,ROW()-ROW($AA$1027)+1),"")</f>
        <v>0</v>
      </c>
      <c r="AB1161">
        <f>IFERROR(SMALL(AB346:AB1024,ROW()-ROW($AB$1027)+1),"")</f>
        <v>0</v>
      </c>
      <c r="AC1161">
        <f>IFERROR(SMALL(AC346:AC1024,ROW()-ROW($AC$1027)+1),"")</f>
        <v>0</v>
      </c>
      <c r="AD1161">
        <f>IFERROR(SMALL(AD346:AD1024,ROW()-ROW($AD$1027)+1),"")</f>
        <v>0</v>
      </c>
      <c r="AE1161">
        <f>IFERROR(SMALL(AE346:AE1024,ROW()-ROW($AE$1027)+1),"")</f>
        <v>0</v>
      </c>
      <c r="AF1161">
        <f>IFERROR(SMALL(AF346:AF1024,ROW()-ROW($AF$1027)+1),"")</f>
        <v>0</v>
      </c>
      <c r="AG1161">
        <f>IFERROR(SMALL(AG346:AG1024,ROW()-ROW($AG$1027)+1),"")</f>
        <v>0</v>
      </c>
      <c r="AH1161">
        <f>IFERROR(SMALL(AH346:AH1024,ROW()-ROW($AH$1027)+1),"")</f>
        <v>0</v>
      </c>
      <c r="AI1161">
        <f>IFERROR(SMALL(AI346:AI1024,ROW()-ROW($AI$1027)+1),"")</f>
        <v>0</v>
      </c>
      <c r="AJ1161">
        <f>IFERROR(SMALL(AJ346:AJ1024,ROW()-ROW($AJ$1027)+1),"")</f>
        <v>0</v>
      </c>
      <c r="AM1161">
        <f>IFERROR(SMALL(AM346:AM1024,ROW()-ROW($AM$1027)+1),"")</f>
        <v>0</v>
      </c>
      <c r="AN1161">
        <f>IFERROR(SMALL(AN346:AN1024,ROW()-ROW($AN$1027)+1),"")</f>
        <v>0</v>
      </c>
      <c r="AO1161">
        <f>IFERROR(SMALL(AO346:AO1024,ROW()-ROW($AO$1027)+1),"")</f>
        <v>0</v>
      </c>
      <c r="AP1161">
        <f>IFERROR(SMALL(AP346:AP1024,ROW()-ROW($AP$1027)+1),"")</f>
        <v>0</v>
      </c>
      <c r="AQ1161">
        <f>IFERROR(SMALL(AQ346:AQ1024,ROW()-ROW($AQ$1027)+1),"")</f>
        <v>0</v>
      </c>
      <c r="AR1161">
        <f>IFERROR(SMALL(AR346:AR1024,ROW()-ROW($AR$1027)+1),"")</f>
        <v>0</v>
      </c>
      <c r="AS1161">
        <f>IFERROR(SMALL(AS346:AS1024,ROW()-ROW($AS$1027)+1),"")</f>
        <v>0</v>
      </c>
      <c r="AT1161">
        <f>IFERROR(SMALL(AT346:AT1024,ROW()-ROW($AT$1027)+1),"")</f>
        <v>0</v>
      </c>
      <c r="AU1161">
        <f>IFERROR(SMALL(AU346:AU1024,ROW()-ROW($AU$1027)+1),"")</f>
        <v>0</v>
      </c>
      <c r="AV1161">
        <f>IFERROR(SMALL(AV346:AV1024,ROW()-ROW($AV$1027)+1),"")</f>
        <v>0</v>
      </c>
      <c r="AW1161">
        <f>IFERROR(SMALL(AW346:AW1024,ROW()-ROW($AW$1027)+1),"")</f>
        <v>0</v>
      </c>
      <c r="AX1161">
        <f>IFERROR(SMALL(AX346:AX1024,ROW()-ROW($AX$1027)+1),"")</f>
        <v>0</v>
      </c>
      <c r="AY1161">
        <f>IFERROR(SMALL(AY346:AY1024,ROW()-ROW($AY$1027)+1),"")</f>
        <v>0</v>
      </c>
      <c r="AZ1161">
        <f>IFERROR(SMALL(AZ346:AZ1024,ROW()-ROW($AZ$1027)+1),"")</f>
        <v>0</v>
      </c>
      <c r="BA1161">
        <f>IFERROR(SMALL(BA346:BA1024,ROW()-ROW($BA$1027)+1),"")</f>
        <v>0</v>
      </c>
      <c r="BB1161">
        <f>IFERROR(SMALL(BB346:BB1024,ROW()-ROW($BB$1027)+1),"")</f>
        <v>0</v>
      </c>
      <c r="BC1161">
        <f>IFERROR(SMALL(BC346:BC1024,ROW()-ROW($BC$1027)+1),"")</f>
        <v>0</v>
      </c>
      <c r="BD1161">
        <f>IFERROR(SMALL(BD346:BD1024,ROW()-ROW($BD$1027)+1),"")</f>
        <v>0</v>
      </c>
      <c r="BE1161">
        <f>IFERROR(SMALL(BE346:BE1024,ROW()-ROW($BE$1027)+1),"")</f>
        <v>0</v>
      </c>
      <c r="BF1161">
        <f>IFERROR(SMALL(BF346:BF1024,ROW()-ROW($BF$1027)+1),"")</f>
        <v>0</v>
      </c>
      <c r="BG1161">
        <f>IFERROR(SMALL(BG346:BG1024,ROW()-ROW($BG$1027)+1),"")</f>
        <v>0</v>
      </c>
      <c r="BH1161">
        <f>IFERROR(SMALL(BH346:BH1024,ROW()-ROW($BH$1027)+1),"")</f>
        <v>0</v>
      </c>
      <c r="BI1161">
        <f>IFERROR(SMALL(BI346:BI1024,ROW()-ROW($BI$1027)+1),"")</f>
        <v>0</v>
      </c>
      <c r="BJ1161">
        <f>IFERROR(SMALL(BJ346:BJ1024,ROW()-ROW($BJ$1027)+1),"")</f>
        <v>0</v>
      </c>
      <c r="BK1161">
        <f>IFERROR(SMALL(BK346:BK1024,ROW()-ROW($BK$1027)+1),"")</f>
        <v>0</v>
      </c>
      <c r="BL1161">
        <f>IFERROR(SMALL(BL346:BL1024,ROW()-ROW($BL$1027)+1),"")</f>
        <v>0</v>
      </c>
      <c r="BM1161">
        <f>IFERROR(SMALL(BM346:BM1024,ROW()-ROW($BM$1027)+1),"")</f>
        <v>0</v>
      </c>
      <c r="BN1161">
        <f>IFERROR(SMALL(BN346:BN1024,ROW()-ROW($BN$1027)+1),"")</f>
        <v>0</v>
      </c>
      <c r="BO1161">
        <f>IFERROR(SMALL(BO346:BO1024,ROW()-ROW($BO$1027)+1),"")</f>
        <v>0</v>
      </c>
      <c r="BP1161">
        <f>IFERROR(SMALL(BP346:BP1024,ROW()-ROW($BP$1027)+1),"")</f>
        <v>0</v>
      </c>
      <c r="BQ1161">
        <f>IFERROR(SMALL(BQ346:BQ1024,ROW()-ROW($BQ$1027)+1),"")</f>
        <v>0</v>
      </c>
      <c r="BR1161">
        <f>IFERROR(SMALL(BR346:BR1024,ROW()-ROW($BR$1027)+1),"")</f>
        <v>0</v>
      </c>
    </row>
    <row r="1162" spans="5:70">
      <c r="E1162">
        <f>IFERROR(SMALL(E346:E1024,ROW()-ROW($E$1027)+1),"")</f>
        <v>0</v>
      </c>
      <c r="F1162">
        <f>IFERROR(SMALL(F346:F1024,ROW()-ROW($F$1027)+1),"")</f>
        <v>0</v>
      </c>
      <c r="G1162">
        <f>IFERROR(SMALL(G346:G1024,ROW()-ROW($G$1027)+1),"")</f>
        <v>0</v>
      </c>
      <c r="H1162">
        <f>IFERROR(SMALL(H346:H1024,ROW()-ROW($H$1027)+1),"")</f>
        <v>0</v>
      </c>
      <c r="I1162">
        <f>IFERROR(SMALL(I346:I1024,ROW()-ROW($I$1027)+1),"")</f>
        <v>0</v>
      </c>
      <c r="J1162">
        <f>IFERROR(SMALL(J346:J1024,ROW()-ROW($J$1027)+1),"")</f>
        <v>0</v>
      </c>
      <c r="K1162">
        <f>IFERROR(SMALL(K346:K1024,ROW()-ROW($K$1027)+1),"")</f>
        <v>0</v>
      </c>
      <c r="L1162">
        <f>IFERROR(SMALL(L346:L1024,ROW()-ROW($L$1027)+1),"")</f>
        <v>0</v>
      </c>
      <c r="M1162">
        <f>IFERROR(SMALL(M346:M1024,ROW()-ROW($M$1027)+1),"")</f>
        <v>0</v>
      </c>
      <c r="N1162">
        <f>IFERROR(SMALL(N346:N1024,ROW()-ROW($N$1027)+1),"")</f>
        <v>0</v>
      </c>
      <c r="O1162">
        <f>IFERROR(SMALL(O346:O1024,ROW()-ROW($O$1027)+1),"")</f>
        <v>0</v>
      </c>
      <c r="P1162">
        <f>IFERROR(SMALL(P346:P1024,ROW()-ROW($P$1027)+1),"")</f>
        <v>0</v>
      </c>
      <c r="Q1162">
        <f>IFERROR(SMALL(Q346:Q1024,ROW()-ROW($Q$1027)+1),"")</f>
        <v>0</v>
      </c>
      <c r="R1162">
        <f>IFERROR(SMALL(R346:R1024,ROW()-ROW($R$1027)+1),"")</f>
        <v>0</v>
      </c>
      <c r="S1162">
        <f>IFERROR(SMALL(S346:S1024,ROW()-ROW($S$1027)+1),"")</f>
        <v>0</v>
      </c>
      <c r="T1162">
        <f>IFERROR(SMALL(T346:T1024,ROW()-ROW($T$1027)+1),"")</f>
        <v>0</v>
      </c>
      <c r="U1162">
        <f>IFERROR(SMALL(U346:U1024,ROW()-ROW($U$1027)+1),"")</f>
        <v>0</v>
      </c>
      <c r="V1162">
        <f>IFERROR(SMALL(V346:V1024,ROW()-ROW($V$1027)+1),"")</f>
        <v>0</v>
      </c>
      <c r="W1162">
        <f>IFERROR(SMALL(W346:W1024,ROW()-ROW($W$1027)+1),"")</f>
        <v>0</v>
      </c>
      <c r="X1162">
        <f>IFERROR(SMALL(X346:X1024,ROW()-ROW($X$1027)+1),"")</f>
        <v>0</v>
      </c>
      <c r="Y1162">
        <f>IFERROR(SMALL(Y346:Y1024,ROW()-ROW($Y$1027)+1),"")</f>
        <v>0</v>
      </c>
      <c r="Z1162">
        <f>IFERROR(SMALL(Z346:Z1024,ROW()-ROW($Z$1027)+1),"")</f>
        <v>0</v>
      </c>
      <c r="AA1162">
        <f>IFERROR(SMALL(AA346:AA1024,ROW()-ROW($AA$1027)+1),"")</f>
        <v>0</v>
      </c>
      <c r="AB1162">
        <f>IFERROR(SMALL(AB346:AB1024,ROW()-ROW($AB$1027)+1),"")</f>
        <v>0</v>
      </c>
      <c r="AC1162">
        <f>IFERROR(SMALL(AC346:AC1024,ROW()-ROW($AC$1027)+1),"")</f>
        <v>0</v>
      </c>
      <c r="AD1162">
        <f>IFERROR(SMALL(AD346:AD1024,ROW()-ROW($AD$1027)+1),"")</f>
        <v>0</v>
      </c>
      <c r="AE1162">
        <f>IFERROR(SMALL(AE346:AE1024,ROW()-ROW($AE$1027)+1),"")</f>
        <v>0</v>
      </c>
      <c r="AF1162">
        <f>IFERROR(SMALL(AF346:AF1024,ROW()-ROW($AF$1027)+1),"")</f>
        <v>0</v>
      </c>
      <c r="AG1162">
        <f>IFERROR(SMALL(AG346:AG1024,ROW()-ROW($AG$1027)+1),"")</f>
        <v>0</v>
      </c>
      <c r="AH1162">
        <f>IFERROR(SMALL(AH346:AH1024,ROW()-ROW($AH$1027)+1),"")</f>
        <v>0</v>
      </c>
      <c r="AI1162">
        <f>IFERROR(SMALL(AI346:AI1024,ROW()-ROW($AI$1027)+1),"")</f>
        <v>0</v>
      </c>
      <c r="AJ1162">
        <f>IFERROR(SMALL(AJ346:AJ1024,ROW()-ROW($AJ$1027)+1),"")</f>
        <v>0</v>
      </c>
      <c r="AM1162">
        <f>IFERROR(SMALL(AM346:AM1024,ROW()-ROW($AM$1027)+1),"")</f>
        <v>0</v>
      </c>
      <c r="AN1162">
        <f>IFERROR(SMALL(AN346:AN1024,ROW()-ROW($AN$1027)+1),"")</f>
        <v>0</v>
      </c>
      <c r="AO1162">
        <f>IFERROR(SMALL(AO346:AO1024,ROW()-ROW($AO$1027)+1),"")</f>
        <v>0</v>
      </c>
      <c r="AP1162">
        <f>IFERROR(SMALL(AP346:AP1024,ROW()-ROW($AP$1027)+1),"")</f>
        <v>0</v>
      </c>
      <c r="AQ1162">
        <f>IFERROR(SMALL(AQ346:AQ1024,ROW()-ROW($AQ$1027)+1),"")</f>
        <v>0</v>
      </c>
      <c r="AR1162">
        <f>IFERROR(SMALL(AR346:AR1024,ROW()-ROW($AR$1027)+1),"")</f>
        <v>0</v>
      </c>
      <c r="AS1162">
        <f>IFERROR(SMALL(AS346:AS1024,ROW()-ROW($AS$1027)+1),"")</f>
        <v>0</v>
      </c>
      <c r="AT1162">
        <f>IFERROR(SMALL(AT346:AT1024,ROW()-ROW($AT$1027)+1),"")</f>
        <v>0</v>
      </c>
      <c r="AU1162">
        <f>IFERROR(SMALL(AU346:AU1024,ROW()-ROW($AU$1027)+1),"")</f>
        <v>0</v>
      </c>
      <c r="AV1162">
        <f>IFERROR(SMALL(AV346:AV1024,ROW()-ROW($AV$1027)+1),"")</f>
        <v>0</v>
      </c>
      <c r="AW1162">
        <f>IFERROR(SMALL(AW346:AW1024,ROW()-ROW($AW$1027)+1),"")</f>
        <v>0</v>
      </c>
      <c r="AX1162">
        <f>IFERROR(SMALL(AX346:AX1024,ROW()-ROW($AX$1027)+1),"")</f>
        <v>0</v>
      </c>
      <c r="AY1162">
        <f>IFERROR(SMALL(AY346:AY1024,ROW()-ROW($AY$1027)+1),"")</f>
        <v>0</v>
      </c>
      <c r="AZ1162">
        <f>IFERROR(SMALL(AZ346:AZ1024,ROW()-ROW($AZ$1027)+1),"")</f>
        <v>0</v>
      </c>
      <c r="BA1162">
        <f>IFERROR(SMALL(BA346:BA1024,ROW()-ROW($BA$1027)+1),"")</f>
        <v>0</v>
      </c>
      <c r="BB1162">
        <f>IFERROR(SMALL(BB346:BB1024,ROW()-ROW($BB$1027)+1),"")</f>
        <v>0</v>
      </c>
      <c r="BC1162">
        <f>IFERROR(SMALL(BC346:BC1024,ROW()-ROW($BC$1027)+1),"")</f>
        <v>0</v>
      </c>
      <c r="BD1162">
        <f>IFERROR(SMALL(BD346:BD1024,ROW()-ROW($BD$1027)+1),"")</f>
        <v>0</v>
      </c>
      <c r="BE1162">
        <f>IFERROR(SMALL(BE346:BE1024,ROW()-ROW($BE$1027)+1),"")</f>
        <v>0</v>
      </c>
      <c r="BF1162">
        <f>IFERROR(SMALL(BF346:BF1024,ROW()-ROW($BF$1027)+1),"")</f>
        <v>0</v>
      </c>
      <c r="BG1162">
        <f>IFERROR(SMALL(BG346:BG1024,ROW()-ROW($BG$1027)+1),"")</f>
        <v>0</v>
      </c>
      <c r="BH1162">
        <f>IFERROR(SMALL(BH346:BH1024,ROW()-ROW($BH$1027)+1),"")</f>
        <v>0</v>
      </c>
      <c r="BI1162">
        <f>IFERROR(SMALL(BI346:BI1024,ROW()-ROW($BI$1027)+1),"")</f>
        <v>0</v>
      </c>
      <c r="BJ1162">
        <f>IFERROR(SMALL(BJ346:BJ1024,ROW()-ROW($BJ$1027)+1),"")</f>
        <v>0</v>
      </c>
      <c r="BK1162">
        <f>IFERROR(SMALL(BK346:BK1024,ROW()-ROW($BK$1027)+1),"")</f>
        <v>0</v>
      </c>
      <c r="BL1162">
        <f>IFERROR(SMALL(BL346:BL1024,ROW()-ROW($BL$1027)+1),"")</f>
        <v>0</v>
      </c>
      <c r="BM1162">
        <f>IFERROR(SMALL(BM346:BM1024,ROW()-ROW($BM$1027)+1),"")</f>
        <v>0</v>
      </c>
      <c r="BN1162">
        <f>IFERROR(SMALL(BN346:BN1024,ROW()-ROW($BN$1027)+1),"")</f>
        <v>0</v>
      </c>
      <c r="BO1162">
        <f>IFERROR(SMALL(BO346:BO1024,ROW()-ROW($BO$1027)+1),"")</f>
        <v>0</v>
      </c>
      <c r="BP1162">
        <f>IFERROR(SMALL(BP346:BP1024,ROW()-ROW($BP$1027)+1),"")</f>
        <v>0</v>
      </c>
      <c r="BQ1162">
        <f>IFERROR(SMALL(BQ346:BQ1024,ROW()-ROW($BQ$1027)+1),"")</f>
        <v>0</v>
      </c>
      <c r="BR1162">
        <f>IFERROR(SMALL(BR346:BR1024,ROW()-ROW($BR$1027)+1),"")</f>
        <v>0</v>
      </c>
    </row>
    <row r="1163" spans="5:70">
      <c r="E1163">
        <f>IFERROR(SMALL(E346:E1024,ROW()-ROW($E$1027)+1),"")</f>
        <v>0</v>
      </c>
      <c r="F1163">
        <f>IFERROR(SMALL(F346:F1024,ROW()-ROW($F$1027)+1),"")</f>
        <v>0</v>
      </c>
      <c r="G1163">
        <f>IFERROR(SMALL(G346:G1024,ROW()-ROW($G$1027)+1),"")</f>
        <v>0</v>
      </c>
      <c r="H1163">
        <f>IFERROR(SMALL(H346:H1024,ROW()-ROW($H$1027)+1),"")</f>
        <v>0</v>
      </c>
      <c r="I1163">
        <f>IFERROR(SMALL(I346:I1024,ROW()-ROW($I$1027)+1),"")</f>
        <v>0</v>
      </c>
      <c r="J1163">
        <f>IFERROR(SMALL(J346:J1024,ROW()-ROW($J$1027)+1),"")</f>
        <v>0</v>
      </c>
      <c r="K1163">
        <f>IFERROR(SMALL(K346:K1024,ROW()-ROW($K$1027)+1),"")</f>
        <v>0</v>
      </c>
      <c r="L1163">
        <f>IFERROR(SMALL(L346:L1024,ROW()-ROW($L$1027)+1),"")</f>
        <v>0</v>
      </c>
      <c r="M1163">
        <f>IFERROR(SMALL(M346:M1024,ROW()-ROW($M$1027)+1),"")</f>
        <v>0</v>
      </c>
      <c r="N1163">
        <f>IFERROR(SMALL(N346:N1024,ROW()-ROW($N$1027)+1),"")</f>
        <v>0</v>
      </c>
      <c r="O1163">
        <f>IFERROR(SMALL(O346:O1024,ROW()-ROW($O$1027)+1),"")</f>
        <v>0</v>
      </c>
      <c r="P1163">
        <f>IFERROR(SMALL(P346:P1024,ROW()-ROW($P$1027)+1),"")</f>
        <v>0</v>
      </c>
      <c r="Q1163">
        <f>IFERROR(SMALL(Q346:Q1024,ROW()-ROW($Q$1027)+1),"")</f>
        <v>0</v>
      </c>
      <c r="R1163">
        <f>IFERROR(SMALL(R346:R1024,ROW()-ROW($R$1027)+1),"")</f>
        <v>0</v>
      </c>
      <c r="S1163">
        <f>IFERROR(SMALL(S346:S1024,ROW()-ROW($S$1027)+1),"")</f>
        <v>0</v>
      </c>
      <c r="T1163">
        <f>IFERROR(SMALL(T346:T1024,ROW()-ROW($T$1027)+1),"")</f>
        <v>0</v>
      </c>
      <c r="U1163">
        <f>IFERROR(SMALL(U346:U1024,ROW()-ROW($U$1027)+1),"")</f>
        <v>0</v>
      </c>
      <c r="V1163">
        <f>IFERROR(SMALL(V346:V1024,ROW()-ROW($V$1027)+1),"")</f>
        <v>0</v>
      </c>
      <c r="W1163">
        <f>IFERROR(SMALL(W346:W1024,ROW()-ROW($W$1027)+1),"")</f>
        <v>0</v>
      </c>
      <c r="X1163">
        <f>IFERROR(SMALL(X346:X1024,ROW()-ROW($X$1027)+1),"")</f>
        <v>0</v>
      </c>
      <c r="Y1163">
        <f>IFERROR(SMALL(Y346:Y1024,ROW()-ROW($Y$1027)+1),"")</f>
        <v>0</v>
      </c>
      <c r="Z1163">
        <f>IFERROR(SMALL(Z346:Z1024,ROW()-ROW($Z$1027)+1),"")</f>
        <v>0</v>
      </c>
      <c r="AA1163">
        <f>IFERROR(SMALL(AA346:AA1024,ROW()-ROW($AA$1027)+1),"")</f>
        <v>0</v>
      </c>
      <c r="AB1163">
        <f>IFERROR(SMALL(AB346:AB1024,ROW()-ROW($AB$1027)+1),"")</f>
        <v>0</v>
      </c>
      <c r="AC1163">
        <f>IFERROR(SMALL(AC346:AC1024,ROW()-ROW($AC$1027)+1),"")</f>
        <v>0</v>
      </c>
      <c r="AD1163">
        <f>IFERROR(SMALL(AD346:AD1024,ROW()-ROW($AD$1027)+1),"")</f>
        <v>0</v>
      </c>
      <c r="AE1163">
        <f>IFERROR(SMALL(AE346:AE1024,ROW()-ROW($AE$1027)+1),"")</f>
        <v>0</v>
      </c>
      <c r="AF1163">
        <f>IFERROR(SMALL(AF346:AF1024,ROW()-ROW($AF$1027)+1),"")</f>
        <v>0</v>
      </c>
      <c r="AG1163">
        <f>IFERROR(SMALL(AG346:AG1024,ROW()-ROW($AG$1027)+1),"")</f>
        <v>0</v>
      </c>
      <c r="AH1163">
        <f>IFERROR(SMALL(AH346:AH1024,ROW()-ROW($AH$1027)+1),"")</f>
        <v>0</v>
      </c>
      <c r="AI1163">
        <f>IFERROR(SMALL(AI346:AI1024,ROW()-ROW($AI$1027)+1),"")</f>
        <v>0</v>
      </c>
      <c r="AJ1163">
        <f>IFERROR(SMALL(AJ346:AJ1024,ROW()-ROW($AJ$1027)+1),"")</f>
        <v>0</v>
      </c>
      <c r="AM1163">
        <f>IFERROR(SMALL(AM346:AM1024,ROW()-ROW($AM$1027)+1),"")</f>
        <v>0</v>
      </c>
      <c r="AN1163">
        <f>IFERROR(SMALL(AN346:AN1024,ROW()-ROW($AN$1027)+1),"")</f>
        <v>0</v>
      </c>
      <c r="AO1163">
        <f>IFERROR(SMALL(AO346:AO1024,ROW()-ROW($AO$1027)+1),"")</f>
        <v>0</v>
      </c>
      <c r="AP1163">
        <f>IFERROR(SMALL(AP346:AP1024,ROW()-ROW($AP$1027)+1),"")</f>
        <v>0</v>
      </c>
      <c r="AQ1163">
        <f>IFERROR(SMALL(AQ346:AQ1024,ROW()-ROW($AQ$1027)+1),"")</f>
        <v>0</v>
      </c>
      <c r="AR1163">
        <f>IFERROR(SMALL(AR346:AR1024,ROW()-ROW($AR$1027)+1),"")</f>
        <v>0</v>
      </c>
      <c r="AS1163">
        <f>IFERROR(SMALL(AS346:AS1024,ROW()-ROW($AS$1027)+1),"")</f>
        <v>0</v>
      </c>
      <c r="AT1163">
        <f>IFERROR(SMALL(AT346:AT1024,ROW()-ROW($AT$1027)+1),"")</f>
        <v>0</v>
      </c>
      <c r="AU1163">
        <f>IFERROR(SMALL(AU346:AU1024,ROW()-ROW($AU$1027)+1),"")</f>
        <v>0</v>
      </c>
      <c r="AV1163">
        <f>IFERROR(SMALL(AV346:AV1024,ROW()-ROW($AV$1027)+1),"")</f>
        <v>0</v>
      </c>
      <c r="AW1163">
        <f>IFERROR(SMALL(AW346:AW1024,ROW()-ROW($AW$1027)+1),"")</f>
        <v>0</v>
      </c>
      <c r="AX1163">
        <f>IFERROR(SMALL(AX346:AX1024,ROW()-ROW($AX$1027)+1),"")</f>
        <v>0</v>
      </c>
      <c r="AY1163">
        <f>IFERROR(SMALL(AY346:AY1024,ROW()-ROW($AY$1027)+1),"")</f>
        <v>0</v>
      </c>
      <c r="AZ1163">
        <f>IFERROR(SMALL(AZ346:AZ1024,ROW()-ROW($AZ$1027)+1),"")</f>
        <v>0</v>
      </c>
      <c r="BA1163">
        <f>IFERROR(SMALL(BA346:BA1024,ROW()-ROW($BA$1027)+1),"")</f>
        <v>0</v>
      </c>
      <c r="BB1163">
        <f>IFERROR(SMALL(BB346:BB1024,ROW()-ROW($BB$1027)+1),"")</f>
        <v>0</v>
      </c>
      <c r="BC1163">
        <f>IFERROR(SMALL(BC346:BC1024,ROW()-ROW($BC$1027)+1),"")</f>
        <v>0</v>
      </c>
      <c r="BD1163">
        <f>IFERROR(SMALL(BD346:BD1024,ROW()-ROW($BD$1027)+1),"")</f>
        <v>0</v>
      </c>
      <c r="BE1163">
        <f>IFERROR(SMALL(BE346:BE1024,ROW()-ROW($BE$1027)+1),"")</f>
        <v>0</v>
      </c>
      <c r="BF1163">
        <f>IFERROR(SMALL(BF346:BF1024,ROW()-ROW($BF$1027)+1),"")</f>
        <v>0</v>
      </c>
      <c r="BG1163">
        <f>IFERROR(SMALL(BG346:BG1024,ROW()-ROW($BG$1027)+1),"")</f>
        <v>0</v>
      </c>
      <c r="BH1163">
        <f>IFERROR(SMALL(BH346:BH1024,ROW()-ROW($BH$1027)+1),"")</f>
        <v>0</v>
      </c>
      <c r="BI1163">
        <f>IFERROR(SMALL(BI346:BI1024,ROW()-ROW($BI$1027)+1),"")</f>
        <v>0</v>
      </c>
      <c r="BJ1163">
        <f>IFERROR(SMALL(BJ346:BJ1024,ROW()-ROW($BJ$1027)+1),"")</f>
        <v>0</v>
      </c>
      <c r="BK1163">
        <f>IFERROR(SMALL(BK346:BK1024,ROW()-ROW($BK$1027)+1),"")</f>
        <v>0</v>
      </c>
      <c r="BL1163">
        <f>IFERROR(SMALL(BL346:BL1024,ROW()-ROW($BL$1027)+1),"")</f>
        <v>0</v>
      </c>
      <c r="BM1163">
        <f>IFERROR(SMALL(BM346:BM1024,ROW()-ROW($BM$1027)+1),"")</f>
        <v>0</v>
      </c>
      <c r="BN1163">
        <f>IFERROR(SMALL(BN346:BN1024,ROW()-ROW($BN$1027)+1),"")</f>
        <v>0</v>
      </c>
      <c r="BO1163">
        <f>IFERROR(SMALL(BO346:BO1024,ROW()-ROW($BO$1027)+1),"")</f>
        <v>0</v>
      </c>
      <c r="BP1163">
        <f>IFERROR(SMALL(BP346:BP1024,ROW()-ROW($BP$1027)+1),"")</f>
        <v>0</v>
      </c>
      <c r="BQ1163">
        <f>IFERROR(SMALL(BQ346:BQ1024,ROW()-ROW($BQ$1027)+1),"")</f>
        <v>0</v>
      </c>
      <c r="BR1163">
        <f>IFERROR(SMALL(BR346:BR1024,ROW()-ROW($BR$1027)+1),"")</f>
        <v>0</v>
      </c>
    </row>
    <row r="1164" spans="5:70">
      <c r="E1164">
        <f>IFERROR(SMALL(E346:E1024,ROW()-ROW($E$1027)+1),"")</f>
        <v>0</v>
      </c>
      <c r="F1164">
        <f>IFERROR(SMALL(F346:F1024,ROW()-ROW($F$1027)+1),"")</f>
        <v>0</v>
      </c>
      <c r="G1164">
        <f>IFERROR(SMALL(G346:G1024,ROW()-ROW($G$1027)+1),"")</f>
        <v>0</v>
      </c>
      <c r="H1164">
        <f>IFERROR(SMALL(H346:H1024,ROW()-ROW($H$1027)+1),"")</f>
        <v>0</v>
      </c>
      <c r="I1164">
        <f>IFERROR(SMALL(I346:I1024,ROW()-ROW($I$1027)+1),"")</f>
        <v>0</v>
      </c>
      <c r="J1164">
        <f>IFERROR(SMALL(J346:J1024,ROW()-ROW($J$1027)+1),"")</f>
        <v>0</v>
      </c>
      <c r="K1164">
        <f>IFERROR(SMALL(K346:K1024,ROW()-ROW($K$1027)+1),"")</f>
        <v>0</v>
      </c>
      <c r="L1164">
        <f>IFERROR(SMALL(L346:L1024,ROW()-ROW($L$1027)+1),"")</f>
        <v>0</v>
      </c>
      <c r="M1164">
        <f>IFERROR(SMALL(M346:M1024,ROW()-ROW($M$1027)+1),"")</f>
        <v>0</v>
      </c>
      <c r="N1164">
        <f>IFERROR(SMALL(N346:N1024,ROW()-ROW($N$1027)+1),"")</f>
        <v>0</v>
      </c>
      <c r="O1164">
        <f>IFERROR(SMALL(O346:O1024,ROW()-ROW($O$1027)+1),"")</f>
        <v>0</v>
      </c>
      <c r="P1164">
        <f>IFERROR(SMALL(P346:P1024,ROW()-ROW($P$1027)+1),"")</f>
        <v>0</v>
      </c>
      <c r="Q1164">
        <f>IFERROR(SMALL(Q346:Q1024,ROW()-ROW($Q$1027)+1),"")</f>
        <v>0</v>
      </c>
      <c r="R1164">
        <f>IFERROR(SMALL(R346:R1024,ROW()-ROW($R$1027)+1),"")</f>
        <v>0</v>
      </c>
      <c r="S1164">
        <f>IFERROR(SMALL(S346:S1024,ROW()-ROW($S$1027)+1),"")</f>
        <v>0</v>
      </c>
      <c r="T1164">
        <f>IFERROR(SMALL(T346:T1024,ROW()-ROW($T$1027)+1),"")</f>
        <v>0</v>
      </c>
      <c r="U1164">
        <f>IFERROR(SMALL(U346:U1024,ROW()-ROW($U$1027)+1),"")</f>
        <v>0</v>
      </c>
      <c r="V1164">
        <f>IFERROR(SMALL(V346:V1024,ROW()-ROW($V$1027)+1),"")</f>
        <v>0</v>
      </c>
      <c r="W1164">
        <f>IFERROR(SMALL(W346:W1024,ROW()-ROW($W$1027)+1),"")</f>
        <v>0</v>
      </c>
      <c r="X1164">
        <f>IFERROR(SMALL(X346:X1024,ROW()-ROW($X$1027)+1),"")</f>
        <v>0</v>
      </c>
      <c r="Y1164">
        <f>IFERROR(SMALL(Y346:Y1024,ROW()-ROW($Y$1027)+1),"")</f>
        <v>0</v>
      </c>
      <c r="Z1164">
        <f>IFERROR(SMALL(Z346:Z1024,ROW()-ROW($Z$1027)+1),"")</f>
        <v>0</v>
      </c>
      <c r="AA1164">
        <f>IFERROR(SMALL(AA346:AA1024,ROW()-ROW($AA$1027)+1),"")</f>
        <v>0</v>
      </c>
      <c r="AB1164">
        <f>IFERROR(SMALL(AB346:AB1024,ROW()-ROW($AB$1027)+1),"")</f>
        <v>0</v>
      </c>
      <c r="AC1164">
        <f>IFERROR(SMALL(AC346:AC1024,ROW()-ROW($AC$1027)+1),"")</f>
        <v>0</v>
      </c>
      <c r="AD1164">
        <f>IFERROR(SMALL(AD346:AD1024,ROW()-ROW($AD$1027)+1),"")</f>
        <v>0</v>
      </c>
      <c r="AE1164">
        <f>IFERROR(SMALL(AE346:AE1024,ROW()-ROW($AE$1027)+1),"")</f>
        <v>0</v>
      </c>
      <c r="AF1164">
        <f>IFERROR(SMALL(AF346:AF1024,ROW()-ROW($AF$1027)+1),"")</f>
        <v>0</v>
      </c>
      <c r="AG1164">
        <f>IFERROR(SMALL(AG346:AG1024,ROW()-ROW($AG$1027)+1),"")</f>
        <v>0</v>
      </c>
      <c r="AH1164">
        <f>IFERROR(SMALL(AH346:AH1024,ROW()-ROW($AH$1027)+1),"")</f>
        <v>0</v>
      </c>
      <c r="AI1164">
        <f>IFERROR(SMALL(AI346:AI1024,ROW()-ROW($AI$1027)+1),"")</f>
        <v>0</v>
      </c>
      <c r="AJ1164">
        <f>IFERROR(SMALL(AJ346:AJ1024,ROW()-ROW($AJ$1027)+1),"")</f>
        <v>0</v>
      </c>
      <c r="AM1164">
        <f>IFERROR(SMALL(AM346:AM1024,ROW()-ROW($AM$1027)+1),"")</f>
        <v>0</v>
      </c>
      <c r="AN1164">
        <f>IFERROR(SMALL(AN346:AN1024,ROW()-ROW($AN$1027)+1),"")</f>
        <v>0</v>
      </c>
      <c r="AO1164">
        <f>IFERROR(SMALL(AO346:AO1024,ROW()-ROW($AO$1027)+1),"")</f>
        <v>0</v>
      </c>
      <c r="AP1164">
        <f>IFERROR(SMALL(AP346:AP1024,ROW()-ROW($AP$1027)+1),"")</f>
        <v>0</v>
      </c>
      <c r="AQ1164">
        <f>IFERROR(SMALL(AQ346:AQ1024,ROW()-ROW($AQ$1027)+1),"")</f>
        <v>0</v>
      </c>
      <c r="AR1164">
        <f>IFERROR(SMALL(AR346:AR1024,ROW()-ROW($AR$1027)+1),"")</f>
        <v>0</v>
      </c>
      <c r="AS1164">
        <f>IFERROR(SMALL(AS346:AS1024,ROW()-ROW($AS$1027)+1),"")</f>
        <v>0</v>
      </c>
      <c r="AT1164">
        <f>IFERROR(SMALL(AT346:AT1024,ROW()-ROW($AT$1027)+1),"")</f>
        <v>0</v>
      </c>
      <c r="AU1164">
        <f>IFERROR(SMALL(AU346:AU1024,ROW()-ROW($AU$1027)+1),"")</f>
        <v>0</v>
      </c>
      <c r="AV1164">
        <f>IFERROR(SMALL(AV346:AV1024,ROW()-ROW($AV$1027)+1),"")</f>
        <v>0</v>
      </c>
      <c r="AW1164">
        <f>IFERROR(SMALL(AW346:AW1024,ROW()-ROW($AW$1027)+1),"")</f>
        <v>0</v>
      </c>
      <c r="AX1164">
        <f>IFERROR(SMALL(AX346:AX1024,ROW()-ROW($AX$1027)+1),"")</f>
        <v>0</v>
      </c>
      <c r="AY1164">
        <f>IFERROR(SMALL(AY346:AY1024,ROW()-ROW($AY$1027)+1),"")</f>
        <v>0</v>
      </c>
      <c r="AZ1164">
        <f>IFERROR(SMALL(AZ346:AZ1024,ROW()-ROW($AZ$1027)+1),"")</f>
        <v>0</v>
      </c>
      <c r="BA1164">
        <f>IFERROR(SMALL(BA346:BA1024,ROW()-ROW($BA$1027)+1),"")</f>
        <v>0</v>
      </c>
      <c r="BB1164">
        <f>IFERROR(SMALL(BB346:BB1024,ROW()-ROW($BB$1027)+1),"")</f>
        <v>0</v>
      </c>
      <c r="BC1164">
        <f>IFERROR(SMALL(BC346:BC1024,ROW()-ROW($BC$1027)+1),"")</f>
        <v>0</v>
      </c>
      <c r="BD1164">
        <f>IFERROR(SMALL(BD346:BD1024,ROW()-ROW($BD$1027)+1),"")</f>
        <v>0</v>
      </c>
      <c r="BE1164">
        <f>IFERROR(SMALL(BE346:BE1024,ROW()-ROW($BE$1027)+1),"")</f>
        <v>0</v>
      </c>
      <c r="BF1164">
        <f>IFERROR(SMALL(BF346:BF1024,ROW()-ROW($BF$1027)+1),"")</f>
        <v>0</v>
      </c>
      <c r="BG1164">
        <f>IFERROR(SMALL(BG346:BG1024,ROW()-ROW($BG$1027)+1),"")</f>
        <v>0</v>
      </c>
      <c r="BH1164">
        <f>IFERROR(SMALL(BH346:BH1024,ROW()-ROW($BH$1027)+1),"")</f>
        <v>0</v>
      </c>
      <c r="BI1164">
        <f>IFERROR(SMALL(BI346:BI1024,ROW()-ROW($BI$1027)+1),"")</f>
        <v>0</v>
      </c>
      <c r="BJ1164">
        <f>IFERROR(SMALL(BJ346:BJ1024,ROW()-ROW($BJ$1027)+1),"")</f>
        <v>0</v>
      </c>
      <c r="BK1164">
        <f>IFERROR(SMALL(BK346:BK1024,ROW()-ROW($BK$1027)+1),"")</f>
        <v>0</v>
      </c>
      <c r="BL1164">
        <f>IFERROR(SMALL(BL346:BL1024,ROW()-ROW($BL$1027)+1),"")</f>
        <v>0</v>
      </c>
      <c r="BM1164">
        <f>IFERROR(SMALL(BM346:BM1024,ROW()-ROW($BM$1027)+1),"")</f>
        <v>0</v>
      </c>
      <c r="BN1164">
        <f>IFERROR(SMALL(BN346:BN1024,ROW()-ROW($BN$1027)+1),"")</f>
        <v>0</v>
      </c>
      <c r="BO1164">
        <f>IFERROR(SMALL(BO346:BO1024,ROW()-ROW($BO$1027)+1),"")</f>
        <v>0</v>
      </c>
      <c r="BP1164">
        <f>IFERROR(SMALL(BP346:BP1024,ROW()-ROW($BP$1027)+1),"")</f>
        <v>0</v>
      </c>
      <c r="BQ1164">
        <f>IFERROR(SMALL(BQ346:BQ1024,ROW()-ROW($BQ$1027)+1),"")</f>
        <v>0</v>
      </c>
      <c r="BR1164">
        <f>IFERROR(SMALL(BR346:BR1024,ROW()-ROW($BR$1027)+1),"")</f>
        <v>0</v>
      </c>
    </row>
    <row r="1165" spans="5:70">
      <c r="E1165">
        <f>IFERROR(SMALL(E346:E1024,ROW()-ROW($E$1027)+1),"")</f>
        <v>0</v>
      </c>
      <c r="F1165">
        <f>IFERROR(SMALL(F346:F1024,ROW()-ROW($F$1027)+1),"")</f>
        <v>0</v>
      </c>
      <c r="G1165">
        <f>IFERROR(SMALL(G346:G1024,ROW()-ROW($G$1027)+1),"")</f>
        <v>0</v>
      </c>
      <c r="H1165">
        <f>IFERROR(SMALL(H346:H1024,ROW()-ROW($H$1027)+1),"")</f>
        <v>0</v>
      </c>
      <c r="I1165">
        <f>IFERROR(SMALL(I346:I1024,ROW()-ROW($I$1027)+1),"")</f>
        <v>0</v>
      </c>
      <c r="J1165">
        <f>IFERROR(SMALL(J346:J1024,ROW()-ROW($J$1027)+1),"")</f>
        <v>0</v>
      </c>
      <c r="K1165">
        <f>IFERROR(SMALL(K346:K1024,ROW()-ROW($K$1027)+1),"")</f>
        <v>0</v>
      </c>
      <c r="L1165">
        <f>IFERROR(SMALL(L346:L1024,ROW()-ROW($L$1027)+1),"")</f>
        <v>0</v>
      </c>
      <c r="M1165">
        <f>IFERROR(SMALL(M346:M1024,ROW()-ROW($M$1027)+1),"")</f>
        <v>0</v>
      </c>
      <c r="N1165">
        <f>IFERROR(SMALL(N346:N1024,ROW()-ROW($N$1027)+1),"")</f>
        <v>0</v>
      </c>
      <c r="O1165">
        <f>IFERROR(SMALL(O346:O1024,ROW()-ROW($O$1027)+1),"")</f>
        <v>0</v>
      </c>
      <c r="P1165">
        <f>IFERROR(SMALL(P346:P1024,ROW()-ROW($P$1027)+1),"")</f>
        <v>0</v>
      </c>
      <c r="Q1165">
        <f>IFERROR(SMALL(Q346:Q1024,ROW()-ROW($Q$1027)+1),"")</f>
        <v>0</v>
      </c>
      <c r="R1165">
        <f>IFERROR(SMALL(R346:R1024,ROW()-ROW($R$1027)+1),"")</f>
        <v>0</v>
      </c>
      <c r="S1165">
        <f>IFERROR(SMALL(S346:S1024,ROW()-ROW($S$1027)+1),"")</f>
        <v>0</v>
      </c>
      <c r="T1165">
        <f>IFERROR(SMALL(T346:T1024,ROW()-ROW($T$1027)+1),"")</f>
        <v>0</v>
      </c>
      <c r="U1165">
        <f>IFERROR(SMALL(U346:U1024,ROW()-ROW($U$1027)+1),"")</f>
        <v>0</v>
      </c>
      <c r="V1165">
        <f>IFERROR(SMALL(V346:V1024,ROW()-ROW($V$1027)+1),"")</f>
        <v>0</v>
      </c>
      <c r="W1165">
        <f>IFERROR(SMALL(W346:W1024,ROW()-ROW($W$1027)+1),"")</f>
        <v>0</v>
      </c>
      <c r="X1165">
        <f>IFERROR(SMALL(X346:X1024,ROW()-ROW($X$1027)+1),"")</f>
        <v>0</v>
      </c>
      <c r="Y1165">
        <f>IFERROR(SMALL(Y346:Y1024,ROW()-ROW($Y$1027)+1),"")</f>
        <v>0</v>
      </c>
      <c r="Z1165">
        <f>IFERROR(SMALL(Z346:Z1024,ROW()-ROW($Z$1027)+1),"")</f>
        <v>0</v>
      </c>
      <c r="AA1165">
        <f>IFERROR(SMALL(AA346:AA1024,ROW()-ROW($AA$1027)+1),"")</f>
        <v>0</v>
      </c>
      <c r="AB1165">
        <f>IFERROR(SMALL(AB346:AB1024,ROW()-ROW($AB$1027)+1),"")</f>
        <v>0</v>
      </c>
      <c r="AC1165">
        <f>IFERROR(SMALL(AC346:AC1024,ROW()-ROW($AC$1027)+1),"")</f>
        <v>0</v>
      </c>
      <c r="AD1165">
        <f>IFERROR(SMALL(AD346:AD1024,ROW()-ROW($AD$1027)+1),"")</f>
        <v>0</v>
      </c>
      <c r="AE1165">
        <f>IFERROR(SMALL(AE346:AE1024,ROW()-ROW($AE$1027)+1),"")</f>
        <v>0</v>
      </c>
      <c r="AF1165">
        <f>IFERROR(SMALL(AF346:AF1024,ROW()-ROW($AF$1027)+1),"")</f>
        <v>0</v>
      </c>
      <c r="AG1165">
        <f>IFERROR(SMALL(AG346:AG1024,ROW()-ROW($AG$1027)+1),"")</f>
        <v>0</v>
      </c>
      <c r="AH1165">
        <f>IFERROR(SMALL(AH346:AH1024,ROW()-ROW($AH$1027)+1),"")</f>
        <v>0</v>
      </c>
      <c r="AI1165">
        <f>IFERROR(SMALL(AI346:AI1024,ROW()-ROW($AI$1027)+1),"")</f>
        <v>0</v>
      </c>
      <c r="AJ1165">
        <f>IFERROR(SMALL(AJ346:AJ1024,ROW()-ROW($AJ$1027)+1),"")</f>
        <v>0</v>
      </c>
      <c r="AM1165">
        <f>IFERROR(SMALL(AM346:AM1024,ROW()-ROW($AM$1027)+1),"")</f>
        <v>0</v>
      </c>
      <c r="AN1165">
        <f>IFERROR(SMALL(AN346:AN1024,ROW()-ROW($AN$1027)+1),"")</f>
        <v>0</v>
      </c>
      <c r="AO1165">
        <f>IFERROR(SMALL(AO346:AO1024,ROW()-ROW($AO$1027)+1),"")</f>
        <v>0</v>
      </c>
      <c r="AP1165">
        <f>IFERROR(SMALL(AP346:AP1024,ROW()-ROW($AP$1027)+1),"")</f>
        <v>0</v>
      </c>
      <c r="AQ1165">
        <f>IFERROR(SMALL(AQ346:AQ1024,ROW()-ROW($AQ$1027)+1),"")</f>
        <v>0</v>
      </c>
      <c r="AR1165">
        <f>IFERROR(SMALL(AR346:AR1024,ROW()-ROW($AR$1027)+1),"")</f>
        <v>0</v>
      </c>
      <c r="AS1165">
        <f>IFERROR(SMALL(AS346:AS1024,ROW()-ROW($AS$1027)+1),"")</f>
        <v>0</v>
      </c>
      <c r="AT1165">
        <f>IFERROR(SMALL(AT346:AT1024,ROW()-ROW($AT$1027)+1),"")</f>
        <v>0</v>
      </c>
      <c r="AU1165">
        <f>IFERROR(SMALL(AU346:AU1024,ROW()-ROW($AU$1027)+1),"")</f>
        <v>0</v>
      </c>
      <c r="AV1165">
        <f>IFERROR(SMALL(AV346:AV1024,ROW()-ROW($AV$1027)+1),"")</f>
        <v>0</v>
      </c>
      <c r="AW1165">
        <f>IFERROR(SMALL(AW346:AW1024,ROW()-ROW($AW$1027)+1),"")</f>
        <v>0</v>
      </c>
      <c r="AX1165">
        <f>IFERROR(SMALL(AX346:AX1024,ROW()-ROW($AX$1027)+1),"")</f>
        <v>0</v>
      </c>
      <c r="AY1165">
        <f>IFERROR(SMALL(AY346:AY1024,ROW()-ROW($AY$1027)+1),"")</f>
        <v>0</v>
      </c>
      <c r="AZ1165">
        <f>IFERROR(SMALL(AZ346:AZ1024,ROW()-ROW($AZ$1027)+1),"")</f>
        <v>0</v>
      </c>
      <c r="BA1165">
        <f>IFERROR(SMALL(BA346:BA1024,ROW()-ROW($BA$1027)+1),"")</f>
        <v>0</v>
      </c>
      <c r="BB1165">
        <f>IFERROR(SMALL(BB346:BB1024,ROW()-ROW($BB$1027)+1),"")</f>
        <v>0</v>
      </c>
      <c r="BC1165">
        <f>IFERROR(SMALL(BC346:BC1024,ROW()-ROW($BC$1027)+1),"")</f>
        <v>0</v>
      </c>
      <c r="BD1165">
        <f>IFERROR(SMALL(BD346:BD1024,ROW()-ROW($BD$1027)+1),"")</f>
        <v>0</v>
      </c>
      <c r="BE1165">
        <f>IFERROR(SMALL(BE346:BE1024,ROW()-ROW($BE$1027)+1),"")</f>
        <v>0</v>
      </c>
      <c r="BF1165">
        <f>IFERROR(SMALL(BF346:BF1024,ROW()-ROW($BF$1027)+1),"")</f>
        <v>0</v>
      </c>
      <c r="BG1165">
        <f>IFERROR(SMALL(BG346:BG1024,ROW()-ROW($BG$1027)+1),"")</f>
        <v>0</v>
      </c>
      <c r="BH1165">
        <f>IFERROR(SMALL(BH346:BH1024,ROW()-ROW($BH$1027)+1),"")</f>
        <v>0</v>
      </c>
      <c r="BI1165">
        <f>IFERROR(SMALL(BI346:BI1024,ROW()-ROW($BI$1027)+1),"")</f>
        <v>0</v>
      </c>
      <c r="BJ1165">
        <f>IFERROR(SMALL(BJ346:BJ1024,ROW()-ROW($BJ$1027)+1),"")</f>
        <v>0</v>
      </c>
      <c r="BK1165">
        <f>IFERROR(SMALL(BK346:BK1024,ROW()-ROW($BK$1027)+1),"")</f>
        <v>0</v>
      </c>
      <c r="BL1165">
        <f>IFERROR(SMALL(BL346:BL1024,ROW()-ROW($BL$1027)+1),"")</f>
        <v>0</v>
      </c>
      <c r="BM1165">
        <f>IFERROR(SMALL(BM346:BM1024,ROW()-ROW($BM$1027)+1),"")</f>
        <v>0</v>
      </c>
      <c r="BN1165">
        <f>IFERROR(SMALL(BN346:BN1024,ROW()-ROW($BN$1027)+1),"")</f>
        <v>0</v>
      </c>
      <c r="BO1165">
        <f>IFERROR(SMALL(BO346:BO1024,ROW()-ROW($BO$1027)+1),"")</f>
        <v>0</v>
      </c>
      <c r="BP1165">
        <f>IFERROR(SMALL(BP346:BP1024,ROW()-ROW($BP$1027)+1),"")</f>
        <v>0</v>
      </c>
      <c r="BQ1165">
        <f>IFERROR(SMALL(BQ346:BQ1024,ROW()-ROW($BQ$1027)+1),"")</f>
        <v>0</v>
      </c>
      <c r="BR1165">
        <f>IFERROR(SMALL(BR346:BR1024,ROW()-ROW($BR$1027)+1),"")</f>
        <v>0</v>
      </c>
    </row>
    <row r="1166" spans="5:70">
      <c r="E1166">
        <f>IFERROR(SMALL(E346:E1024,ROW()-ROW($E$1027)+1),"")</f>
        <v>0</v>
      </c>
      <c r="F1166">
        <f>IFERROR(SMALL(F346:F1024,ROW()-ROW($F$1027)+1),"")</f>
        <v>0</v>
      </c>
      <c r="G1166">
        <f>IFERROR(SMALL(G346:G1024,ROW()-ROW($G$1027)+1),"")</f>
        <v>0</v>
      </c>
      <c r="H1166">
        <f>IFERROR(SMALL(H346:H1024,ROW()-ROW($H$1027)+1),"")</f>
        <v>0</v>
      </c>
      <c r="I1166">
        <f>IFERROR(SMALL(I346:I1024,ROW()-ROW($I$1027)+1),"")</f>
        <v>0</v>
      </c>
      <c r="J1166">
        <f>IFERROR(SMALL(J346:J1024,ROW()-ROW($J$1027)+1),"")</f>
        <v>0</v>
      </c>
      <c r="K1166">
        <f>IFERROR(SMALL(K346:K1024,ROW()-ROW($K$1027)+1),"")</f>
        <v>0</v>
      </c>
      <c r="L1166">
        <f>IFERROR(SMALL(L346:L1024,ROW()-ROW($L$1027)+1),"")</f>
        <v>0</v>
      </c>
      <c r="M1166">
        <f>IFERROR(SMALL(M346:M1024,ROW()-ROW($M$1027)+1),"")</f>
        <v>0</v>
      </c>
      <c r="N1166">
        <f>IFERROR(SMALL(N346:N1024,ROW()-ROW($N$1027)+1),"")</f>
        <v>0</v>
      </c>
      <c r="O1166">
        <f>IFERROR(SMALL(O346:O1024,ROW()-ROW($O$1027)+1),"")</f>
        <v>0</v>
      </c>
      <c r="P1166">
        <f>IFERROR(SMALL(P346:P1024,ROW()-ROW($P$1027)+1),"")</f>
        <v>0</v>
      </c>
      <c r="Q1166">
        <f>IFERROR(SMALL(Q346:Q1024,ROW()-ROW($Q$1027)+1),"")</f>
        <v>0</v>
      </c>
      <c r="R1166">
        <f>IFERROR(SMALL(R346:R1024,ROW()-ROW($R$1027)+1),"")</f>
        <v>0</v>
      </c>
      <c r="S1166">
        <f>IFERROR(SMALL(S346:S1024,ROW()-ROW($S$1027)+1),"")</f>
        <v>0</v>
      </c>
      <c r="T1166">
        <f>IFERROR(SMALL(T346:T1024,ROW()-ROW($T$1027)+1),"")</f>
        <v>0</v>
      </c>
      <c r="U1166">
        <f>IFERROR(SMALL(U346:U1024,ROW()-ROW($U$1027)+1),"")</f>
        <v>0</v>
      </c>
      <c r="V1166">
        <f>IFERROR(SMALL(V346:V1024,ROW()-ROW($V$1027)+1),"")</f>
        <v>0</v>
      </c>
      <c r="W1166">
        <f>IFERROR(SMALL(W346:W1024,ROW()-ROW($W$1027)+1),"")</f>
        <v>0</v>
      </c>
      <c r="X1166">
        <f>IFERROR(SMALL(X346:X1024,ROW()-ROW($X$1027)+1),"")</f>
        <v>0</v>
      </c>
      <c r="Y1166">
        <f>IFERROR(SMALL(Y346:Y1024,ROW()-ROW($Y$1027)+1),"")</f>
        <v>0</v>
      </c>
      <c r="Z1166">
        <f>IFERROR(SMALL(Z346:Z1024,ROW()-ROW($Z$1027)+1),"")</f>
        <v>0</v>
      </c>
      <c r="AA1166">
        <f>IFERROR(SMALL(AA346:AA1024,ROW()-ROW($AA$1027)+1),"")</f>
        <v>0</v>
      </c>
      <c r="AB1166">
        <f>IFERROR(SMALL(AB346:AB1024,ROW()-ROW($AB$1027)+1),"")</f>
        <v>0</v>
      </c>
      <c r="AC1166">
        <f>IFERROR(SMALL(AC346:AC1024,ROW()-ROW($AC$1027)+1),"")</f>
        <v>0</v>
      </c>
      <c r="AD1166">
        <f>IFERROR(SMALL(AD346:AD1024,ROW()-ROW($AD$1027)+1),"")</f>
        <v>0</v>
      </c>
      <c r="AE1166">
        <f>IFERROR(SMALL(AE346:AE1024,ROW()-ROW($AE$1027)+1),"")</f>
        <v>0</v>
      </c>
      <c r="AF1166">
        <f>IFERROR(SMALL(AF346:AF1024,ROW()-ROW($AF$1027)+1),"")</f>
        <v>0</v>
      </c>
      <c r="AG1166">
        <f>IFERROR(SMALL(AG346:AG1024,ROW()-ROW($AG$1027)+1),"")</f>
        <v>0</v>
      </c>
      <c r="AH1166">
        <f>IFERROR(SMALL(AH346:AH1024,ROW()-ROW($AH$1027)+1),"")</f>
        <v>0</v>
      </c>
      <c r="AI1166">
        <f>IFERROR(SMALL(AI346:AI1024,ROW()-ROW($AI$1027)+1),"")</f>
        <v>0</v>
      </c>
      <c r="AJ1166">
        <f>IFERROR(SMALL(AJ346:AJ1024,ROW()-ROW($AJ$1027)+1),"")</f>
        <v>0</v>
      </c>
      <c r="AM1166">
        <f>IFERROR(SMALL(AM346:AM1024,ROW()-ROW($AM$1027)+1),"")</f>
        <v>0</v>
      </c>
      <c r="AN1166">
        <f>IFERROR(SMALL(AN346:AN1024,ROW()-ROW($AN$1027)+1),"")</f>
        <v>0</v>
      </c>
      <c r="AO1166">
        <f>IFERROR(SMALL(AO346:AO1024,ROW()-ROW($AO$1027)+1),"")</f>
        <v>0</v>
      </c>
      <c r="AP1166">
        <f>IFERROR(SMALL(AP346:AP1024,ROW()-ROW($AP$1027)+1),"")</f>
        <v>0</v>
      </c>
      <c r="AQ1166">
        <f>IFERROR(SMALL(AQ346:AQ1024,ROW()-ROW($AQ$1027)+1),"")</f>
        <v>0</v>
      </c>
      <c r="AR1166">
        <f>IFERROR(SMALL(AR346:AR1024,ROW()-ROW($AR$1027)+1),"")</f>
        <v>0</v>
      </c>
      <c r="AS1166">
        <f>IFERROR(SMALL(AS346:AS1024,ROW()-ROW($AS$1027)+1),"")</f>
        <v>0</v>
      </c>
      <c r="AT1166">
        <f>IFERROR(SMALL(AT346:AT1024,ROW()-ROW($AT$1027)+1),"")</f>
        <v>0</v>
      </c>
      <c r="AU1166">
        <f>IFERROR(SMALL(AU346:AU1024,ROW()-ROW($AU$1027)+1),"")</f>
        <v>0</v>
      </c>
      <c r="AV1166">
        <f>IFERROR(SMALL(AV346:AV1024,ROW()-ROW($AV$1027)+1),"")</f>
        <v>0</v>
      </c>
      <c r="AW1166">
        <f>IFERROR(SMALL(AW346:AW1024,ROW()-ROW($AW$1027)+1),"")</f>
        <v>0</v>
      </c>
      <c r="AX1166">
        <f>IFERROR(SMALL(AX346:AX1024,ROW()-ROW($AX$1027)+1),"")</f>
        <v>0</v>
      </c>
      <c r="AY1166">
        <f>IFERROR(SMALL(AY346:AY1024,ROW()-ROW($AY$1027)+1),"")</f>
        <v>0</v>
      </c>
      <c r="AZ1166">
        <f>IFERROR(SMALL(AZ346:AZ1024,ROW()-ROW($AZ$1027)+1),"")</f>
        <v>0</v>
      </c>
      <c r="BA1166">
        <f>IFERROR(SMALL(BA346:BA1024,ROW()-ROW($BA$1027)+1),"")</f>
        <v>0</v>
      </c>
      <c r="BB1166">
        <f>IFERROR(SMALL(BB346:BB1024,ROW()-ROW($BB$1027)+1),"")</f>
        <v>0</v>
      </c>
      <c r="BC1166">
        <f>IFERROR(SMALL(BC346:BC1024,ROW()-ROW($BC$1027)+1),"")</f>
        <v>0</v>
      </c>
      <c r="BD1166">
        <f>IFERROR(SMALL(BD346:BD1024,ROW()-ROW($BD$1027)+1),"")</f>
        <v>0</v>
      </c>
      <c r="BE1166">
        <f>IFERROR(SMALL(BE346:BE1024,ROW()-ROW($BE$1027)+1),"")</f>
        <v>0</v>
      </c>
      <c r="BF1166">
        <f>IFERROR(SMALL(BF346:BF1024,ROW()-ROW($BF$1027)+1),"")</f>
        <v>0</v>
      </c>
      <c r="BG1166">
        <f>IFERROR(SMALL(BG346:BG1024,ROW()-ROW($BG$1027)+1),"")</f>
        <v>0</v>
      </c>
      <c r="BH1166">
        <f>IFERROR(SMALL(BH346:BH1024,ROW()-ROW($BH$1027)+1),"")</f>
        <v>0</v>
      </c>
      <c r="BI1166">
        <f>IFERROR(SMALL(BI346:BI1024,ROW()-ROW($BI$1027)+1),"")</f>
        <v>0</v>
      </c>
      <c r="BJ1166">
        <f>IFERROR(SMALL(BJ346:BJ1024,ROW()-ROW($BJ$1027)+1),"")</f>
        <v>0</v>
      </c>
      <c r="BK1166">
        <f>IFERROR(SMALL(BK346:BK1024,ROW()-ROW($BK$1027)+1),"")</f>
        <v>0</v>
      </c>
      <c r="BL1166">
        <f>IFERROR(SMALL(BL346:BL1024,ROW()-ROW($BL$1027)+1),"")</f>
        <v>0</v>
      </c>
      <c r="BM1166">
        <f>IFERROR(SMALL(BM346:BM1024,ROW()-ROW($BM$1027)+1),"")</f>
        <v>0</v>
      </c>
      <c r="BN1166">
        <f>IFERROR(SMALL(BN346:BN1024,ROW()-ROW($BN$1027)+1),"")</f>
        <v>0</v>
      </c>
      <c r="BO1166">
        <f>IFERROR(SMALL(BO346:BO1024,ROW()-ROW($BO$1027)+1),"")</f>
        <v>0</v>
      </c>
      <c r="BP1166">
        <f>IFERROR(SMALL(BP346:BP1024,ROW()-ROW($BP$1027)+1),"")</f>
        <v>0</v>
      </c>
      <c r="BQ1166">
        <f>IFERROR(SMALL(BQ346:BQ1024,ROW()-ROW($BQ$1027)+1),"")</f>
        <v>0</v>
      </c>
      <c r="BR1166">
        <f>IFERROR(SMALL(BR346:BR1024,ROW()-ROW($BR$1027)+1),"")</f>
        <v>0</v>
      </c>
    </row>
    <row r="1167" spans="5:70">
      <c r="E1167">
        <f>IFERROR(SMALL(E346:E1024,ROW()-ROW($E$1027)+1),"")</f>
        <v>0</v>
      </c>
      <c r="F1167">
        <f>IFERROR(SMALL(F346:F1024,ROW()-ROW($F$1027)+1),"")</f>
        <v>0</v>
      </c>
      <c r="G1167">
        <f>IFERROR(SMALL(G346:G1024,ROW()-ROW($G$1027)+1),"")</f>
        <v>0</v>
      </c>
      <c r="H1167">
        <f>IFERROR(SMALL(H346:H1024,ROW()-ROW($H$1027)+1),"")</f>
        <v>0</v>
      </c>
      <c r="I1167">
        <f>IFERROR(SMALL(I346:I1024,ROW()-ROW($I$1027)+1),"")</f>
        <v>0</v>
      </c>
      <c r="J1167">
        <f>IFERROR(SMALL(J346:J1024,ROW()-ROW($J$1027)+1),"")</f>
        <v>0</v>
      </c>
      <c r="K1167">
        <f>IFERROR(SMALL(K346:K1024,ROW()-ROW($K$1027)+1),"")</f>
        <v>0</v>
      </c>
      <c r="L1167">
        <f>IFERROR(SMALL(L346:L1024,ROW()-ROW($L$1027)+1),"")</f>
        <v>0</v>
      </c>
      <c r="M1167">
        <f>IFERROR(SMALL(M346:M1024,ROW()-ROW($M$1027)+1),"")</f>
        <v>0</v>
      </c>
      <c r="N1167">
        <f>IFERROR(SMALL(N346:N1024,ROW()-ROW($N$1027)+1),"")</f>
        <v>0</v>
      </c>
      <c r="O1167">
        <f>IFERROR(SMALL(O346:O1024,ROW()-ROW($O$1027)+1),"")</f>
        <v>0</v>
      </c>
      <c r="P1167">
        <f>IFERROR(SMALL(P346:P1024,ROW()-ROW($P$1027)+1),"")</f>
        <v>0</v>
      </c>
      <c r="Q1167">
        <f>IFERROR(SMALL(Q346:Q1024,ROW()-ROW($Q$1027)+1),"")</f>
        <v>0</v>
      </c>
      <c r="R1167">
        <f>IFERROR(SMALL(R346:R1024,ROW()-ROW($R$1027)+1),"")</f>
        <v>0</v>
      </c>
      <c r="S1167">
        <f>IFERROR(SMALL(S346:S1024,ROW()-ROW($S$1027)+1),"")</f>
        <v>0</v>
      </c>
      <c r="T1167">
        <f>IFERROR(SMALL(T346:T1024,ROW()-ROW($T$1027)+1),"")</f>
        <v>0</v>
      </c>
      <c r="U1167">
        <f>IFERROR(SMALL(U346:U1024,ROW()-ROW($U$1027)+1),"")</f>
        <v>0</v>
      </c>
      <c r="V1167">
        <f>IFERROR(SMALL(V346:V1024,ROW()-ROW($V$1027)+1),"")</f>
        <v>0</v>
      </c>
      <c r="W1167">
        <f>IFERROR(SMALL(W346:W1024,ROW()-ROW($W$1027)+1),"")</f>
        <v>0</v>
      </c>
      <c r="X1167">
        <f>IFERROR(SMALL(X346:X1024,ROW()-ROW($X$1027)+1),"")</f>
        <v>0</v>
      </c>
      <c r="Y1167">
        <f>IFERROR(SMALL(Y346:Y1024,ROW()-ROW($Y$1027)+1),"")</f>
        <v>0</v>
      </c>
      <c r="Z1167">
        <f>IFERROR(SMALL(Z346:Z1024,ROW()-ROW($Z$1027)+1),"")</f>
        <v>0</v>
      </c>
      <c r="AA1167">
        <f>IFERROR(SMALL(AA346:AA1024,ROW()-ROW($AA$1027)+1),"")</f>
        <v>0</v>
      </c>
      <c r="AB1167">
        <f>IFERROR(SMALL(AB346:AB1024,ROW()-ROW($AB$1027)+1),"")</f>
        <v>0</v>
      </c>
      <c r="AC1167">
        <f>IFERROR(SMALL(AC346:AC1024,ROW()-ROW($AC$1027)+1),"")</f>
        <v>0</v>
      </c>
      <c r="AD1167">
        <f>IFERROR(SMALL(AD346:AD1024,ROW()-ROW($AD$1027)+1),"")</f>
        <v>0</v>
      </c>
      <c r="AE1167">
        <f>IFERROR(SMALL(AE346:AE1024,ROW()-ROW($AE$1027)+1),"")</f>
        <v>0</v>
      </c>
      <c r="AF1167">
        <f>IFERROR(SMALL(AF346:AF1024,ROW()-ROW($AF$1027)+1),"")</f>
        <v>0</v>
      </c>
      <c r="AG1167">
        <f>IFERROR(SMALL(AG346:AG1024,ROW()-ROW($AG$1027)+1),"")</f>
        <v>0</v>
      </c>
      <c r="AH1167">
        <f>IFERROR(SMALL(AH346:AH1024,ROW()-ROW($AH$1027)+1),"")</f>
        <v>0</v>
      </c>
      <c r="AI1167">
        <f>IFERROR(SMALL(AI346:AI1024,ROW()-ROW($AI$1027)+1),"")</f>
        <v>0</v>
      </c>
      <c r="AJ1167">
        <f>IFERROR(SMALL(AJ346:AJ1024,ROW()-ROW($AJ$1027)+1),"")</f>
        <v>0</v>
      </c>
      <c r="AM1167">
        <f>IFERROR(SMALL(AM346:AM1024,ROW()-ROW($AM$1027)+1),"")</f>
        <v>0</v>
      </c>
      <c r="AN1167">
        <f>IFERROR(SMALL(AN346:AN1024,ROW()-ROW($AN$1027)+1),"")</f>
        <v>0</v>
      </c>
      <c r="AO1167">
        <f>IFERROR(SMALL(AO346:AO1024,ROW()-ROW($AO$1027)+1),"")</f>
        <v>0</v>
      </c>
      <c r="AP1167">
        <f>IFERROR(SMALL(AP346:AP1024,ROW()-ROW($AP$1027)+1),"")</f>
        <v>0</v>
      </c>
      <c r="AQ1167">
        <f>IFERROR(SMALL(AQ346:AQ1024,ROW()-ROW($AQ$1027)+1),"")</f>
        <v>0</v>
      </c>
      <c r="AR1167">
        <f>IFERROR(SMALL(AR346:AR1024,ROW()-ROW($AR$1027)+1),"")</f>
        <v>0</v>
      </c>
      <c r="AS1167">
        <f>IFERROR(SMALL(AS346:AS1024,ROW()-ROW($AS$1027)+1),"")</f>
        <v>0</v>
      </c>
      <c r="AT1167">
        <f>IFERROR(SMALL(AT346:AT1024,ROW()-ROW($AT$1027)+1),"")</f>
        <v>0</v>
      </c>
      <c r="AU1167">
        <f>IFERROR(SMALL(AU346:AU1024,ROW()-ROW($AU$1027)+1),"")</f>
        <v>0</v>
      </c>
      <c r="AV1167">
        <f>IFERROR(SMALL(AV346:AV1024,ROW()-ROW($AV$1027)+1),"")</f>
        <v>0</v>
      </c>
      <c r="AW1167">
        <f>IFERROR(SMALL(AW346:AW1024,ROW()-ROW($AW$1027)+1),"")</f>
        <v>0</v>
      </c>
      <c r="AX1167">
        <f>IFERROR(SMALL(AX346:AX1024,ROW()-ROW($AX$1027)+1),"")</f>
        <v>0</v>
      </c>
      <c r="AY1167">
        <f>IFERROR(SMALL(AY346:AY1024,ROW()-ROW($AY$1027)+1),"")</f>
        <v>0</v>
      </c>
      <c r="AZ1167">
        <f>IFERROR(SMALL(AZ346:AZ1024,ROW()-ROW($AZ$1027)+1),"")</f>
        <v>0</v>
      </c>
      <c r="BA1167">
        <f>IFERROR(SMALL(BA346:BA1024,ROW()-ROW($BA$1027)+1),"")</f>
        <v>0</v>
      </c>
      <c r="BB1167">
        <f>IFERROR(SMALL(BB346:BB1024,ROW()-ROW($BB$1027)+1),"")</f>
        <v>0</v>
      </c>
      <c r="BC1167">
        <f>IFERROR(SMALL(BC346:BC1024,ROW()-ROW($BC$1027)+1),"")</f>
        <v>0</v>
      </c>
      <c r="BD1167">
        <f>IFERROR(SMALL(BD346:BD1024,ROW()-ROW($BD$1027)+1),"")</f>
        <v>0</v>
      </c>
      <c r="BE1167">
        <f>IFERROR(SMALL(BE346:BE1024,ROW()-ROW($BE$1027)+1),"")</f>
        <v>0</v>
      </c>
      <c r="BF1167">
        <f>IFERROR(SMALL(BF346:BF1024,ROW()-ROW($BF$1027)+1),"")</f>
        <v>0</v>
      </c>
      <c r="BG1167">
        <f>IFERROR(SMALL(BG346:BG1024,ROW()-ROW($BG$1027)+1),"")</f>
        <v>0</v>
      </c>
      <c r="BH1167">
        <f>IFERROR(SMALL(BH346:BH1024,ROW()-ROW($BH$1027)+1),"")</f>
        <v>0</v>
      </c>
      <c r="BI1167">
        <f>IFERROR(SMALL(BI346:BI1024,ROW()-ROW($BI$1027)+1),"")</f>
        <v>0</v>
      </c>
      <c r="BJ1167">
        <f>IFERROR(SMALL(BJ346:BJ1024,ROW()-ROW($BJ$1027)+1),"")</f>
        <v>0</v>
      </c>
      <c r="BK1167">
        <f>IFERROR(SMALL(BK346:BK1024,ROW()-ROW($BK$1027)+1),"")</f>
        <v>0</v>
      </c>
      <c r="BL1167">
        <f>IFERROR(SMALL(BL346:BL1024,ROW()-ROW($BL$1027)+1),"")</f>
        <v>0</v>
      </c>
      <c r="BM1167">
        <f>IFERROR(SMALL(BM346:BM1024,ROW()-ROW($BM$1027)+1),"")</f>
        <v>0</v>
      </c>
      <c r="BN1167">
        <f>IFERROR(SMALL(BN346:BN1024,ROW()-ROW($BN$1027)+1),"")</f>
        <v>0</v>
      </c>
      <c r="BO1167">
        <f>IFERROR(SMALL(BO346:BO1024,ROW()-ROW($BO$1027)+1),"")</f>
        <v>0</v>
      </c>
      <c r="BP1167">
        <f>IFERROR(SMALL(BP346:BP1024,ROW()-ROW($BP$1027)+1),"")</f>
        <v>0</v>
      </c>
      <c r="BQ1167">
        <f>IFERROR(SMALL(BQ346:BQ1024,ROW()-ROW($BQ$1027)+1),"")</f>
        <v>0</v>
      </c>
      <c r="BR1167">
        <f>IFERROR(SMALL(BR346:BR1024,ROW()-ROW($BR$1027)+1),"")</f>
        <v>0</v>
      </c>
    </row>
    <row r="1168" spans="5:70">
      <c r="E1168">
        <f>IFERROR(SMALL(E346:E1024,ROW()-ROW($E$1027)+1),"")</f>
        <v>0</v>
      </c>
      <c r="F1168">
        <f>IFERROR(SMALL(F346:F1024,ROW()-ROW($F$1027)+1),"")</f>
        <v>0</v>
      </c>
      <c r="G1168">
        <f>IFERROR(SMALL(G346:G1024,ROW()-ROW($G$1027)+1),"")</f>
        <v>0</v>
      </c>
      <c r="H1168">
        <f>IFERROR(SMALL(H346:H1024,ROW()-ROW($H$1027)+1),"")</f>
        <v>0</v>
      </c>
      <c r="I1168">
        <f>IFERROR(SMALL(I346:I1024,ROW()-ROW($I$1027)+1),"")</f>
        <v>0</v>
      </c>
      <c r="J1168">
        <f>IFERROR(SMALL(J346:J1024,ROW()-ROW($J$1027)+1),"")</f>
        <v>0</v>
      </c>
      <c r="K1168">
        <f>IFERROR(SMALL(K346:K1024,ROW()-ROW($K$1027)+1),"")</f>
        <v>0</v>
      </c>
      <c r="L1168">
        <f>IFERROR(SMALL(L346:L1024,ROW()-ROW($L$1027)+1),"")</f>
        <v>0</v>
      </c>
      <c r="M1168">
        <f>IFERROR(SMALL(M346:M1024,ROW()-ROW($M$1027)+1),"")</f>
        <v>0</v>
      </c>
      <c r="N1168">
        <f>IFERROR(SMALL(N346:N1024,ROW()-ROW($N$1027)+1),"")</f>
        <v>0</v>
      </c>
      <c r="O1168">
        <f>IFERROR(SMALL(O346:O1024,ROW()-ROW($O$1027)+1),"")</f>
        <v>0</v>
      </c>
      <c r="P1168">
        <f>IFERROR(SMALL(P346:P1024,ROW()-ROW($P$1027)+1),"")</f>
        <v>0</v>
      </c>
      <c r="Q1168">
        <f>IFERROR(SMALL(Q346:Q1024,ROW()-ROW($Q$1027)+1),"")</f>
        <v>0</v>
      </c>
      <c r="R1168">
        <f>IFERROR(SMALL(R346:R1024,ROW()-ROW($R$1027)+1),"")</f>
        <v>0</v>
      </c>
      <c r="S1168">
        <f>IFERROR(SMALL(S346:S1024,ROW()-ROW($S$1027)+1),"")</f>
        <v>0</v>
      </c>
      <c r="T1168">
        <f>IFERROR(SMALL(T346:T1024,ROW()-ROW($T$1027)+1),"")</f>
        <v>0</v>
      </c>
      <c r="U1168">
        <f>IFERROR(SMALL(U346:U1024,ROW()-ROW($U$1027)+1),"")</f>
        <v>0</v>
      </c>
      <c r="V1168">
        <f>IFERROR(SMALL(V346:V1024,ROW()-ROW($V$1027)+1),"")</f>
        <v>0</v>
      </c>
      <c r="W1168">
        <f>IFERROR(SMALL(W346:W1024,ROW()-ROW($W$1027)+1),"")</f>
        <v>0</v>
      </c>
      <c r="X1168">
        <f>IFERROR(SMALL(X346:X1024,ROW()-ROW($X$1027)+1),"")</f>
        <v>0</v>
      </c>
      <c r="Y1168">
        <f>IFERROR(SMALL(Y346:Y1024,ROW()-ROW($Y$1027)+1),"")</f>
        <v>0</v>
      </c>
      <c r="Z1168">
        <f>IFERROR(SMALL(Z346:Z1024,ROW()-ROW($Z$1027)+1),"")</f>
        <v>0</v>
      </c>
      <c r="AA1168">
        <f>IFERROR(SMALL(AA346:AA1024,ROW()-ROW($AA$1027)+1),"")</f>
        <v>0</v>
      </c>
      <c r="AB1168">
        <f>IFERROR(SMALL(AB346:AB1024,ROW()-ROW($AB$1027)+1),"")</f>
        <v>0</v>
      </c>
      <c r="AC1168">
        <f>IFERROR(SMALL(AC346:AC1024,ROW()-ROW($AC$1027)+1),"")</f>
        <v>0</v>
      </c>
      <c r="AD1168">
        <f>IFERROR(SMALL(AD346:AD1024,ROW()-ROW($AD$1027)+1),"")</f>
        <v>0</v>
      </c>
      <c r="AE1168">
        <f>IFERROR(SMALL(AE346:AE1024,ROW()-ROW($AE$1027)+1),"")</f>
        <v>0</v>
      </c>
      <c r="AF1168">
        <f>IFERROR(SMALL(AF346:AF1024,ROW()-ROW($AF$1027)+1),"")</f>
        <v>0</v>
      </c>
      <c r="AG1168">
        <f>IFERROR(SMALL(AG346:AG1024,ROW()-ROW($AG$1027)+1),"")</f>
        <v>0</v>
      </c>
      <c r="AH1168">
        <f>IFERROR(SMALL(AH346:AH1024,ROW()-ROW($AH$1027)+1),"")</f>
        <v>0</v>
      </c>
      <c r="AI1168">
        <f>IFERROR(SMALL(AI346:AI1024,ROW()-ROW($AI$1027)+1),"")</f>
        <v>0</v>
      </c>
      <c r="AJ1168">
        <f>IFERROR(SMALL(AJ346:AJ1024,ROW()-ROW($AJ$1027)+1),"")</f>
        <v>0</v>
      </c>
      <c r="AM1168">
        <f>IFERROR(SMALL(AM346:AM1024,ROW()-ROW($AM$1027)+1),"")</f>
        <v>0</v>
      </c>
      <c r="AN1168">
        <f>IFERROR(SMALL(AN346:AN1024,ROW()-ROW($AN$1027)+1),"")</f>
        <v>0</v>
      </c>
      <c r="AO1168">
        <f>IFERROR(SMALL(AO346:AO1024,ROW()-ROW($AO$1027)+1),"")</f>
        <v>0</v>
      </c>
      <c r="AP1168">
        <f>IFERROR(SMALL(AP346:AP1024,ROW()-ROW($AP$1027)+1),"")</f>
        <v>0</v>
      </c>
      <c r="AQ1168">
        <f>IFERROR(SMALL(AQ346:AQ1024,ROW()-ROW($AQ$1027)+1),"")</f>
        <v>0</v>
      </c>
      <c r="AR1168">
        <f>IFERROR(SMALL(AR346:AR1024,ROW()-ROW($AR$1027)+1),"")</f>
        <v>0</v>
      </c>
      <c r="AS1168">
        <f>IFERROR(SMALL(AS346:AS1024,ROW()-ROW($AS$1027)+1),"")</f>
        <v>0</v>
      </c>
      <c r="AT1168">
        <f>IFERROR(SMALL(AT346:AT1024,ROW()-ROW($AT$1027)+1),"")</f>
        <v>0</v>
      </c>
      <c r="AU1168">
        <f>IFERROR(SMALL(AU346:AU1024,ROW()-ROW($AU$1027)+1),"")</f>
        <v>0</v>
      </c>
      <c r="AV1168">
        <f>IFERROR(SMALL(AV346:AV1024,ROW()-ROW($AV$1027)+1),"")</f>
        <v>0</v>
      </c>
      <c r="AW1168">
        <f>IFERROR(SMALL(AW346:AW1024,ROW()-ROW($AW$1027)+1),"")</f>
        <v>0</v>
      </c>
      <c r="AX1168">
        <f>IFERROR(SMALL(AX346:AX1024,ROW()-ROW($AX$1027)+1),"")</f>
        <v>0</v>
      </c>
      <c r="AY1168">
        <f>IFERROR(SMALL(AY346:AY1024,ROW()-ROW($AY$1027)+1),"")</f>
        <v>0</v>
      </c>
      <c r="AZ1168">
        <f>IFERROR(SMALL(AZ346:AZ1024,ROW()-ROW($AZ$1027)+1),"")</f>
        <v>0</v>
      </c>
      <c r="BA1168">
        <f>IFERROR(SMALL(BA346:BA1024,ROW()-ROW($BA$1027)+1),"")</f>
        <v>0</v>
      </c>
      <c r="BB1168">
        <f>IFERROR(SMALL(BB346:BB1024,ROW()-ROW($BB$1027)+1),"")</f>
        <v>0</v>
      </c>
      <c r="BC1168">
        <f>IFERROR(SMALL(BC346:BC1024,ROW()-ROW($BC$1027)+1),"")</f>
        <v>0</v>
      </c>
      <c r="BD1168">
        <f>IFERROR(SMALL(BD346:BD1024,ROW()-ROW($BD$1027)+1),"")</f>
        <v>0</v>
      </c>
      <c r="BE1168">
        <f>IFERROR(SMALL(BE346:BE1024,ROW()-ROW($BE$1027)+1),"")</f>
        <v>0</v>
      </c>
      <c r="BF1168">
        <f>IFERROR(SMALL(BF346:BF1024,ROW()-ROW($BF$1027)+1),"")</f>
        <v>0</v>
      </c>
      <c r="BG1168">
        <f>IFERROR(SMALL(BG346:BG1024,ROW()-ROW($BG$1027)+1),"")</f>
        <v>0</v>
      </c>
      <c r="BH1168">
        <f>IFERROR(SMALL(BH346:BH1024,ROW()-ROW($BH$1027)+1),"")</f>
        <v>0</v>
      </c>
      <c r="BI1168">
        <f>IFERROR(SMALL(BI346:BI1024,ROW()-ROW($BI$1027)+1),"")</f>
        <v>0</v>
      </c>
      <c r="BJ1168">
        <f>IFERROR(SMALL(BJ346:BJ1024,ROW()-ROW($BJ$1027)+1),"")</f>
        <v>0</v>
      </c>
      <c r="BK1168">
        <f>IFERROR(SMALL(BK346:BK1024,ROW()-ROW($BK$1027)+1),"")</f>
        <v>0</v>
      </c>
      <c r="BL1168">
        <f>IFERROR(SMALL(BL346:BL1024,ROW()-ROW($BL$1027)+1),"")</f>
        <v>0</v>
      </c>
      <c r="BM1168">
        <f>IFERROR(SMALL(BM346:BM1024,ROW()-ROW($BM$1027)+1),"")</f>
        <v>0</v>
      </c>
      <c r="BN1168">
        <f>IFERROR(SMALL(BN346:BN1024,ROW()-ROW($BN$1027)+1),"")</f>
        <v>0</v>
      </c>
      <c r="BO1168">
        <f>IFERROR(SMALL(BO346:BO1024,ROW()-ROW($BO$1027)+1),"")</f>
        <v>0</v>
      </c>
      <c r="BP1168">
        <f>IFERROR(SMALL(BP346:BP1024,ROW()-ROW($BP$1027)+1),"")</f>
        <v>0</v>
      </c>
      <c r="BQ1168">
        <f>IFERROR(SMALL(BQ346:BQ1024,ROW()-ROW($BQ$1027)+1),"")</f>
        <v>0</v>
      </c>
      <c r="BR1168">
        <f>IFERROR(SMALL(BR346:BR1024,ROW()-ROW($BR$1027)+1),"")</f>
        <v>0</v>
      </c>
    </row>
    <row r="1169" spans="5:70">
      <c r="E1169">
        <f>IFERROR(SMALL(E346:E1024,ROW()-ROW($E$1027)+1),"")</f>
        <v>0</v>
      </c>
      <c r="F1169">
        <f>IFERROR(SMALL(F346:F1024,ROW()-ROW($F$1027)+1),"")</f>
        <v>0</v>
      </c>
      <c r="G1169">
        <f>IFERROR(SMALL(G346:G1024,ROW()-ROW($G$1027)+1),"")</f>
        <v>0</v>
      </c>
      <c r="H1169">
        <f>IFERROR(SMALL(H346:H1024,ROW()-ROW($H$1027)+1),"")</f>
        <v>0</v>
      </c>
      <c r="I1169">
        <f>IFERROR(SMALL(I346:I1024,ROW()-ROW($I$1027)+1),"")</f>
        <v>0</v>
      </c>
      <c r="J1169">
        <f>IFERROR(SMALL(J346:J1024,ROW()-ROW($J$1027)+1),"")</f>
        <v>0</v>
      </c>
      <c r="K1169">
        <f>IFERROR(SMALL(K346:K1024,ROW()-ROW($K$1027)+1),"")</f>
        <v>0</v>
      </c>
      <c r="L1169">
        <f>IFERROR(SMALL(L346:L1024,ROW()-ROW($L$1027)+1),"")</f>
        <v>0</v>
      </c>
      <c r="M1169">
        <f>IFERROR(SMALL(M346:M1024,ROW()-ROW($M$1027)+1),"")</f>
        <v>0</v>
      </c>
      <c r="N1169">
        <f>IFERROR(SMALL(N346:N1024,ROW()-ROW($N$1027)+1),"")</f>
        <v>0</v>
      </c>
      <c r="O1169">
        <f>IFERROR(SMALL(O346:O1024,ROW()-ROW($O$1027)+1),"")</f>
        <v>0</v>
      </c>
      <c r="P1169">
        <f>IFERROR(SMALL(P346:P1024,ROW()-ROW($P$1027)+1),"")</f>
        <v>0</v>
      </c>
      <c r="Q1169">
        <f>IFERROR(SMALL(Q346:Q1024,ROW()-ROW($Q$1027)+1),"")</f>
        <v>0</v>
      </c>
      <c r="R1169">
        <f>IFERROR(SMALL(R346:R1024,ROW()-ROW($R$1027)+1),"")</f>
        <v>0</v>
      </c>
      <c r="S1169">
        <f>IFERROR(SMALL(S346:S1024,ROW()-ROW($S$1027)+1),"")</f>
        <v>0</v>
      </c>
      <c r="T1169">
        <f>IFERROR(SMALL(T346:T1024,ROW()-ROW($T$1027)+1),"")</f>
        <v>0</v>
      </c>
      <c r="U1169">
        <f>IFERROR(SMALL(U346:U1024,ROW()-ROW($U$1027)+1),"")</f>
        <v>0</v>
      </c>
      <c r="V1169">
        <f>IFERROR(SMALL(V346:V1024,ROW()-ROW($V$1027)+1),"")</f>
        <v>0</v>
      </c>
      <c r="W1169">
        <f>IFERROR(SMALL(W346:W1024,ROW()-ROW($W$1027)+1),"")</f>
        <v>0</v>
      </c>
      <c r="X1169">
        <f>IFERROR(SMALL(X346:X1024,ROW()-ROW($X$1027)+1),"")</f>
        <v>0</v>
      </c>
      <c r="Y1169">
        <f>IFERROR(SMALL(Y346:Y1024,ROW()-ROW($Y$1027)+1),"")</f>
        <v>0</v>
      </c>
      <c r="Z1169">
        <f>IFERROR(SMALL(Z346:Z1024,ROW()-ROW($Z$1027)+1),"")</f>
        <v>0</v>
      </c>
      <c r="AA1169">
        <f>IFERROR(SMALL(AA346:AA1024,ROW()-ROW($AA$1027)+1),"")</f>
        <v>0</v>
      </c>
      <c r="AB1169">
        <f>IFERROR(SMALL(AB346:AB1024,ROW()-ROW($AB$1027)+1),"")</f>
        <v>0</v>
      </c>
      <c r="AC1169">
        <f>IFERROR(SMALL(AC346:AC1024,ROW()-ROW($AC$1027)+1),"")</f>
        <v>0</v>
      </c>
      <c r="AD1169">
        <f>IFERROR(SMALL(AD346:AD1024,ROW()-ROW($AD$1027)+1),"")</f>
        <v>0</v>
      </c>
      <c r="AE1169">
        <f>IFERROR(SMALL(AE346:AE1024,ROW()-ROW($AE$1027)+1),"")</f>
        <v>0</v>
      </c>
      <c r="AF1169">
        <f>IFERROR(SMALL(AF346:AF1024,ROW()-ROW($AF$1027)+1),"")</f>
        <v>0</v>
      </c>
      <c r="AG1169">
        <f>IFERROR(SMALL(AG346:AG1024,ROW()-ROW($AG$1027)+1),"")</f>
        <v>0</v>
      </c>
      <c r="AH1169">
        <f>IFERROR(SMALL(AH346:AH1024,ROW()-ROW($AH$1027)+1),"")</f>
        <v>0</v>
      </c>
      <c r="AI1169">
        <f>IFERROR(SMALL(AI346:AI1024,ROW()-ROW($AI$1027)+1),"")</f>
        <v>0</v>
      </c>
      <c r="AJ1169">
        <f>IFERROR(SMALL(AJ346:AJ1024,ROW()-ROW($AJ$1027)+1),"")</f>
        <v>0</v>
      </c>
      <c r="AM1169">
        <f>IFERROR(SMALL(AM346:AM1024,ROW()-ROW($AM$1027)+1),"")</f>
        <v>0</v>
      </c>
      <c r="AN1169">
        <f>IFERROR(SMALL(AN346:AN1024,ROW()-ROW($AN$1027)+1),"")</f>
        <v>0</v>
      </c>
      <c r="AO1169">
        <f>IFERROR(SMALL(AO346:AO1024,ROW()-ROW($AO$1027)+1),"")</f>
        <v>0</v>
      </c>
      <c r="AP1169">
        <f>IFERROR(SMALL(AP346:AP1024,ROW()-ROW($AP$1027)+1),"")</f>
        <v>0</v>
      </c>
      <c r="AQ1169">
        <f>IFERROR(SMALL(AQ346:AQ1024,ROW()-ROW($AQ$1027)+1),"")</f>
        <v>0</v>
      </c>
      <c r="AR1169">
        <f>IFERROR(SMALL(AR346:AR1024,ROW()-ROW($AR$1027)+1),"")</f>
        <v>0</v>
      </c>
      <c r="AS1169">
        <f>IFERROR(SMALL(AS346:AS1024,ROW()-ROW($AS$1027)+1),"")</f>
        <v>0</v>
      </c>
      <c r="AT1169">
        <f>IFERROR(SMALL(AT346:AT1024,ROW()-ROW($AT$1027)+1),"")</f>
        <v>0</v>
      </c>
      <c r="AU1169">
        <f>IFERROR(SMALL(AU346:AU1024,ROW()-ROW($AU$1027)+1),"")</f>
        <v>0</v>
      </c>
      <c r="AV1169">
        <f>IFERROR(SMALL(AV346:AV1024,ROW()-ROW($AV$1027)+1),"")</f>
        <v>0</v>
      </c>
      <c r="AW1169">
        <f>IFERROR(SMALL(AW346:AW1024,ROW()-ROW($AW$1027)+1),"")</f>
        <v>0</v>
      </c>
      <c r="AX1169">
        <f>IFERROR(SMALL(AX346:AX1024,ROW()-ROW($AX$1027)+1),"")</f>
        <v>0</v>
      </c>
      <c r="AY1169">
        <f>IFERROR(SMALL(AY346:AY1024,ROW()-ROW($AY$1027)+1),"")</f>
        <v>0</v>
      </c>
      <c r="AZ1169">
        <f>IFERROR(SMALL(AZ346:AZ1024,ROW()-ROW($AZ$1027)+1),"")</f>
        <v>0</v>
      </c>
      <c r="BA1169">
        <f>IFERROR(SMALL(BA346:BA1024,ROW()-ROW($BA$1027)+1),"")</f>
        <v>0</v>
      </c>
      <c r="BB1169">
        <f>IFERROR(SMALL(BB346:BB1024,ROW()-ROW($BB$1027)+1),"")</f>
        <v>0</v>
      </c>
      <c r="BC1169">
        <f>IFERROR(SMALL(BC346:BC1024,ROW()-ROW($BC$1027)+1),"")</f>
        <v>0</v>
      </c>
      <c r="BD1169">
        <f>IFERROR(SMALL(BD346:BD1024,ROW()-ROW($BD$1027)+1),"")</f>
        <v>0</v>
      </c>
      <c r="BE1169">
        <f>IFERROR(SMALL(BE346:BE1024,ROW()-ROW($BE$1027)+1),"")</f>
        <v>0</v>
      </c>
      <c r="BF1169">
        <f>IFERROR(SMALL(BF346:BF1024,ROW()-ROW($BF$1027)+1),"")</f>
        <v>0</v>
      </c>
      <c r="BG1169">
        <f>IFERROR(SMALL(BG346:BG1024,ROW()-ROW($BG$1027)+1),"")</f>
        <v>0</v>
      </c>
      <c r="BH1169">
        <f>IFERROR(SMALL(BH346:BH1024,ROW()-ROW($BH$1027)+1),"")</f>
        <v>0</v>
      </c>
      <c r="BI1169">
        <f>IFERROR(SMALL(BI346:BI1024,ROW()-ROW($BI$1027)+1),"")</f>
        <v>0</v>
      </c>
      <c r="BJ1169">
        <f>IFERROR(SMALL(BJ346:BJ1024,ROW()-ROW($BJ$1027)+1),"")</f>
        <v>0</v>
      </c>
      <c r="BK1169">
        <f>IFERROR(SMALL(BK346:BK1024,ROW()-ROW($BK$1027)+1),"")</f>
        <v>0</v>
      </c>
      <c r="BL1169">
        <f>IFERROR(SMALL(BL346:BL1024,ROW()-ROW($BL$1027)+1),"")</f>
        <v>0</v>
      </c>
      <c r="BM1169">
        <f>IFERROR(SMALL(BM346:BM1024,ROW()-ROW($BM$1027)+1),"")</f>
        <v>0</v>
      </c>
      <c r="BN1169">
        <f>IFERROR(SMALL(BN346:BN1024,ROW()-ROW($BN$1027)+1),"")</f>
        <v>0</v>
      </c>
      <c r="BO1169">
        <f>IFERROR(SMALL(BO346:BO1024,ROW()-ROW($BO$1027)+1),"")</f>
        <v>0</v>
      </c>
      <c r="BP1169">
        <f>IFERROR(SMALL(BP346:BP1024,ROW()-ROW($BP$1027)+1),"")</f>
        <v>0</v>
      </c>
      <c r="BQ1169">
        <f>IFERROR(SMALL(BQ346:BQ1024,ROW()-ROW($BQ$1027)+1),"")</f>
        <v>0</v>
      </c>
      <c r="BR1169">
        <f>IFERROR(SMALL(BR346:BR1024,ROW()-ROW($BR$1027)+1),"")</f>
        <v>0</v>
      </c>
    </row>
    <row r="1170" spans="5:70">
      <c r="E1170">
        <f>IFERROR(SMALL(E346:E1024,ROW()-ROW($E$1027)+1),"")</f>
        <v>0</v>
      </c>
      <c r="F1170">
        <f>IFERROR(SMALL(F346:F1024,ROW()-ROW($F$1027)+1),"")</f>
        <v>0</v>
      </c>
      <c r="G1170">
        <f>IFERROR(SMALL(G346:G1024,ROW()-ROW($G$1027)+1),"")</f>
        <v>0</v>
      </c>
      <c r="H1170">
        <f>IFERROR(SMALL(H346:H1024,ROW()-ROW($H$1027)+1),"")</f>
        <v>0</v>
      </c>
      <c r="I1170">
        <f>IFERROR(SMALL(I346:I1024,ROW()-ROW($I$1027)+1),"")</f>
        <v>0</v>
      </c>
      <c r="J1170">
        <f>IFERROR(SMALL(J346:J1024,ROW()-ROW($J$1027)+1),"")</f>
        <v>0</v>
      </c>
      <c r="K1170">
        <f>IFERROR(SMALL(K346:K1024,ROW()-ROW($K$1027)+1),"")</f>
        <v>0</v>
      </c>
      <c r="L1170">
        <f>IFERROR(SMALL(L346:L1024,ROW()-ROW($L$1027)+1),"")</f>
        <v>0</v>
      </c>
      <c r="M1170">
        <f>IFERROR(SMALL(M346:M1024,ROW()-ROW($M$1027)+1),"")</f>
        <v>0</v>
      </c>
      <c r="N1170">
        <f>IFERROR(SMALL(N346:N1024,ROW()-ROW($N$1027)+1),"")</f>
        <v>0</v>
      </c>
      <c r="O1170">
        <f>IFERROR(SMALL(O346:O1024,ROW()-ROW($O$1027)+1),"")</f>
        <v>0</v>
      </c>
      <c r="P1170">
        <f>IFERROR(SMALL(P346:P1024,ROW()-ROW($P$1027)+1),"")</f>
        <v>0</v>
      </c>
      <c r="Q1170">
        <f>IFERROR(SMALL(Q346:Q1024,ROW()-ROW($Q$1027)+1),"")</f>
        <v>0</v>
      </c>
      <c r="R1170">
        <f>IFERROR(SMALL(R346:R1024,ROW()-ROW($R$1027)+1),"")</f>
        <v>0</v>
      </c>
      <c r="S1170">
        <f>IFERROR(SMALL(S346:S1024,ROW()-ROW($S$1027)+1),"")</f>
        <v>0</v>
      </c>
      <c r="T1170">
        <f>IFERROR(SMALL(T346:T1024,ROW()-ROW($T$1027)+1),"")</f>
        <v>0</v>
      </c>
      <c r="U1170">
        <f>IFERROR(SMALL(U346:U1024,ROW()-ROW($U$1027)+1),"")</f>
        <v>0</v>
      </c>
      <c r="V1170">
        <f>IFERROR(SMALL(V346:V1024,ROW()-ROW($V$1027)+1),"")</f>
        <v>0</v>
      </c>
      <c r="W1170">
        <f>IFERROR(SMALL(W346:W1024,ROW()-ROW($W$1027)+1),"")</f>
        <v>0</v>
      </c>
      <c r="X1170">
        <f>IFERROR(SMALL(X346:X1024,ROW()-ROW($X$1027)+1),"")</f>
        <v>0</v>
      </c>
      <c r="Y1170">
        <f>IFERROR(SMALL(Y346:Y1024,ROW()-ROW($Y$1027)+1),"")</f>
        <v>0</v>
      </c>
      <c r="Z1170">
        <f>IFERROR(SMALL(Z346:Z1024,ROW()-ROW($Z$1027)+1),"")</f>
        <v>0</v>
      </c>
      <c r="AA1170">
        <f>IFERROR(SMALL(AA346:AA1024,ROW()-ROW($AA$1027)+1),"")</f>
        <v>0</v>
      </c>
      <c r="AB1170">
        <f>IFERROR(SMALL(AB346:AB1024,ROW()-ROW($AB$1027)+1),"")</f>
        <v>0</v>
      </c>
      <c r="AC1170">
        <f>IFERROR(SMALL(AC346:AC1024,ROW()-ROW($AC$1027)+1),"")</f>
        <v>0</v>
      </c>
      <c r="AD1170">
        <f>IFERROR(SMALL(AD346:AD1024,ROW()-ROW($AD$1027)+1),"")</f>
        <v>0</v>
      </c>
      <c r="AE1170">
        <f>IFERROR(SMALL(AE346:AE1024,ROW()-ROW($AE$1027)+1),"")</f>
        <v>0</v>
      </c>
      <c r="AF1170">
        <f>IFERROR(SMALL(AF346:AF1024,ROW()-ROW($AF$1027)+1),"")</f>
        <v>0</v>
      </c>
      <c r="AG1170">
        <f>IFERROR(SMALL(AG346:AG1024,ROW()-ROW($AG$1027)+1),"")</f>
        <v>0</v>
      </c>
      <c r="AH1170">
        <f>IFERROR(SMALL(AH346:AH1024,ROW()-ROW($AH$1027)+1),"")</f>
        <v>0</v>
      </c>
      <c r="AI1170">
        <f>IFERROR(SMALL(AI346:AI1024,ROW()-ROW($AI$1027)+1),"")</f>
        <v>0</v>
      </c>
      <c r="AJ1170">
        <f>IFERROR(SMALL(AJ346:AJ1024,ROW()-ROW($AJ$1027)+1),"")</f>
        <v>0</v>
      </c>
      <c r="AM1170">
        <f>IFERROR(SMALL(AM346:AM1024,ROW()-ROW($AM$1027)+1),"")</f>
        <v>0</v>
      </c>
      <c r="AN1170">
        <f>IFERROR(SMALL(AN346:AN1024,ROW()-ROW($AN$1027)+1),"")</f>
        <v>0</v>
      </c>
      <c r="AO1170">
        <f>IFERROR(SMALL(AO346:AO1024,ROW()-ROW($AO$1027)+1),"")</f>
        <v>0</v>
      </c>
      <c r="AP1170">
        <f>IFERROR(SMALL(AP346:AP1024,ROW()-ROW($AP$1027)+1),"")</f>
        <v>0</v>
      </c>
      <c r="AQ1170">
        <f>IFERROR(SMALL(AQ346:AQ1024,ROW()-ROW($AQ$1027)+1),"")</f>
        <v>0</v>
      </c>
      <c r="AR1170">
        <f>IFERROR(SMALL(AR346:AR1024,ROW()-ROW($AR$1027)+1),"")</f>
        <v>0</v>
      </c>
      <c r="AS1170">
        <f>IFERROR(SMALL(AS346:AS1024,ROW()-ROW($AS$1027)+1),"")</f>
        <v>0</v>
      </c>
      <c r="AT1170">
        <f>IFERROR(SMALL(AT346:AT1024,ROW()-ROW($AT$1027)+1),"")</f>
        <v>0</v>
      </c>
      <c r="AU1170">
        <f>IFERROR(SMALL(AU346:AU1024,ROW()-ROW($AU$1027)+1),"")</f>
        <v>0</v>
      </c>
      <c r="AV1170">
        <f>IFERROR(SMALL(AV346:AV1024,ROW()-ROW($AV$1027)+1),"")</f>
        <v>0</v>
      </c>
      <c r="AW1170">
        <f>IFERROR(SMALL(AW346:AW1024,ROW()-ROW($AW$1027)+1),"")</f>
        <v>0</v>
      </c>
      <c r="AX1170">
        <f>IFERROR(SMALL(AX346:AX1024,ROW()-ROW($AX$1027)+1),"")</f>
        <v>0</v>
      </c>
      <c r="AY1170">
        <f>IFERROR(SMALL(AY346:AY1024,ROW()-ROW($AY$1027)+1),"")</f>
        <v>0</v>
      </c>
      <c r="AZ1170">
        <f>IFERROR(SMALL(AZ346:AZ1024,ROW()-ROW($AZ$1027)+1),"")</f>
        <v>0</v>
      </c>
      <c r="BA1170">
        <f>IFERROR(SMALL(BA346:BA1024,ROW()-ROW($BA$1027)+1),"")</f>
        <v>0</v>
      </c>
      <c r="BB1170">
        <f>IFERROR(SMALL(BB346:BB1024,ROW()-ROW($BB$1027)+1),"")</f>
        <v>0</v>
      </c>
      <c r="BC1170">
        <f>IFERROR(SMALL(BC346:BC1024,ROW()-ROW($BC$1027)+1),"")</f>
        <v>0</v>
      </c>
      <c r="BD1170">
        <f>IFERROR(SMALL(BD346:BD1024,ROW()-ROW($BD$1027)+1),"")</f>
        <v>0</v>
      </c>
      <c r="BE1170">
        <f>IFERROR(SMALL(BE346:BE1024,ROW()-ROW($BE$1027)+1),"")</f>
        <v>0</v>
      </c>
      <c r="BF1170">
        <f>IFERROR(SMALL(BF346:BF1024,ROW()-ROW($BF$1027)+1),"")</f>
        <v>0</v>
      </c>
      <c r="BG1170">
        <f>IFERROR(SMALL(BG346:BG1024,ROW()-ROW($BG$1027)+1),"")</f>
        <v>0</v>
      </c>
      <c r="BH1170">
        <f>IFERROR(SMALL(BH346:BH1024,ROW()-ROW($BH$1027)+1),"")</f>
        <v>0</v>
      </c>
      <c r="BI1170">
        <f>IFERROR(SMALL(BI346:BI1024,ROW()-ROW($BI$1027)+1),"")</f>
        <v>0</v>
      </c>
      <c r="BJ1170">
        <f>IFERROR(SMALL(BJ346:BJ1024,ROW()-ROW($BJ$1027)+1),"")</f>
        <v>0</v>
      </c>
      <c r="BK1170">
        <f>IFERROR(SMALL(BK346:BK1024,ROW()-ROW($BK$1027)+1),"")</f>
        <v>0</v>
      </c>
      <c r="BL1170">
        <f>IFERROR(SMALL(BL346:BL1024,ROW()-ROW($BL$1027)+1),"")</f>
        <v>0</v>
      </c>
      <c r="BM1170">
        <f>IFERROR(SMALL(BM346:BM1024,ROW()-ROW($BM$1027)+1),"")</f>
        <v>0</v>
      </c>
      <c r="BN1170">
        <f>IFERROR(SMALL(BN346:BN1024,ROW()-ROW($BN$1027)+1),"")</f>
        <v>0</v>
      </c>
      <c r="BO1170">
        <f>IFERROR(SMALL(BO346:BO1024,ROW()-ROW($BO$1027)+1),"")</f>
        <v>0</v>
      </c>
      <c r="BP1170">
        <f>IFERROR(SMALL(BP346:BP1024,ROW()-ROW($BP$1027)+1),"")</f>
        <v>0</v>
      </c>
      <c r="BQ1170">
        <f>IFERROR(SMALL(BQ346:BQ1024,ROW()-ROW($BQ$1027)+1),"")</f>
        <v>0</v>
      </c>
      <c r="BR1170">
        <f>IFERROR(SMALL(BR346:BR1024,ROW()-ROW($BR$1027)+1),"")</f>
        <v>0</v>
      </c>
    </row>
    <row r="1171" spans="5:70">
      <c r="E1171">
        <f>IFERROR(SMALL(E346:E1024,ROW()-ROW($E$1027)+1),"")</f>
        <v>0</v>
      </c>
      <c r="F1171">
        <f>IFERROR(SMALL(F346:F1024,ROW()-ROW($F$1027)+1),"")</f>
        <v>0</v>
      </c>
      <c r="G1171">
        <f>IFERROR(SMALL(G346:G1024,ROW()-ROW($G$1027)+1),"")</f>
        <v>0</v>
      </c>
      <c r="H1171">
        <f>IFERROR(SMALL(H346:H1024,ROW()-ROW($H$1027)+1),"")</f>
        <v>0</v>
      </c>
      <c r="I1171">
        <f>IFERROR(SMALL(I346:I1024,ROW()-ROW($I$1027)+1),"")</f>
        <v>0</v>
      </c>
      <c r="J1171">
        <f>IFERROR(SMALL(J346:J1024,ROW()-ROW($J$1027)+1),"")</f>
        <v>0</v>
      </c>
      <c r="K1171">
        <f>IFERROR(SMALL(K346:K1024,ROW()-ROW($K$1027)+1),"")</f>
        <v>0</v>
      </c>
      <c r="L1171">
        <f>IFERROR(SMALL(L346:L1024,ROW()-ROW($L$1027)+1),"")</f>
        <v>0</v>
      </c>
      <c r="M1171">
        <f>IFERROR(SMALL(M346:M1024,ROW()-ROW($M$1027)+1),"")</f>
        <v>0</v>
      </c>
      <c r="N1171">
        <f>IFERROR(SMALL(N346:N1024,ROW()-ROW($N$1027)+1),"")</f>
        <v>0</v>
      </c>
      <c r="O1171">
        <f>IFERROR(SMALL(O346:O1024,ROW()-ROW($O$1027)+1),"")</f>
        <v>0</v>
      </c>
      <c r="P1171">
        <f>IFERROR(SMALL(P346:P1024,ROW()-ROW($P$1027)+1),"")</f>
        <v>0</v>
      </c>
      <c r="Q1171">
        <f>IFERROR(SMALL(Q346:Q1024,ROW()-ROW($Q$1027)+1),"")</f>
        <v>0</v>
      </c>
      <c r="R1171">
        <f>IFERROR(SMALL(R346:R1024,ROW()-ROW($R$1027)+1),"")</f>
        <v>0</v>
      </c>
      <c r="S1171">
        <f>IFERROR(SMALL(S346:S1024,ROW()-ROW($S$1027)+1),"")</f>
        <v>0</v>
      </c>
      <c r="T1171">
        <f>IFERROR(SMALL(T346:T1024,ROW()-ROW($T$1027)+1),"")</f>
        <v>0</v>
      </c>
      <c r="U1171">
        <f>IFERROR(SMALL(U346:U1024,ROW()-ROW($U$1027)+1),"")</f>
        <v>0</v>
      </c>
      <c r="V1171">
        <f>IFERROR(SMALL(V346:V1024,ROW()-ROW($V$1027)+1),"")</f>
        <v>0</v>
      </c>
      <c r="W1171">
        <f>IFERROR(SMALL(W346:W1024,ROW()-ROW($W$1027)+1),"")</f>
        <v>0</v>
      </c>
      <c r="X1171">
        <f>IFERROR(SMALL(X346:X1024,ROW()-ROW($X$1027)+1),"")</f>
        <v>0</v>
      </c>
      <c r="Y1171">
        <f>IFERROR(SMALL(Y346:Y1024,ROW()-ROW($Y$1027)+1),"")</f>
        <v>0</v>
      </c>
      <c r="Z1171">
        <f>IFERROR(SMALL(Z346:Z1024,ROW()-ROW($Z$1027)+1),"")</f>
        <v>0</v>
      </c>
      <c r="AA1171">
        <f>IFERROR(SMALL(AA346:AA1024,ROW()-ROW($AA$1027)+1),"")</f>
        <v>0</v>
      </c>
      <c r="AB1171">
        <f>IFERROR(SMALL(AB346:AB1024,ROW()-ROW($AB$1027)+1),"")</f>
        <v>0</v>
      </c>
      <c r="AC1171">
        <f>IFERROR(SMALL(AC346:AC1024,ROW()-ROW($AC$1027)+1),"")</f>
        <v>0</v>
      </c>
      <c r="AD1171">
        <f>IFERROR(SMALL(AD346:AD1024,ROW()-ROW($AD$1027)+1),"")</f>
        <v>0</v>
      </c>
      <c r="AE1171">
        <f>IFERROR(SMALL(AE346:AE1024,ROW()-ROW($AE$1027)+1),"")</f>
        <v>0</v>
      </c>
      <c r="AF1171">
        <f>IFERROR(SMALL(AF346:AF1024,ROW()-ROW($AF$1027)+1),"")</f>
        <v>0</v>
      </c>
      <c r="AG1171">
        <f>IFERROR(SMALL(AG346:AG1024,ROW()-ROW($AG$1027)+1),"")</f>
        <v>0</v>
      </c>
      <c r="AH1171">
        <f>IFERROR(SMALL(AH346:AH1024,ROW()-ROW($AH$1027)+1),"")</f>
        <v>0</v>
      </c>
      <c r="AI1171">
        <f>IFERROR(SMALL(AI346:AI1024,ROW()-ROW($AI$1027)+1),"")</f>
        <v>0</v>
      </c>
      <c r="AJ1171">
        <f>IFERROR(SMALL(AJ346:AJ1024,ROW()-ROW($AJ$1027)+1),"")</f>
        <v>0</v>
      </c>
      <c r="AM1171">
        <f>IFERROR(SMALL(AM346:AM1024,ROW()-ROW($AM$1027)+1),"")</f>
        <v>0</v>
      </c>
      <c r="AN1171">
        <f>IFERROR(SMALL(AN346:AN1024,ROW()-ROW($AN$1027)+1),"")</f>
        <v>0</v>
      </c>
      <c r="AO1171">
        <f>IFERROR(SMALL(AO346:AO1024,ROW()-ROW($AO$1027)+1),"")</f>
        <v>0</v>
      </c>
      <c r="AP1171">
        <f>IFERROR(SMALL(AP346:AP1024,ROW()-ROW($AP$1027)+1),"")</f>
        <v>0</v>
      </c>
      <c r="AQ1171">
        <f>IFERROR(SMALL(AQ346:AQ1024,ROW()-ROW($AQ$1027)+1),"")</f>
        <v>0</v>
      </c>
      <c r="AR1171">
        <f>IFERROR(SMALL(AR346:AR1024,ROW()-ROW($AR$1027)+1),"")</f>
        <v>0</v>
      </c>
      <c r="AS1171">
        <f>IFERROR(SMALL(AS346:AS1024,ROW()-ROW($AS$1027)+1),"")</f>
        <v>0</v>
      </c>
      <c r="AT1171">
        <f>IFERROR(SMALL(AT346:AT1024,ROW()-ROW($AT$1027)+1),"")</f>
        <v>0</v>
      </c>
      <c r="AU1171">
        <f>IFERROR(SMALL(AU346:AU1024,ROW()-ROW($AU$1027)+1),"")</f>
        <v>0</v>
      </c>
      <c r="AV1171">
        <f>IFERROR(SMALL(AV346:AV1024,ROW()-ROW($AV$1027)+1),"")</f>
        <v>0</v>
      </c>
      <c r="AW1171">
        <f>IFERROR(SMALL(AW346:AW1024,ROW()-ROW($AW$1027)+1),"")</f>
        <v>0</v>
      </c>
      <c r="AX1171">
        <f>IFERROR(SMALL(AX346:AX1024,ROW()-ROW($AX$1027)+1),"")</f>
        <v>0</v>
      </c>
      <c r="AY1171">
        <f>IFERROR(SMALL(AY346:AY1024,ROW()-ROW($AY$1027)+1),"")</f>
        <v>0</v>
      </c>
      <c r="AZ1171">
        <f>IFERROR(SMALL(AZ346:AZ1024,ROW()-ROW($AZ$1027)+1),"")</f>
        <v>0</v>
      </c>
      <c r="BA1171">
        <f>IFERROR(SMALL(BA346:BA1024,ROW()-ROW($BA$1027)+1),"")</f>
        <v>0</v>
      </c>
      <c r="BB1171">
        <f>IFERROR(SMALL(BB346:BB1024,ROW()-ROW($BB$1027)+1),"")</f>
        <v>0</v>
      </c>
      <c r="BC1171">
        <f>IFERROR(SMALL(BC346:BC1024,ROW()-ROW($BC$1027)+1),"")</f>
        <v>0</v>
      </c>
      <c r="BD1171">
        <f>IFERROR(SMALL(BD346:BD1024,ROW()-ROW($BD$1027)+1),"")</f>
        <v>0</v>
      </c>
      <c r="BE1171">
        <f>IFERROR(SMALL(BE346:BE1024,ROW()-ROW($BE$1027)+1),"")</f>
        <v>0</v>
      </c>
      <c r="BF1171">
        <f>IFERROR(SMALL(BF346:BF1024,ROW()-ROW($BF$1027)+1),"")</f>
        <v>0</v>
      </c>
      <c r="BG1171">
        <f>IFERROR(SMALL(BG346:BG1024,ROW()-ROW($BG$1027)+1),"")</f>
        <v>0</v>
      </c>
      <c r="BH1171">
        <f>IFERROR(SMALL(BH346:BH1024,ROW()-ROW($BH$1027)+1),"")</f>
        <v>0</v>
      </c>
      <c r="BI1171">
        <f>IFERROR(SMALL(BI346:BI1024,ROW()-ROW($BI$1027)+1),"")</f>
        <v>0</v>
      </c>
      <c r="BJ1171">
        <f>IFERROR(SMALL(BJ346:BJ1024,ROW()-ROW($BJ$1027)+1),"")</f>
        <v>0</v>
      </c>
      <c r="BK1171">
        <f>IFERROR(SMALL(BK346:BK1024,ROW()-ROW($BK$1027)+1),"")</f>
        <v>0</v>
      </c>
      <c r="BL1171">
        <f>IFERROR(SMALL(BL346:BL1024,ROW()-ROW($BL$1027)+1),"")</f>
        <v>0</v>
      </c>
      <c r="BM1171">
        <f>IFERROR(SMALL(BM346:BM1024,ROW()-ROW($BM$1027)+1),"")</f>
        <v>0</v>
      </c>
      <c r="BN1171">
        <f>IFERROR(SMALL(BN346:BN1024,ROW()-ROW($BN$1027)+1),"")</f>
        <v>0</v>
      </c>
      <c r="BO1171">
        <f>IFERROR(SMALL(BO346:BO1024,ROW()-ROW($BO$1027)+1),"")</f>
        <v>0</v>
      </c>
      <c r="BP1171">
        <f>IFERROR(SMALL(BP346:BP1024,ROW()-ROW($BP$1027)+1),"")</f>
        <v>0</v>
      </c>
      <c r="BQ1171">
        <f>IFERROR(SMALL(BQ346:BQ1024,ROW()-ROW($BQ$1027)+1),"")</f>
        <v>0</v>
      </c>
      <c r="BR1171">
        <f>IFERROR(SMALL(BR346:BR1024,ROW()-ROW($BR$1027)+1),"")</f>
        <v>0</v>
      </c>
    </row>
    <row r="1172" spans="5:70">
      <c r="E1172">
        <f>IFERROR(SMALL(E346:E1024,ROW()-ROW($E$1027)+1),"")</f>
        <v>0</v>
      </c>
      <c r="F1172">
        <f>IFERROR(SMALL(F346:F1024,ROW()-ROW($F$1027)+1),"")</f>
        <v>0</v>
      </c>
      <c r="G1172">
        <f>IFERROR(SMALL(G346:G1024,ROW()-ROW($G$1027)+1),"")</f>
        <v>0</v>
      </c>
      <c r="H1172">
        <f>IFERROR(SMALL(H346:H1024,ROW()-ROW($H$1027)+1),"")</f>
        <v>0</v>
      </c>
      <c r="I1172">
        <f>IFERROR(SMALL(I346:I1024,ROW()-ROW($I$1027)+1),"")</f>
        <v>0</v>
      </c>
      <c r="J1172">
        <f>IFERROR(SMALL(J346:J1024,ROW()-ROW($J$1027)+1),"")</f>
        <v>0</v>
      </c>
      <c r="K1172">
        <f>IFERROR(SMALL(K346:K1024,ROW()-ROW($K$1027)+1),"")</f>
        <v>0</v>
      </c>
      <c r="L1172">
        <f>IFERROR(SMALL(L346:L1024,ROW()-ROW($L$1027)+1),"")</f>
        <v>0</v>
      </c>
      <c r="M1172">
        <f>IFERROR(SMALL(M346:M1024,ROW()-ROW($M$1027)+1),"")</f>
        <v>0</v>
      </c>
      <c r="N1172">
        <f>IFERROR(SMALL(N346:N1024,ROW()-ROW($N$1027)+1),"")</f>
        <v>0</v>
      </c>
      <c r="O1172">
        <f>IFERROR(SMALL(O346:O1024,ROW()-ROW($O$1027)+1),"")</f>
        <v>0</v>
      </c>
      <c r="P1172">
        <f>IFERROR(SMALL(P346:P1024,ROW()-ROW($P$1027)+1),"")</f>
        <v>0</v>
      </c>
      <c r="Q1172">
        <f>IFERROR(SMALL(Q346:Q1024,ROW()-ROW($Q$1027)+1),"")</f>
        <v>0</v>
      </c>
      <c r="R1172">
        <f>IFERROR(SMALL(R346:R1024,ROW()-ROW($R$1027)+1),"")</f>
        <v>0</v>
      </c>
      <c r="S1172">
        <f>IFERROR(SMALL(S346:S1024,ROW()-ROW($S$1027)+1),"")</f>
        <v>0</v>
      </c>
      <c r="T1172">
        <f>IFERROR(SMALL(T346:T1024,ROW()-ROW($T$1027)+1),"")</f>
        <v>0</v>
      </c>
      <c r="U1172">
        <f>IFERROR(SMALL(U346:U1024,ROW()-ROW($U$1027)+1),"")</f>
        <v>0</v>
      </c>
      <c r="V1172">
        <f>IFERROR(SMALL(V346:V1024,ROW()-ROW($V$1027)+1),"")</f>
        <v>0</v>
      </c>
      <c r="W1172">
        <f>IFERROR(SMALL(W346:W1024,ROW()-ROW($W$1027)+1),"")</f>
        <v>0</v>
      </c>
      <c r="X1172">
        <f>IFERROR(SMALL(X346:X1024,ROW()-ROW($X$1027)+1),"")</f>
        <v>0</v>
      </c>
      <c r="Y1172">
        <f>IFERROR(SMALL(Y346:Y1024,ROW()-ROW($Y$1027)+1),"")</f>
        <v>0</v>
      </c>
      <c r="Z1172">
        <f>IFERROR(SMALL(Z346:Z1024,ROW()-ROW($Z$1027)+1),"")</f>
        <v>0</v>
      </c>
      <c r="AA1172">
        <f>IFERROR(SMALL(AA346:AA1024,ROW()-ROW($AA$1027)+1),"")</f>
        <v>0</v>
      </c>
      <c r="AB1172">
        <f>IFERROR(SMALL(AB346:AB1024,ROW()-ROW($AB$1027)+1),"")</f>
        <v>0</v>
      </c>
      <c r="AC1172">
        <f>IFERROR(SMALL(AC346:AC1024,ROW()-ROW($AC$1027)+1),"")</f>
        <v>0</v>
      </c>
      <c r="AD1172">
        <f>IFERROR(SMALL(AD346:AD1024,ROW()-ROW($AD$1027)+1),"")</f>
        <v>0</v>
      </c>
      <c r="AE1172">
        <f>IFERROR(SMALL(AE346:AE1024,ROW()-ROW($AE$1027)+1),"")</f>
        <v>0</v>
      </c>
      <c r="AF1172">
        <f>IFERROR(SMALL(AF346:AF1024,ROW()-ROW($AF$1027)+1),"")</f>
        <v>0</v>
      </c>
      <c r="AG1172">
        <f>IFERROR(SMALL(AG346:AG1024,ROW()-ROW($AG$1027)+1),"")</f>
        <v>0</v>
      </c>
      <c r="AH1172">
        <f>IFERROR(SMALL(AH346:AH1024,ROW()-ROW($AH$1027)+1),"")</f>
        <v>0</v>
      </c>
      <c r="AI1172">
        <f>IFERROR(SMALL(AI346:AI1024,ROW()-ROW($AI$1027)+1),"")</f>
        <v>0</v>
      </c>
      <c r="AJ1172">
        <f>IFERROR(SMALL(AJ346:AJ1024,ROW()-ROW($AJ$1027)+1),"")</f>
        <v>0</v>
      </c>
      <c r="AM1172">
        <f>IFERROR(SMALL(AM346:AM1024,ROW()-ROW($AM$1027)+1),"")</f>
        <v>0</v>
      </c>
      <c r="AN1172">
        <f>IFERROR(SMALL(AN346:AN1024,ROW()-ROW($AN$1027)+1),"")</f>
        <v>0</v>
      </c>
      <c r="AO1172">
        <f>IFERROR(SMALL(AO346:AO1024,ROW()-ROW($AO$1027)+1),"")</f>
        <v>0</v>
      </c>
      <c r="AP1172">
        <f>IFERROR(SMALL(AP346:AP1024,ROW()-ROW($AP$1027)+1),"")</f>
        <v>0</v>
      </c>
      <c r="AQ1172">
        <f>IFERROR(SMALL(AQ346:AQ1024,ROW()-ROW($AQ$1027)+1),"")</f>
        <v>0</v>
      </c>
      <c r="AR1172">
        <f>IFERROR(SMALL(AR346:AR1024,ROW()-ROW($AR$1027)+1),"")</f>
        <v>0</v>
      </c>
      <c r="AS1172">
        <f>IFERROR(SMALL(AS346:AS1024,ROW()-ROW($AS$1027)+1),"")</f>
        <v>0</v>
      </c>
      <c r="AT1172">
        <f>IFERROR(SMALL(AT346:AT1024,ROW()-ROW($AT$1027)+1),"")</f>
        <v>0</v>
      </c>
      <c r="AU1172">
        <f>IFERROR(SMALL(AU346:AU1024,ROW()-ROW($AU$1027)+1),"")</f>
        <v>0</v>
      </c>
      <c r="AV1172">
        <f>IFERROR(SMALL(AV346:AV1024,ROW()-ROW($AV$1027)+1),"")</f>
        <v>0</v>
      </c>
      <c r="AW1172">
        <f>IFERROR(SMALL(AW346:AW1024,ROW()-ROW($AW$1027)+1),"")</f>
        <v>0</v>
      </c>
      <c r="AX1172">
        <f>IFERROR(SMALL(AX346:AX1024,ROW()-ROW($AX$1027)+1),"")</f>
        <v>0</v>
      </c>
      <c r="AY1172">
        <f>IFERROR(SMALL(AY346:AY1024,ROW()-ROW($AY$1027)+1),"")</f>
        <v>0</v>
      </c>
      <c r="AZ1172">
        <f>IFERROR(SMALL(AZ346:AZ1024,ROW()-ROW($AZ$1027)+1),"")</f>
        <v>0</v>
      </c>
      <c r="BA1172">
        <f>IFERROR(SMALL(BA346:BA1024,ROW()-ROW($BA$1027)+1),"")</f>
        <v>0</v>
      </c>
      <c r="BB1172">
        <f>IFERROR(SMALL(BB346:BB1024,ROW()-ROW($BB$1027)+1),"")</f>
        <v>0</v>
      </c>
      <c r="BC1172">
        <f>IFERROR(SMALL(BC346:BC1024,ROW()-ROW($BC$1027)+1),"")</f>
        <v>0</v>
      </c>
      <c r="BD1172">
        <f>IFERROR(SMALL(BD346:BD1024,ROW()-ROW($BD$1027)+1),"")</f>
        <v>0</v>
      </c>
      <c r="BE1172">
        <f>IFERROR(SMALL(BE346:BE1024,ROW()-ROW($BE$1027)+1),"")</f>
        <v>0</v>
      </c>
      <c r="BF1172">
        <f>IFERROR(SMALL(BF346:BF1024,ROW()-ROW($BF$1027)+1),"")</f>
        <v>0</v>
      </c>
      <c r="BG1172">
        <f>IFERROR(SMALL(BG346:BG1024,ROW()-ROW($BG$1027)+1),"")</f>
        <v>0</v>
      </c>
      <c r="BH1172">
        <f>IFERROR(SMALL(BH346:BH1024,ROW()-ROW($BH$1027)+1),"")</f>
        <v>0</v>
      </c>
      <c r="BI1172">
        <f>IFERROR(SMALL(BI346:BI1024,ROW()-ROW($BI$1027)+1),"")</f>
        <v>0</v>
      </c>
      <c r="BJ1172">
        <f>IFERROR(SMALL(BJ346:BJ1024,ROW()-ROW($BJ$1027)+1),"")</f>
        <v>0</v>
      </c>
      <c r="BK1172">
        <f>IFERROR(SMALL(BK346:BK1024,ROW()-ROW($BK$1027)+1),"")</f>
        <v>0</v>
      </c>
      <c r="BL1172">
        <f>IFERROR(SMALL(BL346:BL1024,ROW()-ROW($BL$1027)+1),"")</f>
        <v>0</v>
      </c>
      <c r="BM1172">
        <f>IFERROR(SMALL(BM346:BM1024,ROW()-ROW($BM$1027)+1),"")</f>
        <v>0</v>
      </c>
      <c r="BN1172">
        <f>IFERROR(SMALL(BN346:BN1024,ROW()-ROW($BN$1027)+1),"")</f>
        <v>0</v>
      </c>
      <c r="BO1172">
        <f>IFERROR(SMALL(BO346:BO1024,ROW()-ROW($BO$1027)+1),"")</f>
        <v>0</v>
      </c>
      <c r="BP1172">
        <f>IFERROR(SMALL(BP346:BP1024,ROW()-ROW($BP$1027)+1),"")</f>
        <v>0</v>
      </c>
      <c r="BQ1172">
        <f>IFERROR(SMALL(BQ346:BQ1024,ROW()-ROW($BQ$1027)+1),"")</f>
        <v>0</v>
      </c>
      <c r="BR1172">
        <f>IFERROR(SMALL(BR346:BR1024,ROW()-ROW($BR$1027)+1),"")</f>
        <v>0</v>
      </c>
    </row>
    <row r="1173" spans="5:70">
      <c r="E1173">
        <f>IFERROR(SMALL(E346:E1024,ROW()-ROW($E$1027)+1),"")</f>
        <v>0</v>
      </c>
      <c r="F1173">
        <f>IFERROR(SMALL(F346:F1024,ROW()-ROW($F$1027)+1),"")</f>
        <v>0</v>
      </c>
      <c r="G1173">
        <f>IFERROR(SMALL(G346:G1024,ROW()-ROW($G$1027)+1),"")</f>
        <v>0</v>
      </c>
      <c r="H1173">
        <f>IFERROR(SMALL(H346:H1024,ROW()-ROW($H$1027)+1),"")</f>
        <v>0</v>
      </c>
      <c r="I1173">
        <f>IFERROR(SMALL(I346:I1024,ROW()-ROW($I$1027)+1),"")</f>
        <v>0</v>
      </c>
      <c r="J1173">
        <f>IFERROR(SMALL(J346:J1024,ROW()-ROW($J$1027)+1),"")</f>
        <v>0</v>
      </c>
      <c r="K1173">
        <f>IFERROR(SMALL(K346:K1024,ROW()-ROW($K$1027)+1),"")</f>
        <v>0</v>
      </c>
      <c r="L1173">
        <f>IFERROR(SMALL(L346:L1024,ROW()-ROW($L$1027)+1),"")</f>
        <v>0</v>
      </c>
      <c r="M1173">
        <f>IFERROR(SMALL(M346:M1024,ROW()-ROW($M$1027)+1),"")</f>
        <v>0</v>
      </c>
      <c r="N1173">
        <f>IFERROR(SMALL(N346:N1024,ROW()-ROW($N$1027)+1),"")</f>
        <v>0</v>
      </c>
      <c r="O1173">
        <f>IFERROR(SMALL(O346:O1024,ROW()-ROW($O$1027)+1),"")</f>
        <v>0</v>
      </c>
      <c r="P1173">
        <f>IFERROR(SMALL(P346:P1024,ROW()-ROW($P$1027)+1),"")</f>
        <v>0</v>
      </c>
      <c r="Q1173">
        <f>IFERROR(SMALL(Q346:Q1024,ROW()-ROW($Q$1027)+1),"")</f>
        <v>0</v>
      </c>
      <c r="R1173">
        <f>IFERROR(SMALL(R346:R1024,ROW()-ROW($R$1027)+1),"")</f>
        <v>0</v>
      </c>
      <c r="S1173">
        <f>IFERROR(SMALL(S346:S1024,ROW()-ROW($S$1027)+1),"")</f>
        <v>0</v>
      </c>
      <c r="T1173">
        <f>IFERROR(SMALL(T346:T1024,ROW()-ROW($T$1027)+1),"")</f>
        <v>0</v>
      </c>
      <c r="U1173">
        <f>IFERROR(SMALL(U346:U1024,ROW()-ROW($U$1027)+1),"")</f>
        <v>0</v>
      </c>
      <c r="V1173">
        <f>IFERROR(SMALL(V346:V1024,ROW()-ROW($V$1027)+1),"")</f>
        <v>0</v>
      </c>
      <c r="W1173">
        <f>IFERROR(SMALL(W346:W1024,ROW()-ROW($W$1027)+1),"")</f>
        <v>0</v>
      </c>
      <c r="X1173">
        <f>IFERROR(SMALL(X346:X1024,ROW()-ROW($X$1027)+1),"")</f>
        <v>0</v>
      </c>
      <c r="Y1173">
        <f>IFERROR(SMALL(Y346:Y1024,ROW()-ROW($Y$1027)+1),"")</f>
        <v>0</v>
      </c>
      <c r="Z1173">
        <f>IFERROR(SMALL(Z346:Z1024,ROW()-ROW($Z$1027)+1),"")</f>
        <v>0</v>
      </c>
      <c r="AA1173">
        <f>IFERROR(SMALL(AA346:AA1024,ROW()-ROW($AA$1027)+1),"")</f>
        <v>0</v>
      </c>
      <c r="AB1173">
        <f>IFERROR(SMALL(AB346:AB1024,ROW()-ROW($AB$1027)+1),"")</f>
        <v>0</v>
      </c>
      <c r="AC1173">
        <f>IFERROR(SMALL(AC346:AC1024,ROW()-ROW($AC$1027)+1),"")</f>
        <v>0</v>
      </c>
      <c r="AD1173">
        <f>IFERROR(SMALL(AD346:AD1024,ROW()-ROW($AD$1027)+1),"")</f>
        <v>0</v>
      </c>
      <c r="AE1173">
        <f>IFERROR(SMALL(AE346:AE1024,ROW()-ROW($AE$1027)+1),"")</f>
        <v>0</v>
      </c>
      <c r="AF1173">
        <f>IFERROR(SMALL(AF346:AF1024,ROW()-ROW($AF$1027)+1),"")</f>
        <v>0</v>
      </c>
      <c r="AG1173">
        <f>IFERROR(SMALL(AG346:AG1024,ROW()-ROW($AG$1027)+1),"")</f>
        <v>0</v>
      </c>
      <c r="AH1173">
        <f>IFERROR(SMALL(AH346:AH1024,ROW()-ROW($AH$1027)+1),"")</f>
        <v>0</v>
      </c>
      <c r="AI1173">
        <f>IFERROR(SMALL(AI346:AI1024,ROW()-ROW($AI$1027)+1),"")</f>
        <v>0</v>
      </c>
      <c r="AJ1173">
        <f>IFERROR(SMALL(AJ346:AJ1024,ROW()-ROW($AJ$1027)+1),"")</f>
        <v>0</v>
      </c>
      <c r="AM1173">
        <f>IFERROR(SMALL(AM346:AM1024,ROW()-ROW($AM$1027)+1),"")</f>
        <v>0</v>
      </c>
      <c r="AN1173">
        <f>IFERROR(SMALL(AN346:AN1024,ROW()-ROW($AN$1027)+1),"")</f>
        <v>0</v>
      </c>
      <c r="AO1173">
        <f>IFERROR(SMALL(AO346:AO1024,ROW()-ROW($AO$1027)+1),"")</f>
        <v>0</v>
      </c>
      <c r="AP1173">
        <f>IFERROR(SMALL(AP346:AP1024,ROW()-ROW($AP$1027)+1),"")</f>
        <v>0</v>
      </c>
      <c r="AQ1173">
        <f>IFERROR(SMALL(AQ346:AQ1024,ROW()-ROW($AQ$1027)+1),"")</f>
        <v>0</v>
      </c>
      <c r="AR1173">
        <f>IFERROR(SMALL(AR346:AR1024,ROW()-ROW($AR$1027)+1),"")</f>
        <v>0</v>
      </c>
      <c r="AS1173">
        <f>IFERROR(SMALL(AS346:AS1024,ROW()-ROW($AS$1027)+1),"")</f>
        <v>0</v>
      </c>
      <c r="AT1173">
        <f>IFERROR(SMALL(AT346:AT1024,ROW()-ROW($AT$1027)+1),"")</f>
        <v>0</v>
      </c>
      <c r="AU1173">
        <f>IFERROR(SMALL(AU346:AU1024,ROW()-ROW($AU$1027)+1),"")</f>
        <v>0</v>
      </c>
      <c r="AV1173">
        <f>IFERROR(SMALL(AV346:AV1024,ROW()-ROW($AV$1027)+1),"")</f>
        <v>0</v>
      </c>
      <c r="AW1173">
        <f>IFERROR(SMALL(AW346:AW1024,ROW()-ROW($AW$1027)+1),"")</f>
        <v>0</v>
      </c>
      <c r="AX1173">
        <f>IFERROR(SMALL(AX346:AX1024,ROW()-ROW($AX$1027)+1),"")</f>
        <v>0</v>
      </c>
      <c r="AY1173">
        <f>IFERROR(SMALL(AY346:AY1024,ROW()-ROW($AY$1027)+1),"")</f>
        <v>0</v>
      </c>
      <c r="AZ1173">
        <f>IFERROR(SMALL(AZ346:AZ1024,ROW()-ROW($AZ$1027)+1),"")</f>
        <v>0</v>
      </c>
      <c r="BA1173">
        <f>IFERROR(SMALL(BA346:BA1024,ROW()-ROW($BA$1027)+1),"")</f>
        <v>0</v>
      </c>
      <c r="BB1173">
        <f>IFERROR(SMALL(BB346:BB1024,ROW()-ROW($BB$1027)+1),"")</f>
        <v>0</v>
      </c>
      <c r="BC1173">
        <f>IFERROR(SMALL(BC346:BC1024,ROW()-ROW($BC$1027)+1),"")</f>
        <v>0</v>
      </c>
      <c r="BD1173">
        <f>IFERROR(SMALL(BD346:BD1024,ROW()-ROW($BD$1027)+1),"")</f>
        <v>0</v>
      </c>
      <c r="BE1173">
        <f>IFERROR(SMALL(BE346:BE1024,ROW()-ROW($BE$1027)+1),"")</f>
        <v>0</v>
      </c>
      <c r="BF1173">
        <f>IFERROR(SMALL(BF346:BF1024,ROW()-ROW($BF$1027)+1),"")</f>
        <v>0</v>
      </c>
      <c r="BG1173">
        <f>IFERROR(SMALL(BG346:BG1024,ROW()-ROW($BG$1027)+1),"")</f>
        <v>0</v>
      </c>
      <c r="BH1173">
        <f>IFERROR(SMALL(BH346:BH1024,ROW()-ROW($BH$1027)+1),"")</f>
        <v>0</v>
      </c>
      <c r="BI1173">
        <f>IFERROR(SMALL(BI346:BI1024,ROW()-ROW($BI$1027)+1),"")</f>
        <v>0</v>
      </c>
      <c r="BJ1173">
        <f>IFERROR(SMALL(BJ346:BJ1024,ROW()-ROW($BJ$1027)+1),"")</f>
        <v>0</v>
      </c>
      <c r="BK1173">
        <f>IFERROR(SMALL(BK346:BK1024,ROW()-ROW($BK$1027)+1),"")</f>
        <v>0</v>
      </c>
      <c r="BL1173">
        <f>IFERROR(SMALL(BL346:BL1024,ROW()-ROW($BL$1027)+1),"")</f>
        <v>0</v>
      </c>
      <c r="BM1173">
        <f>IFERROR(SMALL(BM346:BM1024,ROW()-ROW($BM$1027)+1),"")</f>
        <v>0</v>
      </c>
      <c r="BN1173">
        <f>IFERROR(SMALL(BN346:BN1024,ROW()-ROW($BN$1027)+1),"")</f>
        <v>0</v>
      </c>
      <c r="BO1173">
        <f>IFERROR(SMALL(BO346:BO1024,ROW()-ROW($BO$1027)+1),"")</f>
        <v>0</v>
      </c>
      <c r="BP1173">
        <f>IFERROR(SMALL(BP346:BP1024,ROW()-ROW($BP$1027)+1),"")</f>
        <v>0</v>
      </c>
      <c r="BQ1173">
        <f>IFERROR(SMALL(BQ346:BQ1024,ROW()-ROW($BQ$1027)+1),"")</f>
        <v>0</v>
      </c>
      <c r="BR1173">
        <f>IFERROR(SMALL(BR346:BR1024,ROW()-ROW($BR$1027)+1),"")</f>
        <v>0</v>
      </c>
    </row>
    <row r="1174" spans="5:70">
      <c r="E1174">
        <f>IFERROR(SMALL(E346:E1024,ROW()-ROW($E$1027)+1),"")</f>
        <v>0</v>
      </c>
      <c r="F1174">
        <f>IFERROR(SMALL(F346:F1024,ROW()-ROW($F$1027)+1),"")</f>
        <v>0</v>
      </c>
      <c r="G1174">
        <f>IFERROR(SMALL(G346:G1024,ROW()-ROW($G$1027)+1),"")</f>
        <v>0</v>
      </c>
      <c r="H1174">
        <f>IFERROR(SMALL(H346:H1024,ROW()-ROW($H$1027)+1),"")</f>
        <v>0</v>
      </c>
      <c r="I1174">
        <f>IFERROR(SMALL(I346:I1024,ROW()-ROW($I$1027)+1),"")</f>
        <v>0</v>
      </c>
      <c r="J1174">
        <f>IFERROR(SMALL(J346:J1024,ROW()-ROW($J$1027)+1),"")</f>
        <v>0</v>
      </c>
      <c r="K1174">
        <f>IFERROR(SMALL(K346:K1024,ROW()-ROW($K$1027)+1),"")</f>
        <v>0</v>
      </c>
      <c r="L1174">
        <f>IFERROR(SMALL(L346:L1024,ROW()-ROW($L$1027)+1),"")</f>
        <v>0</v>
      </c>
      <c r="M1174">
        <f>IFERROR(SMALL(M346:M1024,ROW()-ROW($M$1027)+1),"")</f>
        <v>0</v>
      </c>
      <c r="N1174">
        <f>IFERROR(SMALL(N346:N1024,ROW()-ROW($N$1027)+1),"")</f>
        <v>0</v>
      </c>
      <c r="O1174">
        <f>IFERROR(SMALL(O346:O1024,ROW()-ROW($O$1027)+1),"")</f>
        <v>0</v>
      </c>
      <c r="P1174">
        <f>IFERROR(SMALL(P346:P1024,ROW()-ROW($P$1027)+1),"")</f>
        <v>0</v>
      </c>
      <c r="Q1174">
        <f>IFERROR(SMALL(Q346:Q1024,ROW()-ROW($Q$1027)+1),"")</f>
        <v>0</v>
      </c>
      <c r="R1174">
        <f>IFERROR(SMALL(R346:R1024,ROW()-ROW($R$1027)+1),"")</f>
        <v>0</v>
      </c>
      <c r="S1174">
        <f>IFERROR(SMALL(S346:S1024,ROW()-ROW($S$1027)+1),"")</f>
        <v>0</v>
      </c>
      <c r="T1174">
        <f>IFERROR(SMALL(T346:T1024,ROW()-ROW($T$1027)+1),"")</f>
        <v>0</v>
      </c>
      <c r="U1174">
        <f>IFERROR(SMALL(U346:U1024,ROW()-ROW($U$1027)+1),"")</f>
        <v>0</v>
      </c>
      <c r="V1174">
        <f>IFERROR(SMALL(V346:V1024,ROW()-ROW($V$1027)+1),"")</f>
        <v>0</v>
      </c>
      <c r="W1174">
        <f>IFERROR(SMALL(W346:W1024,ROW()-ROW($W$1027)+1),"")</f>
        <v>0</v>
      </c>
      <c r="X1174">
        <f>IFERROR(SMALL(X346:X1024,ROW()-ROW($X$1027)+1),"")</f>
        <v>0</v>
      </c>
      <c r="Y1174">
        <f>IFERROR(SMALL(Y346:Y1024,ROW()-ROW($Y$1027)+1),"")</f>
        <v>0</v>
      </c>
      <c r="Z1174">
        <f>IFERROR(SMALL(Z346:Z1024,ROW()-ROW($Z$1027)+1),"")</f>
        <v>0</v>
      </c>
      <c r="AA1174">
        <f>IFERROR(SMALL(AA346:AA1024,ROW()-ROW($AA$1027)+1),"")</f>
        <v>0</v>
      </c>
      <c r="AB1174">
        <f>IFERROR(SMALL(AB346:AB1024,ROW()-ROW($AB$1027)+1),"")</f>
        <v>0</v>
      </c>
      <c r="AC1174">
        <f>IFERROR(SMALL(AC346:AC1024,ROW()-ROW($AC$1027)+1),"")</f>
        <v>0</v>
      </c>
      <c r="AD1174">
        <f>IFERROR(SMALL(AD346:AD1024,ROW()-ROW($AD$1027)+1),"")</f>
        <v>0</v>
      </c>
      <c r="AE1174">
        <f>IFERROR(SMALL(AE346:AE1024,ROW()-ROW($AE$1027)+1),"")</f>
        <v>0</v>
      </c>
      <c r="AF1174">
        <f>IFERROR(SMALL(AF346:AF1024,ROW()-ROW($AF$1027)+1),"")</f>
        <v>0</v>
      </c>
      <c r="AG1174">
        <f>IFERROR(SMALL(AG346:AG1024,ROW()-ROW($AG$1027)+1),"")</f>
        <v>0</v>
      </c>
      <c r="AH1174">
        <f>IFERROR(SMALL(AH346:AH1024,ROW()-ROW($AH$1027)+1),"")</f>
        <v>0</v>
      </c>
      <c r="AI1174">
        <f>IFERROR(SMALL(AI346:AI1024,ROW()-ROW($AI$1027)+1),"")</f>
        <v>0</v>
      </c>
      <c r="AJ1174">
        <f>IFERROR(SMALL(AJ346:AJ1024,ROW()-ROW($AJ$1027)+1),"")</f>
        <v>0</v>
      </c>
      <c r="AM1174">
        <f>IFERROR(SMALL(AM346:AM1024,ROW()-ROW($AM$1027)+1),"")</f>
        <v>0</v>
      </c>
      <c r="AN1174">
        <f>IFERROR(SMALL(AN346:AN1024,ROW()-ROW($AN$1027)+1),"")</f>
        <v>0</v>
      </c>
      <c r="AO1174">
        <f>IFERROR(SMALL(AO346:AO1024,ROW()-ROW($AO$1027)+1),"")</f>
        <v>0</v>
      </c>
      <c r="AP1174">
        <f>IFERROR(SMALL(AP346:AP1024,ROW()-ROW($AP$1027)+1),"")</f>
        <v>0</v>
      </c>
      <c r="AQ1174">
        <f>IFERROR(SMALL(AQ346:AQ1024,ROW()-ROW($AQ$1027)+1),"")</f>
        <v>0</v>
      </c>
      <c r="AR1174">
        <f>IFERROR(SMALL(AR346:AR1024,ROW()-ROW($AR$1027)+1),"")</f>
        <v>0</v>
      </c>
      <c r="AS1174">
        <f>IFERROR(SMALL(AS346:AS1024,ROW()-ROW($AS$1027)+1),"")</f>
        <v>0</v>
      </c>
      <c r="AT1174">
        <f>IFERROR(SMALL(AT346:AT1024,ROW()-ROW($AT$1027)+1),"")</f>
        <v>0</v>
      </c>
      <c r="AU1174">
        <f>IFERROR(SMALL(AU346:AU1024,ROW()-ROW($AU$1027)+1),"")</f>
        <v>0</v>
      </c>
      <c r="AV1174">
        <f>IFERROR(SMALL(AV346:AV1024,ROW()-ROW($AV$1027)+1),"")</f>
        <v>0</v>
      </c>
      <c r="AW1174">
        <f>IFERROR(SMALL(AW346:AW1024,ROW()-ROW($AW$1027)+1),"")</f>
        <v>0</v>
      </c>
      <c r="AX1174">
        <f>IFERROR(SMALL(AX346:AX1024,ROW()-ROW($AX$1027)+1),"")</f>
        <v>0</v>
      </c>
      <c r="AY1174">
        <f>IFERROR(SMALL(AY346:AY1024,ROW()-ROW($AY$1027)+1),"")</f>
        <v>0</v>
      </c>
      <c r="AZ1174">
        <f>IFERROR(SMALL(AZ346:AZ1024,ROW()-ROW($AZ$1027)+1),"")</f>
        <v>0</v>
      </c>
      <c r="BA1174">
        <f>IFERROR(SMALL(BA346:BA1024,ROW()-ROW($BA$1027)+1),"")</f>
        <v>0</v>
      </c>
      <c r="BB1174">
        <f>IFERROR(SMALL(BB346:BB1024,ROW()-ROW($BB$1027)+1),"")</f>
        <v>0</v>
      </c>
      <c r="BC1174">
        <f>IFERROR(SMALL(BC346:BC1024,ROW()-ROW($BC$1027)+1),"")</f>
        <v>0</v>
      </c>
      <c r="BD1174">
        <f>IFERROR(SMALL(BD346:BD1024,ROW()-ROW($BD$1027)+1),"")</f>
        <v>0</v>
      </c>
      <c r="BE1174">
        <f>IFERROR(SMALL(BE346:BE1024,ROW()-ROW($BE$1027)+1),"")</f>
        <v>0</v>
      </c>
      <c r="BF1174">
        <f>IFERROR(SMALL(BF346:BF1024,ROW()-ROW($BF$1027)+1),"")</f>
        <v>0</v>
      </c>
      <c r="BG1174">
        <f>IFERROR(SMALL(BG346:BG1024,ROW()-ROW($BG$1027)+1),"")</f>
        <v>0</v>
      </c>
      <c r="BH1174">
        <f>IFERROR(SMALL(BH346:BH1024,ROW()-ROW($BH$1027)+1),"")</f>
        <v>0</v>
      </c>
      <c r="BI1174">
        <f>IFERROR(SMALL(BI346:BI1024,ROW()-ROW($BI$1027)+1),"")</f>
        <v>0</v>
      </c>
      <c r="BJ1174">
        <f>IFERROR(SMALL(BJ346:BJ1024,ROW()-ROW($BJ$1027)+1),"")</f>
        <v>0</v>
      </c>
      <c r="BK1174">
        <f>IFERROR(SMALL(BK346:BK1024,ROW()-ROW($BK$1027)+1),"")</f>
        <v>0</v>
      </c>
      <c r="BL1174">
        <f>IFERROR(SMALL(BL346:BL1024,ROW()-ROW($BL$1027)+1),"")</f>
        <v>0</v>
      </c>
      <c r="BM1174">
        <f>IFERROR(SMALL(BM346:BM1024,ROW()-ROW($BM$1027)+1),"")</f>
        <v>0</v>
      </c>
      <c r="BN1174">
        <f>IFERROR(SMALL(BN346:BN1024,ROW()-ROW($BN$1027)+1),"")</f>
        <v>0</v>
      </c>
      <c r="BO1174">
        <f>IFERROR(SMALL(BO346:BO1024,ROW()-ROW($BO$1027)+1),"")</f>
        <v>0</v>
      </c>
      <c r="BP1174">
        <f>IFERROR(SMALL(BP346:BP1024,ROW()-ROW($BP$1027)+1),"")</f>
        <v>0</v>
      </c>
      <c r="BQ1174">
        <f>IFERROR(SMALL(BQ346:BQ1024,ROW()-ROW($BQ$1027)+1),"")</f>
        <v>0</v>
      </c>
      <c r="BR1174">
        <f>IFERROR(SMALL(BR346:BR1024,ROW()-ROW($BR$1027)+1),"")</f>
        <v>0</v>
      </c>
    </row>
    <row r="1175" spans="5:70">
      <c r="E1175">
        <f>IFERROR(SMALL(E346:E1024,ROW()-ROW($E$1027)+1),"")</f>
        <v>0</v>
      </c>
      <c r="F1175">
        <f>IFERROR(SMALL(F346:F1024,ROW()-ROW($F$1027)+1),"")</f>
        <v>0</v>
      </c>
      <c r="G1175">
        <f>IFERROR(SMALL(G346:G1024,ROW()-ROW($G$1027)+1),"")</f>
        <v>0</v>
      </c>
      <c r="H1175">
        <f>IFERROR(SMALL(H346:H1024,ROW()-ROW($H$1027)+1),"")</f>
        <v>0</v>
      </c>
      <c r="I1175">
        <f>IFERROR(SMALL(I346:I1024,ROW()-ROW($I$1027)+1),"")</f>
        <v>0</v>
      </c>
      <c r="J1175">
        <f>IFERROR(SMALL(J346:J1024,ROW()-ROW($J$1027)+1),"")</f>
        <v>0</v>
      </c>
      <c r="K1175">
        <f>IFERROR(SMALL(K346:K1024,ROW()-ROW($K$1027)+1),"")</f>
        <v>0</v>
      </c>
      <c r="L1175">
        <f>IFERROR(SMALL(L346:L1024,ROW()-ROW($L$1027)+1),"")</f>
        <v>0</v>
      </c>
      <c r="M1175">
        <f>IFERROR(SMALL(M346:M1024,ROW()-ROW($M$1027)+1),"")</f>
        <v>0</v>
      </c>
      <c r="N1175">
        <f>IFERROR(SMALL(N346:N1024,ROW()-ROW($N$1027)+1),"")</f>
        <v>0</v>
      </c>
      <c r="O1175">
        <f>IFERROR(SMALL(O346:O1024,ROW()-ROW($O$1027)+1),"")</f>
        <v>0</v>
      </c>
      <c r="P1175">
        <f>IFERROR(SMALL(P346:P1024,ROW()-ROW($P$1027)+1),"")</f>
        <v>0</v>
      </c>
      <c r="Q1175">
        <f>IFERROR(SMALL(Q346:Q1024,ROW()-ROW($Q$1027)+1),"")</f>
        <v>0</v>
      </c>
      <c r="R1175">
        <f>IFERROR(SMALL(R346:R1024,ROW()-ROW($R$1027)+1),"")</f>
        <v>0</v>
      </c>
      <c r="S1175">
        <f>IFERROR(SMALL(S346:S1024,ROW()-ROW($S$1027)+1),"")</f>
        <v>0</v>
      </c>
      <c r="T1175">
        <f>IFERROR(SMALL(T346:T1024,ROW()-ROW($T$1027)+1),"")</f>
        <v>0</v>
      </c>
      <c r="U1175">
        <f>IFERROR(SMALL(U346:U1024,ROW()-ROW($U$1027)+1),"")</f>
        <v>0</v>
      </c>
      <c r="V1175">
        <f>IFERROR(SMALL(V346:V1024,ROW()-ROW($V$1027)+1),"")</f>
        <v>0</v>
      </c>
      <c r="W1175">
        <f>IFERROR(SMALL(W346:W1024,ROW()-ROW($W$1027)+1),"")</f>
        <v>0</v>
      </c>
      <c r="X1175">
        <f>IFERROR(SMALL(X346:X1024,ROW()-ROW($X$1027)+1),"")</f>
        <v>0</v>
      </c>
      <c r="Y1175">
        <f>IFERROR(SMALL(Y346:Y1024,ROW()-ROW($Y$1027)+1),"")</f>
        <v>0</v>
      </c>
      <c r="Z1175">
        <f>IFERROR(SMALL(Z346:Z1024,ROW()-ROW($Z$1027)+1),"")</f>
        <v>0</v>
      </c>
      <c r="AA1175">
        <f>IFERROR(SMALL(AA346:AA1024,ROW()-ROW($AA$1027)+1),"")</f>
        <v>0</v>
      </c>
      <c r="AB1175">
        <f>IFERROR(SMALL(AB346:AB1024,ROW()-ROW($AB$1027)+1),"")</f>
        <v>0</v>
      </c>
      <c r="AC1175">
        <f>IFERROR(SMALL(AC346:AC1024,ROW()-ROW($AC$1027)+1),"")</f>
        <v>0</v>
      </c>
      <c r="AD1175">
        <f>IFERROR(SMALL(AD346:AD1024,ROW()-ROW($AD$1027)+1),"")</f>
        <v>0</v>
      </c>
      <c r="AE1175">
        <f>IFERROR(SMALL(AE346:AE1024,ROW()-ROW($AE$1027)+1),"")</f>
        <v>0</v>
      </c>
      <c r="AF1175">
        <f>IFERROR(SMALL(AF346:AF1024,ROW()-ROW($AF$1027)+1),"")</f>
        <v>0</v>
      </c>
      <c r="AG1175">
        <f>IFERROR(SMALL(AG346:AG1024,ROW()-ROW($AG$1027)+1),"")</f>
        <v>0</v>
      </c>
      <c r="AH1175">
        <f>IFERROR(SMALL(AH346:AH1024,ROW()-ROW($AH$1027)+1),"")</f>
        <v>0</v>
      </c>
      <c r="AI1175">
        <f>IFERROR(SMALL(AI346:AI1024,ROW()-ROW($AI$1027)+1),"")</f>
        <v>0</v>
      </c>
      <c r="AJ1175">
        <f>IFERROR(SMALL(AJ346:AJ1024,ROW()-ROW($AJ$1027)+1),"")</f>
        <v>0</v>
      </c>
      <c r="AM1175">
        <f>IFERROR(SMALL(AM346:AM1024,ROW()-ROW($AM$1027)+1),"")</f>
        <v>0</v>
      </c>
      <c r="AN1175">
        <f>IFERROR(SMALL(AN346:AN1024,ROW()-ROW($AN$1027)+1),"")</f>
        <v>0</v>
      </c>
      <c r="AO1175">
        <f>IFERROR(SMALL(AO346:AO1024,ROW()-ROW($AO$1027)+1),"")</f>
        <v>0</v>
      </c>
      <c r="AP1175">
        <f>IFERROR(SMALL(AP346:AP1024,ROW()-ROW($AP$1027)+1),"")</f>
        <v>0</v>
      </c>
      <c r="AQ1175">
        <f>IFERROR(SMALL(AQ346:AQ1024,ROW()-ROW($AQ$1027)+1),"")</f>
        <v>0</v>
      </c>
      <c r="AR1175">
        <f>IFERROR(SMALL(AR346:AR1024,ROW()-ROW($AR$1027)+1),"")</f>
        <v>0</v>
      </c>
      <c r="AS1175">
        <f>IFERROR(SMALL(AS346:AS1024,ROW()-ROW($AS$1027)+1),"")</f>
        <v>0</v>
      </c>
      <c r="AT1175">
        <f>IFERROR(SMALL(AT346:AT1024,ROW()-ROW($AT$1027)+1),"")</f>
        <v>0</v>
      </c>
      <c r="AU1175">
        <f>IFERROR(SMALL(AU346:AU1024,ROW()-ROW($AU$1027)+1),"")</f>
        <v>0</v>
      </c>
      <c r="AV1175">
        <f>IFERROR(SMALL(AV346:AV1024,ROW()-ROW($AV$1027)+1),"")</f>
        <v>0</v>
      </c>
      <c r="AW1175">
        <f>IFERROR(SMALL(AW346:AW1024,ROW()-ROW($AW$1027)+1),"")</f>
        <v>0</v>
      </c>
      <c r="AX1175">
        <f>IFERROR(SMALL(AX346:AX1024,ROW()-ROW($AX$1027)+1),"")</f>
        <v>0</v>
      </c>
      <c r="AY1175">
        <f>IFERROR(SMALL(AY346:AY1024,ROW()-ROW($AY$1027)+1),"")</f>
        <v>0</v>
      </c>
      <c r="AZ1175">
        <f>IFERROR(SMALL(AZ346:AZ1024,ROW()-ROW($AZ$1027)+1),"")</f>
        <v>0</v>
      </c>
      <c r="BA1175">
        <f>IFERROR(SMALL(BA346:BA1024,ROW()-ROW($BA$1027)+1),"")</f>
        <v>0</v>
      </c>
      <c r="BB1175">
        <f>IFERROR(SMALL(BB346:BB1024,ROW()-ROW($BB$1027)+1),"")</f>
        <v>0</v>
      </c>
      <c r="BC1175">
        <f>IFERROR(SMALL(BC346:BC1024,ROW()-ROW($BC$1027)+1),"")</f>
        <v>0</v>
      </c>
      <c r="BD1175">
        <f>IFERROR(SMALL(BD346:BD1024,ROW()-ROW($BD$1027)+1),"")</f>
        <v>0</v>
      </c>
      <c r="BE1175">
        <f>IFERROR(SMALL(BE346:BE1024,ROW()-ROW($BE$1027)+1),"")</f>
        <v>0</v>
      </c>
      <c r="BF1175">
        <f>IFERROR(SMALL(BF346:BF1024,ROW()-ROW($BF$1027)+1),"")</f>
        <v>0</v>
      </c>
      <c r="BG1175">
        <f>IFERROR(SMALL(BG346:BG1024,ROW()-ROW($BG$1027)+1),"")</f>
        <v>0</v>
      </c>
      <c r="BH1175">
        <f>IFERROR(SMALL(BH346:BH1024,ROW()-ROW($BH$1027)+1),"")</f>
        <v>0</v>
      </c>
      <c r="BI1175">
        <f>IFERROR(SMALL(BI346:BI1024,ROW()-ROW($BI$1027)+1),"")</f>
        <v>0</v>
      </c>
      <c r="BJ1175">
        <f>IFERROR(SMALL(BJ346:BJ1024,ROW()-ROW($BJ$1027)+1),"")</f>
        <v>0</v>
      </c>
      <c r="BK1175">
        <f>IFERROR(SMALL(BK346:BK1024,ROW()-ROW($BK$1027)+1),"")</f>
        <v>0</v>
      </c>
      <c r="BL1175">
        <f>IFERROR(SMALL(BL346:BL1024,ROW()-ROW($BL$1027)+1),"")</f>
        <v>0</v>
      </c>
      <c r="BM1175">
        <f>IFERROR(SMALL(BM346:BM1024,ROW()-ROW($BM$1027)+1),"")</f>
        <v>0</v>
      </c>
      <c r="BN1175">
        <f>IFERROR(SMALL(BN346:BN1024,ROW()-ROW($BN$1027)+1),"")</f>
        <v>0</v>
      </c>
      <c r="BO1175">
        <f>IFERROR(SMALL(BO346:BO1024,ROW()-ROW($BO$1027)+1),"")</f>
        <v>0</v>
      </c>
      <c r="BP1175">
        <f>IFERROR(SMALL(BP346:BP1024,ROW()-ROW($BP$1027)+1),"")</f>
        <v>0</v>
      </c>
      <c r="BQ1175">
        <f>IFERROR(SMALL(BQ346:BQ1024,ROW()-ROW($BQ$1027)+1),"")</f>
        <v>0</v>
      </c>
      <c r="BR1175">
        <f>IFERROR(SMALL(BR346:BR1024,ROW()-ROW($BR$1027)+1),"")</f>
        <v>0</v>
      </c>
    </row>
    <row r="1176" spans="5:70">
      <c r="E1176">
        <f>IFERROR(SMALL(E346:E1024,ROW()-ROW($E$1027)+1),"")</f>
        <v>0</v>
      </c>
      <c r="F1176">
        <f>IFERROR(SMALL(F346:F1024,ROW()-ROW($F$1027)+1),"")</f>
        <v>0</v>
      </c>
      <c r="G1176">
        <f>IFERROR(SMALL(G346:G1024,ROW()-ROW($G$1027)+1),"")</f>
        <v>0</v>
      </c>
      <c r="H1176">
        <f>IFERROR(SMALL(H346:H1024,ROW()-ROW($H$1027)+1),"")</f>
        <v>0</v>
      </c>
      <c r="I1176">
        <f>IFERROR(SMALL(I346:I1024,ROW()-ROW($I$1027)+1),"")</f>
        <v>0</v>
      </c>
      <c r="J1176">
        <f>IFERROR(SMALL(J346:J1024,ROW()-ROW($J$1027)+1),"")</f>
        <v>0</v>
      </c>
      <c r="K1176">
        <f>IFERROR(SMALL(K346:K1024,ROW()-ROW($K$1027)+1),"")</f>
        <v>0</v>
      </c>
      <c r="L1176">
        <f>IFERROR(SMALL(L346:L1024,ROW()-ROW($L$1027)+1),"")</f>
        <v>0</v>
      </c>
      <c r="M1176">
        <f>IFERROR(SMALL(M346:M1024,ROW()-ROW($M$1027)+1),"")</f>
        <v>0</v>
      </c>
      <c r="N1176">
        <f>IFERROR(SMALL(N346:N1024,ROW()-ROW($N$1027)+1),"")</f>
        <v>0</v>
      </c>
      <c r="O1176">
        <f>IFERROR(SMALL(O346:O1024,ROW()-ROW($O$1027)+1),"")</f>
        <v>0</v>
      </c>
      <c r="P1176">
        <f>IFERROR(SMALL(P346:P1024,ROW()-ROW($P$1027)+1),"")</f>
        <v>0</v>
      </c>
      <c r="Q1176">
        <f>IFERROR(SMALL(Q346:Q1024,ROW()-ROW($Q$1027)+1),"")</f>
        <v>0</v>
      </c>
      <c r="R1176">
        <f>IFERROR(SMALL(R346:R1024,ROW()-ROW($R$1027)+1),"")</f>
        <v>0</v>
      </c>
      <c r="S1176">
        <f>IFERROR(SMALL(S346:S1024,ROW()-ROW($S$1027)+1),"")</f>
        <v>0</v>
      </c>
      <c r="T1176">
        <f>IFERROR(SMALL(T346:T1024,ROW()-ROW($T$1027)+1),"")</f>
        <v>0</v>
      </c>
      <c r="U1176">
        <f>IFERROR(SMALL(U346:U1024,ROW()-ROW($U$1027)+1),"")</f>
        <v>0</v>
      </c>
      <c r="V1176">
        <f>IFERROR(SMALL(V346:V1024,ROW()-ROW($V$1027)+1),"")</f>
        <v>0</v>
      </c>
      <c r="W1176">
        <f>IFERROR(SMALL(W346:W1024,ROW()-ROW($W$1027)+1),"")</f>
        <v>0</v>
      </c>
      <c r="X1176">
        <f>IFERROR(SMALL(X346:X1024,ROW()-ROW($X$1027)+1),"")</f>
        <v>0</v>
      </c>
      <c r="Y1176">
        <f>IFERROR(SMALL(Y346:Y1024,ROW()-ROW($Y$1027)+1),"")</f>
        <v>0</v>
      </c>
      <c r="Z1176">
        <f>IFERROR(SMALL(Z346:Z1024,ROW()-ROW($Z$1027)+1),"")</f>
        <v>0</v>
      </c>
      <c r="AA1176">
        <f>IFERROR(SMALL(AA346:AA1024,ROW()-ROW($AA$1027)+1),"")</f>
        <v>0</v>
      </c>
      <c r="AB1176">
        <f>IFERROR(SMALL(AB346:AB1024,ROW()-ROW($AB$1027)+1),"")</f>
        <v>0</v>
      </c>
      <c r="AC1176">
        <f>IFERROR(SMALL(AC346:AC1024,ROW()-ROW($AC$1027)+1),"")</f>
        <v>0</v>
      </c>
      <c r="AD1176">
        <f>IFERROR(SMALL(AD346:AD1024,ROW()-ROW($AD$1027)+1),"")</f>
        <v>0</v>
      </c>
      <c r="AE1176">
        <f>IFERROR(SMALL(AE346:AE1024,ROW()-ROW($AE$1027)+1),"")</f>
        <v>0</v>
      </c>
      <c r="AF1176">
        <f>IFERROR(SMALL(AF346:AF1024,ROW()-ROW($AF$1027)+1),"")</f>
        <v>0</v>
      </c>
      <c r="AG1176">
        <f>IFERROR(SMALL(AG346:AG1024,ROW()-ROW($AG$1027)+1),"")</f>
        <v>0</v>
      </c>
      <c r="AH1176">
        <f>IFERROR(SMALL(AH346:AH1024,ROW()-ROW($AH$1027)+1),"")</f>
        <v>0</v>
      </c>
      <c r="AI1176">
        <f>IFERROR(SMALL(AI346:AI1024,ROW()-ROW($AI$1027)+1),"")</f>
        <v>0</v>
      </c>
      <c r="AJ1176">
        <f>IFERROR(SMALL(AJ346:AJ1024,ROW()-ROW($AJ$1027)+1),"")</f>
        <v>0</v>
      </c>
      <c r="AM1176">
        <f>IFERROR(SMALL(AM346:AM1024,ROW()-ROW($AM$1027)+1),"")</f>
        <v>0</v>
      </c>
      <c r="AN1176">
        <f>IFERROR(SMALL(AN346:AN1024,ROW()-ROW($AN$1027)+1),"")</f>
        <v>0</v>
      </c>
      <c r="AO1176">
        <f>IFERROR(SMALL(AO346:AO1024,ROW()-ROW($AO$1027)+1),"")</f>
        <v>0</v>
      </c>
      <c r="AP1176">
        <f>IFERROR(SMALL(AP346:AP1024,ROW()-ROW($AP$1027)+1),"")</f>
        <v>0</v>
      </c>
      <c r="AQ1176">
        <f>IFERROR(SMALL(AQ346:AQ1024,ROW()-ROW($AQ$1027)+1),"")</f>
        <v>0</v>
      </c>
      <c r="AR1176">
        <f>IFERROR(SMALL(AR346:AR1024,ROW()-ROW($AR$1027)+1),"")</f>
        <v>0</v>
      </c>
      <c r="AS1176">
        <f>IFERROR(SMALL(AS346:AS1024,ROW()-ROW($AS$1027)+1),"")</f>
        <v>0</v>
      </c>
      <c r="AT1176">
        <f>IFERROR(SMALL(AT346:AT1024,ROW()-ROW($AT$1027)+1),"")</f>
        <v>0</v>
      </c>
      <c r="AU1176">
        <f>IFERROR(SMALL(AU346:AU1024,ROW()-ROW($AU$1027)+1),"")</f>
        <v>0</v>
      </c>
      <c r="AV1176">
        <f>IFERROR(SMALL(AV346:AV1024,ROW()-ROW($AV$1027)+1),"")</f>
        <v>0</v>
      </c>
      <c r="AW1176">
        <f>IFERROR(SMALL(AW346:AW1024,ROW()-ROW($AW$1027)+1),"")</f>
        <v>0</v>
      </c>
      <c r="AX1176">
        <f>IFERROR(SMALL(AX346:AX1024,ROW()-ROW($AX$1027)+1),"")</f>
        <v>0</v>
      </c>
      <c r="AY1176">
        <f>IFERROR(SMALL(AY346:AY1024,ROW()-ROW($AY$1027)+1),"")</f>
        <v>0</v>
      </c>
      <c r="AZ1176">
        <f>IFERROR(SMALL(AZ346:AZ1024,ROW()-ROW($AZ$1027)+1),"")</f>
        <v>0</v>
      </c>
      <c r="BA1176">
        <f>IFERROR(SMALL(BA346:BA1024,ROW()-ROW($BA$1027)+1),"")</f>
        <v>0</v>
      </c>
      <c r="BB1176">
        <f>IFERROR(SMALL(BB346:BB1024,ROW()-ROW($BB$1027)+1),"")</f>
        <v>0</v>
      </c>
      <c r="BC1176">
        <f>IFERROR(SMALL(BC346:BC1024,ROW()-ROW($BC$1027)+1),"")</f>
        <v>0</v>
      </c>
      <c r="BD1176">
        <f>IFERROR(SMALL(BD346:BD1024,ROW()-ROW($BD$1027)+1),"")</f>
        <v>0</v>
      </c>
      <c r="BE1176">
        <f>IFERROR(SMALL(BE346:BE1024,ROW()-ROW($BE$1027)+1),"")</f>
        <v>0</v>
      </c>
      <c r="BF1176">
        <f>IFERROR(SMALL(BF346:BF1024,ROW()-ROW($BF$1027)+1),"")</f>
        <v>0</v>
      </c>
      <c r="BG1176">
        <f>IFERROR(SMALL(BG346:BG1024,ROW()-ROW($BG$1027)+1),"")</f>
        <v>0</v>
      </c>
      <c r="BH1176">
        <f>IFERROR(SMALL(BH346:BH1024,ROW()-ROW($BH$1027)+1),"")</f>
        <v>0</v>
      </c>
      <c r="BI1176">
        <f>IFERROR(SMALL(BI346:BI1024,ROW()-ROW($BI$1027)+1),"")</f>
        <v>0</v>
      </c>
      <c r="BJ1176">
        <f>IFERROR(SMALL(BJ346:BJ1024,ROW()-ROW($BJ$1027)+1),"")</f>
        <v>0</v>
      </c>
      <c r="BK1176">
        <f>IFERROR(SMALL(BK346:BK1024,ROW()-ROW($BK$1027)+1),"")</f>
        <v>0</v>
      </c>
      <c r="BL1176">
        <f>IFERROR(SMALL(BL346:BL1024,ROW()-ROW($BL$1027)+1),"")</f>
        <v>0</v>
      </c>
      <c r="BM1176">
        <f>IFERROR(SMALL(BM346:BM1024,ROW()-ROW($BM$1027)+1),"")</f>
        <v>0</v>
      </c>
      <c r="BN1176">
        <f>IFERROR(SMALL(BN346:BN1024,ROW()-ROW($BN$1027)+1),"")</f>
        <v>0</v>
      </c>
      <c r="BO1176">
        <f>IFERROR(SMALL(BO346:BO1024,ROW()-ROW($BO$1027)+1),"")</f>
        <v>0</v>
      </c>
      <c r="BP1176">
        <f>IFERROR(SMALL(BP346:BP1024,ROW()-ROW($BP$1027)+1),"")</f>
        <v>0</v>
      </c>
      <c r="BQ1176">
        <f>IFERROR(SMALL(BQ346:BQ1024,ROW()-ROW($BQ$1027)+1),"")</f>
        <v>0</v>
      </c>
      <c r="BR1176">
        <f>IFERROR(SMALL(BR346:BR1024,ROW()-ROW($BR$1027)+1),"")</f>
        <v>0</v>
      </c>
    </row>
    <row r="1177" spans="5:70">
      <c r="E1177">
        <f>IFERROR(SMALL(E346:E1024,ROW()-ROW($E$1027)+1),"")</f>
        <v>0</v>
      </c>
      <c r="F1177">
        <f>IFERROR(SMALL(F346:F1024,ROW()-ROW($F$1027)+1),"")</f>
        <v>0</v>
      </c>
      <c r="G1177">
        <f>IFERROR(SMALL(G346:G1024,ROW()-ROW($G$1027)+1),"")</f>
        <v>0</v>
      </c>
      <c r="H1177">
        <f>IFERROR(SMALL(H346:H1024,ROW()-ROW($H$1027)+1),"")</f>
        <v>0</v>
      </c>
      <c r="I1177">
        <f>IFERROR(SMALL(I346:I1024,ROW()-ROW($I$1027)+1),"")</f>
        <v>0</v>
      </c>
      <c r="J1177">
        <f>IFERROR(SMALL(J346:J1024,ROW()-ROW($J$1027)+1),"")</f>
        <v>0</v>
      </c>
      <c r="K1177">
        <f>IFERROR(SMALL(K346:K1024,ROW()-ROW($K$1027)+1),"")</f>
        <v>0</v>
      </c>
      <c r="L1177">
        <f>IFERROR(SMALL(L346:L1024,ROW()-ROW($L$1027)+1),"")</f>
        <v>0</v>
      </c>
      <c r="M1177">
        <f>IFERROR(SMALL(M346:M1024,ROW()-ROW($M$1027)+1),"")</f>
        <v>0</v>
      </c>
      <c r="N1177">
        <f>IFERROR(SMALL(N346:N1024,ROW()-ROW($N$1027)+1),"")</f>
        <v>0</v>
      </c>
      <c r="O1177">
        <f>IFERROR(SMALL(O346:O1024,ROW()-ROW($O$1027)+1),"")</f>
        <v>0</v>
      </c>
      <c r="P1177">
        <f>IFERROR(SMALL(P346:P1024,ROW()-ROW($P$1027)+1),"")</f>
        <v>0</v>
      </c>
      <c r="Q1177">
        <f>IFERROR(SMALL(Q346:Q1024,ROW()-ROW($Q$1027)+1),"")</f>
        <v>0</v>
      </c>
      <c r="R1177">
        <f>IFERROR(SMALL(R346:R1024,ROW()-ROW($R$1027)+1),"")</f>
        <v>0</v>
      </c>
      <c r="S1177">
        <f>IFERROR(SMALL(S346:S1024,ROW()-ROW($S$1027)+1),"")</f>
        <v>0</v>
      </c>
      <c r="T1177">
        <f>IFERROR(SMALL(T346:T1024,ROW()-ROW($T$1027)+1),"")</f>
        <v>0</v>
      </c>
      <c r="U1177">
        <f>IFERROR(SMALL(U346:U1024,ROW()-ROW($U$1027)+1),"")</f>
        <v>0</v>
      </c>
      <c r="V1177">
        <f>IFERROR(SMALL(V346:V1024,ROW()-ROW($V$1027)+1),"")</f>
        <v>0</v>
      </c>
      <c r="W1177">
        <f>IFERROR(SMALL(W346:W1024,ROW()-ROW($W$1027)+1),"")</f>
        <v>0</v>
      </c>
      <c r="X1177">
        <f>IFERROR(SMALL(X346:X1024,ROW()-ROW($X$1027)+1),"")</f>
        <v>0</v>
      </c>
      <c r="Y1177">
        <f>IFERROR(SMALL(Y346:Y1024,ROW()-ROW($Y$1027)+1),"")</f>
        <v>0</v>
      </c>
      <c r="Z1177">
        <f>IFERROR(SMALL(Z346:Z1024,ROW()-ROW($Z$1027)+1),"")</f>
        <v>0</v>
      </c>
      <c r="AA1177">
        <f>IFERROR(SMALL(AA346:AA1024,ROW()-ROW($AA$1027)+1),"")</f>
        <v>0</v>
      </c>
      <c r="AB1177">
        <f>IFERROR(SMALL(AB346:AB1024,ROW()-ROW($AB$1027)+1),"")</f>
        <v>0</v>
      </c>
      <c r="AC1177">
        <f>IFERROR(SMALL(AC346:AC1024,ROW()-ROW($AC$1027)+1),"")</f>
        <v>0</v>
      </c>
      <c r="AD1177">
        <f>IFERROR(SMALL(AD346:AD1024,ROW()-ROW($AD$1027)+1),"")</f>
        <v>0</v>
      </c>
      <c r="AE1177">
        <f>IFERROR(SMALL(AE346:AE1024,ROW()-ROW($AE$1027)+1),"")</f>
        <v>0</v>
      </c>
      <c r="AF1177">
        <f>IFERROR(SMALL(AF346:AF1024,ROW()-ROW($AF$1027)+1),"")</f>
        <v>0</v>
      </c>
      <c r="AG1177">
        <f>IFERROR(SMALL(AG346:AG1024,ROW()-ROW($AG$1027)+1),"")</f>
        <v>0</v>
      </c>
      <c r="AH1177">
        <f>IFERROR(SMALL(AH346:AH1024,ROW()-ROW($AH$1027)+1),"")</f>
        <v>0</v>
      </c>
      <c r="AI1177">
        <f>IFERROR(SMALL(AI346:AI1024,ROW()-ROW($AI$1027)+1),"")</f>
        <v>0</v>
      </c>
      <c r="AJ1177">
        <f>IFERROR(SMALL(AJ346:AJ1024,ROW()-ROW($AJ$1027)+1),"")</f>
        <v>0</v>
      </c>
      <c r="AM1177">
        <f>IFERROR(SMALL(AM346:AM1024,ROW()-ROW($AM$1027)+1),"")</f>
        <v>0</v>
      </c>
      <c r="AN1177">
        <f>IFERROR(SMALL(AN346:AN1024,ROW()-ROW($AN$1027)+1),"")</f>
        <v>0</v>
      </c>
      <c r="AO1177">
        <f>IFERROR(SMALL(AO346:AO1024,ROW()-ROW($AO$1027)+1),"")</f>
        <v>0</v>
      </c>
      <c r="AP1177">
        <f>IFERROR(SMALL(AP346:AP1024,ROW()-ROW($AP$1027)+1),"")</f>
        <v>0</v>
      </c>
      <c r="AQ1177">
        <f>IFERROR(SMALL(AQ346:AQ1024,ROW()-ROW($AQ$1027)+1),"")</f>
        <v>0</v>
      </c>
      <c r="AR1177">
        <f>IFERROR(SMALL(AR346:AR1024,ROW()-ROW($AR$1027)+1),"")</f>
        <v>0</v>
      </c>
      <c r="AS1177">
        <f>IFERROR(SMALL(AS346:AS1024,ROW()-ROW($AS$1027)+1),"")</f>
        <v>0</v>
      </c>
      <c r="AT1177">
        <f>IFERROR(SMALL(AT346:AT1024,ROW()-ROW($AT$1027)+1),"")</f>
        <v>0</v>
      </c>
      <c r="AU1177">
        <f>IFERROR(SMALL(AU346:AU1024,ROW()-ROW($AU$1027)+1),"")</f>
        <v>0</v>
      </c>
      <c r="AV1177">
        <f>IFERROR(SMALL(AV346:AV1024,ROW()-ROW($AV$1027)+1),"")</f>
        <v>0</v>
      </c>
      <c r="AW1177">
        <f>IFERROR(SMALL(AW346:AW1024,ROW()-ROW($AW$1027)+1),"")</f>
        <v>0</v>
      </c>
      <c r="AX1177">
        <f>IFERROR(SMALL(AX346:AX1024,ROW()-ROW($AX$1027)+1),"")</f>
        <v>0</v>
      </c>
      <c r="AY1177">
        <f>IFERROR(SMALL(AY346:AY1024,ROW()-ROW($AY$1027)+1),"")</f>
        <v>0</v>
      </c>
      <c r="AZ1177">
        <f>IFERROR(SMALL(AZ346:AZ1024,ROW()-ROW($AZ$1027)+1),"")</f>
        <v>0</v>
      </c>
      <c r="BA1177">
        <f>IFERROR(SMALL(BA346:BA1024,ROW()-ROW($BA$1027)+1),"")</f>
        <v>0</v>
      </c>
      <c r="BB1177">
        <f>IFERROR(SMALL(BB346:BB1024,ROW()-ROW($BB$1027)+1),"")</f>
        <v>0</v>
      </c>
      <c r="BC1177">
        <f>IFERROR(SMALL(BC346:BC1024,ROW()-ROW($BC$1027)+1),"")</f>
        <v>0</v>
      </c>
      <c r="BD1177">
        <f>IFERROR(SMALL(BD346:BD1024,ROW()-ROW($BD$1027)+1),"")</f>
        <v>0</v>
      </c>
      <c r="BE1177">
        <f>IFERROR(SMALL(BE346:BE1024,ROW()-ROW($BE$1027)+1),"")</f>
        <v>0</v>
      </c>
      <c r="BF1177">
        <f>IFERROR(SMALL(BF346:BF1024,ROW()-ROW($BF$1027)+1),"")</f>
        <v>0</v>
      </c>
      <c r="BG1177">
        <f>IFERROR(SMALL(BG346:BG1024,ROW()-ROW($BG$1027)+1),"")</f>
        <v>0</v>
      </c>
      <c r="BH1177">
        <f>IFERROR(SMALL(BH346:BH1024,ROW()-ROW($BH$1027)+1),"")</f>
        <v>0</v>
      </c>
      <c r="BI1177">
        <f>IFERROR(SMALL(BI346:BI1024,ROW()-ROW($BI$1027)+1),"")</f>
        <v>0</v>
      </c>
      <c r="BJ1177">
        <f>IFERROR(SMALL(BJ346:BJ1024,ROW()-ROW($BJ$1027)+1),"")</f>
        <v>0</v>
      </c>
      <c r="BK1177">
        <f>IFERROR(SMALL(BK346:BK1024,ROW()-ROW($BK$1027)+1),"")</f>
        <v>0</v>
      </c>
      <c r="BL1177">
        <f>IFERROR(SMALL(BL346:BL1024,ROW()-ROW($BL$1027)+1),"")</f>
        <v>0</v>
      </c>
      <c r="BM1177">
        <f>IFERROR(SMALL(BM346:BM1024,ROW()-ROW($BM$1027)+1),"")</f>
        <v>0</v>
      </c>
      <c r="BN1177">
        <f>IFERROR(SMALL(BN346:BN1024,ROW()-ROW($BN$1027)+1),"")</f>
        <v>0</v>
      </c>
      <c r="BO1177">
        <f>IFERROR(SMALL(BO346:BO1024,ROW()-ROW($BO$1027)+1),"")</f>
        <v>0</v>
      </c>
      <c r="BP1177">
        <f>IFERROR(SMALL(BP346:BP1024,ROW()-ROW($BP$1027)+1),"")</f>
        <v>0</v>
      </c>
      <c r="BQ1177">
        <f>IFERROR(SMALL(BQ346:BQ1024,ROW()-ROW($BQ$1027)+1),"")</f>
        <v>0</v>
      </c>
      <c r="BR1177">
        <f>IFERROR(SMALL(BR346:BR1024,ROW()-ROW($BR$1027)+1),"")</f>
        <v>0</v>
      </c>
    </row>
    <row r="1178" spans="5:70">
      <c r="E1178">
        <f>IFERROR(SMALL(E346:E1024,ROW()-ROW($E$1027)+1),"")</f>
        <v>0</v>
      </c>
      <c r="F1178">
        <f>IFERROR(SMALL(F346:F1024,ROW()-ROW($F$1027)+1),"")</f>
        <v>0</v>
      </c>
      <c r="G1178">
        <f>IFERROR(SMALL(G346:G1024,ROW()-ROW($G$1027)+1),"")</f>
        <v>0</v>
      </c>
      <c r="H1178">
        <f>IFERROR(SMALL(H346:H1024,ROW()-ROW($H$1027)+1),"")</f>
        <v>0</v>
      </c>
      <c r="I1178">
        <f>IFERROR(SMALL(I346:I1024,ROW()-ROW($I$1027)+1),"")</f>
        <v>0</v>
      </c>
      <c r="J1178">
        <f>IFERROR(SMALL(J346:J1024,ROW()-ROW($J$1027)+1),"")</f>
        <v>0</v>
      </c>
      <c r="K1178">
        <f>IFERROR(SMALL(K346:K1024,ROW()-ROW($K$1027)+1),"")</f>
        <v>0</v>
      </c>
      <c r="L1178">
        <f>IFERROR(SMALL(L346:L1024,ROW()-ROW($L$1027)+1),"")</f>
        <v>0</v>
      </c>
      <c r="M1178">
        <f>IFERROR(SMALL(M346:M1024,ROW()-ROW($M$1027)+1),"")</f>
        <v>0</v>
      </c>
      <c r="N1178">
        <f>IFERROR(SMALL(N346:N1024,ROW()-ROW($N$1027)+1),"")</f>
        <v>0</v>
      </c>
      <c r="O1178">
        <f>IFERROR(SMALL(O346:O1024,ROW()-ROW($O$1027)+1),"")</f>
        <v>0</v>
      </c>
      <c r="P1178">
        <f>IFERROR(SMALL(P346:P1024,ROW()-ROW($P$1027)+1),"")</f>
        <v>0</v>
      </c>
      <c r="Q1178">
        <f>IFERROR(SMALL(Q346:Q1024,ROW()-ROW($Q$1027)+1),"")</f>
        <v>0</v>
      </c>
      <c r="R1178">
        <f>IFERROR(SMALL(R346:R1024,ROW()-ROW($R$1027)+1),"")</f>
        <v>0</v>
      </c>
      <c r="S1178">
        <f>IFERROR(SMALL(S346:S1024,ROW()-ROW($S$1027)+1),"")</f>
        <v>0</v>
      </c>
      <c r="T1178">
        <f>IFERROR(SMALL(T346:T1024,ROW()-ROW($T$1027)+1),"")</f>
        <v>0</v>
      </c>
      <c r="U1178">
        <f>IFERROR(SMALL(U346:U1024,ROW()-ROW($U$1027)+1),"")</f>
        <v>0</v>
      </c>
      <c r="V1178">
        <f>IFERROR(SMALL(V346:V1024,ROW()-ROW($V$1027)+1),"")</f>
        <v>0</v>
      </c>
      <c r="W1178">
        <f>IFERROR(SMALL(W346:W1024,ROW()-ROW($W$1027)+1),"")</f>
        <v>0</v>
      </c>
      <c r="X1178">
        <f>IFERROR(SMALL(X346:X1024,ROW()-ROW($X$1027)+1),"")</f>
        <v>0</v>
      </c>
      <c r="Y1178">
        <f>IFERROR(SMALL(Y346:Y1024,ROW()-ROW($Y$1027)+1),"")</f>
        <v>0</v>
      </c>
      <c r="Z1178">
        <f>IFERROR(SMALL(Z346:Z1024,ROW()-ROW($Z$1027)+1),"")</f>
        <v>0</v>
      </c>
      <c r="AA1178">
        <f>IFERROR(SMALL(AA346:AA1024,ROW()-ROW($AA$1027)+1),"")</f>
        <v>0</v>
      </c>
      <c r="AB1178">
        <f>IFERROR(SMALL(AB346:AB1024,ROW()-ROW($AB$1027)+1),"")</f>
        <v>0</v>
      </c>
      <c r="AC1178">
        <f>IFERROR(SMALL(AC346:AC1024,ROW()-ROW($AC$1027)+1),"")</f>
        <v>0</v>
      </c>
      <c r="AD1178">
        <f>IFERROR(SMALL(AD346:AD1024,ROW()-ROW($AD$1027)+1),"")</f>
        <v>0</v>
      </c>
      <c r="AE1178">
        <f>IFERROR(SMALL(AE346:AE1024,ROW()-ROW($AE$1027)+1),"")</f>
        <v>0</v>
      </c>
      <c r="AF1178">
        <f>IFERROR(SMALL(AF346:AF1024,ROW()-ROW($AF$1027)+1),"")</f>
        <v>0</v>
      </c>
      <c r="AG1178">
        <f>IFERROR(SMALL(AG346:AG1024,ROW()-ROW($AG$1027)+1),"")</f>
        <v>0</v>
      </c>
      <c r="AH1178">
        <f>IFERROR(SMALL(AH346:AH1024,ROW()-ROW($AH$1027)+1),"")</f>
        <v>0</v>
      </c>
      <c r="AI1178">
        <f>IFERROR(SMALL(AI346:AI1024,ROW()-ROW($AI$1027)+1),"")</f>
        <v>0</v>
      </c>
      <c r="AJ1178">
        <f>IFERROR(SMALL(AJ346:AJ1024,ROW()-ROW($AJ$1027)+1),"")</f>
        <v>0</v>
      </c>
      <c r="AM1178">
        <f>IFERROR(SMALL(AM346:AM1024,ROW()-ROW($AM$1027)+1),"")</f>
        <v>0</v>
      </c>
      <c r="AN1178">
        <f>IFERROR(SMALL(AN346:AN1024,ROW()-ROW($AN$1027)+1),"")</f>
        <v>0</v>
      </c>
      <c r="AO1178">
        <f>IFERROR(SMALL(AO346:AO1024,ROW()-ROW($AO$1027)+1),"")</f>
        <v>0</v>
      </c>
      <c r="AP1178">
        <f>IFERROR(SMALL(AP346:AP1024,ROW()-ROW($AP$1027)+1),"")</f>
        <v>0</v>
      </c>
      <c r="AQ1178">
        <f>IFERROR(SMALL(AQ346:AQ1024,ROW()-ROW($AQ$1027)+1),"")</f>
        <v>0</v>
      </c>
      <c r="AR1178">
        <f>IFERROR(SMALL(AR346:AR1024,ROW()-ROW($AR$1027)+1),"")</f>
        <v>0</v>
      </c>
      <c r="AS1178">
        <f>IFERROR(SMALL(AS346:AS1024,ROW()-ROW($AS$1027)+1),"")</f>
        <v>0</v>
      </c>
      <c r="AT1178">
        <f>IFERROR(SMALL(AT346:AT1024,ROW()-ROW($AT$1027)+1),"")</f>
        <v>0</v>
      </c>
      <c r="AU1178">
        <f>IFERROR(SMALL(AU346:AU1024,ROW()-ROW($AU$1027)+1),"")</f>
        <v>0</v>
      </c>
      <c r="AV1178">
        <f>IFERROR(SMALL(AV346:AV1024,ROW()-ROW($AV$1027)+1),"")</f>
        <v>0</v>
      </c>
      <c r="AW1178">
        <f>IFERROR(SMALL(AW346:AW1024,ROW()-ROW($AW$1027)+1),"")</f>
        <v>0</v>
      </c>
      <c r="AX1178">
        <f>IFERROR(SMALL(AX346:AX1024,ROW()-ROW($AX$1027)+1),"")</f>
        <v>0</v>
      </c>
      <c r="AY1178">
        <f>IFERROR(SMALL(AY346:AY1024,ROW()-ROW($AY$1027)+1),"")</f>
        <v>0</v>
      </c>
      <c r="AZ1178">
        <f>IFERROR(SMALL(AZ346:AZ1024,ROW()-ROW($AZ$1027)+1),"")</f>
        <v>0</v>
      </c>
      <c r="BA1178">
        <f>IFERROR(SMALL(BA346:BA1024,ROW()-ROW($BA$1027)+1),"")</f>
        <v>0</v>
      </c>
      <c r="BB1178">
        <f>IFERROR(SMALL(BB346:BB1024,ROW()-ROW($BB$1027)+1),"")</f>
        <v>0</v>
      </c>
      <c r="BC1178">
        <f>IFERROR(SMALL(BC346:BC1024,ROW()-ROW($BC$1027)+1),"")</f>
        <v>0</v>
      </c>
      <c r="BD1178">
        <f>IFERROR(SMALL(BD346:BD1024,ROW()-ROW($BD$1027)+1),"")</f>
        <v>0</v>
      </c>
      <c r="BE1178">
        <f>IFERROR(SMALL(BE346:BE1024,ROW()-ROW($BE$1027)+1),"")</f>
        <v>0</v>
      </c>
      <c r="BF1178">
        <f>IFERROR(SMALL(BF346:BF1024,ROW()-ROW($BF$1027)+1),"")</f>
        <v>0</v>
      </c>
      <c r="BG1178">
        <f>IFERROR(SMALL(BG346:BG1024,ROW()-ROW($BG$1027)+1),"")</f>
        <v>0</v>
      </c>
      <c r="BH1178">
        <f>IFERROR(SMALL(BH346:BH1024,ROW()-ROW($BH$1027)+1),"")</f>
        <v>0</v>
      </c>
      <c r="BI1178">
        <f>IFERROR(SMALL(BI346:BI1024,ROW()-ROW($BI$1027)+1),"")</f>
        <v>0</v>
      </c>
      <c r="BJ1178">
        <f>IFERROR(SMALL(BJ346:BJ1024,ROW()-ROW($BJ$1027)+1),"")</f>
        <v>0</v>
      </c>
      <c r="BK1178">
        <f>IFERROR(SMALL(BK346:BK1024,ROW()-ROW($BK$1027)+1),"")</f>
        <v>0</v>
      </c>
      <c r="BL1178">
        <f>IFERROR(SMALL(BL346:BL1024,ROW()-ROW($BL$1027)+1),"")</f>
        <v>0</v>
      </c>
      <c r="BM1178">
        <f>IFERROR(SMALL(BM346:BM1024,ROW()-ROW($BM$1027)+1),"")</f>
        <v>0</v>
      </c>
      <c r="BN1178">
        <f>IFERROR(SMALL(BN346:BN1024,ROW()-ROW($BN$1027)+1),"")</f>
        <v>0</v>
      </c>
      <c r="BO1178">
        <f>IFERROR(SMALL(BO346:BO1024,ROW()-ROW($BO$1027)+1),"")</f>
        <v>0</v>
      </c>
      <c r="BP1178">
        <f>IFERROR(SMALL(BP346:BP1024,ROW()-ROW($BP$1027)+1),"")</f>
        <v>0</v>
      </c>
      <c r="BQ1178">
        <f>IFERROR(SMALL(BQ346:BQ1024,ROW()-ROW($BQ$1027)+1),"")</f>
        <v>0</v>
      </c>
      <c r="BR1178">
        <f>IFERROR(SMALL(BR346:BR1024,ROW()-ROW($BR$1027)+1),"")</f>
        <v>0</v>
      </c>
    </row>
    <row r="1179" spans="5:70">
      <c r="E1179">
        <f>IFERROR(SMALL(E346:E1024,ROW()-ROW($E$1027)+1),"")</f>
        <v>0</v>
      </c>
      <c r="F1179">
        <f>IFERROR(SMALL(F346:F1024,ROW()-ROW($F$1027)+1),"")</f>
        <v>0</v>
      </c>
      <c r="G1179">
        <f>IFERROR(SMALL(G346:G1024,ROW()-ROW($G$1027)+1),"")</f>
        <v>0</v>
      </c>
      <c r="H1179">
        <f>IFERROR(SMALL(H346:H1024,ROW()-ROW($H$1027)+1),"")</f>
        <v>0</v>
      </c>
      <c r="I1179">
        <f>IFERROR(SMALL(I346:I1024,ROW()-ROW($I$1027)+1),"")</f>
        <v>0</v>
      </c>
      <c r="J1179">
        <f>IFERROR(SMALL(J346:J1024,ROW()-ROW($J$1027)+1),"")</f>
        <v>0</v>
      </c>
      <c r="K1179">
        <f>IFERROR(SMALL(K346:K1024,ROW()-ROW($K$1027)+1),"")</f>
        <v>0</v>
      </c>
      <c r="L1179">
        <f>IFERROR(SMALL(L346:L1024,ROW()-ROW($L$1027)+1),"")</f>
        <v>0</v>
      </c>
      <c r="M1179">
        <f>IFERROR(SMALL(M346:M1024,ROW()-ROW($M$1027)+1),"")</f>
        <v>0</v>
      </c>
      <c r="N1179">
        <f>IFERROR(SMALL(N346:N1024,ROW()-ROW($N$1027)+1),"")</f>
        <v>0</v>
      </c>
      <c r="O1179">
        <f>IFERROR(SMALL(O346:O1024,ROW()-ROW($O$1027)+1),"")</f>
        <v>0</v>
      </c>
      <c r="P1179">
        <f>IFERROR(SMALL(P346:P1024,ROW()-ROW($P$1027)+1),"")</f>
        <v>0</v>
      </c>
      <c r="Q1179">
        <f>IFERROR(SMALL(Q346:Q1024,ROW()-ROW($Q$1027)+1),"")</f>
        <v>0</v>
      </c>
      <c r="R1179">
        <f>IFERROR(SMALL(R346:R1024,ROW()-ROW($R$1027)+1),"")</f>
        <v>0</v>
      </c>
      <c r="S1179">
        <f>IFERROR(SMALL(S346:S1024,ROW()-ROW($S$1027)+1),"")</f>
        <v>0</v>
      </c>
      <c r="T1179">
        <f>IFERROR(SMALL(T346:T1024,ROW()-ROW($T$1027)+1),"")</f>
        <v>0</v>
      </c>
      <c r="U1179">
        <f>IFERROR(SMALL(U346:U1024,ROW()-ROW($U$1027)+1),"")</f>
        <v>0</v>
      </c>
      <c r="V1179">
        <f>IFERROR(SMALL(V346:V1024,ROW()-ROW($V$1027)+1),"")</f>
        <v>0</v>
      </c>
      <c r="W1179">
        <f>IFERROR(SMALL(W346:W1024,ROW()-ROW($W$1027)+1),"")</f>
        <v>0</v>
      </c>
      <c r="X1179">
        <f>IFERROR(SMALL(X346:X1024,ROW()-ROW($X$1027)+1),"")</f>
        <v>0</v>
      </c>
      <c r="Y1179">
        <f>IFERROR(SMALL(Y346:Y1024,ROW()-ROW($Y$1027)+1),"")</f>
        <v>0</v>
      </c>
      <c r="Z1179">
        <f>IFERROR(SMALL(Z346:Z1024,ROW()-ROW($Z$1027)+1),"")</f>
        <v>0</v>
      </c>
      <c r="AA1179">
        <f>IFERROR(SMALL(AA346:AA1024,ROW()-ROW($AA$1027)+1),"")</f>
        <v>0</v>
      </c>
      <c r="AB1179">
        <f>IFERROR(SMALL(AB346:AB1024,ROW()-ROW($AB$1027)+1),"")</f>
        <v>0</v>
      </c>
      <c r="AC1179">
        <f>IFERROR(SMALL(AC346:AC1024,ROW()-ROW($AC$1027)+1),"")</f>
        <v>0</v>
      </c>
      <c r="AD1179">
        <f>IFERROR(SMALL(AD346:AD1024,ROW()-ROW($AD$1027)+1),"")</f>
        <v>0</v>
      </c>
      <c r="AE1179">
        <f>IFERROR(SMALL(AE346:AE1024,ROW()-ROW($AE$1027)+1),"")</f>
        <v>0</v>
      </c>
      <c r="AF1179">
        <f>IFERROR(SMALL(AF346:AF1024,ROW()-ROW($AF$1027)+1),"")</f>
        <v>0</v>
      </c>
      <c r="AG1179">
        <f>IFERROR(SMALL(AG346:AG1024,ROW()-ROW($AG$1027)+1),"")</f>
        <v>0</v>
      </c>
      <c r="AH1179">
        <f>IFERROR(SMALL(AH346:AH1024,ROW()-ROW($AH$1027)+1),"")</f>
        <v>0</v>
      </c>
      <c r="AI1179">
        <f>IFERROR(SMALL(AI346:AI1024,ROW()-ROW($AI$1027)+1),"")</f>
        <v>0</v>
      </c>
      <c r="AJ1179">
        <f>IFERROR(SMALL(AJ346:AJ1024,ROW()-ROW($AJ$1027)+1),"")</f>
        <v>0</v>
      </c>
      <c r="AM1179">
        <f>IFERROR(SMALL(AM346:AM1024,ROW()-ROW($AM$1027)+1),"")</f>
        <v>0</v>
      </c>
      <c r="AN1179">
        <f>IFERROR(SMALL(AN346:AN1024,ROW()-ROW($AN$1027)+1),"")</f>
        <v>0</v>
      </c>
      <c r="AO1179">
        <f>IFERROR(SMALL(AO346:AO1024,ROW()-ROW($AO$1027)+1),"")</f>
        <v>0</v>
      </c>
      <c r="AP1179">
        <f>IFERROR(SMALL(AP346:AP1024,ROW()-ROW($AP$1027)+1),"")</f>
        <v>0</v>
      </c>
      <c r="AQ1179">
        <f>IFERROR(SMALL(AQ346:AQ1024,ROW()-ROW($AQ$1027)+1),"")</f>
        <v>0</v>
      </c>
      <c r="AR1179">
        <f>IFERROR(SMALL(AR346:AR1024,ROW()-ROW($AR$1027)+1),"")</f>
        <v>0</v>
      </c>
      <c r="AS1179">
        <f>IFERROR(SMALL(AS346:AS1024,ROW()-ROW($AS$1027)+1),"")</f>
        <v>0</v>
      </c>
      <c r="AT1179">
        <f>IFERROR(SMALL(AT346:AT1024,ROW()-ROW($AT$1027)+1),"")</f>
        <v>0</v>
      </c>
      <c r="AU1179">
        <f>IFERROR(SMALL(AU346:AU1024,ROW()-ROW($AU$1027)+1),"")</f>
        <v>0</v>
      </c>
      <c r="AV1179">
        <f>IFERROR(SMALL(AV346:AV1024,ROW()-ROW($AV$1027)+1),"")</f>
        <v>0</v>
      </c>
      <c r="AW1179">
        <f>IFERROR(SMALL(AW346:AW1024,ROW()-ROW($AW$1027)+1),"")</f>
        <v>0</v>
      </c>
      <c r="AX1179">
        <f>IFERROR(SMALL(AX346:AX1024,ROW()-ROW($AX$1027)+1),"")</f>
        <v>0</v>
      </c>
      <c r="AY1179">
        <f>IFERROR(SMALL(AY346:AY1024,ROW()-ROW($AY$1027)+1),"")</f>
        <v>0</v>
      </c>
      <c r="AZ1179">
        <f>IFERROR(SMALL(AZ346:AZ1024,ROW()-ROW($AZ$1027)+1),"")</f>
        <v>0</v>
      </c>
      <c r="BA1179">
        <f>IFERROR(SMALL(BA346:BA1024,ROW()-ROW($BA$1027)+1),"")</f>
        <v>0</v>
      </c>
      <c r="BB1179">
        <f>IFERROR(SMALL(BB346:BB1024,ROW()-ROW($BB$1027)+1),"")</f>
        <v>0</v>
      </c>
      <c r="BC1179">
        <f>IFERROR(SMALL(BC346:BC1024,ROW()-ROW($BC$1027)+1),"")</f>
        <v>0</v>
      </c>
      <c r="BD1179">
        <f>IFERROR(SMALL(BD346:BD1024,ROW()-ROW($BD$1027)+1),"")</f>
        <v>0</v>
      </c>
      <c r="BE1179">
        <f>IFERROR(SMALL(BE346:BE1024,ROW()-ROW($BE$1027)+1),"")</f>
        <v>0</v>
      </c>
      <c r="BF1179">
        <f>IFERROR(SMALL(BF346:BF1024,ROW()-ROW($BF$1027)+1),"")</f>
        <v>0</v>
      </c>
      <c r="BG1179">
        <f>IFERROR(SMALL(BG346:BG1024,ROW()-ROW($BG$1027)+1),"")</f>
        <v>0</v>
      </c>
      <c r="BH1179">
        <f>IFERROR(SMALL(BH346:BH1024,ROW()-ROW($BH$1027)+1),"")</f>
        <v>0</v>
      </c>
      <c r="BI1179">
        <f>IFERROR(SMALL(BI346:BI1024,ROW()-ROW($BI$1027)+1),"")</f>
        <v>0</v>
      </c>
      <c r="BJ1179">
        <f>IFERROR(SMALL(BJ346:BJ1024,ROW()-ROW($BJ$1027)+1),"")</f>
        <v>0</v>
      </c>
      <c r="BK1179">
        <f>IFERROR(SMALL(BK346:BK1024,ROW()-ROW($BK$1027)+1),"")</f>
        <v>0</v>
      </c>
      <c r="BL1179">
        <f>IFERROR(SMALL(BL346:BL1024,ROW()-ROW($BL$1027)+1),"")</f>
        <v>0</v>
      </c>
      <c r="BM1179">
        <f>IFERROR(SMALL(BM346:BM1024,ROW()-ROW($BM$1027)+1),"")</f>
        <v>0</v>
      </c>
      <c r="BN1179">
        <f>IFERROR(SMALL(BN346:BN1024,ROW()-ROW($BN$1027)+1),"")</f>
        <v>0</v>
      </c>
      <c r="BO1179">
        <f>IFERROR(SMALL(BO346:BO1024,ROW()-ROW($BO$1027)+1),"")</f>
        <v>0</v>
      </c>
      <c r="BP1179">
        <f>IFERROR(SMALL(BP346:BP1024,ROW()-ROW($BP$1027)+1),"")</f>
        <v>0</v>
      </c>
      <c r="BQ1179">
        <f>IFERROR(SMALL(BQ346:BQ1024,ROW()-ROW($BQ$1027)+1),"")</f>
        <v>0</v>
      </c>
      <c r="BR1179">
        <f>IFERROR(SMALL(BR346:BR1024,ROW()-ROW($BR$1027)+1),"")</f>
        <v>0</v>
      </c>
    </row>
    <row r="1180" spans="5:70">
      <c r="E1180">
        <f>IFERROR(SMALL(E346:E1024,ROW()-ROW($E$1027)+1),"")</f>
        <v>0</v>
      </c>
      <c r="F1180">
        <f>IFERROR(SMALL(F346:F1024,ROW()-ROW($F$1027)+1),"")</f>
        <v>0</v>
      </c>
      <c r="G1180">
        <f>IFERROR(SMALL(G346:G1024,ROW()-ROW($G$1027)+1),"")</f>
        <v>0</v>
      </c>
      <c r="H1180">
        <f>IFERROR(SMALL(H346:H1024,ROW()-ROW($H$1027)+1),"")</f>
        <v>0</v>
      </c>
      <c r="I1180">
        <f>IFERROR(SMALL(I346:I1024,ROW()-ROW($I$1027)+1),"")</f>
        <v>0</v>
      </c>
      <c r="J1180">
        <f>IFERROR(SMALL(J346:J1024,ROW()-ROW($J$1027)+1),"")</f>
        <v>0</v>
      </c>
      <c r="K1180">
        <f>IFERROR(SMALL(K346:K1024,ROW()-ROW($K$1027)+1),"")</f>
        <v>0</v>
      </c>
      <c r="L1180">
        <f>IFERROR(SMALL(L346:L1024,ROW()-ROW($L$1027)+1),"")</f>
        <v>0</v>
      </c>
      <c r="M1180">
        <f>IFERROR(SMALL(M346:M1024,ROW()-ROW($M$1027)+1),"")</f>
        <v>0</v>
      </c>
      <c r="N1180">
        <f>IFERROR(SMALL(N346:N1024,ROW()-ROW($N$1027)+1),"")</f>
        <v>0</v>
      </c>
      <c r="O1180">
        <f>IFERROR(SMALL(O346:O1024,ROW()-ROW($O$1027)+1),"")</f>
        <v>0</v>
      </c>
      <c r="P1180">
        <f>IFERROR(SMALL(P346:P1024,ROW()-ROW($P$1027)+1),"")</f>
        <v>0</v>
      </c>
      <c r="Q1180">
        <f>IFERROR(SMALL(Q346:Q1024,ROW()-ROW($Q$1027)+1),"")</f>
        <v>0</v>
      </c>
      <c r="R1180">
        <f>IFERROR(SMALL(R346:R1024,ROW()-ROW($R$1027)+1),"")</f>
        <v>0</v>
      </c>
      <c r="S1180">
        <f>IFERROR(SMALL(S346:S1024,ROW()-ROW($S$1027)+1),"")</f>
        <v>0</v>
      </c>
      <c r="T1180">
        <f>IFERROR(SMALL(T346:T1024,ROW()-ROW($T$1027)+1),"")</f>
        <v>0</v>
      </c>
      <c r="U1180">
        <f>IFERROR(SMALL(U346:U1024,ROW()-ROW($U$1027)+1),"")</f>
        <v>0</v>
      </c>
      <c r="V1180">
        <f>IFERROR(SMALL(V346:V1024,ROW()-ROW($V$1027)+1),"")</f>
        <v>0</v>
      </c>
      <c r="W1180">
        <f>IFERROR(SMALL(W346:W1024,ROW()-ROW($W$1027)+1),"")</f>
        <v>0</v>
      </c>
      <c r="X1180">
        <f>IFERROR(SMALL(X346:X1024,ROW()-ROW($X$1027)+1),"")</f>
        <v>0</v>
      </c>
      <c r="Y1180">
        <f>IFERROR(SMALL(Y346:Y1024,ROW()-ROW($Y$1027)+1),"")</f>
        <v>0</v>
      </c>
      <c r="Z1180">
        <f>IFERROR(SMALL(Z346:Z1024,ROW()-ROW($Z$1027)+1),"")</f>
        <v>0</v>
      </c>
      <c r="AA1180">
        <f>IFERROR(SMALL(AA346:AA1024,ROW()-ROW($AA$1027)+1),"")</f>
        <v>0</v>
      </c>
      <c r="AB1180">
        <f>IFERROR(SMALL(AB346:AB1024,ROW()-ROW($AB$1027)+1),"")</f>
        <v>0</v>
      </c>
      <c r="AC1180">
        <f>IFERROR(SMALL(AC346:AC1024,ROW()-ROW($AC$1027)+1),"")</f>
        <v>0</v>
      </c>
      <c r="AD1180">
        <f>IFERROR(SMALL(AD346:AD1024,ROW()-ROW($AD$1027)+1),"")</f>
        <v>0</v>
      </c>
      <c r="AE1180">
        <f>IFERROR(SMALL(AE346:AE1024,ROW()-ROW($AE$1027)+1),"")</f>
        <v>0</v>
      </c>
      <c r="AF1180">
        <f>IFERROR(SMALL(AF346:AF1024,ROW()-ROW($AF$1027)+1),"")</f>
        <v>0</v>
      </c>
      <c r="AG1180">
        <f>IFERROR(SMALL(AG346:AG1024,ROW()-ROW($AG$1027)+1),"")</f>
        <v>0</v>
      </c>
      <c r="AH1180">
        <f>IFERROR(SMALL(AH346:AH1024,ROW()-ROW($AH$1027)+1),"")</f>
        <v>0</v>
      </c>
      <c r="AI1180">
        <f>IFERROR(SMALL(AI346:AI1024,ROW()-ROW($AI$1027)+1),"")</f>
        <v>0</v>
      </c>
      <c r="AJ1180">
        <f>IFERROR(SMALL(AJ346:AJ1024,ROW()-ROW($AJ$1027)+1),"")</f>
        <v>0</v>
      </c>
      <c r="AM1180">
        <f>IFERROR(SMALL(AM346:AM1024,ROW()-ROW($AM$1027)+1),"")</f>
        <v>0</v>
      </c>
      <c r="AN1180">
        <f>IFERROR(SMALL(AN346:AN1024,ROW()-ROW($AN$1027)+1),"")</f>
        <v>0</v>
      </c>
      <c r="AO1180">
        <f>IFERROR(SMALL(AO346:AO1024,ROW()-ROW($AO$1027)+1),"")</f>
        <v>0</v>
      </c>
      <c r="AP1180">
        <f>IFERROR(SMALL(AP346:AP1024,ROW()-ROW($AP$1027)+1),"")</f>
        <v>0</v>
      </c>
      <c r="AQ1180">
        <f>IFERROR(SMALL(AQ346:AQ1024,ROW()-ROW($AQ$1027)+1),"")</f>
        <v>0</v>
      </c>
      <c r="AR1180">
        <f>IFERROR(SMALL(AR346:AR1024,ROW()-ROW($AR$1027)+1),"")</f>
        <v>0</v>
      </c>
      <c r="AS1180">
        <f>IFERROR(SMALL(AS346:AS1024,ROW()-ROW($AS$1027)+1),"")</f>
        <v>0</v>
      </c>
      <c r="AT1180">
        <f>IFERROR(SMALL(AT346:AT1024,ROW()-ROW($AT$1027)+1),"")</f>
        <v>0</v>
      </c>
      <c r="AU1180">
        <f>IFERROR(SMALL(AU346:AU1024,ROW()-ROW($AU$1027)+1),"")</f>
        <v>0</v>
      </c>
      <c r="AV1180">
        <f>IFERROR(SMALL(AV346:AV1024,ROW()-ROW($AV$1027)+1),"")</f>
        <v>0</v>
      </c>
      <c r="AW1180">
        <f>IFERROR(SMALL(AW346:AW1024,ROW()-ROW($AW$1027)+1),"")</f>
        <v>0</v>
      </c>
      <c r="AX1180">
        <f>IFERROR(SMALL(AX346:AX1024,ROW()-ROW($AX$1027)+1),"")</f>
        <v>0</v>
      </c>
      <c r="AY1180">
        <f>IFERROR(SMALL(AY346:AY1024,ROW()-ROW($AY$1027)+1),"")</f>
        <v>0</v>
      </c>
      <c r="AZ1180">
        <f>IFERROR(SMALL(AZ346:AZ1024,ROW()-ROW($AZ$1027)+1),"")</f>
        <v>0</v>
      </c>
      <c r="BA1180">
        <f>IFERROR(SMALL(BA346:BA1024,ROW()-ROW($BA$1027)+1),"")</f>
        <v>0</v>
      </c>
      <c r="BB1180">
        <f>IFERROR(SMALL(BB346:BB1024,ROW()-ROW($BB$1027)+1),"")</f>
        <v>0</v>
      </c>
      <c r="BC1180">
        <f>IFERROR(SMALL(BC346:BC1024,ROW()-ROW($BC$1027)+1),"")</f>
        <v>0</v>
      </c>
      <c r="BD1180">
        <f>IFERROR(SMALL(BD346:BD1024,ROW()-ROW($BD$1027)+1),"")</f>
        <v>0</v>
      </c>
      <c r="BE1180">
        <f>IFERROR(SMALL(BE346:BE1024,ROW()-ROW($BE$1027)+1),"")</f>
        <v>0</v>
      </c>
      <c r="BF1180">
        <f>IFERROR(SMALL(BF346:BF1024,ROW()-ROW($BF$1027)+1),"")</f>
        <v>0</v>
      </c>
      <c r="BG1180">
        <f>IFERROR(SMALL(BG346:BG1024,ROW()-ROW($BG$1027)+1),"")</f>
        <v>0</v>
      </c>
      <c r="BH1180">
        <f>IFERROR(SMALL(BH346:BH1024,ROW()-ROW($BH$1027)+1),"")</f>
        <v>0</v>
      </c>
      <c r="BI1180">
        <f>IFERROR(SMALL(BI346:BI1024,ROW()-ROW($BI$1027)+1),"")</f>
        <v>0</v>
      </c>
      <c r="BJ1180">
        <f>IFERROR(SMALL(BJ346:BJ1024,ROW()-ROW($BJ$1027)+1),"")</f>
        <v>0</v>
      </c>
      <c r="BK1180">
        <f>IFERROR(SMALL(BK346:BK1024,ROW()-ROW($BK$1027)+1),"")</f>
        <v>0</v>
      </c>
      <c r="BL1180">
        <f>IFERROR(SMALL(BL346:BL1024,ROW()-ROW($BL$1027)+1),"")</f>
        <v>0</v>
      </c>
      <c r="BM1180">
        <f>IFERROR(SMALL(BM346:BM1024,ROW()-ROW($BM$1027)+1),"")</f>
        <v>0</v>
      </c>
      <c r="BN1180">
        <f>IFERROR(SMALL(BN346:BN1024,ROW()-ROW($BN$1027)+1),"")</f>
        <v>0</v>
      </c>
      <c r="BO1180">
        <f>IFERROR(SMALL(BO346:BO1024,ROW()-ROW($BO$1027)+1),"")</f>
        <v>0</v>
      </c>
      <c r="BP1180">
        <f>IFERROR(SMALL(BP346:BP1024,ROW()-ROW($BP$1027)+1),"")</f>
        <v>0</v>
      </c>
      <c r="BQ1180">
        <f>IFERROR(SMALL(BQ346:BQ1024,ROW()-ROW($BQ$1027)+1),"")</f>
        <v>0</v>
      </c>
      <c r="BR1180">
        <f>IFERROR(SMALL(BR346:BR1024,ROW()-ROW($BR$1027)+1),"")</f>
        <v>0</v>
      </c>
    </row>
    <row r="1181" spans="5:70">
      <c r="E1181">
        <f>IFERROR(SMALL(E346:E1024,ROW()-ROW($E$1027)+1),"")</f>
        <v>0</v>
      </c>
      <c r="F1181">
        <f>IFERROR(SMALL(F346:F1024,ROW()-ROW($F$1027)+1),"")</f>
        <v>0</v>
      </c>
      <c r="G1181">
        <f>IFERROR(SMALL(G346:G1024,ROW()-ROW($G$1027)+1),"")</f>
        <v>0</v>
      </c>
      <c r="H1181">
        <f>IFERROR(SMALL(H346:H1024,ROW()-ROW($H$1027)+1),"")</f>
        <v>0</v>
      </c>
      <c r="I1181">
        <f>IFERROR(SMALL(I346:I1024,ROW()-ROW($I$1027)+1),"")</f>
        <v>0</v>
      </c>
      <c r="J1181">
        <f>IFERROR(SMALL(J346:J1024,ROW()-ROW($J$1027)+1),"")</f>
        <v>0</v>
      </c>
      <c r="K1181">
        <f>IFERROR(SMALL(K346:K1024,ROW()-ROW($K$1027)+1),"")</f>
        <v>0</v>
      </c>
      <c r="L1181">
        <f>IFERROR(SMALL(L346:L1024,ROW()-ROW($L$1027)+1),"")</f>
        <v>0</v>
      </c>
      <c r="M1181">
        <f>IFERROR(SMALL(M346:M1024,ROW()-ROW($M$1027)+1),"")</f>
        <v>0</v>
      </c>
      <c r="N1181">
        <f>IFERROR(SMALL(N346:N1024,ROW()-ROW($N$1027)+1),"")</f>
        <v>0</v>
      </c>
      <c r="O1181">
        <f>IFERROR(SMALL(O346:O1024,ROW()-ROW($O$1027)+1),"")</f>
        <v>0</v>
      </c>
      <c r="P1181">
        <f>IFERROR(SMALL(P346:P1024,ROW()-ROW($P$1027)+1),"")</f>
        <v>0</v>
      </c>
      <c r="Q1181">
        <f>IFERROR(SMALL(Q346:Q1024,ROW()-ROW($Q$1027)+1),"")</f>
        <v>0</v>
      </c>
      <c r="R1181">
        <f>IFERROR(SMALL(R346:R1024,ROW()-ROW($R$1027)+1),"")</f>
        <v>0</v>
      </c>
      <c r="S1181">
        <f>IFERROR(SMALL(S346:S1024,ROW()-ROW($S$1027)+1),"")</f>
        <v>0</v>
      </c>
      <c r="T1181">
        <f>IFERROR(SMALL(T346:T1024,ROW()-ROW($T$1027)+1),"")</f>
        <v>0</v>
      </c>
      <c r="U1181">
        <f>IFERROR(SMALL(U346:U1024,ROW()-ROW($U$1027)+1),"")</f>
        <v>0</v>
      </c>
      <c r="V1181">
        <f>IFERROR(SMALL(V346:V1024,ROW()-ROW($V$1027)+1),"")</f>
        <v>0</v>
      </c>
      <c r="W1181">
        <f>IFERROR(SMALL(W346:W1024,ROW()-ROW($W$1027)+1),"")</f>
        <v>0</v>
      </c>
      <c r="X1181">
        <f>IFERROR(SMALL(X346:X1024,ROW()-ROW($X$1027)+1),"")</f>
        <v>0</v>
      </c>
      <c r="Y1181">
        <f>IFERROR(SMALL(Y346:Y1024,ROW()-ROW($Y$1027)+1),"")</f>
        <v>0</v>
      </c>
      <c r="Z1181">
        <f>IFERROR(SMALL(Z346:Z1024,ROW()-ROW($Z$1027)+1),"")</f>
        <v>0</v>
      </c>
      <c r="AA1181">
        <f>IFERROR(SMALL(AA346:AA1024,ROW()-ROW($AA$1027)+1),"")</f>
        <v>0</v>
      </c>
      <c r="AB1181">
        <f>IFERROR(SMALL(AB346:AB1024,ROW()-ROW($AB$1027)+1),"")</f>
        <v>0</v>
      </c>
      <c r="AC1181">
        <f>IFERROR(SMALL(AC346:AC1024,ROW()-ROW($AC$1027)+1),"")</f>
        <v>0</v>
      </c>
      <c r="AD1181">
        <f>IFERROR(SMALL(AD346:AD1024,ROW()-ROW($AD$1027)+1),"")</f>
        <v>0</v>
      </c>
      <c r="AE1181">
        <f>IFERROR(SMALL(AE346:AE1024,ROW()-ROW($AE$1027)+1),"")</f>
        <v>0</v>
      </c>
      <c r="AF1181">
        <f>IFERROR(SMALL(AF346:AF1024,ROW()-ROW($AF$1027)+1),"")</f>
        <v>0</v>
      </c>
      <c r="AG1181">
        <f>IFERROR(SMALL(AG346:AG1024,ROW()-ROW($AG$1027)+1),"")</f>
        <v>0</v>
      </c>
      <c r="AH1181">
        <f>IFERROR(SMALL(AH346:AH1024,ROW()-ROW($AH$1027)+1),"")</f>
        <v>0</v>
      </c>
      <c r="AI1181">
        <f>IFERROR(SMALL(AI346:AI1024,ROW()-ROW($AI$1027)+1),"")</f>
        <v>0</v>
      </c>
      <c r="AJ1181">
        <f>IFERROR(SMALL(AJ346:AJ1024,ROW()-ROW($AJ$1027)+1),"")</f>
        <v>0</v>
      </c>
      <c r="AM1181">
        <f>IFERROR(SMALL(AM346:AM1024,ROW()-ROW($AM$1027)+1),"")</f>
        <v>0</v>
      </c>
      <c r="AN1181">
        <f>IFERROR(SMALL(AN346:AN1024,ROW()-ROW($AN$1027)+1),"")</f>
        <v>0</v>
      </c>
      <c r="AO1181">
        <f>IFERROR(SMALL(AO346:AO1024,ROW()-ROW($AO$1027)+1),"")</f>
        <v>0</v>
      </c>
      <c r="AP1181">
        <f>IFERROR(SMALL(AP346:AP1024,ROW()-ROW($AP$1027)+1),"")</f>
        <v>0</v>
      </c>
      <c r="AQ1181">
        <f>IFERROR(SMALL(AQ346:AQ1024,ROW()-ROW($AQ$1027)+1),"")</f>
        <v>0</v>
      </c>
      <c r="AR1181">
        <f>IFERROR(SMALL(AR346:AR1024,ROW()-ROW($AR$1027)+1),"")</f>
        <v>0</v>
      </c>
      <c r="AS1181">
        <f>IFERROR(SMALL(AS346:AS1024,ROW()-ROW($AS$1027)+1),"")</f>
        <v>0</v>
      </c>
      <c r="AT1181">
        <f>IFERROR(SMALL(AT346:AT1024,ROW()-ROW($AT$1027)+1),"")</f>
        <v>0</v>
      </c>
      <c r="AU1181">
        <f>IFERROR(SMALL(AU346:AU1024,ROW()-ROW($AU$1027)+1),"")</f>
        <v>0</v>
      </c>
      <c r="AV1181">
        <f>IFERROR(SMALL(AV346:AV1024,ROW()-ROW($AV$1027)+1),"")</f>
        <v>0</v>
      </c>
      <c r="AW1181">
        <f>IFERROR(SMALL(AW346:AW1024,ROW()-ROW($AW$1027)+1),"")</f>
        <v>0</v>
      </c>
      <c r="AX1181">
        <f>IFERROR(SMALL(AX346:AX1024,ROW()-ROW($AX$1027)+1),"")</f>
        <v>0</v>
      </c>
      <c r="AY1181">
        <f>IFERROR(SMALL(AY346:AY1024,ROW()-ROW($AY$1027)+1),"")</f>
        <v>0</v>
      </c>
      <c r="AZ1181">
        <f>IFERROR(SMALL(AZ346:AZ1024,ROW()-ROW($AZ$1027)+1),"")</f>
        <v>0</v>
      </c>
      <c r="BA1181">
        <f>IFERROR(SMALL(BA346:BA1024,ROW()-ROW($BA$1027)+1),"")</f>
        <v>0</v>
      </c>
      <c r="BB1181">
        <f>IFERROR(SMALL(BB346:BB1024,ROW()-ROW($BB$1027)+1),"")</f>
        <v>0</v>
      </c>
      <c r="BC1181">
        <f>IFERROR(SMALL(BC346:BC1024,ROW()-ROW($BC$1027)+1),"")</f>
        <v>0</v>
      </c>
      <c r="BD1181">
        <f>IFERROR(SMALL(BD346:BD1024,ROW()-ROW($BD$1027)+1),"")</f>
        <v>0</v>
      </c>
      <c r="BE1181">
        <f>IFERROR(SMALL(BE346:BE1024,ROW()-ROW($BE$1027)+1),"")</f>
        <v>0</v>
      </c>
      <c r="BF1181">
        <f>IFERROR(SMALL(BF346:BF1024,ROW()-ROW($BF$1027)+1),"")</f>
        <v>0</v>
      </c>
      <c r="BG1181">
        <f>IFERROR(SMALL(BG346:BG1024,ROW()-ROW($BG$1027)+1),"")</f>
        <v>0</v>
      </c>
      <c r="BH1181">
        <f>IFERROR(SMALL(BH346:BH1024,ROW()-ROW($BH$1027)+1),"")</f>
        <v>0</v>
      </c>
      <c r="BI1181">
        <f>IFERROR(SMALL(BI346:BI1024,ROW()-ROW($BI$1027)+1),"")</f>
        <v>0</v>
      </c>
      <c r="BJ1181">
        <f>IFERROR(SMALL(BJ346:BJ1024,ROW()-ROW($BJ$1027)+1),"")</f>
        <v>0</v>
      </c>
      <c r="BK1181">
        <f>IFERROR(SMALL(BK346:BK1024,ROW()-ROW($BK$1027)+1),"")</f>
        <v>0</v>
      </c>
      <c r="BL1181">
        <f>IFERROR(SMALL(BL346:BL1024,ROW()-ROW($BL$1027)+1),"")</f>
        <v>0</v>
      </c>
      <c r="BM1181">
        <f>IFERROR(SMALL(BM346:BM1024,ROW()-ROW($BM$1027)+1),"")</f>
        <v>0</v>
      </c>
      <c r="BN1181">
        <f>IFERROR(SMALL(BN346:BN1024,ROW()-ROW($BN$1027)+1),"")</f>
        <v>0</v>
      </c>
      <c r="BO1181">
        <f>IFERROR(SMALL(BO346:BO1024,ROW()-ROW($BO$1027)+1),"")</f>
        <v>0</v>
      </c>
      <c r="BP1181">
        <f>IFERROR(SMALL(BP346:BP1024,ROW()-ROW($BP$1027)+1),"")</f>
        <v>0</v>
      </c>
      <c r="BQ1181">
        <f>IFERROR(SMALL(BQ346:BQ1024,ROW()-ROW($BQ$1027)+1),"")</f>
        <v>0</v>
      </c>
      <c r="BR1181">
        <f>IFERROR(SMALL(BR346:BR1024,ROW()-ROW($BR$1027)+1),"")</f>
        <v>0</v>
      </c>
    </row>
    <row r="1182" spans="5:70">
      <c r="E1182">
        <f>IFERROR(SMALL(E346:E1024,ROW()-ROW($E$1027)+1),"")</f>
        <v>0</v>
      </c>
      <c r="F1182">
        <f>IFERROR(SMALL(F346:F1024,ROW()-ROW($F$1027)+1),"")</f>
        <v>0</v>
      </c>
      <c r="G1182">
        <f>IFERROR(SMALL(G346:G1024,ROW()-ROW($G$1027)+1),"")</f>
        <v>0</v>
      </c>
      <c r="H1182">
        <f>IFERROR(SMALL(H346:H1024,ROW()-ROW($H$1027)+1),"")</f>
        <v>0</v>
      </c>
      <c r="I1182">
        <f>IFERROR(SMALL(I346:I1024,ROW()-ROW($I$1027)+1),"")</f>
        <v>0</v>
      </c>
      <c r="J1182">
        <f>IFERROR(SMALL(J346:J1024,ROW()-ROW($J$1027)+1),"")</f>
        <v>0</v>
      </c>
      <c r="K1182">
        <f>IFERROR(SMALL(K346:K1024,ROW()-ROW($K$1027)+1),"")</f>
        <v>0</v>
      </c>
      <c r="L1182">
        <f>IFERROR(SMALL(L346:L1024,ROW()-ROW($L$1027)+1),"")</f>
        <v>0</v>
      </c>
      <c r="M1182">
        <f>IFERROR(SMALL(M346:M1024,ROW()-ROW($M$1027)+1),"")</f>
        <v>0</v>
      </c>
      <c r="N1182">
        <f>IFERROR(SMALL(N346:N1024,ROW()-ROW($N$1027)+1),"")</f>
        <v>0</v>
      </c>
      <c r="O1182">
        <f>IFERROR(SMALL(O346:O1024,ROW()-ROW($O$1027)+1),"")</f>
        <v>0</v>
      </c>
      <c r="P1182">
        <f>IFERROR(SMALL(P346:P1024,ROW()-ROW($P$1027)+1),"")</f>
        <v>0</v>
      </c>
      <c r="Q1182">
        <f>IFERROR(SMALL(Q346:Q1024,ROW()-ROW($Q$1027)+1),"")</f>
        <v>0</v>
      </c>
      <c r="R1182">
        <f>IFERROR(SMALL(R346:R1024,ROW()-ROW($R$1027)+1),"")</f>
        <v>0</v>
      </c>
      <c r="S1182">
        <f>IFERROR(SMALL(S346:S1024,ROW()-ROW($S$1027)+1),"")</f>
        <v>0</v>
      </c>
      <c r="T1182">
        <f>IFERROR(SMALL(T346:T1024,ROW()-ROW($T$1027)+1),"")</f>
        <v>0</v>
      </c>
      <c r="U1182">
        <f>IFERROR(SMALL(U346:U1024,ROW()-ROW($U$1027)+1),"")</f>
        <v>0</v>
      </c>
      <c r="V1182">
        <f>IFERROR(SMALL(V346:V1024,ROW()-ROW($V$1027)+1),"")</f>
        <v>0</v>
      </c>
      <c r="W1182">
        <f>IFERROR(SMALL(W346:W1024,ROW()-ROW($W$1027)+1),"")</f>
        <v>0</v>
      </c>
      <c r="X1182">
        <f>IFERROR(SMALL(X346:X1024,ROW()-ROW($X$1027)+1),"")</f>
        <v>0</v>
      </c>
      <c r="Y1182">
        <f>IFERROR(SMALL(Y346:Y1024,ROW()-ROW($Y$1027)+1),"")</f>
        <v>0</v>
      </c>
      <c r="Z1182">
        <f>IFERROR(SMALL(Z346:Z1024,ROW()-ROW($Z$1027)+1),"")</f>
        <v>0</v>
      </c>
      <c r="AA1182">
        <f>IFERROR(SMALL(AA346:AA1024,ROW()-ROW($AA$1027)+1),"")</f>
        <v>0</v>
      </c>
      <c r="AB1182">
        <f>IFERROR(SMALL(AB346:AB1024,ROW()-ROW($AB$1027)+1),"")</f>
        <v>0</v>
      </c>
      <c r="AC1182">
        <f>IFERROR(SMALL(AC346:AC1024,ROW()-ROW($AC$1027)+1),"")</f>
        <v>0</v>
      </c>
      <c r="AD1182">
        <f>IFERROR(SMALL(AD346:AD1024,ROW()-ROW($AD$1027)+1),"")</f>
        <v>0</v>
      </c>
      <c r="AE1182">
        <f>IFERROR(SMALL(AE346:AE1024,ROW()-ROW($AE$1027)+1),"")</f>
        <v>0</v>
      </c>
      <c r="AF1182">
        <f>IFERROR(SMALL(AF346:AF1024,ROW()-ROW($AF$1027)+1),"")</f>
        <v>0</v>
      </c>
      <c r="AG1182">
        <f>IFERROR(SMALL(AG346:AG1024,ROW()-ROW($AG$1027)+1),"")</f>
        <v>0</v>
      </c>
      <c r="AH1182">
        <f>IFERROR(SMALL(AH346:AH1024,ROW()-ROW($AH$1027)+1),"")</f>
        <v>0</v>
      </c>
      <c r="AI1182">
        <f>IFERROR(SMALL(AI346:AI1024,ROW()-ROW($AI$1027)+1),"")</f>
        <v>0</v>
      </c>
      <c r="AJ1182">
        <f>IFERROR(SMALL(AJ346:AJ1024,ROW()-ROW($AJ$1027)+1),"")</f>
        <v>0</v>
      </c>
      <c r="AM1182">
        <f>IFERROR(SMALL(AM346:AM1024,ROW()-ROW($AM$1027)+1),"")</f>
        <v>0</v>
      </c>
      <c r="AN1182">
        <f>IFERROR(SMALL(AN346:AN1024,ROW()-ROW($AN$1027)+1),"")</f>
        <v>0</v>
      </c>
      <c r="AO1182">
        <f>IFERROR(SMALL(AO346:AO1024,ROW()-ROW($AO$1027)+1),"")</f>
        <v>0</v>
      </c>
      <c r="AP1182">
        <f>IFERROR(SMALL(AP346:AP1024,ROW()-ROW($AP$1027)+1),"")</f>
        <v>0</v>
      </c>
      <c r="AQ1182">
        <f>IFERROR(SMALL(AQ346:AQ1024,ROW()-ROW($AQ$1027)+1),"")</f>
        <v>0</v>
      </c>
      <c r="AR1182">
        <f>IFERROR(SMALL(AR346:AR1024,ROW()-ROW($AR$1027)+1),"")</f>
        <v>0</v>
      </c>
      <c r="AS1182">
        <f>IFERROR(SMALL(AS346:AS1024,ROW()-ROW($AS$1027)+1),"")</f>
        <v>0</v>
      </c>
      <c r="AT1182">
        <f>IFERROR(SMALL(AT346:AT1024,ROW()-ROW($AT$1027)+1),"")</f>
        <v>0</v>
      </c>
      <c r="AU1182">
        <f>IFERROR(SMALL(AU346:AU1024,ROW()-ROW($AU$1027)+1),"")</f>
        <v>0</v>
      </c>
      <c r="AV1182">
        <f>IFERROR(SMALL(AV346:AV1024,ROW()-ROW($AV$1027)+1),"")</f>
        <v>0</v>
      </c>
      <c r="AW1182">
        <f>IFERROR(SMALL(AW346:AW1024,ROW()-ROW($AW$1027)+1),"")</f>
        <v>0</v>
      </c>
      <c r="AX1182">
        <f>IFERROR(SMALL(AX346:AX1024,ROW()-ROW($AX$1027)+1),"")</f>
        <v>0</v>
      </c>
      <c r="AY1182">
        <f>IFERROR(SMALL(AY346:AY1024,ROW()-ROW($AY$1027)+1),"")</f>
        <v>0</v>
      </c>
      <c r="AZ1182">
        <f>IFERROR(SMALL(AZ346:AZ1024,ROW()-ROW($AZ$1027)+1),"")</f>
        <v>0</v>
      </c>
      <c r="BA1182">
        <f>IFERROR(SMALL(BA346:BA1024,ROW()-ROW($BA$1027)+1),"")</f>
        <v>0</v>
      </c>
      <c r="BB1182">
        <f>IFERROR(SMALL(BB346:BB1024,ROW()-ROW($BB$1027)+1),"")</f>
        <v>0</v>
      </c>
      <c r="BC1182">
        <f>IFERROR(SMALL(BC346:BC1024,ROW()-ROW($BC$1027)+1),"")</f>
        <v>0</v>
      </c>
      <c r="BD1182">
        <f>IFERROR(SMALL(BD346:BD1024,ROW()-ROW($BD$1027)+1),"")</f>
        <v>0</v>
      </c>
      <c r="BE1182">
        <f>IFERROR(SMALL(BE346:BE1024,ROW()-ROW($BE$1027)+1),"")</f>
        <v>0</v>
      </c>
      <c r="BF1182">
        <f>IFERROR(SMALL(BF346:BF1024,ROW()-ROW($BF$1027)+1),"")</f>
        <v>0</v>
      </c>
      <c r="BG1182">
        <f>IFERROR(SMALL(BG346:BG1024,ROW()-ROW($BG$1027)+1),"")</f>
        <v>0</v>
      </c>
      <c r="BH1182">
        <f>IFERROR(SMALL(BH346:BH1024,ROW()-ROW($BH$1027)+1),"")</f>
        <v>0</v>
      </c>
      <c r="BI1182">
        <f>IFERROR(SMALL(BI346:BI1024,ROW()-ROW($BI$1027)+1),"")</f>
        <v>0</v>
      </c>
      <c r="BJ1182">
        <f>IFERROR(SMALL(BJ346:BJ1024,ROW()-ROW($BJ$1027)+1),"")</f>
        <v>0</v>
      </c>
      <c r="BK1182">
        <f>IFERROR(SMALL(BK346:BK1024,ROW()-ROW($BK$1027)+1),"")</f>
        <v>0</v>
      </c>
      <c r="BL1182">
        <f>IFERROR(SMALL(BL346:BL1024,ROW()-ROW($BL$1027)+1),"")</f>
        <v>0</v>
      </c>
      <c r="BM1182">
        <f>IFERROR(SMALL(BM346:BM1024,ROW()-ROW($BM$1027)+1),"")</f>
        <v>0</v>
      </c>
      <c r="BN1182">
        <f>IFERROR(SMALL(BN346:BN1024,ROW()-ROW($BN$1027)+1),"")</f>
        <v>0</v>
      </c>
      <c r="BO1182">
        <f>IFERROR(SMALL(BO346:BO1024,ROW()-ROW($BO$1027)+1),"")</f>
        <v>0</v>
      </c>
      <c r="BP1182">
        <f>IFERROR(SMALL(BP346:BP1024,ROW()-ROW($BP$1027)+1),"")</f>
        <v>0</v>
      </c>
      <c r="BQ1182">
        <f>IFERROR(SMALL(BQ346:BQ1024,ROW()-ROW($BQ$1027)+1),"")</f>
        <v>0</v>
      </c>
      <c r="BR1182">
        <f>IFERROR(SMALL(BR346:BR1024,ROW()-ROW($BR$1027)+1),"")</f>
        <v>0</v>
      </c>
    </row>
    <row r="1183" spans="5:70">
      <c r="E1183">
        <f>IFERROR(SMALL(E346:E1024,ROW()-ROW($E$1027)+1),"")</f>
        <v>0</v>
      </c>
      <c r="F1183">
        <f>IFERROR(SMALL(F346:F1024,ROW()-ROW($F$1027)+1),"")</f>
        <v>0</v>
      </c>
      <c r="G1183">
        <f>IFERROR(SMALL(G346:G1024,ROW()-ROW($G$1027)+1),"")</f>
        <v>0</v>
      </c>
      <c r="H1183">
        <f>IFERROR(SMALL(H346:H1024,ROW()-ROW($H$1027)+1),"")</f>
        <v>0</v>
      </c>
      <c r="I1183">
        <f>IFERROR(SMALL(I346:I1024,ROW()-ROW($I$1027)+1),"")</f>
        <v>0</v>
      </c>
      <c r="J1183">
        <f>IFERROR(SMALL(J346:J1024,ROW()-ROW($J$1027)+1),"")</f>
        <v>0</v>
      </c>
      <c r="K1183">
        <f>IFERROR(SMALL(K346:K1024,ROW()-ROW($K$1027)+1),"")</f>
        <v>0</v>
      </c>
      <c r="L1183">
        <f>IFERROR(SMALL(L346:L1024,ROW()-ROW($L$1027)+1),"")</f>
        <v>0</v>
      </c>
      <c r="M1183">
        <f>IFERROR(SMALL(M346:M1024,ROW()-ROW($M$1027)+1),"")</f>
        <v>0</v>
      </c>
      <c r="N1183">
        <f>IFERROR(SMALL(N346:N1024,ROW()-ROW($N$1027)+1),"")</f>
        <v>0</v>
      </c>
      <c r="O1183">
        <f>IFERROR(SMALL(O346:O1024,ROW()-ROW($O$1027)+1),"")</f>
        <v>0</v>
      </c>
      <c r="P1183">
        <f>IFERROR(SMALL(P346:P1024,ROW()-ROW($P$1027)+1),"")</f>
        <v>0</v>
      </c>
      <c r="Q1183">
        <f>IFERROR(SMALL(Q346:Q1024,ROW()-ROW($Q$1027)+1),"")</f>
        <v>0</v>
      </c>
      <c r="R1183">
        <f>IFERROR(SMALL(R346:R1024,ROW()-ROW($R$1027)+1),"")</f>
        <v>0</v>
      </c>
      <c r="S1183">
        <f>IFERROR(SMALL(S346:S1024,ROW()-ROW($S$1027)+1),"")</f>
        <v>0</v>
      </c>
      <c r="T1183">
        <f>IFERROR(SMALL(T346:T1024,ROW()-ROW($T$1027)+1),"")</f>
        <v>0</v>
      </c>
      <c r="U1183">
        <f>IFERROR(SMALL(U346:U1024,ROW()-ROW($U$1027)+1),"")</f>
        <v>0</v>
      </c>
      <c r="V1183">
        <f>IFERROR(SMALL(V346:V1024,ROW()-ROW($V$1027)+1),"")</f>
        <v>0</v>
      </c>
      <c r="W1183">
        <f>IFERROR(SMALL(W346:W1024,ROW()-ROW($W$1027)+1),"")</f>
        <v>0</v>
      </c>
      <c r="X1183">
        <f>IFERROR(SMALL(X346:X1024,ROW()-ROW($X$1027)+1),"")</f>
        <v>0</v>
      </c>
      <c r="Y1183">
        <f>IFERROR(SMALL(Y346:Y1024,ROW()-ROW($Y$1027)+1),"")</f>
        <v>0</v>
      </c>
      <c r="Z1183">
        <f>IFERROR(SMALL(Z346:Z1024,ROW()-ROW($Z$1027)+1),"")</f>
        <v>0</v>
      </c>
      <c r="AA1183">
        <f>IFERROR(SMALL(AA346:AA1024,ROW()-ROW($AA$1027)+1),"")</f>
        <v>0</v>
      </c>
      <c r="AB1183">
        <f>IFERROR(SMALL(AB346:AB1024,ROW()-ROW($AB$1027)+1),"")</f>
        <v>0</v>
      </c>
      <c r="AC1183">
        <f>IFERROR(SMALL(AC346:AC1024,ROW()-ROW($AC$1027)+1),"")</f>
        <v>0</v>
      </c>
      <c r="AD1183">
        <f>IFERROR(SMALL(AD346:AD1024,ROW()-ROW($AD$1027)+1),"")</f>
        <v>0</v>
      </c>
      <c r="AE1183">
        <f>IFERROR(SMALL(AE346:AE1024,ROW()-ROW($AE$1027)+1),"")</f>
        <v>0</v>
      </c>
      <c r="AF1183">
        <f>IFERROR(SMALL(AF346:AF1024,ROW()-ROW($AF$1027)+1),"")</f>
        <v>0</v>
      </c>
      <c r="AG1183">
        <f>IFERROR(SMALL(AG346:AG1024,ROW()-ROW($AG$1027)+1),"")</f>
        <v>0</v>
      </c>
      <c r="AH1183">
        <f>IFERROR(SMALL(AH346:AH1024,ROW()-ROW($AH$1027)+1),"")</f>
        <v>0</v>
      </c>
      <c r="AI1183">
        <f>IFERROR(SMALL(AI346:AI1024,ROW()-ROW($AI$1027)+1),"")</f>
        <v>0</v>
      </c>
      <c r="AJ1183">
        <f>IFERROR(SMALL(AJ346:AJ1024,ROW()-ROW($AJ$1027)+1),"")</f>
        <v>0</v>
      </c>
      <c r="AM1183">
        <f>IFERROR(SMALL(AM346:AM1024,ROW()-ROW($AM$1027)+1),"")</f>
        <v>0</v>
      </c>
      <c r="AN1183">
        <f>IFERROR(SMALL(AN346:AN1024,ROW()-ROW($AN$1027)+1),"")</f>
        <v>0</v>
      </c>
      <c r="AO1183">
        <f>IFERROR(SMALL(AO346:AO1024,ROW()-ROW($AO$1027)+1),"")</f>
        <v>0</v>
      </c>
      <c r="AP1183">
        <f>IFERROR(SMALL(AP346:AP1024,ROW()-ROW($AP$1027)+1),"")</f>
        <v>0</v>
      </c>
      <c r="AQ1183">
        <f>IFERROR(SMALL(AQ346:AQ1024,ROW()-ROW($AQ$1027)+1),"")</f>
        <v>0</v>
      </c>
      <c r="AR1183">
        <f>IFERROR(SMALL(AR346:AR1024,ROW()-ROW($AR$1027)+1),"")</f>
        <v>0</v>
      </c>
      <c r="AS1183">
        <f>IFERROR(SMALL(AS346:AS1024,ROW()-ROW($AS$1027)+1),"")</f>
        <v>0</v>
      </c>
      <c r="AT1183">
        <f>IFERROR(SMALL(AT346:AT1024,ROW()-ROW($AT$1027)+1),"")</f>
        <v>0</v>
      </c>
      <c r="AU1183">
        <f>IFERROR(SMALL(AU346:AU1024,ROW()-ROW($AU$1027)+1),"")</f>
        <v>0</v>
      </c>
      <c r="AV1183">
        <f>IFERROR(SMALL(AV346:AV1024,ROW()-ROW($AV$1027)+1),"")</f>
        <v>0</v>
      </c>
      <c r="AW1183">
        <f>IFERROR(SMALL(AW346:AW1024,ROW()-ROW($AW$1027)+1),"")</f>
        <v>0</v>
      </c>
      <c r="AX1183">
        <f>IFERROR(SMALL(AX346:AX1024,ROW()-ROW($AX$1027)+1),"")</f>
        <v>0</v>
      </c>
      <c r="AY1183">
        <f>IFERROR(SMALL(AY346:AY1024,ROW()-ROW($AY$1027)+1),"")</f>
        <v>0</v>
      </c>
      <c r="AZ1183">
        <f>IFERROR(SMALL(AZ346:AZ1024,ROW()-ROW($AZ$1027)+1),"")</f>
        <v>0</v>
      </c>
      <c r="BA1183">
        <f>IFERROR(SMALL(BA346:BA1024,ROW()-ROW($BA$1027)+1),"")</f>
        <v>0</v>
      </c>
      <c r="BB1183">
        <f>IFERROR(SMALL(BB346:BB1024,ROW()-ROW($BB$1027)+1),"")</f>
        <v>0</v>
      </c>
      <c r="BC1183">
        <f>IFERROR(SMALL(BC346:BC1024,ROW()-ROW($BC$1027)+1),"")</f>
        <v>0</v>
      </c>
      <c r="BD1183">
        <f>IFERROR(SMALL(BD346:BD1024,ROW()-ROW($BD$1027)+1),"")</f>
        <v>0</v>
      </c>
      <c r="BE1183">
        <f>IFERROR(SMALL(BE346:BE1024,ROW()-ROW($BE$1027)+1),"")</f>
        <v>0</v>
      </c>
      <c r="BF1183">
        <f>IFERROR(SMALL(BF346:BF1024,ROW()-ROW($BF$1027)+1),"")</f>
        <v>0</v>
      </c>
      <c r="BG1183">
        <f>IFERROR(SMALL(BG346:BG1024,ROW()-ROW($BG$1027)+1),"")</f>
        <v>0</v>
      </c>
      <c r="BH1183">
        <f>IFERROR(SMALL(BH346:BH1024,ROW()-ROW($BH$1027)+1),"")</f>
        <v>0</v>
      </c>
      <c r="BI1183">
        <f>IFERROR(SMALL(BI346:BI1024,ROW()-ROW($BI$1027)+1),"")</f>
        <v>0</v>
      </c>
      <c r="BJ1183">
        <f>IFERROR(SMALL(BJ346:BJ1024,ROW()-ROW($BJ$1027)+1),"")</f>
        <v>0</v>
      </c>
      <c r="BK1183">
        <f>IFERROR(SMALL(BK346:BK1024,ROW()-ROW($BK$1027)+1),"")</f>
        <v>0</v>
      </c>
      <c r="BL1183">
        <f>IFERROR(SMALL(BL346:BL1024,ROW()-ROW($BL$1027)+1),"")</f>
        <v>0</v>
      </c>
      <c r="BM1183">
        <f>IFERROR(SMALL(BM346:BM1024,ROW()-ROW($BM$1027)+1),"")</f>
        <v>0</v>
      </c>
      <c r="BN1183">
        <f>IFERROR(SMALL(BN346:BN1024,ROW()-ROW($BN$1027)+1),"")</f>
        <v>0</v>
      </c>
      <c r="BO1183">
        <f>IFERROR(SMALL(BO346:BO1024,ROW()-ROW($BO$1027)+1),"")</f>
        <v>0</v>
      </c>
      <c r="BP1183">
        <f>IFERROR(SMALL(BP346:BP1024,ROW()-ROW($BP$1027)+1),"")</f>
        <v>0</v>
      </c>
      <c r="BQ1183">
        <f>IFERROR(SMALL(BQ346:BQ1024,ROW()-ROW($BQ$1027)+1),"")</f>
        <v>0</v>
      </c>
      <c r="BR1183">
        <f>IFERROR(SMALL(BR346:BR1024,ROW()-ROW($BR$1027)+1),"")</f>
        <v>0</v>
      </c>
    </row>
    <row r="1184" spans="5:70">
      <c r="E1184">
        <f>IFERROR(SMALL(E346:E1024,ROW()-ROW($E$1027)+1),"")</f>
        <v>0</v>
      </c>
      <c r="F1184">
        <f>IFERROR(SMALL(F346:F1024,ROW()-ROW($F$1027)+1),"")</f>
        <v>0</v>
      </c>
      <c r="G1184">
        <f>IFERROR(SMALL(G346:G1024,ROW()-ROW($G$1027)+1),"")</f>
        <v>0</v>
      </c>
      <c r="H1184">
        <f>IFERROR(SMALL(H346:H1024,ROW()-ROW($H$1027)+1),"")</f>
        <v>0</v>
      </c>
      <c r="I1184">
        <f>IFERROR(SMALL(I346:I1024,ROW()-ROW($I$1027)+1),"")</f>
        <v>0</v>
      </c>
      <c r="J1184">
        <f>IFERROR(SMALL(J346:J1024,ROW()-ROW($J$1027)+1),"")</f>
        <v>0</v>
      </c>
      <c r="K1184">
        <f>IFERROR(SMALL(K346:K1024,ROW()-ROW($K$1027)+1),"")</f>
        <v>0</v>
      </c>
      <c r="L1184">
        <f>IFERROR(SMALL(L346:L1024,ROW()-ROW($L$1027)+1),"")</f>
        <v>0</v>
      </c>
      <c r="M1184">
        <f>IFERROR(SMALL(M346:M1024,ROW()-ROW($M$1027)+1),"")</f>
        <v>0</v>
      </c>
      <c r="N1184">
        <f>IFERROR(SMALL(N346:N1024,ROW()-ROW($N$1027)+1),"")</f>
        <v>0</v>
      </c>
      <c r="O1184">
        <f>IFERROR(SMALL(O346:O1024,ROW()-ROW($O$1027)+1),"")</f>
        <v>0</v>
      </c>
      <c r="P1184">
        <f>IFERROR(SMALL(P346:P1024,ROW()-ROW($P$1027)+1),"")</f>
        <v>0</v>
      </c>
      <c r="Q1184">
        <f>IFERROR(SMALL(Q346:Q1024,ROW()-ROW($Q$1027)+1),"")</f>
        <v>0</v>
      </c>
      <c r="R1184">
        <f>IFERROR(SMALL(R346:R1024,ROW()-ROW($R$1027)+1),"")</f>
        <v>0</v>
      </c>
      <c r="S1184">
        <f>IFERROR(SMALL(S346:S1024,ROW()-ROW($S$1027)+1),"")</f>
        <v>0</v>
      </c>
      <c r="T1184">
        <f>IFERROR(SMALL(T346:T1024,ROW()-ROW($T$1027)+1),"")</f>
        <v>0</v>
      </c>
      <c r="U1184">
        <f>IFERROR(SMALL(U346:U1024,ROW()-ROW($U$1027)+1),"")</f>
        <v>0</v>
      </c>
      <c r="V1184">
        <f>IFERROR(SMALL(V346:V1024,ROW()-ROW($V$1027)+1),"")</f>
        <v>0</v>
      </c>
      <c r="W1184">
        <f>IFERROR(SMALL(W346:W1024,ROW()-ROW($W$1027)+1),"")</f>
        <v>0</v>
      </c>
      <c r="X1184">
        <f>IFERROR(SMALL(X346:X1024,ROW()-ROW($X$1027)+1),"")</f>
        <v>0</v>
      </c>
      <c r="Y1184">
        <f>IFERROR(SMALL(Y346:Y1024,ROW()-ROW($Y$1027)+1),"")</f>
        <v>0</v>
      </c>
      <c r="Z1184">
        <f>IFERROR(SMALL(Z346:Z1024,ROW()-ROW($Z$1027)+1),"")</f>
        <v>0</v>
      </c>
      <c r="AA1184">
        <f>IFERROR(SMALL(AA346:AA1024,ROW()-ROW($AA$1027)+1),"")</f>
        <v>0</v>
      </c>
      <c r="AB1184">
        <f>IFERROR(SMALL(AB346:AB1024,ROW()-ROW($AB$1027)+1),"")</f>
        <v>0</v>
      </c>
      <c r="AC1184">
        <f>IFERROR(SMALL(AC346:AC1024,ROW()-ROW($AC$1027)+1),"")</f>
        <v>0</v>
      </c>
      <c r="AD1184">
        <f>IFERROR(SMALL(AD346:AD1024,ROW()-ROW($AD$1027)+1),"")</f>
        <v>0</v>
      </c>
      <c r="AE1184">
        <f>IFERROR(SMALL(AE346:AE1024,ROW()-ROW($AE$1027)+1),"")</f>
        <v>0</v>
      </c>
      <c r="AF1184">
        <f>IFERROR(SMALL(AF346:AF1024,ROW()-ROW($AF$1027)+1),"")</f>
        <v>0</v>
      </c>
      <c r="AG1184">
        <f>IFERROR(SMALL(AG346:AG1024,ROW()-ROW($AG$1027)+1),"")</f>
        <v>0</v>
      </c>
      <c r="AH1184">
        <f>IFERROR(SMALL(AH346:AH1024,ROW()-ROW($AH$1027)+1),"")</f>
        <v>0</v>
      </c>
      <c r="AI1184">
        <f>IFERROR(SMALL(AI346:AI1024,ROW()-ROW($AI$1027)+1),"")</f>
        <v>0</v>
      </c>
      <c r="AJ1184">
        <f>IFERROR(SMALL(AJ346:AJ1024,ROW()-ROW($AJ$1027)+1),"")</f>
        <v>0</v>
      </c>
      <c r="AM1184">
        <f>IFERROR(SMALL(AM346:AM1024,ROW()-ROW($AM$1027)+1),"")</f>
        <v>0</v>
      </c>
      <c r="AN1184">
        <f>IFERROR(SMALL(AN346:AN1024,ROW()-ROW($AN$1027)+1),"")</f>
        <v>0</v>
      </c>
      <c r="AO1184">
        <f>IFERROR(SMALL(AO346:AO1024,ROW()-ROW($AO$1027)+1),"")</f>
        <v>0</v>
      </c>
      <c r="AP1184">
        <f>IFERROR(SMALL(AP346:AP1024,ROW()-ROW($AP$1027)+1),"")</f>
        <v>0</v>
      </c>
      <c r="AQ1184">
        <f>IFERROR(SMALL(AQ346:AQ1024,ROW()-ROW($AQ$1027)+1),"")</f>
        <v>0</v>
      </c>
      <c r="AR1184">
        <f>IFERROR(SMALL(AR346:AR1024,ROW()-ROW($AR$1027)+1),"")</f>
        <v>0</v>
      </c>
      <c r="AS1184">
        <f>IFERROR(SMALL(AS346:AS1024,ROW()-ROW($AS$1027)+1),"")</f>
        <v>0</v>
      </c>
      <c r="AT1184">
        <f>IFERROR(SMALL(AT346:AT1024,ROW()-ROW($AT$1027)+1),"")</f>
        <v>0</v>
      </c>
      <c r="AU1184">
        <f>IFERROR(SMALL(AU346:AU1024,ROW()-ROW($AU$1027)+1),"")</f>
        <v>0</v>
      </c>
      <c r="AV1184">
        <f>IFERROR(SMALL(AV346:AV1024,ROW()-ROW($AV$1027)+1),"")</f>
        <v>0</v>
      </c>
      <c r="AW1184">
        <f>IFERROR(SMALL(AW346:AW1024,ROW()-ROW($AW$1027)+1),"")</f>
        <v>0</v>
      </c>
      <c r="AX1184">
        <f>IFERROR(SMALL(AX346:AX1024,ROW()-ROW($AX$1027)+1),"")</f>
        <v>0</v>
      </c>
      <c r="AY1184">
        <f>IFERROR(SMALL(AY346:AY1024,ROW()-ROW($AY$1027)+1),"")</f>
        <v>0</v>
      </c>
      <c r="AZ1184">
        <f>IFERROR(SMALL(AZ346:AZ1024,ROW()-ROW($AZ$1027)+1),"")</f>
        <v>0</v>
      </c>
      <c r="BA1184">
        <f>IFERROR(SMALL(BA346:BA1024,ROW()-ROW($BA$1027)+1),"")</f>
        <v>0</v>
      </c>
      <c r="BB1184">
        <f>IFERROR(SMALL(BB346:BB1024,ROW()-ROW($BB$1027)+1),"")</f>
        <v>0</v>
      </c>
      <c r="BC1184">
        <f>IFERROR(SMALL(BC346:BC1024,ROW()-ROW($BC$1027)+1),"")</f>
        <v>0</v>
      </c>
      <c r="BD1184">
        <f>IFERROR(SMALL(BD346:BD1024,ROW()-ROW($BD$1027)+1),"")</f>
        <v>0</v>
      </c>
      <c r="BE1184">
        <f>IFERROR(SMALL(BE346:BE1024,ROW()-ROW($BE$1027)+1),"")</f>
        <v>0</v>
      </c>
      <c r="BF1184">
        <f>IFERROR(SMALL(BF346:BF1024,ROW()-ROW($BF$1027)+1),"")</f>
        <v>0</v>
      </c>
      <c r="BG1184">
        <f>IFERROR(SMALL(BG346:BG1024,ROW()-ROW($BG$1027)+1),"")</f>
        <v>0</v>
      </c>
      <c r="BH1184">
        <f>IFERROR(SMALL(BH346:BH1024,ROW()-ROW($BH$1027)+1),"")</f>
        <v>0</v>
      </c>
      <c r="BI1184">
        <f>IFERROR(SMALL(BI346:BI1024,ROW()-ROW($BI$1027)+1),"")</f>
        <v>0</v>
      </c>
      <c r="BJ1184">
        <f>IFERROR(SMALL(BJ346:BJ1024,ROW()-ROW($BJ$1027)+1),"")</f>
        <v>0</v>
      </c>
      <c r="BK1184">
        <f>IFERROR(SMALL(BK346:BK1024,ROW()-ROW($BK$1027)+1),"")</f>
        <v>0</v>
      </c>
      <c r="BL1184">
        <f>IFERROR(SMALL(BL346:BL1024,ROW()-ROW($BL$1027)+1),"")</f>
        <v>0</v>
      </c>
      <c r="BM1184">
        <f>IFERROR(SMALL(BM346:BM1024,ROW()-ROW($BM$1027)+1),"")</f>
        <v>0</v>
      </c>
      <c r="BN1184">
        <f>IFERROR(SMALL(BN346:BN1024,ROW()-ROW($BN$1027)+1),"")</f>
        <v>0</v>
      </c>
      <c r="BO1184">
        <f>IFERROR(SMALL(BO346:BO1024,ROW()-ROW($BO$1027)+1),"")</f>
        <v>0</v>
      </c>
      <c r="BP1184">
        <f>IFERROR(SMALL(BP346:BP1024,ROW()-ROW($BP$1027)+1),"")</f>
        <v>0</v>
      </c>
      <c r="BQ1184">
        <f>IFERROR(SMALL(BQ346:BQ1024,ROW()-ROW($BQ$1027)+1),"")</f>
        <v>0</v>
      </c>
      <c r="BR1184">
        <f>IFERROR(SMALL(BR346:BR1024,ROW()-ROW($BR$1027)+1),"")</f>
        <v>0</v>
      </c>
    </row>
    <row r="1185" spans="5:70">
      <c r="E1185">
        <f>IFERROR(SMALL(E346:E1024,ROW()-ROW($E$1027)+1),"")</f>
        <v>0</v>
      </c>
      <c r="F1185">
        <f>IFERROR(SMALL(F346:F1024,ROW()-ROW($F$1027)+1),"")</f>
        <v>0</v>
      </c>
      <c r="G1185">
        <f>IFERROR(SMALL(G346:G1024,ROW()-ROW($G$1027)+1),"")</f>
        <v>0</v>
      </c>
      <c r="H1185">
        <f>IFERROR(SMALL(H346:H1024,ROW()-ROW($H$1027)+1),"")</f>
        <v>0</v>
      </c>
      <c r="I1185">
        <f>IFERROR(SMALL(I346:I1024,ROW()-ROW($I$1027)+1),"")</f>
        <v>0</v>
      </c>
      <c r="J1185">
        <f>IFERROR(SMALL(J346:J1024,ROW()-ROW($J$1027)+1),"")</f>
        <v>0</v>
      </c>
      <c r="K1185">
        <f>IFERROR(SMALL(K346:K1024,ROW()-ROW($K$1027)+1),"")</f>
        <v>0</v>
      </c>
      <c r="L1185">
        <f>IFERROR(SMALL(L346:L1024,ROW()-ROW($L$1027)+1),"")</f>
        <v>0</v>
      </c>
      <c r="M1185">
        <f>IFERROR(SMALL(M346:M1024,ROW()-ROW($M$1027)+1),"")</f>
        <v>0</v>
      </c>
      <c r="N1185">
        <f>IFERROR(SMALL(N346:N1024,ROW()-ROW($N$1027)+1),"")</f>
        <v>0</v>
      </c>
      <c r="O1185">
        <f>IFERROR(SMALL(O346:O1024,ROW()-ROW($O$1027)+1),"")</f>
        <v>0</v>
      </c>
      <c r="P1185">
        <f>IFERROR(SMALL(P346:P1024,ROW()-ROW($P$1027)+1),"")</f>
        <v>0</v>
      </c>
      <c r="Q1185">
        <f>IFERROR(SMALL(Q346:Q1024,ROW()-ROW($Q$1027)+1),"")</f>
        <v>0</v>
      </c>
      <c r="R1185">
        <f>IFERROR(SMALL(R346:R1024,ROW()-ROW($R$1027)+1),"")</f>
        <v>0</v>
      </c>
      <c r="S1185">
        <f>IFERROR(SMALL(S346:S1024,ROW()-ROW($S$1027)+1),"")</f>
        <v>0</v>
      </c>
      <c r="T1185">
        <f>IFERROR(SMALL(T346:T1024,ROW()-ROW($T$1027)+1),"")</f>
        <v>0</v>
      </c>
      <c r="U1185">
        <f>IFERROR(SMALL(U346:U1024,ROW()-ROW($U$1027)+1),"")</f>
        <v>0</v>
      </c>
      <c r="V1185">
        <f>IFERROR(SMALL(V346:V1024,ROW()-ROW($V$1027)+1),"")</f>
        <v>0</v>
      </c>
      <c r="W1185">
        <f>IFERROR(SMALL(W346:W1024,ROW()-ROW($W$1027)+1),"")</f>
        <v>0</v>
      </c>
      <c r="X1185">
        <f>IFERROR(SMALL(X346:X1024,ROW()-ROW($X$1027)+1),"")</f>
        <v>0</v>
      </c>
      <c r="Y1185">
        <f>IFERROR(SMALL(Y346:Y1024,ROW()-ROW($Y$1027)+1),"")</f>
        <v>0</v>
      </c>
      <c r="Z1185">
        <f>IFERROR(SMALL(Z346:Z1024,ROW()-ROW($Z$1027)+1),"")</f>
        <v>0</v>
      </c>
      <c r="AA1185">
        <f>IFERROR(SMALL(AA346:AA1024,ROW()-ROW($AA$1027)+1),"")</f>
        <v>0</v>
      </c>
      <c r="AB1185">
        <f>IFERROR(SMALL(AB346:AB1024,ROW()-ROW($AB$1027)+1),"")</f>
        <v>0</v>
      </c>
      <c r="AC1185">
        <f>IFERROR(SMALL(AC346:AC1024,ROW()-ROW($AC$1027)+1),"")</f>
        <v>0</v>
      </c>
      <c r="AD1185">
        <f>IFERROR(SMALL(AD346:AD1024,ROW()-ROW($AD$1027)+1),"")</f>
        <v>0</v>
      </c>
      <c r="AE1185">
        <f>IFERROR(SMALL(AE346:AE1024,ROW()-ROW($AE$1027)+1),"")</f>
        <v>0</v>
      </c>
      <c r="AF1185">
        <f>IFERROR(SMALL(AF346:AF1024,ROW()-ROW($AF$1027)+1),"")</f>
        <v>0</v>
      </c>
      <c r="AG1185">
        <f>IFERROR(SMALL(AG346:AG1024,ROW()-ROW($AG$1027)+1),"")</f>
        <v>0</v>
      </c>
      <c r="AH1185">
        <f>IFERROR(SMALL(AH346:AH1024,ROW()-ROW($AH$1027)+1),"")</f>
        <v>0</v>
      </c>
      <c r="AI1185">
        <f>IFERROR(SMALL(AI346:AI1024,ROW()-ROW($AI$1027)+1),"")</f>
        <v>0</v>
      </c>
      <c r="AJ1185">
        <f>IFERROR(SMALL(AJ346:AJ1024,ROW()-ROW($AJ$1027)+1),"")</f>
        <v>0</v>
      </c>
      <c r="AM1185">
        <f>IFERROR(SMALL(AM346:AM1024,ROW()-ROW($AM$1027)+1),"")</f>
        <v>0</v>
      </c>
      <c r="AN1185">
        <f>IFERROR(SMALL(AN346:AN1024,ROW()-ROW($AN$1027)+1),"")</f>
        <v>0</v>
      </c>
      <c r="AO1185">
        <f>IFERROR(SMALL(AO346:AO1024,ROW()-ROW($AO$1027)+1),"")</f>
        <v>0</v>
      </c>
      <c r="AP1185">
        <f>IFERROR(SMALL(AP346:AP1024,ROW()-ROW($AP$1027)+1),"")</f>
        <v>0</v>
      </c>
      <c r="AQ1185">
        <f>IFERROR(SMALL(AQ346:AQ1024,ROW()-ROW($AQ$1027)+1),"")</f>
        <v>0</v>
      </c>
      <c r="AR1185">
        <f>IFERROR(SMALL(AR346:AR1024,ROW()-ROW($AR$1027)+1),"")</f>
        <v>0</v>
      </c>
      <c r="AS1185">
        <f>IFERROR(SMALL(AS346:AS1024,ROW()-ROW($AS$1027)+1),"")</f>
        <v>0</v>
      </c>
      <c r="AT1185">
        <f>IFERROR(SMALL(AT346:AT1024,ROW()-ROW($AT$1027)+1),"")</f>
        <v>0</v>
      </c>
      <c r="AU1185">
        <f>IFERROR(SMALL(AU346:AU1024,ROW()-ROW($AU$1027)+1),"")</f>
        <v>0</v>
      </c>
      <c r="AV1185">
        <f>IFERROR(SMALL(AV346:AV1024,ROW()-ROW($AV$1027)+1),"")</f>
        <v>0</v>
      </c>
      <c r="AW1185">
        <f>IFERROR(SMALL(AW346:AW1024,ROW()-ROW($AW$1027)+1),"")</f>
        <v>0</v>
      </c>
      <c r="AX1185">
        <f>IFERROR(SMALL(AX346:AX1024,ROW()-ROW($AX$1027)+1),"")</f>
        <v>0</v>
      </c>
      <c r="AY1185">
        <f>IFERROR(SMALL(AY346:AY1024,ROW()-ROW($AY$1027)+1),"")</f>
        <v>0</v>
      </c>
      <c r="AZ1185">
        <f>IFERROR(SMALL(AZ346:AZ1024,ROW()-ROW($AZ$1027)+1),"")</f>
        <v>0</v>
      </c>
      <c r="BA1185">
        <f>IFERROR(SMALL(BA346:BA1024,ROW()-ROW($BA$1027)+1),"")</f>
        <v>0</v>
      </c>
      <c r="BB1185">
        <f>IFERROR(SMALL(BB346:BB1024,ROW()-ROW($BB$1027)+1),"")</f>
        <v>0</v>
      </c>
      <c r="BC1185">
        <f>IFERROR(SMALL(BC346:BC1024,ROW()-ROW($BC$1027)+1),"")</f>
        <v>0</v>
      </c>
      <c r="BD1185">
        <f>IFERROR(SMALL(BD346:BD1024,ROW()-ROW($BD$1027)+1),"")</f>
        <v>0</v>
      </c>
      <c r="BE1185">
        <f>IFERROR(SMALL(BE346:BE1024,ROW()-ROW($BE$1027)+1),"")</f>
        <v>0</v>
      </c>
      <c r="BF1185">
        <f>IFERROR(SMALL(BF346:BF1024,ROW()-ROW($BF$1027)+1),"")</f>
        <v>0</v>
      </c>
      <c r="BG1185">
        <f>IFERROR(SMALL(BG346:BG1024,ROW()-ROW($BG$1027)+1),"")</f>
        <v>0</v>
      </c>
      <c r="BH1185">
        <f>IFERROR(SMALL(BH346:BH1024,ROW()-ROW($BH$1027)+1),"")</f>
        <v>0</v>
      </c>
      <c r="BI1185">
        <f>IFERROR(SMALL(BI346:BI1024,ROW()-ROW($BI$1027)+1),"")</f>
        <v>0</v>
      </c>
      <c r="BJ1185">
        <f>IFERROR(SMALL(BJ346:BJ1024,ROW()-ROW($BJ$1027)+1),"")</f>
        <v>0</v>
      </c>
      <c r="BK1185">
        <f>IFERROR(SMALL(BK346:BK1024,ROW()-ROW($BK$1027)+1),"")</f>
        <v>0</v>
      </c>
      <c r="BL1185">
        <f>IFERROR(SMALL(BL346:BL1024,ROW()-ROW($BL$1027)+1),"")</f>
        <v>0</v>
      </c>
      <c r="BM1185">
        <f>IFERROR(SMALL(BM346:BM1024,ROW()-ROW($BM$1027)+1),"")</f>
        <v>0</v>
      </c>
      <c r="BN1185">
        <f>IFERROR(SMALL(BN346:BN1024,ROW()-ROW($BN$1027)+1),"")</f>
        <v>0</v>
      </c>
      <c r="BO1185">
        <f>IFERROR(SMALL(BO346:BO1024,ROW()-ROW($BO$1027)+1),"")</f>
        <v>0</v>
      </c>
      <c r="BP1185">
        <f>IFERROR(SMALL(BP346:BP1024,ROW()-ROW($BP$1027)+1),"")</f>
        <v>0</v>
      </c>
      <c r="BQ1185">
        <f>IFERROR(SMALL(BQ346:BQ1024,ROW()-ROW($BQ$1027)+1),"")</f>
        <v>0</v>
      </c>
      <c r="BR1185">
        <f>IFERROR(SMALL(BR346:BR1024,ROW()-ROW($BR$1027)+1),"")</f>
        <v>0</v>
      </c>
    </row>
    <row r="1186" spans="5:70">
      <c r="E1186">
        <f>IFERROR(SMALL(E346:E1024,ROW()-ROW($E$1027)+1),"")</f>
        <v>0</v>
      </c>
      <c r="F1186">
        <f>IFERROR(SMALL(F346:F1024,ROW()-ROW($F$1027)+1),"")</f>
        <v>0</v>
      </c>
      <c r="G1186">
        <f>IFERROR(SMALL(G346:G1024,ROW()-ROW($G$1027)+1),"")</f>
        <v>0</v>
      </c>
      <c r="H1186">
        <f>IFERROR(SMALL(H346:H1024,ROW()-ROW($H$1027)+1),"")</f>
        <v>0</v>
      </c>
      <c r="I1186">
        <f>IFERROR(SMALL(I346:I1024,ROW()-ROW($I$1027)+1),"")</f>
        <v>0</v>
      </c>
      <c r="J1186">
        <f>IFERROR(SMALL(J346:J1024,ROW()-ROW($J$1027)+1),"")</f>
        <v>0</v>
      </c>
      <c r="K1186">
        <f>IFERROR(SMALL(K346:K1024,ROW()-ROW($K$1027)+1),"")</f>
        <v>0</v>
      </c>
      <c r="L1186">
        <f>IFERROR(SMALL(L346:L1024,ROW()-ROW($L$1027)+1),"")</f>
        <v>0</v>
      </c>
      <c r="M1186">
        <f>IFERROR(SMALL(M346:M1024,ROW()-ROW($M$1027)+1),"")</f>
        <v>0</v>
      </c>
      <c r="N1186">
        <f>IFERROR(SMALL(N346:N1024,ROW()-ROW($N$1027)+1),"")</f>
        <v>0</v>
      </c>
      <c r="O1186">
        <f>IFERROR(SMALL(O346:O1024,ROW()-ROW($O$1027)+1),"")</f>
        <v>0</v>
      </c>
      <c r="P1186">
        <f>IFERROR(SMALL(P346:P1024,ROW()-ROW($P$1027)+1),"")</f>
        <v>0</v>
      </c>
      <c r="Q1186">
        <f>IFERROR(SMALL(Q346:Q1024,ROW()-ROW($Q$1027)+1),"")</f>
        <v>0</v>
      </c>
      <c r="R1186">
        <f>IFERROR(SMALL(R346:R1024,ROW()-ROW($R$1027)+1),"")</f>
        <v>0</v>
      </c>
      <c r="S1186">
        <f>IFERROR(SMALL(S346:S1024,ROW()-ROW($S$1027)+1),"")</f>
        <v>0</v>
      </c>
      <c r="T1186">
        <f>IFERROR(SMALL(T346:T1024,ROW()-ROW($T$1027)+1),"")</f>
        <v>0</v>
      </c>
      <c r="U1186">
        <f>IFERROR(SMALL(U346:U1024,ROW()-ROW($U$1027)+1),"")</f>
        <v>0</v>
      </c>
      <c r="V1186">
        <f>IFERROR(SMALL(V346:V1024,ROW()-ROW($V$1027)+1),"")</f>
        <v>0</v>
      </c>
      <c r="W1186">
        <f>IFERROR(SMALL(W346:W1024,ROW()-ROW($W$1027)+1),"")</f>
        <v>0</v>
      </c>
      <c r="X1186">
        <f>IFERROR(SMALL(X346:X1024,ROW()-ROW($X$1027)+1),"")</f>
        <v>0</v>
      </c>
      <c r="Y1186">
        <f>IFERROR(SMALL(Y346:Y1024,ROW()-ROW($Y$1027)+1),"")</f>
        <v>0</v>
      </c>
      <c r="Z1186">
        <f>IFERROR(SMALL(Z346:Z1024,ROW()-ROW($Z$1027)+1),"")</f>
        <v>0</v>
      </c>
      <c r="AA1186">
        <f>IFERROR(SMALL(AA346:AA1024,ROW()-ROW($AA$1027)+1),"")</f>
        <v>0</v>
      </c>
      <c r="AB1186">
        <f>IFERROR(SMALL(AB346:AB1024,ROW()-ROW($AB$1027)+1),"")</f>
        <v>0</v>
      </c>
      <c r="AC1186">
        <f>IFERROR(SMALL(AC346:AC1024,ROW()-ROW($AC$1027)+1),"")</f>
        <v>0</v>
      </c>
      <c r="AD1186">
        <f>IFERROR(SMALL(AD346:AD1024,ROW()-ROW($AD$1027)+1),"")</f>
        <v>0</v>
      </c>
      <c r="AE1186">
        <f>IFERROR(SMALL(AE346:AE1024,ROW()-ROW($AE$1027)+1),"")</f>
        <v>0</v>
      </c>
      <c r="AF1186">
        <f>IFERROR(SMALL(AF346:AF1024,ROW()-ROW($AF$1027)+1),"")</f>
        <v>0</v>
      </c>
      <c r="AG1186">
        <f>IFERROR(SMALL(AG346:AG1024,ROW()-ROW($AG$1027)+1),"")</f>
        <v>0</v>
      </c>
      <c r="AH1186">
        <f>IFERROR(SMALL(AH346:AH1024,ROW()-ROW($AH$1027)+1),"")</f>
        <v>0</v>
      </c>
      <c r="AI1186">
        <f>IFERROR(SMALL(AI346:AI1024,ROW()-ROW($AI$1027)+1),"")</f>
        <v>0</v>
      </c>
      <c r="AJ1186">
        <f>IFERROR(SMALL(AJ346:AJ1024,ROW()-ROW($AJ$1027)+1),"")</f>
        <v>0</v>
      </c>
      <c r="AM1186">
        <f>IFERROR(SMALL(AM346:AM1024,ROW()-ROW($AM$1027)+1),"")</f>
        <v>0</v>
      </c>
      <c r="AN1186">
        <f>IFERROR(SMALL(AN346:AN1024,ROW()-ROW($AN$1027)+1),"")</f>
        <v>0</v>
      </c>
      <c r="AO1186">
        <f>IFERROR(SMALL(AO346:AO1024,ROW()-ROW($AO$1027)+1),"")</f>
        <v>0</v>
      </c>
      <c r="AP1186">
        <f>IFERROR(SMALL(AP346:AP1024,ROW()-ROW($AP$1027)+1),"")</f>
        <v>0</v>
      </c>
      <c r="AQ1186">
        <f>IFERROR(SMALL(AQ346:AQ1024,ROW()-ROW($AQ$1027)+1),"")</f>
        <v>0</v>
      </c>
      <c r="AR1186">
        <f>IFERROR(SMALL(AR346:AR1024,ROW()-ROW($AR$1027)+1),"")</f>
        <v>0</v>
      </c>
      <c r="AS1186">
        <f>IFERROR(SMALL(AS346:AS1024,ROW()-ROW($AS$1027)+1),"")</f>
        <v>0</v>
      </c>
      <c r="AT1186">
        <f>IFERROR(SMALL(AT346:AT1024,ROW()-ROW($AT$1027)+1),"")</f>
        <v>0</v>
      </c>
      <c r="AU1186">
        <f>IFERROR(SMALL(AU346:AU1024,ROW()-ROW($AU$1027)+1),"")</f>
        <v>0</v>
      </c>
      <c r="AV1186">
        <f>IFERROR(SMALL(AV346:AV1024,ROW()-ROW($AV$1027)+1),"")</f>
        <v>0</v>
      </c>
      <c r="AW1186">
        <f>IFERROR(SMALL(AW346:AW1024,ROW()-ROW($AW$1027)+1),"")</f>
        <v>0</v>
      </c>
      <c r="AX1186">
        <f>IFERROR(SMALL(AX346:AX1024,ROW()-ROW($AX$1027)+1),"")</f>
        <v>0</v>
      </c>
      <c r="AY1186">
        <f>IFERROR(SMALL(AY346:AY1024,ROW()-ROW($AY$1027)+1),"")</f>
        <v>0</v>
      </c>
      <c r="AZ1186">
        <f>IFERROR(SMALL(AZ346:AZ1024,ROW()-ROW($AZ$1027)+1),"")</f>
        <v>0</v>
      </c>
      <c r="BA1186">
        <f>IFERROR(SMALL(BA346:BA1024,ROW()-ROW($BA$1027)+1),"")</f>
        <v>0</v>
      </c>
      <c r="BB1186">
        <f>IFERROR(SMALL(BB346:BB1024,ROW()-ROW($BB$1027)+1),"")</f>
        <v>0</v>
      </c>
      <c r="BC1186">
        <f>IFERROR(SMALL(BC346:BC1024,ROW()-ROW($BC$1027)+1),"")</f>
        <v>0</v>
      </c>
      <c r="BD1186">
        <f>IFERROR(SMALL(BD346:BD1024,ROW()-ROW($BD$1027)+1),"")</f>
        <v>0</v>
      </c>
      <c r="BE1186">
        <f>IFERROR(SMALL(BE346:BE1024,ROW()-ROW($BE$1027)+1),"")</f>
        <v>0</v>
      </c>
      <c r="BF1186">
        <f>IFERROR(SMALL(BF346:BF1024,ROW()-ROW($BF$1027)+1),"")</f>
        <v>0</v>
      </c>
      <c r="BG1186">
        <f>IFERROR(SMALL(BG346:BG1024,ROW()-ROW($BG$1027)+1),"")</f>
        <v>0</v>
      </c>
      <c r="BH1186">
        <f>IFERROR(SMALL(BH346:BH1024,ROW()-ROW($BH$1027)+1),"")</f>
        <v>0</v>
      </c>
      <c r="BI1186">
        <f>IFERROR(SMALL(BI346:BI1024,ROW()-ROW($BI$1027)+1),"")</f>
        <v>0</v>
      </c>
      <c r="BJ1186">
        <f>IFERROR(SMALL(BJ346:BJ1024,ROW()-ROW($BJ$1027)+1),"")</f>
        <v>0</v>
      </c>
      <c r="BK1186">
        <f>IFERROR(SMALL(BK346:BK1024,ROW()-ROW($BK$1027)+1),"")</f>
        <v>0</v>
      </c>
      <c r="BL1186">
        <f>IFERROR(SMALL(BL346:BL1024,ROW()-ROW($BL$1027)+1),"")</f>
        <v>0</v>
      </c>
      <c r="BM1186">
        <f>IFERROR(SMALL(BM346:BM1024,ROW()-ROW($BM$1027)+1),"")</f>
        <v>0</v>
      </c>
      <c r="BN1186">
        <f>IFERROR(SMALL(BN346:BN1024,ROW()-ROW($BN$1027)+1),"")</f>
        <v>0</v>
      </c>
      <c r="BO1186">
        <f>IFERROR(SMALL(BO346:BO1024,ROW()-ROW($BO$1027)+1),"")</f>
        <v>0</v>
      </c>
      <c r="BP1186">
        <f>IFERROR(SMALL(BP346:BP1024,ROW()-ROW($BP$1027)+1),"")</f>
        <v>0</v>
      </c>
      <c r="BQ1186">
        <f>IFERROR(SMALL(BQ346:BQ1024,ROW()-ROW($BQ$1027)+1),"")</f>
        <v>0</v>
      </c>
      <c r="BR1186">
        <f>IFERROR(SMALL(BR346:BR1024,ROW()-ROW($BR$1027)+1),"")</f>
        <v>0</v>
      </c>
    </row>
    <row r="1187" spans="5:70">
      <c r="E1187">
        <f>IFERROR(SMALL(E346:E1024,ROW()-ROW($E$1027)+1),"")</f>
        <v>0</v>
      </c>
      <c r="F1187">
        <f>IFERROR(SMALL(F346:F1024,ROW()-ROW($F$1027)+1),"")</f>
        <v>0</v>
      </c>
      <c r="G1187">
        <f>IFERROR(SMALL(G346:G1024,ROW()-ROW($G$1027)+1),"")</f>
        <v>0</v>
      </c>
      <c r="H1187">
        <f>IFERROR(SMALL(H346:H1024,ROW()-ROW($H$1027)+1),"")</f>
        <v>0</v>
      </c>
      <c r="I1187">
        <f>IFERROR(SMALL(I346:I1024,ROW()-ROW($I$1027)+1),"")</f>
        <v>0</v>
      </c>
      <c r="J1187">
        <f>IFERROR(SMALL(J346:J1024,ROW()-ROW($J$1027)+1),"")</f>
        <v>0</v>
      </c>
      <c r="K1187">
        <f>IFERROR(SMALL(K346:K1024,ROW()-ROW($K$1027)+1),"")</f>
        <v>0</v>
      </c>
      <c r="L1187">
        <f>IFERROR(SMALL(L346:L1024,ROW()-ROW($L$1027)+1),"")</f>
        <v>0</v>
      </c>
      <c r="M1187">
        <f>IFERROR(SMALL(M346:M1024,ROW()-ROW($M$1027)+1),"")</f>
        <v>0</v>
      </c>
      <c r="N1187">
        <f>IFERROR(SMALL(N346:N1024,ROW()-ROW($N$1027)+1),"")</f>
        <v>0</v>
      </c>
      <c r="O1187">
        <f>IFERROR(SMALL(O346:O1024,ROW()-ROW($O$1027)+1),"")</f>
        <v>0</v>
      </c>
      <c r="P1187">
        <f>IFERROR(SMALL(P346:P1024,ROW()-ROW($P$1027)+1),"")</f>
        <v>0</v>
      </c>
      <c r="Q1187">
        <f>IFERROR(SMALL(Q346:Q1024,ROW()-ROW($Q$1027)+1),"")</f>
        <v>0</v>
      </c>
      <c r="R1187">
        <f>IFERROR(SMALL(R346:R1024,ROW()-ROW($R$1027)+1),"")</f>
        <v>0</v>
      </c>
      <c r="S1187">
        <f>IFERROR(SMALL(S346:S1024,ROW()-ROW($S$1027)+1),"")</f>
        <v>0</v>
      </c>
      <c r="T1187">
        <f>IFERROR(SMALL(T346:T1024,ROW()-ROW($T$1027)+1),"")</f>
        <v>0</v>
      </c>
      <c r="U1187">
        <f>IFERROR(SMALL(U346:U1024,ROW()-ROW($U$1027)+1),"")</f>
        <v>0</v>
      </c>
      <c r="V1187">
        <f>IFERROR(SMALL(V346:V1024,ROW()-ROW($V$1027)+1),"")</f>
        <v>0</v>
      </c>
      <c r="W1187">
        <f>IFERROR(SMALL(W346:W1024,ROW()-ROW($W$1027)+1),"")</f>
        <v>0</v>
      </c>
      <c r="X1187">
        <f>IFERROR(SMALL(X346:X1024,ROW()-ROW($X$1027)+1),"")</f>
        <v>0</v>
      </c>
      <c r="Y1187">
        <f>IFERROR(SMALL(Y346:Y1024,ROW()-ROW($Y$1027)+1),"")</f>
        <v>0</v>
      </c>
      <c r="Z1187">
        <f>IFERROR(SMALL(Z346:Z1024,ROW()-ROW($Z$1027)+1),"")</f>
        <v>0</v>
      </c>
      <c r="AA1187">
        <f>IFERROR(SMALL(AA346:AA1024,ROW()-ROW($AA$1027)+1),"")</f>
        <v>0</v>
      </c>
      <c r="AB1187">
        <f>IFERROR(SMALL(AB346:AB1024,ROW()-ROW($AB$1027)+1),"")</f>
        <v>0</v>
      </c>
      <c r="AC1187">
        <f>IFERROR(SMALL(AC346:AC1024,ROW()-ROW($AC$1027)+1),"")</f>
        <v>0</v>
      </c>
      <c r="AD1187">
        <f>IFERROR(SMALL(AD346:AD1024,ROW()-ROW($AD$1027)+1),"")</f>
        <v>0</v>
      </c>
      <c r="AE1187">
        <f>IFERROR(SMALL(AE346:AE1024,ROW()-ROW($AE$1027)+1),"")</f>
        <v>0</v>
      </c>
      <c r="AF1187">
        <f>IFERROR(SMALL(AF346:AF1024,ROW()-ROW($AF$1027)+1),"")</f>
        <v>0</v>
      </c>
      <c r="AG1187">
        <f>IFERROR(SMALL(AG346:AG1024,ROW()-ROW($AG$1027)+1),"")</f>
        <v>0</v>
      </c>
      <c r="AH1187">
        <f>IFERROR(SMALL(AH346:AH1024,ROW()-ROW($AH$1027)+1),"")</f>
        <v>0</v>
      </c>
      <c r="AI1187">
        <f>IFERROR(SMALL(AI346:AI1024,ROW()-ROW($AI$1027)+1),"")</f>
        <v>0</v>
      </c>
      <c r="AJ1187">
        <f>IFERROR(SMALL(AJ346:AJ1024,ROW()-ROW($AJ$1027)+1),"")</f>
        <v>0</v>
      </c>
      <c r="AM1187">
        <f>IFERROR(SMALL(AM346:AM1024,ROW()-ROW($AM$1027)+1),"")</f>
        <v>0</v>
      </c>
      <c r="AN1187">
        <f>IFERROR(SMALL(AN346:AN1024,ROW()-ROW($AN$1027)+1),"")</f>
        <v>0</v>
      </c>
      <c r="AO1187">
        <f>IFERROR(SMALL(AO346:AO1024,ROW()-ROW($AO$1027)+1),"")</f>
        <v>0</v>
      </c>
      <c r="AP1187">
        <f>IFERROR(SMALL(AP346:AP1024,ROW()-ROW($AP$1027)+1),"")</f>
        <v>0</v>
      </c>
      <c r="AQ1187">
        <f>IFERROR(SMALL(AQ346:AQ1024,ROW()-ROW($AQ$1027)+1),"")</f>
        <v>0</v>
      </c>
      <c r="AR1187">
        <f>IFERROR(SMALL(AR346:AR1024,ROW()-ROW($AR$1027)+1),"")</f>
        <v>0</v>
      </c>
      <c r="AS1187">
        <f>IFERROR(SMALL(AS346:AS1024,ROW()-ROW($AS$1027)+1),"")</f>
        <v>0</v>
      </c>
      <c r="AT1187">
        <f>IFERROR(SMALL(AT346:AT1024,ROW()-ROW($AT$1027)+1),"")</f>
        <v>0</v>
      </c>
      <c r="AU1187">
        <f>IFERROR(SMALL(AU346:AU1024,ROW()-ROW($AU$1027)+1),"")</f>
        <v>0</v>
      </c>
      <c r="AV1187">
        <f>IFERROR(SMALL(AV346:AV1024,ROW()-ROW($AV$1027)+1),"")</f>
        <v>0</v>
      </c>
      <c r="AW1187">
        <f>IFERROR(SMALL(AW346:AW1024,ROW()-ROW($AW$1027)+1),"")</f>
        <v>0</v>
      </c>
      <c r="AX1187">
        <f>IFERROR(SMALL(AX346:AX1024,ROW()-ROW($AX$1027)+1),"")</f>
        <v>0</v>
      </c>
      <c r="AY1187">
        <f>IFERROR(SMALL(AY346:AY1024,ROW()-ROW($AY$1027)+1),"")</f>
        <v>0</v>
      </c>
      <c r="AZ1187">
        <f>IFERROR(SMALL(AZ346:AZ1024,ROW()-ROW($AZ$1027)+1),"")</f>
        <v>0</v>
      </c>
      <c r="BA1187">
        <f>IFERROR(SMALL(BA346:BA1024,ROW()-ROW($BA$1027)+1),"")</f>
        <v>0</v>
      </c>
      <c r="BB1187">
        <f>IFERROR(SMALL(BB346:BB1024,ROW()-ROW($BB$1027)+1),"")</f>
        <v>0</v>
      </c>
      <c r="BC1187">
        <f>IFERROR(SMALL(BC346:BC1024,ROW()-ROW($BC$1027)+1),"")</f>
        <v>0</v>
      </c>
      <c r="BD1187">
        <f>IFERROR(SMALL(BD346:BD1024,ROW()-ROW($BD$1027)+1),"")</f>
        <v>0</v>
      </c>
      <c r="BE1187">
        <f>IFERROR(SMALL(BE346:BE1024,ROW()-ROW($BE$1027)+1),"")</f>
        <v>0</v>
      </c>
      <c r="BF1187">
        <f>IFERROR(SMALL(BF346:BF1024,ROW()-ROW($BF$1027)+1),"")</f>
        <v>0</v>
      </c>
      <c r="BG1187">
        <f>IFERROR(SMALL(BG346:BG1024,ROW()-ROW($BG$1027)+1),"")</f>
        <v>0</v>
      </c>
      <c r="BH1187">
        <f>IFERROR(SMALL(BH346:BH1024,ROW()-ROW($BH$1027)+1),"")</f>
        <v>0</v>
      </c>
      <c r="BI1187">
        <f>IFERROR(SMALL(BI346:BI1024,ROW()-ROW($BI$1027)+1),"")</f>
        <v>0</v>
      </c>
      <c r="BJ1187">
        <f>IFERROR(SMALL(BJ346:BJ1024,ROW()-ROW($BJ$1027)+1),"")</f>
        <v>0</v>
      </c>
      <c r="BK1187">
        <f>IFERROR(SMALL(BK346:BK1024,ROW()-ROW($BK$1027)+1),"")</f>
        <v>0</v>
      </c>
      <c r="BL1187">
        <f>IFERROR(SMALL(BL346:BL1024,ROW()-ROW($BL$1027)+1),"")</f>
        <v>0</v>
      </c>
      <c r="BM1187">
        <f>IFERROR(SMALL(BM346:BM1024,ROW()-ROW($BM$1027)+1),"")</f>
        <v>0</v>
      </c>
      <c r="BN1187">
        <f>IFERROR(SMALL(BN346:BN1024,ROW()-ROW($BN$1027)+1),"")</f>
        <v>0</v>
      </c>
      <c r="BO1187">
        <f>IFERROR(SMALL(BO346:BO1024,ROW()-ROW($BO$1027)+1),"")</f>
        <v>0</v>
      </c>
      <c r="BP1187">
        <f>IFERROR(SMALL(BP346:BP1024,ROW()-ROW($BP$1027)+1),"")</f>
        <v>0</v>
      </c>
      <c r="BQ1187">
        <f>IFERROR(SMALL(BQ346:BQ1024,ROW()-ROW($BQ$1027)+1),"")</f>
        <v>0</v>
      </c>
      <c r="BR1187">
        <f>IFERROR(SMALL(BR346:BR1024,ROW()-ROW($BR$1027)+1),"")</f>
        <v>0</v>
      </c>
    </row>
    <row r="1188" spans="5:70">
      <c r="E1188">
        <f>IFERROR(SMALL(E346:E1024,ROW()-ROW($E$1027)+1),"")</f>
        <v>0</v>
      </c>
      <c r="F1188">
        <f>IFERROR(SMALL(F346:F1024,ROW()-ROW($F$1027)+1),"")</f>
        <v>0</v>
      </c>
      <c r="G1188">
        <f>IFERROR(SMALL(G346:G1024,ROW()-ROW($G$1027)+1),"")</f>
        <v>0</v>
      </c>
      <c r="H1188">
        <f>IFERROR(SMALL(H346:H1024,ROW()-ROW($H$1027)+1),"")</f>
        <v>0</v>
      </c>
      <c r="I1188">
        <f>IFERROR(SMALL(I346:I1024,ROW()-ROW($I$1027)+1),"")</f>
        <v>0</v>
      </c>
      <c r="J1188">
        <f>IFERROR(SMALL(J346:J1024,ROW()-ROW($J$1027)+1),"")</f>
        <v>0</v>
      </c>
      <c r="K1188">
        <f>IFERROR(SMALL(K346:K1024,ROW()-ROW($K$1027)+1),"")</f>
        <v>0</v>
      </c>
      <c r="L1188">
        <f>IFERROR(SMALL(L346:L1024,ROW()-ROW($L$1027)+1),"")</f>
        <v>0</v>
      </c>
      <c r="M1188">
        <f>IFERROR(SMALL(M346:M1024,ROW()-ROW($M$1027)+1),"")</f>
        <v>0</v>
      </c>
      <c r="N1188">
        <f>IFERROR(SMALL(N346:N1024,ROW()-ROW($N$1027)+1),"")</f>
        <v>0</v>
      </c>
      <c r="O1188">
        <f>IFERROR(SMALL(O346:O1024,ROW()-ROW($O$1027)+1),"")</f>
        <v>0</v>
      </c>
      <c r="P1188">
        <f>IFERROR(SMALL(P346:P1024,ROW()-ROW($P$1027)+1),"")</f>
        <v>0</v>
      </c>
      <c r="Q1188">
        <f>IFERROR(SMALL(Q346:Q1024,ROW()-ROW($Q$1027)+1),"")</f>
        <v>0</v>
      </c>
      <c r="R1188">
        <f>IFERROR(SMALL(R346:R1024,ROW()-ROW($R$1027)+1),"")</f>
        <v>0</v>
      </c>
      <c r="S1188">
        <f>IFERROR(SMALL(S346:S1024,ROW()-ROW($S$1027)+1),"")</f>
        <v>0</v>
      </c>
      <c r="T1188">
        <f>IFERROR(SMALL(T346:T1024,ROW()-ROW($T$1027)+1),"")</f>
        <v>0</v>
      </c>
      <c r="U1188">
        <f>IFERROR(SMALL(U346:U1024,ROW()-ROW($U$1027)+1),"")</f>
        <v>0</v>
      </c>
      <c r="V1188">
        <f>IFERROR(SMALL(V346:V1024,ROW()-ROW($V$1027)+1),"")</f>
        <v>0</v>
      </c>
      <c r="W1188">
        <f>IFERROR(SMALL(W346:W1024,ROW()-ROW($W$1027)+1),"")</f>
        <v>0</v>
      </c>
      <c r="X1188">
        <f>IFERROR(SMALL(X346:X1024,ROW()-ROW($X$1027)+1),"")</f>
        <v>0</v>
      </c>
      <c r="Y1188">
        <f>IFERROR(SMALL(Y346:Y1024,ROW()-ROW($Y$1027)+1),"")</f>
        <v>0</v>
      </c>
      <c r="Z1188">
        <f>IFERROR(SMALL(Z346:Z1024,ROW()-ROW($Z$1027)+1),"")</f>
        <v>0</v>
      </c>
      <c r="AA1188">
        <f>IFERROR(SMALL(AA346:AA1024,ROW()-ROW($AA$1027)+1),"")</f>
        <v>0</v>
      </c>
      <c r="AB1188">
        <f>IFERROR(SMALL(AB346:AB1024,ROW()-ROW($AB$1027)+1),"")</f>
        <v>0</v>
      </c>
      <c r="AC1188">
        <f>IFERROR(SMALL(AC346:AC1024,ROW()-ROW($AC$1027)+1),"")</f>
        <v>0</v>
      </c>
      <c r="AD1188">
        <f>IFERROR(SMALL(AD346:AD1024,ROW()-ROW($AD$1027)+1),"")</f>
        <v>0</v>
      </c>
      <c r="AE1188">
        <f>IFERROR(SMALL(AE346:AE1024,ROW()-ROW($AE$1027)+1),"")</f>
        <v>0</v>
      </c>
      <c r="AF1188">
        <f>IFERROR(SMALL(AF346:AF1024,ROW()-ROW($AF$1027)+1),"")</f>
        <v>0</v>
      </c>
      <c r="AG1188">
        <f>IFERROR(SMALL(AG346:AG1024,ROW()-ROW($AG$1027)+1),"")</f>
        <v>0</v>
      </c>
      <c r="AH1188">
        <f>IFERROR(SMALL(AH346:AH1024,ROW()-ROW($AH$1027)+1),"")</f>
        <v>0</v>
      </c>
      <c r="AI1188">
        <f>IFERROR(SMALL(AI346:AI1024,ROW()-ROW($AI$1027)+1),"")</f>
        <v>0</v>
      </c>
      <c r="AJ1188">
        <f>IFERROR(SMALL(AJ346:AJ1024,ROW()-ROW($AJ$1027)+1),"")</f>
        <v>0</v>
      </c>
      <c r="AM1188">
        <f>IFERROR(SMALL(AM346:AM1024,ROW()-ROW($AM$1027)+1),"")</f>
        <v>0</v>
      </c>
      <c r="AN1188">
        <f>IFERROR(SMALL(AN346:AN1024,ROW()-ROW($AN$1027)+1),"")</f>
        <v>0</v>
      </c>
      <c r="AO1188">
        <f>IFERROR(SMALL(AO346:AO1024,ROW()-ROW($AO$1027)+1),"")</f>
        <v>0</v>
      </c>
      <c r="AP1188">
        <f>IFERROR(SMALL(AP346:AP1024,ROW()-ROW($AP$1027)+1),"")</f>
        <v>0</v>
      </c>
      <c r="AQ1188">
        <f>IFERROR(SMALL(AQ346:AQ1024,ROW()-ROW($AQ$1027)+1),"")</f>
        <v>0</v>
      </c>
      <c r="AR1188">
        <f>IFERROR(SMALL(AR346:AR1024,ROW()-ROW($AR$1027)+1),"")</f>
        <v>0</v>
      </c>
      <c r="AS1188">
        <f>IFERROR(SMALL(AS346:AS1024,ROW()-ROW($AS$1027)+1),"")</f>
        <v>0</v>
      </c>
      <c r="AT1188">
        <f>IFERROR(SMALL(AT346:AT1024,ROW()-ROW($AT$1027)+1),"")</f>
        <v>0</v>
      </c>
      <c r="AU1188">
        <f>IFERROR(SMALL(AU346:AU1024,ROW()-ROW($AU$1027)+1),"")</f>
        <v>0</v>
      </c>
      <c r="AV1188">
        <f>IFERROR(SMALL(AV346:AV1024,ROW()-ROW($AV$1027)+1),"")</f>
        <v>0</v>
      </c>
      <c r="AW1188">
        <f>IFERROR(SMALL(AW346:AW1024,ROW()-ROW($AW$1027)+1),"")</f>
        <v>0</v>
      </c>
      <c r="AX1188">
        <f>IFERROR(SMALL(AX346:AX1024,ROW()-ROW($AX$1027)+1),"")</f>
        <v>0</v>
      </c>
      <c r="AY1188">
        <f>IFERROR(SMALL(AY346:AY1024,ROW()-ROW($AY$1027)+1),"")</f>
        <v>0</v>
      </c>
      <c r="AZ1188">
        <f>IFERROR(SMALL(AZ346:AZ1024,ROW()-ROW($AZ$1027)+1),"")</f>
        <v>0</v>
      </c>
      <c r="BA1188">
        <f>IFERROR(SMALL(BA346:BA1024,ROW()-ROW($BA$1027)+1),"")</f>
        <v>0</v>
      </c>
      <c r="BB1188">
        <f>IFERROR(SMALL(BB346:BB1024,ROW()-ROW($BB$1027)+1),"")</f>
        <v>0</v>
      </c>
      <c r="BC1188">
        <f>IFERROR(SMALL(BC346:BC1024,ROW()-ROW($BC$1027)+1),"")</f>
        <v>0</v>
      </c>
      <c r="BD1188">
        <f>IFERROR(SMALL(BD346:BD1024,ROW()-ROW($BD$1027)+1),"")</f>
        <v>0</v>
      </c>
      <c r="BE1188">
        <f>IFERROR(SMALL(BE346:BE1024,ROW()-ROW($BE$1027)+1),"")</f>
        <v>0</v>
      </c>
      <c r="BF1188">
        <f>IFERROR(SMALL(BF346:BF1024,ROW()-ROW($BF$1027)+1),"")</f>
        <v>0</v>
      </c>
      <c r="BG1188">
        <f>IFERROR(SMALL(BG346:BG1024,ROW()-ROW($BG$1027)+1),"")</f>
        <v>0</v>
      </c>
      <c r="BH1188">
        <f>IFERROR(SMALL(BH346:BH1024,ROW()-ROW($BH$1027)+1),"")</f>
        <v>0</v>
      </c>
      <c r="BI1188">
        <f>IFERROR(SMALL(BI346:BI1024,ROW()-ROW($BI$1027)+1),"")</f>
        <v>0</v>
      </c>
      <c r="BJ1188">
        <f>IFERROR(SMALL(BJ346:BJ1024,ROW()-ROW($BJ$1027)+1),"")</f>
        <v>0</v>
      </c>
      <c r="BK1188">
        <f>IFERROR(SMALL(BK346:BK1024,ROW()-ROW($BK$1027)+1),"")</f>
        <v>0</v>
      </c>
      <c r="BL1188">
        <f>IFERROR(SMALL(BL346:BL1024,ROW()-ROW($BL$1027)+1),"")</f>
        <v>0</v>
      </c>
      <c r="BM1188">
        <f>IFERROR(SMALL(BM346:BM1024,ROW()-ROW($BM$1027)+1),"")</f>
        <v>0</v>
      </c>
      <c r="BN1188">
        <f>IFERROR(SMALL(BN346:BN1024,ROW()-ROW($BN$1027)+1),"")</f>
        <v>0</v>
      </c>
      <c r="BO1188">
        <f>IFERROR(SMALL(BO346:BO1024,ROW()-ROW($BO$1027)+1),"")</f>
        <v>0</v>
      </c>
      <c r="BP1188">
        <f>IFERROR(SMALL(BP346:BP1024,ROW()-ROW($BP$1027)+1),"")</f>
        <v>0</v>
      </c>
      <c r="BQ1188">
        <f>IFERROR(SMALL(BQ346:BQ1024,ROW()-ROW($BQ$1027)+1),"")</f>
        <v>0</v>
      </c>
      <c r="BR1188">
        <f>IFERROR(SMALL(BR346:BR1024,ROW()-ROW($BR$1027)+1),"")</f>
        <v>0</v>
      </c>
    </row>
    <row r="1189" spans="5:70">
      <c r="E1189">
        <f>IFERROR(SMALL(E346:E1024,ROW()-ROW($E$1027)+1),"")</f>
        <v>0</v>
      </c>
      <c r="F1189">
        <f>IFERROR(SMALL(F346:F1024,ROW()-ROW($F$1027)+1),"")</f>
        <v>0</v>
      </c>
      <c r="G1189">
        <f>IFERROR(SMALL(G346:G1024,ROW()-ROW($G$1027)+1),"")</f>
        <v>0</v>
      </c>
      <c r="H1189">
        <f>IFERROR(SMALL(H346:H1024,ROW()-ROW($H$1027)+1),"")</f>
        <v>0</v>
      </c>
      <c r="I1189">
        <f>IFERROR(SMALL(I346:I1024,ROW()-ROW($I$1027)+1),"")</f>
        <v>0</v>
      </c>
      <c r="J1189">
        <f>IFERROR(SMALL(J346:J1024,ROW()-ROW($J$1027)+1),"")</f>
        <v>0</v>
      </c>
      <c r="K1189">
        <f>IFERROR(SMALL(K346:K1024,ROW()-ROW($K$1027)+1),"")</f>
        <v>0</v>
      </c>
      <c r="L1189">
        <f>IFERROR(SMALL(L346:L1024,ROW()-ROW($L$1027)+1),"")</f>
        <v>0</v>
      </c>
      <c r="M1189">
        <f>IFERROR(SMALL(M346:M1024,ROW()-ROW($M$1027)+1),"")</f>
        <v>0</v>
      </c>
      <c r="N1189">
        <f>IFERROR(SMALL(N346:N1024,ROW()-ROW($N$1027)+1),"")</f>
        <v>0</v>
      </c>
      <c r="O1189">
        <f>IFERROR(SMALL(O346:O1024,ROW()-ROW($O$1027)+1),"")</f>
        <v>0</v>
      </c>
      <c r="P1189">
        <f>IFERROR(SMALL(P346:P1024,ROW()-ROW($P$1027)+1),"")</f>
        <v>0</v>
      </c>
      <c r="Q1189">
        <f>IFERROR(SMALL(Q346:Q1024,ROW()-ROW($Q$1027)+1),"")</f>
        <v>0</v>
      </c>
      <c r="R1189">
        <f>IFERROR(SMALL(R346:R1024,ROW()-ROW($R$1027)+1),"")</f>
        <v>0</v>
      </c>
      <c r="S1189">
        <f>IFERROR(SMALL(S346:S1024,ROW()-ROW($S$1027)+1),"")</f>
        <v>0</v>
      </c>
      <c r="T1189">
        <f>IFERROR(SMALL(T346:T1024,ROW()-ROW($T$1027)+1),"")</f>
        <v>0</v>
      </c>
      <c r="U1189">
        <f>IFERROR(SMALL(U346:U1024,ROW()-ROW($U$1027)+1),"")</f>
        <v>0</v>
      </c>
      <c r="V1189">
        <f>IFERROR(SMALL(V346:V1024,ROW()-ROW($V$1027)+1),"")</f>
        <v>0</v>
      </c>
      <c r="W1189">
        <f>IFERROR(SMALL(W346:W1024,ROW()-ROW($W$1027)+1),"")</f>
        <v>0</v>
      </c>
      <c r="X1189">
        <f>IFERROR(SMALL(X346:X1024,ROW()-ROW($X$1027)+1),"")</f>
        <v>0</v>
      </c>
      <c r="Y1189">
        <f>IFERROR(SMALL(Y346:Y1024,ROW()-ROW($Y$1027)+1),"")</f>
        <v>0</v>
      </c>
      <c r="Z1189">
        <f>IFERROR(SMALL(Z346:Z1024,ROW()-ROW($Z$1027)+1),"")</f>
        <v>0</v>
      </c>
      <c r="AA1189">
        <f>IFERROR(SMALL(AA346:AA1024,ROW()-ROW($AA$1027)+1),"")</f>
        <v>0</v>
      </c>
      <c r="AB1189">
        <f>IFERROR(SMALL(AB346:AB1024,ROW()-ROW($AB$1027)+1),"")</f>
        <v>0</v>
      </c>
      <c r="AC1189">
        <f>IFERROR(SMALL(AC346:AC1024,ROW()-ROW($AC$1027)+1),"")</f>
        <v>0</v>
      </c>
      <c r="AD1189">
        <f>IFERROR(SMALL(AD346:AD1024,ROW()-ROW($AD$1027)+1),"")</f>
        <v>0</v>
      </c>
      <c r="AE1189">
        <f>IFERROR(SMALL(AE346:AE1024,ROW()-ROW($AE$1027)+1),"")</f>
        <v>0</v>
      </c>
      <c r="AF1189">
        <f>IFERROR(SMALL(AF346:AF1024,ROW()-ROW($AF$1027)+1),"")</f>
        <v>0</v>
      </c>
      <c r="AG1189">
        <f>IFERROR(SMALL(AG346:AG1024,ROW()-ROW($AG$1027)+1),"")</f>
        <v>0</v>
      </c>
      <c r="AH1189">
        <f>IFERROR(SMALL(AH346:AH1024,ROW()-ROW($AH$1027)+1),"")</f>
        <v>0</v>
      </c>
      <c r="AI1189">
        <f>IFERROR(SMALL(AI346:AI1024,ROW()-ROW($AI$1027)+1),"")</f>
        <v>0</v>
      </c>
      <c r="AJ1189">
        <f>IFERROR(SMALL(AJ346:AJ1024,ROW()-ROW($AJ$1027)+1),"")</f>
        <v>0</v>
      </c>
      <c r="AM1189">
        <f>IFERROR(SMALL(AM346:AM1024,ROW()-ROW($AM$1027)+1),"")</f>
        <v>0</v>
      </c>
      <c r="AN1189">
        <f>IFERROR(SMALL(AN346:AN1024,ROW()-ROW($AN$1027)+1),"")</f>
        <v>0</v>
      </c>
      <c r="AO1189">
        <f>IFERROR(SMALL(AO346:AO1024,ROW()-ROW($AO$1027)+1),"")</f>
        <v>0</v>
      </c>
      <c r="AP1189">
        <f>IFERROR(SMALL(AP346:AP1024,ROW()-ROW($AP$1027)+1),"")</f>
        <v>0</v>
      </c>
      <c r="AQ1189">
        <f>IFERROR(SMALL(AQ346:AQ1024,ROW()-ROW($AQ$1027)+1),"")</f>
        <v>0</v>
      </c>
      <c r="AR1189">
        <f>IFERROR(SMALL(AR346:AR1024,ROW()-ROW($AR$1027)+1),"")</f>
        <v>0</v>
      </c>
      <c r="AS1189">
        <f>IFERROR(SMALL(AS346:AS1024,ROW()-ROW($AS$1027)+1),"")</f>
        <v>0</v>
      </c>
      <c r="AT1189">
        <f>IFERROR(SMALL(AT346:AT1024,ROW()-ROW($AT$1027)+1),"")</f>
        <v>0</v>
      </c>
      <c r="AU1189">
        <f>IFERROR(SMALL(AU346:AU1024,ROW()-ROW($AU$1027)+1),"")</f>
        <v>0</v>
      </c>
      <c r="AV1189">
        <f>IFERROR(SMALL(AV346:AV1024,ROW()-ROW($AV$1027)+1),"")</f>
        <v>0</v>
      </c>
      <c r="AW1189">
        <f>IFERROR(SMALL(AW346:AW1024,ROW()-ROW($AW$1027)+1),"")</f>
        <v>0</v>
      </c>
      <c r="AX1189">
        <f>IFERROR(SMALL(AX346:AX1024,ROW()-ROW($AX$1027)+1),"")</f>
        <v>0</v>
      </c>
      <c r="AY1189">
        <f>IFERROR(SMALL(AY346:AY1024,ROW()-ROW($AY$1027)+1),"")</f>
        <v>0</v>
      </c>
      <c r="AZ1189">
        <f>IFERROR(SMALL(AZ346:AZ1024,ROW()-ROW($AZ$1027)+1),"")</f>
        <v>0</v>
      </c>
      <c r="BA1189">
        <f>IFERROR(SMALL(BA346:BA1024,ROW()-ROW($BA$1027)+1),"")</f>
        <v>0</v>
      </c>
      <c r="BB1189">
        <f>IFERROR(SMALL(BB346:BB1024,ROW()-ROW($BB$1027)+1),"")</f>
        <v>0</v>
      </c>
      <c r="BC1189">
        <f>IFERROR(SMALL(BC346:BC1024,ROW()-ROW($BC$1027)+1),"")</f>
        <v>0</v>
      </c>
      <c r="BD1189">
        <f>IFERROR(SMALL(BD346:BD1024,ROW()-ROW($BD$1027)+1),"")</f>
        <v>0</v>
      </c>
      <c r="BE1189">
        <f>IFERROR(SMALL(BE346:BE1024,ROW()-ROW($BE$1027)+1),"")</f>
        <v>0</v>
      </c>
      <c r="BF1189">
        <f>IFERROR(SMALL(BF346:BF1024,ROW()-ROW($BF$1027)+1),"")</f>
        <v>0</v>
      </c>
      <c r="BG1189">
        <f>IFERROR(SMALL(BG346:BG1024,ROW()-ROW($BG$1027)+1),"")</f>
        <v>0</v>
      </c>
      <c r="BH1189">
        <f>IFERROR(SMALL(BH346:BH1024,ROW()-ROW($BH$1027)+1),"")</f>
        <v>0</v>
      </c>
      <c r="BI1189">
        <f>IFERROR(SMALL(BI346:BI1024,ROW()-ROW($BI$1027)+1),"")</f>
        <v>0</v>
      </c>
      <c r="BJ1189">
        <f>IFERROR(SMALL(BJ346:BJ1024,ROW()-ROW($BJ$1027)+1),"")</f>
        <v>0</v>
      </c>
      <c r="BK1189">
        <f>IFERROR(SMALL(BK346:BK1024,ROW()-ROW($BK$1027)+1),"")</f>
        <v>0</v>
      </c>
      <c r="BL1189">
        <f>IFERROR(SMALL(BL346:BL1024,ROW()-ROW($BL$1027)+1),"")</f>
        <v>0</v>
      </c>
      <c r="BM1189">
        <f>IFERROR(SMALL(BM346:BM1024,ROW()-ROW($BM$1027)+1),"")</f>
        <v>0</v>
      </c>
      <c r="BN1189">
        <f>IFERROR(SMALL(BN346:BN1024,ROW()-ROW($BN$1027)+1),"")</f>
        <v>0</v>
      </c>
      <c r="BO1189">
        <f>IFERROR(SMALL(BO346:BO1024,ROW()-ROW($BO$1027)+1),"")</f>
        <v>0</v>
      </c>
      <c r="BP1189">
        <f>IFERROR(SMALL(BP346:BP1024,ROW()-ROW($BP$1027)+1),"")</f>
        <v>0</v>
      </c>
      <c r="BQ1189">
        <f>IFERROR(SMALL(BQ346:BQ1024,ROW()-ROW($BQ$1027)+1),"")</f>
        <v>0</v>
      </c>
      <c r="BR1189">
        <f>IFERROR(SMALL(BR346:BR1024,ROW()-ROW($BR$1027)+1),"")</f>
        <v>0</v>
      </c>
    </row>
    <row r="1190" spans="5:70">
      <c r="E1190">
        <f>IFERROR(SMALL(E346:E1024,ROW()-ROW($E$1027)+1),"")</f>
        <v>0</v>
      </c>
      <c r="F1190">
        <f>IFERROR(SMALL(F346:F1024,ROW()-ROW($F$1027)+1),"")</f>
        <v>0</v>
      </c>
      <c r="G1190">
        <f>IFERROR(SMALL(G346:G1024,ROW()-ROW($G$1027)+1),"")</f>
        <v>0</v>
      </c>
      <c r="H1190">
        <f>IFERROR(SMALL(H346:H1024,ROW()-ROW($H$1027)+1),"")</f>
        <v>0</v>
      </c>
      <c r="I1190">
        <f>IFERROR(SMALL(I346:I1024,ROW()-ROW($I$1027)+1),"")</f>
        <v>0</v>
      </c>
      <c r="J1190">
        <f>IFERROR(SMALL(J346:J1024,ROW()-ROW($J$1027)+1),"")</f>
        <v>0</v>
      </c>
      <c r="K1190">
        <f>IFERROR(SMALL(K346:K1024,ROW()-ROW($K$1027)+1),"")</f>
        <v>0</v>
      </c>
      <c r="L1190">
        <f>IFERROR(SMALL(L346:L1024,ROW()-ROW($L$1027)+1),"")</f>
        <v>0</v>
      </c>
      <c r="M1190">
        <f>IFERROR(SMALL(M346:M1024,ROW()-ROW($M$1027)+1),"")</f>
        <v>0</v>
      </c>
      <c r="N1190">
        <f>IFERROR(SMALL(N346:N1024,ROW()-ROW($N$1027)+1),"")</f>
        <v>0</v>
      </c>
      <c r="O1190">
        <f>IFERROR(SMALL(O346:O1024,ROW()-ROW($O$1027)+1),"")</f>
        <v>0</v>
      </c>
      <c r="P1190">
        <f>IFERROR(SMALL(P346:P1024,ROW()-ROW($P$1027)+1),"")</f>
        <v>0</v>
      </c>
      <c r="Q1190">
        <f>IFERROR(SMALL(Q346:Q1024,ROW()-ROW($Q$1027)+1),"")</f>
        <v>0</v>
      </c>
      <c r="R1190">
        <f>IFERROR(SMALL(R346:R1024,ROW()-ROW($R$1027)+1),"")</f>
        <v>0</v>
      </c>
      <c r="S1190">
        <f>IFERROR(SMALL(S346:S1024,ROW()-ROW($S$1027)+1),"")</f>
        <v>0</v>
      </c>
      <c r="T1190">
        <f>IFERROR(SMALL(T346:T1024,ROW()-ROW($T$1027)+1),"")</f>
        <v>0</v>
      </c>
      <c r="U1190">
        <f>IFERROR(SMALL(U346:U1024,ROW()-ROW($U$1027)+1),"")</f>
        <v>0</v>
      </c>
      <c r="V1190">
        <f>IFERROR(SMALL(V346:V1024,ROW()-ROW($V$1027)+1),"")</f>
        <v>0</v>
      </c>
      <c r="W1190">
        <f>IFERROR(SMALL(W346:W1024,ROW()-ROW($W$1027)+1),"")</f>
        <v>0</v>
      </c>
      <c r="X1190">
        <f>IFERROR(SMALL(X346:X1024,ROW()-ROW($X$1027)+1),"")</f>
        <v>0</v>
      </c>
      <c r="Y1190">
        <f>IFERROR(SMALL(Y346:Y1024,ROW()-ROW($Y$1027)+1),"")</f>
        <v>0</v>
      </c>
      <c r="Z1190">
        <f>IFERROR(SMALL(Z346:Z1024,ROW()-ROW($Z$1027)+1),"")</f>
        <v>0</v>
      </c>
      <c r="AA1190">
        <f>IFERROR(SMALL(AA346:AA1024,ROW()-ROW($AA$1027)+1),"")</f>
        <v>0</v>
      </c>
      <c r="AB1190">
        <f>IFERROR(SMALL(AB346:AB1024,ROW()-ROW($AB$1027)+1),"")</f>
        <v>0</v>
      </c>
      <c r="AC1190">
        <f>IFERROR(SMALL(AC346:AC1024,ROW()-ROW($AC$1027)+1),"")</f>
        <v>0</v>
      </c>
      <c r="AD1190">
        <f>IFERROR(SMALL(AD346:AD1024,ROW()-ROW($AD$1027)+1),"")</f>
        <v>0</v>
      </c>
      <c r="AE1190">
        <f>IFERROR(SMALL(AE346:AE1024,ROW()-ROW($AE$1027)+1),"")</f>
        <v>0</v>
      </c>
      <c r="AF1190">
        <f>IFERROR(SMALL(AF346:AF1024,ROW()-ROW($AF$1027)+1),"")</f>
        <v>0</v>
      </c>
      <c r="AG1190">
        <f>IFERROR(SMALL(AG346:AG1024,ROW()-ROW($AG$1027)+1),"")</f>
        <v>0</v>
      </c>
      <c r="AH1190">
        <f>IFERROR(SMALL(AH346:AH1024,ROW()-ROW($AH$1027)+1),"")</f>
        <v>0</v>
      </c>
      <c r="AI1190">
        <f>IFERROR(SMALL(AI346:AI1024,ROW()-ROW($AI$1027)+1),"")</f>
        <v>0</v>
      </c>
      <c r="AJ1190">
        <f>IFERROR(SMALL(AJ346:AJ1024,ROW()-ROW($AJ$1027)+1),"")</f>
        <v>0</v>
      </c>
      <c r="AM1190">
        <f>IFERROR(SMALL(AM346:AM1024,ROW()-ROW($AM$1027)+1),"")</f>
        <v>0</v>
      </c>
      <c r="AN1190">
        <f>IFERROR(SMALL(AN346:AN1024,ROW()-ROW($AN$1027)+1),"")</f>
        <v>0</v>
      </c>
      <c r="AO1190">
        <f>IFERROR(SMALL(AO346:AO1024,ROW()-ROW($AO$1027)+1),"")</f>
        <v>0</v>
      </c>
      <c r="AP1190">
        <f>IFERROR(SMALL(AP346:AP1024,ROW()-ROW($AP$1027)+1),"")</f>
        <v>0</v>
      </c>
      <c r="AQ1190">
        <f>IFERROR(SMALL(AQ346:AQ1024,ROW()-ROW($AQ$1027)+1),"")</f>
        <v>0</v>
      </c>
      <c r="AR1190">
        <f>IFERROR(SMALL(AR346:AR1024,ROW()-ROW($AR$1027)+1),"")</f>
        <v>0</v>
      </c>
      <c r="AS1190">
        <f>IFERROR(SMALL(AS346:AS1024,ROW()-ROW($AS$1027)+1),"")</f>
        <v>0</v>
      </c>
      <c r="AT1190">
        <f>IFERROR(SMALL(AT346:AT1024,ROW()-ROW($AT$1027)+1),"")</f>
        <v>0</v>
      </c>
      <c r="AU1190">
        <f>IFERROR(SMALL(AU346:AU1024,ROW()-ROW($AU$1027)+1),"")</f>
        <v>0</v>
      </c>
      <c r="AV1190">
        <f>IFERROR(SMALL(AV346:AV1024,ROW()-ROW($AV$1027)+1),"")</f>
        <v>0</v>
      </c>
      <c r="AW1190">
        <f>IFERROR(SMALL(AW346:AW1024,ROW()-ROW($AW$1027)+1),"")</f>
        <v>0</v>
      </c>
      <c r="AX1190">
        <f>IFERROR(SMALL(AX346:AX1024,ROW()-ROW($AX$1027)+1),"")</f>
        <v>0</v>
      </c>
      <c r="AY1190">
        <f>IFERROR(SMALL(AY346:AY1024,ROW()-ROW($AY$1027)+1),"")</f>
        <v>0</v>
      </c>
      <c r="AZ1190">
        <f>IFERROR(SMALL(AZ346:AZ1024,ROW()-ROW($AZ$1027)+1),"")</f>
        <v>0</v>
      </c>
      <c r="BA1190">
        <f>IFERROR(SMALL(BA346:BA1024,ROW()-ROW($BA$1027)+1),"")</f>
        <v>0</v>
      </c>
      <c r="BB1190">
        <f>IFERROR(SMALL(BB346:BB1024,ROW()-ROW($BB$1027)+1),"")</f>
        <v>0</v>
      </c>
      <c r="BC1190">
        <f>IFERROR(SMALL(BC346:BC1024,ROW()-ROW($BC$1027)+1),"")</f>
        <v>0</v>
      </c>
      <c r="BD1190">
        <f>IFERROR(SMALL(BD346:BD1024,ROW()-ROW($BD$1027)+1),"")</f>
        <v>0</v>
      </c>
      <c r="BE1190">
        <f>IFERROR(SMALL(BE346:BE1024,ROW()-ROW($BE$1027)+1),"")</f>
        <v>0</v>
      </c>
      <c r="BF1190">
        <f>IFERROR(SMALL(BF346:BF1024,ROW()-ROW($BF$1027)+1),"")</f>
        <v>0</v>
      </c>
      <c r="BG1190">
        <f>IFERROR(SMALL(BG346:BG1024,ROW()-ROW($BG$1027)+1),"")</f>
        <v>0</v>
      </c>
      <c r="BH1190">
        <f>IFERROR(SMALL(BH346:BH1024,ROW()-ROW($BH$1027)+1),"")</f>
        <v>0</v>
      </c>
      <c r="BI1190">
        <f>IFERROR(SMALL(BI346:BI1024,ROW()-ROW($BI$1027)+1),"")</f>
        <v>0</v>
      </c>
      <c r="BJ1190">
        <f>IFERROR(SMALL(BJ346:BJ1024,ROW()-ROW($BJ$1027)+1),"")</f>
        <v>0</v>
      </c>
      <c r="BK1190">
        <f>IFERROR(SMALL(BK346:BK1024,ROW()-ROW($BK$1027)+1),"")</f>
        <v>0</v>
      </c>
      <c r="BL1190">
        <f>IFERROR(SMALL(BL346:BL1024,ROW()-ROW($BL$1027)+1),"")</f>
        <v>0</v>
      </c>
      <c r="BM1190">
        <f>IFERROR(SMALL(BM346:BM1024,ROW()-ROW($BM$1027)+1),"")</f>
        <v>0</v>
      </c>
      <c r="BN1190">
        <f>IFERROR(SMALL(BN346:BN1024,ROW()-ROW($BN$1027)+1),"")</f>
        <v>0</v>
      </c>
      <c r="BO1190">
        <f>IFERROR(SMALL(BO346:BO1024,ROW()-ROW($BO$1027)+1),"")</f>
        <v>0</v>
      </c>
      <c r="BP1190">
        <f>IFERROR(SMALL(BP346:BP1024,ROW()-ROW($BP$1027)+1),"")</f>
        <v>0</v>
      </c>
      <c r="BQ1190">
        <f>IFERROR(SMALL(BQ346:BQ1024,ROW()-ROW($BQ$1027)+1),"")</f>
        <v>0</v>
      </c>
      <c r="BR1190">
        <f>IFERROR(SMALL(BR346:BR1024,ROW()-ROW($BR$1027)+1),"")</f>
        <v>0</v>
      </c>
    </row>
    <row r="1191" spans="5:70">
      <c r="E1191">
        <f>IFERROR(SMALL(E346:E1024,ROW()-ROW($E$1027)+1),"")</f>
        <v>0</v>
      </c>
      <c r="F1191">
        <f>IFERROR(SMALL(F346:F1024,ROW()-ROW($F$1027)+1),"")</f>
        <v>0</v>
      </c>
      <c r="G1191">
        <f>IFERROR(SMALL(G346:G1024,ROW()-ROW($G$1027)+1),"")</f>
        <v>0</v>
      </c>
      <c r="H1191">
        <f>IFERROR(SMALL(H346:H1024,ROW()-ROW($H$1027)+1),"")</f>
        <v>0</v>
      </c>
      <c r="I1191">
        <f>IFERROR(SMALL(I346:I1024,ROW()-ROW($I$1027)+1),"")</f>
        <v>0</v>
      </c>
      <c r="J1191">
        <f>IFERROR(SMALL(J346:J1024,ROW()-ROW($J$1027)+1),"")</f>
        <v>0</v>
      </c>
      <c r="K1191">
        <f>IFERROR(SMALL(K346:K1024,ROW()-ROW($K$1027)+1),"")</f>
        <v>0</v>
      </c>
      <c r="L1191">
        <f>IFERROR(SMALL(L346:L1024,ROW()-ROW($L$1027)+1),"")</f>
        <v>0</v>
      </c>
      <c r="M1191">
        <f>IFERROR(SMALL(M346:M1024,ROW()-ROW($M$1027)+1),"")</f>
        <v>0</v>
      </c>
      <c r="N1191">
        <f>IFERROR(SMALL(N346:N1024,ROW()-ROW($N$1027)+1),"")</f>
        <v>0</v>
      </c>
      <c r="O1191">
        <f>IFERROR(SMALL(O346:O1024,ROW()-ROW($O$1027)+1),"")</f>
        <v>0</v>
      </c>
      <c r="P1191">
        <f>IFERROR(SMALL(P346:P1024,ROW()-ROW($P$1027)+1),"")</f>
        <v>0</v>
      </c>
      <c r="Q1191">
        <f>IFERROR(SMALL(Q346:Q1024,ROW()-ROW($Q$1027)+1),"")</f>
        <v>0</v>
      </c>
      <c r="R1191">
        <f>IFERROR(SMALL(R346:R1024,ROW()-ROW($R$1027)+1),"")</f>
        <v>0</v>
      </c>
      <c r="S1191">
        <f>IFERROR(SMALL(S346:S1024,ROW()-ROW($S$1027)+1),"")</f>
        <v>0</v>
      </c>
      <c r="T1191">
        <f>IFERROR(SMALL(T346:T1024,ROW()-ROW($T$1027)+1),"")</f>
        <v>0</v>
      </c>
      <c r="U1191">
        <f>IFERROR(SMALL(U346:U1024,ROW()-ROW($U$1027)+1),"")</f>
        <v>0</v>
      </c>
      <c r="V1191">
        <f>IFERROR(SMALL(V346:V1024,ROW()-ROW($V$1027)+1),"")</f>
        <v>0</v>
      </c>
      <c r="W1191">
        <f>IFERROR(SMALL(W346:W1024,ROW()-ROW($W$1027)+1),"")</f>
        <v>0</v>
      </c>
      <c r="X1191">
        <f>IFERROR(SMALL(X346:X1024,ROW()-ROW($X$1027)+1),"")</f>
        <v>0</v>
      </c>
      <c r="Y1191">
        <f>IFERROR(SMALL(Y346:Y1024,ROW()-ROW($Y$1027)+1),"")</f>
        <v>0</v>
      </c>
      <c r="Z1191">
        <f>IFERROR(SMALL(Z346:Z1024,ROW()-ROW($Z$1027)+1),"")</f>
        <v>0</v>
      </c>
      <c r="AA1191">
        <f>IFERROR(SMALL(AA346:AA1024,ROW()-ROW($AA$1027)+1),"")</f>
        <v>0</v>
      </c>
      <c r="AB1191">
        <f>IFERROR(SMALL(AB346:AB1024,ROW()-ROW($AB$1027)+1),"")</f>
        <v>0</v>
      </c>
      <c r="AC1191">
        <f>IFERROR(SMALL(AC346:AC1024,ROW()-ROW($AC$1027)+1),"")</f>
        <v>0</v>
      </c>
      <c r="AD1191">
        <f>IFERROR(SMALL(AD346:AD1024,ROW()-ROW($AD$1027)+1),"")</f>
        <v>0</v>
      </c>
      <c r="AE1191">
        <f>IFERROR(SMALL(AE346:AE1024,ROW()-ROW($AE$1027)+1),"")</f>
        <v>0</v>
      </c>
      <c r="AF1191">
        <f>IFERROR(SMALL(AF346:AF1024,ROW()-ROW($AF$1027)+1),"")</f>
        <v>0</v>
      </c>
      <c r="AG1191">
        <f>IFERROR(SMALL(AG346:AG1024,ROW()-ROW($AG$1027)+1),"")</f>
        <v>0</v>
      </c>
      <c r="AH1191">
        <f>IFERROR(SMALL(AH346:AH1024,ROW()-ROW($AH$1027)+1),"")</f>
        <v>0</v>
      </c>
      <c r="AI1191">
        <f>IFERROR(SMALL(AI346:AI1024,ROW()-ROW($AI$1027)+1),"")</f>
        <v>0</v>
      </c>
      <c r="AJ1191">
        <f>IFERROR(SMALL(AJ346:AJ1024,ROW()-ROW($AJ$1027)+1),"")</f>
        <v>0</v>
      </c>
      <c r="AM1191">
        <f>IFERROR(SMALL(AM346:AM1024,ROW()-ROW($AM$1027)+1),"")</f>
        <v>0</v>
      </c>
      <c r="AN1191">
        <f>IFERROR(SMALL(AN346:AN1024,ROW()-ROW($AN$1027)+1),"")</f>
        <v>0</v>
      </c>
      <c r="AO1191">
        <f>IFERROR(SMALL(AO346:AO1024,ROW()-ROW($AO$1027)+1),"")</f>
        <v>0</v>
      </c>
      <c r="AP1191">
        <f>IFERROR(SMALL(AP346:AP1024,ROW()-ROW($AP$1027)+1),"")</f>
        <v>0</v>
      </c>
      <c r="AQ1191">
        <f>IFERROR(SMALL(AQ346:AQ1024,ROW()-ROW($AQ$1027)+1),"")</f>
        <v>0</v>
      </c>
      <c r="AR1191">
        <f>IFERROR(SMALL(AR346:AR1024,ROW()-ROW($AR$1027)+1),"")</f>
        <v>0</v>
      </c>
      <c r="AS1191">
        <f>IFERROR(SMALL(AS346:AS1024,ROW()-ROW($AS$1027)+1),"")</f>
        <v>0</v>
      </c>
      <c r="AT1191">
        <f>IFERROR(SMALL(AT346:AT1024,ROW()-ROW($AT$1027)+1),"")</f>
        <v>0</v>
      </c>
      <c r="AU1191">
        <f>IFERROR(SMALL(AU346:AU1024,ROW()-ROW($AU$1027)+1),"")</f>
        <v>0</v>
      </c>
      <c r="AV1191">
        <f>IFERROR(SMALL(AV346:AV1024,ROW()-ROW($AV$1027)+1),"")</f>
        <v>0</v>
      </c>
      <c r="AW1191">
        <f>IFERROR(SMALL(AW346:AW1024,ROW()-ROW($AW$1027)+1),"")</f>
        <v>0</v>
      </c>
      <c r="AX1191">
        <f>IFERROR(SMALL(AX346:AX1024,ROW()-ROW($AX$1027)+1),"")</f>
        <v>0</v>
      </c>
      <c r="AY1191">
        <f>IFERROR(SMALL(AY346:AY1024,ROW()-ROW($AY$1027)+1),"")</f>
        <v>0</v>
      </c>
      <c r="AZ1191">
        <f>IFERROR(SMALL(AZ346:AZ1024,ROW()-ROW($AZ$1027)+1),"")</f>
        <v>0</v>
      </c>
      <c r="BA1191">
        <f>IFERROR(SMALL(BA346:BA1024,ROW()-ROW($BA$1027)+1),"")</f>
        <v>0</v>
      </c>
      <c r="BB1191">
        <f>IFERROR(SMALL(BB346:BB1024,ROW()-ROW($BB$1027)+1),"")</f>
        <v>0</v>
      </c>
      <c r="BC1191">
        <f>IFERROR(SMALL(BC346:BC1024,ROW()-ROW($BC$1027)+1),"")</f>
        <v>0</v>
      </c>
      <c r="BD1191">
        <f>IFERROR(SMALL(BD346:BD1024,ROW()-ROW($BD$1027)+1),"")</f>
        <v>0</v>
      </c>
      <c r="BE1191">
        <f>IFERROR(SMALL(BE346:BE1024,ROW()-ROW($BE$1027)+1),"")</f>
        <v>0</v>
      </c>
      <c r="BF1191">
        <f>IFERROR(SMALL(BF346:BF1024,ROW()-ROW($BF$1027)+1),"")</f>
        <v>0</v>
      </c>
      <c r="BG1191">
        <f>IFERROR(SMALL(BG346:BG1024,ROW()-ROW($BG$1027)+1),"")</f>
        <v>0</v>
      </c>
      <c r="BH1191">
        <f>IFERROR(SMALL(BH346:BH1024,ROW()-ROW($BH$1027)+1),"")</f>
        <v>0</v>
      </c>
      <c r="BI1191">
        <f>IFERROR(SMALL(BI346:BI1024,ROW()-ROW($BI$1027)+1),"")</f>
        <v>0</v>
      </c>
      <c r="BJ1191">
        <f>IFERROR(SMALL(BJ346:BJ1024,ROW()-ROW($BJ$1027)+1),"")</f>
        <v>0</v>
      </c>
      <c r="BK1191">
        <f>IFERROR(SMALL(BK346:BK1024,ROW()-ROW($BK$1027)+1),"")</f>
        <v>0</v>
      </c>
      <c r="BL1191">
        <f>IFERROR(SMALL(BL346:BL1024,ROW()-ROW($BL$1027)+1),"")</f>
        <v>0</v>
      </c>
      <c r="BM1191">
        <f>IFERROR(SMALL(BM346:BM1024,ROW()-ROW($BM$1027)+1),"")</f>
        <v>0</v>
      </c>
      <c r="BN1191">
        <f>IFERROR(SMALL(BN346:BN1024,ROW()-ROW($BN$1027)+1),"")</f>
        <v>0</v>
      </c>
      <c r="BO1191">
        <f>IFERROR(SMALL(BO346:BO1024,ROW()-ROW($BO$1027)+1),"")</f>
        <v>0</v>
      </c>
      <c r="BP1191">
        <f>IFERROR(SMALL(BP346:BP1024,ROW()-ROW($BP$1027)+1),"")</f>
        <v>0</v>
      </c>
      <c r="BQ1191">
        <f>IFERROR(SMALL(BQ346:BQ1024,ROW()-ROW($BQ$1027)+1),"")</f>
        <v>0</v>
      </c>
      <c r="BR1191">
        <f>IFERROR(SMALL(BR346:BR1024,ROW()-ROW($BR$1027)+1),"")</f>
        <v>0</v>
      </c>
    </row>
    <row r="1192" spans="5:70">
      <c r="E1192">
        <f>IFERROR(SMALL(E346:E1024,ROW()-ROW($E$1027)+1),"")</f>
        <v>0</v>
      </c>
      <c r="F1192">
        <f>IFERROR(SMALL(F346:F1024,ROW()-ROW($F$1027)+1),"")</f>
        <v>0</v>
      </c>
      <c r="G1192">
        <f>IFERROR(SMALL(G346:G1024,ROW()-ROW($G$1027)+1),"")</f>
        <v>0</v>
      </c>
      <c r="H1192">
        <f>IFERROR(SMALL(H346:H1024,ROW()-ROW($H$1027)+1),"")</f>
        <v>0</v>
      </c>
      <c r="I1192">
        <f>IFERROR(SMALL(I346:I1024,ROW()-ROW($I$1027)+1),"")</f>
        <v>0</v>
      </c>
      <c r="J1192">
        <f>IFERROR(SMALL(J346:J1024,ROW()-ROW($J$1027)+1),"")</f>
        <v>0</v>
      </c>
      <c r="K1192">
        <f>IFERROR(SMALL(K346:K1024,ROW()-ROW($K$1027)+1),"")</f>
        <v>0</v>
      </c>
      <c r="L1192">
        <f>IFERROR(SMALL(L346:L1024,ROW()-ROW($L$1027)+1),"")</f>
        <v>0</v>
      </c>
      <c r="M1192">
        <f>IFERROR(SMALL(M346:M1024,ROW()-ROW($M$1027)+1),"")</f>
        <v>0</v>
      </c>
      <c r="N1192">
        <f>IFERROR(SMALL(N346:N1024,ROW()-ROW($N$1027)+1),"")</f>
        <v>0</v>
      </c>
      <c r="O1192">
        <f>IFERROR(SMALL(O346:O1024,ROW()-ROW($O$1027)+1),"")</f>
        <v>0</v>
      </c>
      <c r="P1192">
        <f>IFERROR(SMALL(P346:P1024,ROW()-ROW($P$1027)+1),"")</f>
        <v>0</v>
      </c>
      <c r="Q1192">
        <f>IFERROR(SMALL(Q346:Q1024,ROW()-ROW($Q$1027)+1),"")</f>
        <v>0</v>
      </c>
      <c r="R1192">
        <f>IFERROR(SMALL(R346:R1024,ROW()-ROW($R$1027)+1),"")</f>
        <v>0</v>
      </c>
      <c r="S1192">
        <f>IFERROR(SMALL(S346:S1024,ROW()-ROW($S$1027)+1),"")</f>
        <v>0</v>
      </c>
      <c r="T1192">
        <f>IFERROR(SMALL(T346:T1024,ROW()-ROW($T$1027)+1),"")</f>
        <v>0</v>
      </c>
      <c r="U1192">
        <f>IFERROR(SMALL(U346:U1024,ROW()-ROW($U$1027)+1),"")</f>
        <v>0</v>
      </c>
      <c r="V1192">
        <f>IFERROR(SMALL(V346:V1024,ROW()-ROW($V$1027)+1),"")</f>
        <v>0</v>
      </c>
      <c r="W1192">
        <f>IFERROR(SMALL(W346:W1024,ROW()-ROW($W$1027)+1),"")</f>
        <v>0</v>
      </c>
      <c r="X1192">
        <f>IFERROR(SMALL(X346:X1024,ROW()-ROW($X$1027)+1),"")</f>
        <v>0</v>
      </c>
      <c r="Y1192">
        <f>IFERROR(SMALL(Y346:Y1024,ROW()-ROW($Y$1027)+1),"")</f>
        <v>0</v>
      </c>
      <c r="Z1192">
        <f>IFERROR(SMALL(Z346:Z1024,ROW()-ROW($Z$1027)+1),"")</f>
        <v>0</v>
      </c>
      <c r="AA1192">
        <f>IFERROR(SMALL(AA346:AA1024,ROW()-ROW($AA$1027)+1),"")</f>
        <v>0</v>
      </c>
      <c r="AB1192">
        <f>IFERROR(SMALL(AB346:AB1024,ROW()-ROW($AB$1027)+1),"")</f>
        <v>0</v>
      </c>
      <c r="AC1192">
        <f>IFERROR(SMALL(AC346:AC1024,ROW()-ROW($AC$1027)+1),"")</f>
        <v>0</v>
      </c>
      <c r="AD1192">
        <f>IFERROR(SMALL(AD346:AD1024,ROW()-ROW($AD$1027)+1),"")</f>
        <v>0</v>
      </c>
      <c r="AE1192">
        <f>IFERROR(SMALL(AE346:AE1024,ROW()-ROW($AE$1027)+1),"")</f>
        <v>0</v>
      </c>
      <c r="AF1192">
        <f>IFERROR(SMALL(AF346:AF1024,ROW()-ROW($AF$1027)+1),"")</f>
        <v>0</v>
      </c>
      <c r="AG1192">
        <f>IFERROR(SMALL(AG346:AG1024,ROW()-ROW($AG$1027)+1),"")</f>
        <v>0</v>
      </c>
      <c r="AH1192">
        <f>IFERROR(SMALL(AH346:AH1024,ROW()-ROW($AH$1027)+1),"")</f>
        <v>0</v>
      </c>
      <c r="AI1192">
        <f>IFERROR(SMALL(AI346:AI1024,ROW()-ROW($AI$1027)+1),"")</f>
        <v>0</v>
      </c>
      <c r="AJ1192">
        <f>IFERROR(SMALL(AJ346:AJ1024,ROW()-ROW($AJ$1027)+1),"")</f>
        <v>0</v>
      </c>
      <c r="AM1192">
        <f>IFERROR(SMALL(AM346:AM1024,ROW()-ROW($AM$1027)+1),"")</f>
        <v>0</v>
      </c>
      <c r="AN1192">
        <f>IFERROR(SMALL(AN346:AN1024,ROW()-ROW($AN$1027)+1),"")</f>
        <v>0</v>
      </c>
      <c r="AO1192">
        <f>IFERROR(SMALL(AO346:AO1024,ROW()-ROW($AO$1027)+1),"")</f>
        <v>0</v>
      </c>
      <c r="AP1192">
        <f>IFERROR(SMALL(AP346:AP1024,ROW()-ROW($AP$1027)+1),"")</f>
        <v>0</v>
      </c>
      <c r="AQ1192">
        <f>IFERROR(SMALL(AQ346:AQ1024,ROW()-ROW($AQ$1027)+1),"")</f>
        <v>0</v>
      </c>
      <c r="AR1192">
        <f>IFERROR(SMALL(AR346:AR1024,ROW()-ROW($AR$1027)+1),"")</f>
        <v>0</v>
      </c>
      <c r="AS1192">
        <f>IFERROR(SMALL(AS346:AS1024,ROW()-ROW($AS$1027)+1),"")</f>
        <v>0</v>
      </c>
      <c r="AT1192">
        <f>IFERROR(SMALL(AT346:AT1024,ROW()-ROW($AT$1027)+1),"")</f>
        <v>0</v>
      </c>
      <c r="AU1192">
        <f>IFERROR(SMALL(AU346:AU1024,ROW()-ROW($AU$1027)+1),"")</f>
        <v>0</v>
      </c>
      <c r="AV1192">
        <f>IFERROR(SMALL(AV346:AV1024,ROW()-ROW($AV$1027)+1),"")</f>
        <v>0</v>
      </c>
      <c r="AW1192">
        <f>IFERROR(SMALL(AW346:AW1024,ROW()-ROW($AW$1027)+1),"")</f>
        <v>0</v>
      </c>
      <c r="AX1192">
        <f>IFERROR(SMALL(AX346:AX1024,ROW()-ROW($AX$1027)+1),"")</f>
        <v>0</v>
      </c>
      <c r="AY1192">
        <f>IFERROR(SMALL(AY346:AY1024,ROW()-ROW($AY$1027)+1),"")</f>
        <v>0</v>
      </c>
      <c r="AZ1192">
        <f>IFERROR(SMALL(AZ346:AZ1024,ROW()-ROW($AZ$1027)+1),"")</f>
        <v>0</v>
      </c>
      <c r="BA1192">
        <f>IFERROR(SMALL(BA346:BA1024,ROW()-ROW($BA$1027)+1),"")</f>
        <v>0</v>
      </c>
      <c r="BB1192">
        <f>IFERROR(SMALL(BB346:BB1024,ROW()-ROW($BB$1027)+1),"")</f>
        <v>0</v>
      </c>
      <c r="BC1192">
        <f>IFERROR(SMALL(BC346:BC1024,ROW()-ROW($BC$1027)+1),"")</f>
        <v>0</v>
      </c>
      <c r="BD1192">
        <f>IFERROR(SMALL(BD346:BD1024,ROW()-ROW($BD$1027)+1),"")</f>
        <v>0</v>
      </c>
      <c r="BE1192">
        <f>IFERROR(SMALL(BE346:BE1024,ROW()-ROW($BE$1027)+1),"")</f>
        <v>0</v>
      </c>
      <c r="BF1192">
        <f>IFERROR(SMALL(BF346:BF1024,ROW()-ROW($BF$1027)+1),"")</f>
        <v>0</v>
      </c>
      <c r="BG1192">
        <f>IFERROR(SMALL(BG346:BG1024,ROW()-ROW($BG$1027)+1),"")</f>
        <v>0</v>
      </c>
      <c r="BH1192">
        <f>IFERROR(SMALL(BH346:BH1024,ROW()-ROW($BH$1027)+1),"")</f>
        <v>0</v>
      </c>
      <c r="BI1192">
        <f>IFERROR(SMALL(BI346:BI1024,ROW()-ROW($BI$1027)+1),"")</f>
        <v>0</v>
      </c>
      <c r="BJ1192">
        <f>IFERROR(SMALL(BJ346:BJ1024,ROW()-ROW($BJ$1027)+1),"")</f>
        <v>0</v>
      </c>
      <c r="BK1192">
        <f>IFERROR(SMALL(BK346:BK1024,ROW()-ROW($BK$1027)+1),"")</f>
        <v>0</v>
      </c>
      <c r="BL1192">
        <f>IFERROR(SMALL(BL346:BL1024,ROW()-ROW($BL$1027)+1),"")</f>
        <v>0</v>
      </c>
      <c r="BM1192">
        <f>IFERROR(SMALL(BM346:BM1024,ROW()-ROW($BM$1027)+1),"")</f>
        <v>0</v>
      </c>
      <c r="BN1192">
        <f>IFERROR(SMALL(BN346:BN1024,ROW()-ROW($BN$1027)+1),"")</f>
        <v>0</v>
      </c>
      <c r="BO1192">
        <f>IFERROR(SMALL(BO346:BO1024,ROW()-ROW($BO$1027)+1),"")</f>
        <v>0</v>
      </c>
      <c r="BP1192">
        <f>IFERROR(SMALL(BP346:BP1024,ROW()-ROW($BP$1027)+1),"")</f>
        <v>0</v>
      </c>
      <c r="BQ1192">
        <f>IFERROR(SMALL(BQ346:BQ1024,ROW()-ROW($BQ$1027)+1),"")</f>
        <v>0</v>
      </c>
      <c r="BR1192">
        <f>IFERROR(SMALL(BR346:BR1024,ROW()-ROW($BR$1027)+1),"")</f>
        <v>0</v>
      </c>
    </row>
    <row r="1193" spans="5:70">
      <c r="E1193">
        <f>IFERROR(SMALL(E346:E1024,ROW()-ROW($E$1027)+1),"")</f>
        <v>0</v>
      </c>
      <c r="F1193">
        <f>IFERROR(SMALL(F346:F1024,ROW()-ROW($F$1027)+1),"")</f>
        <v>0</v>
      </c>
      <c r="G1193">
        <f>IFERROR(SMALL(G346:G1024,ROW()-ROW($G$1027)+1),"")</f>
        <v>0</v>
      </c>
      <c r="H1193">
        <f>IFERROR(SMALL(H346:H1024,ROW()-ROW($H$1027)+1),"")</f>
        <v>0</v>
      </c>
      <c r="I1193">
        <f>IFERROR(SMALL(I346:I1024,ROW()-ROW($I$1027)+1),"")</f>
        <v>0</v>
      </c>
      <c r="J1193">
        <f>IFERROR(SMALL(J346:J1024,ROW()-ROW($J$1027)+1),"")</f>
        <v>0</v>
      </c>
      <c r="K1193">
        <f>IFERROR(SMALL(K346:K1024,ROW()-ROW($K$1027)+1),"")</f>
        <v>0</v>
      </c>
      <c r="L1193">
        <f>IFERROR(SMALL(L346:L1024,ROW()-ROW($L$1027)+1),"")</f>
        <v>0</v>
      </c>
      <c r="M1193">
        <f>IFERROR(SMALL(M346:M1024,ROW()-ROW($M$1027)+1),"")</f>
        <v>0</v>
      </c>
      <c r="N1193">
        <f>IFERROR(SMALL(N346:N1024,ROW()-ROW($N$1027)+1),"")</f>
        <v>0</v>
      </c>
      <c r="O1193">
        <f>IFERROR(SMALL(O346:O1024,ROW()-ROW($O$1027)+1),"")</f>
        <v>0</v>
      </c>
      <c r="P1193">
        <f>IFERROR(SMALL(P346:P1024,ROW()-ROW($P$1027)+1),"")</f>
        <v>0</v>
      </c>
      <c r="Q1193">
        <f>IFERROR(SMALL(Q346:Q1024,ROW()-ROW($Q$1027)+1),"")</f>
        <v>0</v>
      </c>
      <c r="R1193">
        <f>IFERROR(SMALL(R346:R1024,ROW()-ROW($R$1027)+1),"")</f>
        <v>0</v>
      </c>
      <c r="S1193">
        <f>IFERROR(SMALL(S346:S1024,ROW()-ROW($S$1027)+1),"")</f>
        <v>0</v>
      </c>
      <c r="T1193">
        <f>IFERROR(SMALL(T346:T1024,ROW()-ROW($T$1027)+1),"")</f>
        <v>0</v>
      </c>
      <c r="U1193">
        <f>IFERROR(SMALL(U346:U1024,ROW()-ROW($U$1027)+1),"")</f>
        <v>0</v>
      </c>
      <c r="V1193">
        <f>IFERROR(SMALL(V346:V1024,ROW()-ROW($V$1027)+1),"")</f>
        <v>0</v>
      </c>
      <c r="W1193">
        <f>IFERROR(SMALL(W346:W1024,ROW()-ROW($W$1027)+1),"")</f>
        <v>0</v>
      </c>
      <c r="X1193">
        <f>IFERROR(SMALL(X346:X1024,ROW()-ROW($X$1027)+1),"")</f>
        <v>0</v>
      </c>
      <c r="Y1193">
        <f>IFERROR(SMALL(Y346:Y1024,ROW()-ROW($Y$1027)+1),"")</f>
        <v>0</v>
      </c>
      <c r="Z1193">
        <f>IFERROR(SMALL(Z346:Z1024,ROW()-ROW($Z$1027)+1),"")</f>
        <v>0</v>
      </c>
      <c r="AA1193">
        <f>IFERROR(SMALL(AA346:AA1024,ROW()-ROW($AA$1027)+1),"")</f>
        <v>0</v>
      </c>
      <c r="AB1193">
        <f>IFERROR(SMALL(AB346:AB1024,ROW()-ROW($AB$1027)+1),"")</f>
        <v>0</v>
      </c>
      <c r="AC1193">
        <f>IFERROR(SMALL(AC346:AC1024,ROW()-ROW($AC$1027)+1),"")</f>
        <v>0</v>
      </c>
      <c r="AD1193">
        <f>IFERROR(SMALL(AD346:AD1024,ROW()-ROW($AD$1027)+1),"")</f>
        <v>0</v>
      </c>
      <c r="AE1193">
        <f>IFERROR(SMALL(AE346:AE1024,ROW()-ROW($AE$1027)+1),"")</f>
        <v>0</v>
      </c>
      <c r="AF1193">
        <f>IFERROR(SMALL(AF346:AF1024,ROW()-ROW($AF$1027)+1),"")</f>
        <v>0</v>
      </c>
      <c r="AG1193">
        <f>IFERROR(SMALL(AG346:AG1024,ROW()-ROW($AG$1027)+1),"")</f>
        <v>0</v>
      </c>
      <c r="AH1193">
        <f>IFERROR(SMALL(AH346:AH1024,ROW()-ROW($AH$1027)+1),"")</f>
        <v>0</v>
      </c>
      <c r="AI1193">
        <f>IFERROR(SMALL(AI346:AI1024,ROW()-ROW($AI$1027)+1),"")</f>
        <v>0</v>
      </c>
      <c r="AJ1193">
        <f>IFERROR(SMALL(AJ346:AJ1024,ROW()-ROW($AJ$1027)+1),"")</f>
        <v>0</v>
      </c>
      <c r="AM1193">
        <f>IFERROR(SMALL(AM346:AM1024,ROW()-ROW($AM$1027)+1),"")</f>
        <v>0</v>
      </c>
      <c r="AN1193">
        <f>IFERROR(SMALL(AN346:AN1024,ROW()-ROW($AN$1027)+1),"")</f>
        <v>0</v>
      </c>
      <c r="AO1193">
        <f>IFERROR(SMALL(AO346:AO1024,ROW()-ROW($AO$1027)+1),"")</f>
        <v>0</v>
      </c>
      <c r="AP1193">
        <f>IFERROR(SMALL(AP346:AP1024,ROW()-ROW($AP$1027)+1),"")</f>
        <v>0</v>
      </c>
      <c r="AQ1193">
        <f>IFERROR(SMALL(AQ346:AQ1024,ROW()-ROW($AQ$1027)+1),"")</f>
        <v>0</v>
      </c>
      <c r="AR1193">
        <f>IFERROR(SMALL(AR346:AR1024,ROW()-ROW($AR$1027)+1),"")</f>
        <v>0</v>
      </c>
      <c r="AS1193">
        <f>IFERROR(SMALL(AS346:AS1024,ROW()-ROW($AS$1027)+1),"")</f>
        <v>0</v>
      </c>
      <c r="AT1193">
        <f>IFERROR(SMALL(AT346:AT1024,ROW()-ROW($AT$1027)+1),"")</f>
        <v>0</v>
      </c>
      <c r="AU1193">
        <f>IFERROR(SMALL(AU346:AU1024,ROW()-ROW($AU$1027)+1),"")</f>
        <v>0</v>
      </c>
      <c r="AV1193">
        <f>IFERROR(SMALL(AV346:AV1024,ROW()-ROW($AV$1027)+1),"")</f>
        <v>0</v>
      </c>
      <c r="AW1193">
        <f>IFERROR(SMALL(AW346:AW1024,ROW()-ROW($AW$1027)+1),"")</f>
        <v>0</v>
      </c>
      <c r="AX1193">
        <f>IFERROR(SMALL(AX346:AX1024,ROW()-ROW($AX$1027)+1),"")</f>
        <v>0</v>
      </c>
      <c r="AY1193">
        <f>IFERROR(SMALL(AY346:AY1024,ROW()-ROW($AY$1027)+1),"")</f>
        <v>0</v>
      </c>
      <c r="AZ1193">
        <f>IFERROR(SMALL(AZ346:AZ1024,ROW()-ROW($AZ$1027)+1),"")</f>
        <v>0</v>
      </c>
      <c r="BA1193">
        <f>IFERROR(SMALL(BA346:BA1024,ROW()-ROW($BA$1027)+1),"")</f>
        <v>0</v>
      </c>
      <c r="BB1193">
        <f>IFERROR(SMALL(BB346:BB1024,ROW()-ROW($BB$1027)+1),"")</f>
        <v>0</v>
      </c>
      <c r="BC1193">
        <f>IFERROR(SMALL(BC346:BC1024,ROW()-ROW($BC$1027)+1),"")</f>
        <v>0</v>
      </c>
      <c r="BD1193">
        <f>IFERROR(SMALL(BD346:BD1024,ROW()-ROW($BD$1027)+1),"")</f>
        <v>0</v>
      </c>
      <c r="BE1193">
        <f>IFERROR(SMALL(BE346:BE1024,ROW()-ROW($BE$1027)+1),"")</f>
        <v>0</v>
      </c>
      <c r="BF1193">
        <f>IFERROR(SMALL(BF346:BF1024,ROW()-ROW($BF$1027)+1),"")</f>
        <v>0</v>
      </c>
      <c r="BG1193">
        <f>IFERROR(SMALL(BG346:BG1024,ROW()-ROW($BG$1027)+1),"")</f>
        <v>0</v>
      </c>
      <c r="BH1193">
        <f>IFERROR(SMALL(BH346:BH1024,ROW()-ROW($BH$1027)+1),"")</f>
        <v>0</v>
      </c>
      <c r="BI1193">
        <f>IFERROR(SMALL(BI346:BI1024,ROW()-ROW($BI$1027)+1),"")</f>
        <v>0</v>
      </c>
      <c r="BJ1193">
        <f>IFERROR(SMALL(BJ346:BJ1024,ROW()-ROW($BJ$1027)+1),"")</f>
        <v>0</v>
      </c>
      <c r="BK1193">
        <f>IFERROR(SMALL(BK346:BK1024,ROW()-ROW($BK$1027)+1),"")</f>
        <v>0</v>
      </c>
      <c r="BL1193">
        <f>IFERROR(SMALL(BL346:BL1024,ROW()-ROW($BL$1027)+1),"")</f>
        <v>0</v>
      </c>
      <c r="BM1193">
        <f>IFERROR(SMALL(BM346:BM1024,ROW()-ROW($BM$1027)+1),"")</f>
        <v>0</v>
      </c>
      <c r="BN1193">
        <f>IFERROR(SMALL(BN346:BN1024,ROW()-ROW($BN$1027)+1),"")</f>
        <v>0</v>
      </c>
      <c r="BO1193">
        <f>IFERROR(SMALL(BO346:BO1024,ROW()-ROW($BO$1027)+1),"")</f>
        <v>0</v>
      </c>
      <c r="BP1193">
        <f>IFERROR(SMALL(BP346:BP1024,ROW()-ROW($BP$1027)+1),"")</f>
        <v>0</v>
      </c>
      <c r="BQ1193">
        <f>IFERROR(SMALL(BQ346:BQ1024,ROW()-ROW($BQ$1027)+1),"")</f>
        <v>0</v>
      </c>
      <c r="BR1193">
        <f>IFERROR(SMALL(BR346:BR1024,ROW()-ROW($BR$1027)+1),"")</f>
        <v>0</v>
      </c>
    </row>
    <row r="1194" spans="5:70">
      <c r="E1194">
        <f>IFERROR(SMALL(E346:E1024,ROW()-ROW($E$1027)+1),"")</f>
        <v>0</v>
      </c>
      <c r="F1194">
        <f>IFERROR(SMALL(F346:F1024,ROW()-ROW($F$1027)+1),"")</f>
        <v>0</v>
      </c>
      <c r="G1194">
        <f>IFERROR(SMALL(G346:G1024,ROW()-ROW($G$1027)+1),"")</f>
        <v>0</v>
      </c>
      <c r="H1194">
        <f>IFERROR(SMALL(H346:H1024,ROW()-ROW($H$1027)+1),"")</f>
        <v>0</v>
      </c>
      <c r="I1194">
        <f>IFERROR(SMALL(I346:I1024,ROW()-ROW($I$1027)+1),"")</f>
        <v>0</v>
      </c>
      <c r="J1194">
        <f>IFERROR(SMALL(J346:J1024,ROW()-ROW($J$1027)+1),"")</f>
        <v>0</v>
      </c>
      <c r="K1194">
        <f>IFERROR(SMALL(K346:K1024,ROW()-ROW($K$1027)+1),"")</f>
        <v>0</v>
      </c>
      <c r="L1194">
        <f>IFERROR(SMALL(L346:L1024,ROW()-ROW($L$1027)+1),"")</f>
        <v>0</v>
      </c>
      <c r="M1194">
        <f>IFERROR(SMALL(M346:M1024,ROW()-ROW($M$1027)+1),"")</f>
        <v>0</v>
      </c>
      <c r="N1194">
        <f>IFERROR(SMALL(N346:N1024,ROW()-ROW($N$1027)+1),"")</f>
        <v>0</v>
      </c>
      <c r="O1194">
        <f>IFERROR(SMALL(O346:O1024,ROW()-ROW($O$1027)+1),"")</f>
        <v>0</v>
      </c>
      <c r="P1194">
        <f>IFERROR(SMALL(P346:P1024,ROW()-ROW($P$1027)+1),"")</f>
        <v>0</v>
      </c>
      <c r="Q1194">
        <f>IFERROR(SMALL(Q346:Q1024,ROW()-ROW($Q$1027)+1),"")</f>
        <v>0</v>
      </c>
      <c r="R1194">
        <f>IFERROR(SMALL(R346:R1024,ROW()-ROW($R$1027)+1),"")</f>
        <v>0</v>
      </c>
      <c r="S1194">
        <f>IFERROR(SMALL(S346:S1024,ROW()-ROW($S$1027)+1),"")</f>
        <v>0</v>
      </c>
      <c r="T1194">
        <f>IFERROR(SMALL(T346:T1024,ROW()-ROW($T$1027)+1),"")</f>
        <v>0</v>
      </c>
      <c r="U1194">
        <f>IFERROR(SMALL(U346:U1024,ROW()-ROW($U$1027)+1),"")</f>
        <v>0</v>
      </c>
      <c r="V1194">
        <f>IFERROR(SMALL(V346:V1024,ROW()-ROW($V$1027)+1),"")</f>
        <v>0</v>
      </c>
      <c r="W1194">
        <f>IFERROR(SMALL(W346:W1024,ROW()-ROW($W$1027)+1),"")</f>
        <v>0</v>
      </c>
      <c r="X1194">
        <f>IFERROR(SMALL(X346:X1024,ROW()-ROW($X$1027)+1),"")</f>
        <v>0</v>
      </c>
      <c r="Y1194">
        <f>IFERROR(SMALL(Y346:Y1024,ROW()-ROW($Y$1027)+1),"")</f>
        <v>0</v>
      </c>
      <c r="Z1194">
        <f>IFERROR(SMALL(Z346:Z1024,ROW()-ROW($Z$1027)+1),"")</f>
        <v>0</v>
      </c>
      <c r="AA1194">
        <f>IFERROR(SMALL(AA346:AA1024,ROW()-ROW($AA$1027)+1),"")</f>
        <v>0</v>
      </c>
      <c r="AB1194">
        <f>IFERROR(SMALL(AB346:AB1024,ROW()-ROW($AB$1027)+1),"")</f>
        <v>0</v>
      </c>
      <c r="AC1194">
        <f>IFERROR(SMALL(AC346:AC1024,ROW()-ROW($AC$1027)+1),"")</f>
        <v>0</v>
      </c>
      <c r="AD1194">
        <f>IFERROR(SMALL(AD346:AD1024,ROW()-ROW($AD$1027)+1),"")</f>
        <v>0</v>
      </c>
      <c r="AE1194">
        <f>IFERROR(SMALL(AE346:AE1024,ROW()-ROW($AE$1027)+1),"")</f>
        <v>0</v>
      </c>
      <c r="AF1194">
        <f>IFERROR(SMALL(AF346:AF1024,ROW()-ROW($AF$1027)+1),"")</f>
        <v>0</v>
      </c>
      <c r="AG1194">
        <f>IFERROR(SMALL(AG346:AG1024,ROW()-ROW($AG$1027)+1),"")</f>
        <v>0</v>
      </c>
      <c r="AH1194">
        <f>IFERROR(SMALL(AH346:AH1024,ROW()-ROW($AH$1027)+1),"")</f>
        <v>0</v>
      </c>
      <c r="AI1194">
        <f>IFERROR(SMALL(AI346:AI1024,ROW()-ROW($AI$1027)+1),"")</f>
        <v>0</v>
      </c>
      <c r="AJ1194">
        <f>IFERROR(SMALL(AJ346:AJ1024,ROW()-ROW($AJ$1027)+1),"")</f>
        <v>0</v>
      </c>
      <c r="AM1194">
        <f>IFERROR(SMALL(AM346:AM1024,ROW()-ROW($AM$1027)+1),"")</f>
        <v>0</v>
      </c>
      <c r="AN1194">
        <f>IFERROR(SMALL(AN346:AN1024,ROW()-ROW($AN$1027)+1),"")</f>
        <v>0</v>
      </c>
      <c r="AO1194">
        <f>IFERROR(SMALL(AO346:AO1024,ROW()-ROW($AO$1027)+1),"")</f>
        <v>0</v>
      </c>
      <c r="AP1194">
        <f>IFERROR(SMALL(AP346:AP1024,ROW()-ROW($AP$1027)+1),"")</f>
        <v>0</v>
      </c>
      <c r="AQ1194">
        <f>IFERROR(SMALL(AQ346:AQ1024,ROW()-ROW($AQ$1027)+1),"")</f>
        <v>0</v>
      </c>
      <c r="AR1194">
        <f>IFERROR(SMALL(AR346:AR1024,ROW()-ROW($AR$1027)+1),"")</f>
        <v>0</v>
      </c>
      <c r="AS1194">
        <f>IFERROR(SMALL(AS346:AS1024,ROW()-ROW($AS$1027)+1),"")</f>
        <v>0</v>
      </c>
      <c r="AT1194">
        <f>IFERROR(SMALL(AT346:AT1024,ROW()-ROW($AT$1027)+1),"")</f>
        <v>0</v>
      </c>
      <c r="AU1194">
        <f>IFERROR(SMALL(AU346:AU1024,ROW()-ROW($AU$1027)+1),"")</f>
        <v>0</v>
      </c>
      <c r="AV1194">
        <f>IFERROR(SMALL(AV346:AV1024,ROW()-ROW($AV$1027)+1),"")</f>
        <v>0</v>
      </c>
      <c r="AW1194">
        <f>IFERROR(SMALL(AW346:AW1024,ROW()-ROW($AW$1027)+1),"")</f>
        <v>0</v>
      </c>
      <c r="AX1194">
        <f>IFERROR(SMALL(AX346:AX1024,ROW()-ROW($AX$1027)+1),"")</f>
        <v>0</v>
      </c>
      <c r="AY1194">
        <f>IFERROR(SMALL(AY346:AY1024,ROW()-ROW($AY$1027)+1),"")</f>
        <v>0</v>
      </c>
      <c r="AZ1194">
        <f>IFERROR(SMALL(AZ346:AZ1024,ROW()-ROW($AZ$1027)+1),"")</f>
        <v>0</v>
      </c>
      <c r="BA1194">
        <f>IFERROR(SMALL(BA346:BA1024,ROW()-ROW($BA$1027)+1),"")</f>
        <v>0</v>
      </c>
      <c r="BB1194">
        <f>IFERROR(SMALL(BB346:BB1024,ROW()-ROW($BB$1027)+1),"")</f>
        <v>0</v>
      </c>
      <c r="BC1194">
        <f>IFERROR(SMALL(BC346:BC1024,ROW()-ROW($BC$1027)+1),"")</f>
        <v>0</v>
      </c>
      <c r="BD1194">
        <f>IFERROR(SMALL(BD346:BD1024,ROW()-ROW($BD$1027)+1),"")</f>
        <v>0</v>
      </c>
      <c r="BE1194">
        <f>IFERROR(SMALL(BE346:BE1024,ROW()-ROW($BE$1027)+1),"")</f>
        <v>0</v>
      </c>
      <c r="BF1194">
        <f>IFERROR(SMALL(BF346:BF1024,ROW()-ROW($BF$1027)+1),"")</f>
        <v>0</v>
      </c>
      <c r="BG1194">
        <f>IFERROR(SMALL(BG346:BG1024,ROW()-ROW($BG$1027)+1),"")</f>
        <v>0</v>
      </c>
      <c r="BH1194">
        <f>IFERROR(SMALL(BH346:BH1024,ROW()-ROW($BH$1027)+1),"")</f>
        <v>0</v>
      </c>
      <c r="BI1194">
        <f>IFERROR(SMALL(BI346:BI1024,ROW()-ROW($BI$1027)+1),"")</f>
        <v>0</v>
      </c>
      <c r="BJ1194">
        <f>IFERROR(SMALL(BJ346:BJ1024,ROW()-ROW($BJ$1027)+1),"")</f>
        <v>0</v>
      </c>
      <c r="BK1194">
        <f>IFERROR(SMALL(BK346:BK1024,ROW()-ROW($BK$1027)+1),"")</f>
        <v>0</v>
      </c>
      <c r="BL1194">
        <f>IFERROR(SMALL(BL346:BL1024,ROW()-ROW($BL$1027)+1),"")</f>
        <v>0</v>
      </c>
      <c r="BM1194">
        <f>IFERROR(SMALL(BM346:BM1024,ROW()-ROW($BM$1027)+1),"")</f>
        <v>0</v>
      </c>
      <c r="BN1194">
        <f>IFERROR(SMALL(BN346:BN1024,ROW()-ROW($BN$1027)+1),"")</f>
        <v>0</v>
      </c>
      <c r="BO1194">
        <f>IFERROR(SMALL(BO346:BO1024,ROW()-ROW($BO$1027)+1),"")</f>
        <v>0</v>
      </c>
      <c r="BP1194">
        <f>IFERROR(SMALL(BP346:BP1024,ROW()-ROW($BP$1027)+1),"")</f>
        <v>0</v>
      </c>
      <c r="BQ1194">
        <f>IFERROR(SMALL(BQ346:BQ1024,ROW()-ROW($BQ$1027)+1),"")</f>
        <v>0</v>
      </c>
      <c r="BR1194">
        <f>IFERROR(SMALL(BR346:BR1024,ROW()-ROW($BR$1027)+1),"")</f>
        <v>0</v>
      </c>
    </row>
    <row r="1195" spans="5:70">
      <c r="E1195">
        <f>IFERROR(SMALL(E346:E1024,ROW()-ROW($E$1027)+1),"")</f>
        <v>0</v>
      </c>
      <c r="F1195">
        <f>IFERROR(SMALL(F346:F1024,ROW()-ROW($F$1027)+1),"")</f>
        <v>0</v>
      </c>
      <c r="G1195">
        <f>IFERROR(SMALL(G346:G1024,ROW()-ROW($G$1027)+1),"")</f>
        <v>0</v>
      </c>
      <c r="H1195">
        <f>IFERROR(SMALL(H346:H1024,ROW()-ROW($H$1027)+1),"")</f>
        <v>0</v>
      </c>
      <c r="I1195">
        <f>IFERROR(SMALL(I346:I1024,ROW()-ROW($I$1027)+1),"")</f>
        <v>0</v>
      </c>
      <c r="J1195">
        <f>IFERROR(SMALL(J346:J1024,ROW()-ROW($J$1027)+1),"")</f>
        <v>0</v>
      </c>
      <c r="K1195">
        <f>IFERROR(SMALL(K346:K1024,ROW()-ROW($K$1027)+1),"")</f>
        <v>0</v>
      </c>
      <c r="L1195">
        <f>IFERROR(SMALL(L346:L1024,ROW()-ROW($L$1027)+1),"")</f>
        <v>0</v>
      </c>
      <c r="M1195">
        <f>IFERROR(SMALL(M346:M1024,ROW()-ROW($M$1027)+1),"")</f>
        <v>0</v>
      </c>
      <c r="N1195">
        <f>IFERROR(SMALL(N346:N1024,ROW()-ROW($N$1027)+1),"")</f>
        <v>0</v>
      </c>
      <c r="O1195">
        <f>IFERROR(SMALL(O346:O1024,ROW()-ROW($O$1027)+1),"")</f>
        <v>0</v>
      </c>
      <c r="P1195">
        <f>IFERROR(SMALL(P346:P1024,ROW()-ROW($P$1027)+1),"")</f>
        <v>0</v>
      </c>
      <c r="Q1195">
        <f>IFERROR(SMALL(Q346:Q1024,ROW()-ROW($Q$1027)+1),"")</f>
        <v>0</v>
      </c>
      <c r="R1195">
        <f>IFERROR(SMALL(R346:R1024,ROW()-ROW($R$1027)+1),"")</f>
        <v>0</v>
      </c>
      <c r="S1195">
        <f>IFERROR(SMALL(S346:S1024,ROW()-ROW($S$1027)+1),"")</f>
        <v>0</v>
      </c>
      <c r="T1195">
        <f>IFERROR(SMALL(T346:T1024,ROW()-ROW($T$1027)+1),"")</f>
        <v>0</v>
      </c>
      <c r="U1195">
        <f>IFERROR(SMALL(U346:U1024,ROW()-ROW($U$1027)+1),"")</f>
        <v>0</v>
      </c>
      <c r="V1195">
        <f>IFERROR(SMALL(V346:V1024,ROW()-ROW($V$1027)+1),"")</f>
        <v>0</v>
      </c>
      <c r="W1195">
        <f>IFERROR(SMALL(W346:W1024,ROW()-ROW($W$1027)+1),"")</f>
        <v>0</v>
      </c>
      <c r="X1195">
        <f>IFERROR(SMALL(X346:X1024,ROW()-ROW($X$1027)+1),"")</f>
        <v>0</v>
      </c>
      <c r="Y1195">
        <f>IFERROR(SMALL(Y346:Y1024,ROW()-ROW($Y$1027)+1),"")</f>
        <v>0</v>
      </c>
      <c r="Z1195">
        <f>IFERROR(SMALL(Z346:Z1024,ROW()-ROW($Z$1027)+1),"")</f>
        <v>0</v>
      </c>
      <c r="AA1195">
        <f>IFERROR(SMALL(AA346:AA1024,ROW()-ROW($AA$1027)+1),"")</f>
        <v>0</v>
      </c>
      <c r="AB1195">
        <f>IFERROR(SMALL(AB346:AB1024,ROW()-ROW($AB$1027)+1),"")</f>
        <v>0</v>
      </c>
      <c r="AC1195">
        <f>IFERROR(SMALL(AC346:AC1024,ROW()-ROW($AC$1027)+1),"")</f>
        <v>0</v>
      </c>
      <c r="AD1195">
        <f>IFERROR(SMALL(AD346:AD1024,ROW()-ROW($AD$1027)+1),"")</f>
        <v>0</v>
      </c>
      <c r="AE1195">
        <f>IFERROR(SMALL(AE346:AE1024,ROW()-ROW($AE$1027)+1),"")</f>
        <v>0</v>
      </c>
      <c r="AF1195">
        <f>IFERROR(SMALL(AF346:AF1024,ROW()-ROW($AF$1027)+1),"")</f>
        <v>0</v>
      </c>
      <c r="AG1195">
        <f>IFERROR(SMALL(AG346:AG1024,ROW()-ROW($AG$1027)+1),"")</f>
        <v>0</v>
      </c>
      <c r="AH1195">
        <f>IFERROR(SMALL(AH346:AH1024,ROW()-ROW($AH$1027)+1),"")</f>
        <v>0</v>
      </c>
      <c r="AI1195">
        <f>IFERROR(SMALL(AI346:AI1024,ROW()-ROW($AI$1027)+1),"")</f>
        <v>0</v>
      </c>
      <c r="AJ1195">
        <f>IFERROR(SMALL(AJ346:AJ1024,ROW()-ROW($AJ$1027)+1),"")</f>
        <v>0</v>
      </c>
      <c r="AM1195">
        <f>IFERROR(SMALL(AM346:AM1024,ROW()-ROW($AM$1027)+1),"")</f>
        <v>0</v>
      </c>
      <c r="AN1195">
        <f>IFERROR(SMALL(AN346:AN1024,ROW()-ROW($AN$1027)+1),"")</f>
        <v>0</v>
      </c>
      <c r="AO1195">
        <f>IFERROR(SMALL(AO346:AO1024,ROW()-ROW($AO$1027)+1),"")</f>
        <v>0</v>
      </c>
      <c r="AP1195">
        <f>IFERROR(SMALL(AP346:AP1024,ROW()-ROW($AP$1027)+1),"")</f>
        <v>0</v>
      </c>
      <c r="AQ1195">
        <f>IFERROR(SMALL(AQ346:AQ1024,ROW()-ROW($AQ$1027)+1),"")</f>
        <v>0</v>
      </c>
      <c r="AR1195">
        <f>IFERROR(SMALL(AR346:AR1024,ROW()-ROW($AR$1027)+1),"")</f>
        <v>0</v>
      </c>
      <c r="AS1195">
        <f>IFERROR(SMALL(AS346:AS1024,ROW()-ROW($AS$1027)+1),"")</f>
        <v>0</v>
      </c>
      <c r="AT1195">
        <f>IFERROR(SMALL(AT346:AT1024,ROW()-ROW($AT$1027)+1),"")</f>
        <v>0</v>
      </c>
      <c r="AU1195">
        <f>IFERROR(SMALL(AU346:AU1024,ROW()-ROW($AU$1027)+1),"")</f>
        <v>0</v>
      </c>
      <c r="AV1195">
        <f>IFERROR(SMALL(AV346:AV1024,ROW()-ROW($AV$1027)+1),"")</f>
        <v>0</v>
      </c>
      <c r="AW1195">
        <f>IFERROR(SMALL(AW346:AW1024,ROW()-ROW($AW$1027)+1),"")</f>
        <v>0</v>
      </c>
      <c r="AX1195">
        <f>IFERROR(SMALL(AX346:AX1024,ROW()-ROW($AX$1027)+1),"")</f>
        <v>0</v>
      </c>
      <c r="AY1195">
        <f>IFERROR(SMALL(AY346:AY1024,ROW()-ROW($AY$1027)+1),"")</f>
        <v>0</v>
      </c>
      <c r="AZ1195">
        <f>IFERROR(SMALL(AZ346:AZ1024,ROW()-ROW($AZ$1027)+1),"")</f>
        <v>0</v>
      </c>
      <c r="BA1195">
        <f>IFERROR(SMALL(BA346:BA1024,ROW()-ROW($BA$1027)+1),"")</f>
        <v>0</v>
      </c>
      <c r="BB1195">
        <f>IFERROR(SMALL(BB346:BB1024,ROW()-ROW($BB$1027)+1),"")</f>
        <v>0</v>
      </c>
      <c r="BC1195">
        <f>IFERROR(SMALL(BC346:BC1024,ROW()-ROW($BC$1027)+1),"")</f>
        <v>0</v>
      </c>
      <c r="BD1195">
        <f>IFERROR(SMALL(BD346:BD1024,ROW()-ROW($BD$1027)+1),"")</f>
        <v>0</v>
      </c>
      <c r="BE1195">
        <f>IFERROR(SMALL(BE346:BE1024,ROW()-ROW($BE$1027)+1),"")</f>
        <v>0</v>
      </c>
      <c r="BF1195">
        <f>IFERROR(SMALL(BF346:BF1024,ROW()-ROW($BF$1027)+1),"")</f>
        <v>0</v>
      </c>
      <c r="BG1195">
        <f>IFERROR(SMALL(BG346:BG1024,ROW()-ROW($BG$1027)+1),"")</f>
        <v>0</v>
      </c>
      <c r="BH1195">
        <f>IFERROR(SMALL(BH346:BH1024,ROW()-ROW($BH$1027)+1),"")</f>
        <v>0</v>
      </c>
      <c r="BI1195">
        <f>IFERROR(SMALL(BI346:BI1024,ROW()-ROW($BI$1027)+1),"")</f>
        <v>0</v>
      </c>
      <c r="BJ1195">
        <f>IFERROR(SMALL(BJ346:BJ1024,ROW()-ROW($BJ$1027)+1),"")</f>
        <v>0</v>
      </c>
      <c r="BK1195">
        <f>IFERROR(SMALL(BK346:BK1024,ROW()-ROW($BK$1027)+1),"")</f>
        <v>0</v>
      </c>
      <c r="BL1195">
        <f>IFERROR(SMALL(BL346:BL1024,ROW()-ROW($BL$1027)+1),"")</f>
        <v>0</v>
      </c>
      <c r="BM1195">
        <f>IFERROR(SMALL(BM346:BM1024,ROW()-ROW($BM$1027)+1),"")</f>
        <v>0</v>
      </c>
      <c r="BN1195">
        <f>IFERROR(SMALL(BN346:BN1024,ROW()-ROW($BN$1027)+1),"")</f>
        <v>0</v>
      </c>
      <c r="BO1195">
        <f>IFERROR(SMALL(BO346:BO1024,ROW()-ROW($BO$1027)+1),"")</f>
        <v>0</v>
      </c>
      <c r="BP1195">
        <f>IFERROR(SMALL(BP346:BP1024,ROW()-ROW($BP$1027)+1),"")</f>
        <v>0</v>
      </c>
      <c r="BQ1195">
        <f>IFERROR(SMALL(BQ346:BQ1024,ROW()-ROW($BQ$1027)+1),"")</f>
        <v>0</v>
      </c>
      <c r="BR1195">
        <f>IFERROR(SMALL(BR346:BR1024,ROW()-ROW($BR$1027)+1),"")</f>
        <v>0</v>
      </c>
    </row>
    <row r="1196" spans="5:70">
      <c r="E1196">
        <f>IFERROR(SMALL(E346:E1024,ROW()-ROW($E$1027)+1),"")</f>
        <v>0</v>
      </c>
      <c r="F1196">
        <f>IFERROR(SMALL(F346:F1024,ROW()-ROW($F$1027)+1),"")</f>
        <v>0</v>
      </c>
      <c r="G1196">
        <f>IFERROR(SMALL(G346:G1024,ROW()-ROW($G$1027)+1),"")</f>
        <v>0</v>
      </c>
      <c r="H1196">
        <f>IFERROR(SMALL(H346:H1024,ROW()-ROW($H$1027)+1),"")</f>
        <v>0</v>
      </c>
      <c r="I1196">
        <f>IFERROR(SMALL(I346:I1024,ROW()-ROW($I$1027)+1),"")</f>
        <v>0</v>
      </c>
      <c r="J1196">
        <f>IFERROR(SMALL(J346:J1024,ROW()-ROW($J$1027)+1),"")</f>
        <v>0</v>
      </c>
      <c r="K1196">
        <f>IFERROR(SMALL(K346:K1024,ROW()-ROW($K$1027)+1),"")</f>
        <v>0</v>
      </c>
      <c r="L1196">
        <f>IFERROR(SMALL(L346:L1024,ROW()-ROW($L$1027)+1),"")</f>
        <v>0</v>
      </c>
      <c r="M1196">
        <f>IFERROR(SMALL(M346:M1024,ROW()-ROW($M$1027)+1),"")</f>
        <v>0</v>
      </c>
      <c r="N1196">
        <f>IFERROR(SMALL(N346:N1024,ROW()-ROW($N$1027)+1),"")</f>
        <v>0</v>
      </c>
      <c r="O1196">
        <f>IFERROR(SMALL(O346:O1024,ROW()-ROW($O$1027)+1),"")</f>
        <v>0</v>
      </c>
      <c r="P1196">
        <f>IFERROR(SMALL(P346:P1024,ROW()-ROW($P$1027)+1),"")</f>
        <v>0</v>
      </c>
      <c r="Q1196">
        <f>IFERROR(SMALL(Q346:Q1024,ROW()-ROW($Q$1027)+1),"")</f>
        <v>0</v>
      </c>
      <c r="R1196">
        <f>IFERROR(SMALL(R346:R1024,ROW()-ROW($R$1027)+1),"")</f>
        <v>0</v>
      </c>
      <c r="S1196">
        <f>IFERROR(SMALL(S346:S1024,ROW()-ROW($S$1027)+1),"")</f>
        <v>0</v>
      </c>
      <c r="T1196">
        <f>IFERROR(SMALL(T346:T1024,ROW()-ROW($T$1027)+1),"")</f>
        <v>0</v>
      </c>
      <c r="U1196">
        <f>IFERROR(SMALL(U346:U1024,ROW()-ROW($U$1027)+1),"")</f>
        <v>0</v>
      </c>
      <c r="V1196">
        <f>IFERROR(SMALL(V346:V1024,ROW()-ROW($V$1027)+1),"")</f>
        <v>0</v>
      </c>
      <c r="W1196">
        <f>IFERROR(SMALL(W346:W1024,ROW()-ROW($W$1027)+1),"")</f>
        <v>0</v>
      </c>
      <c r="X1196">
        <f>IFERROR(SMALL(X346:X1024,ROW()-ROW($X$1027)+1),"")</f>
        <v>0</v>
      </c>
      <c r="Y1196">
        <f>IFERROR(SMALL(Y346:Y1024,ROW()-ROW($Y$1027)+1),"")</f>
        <v>0</v>
      </c>
      <c r="Z1196">
        <f>IFERROR(SMALL(Z346:Z1024,ROW()-ROW($Z$1027)+1),"")</f>
        <v>0</v>
      </c>
      <c r="AA1196">
        <f>IFERROR(SMALL(AA346:AA1024,ROW()-ROW($AA$1027)+1),"")</f>
        <v>0</v>
      </c>
      <c r="AB1196">
        <f>IFERROR(SMALL(AB346:AB1024,ROW()-ROW($AB$1027)+1),"")</f>
        <v>0</v>
      </c>
      <c r="AC1196">
        <f>IFERROR(SMALL(AC346:AC1024,ROW()-ROW($AC$1027)+1),"")</f>
        <v>0</v>
      </c>
      <c r="AD1196">
        <f>IFERROR(SMALL(AD346:AD1024,ROW()-ROW($AD$1027)+1),"")</f>
        <v>0</v>
      </c>
      <c r="AE1196">
        <f>IFERROR(SMALL(AE346:AE1024,ROW()-ROW($AE$1027)+1),"")</f>
        <v>0</v>
      </c>
      <c r="AF1196">
        <f>IFERROR(SMALL(AF346:AF1024,ROW()-ROW($AF$1027)+1),"")</f>
        <v>0</v>
      </c>
      <c r="AG1196">
        <f>IFERROR(SMALL(AG346:AG1024,ROW()-ROW($AG$1027)+1),"")</f>
        <v>0</v>
      </c>
      <c r="AH1196">
        <f>IFERROR(SMALL(AH346:AH1024,ROW()-ROW($AH$1027)+1),"")</f>
        <v>0</v>
      </c>
      <c r="AI1196">
        <f>IFERROR(SMALL(AI346:AI1024,ROW()-ROW($AI$1027)+1),"")</f>
        <v>0</v>
      </c>
      <c r="AJ1196">
        <f>IFERROR(SMALL(AJ346:AJ1024,ROW()-ROW($AJ$1027)+1),"")</f>
        <v>0</v>
      </c>
      <c r="AM1196">
        <f>IFERROR(SMALL(AM346:AM1024,ROW()-ROW($AM$1027)+1),"")</f>
        <v>0</v>
      </c>
      <c r="AN1196">
        <f>IFERROR(SMALL(AN346:AN1024,ROW()-ROW($AN$1027)+1),"")</f>
        <v>0</v>
      </c>
      <c r="AO1196">
        <f>IFERROR(SMALL(AO346:AO1024,ROW()-ROW($AO$1027)+1),"")</f>
        <v>0</v>
      </c>
      <c r="AP1196">
        <f>IFERROR(SMALL(AP346:AP1024,ROW()-ROW($AP$1027)+1),"")</f>
        <v>0</v>
      </c>
      <c r="AQ1196">
        <f>IFERROR(SMALL(AQ346:AQ1024,ROW()-ROW($AQ$1027)+1),"")</f>
        <v>0</v>
      </c>
      <c r="AR1196">
        <f>IFERROR(SMALL(AR346:AR1024,ROW()-ROW($AR$1027)+1),"")</f>
        <v>0</v>
      </c>
      <c r="AS1196">
        <f>IFERROR(SMALL(AS346:AS1024,ROW()-ROW($AS$1027)+1),"")</f>
        <v>0</v>
      </c>
      <c r="AT1196">
        <f>IFERROR(SMALL(AT346:AT1024,ROW()-ROW($AT$1027)+1),"")</f>
        <v>0</v>
      </c>
      <c r="AU1196">
        <f>IFERROR(SMALL(AU346:AU1024,ROW()-ROW($AU$1027)+1),"")</f>
        <v>0</v>
      </c>
      <c r="AV1196">
        <f>IFERROR(SMALL(AV346:AV1024,ROW()-ROW($AV$1027)+1),"")</f>
        <v>0</v>
      </c>
      <c r="AW1196">
        <f>IFERROR(SMALL(AW346:AW1024,ROW()-ROW($AW$1027)+1),"")</f>
        <v>0</v>
      </c>
      <c r="AX1196">
        <f>IFERROR(SMALL(AX346:AX1024,ROW()-ROW($AX$1027)+1),"")</f>
        <v>0</v>
      </c>
      <c r="AY1196">
        <f>IFERROR(SMALL(AY346:AY1024,ROW()-ROW($AY$1027)+1),"")</f>
        <v>0</v>
      </c>
      <c r="AZ1196">
        <f>IFERROR(SMALL(AZ346:AZ1024,ROW()-ROW($AZ$1027)+1),"")</f>
        <v>0</v>
      </c>
      <c r="BA1196">
        <f>IFERROR(SMALL(BA346:BA1024,ROW()-ROW($BA$1027)+1),"")</f>
        <v>0</v>
      </c>
      <c r="BB1196">
        <f>IFERROR(SMALL(BB346:BB1024,ROW()-ROW($BB$1027)+1),"")</f>
        <v>0</v>
      </c>
      <c r="BC1196">
        <f>IFERROR(SMALL(BC346:BC1024,ROW()-ROW($BC$1027)+1),"")</f>
        <v>0</v>
      </c>
      <c r="BD1196">
        <f>IFERROR(SMALL(BD346:BD1024,ROW()-ROW($BD$1027)+1),"")</f>
        <v>0</v>
      </c>
      <c r="BE1196">
        <f>IFERROR(SMALL(BE346:BE1024,ROW()-ROW($BE$1027)+1),"")</f>
        <v>0</v>
      </c>
      <c r="BF1196">
        <f>IFERROR(SMALL(BF346:BF1024,ROW()-ROW($BF$1027)+1),"")</f>
        <v>0</v>
      </c>
      <c r="BG1196">
        <f>IFERROR(SMALL(BG346:BG1024,ROW()-ROW($BG$1027)+1),"")</f>
        <v>0</v>
      </c>
      <c r="BH1196">
        <f>IFERROR(SMALL(BH346:BH1024,ROW()-ROW($BH$1027)+1),"")</f>
        <v>0</v>
      </c>
      <c r="BI1196">
        <f>IFERROR(SMALL(BI346:BI1024,ROW()-ROW($BI$1027)+1),"")</f>
        <v>0</v>
      </c>
      <c r="BJ1196">
        <f>IFERROR(SMALL(BJ346:BJ1024,ROW()-ROW($BJ$1027)+1),"")</f>
        <v>0</v>
      </c>
      <c r="BK1196">
        <f>IFERROR(SMALL(BK346:BK1024,ROW()-ROW($BK$1027)+1),"")</f>
        <v>0</v>
      </c>
      <c r="BL1196">
        <f>IFERROR(SMALL(BL346:BL1024,ROW()-ROW($BL$1027)+1),"")</f>
        <v>0</v>
      </c>
      <c r="BM1196">
        <f>IFERROR(SMALL(BM346:BM1024,ROW()-ROW($BM$1027)+1),"")</f>
        <v>0</v>
      </c>
      <c r="BN1196">
        <f>IFERROR(SMALL(BN346:BN1024,ROW()-ROW($BN$1027)+1),"")</f>
        <v>0</v>
      </c>
      <c r="BO1196">
        <f>IFERROR(SMALL(BO346:BO1024,ROW()-ROW($BO$1027)+1),"")</f>
        <v>0</v>
      </c>
      <c r="BP1196">
        <f>IFERROR(SMALL(BP346:BP1024,ROW()-ROW($BP$1027)+1),"")</f>
        <v>0</v>
      </c>
      <c r="BQ1196">
        <f>IFERROR(SMALL(BQ346:BQ1024,ROW()-ROW($BQ$1027)+1),"")</f>
        <v>0</v>
      </c>
      <c r="BR1196">
        <f>IFERROR(SMALL(BR346:BR1024,ROW()-ROW($BR$1027)+1),"")</f>
        <v>0</v>
      </c>
    </row>
    <row r="1197" spans="5:70">
      <c r="E1197">
        <f>IFERROR(SMALL(E346:E1024,ROW()-ROW($E$1027)+1),"")</f>
        <v>0</v>
      </c>
      <c r="F1197">
        <f>IFERROR(SMALL(F346:F1024,ROW()-ROW($F$1027)+1),"")</f>
        <v>0</v>
      </c>
      <c r="G1197">
        <f>IFERROR(SMALL(G346:G1024,ROW()-ROW($G$1027)+1),"")</f>
        <v>0</v>
      </c>
      <c r="H1197">
        <f>IFERROR(SMALL(H346:H1024,ROW()-ROW($H$1027)+1),"")</f>
        <v>0</v>
      </c>
      <c r="I1197">
        <f>IFERROR(SMALL(I346:I1024,ROW()-ROW($I$1027)+1),"")</f>
        <v>0</v>
      </c>
      <c r="J1197">
        <f>IFERROR(SMALL(J346:J1024,ROW()-ROW($J$1027)+1),"")</f>
        <v>0</v>
      </c>
      <c r="K1197">
        <f>IFERROR(SMALL(K346:K1024,ROW()-ROW($K$1027)+1),"")</f>
        <v>0</v>
      </c>
      <c r="L1197">
        <f>IFERROR(SMALL(L346:L1024,ROW()-ROW($L$1027)+1),"")</f>
        <v>0</v>
      </c>
      <c r="M1197">
        <f>IFERROR(SMALL(M346:M1024,ROW()-ROW($M$1027)+1),"")</f>
        <v>0</v>
      </c>
      <c r="N1197">
        <f>IFERROR(SMALL(N346:N1024,ROW()-ROW($N$1027)+1),"")</f>
        <v>0</v>
      </c>
      <c r="O1197">
        <f>IFERROR(SMALL(O346:O1024,ROW()-ROW($O$1027)+1),"")</f>
        <v>0</v>
      </c>
      <c r="P1197">
        <f>IFERROR(SMALL(P346:P1024,ROW()-ROW($P$1027)+1),"")</f>
        <v>0</v>
      </c>
      <c r="Q1197">
        <f>IFERROR(SMALL(Q346:Q1024,ROW()-ROW($Q$1027)+1),"")</f>
        <v>0</v>
      </c>
      <c r="R1197">
        <f>IFERROR(SMALL(R346:R1024,ROW()-ROW($R$1027)+1),"")</f>
        <v>0</v>
      </c>
      <c r="S1197">
        <f>IFERROR(SMALL(S346:S1024,ROW()-ROW($S$1027)+1),"")</f>
        <v>0</v>
      </c>
      <c r="T1197">
        <f>IFERROR(SMALL(T346:T1024,ROW()-ROW($T$1027)+1),"")</f>
        <v>0</v>
      </c>
      <c r="U1197">
        <f>IFERROR(SMALL(U346:U1024,ROW()-ROW($U$1027)+1),"")</f>
        <v>0</v>
      </c>
      <c r="V1197">
        <f>IFERROR(SMALL(V346:V1024,ROW()-ROW($V$1027)+1),"")</f>
        <v>0</v>
      </c>
      <c r="W1197">
        <f>IFERROR(SMALL(W346:W1024,ROW()-ROW($W$1027)+1),"")</f>
        <v>0</v>
      </c>
      <c r="X1197">
        <f>IFERROR(SMALL(X346:X1024,ROW()-ROW($X$1027)+1),"")</f>
        <v>0</v>
      </c>
      <c r="Y1197">
        <f>IFERROR(SMALL(Y346:Y1024,ROW()-ROW($Y$1027)+1),"")</f>
        <v>0</v>
      </c>
      <c r="Z1197">
        <f>IFERROR(SMALL(Z346:Z1024,ROW()-ROW($Z$1027)+1),"")</f>
        <v>0</v>
      </c>
      <c r="AA1197">
        <f>IFERROR(SMALL(AA346:AA1024,ROW()-ROW($AA$1027)+1),"")</f>
        <v>0</v>
      </c>
      <c r="AB1197">
        <f>IFERROR(SMALL(AB346:AB1024,ROW()-ROW($AB$1027)+1),"")</f>
        <v>0</v>
      </c>
      <c r="AC1197">
        <f>IFERROR(SMALL(AC346:AC1024,ROW()-ROW($AC$1027)+1),"")</f>
        <v>0</v>
      </c>
      <c r="AD1197">
        <f>IFERROR(SMALL(AD346:AD1024,ROW()-ROW($AD$1027)+1),"")</f>
        <v>0</v>
      </c>
      <c r="AE1197">
        <f>IFERROR(SMALL(AE346:AE1024,ROW()-ROW($AE$1027)+1),"")</f>
        <v>0</v>
      </c>
      <c r="AF1197">
        <f>IFERROR(SMALL(AF346:AF1024,ROW()-ROW($AF$1027)+1),"")</f>
        <v>0</v>
      </c>
      <c r="AG1197">
        <f>IFERROR(SMALL(AG346:AG1024,ROW()-ROW($AG$1027)+1),"")</f>
        <v>0</v>
      </c>
      <c r="AH1197">
        <f>IFERROR(SMALL(AH346:AH1024,ROW()-ROW($AH$1027)+1),"")</f>
        <v>0</v>
      </c>
      <c r="AI1197">
        <f>IFERROR(SMALL(AI346:AI1024,ROW()-ROW($AI$1027)+1),"")</f>
        <v>0</v>
      </c>
      <c r="AJ1197">
        <f>IFERROR(SMALL(AJ346:AJ1024,ROW()-ROW($AJ$1027)+1),"")</f>
        <v>0</v>
      </c>
      <c r="AM1197">
        <f>IFERROR(SMALL(AM346:AM1024,ROW()-ROW($AM$1027)+1),"")</f>
        <v>0</v>
      </c>
      <c r="AN1197">
        <f>IFERROR(SMALL(AN346:AN1024,ROW()-ROW($AN$1027)+1),"")</f>
        <v>0</v>
      </c>
      <c r="AO1197">
        <f>IFERROR(SMALL(AO346:AO1024,ROW()-ROW($AO$1027)+1),"")</f>
        <v>0</v>
      </c>
      <c r="AP1197">
        <f>IFERROR(SMALL(AP346:AP1024,ROW()-ROW($AP$1027)+1),"")</f>
        <v>0</v>
      </c>
      <c r="AQ1197">
        <f>IFERROR(SMALL(AQ346:AQ1024,ROW()-ROW($AQ$1027)+1),"")</f>
        <v>0</v>
      </c>
      <c r="AR1197">
        <f>IFERROR(SMALL(AR346:AR1024,ROW()-ROW($AR$1027)+1),"")</f>
        <v>0</v>
      </c>
      <c r="AS1197">
        <f>IFERROR(SMALL(AS346:AS1024,ROW()-ROW($AS$1027)+1),"")</f>
        <v>0</v>
      </c>
      <c r="AT1197">
        <f>IFERROR(SMALL(AT346:AT1024,ROW()-ROW($AT$1027)+1),"")</f>
        <v>0</v>
      </c>
      <c r="AU1197">
        <f>IFERROR(SMALL(AU346:AU1024,ROW()-ROW($AU$1027)+1),"")</f>
        <v>0</v>
      </c>
      <c r="AV1197">
        <f>IFERROR(SMALL(AV346:AV1024,ROW()-ROW($AV$1027)+1),"")</f>
        <v>0</v>
      </c>
      <c r="AW1197">
        <f>IFERROR(SMALL(AW346:AW1024,ROW()-ROW($AW$1027)+1),"")</f>
        <v>0</v>
      </c>
      <c r="AX1197">
        <f>IFERROR(SMALL(AX346:AX1024,ROW()-ROW($AX$1027)+1),"")</f>
        <v>0</v>
      </c>
      <c r="AY1197">
        <f>IFERROR(SMALL(AY346:AY1024,ROW()-ROW($AY$1027)+1),"")</f>
        <v>0</v>
      </c>
      <c r="AZ1197">
        <f>IFERROR(SMALL(AZ346:AZ1024,ROW()-ROW($AZ$1027)+1),"")</f>
        <v>0</v>
      </c>
      <c r="BA1197">
        <f>IFERROR(SMALL(BA346:BA1024,ROW()-ROW($BA$1027)+1),"")</f>
        <v>0</v>
      </c>
      <c r="BB1197">
        <f>IFERROR(SMALL(BB346:BB1024,ROW()-ROW($BB$1027)+1),"")</f>
        <v>0</v>
      </c>
      <c r="BC1197">
        <f>IFERROR(SMALL(BC346:BC1024,ROW()-ROW($BC$1027)+1),"")</f>
        <v>0</v>
      </c>
      <c r="BD1197">
        <f>IFERROR(SMALL(BD346:BD1024,ROW()-ROW($BD$1027)+1),"")</f>
        <v>0</v>
      </c>
      <c r="BE1197">
        <f>IFERROR(SMALL(BE346:BE1024,ROW()-ROW($BE$1027)+1),"")</f>
        <v>0</v>
      </c>
      <c r="BF1197">
        <f>IFERROR(SMALL(BF346:BF1024,ROW()-ROW($BF$1027)+1),"")</f>
        <v>0</v>
      </c>
      <c r="BG1197">
        <f>IFERROR(SMALL(BG346:BG1024,ROW()-ROW($BG$1027)+1),"")</f>
        <v>0</v>
      </c>
      <c r="BH1197">
        <f>IFERROR(SMALL(BH346:BH1024,ROW()-ROW($BH$1027)+1),"")</f>
        <v>0</v>
      </c>
      <c r="BI1197">
        <f>IFERROR(SMALL(BI346:BI1024,ROW()-ROW($BI$1027)+1),"")</f>
        <v>0</v>
      </c>
      <c r="BJ1197">
        <f>IFERROR(SMALL(BJ346:BJ1024,ROW()-ROW($BJ$1027)+1),"")</f>
        <v>0</v>
      </c>
      <c r="BK1197">
        <f>IFERROR(SMALL(BK346:BK1024,ROW()-ROW($BK$1027)+1),"")</f>
        <v>0</v>
      </c>
      <c r="BL1197">
        <f>IFERROR(SMALL(BL346:BL1024,ROW()-ROW($BL$1027)+1),"")</f>
        <v>0</v>
      </c>
      <c r="BM1197">
        <f>IFERROR(SMALL(BM346:BM1024,ROW()-ROW($BM$1027)+1),"")</f>
        <v>0</v>
      </c>
      <c r="BN1197">
        <f>IFERROR(SMALL(BN346:BN1024,ROW()-ROW($BN$1027)+1),"")</f>
        <v>0</v>
      </c>
      <c r="BO1197">
        <f>IFERROR(SMALL(BO346:BO1024,ROW()-ROW($BO$1027)+1),"")</f>
        <v>0</v>
      </c>
      <c r="BP1197">
        <f>IFERROR(SMALL(BP346:BP1024,ROW()-ROW($BP$1027)+1),"")</f>
        <v>0</v>
      </c>
      <c r="BQ1197">
        <f>IFERROR(SMALL(BQ346:BQ1024,ROW()-ROW($BQ$1027)+1),"")</f>
        <v>0</v>
      </c>
      <c r="BR1197">
        <f>IFERROR(SMALL(BR346:BR1024,ROW()-ROW($BR$1027)+1),"")</f>
        <v>0</v>
      </c>
    </row>
    <row r="1198" spans="5:70">
      <c r="E1198">
        <f>IFERROR(SMALL(E346:E1024,ROW()-ROW($E$1027)+1),"")</f>
        <v>0</v>
      </c>
      <c r="F1198">
        <f>IFERROR(SMALL(F346:F1024,ROW()-ROW($F$1027)+1),"")</f>
        <v>0</v>
      </c>
      <c r="G1198">
        <f>IFERROR(SMALL(G346:G1024,ROW()-ROW($G$1027)+1),"")</f>
        <v>0</v>
      </c>
      <c r="H1198">
        <f>IFERROR(SMALL(H346:H1024,ROW()-ROW($H$1027)+1),"")</f>
        <v>0</v>
      </c>
      <c r="I1198">
        <f>IFERROR(SMALL(I346:I1024,ROW()-ROW($I$1027)+1),"")</f>
        <v>0</v>
      </c>
      <c r="J1198">
        <f>IFERROR(SMALL(J346:J1024,ROW()-ROW($J$1027)+1),"")</f>
        <v>0</v>
      </c>
      <c r="K1198">
        <f>IFERROR(SMALL(K346:K1024,ROW()-ROW($K$1027)+1),"")</f>
        <v>0</v>
      </c>
      <c r="L1198">
        <f>IFERROR(SMALL(L346:L1024,ROW()-ROW($L$1027)+1),"")</f>
        <v>0</v>
      </c>
      <c r="M1198">
        <f>IFERROR(SMALL(M346:M1024,ROW()-ROW($M$1027)+1),"")</f>
        <v>0</v>
      </c>
      <c r="N1198">
        <f>IFERROR(SMALL(N346:N1024,ROW()-ROW($N$1027)+1),"")</f>
        <v>0</v>
      </c>
      <c r="O1198">
        <f>IFERROR(SMALL(O346:O1024,ROW()-ROW($O$1027)+1),"")</f>
        <v>0</v>
      </c>
      <c r="P1198">
        <f>IFERROR(SMALL(P346:P1024,ROW()-ROW($P$1027)+1),"")</f>
        <v>0</v>
      </c>
      <c r="Q1198">
        <f>IFERROR(SMALL(Q346:Q1024,ROW()-ROW($Q$1027)+1),"")</f>
        <v>0</v>
      </c>
      <c r="R1198">
        <f>IFERROR(SMALL(R346:R1024,ROW()-ROW($R$1027)+1),"")</f>
        <v>0</v>
      </c>
      <c r="S1198">
        <f>IFERROR(SMALL(S346:S1024,ROW()-ROW($S$1027)+1),"")</f>
        <v>0</v>
      </c>
      <c r="T1198">
        <f>IFERROR(SMALL(T346:T1024,ROW()-ROW($T$1027)+1),"")</f>
        <v>0</v>
      </c>
      <c r="U1198">
        <f>IFERROR(SMALL(U346:U1024,ROW()-ROW($U$1027)+1),"")</f>
        <v>0</v>
      </c>
      <c r="V1198">
        <f>IFERROR(SMALL(V346:V1024,ROW()-ROW($V$1027)+1),"")</f>
        <v>0</v>
      </c>
      <c r="W1198">
        <f>IFERROR(SMALL(W346:W1024,ROW()-ROW($W$1027)+1),"")</f>
        <v>0</v>
      </c>
      <c r="X1198">
        <f>IFERROR(SMALL(X346:X1024,ROW()-ROW($X$1027)+1),"")</f>
        <v>0</v>
      </c>
      <c r="Y1198">
        <f>IFERROR(SMALL(Y346:Y1024,ROW()-ROW($Y$1027)+1),"")</f>
        <v>0</v>
      </c>
      <c r="Z1198">
        <f>IFERROR(SMALL(Z346:Z1024,ROW()-ROW($Z$1027)+1),"")</f>
        <v>0</v>
      </c>
      <c r="AA1198">
        <f>IFERROR(SMALL(AA346:AA1024,ROW()-ROW($AA$1027)+1),"")</f>
        <v>0</v>
      </c>
      <c r="AB1198">
        <f>IFERROR(SMALL(AB346:AB1024,ROW()-ROW($AB$1027)+1),"")</f>
        <v>0</v>
      </c>
      <c r="AC1198">
        <f>IFERROR(SMALL(AC346:AC1024,ROW()-ROW($AC$1027)+1),"")</f>
        <v>0</v>
      </c>
      <c r="AD1198">
        <f>IFERROR(SMALL(AD346:AD1024,ROW()-ROW($AD$1027)+1),"")</f>
        <v>0</v>
      </c>
      <c r="AE1198">
        <f>IFERROR(SMALL(AE346:AE1024,ROW()-ROW($AE$1027)+1),"")</f>
        <v>0</v>
      </c>
      <c r="AF1198">
        <f>IFERROR(SMALL(AF346:AF1024,ROW()-ROW($AF$1027)+1),"")</f>
        <v>0</v>
      </c>
      <c r="AG1198">
        <f>IFERROR(SMALL(AG346:AG1024,ROW()-ROW($AG$1027)+1),"")</f>
        <v>0</v>
      </c>
      <c r="AH1198">
        <f>IFERROR(SMALL(AH346:AH1024,ROW()-ROW($AH$1027)+1),"")</f>
        <v>0</v>
      </c>
      <c r="AI1198">
        <f>IFERROR(SMALL(AI346:AI1024,ROW()-ROW($AI$1027)+1),"")</f>
        <v>0</v>
      </c>
      <c r="AJ1198">
        <f>IFERROR(SMALL(AJ346:AJ1024,ROW()-ROW($AJ$1027)+1),"")</f>
        <v>0</v>
      </c>
      <c r="AM1198">
        <f>IFERROR(SMALL(AM346:AM1024,ROW()-ROW($AM$1027)+1),"")</f>
        <v>0</v>
      </c>
      <c r="AN1198">
        <f>IFERROR(SMALL(AN346:AN1024,ROW()-ROW($AN$1027)+1),"")</f>
        <v>0</v>
      </c>
      <c r="AO1198">
        <f>IFERROR(SMALL(AO346:AO1024,ROW()-ROW($AO$1027)+1),"")</f>
        <v>0</v>
      </c>
      <c r="AP1198">
        <f>IFERROR(SMALL(AP346:AP1024,ROW()-ROW($AP$1027)+1),"")</f>
        <v>0</v>
      </c>
      <c r="AQ1198">
        <f>IFERROR(SMALL(AQ346:AQ1024,ROW()-ROW($AQ$1027)+1),"")</f>
        <v>0</v>
      </c>
      <c r="AR1198">
        <f>IFERROR(SMALL(AR346:AR1024,ROW()-ROW($AR$1027)+1),"")</f>
        <v>0</v>
      </c>
      <c r="AS1198">
        <f>IFERROR(SMALL(AS346:AS1024,ROW()-ROW($AS$1027)+1),"")</f>
        <v>0</v>
      </c>
      <c r="AT1198">
        <f>IFERROR(SMALL(AT346:AT1024,ROW()-ROW($AT$1027)+1),"")</f>
        <v>0</v>
      </c>
      <c r="AU1198">
        <f>IFERROR(SMALL(AU346:AU1024,ROW()-ROW($AU$1027)+1),"")</f>
        <v>0</v>
      </c>
      <c r="AV1198">
        <f>IFERROR(SMALL(AV346:AV1024,ROW()-ROW($AV$1027)+1),"")</f>
        <v>0</v>
      </c>
      <c r="AW1198">
        <f>IFERROR(SMALL(AW346:AW1024,ROW()-ROW($AW$1027)+1),"")</f>
        <v>0</v>
      </c>
      <c r="AX1198">
        <f>IFERROR(SMALL(AX346:AX1024,ROW()-ROW($AX$1027)+1),"")</f>
        <v>0</v>
      </c>
      <c r="AY1198">
        <f>IFERROR(SMALL(AY346:AY1024,ROW()-ROW($AY$1027)+1),"")</f>
        <v>0</v>
      </c>
      <c r="AZ1198">
        <f>IFERROR(SMALL(AZ346:AZ1024,ROW()-ROW($AZ$1027)+1),"")</f>
        <v>0</v>
      </c>
      <c r="BA1198">
        <f>IFERROR(SMALL(BA346:BA1024,ROW()-ROW($BA$1027)+1),"")</f>
        <v>0</v>
      </c>
      <c r="BB1198">
        <f>IFERROR(SMALL(BB346:BB1024,ROW()-ROW($BB$1027)+1),"")</f>
        <v>0</v>
      </c>
      <c r="BC1198">
        <f>IFERROR(SMALL(BC346:BC1024,ROW()-ROW($BC$1027)+1),"")</f>
        <v>0</v>
      </c>
      <c r="BD1198">
        <f>IFERROR(SMALL(BD346:BD1024,ROW()-ROW($BD$1027)+1),"")</f>
        <v>0</v>
      </c>
      <c r="BE1198">
        <f>IFERROR(SMALL(BE346:BE1024,ROW()-ROW($BE$1027)+1),"")</f>
        <v>0</v>
      </c>
      <c r="BF1198">
        <f>IFERROR(SMALL(BF346:BF1024,ROW()-ROW($BF$1027)+1),"")</f>
        <v>0</v>
      </c>
      <c r="BG1198">
        <f>IFERROR(SMALL(BG346:BG1024,ROW()-ROW($BG$1027)+1),"")</f>
        <v>0</v>
      </c>
      <c r="BH1198">
        <f>IFERROR(SMALL(BH346:BH1024,ROW()-ROW($BH$1027)+1),"")</f>
        <v>0</v>
      </c>
      <c r="BI1198">
        <f>IFERROR(SMALL(BI346:BI1024,ROW()-ROW($BI$1027)+1),"")</f>
        <v>0</v>
      </c>
      <c r="BJ1198">
        <f>IFERROR(SMALL(BJ346:BJ1024,ROW()-ROW($BJ$1027)+1),"")</f>
        <v>0</v>
      </c>
      <c r="BK1198">
        <f>IFERROR(SMALL(BK346:BK1024,ROW()-ROW($BK$1027)+1),"")</f>
        <v>0</v>
      </c>
      <c r="BL1198">
        <f>IFERROR(SMALL(BL346:BL1024,ROW()-ROW($BL$1027)+1),"")</f>
        <v>0</v>
      </c>
      <c r="BM1198">
        <f>IFERROR(SMALL(BM346:BM1024,ROW()-ROW($BM$1027)+1),"")</f>
        <v>0</v>
      </c>
      <c r="BN1198">
        <f>IFERROR(SMALL(BN346:BN1024,ROW()-ROW($BN$1027)+1),"")</f>
        <v>0</v>
      </c>
      <c r="BO1198">
        <f>IFERROR(SMALL(BO346:BO1024,ROW()-ROW($BO$1027)+1),"")</f>
        <v>0</v>
      </c>
      <c r="BP1198">
        <f>IFERROR(SMALL(BP346:BP1024,ROW()-ROW($BP$1027)+1),"")</f>
        <v>0</v>
      </c>
      <c r="BQ1198">
        <f>IFERROR(SMALL(BQ346:BQ1024,ROW()-ROW($BQ$1027)+1),"")</f>
        <v>0</v>
      </c>
      <c r="BR1198">
        <f>IFERROR(SMALL(BR346:BR1024,ROW()-ROW($BR$1027)+1),"")</f>
        <v>0</v>
      </c>
    </row>
    <row r="1199" spans="5:70">
      <c r="E1199">
        <f>IFERROR(SMALL(E346:E1024,ROW()-ROW($E$1027)+1),"")</f>
        <v>0</v>
      </c>
      <c r="F1199">
        <f>IFERROR(SMALL(F346:F1024,ROW()-ROW($F$1027)+1),"")</f>
        <v>0</v>
      </c>
      <c r="G1199">
        <f>IFERROR(SMALL(G346:G1024,ROW()-ROW($G$1027)+1),"")</f>
        <v>0</v>
      </c>
      <c r="H1199">
        <f>IFERROR(SMALL(H346:H1024,ROW()-ROW($H$1027)+1),"")</f>
        <v>0</v>
      </c>
      <c r="I1199">
        <f>IFERROR(SMALL(I346:I1024,ROW()-ROW($I$1027)+1),"")</f>
        <v>0</v>
      </c>
      <c r="J1199">
        <f>IFERROR(SMALL(J346:J1024,ROW()-ROW($J$1027)+1),"")</f>
        <v>0</v>
      </c>
      <c r="K1199">
        <f>IFERROR(SMALL(K346:K1024,ROW()-ROW($K$1027)+1),"")</f>
        <v>0</v>
      </c>
      <c r="L1199">
        <f>IFERROR(SMALL(L346:L1024,ROW()-ROW($L$1027)+1),"")</f>
        <v>0</v>
      </c>
      <c r="M1199">
        <f>IFERROR(SMALL(M346:M1024,ROW()-ROW($M$1027)+1),"")</f>
        <v>0</v>
      </c>
      <c r="N1199">
        <f>IFERROR(SMALL(N346:N1024,ROW()-ROW($N$1027)+1),"")</f>
        <v>0</v>
      </c>
      <c r="O1199">
        <f>IFERROR(SMALL(O346:O1024,ROW()-ROW($O$1027)+1),"")</f>
        <v>0</v>
      </c>
      <c r="P1199">
        <f>IFERROR(SMALL(P346:P1024,ROW()-ROW($P$1027)+1),"")</f>
        <v>0</v>
      </c>
      <c r="Q1199">
        <f>IFERROR(SMALL(Q346:Q1024,ROW()-ROW($Q$1027)+1),"")</f>
        <v>0</v>
      </c>
      <c r="R1199">
        <f>IFERROR(SMALL(R346:R1024,ROW()-ROW($R$1027)+1),"")</f>
        <v>0</v>
      </c>
      <c r="S1199">
        <f>IFERROR(SMALL(S346:S1024,ROW()-ROW($S$1027)+1),"")</f>
        <v>0</v>
      </c>
      <c r="T1199">
        <f>IFERROR(SMALL(T346:T1024,ROW()-ROW($T$1027)+1),"")</f>
        <v>0</v>
      </c>
      <c r="U1199">
        <f>IFERROR(SMALL(U346:U1024,ROW()-ROW($U$1027)+1),"")</f>
        <v>0</v>
      </c>
      <c r="V1199">
        <f>IFERROR(SMALL(V346:V1024,ROW()-ROW($V$1027)+1),"")</f>
        <v>0</v>
      </c>
      <c r="W1199">
        <f>IFERROR(SMALL(W346:W1024,ROW()-ROW($W$1027)+1),"")</f>
        <v>0</v>
      </c>
      <c r="X1199">
        <f>IFERROR(SMALL(X346:X1024,ROW()-ROW($X$1027)+1),"")</f>
        <v>0</v>
      </c>
      <c r="Y1199">
        <f>IFERROR(SMALL(Y346:Y1024,ROW()-ROW($Y$1027)+1),"")</f>
        <v>0</v>
      </c>
      <c r="Z1199">
        <f>IFERROR(SMALL(Z346:Z1024,ROW()-ROW($Z$1027)+1),"")</f>
        <v>0</v>
      </c>
      <c r="AA1199">
        <f>IFERROR(SMALL(AA346:AA1024,ROW()-ROW($AA$1027)+1),"")</f>
        <v>0</v>
      </c>
      <c r="AB1199">
        <f>IFERROR(SMALL(AB346:AB1024,ROW()-ROW($AB$1027)+1),"")</f>
        <v>0</v>
      </c>
      <c r="AC1199">
        <f>IFERROR(SMALL(AC346:AC1024,ROW()-ROW($AC$1027)+1),"")</f>
        <v>0</v>
      </c>
      <c r="AD1199">
        <f>IFERROR(SMALL(AD346:AD1024,ROW()-ROW($AD$1027)+1),"")</f>
        <v>0</v>
      </c>
      <c r="AE1199">
        <f>IFERROR(SMALL(AE346:AE1024,ROW()-ROW($AE$1027)+1),"")</f>
        <v>0</v>
      </c>
      <c r="AF1199">
        <f>IFERROR(SMALL(AF346:AF1024,ROW()-ROW($AF$1027)+1),"")</f>
        <v>0</v>
      </c>
      <c r="AG1199">
        <f>IFERROR(SMALL(AG346:AG1024,ROW()-ROW($AG$1027)+1),"")</f>
        <v>0</v>
      </c>
      <c r="AH1199">
        <f>IFERROR(SMALL(AH346:AH1024,ROW()-ROW($AH$1027)+1),"")</f>
        <v>0</v>
      </c>
      <c r="AI1199">
        <f>IFERROR(SMALL(AI346:AI1024,ROW()-ROW($AI$1027)+1),"")</f>
        <v>0</v>
      </c>
      <c r="AJ1199">
        <f>IFERROR(SMALL(AJ346:AJ1024,ROW()-ROW($AJ$1027)+1),"")</f>
        <v>0</v>
      </c>
      <c r="AM1199">
        <f>IFERROR(SMALL(AM346:AM1024,ROW()-ROW($AM$1027)+1),"")</f>
        <v>0</v>
      </c>
      <c r="AN1199">
        <f>IFERROR(SMALL(AN346:AN1024,ROW()-ROW($AN$1027)+1),"")</f>
        <v>0</v>
      </c>
      <c r="AO1199">
        <f>IFERROR(SMALL(AO346:AO1024,ROW()-ROW($AO$1027)+1),"")</f>
        <v>0</v>
      </c>
      <c r="AP1199">
        <f>IFERROR(SMALL(AP346:AP1024,ROW()-ROW($AP$1027)+1),"")</f>
        <v>0</v>
      </c>
      <c r="AQ1199">
        <f>IFERROR(SMALL(AQ346:AQ1024,ROW()-ROW($AQ$1027)+1),"")</f>
        <v>0</v>
      </c>
      <c r="AR1199">
        <f>IFERROR(SMALL(AR346:AR1024,ROW()-ROW($AR$1027)+1),"")</f>
        <v>0</v>
      </c>
      <c r="AS1199">
        <f>IFERROR(SMALL(AS346:AS1024,ROW()-ROW($AS$1027)+1),"")</f>
        <v>0</v>
      </c>
      <c r="AT1199">
        <f>IFERROR(SMALL(AT346:AT1024,ROW()-ROW($AT$1027)+1),"")</f>
        <v>0</v>
      </c>
      <c r="AU1199">
        <f>IFERROR(SMALL(AU346:AU1024,ROW()-ROW($AU$1027)+1),"")</f>
        <v>0</v>
      </c>
      <c r="AV1199">
        <f>IFERROR(SMALL(AV346:AV1024,ROW()-ROW($AV$1027)+1),"")</f>
        <v>0</v>
      </c>
      <c r="AW1199">
        <f>IFERROR(SMALL(AW346:AW1024,ROW()-ROW($AW$1027)+1),"")</f>
        <v>0</v>
      </c>
      <c r="AX1199">
        <f>IFERROR(SMALL(AX346:AX1024,ROW()-ROW($AX$1027)+1),"")</f>
        <v>0</v>
      </c>
      <c r="AY1199">
        <f>IFERROR(SMALL(AY346:AY1024,ROW()-ROW($AY$1027)+1),"")</f>
        <v>0</v>
      </c>
      <c r="AZ1199">
        <f>IFERROR(SMALL(AZ346:AZ1024,ROW()-ROW($AZ$1027)+1),"")</f>
        <v>0</v>
      </c>
      <c r="BA1199">
        <f>IFERROR(SMALL(BA346:BA1024,ROW()-ROW($BA$1027)+1),"")</f>
        <v>0</v>
      </c>
      <c r="BB1199">
        <f>IFERROR(SMALL(BB346:BB1024,ROW()-ROW($BB$1027)+1),"")</f>
        <v>0</v>
      </c>
      <c r="BC1199">
        <f>IFERROR(SMALL(BC346:BC1024,ROW()-ROW($BC$1027)+1),"")</f>
        <v>0</v>
      </c>
      <c r="BD1199">
        <f>IFERROR(SMALL(BD346:BD1024,ROW()-ROW($BD$1027)+1),"")</f>
        <v>0</v>
      </c>
      <c r="BE1199">
        <f>IFERROR(SMALL(BE346:BE1024,ROW()-ROW($BE$1027)+1),"")</f>
        <v>0</v>
      </c>
      <c r="BF1199">
        <f>IFERROR(SMALL(BF346:BF1024,ROW()-ROW($BF$1027)+1),"")</f>
        <v>0</v>
      </c>
      <c r="BG1199">
        <f>IFERROR(SMALL(BG346:BG1024,ROW()-ROW($BG$1027)+1),"")</f>
        <v>0</v>
      </c>
      <c r="BH1199">
        <f>IFERROR(SMALL(BH346:BH1024,ROW()-ROW($BH$1027)+1),"")</f>
        <v>0</v>
      </c>
      <c r="BI1199">
        <f>IFERROR(SMALL(BI346:BI1024,ROW()-ROW($BI$1027)+1),"")</f>
        <v>0</v>
      </c>
      <c r="BJ1199">
        <f>IFERROR(SMALL(BJ346:BJ1024,ROW()-ROW($BJ$1027)+1),"")</f>
        <v>0</v>
      </c>
      <c r="BK1199">
        <f>IFERROR(SMALL(BK346:BK1024,ROW()-ROW($BK$1027)+1),"")</f>
        <v>0</v>
      </c>
      <c r="BL1199">
        <f>IFERROR(SMALL(BL346:BL1024,ROW()-ROW($BL$1027)+1),"")</f>
        <v>0</v>
      </c>
      <c r="BM1199">
        <f>IFERROR(SMALL(BM346:BM1024,ROW()-ROW($BM$1027)+1),"")</f>
        <v>0</v>
      </c>
      <c r="BN1199">
        <f>IFERROR(SMALL(BN346:BN1024,ROW()-ROW($BN$1027)+1),"")</f>
        <v>0</v>
      </c>
      <c r="BO1199">
        <f>IFERROR(SMALL(BO346:BO1024,ROW()-ROW($BO$1027)+1),"")</f>
        <v>0</v>
      </c>
      <c r="BP1199">
        <f>IFERROR(SMALL(BP346:BP1024,ROW()-ROW($BP$1027)+1),"")</f>
        <v>0</v>
      </c>
      <c r="BQ1199">
        <f>IFERROR(SMALL(BQ346:BQ1024,ROW()-ROW($BQ$1027)+1),"")</f>
        <v>0</v>
      </c>
      <c r="BR1199">
        <f>IFERROR(SMALL(BR346:BR1024,ROW()-ROW($BR$1027)+1),"")</f>
        <v>0</v>
      </c>
    </row>
    <row r="1200" spans="5:70">
      <c r="E1200">
        <f>IFERROR(SMALL(E346:E1024,ROW()-ROW($E$1027)+1),"")</f>
        <v>0</v>
      </c>
      <c r="F1200">
        <f>IFERROR(SMALL(F346:F1024,ROW()-ROW($F$1027)+1),"")</f>
        <v>0</v>
      </c>
      <c r="G1200">
        <f>IFERROR(SMALL(G346:G1024,ROW()-ROW($G$1027)+1),"")</f>
        <v>0</v>
      </c>
      <c r="H1200">
        <f>IFERROR(SMALL(H346:H1024,ROW()-ROW($H$1027)+1),"")</f>
        <v>0</v>
      </c>
      <c r="I1200">
        <f>IFERROR(SMALL(I346:I1024,ROW()-ROW($I$1027)+1),"")</f>
        <v>0</v>
      </c>
      <c r="J1200">
        <f>IFERROR(SMALL(J346:J1024,ROW()-ROW($J$1027)+1),"")</f>
        <v>0</v>
      </c>
      <c r="K1200">
        <f>IFERROR(SMALL(K346:K1024,ROW()-ROW($K$1027)+1),"")</f>
        <v>0</v>
      </c>
      <c r="L1200">
        <f>IFERROR(SMALL(L346:L1024,ROW()-ROW($L$1027)+1),"")</f>
        <v>0</v>
      </c>
      <c r="M1200">
        <f>IFERROR(SMALL(M346:M1024,ROW()-ROW($M$1027)+1),"")</f>
        <v>0</v>
      </c>
      <c r="N1200">
        <f>IFERROR(SMALL(N346:N1024,ROW()-ROW($N$1027)+1),"")</f>
        <v>0</v>
      </c>
      <c r="O1200">
        <f>IFERROR(SMALL(O346:O1024,ROW()-ROW($O$1027)+1),"")</f>
        <v>0</v>
      </c>
      <c r="P1200">
        <f>IFERROR(SMALL(P346:P1024,ROW()-ROW($P$1027)+1),"")</f>
        <v>0</v>
      </c>
      <c r="Q1200">
        <f>IFERROR(SMALL(Q346:Q1024,ROW()-ROW($Q$1027)+1),"")</f>
        <v>0</v>
      </c>
      <c r="R1200">
        <f>IFERROR(SMALL(R346:R1024,ROW()-ROW($R$1027)+1),"")</f>
        <v>0</v>
      </c>
      <c r="S1200">
        <f>IFERROR(SMALL(S346:S1024,ROW()-ROW($S$1027)+1),"")</f>
        <v>0</v>
      </c>
      <c r="T1200">
        <f>IFERROR(SMALL(T346:T1024,ROW()-ROW($T$1027)+1),"")</f>
        <v>0</v>
      </c>
      <c r="U1200">
        <f>IFERROR(SMALL(U346:U1024,ROW()-ROW($U$1027)+1),"")</f>
        <v>0</v>
      </c>
      <c r="V1200">
        <f>IFERROR(SMALL(V346:V1024,ROW()-ROW($V$1027)+1),"")</f>
        <v>0</v>
      </c>
      <c r="W1200">
        <f>IFERROR(SMALL(W346:W1024,ROW()-ROW($W$1027)+1),"")</f>
        <v>0</v>
      </c>
      <c r="X1200">
        <f>IFERROR(SMALL(X346:X1024,ROW()-ROW($X$1027)+1),"")</f>
        <v>0</v>
      </c>
      <c r="Y1200">
        <f>IFERROR(SMALL(Y346:Y1024,ROW()-ROW($Y$1027)+1),"")</f>
        <v>0</v>
      </c>
      <c r="Z1200">
        <f>IFERROR(SMALL(Z346:Z1024,ROW()-ROW($Z$1027)+1),"")</f>
        <v>0</v>
      </c>
      <c r="AA1200">
        <f>IFERROR(SMALL(AA346:AA1024,ROW()-ROW($AA$1027)+1),"")</f>
        <v>0</v>
      </c>
      <c r="AB1200">
        <f>IFERROR(SMALL(AB346:AB1024,ROW()-ROW($AB$1027)+1),"")</f>
        <v>0</v>
      </c>
      <c r="AC1200">
        <f>IFERROR(SMALL(AC346:AC1024,ROW()-ROW($AC$1027)+1),"")</f>
        <v>0</v>
      </c>
      <c r="AD1200">
        <f>IFERROR(SMALL(AD346:AD1024,ROW()-ROW($AD$1027)+1),"")</f>
        <v>0</v>
      </c>
      <c r="AE1200">
        <f>IFERROR(SMALL(AE346:AE1024,ROW()-ROW($AE$1027)+1),"")</f>
        <v>0</v>
      </c>
      <c r="AF1200">
        <f>IFERROR(SMALL(AF346:AF1024,ROW()-ROW($AF$1027)+1),"")</f>
        <v>0</v>
      </c>
      <c r="AG1200">
        <f>IFERROR(SMALL(AG346:AG1024,ROW()-ROW($AG$1027)+1),"")</f>
        <v>0</v>
      </c>
      <c r="AH1200">
        <f>IFERROR(SMALL(AH346:AH1024,ROW()-ROW($AH$1027)+1),"")</f>
        <v>0</v>
      </c>
      <c r="AI1200">
        <f>IFERROR(SMALL(AI346:AI1024,ROW()-ROW($AI$1027)+1),"")</f>
        <v>0</v>
      </c>
      <c r="AJ1200">
        <f>IFERROR(SMALL(AJ346:AJ1024,ROW()-ROW($AJ$1027)+1),"")</f>
        <v>0</v>
      </c>
      <c r="AM1200">
        <f>IFERROR(SMALL(AM346:AM1024,ROW()-ROW($AM$1027)+1),"")</f>
        <v>0</v>
      </c>
      <c r="AN1200">
        <f>IFERROR(SMALL(AN346:AN1024,ROW()-ROW($AN$1027)+1),"")</f>
        <v>0</v>
      </c>
      <c r="AO1200">
        <f>IFERROR(SMALL(AO346:AO1024,ROW()-ROW($AO$1027)+1),"")</f>
        <v>0</v>
      </c>
      <c r="AP1200">
        <f>IFERROR(SMALL(AP346:AP1024,ROW()-ROW($AP$1027)+1),"")</f>
        <v>0</v>
      </c>
      <c r="AQ1200">
        <f>IFERROR(SMALL(AQ346:AQ1024,ROW()-ROW($AQ$1027)+1),"")</f>
        <v>0</v>
      </c>
      <c r="AR1200">
        <f>IFERROR(SMALL(AR346:AR1024,ROW()-ROW($AR$1027)+1),"")</f>
        <v>0</v>
      </c>
      <c r="AS1200">
        <f>IFERROR(SMALL(AS346:AS1024,ROW()-ROW($AS$1027)+1),"")</f>
        <v>0</v>
      </c>
      <c r="AT1200">
        <f>IFERROR(SMALL(AT346:AT1024,ROW()-ROW($AT$1027)+1),"")</f>
        <v>0</v>
      </c>
      <c r="AU1200">
        <f>IFERROR(SMALL(AU346:AU1024,ROW()-ROW($AU$1027)+1),"")</f>
        <v>0</v>
      </c>
      <c r="AV1200">
        <f>IFERROR(SMALL(AV346:AV1024,ROW()-ROW($AV$1027)+1),"")</f>
        <v>0</v>
      </c>
      <c r="AW1200">
        <f>IFERROR(SMALL(AW346:AW1024,ROW()-ROW($AW$1027)+1),"")</f>
        <v>0</v>
      </c>
      <c r="AX1200">
        <f>IFERROR(SMALL(AX346:AX1024,ROW()-ROW($AX$1027)+1),"")</f>
        <v>0</v>
      </c>
      <c r="AY1200">
        <f>IFERROR(SMALL(AY346:AY1024,ROW()-ROW($AY$1027)+1),"")</f>
        <v>0</v>
      </c>
      <c r="AZ1200">
        <f>IFERROR(SMALL(AZ346:AZ1024,ROW()-ROW($AZ$1027)+1),"")</f>
        <v>0</v>
      </c>
      <c r="BA1200">
        <f>IFERROR(SMALL(BA346:BA1024,ROW()-ROW($BA$1027)+1),"")</f>
        <v>0</v>
      </c>
      <c r="BB1200">
        <f>IFERROR(SMALL(BB346:BB1024,ROW()-ROW($BB$1027)+1),"")</f>
        <v>0</v>
      </c>
      <c r="BC1200">
        <f>IFERROR(SMALL(BC346:BC1024,ROW()-ROW($BC$1027)+1),"")</f>
        <v>0</v>
      </c>
      <c r="BD1200">
        <f>IFERROR(SMALL(BD346:BD1024,ROW()-ROW($BD$1027)+1),"")</f>
        <v>0</v>
      </c>
      <c r="BE1200">
        <f>IFERROR(SMALL(BE346:BE1024,ROW()-ROW($BE$1027)+1),"")</f>
        <v>0</v>
      </c>
      <c r="BF1200">
        <f>IFERROR(SMALL(BF346:BF1024,ROW()-ROW($BF$1027)+1),"")</f>
        <v>0</v>
      </c>
      <c r="BG1200">
        <f>IFERROR(SMALL(BG346:BG1024,ROW()-ROW($BG$1027)+1),"")</f>
        <v>0</v>
      </c>
      <c r="BH1200">
        <f>IFERROR(SMALL(BH346:BH1024,ROW()-ROW($BH$1027)+1),"")</f>
        <v>0</v>
      </c>
      <c r="BI1200">
        <f>IFERROR(SMALL(BI346:BI1024,ROW()-ROW($BI$1027)+1),"")</f>
        <v>0</v>
      </c>
      <c r="BJ1200">
        <f>IFERROR(SMALL(BJ346:BJ1024,ROW()-ROW($BJ$1027)+1),"")</f>
        <v>0</v>
      </c>
      <c r="BK1200">
        <f>IFERROR(SMALL(BK346:BK1024,ROW()-ROW($BK$1027)+1),"")</f>
        <v>0</v>
      </c>
      <c r="BL1200">
        <f>IFERROR(SMALL(BL346:BL1024,ROW()-ROW($BL$1027)+1),"")</f>
        <v>0</v>
      </c>
      <c r="BM1200">
        <f>IFERROR(SMALL(BM346:BM1024,ROW()-ROW($BM$1027)+1),"")</f>
        <v>0</v>
      </c>
      <c r="BN1200">
        <f>IFERROR(SMALL(BN346:BN1024,ROW()-ROW($BN$1027)+1),"")</f>
        <v>0</v>
      </c>
      <c r="BO1200">
        <f>IFERROR(SMALL(BO346:BO1024,ROW()-ROW($BO$1027)+1),"")</f>
        <v>0</v>
      </c>
      <c r="BP1200">
        <f>IFERROR(SMALL(BP346:BP1024,ROW()-ROW($BP$1027)+1),"")</f>
        <v>0</v>
      </c>
      <c r="BQ1200">
        <f>IFERROR(SMALL(BQ346:BQ1024,ROW()-ROW($BQ$1027)+1),"")</f>
        <v>0</v>
      </c>
      <c r="BR1200">
        <f>IFERROR(SMALL(BR346:BR1024,ROW()-ROW($BR$1027)+1),"")</f>
        <v>0</v>
      </c>
    </row>
    <row r="1201" spans="5:70">
      <c r="E1201">
        <f>IFERROR(SMALL(E346:E1024,ROW()-ROW($E$1027)+1),"")</f>
        <v>0</v>
      </c>
      <c r="F1201">
        <f>IFERROR(SMALL(F346:F1024,ROW()-ROW($F$1027)+1),"")</f>
        <v>0</v>
      </c>
      <c r="G1201">
        <f>IFERROR(SMALL(G346:G1024,ROW()-ROW($G$1027)+1),"")</f>
        <v>0</v>
      </c>
      <c r="H1201">
        <f>IFERROR(SMALL(H346:H1024,ROW()-ROW($H$1027)+1),"")</f>
        <v>0</v>
      </c>
      <c r="I1201">
        <f>IFERROR(SMALL(I346:I1024,ROW()-ROW($I$1027)+1),"")</f>
        <v>0</v>
      </c>
      <c r="J1201">
        <f>IFERROR(SMALL(J346:J1024,ROW()-ROW($J$1027)+1),"")</f>
        <v>0</v>
      </c>
      <c r="K1201">
        <f>IFERROR(SMALL(K346:K1024,ROW()-ROW($K$1027)+1),"")</f>
        <v>0</v>
      </c>
      <c r="L1201">
        <f>IFERROR(SMALL(L346:L1024,ROW()-ROW($L$1027)+1),"")</f>
        <v>0</v>
      </c>
      <c r="M1201">
        <f>IFERROR(SMALL(M346:M1024,ROW()-ROW($M$1027)+1),"")</f>
        <v>0</v>
      </c>
      <c r="N1201">
        <f>IFERROR(SMALL(N346:N1024,ROW()-ROW($N$1027)+1),"")</f>
        <v>0</v>
      </c>
      <c r="O1201">
        <f>IFERROR(SMALL(O346:O1024,ROW()-ROW($O$1027)+1),"")</f>
        <v>0</v>
      </c>
      <c r="P1201">
        <f>IFERROR(SMALL(P346:P1024,ROW()-ROW($P$1027)+1),"")</f>
        <v>0</v>
      </c>
      <c r="Q1201">
        <f>IFERROR(SMALL(Q346:Q1024,ROW()-ROW($Q$1027)+1),"")</f>
        <v>0</v>
      </c>
      <c r="R1201">
        <f>IFERROR(SMALL(R346:R1024,ROW()-ROW($R$1027)+1),"")</f>
        <v>0</v>
      </c>
      <c r="S1201">
        <f>IFERROR(SMALL(S346:S1024,ROW()-ROW($S$1027)+1),"")</f>
        <v>0</v>
      </c>
      <c r="T1201">
        <f>IFERROR(SMALL(T346:T1024,ROW()-ROW($T$1027)+1),"")</f>
        <v>0</v>
      </c>
      <c r="U1201">
        <f>IFERROR(SMALL(U346:U1024,ROW()-ROW($U$1027)+1),"")</f>
        <v>0</v>
      </c>
      <c r="V1201">
        <f>IFERROR(SMALL(V346:V1024,ROW()-ROW($V$1027)+1),"")</f>
        <v>0</v>
      </c>
      <c r="W1201">
        <f>IFERROR(SMALL(W346:W1024,ROW()-ROW($W$1027)+1),"")</f>
        <v>0</v>
      </c>
      <c r="X1201">
        <f>IFERROR(SMALL(X346:X1024,ROW()-ROW($X$1027)+1),"")</f>
        <v>0</v>
      </c>
      <c r="Y1201">
        <f>IFERROR(SMALL(Y346:Y1024,ROW()-ROW($Y$1027)+1),"")</f>
        <v>0</v>
      </c>
      <c r="Z1201">
        <f>IFERROR(SMALL(Z346:Z1024,ROW()-ROW($Z$1027)+1),"")</f>
        <v>0</v>
      </c>
      <c r="AA1201">
        <f>IFERROR(SMALL(AA346:AA1024,ROW()-ROW($AA$1027)+1),"")</f>
        <v>0</v>
      </c>
      <c r="AB1201">
        <f>IFERROR(SMALL(AB346:AB1024,ROW()-ROW($AB$1027)+1),"")</f>
        <v>0</v>
      </c>
      <c r="AC1201">
        <f>IFERROR(SMALL(AC346:AC1024,ROW()-ROW($AC$1027)+1),"")</f>
        <v>0</v>
      </c>
      <c r="AD1201">
        <f>IFERROR(SMALL(AD346:AD1024,ROW()-ROW($AD$1027)+1),"")</f>
        <v>0</v>
      </c>
      <c r="AE1201">
        <f>IFERROR(SMALL(AE346:AE1024,ROW()-ROW($AE$1027)+1),"")</f>
        <v>0</v>
      </c>
      <c r="AF1201">
        <f>IFERROR(SMALL(AF346:AF1024,ROW()-ROW($AF$1027)+1),"")</f>
        <v>0</v>
      </c>
      <c r="AG1201">
        <f>IFERROR(SMALL(AG346:AG1024,ROW()-ROW($AG$1027)+1),"")</f>
        <v>0</v>
      </c>
      <c r="AH1201">
        <f>IFERROR(SMALL(AH346:AH1024,ROW()-ROW($AH$1027)+1),"")</f>
        <v>0</v>
      </c>
      <c r="AI1201">
        <f>IFERROR(SMALL(AI346:AI1024,ROW()-ROW($AI$1027)+1),"")</f>
        <v>0</v>
      </c>
      <c r="AJ1201">
        <f>IFERROR(SMALL(AJ346:AJ1024,ROW()-ROW($AJ$1027)+1),"")</f>
        <v>0</v>
      </c>
      <c r="AM1201">
        <f>IFERROR(SMALL(AM346:AM1024,ROW()-ROW($AM$1027)+1),"")</f>
        <v>0</v>
      </c>
      <c r="AN1201">
        <f>IFERROR(SMALL(AN346:AN1024,ROW()-ROW($AN$1027)+1),"")</f>
        <v>0</v>
      </c>
      <c r="AO1201">
        <f>IFERROR(SMALL(AO346:AO1024,ROW()-ROW($AO$1027)+1),"")</f>
        <v>0</v>
      </c>
      <c r="AP1201">
        <f>IFERROR(SMALL(AP346:AP1024,ROW()-ROW($AP$1027)+1),"")</f>
        <v>0</v>
      </c>
      <c r="AQ1201">
        <f>IFERROR(SMALL(AQ346:AQ1024,ROW()-ROW($AQ$1027)+1),"")</f>
        <v>0</v>
      </c>
      <c r="AR1201">
        <f>IFERROR(SMALL(AR346:AR1024,ROW()-ROW($AR$1027)+1),"")</f>
        <v>0</v>
      </c>
      <c r="AS1201">
        <f>IFERROR(SMALL(AS346:AS1024,ROW()-ROW($AS$1027)+1),"")</f>
        <v>0</v>
      </c>
      <c r="AT1201">
        <f>IFERROR(SMALL(AT346:AT1024,ROW()-ROW($AT$1027)+1),"")</f>
        <v>0</v>
      </c>
      <c r="AU1201">
        <f>IFERROR(SMALL(AU346:AU1024,ROW()-ROW($AU$1027)+1),"")</f>
        <v>0</v>
      </c>
      <c r="AV1201">
        <f>IFERROR(SMALL(AV346:AV1024,ROW()-ROW($AV$1027)+1),"")</f>
        <v>0</v>
      </c>
      <c r="AW1201">
        <f>IFERROR(SMALL(AW346:AW1024,ROW()-ROW($AW$1027)+1),"")</f>
        <v>0</v>
      </c>
      <c r="AX1201">
        <f>IFERROR(SMALL(AX346:AX1024,ROW()-ROW($AX$1027)+1),"")</f>
        <v>0</v>
      </c>
      <c r="AY1201">
        <f>IFERROR(SMALL(AY346:AY1024,ROW()-ROW($AY$1027)+1),"")</f>
        <v>0</v>
      </c>
      <c r="AZ1201">
        <f>IFERROR(SMALL(AZ346:AZ1024,ROW()-ROW($AZ$1027)+1),"")</f>
        <v>0</v>
      </c>
      <c r="BA1201">
        <f>IFERROR(SMALL(BA346:BA1024,ROW()-ROW($BA$1027)+1),"")</f>
        <v>0</v>
      </c>
      <c r="BB1201">
        <f>IFERROR(SMALL(BB346:BB1024,ROW()-ROW($BB$1027)+1),"")</f>
        <v>0</v>
      </c>
      <c r="BC1201">
        <f>IFERROR(SMALL(BC346:BC1024,ROW()-ROW($BC$1027)+1),"")</f>
        <v>0</v>
      </c>
      <c r="BD1201">
        <f>IFERROR(SMALL(BD346:BD1024,ROW()-ROW($BD$1027)+1),"")</f>
        <v>0</v>
      </c>
      <c r="BE1201">
        <f>IFERROR(SMALL(BE346:BE1024,ROW()-ROW($BE$1027)+1),"")</f>
        <v>0</v>
      </c>
      <c r="BF1201">
        <f>IFERROR(SMALL(BF346:BF1024,ROW()-ROW($BF$1027)+1),"")</f>
        <v>0</v>
      </c>
      <c r="BG1201">
        <f>IFERROR(SMALL(BG346:BG1024,ROW()-ROW($BG$1027)+1),"")</f>
        <v>0</v>
      </c>
      <c r="BH1201">
        <f>IFERROR(SMALL(BH346:BH1024,ROW()-ROW($BH$1027)+1),"")</f>
        <v>0</v>
      </c>
      <c r="BI1201">
        <f>IFERROR(SMALL(BI346:BI1024,ROW()-ROW($BI$1027)+1),"")</f>
        <v>0</v>
      </c>
      <c r="BJ1201">
        <f>IFERROR(SMALL(BJ346:BJ1024,ROW()-ROW($BJ$1027)+1),"")</f>
        <v>0</v>
      </c>
      <c r="BK1201">
        <f>IFERROR(SMALL(BK346:BK1024,ROW()-ROW($BK$1027)+1),"")</f>
        <v>0</v>
      </c>
      <c r="BL1201">
        <f>IFERROR(SMALL(BL346:BL1024,ROW()-ROW($BL$1027)+1),"")</f>
        <v>0</v>
      </c>
      <c r="BM1201">
        <f>IFERROR(SMALL(BM346:BM1024,ROW()-ROW($BM$1027)+1),"")</f>
        <v>0</v>
      </c>
      <c r="BN1201">
        <f>IFERROR(SMALL(BN346:BN1024,ROW()-ROW($BN$1027)+1),"")</f>
        <v>0</v>
      </c>
      <c r="BO1201">
        <f>IFERROR(SMALL(BO346:BO1024,ROW()-ROW($BO$1027)+1),"")</f>
        <v>0</v>
      </c>
      <c r="BP1201">
        <f>IFERROR(SMALL(BP346:BP1024,ROW()-ROW($BP$1027)+1),"")</f>
        <v>0</v>
      </c>
      <c r="BQ1201">
        <f>IFERROR(SMALL(BQ346:BQ1024,ROW()-ROW($BQ$1027)+1),"")</f>
        <v>0</v>
      </c>
      <c r="BR1201">
        <f>IFERROR(SMALL(BR346:BR1024,ROW()-ROW($BR$1027)+1),"")</f>
        <v>0</v>
      </c>
    </row>
    <row r="1202" spans="5:70">
      <c r="E1202">
        <f>IFERROR(SMALL(E346:E1024,ROW()-ROW($E$1027)+1),"")</f>
        <v>0</v>
      </c>
      <c r="F1202">
        <f>IFERROR(SMALL(F346:F1024,ROW()-ROW($F$1027)+1),"")</f>
        <v>0</v>
      </c>
      <c r="G1202">
        <f>IFERROR(SMALL(G346:G1024,ROW()-ROW($G$1027)+1),"")</f>
        <v>0</v>
      </c>
      <c r="H1202">
        <f>IFERROR(SMALL(H346:H1024,ROW()-ROW($H$1027)+1),"")</f>
        <v>0</v>
      </c>
      <c r="I1202">
        <f>IFERROR(SMALL(I346:I1024,ROW()-ROW($I$1027)+1),"")</f>
        <v>0</v>
      </c>
      <c r="J1202">
        <f>IFERROR(SMALL(J346:J1024,ROW()-ROW($J$1027)+1),"")</f>
        <v>0</v>
      </c>
      <c r="K1202">
        <f>IFERROR(SMALL(K346:K1024,ROW()-ROW($K$1027)+1),"")</f>
        <v>0</v>
      </c>
      <c r="L1202">
        <f>IFERROR(SMALL(L346:L1024,ROW()-ROW($L$1027)+1),"")</f>
        <v>0</v>
      </c>
      <c r="M1202">
        <f>IFERROR(SMALL(M346:M1024,ROW()-ROW($M$1027)+1),"")</f>
        <v>0</v>
      </c>
      <c r="N1202">
        <f>IFERROR(SMALL(N346:N1024,ROW()-ROW($N$1027)+1),"")</f>
        <v>0</v>
      </c>
      <c r="O1202">
        <f>IFERROR(SMALL(O346:O1024,ROW()-ROW($O$1027)+1),"")</f>
        <v>0</v>
      </c>
      <c r="P1202">
        <f>IFERROR(SMALL(P346:P1024,ROW()-ROW($P$1027)+1),"")</f>
        <v>0</v>
      </c>
      <c r="Q1202">
        <f>IFERROR(SMALL(Q346:Q1024,ROW()-ROW($Q$1027)+1),"")</f>
        <v>0</v>
      </c>
      <c r="R1202">
        <f>IFERROR(SMALL(R346:R1024,ROW()-ROW($R$1027)+1),"")</f>
        <v>0</v>
      </c>
      <c r="S1202">
        <f>IFERROR(SMALL(S346:S1024,ROW()-ROW($S$1027)+1),"")</f>
        <v>0</v>
      </c>
      <c r="T1202">
        <f>IFERROR(SMALL(T346:T1024,ROW()-ROW($T$1027)+1),"")</f>
        <v>0</v>
      </c>
      <c r="U1202">
        <f>IFERROR(SMALL(U346:U1024,ROW()-ROW($U$1027)+1),"")</f>
        <v>0</v>
      </c>
      <c r="V1202">
        <f>IFERROR(SMALL(V346:V1024,ROW()-ROW($V$1027)+1),"")</f>
        <v>0</v>
      </c>
      <c r="W1202">
        <f>IFERROR(SMALL(W346:W1024,ROW()-ROW($W$1027)+1),"")</f>
        <v>0</v>
      </c>
      <c r="X1202">
        <f>IFERROR(SMALL(X346:X1024,ROW()-ROW($X$1027)+1),"")</f>
        <v>0</v>
      </c>
      <c r="Y1202">
        <f>IFERROR(SMALL(Y346:Y1024,ROW()-ROW($Y$1027)+1),"")</f>
        <v>0</v>
      </c>
      <c r="Z1202">
        <f>IFERROR(SMALL(Z346:Z1024,ROW()-ROW($Z$1027)+1),"")</f>
        <v>0</v>
      </c>
      <c r="AA1202">
        <f>IFERROR(SMALL(AA346:AA1024,ROW()-ROW($AA$1027)+1),"")</f>
        <v>0</v>
      </c>
      <c r="AB1202">
        <f>IFERROR(SMALL(AB346:AB1024,ROW()-ROW($AB$1027)+1),"")</f>
        <v>0</v>
      </c>
      <c r="AC1202">
        <f>IFERROR(SMALL(AC346:AC1024,ROW()-ROW($AC$1027)+1),"")</f>
        <v>0</v>
      </c>
      <c r="AD1202">
        <f>IFERROR(SMALL(AD346:AD1024,ROW()-ROW($AD$1027)+1),"")</f>
        <v>0</v>
      </c>
      <c r="AE1202">
        <f>IFERROR(SMALL(AE346:AE1024,ROW()-ROW($AE$1027)+1),"")</f>
        <v>0</v>
      </c>
      <c r="AF1202">
        <f>IFERROR(SMALL(AF346:AF1024,ROW()-ROW($AF$1027)+1),"")</f>
        <v>0</v>
      </c>
      <c r="AG1202">
        <f>IFERROR(SMALL(AG346:AG1024,ROW()-ROW($AG$1027)+1),"")</f>
        <v>0</v>
      </c>
      <c r="AH1202">
        <f>IFERROR(SMALL(AH346:AH1024,ROW()-ROW($AH$1027)+1),"")</f>
        <v>0</v>
      </c>
      <c r="AI1202">
        <f>IFERROR(SMALL(AI346:AI1024,ROW()-ROW($AI$1027)+1),"")</f>
        <v>0</v>
      </c>
      <c r="AJ1202">
        <f>IFERROR(SMALL(AJ346:AJ1024,ROW()-ROW($AJ$1027)+1),"")</f>
        <v>0</v>
      </c>
      <c r="AM1202">
        <f>IFERROR(SMALL(AM346:AM1024,ROW()-ROW($AM$1027)+1),"")</f>
        <v>0</v>
      </c>
      <c r="AN1202">
        <f>IFERROR(SMALL(AN346:AN1024,ROW()-ROW($AN$1027)+1),"")</f>
        <v>0</v>
      </c>
      <c r="AO1202">
        <f>IFERROR(SMALL(AO346:AO1024,ROW()-ROW($AO$1027)+1),"")</f>
        <v>0</v>
      </c>
      <c r="AP1202">
        <f>IFERROR(SMALL(AP346:AP1024,ROW()-ROW($AP$1027)+1),"")</f>
        <v>0</v>
      </c>
      <c r="AQ1202">
        <f>IFERROR(SMALL(AQ346:AQ1024,ROW()-ROW($AQ$1027)+1),"")</f>
        <v>0</v>
      </c>
      <c r="AR1202">
        <f>IFERROR(SMALL(AR346:AR1024,ROW()-ROW($AR$1027)+1),"")</f>
        <v>0</v>
      </c>
      <c r="AS1202">
        <f>IFERROR(SMALL(AS346:AS1024,ROW()-ROW($AS$1027)+1),"")</f>
        <v>0</v>
      </c>
      <c r="AT1202">
        <f>IFERROR(SMALL(AT346:AT1024,ROW()-ROW($AT$1027)+1),"")</f>
        <v>0</v>
      </c>
      <c r="AU1202">
        <f>IFERROR(SMALL(AU346:AU1024,ROW()-ROW($AU$1027)+1),"")</f>
        <v>0</v>
      </c>
      <c r="AV1202">
        <f>IFERROR(SMALL(AV346:AV1024,ROW()-ROW($AV$1027)+1),"")</f>
        <v>0</v>
      </c>
      <c r="AW1202">
        <f>IFERROR(SMALL(AW346:AW1024,ROW()-ROW($AW$1027)+1),"")</f>
        <v>0</v>
      </c>
      <c r="AX1202">
        <f>IFERROR(SMALL(AX346:AX1024,ROW()-ROW($AX$1027)+1),"")</f>
        <v>0</v>
      </c>
      <c r="AY1202">
        <f>IFERROR(SMALL(AY346:AY1024,ROW()-ROW($AY$1027)+1),"")</f>
        <v>0</v>
      </c>
      <c r="AZ1202">
        <f>IFERROR(SMALL(AZ346:AZ1024,ROW()-ROW($AZ$1027)+1),"")</f>
        <v>0</v>
      </c>
      <c r="BA1202">
        <f>IFERROR(SMALL(BA346:BA1024,ROW()-ROW($BA$1027)+1),"")</f>
        <v>0</v>
      </c>
      <c r="BB1202">
        <f>IFERROR(SMALL(BB346:BB1024,ROW()-ROW($BB$1027)+1),"")</f>
        <v>0</v>
      </c>
      <c r="BC1202">
        <f>IFERROR(SMALL(BC346:BC1024,ROW()-ROW($BC$1027)+1),"")</f>
        <v>0</v>
      </c>
      <c r="BD1202">
        <f>IFERROR(SMALL(BD346:BD1024,ROW()-ROW($BD$1027)+1),"")</f>
        <v>0</v>
      </c>
      <c r="BE1202">
        <f>IFERROR(SMALL(BE346:BE1024,ROW()-ROW($BE$1027)+1),"")</f>
        <v>0</v>
      </c>
      <c r="BF1202">
        <f>IFERROR(SMALL(BF346:BF1024,ROW()-ROW($BF$1027)+1),"")</f>
        <v>0</v>
      </c>
      <c r="BG1202">
        <f>IFERROR(SMALL(BG346:BG1024,ROW()-ROW($BG$1027)+1),"")</f>
        <v>0</v>
      </c>
      <c r="BH1202">
        <f>IFERROR(SMALL(BH346:BH1024,ROW()-ROW($BH$1027)+1),"")</f>
        <v>0</v>
      </c>
      <c r="BI1202">
        <f>IFERROR(SMALL(BI346:BI1024,ROW()-ROW($BI$1027)+1),"")</f>
        <v>0</v>
      </c>
      <c r="BJ1202">
        <f>IFERROR(SMALL(BJ346:BJ1024,ROW()-ROW($BJ$1027)+1),"")</f>
        <v>0</v>
      </c>
      <c r="BK1202">
        <f>IFERROR(SMALL(BK346:BK1024,ROW()-ROW($BK$1027)+1),"")</f>
        <v>0</v>
      </c>
      <c r="BL1202">
        <f>IFERROR(SMALL(BL346:BL1024,ROW()-ROW($BL$1027)+1),"")</f>
        <v>0</v>
      </c>
      <c r="BM1202">
        <f>IFERROR(SMALL(BM346:BM1024,ROW()-ROW($BM$1027)+1),"")</f>
        <v>0</v>
      </c>
      <c r="BN1202">
        <f>IFERROR(SMALL(BN346:BN1024,ROW()-ROW($BN$1027)+1),"")</f>
        <v>0</v>
      </c>
      <c r="BO1202">
        <f>IFERROR(SMALL(BO346:BO1024,ROW()-ROW($BO$1027)+1),"")</f>
        <v>0</v>
      </c>
      <c r="BP1202">
        <f>IFERROR(SMALL(BP346:BP1024,ROW()-ROW($BP$1027)+1),"")</f>
        <v>0</v>
      </c>
      <c r="BQ1202">
        <f>IFERROR(SMALL(BQ346:BQ1024,ROW()-ROW($BQ$1027)+1),"")</f>
        <v>0</v>
      </c>
      <c r="BR1202">
        <f>IFERROR(SMALL(BR346:BR1024,ROW()-ROW($BR$1027)+1),"")</f>
        <v>0</v>
      </c>
    </row>
    <row r="1203" spans="5:70">
      <c r="E1203">
        <f>IFERROR(SMALL(E346:E1024,ROW()-ROW($E$1027)+1),"")</f>
        <v>0</v>
      </c>
      <c r="F1203">
        <f>IFERROR(SMALL(F346:F1024,ROW()-ROW($F$1027)+1),"")</f>
        <v>0</v>
      </c>
      <c r="G1203">
        <f>IFERROR(SMALL(G346:G1024,ROW()-ROW($G$1027)+1),"")</f>
        <v>0</v>
      </c>
      <c r="H1203">
        <f>IFERROR(SMALL(H346:H1024,ROW()-ROW($H$1027)+1),"")</f>
        <v>0</v>
      </c>
      <c r="I1203">
        <f>IFERROR(SMALL(I346:I1024,ROW()-ROW($I$1027)+1),"")</f>
        <v>0</v>
      </c>
      <c r="J1203">
        <f>IFERROR(SMALL(J346:J1024,ROW()-ROW($J$1027)+1),"")</f>
        <v>0</v>
      </c>
      <c r="K1203">
        <f>IFERROR(SMALL(K346:K1024,ROW()-ROW($K$1027)+1),"")</f>
        <v>0</v>
      </c>
      <c r="L1203">
        <f>IFERROR(SMALL(L346:L1024,ROW()-ROW($L$1027)+1),"")</f>
        <v>0</v>
      </c>
      <c r="M1203">
        <f>IFERROR(SMALL(M346:M1024,ROW()-ROW($M$1027)+1),"")</f>
        <v>0</v>
      </c>
      <c r="N1203">
        <f>IFERROR(SMALL(N346:N1024,ROW()-ROW($N$1027)+1),"")</f>
        <v>0</v>
      </c>
      <c r="O1203">
        <f>IFERROR(SMALL(O346:O1024,ROW()-ROW($O$1027)+1),"")</f>
        <v>0</v>
      </c>
      <c r="P1203">
        <f>IFERROR(SMALL(P346:P1024,ROW()-ROW($P$1027)+1),"")</f>
        <v>0</v>
      </c>
      <c r="Q1203">
        <f>IFERROR(SMALL(Q346:Q1024,ROW()-ROW($Q$1027)+1),"")</f>
        <v>0</v>
      </c>
      <c r="R1203">
        <f>IFERROR(SMALL(R346:R1024,ROW()-ROW($R$1027)+1),"")</f>
        <v>0</v>
      </c>
      <c r="S1203">
        <f>IFERROR(SMALL(S346:S1024,ROW()-ROW($S$1027)+1),"")</f>
        <v>0</v>
      </c>
      <c r="T1203">
        <f>IFERROR(SMALL(T346:T1024,ROW()-ROW($T$1027)+1),"")</f>
        <v>0</v>
      </c>
      <c r="U1203">
        <f>IFERROR(SMALL(U346:U1024,ROW()-ROW($U$1027)+1),"")</f>
        <v>0</v>
      </c>
      <c r="V1203">
        <f>IFERROR(SMALL(V346:V1024,ROW()-ROW($V$1027)+1),"")</f>
        <v>0</v>
      </c>
      <c r="W1203">
        <f>IFERROR(SMALL(W346:W1024,ROW()-ROW($W$1027)+1),"")</f>
        <v>0</v>
      </c>
      <c r="X1203">
        <f>IFERROR(SMALL(X346:X1024,ROW()-ROW($X$1027)+1),"")</f>
        <v>0</v>
      </c>
      <c r="Y1203">
        <f>IFERROR(SMALL(Y346:Y1024,ROW()-ROW($Y$1027)+1),"")</f>
        <v>0</v>
      </c>
      <c r="Z1203">
        <f>IFERROR(SMALL(Z346:Z1024,ROW()-ROW($Z$1027)+1),"")</f>
        <v>0</v>
      </c>
      <c r="AA1203">
        <f>IFERROR(SMALL(AA346:AA1024,ROW()-ROW($AA$1027)+1),"")</f>
        <v>0</v>
      </c>
      <c r="AB1203">
        <f>IFERROR(SMALL(AB346:AB1024,ROW()-ROW($AB$1027)+1),"")</f>
        <v>0</v>
      </c>
      <c r="AC1203">
        <f>IFERROR(SMALL(AC346:AC1024,ROW()-ROW($AC$1027)+1),"")</f>
        <v>0</v>
      </c>
      <c r="AD1203">
        <f>IFERROR(SMALL(AD346:AD1024,ROW()-ROW($AD$1027)+1),"")</f>
        <v>0</v>
      </c>
      <c r="AE1203">
        <f>IFERROR(SMALL(AE346:AE1024,ROW()-ROW($AE$1027)+1),"")</f>
        <v>0</v>
      </c>
      <c r="AF1203">
        <f>IFERROR(SMALL(AF346:AF1024,ROW()-ROW($AF$1027)+1),"")</f>
        <v>0</v>
      </c>
      <c r="AG1203">
        <f>IFERROR(SMALL(AG346:AG1024,ROW()-ROW($AG$1027)+1),"")</f>
        <v>0</v>
      </c>
      <c r="AH1203">
        <f>IFERROR(SMALL(AH346:AH1024,ROW()-ROW($AH$1027)+1),"")</f>
        <v>0</v>
      </c>
      <c r="AI1203">
        <f>IFERROR(SMALL(AI346:AI1024,ROW()-ROW($AI$1027)+1),"")</f>
        <v>0</v>
      </c>
      <c r="AJ1203">
        <f>IFERROR(SMALL(AJ346:AJ1024,ROW()-ROW($AJ$1027)+1),"")</f>
        <v>0</v>
      </c>
      <c r="AM1203">
        <f>IFERROR(SMALL(AM346:AM1024,ROW()-ROW($AM$1027)+1),"")</f>
        <v>0</v>
      </c>
      <c r="AN1203">
        <f>IFERROR(SMALL(AN346:AN1024,ROW()-ROW($AN$1027)+1),"")</f>
        <v>0</v>
      </c>
      <c r="AO1203">
        <f>IFERROR(SMALL(AO346:AO1024,ROW()-ROW($AO$1027)+1),"")</f>
        <v>0</v>
      </c>
      <c r="AP1203">
        <f>IFERROR(SMALL(AP346:AP1024,ROW()-ROW($AP$1027)+1),"")</f>
        <v>0</v>
      </c>
      <c r="AQ1203">
        <f>IFERROR(SMALL(AQ346:AQ1024,ROW()-ROW($AQ$1027)+1),"")</f>
        <v>0</v>
      </c>
      <c r="AR1203">
        <f>IFERROR(SMALL(AR346:AR1024,ROW()-ROW($AR$1027)+1),"")</f>
        <v>0</v>
      </c>
      <c r="AS1203">
        <f>IFERROR(SMALL(AS346:AS1024,ROW()-ROW($AS$1027)+1),"")</f>
        <v>0</v>
      </c>
      <c r="AT1203">
        <f>IFERROR(SMALL(AT346:AT1024,ROW()-ROW($AT$1027)+1),"")</f>
        <v>0</v>
      </c>
      <c r="AU1203">
        <f>IFERROR(SMALL(AU346:AU1024,ROW()-ROW($AU$1027)+1),"")</f>
        <v>0</v>
      </c>
      <c r="AV1203">
        <f>IFERROR(SMALL(AV346:AV1024,ROW()-ROW($AV$1027)+1),"")</f>
        <v>0</v>
      </c>
      <c r="AW1203">
        <f>IFERROR(SMALL(AW346:AW1024,ROW()-ROW($AW$1027)+1),"")</f>
        <v>0</v>
      </c>
      <c r="AX1203">
        <f>IFERROR(SMALL(AX346:AX1024,ROW()-ROW($AX$1027)+1),"")</f>
        <v>0</v>
      </c>
      <c r="AY1203">
        <f>IFERROR(SMALL(AY346:AY1024,ROW()-ROW($AY$1027)+1),"")</f>
        <v>0</v>
      </c>
      <c r="AZ1203">
        <f>IFERROR(SMALL(AZ346:AZ1024,ROW()-ROW($AZ$1027)+1),"")</f>
        <v>0</v>
      </c>
      <c r="BA1203">
        <f>IFERROR(SMALL(BA346:BA1024,ROW()-ROW($BA$1027)+1),"")</f>
        <v>0</v>
      </c>
      <c r="BB1203">
        <f>IFERROR(SMALL(BB346:BB1024,ROW()-ROW($BB$1027)+1),"")</f>
        <v>0</v>
      </c>
      <c r="BC1203">
        <f>IFERROR(SMALL(BC346:BC1024,ROW()-ROW($BC$1027)+1),"")</f>
        <v>0</v>
      </c>
      <c r="BD1203">
        <f>IFERROR(SMALL(BD346:BD1024,ROW()-ROW($BD$1027)+1),"")</f>
        <v>0</v>
      </c>
      <c r="BE1203">
        <f>IFERROR(SMALL(BE346:BE1024,ROW()-ROW($BE$1027)+1),"")</f>
        <v>0</v>
      </c>
      <c r="BF1203">
        <f>IFERROR(SMALL(BF346:BF1024,ROW()-ROW($BF$1027)+1),"")</f>
        <v>0</v>
      </c>
      <c r="BG1203">
        <f>IFERROR(SMALL(BG346:BG1024,ROW()-ROW($BG$1027)+1),"")</f>
        <v>0</v>
      </c>
      <c r="BH1203">
        <f>IFERROR(SMALL(BH346:BH1024,ROW()-ROW($BH$1027)+1),"")</f>
        <v>0</v>
      </c>
      <c r="BI1203">
        <f>IFERROR(SMALL(BI346:BI1024,ROW()-ROW($BI$1027)+1),"")</f>
        <v>0</v>
      </c>
      <c r="BJ1203">
        <f>IFERROR(SMALL(BJ346:BJ1024,ROW()-ROW($BJ$1027)+1),"")</f>
        <v>0</v>
      </c>
      <c r="BK1203">
        <f>IFERROR(SMALL(BK346:BK1024,ROW()-ROW($BK$1027)+1),"")</f>
        <v>0</v>
      </c>
      <c r="BL1203">
        <f>IFERROR(SMALL(BL346:BL1024,ROW()-ROW($BL$1027)+1),"")</f>
        <v>0</v>
      </c>
      <c r="BM1203">
        <f>IFERROR(SMALL(BM346:BM1024,ROW()-ROW($BM$1027)+1),"")</f>
        <v>0</v>
      </c>
      <c r="BN1203">
        <f>IFERROR(SMALL(BN346:BN1024,ROW()-ROW($BN$1027)+1),"")</f>
        <v>0</v>
      </c>
      <c r="BO1203">
        <f>IFERROR(SMALL(BO346:BO1024,ROW()-ROW($BO$1027)+1),"")</f>
        <v>0</v>
      </c>
      <c r="BP1203">
        <f>IFERROR(SMALL(BP346:BP1024,ROW()-ROW($BP$1027)+1),"")</f>
        <v>0</v>
      </c>
      <c r="BQ1203">
        <f>IFERROR(SMALL(BQ346:BQ1024,ROW()-ROW($BQ$1027)+1),"")</f>
        <v>0</v>
      </c>
      <c r="BR1203">
        <f>IFERROR(SMALL(BR346:BR1024,ROW()-ROW($BR$1027)+1),"")</f>
        <v>0</v>
      </c>
    </row>
    <row r="1204" spans="5:70">
      <c r="E1204">
        <f>IFERROR(SMALL(E346:E1024,ROW()-ROW($E$1027)+1),"")</f>
        <v>0</v>
      </c>
      <c r="F1204">
        <f>IFERROR(SMALL(F346:F1024,ROW()-ROW($F$1027)+1),"")</f>
        <v>0</v>
      </c>
      <c r="G1204">
        <f>IFERROR(SMALL(G346:G1024,ROW()-ROW($G$1027)+1),"")</f>
        <v>0</v>
      </c>
      <c r="H1204">
        <f>IFERROR(SMALL(H346:H1024,ROW()-ROW($H$1027)+1),"")</f>
        <v>0</v>
      </c>
      <c r="I1204">
        <f>IFERROR(SMALL(I346:I1024,ROW()-ROW($I$1027)+1),"")</f>
        <v>0</v>
      </c>
      <c r="J1204">
        <f>IFERROR(SMALL(J346:J1024,ROW()-ROW($J$1027)+1),"")</f>
        <v>0</v>
      </c>
      <c r="K1204">
        <f>IFERROR(SMALL(K346:K1024,ROW()-ROW($K$1027)+1),"")</f>
        <v>0</v>
      </c>
      <c r="L1204">
        <f>IFERROR(SMALL(L346:L1024,ROW()-ROW($L$1027)+1),"")</f>
        <v>0</v>
      </c>
      <c r="M1204">
        <f>IFERROR(SMALL(M346:M1024,ROW()-ROW($M$1027)+1),"")</f>
        <v>0</v>
      </c>
      <c r="N1204">
        <f>IFERROR(SMALL(N346:N1024,ROW()-ROW($N$1027)+1),"")</f>
        <v>0</v>
      </c>
      <c r="O1204">
        <f>IFERROR(SMALL(O346:O1024,ROW()-ROW($O$1027)+1),"")</f>
        <v>0</v>
      </c>
      <c r="P1204">
        <f>IFERROR(SMALL(P346:P1024,ROW()-ROW($P$1027)+1),"")</f>
        <v>0</v>
      </c>
      <c r="Q1204">
        <f>IFERROR(SMALL(Q346:Q1024,ROW()-ROW($Q$1027)+1),"")</f>
        <v>0</v>
      </c>
      <c r="R1204">
        <f>IFERROR(SMALL(R346:R1024,ROW()-ROW($R$1027)+1),"")</f>
        <v>0</v>
      </c>
      <c r="S1204">
        <f>IFERROR(SMALL(S346:S1024,ROW()-ROW($S$1027)+1),"")</f>
        <v>0</v>
      </c>
      <c r="T1204">
        <f>IFERROR(SMALL(T346:T1024,ROW()-ROW($T$1027)+1),"")</f>
        <v>0</v>
      </c>
      <c r="U1204">
        <f>IFERROR(SMALL(U346:U1024,ROW()-ROW($U$1027)+1),"")</f>
        <v>0</v>
      </c>
      <c r="V1204">
        <f>IFERROR(SMALL(V346:V1024,ROW()-ROW($V$1027)+1),"")</f>
        <v>0</v>
      </c>
      <c r="W1204">
        <f>IFERROR(SMALL(W346:W1024,ROW()-ROW($W$1027)+1),"")</f>
        <v>0</v>
      </c>
      <c r="X1204">
        <f>IFERROR(SMALL(X346:X1024,ROW()-ROW($X$1027)+1),"")</f>
        <v>0</v>
      </c>
      <c r="Y1204">
        <f>IFERROR(SMALL(Y346:Y1024,ROW()-ROW($Y$1027)+1),"")</f>
        <v>0</v>
      </c>
      <c r="Z1204">
        <f>IFERROR(SMALL(Z346:Z1024,ROW()-ROW($Z$1027)+1),"")</f>
        <v>0</v>
      </c>
      <c r="AA1204">
        <f>IFERROR(SMALL(AA346:AA1024,ROW()-ROW($AA$1027)+1),"")</f>
        <v>0</v>
      </c>
      <c r="AB1204">
        <f>IFERROR(SMALL(AB346:AB1024,ROW()-ROW($AB$1027)+1),"")</f>
        <v>0</v>
      </c>
      <c r="AC1204">
        <f>IFERROR(SMALL(AC346:AC1024,ROW()-ROW($AC$1027)+1),"")</f>
        <v>0</v>
      </c>
      <c r="AD1204">
        <f>IFERROR(SMALL(AD346:AD1024,ROW()-ROW($AD$1027)+1),"")</f>
        <v>0</v>
      </c>
      <c r="AE1204">
        <f>IFERROR(SMALL(AE346:AE1024,ROW()-ROW($AE$1027)+1),"")</f>
        <v>0</v>
      </c>
      <c r="AF1204">
        <f>IFERROR(SMALL(AF346:AF1024,ROW()-ROW($AF$1027)+1),"")</f>
        <v>0</v>
      </c>
      <c r="AG1204">
        <f>IFERROR(SMALL(AG346:AG1024,ROW()-ROW($AG$1027)+1),"")</f>
        <v>0</v>
      </c>
      <c r="AH1204">
        <f>IFERROR(SMALL(AH346:AH1024,ROW()-ROW($AH$1027)+1),"")</f>
        <v>0</v>
      </c>
      <c r="AI1204">
        <f>IFERROR(SMALL(AI346:AI1024,ROW()-ROW($AI$1027)+1),"")</f>
        <v>0</v>
      </c>
      <c r="AJ1204">
        <f>IFERROR(SMALL(AJ346:AJ1024,ROW()-ROW($AJ$1027)+1),"")</f>
        <v>0</v>
      </c>
      <c r="AM1204">
        <f>IFERROR(SMALL(AM346:AM1024,ROW()-ROW($AM$1027)+1),"")</f>
        <v>0</v>
      </c>
      <c r="AN1204">
        <f>IFERROR(SMALL(AN346:AN1024,ROW()-ROW($AN$1027)+1),"")</f>
        <v>0</v>
      </c>
      <c r="AO1204">
        <f>IFERROR(SMALL(AO346:AO1024,ROW()-ROW($AO$1027)+1),"")</f>
        <v>0</v>
      </c>
      <c r="AP1204">
        <f>IFERROR(SMALL(AP346:AP1024,ROW()-ROW($AP$1027)+1),"")</f>
        <v>0</v>
      </c>
      <c r="AQ1204">
        <f>IFERROR(SMALL(AQ346:AQ1024,ROW()-ROW($AQ$1027)+1),"")</f>
        <v>0</v>
      </c>
      <c r="AR1204">
        <f>IFERROR(SMALL(AR346:AR1024,ROW()-ROW($AR$1027)+1),"")</f>
        <v>0</v>
      </c>
      <c r="AS1204">
        <f>IFERROR(SMALL(AS346:AS1024,ROW()-ROW($AS$1027)+1),"")</f>
        <v>0</v>
      </c>
      <c r="AT1204">
        <f>IFERROR(SMALL(AT346:AT1024,ROW()-ROW($AT$1027)+1),"")</f>
        <v>0</v>
      </c>
      <c r="AU1204">
        <f>IFERROR(SMALL(AU346:AU1024,ROW()-ROW($AU$1027)+1),"")</f>
        <v>0</v>
      </c>
      <c r="AV1204">
        <f>IFERROR(SMALL(AV346:AV1024,ROW()-ROW($AV$1027)+1),"")</f>
        <v>0</v>
      </c>
      <c r="AW1204">
        <f>IFERROR(SMALL(AW346:AW1024,ROW()-ROW($AW$1027)+1),"")</f>
        <v>0</v>
      </c>
      <c r="AX1204">
        <f>IFERROR(SMALL(AX346:AX1024,ROW()-ROW($AX$1027)+1),"")</f>
        <v>0</v>
      </c>
      <c r="AY1204">
        <f>IFERROR(SMALL(AY346:AY1024,ROW()-ROW($AY$1027)+1),"")</f>
        <v>0</v>
      </c>
      <c r="AZ1204">
        <f>IFERROR(SMALL(AZ346:AZ1024,ROW()-ROW($AZ$1027)+1),"")</f>
        <v>0</v>
      </c>
      <c r="BA1204">
        <f>IFERROR(SMALL(BA346:BA1024,ROW()-ROW($BA$1027)+1),"")</f>
        <v>0</v>
      </c>
      <c r="BB1204">
        <f>IFERROR(SMALL(BB346:BB1024,ROW()-ROW($BB$1027)+1),"")</f>
        <v>0</v>
      </c>
      <c r="BC1204">
        <f>IFERROR(SMALL(BC346:BC1024,ROW()-ROW($BC$1027)+1),"")</f>
        <v>0</v>
      </c>
      <c r="BD1204">
        <f>IFERROR(SMALL(BD346:BD1024,ROW()-ROW($BD$1027)+1),"")</f>
        <v>0</v>
      </c>
      <c r="BE1204">
        <f>IFERROR(SMALL(BE346:BE1024,ROW()-ROW($BE$1027)+1),"")</f>
        <v>0</v>
      </c>
      <c r="BF1204">
        <f>IFERROR(SMALL(BF346:BF1024,ROW()-ROW($BF$1027)+1),"")</f>
        <v>0</v>
      </c>
      <c r="BG1204">
        <f>IFERROR(SMALL(BG346:BG1024,ROW()-ROW($BG$1027)+1),"")</f>
        <v>0</v>
      </c>
      <c r="BH1204">
        <f>IFERROR(SMALL(BH346:BH1024,ROW()-ROW($BH$1027)+1),"")</f>
        <v>0</v>
      </c>
      <c r="BI1204">
        <f>IFERROR(SMALL(BI346:BI1024,ROW()-ROW($BI$1027)+1),"")</f>
        <v>0</v>
      </c>
      <c r="BJ1204">
        <f>IFERROR(SMALL(BJ346:BJ1024,ROW()-ROW($BJ$1027)+1),"")</f>
        <v>0</v>
      </c>
      <c r="BK1204">
        <f>IFERROR(SMALL(BK346:BK1024,ROW()-ROW($BK$1027)+1),"")</f>
        <v>0</v>
      </c>
      <c r="BL1204">
        <f>IFERROR(SMALL(BL346:BL1024,ROW()-ROW($BL$1027)+1),"")</f>
        <v>0</v>
      </c>
      <c r="BM1204">
        <f>IFERROR(SMALL(BM346:BM1024,ROW()-ROW($BM$1027)+1),"")</f>
        <v>0</v>
      </c>
      <c r="BN1204">
        <f>IFERROR(SMALL(BN346:BN1024,ROW()-ROW($BN$1027)+1),"")</f>
        <v>0</v>
      </c>
      <c r="BO1204">
        <f>IFERROR(SMALL(BO346:BO1024,ROW()-ROW($BO$1027)+1),"")</f>
        <v>0</v>
      </c>
      <c r="BP1204">
        <f>IFERROR(SMALL(BP346:BP1024,ROW()-ROW($BP$1027)+1),"")</f>
        <v>0</v>
      </c>
      <c r="BQ1204">
        <f>IFERROR(SMALL(BQ346:BQ1024,ROW()-ROW($BQ$1027)+1),"")</f>
        <v>0</v>
      </c>
      <c r="BR1204">
        <f>IFERROR(SMALL(BR346:BR1024,ROW()-ROW($BR$1027)+1),"")</f>
        <v>0</v>
      </c>
    </row>
    <row r="1205" spans="5:70">
      <c r="E1205">
        <f>IFERROR(SMALL(E346:E1024,ROW()-ROW($E$1027)+1),"")</f>
        <v>0</v>
      </c>
      <c r="F1205">
        <f>IFERROR(SMALL(F346:F1024,ROW()-ROW($F$1027)+1),"")</f>
        <v>0</v>
      </c>
      <c r="G1205">
        <f>IFERROR(SMALL(G346:G1024,ROW()-ROW($G$1027)+1),"")</f>
        <v>0</v>
      </c>
      <c r="H1205">
        <f>IFERROR(SMALL(H346:H1024,ROW()-ROW($H$1027)+1),"")</f>
        <v>0</v>
      </c>
      <c r="I1205">
        <f>IFERROR(SMALL(I346:I1024,ROW()-ROW($I$1027)+1),"")</f>
        <v>0</v>
      </c>
      <c r="J1205">
        <f>IFERROR(SMALL(J346:J1024,ROW()-ROW($J$1027)+1),"")</f>
        <v>0</v>
      </c>
      <c r="K1205">
        <f>IFERROR(SMALL(K346:K1024,ROW()-ROW($K$1027)+1),"")</f>
        <v>0</v>
      </c>
      <c r="L1205">
        <f>IFERROR(SMALL(L346:L1024,ROW()-ROW($L$1027)+1),"")</f>
        <v>0</v>
      </c>
      <c r="M1205">
        <f>IFERROR(SMALL(M346:M1024,ROW()-ROW($M$1027)+1),"")</f>
        <v>0</v>
      </c>
      <c r="N1205">
        <f>IFERROR(SMALL(N346:N1024,ROW()-ROW($N$1027)+1),"")</f>
        <v>0</v>
      </c>
      <c r="O1205">
        <f>IFERROR(SMALL(O346:O1024,ROW()-ROW($O$1027)+1),"")</f>
        <v>0</v>
      </c>
      <c r="P1205">
        <f>IFERROR(SMALL(P346:P1024,ROW()-ROW($P$1027)+1),"")</f>
        <v>0</v>
      </c>
      <c r="Q1205">
        <f>IFERROR(SMALL(Q346:Q1024,ROW()-ROW($Q$1027)+1),"")</f>
        <v>0</v>
      </c>
      <c r="R1205">
        <f>IFERROR(SMALL(R346:R1024,ROW()-ROW($R$1027)+1),"")</f>
        <v>0</v>
      </c>
      <c r="S1205">
        <f>IFERROR(SMALL(S346:S1024,ROW()-ROW($S$1027)+1),"")</f>
        <v>0</v>
      </c>
      <c r="T1205">
        <f>IFERROR(SMALL(T346:T1024,ROW()-ROW($T$1027)+1),"")</f>
        <v>0</v>
      </c>
      <c r="U1205">
        <f>IFERROR(SMALL(U346:U1024,ROW()-ROW($U$1027)+1),"")</f>
        <v>0</v>
      </c>
      <c r="V1205">
        <f>IFERROR(SMALL(V346:V1024,ROW()-ROW($V$1027)+1),"")</f>
        <v>0</v>
      </c>
      <c r="W1205">
        <f>IFERROR(SMALL(W346:W1024,ROW()-ROW($W$1027)+1),"")</f>
        <v>0</v>
      </c>
      <c r="X1205">
        <f>IFERROR(SMALL(X346:X1024,ROW()-ROW($X$1027)+1),"")</f>
        <v>0</v>
      </c>
      <c r="Y1205">
        <f>IFERROR(SMALL(Y346:Y1024,ROW()-ROW($Y$1027)+1),"")</f>
        <v>0</v>
      </c>
      <c r="Z1205">
        <f>IFERROR(SMALL(Z346:Z1024,ROW()-ROW($Z$1027)+1),"")</f>
        <v>0</v>
      </c>
      <c r="AA1205">
        <f>IFERROR(SMALL(AA346:AA1024,ROW()-ROW($AA$1027)+1),"")</f>
        <v>0</v>
      </c>
      <c r="AB1205">
        <f>IFERROR(SMALL(AB346:AB1024,ROW()-ROW($AB$1027)+1),"")</f>
        <v>0</v>
      </c>
      <c r="AC1205">
        <f>IFERROR(SMALL(AC346:AC1024,ROW()-ROW($AC$1027)+1),"")</f>
        <v>0</v>
      </c>
      <c r="AD1205">
        <f>IFERROR(SMALL(AD346:AD1024,ROW()-ROW($AD$1027)+1),"")</f>
        <v>0</v>
      </c>
      <c r="AE1205">
        <f>IFERROR(SMALL(AE346:AE1024,ROW()-ROW($AE$1027)+1),"")</f>
        <v>0</v>
      </c>
      <c r="AF1205">
        <f>IFERROR(SMALL(AF346:AF1024,ROW()-ROW($AF$1027)+1),"")</f>
        <v>0</v>
      </c>
      <c r="AG1205">
        <f>IFERROR(SMALL(AG346:AG1024,ROW()-ROW($AG$1027)+1),"")</f>
        <v>0</v>
      </c>
      <c r="AH1205">
        <f>IFERROR(SMALL(AH346:AH1024,ROW()-ROW($AH$1027)+1),"")</f>
        <v>0</v>
      </c>
      <c r="AI1205">
        <f>IFERROR(SMALL(AI346:AI1024,ROW()-ROW($AI$1027)+1),"")</f>
        <v>0</v>
      </c>
      <c r="AJ1205">
        <f>IFERROR(SMALL(AJ346:AJ1024,ROW()-ROW($AJ$1027)+1),"")</f>
        <v>0</v>
      </c>
      <c r="AM1205">
        <f>IFERROR(SMALL(AM346:AM1024,ROW()-ROW($AM$1027)+1),"")</f>
        <v>0</v>
      </c>
      <c r="AN1205">
        <f>IFERROR(SMALL(AN346:AN1024,ROW()-ROW($AN$1027)+1),"")</f>
        <v>0</v>
      </c>
      <c r="AO1205">
        <f>IFERROR(SMALL(AO346:AO1024,ROW()-ROW($AO$1027)+1),"")</f>
        <v>0</v>
      </c>
      <c r="AP1205">
        <f>IFERROR(SMALL(AP346:AP1024,ROW()-ROW($AP$1027)+1),"")</f>
        <v>0</v>
      </c>
      <c r="AQ1205">
        <f>IFERROR(SMALL(AQ346:AQ1024,ROW()-ROW($AQ$1027)+1),"")</f>
        <v>0</v>
      </c>
      <c r="AR1205">
        <f>IFERROR(SMALL(AR346:AR1024,ROW()-ROW($AR$1027)+1),"")</f>
        <v>0</v>
      </c>
      <c r="AS1205">
        <f>IFERROR(SMALL(AS346:AS1024,ROW()-ROW($AS$1027)+1),"")</f>
        <v>0</v>
      </c>
      <c r="AT1205">
        <f>IFERROR(SMALL(AT346:AT1024,ROW()-ROW($AT$1027)+1),"")</f>
        <v>0</v>
      </c>
      <c r="AU1205">
        <f>IFERROR(SMALL(AU346:AU1024,ROW()-ROW($AU$1027)+1),"")</f>
        <v>0</v>
      </c>
      <c r="AV1205">
        <f>IFERROR(SMALL(AV346:AV1024,ROW()-ROW($AV$1027)+1),"")</f>
        <v>0</v>
      </c>
      <c r="AW1205">
        <f>IFERROR(SMALL(AW346:AW1024,ROW()-ROW($AW$1027)+1),"")</f>
        <v>0</v>
      </c>
      <c r="AX1205">
        <f>IFERROR(SMALL(AX346:AX1024,ROW()-ROW($AX$1027)+1),"")</f>
        <v>0</v>
      </c>
      <c r="AY1205">
        <f>IFERROR(SMALL(AY346:AY1024,ROW()-ROW($AY$1027)+1),"")</f>
        <v>0</v>
      </c>
      <c r="AZ1205">
        <f>IFERROR(SMALL(AZ346:AZ1024,ROW()-ROW($AZ$1027)+1),"")</f>
        <v>0</v>
      </c>
      <c r="BA1205">
        <f>IFERROR(SMALL(BA346:BA1024,ROW()-ROW($BA$1027)+1),"")</f>
        <v>0</v>
      </c>
      <c r="BB1205">
        <f>IFERROR(SMALL(BB346:BB1024,ROW()-ROW($BB$1027)+1),"")</f>
        <v>0</v>
      </c>
      <c r="BC1205">
        <f>IFERROR(SMALL(BC346:BC1024,ROW()-ROW($BC$1027)+1),"")</f>
        <v>0</v>
      </c>
      <c r="BD1205">
        <f>IFERROR(SMALL(BD346:BD1024,ROW()-ROW($BD$1027)+1),"")</f>
        <v>0</v>
      </c>
      <c r="BE1205">
        <f>IFERROR(SMALL(BE346:BE1024,ROW()-ROW($BE$1027)+1),"")</f>
        <v>0</v>
      </c>
      <c r="BF1205">
        <f>IFERROR(SMALL(BF346:BF1024,ROW()-ROW($BF$1027)+1),"")</f>
        <v>0</v>
      </c>
      <c r="BG1205">
        <f>IFERROR(SMALL(BG346:BG1024,ROW()-ROW($BG$1027)+1),"")</f>
        <v>0</v>
      </c>
      <c r="BH1205">
        <f>IFERROR(SMALL(BH346:BH1024,ROW()-ROW($BH$1027)+1),"")</f>
        <v>0</v>
      </c>
      <c r="BI1205">
        <f>IFERROR(SMALL(BI346:BI1024,ROW()-ROW($BI$1027)+1),"")</f>
        <v>0</v>
      </c>
      <c r="BJ1205">
        <f>IFERROR(SMALL(BJ346:BJ1024,ROW()-ROW($BJ$1027)+1),"")</f>
        <v>0</v>
      </c>
      <c r="BK1205">
        <f>IFERROR(SMALL(BK346:BK1024,ROW()-ROW($BK$1027)+1),"")</f>
        <v>0</v>
      </c>
      <c r="BL1205">
        <f>IFERROR(SMALL(BL346:BL1024,ROW()-ROW($BL$1027)+1),"")</f>
        <v>0</v>
      </c>
      <c r="BM1205">
        <f>IFERROR(SMALL(BM346:BM1024,ROW()-ROW($BM$1027)+1),"")</f>
        <v>0</v>
      </c>
      <c r="BN1205">
        <f>IFERROR(SMALL(BN346:BN1024,ROW()-ROW($BN$1027)+1),"")</f>
        <v>0</v>
      </c>
      <c r="BO1205">
        <f>IFERROR(SMALL(BO346:BO1024,ROW()-ROW($BO$1027)+1),"")</f>
        <v>0</v>
      </c>
      <c r="BP1205">
        <f>IFERROR(SMALL(BP346:BP1024,ROW()-ROW($BP$1027)+1),"")</f>
        <v>0</v>
      </c>
      <c r="BQ1205">
        <f>IFERROR(SMALL(BQ346:BQ1024,ROW()-ROW($BQ$1027)+1),"")</f>
        <v>0</v>
      </c>
      <c r="BR1205">
        <f>IFERROR(SMALL(BR346:BR1024,ROW()-ROW($BR$1027)+1),"")</f>
        <v>0</v>
      </c>
    </row>
    <row r="1206" spans="5:70">
      <c r="E1206">
        <f>IFERROR(SMALL(E346:E1024,ROW()-ROW($E$1027)+1),"")</f>
        <v>0</v>
      </c>
      <c r="F1206">
        <f>IFERROR(SMALL(F346:F1024,ROW()-ROW($F$1027)+1),"")</f>
        <v>0</v>
      </c>
      <c r="G1206">
        <f>IFERROR(SMALL(G346:G1024,ROW()-ROW($G$1027)+1),"")</f>
        <v>0</v>
      </c>
      <c r="H1206">
        <f>IFERROR(SMALL(H346:H1024,ROW()-ROW($H$1027)+1),"")</f>
        <v>0</v>
      </c>
      <c r="I1206">
        <f>IFERROR(SMALL(I346:I1024,ROW()-ROW($I$1027)+1),"")</f>
        <v>0</v>
      </c>
      <c r="J1206">
        <f>IFERROR(SMALL(J346:J1024,ROW()-ROW($J$1027)+1),"")</f>
        <v>0</v>
      </c>
      <c r="K1206">
        <f>IFERROR(SMALL(K346:K1024,ROW()-ROW($K$1027)+1),"")</f>
        <v>0</v>
      </c>
      <c r="L1206">
        <f>IFERROR(SMALL(L346:L1024,ROW()-ROW($L$1027)+1),"")</f>
        <v>0</v>
      </c>
      <c r="M1206">
        <f>IFERROR(SMALL(M346:M1024,ROW()-ROW($M$1027)+1),"")</f>
        <v>0</v>
      </c>
      <c r="N1206">
        <f>IFERROR(SMALL(N346:N1024,ROW()-ROW($N$1027)+1),"")</f>
        <v>0</v>
      </c>
      <c r="O1206">
        <f>IFERROR(SMALL(O346:O1024,ROW()-ROW($O$1027)+1),"")</f>
        <v>0</v>
      </c>
      <c r="P1206">
        <f>IFERROR(SMALL(P346:P1024,ROW()-ROW($P$1027)+1),"")</f>
        <v>0</v>
      </c>
      <c r="Q1206">
        <f>IFERROR(SMALL(Q346:Q1024,ROW()-ROW($Q$1027)+1),"")</f>
        <v>0</v>
      </c>
      <c r="R1206">
        <f>IFERROR(SMALL(R346:R1024,ROW()-ROW($R$1027)+1),"")</f>
        <v>0</v>
      </c>
      <c r="S1206">
        <f>IFERROR(SMALL(S346:S1024,ROW()-ROW($S$1027)+1),"")</f>
        <v>0</v>
      </c>
      <c r="T1206">
        <f>IFERROR(SMALL(T346:T1024,ROW()-ROW($T$1027)+1),"")</f>
        <v>0</v>
      </c>
      <c r="U1206">
        <f>IFERROR(SMALL(U346:U1024,ROW()-ROW($U$1027)+1),"")</f>
        <v>0</v>
      </c>
      <c r="V1206">
        <f>IFERROR(SMALL(V346:V1024,ROW()-ROW($V$1027)+1),"")</f>
        <v>0</v>
      </c>
      <c r="W1206">
        <f>IFERROR(SMALL(W346:W1024,ROW()-ROW($W$1027)+1),"")</f>
        <v>0</v>
      </c>
      <c r="X1206">
        <f>IFERROR(SMALL(X346:X1024,ROW()-ROW($X$1027)+1),"")</f>
        <v>0</v>
      </c>
      <c r="Y1206">
        <f>IFERROR(SMALL(Y346:Y1024,ROW()-ROW($Y$1027)+1),"")</f>
        <v>0</v>
      </c>
      <c r="Z1206">
        <f>IFERROR(SMALL(Z346:Z1024,ROW()-ROW($Z$1027)+1),"")</f>
        <v>0</v>
      </c>
      <c r="AA1206">
        <f>IFERROR(SMALL(AA346:AA1024,ROW()-ROW($AA$1027)+1),"")</f>
        <v>0</v>
      </c>
      <c r="AB1206">
        <f>IFERROR(SMALL(AB346:AB1024,ROW()-ROW($AB$1027)+1),"")</f>
        <v>0</v>
      </c>
      <c r="AC1206">
        <f>IFERROR(SMALL(AC346:AC1024,ROW()-ROW($AC$1027)+1),"")</f>
        <v>0</v>
      </c>
      <c r="AD1206">
        <f>IFERROR(SMALL(AD346:AD1024,ROW()-ROW($AD$1027)+1),"")</f>
        <v>0</v>
      </c>
      <c r="AE1206">
        <f>IFERROR(SMALL(AE346:AE1024,ROW()-ROW($AE$1027)+1),"")</f>
        <v>0</v>
      </c>
      <c r="AF1206">
        <f>IFERROR(SMALL(AF346:AF1024,ROW()-ROW($AF$1027)+1),"")</f>
        <v>0</v>
      </c>
      <c r="AG1206">
        <f>IFERROR(SMALL(AG346:AG1024,ROW()-ROW($AG$1027)+1),"")</f>
        <v>0</v>
      </c>
      <c r="AH1206">
        <f>IFERROR(SMALL(AH346:AH1024,ROW()-ROW($AH$1027)+1),"")</f>
        <v>0</v>
      </c>
      <c r="AI1206">
        <f>IFERROR(SMALL(AI346:AI1024,ROW()-ROW($AI$1027)+1),"")</f>
        <v>0</v>
      </c>
      <c r="AJ1206">
        <f>IFERROR(SMALL(AJ346:AJ1024,ROW()-ROW($AJ$1027)+1),"")</f>
        <v>0</v>
      </c>
      <c r="AM1206">
        <f>IFERROR(SMALL(AM346:AM1024,ROW()-ROW($AM$1027)+1),"")</f>
        <v>0</v>
      </c>
      <c r="AN1206">
        <f>IFERROR(SMALL(AN346:AN1024,ROW()-ROW($AN$1027)+1),"")</f>
        <v>0</v>
      </c>
      <c r="AO1206">
        <f>IFERROR(SMALL(AO346:AO1024,ROW()-ROW($AO$1027)+1),"")</f>
        <v>0</v>
      </c>
      <c r="AP1206">
        <f>IFERROR(SMALL(AP346:AP1024,ROW()-ROW($AP$1027)+1),"")</f>
        <v>0</v>
      </c>
      <c r="AQ1206">
        <f>IFERROR(SMALL(AQ346:AQ1024,ROW()-ROW($AQ$1027)+1),"")</f>
        <v>0</v>
      </c>
      <c r="AR1206">
        <f>IFERROR(SMALL(AR346:AR1024,ROW()-ROW($AR$1027)+1),"")</f>
        <v>0</v>
      </c>
      <c r="AS1206">
        <f>IFERROR(SMALL(AS346:AS1024,ROW()-ROW($AS$1027)+1),"")</f>
        <v>0</v>
      </c>
      <c r="AT1206">
        <f>IFERROR(SMALL(AT346:AT1024,ROW()-ROW($AT$1027)+1),"")</f>
        <v>0</v>
      </c>
      <c r="AU1206">
        <f>IFERROR(SMALL(AU346:AU1024,ROW()-ROW($AU$1027)+1),"")</f>
        <v>0</v>
      </c>
      <c r="AV1206">
        <f>IFERROR(SMALL(AV346:AV1024,ROW()-ROW($AV$1027)+1),"")</f>
        <v>0</v>
      </c>
      <c r="AW1206">
        <f>IFERROR(SMALL(AW346:AW1024,ROW()-ROW($AW$1027)+1),"")</f>
        <v>0</v>
      </c>
      <c r="AX1206">
        <f>IFERROR(SMALL(AX346:AX1024,ROW()-ROW($AX$1027)+1),"")</f>
        <v>0</v>
      </c>
      <c r="AY1206">
        <f>IFERROR(SMALL(AY346:AY1024,ROW()-ROW($AY$1027)+1),"")</f>
        <v>0</v>
      </c>
      <c r="AZ1206">
        <f>IFERROR(SMALL(AZ346:AZ1024,ROW()-ROW($AZ$1027)+1),"")</f>
        <v>0</v>
      </c>
      <c r="BA1206">
        <f>IFERROR(SMALL(BA346:BA1024,ROW()-ROW($BA$1027)+1),"")</f>
        <v>0</v>
      </c>
      <c r="BB1206">
        <f>IFERROR(SMALL(BB346:BB1024,ROW()-ROW($BB$1027)+1),"")</f>
        <v>0</v>
      </c>
      <c r="BC1206">
        <f>IFERROR(SMALL(BC346:BC1024,ROW()-ROW($BC$1027)+1),"")</f>
        <v>0</v>
      </c>
      <c r="BD1206">
        <f>IFERROR(SMALL(BD346:BD1024,ROW()-ROW($BD$1027)+1),"")</f>
        <v>0</v>
      </c>
      <c r="BE1206">
        <f>IFERROR(SMALL(BE346:BE1024,ROW()-ROW($BE$1027)+1),"")</f>
        <v>0</v>
      </c>
      <c r="BF1206">
        <f>IFERROR(SMALL(BF346:BF1024,ROW()-ROW($BF$1027)+1),"")</f>
        <v>0</v>
      </c>
      <c r="BG1206">
        <f>IFERROR(SMALL(BG346:BG1024,ROW()-ROW($BG$1027)+1),"")</f>
        <v>0</v>
      </c>
      <c r="BH1206">
        <f>IFERROR(SMALL(BH346:BH1024,ROW()-ROW($BH$1027)+1),"")</f>
        <v>0</v>
      </c>
      <c r="BI1206">
        <f>IFERROR(SMALL(BI346:BI1024,ROW()-ROW($BI$1027)+1),"")</f>
        <v>0</v>
      </c>
      <c r="BJ1206">
        <f>IFERROR(SMALL(BJ346:BJ1024,ROW()-ROW($BJ$1027)+1),"")</f>
        <v>0</v>
      </c>
      <c r="BK1206">
        <f>IFERROR(SMALL(BK346:BK1024,ROW()-ROW($BK$1027)+1),"")</f>
        <v>0</v>
      </c>
      <c r="BL1206">
        <f>IFERROR(SMALL(BL346:BL1024,ROW()-ROW($BL$1027)+1),"")</f>
        <v>0</v>
      </c>
      <c r="BM1206">
        <f>IFERROR(SMALL(BM346:BM1024,ROW()-ROW($BM$1027)+1),"")</f>
        <v>0</v>
      </c>
      <c r="BN1206">
        <f>IFERROR(SMALL(BN346:BN1024,ROW()-ROW($BN$1027)+1),"")</f>
        <v>0</v>
      </c>
      <c r="BO1206">
        <f>IFERROR(SMALL(BO346:BO1024,ROW()-ROW($BO$1027)+1),"")</f>
        <v>0</v>
      </c>
      <c r="BP1206">
        <f>IFERROR(SMALL(BP346:BP1024,ROW()-ROW($BP$1027)+1),"")</f>
        <v>0</v>
      </c>
      <c r="BQ1206">
        <f>IFERROR(SMALL(BQ346:BQ1024,ROW()-ROW($BQ$1027)+1),"")</f>
        <v>0</v>
      </c>
      <c r="BR1206">
        <f>IFERROR(SMALL(BR346:BR1024,ROW()-ROW($BR$1027)+1),"")</f>
        <v>0</v>
      </c>
    </row>
    <row r="1207" spans="5:70">
      <c r="E1207">
        <f>IFERROR(SMALL(E346:E1024,ROW()-ROW($E$1027)+1),"")</f>
        <v>0</v>
      </c>
      <c r="F1207">
        <f>IFERROR(SMALL(F346:F1024,ROW()-ROW($F$1027)+1),"")</f>
        <v>0</v>
      </c>
      <c r="G1207">
        <f>IFERROR(SMALL(G346:G1024,ROW()-ROW($G$1027)+1),"")</f>
        <v>0</v>
      </c>
      <c r="H1207">
        <f>IFERROR(SMALL(H346:H1024,ROW()-ROW($H$1027)+1),"")</f>
        <v>0</v>
      </c>
      <c r="I1207">
        <f>IFERROR(SMALL(I346:I1024,ROW()-ROW($I$1027)+1),"")</f>
        <v>0</v>
      </c>
      <c r="J1207">
        <f>IFERROR(SMALL(J346:J1024,ROW()-ROW($J$1027)+1),"")</f>
        <v>0</v>
      </c>
      <c r="K1207">
        <f>IFERROR(SMALL(K346:K1024,ROW()-ROW($K$1027)+1),"")</f>
        <v>0</v>
      </c>
      <c r="L1207">
        <f>IFERROR(SMALL(L346:L1024,ROW()-ROW($L$1027)+1),"")</f>
        <v>0</v>
      </c>
      <c r="M1207">
        <f>IFERROR(SMALL(M346:M1024,ROW()-ROW($M$1027)+1),"")</f>
        <v>0</v>
      </c>
      <c r="N1207">
        <f>IFERROR(SMALL(N346:N1024,ROW()-ROW($N$1027)+1),"")</f>
        <v>0</v>
      </c>
      <c r="O1207">
        <f>IFERROR(SMALL(O346:O1024,ROW()-ROW($O$1027)+1),"")</f>
        <v>0</v>
      </c>
      <c r="P1207">
        <f>IFERROR(SMALL(P346:P1024,ROW()-ROW($P$1027)+1),"")</f>
        <v>0</v>
      </c>
      <c r="Q1207">
        <f>IFERROR(SMALL(Q346:Q1024,ROW()-ROW($Q$1027)+1),"")</f>
        <v>0</v>
      </c>
      <c r="R1207">
        <f>IFERROR(SMALL(R346:R1024,ROW()-ROW($R$1027)+1),"")</f>
        <v>0</v>
      </c>
      <c r="S1207">
        <f>IFERROR(SMALL(S346:S1024,ROW()-ROW($S$1027)+1),"")</f>
        <v>0</v>
      </c>
      <c r="T1207">
        <f>IFERROR(SMALL(T346:T1024,ROW()-ROW($T$1027)+1),"")</f>
        <v>0</v>
      </c>
      <c r="U1207">
        <f>IFERROR(SMALL(U346:U1024,ROW()-ROW($U$1027)+1),"")</f>
        <v>0</v>
      </c>
      <c r="V1207">
        <f>IFERROR(SMALL(V346:V1024,ROW()-ROW($V$1027)+1),"")</f>
        <v>0</v>
      </c>
      <c r="W1207">
        <f>IFERROR(SMALL(W346:W1024,ROW()-ROW($W$1027)+1),"")</f>
        <v>0</v>
      </c>
      <c r="X1207">
        <f>IFERROR(SMALL(X346:X1024,ROW()-ROW($X$1027)+1),"")</f>
        <v>0</v>
      </c>
      <c r="Y1207">
        <f>IFERROR(SMALL(Y346:Y1024,ROW()-ROW($Y$1027)+1),"")</f>
        <v>0</v>
      </c>
      <c r="Z1207">
        <f>IFERROR(SMALL(Z346:Z1024,ROW()-ROW($Z$1027)+1),"")</f>
        <v>0</v>
      </c>
      <c r="AA1207">
        <f>IFERROR(SMALL(AA346:AA1024,ROW()-ROW($AA$1027)+1),"")</f>
        <v>0</v>
      </c>
      <c r="AB1207">
        <f>IFERROR(SMALL(AB346:AB1024,ROW()-ROW($AB$1027)+1),"")</f>
        <v>0</v>
      </c>
      <c r="AC1207">
        <f>IFERROR(SMALL(AC346:AC1024,ROW()-ROW($AC$1027)+1),"")</f>
        <v>0</v>
      </c>
      <c r="AD1207">
        <f>IFERROR(SMALL(AD346:AD1024,ROW()-ROW($AD$1027)+1),"")</f>
        <v>0</v>
      </c>
      <c r="AE1207">
        <f>IFERROR(SMALL(AE346:AE1024,ROW()-ROW($AE$1027)+1),"")</f>
        <v>0</v>
      </c>
      <c r="AF1207">
        <f>IFERROR(SMALL(AF346:AF1024,ROW()-ROW($AF$1027)+1),"")</f>
        <v>0</v>
      </c>
      <c r="AG1207">
        <f>IFERROR(SMALL(AG346:AG1024,ROW()-ROW($AG$1027)+1),"")</f>
        <v>0</v>
      </c>
      <c r="AH1207">
        <f>IFERROR(SMALL(AH346:AH1024,ROW()-ROW($AH$1027)+1),"")</f>
        <v>0</v>
      </c>
      <c r="AI1207">
        <f>IFERROR(SMALL(AI346:AI1024,ROW()-ROW($AI$1027)+1),"")</f>
        <v>0</v>
      </c>
      <c r="AJ1207">
        <f>IFERROR(SMALL(AJ346:AJ1024,ROW()-ROW($AJ$1027)+1),"")</f>
        <v>0</v>
      </c>
      <c r="AM1207">
        <f>IFERROR(SMALL(AM346:AM1024,ROW()-ROW($AM$1027)+1),"")</f>
        <v>0</v>
      </c>
      <c r="AN1207">
        <f>IFERROR(SMALL(AN346:AN1024,ROW()-ROW($AN$1027)+1),"")</f>
        <v>0</v>
      </c>
      <c r="AO1207">
        <f>IFERROR(SMALL(AO346:AO1024,ROW()-ROW($AO$1027)+1),"")</f>
        <v>0</v>
      </c>
      <c r="AP1207">
        <f>IFERROR(SMALL(AP346:AP1024,ROW()-ROW($AP$1027)+1),"")</f>
        <v>0</v>
      </c>
      <c r="AQ1207">
        <f>IFERROR(SMALL(AQ346:AQ1024,ROW()-ROW($AQ$1027)+1),"")</f>
        <v>0</v>
      </c>
      <c r="AR1207">
        <f>IFERROR(SMALL(AR346:AR1024,ROW()-ROW($AR$1027)+1),"")</f>
        <v>0</v>
      </c>
      <c r="AS1207">
        <f>IFERROR(SMALL(AS346:AS1024,ROW()-ROW($AS$1027)+1),"")</f>
        <v>0</v>
      </c>
      <c r="AT1207">
        <f>IFERROR(SMALL(AT346:AT1024,ROW()-ROW($AT$1027)+1),"")</f>
        <v>0</v>
      </c>
      <c r="AU1207">
        <f>IFERROR(SMALL(AU346:AU1024,ROW()-ROW($AU$1027)+1),"")</f>
        <v>0</v>
      </c>
      <c r="AV1207">
        <f>IFERROR(SMALL(AV346:AV1024,ROW()-ROW($AV$1027)+1),"")</f>
        <v>0</v>
      </c>
      <c r="AW1207">
        <f>IFERROR(SMALL(AW346:AW1024,ROW()-ROW($AW$1027)+1),"")</f>
        <v>0</v>
      </c>
      <c r="AX1207">
        <f>IFERROR(SMALL(AX346:AX1024,ROW()-ROW($AX$1027)+1),"")</f>
        <v>0</v>
      </c>
      <c r="AY1207">
        <f>IFERROR(SMALL(AY346:AY1024,ROW()-ROW($AY$1027)+1),"")</f>
        <v>0</v>
      </c>
      <c r="AZ1207">
        <f>IFERROR(SMALL(AZ346:AZ1024,ROW()-ROW($AZ$1027)+1),"")</f>
        <v>0</v>
      </c>
      <c r="BA1207">
        <f>IFERROR(SMALL(BA346:BA1024,ROW()-ROW($BA$1027)+1),"")</f>
        <v>0</v>
      </c>
      <c r="BB1207">
        <f>IFERROR(SMALL(BB346:BB1024,ROW()-ROW($BB$1027)+1),"")</f>
        <v>0</v>
      </c>
      <c r="BC1207">
        <f>IFERROR(SMALL(BC346:BC1024,ROW()-ROW($BC$1027)+1),"")</f>
        <v>0</v>
      </c>
      <c r="BD1207">
        <f>IFERROR(SMALL(BD346:BD1024,ROW()-ROW($BD$1027)+1),"")</f>
        <v>0</v>
      </c>
      <c r="BE1207">
        <f>IFERROR(SMALL(BE346:BE1024,ROW()-ROW($BE$1027)+1),"")</f>
        <v>0</v>
      </c>
      <c r="BF1207">
        <f>IFERROR(SMALL(BF346:BF1024,ROW()-ROW($BF$1027)+1),"")</f>
        <v>0</v>
      </c>
      <c r="BG1207">
        <f>IFERROR(SMALL(BG346:BG1024,ROW()-ROW($BG$1027)+1),"")</f>
        <v>0</v>
      </c>
      <c r="BH1207">
        <f>IFERROR(SMALL(BH346:BH1024,ROW()-ROW($BH$1027)+1),"")</f>
        <v>0</v>
      </c>
      <c r="BI1207">
        <f>IFERROR(SMALL(BI346:BI1024,ROW()-ROW($BI$1027)+1),"")</f>
        <v>0</v>
      </c>
      <c r="BJ1207">
        <f>IFERROR(SMALL(BJ346:BJ1024,ROW()-ROW($BJ$1027)+1),"")</f>
        <v>0</v>
      </c>
      <c r="BK1207">
        <f>IFERROR(SMALL(BK346:BK1024,ROW()-ROW($BK$1027)+1),"")</f>
        <v>0</v>
      </c>
      <c r="BL1207">
        <f>IFERROR(SMALL(BL346:BL1024,ROW()-ROW($BL$1027)+1),"")</f>
        <v>0</v>
      </c>
      <c r="BM1207">
        <f>IFERROR(SMALL(BM346:BM1024,ROW()-ROW($BM$1027)+1),"")</f>
        <v>0</v>
      </c>
      <c r="BN1207">
        <f>IFERROR(SMALL(BN346:BN1024,ROW()-ROW($BN$1027)+1),"")</f>
        <v>0</v>
      </c>
      <c r="BO1207">
        <f>IFERROR(SMALL(BO346:BO1024,ROW()-ROW($BO$1027)+1),"")</f>
        <v>0</v>
      </c>
      <c r="BP1207">
        <f>IFERROR(SMALL(BP346:BP1024,ROW()-ROW($BP$1027)+1),"")</f>
        <v>0</v>
      </c>
      <c r="BQ1207">
        <f>IFERROR(SMALL(BQ346:BQ1024,ROW()-ROW($BQ$1027)+1),"")</f>
        <v>0</v>
      </c>
      <c r="BR1207">
        <f>IFERROR(SMALL(BR346:BR1024,ROW()-ROW($BR$1027)+1),"")</f>
        <v>0</v>
      </c>
    </row>
    <row r="1208" spans="5:70">
      <c r="E1208">
        <f>IFERROR(SMALL(E346:E1024,ROW()-ROW($E$1027)+1),"")</f>
        <v>0</v>
      </c>
      <c r="F1208">
        <f>IFERROR(SMALL(F346:F1024,ROW()-ROW($F$1027)+1),"")</f>
        <v>0</v>
      </c>
      <c r="G1208">
        <f>IFERROR(SMALL(G346:G1024,ROW()-ROW($G$1027)+1),"")</f>
        <v>0</v>
      </c>
      <c r="H1208">
        <f>IFERROR(SMALL(H346:H1024,ROW()-ROW($H$1027)+1),"")</f>
        <v>0</v>
      </c>
      <c r="I1208">
        <f>IFERROR(SMALL(I346:I1024,ROW()-ROW($I$1027)+1),"")</f>
        <v>0</v>
      </c>
      <c r="J1208">
        <f>IFERROR(SMALL(J346:J1024,ROW()-ROW($J$1027)+1),"")</f>
        <v>0</v>
      </c>
      <c r="K1208">
        <f>IFERROR(SMALL(K346:K1024,ROW()-ROW($K$1027)+1),"")</f>
        <v>0</v>
      </c>
      <c r="L1208">
        <f>IFERROR(SMALL(L346:L1024,ROW()-ROW($L$1027)+1),"")</f>
        <v>0</v>
      </c>
      <c r="M1208">
        <f>IFERROR(SMALL(M346:M1024,ROW()-ROW($M$1027)+1),"")</f>
        <v>0</v>
      </c>
      <c r="N1208">
        <f>IFERROR(SMALL(N346:N1024,ROW()-ROW($N$1027)+1),"")</f>
        <v>0</v>
      </c>
      <c r="O1208">
        <f>IFERROR(SMALL(O346:O1024,ROW()-ROW($O$1027)+1),"")</f>
        <v>0</v>
      </c>
      <c r="P1208">
        <f>IFERROR(SMALL(P346:P1024,ROW()-ROW($P$1027)+1),"")</f>
        <v>0</v>
      </c>
      <c r="Q1208">
        <f>IFERROR(SMALL(Q346:Q1024,ROW()-ROW($Q$1027)+1),"")</f>
        <v>0</v>
      </c>
      <c r="R1208">
        <f>IFERROR(SMALL(R346:R1024,ROW()-ROW($R$1027)+1),"")</f>
        <v>0</v>
      </c>
      <c r="S1208">
        <f>IFERROR(SMALL(S346:S1024,ROW()-ROW($S$1027)+1),"")</f>
        <v>0</v>
      </c>
      <c r="T1208">
        <f>IFERROR(SMALL(T346:T1024,ROW()-ROW($T$1027)+1),"")</f>
        <v>0</v>
      </c>
      <c r="U1208">
        <f>IFERROR(SMALL(U346:U1024,ROW()-ROW($U$1027)+1),"")</f>
        <v>0</v>
      </c>
      <c r="V1208">
        <f>IFERROR(SMALL(V346:V1024,ROW()-ROW($V$1027)+1),"")</f>
        <v>0</v>
      </c>
      <c r="W1208">
        <f>IFERROR(SMALL(W346:W1024,ROW()-ROW($W$1027)+1),"")</f>
        <v>0</v>
      </c>
      <c r="X1208">
        <f>IFERROR(SMALL(X346:X1024,ROW()-ROW($X$1027)+1),"")</f>
        <v>0</v>
      </c>
      <c r="Y1208">
        <f>IFERROR(SMALL(Y346:Y1024,ROW()-ROW($Y$1027)+1),"")</f>
        <v>0</v>
      </c>
      <c r="Z1208">
        <f>IFERROR(SMALL(Z346:Z1024,ROW()-ROW($Z$1027)+1),"")</f>
        <v>0</v>
      </c>
      <c r="AA1208">
        <f>IFERROR(SMALL(AA346:AA1024,ROW()-ROW($AA$1027)+1),"")</f>
        <v>0</v>
      </c>
      <c r="AB1208">
        <f>IFERROR(SMALL(AB346:AB1024,ROW()-ROW($AB$1027)+1),"")</f>
        <v>0</v>
      </c>
      <c r="AC1208">
        <f>IFERROR(SMALL(AC346:AC1024,ROW()-ROW($AC$1027)+1),"")</f>
        <v>0</v>
      </c>
      <c r="AD1208">
        <f>IFERROR(SMALL(AD346:AD1024,ROW()-ROW($AD$1027)+1),"")</f>
        <v>0</v>
      </c>
      <c r="AE1208">
        <f>IFERROR(SMALL(AE346:AE1024,ROW()-ROW($AE$1027)+1),"")</f>
        <v>0</v>
      </c>
      <c r="AF1208">
        <f>IFERROR(SMALL(AF346:AF1024,ROW()-ROW($AF$1027)+1),"")</f>
        <v>0</v>
      </c>
      <c r="AG1208">
        <f>IFERROR(SMALL(AG346:AG1024,ROW()-ROW($AG$1027)+1),"")</f>
        <v>0</v>
      </c>
      <c r="AH1208">
        <f>IFERROR(SMALL(AH346:AH1024,ROW()-ROW($AH$1027)+1),"")</f>
        <v>0</v>
      </c>
      <c r="AI1208">
        <f>IFERROR(SMALL(AI346:AI1024,ROW()-ROW($AI$1027)+1),"")</f>
        <v>0</v>
      </c>
      <c r="AJ1208">
        <f>IFERROR(SMALL(AJ346:AJ1024,ROW()-ROW($AJ$1027)+1),"")</f>
        <v>0</v>
      </c>
      <c r="AM1208">
        <f>IFERROR(SMALL(AM346:AM1024,ROW()-ROW($AM$1027)+1),"")</f>
        <v>0</v>
      </c>
      <c r="AN1208">
        <f>IFERROR(SMALL(AN346:AN1024,ROW()-ROW($AN$1027)+1),"")</f>
        <v>0</v>
      </c>
      <c r="AO1208">
        <f>IFERROR(SMALL(AO346:AO1024,ROW()-ROW($AO$1027)+1),"")</f>
        <v>0</v>
      </c>
      <c r="AP1208">
        <f>IFERROR(SMALL(AP346:AP1024,ROW()-ROW($AP$1027)+1),"")</f>
        <v>0</v>
      </c>
      <c r="AQ1208">
        <f>IFERROR(SMALL(AQ346:AQ1024,ROW()-ROW($AQ$1027)+1),"")</f>
        <v>0</v>
      </c>
      <c r="AR1208">
        <f>IFERROR(SMALL(AR346:AR1024,ROW()-ROW($AR$1027)+1),"")</f>
        <v>0</v>
      </c>
      <c r="AS1208">
        <f>IFERROR(SMALL(AS346:AS1024,ROW()-ROW($AS$1027)+1),"")</f>
        <v>0</v>
      </c>
      <c r="AT1208">
        <f>IFERROR(SMALL(AT346:AT1024,ROW()-ROW($AT$1027)+1),"")</f>
        <v>0</v>
      </c>
      <c r="AU1208">
        <f>IFERROR(SMALL(AU346:AU1024,ROW()-ROW($AU$1027)+1),"")</f>
        <v>0</v>
      </c>
      <c r="AV1208">
        <f>IFERROR(SMALL(AV346:AV1024,ROW()-ROW($AV$1027)+1),"")</f>
        <v>0</v>
      </c>
      <c r="AW1208">
        <f>IFERROR(SMALL(AW346:AW1024,ROW()-ROW($AW$1027)+1),"")</f>
        <v>0</v>
      </c>
      <c r="AX1208">
        <f>IFERROR(SMALL(AX346:AX1024,ROW()-ROW($AX$1027)+1),"")</f>
        <v>0</v>
      </c>
      <c r="AY1208">
        <f>IFERROR(SMALL(AY346:AY1024,ROW()-ROW($AY$1027)+1),"")</f>
        <v>0</v>
      </c>
      <c r="AZ1208">
        <f>IFERROR(SMALL(AZ346:AZ1024,ROW()-ROW($AZ$1027)+1),"")</f>
        <v>0</v>
      </c>
      <c r="BA1208">
        <f>IFERROR(SMALL(BA346:BA1024,ROW()-ROW($BA$1027)+1),"")</f>
        <v>0</v>
      </c>
      <c r="BB1208">
        <f>IFERROR(SMALL(BB346:BB1024,ROW()-ROW($BB$1027)+1),"")</f>
        <v>0</v>
      </c>
      <c r="BC1208">
        <f>IFERROR(SMALL(BC346:BC1024,ROW()-ROW($BC$1027)+1),"")</f>
        <v>0</v>
      </c>
      <c r="BD1208">
        <f>IFERROR(SMALL(BD346:BD1024,ROW()-ROW($BD$1027)+1),"")</f>
        <v>0</v>
      </c>
      <c r="BE1208">
        <f>IFERROR(SMALL(BE346:BE1024,ROW()-ROW($BE$1027)+1),"")</f>
        <v>0</v>
      </c>
      <c r="BF1208">
        <f>IFERROR(SMALL(BF346:BF1024,ROW()-ROW($BF$1027)+1),"")</f>
        <v>0</v>
      </c>
      <c r="BG1208">
        <f>IFERROR(SMALL(BG346:BG1024,ROW()-ROW($BG$1027)+1),"")</f>
        <v>0</v>
      </c>
      <c r="BH1208">
        <f>IFERROR(SMALL(BH346:BH1024,ROW()-ROW($BH$1027)+1),"")</f>
        <v>0</v>
      </c>
      <c r="BI1208">
        <f>IFERROR(SMALL(BI346:BI1024,ROW()-ROW($BI$1027)+1),"")</f>
        <v>0</v>
      </c>
      <c r="BJ1208">
        <f>IFERROR(SMALL(BJ346:BJ1024,ROW()-ROW($BJ$1027)+1),"")</f>
        <v>0</v>
      </c>
      <c r="BK1208">
        <f>IFERROR(SMALL(BK346:BK1024,ROW()-ROW($BK$1027)+1),"")</f>
        <v>0</v>
      </c>
      <c r="BL1208">
        <f>IFERROR(SMALL(BL346:BL1024,ROW()-ROW($BL$1027)+1),"")</f>
        <v>0</v>
      </c>
      <c r="BM1208">
        <f>IFERROR(SMALL(BM346:BM1024,ROW()-ROW($BM$1027)+1),"")</f>
        <v>0</v>
      </c>
      <c r="BN1208">
        <f>IFERROR(SMALL(BN346:BN1024,ROW()-ROW($BN$1027)+1),"")</f>
        <v>0</v>
      </c>
      <c r="BO1208">
        <f>IFERROR(SMALL(BO346:BO1024,ROW()-ROW($BO$1027)+1),"")</f>
        <v>0</v>
      </c>
      <c r="BP1208">
        <f>IFERROR(SMALL(BP346:BP1024,ROW()-ROW($BP$1027)+1),"")</f>
        <v>0</v>
      </c>
      <c r="BQ1208">
        <f>IFERROR(SMALL(BQ346:BQ1024,ROW()-ROW($BQ$1027)+1),"")</f>
        <v>0</v>
      </c>
      <c r="BR1208">
        <f>IFERROR(SMALL(BR346:BR1024,ROW()-ROW($BR$1027)+1),"")</f>
        <v>0</v>
      </c>
    </row>
    <row r="1209" spans="5:70">
      <c r="E1209">
        <f>IFERROR(SMALL(E346:E1024,ROW()-ROW($E$1027)+1),"")</f>
        <v>0</v>
      </c>
      <c r="F1209">
        <f>IFERROR(SMALL(F346:F1024,ROW()-ROW($F$1027)+1),"")</f>
        <v>0</v>
      </c>
      <c r="G1209">
        <f>IFERROR(SMALL(G346:G1024,ROW()-ROW($G$1027)+1),"")</f>
        <v>0</v>
      </c>
      <c r="H1209">
        <f>IFERROR(SMALL(H346:H1024,ROW()-ROW($H$1027)+1),"")</f>
        <v>0</v>
      </c>
      <c r="I1209">
        <f>IFERROR(SMALL(I346:I1024,ROW()-ROW($I$1027)+1),"")</f>
        <v>0</v>
      </c>
      <c r="J1209">
        <f>IFERROR(SMALL(J346:J1024,ROW()-ROW($J$1027)+1),"")</f>
        <v>0</v>
      </c>
      <c r="K1209">
        <f>IFERROR(SMALL(K346:K1024,ROW()-ROW($K$1027)+1),"")</f>
        <v>0</v>
      </c>
      <c r="L1209">
        <f>IFERROR(SMALL(L346:L1024,ROW()-ROW($L$1027)+1),"")</f>
        <v>0</v>
      </c>
      <c r="M1209">
        <f>IFERROR(SMALL(M346:M1024,ROW()-ROW($M$1027)+1),"")</f>
        <v>0</v>
      </c>
      <c r="N1209">
        <f>IFERROR(SMALL(N346:N1024,ROW()-ROW($N$1027)+1),"")</f>
        <v>0</v>
      </c>
      <c r="O1209">
        <f>IFERROR(SMALL(O346:O1024,ROW()-ROW($O$1027)+1),"")</f>
        <v>0</v>
      </c>
      <c r="P1209">
        <f>IFERROR(SMALL(P346:P1024,ROW()-ROW($P$1027)+1),"")</f>
        <v>0</v>
      </c>
      <c r="Q1209">
        <f>IFERROR(SMALL(Q346:Q1024,ROW()-ROW($Q$1027)+1),"")</f>
        <v>0</v>
      </c>
      <c r="R1209">
        <f>IFERROR(SMALL(R346:R1024,ROW()-ROW($R$1027)+1),"")</f>
        <v>0</v>
      </c>
      <c r="S1209">
        <f>IFERROR(SMALL(S346:S1024,ROW()-ROW($S$1027)+1),"")</f>
        <v>0</v>
      </c>
      <c r="T1209">
        <f>IFERROR(SMALL(T346:T1024,ROW()-ROW($T$1027)+1),"")</f>
        <v>0</v>
      </c>
      <c r="U1209">
        <f>IFERROR(SMALL(U346:U1024,ROW()-ROW($U$1027)+1),"")</f>
        <v>0</v>
      </c>
      <c r="V1209">
        <f>IFERROR(SMALL(V346:V1024,ROW()-ROW($V$1027)+1),"")</f>
        <v>0</v>
      </c>
      <c r="W1209">
        <f>IFERROR(SMALL(W346:W1024,ROW()-ROW($W$1027)+1),"")</f>
        <v>0</v>
      </c>
      <c r="X1209">
        <f>IFERROR(SMALL(X346:X1024,ROW()-ROW($X$1027)+1),"")</f>
        <v>0</v>
      </c>
      <c r="Y1209">
        <f>IFERROR(SMALL(Y346:Y1024,ROW()-ROW($Y$1027)+1),"")</f>
        <v>0</v>
      </c>
      <c r="Z1209">
        <f>IFERROR(SMALL(Z346:Z1024,ROW()-ROW($Z$1027)+1),"")</f>
        <v>0</v>
      </c>
      <c r="AA1209">
        <f>IFERROR(SMALL(AA346:AA1024,ROW()-ROW($AA$1027)+1),"")</f>
        <v>0</v>
      </c>
      <c r="AB1209">
        <f>IFERROR(SMALL(AB346:AB1024,ROW()-ROW($AB$1027)+1),"")</f>
        <v>0</v>
      </c>
      <c r="AC1209">
        <f>IFERROR(SMALL(AC346:AC1024,ROW()-ROW($AC$1027)+1),"")</f>
        <v>0</v>
      </c>
      <c r="AD1209">
        <f>IFERROR(SMALL(AD346:AD1024,ROW()-ROW($AD$1027)+1),"")</f>
        <v>0</v>
      </c>
      <c r="AE1209">
        <f>IFERROR(SMALL(AE346:AE1024,ROW()-ROW($AE$1027)+1),"")</f>
        <v>0</v>
      </c>
      <c r="AF1209">
        <f>IFERROR(SMALL(AF346:AF1024,ROW()-ROW($AF$1027)+1),"")</f>
        <v>0</v>
      </c>
      <c r="AG1209">
        <f>IFERROR(SMALL(AG346:AG1024,ROW()-ROW($AG$1027)+1),"")</f>
        <v>0</v>
      </c>
      <c r="AH1209">
        <f>IFERROR(SMALL(AH346:AH1024,ROW()-ROW($AH$1027)+1),"")</f>
        <v>0</v>
      </c>
      <c r="AI1209">
        <f>IFERROR(SMALL(AI346:AI1024,ROW()-ROW($AI$1027)+1),"")</f>
        <v>0</v>
      </c>
      <c r="AJ1209">
        <f>IFERROR(SMALL(AJ346:AJ1024,ROW()-ROW($AJ$1027)+1),"")</f>
        <v>0</v>
      </c>
      <c r="AM1209">
        <f>IFERROR(SMALL(AM346:AM1024,ROW()-ROW($AM$1027)+1),"")</f>
        <v>0</v>
      </c>
      <c r="AN1209">
        <f>IFERROR(SMALL(AN346:AN1024,ROW()-ROW($AN$1027)+1),"")</f>
        <v>0</v>
      </c>
      <c r="AO1209">
        <f>IFERROR(SMALL(AO346:AO1024,ROW()-ROW($AO$1027)+1),"")</f>
        <v>0</v>
      </c>
      <c r="AP1209">
        <f>IFERROR(SMALL(AP346:AP1024,ROW()-ROW($AP$1027)+1),"")</f>
        <v>0</v>
      </c>
      <c r="AQ1209">
        <f>IFERROR(SMALL(AQ346:AQ1024,ROW()-ROW($AQ$1027)+1),"")</f>
        <v>0</v>
      </c>
      <c r="AR1209">
        <f>IFERROR(SMALL(AR346:AR1024,ROW()-ROW($AR$1027)+1),"")</f>
        <v>0</v>
      </c>
      <c r="AS1209">
        <f>IFERROR(SMALL(AS346:AS1024,ROW()-ROW($AS$1027)+1),"")</f>
        <v>0</v>
      </c>
      <c r="AT1209">
        <f>IFERROR(SMALL(AT346:AT1024,ROW()-ROW($AT$1027)+1),"")</f>
        <v>0</v>
      </c>
      <c r="AU1209">
        <f>IFERROR(SMALL(AU346:AU1024,ROW()-ROW($AU$1027)+1),"")</f>
        <v>0</v>
      </c>
      <c r="AV1209">
        <f>IFERROR(SMALL(AV346:AV1024,ROW()-ROW($AV$1027)+1),"")</f>
        <v>0</v>
      </c>
      <c r="AW1209">
        <f>IFERROR(SMALL(AW346:AW1024,ROW()-ROW($AW$1027)+1),"")</f>
        <v>0</v>
      </c>
      <c r="AX1209">
        <f>IFERROR(SMALL(AX346:AX1024,ROW()-ROW($AX$1027)+1),"")</f>
        <v>0</v>
      </c>
      <c r="AY1209">
        <f>IFERROR(SMALL(AY346:AY1024,ROW()-ROW($AY$1027)+1),"")</f>
        <v>0</v>
      </c>
      <c r="AZ1209">
        <f>IFERROR(SMALL(AZ346:AZ1024,ROW()-ROW($AZ$1027)+1),"")</f>
        <v>0</v>
      </c>
      <c r="BA1209">
        <f>IFERROR(SMALL(BA346:BA1024,ROW()-ROW($BA$1027)+1),"")</f>
        <v>0</v>
      </c>
      <c r="BB1209">
        <f>IFERROR(SMALL(BB346:BB1024,ROW()-ROW($BB$1027)+1),"")</f>
        <v>0</v>
      </c>
      <c r="BC1209">
        <f>IFERROR(SMALL(BC346:BC1024,ROW()-ROW($BC$1027)+1),"")</f>
        <v>0</v>
      </c>
      <c r="BD1209">
        <f>IFERROR(SMALL(BD346:BD1024,ROW()-ROW($BD$1027)+1),"")</f>
        <v>0</v>
      </c>
      <c r="BE1209">
        <f>IFERROR(SMALL(BE346:BE1024,ROW()-ROW($BE$1027)+1),"")</f>
        <v>0</v>
      </c>
      <c r="BF1209">
        <f>IFERROR(SMALL(BF346:BF1024,ROW()-ROW($BF$1027)+1),"")</f>
        <v>0</v>
      </c>
      <c r="BG1209">
        <f>IFERROR(SMALL(BG346:BG1024,ROW()-ROW($BG$1027)+1),"")</f>
        <v>0</v>
      </c>
      <c r="BH1209">
        <f>IFERROR(SMALL(BH346:BH1024,ROW()-ROW($BH$1027)+1),"")</f>
        <v>0</v>
      </c>
      <c r="BI1209">
        <f>IFERROR(SMALL(BI346:BI1024,ROW()-ROW($BI$1027)+1),"")</f>
        <v>0</v>
      </c>
      <c r="BJ1209">
        <f>IFERROR(SMALL(BJ346:BJ1024,ROW()-ROW($BJ$1027)+1),"")</f>
        <v>0</v>
      </c>
      <c r="BK1209">
        <f>IFERROR(SMALL(BK346:BK1024,ROW()-ROW($BK$1027)+1),"")</f>
        <v>0</v>
      </c>
      <c r="BL1209">
        <f>IFERROR(SMALL(BL346:BL1024,ROW()-ROW($BL$1027)+1),"")</f>
        <v>0</v>
      </c>
      <c r="BM1209">
        <f>IFERROR(SMALL(BM346:BM1024,ROW()-ROW($BM$1027)+1),"")</f>
        <v>0</v>
      </c>
      <c r="BN1209">
        <f>IFERROR(SMALL(BN346:BN1024,ROW()-ROW($BN$1027)+1),"")</f>
        <v>0</v>
      </c>
      <c r="BO1209">
        <f>IFERROR(SMALL(BO346:BO1024,ROW()-ROW($BO$1027)+1),"")</f>
        <v>0</v>
      </c>
      <c r="BP1209">
        <f>IFERROR(SMALL(BP346:BP1024,ROW()-ROW($BP$1027)+1),"")</f>
        <v>0</v>
      </c>
      <c r="BQ1209">
        <f>IFERROR(SMALL(BQ346:BQ1024,ROW()-ROW($BQ$1027)+1),"")</f>
        <v>0</v>
      </c>
      <c r="BR1209">
        <f>IFERROR(SMALL(BR346:BR1024,ROW()-ROW($BR$1027)+1),"")</f>
        <v>0</v>
      </c>
    </row>
    <row r="1210" spans="5:70">
      <c r="E1210">
        <f>IFERROR(SMALL(E346:E1024,ROW()-ROW($E$1027)+1),"")</f>
        <v>0</v>
      </c>
      <c r="F1210">
        <f>IFERROR(SMALL(F346:F1024,ROW()-ROW($F$1027)+1),"")</f>
        <v>0</v>
      </c>
      <c r="G1210">
        <f>IFERROR(SMALL(G346:G1024,ROW()-ROW($G$1027)+1),"")</f>
        <v>0</v>
      </c>
      <c r="H1210">
        <f>IFERROR(SMALL(H346:H1024,ROW()-ROW($H$1027)+1),"")</f>
        <v>0</v>
      </c>
      <c r="I1210">
        <f>IFERROR(SMALL(I346:I1024,ROW()-ROW($I$1027)+1),"")</f>
        <v>0</v>
      </c>
      <c r="J1210">
        <f>IFERROR(SMALL(J346:J1024,ROW()-ROW($J$1027)+1),"")</f>
        <v>0</v>
      </c>
      <c r="K1210">
        <f>IFERROR(SMALL(K346:K1024,ROW()-ROW($K$1027)+1),"")</f>
        <v>0</v>
      </c>
      <c r="L1210">
        <f>IFERROR(SMALL(L346:L1024,ROW()-ROW($L$1027)+1),"")</f>
        <v>0</v>
      </c>
      <c r="M1210">
        <f>IFERROR(SMALL(M346:M1024,ROW()-ROW($M$1027)+1),"")</f>
        <v>0</v>
      </c>
      <c r="N1210">
        <f>IFERROR(SMALL(N346:N1024,ROW()-ROW($N$1027)+1),"")</f>
        <v>0</v>
      </c>
      <c r="O1210">
        <f>IFERROR(SMALL(O346:O1024,ROW()-ROW($O$1027)+1),"")</f>
        <v>0</v>
      </c>
      <c r="P1210">
        <f>IFERROR(SMALL(P346:P1024,ROW()-ROW($P$1027)+1),"")</f>
        <v>0</v>
      </c>
      <c r="Q1210">
        <f>IFERROR(SMALL(Q346:Q1024,ROW()-ROW($Q$1027)+1),"")</f>
        <v>0</v>
      </c>
      <c r="R1210">
        <f>IFERROR(SMALL(R346:R1024,ROW()-ROW($R$1027)+1),"")</f>
        <v>0</v>
      </c>
      <c r="S1210">
        <f>IFERROR(SMALL(S346:S1024,ROW()-ROW($S$1027)+1),"")</f>
        <v>0</v>
      </c>
      <c r="T1210">
        <f>IFERROR(SMALL(T346:T1024,ROW()-ROW($T$1027)+1),"")</f>
        <v>0</v>
      </c>
      <c r="U1210">
        <f>IFERROR(SMALL(U346:U1024,ROW()-ROW($U$1027)+1),"")</f>
        <v>0</v>
      </c>
      <c r="V1210">
        <f>IFERROR(SMALL(V346:V1024,ROW()-ROW($V$1027)+1),"")</f>
        <v>0</v>
      </c>
      <c r="W1210">
        <f>IFERROR(SMALL(W346:W1024,ROW()-ROW($W$1027)+1),"")</f>
        <v>0</v>
      </c>
      <c r="X1210">
        <f>IFERROR(SMALL(X346:X1024,ROW()-ROW($X$1027)+1),"")</f>
        <v>0</v>
      </c>
      <c r="Y1210">
        <f>IFERROR(SMALL(Y346:Y1024,ROW()-ROW($Y$1027)+1),"")</f>
        <v>0</v>
      </c>
      <c r="Z1210">
        <f>IFERROR(SMALL(Z346:Z1024,ROW()-ROW($Z$1027)+1),"")</f>
        <v>0</v>
      </c>
      <c r="AA1210">
        <f>IFERROR(SMALL(AA346:AA1024,ROW()-ROW($AA$1027)+1),"")</f>
        <v>0</v>
      </c>
      <c r="AB1210">
        <f>IFERROR(SMALL(AB346:AB1024,ROW()-ROW($AB$1027)+1),"")</f>
        <v>0</v>
      </c>
      <c r="AC1210">
        <f>IFERROR(SMALL(AC346:AC1024,ROW()-ROW($AC$1027)+1),"")</f>
        <v>0</v>
      </c>
      <c r="AD1210">
        <f>IFERROR(SMALL(AD346:AD1024,ROW()-ROW($AD$1027)+1),"")</f>
        <v>0</v>
      </c>
      <c r="AE1210">
        <f>IFERROR(SMALL(AE346:AE1024,ROW()-ROW($AE$1027)+1),"")</f>
        <v>0</v>
      </c>
      <c r="AF1210">
        <f>IFERROR(SMALL(AF346:AF1024,ROW()-ROW($AF$1027)+1),"")</f>
        <v>0</v>
      </c>
      <c r="AG1210">
        <f>IFERROR(SMALL(AG346:AG1024,ROW()-ROW($AG$1027)+1),"")</f>
        <v>0</v>
      </c>
      <c r="AH1210">
        <f>IFERROR(SMALL(AH346:AH1024,ROW()-ROW($AH$1027)+1),"")</f>
        <v>0</v>
      </c>
      <c r="AI1210">
        <f>IFERROR(SMALL(AI346:AI1024,ROW()-ROW($AI$1027)+1),"")</f>
        <v>0</v>
      </c>
      <c r="AJ1210">
        <f>IFERROR(SMALL(AJ346:AJ1024,ROW()-ROW($AJ$1027)+1),"")</f>
        <v>0</v>
      </c>
      <c r="AM1210">
        <f>IFERROR(SMALL(AM346:AM1024,ROW()-ROW($AM$1027)+1),"")</f>
        <v>0</v>
      </c>
      <c r="AN1210">
        <f>IFERROR(SMALL(AN346:AN1024,ROW()-ROW($AN$1027)+1),"")</f>
        <v>0</v>
      </c>
      <c r="AO1210">
        <f>IFERROR(SMALL(AO346:AO1024,ROW()-ROW($AO$1027)+1),"")</f>
        <v>0</v>
      </c>
      <c r="AP1210">
        <f>IFERROR(SMALL(AP346:AP1024,ROW()-ROW($AP$1027)+1),"")</f>
        <v>0</v>
      </c>
      <c r="AQ1210">
        <f>IFERROR(SMALL(AQ346:AQ1024,ROW()-ROW($AQ$1027)+1),"")</f>
        <v>0</v>
      </c>
      <c r="AR1210">
        <f>IFERROR(SMALL(AR346:AR1024,ROW()-ROW($AR$1027)+1),"")</f>
        <v>0</v>
      </c>
      <c r="AS1210">
        <f>IFERROR(SMALL(AS346:AS1024,ROW()-ROW($AS$1027)+1),"")</f>
        <v>0</v>
      </c>
      <c r="AT1210">
        <f>IFERROR(SMALL(AT346:AT1024,ROW()-ROW($AT$1027)+1),"")</f>
        <v>0</v>
      </c>
      <c r="AU1210">
        <f>IFERROR(SMALL(AU346:AU1024,ROW()-ROW($AU$1027)+1),"")</f>
        <v>0</v>
      </c>
      <c r="AV1210">
        <f>IFERROR(SMALL(AV346:AV1024,ROW()-ROW($AV$1027)+1),"")</f>
        <v>0</v>
      </c>
      <c r="AW1210">
        <f>IFERROR(SMALL(AW346:AW1024,ROW()-ROW($AW$1027)+1),"")</f>
        <v>0</v>
      </c>
      <c r="AX1210">
        <f>IFERROR(SMALL(AX346:AX1024,ROW()-ROW($AX$1027)+1),"")</f>
        <v>0</v>
      </c>
      <c r="AY1210">
        <f>IFERROR(SMALL(AY346:AY1024,ROW()-ROW($AY$1027)+1),"")</f>
        <v>0</v>
      </c>
      <c r="AZ1210">
        <f>IFERROR(SMALL(AZ346:AZ1024,ROW()-ROW($AZ$1027)+1),"")</f>
        <v>0</v>
      </c>
      <c r="BA1210">
        <f>IFERROR(SMALL(BA346:BA1024,ROW()-ROW($BA$1027)+1),"")</f>
        <v>0</v>
      </c>
      <c r="BB1210">
        <f>IFERROR(SMALL(BB346:BB1024,ROW()-ROW($BB$1027)+1),"")</f>
        <v>0</v>
      </c>
      <c r="BC1210">
        <f>IFERROR(SMALL(BC346:BC1024,ROW()-ROW($BC$1027)+1),"")</f>
        <v>0</v>
      </c>
      <c r="BD1210">
        <f>IFERROR(SMALL(BD346:BD1024,ROW()-ROW($BD$1027)+1),"")</f>
        <v>0</v>
      </c>
      <c r="BE1210">
        <f>IFERROR(SMALL(BE346:BE1024,ROW()-ROW($BE$1027)+1),"")</f>
        <v>0</v>
      </c>
      <c r="BF1210">
        <f>IFERROR(SMALL(BF346:BF1024,ROW()-ROW($BF$1027)+1),"")</f>
        <v>0</v>
      </c>
      <c r="BG1210">
        <f>IFERROR(SMALL(BG346:BG1024,ROW()-ROW($BG$1027)+1),"")</f>
        <v>0</v>
      </c>
      <c r="BH1210">
        <f>IFERROR(SMALL(BH346:BH1024,ROW()-ROW($BH$1027)+1),"")</f>
        <v>0</v>
      </c>
      <c r="BI1210">
        <f>IFERROR(SMALL(BI346:BI1024,ROW()-ROW($BI$1027)+1),"")</f>
        <v>0</v>
      </c>
      <c r="BJ1210">
        <f>IFERROR(SMALL(BJ346:BJ1024,ROW()-ROW($BJ$1027)+1),"")</f>
        <v>0</v>
      </c>
      <c r="BK1210">
        <f>IFERROR(SMALL(BK346:BK1024,ROW()-ROW($BK$1027)+1),"")</f>
        <v>0</v>
      </c>
      <c r="BL1210">
        <f>IFERROR(SMALL(BL346:BL1024,ROW()-ROW($BL$1027)+1),"")</f>
        <v>0</v>
      </c>
      <c r="BM1210">
        <f>IFERROR(SMALL(BM346:BM1024,ROW()-ROW($BM$1027)+1),"")</f>
        <v>0</v>
      </c>
      <c r="BN1210">
        <f>IFERROR(SMALL(BN346:BN1024,ROW()-ROW($BN$1027)+1),"")</f>
        <v>0</v>
      </c>
      <c r="BO1210">
        <f>IFERROR(SMALL(BO346:BO1024,ROW()-ROW($BO$1027)+1),"")</f>
        <v>0</v>
      </c>
      <c r="BP1210">
        <f>IFERROR(SMALL(BP346:BP1024,ROW()-ROW($BP$1027)+1),"")</f>
        <v>0</v>
      </c>
      <c r="BQ1210">
        <f>IFERROR(SMALL(BQ346:BQ1024,ROW()-ROW($BQ$1027)+1),"")</f>
        <v>0</v>
      </c>
      <c r="BR1210">
        <f>IFERROR(SMALL(BR346:BR1024,ROW()-ROW($BR$1027)+1),"")</f>
        <v>0</v>
      </c>
    </row>
    <row r="1211" spans="5:70">
      <c r="E1211">
        <f>IFERROR(SMALL(E346:E1024,ROW()-ROW($E$1027)+1),"")</f>
        <v>0</v>
      </c>
      <c r="F1211">
        <f>IFERROR(SMALL(F346:F1024,ROW()-ROW($F$1027)+1),"")</f>
        <v>0</v>
      </c>
      <c r="G1211">
        <f>IFERROR(SMALL(G346:G1024,ROW()-ROW($G$1027)+1),"")</f>
        <v>0</v>
      </c>
      <c r="H1211">
        <f>IFERROR(SMALL(H346:H1024,ROW()-ROW($H$1027)+1),"")</f>
        <v>0</v>
      </c>
      <c r="I1211">
        <f>IFERROR(SMALL(I346:I1024,ROW()-ROW($I$1027)+1),"")</f>
        <v>0</v>
      </c>
      <c r="J1211">
        <f>IFERROR(SMALL(J346:J1024,ROW()-ROW($J$1027)+1),"")</f>
        <v>0</v>
      </c>
      <c r="K1211">
        <f>IFERROR(SMALL(K346:K1024,ROW()-ROW($K$1027)+1),"")</f>
        <v>0</v>
      </c>
      <c r="L1211">
        <f>IFERROR(SMALL(L346:L1024,ROW()-ROW($L$1027)+1),"")</f>
        <v>0</v>
      </c>
      <c r="M1211">
        <f>IFERROR(SMALL(M346:M1024,ROW()-ROW($M$1027)+1),"")</f>
        <v>0</v>
      </c>
      <c r="N1211">
        <f>IFERROR(SMALL(N346:N1024,ROW()-ROW($N$1027)+1),"")</f>
        <v>0</v>
      </c>
      <c r="O1211">
        <f>IFERROR(SMALL(O346:O1024,ROW()-ROW($O$1027)+1),"")</f>
        <v>0</v>
      </c>
      <c r="P1211">
        <f>IFERROR(SMALL(P346:P1024,ROW()-ROW($P$1027)+1),"")</f>
        <v>0</v>
      </c>
      <c r="Q1211">
        <f>IFERROR(SMALL(Q346:Q1024,ROW()-ROW($Q$1027)+1),"")</f>
        <v>0</v>
      </c>
      <c r="R1211">
        <f>IFERROR(SMALL(R346:R1024,ROW()-ROW($R$1027)+1),"")</f>
        <v>0</v>
      </c>
      <c r="S1211">
        <f>IFERROR(SMALL(S346:S1024,ROW()-ROW($S$1027)+1),"")</f>
        <v>0</v>
      </c>
      <c r="T1211">
        <f>IFERROR(SMALL(T346:T1024,ROW()-ROW($T$1027)+1),"")</f>
        <v>0</v>
      </c>
      <c r="U1211">
        <f>IFERROR(SMALL(U346:U1024,ROW()-ROW($U$1027)+1),"")</f>
        <v>0</v>
      </c>
      <c r="V1211">
        <f>IFERROR(SMALL(V346:V1024,ROW()-ROW($V$1027)+1),"")</f>
        <v>0</v>
      </c>
      <c r="W1211">
        <f>IFERROR(SMALL(W346:W1024,ROW()-ROW($W$1027)+1),"")</f>
        <v>0</v>
      </c>
      <c r="X1211">
        <f>IFERROR(SMALL(X346:X1024,ROW()-ROW($X$1027)+1),"")</f>
        <v>0</v>
      </c>
      <c r="Y1211">
        <f>IFERROR(SMALL(Y346:Y1024,ROW()-ROW($Y$1027)+1),"")</f>
        <v>0</v>
      </c>
      <c r="Z1211">
        <f>IFERROR(SMALL(Z346:Z1024,ROW()-ROW($Z$1027)+1),"")</f>
        <v>0</v>
      </c>
      <c r="AA1211">
        <f>IFERROR(SMALL(AA346:AA1024,ROW()-ROW($AA$1027)+1),"")</f>
        <v>0</v>
      </c>
      <c r="AB1211">
        <f>IFERROR(SMALL(AB346:AB1024,ROW()-ROW($AB$1027)+1),"")</f>
        <v>0</v>
      </c>
      <c r="AC1211">
        <f>IFERROR(SMALL(AC346:AC1024,ROW()-ROW($AC$1027)+1),"")</f>
        <v>0</v>
      </c>
      <c r="AD1211">
        <f>IFERROR(SMALL(AD346:AD1024,ROW()-ROW($AD$1027)+1),"")</f>
        <v>0</v>
      </c>
      <c r="AE1211">
        <f>IFERROR(SMALL(AE346:AE1024,ROW()-ROW($AE$1027)+1),"")</f>
        <v>0</v>
      </c>
      <c r="AF1211">
        <f>IFERROR(SMALL(AF346:AF1024,ROW()-ROW($AF$1027)+1),"")</f>
        <v>0</v>
      </c>
      <c r="AG1211">
        <f>IFERROR(SMALL(AG346:AG1024,ROW()-ROW($AG$1027)+1),"")</f>
        <v>0</v>
      </c>
      <c r="AH1211">
        <f>IFERROR(SMALL(AH346:AH1024,ROW()-ROW($AH$1027)+1),"")</f>
        <v>0</v>
      </c>
      <c r="AI1211">
        <f>IFERROR(SMALL(AI346:AI1024,ROW()-ROW($AI$1027)+1),"")</f>
        <v>0</v>
      </c>
      <c r="AJ1211">
        <f>IFERROR(SMALL(AJ346:AJ1024,ROW()-ROW($AJ$1027)+1),"")</f>
        <v>0</v>
      </c>
      <c r="AM1211">
        <f>IFERROR(SMALL(AM346:AM1024,ROW()-ROW($AM$1027)+1),"")</f>
        <v>0</v>
      </c>
      <c r="AN1211">
        <f>IFERROR(SMALL(AN346:AN1024,ROW()-ROW($AN$1027)+1),"")</f>
        <v>0</v>
      </c>
      <c r="AO1211">
        <f>IFERROR(SMALL(AO346:AO1024,ROW()-ROW($AO$1027)+1),"")</f>
        <v>0</v>
      </c>
      <c r="AP1211">
        <f>IFERROR(SMALL(AP346:AP1024,ROW()-ROW($AP$1027)+1),"")</f>
        <v>0</v>
      </c>
      <c r="AQ1211">
        <f>IFERROR(SMALL(AQ346:AQ1024,ROW()-ROW($AQ$1027)+1),"")</f>
        <v>0</v>
      </c>
      <c r="AR1211">
        <f>IFERROR(SMALL(AR346:AR1024,ROW()-ROW($AR$1027)+1),"")</f>
        <v>0</v>
      </c>
      <c r="AS1211">
        <f>IFERROR(SMALL(AS346:AS1024,ROW()-ROW($AS$1027)+1),"")</f>
        <v>0</v>
      </c>
      <c r="AT1211">
        <f>IFERROR(SMALL(AT346:AT1024,ROW()-ROW($AT$1027)+1),"")</f>
        <v>0</v>
      </c>
      <c r="AU1211">
        <f>IFERROR(SMALL(AU346:AU1024,ROW()-ROW($AU$1027)+1),"")</f>
        <v>0</v>
      </c>
      <c r="AV1211">
        <f>IFERROR(SMALL(AV346:AV1024,ROW()-ROW($AV$1027)+1),"")</f>
        <v>0</v>
      </c>
      <c r="AW1211">
        <f>IFERROR(SMALL(AW346:AW1024,ROW()-ROW($AW$1027)+1),"")</f>
        <v>0</v>
      </c>
      <c r="AX1211">
        <f>IFERROR(SMALL(AX346:AX1024,ROW()-ROW($AX$1027)+1),"")</f>
        <v>0</v>
      </c>
      <c r="AY1211">
        <f>IFERROR(SMALL(AY346:AY1024,ROW()-ROW($AY$1027)+1),"")</f>
        <v>0</v>
      </c>
      <c r="AZ1211">
        <f>IFERROR(SMALL(AZ346:AZ1024,ROW()-ROW($AZ$1027)+1),"")</f>
        <v>0</v>
      </c>
      <c r="BA1211">
        <f>IFERROR(SMALL(BA346:BA1024,ROW()-ROW($BA$1027)+1),"")</f>
        <v>0</v>
      </c>
      <c r="BB1211">
        <f>IFERROR(SMALL(BB346:BB1024,ROW()-ROW($BB$1027)+1),"")</f>
        <v>0</v>
      </c>
      <c r="BC1211">
        <f>IFERROR(SMALL(BC346:BC1024,ROW()-ROW($BC$1027)+1),"")</f>
        <v>0</v>
      </c>
      <c r="BD1211">
        <f>IFERROR(SMALL(BD346:BD1024,ROW()-ROW($BD$1027)+1),"")</f>
        <v>0</v>
      </c>
      <c r="BE1211">
        <f>IFERROR(SMALL(BE346:BE1024,ROW()-ROW($BE$1027)+1),"")</f>
        <v>0</v>
      </c>
      <c r="BF1211">
        <f>IFERROR(SMALL(BF346:BF1024,ROW()-ROW($BF$1027)+1),"")</f>
        <v>0</v>
      </c>
      <c r="BG1211">
        <f>IFERROR(SMALL(BG346:BG1024,ROW()-ROW($BG$1027)+1),"")</f>
        <v>0</v>
      </c>
      <c r="BH1211">
        <f>IFERROR(SMALL(BH346:BH1024,ROW()-ROW($BH$1027)+1),"")</f>
        <v>0</v>
      </c>
      <c r="BI1211">
        <f>IFERROR(SMALL(BI346:BI1024,ROW()-ROW($BI$1027)+1),"")</f>
        <v>0</v>
      </c>
      <c r="BJ1211">
        <f>IFERROR(SMALL(BJ346:BJ1024,ROW()-ROW($BJ$1027)+1),"")</f>
        <v>0</v>
      </c>
      <c r="BK1211">
        <f>IFERROR(SMALL(BK346:BK1024,ROW()-ROW($BK$1027)+1),"")</f>
        <v>0</v>
      </c>
      <c r="BL1211">
        <f>IFERROR(SMALL(BL346:BL1024,ROW()-ROW($BL$1027)+1),"")</f>
        <v>0</v>
      </c>
      <c r="BM1211">
        <f>IFERROR(SMALL(BM346:BM1024,ROW()-ROW($BM$1027)+1),"")</f>
        <v>0</v>
      </c>
      <c r="BN1211">
        <f>IFERROR(SMALL(BN346:BN1024,ROW()-ROW($BN$1027)+1),"")</f>
        <v>0</v>
      </c>
      <c r="BO1211">
        <f>IFERROR(SMALL(BO346:BO1024,ROW()-ROW($BO$1027)+1),"")</f>
        <v>0</v>
      </c>
      <c r="BP1211">
        <f>IFERROR(SMALL(BP346:BP1024,ROW()-ROW($BP$1027)+1),"")</f>
        <v>0</v>
      </c>
      <c r="BQ1211">
        <f>IFERROR(SMALL(BQ346:BQ1024,ROW()-ROW($BQ$1027)+1),"")</f>
        <v>0</v>
      </c>
      <c r="BR1211">
        <f>IFERROR(SMALL(BR346:BR1024,ROW()-ROW($BR$1027)+1),"")</f>
        <v>0</v>
      </c>
    </row>
    <row r="1212" spans="5:70">
      <c r="E1212">
        <f>IFERROR(SMALL(E346:E1024,ROW()-ROW($E$1027)+1),"")</f>
        <v>0</v>
      </c>
      <c r="F1212">
        <f>IFERROR(SMALL(F346:F1024,ROW()-ROW($F$1027)+1),"")</f>
        <v>0</v>
      </c>
      <c r="G1212">
        <f>IFERROR(SMALL(G346:G1024,ROW()-ROW($G$1027)+1),"")</f>
        <v>0</v>
      </c>
      <c r="H1212">
        <f>IFERROR(SMALL(H346:H1024,ROW()-ROW($H$1027)+1),"")</f>
        <v>0</v>
      </c>
      <c r="I1212">
        <f>IFERROR(SMALL(I346:I1024,ROW()-ROW($I$1027)+1),"")</f>
        <v>0</v>
      </c>
      <c r="J1212">
        <f>IFERROR(SMALL(J346:J1024,ROW()-ROW($J$1027)+1),"")</f>
        <v>0</v>
      </c>
      <c r="K1212">
        <f>IFERROR(SMALL(K346:K1024,ROW()-ROW($K$1027)+1),"")</f>
        <v>0</v>
      </c>
      <c r="L1212">
        <f>IFERROR(SMALL(L346:L1024,ROW()-ROW($L$1027)+1),"")</f>
        <v>0</v>
      </c>
      <c r="M1212">
        <f>IFERROR(SMALL(M346:M1024,ROW()-ROW($M$1027)+1),"")</f>
        <v>0</v>
      </c>
      <c r="N1212">
        <f>IFERROR(SMALL(N346:N1024,ROW()-ROW($N$1027)+1),"")</f>
        <v>0</v>
      </c>
      <c r="O1212">
        <f>IFERROR(SMALL(O346:O1024,ROW()-ROW($O$1027)+1),"")</f>
        <v>0</v>
      </c>
      <c r="P1212">
        <f>IFERROR(SMALL(P346:P1024,ROW()-ROW($P$1027)+1),"")</f>
        <v>0</v>
      </c>
      <c r="Q1212">
        <f>IFERROR(SMALL(Q346:Q1024,ROW()-ROW($Q$1027)+1),"")</f>
        <v>0</v>
      </c>
      <c r="R1212">
        <f>IFERROR(SMALL(R346:R1024,ROW()-ROW($R$1027)+1),"")</f>
        <v>0</v>
      </c>
      <c r="S1212">
        <f>IFERROR(SMALL(S346:S1024,ROW()-ROW($S$1027)+1),"")</f>
        <v>0</v>
      </c>
      <c r="T1212">
        <f>IFERROR(SMALL(T346:T1024,ROW()-ROW($T$1027)+1),"")</f>
        <v>0</v>
      </c>
      <c r="U1212">
        <f>IFERROR(SMALL(U346:U1024,ROW()-ROW($U$1027)+1),"")</f>
        <v>0</v>
      </c>
      <c r="V1212">
        <f>IFERROR(SMALL(V346:V1024,ROW()-ROW($V$1027)+1),"")</f>
        <v>0</v>
      </c>
      <c r="W1212">
        <f>IFERROR(SMALL(W346:W1024,ROW()-ROW($W$1027)+1),"")</f>
        <v>0</v>
      </c>
      <c r="X1212">
        <f>IFERROR(SMALL(X346:X1024,ROW()-ROW($X$1027)+1),"")</f>
        <v>0</v>
      </c>
      <c r="Y1212">
        <f>IFERROR(SMALL(Y346:Y1024,ROW()-ROW($Y$1027)+1),"")</f>
        <v>0</v>
      </c>
      <c r="Z1212">
        <f>IFERROR(SMALL(Z346:Z1024,ROW()-ROW($Z$1027)+1),"")</f>
        <v>0</v>
      </c>
      <c r="AA1212">
        <f>IFERROR(SMALL(AA346:AA1024,ROW()-ROW($AA$1027)+1),"")</f>
        <v>0</v>
      </c>
      <c r="AB1212">
        <f>IFERROR(SMALL(AB346:AB1024,ROW()-ROW($AB$1027)+1),"")</f>
        <v>0</v>
      </c>
      <c r="AC1212">
        <f>IFERROR(SMALL(AC346:AC1024,ROW()-ROW($AC$1027)+1),"")</f>
        <v>0</v>
      </c>
      <c r="AD1212">
        <f>IFERROR(SMALL(AD346:AD1024,ROW()-ROW($AD$1027)+1),"")</f>
        <v>0</v>
      </c>
      <c r="AE1212">
        <f>IFERROR(SMALL(AE346:AE1024,ROW()-ROW($AE$1027)+1),"")</f>
        <v>0</v>
      </c>
      <c r="AF1212">
        <f>IFERROR(SMALL(AF346:AF1024,ROW()-ROW($AF$1027)+1),"")</f>
        <v>0</v>
      </c>
      <c r="AG1212">
        <f>IFERROR(SMALL(AG346:AG1024,ROW()-ROW($AG$1027)+1),"")</f>
        <v>0</v>
      </c>
      <c r="AH1212">
        <f>IFERROR(SMALL(AH346:AH1024,ROW()-ROW($AH$1027)+1),"")</f>
        <v>0</v>
      </c>
      <c r="AI1212">
        <f>IFERROR(SMALL(AI346:AI1024,ROW()-ROW($AI$1027)+1),"")</f>
        <v>0</v>
      </c>
      <c r="AJ1212">
        <f>IFERROR(SMALL(AJ346:AJ1024,ROW()-ROW($AJ$1027)+1),"")</f>
        <v>0</v>
      </c>
      <c r="AM1212">
        <f>IFERROR(SMALL(AM346:AM1024,ROW()-ROW($AM$1027)+1),"")</f>
        <v>0</v>
      </c>
      <c r="AN1212">
        <f>IFERROR(SMALL(AN346:AN1024,ROW()-ROW($AN$1027)+1),"")</f>
        <v>0</v>
      </c>
      <c r="AO1212">
        <f>IFERROR(SMALL(AO346:AO1024,ROW()-ROW($AO$1027)+1),"")</f>
        <v>0</v>
      </c>
      <c r="AP1212">
        <f>IFERROR(SMALL(AP346:AP1024,ROW()-ROW($AP$1027)+1),"")</f>
        <v>0</v>
      </c>
      <c r="AQ1212">
        <f>IFERROR(SMALL(AQ346:AQ1024,ROW()-ROW($AQ$1027)+1),"")</f>
        <v>0</v>
      </c>
      <c r="AR1212">
        <f>IFERROR(SMALL(AR346:AR1024,ROW()-ROW($AR$1027)+1),"")</f>
        <v>0</v>
      </c>
      <c r="AS1212">
        <f>IFERROR(SMALL(AS346:AS1024,ROW()-ROW($AS$1027)+1),"")</f>
        <v>0</v>
      </c>
      <c r="AT1212">
        <f>IFERROR(SMALL(AT346:AT1024,ROW()-ROW($AT$1027)+1),"")</f>
        <v>0</v>
      </c>
      <c r="AU1212">
        <f>IFERROR(SMALL(AU346:AU1024,ROW()-ROW($AU$1027)+1),"")</f>
        <v>0</v>
      </c>
      <c r="AV1212">
        <f>IFERROR(SMALL(AV346:AV1024,ROW()-ROW($AV$1027)+1),"")</f>
        <v>0</v>
      </c>
      <c r="AW1212">
        <f>IFERROR(SMALL(AW346:AW1024,ROW()-ROW($AW$1027)+1),"")</f>
        <v>0</v>
      </c>
      <c r="AX1212">
        <f>IFERROR(SMALL(AX346:AX1024,ROW()-ROW($AX$1027)+1),"")</f>
        <v>0</v>
      </c>
      <c r="AY1212">
        <f>IFERROR(SMALL(AY346:AY1024,ROW()-ROW($AY$1027)+1),"")</f>
        <v>0</v>
      </c>
      <c r="AZ1212">
        <f>IFERROR(SMALL(AZ346:AZ1024,ROW()-ROW($AZ$1027)+1),"")</f>
        <v>0</v>
      </c>
      <c r="BA1212">
        <f>IFERROR(SMALL(BA346:BA1024,ROW()-ROW($BA$1027)+1),"")</f>
        <v>0</v>
      </c>
      <c r="BB1212">
        <f>IFERROR(SMALL(BB346:BB1024,ROW()-ROW($BB$1027)+1),"")</f>
        <v>0</v>
      </c>
      <c r="BC1212">
        <f>IFERROR(SMALL(BC346:BC1024,ROW()-ROW($BC$1027)+1),"")</f>
        <v>0</v>
      </c>
      <c r="BD1212">
        <f>IFERROR(SMALL(BD346:BD1024,ROW()-ROW($BD$1027)+1),"")</f>
        <v>0</v>
      </c>
      <c r="BE1212">
        <f>IFERROR(SMALL(BE346:BE1024,ROW()-ROW($BE$1027)+1),"")</f>
        <v>0</v>
      </c>
      <c r="BF1212">
        <f>IFERROR(SMALL(BF346:BF1024,ROW()-ROW($BF$1027)+1),"")</f>
        <v>0</v>
      </c>
      <c r="BG1212">
        <f>IFERROR(SMALL(BG346:BG1024,ROW()-ROW($BG$1027)+1),"")</f>
        <v>0</v>
      </c>
      <c r="BH1212">
        <f>IFERROR(SMALL(BH346:BH1024,ROW()-ROW($BH$1027)+1),"")</f>
        <v>0</v>
      </c>
      <c r="BI1212">
        <f>IFERROR(SMALL(BI346:BI1024,ROW()-ROW($BI$1027)+1),"")</f>
        <v>0</v>
      </c>
      <c r="BJ1212">
        <f>IFERROR(SMALL(BJ346:BJ1024,ROW()-ROW($BJ$1027)+1),"")</f>
        <v>0</v>
      </c>
      <c r="BK1212">
        <f>IFERROR(SMALL(BK346:BK1024,ROW()-ROW($BK$1027)+1),"")</f>
        <v>0</v>
      </c>
      <c r="BL1212">
        <f>IFERROR(SMALL(BL346:BL1024,ROW()-ROW($BL$1027)+1),"")</f>
        <v>0</v>
      </c>
      <c r="BM1212">
        <f>IFERROR(SMALL(BM346:BM1024,ROW()-ROW($BM$1027)+1),"")</f>
        <v>0</v>
      </c>
      <c r="BN1212">
        <f>IFERROR(SMALL(BN346:BN1024,ROW()-ROW($BN$1027)+1),"")</f>
        <v>0</v>
      </c>
      <c r="BO1212">
        <f>IFERROR(SMALL(BO346:BO1024,ROW()-ROW($BO$1027)+1),"")</f>
        <v>0</v>
      </c>
      <c r="BP1212">
        <f>IFERROR(SMALL(BP346:BP1024,ROW()-ROW($BP$1027)+1),"")</f>
        <v>0</v>
      </c>
      <c r="BQ1212">
        <f>IFERROR(SMALL(BQ346:BQ1024,ROW()-ROW($BQ$1027)+1),"")</f>
        <v>0</v>
      </c>
      <c r="BR1212">
        <f>IFERROR(SMALL(BR346:BR1024,ROW()-ROW($BR$1027)+1),"")</f>
        <v>0</v>
      </c>
    </row>
    <row r="1213" spans="5:70">
      <c r="E1213">
        <f>IFERROR(SMALL(E346:E1024,ROW()-ROW($E$1027)+1),"")</f>
        <v>0</v>
      </c>
      <c r="F1213">
        <f>IFERROR(SMALL(F346:F1024,ROW()-ROW($F$1027)+1),"")</f>
        <v>0</v>
      </c>
      <c r="G1213">
        <f>IFERROR(SMALL(G346:G1024,ROW()-ROW($G$1027)+1),"")</f>
        <v>0</v>
      </c>
      <c r="H1213">
        <f>IFERROR(SMALL(H346:H1024,ROW()-ROW($H$1027)+1),"")</f>
        <v>0</v>
      </c>
      <c r="I1213">
        <f>IFERROR(SMALL(I346:I1024,ROW()-ROW($I$1027)+1),"")</f>
        <v>0</v>
      </c>
      <c r="J1213">
        <f>IFERROR(SMALL(J346:J1024,ROW()-ROW($J$1027)+1),"")</f>
        <v>0</v>
      </c>
      <c r="K1213">
        <f>IFERROR(SMALL(K346:K1024,ROW()-ROW($K$1027)+1),"")</f>
        <v>0</v>
      </c>
      <c r="L1213">
        <f>IFERROR(SMALL(L346:L1024,ROW()-ROW($L$1027)+1),"")</f>
        <v>0</v>
      </c>
      <c r="M1213">
        <f>IFERROR(SMALL(M346:M1024,ROW()-ROW($M$1027)+1),"")</f>
        <v>0</v>
      </c>
      <c r="N1213">
        <f>IFERROR(SMALL(N346:N1024,ROW()-ROW($N$1027)+1),"")</f>
        <v>0</v>
      </c>
      <c r="O1213">
        <f>IFERROR(SMALL(O346:O1024,ROW()-ROW($O$1027)+1),"")</f>
        <v>0</v>
      </c>
      <c r="P1213">
        <f>IFERROR(SMALL(P346:P1024,ROW()-ROW($P$1027)+1),"")</f>
        <v>0</v>
      </c>
      <c r="Q1213">
        <f>IFERROR(SMALL(Q346:Q1024,ROW()-ROW($Q$1027)+1),"")</f>
        <v>0</v>
      </c>
      <c r="R1213">
        <f>IFERROR(SMALL(R346:R1024,ROW()-ROW($R$1027)+1),"")</f>
        <v>0</v>
      </c>
      <c r="S1213">
        <f>IFERROR(SMALL(S346:S1024,ROW()-ROW($S$1027)+1),"")</f>
        <v>0</v>
      </c>
      <c r="T1213">
        <f>IFERROR(SMALL(T346:T1024,ROW()-ROW($T$1027)+1),"")</f>
        <v>0</v>
      </c>
      <c r="U1213">
        <f>IFERROR(SMALL(U346:U1024,ROW()-ROW($U$1027)+1),"")</f>
        <v>0</v>
      </c>
      <c r="V1213">
        <f>IFERROR(SMALL(V346:V1024,ROW()-ROW($V$1027)+1),"")</f>
        <v>0</v>
      </c>
      <c r="W1213">
        <f>IFERROR(SMALL(W346:W1024,ROW()-ROW($W$1027)+1),"")</f>
        <v>0</v>
      </c>
      <c r="X1213">
        <f>IFERROR(SMALL(X346:X1024,ROW()-ROW($X$1027)+1),"")</f>
        <v>0</v>
      </c>
      <c r="Y1213">
        <f>IFERROR(SMALL(Y346:Y1024,ROW()-ROW($Y$1027)+1),"")</f>
        <v>0</v>
      </c>
      <c r="Z1213">
        <f>IFERROR(SMALL(Z346:Z1024,ROW()-ROW($Z$1027)+1),"")</f>
        <v>0</v>
      </c>
      <c r="AA1213">
        <f>IFERROR(SMALL(AA346:AA1024,ROW()-ROW($AA$1027)+1),"")</f>
        <v>0</v>
      </c>
      <c r="AB1213">
        <f>IFERROR(SMALL(AB346:AB1024,ROW()-ROW($AB$1027)+1),"")</f>
        <v>0</v>
      </c>
      <c r="AC1213">
        <f>IFERROR(SMALL(AC346:AC1024,ROW()-ROW($AC$1027)+1),"")</f>
        <v>0</v>
      </c>
      <c r="AD1213">
        <f>IFERROR(SMALL(AD346:AD1024,ROW()-ROW($AD$1027)+1),"")</f>
        <v>0</v>
      </c>
      <c r="AE1213">
        <f>IFERROR(SMALL(AE346:AE1024,ROW()-ROW($AE$1027)+1),"")</f>
        <v>0</v>
      </c>
      <c r="AF1213">
        <f>IFERROR(SMALL(AF346:AF1024,ROW()-ROW($AF$1027)+1),"")</f>
        <v>0</v>
      </c>
      <c r="AG1213">
        <f>IFERROR(SMALL(AG346:AG1024,ROW()-ROW($AG$1027)+1),"")</f>
        <v>0</v>
      </c>
      <c r="AH1213">
        <f>IFERROR(SMALL(AH346:AH1024,ROW()-ROW($AH$1027)+1),"")</f>
        <v>0</v>
      </c>
      <c r="AI1213">
        <f>IFERROR(SMALL(AI346:AI1024,ROW()-ROW($AI$1027)+1),"")</f>
        <v>0</v>
      </c>
      <c r="AJ1213">
        <f>IFERROR(SMALL(AJ346:AJ1024,ROW()-ROW($AJ$1027)+1),"")</f>
        <v>0</v>
      </c>
      <c r="AM1213">
        <f>IFERROR(SMALL(AM346:AM1024,ROW()-ROW($AM$1027)+1),"")</f>
        <v>0</v>
      </c>
      <c r="AN1213">
        <f>IFERROR(SMALL(AN346:AN1024,ROW()-ROW($AN$1027)+1),"")</f>
        <v>0</v>
      </c>
      <c r="AO1213">
        <f>IFERROR(SMALL(AO346:AO1024,ROW()-ROW($AO$1027)+1),"")</f>
        <v>0</v>
      </c>
      <c r="AP1213">
        <f>IFERROR(SMALL(AP346:AP1024,ROW()-ROW($AP$1027)+1),"")</f>
        <v>0</v>
      </c>
      <c r="AQ1213">
        <f>IFERROR(SMALL(AQ346:AQ1024,ROW()-ROW($AQ$1027)+1),"")</f>
        <v>0</v>
      </c>
      <c r="AR1213">
        <f>IFERROR(SMALL(AR346:AR1024,ROW()-ROW($AR$1027)+1),"")</f>
        <v>0</v>
      </c>
      <c r="AS1213">
        <f>IFERROR(SMALL(AS346:AS1024,ROW()-ROW($AS$1027)+1),"")</f>
        <v>0</v>
      </c>
      <c r="AT1213">
        <f>IFERROR(SMALL(AT346:AT1024,ROW()-ROW($AT$1027)+1),"")</f>
        <v>0</v>
      </c>
      <c r="AU1213">
        <f>IFERROR(SMALL(AU346:AU1024,ROW()-ROW($AU$1027)+1),"")</f>
        <v>0</v>
      </c>
      <c r="AV1213">
        <f>IFERROR(SMALL(AV346:AV1024,ROW()-ROW($AV$1027)+1),"")</f>
        <v>0</v>
      </c>
      <c r="AW1213">
        <f>IFERROR(SMALL(AW346:AW1024,ROW()-ROW($AW$1027)+1),"")</f>
        <v>0</v>
      </c>
      <c r="AX1213">
        <f>IFERROR(SMALL(AX346:AX1024,ROW()-ROW($AX$1027)+1),"")</f>
        <v>0</v>
      </c>
      <c r="AY1213">
        <f>IFERROR(SMALL(AY346:AY1024,ROW()-ROW($AY$1027)+1),"")</f>
        <v>0</v>
      </c>
      <c r="AZ1213">
        <f>IFERROR(SMALL(AZ346:AZ1024,ROW()-ROW($AZ$1027)+1),"")</f>
        <v>0</v>
      </c>
      <c r="BA1213">
        <f>IFERROR(SMALL(BA346:BA1024,ROW()-ROW($BA$1027)+1),"")</f>
        <v>0</v>
      </c>
      <c r="BB1213">
        <f>IFERROR(SMALL(BB346:BB1024,ROW()-ROW($BB$1027)+1),"")</f>
        <v>0</v>
      </c>
      <c r="BC1213">
        <f>IFERROR(SMALL(BC346:BC1024,ROW()-ROW($BC$1027)+1),"")</f>
        <v>0</v>
      </c>
      <c r="BD1213">
        <f>IFERROR(SMALL(BD346:BD1024,ROW()-ROW($BD$1027)+1),"")</f>
        <v>0</v>
      </c>
      <c r="BE1213">
        <f>IFERROR(SMALL(BE346:BE1024,ROW()-ROW($BE$1027)+1),"")</f>
        <v>0</v>
      </c>
      <c r="BF1213">
        <f>IFERROR(SMALL(BF346:BF1024,ROW()-ROW($BF$1027)+1),"")</f>
        <v>0</v>
      </c>
      <c r="BG1213">
        <f>IFERROR(SMALL(BG346:BG1024,ROW()-ROW($BG$1027)+1),"")</f>
        <v>0</v>
      </c>
      <c r="BH1213">
        <f>IFERROR(SMALL(BH346:BH1024,ROW()-ROW($BH$1027)+1),"")</f>
        <v>0</v>
      </c>
      <c r="BI1213">
        <f>IFERROR(SMALL(BI346:BI1024,ROW()-ROW($BI$1027)+1),"")</f>
        <v>0</v>
      </c>
      <c r="BJ1213">
        <f>IFERROR(SMALL(BJ346:BJ1024,ROW()-ROW($BJ$1027)+1),"")</f>
        <v>0</v>
      </c>
      <c r="BK1213">
        <f>IFERROR(SMALL(BK346:BK1024,ROW()-ROW($BK$1027)+1),"")</f>
        <v>0</v>
      </c>
      <c r="BL1213">
        <f>IFERROR(SMALL(BL346:BL1024,ROW()-ROW($BL$1027)+1),"")</f>
        <v>0</v>
      </c>
      <c r="BM1213">
        <f>IFERROR(SMALL(BM346:BM1024,ROW()-ROW($BM$1027)+1),"")</f>
        <v>0</v>
      </c>
      <c r="BN1213">
        <f>IFERROR(SMALL(BN346:BN1024,ROW()-ROW($BN$1027)+1),"")</f>
        <v>0</v>
      </c>
      <c r="BO1213">
        <f>IFERROR(SMALL(BO346:BO1024,ROW()-ROW($BO$1027)+1),"")</f>
        <v>0</v>
      </c>
      <c r="BP1213">
        <f>IFERROR(SMALL(BP346:BP1024,ROW()-ROW($BP$1027)+1),"")</f>
        <v>0</v>
      </c>
      <c r="BQ1213">
        <f>IFERROR(SMALL(BQ346:BQ1024,ROW()-ROW($BQ$1027)+1),"")</f>
        <v>0</v>
      </c>
      <c r="BR1213">
        <f>IFERROR(SMALL(BR346:BR1024,ROW()-ROW($BR$1027)+1),"")</f>
        <v>0</v>
      </c>
    </row>
    <row r="1214" spans="5:70">
      <c r="E1214">
        <f>IFERROR(SMALL(E346:E1024,ROW()-ROW($E$1027)+1),"")</f>
        <v>0</v>
      </c>
      <c r="F1214">
        <f>IFERROR(SMALL(F346:F1024,ROW()-ROW($F$1027)+1),"")</f>
        <v>0</v>
      </c>
      <c r="G1214">
        <f>IFERROR(SMALL(G346:G1024,ROW()-ROW($G$1027)+1),"")</f>
        <v>0</v>
      </c>
      <c r="H1214">
        <f>IFERROR(SMALL(H346:H1024,ROW()-ROW($H$1027)+1),"")</f>
        <v>0</v>
      </c>
      <c r="I1214">
        <f>IFERROR(SMALL(I346:I1024,ROW()-ROW($I$1027)+1),"")</f>
        <v>0</v>
      </c>
      <c r="J1214">
        <f>IFERROR(SMALL(J346:J1024,ROW()-ROW($J$1027)+1),"")</f>
        <v>0</v>
      </c>
      <c r="K1214">
        <f>IFERROR(SMALL(K346:K1024,ROW()-ROW($K$1027)+1),"")</f>
        <v>0</v>
      </c>
      <c r="L1214">
        <f>IFERROR(SMALL(L346:L1024,ROW()-ROW($L$1027)+1),"")</f>
        <v>0</v>
      </c>
      <c r="M1214">
        <f>IFERROR(SMALL(M346:M1024,ROW()-ROW($M$1027)+1),"")</f>
        <v>0</v>
      </c>
      <c r="N1214">
        <f>IFERROR(SMALL(N346:N1024,ROW()-ROW($N$1027)+1),"")</f>
        <v>0</v>
      </c>
      <c r="O1214">
        <f>IFERROR(SMALL(O346:O1024,ROW()-ROW($O$1027)+1),"")</f>
        <v>0</v>
      </c>
      <c r="P1214">
        <f>IFERROR(SMALL(P346:P1024,ROW()-ROW($P$1027)+1),"")</f>
        <v>0</v>
      </c>
      <c r="Q1214">
        <f>IFERROR(SMALL(Q346:Q1024,ROW()-ROW($Q$1027)+1),"")</f>
        <v>0</v>
      </c>
      <c r="R1214">
        <f>IFERROR(SMALL(R346:R1024,ROW()-ROW($R$1027)+1),"")</f>
        <v>0</v>
      </c>
      <c r="S1214">
        <f>IFERROR(SMALL(S346:S1024,ROW()-ROW($S$1027)+1),"")</f>
        <v>0</v>
      </c>
      <c r="T1214">
        <f>IFERROR(SMALL(T346:T1024,ROW()-ROW($T$1027)+1),"")</f>
        <v>0</v>
      </c>
      <c r="U1214">
        <f>IFERROR(SMALL(U346:U1024,ROW()-ROW($U$1027)+1),"")</f>
        <v>0</v>
      </c>
      <c r="V1214">
        <f>IFERROR(SMALL(V346:V1024,ROW()-ROW($V$1027)+1),"")</f>
        <v>0</v>
      </c>
      <c r="W1214">
        <f>IFERROR(SMALL(W346:W1024,ROW()-ROW($W$1027)+1),"")</f>
        <v>0</v>
      </c>
      <c r="X1214">
        <f>IFERROR(SMALL(X346:X1024,ROW()-ROW($X$1027)+1),"")</f>
        <v>0</v>
      </c>
      <c r="Y1214">
        <f>IFERROR(SMALL(Y346:Y1024,ROW()-ROW($Y$1027)+1),"")</f>
        <v>0</v>
      </c>
      <c r="Z1214">
        <f>IFERROR(SMALL(Z346:Z1024,ROW()-ROW($Z$1027)+1),"")</f>
        <v>0</v>
      </c>
      <c r="AA1214">
        <f>IFERROR(SMALL(AA346:AA1024,ROW()-ROW($AA$1027)+1),"")</f>
        <v>0</v>
      </c>
      <c r="AB1214">
        <f>IFERROR(SMALL(AB346:AB1024,ROW()-ROW($AB$1027)+1),"")</f>
        <v>0</v>
      </c>
      <c r="AC1214">
        <f>IFERROR(SMALL(AC346:AC1024,ROW()-ROW($AC$1027)+1),"")</f>
        <v>0</v>
      </c>
      <c r="AD1214">
        <f>IFERROR(SMALL(AD346:AD1024,ROW()-ROW($AD$1027)+1),"")</f>
        <v>0</v>
      </c>
      <c r="AE1214">
        <f>IFERROR(SMALL(AE346:AE1024,ROW()-ROW($AE$1027)+1),"")</f>
        <v>0</v>
      </c>
      <c r="AF1214">
        <f>IFERROR(SMALL(AF346:AF1024,ROW()-ROW($AF$1027)+1),"")</f>
        <v>0</v>
      </c>
      <c r="AG1214">
        <f>IFERROR(SMALL(AG346:AG1024,ROW()-ROW($AG$1027)+1),"")</f>
        <v>0</v>
      </c>
      <c r="AH1214">
        <f>IFERROR(SMALL(AH346:AH1024,ROW()-ROW($AH$1027)+1),"")</f>
        <v>0</v>
      </c>
      <c r="AI1214">
        <f>IFERROR(SMALL(AI346:AI1024,ROW()-ROW($AI$1027)+1),"")</f>
        <v>0</v>
      </c>
      <c r="AJ1214">
        <f>IFERROR(SMALL(AJ346:AJ1024,ROW()-ROW($AJ$1027)+1),"")</f>
        <v>0</v>
      </c>
      <c r="AM1214">
        <f>IFERROR(SMALL(AM346:AM1024,ROW()-ROW($AM$1027)+1),"")</f>
        <v>0</v>
      </c>
      <c r="AN1214">
        <f>IFERROR(SMALL(AN346:AN1024,ROW()-ROW($AN$1027)+1),"")</f>
        <v>0</v>
      </c>
      <c r="AO1214">
        <f>IFERROR(SMALL(AO346:AO1024,ROW()-ROW($AO$1027)+1),"")</f>
        <v>0</v>
      </c>
      <c r="AP1214">
        <f>IFERROR(SMALL(AP346:AP1024,ROW()-ROW($AP$1027)+1),"")</f>
        <v>0</v>
      </c>
      <c r="AQ1214">
        <f>IFERROR(SMALL(AQ346:AQ1024,ROW()-ROW($AQ$1027)+1),"")</f>
        <v>0</v>
      </c>
      <c r="AR1214">
        <f>IFERROR(SMALL(AR346:AR1024,ROW()-ROW($AR$1027)+1),"")</f>
        <v>0</v>
      </c>
      <c r="AS1214">
        <f>IFERROR(SMALL(AS346:AS1024,ROW()-ROW($AS$1027)+1),"")</f>
        <v>0</v>
      </c>
      <c r="AT1214">
        <f>IFERROR(SMALL(AT346:AT1024,ROW()-ROW($AT$1027)+1),"")</f>
        <v>0</v>
      </c>
      <c r="AU1214">
        <f>IFERROR(SMALL(AU346:AU1024,ROW()-ROW($AU$1027)+1),"")</f>
        <v>0</v>
      </c>
      <c r="AV1214">
        <f>IFERROR(SMALL(AV346:AV1024,ROW()-ROW($AV$1027)+1),"")</f>
        <v>0</v>
      </c>
      <c r="AW1214">
        <f>IFERROR(SMALL(AW346:AW1024,ROW()-ROW($AW$1027)+1),"")</f>
        <v>0</v>
      </c>
      <c r="AX1214">
        <f>IFERROR(SMALL(AX346:AX1024,ROW()-ROW($AX$1027)+1),"")</f>
        <v>0</v>
      </c>
      <c r="AY1214">
        <f>IFERROR(SMALL(AY346:AY1024,ROW()-ROW($AY$1027)+1),"")</f>
        <v>0</v>
      </c>
      <c r="AZ1214">
        <f>IFERROR(SMALL(AZ346:AZ1024,ROW()-ROW($AZ$1027)+1),"")</f>
        <v>0</v>
      </c>
      <c r="BA1214">
        <f>IFERROR(SMALL(BA346:BA1024,ROW()-ROW($BA$1027)+1),"")</f>
        <v>0</v>
      </c>
      <c r="BB1214">
        <f>IFERROR(SMALL(BB346:BB1024,ROW()-ROW($BB$1027)+1),"")</f>
        <v>0</v>
      </c>
      <c r="BC1214">
        <f>IFERROR(SMALL(BC346:BC1024,ROW()-ROW($BC$1027)+1),"")</f>
        <v>0</v>
      </c>
      <c r="BD1214">
        <f>IFERROR(SMALL(BD346:BD1024,ROW()-ROW($BD$1027)+1),"")</f>
        <v>0</v>
      </c>
      <c r="BE1214">
        <f>IFERROR(SMALL(BE346:BE1024,ROW()-ROW($BE$1027)+1),"")</f>
        <v>0</v>
      </c>
      <c r="BF1214">
        <f>IFERROR(SMALL(BF346:BF1024,ROW()-ROW($BF$1027)+1),"")</f>
        <v>0</v>
      </c>
      <c r="BG1214">
        <f>IFERROR(SMALL(BG346:BG1024,ROW()-ROW($BG$1027)+1),"")</f>
        <v>0</v>
      </c>
      <c r="BH1214">
        <f>IFERROR(SMALL(BH346:BH1024,ROW()-ROW($BH$1027)+1),"")</f>
        <v>0</v>
      </c>
      <c r="BI1214">
        <f>IFERROR(SMALL(BI346:BI1024,ROW()-ROW($BI$1027)+1),"")</f>
        <v>0</v>
      </c>
      <c r="BJ1214">
        <f>IFERROR(SMALL(BJ346:BJ1024,ROW()-ROW($BJ$1027)+1),"")</f>
        <v>0</v>
      </c>
      <c r="BK1214">
        <f>IFERROR(SMALL(BK346:BK1024,ROW()-ROW($BK$1027)+1),"")</f>
        <v>0</v>
      </c>
      <c r="BL1214">
        <f>IFERROR(SMALL(BL346:BL1024,ROW()-ROW($BL$1027)+1),"")</f>
        <v>0</v>
      </c>
      <c r="BM1214">
        <f>IFERROR(SMALL(BM346:BM1024,ROW()-ROW($BM$1027)+1),"")</f>
        <v>0</v>
      </c>
      <c r="BN1214">
        <f>IFERROR(SMALL(BN346:BN1024,ROW()-ROW($BN$1027)+1),"")</f>
        <v>0</v>
      </c>
      <c r="BO1214">
        <f>IFERROR(SMALL(BO346:BO1024,ROW()-ROW($BO$1027)+1),"")</f>
        <v>0</v>
      </c>
      <c r="BP1214">
        <f>IFERROR(SMALL(BP346:BP1024,ROW()-ROW($BP$1027)+1),"")</f>
        <v>0</v>
      </c>
      <c r="BQ1214">
        <f>IFERROR(SMALL(BQ346:BQ1024,ROW()-ROW($BQ$1027)+1),"")</f>
        <v>0</v>
      </c>
      <c r="BR1214">
        <f>IFERROR(SMALL(BR346:BR1024,ROW()-ROW($BR$1027)+1),"")</f>
        <v>0</v>
      </c>
    </row>
    <row r="1215" spans="5:70">
      <c r="E1215">
        <f>IFERROR(SMALL(E346:E1024,ROW()-ROW($E$1027)+1),"")</f>
        <v>0</v>
      </c>
      <c r="F1215">
        <f>IFERROR(SMALL(F346:F1024,ROW()-ROW($F$1027)+1),"")</f>
        <v>0</v>
      </c>
      <c r="G1215">
        <f>IFERROR(SMALL(G346:G1024,ROW()-ROW($G$1027)+1),"")</f>
        <v>0</v>
      </c>
      <c r="H1215">
        <f>IFERROR(SMALL(H346:H1024,ROW()-ROW($H$1027)+1),"")</f>
        <v>0</v>
      </c>
      <c r="I1215">
        <f>IFERROR(SMALL(I346:I1024,ROW()-ROW($I$1027)+1),"")</f>
        <v>0</v>
      </c>
      <c r="J1215">
        <f>IFERROR(SMALL(J346:J1024,ROW()-ROW($J$1027)+1),"")</f>
        <v>0</v>
      </c>
      <c r="K1215">
        <f>IFERROR(SMALL(K346:K1024,ROW()-ROW($K$1027)+1),"")</f>
        <v>0</v>
      </c>
      <c r="L1215">
        <f>IFERROR(SMALL(L346:L1024,ROW()-ROW($L$1027)+1),"")</f>
        <v>0</v>
      </c>
      <c r="M1215">
        <f>IFERROR(SMALL(M346:M1024,ROW()-ROW($M$1027)+1),"")</f>
        <v>0</v>
      </c>
      <c r="N1215">
        <f>IFERROR(SMALL(N346:N1024,ROW()-ROW($N$1027)+1),"")</f>
        <v>0</v>
      </c>
      <c r="O1215">
        <f>IFERROR(SMALL(O346:O1024,ROW()-ROW($O$1027)+1),"")</f>
        <v>0</v>
      </c>
      <c r="P1215">
        <f>IFERROR(SMALL(P346:P1024,ROW()-ROW($P$1027)+1),"")</f>
        <v>0</v>
      </c>
      <c r="Q1215">
        <f>IFERROR(SMALL(Q346:Q1024,ROW()-ROW($Q$1027)+1),"")</f>
        <v>0</v>
      </c>
      <c r="R1215">
        <f>IFERROR(SMALL(R346:R1024,ROW()-ROW($R$1027)+1),"")</f>
        <v>0</v>
      </c>
      <c r="S1215">
        <f>IFERROR(SMALL(S346:S1024,ROW()-ROW($S$1027)+1),"")</f>
        <v>0</v>
      </c>
      <c r="T1215">
        <f>IFERROR(SMALL(T346:T1024,ROW()-ROW($T$1027)+1),"")</f>
        <v>0</v>
      </c>
      <c r="U1215">
        <f>IFERROR(SMALL(U346:U1024,ROW()-ROW($U$1027)+1),"")</f>
        <v>0</v>
      </c>
      <c r="V1215">
        <f>IFERROR(SMALL(V346:V1024,ROW()-ROW($V$1027)+1),"")</f>
        <v>0</v>
      </c>
      <c r="W1215">
        <f>IFERROR(SMALL(W346:W1024,ROW()-ROW($W$1027)+1),"")</f>
        <v>0</v>
      </c>
      <c r="X1215">
        <f>IFERROR(SMALL(X346:X1024,ROW()-ROW($X$1027)+1),"")</f>
        <v>0</v>
      </c>
      <c r="Y1215">
        <f>IFERROR(SMALL(Y346:Y1024,ROW()-ROW($Y$1027)+1),"")</f>
        <v>0</v>
      </c>
      <c r="Z1215">
        <f>IFERROR(SMALL(Z346:Z1024,ROW()-ROW($Z$1027)+1),"")</f>
        <v>0</v>
      </c>
      <c r="AA1215">
        <f>IFERROR(SMALL(AA346:AA1024,ROW()-ROW($AA$1027)+1),"")</f>
        <v>0</v>
      </c>
      <c r="AB1215">
        <f>IFERROR(SMALL(AB346:AB1024,ROW()-ROW($AB$1027)+1),"")</f>
        <v>0</v>
      </c>
      <c r="AC1215">
        <f>IFERROR(SMALL(AC346:AC1024,ROW()-ROW($AC$1027)+1),"")</f>
        <v>0</v>
      </c>
      <c r="AD1215">
        <f>IFERROR(SMALL(AD346:AD1024,ROW()-ROW($AD$1027)+1),"")</f>
        <v>0</v>
      </c>
      <c r="AE1215">
        <f>IFERROR(SMALL(AE346:AE1024,ROW()-ROW($AE$1027)+1),"")</f>
        <v>0</v>
      </c>
      <c r="AF1215">
        <f>IFERROR(SMALL(AF346:AF1024,ROW()-ROW($AF$1027)+1),"")</f>
        <v>0</v>
      </c>
      <c r="AG1215">
        <f>IFERROR(SMALL(AG346:AG1024,ROW()-ROW($AG$1027)+1),"")</f>
        <v>0</v>
      </c>
      <c r="AH1215">
        <f>IFERROR(SMALL(AH346:AH1024,ROW()-ROW($AH$1027)+1),"")</f>
        <v>0</v>
      </c>
      <c r="AI1215">
        <f>IFERROR(SMALL(AI346:AI1024,ROW()-ROW($AI$1027)+1),"")</f>
        <v>0</v>
      </c>
      <c r="AJ1215">
        <f>IFERROR(SMALL(AJ346:AJ1024,ROW()-ROW($AJ$1027)+1),"")</f>
        <v>0</v>
      </c>
      <c r="AM1215">
        <f>IFERROR(SMALL(AM346:AM1024,ROW()-ROW($AM$1027)+1),"")</f>
        <v>0</v>
      </c>
      <c r="AN1215">
        <f>IFERROR(SMALL(AN346:AN1024,ROW()-ROW($AN$1027)+1),"")</f>
        <v>0</v>
      </c>
      <c r="AO1215">
        <f>IFERROR(SMALL(AO346:AO1024,ROW()-ROW($AO$1027)+1),"")</f>
        <v>0</v>
      </c>
      <c r="AP1215">
        <f>IFERROR(SMALL(AP346:AP1024,ROW()-ROW($AP$1027)+1),"")</f>
        <v>0</v>
      </c>
      <c r="AQ1215">
        <f>IFERROR(SMALL(AQ346:AQ1024,ROW()-ROW($AQ$1027)+1),"")</f>
        <v>0</v>
      </c>
      <c r="AR1215">
        <f>IFERROR(SMALL(AR346:AR1024,ROW()-ROW($AR$1027)+1),"")</f>
        <v>0</v>
      </c>
      <c r="AS1215">
        <f>IFERROR(SMALL(AS346:AS1024,ROW()-ROW($AS$1027)+1),"")</f>
        <v>0</v>
      </c>
      <c r="AT1215">
        <f>IFERROR(SMALL(AT346:AT1024,ROW()-ROW($AT$1027)+1),"")</f>
        <v>0</v>
      </c>
      <c r="AU1215">
        <f>IFERROR(SMALL(AU346:AU1024,ROW()-ROW($AU$1027)+1),"")</f>
        <v>0</v>
      </c>
      <c r="AV1215">
        <f>IFERROR(SMALL(AV346:AV1024,ROW()-ROW($AV$1027)+1),"")</f>
        <v>0</v>
      </c>
      <c r="AW1215">
        <f>IFERROR(SMALL(AW346:AW1024,ROW()-ROW($AW$1027)+1),"")</f>
        <v>0</v>
      </c>
      <c r="AX1215">
        <f>IFERROR(SMALL(AX346:AX1024,ROW()-ROW($AX$1027)+1),"")</f>
        <v>0</v>
      </c>
      <c r="AY1215">
        <f>IFERROR(SMALL(AY346:AY1024,ROW()-ROW($AY$1027)+1),"")</f>
        <v>0</v>
      </c>
      <c r="AZ1215">
        <f>IFERROR(SMALL(AZ346:AZ1024,ROW()-ROW($AZ$1027)+1),"")</f>
        <v>0</v>
      </c>
      <c r="BA1215">
        <f>IFERROR(SMALL(BA346:BA1024,ROW()-ROW($BA$1027)+1),"")</f>
        <v>0</v>
      </c>
      <c r="BB1215">
        <f>IFERROR(SMALL(BB346:BB1024,ROW()-ROW($BB$1027)+1),"")</f>
        <v>0</v>
      </c>
      <c r="BC1215">
        <f>IFERROR(SMALL(BC346:BC1024,ROW()-ROW($BC$1027)+1),"")</f>
        <v>0</v>
      </c>
      <c r="BD1215">
        <f>IFERROR(SMALL(BD346:BD1024,ROW()-ROW($BD$1027)+1),"")</f>
        <v>0</v>
      </c>
      <c r="BE1215">
        <f>IFERROR(SMALL(BE346:BE1024,ROW()-ROW($BE$1027)+1),"")</f>
        <v>0</v>
      </c>
      <c r="BF1215">
        <f>IFERROR(SMALL(BF346:BF1024,ROW()-ROW($BF$1027)+1),"")</f>
        <v>0</v>
      </c>
      <c r="BG1215">
        <f>IFERROR(SMALL(BG346:BG1024,ROW()-ROW($BG$1027)+1),"")</f>
        <v>0</v>
      </c>
      <c r="BH1215">
        <f>IFERROR(SMALL(BH346:BH1024,ROW()-ROW($BH$1027)+1),"")</f>
        <v>0</v>
      </c>
      <c r="BI1215">
        <f>IFERROR(SMALL(BI346:BI1024,ROW()-ROW($BI$1027)+1),"")</f>
        <v>0</v>
      </c>
      <c r="BJ1215">
        <f>IFERROR(SMALL(BJ346:BJ1024,ROW()-ROW($BJ$1027)+1),"")</f>
        <v>0</v>
      </c>
      <c r="BK1215">
        <f>IFERROR(SMALL(BK346:BK1024,ROW()-ROW($BK$1027)+1),"")</f>
        <v>0</v>
      </c>
      <c r="BL1215">
        <f>IFERROR(SMALL(BL346:BL1024,ROW()-ROW($BL$1027)+1),"")</f>
        <v>0</v>
      </c>
      <c r="BM1215">
        <f>IFERROR(SMALL(BM346:BM1024,ROW()-ROW($BM$1027)+1),"")</f>
        <v>0</v>
      </c>
      <c r="BN1215">
        <f>IFERROR(SMALL(BN346:BN1024,ROW()-ROW($BN$1027)+1),"")</f>
        <v>0</v>
      </c>
      <c r="BO1215">
        <f>IFERROR(SMALL(BO346:BO1024,ROW()-ROW($BO$1027)+1),"")</f>
        <v>0</v>
      </c>
      <c r="BP1215">
        <f>IFERROR(SMALL(BP346:BP1024,ROW()-ROW($BP$1027)+1),"")</f>
        <v>0</v>
      </c>
      <c r="BQ1215">
        <f>IFERROR(SMALL(BQ346:BQ1024,ROW()-ROW($BQ$1027)+1),"")</f>
        <v>0</v>
      </c>
      <c r="BR1215">
        <f>IFERROR(SMALL(BR346:BR1024,ROW()-ROW($BR$1027)+1),"")</f>
        <v>0</v>
      </c>
    </row>
    <row r="1216" spans="5:70">
      <c r="E1216">
        <f>IFERROR(SMALL(E346:E1024,ROW()-ROW($E$1027)+1),"")</f>
        <v>0</v>
      </c>
      <c r="F1216">
        <f>IFERROR(SMALL(F346:F1024,ROW()-ROW($F$1027)+1),"")</f>
        <v>0</v>
      </c>
      <c r="G1216">
        <f>IFERROR(SMALL(G346:G1024,ROW()-ROW($G$1027)+1),"")</f>
        <v>0</v>
      </c>
      <c r="H1216">
        <f>IFERROR(SMALL(H346:H1024,ROW()-ROW($H$1027)+1),"")</f>
        <v>0</v>
      </c>
      <c r="I1216">
        <f>IFERROR(SMALL(I346:I1024,ROW()-ROW($I$1027)+1),"")</f>
        <v>0</v>
      </c>
      <c r="J1216">
        <f>IFERROR(SMALL(J346:J1024,ROW()-ROW($J$1027)+1),"")</f>
        <v>0</v>
      </c>
      <c r="K1216">
        <f>IFERROR(SMALL(K346:K1024,ROW()-ROW($K$1027)+1),"")</f>
        <v>0</v>
      </c>
      <c r="L1216">
        <f>IFERROR(SMALL(L346:L1024,ROW()-ROW($L$1027)+1),"")</f>
        <v>0</v>
      </c>
      <c r="M1216">
        <f>IFERROR(SMALL(M346:M1024,ROW()-ROW($M$1027)+1),"")</f>
        <v>0</v>
      </c>
      <c r="N1216">
        <f>IFERROR(SMALL(N346:N1024,ROW()-ROW($N$1027)+1),"")</f>
        <v>0</v>
      </c>
      <c r="O1216">
        <f>IFERROR(SMALL(O346:O1024,ROW()-ROW($O$1027)+1),"")</f>
        <v>0</v>
      </c>
      <c r="P1216">
        <f>IFERROR(SMALL(P346:P1024,ROW()-ROW($P$1027)+1),"")</f>
        <v>0</v>
      </c>
      <c r="Q1216">
        <f>IFERROR(SMALL(Q346:Q1024,ROW()-ROW($Q$1027)+1),"")</f>
        <v>0</v>
      </c>
      <c r="R1216">
        <f>IFERROR(SMALL(R346:R1024,ROW()-ROW($R$1027)+1),"")</f>
        <v>0</v>
      </c>
      <c r="S1216">
        <f>IFERROR(SMALL(S346:S1024,ROW()-ROW($S$1027)+1),"")</f>
        <v>0</v>
      </c>
      <c r="T1216">
        <f>IFERROR(SMALL(T346:T1024,ROW()-ROW($T$1027)+1),"")</f>
        <v>0</v>
      </c>
      <c r="U1216">
        <f>IFERROR(SMALL(U346:U1024,ROW()-ROW($U$1027)+1),"")</f>
        <v>0</v>
      </c>
      <c r="V1216">
        <f>IFERROR(SMALL(V346:V1024,ROW()-ROW($V$1027)+1),"")</f>
        <v>0</v>
      </c>
      <c r="W1216">
        <f>IFERROR(SMALL(W346:W1024,ROW()-ROW($W$1027)+1),"")</f>
        <v>0</v>
      </c>
      <c r="X1216">
        <f>IFERROR(SMALL(X346:X1024,ROW()-ROW($X$1027)+1),"")</f>
        <v>0</v>
      </c>
      <c r="Y1216">
        <f>IFERROR(SMALL(Y346:Y1024,ROW()-ROW($Y$1027)+1),"")</f>
        <v>0</v>
      </c>
      <c r="Z1216">
        <f>IFERROR(SMALL(Z346:Z1024,ROW()-ROW($Z$1027)+1),"")</f>
        <v>0</v>
      </c>
      <c r="AA1216">
        <f>IFERROR(SMALL(AA346:AA1024,ROW()-ROW($AA$1027)+1),"")</f>
        <v>0</v>
      </c>
      <c r="AB1216">
        <f>IFERROR(SMALL(AB346:AB1024,ROW()-ROW($AB$1027)+1),"")</f>
        <v>0</v>
      </c>
      <c r="AC1216">
        <f>IFERROR(SMALL(AC346:AC1024,ROW()-ROW($AC$1027)+1),"")</f>
        <v>0</v>
      </c>
      <c r="AD1216">
        <f>IFERROR(SMALL(AD346:AD1024,ROW()-ROW($AD$1027)+1),"")</f>
        <v>0</v>
      </c>
      <c r="AE1216">
        <f>IFERROR(SMALL(AE346:AE1024,ROW()-ROW($AE$1027)+1),"")</f>
        <v>0</v>
      </c>
      <c r="AF1216">
        <f>IFERROR(SMALL(AF346:AF1024,ROW()-ROW($AF$1027)+1),"")</f>
        <v>0</v>
      </c>
      <c r="AG1216">
        <f>IFERROR(SMALL(AG346:AG1024,ROW()-ROW($AG$1027)+1),"")</f>
        <v>0</v>
      </c>
      <c r="AH1216">
        <f>IFERROR(SMALL(AH346:AH1024,ROW()-ROW($AH$1027)+1),"")</f>
        <v>0</v>
      </c>
      <c r="AI1216">
        <f>IFERROR(SMALL(AI346:AI1024,ROW()-ROW($AI$1027)+1),"")</f>
        <v>0</v>
      </c>
      <c r="AJ1216">
        <f>IFERROR(SMALL(AJ346:AJ1024,ROW()-ROW($AJ$1027)+1),"")</f>
        <v>0</v>
      </c>
      <c r="AM1216">
        <f>IFERROR(SMALL(AM346:AM1024,ROW()-ROW($AM$1027)+1),"")</f>
        <v>0</v>
      </c>
      <c r="AN1216">
        <f>IFERROR(SMALL(AN346:AN1024,ROW()-ROW($AN$1027)+1),"")</f>
        <v>0</v>
      </c>
      <c r="AO1216">
        <f>IFERROR(SMALL(AO346:AO1024,ROW()-ROW($AO$1027)+1),"")</f>
        <v>0</v>
      </c>
      <c r="AP1216">
        <f>IFERROR(SMALL(AP346:AP1024,ROW()-ROW($AP$1027)+1),"")</f>
        <v>0</v>
      </c>
      <c r="AQ1216">
        <f>IFERROR(SMALL(AQ346:AQ1024,ROW()-ROW($AQ$1027)+1),"")</f>
        <v>0</v>
      </c>
      <c r="AR1216">
        <f>IFERROR(SMALL(AR346:AR1024,ROW()-ROW($AR$1027)+1),"")</f>
        <v>0</v>
      </c>
      <c r="AS1216">
        <f>IFERROR(SMALL(AS346:AS1024,ROW()-ROW($AS$1027)+1),"")</f>
        <v>0</v>
      </c>
      <c r="AT1216">
        <f>IFERROR(SMALL(AT346:AT1024,ROW()-ROW($AT$1027)+1),"")</f>
        <v>0</v>
      </c>
      <c r="AU1216">
        <f>IFERROR(SMALL(AU346:AU1024,ROW()-ROW($AU$1027)+1),"")</f>
        <v>0</v>
      </c>
      <c r="AV1216">
        <f>IFERROR(SMALL(AV346:AV1024,ROW()-ROW($AV$1027)+1),"")</f>
        <v>0</v>
      </c>
      <c r="AW1216">
        <f>IFERROR(SMALL(AW346:AW1024,ROW()-ROW($AW$1027)+1),"")</f>
        <v>0</v>
      </c>
      <c r="AX1216">
        <f>IFERROR(SMALL(AX346:AX1024,ROW()-ROW($AX$1027)+1),"")</f>
        <v>0</v>
      </c>
      <c r="AY1216">
        <f>IFERROR(SMALL(AY346:AY1024,ROW()-ROW($AY$1027)+1),"")</f>
        <v>0</v>
      </c>
      <c r="AZ1216">
        <f>IFERROR(SMALL(AZ346:AZ1024,ROW()-ROW($AZ$1027)+1),"")</f>
        <v>0</v>
      </c>
      <c r="BA1216">
        <f>IFERROR(SMALL(BA346:BA1024,ROW()-ROW($BA$1027)+1),"")</f>
        <v>0</v>
      </c>
      <c r="BB1216">
        <f>IFERROR(SMALL(BB346:BB1024,ROW()-ROW($BB$1027)+1),"")</f>
        <v>0</v>
      </c>
      <c r="BC1216">
        <f>IFERROR(SMALL(BC346:BC1024,ROW()-ROW($BC$1027)+1),"")</f>
        <v>0</v>
      </c>
      <c r="BD1216">
        <f>IFERROR(SMALL(BD346:BD1024,ROW()-ROW($BD$1027)+1),"")</f>
        <v>0</v>
      </c>
      <c r="BE1216">
        <f>IFERROR(SMALL(BE346:BE1024,ROW()-ROW($BE$1027)+1),"")</f>
        <v>0</v>
      </c>
      <c r="BF1216">
        <f>IFERROR(SMALL(BF346:BF1024,ROW()-ROW($BF$1027)+1),"")</f>
        <v>0</v>
      </c>
      <c r="BG1216">
        <f>IFERROR(SMALL(BG346:BG1024,ROW()-ROW($BG$1027)+1),"")</f>
        <v>0</v>
      </c>
      <c r="BH1216">
        <f>IFERROR(SMALL(BH346:BH1024,ROW()-ROW($BH$1027)+1),"")</f>
        <v>0</v>
      </c>
      <c r="BI1216">
        <f>IFERROR(SMALL(BI346:BI1024,ROW()-ROW($BI$1027)+1),"")</f>
        <v>0</v>
      </c>
      <c r="BJ1216">
        <f>IFERROR(SMALL(BJ346:BJ1024,ROW()-ROW($BJ$1027)+1),"")</f>
        <v>0</v>
      </c>
      <c r="BK1216">
        <f>IFERROR(SMALL(BK346:BK1024,ROW()-ROW($BK$1027)+1),"")</f>
        <v>0</v>
      </c>
      <c r="BL1216">
        <f>IFERROR(SMALL(BL346:BL1024,ROW()-ROW($BL$1027)+1),"")</f>
        <v>0</v>
      </c>
      <c r="BM1216">
        <f>IFERROR(SMALL(BM346:BM1024,ROW()-ROW($BM$1027)+1),"")</f>
        <v>0</v>
      </c>
      <c r="BN1216">
        <f>IFERROR(SMALL(BN346:BN1024,ROW()-ROW($BN$1027)+1),"")</f>
        <v>0</v>
      </c>
      <c r="BO1216">
        <f>IFERROR(SMALL(BO346:BO1024,ROW()-ROW($BO$1027)+1),"")</f>
        <v>0</v>
      </c>
      <c r="BP1216">
        <f>IFERROR(SMALL(BP346:BP1024,ROW()-ROW($BP$1027)+1),"")</f>
        <v>0</v>
      </c>
      <c r="BQ1216">
        <f>IFERROR(SMALL(BQ346:BQ1024,ROW()-ROW($BQ$1027)+1),"")</f>
        <v>0</v>
      </c>
      <c r="BR1216">
        <f>IFERROR(SMALL(BR346:BR1024,ROW()-ROW($BR$1027)+1),"")</f>
        <v>0</v>
      </c>
    </row>
    <row r="1217" spans="5:70">
      <c r="E1217">
        <f>IFERROR(SMALL(E346:E1024,ROW()-ROW($E$1027)+1),"")</f>
        <v>0</v>
      </c>
      <c r="F1217">
        <f>IFERROR(SMALL(F346:F1024,ROW()-ROW($F$1027)+1),"")</f>
        <v>0</v>
      </c>
      <c r="G1217">
        <f>IFERROR(SMALL(G346:G1024,ROW()-ROW($G$1027)+1),"")</f>
        <v>0</v>
      </c>
      <c r="H1217">
        <f>IFERROR(SMALL(H346:H1024,ROW()-ROW($H$1027)+1),"")</f>
        <v>0</v>
      </c>
      <c r="I1217">
        <f>IFERROR(SMALL(I346:I1024,ROW()-ROW($I$1027)+1),"")</f>
        <v>0</v>
      </c>
      <c r="J1217">
        <f>IFERROR(SMALL(J346:J1024,ROW()-ROW($J$1027)+1),"")</f>
        <v>0</v>
      </c>
      <c r="K1217">
        <f>IFERROR(SMALL(K346:K1024,ROW()-ROW($K$1027)+1),"")</f>
        <v>0</v>
      </c>
      <c r="L1217">
        <f>IFERROR(SMALL(L346:L1024,ROW()-ROW($L$1027)+1),"")</f>
        <v>0</v>
      </c>
      <c r="M1217">
        <f>IFERROR(SMALL(M346:M1024,ROW()-ROW($M$1027)+1),"")</f>
        <v>0</v>
      </c>
      <c r="N1217">
        <f>IFERROR(SMALL(N346:N1024,ROW()-ROW($N$1027)+1),"")</f>
        <v>0</v>
      </c>
      <c r="O1217">
        <f>IFERROR(SMALL(O346:O1024,ROW()-ROW($O$1027)+1),"")</f>
        <v>0</v>
      </c>
      <c r="P1217">
        <f>IFERROR(SMALL(P346:P1024,ROW()-ROW($P$1027)+1),"")</f>
        <v>0</v>
      </c>
      <c r="Q1217">
        <f>IFERROR(SMALL(Q346:Q1024,ROW()-ROW($Q$1027)+1),"")</f>
        <v>0</v>
      </c>
      <c r="R1217">
        <f>IFERROR(SMALL(R346:R1024,ROW()-ROW($R$1027)+1),"")</f>
        <v>0</v>
      </c>
      <c r="S1217">
        <f>IFERROR(SMALL(S346:S1024,ROW()-ROW($S$1027)+1),"")</f>
        <v>0</v>
      </c>
      <c r="T1217">
        <f>IFERROR(SMALL(T346:T1024,ROW()-ROW($T$1027)+1),"")</f>
        <v>0</v>
      </c>
      <c r="U1217">
        <f>IFERROR(SMALL(U346:U1024,ROW()-ROW($U$1027)+1),"")</f>
        <v>0</v>
      </c>
      <c r="V1217">
        <f>IFERROR(SMALL(V346:V1024,ROW()-ROW($V$1027)+1),"")</f>
        <v>0</v>
      </c>
      <c r="W1217">
        <f>IFERROR(SMALL(W346:W1024,ROW()-ROW($W$1027)+1),"")</f>
        <v>0</v>
      </c>
      <c r="X1217">
        <f>IFERROR(SMALL(X346:X1024,ROW()-ROW($X$1027)+1),"")</f>
        <v>0</v>
      </c>
      <c r="Y1217">
        <f>IFERROR(SMALL(Y346:Y1024,ROW()-ROW($Y$1027)+1),"")</f>
        <v>0</v>
      </c>
      <c r="Z1217">
        <f>IFERROR(SMALL(Z346:Z1024,ROW()-ROW($Z$1027)+1),"")</f>
        <v>0</v>
      </c>
      <c r="AA1217">
        <f>IFERROR(SMALL(AA346:AA1024,ROW()-ROW($AA$1027)+1),"")</f>
        <v>0</v>
      </c>
      <c r="AB1217">
        <f>IFERROR(SMALL(AB346:AB1024,ROW()-ROW($AB$1027)+1),"")</f>
        <v>0</v>
      </c>
      <c r="AC1217">
        <f>IFERROR(SMALL(AC346:AC1024,ROW()-ROW($AC$1027)+1),"")</f>
        <v>0</v>
      </c>
      <c r="AD1217">
        <f>IFERROR(SMALL(AD346:AD1024,ROW()-ROW($AD$1027)+1),"")</f>
        <v>0</v>
      </c>
      <c r="AE1217">
        <f>IFERROR(SMALL(AE346:AE1024,ROW()-ROW($AE$1027)+1),"")</f>
        <v>0</v>
      </c>
      <c r="AF1217">
        <f>IFERROR(SMALL(AF346:AF1024,ROW()-ROW($AF$1027)+1),"")</f>
        <v>0</v>
      </c>
      <c r="AG1217">
        <f>IFERROR(SMALL(AG346:AG1024,ROW()-ROW($AG$1027)+1),"")</f>
        <v>0</v>
      </c>
      <c r="AH1217">
        <f>IFERROR(SMALL(AH346:AH1024,ROW()-ROW($AH$1027)+1),"")</f>
        <v>0</v>
      </c>
      <c r="AI1217">
        <f>IFERROR(SMALL(AI346:AI1024,ROW()-ROW($AI$1027)+1),"")</f>
        <v>0</v>
      </c>
      <c r="AJ1217">
        <f>IFERROR(SMALL(AJ346:AJ1024,ROW()-ROW($AJ$1027)+1),"")</f>
        <v>0</v>
      </c>
      <c r="AM1217">
        <f>IFERROR(SMALL(AM346:AM1024,ROW()-ROW($AM$1027)+1),"")</f>
        <v>0</v>
      </c>
      <c r="AN1217">
        <f>IFERROR(SMALL(AN346:AN1024,ROW()-ROW($AN$1027)+1),"")</f>
        <v>0</v>
      </c>
      <c r="AO1217">
        <f>IFERROR(SMALL(AO346:AO1024,ROW()-ROW($AO$1027)+1),"")</f>
        <v>0</v>
      </c>
      <c r="AP1217">
        <f>IFERROR(SMALL(AP346:AP1024,ROW()-ROW($AP$1027)+1),"")</f>
        <v>0</v>
      </c>
      <c r="AQ1217">
        <f>IFERROR(SMALL(AQ346:AQ1024,ROW()-ROW($AQ$1027)+1),"")</f>
        <v>0</v>
      </c>
      <c r="AR1217">
        <f>IFERROR(SMALL(AR346:AR1024,ROW()-ROW($AR$1027)+1),"")</f>
        <v>0</v>
      </c>
      <c r="AS1217">
        <f>IFERROR(SMALL(AS346:AS1024,ROW()-ROW($AS$1027)+1),"")</f>
        <v>0</v>
      </c>
      <c r="AT1217">
        <f>IFERROR(SMALL(AT346:AT1024,ROW()-ROW($AT$1027)+1),"")</f>
        <v>0</v>
      </c>
      <c r="AU1217">
        <f>IFERROR(SMALL(AU346:AU1024,ROW()-ROW($AU$1027)+1),"")</f>
        <v>0</v>
      </c>
      <c r="AV1217">
        <f>IFERROR(SMALL(AV346:AV1024,ROW()-ROW($AV$1027)+1),"")</f>
        <v>0</v>
      </c>
      <c r="AW1217">
        <f>IFERROR(SMALL(AW346:AW1024,ROW()-ROW($AW$1027)+1),"")</f>
        <v>0</v>
      </c>
      <c r="AX1217">
        <f>IFERROR(SMALL(AX346:AX1024,ROW()-ROW($AX$1027)+1),"")</f>
        <v>0</v>
      </c>
      <c r="AY1217">
        <f>IFERROR(SMALL(AY346:AY1024,ROW()-ROW($AY$1027)+1),"")</f>
        <v>0</v>
      </c>
      <c r="AZ1217">
        <f>IFERROR(SMALL(AZ346:AZ1024,ROW()-ROW($AZ$1027)+1),"")</f>
        <v>0</v>
      </c>
      <c r="BA1217">
        <f>IFERROR(SMALL(BA346:BA1024,ROW()-ROW($BA$1027)+1),"")</f>
        <v>0</v>
      </c>
      <c r="BB1217">
        <f>IFERROR(SMALL(BB346:BB1024,ROW()-ROW($BB$1027)+1),"")</f>
        <v>0</v>
      </c>
      <c r="BC1217">
        <f>IFERROR(SMALL(BC346:BC1024,ROW()-ROW($BC$1027)+1),"")</f>
        <v>0</v>
      </c>
      <c r="BD1217">
        <f>IFERROR(SMALL(BD346:BD1024,ROW()-ROW($BD$1027)+1),"")</f>
        <v>0</v>
      </c>
      <c r="BE1217">
        <f>IFERROR(SMALL(BE346:BE1024,ROW()-ROW($BE$1027)+1),"")</f>
        <v>0</v>
      </c>
      <c r="BF1217">
        <f>IFERROR(SMALL(BF346:BF1024,ROW()-ROW($BF$1027)+1),"")</f>
        <v>0</v>
      </c>
      <c r="BG1217">
        <f>IFERROR(SMALL(BG346:BG1024,ROW()-ROW($BG$1027)+1),"")</f>
        <v>0</v>
      </c>
      <c r="BH1217">
        <f>IFERROR(SMALL(BH346:BH1024,ROW()-ROW($BH$1027)+1),"")</f>
        <v>0</v>
      </c>
      <c r="BI1217">
        <f>IFERROR(SMALL(BI346:BI1024,ROW()-ROW($BI$1027)+1),"")</f>
        <v>0</v>
      </c>
      <c r="BJ1217">
        <f>IFERROR(SMALL(BJ346:BJ1024,ROW()-ROW($BJ$1027)+1),"")</f>
        <v>0</v>
      </c>
      <c r="BK1217">
        <f>IFERROR(SMALL(BK346:BK1024,ROW()-ROW($BK$1027)+1),"")</f>
        <v>0</v>
      </c>
      <c r="BL1217">
        <f>IFERROR(SMALL(BL346:BL1024,ROW()-ROW($BL$1027)+1),"")</f>
        <v>0</v>
      </c>
      <c r="BM1217">
        <f>IFERROR(SMALL(BM346:BM1024,ROW()-ROW($BM$1027)+1),"")</f>
        <v>0</v>
      </c>
      <c r="BN1217">
        <f>IFERROR(SMALL(BN346:BN1024,ROW()-ROW($BN$1027)+1),"")</f>
        <v>0</v>
      </c>
      <c r="BO1217">
        <f>IFERROR(SMALL(BO346:BO1024,ROW()-ROW($BO$1027)+1),"")</f>
        <v>0</v>
      </c>
      <c r="BP1217">
        <f>IFERROR(SMALL(BP346:BP1024,ROW()-ROW($BP$1027)+1),"")</f>
        <v>0</v>
      </c>
      <c r="BQ1217">
        <f>IFERROR(SMALL(BQ346:BQ1024,ROW()-ROW($BQ$1027)+1),"")</f>
        <v>0</v>
      </c>
      <c r="BR1217">
        <f>IFERROR(SMALL(BR346:BR1024,ROW()-ROW($BR$1027)+1),"")</f>
        <v>0</v>
      </c>
    </row>
    <row r="1218" spans="5:70">
      <c r="E1218">
        <f>IFERROR(SMALL(E346:E1024,ROW()-ROW($E$1027)+1),"")</f>
        <v>0</v>
      </c>
      <c r="F1218">
        <f>IFERROR(SMALL(F346:F1024,ROW()-ROW($F$1027)+1),"")</f>
        <v>0</v>
      </c>
      <c r="G1218">
        <f>IFERROR(SMALL(G346:G1024,ROW()-ROW($G$1027)+1),"")</f>
        <v>0</v>
      </c>
      <c r="H1218">
        <f>IFERROR(SMALL(H346:H1024,ROW()-ROW($H$1027)+1),"")</f>
        <v>0</v>
      </c>
      <c r="I1218">
        <f>IFERROR(SMALL(I346:I1024,ROW()-ROW($I$1027)+1),"")</f>
        <v>0</v>
      </c>
      <c r="J1218">
        <f>IFERROR(SMALL(J346:J1024,ROW()-ROW($J$1027)+1),"")</f>
        <v>0</v>
      </c>
      <c r="K1218">
        <f>IFERROR(SMALL(K346:K1024,ROW()-ROW($K$1027)+1),"")</f>
        <v>0</v>
      </c>
      <c r="L1218">
        <f>IFERROR(SMALL(L346:L1024,ROW()-ROW($L$1027)+1),"")</f>
        <v>0</v>
      </c>
      <c r="M1218">
        <f>IFERROR(SMALL(M346:M1024,ROW()-ROW($M$1027)+1),"")</f>
        <v>0</v>
      </c>
      <c r="N1218">
        <f>IFERROR(SMALL(N346:N1024,ROW()-ROW($N$1027)+1),"")</f>
        <v>0</v>
      </c>
      <c r="O1218">
        <f>IFERROR(SMALL(O346:O1024,ROW()-ROW($O$1027)+1),"")</f>
        <v>0</v>
      </c>
      <c r="P1218">
        <f>IFERROR(SMALL(P346:P1024,ROW()-ROW($P$1027)+1),"")</f>
        <v>0</v>
      </c>
      <c r="Q1218">
        <f>IFERROR(SMALL(Q346:Q1024,ROW()-ROW($Q$1027)+1),"")</f>
        <v>0</v>
      </c>
      <c r="R1218">
        <f>IFERROR(SMALL(R346:R1024,ROW()-ROW($R$1027)+1),"")</f>
        <v>0</v>
      </c>
      <c r="S1218">
        <f>IFERROR(SMALL(S346:S1024,ROW()-ROW($S$1027)+1),"")</f>
        <v>0</v>
      </c>
      <c r="T1218">
        <f>IFERROR(SMALL(T346:T1024,ROW()-ROW($T$1027)+1),"")</f>
        <v>0</v>
      </c>
      <c r="U1218">
        <f>IFERROR(SMALL(U346:U1024,ROW()-ROW($U$1027)+1),"")</f>
        <v>0</v>
      </c>
      <c r="V1218">
        <f>IFERROR(SMALL(V346:V1024,ROW()-ROW($V$1027)+1),"")</f>
        <v>0</v>
      </c>
      <c r="W1218">
        <f>IFERROR(SMALL(W346:W1024,ROW()-ROW($W$1027)+1),"")</f>
        <v>0</v>
      </c>
      <c r="X1218">
        <f>IFERROR(SMALL(X346:X1024,ROW()-ROW($X$1027)+1),"")</f>
        <v>0</v>
      </c>
      <c r="Y1218">
        <f>IFERROR(SMALL(Y346:Y1024,ROW()-ROW($Y$1027)+1),"")</f>
        <v>0</v>
      </c>
      <c r="Z1218">
        <f>IFERROR(SMALL(Z346:Z1024,ROW()-ROW($Z$1027)+1),"")</f>
        <v>0</v>
      </c>
      <c r="AA1218">
        <f>IFERROR(SMALL(AA346:AA1024,ROW()-ROW($AA$1027)+1),"")</f>
        <v>0</v>
      </c>
      <c r="AB1218">
        <f>IFERROR(SMALL(AB346:AB1024,ROW()-ROW($AB$1027)+1),"")</f>
        <v>0</v>
      </c>
      <c r="AC1218">
        <f>IFERROR(SMALL(AC346:AC1024,ROW()-ROW($AC$1027)+1),"")</f>
        <v>0</v>
      </c>
      <c r="AD1218">
        <f>IFERROR(SMALL(AD346:AD1024,ROW()-ROW($AD$1027)+1),"")</f>
        <v>0</v>
      </c>
      <c r="AE1218">
        <f>IFERROR(SMALL(AE346:AE1024,ROW()-ROW($AE$1027)+1),"")</f>
        <v>0</v>
      </c>
      <c r="AF1218">
        <f>IFERROR(SMALL(AF346:AF1024,ROW()-ROW($AF$1027)+1),"")</f>
        <v>0</v>
      </c>
      <c r="AG1218">
        <f>IFERROR(SMALL(AG346:AG1024,ROW()-ROW($AG$1027)+1),"")</f>
        <v>0</v>
      </c>
      <c r="AH1218">
        <f>IFERROR(SMALL(AH346:AH1024,ROW()-ROW($AH$1027)+1),"")</f>
        <v>0</v>
      </c>
      <c r="AI1218">
        <f>IFERROR(SMALL(AI346:AI1024,ROW()-ROW($AI$1027)+1),"")</f>
        <v>0</v>
      </c>
      <c r="AJ1218">
        <f>IFERROR(SMALL(AJ346:AJ1024,ROW()-ROW($AJ$1027)+1),"")</f>
        <v>0</v>
      </c>
      <c r="AM1218">
        <f>IFERROR(SMALL(AM346:AM1024,ROW()-ROW($AM$1027)+1),"")</f>
        <v>0</v>
      </c>
      <c r="AN1218">
        <f>IFERROR(SMALL(AN346:AN1024,ROW()-ROW($AN$1027)+1),"")</f>
        <v>0</v>
      </c>
      <c r="AO1218">
        <f>IFERROR(SMALL(AO346:AO1024,ROW()-ROW($AO$1027)+1),"")</f>
        <v>0</v>
      </c>
      <c r="AP1218">
        <f>IFERROR(SMALL(AP346:AP1024,ROW()-ROW($AP$1027)+1),"")</f>
        <v>0</v>
      </c>
      <c r="AQ1218">
        <f>IFERROR(SMALL(AQ346:AQ1024,ROW()-ROW($AQ$1027)+1),"")</f>
        <v>0</v>
      </c>
      <c r="AR1218">
        <f>IFERROR(SMALL(AR346:AR1024,ROW()-ROW($AR$1027)+1),"")</f>
        <v>0</v>
      </c>
      <c r="AS1218">
        <f>IFERROR(SMALL(AS346:AS1024,ROW()-ROW($AS$1027)+1),"")</f>
        <v>0</v>
      </c>
      <c r="AT1218">
        <f>IFERROR(SMALL(AT346:AT1024,ROW()-ROW($AT$1027)+1),"")</f>
        <v>0</v>
      </c>
      <c r="AU1218">
        <f>IFERROR(SMALL(AU346:AU1024,ROW()-ROW($AU$1027)+1),"")</f>
        <v>0</v>
      </c>
      <c r="AV1218">
        <f>IFERROR(SMALL(AV346:AV1024,ROW()-ROW($AV$1027)+1),"")</f>
        <v>0</v>
      </c>
      <c r="AW1218">
        <f>IFERROR(SMALL(AW346:AW1024,ROW()-ROW($AW$1027)+1),"")</f>
        <v>0</v>
      </c>
      <c r="AX1218">
        <f>IFERROR(SMALL(AX346:AX1024,ROW()-ROW($AX$1027)+1),"")</f>
        <v>0</v>
      </c>
      <c r="AY1218">
        <f>IFERROR(SMALL(AY346:AY1024,ROW()-ROW($AY$1027)+1),"")</f>
        <v>0</v>
      </c>
      <c r="AZ1218">
        <f>IFERROR(SMALL(AZ346:AZ1024,ROW()-ROW($AZ$1027)+1),"")</f>
        <v>0</v>
      </c>
      <c r="BA1218">
        <f>IFERROR(SMALL(BA346:BA1024,ROW()-ROW($BA$1027)+1),"")</f>
        <v>0</v>
      </c>
      <c r="BB1218">
        <f>IFERROR(SMALL(BB346:BB1024,ROW()-ROW($BB$1027)+1),"")</f>
        <v>0</v>
      </c>
      <c r="BC1218">
        <f>IFERROR(SMALL(BC346:BC1024,ROW()-ROW($BC$1027)+1),"")</f>
        <v>0</v>
      </c>
      <c r="BD1218">
        <f>IFERROR(SMALL(BD346:BD1024,ROW()-ROW($BD$1027)+1),"")</f>
        <v>0</v>
      </c>
      <c r="BE1218">
        <f>IFERROR(SMALL(BE346:BE1024,ROW()-ROW($BE$1027)+1),"")</f>
        <v>0</v>
      </c>
      <c r="BF1218">
        <f>IFERROR(SMALL(BF346:BF1024,ROW()-ROW($BF$1027)+1),"")</f>
        <v>0</v>
      </c>
      <c r="BG1218">
        <f>IFERROR(SMALL(BG346:BG1024,ROW()-ROW($BG$1027)+1),"")</f>
        <v>0</v>
      </c>
      <c r="BH1218">
        <f>IFERROR(SMALL(BH346:BH1024,ROW()-ROW($BH$1027)+1),"")</f>
        <v>0</v>
      </c>
      <c r="BI1218">
        <f>IFERROR(SMALL(BI346:BI1024,ROW()-ROW($BI$1027)+1),"")</f>
        <v>0</v>
      </c>
      <c r="BJ1218">
        <f>IFERROR(SMALL(BJ346:BJ1024,ROW()-ROW($BJ$1027)+1),"")</f>
        <v>0</v>
      </c>
      <c r="BK1218">
        <f>IFERROR(SMALL(BK346:BK1024,ROW()-ROW($BK$1027)+1),"")</f>
        <v>0</v>
      </c>
      <c r="BL1218">
        <f>IFERROR(SMALL(BL346:BL1024,ROW()-ROW($BL$1027)+1),"")</f>
        <v>0</v>
      </c>
      <c r="BM1218">
        <f>IFERROR(SMALL(BM346:BM1024,ROW()-ROW($BM$1027)+1),"")</f>
        <v>0</v>
      </c>
      <c r="BN1218">
        <f>IFERROR(SMALL(BN346:BN1024,ROW()-ROW($BN$1027)+1),"")</f>
        <v>0</v>
      </c>
      <c r="BO1218">
        <f>IFERROR(SMALL(BO346:BO1024,ROW()-ROW($BO$1027)+1),"")</f>
        <v>0</v>
      </c>
      <c r="BP1218">
        <f>IFERROR(SMALL(BP346:BP1024,ROW()-ROW($BP$1027)+1),"")</f>
        <v>0</v>
      </c>
      <c r="BQ1218">
        <f>IFERROR(SMALL(BQ346:BQ1024,ROW()-ROW($BQ$1027)+1),"")</f>
        <v>0</v>
      </c>
      <c r="BR1218">
        <f>IFERROR(SMALL(BR346:BR1024,ROW()-ROW($BR$1027)+1),"")</f>
        <v>0</v>
      </c>
    </row>
    <row r="1219" spans="5:70">
      <c r="E1219">
        <f>IFERROR(SMALL(E346:E1024,ROW()-ROW($E$1027)+1),"")</f>
        <v>0</v>
      </c>
      <c r="F1219">
        <f>IFERROR(SMALL(F346:F1024,ROW()-ROW($F$1027)+1),"")</f>
        <v>0</v>
      </c>
      <c r="G1219">
        <f>IFERROR(SMALL(G346:G1024,ROW()-ROW($G$1027)+1),"")</f>
        <v>0</v>
      </c>
      <c r="H1219">
        <f>IFERROR(SMALL(H346:H1024,ROW()-ROW($H$1027)+1),"")</f>
        <v>0</v>
      </c>
      <c r="I1219">
        <f>IFERROR(SMALL(I346:I1024,ROW()-ROW($I$1027)+1),"")</f>
        <v>0</v>
      </c>
      <c r="J1219">
        <f>IFERROR(SMALL(J346:J1024,ROW()-ROW($J$1027)+1),"")</f>
        <v>0</v>
      </c>
      <c r="K1219">
        <f>IFERROR(SMALL(K346:K1024,ROW()-ROW($K$1027)+1),"")</f>
        <v>0</v>
      </c>
      <c r="L1219">
        <f>IFERROR(SMALL(L346:L1024,ROW()-ROW($L$1027)+1),"")</f>
        <v>0</v>
      </c>
      <c r="M1219">
        <f>IFERROR(SMALL(M346:M1024,ROW()-ROW($M$1027)+1),"")</f>
        <v>0</v>
      </c>
      <c r="N1219">
        <f>IFERROR(SMALL(N346:N1024,ROW()-ROW($N$1027)+1),"")</f>
        <v>0</v>
      </c>
      <c r="O1219">
        <f>IFERROR(SMALL(O346:O1024,ROW()-ROW($O$1027)+1),"")</f>
        <v>0</v>
      </c>
      <c r="P1219">
        <f>IFERROR(SMALL(P346:P1024,ROW()-ROW($P$1027)+1),"")</f>
        <v>0</v>
      </c>
      <c r="Q1219">
        <f>IFERROR(SMALL(Q346:Q1024,ROW()-ROW($Q$1027)+1),"")</f>
        <v>0</v>
      </c>
      <c r="R1219">
        <f>IFERROR(SMALL(R346:R1024,ROW()-ROW($R$1027)+1),"")</f>
        <v>0</v>
      </c>
      <c r="S1219">
        <f>IFERROR(SMALL(S346:S1024,ROW()-ROW($S$1027)+1),"")</f>
        <v>0</v>
      </c>
      <c r="T1219">
        <f>IFERROR(SMALL(T346:T1024,ROW()-ROW($T$1027)+1),"")</f>
        <v>0</v>
      </c>
      <c r="U1219">
        <f>IFERROR(SMALL(U346:U1024,ROW()-ROW($U$1027)+1),"")</f>
        <v>0</v>
      </c>
      <c r="V1219">
        <f>IFERROR(SMALL(V346:V1024,ROW()-ROW($V$1027)+1),"")</f>
        <v>0</v>
      </c>
      <c r="W1219">
        <f>IFERROR(SMALL(W346:W1024,ROW()-ROW($W$1027)+1),"")</f>
        <v>0</v>
      </c>
      <c r="X1219">
        <f>IFERROR(SMALL(X346:X1024,ROW()-ROW($X$1027)+1),"")</f>
        <v>0</v>
      </c>
      <c r="Y1219">
        <f>IFERROR(SMALL(Y346:Y1024,ROW()-ROW($Y$1027)+1),"")</f>
        <v>0</v>
      </c>
      <c r="Z1219">
        <f>IFERROR(SMALL(Z346:Z1024,ROW()-ROW($Z$1027)+1),"")</f>
        <v>0</v>
      </c>
      <c r="AA1219">
        <f>IFERROR(SMALL(AA346:AA1024,ROW()-ROW($AA$1027)+1),"")</f>
        <v>0</v>
      </c>
      <c r="AB1219">
        <f>IFERROR(SMALL(AB346:AB1024,ROW()-ROW($AB$1027)+1),"")</f>
        <v>0</v>
      </c>
      <c r="AC1219">
        <f>IFERROR(SMALL(AC346:AC1024,ROW()-ROW($AC$1027)+1),"")</f>
        <v>0</v>
      </c>
      <c r="AD1219">
        <f>IFERROR(SMALL(AD346:AD1024,ROW()-ROW($AD$1027)+1),"")</f>
        <v>0</v>
      </c>
      <c r="AE1219">
        <f>IFERROR(SMALL(AE346:AE1024,ROW()-ROW($AE$1027)+1),"")</f>
        <v>0</v>
      </c>
      <c r="AF1219">
        <f>IFERROR(SMALL(AF346:AF1024,ROW()-ROW($AF$1027)+1),"")</f>
        <v>0</v>
      </c>
      <c r="AG1219">
        <f>IFERROR(SMALL(AG346:AG1024,ROW()-ROW($AG$1027)+1),"")</f>
        <v>0</v>
      </c>
      <c r="AH1219">
        <f>IFERROR(SMALL(AH346:AH1024,ROW()-ROW($AH$1027)+1),"")</f>
        <v>0</v>
      </c>
      <c r="AI1219">
        <f>IFERROR(SMALL(AI346:AI1024,ROW()-ROW($AI$1027)+1),"")</f>
        <v>0</v>
      </c>
      <c r="AJ1219">
        <f>IFERROR(SMALL(AJ346:AJ1024,ROW()-ROW($AJ$1027)+1),"")</f>
        <v>0</v>
      </c>
      <c r="AM1219">
        <f>IFERROR(SMALL(AM346:AM1024,ROW()-ROW($AM$1027)+1),"")</f>
        <v>0</v>
      </c>
      <c r="AN1219">
        <f>IFERROR(SMALL(AN346:AN1024,ROW()-ROW($AN$1027)+1),"")</f>
        <v>0</v>
      </c>
      <c r="AO1219">
        <f>IFERROR(SMALL(AO346:AO1024,ROW()-ROW($AO$1027)+1),"")</f>
        <v>0</v>
      </c>
      <c r="AP1219">
        <f>IFERROR(SMALL(AP346:AP1024,ROW()-ROW($AP$1027)+1),"")</f>
        <v>0</v>
      </c>
      <c r="AQ1219">
        <f>IFERROR(SMALL(AQ346:AQ1024,ROW()-ROW($AQ$1027)+1),"")</f>
        <v>0</v>
      </c>
      <c r="AR1219">
        <f>IFERROR(SMALL(AR346:AR1024,ROW()-ROW($AR$1027)+1),"")</f>
        <v>0</v>
      </c>
      <c r="AS1219">
        <f>IFERROR(SMALL(AS346:AS1024,ROW()-ROW($AS$1027)+1),"")</f>
        <v>0</v>
      </c>
      <c r="AT1219">
        <f>IFERROR(SMALL(AT346:AT1024,ROW()-ROW($AT$1027)+1),"")</f>
        <v>0</v>
      </c>
      <c r="AU1219">
        <f>IFERROR(SMALL(AU346:AU1024,ROW()-ROW($AU$1027)+1),"")</f>
        <v>0</v>
      </c>
      <c r="AV1219">
        <f>IFERROR(SMALL(AV346:AV1024,ROW()-ROW($AV$1027)+1),"")</f>
        <v>0</v>
      </c>
      <c r="AW1219">
        <f>IFERROR(SMALL(AW346:AW1024,ROW()-ROW($AW$1027)+1),"")</f>
        <v>0</v>
      </c>
      <c r="AX1219">
        <f>IFERROR(SMALL(AX346:AX1024,ROW()-ROW($AX$1027)+1),"")</f>
        <v>0</v>
      </c>
      <c r="AY1219">
        <f>IFERROR(SMALL(AY346:AY1024,ROW()-ROW($AY$1027)+1),"")</f>
        <v>0</v>
      </c>
      <c r="AZ1219">
        <f>IFERROR(SMALL(AZ346:AZ1024,ROW()-ROW($AZ$1027)+1),"")</f>
        <v>0</v>
      </c>
      <c r="BA1219">
        <f>IFERROR(SMALL(BA346:BA1024,ROW()-ROW($BA$1027)+1),"")</f>
        <v>0</v>
      </c>
      <c r="BB1219">
        <f>IFERROR(SMALL(BB346:BB1024,ROW()-ROW($BB$1027)+1),"")</f>
        <v>0</v>
      </c>
      <c r="BC1219">
        <f>IFERROR(SMALL(BC346:BC1024,ROW()-ROW($BC$1027)+1),"")</f>
        <v>0</v>
      </c>
      <c r="BD1219">
        <f>IFERROR(SMALL(BD346:BD1024,ROW()-ROW($BD$1027)+1),"")</f>
        <v>0</v>
      </c>
      <c r="BE1219">
        <f>IFERROR(SMALL(BE346:BE1024,ROW()-ROW($BE$1027)+1),"")</f>
        <v>0</v>
      </c>
      <c r="BF1219">
        <f>IFERROR(SMALL(BF346:BF1024,ROW()-ROW($BF$1027)+1),"")</f>
        <v>0</v>
      </c>
      <c r="BG1219">
        <f>IFERROR(SMALL(BG346:BG1024,ROW()-ROW($BG$1027)+1),"")</f>
        <v>0</v>
      </c>
      <c r="BH1219">
        <f>IFERROR(SMALL(BH346:BH1024,ROW()-ROW($BH$1027)+1),"")</f>
        <v>0</v>
      </c>
      <c r="BI1219">
        <f>IFERROR(SMALL(BI346:BI1024,ROW()-ROW($BI$1027)+1),"")</f>
        <v>0</v>
      </c>
      <c r="BJ1219">
        <f>IFERROR(SMALL(BJ346:BJ1024,ROW()-ROW($BJ$1027)+1),"")</f>
        <v>0</v>
      </c>
      <c r="BK1219">
        <f>IFERROR(SMALL(BK346:BK1024,ROW()-ROW($BK$1027)+1),"")</f>
        <v>0</v>
      </c>
      <c r="BL1219">
        <f>IFERROR(SMALL(BL346:BL1024,ROW()-ROW($BL$1027)+1),"")</f>
        <v>0</v>
      </c>
      <c r="BM1219">
        <f>IFERROR(SMALL(BM346:BM1024,ROW()-ROW($BM$1027)+1),"")</f>
        <v>0</v>
      </c>
      <c r="BN1219">
        <f>IFERROR(SMALL(BN346:BN1024,ROW()-ROW($BN$1027)+1),"")</f>
        <v>0</v>
      </c>
      <c r="BO1219">
        <f>IFERROR(SMALL(BO346:BO1024,ROW()-ROW($BO$1027)+1),"")</f>
        <v>0</v>
      </c>
      <c r="BP1219">
        <f>IFERROR(SMALL(BP346:BP1024,ROW()-ROW($BP$1027)+1),"")</f>
        <v>0</v>
      </c>
      <c r="BQ1219">
        <f>IFERROR(SMALL(BQ346:BQ1024,ROW()-ROW($BQ$1027)+1),"")</f>
        <v>0</v>
      </c>
      <c r="BR1219">
        <f>IFERROR(SMALL(BR346:BR1024,ROW()-ROW($BR$1027)+1),"")</f>
        <v>0</v>
      </c>
    </row>
    <row r="1220" spans="5:70">
      <c r="E1220">
        <f>IFERROR(SMALL(E346:E1024,ROW()-ROW($E$1027)+1),"")</f>
        <v>0</v>
      </c>
      <c r="F1220">
        <f>IFERROR(SMALL(F346:F1024,ROW()-ROW($F$1027)+1),"")</f>
        <v>0</v>
      </c>
      <c r="G1220">
        <f>IFERROR(SMALL(G346:G1024,ROW()-ROW($G$1027)+1),"")</f>
        <v>0</v>
      </c>
      <c r="H1220">
        <f>IFERROR(SMALL(H346:H1024,ROW()-ROW($H$1027)+1),"")</f>
        <v>0</v>
      </c>
      <c r="I1220">
        <f>IFERROR(SMALL(I346:I1024,ROW()-ROW($I$1027)+1),"")</f>
        <v>0</v>
      </c>
      <c r="J1220">
        <f>IFERROR(SMALL(J346:J1024,ROW()-ROW($J$1027)+1),"")</f>
        <v>0</v>
      </c>
      <c r="K1220">
        <f>IFERROR(SMALL(K346:K1024,ROW()-ROW($K$1027)+1),"")</f>
        <v>0</v>
      </c>
      <c r="L1220">
        <f>IFERROR(SMALL(L346:L1024,ROW()-ROW($L$1027)+1),"")</f>
        <v>0</v>
      </c>
      <c r="M1220">
        <f>IFERROR(SMALL(M346:M1024,ROW()-ROW($M$1027)+1),"")</f>
        <v>0</v>
      </c>
      <c r="N1220">
        <f>IFERROR(SMALL(N346:N1024,ROW()-ROW($N$1027)+1),"")</f>
        <v>0</v>
      </c>
      <c r="O1220">
        <f>IFERROR(SMALL(O346:O1024,ROW()-ROW($O$1027)+1),"")</f>
        <v>0</v>
      </c>
      <c r="P1220">
        <f>IFERROR(SMALL(P346:P1024,ROW()-ROW($P$1027)+1),"")</f>
        <v>0</v>
      </c>
      <c r="Q1220">
        <f>IFERROR(SMALL(Q346:Q1024,ROW()-ROW($Q$1027)+1),"")</f>
        <v>0</v>
      </c>
      <c r="R1220">
        <f>IFERROR(SMALL(R346:R1024,ROW()-ROW($R$1027)+1),"")</f>
        <v>0</v>
      </c>
      <c r="S1220">
        <f>IFERROR(SMALL(S346:S1024,ROW()-ROW($S$1027)+1),"")</f>
        <v>0</v>
      </c>
      <c r="T1220">
        <f>IFERROR(SMALL(T346:T1024,ROW()-ROW($T$1027)+1),"")</f>
        <v>0</v>
      </c>
      <c r="U1220">
        <f>IFERROR(SMALL(U346:U1024,ROW()-ROW($U$1027)+1),"")</f>
        <v>0</v>
      </c>
      <c r="V1220">
        <f>IFERROR(SMALL(V346:V1024,ROW()-ROW($V$1027)+1),"")</f>
        <v>0</v>
      </c>
      <c r="W1220">
        <f>IFERROR(SMALL(W346:W1024,ROW()-ROW($W$1027)+1),"")</f>
        <v>0</v>
      </c>
      <c r="X1220">
        <f>IFERROR(SMALL(X346:X1024,ROW()-ROW($X$1027)+1),"")</f>
        <v>0</v>
      </c>
      <c r="Y1220">
        <f>IFERROR(SMALL(Y346:Y1024,ROW()-ROW($Y$1027)+1),"")</f>
        <v>0</v>
      </c>
      <c r="Z1220">
        <f>IFERROR(SMALL(Z346:Z1024,ROW()-ROW($Z$1027)+1),"")</f>
        <v>0</v>
      </c>
      <c r="AA1220">
        <f>IFERROR(SMALL(AA346:AA1024,ROW()-ROW($AA$1027)+1),"")</f>
        <v>0</v>
      </c>
      <c r="AB1220">
        <f>IFERROR(SMALL(AB346:AB1024,ROW()-ROW($AB$1027)+1),"")</f>
        <v>0</v>
      </c>
      <c r="AC1220">
        <f>IFERROR(SMALL(AC346:AC1024,ROW()-ROW($AC$1027)+1),"")</f>
        <v>0</v>
      </c>
      <c r="AD1220">
        <f>IFERROR(SMALL(AD346:AD1024,ROW()-ROW($AD$1027)+1),"")</f>
        <v>0</v>
      </c>
      <c r="AE1220">
        <f>IFERROR(SMALL(AE346:AE1024,ROW()-ROW($AE$1027)+1),"")</f>
        <v>0</v>
      </c>
      <c r="AF1220">
        <f>IFERROR(SMALL(AF346:AF1024,ROW()-ROW($AF$1027)+1),"")</f>
        <v>0</v>
      </c>
      <c r="AG1220">
        <f>IFERROR(SMALL(AG346:AG1024,ROW()-ROW($AG$1027)+1),"")</f>
        <v>0</v>
      </c>
      <c r="AH1220">
        <f>IFERROR(SMALL(AH346:AH1024,ROW()-ROW($AH$1027)+1),"")</f>
        <v>0</v>
      </c>
      <c r="AI1220">
        <f>IFERROR(SMALL(AI346:AI1024,ROW()-ROW($AI$1027)+1),"")</f>
        <v>0</v>
      </c>
      <c r="AJ1220">
        <f>IFERROR(SMALL(AJ346:AJ1024,ROW()-ROW($AJ$1027)+1),"")</f>
        <v>0</v>
      </c>
      <c r="AM1220">
        <f>IFERROR(SMALL(AM346:AM1024,ROW()-ROW($AM$1027)+1),"")</f>
        <v>0</v>
      </c>
      <c r="AN1220">
        <f>IFERROR(SMALL(AN346:AN1024,ROW()-ROW($AN$1027)+1),"")</f>
        <v>0</v>
      </c>
      <c r="AO1220">
        <f>IFERROR(SMALL(AO346:AO1024,ROW()-ROW($AO$1027)+1),"")</f>
        <v>0</v>
      </c>
      <c r="AP1220">
        <f>IFERROR(SMALL(AP346:AP1024,ROW()-ROW($AP$1027)+1),"")</f>
        <v>0</v>
      </c>
      <c r="AQ1220">
        <f>IFERROR(SMALL(AQ346:AQ1024,ROW()-ROW($AQ$1027)+1),"")</f>
        <v>0</v>
      </c>
      <c r="AR1220">
        <f>IFERROR(SMALL(AR346:AR1024,ROW()-ROW($AR$1027)+1),"")</f>
        <v>0</v>
      </c>
      <c r="AS1220">
        <f>IFERROR(SMALL(AS346:AS1024,ROW()-ROW($AS$1027)+1),"")</f>
        <v>0</v>
      </c>
      <c r="AT1220">
        <f>IFERROR(SMALL(AT346:AT1024,ROW()-ROW($AT$1027)+1),"")</f>
        <v>0</v>
      </c>
      <c r="AU1220">
        <f>IFERROR(SMALL(AU346:AU1024,ROW()-ROW($AU$1027)+1),"")</f>
        <v>0</v>
      </c>
      <c r="AV1220">
        <f>IFERROR(SMALL(AV346:AV1024,ROW()-ROW($AV$1027)+1),"")</f>
        <v>0</v>
      </c>
      <c r="AW1220">
        <f>IFERROR(SMALL(AW346:AW1024,ROW()-ROW($AW$1027)+1),"")</f>
        <v>0</v>
      </c>
      <c r="AX1220">
        <f>IFERROR(SMALL(AX346:AX1024,ROW()-ROW($AX$1027)+1),"")</f>
        <v>0</v>
      </c>
      <c r="AY1220">
        <f>IFERROR(SMALL(AY346:AY1024,ROW()-ROW($AY$1027)+1),"")</f>
        <v>0</v>
      </c>
      <c r="AZ1220">
        <f>IFERROR(SMALL(AZ346:AZ1024,ROW()-ROW($AZ$1027)+1),"")</f>
        <v>0</v>
      </c>
      <c r="BA1220">
        <f>IFERROR(SMALL(BA346:BA1024,ROW()-ROW($BA$1027)+1),"")</f>
        <v>0</v>
      </c>
      <c r="BB1220">
        <f>IFERROR(SMALL(BB346:BB1024,ROW()-ROW($BB$1027)+1),"")</f>
        <v>0</v>
      </c>
      <c r="BC1220">
        <f>IFERROR(SMALL(BC346:BC1024,ROW()-ROW($BC$1027)+1),"")</f>
        <v>0</v>
      </c>
      <c r="BD1220">
        <f>IFERROR(SMALL(BD346:BD1024,ROW()-ROW($BD$1027)+1),"")</f>
        <v>0</v>
      </c>
      <c r="BE1220">
        <f>IFERROR(SMALL(BE346:BE1024,ROW()-ROW($BE$1027)+1),"")</f>
        <v>0</v>
      </c>
      <c r="BF1220">
        <f>IFERROR(SMALL(BF346:BF1024,ROW()-ROW($BF$1027)+1),"")</f>
        <v>0</v>
      </c>
      <c r="BG1220">
        <f>IFERROR(SMALL(BG346:BG1024,ROW()-ROW($BG$1027)+1),"")</f>
        <v>0</v>
      </c>
      <c r="BH1220">
        <f>IFERROR(SMALL(BH346:BH1024,ROW()-ROW($BH$1027)+1),"")</f>
        <v>0</v>
      </c>
      <c r="BI1220">
        <f>IFERROR(SMALL(BI346:BI1024,ROW()-ROW($BI$1027)+1),"")</f>
        <v>0</v>
      </c>
      <c r="BJ1220">
        <f>IFERROR(SMALL(BJ346:BJ1024,ROW()-ROW($BJ$1027)+1),"")</f>
        <v>0</v>
      </c>
      <c r="BK1220">
        <f>IFERROR(SMALL(BK346:BK1024,ROW()-ROW($BK$1027)+1),"")</f>
        <v>0</v>
      </c>
      <c r="BL1220">
        <f>IFERROR(SMALL(BL346:BL1024,ROW()-ROW($BL$1027)+1),"")</f>
        <v>0</v>
      </c>
      <c r="BM1220">
        <f>IFERROR(SMALL(BM346:BM1024,ROW()-ROW($BM$1027)+1),"")</f>
        <v>0</v>
      </c>
      <c r="BN1220">
        <f>IFERROR(SMALL(BN346:BN1024,ROW()-ROW($BN$1027)+1),"")</f>
        <v>0</v>
      </c>
      <c r="BO1220">
        <f>IFERROR(SMALL(BO346:BO1024,ROW()-ROW($BO$1027)+1),"")</f>
        <v>0</v>
      </c>
      <c r="BP1220">
        <f>IFERROR(SMALL(BP346:BP1024,ROW()-ROW($BP$1027)+1),"")</f>
        <v>0</v>
      </c>
      <c r="BQ1220">
        <f>IFERROR(SMALL(BQ346:BQ1024,ROW()-ROW($BQ$1027)+1),"")</f>
        <v>0</v>
      </c>
      <c r="BR1220">
        <f>IFERROR(SMALL(BR346:BR1024,ROW()-ROW($BR$1027)+1),"")</f>
        <v>0</v>
      </c>
    </row>
    <row r="1221" spans="5:70">
      <c r="E1221">
        <f>IFERROR(SMALL(E346:E1024,ROW()-ROW($E$1027)+1),"")</f>
        <v>0</v>
      </c>
      <c r="F1221">
        <f>IFERROR(SMALL(F346:F1024,ROW()-ROW($F$1027)+1),"")</f>
        <v>0</v>
      </c>
      <c r="G1221">
        <f>IFERROR(SMALL(G346:G1024,ROW()-ROW($G$1027)+1),"")</f>
        <v>0</v>
      </c>
      <c r="H1221">
        <f>IFERROR(SMALL(H346:H1024,ROW()-ROW($H$1027)+1),"")</f>
        <v>0</v>
      </c>
      <c r="I1221">
        <f>IFERROR(SMALL(I346:I1024,ROW()-ROW($I$1027)+1),"")</f>
        <v>0</v>
      </c>
      <c r="J1221">
        <f>IFERROR(SMALL(J346:J1024,ROW()-ROW($J$1027)+1),"")</f>
        <v>0</v>
      </c>
      <c r="K1221">
        <f>IFERROR(SMALL(K346:K1024,ROW()-ROW($K$1027)+1),"")</f>
        <v>0</v>
      </c>
      <c r="L1221">
        <f>IFERROR(SMALL(L346:L1024,ROW()-ROW($L$1027)+1),"")</f>
        <v>0</v>
      </c>
      <c r="M1221">
        <f>IFERROR(SMALL(M346:M1024,ROW()-ROW($M$1027)+1),"")</f>
        <v>0</v>
      </c>
      <c r="N1221">
        <f>IFERROR(SMALL(N346:N1024,ROW()-ROW($N$1027)+1),"")</f>
        <v>0</v>
      </c>
      <c r="O1221">
        <f>IFERROR(SMALL(O346:O1024,ROW()-ROW($O$1027)+1),"")</f>
        <v>0</v>
      </c>
      <c r="P1221">
        <f>IFERROR(SMALL(P346:P1024,ROW()-ROW($P$1027)+1),"")</f>
        <v>0</v>
      </c>
      <c r="Q1221">
        <f>IFERROR(SMALL(Q346:Q1024,ROW()-ROW($Q$1027)+1),"")</f>
        <v>0</v>
      </c>
      <c r="R1221">
        <f>IFERROR(SMALL(R346:R1024,ROW()-ROW($R$1027)+1),"")</f>
        <v>0</v>
      </c>
      <c r="S1221">
        <f>IFERROR(SMALL(S346:S1024,ROW()-ROW($S$1027)+1),"")</f>
        <v>0</v>
      </c>
      <c r="T1221">
        <f>IFERROR(SMALL(T346:T1024,ROW()-ROW($T$1027)+1),"")</f>
        <v>0</v>
      </c>
      <c r="U1221">
        <f>IFERROR(SMALL(U346:U1024,ROW()-ROW($U$1027)+1),"")</f>
        <v>0</v>
      </c>
      <c r="V1221">
        <f>IFERROR(SMALL(V346:V1024,ROW()-ROW($V$1027)+1),"")</f>
        <v>0</v>
      </c>
      <c r="W1221">
        <f>IFERROR(SMALL(W346:W1024,ROW()-ROW($W$1027)+1),"")</f>
        <v>0</v>
      </c>
      <c r="X1221">
        <f>IFERROR(SMALL(X346:X1024,ROW()-ROW($X$1027)+1),"")</f>
        <v>0</v>
      </c>
      <c r="Y1221">
        <f>IFERROR(SMALL(Y346:Y1024,ROW()-ROW($Y$1027)+1),"")</f>
        <v>0</v>
      </c>
      <c r="Z1221">
        <f>IFERROR(SMALL(Z346:Z1024,ROW()-ROW($Z$1027)+1),"")</f>
        <v>0</v>
      </c>
      <c r="AA1221">
        <f>IFERROR(SMALL(AA346:AA1024,ROW()-ROW($AA$1027)+1),"")</f>
        <v>0</v>
      </c>
      <c r="AB1221">
        <f>IFERROR(SMALL(AB346:AB1024,ROW()-ROW($AB$1027)+1),"")</f>
        <v>0</v>
      </c>
      <c r="AC1221">
        <f>IFERROR(SMALL(AC346:AC1024,ROW()-ROW($AC$1027)+1),"")</f>
        <v>0</v>
      </c>
      <c r="AD1221">
        <f>IFERROR(SMALL(AD346:AD1024,ROW()-ROW($AD$1027)+1),"")</f>
        <v>0</v>
      </c>
      <c r="AE1221">
        <f>IFERROR(SMALL(AE346:AE1024,ROW()-ROW($AE$1027)+1),"")</f>
        <v>0</v>
      </c>
      <c r="AF1221">
        <f>IFERROR(SMALL(AF346:AF1024,ROW()-ROW($AF$1027)+1),"")</f>
        <v>0</v>
      </c>
      <c r="AG1221">
        <f>IFERROR(SMALL(AG346:AG1024,ROW()-ROW($AG$1027)+1),"")</f>
        <v>0</v>
      </c>
      <c r="AH1221">
        <f>IFERROR(SMALL(AH346:AH1024,ROW()-ROW($AH$1027)+1),"")</f>
        <v>0</v>
      </c>
      <c r="AI1221">
        <f>IFERROR(SMALL(AI346:AI1024,ROW()-ROW($AI$1027)+1),"")</f>
        <v>0</v>
      </c>
      <c r="AJ1221">
        <f>IFERROR(SMALL(AJ346:AJ1024,ROW()-ROW($AJ$1027)+1),"")</f>
        <v>0</v>
      </c>
      <c r="AM1221">
        <f>IFERROR(SMALL(AM346:AM1024,ROW()-ROW($AM$1027)+1),"")</f>
        <v>0</v>
      </c>
      <c r="AN1221">
        <f>IFERROR(SMALL(AN346:AN1024,ROW()-ROW($AN$1027)+1),"")</f>
        <v>0</v>
      </c>
      <c r="AO1221">
        <f>IFERROR(SMALL(AO346:AO1024,ROW()-ROW($AO$1027)+1),"")</f>
        <v>0</v>
      </c>
      <c r="AP1221">
        <f>IFERROR(SMALL(AP346:AP1024,ROW()-ROW($AP$1027)+1),"")</f>
        <v>0</v>
      </c>
      <c r="AQ1221">
        <f>IFERROR(SMALL(AQ346:AQ1024,ROW()-ROW($AQ$1027)+1),"")</f>
        <v>0</v>
      </c>
      <c r="AR1221">
        <f>IFERROR(SMALL(AR346:AR1024,ROW()-ROW($AR$1027)+1),"")</f>
        <v>0</v>
      </c>
      <c r="AS1221">
        <f>IFERROR(SMALL(AS346:AS1024,ROW()-ROW($AS$1027)+1),"")</f>
        <v>0</v>
      </c>
      <c r="AT1221">
        <f>IFERROR(SMALL(AT346:AT1024,ROW()-ROW($AT$1027)+1),"")</f>
        <v>0</v>
      </c>
      <c r="AU1221">
        <f>IFERROR(SMALL(AU346:AU1024,ROW()-ROW($AU$1027)+1),"")</f>
        <v>0</v>
      </c>
      <c r="AV1221">
        <f>IFERROR(SMALL(AV346:AV1024,ROW()-ROW($AV$1027)+1),"")</f>
        <v>0</v>
      </c>
      <c r="AW1221">
        <f>IFERROR(SMALL(AW346:AW1024,ROW()-ROW($AW$1027)+1),"")</f>
        <v>0</v>
      </c>
      <c r="AX1221">
        <f>IFERROR(SMALL(AX346:AX1024,ROW()-ROW($AX$1027)+1),"")</f>
        <v>0</v>
      </c>
      <c r="AY1221">
        <f>IFERROR(SMALL(AY346:AY1024,ROW()-ROW($AY$1027)+1),"")</f>
        <v>0</v>
      </c>
      <c r="AZ1221">
        <f>IFERROR(SMALL(AZ346:AZ1024,ROW()-ROW($AZ$1027)+1),"")</f>
        <v>0</v>
      </c>
      <c r="BA1221">
        <f>IFERROR(SMALL(BA346:BA1024,ROW()-ROW($BA$1027)+1),"")</f>
        <v>0</v>
      </c>
      <c r="BB1221">
        <f>IFERROR(SMALL(BB346:BB1024,ROW()-ROW($BB$1027)+1),"")</f>
        <v>0</v>
      </c>
      <c r="BC1221">
        <f>IFERROR(SMALL(BC346:BC1024,ROW()-ROW($BC$1027)+1),"")</f>
        <v>0</v>
      </c>
      <c r="BD1221">
        <f>IFERROR(SMALL(BD346:BD1024,ROW()-ROW($BD$1027)+1),"")</f>
        <v>0</v>
      </c>
      <c r="BE1221">
        <f>IFERROR(SMALL(BE346:BE1024,ROW()-ROW($BE$1027)+1),"")</f>
        <v>0</v>
      </c>
      <c r="BF1221">
        <f>IFERROR(SMALL(BF346:BF1024,ROW()-ROW($BF$1027)+1),"")</f>
        <v>0</v>
      </c>
      <c r="BG1221">
        <f>IFERROR(SMALL(BG346:BG1024,ROW()-ROW($BG$1027)+1),"")</f>
        <v>0</v>
      </c>
      <c r="BH1221">
        <f>IFERROR(SMALL(BH346:BH1024,ROW()-ROW($BH$1027)+1),"")</f>
        <v>0</v>
      </c>
      <c r="BI1221">
        <f>IFERROR(SMALL(BI346:BI1024,ROW()-ROW($BI$1027)+1),"")</f>
        <v>0</v>
      </c>
      <c r="BJ1221">
        <f>IFERROR(SMALL(BJ346:BJ1024,ROW()-ROW($BJ$1027)+1),"")</f>
        <v>0</v>
      </c>
      <c r="BK1221">
        <f>IFERROR(SMALL(BK346:BK1024,ROW()-ROW($BK$1027)+1),"")</f>
        <v>0</v>
      </c>
      <c r="BL1221">
        <f>IFERROR(SMALL(BL346:BL1024,ROW()-ROW($BL$1027)+1),"")</f>
        <v>0</v>
      </c>
      <c r="BM1221">
        <f>IFERROR(SMALL(BM346:BM1024,ROW()-ROW($BM$1027)+1),"")</f>
        <v>0</v>
      </c>
      <c r="BN1221">
        <f>IFERROR(SMALL(BN346:BN1024,ROW()-ROW($BN$1027)+1),"")</f>
        <v>0</v>
      </c>
      <c r="BO1221">
        <f>IFERROR(SMALL(BO346:BO1024,ROW()-ROW($BO$1027)+1),"")</f>
        <v>0</v>
      </c>
      <c r="BP1221">
        <f>IFERROR(SMALL(BP346:BP1024,ROW()-ROW($BP$1027)+1),"")</f>
        <v>0</v>
      </c>
      <c r="BQ1221">
        <f>IFERROR(SMALL(BQ346:BQ1024,ROW()-ROW($BQ$1027)+1),"")</f>
        <v>0</v>
      </c>
      <c r="BR1221">
        <f>IFERROR(SMALL(BR346:BR1024,ROW()-ROW($BR$1027)+1),"")</f>
        <v>0</v>
      </c>
    </row>
    <row r="1222" spans="5:70">
      <c r="E1222">
        <f>IFERROR(SMALL(E346:E1024,ROW()-ROW($E$1027)+1),"")</f>
        <v>0</v>
      </c>
      <c r="F1222">
        <f>IFERROR(SMALL(F346:F1024,ROW()-ROW($F$1027)+1),"")</f>
        <v>0</v>
      </c>
      <c r="G1222">
        <f>IFERROR(SMALL(G346:G1024,ROW()-ROW($G$1027)+1),"")</f>
        <v>0</v>
      </c>
      <c r="H1222">
        <f>IFERROR(SMALL(H346:H1024,ROW()-ROW($H$1027)+1),"")</f>
        <v>0</v>
      </c>
      <c r="I1222">
        <f>IFERROR(SMALL(I346:I1024,ROW()-ROW($I$1027)+1),"")</f>
        <v>0</v>
      </c>
      <c r="J1222">
        <f>IFERROR(SMALL(J346:J1024,ROW()-ROW($J$1027)+1),"")</f>
        <v>0</v>
      </c>
      <c r="K1222">
        <f>IFERROR(SMALL(K346:K1024,ROW()-ROW($K$1027)+1),"")</f>
        <v>0</v>
      </c>
      <c r="L1222">
        <f>IFERROR(SMALL(L346:L1024,ROW()-ROW($L$1027)+1),"")</f>
        <v>0</v>
      </c>
      <c r="M1222">
        <f>IFERROR(SMALL(M346:M1024,ROW()-ROW($M$1027)+1),"")</f>
        <v>0</v>
      </c>
      <c r="N1222">
        <f>IFERROR(SMALL(N346:N1024,ROW()-ROW($N$1027)+1),"")</f>
        <v>0</v>
      </c>
      <c r="O1222">
        <f>IFERROR(SMALL(O346:O1024,ROW()-ROW($O$1027)+1),"")</f>
        <v>0</v>
      </c>
      <c r="P1222">
        <f>IFERROR(SMALL(P346:P1024,ROW()-ROW($P$1027)+1),"")</f>
        <v>0</v>
      </c>
      <c r="Q1222">
        <f>IFERROR(SMALL(Q346:Q1024,ROW()-ROW($Q$1027)+1),"")</f>
        <v>0</v>
      </c>
      <c r="R1222">
        <f>IFERROR(SMALL(R346:R1024,ROW()-ROW($R$1027)+1),"")</f>
        <v>0</v>
      </c>
      <c r="S1222">
        <f>IFERROR(SMALL(S346:S1024,ROW()-ROW($S$1027)+1),"")</f>
        <v>0</v>
      </c>
      <c r="T1222">
        <f>IFERROR(SMALL(T346:T1024,ROW()-ROW($T$1027)+1),"")</f>
        <v>0</v>
      </c>
      <c r="U1222">
        <f>IFERROR(SMALL(U346:U1024,ROW()-ROW($U$1027)+1),"")</f>
        <v>0</v>
      </c>
      <c r="V1222">
        <f>IFERROR(SMALL(V346:V1024,ROW()-ROW($V$1027)+1),"")</f>
        <v>0</v>
      </c>
      <c r="W1222">
        <f>IFERROR(SMALL(W346:W1024,ROW()-ROW($W$1027)+1),"")</f>
        <v>0</v>
      </c>
      <c r="X1222">
        <f>IFERROR(SMALL(X346:X1024,ROW()-ROW($X$1027)+1),"")</f>
        <v>0</v>
      </c>
      <c r="Y1222">
        <f>IFERROR(SMALL(Y346:Y1024,ROW()-ROW($Y$1027)+1),"")</f>
        <v>0</v>
      </c>
      <c r="Z1222">
        <f>IFERROR(SMALL(Z346:Z1024,ROW()-ROW($Z$1027)+1),"")</f>
        <v>0</v>
      </c>
      <c r="AA1222">
        <f>IFERROR(SMALL(AA346:AA1024,ROW()-ROW($AA$1027)+1),"")</f>
        <v>0</v>
      </c>
      <c r="AB1222">
        <f>IFERROR(SMALL(AB346:AB1024,ROW()-ROW($AB$1027)+1),"")</f>
        <v>0</v>
      </c>
      <c r="AC1222">
        <f>IFERROR(SMALL(AC346:AC1024,ROW()-ROW($AC$1027)+1),"")</f>
        <v>0</v>
      </c>
      <c r="AD1222">
        <f>IFERROR(SMALL(AD346:AD1024,ROW()-ROW($AD$1027)+1),"")</f>
        <v>0</v>
      </c>
      <c r="AE1222">
        <f>IFERROR(SMALL(AE346:AE1024,ROW()-ROW($AE$1027)+1),"")</f>
        <v>0</v>
      </c>
      <c r="AF1222">
        <f>IFERROR(SMALL(AF346:AF1024,ROW()-ROW($AF$1027)+1),"")</f>
        <v>0</v>
      </c>
      <c r="AG1222">
        <f>IFERROR(SMALL(AG346:AG1024,ROW()-ROW($AG$1027)+1),"")</f>
        <v>0</v>
      </c>
      <c r="AH1222">
        <f>IFERROR(SMALL(AH346:AH1024,ROW()-ROW($AH$1027)+1),"")</f>
        <v>0</v>
      </c>
      <c r="AI1222">
        <f>IFERROR(SMALL(AI346:AI1024,ROW()-ROW($AI$1027)+1),"")</f>
        <v>0</v>
      </c>
      <c r="AJ1222">
        <f>IFERROR(SMALL(AJ346:AJ1024,ROW()-ROW($AJ$1027)+1),"")</f>
        <v>0</v>
      </c>
      <c r="AM1222">
        <f>IFERROR(SMALL(AM346:AM1024,ROW()-ROW($AM$1027)+1),"")</f>
        <v>0</v>
      </c>
      <c r="AN1222">
        <f>IFERROR(SMALL(AN346:AN1024,ROW()-ROW($AN$1027)+1),"")</f>
        <v>0</v>
      </c>
      <c r="AO1222">
        <f>IFERROR(SMALL(AO346:AO1024,ROW()-ROW($AO$1027)+1),"")</f>
        <v>0</v>
      </c>
      <c r="AP1222">
        <f>IFERROR(SMALL(AP346:AP1024,ROW()-ROW($AP$1027)+1),"")</f>
        <v>0</v>
      </c>
      <c r="AQ1222">
        <f>IFERROR(SMALL(AQ346:AQ1024,ROW()-ROW($AQ$1027)+1),"")</f>
        <v>0</v>
      </c>
      <c r="AR1222">
        <f>IFERROR(SMALL(AR346:AR1024,ROW()-ROW($AR$1027)+1),"")</f>
        <v>0</v>
      </c>
      <c r="AS1222">
        <f>IFERROR(SMALL(AS346:AS1024,ROW()-ROW($AS$1027)+1),"")</f>
        <v>0</v>
      </c>
      <c r="AT1222">
        <f>IFERROR(SMALL(AT346:AT1024,ROW()-ROW($AT$1027)+1),"")</f>
        <v>0</v>
      </c>
      <c r="AU1222">
        <f>IFERROR(SMALL(AU346:AU1024,ROW()-ROW($AU$1027)+1),"")</f>
        <v>0</v>
      </c>
      <c r="AV1222">
        <f>IFERROR(SMALL(AV346:AV1024,ROW()-ROW($AV$1027)+1),"")</f>
        <v>0</v>
      </c>
      <c r="AW1222">
        <f>IFERROR(SMALL(AW346:AW1024,ROW()-ROW($AW$1027)+1),"")</f>
        <v>0</v>
      </c>
      <c r="AX1222">
        <f>IFERROR(SMALL(AX346:AX1024,ROW()-ROW($AX$1027)+1),"")</f>
        <v>0</v>
      </c>
      <c r="AY1222">
        <f>IFERROR(SMALL(AY346:AY1024,ROW()-ROW($AY$1027)+1),"")</f>
        <v>0</v>
      </c>
      <c r="AZ1222">
        <f>IFERROR(SMALL(AZ346:AZ1024,ROW()-ROW($AZ$1027)+1),"")</f>
        <v>0</v>
      </c>
      <c r="BA1222">
        <f>IFERROR(SMALL(BA346:BA1024,ROW()-ROW($BA$1027)+1),"")</f>
        <v>0</v>
      </c>
      <c r="BB1222">
        <f>IFERROR(SMALL(BB346:BB1024,ROW()-ROW($BB$1027)+1),"")</f>
        <v>0</v>
      </c>
      <c r="BC1222">
        <f>IFERROR(SMALL(BC346:BC1024,ROW()-ROW($BC$1027)+1),"")</f>
        <v>0</v>
      </c>
      <c r="BD1222">
        <f>IFERROR(SMALL(BD346:BD1024,ROW()-ROW($BD$1027)+1),"")</f>
        <v>0</v>
      </c>
      <c r="BE1222">
        <f>IFERROR(SMALL(BE346:BE1024,ROW()-ROW($BE$1027)+1),"")</f>
        <v>0</v>
      </c>
      <c r="BF1222">
        <f>IFERROR(SMALL(BF346:BF1024,ROW()-ROW($BF$1027)+1),"")</f>
        <v>0</v>
      </c>
      <c r="BG1222">
        <f>IFERROR(SMALL(BG346:BG1024,ROW()-ROW($BG$1027)+1),"")</f>
        <v>0</v>
      </c>
      <c r="BH1222">
        <f>IFERROR(SMALL(BH346:BH1024,ROW()-ROW($BH$1027)+1),"")</f>
        <v>0</v>
      </c>
      <c r="BI1222">
        <f>IFERROR(SMALL(BI346:BI1024,ROW()-ROW($BI$1027)+1),"")</f>
        <v>0</v>
      </c>
      <c r="BJ1222">
        <f>IFERROR(SMALL(BJ346:BJ1024,ROW()-ROW($BJ$1027)+1),"")</f>
        <v>0</v>
      </c>
      <c r="BK1222">
        <f>IFERROR(SMALL(BK346:BK1024,ROW()-ROW($BK$1027)+1),"")</f>
        <v>0</v>
      </c>
      <c r="BL1222">
        <f>IFERROR(SMALL(BL346:BL1024,ROW()-ROW($BL$1027)+1),"")</f>
        <v>0</v>
      </c>
      <c r="BM1222">
        <f>IFERROR(SMALL(BM346:BM1024,ROW()-ROW($BM$1027)+1),"")</f>
        <v>0</v>
      </c>
      <c r="BN1222">
        <f>IFERROR(SMALL(BN346:BN1024,ROW()-ROW($BN$1027)+1),"")</f>
        <v>0</v>
      </c>
      <c r="BO1222">
        <f>IFERROR(SMALL(BO346:BO1024,ROW()-ROW($BO$1027)+1),"")</f>
        <v>0</v>
      </c>
      <c r="BP1222">
        <f>IFERROR(SMALL(BP346:BP1024,ROW()-ROW($BP$1027)+1),"")</f>
        <v>0</v>
      </c>
      <c r="BQ1222">
        <f>IFERROR(SMALL(BQ346:BQ1024,ROW()-ROW($BQ$1027)+1),"")</f>
        <v>0</v>
      </c>
      <c r="BR1222">
        <f>IFERROR(SMALL(BR346:BR1024,ROW()-ROW($BR$1027)+1),"")</f>
        <v>0</v>
      </c>
    </row>
    <row r="1223" spans="5:70">
      <c r="E1223">
        <f>IFERROR(SMALL(E346:E1024,ROW()-ROW($E$1027)+1),"")</f>
        <v>0</v>
      </c>
      <c r="F1223">
        <f>IFERROR(SMALL(F346:F1024,ROW()-ROW($F$1027)+1),"")</f>
        <v>0</v>
      </c>
      <c r="G1223">
        <f>IFERROR(SMALL(G346:G1024,ROW()-ROW($G$1027)+1),"")</f>
        <v>0</v>
      </c>
      <c r="H1223">
        <f>IFERROR(SMALL(H346:H1024,ROW()-ROW($H$1027)+1),"")</f>
        <v>0</v>
      </c>
      <c r="I1223">
        <f>IFERROR(SMALL(I346:I1024,ROW()-ROW($I$1027)+1),"")</f>
        <v>0</v>
      </c>
      <c r="J1223">
        <f>IFERROR(SMALL(J346:J1024,ROW()-ROW($J$1027)+1),"")</f>
        <v>0</v>
      </c>
      <c r="K1223">
        <f>IFERROR(SMALL(K346:K1024,ROW()-ROW($K$1027)+1),"")</f>
        <v>0</v>
      </c>
      <c r="L1223">
        <f>IFERROR(SMALL(L346:L1024,ROW()-ROW($L$1027)+1),"")</f>
        <v>0</v>
      </c>
      <c r="M1223">
        <f>IFERROR(SMALL(M346:M1024,ROW()-ROW($M$1027)+1),"")</f>
        <v>0</v>
      </c>
      <c r="N1223">
        <f>IFERROR(SMALL(N346:N1024,ROW()-ROW($N$1027)+1),"")</f>
        <v>0</v>
      </c>
      <c r="O1223">
        <f>IFERROR(SMALL(O346:O1024,ROW()-ROW($O$1027)+1),"")</f>
        <v>0</v>
      </c>
      <c r="P1223">
        <f>IFERROR(SMALL(P346:P1024,ROW()-ROW($P$1027)+1),"")</f>
        <v>0</v>
      </c>
      <c r="Q1223">
        <f>IFERROR(SMALL(Q346:Q1024,ROW()-ROW($Q$1027)+1),"")</f>
        <v>0</v>
      </c>
      <c r="R1223">
        <f>IFERROR(SMALL(R346:R1024,ROW()-ROW($R$1027)+1),"")</f>
        <v>0</v>
      </c>
      <c r="S1223">
        <f>IFERROR(SMALL(S346:S1024,ROW()-ROW($S$1027)+1),"")</f>
        <v>0</v>
      </c>
      <c r="T1223">
        <f>IFERROR(SMALL(T346:T1024,ROW()-ROW($T$1027)+1),"")</f>
        <v>0</v>
      </c>
      <c r="U1223">
        <f>IFERROR(SMALL(U346:U1024,ROW()-ROW($U$1027)+1),"")</f>
        <v>0</v>
      </c>
      <c r="V1223">
        <f>IFERROR(SMALL(V346:V1024,ROW()-ROW($V$1027)+1),"")</f>
        <v>0</v>
      </c>
      <c r="W1223">
        <f>IFERROR(SMALL(W346:W1024,ROW()-ROW($W$1027)+1),"")</f>
        <v>0</v>
      </c>
      <c r="X1223">
        <f>IFERROR(SMALL(X346:X1024,ROW()-ROW($X$1027)+1),"")</f>
        <v>0</v>
      </c>
      <c r="Y1223">
        <f>IFERROR(SMALL(Y346:Y1024,ROW()-ROW($Y$1027)+1),"")</f>
        <v>0</v>
      </c>
      <c r="Z1223">
        <f>IFERROR(SMALL(Z346:Z1024,ROW()-ROW($Z$1027)+1),"")</f>
        <v>0</v>
      </c>
      <c r="AA1223">
        <f>IFERROR(SMALL(AA346:AA1024,ROW()-ROW($AA$1027)+1),"")</f>
        <v>0</v>
      </c>
      <c r="AB1223">
        <f>IFERROR(SMALL(AB346:AB1024,ROW()-ROW($AB$1027)+1),"")</f>
        <v>0</v>
      </c>
      <c r="AC1223">
        <f>IFERROR(SMALL(AC346:AC1024,ROW()-ROW($AC$1027)+1),"")</f>
        <v>0</v>
      </c>
      <c r="AD1223">
        <f>IFERROR(SMALL(AD346:AD1024,ROW()-ROW($AD$1027)+1),"")</f>
        <v>0</v>
      </c>
      <c r="AE1223">
        <f>IFERROR(SMALL(AE346:AE1024,ROW()-ROW($AE$1027)+1),"")</f>
        <v>0</v>
      </c>
      <c r="AF1223">
        <f>IFERROR(SMALL(AF346:AF1024,ROW()-ROW($AF$1027)+1),"")</f>
        <v>0</v>
      </c>
      <c r="AG1223">
        <f>IFERROR(SMALL(AG346:AG1024,ROW()-ROW($AG$1027)+1),"")</f>
        <v>0</v>
      </c>
      <c r="AH1223">
        <f>IFERROR(SMALL(AH346:AH1024,ROW()-ROW($AH$1027)+1),"")</f>
        <v>0</v>
      </c>
      <c r="AI1223">
        <f>IFERROR(SMALL(AI346:AI1024,ROW()-ROW($AI$1027)+1),"")</f>
        <v>0</v>
      </c>
      <c r="AJ1223">
        <f>IFERROR(SMALL(AJ346:AJ1024,ROW()-ROW($AJ$1027)+1),"")</f>
        <v>0</v>
      </c>
      <c r="AM1223">
        <f>IFERROR(SMALL(AM346:AM1024,ROW()-ROW($AM$1027)+1),"")</f>
        <v>0</v>
      </c>
      <c r="AN1223">
        <f>IFERROR(SMALL(AN346:AN1024,ROW()-ROW($AN$1027)+1),"")</f>
        <v>0</v>
      </c>
      <c r="AO1223">
        <f>IFERROR(SMALL(AO346:AO1024,ROW()-ROW($AO$1027)+1),"")</f>
        <v>0</v>
      </c>
      <c r="AP1223">
        <f>IFERROR(SMALL(AP346:AP1024,ROW()-ROW($AP$1027)+1),"")</f>
        <v>0</v>
      </c>
      <c r="AQ1223">
        <f>IFERROR(SMALL(AQ346:AQ1024,ROW()-ROW($AQ$1027)+1),"")</f>
        <v>0</v>
      </c>
      <c r="AR1223">
        <f>IFERROR(SMALL(AR346:AR1024,ROW()-ROW($AR$1027)+1),"")</f>
        <v>0</v>
      </c>
      <c r="AS1223">
        <f>IFERROR(SMALL(AS346:AS1024,ROW()-ROW($AS$1027)+1),"")</f>
        <v>0</v>
      </c>
      <c r="AT1223">
        <f>IFERROR(SMALL(AT346:AT1024,ROW()-ROW($AT$1027)+1),"")</f>
        <v>0</v>
      </c>
      <c r="AU1223">
        <f>IFERROR(SMALL(AU346:AU1024,ROW()-ROW($AU$1027)+1),"")</f>
        <v>0</v>
      </c>
      <c r="AV1223">
        <f>IFERROR(SMALL(AV346:AV1024,ROW()-ROW($AV$1027)+1),"")</f>
        <v>0</v>
      </c>
      <c r="AW1223">
        <f>IFERROR(SMALL(AW346:AW1024,ROW()-ROW($AW$1027)+1),"")</f>
        <v>0</v>
      </c>
      <c r="AX1223">
        <f>IFERROR(SMALL(AX346:AX1024,ROW()-ROW($AX$1027)+1),"")</f>
        <v>0</v>
      </c>
      <c r="AY1223">
        <f>IFERROR(SMALL(AY346:AY1024,ROW()-ROW($AY$1027)+1),"")</f>
        <v>0</v>
      </c>
      <c r="AZ1223">
        <f>IFERROR(SMALL(AZ346:AZ1024,ROW()-ROW($AZ$1027)+1),"")</f>
        <v>0</v>
      </c>
      <c r="BA1223">
        <f>IFERROR(SMALL(BA346:BA1024,ROW()-ROW($BA$1027)+1),"")</f>
        <v>0</v>
      </c>
      <c r="BB1223">
        <f>IFERROR(SMALL(BB346:BB1024,ROW()-ROW($BB$1027)+1),"")</f>
        <v>0</v>
      </c>
      <c r="BC1223">
        <f>IFERROR(SMALL(BC346:BC1024,ROW()-ROW($BC$1027)+1),"")</f>
        <v>0</v>
      </c>
      <c r="BD1223">
        <f>IFERROR(SMALL(BD346:BD1024,ROW()-ROW($BD$1027)+1),"")</f>
        <v>0</v>
      </c>
      <c r="BE1223">
        <f>IFERROR(SMALL(BE346:BE1024,ROW()-ROW($BE$1027)+1),"")</f>
        <v>0</v>
      </c>
      <c r="BF1223">
        <f>IFERROR(SMALL(BF346:BF1024,ROW()-ROW($BF$1027)+1),"")</f>
        <v>0</v>
      </c>
      <c r="BG1223">
        <f>IFERROR(SMALL(BG346:BG1024,ROW()-ROW($BG$1027)+1),"")</f>
        <v>0</v>
      </c>
      <c r="BH1223">
        <f>IFERROR(SMALL(BH346:BH1024,ROW()-ROW($BH$1027)+1),"")</f>
        <v>0</v>
      </c>
      <c r="BI1223">
        <f>IFERROR(SMALL(BI346:BI1024,ROW()-ROW($BI$1027)+1),"")</f>
        <v>0</v>
      </c>
      <c r="BJ1223">
        <f>IFERROR(SMALL(BJ346:BJ1024,ROW()-ROW($BJ$1027)+1),"")</f>
        <v>0</v>
      </c>
      <c r="BK1223">
        <f>IFERROR(SMALL(BK346:BK1024,ROW()-ROW($BK$1027)+1),"")</f>
        <v>0</v>
      </c>
      <c r="BL1223">
        <f>IFERROR(SMALL(BL346:BL1024,ROW()-ROW($BL$1027)+1),"")</f>
        <v>0</v>
      </c>
      <c r="BM1223">
        <f>IFERROR(SMALL(BM346:BM1024,ROW()-ROW($BM$1027)+1),"")</f>
        <v>0</v>
      </c>
      <c r="BN1223">
        <f>IFERROR(SMALL(BN346:BN1024,ROW()-ROW($BN$1027)+1),"")</f>
        <v>0</v>
      </c>
      <c r="BO1223">
        <f>IFERROR(SMALL(BO346:BO1024,ROW()-ROW($BO$1027)+1),"")</f>
        <v>0</v>
      </c>
      <c r="BP1223">
        <f>IFERROR(SMALL(BP346:BP1024,ROW()-ROW($BP$1027)+1),"")</f>
        <v>0</v>
      </c>
      <c r="BQ1223">
        <f>IFERROR(SMALL(BQ346:BQ1024,ROW()-ROW($BQ$1027)+1),"")</f>
        <v>0</v>
      </c>
      <c r="BR1223">
        <f>IFERROR(SMALL(BR346:BR1024,ROW()-ROW($BR$1027)+1),"")</f>
        <v>0</v>
      </c>
    </row>
    <row r="1224" spans="5:70">
      <c r="E1224">
        <f>IFERROR(SMALL(E346:E1024,ROW()-ROW($E$1027)+1),"")</f>
        <v>0</v>
      </c>
      <c r="F1224">
        <f>IFERROR(SMALL(F346:F1024,ROW()-ROW($F$1027)+1),"")</f>
        <v>0</v>
      </c>
      <c r="G1224">
        <f>IFERROR(SMALL(G346:G1024,ROW()-ROW($G$1027)+1),"")</f>
        <v>0</v>
      </c>
      <c r="H1224">
        <f>IFERROR(SMALL(H346:H1024,ROW()-ROW($H$1027)+1),"")</f>
        <v>0</v>
      </c>
      <c r="I1224">
        <f>IFERROR(SMALL(I346:I1024,ROW()-ROW($I$1027)+1),"")</f>
        <v>0</v>
      </c>
      <c r="J1224">
        <f>IFERROR(SMALL(J346:J1024,ROW()-ROW($J$1027)+1),"")</f>
        <v>0</v>
      </c>
      <c r="K1224">
        <f>IFERROR(SMALL(K346:K1024,ROW()-ROW($K$1027)+1),"")</f>
        <v>0</v>
      </c>
      <c r="L1224">
        <f>IFERROR(SMALL(L346:L1024,ROW()-ROW($L$1027)+1),"")</f>
        <v>0</v>
      </c>
      <c r="M1224">
        <f>IFERROR(SMALL(M346:M1024,ROW()-ROW($M$1027)+1),"")</f>
        <v>0</v>
      </c>
      <c r="N1224">
        <f>IFERROR(SMALL(N346:N1024,ROW()-ROW($N$1027)+1),"")</f>
        <v>0</v>
      </c>
      <c r="O1224">
        <f>IFERROR(SMALL(O346:O1024,ROW()-ROW($O$1027)+1),"")</f>
        <v>0</v>
      </c>
      <c r="P1224">
        <f>IFERROR(SMALL(P346:P1024,ROW()-ROW($P$1027)+1),"")</f>
        <v>0</v>
      </c>
      <c r="Q1224">
        <f>IFERROR(SMALL(Q346:Q1024,ROW()-ROW($Q$1027)+1),"")</f>
        <v>0</v>
      </c>
      <c r="R1224">
        <f>IFERROR(SMALL(R346:R1024,ROW()-ROW($R$1027)+1),"")</f>
        <v>0</v>
      </c>
      <c r="S1224">
        <f>IFERROR(SMALL(S346:S1024,ROW()-ROW($S$1027)+1),"")</f>
        <v>0</v>
      </c>
      <c r="T1224">
        <f>IFERROR(SMALL(T346:T1024,ROW()-ROW($T$1027)+1),"")</f>
        <v>0</v>
      </c>
      <c r="U1224">
        <f>IFERROR(SMALL(U346:U1024,ROW()-ROW($U$1027)+1),"")</f>
        <v>0</v>
      </c>
      <c r="V1224">
        <f>IFERROR(SMALL(V346:V1024,ROW()-ROW($V$1027)+1),"")</f>
        <v>0</v>
      </c>
      <c r="W1224">
        <f>IFERROR(SMALL(W346:W1024,ROW()-ROW($W$1027)+1),"")</f>
        <v>0</v>
      </c>
      <c r="X1224">
        <f>IFERROR(SMALL(X346:X1024,ROW()-ROW($X$1027)+1),"")</f>
        <v>0</v>
      </c>
      <c r="Y1224">
        <f>IFERROR(SMALL(Y346:Y1024,ROW()-ROW($Y$1027)+1),"")</f>
        <v>0</v>
      </c>
      <c r="Z1224">
        <f>IFERROR(SMALL(Z346:Z1024,ROW()-ROW($Z$1027)+1),"")</f>
        <v>0</v>
      </c>
      <c r="AA1224">
        <f>IFERROR(SMALL(AA346:AA1024,ROW()-ROW($AA$1027)+1),"")</f>
        <v>0</v>
      </c>
      <c r="AB1224">
        <f>IFERROR(SMALL(AB346:AB1024,ROW()-ROW($AB$1027)+1),"")</f>
        <v>0</v>
      </c>
      <c r="AC1224">
        <f>IFERROR(SMALL(AC346:AC1024,ROW()-ROW($AC$1027)+1),"")</f>
        <v>0</v>
      </c>
      <c r="AD1224">
        <f>IFERROR(SMALL(AD346:AD1024,ROW()-ROW($AD$1027)+1),"")</f>
        <v>0</v>
      </c>
      <c r="AE1224">
        <f>IFERROR(SMALL(AE346:AE1024,ROW()-ROW($AE$1027)+1),"")</f>
        <v>0</v>
      </c>
      <c r="AF1224">
        <f>IFERROR(SMALL(AF346:AF1024,ROW()-ROW($AF$1027)+1),"")</f>
        <v>0</v>
      </c>
      <c r="AG1224">
        <f>IFERROR(SMALL(AG346:AG1024,ROW()-ROW($AG$1027)+1),"")</f>
        <v>0</v>
      </c>
      <c r="AH1224">
        <f>IFERROR(SMALL(AH346:AH1024,ROW()-ROW($AH$1027)+1),"")</f>
        <v>0</v>
      </c>
      <c r="AI1224">
        <f>IFERROR(SMALL(AI346:AI1024,ROW()-ROW($AI$1027)+1),"")</f>
        <v>0</v>
      </c>
      <c r="AJ1224">
        <f>IFERROR(SMALL(AJ346:AJ1024,ROW()-ROW($AJ$1027)+1),"")</f>
        <v>0</v>
      </c>
      <c r="AM1224">
        <f>IFERROR(SMALL(AM346:AM1024,ROW()-ROW($AM$1027)+1),"")</f>
        <v>0</v>
      </c>
      <c r="AN1224">
        <f>IFERROR(SMALL(AN346:AN1024,ROW()-ROW($AN$1027)+1),"")</f>
        <v>0</v>
      </c>
      <c r="AO1224">
        <f>IFERROR(SMALL(AO346:AO1024,ROW()-ROW($AO$1027)+1),"")</f>
        <v>0</v>
      </c>
      <c r="AP1224">
        <f>IFERROR(SMALL(AP346:AP1024,ROW()-ROW($AP$1027)+1),"")</f>
        <v>0</v>
      </c>
      <c r="AQ1224">
        <f>IFERROR(SMALL(AQ346:AQ1024,ROW()-ROW($AQ$1027)+1),"")</f>
        <v>0</v>
      </c>
      <c r="AR1224">
        <f>IFERROR(SMALL(AR346:AR1024,ROW()-ROW($AR$1027)+1),"")</f>
        <v>0</v>
      </c>
      <c r="AS1224">
        <f>IFERROR(SMALL(AS346:AS1024,ROW()-ROW($AS$1027)+1),"")</f>
        <v>0</v>
      </c>
      <c r="AT1224">
        <f>IFERROR(SMALL(AT346:AT1024,ROW()-ROW($AT$1027)+1),"")</f>
        <v>0</v>
      </c>
      <c r="AU1224">
        <f>IFERROR(SMALL(AU346:AU1024,ROW()-ROW($AU$1027)+1),"")</f>
        <v>0</v>
      </c>
      <c r="AV1224">
        <f>IFERROR(SMALL(AV346:AV1024,ROW()-ROW($AV$1027)+1),"")</f>
        <v>0</v>
      </c>
      <c r="AW1224">
        <f>IFERROR(SMALL(AW346:AW1024,ROW()-ROW($AW$1027)+1),"")</f>
        <v>0</v>
      </c>
      <c r="AX1224">
        <f>IFERROR(SMALL(AX346:AX1024,ROW()-ROW($AX$1027)+1),"")</f>
        <v>0</v>
      </c>
      <c r="AY1224">
        <f>IFERROR(SMALL(AY346:AY1024,ROW()-ROW($AY$1027)+1),"")</f>
        <v>0</v>
      </c>
      <c r="AZ1224">
        <f>IFERROR(SMALL(AZ346:AZ1024,ROW()-ROW($AZ$1027)+1),"")</f>
        <v>0</v>
      </c>
      <c r="BA1224">
        <f>IFERROR(SMALL(BA346:BA1024,ROW()-ROW($BA$1027)+1),"")</f>
        <v>0</v>
      </c>
      <c r="BB1224">
        <f>IFERROR(SMALL(BB346:BB1024,ROW()-ROW($BB$1027)+1),"")</f>
        <v>0</v>
      </c>
      <c r="BC1224">
        <f>IFERROR(SMALL(BC346:BC1024,ROW()-ROW($BC$1027)+1),"")</f>
        <v>0</v>
      </c>
      <c r="BD1224">
        <f>IFERROR(SMALL(BD346:BD1024,ROW()-ROW($BD$1027)+1),"")</f>
        <v>0</v>
      </c>
      <c r="BE1224">
        <f>IFERROR(SMALL(BE346:BE1024,ROW()-ROW($BE$1027)+1),"")</f>
        <v>0</v>
      </c>
      <c r="BF1224">
        <f>IFERROR(SMALL(BF346:BF1024,ROW()-ROW($BF$1027)+1),"")</f>
        <v>0</v>
      </c>
      <c r="BG1224">
        <f>IFERROR(SMALL(BG346:BG1024,ROW()-ROW($BG$1027)+1),"")</f>
        <v>0</v>
      </c>
      <c r="BH1224">
        <f>IFERROR(SMALL(BH346:BH1024,ROW()-ROW($BH$1027)+1),"")</f>
        <v>0</v>
      </c>
      <c r="BI1224">
        <f>IFERROR(SMALL(BI346:BI1024,ROW()-ROW($BI$1027)+1),"")</f>
        <v>0</v>
      </c>
      <c r="BJ1224">
        <f>IFERROR(SMALL(BJ346:BJ1024,ROW()-ROW($BJ$1027)+1),"")</f>
        <v>0</v>
      </c>
      <c r="BK1224">
        <f>IFERROR(SMALL(BK346:BK1024,ROW()-ROW($BK$1027)+1),"")</f>
        <v>0</v>
      </c>
      <c r="BL1224">
        <f>IFERROR(SMALL(BL346:BL1024,ROW()-ROW($BL$1027)+1),"")</f>
        <v>0</v>
      </c>
      <c r="BM1224">
        <f>IFERROR(SMALL(BM346:BM1024,ROW()-ROW($BM$1027)+1),"")</f>
        <v>0</v>
      </c>
      <c r="BN1224">
        <f>IFERROR(SMALL(BN346:BN1024,ROW()-ROW($BN$1027)+1),"")</f>
        <v>0</v>
      </c>
      <c r="BO1224">
        <f>IFERROR(SMALL(BO346:BO1024,ROW()-ROW($BO$1027)+1),"")</f>
        <v>0</v>
      </c>
      <c r="BP1224">
        <f>IFERROR(SMALL(BP346:BP1024,ROW()-ROW($BP$1027)+1),"")</f>
        <v>0</v>
      </c>
      <c r="BQ1224">
        <f>IFERROR(SMALL(BQ346:BQ1024,ROW()-ROW($BQ$1027)+1),"")</f>
        <v>0</v>
      </c>
      <c r="BR1224">
        <f>IFERROR(SMALL(BR346:BR1024,ROW()-ROW($BR$1027)+1),"")</f>
        <v>0</v>
      </c>
    </row>
    <row r="1225" spans="5:70">
      <c r="E1225">
        <f>IFERROR(SMALL(E346:E1024,ROW()-ROW($E$1027)+1),"")</f>
        <v>0</v>
      </c>
      <c r="F1225">
        <f>IFERROR(SMALL(F346:F1024,ROW()-ROW($F$1027)+1),"")</f>
        <v>0</v>
      </c>
      <c r="G1225">
        <f>IFERROR(SMALL(G346:G1024,ROW()-ROW($G$1027)+1),"")</f>
        <v>0</v>
      </c>
      <c r="H1225">
        <f>IFERROR(SMALL(H346:H1024,ROW()-ROW($H$1027)+1),"")</f>
        <v>0</v>
      </c>
      <c r="I1225">
        <f>IFERROR(SMALL(I346:I1024,ROW()-ROW($I$1027)+1),"")</f>
        <v>0</v>
      </c>
      <c r="J1225">
        <f>IFERROR(SMALL(J346:J1024,ROW()-ROW($J$1027)+1),"")</f>
        <v>0</v>
      </c>
      <c r="K1225">
        <f>IFERROR(SMALL(K346:K1024,ROW()-ROW($K$1027)+1),"")</f>
        <v>0</v>
      </c>
      <c r="L1225">
        <f>IFERROR(SMALL(L346:L1024,ROW()-ROW($L$1027)+1),"")</f>
        <v>0</v>
      </c>
      <c r="M1225">
        <f>IFERROR(SMALL(M346:M1024,ROW()-ROW($M$1027)+1),"")</f>
        <v>0</v>
      </c>
      <c r="N1225">
        <f>IFERROR(SMALL(N346:N1024,ROW()-ROW($N$1027)+1),"")</f>
        <v>0</v>
      </c>
      <c r="O1225">
        <f>IFERROR(SMALL(O346:O1024,ROW()-ROW($O$1027)+1),"")</f>
        <v>0</v>
      </c>
      <c r="P1225">
        <f>IFERROR(SMALL(P346:P1024,ROW()-ROW($P$1027)+1),"")</f>
        <v>0</v>
      </c>
      <c r="Q1225">
        <f>IFERROR(SMALL(Q346:Q1024,ROW()-ROW($Q$1027)+1),"")</f>
        <v>0</v>
      </c>
      <c r="R1225">
        <f>IFERROR(SMALL(R346:R1024,ROW()-ROW($R$1027)+1),"")</f>
        <v>0</v>
      </c>
      <c r="S1225">
        <f>IFERROR(SMALL(S346:S1024,ROW()-ROW($S$1027)+1),"")</f>
        <v>0</v>
      </c>
      <c r="T1225">
        <f>IFERROR(SMALL(T346:T1024,ROW()-ROW($T$1027)+1),"")</f>
        <v>0</v>
      </c>
      <c r="U1225">
        <f>IFERROR(SMALL(U346:U1024,ROW()-ROW($U$1027)+1),"")</f>
        <v>0</v>
      </c>
      <c r="V1225">
        <f>IFERROR(SMALL(V346:V1024,ROW()-ROW($V$1027)+1),"")</f>
        <v>0</v>
      </c>
      <c r="W1225">
        <f>IFERROR(SMALL(W346:W1024,ROW()-ROW($W$1027)+1),"")</f>
        <v>0</v>
      </c>
      <c r="X1225">
        <f>IFERROR(SMALL(X346:X1024,ROW()-ROW($X$1027)+1),"")</f>
        <v>0</v>
      </c>
      <c r="Y1225">
        <f>IFERROR(SMALL(Y346:Y1024,ROW()-ROW($Y$1027)+1),"")</f>
        <v>0</v>
      </c>
      <c r="Z1225">
        <f>IFERROR(SMALL(Z346:Z1024,ROW()-ROW($Z$1027)+1),"")</f>
        <v>0</v>
      </c>
      <c r="AA1225">
        <f>IFERROR(SMALL(AA346:AA1024,ROW()-ROW($AA$1027)+1),"")</f>
        <v>0</v>
      </c>
      <c r="AB1225">
        <f>IFERROR(SMALL(AB346:AB1024,ROW()-ROW($AB$1027)+1),"")</f>
        <v>0</v>
      </c>
      <c r="AC1225">
        <f>IFERROR(SMALL(AC346:AC1024,ROW()-ROW($AC$1027)+1),"")</f>
        <v>0</v>
      </c>
      <c r="AD1225">
        <f>IFERROR(SMALL(AD346:AD1024,ROW()-ROW($AD$1027)+1),"")</f>
        <v>0</v>
      </c>
      <c r="AE1225">
        <f>IFERROR(SMALL(AE346:AE1024,ROW()-ROW($AE$1027)+1),"")</f>
        <v>0</v>
      </c>
      <c r="AF1225">
        <f>IFERROR(SMALL(AF346:AF1024,ROW()-ROW($AF$1027)+1),"")</f>
        <v>0</v>
      </c>
      <c r="AG1225">
        <f>IFERROR(SMALL(AG346:AG1024,ROW()-ROW($AG$1027)+1),"")</f>
        <v>0</v>
      </c>
      <c r="AH1225">
        <f>IFERROR(SMALL(AH346:AH1024,ROW()-ROW($AH$1027)+1),"")</f>
        <v>0</v>
      </c>
      <c r="AI1225">
        <f>IFERROR(SMALL(AI346:AI1024,ROW()-ROW($AI$1027)+1),"")</f>
        <v>0</v>
      </c>
      <c r="AJ1225">
        <f>IFERROR(SMALL(AJ346:AJ1024,ROW()-ROW($AJ$1027)+1),"")</f>
        <v>0</v>
      </c>
      <c r="AM1225">
        <f>IFERROR(SMALL(AM346:AM1024,ROW()-ROW($AM$1027)+1),"")</f>
        <v>0</v>
      </c>
      <c r="AN1225">
        <f>IFERROR(SMALL(AN346:AN1024,ROW()-ROW($AN$1027)+1),"")</f>
        <v>0</v>
      </c>
      <c r="AO1225">
        <f>IFERROR(SMALL(AO346:AO1024,ROW()-ROW($AO$1027)+1),"")</f>
        <v>0</v>
      </c>
      <c r="AP1225">
        <f>IFERROR(SMALL(AP346:AP1024,ROW()-ROW($AP$1027)+1),"")</f>
        <v>0</v>
      </c>
      <c r="AQ1225">
        <f>IFERROR(SMALL(AQ346:AQ1024,ROW()-ROW($AQ$1027)+1),"")</f>
        <v>0</v>
      </c>
      <c r="AR1225">
        <f>IFERROR(SMALL(AR346:AR1024,ROW()-ROW($AR$1027)+1),"")</f>
        <v>0</v>
      </c>
      <c r="AS1225">
        <f>IFERROR(SMALL(AS346:AS1024,ROW()-ROW($AS$1027)+1),"")</f>
        <v>0</v>
      </c>
      <c r="AT1225">
        <f>IFERROR(SMALL(AT346:AT1024,ROW()-ROW($AT$1027)+1),"")</f>
        <v>0</v>
      </c>
      <c r="AU1225">
        <f>IFERROR(SMALL(AU346:AU1024,ROW()-ROW($AU$1027)+1),"")</f>
        <v>0</v>
      </c>
      <c r="AV1225">
        <f>IFERROR(SMALL(AV346:AV1024,ROW()-ROW($AV$1027)+1),"")</f>
        <v>0</v>
      </c>
      <c r="AW1225">
        <f>IFERROR(SMALL(AW346:AW1024,ROW()-ROW($AW$1027)+1),"")</f>
        <v>0</v>
      </c>
      <c r="AX1225">
        <f>IFERROR(SMALL(AX346:AX1024,ROW()-ROW($AX$1027)+1),"")</f>
        <v>0</v>
      </c>
      <c r="AY1225">
        <f>IFERROR(SMALL(AY346:AY1024,ROW()-ROW($AY$1027)+1),"")</f>
        <v>0</v>
      </c>
      <c r="AZ1225">
        <f>IFERROR(SMALL(AZ346:AZ1024,ROW()-ROW($AZ$1027)+1),"")</f>
        <v>0</v>
      </c>
      <c r="BA1225">
        <f>IFERROR(SMALL(BA346:BA1024,ROW()-ROW($BA$1027)+1),"")</f>
        <v>0</v>
      </c>
      <c r="BB1225">
        <f>IFERROR(SMALL(BB346:BB1024,ROW()-ROW($BB$1027)+1),"")</f>
        <v>0</v>
      </c>
      <c r="BC1225">
        <f>IFERROR(SMALL(BC346:BC1024,ROW()-ROW($BC$1027)+1),"")</f>
        <v>0</v>
      </c>
      <c r="BD1225">
        <f>IFERROR(SMALL(BD346:BD1024,ROW()-ROW($BD$1027)+1),"")</f>
        <v>0</v>
      </c>
      <c r="BE1225">
        <f>IFERROR(SMALL(BE346:BE1024,ROW()-ROW($BE$1027)+1),"")</f>
        <v>0</v>
      </c>
      <c r="BF1225">
        <f>IFERROR(SMALL(BF346:BF1024,ROW()-ROW($BF$1027)+1),"")</f>
        <v>0</v>
      </c>
      <c r="BG1225">
        <f>IFERROR(SMALL(BG346:BG1024,ROW()-ROW($BG$1027)+1),"")</f>
        <v>0</v>
      </c>
      <c r="BH1225">
        <f>IFERROR(SMALL(BH346:BH1024,ROW()-ROW($BH$1027)+1),"")</f>
        <v>0</v>
      </c>
      <c r="BI1225">
        <f>IFERROR(SMALL(BI346:BI1024,ROW()-ROW($BI$1027)+1),"")</f>
        <v>0</v>
      </c>
      <c r="BJ1225">
        <f>IFERROR(SMALL(BJ346:BJ1024,ROW()-ROW($BJ$1027)+1),"")</f>
        <v>0</v>
      </c>
      <c r="BK1225">
        <f>IFERROR(SMALL(BK346:BK1024,ROW()-ROW($BK$1027)+1),"")</f>
        <v>0</v>
      </c>
      <c r="BL1225">
        <f>IFERROR(SMALL(BL346:BL1024,ROW()-ROW($BL$1027)+1),"")</f>
        <v>0</v>
      </c>
      <c r="BM1225">
        <f>IFERROR(SMALL(BM346:BM1024,ROW()-ROW($BM$1027)+1),"")</f>
        <v>0</v>
      </c>
      <c r="BN1225">
        <f>IFERROR(SMALL(BN346:BN1024,ROW()-ROW($BN$1027)+1),"")</f>
        <v>0</v>
      </c>
      <c r="BO1225">
        <f>IFERROR(SMALL(BO346:BO1024,ROW()-ROW($BO$1027)+1),"")</f>
        <v>0</v>
      </c>
      <c r="BP1225">
        <f>IFERROR(SMALL(BP346:BP1024,ROW()-ROW($BP$1027)+1),"")</f>
        <v>0</v>
      </c>
      <c r="BQ1225">
        <f>IFERROR(SMALL(BQ346:BQ1024,ROW()-ROW($BQ$1027)+1),"")</f>
        <v>0</v>
      </c>
      <c r="BR1225">
        <f>IFERROR(SMALL(BR346:BR1024,ROW()-ROW($BR$1027)+1),"")</f>
        <v>0</v>
      </c>
    </row>
    <row r="1226" spans="5:70">
      <c r="E1226">
        <f>IFERROR(SMALL(E346:E1024,ROW()-ROW($E$1027)+1),"")</f>
        <v>0</v>
      </c>
      <c r="F1226">
        <f>IFERROR(SMALL(F346:F1024,ROW()-ROW($F$1027)+1),"")</f>
        <v>0</v>
      </c>
      <c r="G1226">
        <f>IFERROR(SMALL(G346:G1024,ROW()-ROW($G$1027)+1),"")</f>
        <v>0</v>
      </c>
      <c r="H1226">
        <f>IFERROR(SMALL(H346:H1024,ROW()-ROW($H$1027)+1),"")</f>
        <v>0</v>
      </c>
      <c r="I1226">
        <f>IFERROR(SMALL(I346:I1024,ROW()-ROW($I$1027)+1),"")</f>
        <v>0</v>
      </c>
      <c r="J1226">
        <f>IFERROR(SMALL(J346:J1024,ROW()-ROW($J$1027)+1),"")</f>
        <v>0</v>
      </c>
      <c r="K1226">
        <f>IFERROR(SMALL(K346:K1024,ROW()-ROW($K$1027)+1),"")</f>
        <v>0</v>
      </c>
      <c r="L1226">
        <f>IFERROR(SMALL(L346:L1024,ROW()-ROW($L$1027)+1),"")</f>
        <v>0</v>
      </c>
      <c r="M1226">
        <f>IFERROR(SMALL(M346:M1024,ROW()-ROW($M$1027)+1),"")</f>
        <v>0</v>
      </c>
      <c r="N1226">
        <f>IFERROR(SMALL(N346:N1024,ROW()-ROW($N$1027)+1),"")</f>
        <v>0</v>
      </c>
      <c r="O1226">
        <f>IFERROR(SMALL(O346:O1024,ROW()-ROW($O$1027)+1),"")</f>
        <v>0</v>
      </c>
      <c r="P1226">
        <f>IFERROR(SMALL(P346:P1024,ROW()-ROW($P$1027)+1),"")</f>
        <v>0</v>
      </c>
      <c r="Q1226">
        <f>IFERROR(SMALL(Q346:Q1024,ROW()-ROW($Q$1027)+1),"")</f>
        <v>0</v>
      </c>
      <c r="R1226">
        <f>IFERROR(SMALL(R346:R1024,ROW()-ROW($R$1027)+1),"")</f>
        <v>0</v>
      </c>
      <c r="S1226">
        <f>IFERROR(SMALL(S346:S1024,ROW()-ROW($S$1027)+1),"")</f>
        <v>0</v>
      </c>
      <c r="T1226">
        <f>IFERROR(SMALL(T346:T1024,ROW()-ROW($T$1027)+1),"")</f>
        <v>0</v>
      </c>
      <c r="U1226">
        <f>IFERROR(SMALL(U346:U1024,ROW()-ROW($U$1027)+1),"")</f>
        <v>0</v>
      </c>
      <c r="V1226">
        <f>IFERROR(SMALL(V346:V1024,ROW()-ROW($V$1027)+1),"")</f>
        <v>0</v>
      </c>
      <c r="W1226">
        <f>IFERROR(SMALL(W346:W1024,ROW()-ROW($W$1027)+1),"")</f>
        <v>0</v>
      </c>
      <c r="X1226">
        <f>IFERROR(SMALL(X346:X1024,ROW()-ROW($X$1027)+1),"")</f>
        <v>0</v>
      </c>
      <c r="Y1226">
        <f>IFERROR(SMALL(Y346:Y1024,ROW()-ROW($Y$1027)+1),"")</f>
        <v>0</v>
      </c>
      <c r="Z1226">
        <f>IFERROR(SMALL(Z346:Z1024,ROW()-ROW($Z$1027)+1),"")</f>
        <v>0</v>
      </c>
      <c r="AA1226">
        <f>IFERROR(SMALL(AA346:AA1024,ROW()-ROW($AA$1027)+1),"")</f>
        <v>0</v>
      </c>
      <c r="AB1226">
        <f>IFERROR(SMALL(AB346:AB1024,ROW()-ROW($AB$1027)+1),"")</f>
        <v>0</v>
      </c>
      <c r="AC1226">
        <f>IFERROR(SMALL(AC346:AC1024,ROW()-ROW($AC$1027)+1),"")</f>
        <v>0</v>
      </c>
      <c r="AD1226">
        <f>IFERROR(SMALL(AD346:AD1024,ROW()-ROW($AD$1027)+1),"")</f>
        <v>0</v>
      </c>
      <c r="AE1226">
        <f>IFERROR(SMALL(AE346:AE1024,ROW()-ROW($AE$1027)+1),"")</f>
        <v>0</v>
      </c>
      <c r="AF1226">
        <f>IFERROR(SMALL(AF346:AF1024,ROW()-ROW($AF$1027)+1),"")</f>
        <v>0</v>
      </c>
      <c r="AG1226">
        <f>IFERROR(SMALL(AG346:AG1024,ROW()-ROW($AG$1027)+1),"")</f>
        <v>0</v>
      </c>
      <c r="AH1226">
        <f>IFERROR(SMALL(AH346:AH1024,ROW()-ROW($AH$1027)+1),"")</f>
        <v>0</v>
      </c>
      <c r="AI1226">
        <f>IFERROR(SMALL(AI346:AI1024,ROW()-ROW($AI$1027)+1),"")</f>
        <v>0</v>
      </c>
      <c r="AJ1226">
        <f>IFERROR(SMALL(AJ346:AJ1024,ROW()-ROW($AJ$1027)+1),"")</f>
        <v>0</v>
      </c>
      <c r="AM1226">
        <f>IFERROR(SMALL(AM346:AM1024,ROW()-ROW($AM$1027)+1),"")</f>
        <v>0</v>
      </c>
      <c r="AN1226">
        <f>IFERROR(SMALL(AN346:AN1024,ROW()-ROW($AN$1027)+1),"")</f>
        <v>0</v>
      </c>
      <c r="AO1226">
        <f>IFERROR(SMALL(AO346:AO1024,ROW()-ROW($AO$1027)+1),"")</f>
        <v>0</v>
      </c>
      <c r="AP1226">
        <f>IFERROR(SMALL(AP346:AP1024,ROW()-ROW($AP$1027)+1),"")</f>
        <v>0</v>
      </c>
      <c r="AQ1226">
        <f>IFERROR(SMALL(AQ346:AQ1024,ROW()-ROW($AQ$1027)+1),"")</f>
        <v>0</v>
      </c>
      <c r="AR1226">
        <f>IFERROR(SMALL(AR346:AR1024,ROW()-ROW($AR$1027)+1),"")</f>
        <v>0</v>
      </c>
      <c r="AS1226">
        <f>IFERROR(SMALL(AS346:AS1024,ROW()-ROW($AS$1027)+1),"")</f>
        <v>0</v>
      </c>
      <c r="AT1226">
        <f>IFERROR(SMALL(AT346:AT1024,ROW()-ROW($AT$1027)+1),"")</f>
        <v>0</v>
      </c>
      <c r="AU1226">
        <f>IFERROR(SMALL(AU346:AU1024,ROW()-ROW($AU$1027)+1),"")</f>
        <v>0</v>
      </c>
      <c r="AV1226">
        <f>IFERROR(SMALL(AV346:AV1024,ROW()-ROW($AV$1027)+1),"")</f>
        <v>0</v>
      </c>
      <c r="AW1226">
        <f>IFERROR(SMALL(AW346:AW1024,ROW()-ROW($AW$1027)+1),"")</f>
        <v>0</v>
      </c>
      <c r="AX1226">
        <f>IFERROR(SMALL(AX346:AX1024,ROW()-ROW($AX$1027)+1),"")</f>
        <v>0</v>
      </c>
      <c r="AY1226">
        <f>IFERROR(SMALL(AY346:AY1024,ROW()-ROW($AY$1027)+1),"")</f>
        <v>0</v>
      </c>
      <c r="AZ1226">
        <f>IFERROR(SMALL(AZ346:AZ1024,ROW()-ROW($AZ$1027)+1),"")</f>
        <v>0</v>
      </c>
      <c r="BA1226">
        <f>IFERROR(SMALL(BA346:BA1024,ROW()-ROW($BA$1027)+1),"")</f>
        <v>0</v>
      </c>
      <c r="BB1226">
        <f>IFERROR(SMALL(BB346:BB1024,ROW()-ROW($BB$1027)+1),"")</f>
        <v>0</v>
      </c>
      <c r="BC1226">
        <f>IFERROR(SMALL(BC346:BC1024,ROW()-ROW($BC$1027)+1),"")</f>
        <v>0</v>
      </c>
      <c r="BD1226">
        <f>IFERROR(SMALL(BD346:BD1024,ROW()-ROW($BD$1027)+1),"")</f>
        <v>0</v>
      </c>
      <c r="BE1226">
        <f>IFERROR(SMALL(BE346:BE1024,ROW()-ROW($BE$1027)+1),"")</f>
        <v>0</v>
      </c>
      <c r="BF1226">
        <f>IFERROR(SMALL(BF346:BF1024,ROW()-ROW($BF$1027)+1),"")</f>
        <v>0</v>
      </c>
      <c r="BG1226">
        <f>IFERROR(SMALL(BG346:BG1024,ROW()-ROW($BG$1027)+1),"")</f>
        <v>0</v>
      </c>
      <c r="BH1226">
        <f>IFERROR(SMALL(BH346:BH1024,ROW()-ROW($BH$1027)+1),"")</f>
        <v>0</v>
      </c>
      <c r="BI1226">
        <f>IFERROR(SMALL(BI346:BI1024,ROW()-ROW($BI$1027)+1),"")</f>
        <v>0</v>
      </c>
      <c r="BJ1226">
        <f>IFERROR(SMALL(BJ346:BJ1024,ROW()-ROW($BJ$1027)+1),"")</f>
        <v>0</v>
      </c>
      <c r="BK1226">
        <f>IFERROR(SMALL(BK346:BK1024,ROW()-ROW($BK$1027)+1),"")</f>
        <v>0</v>
      </c>
      <c r="BL1226">
        <f>IFERROR(SMALL(BL346:BL1024,ROW()-ROW($BL$1027)+1),"")</f>
        <v>0</v>
      </c>
      <c r="BM1226">
        <f>IFERROR(SMALL(BM346:BM1024,ROW()-ROW($BM$1027)+1),"")</f>
        <v>0</v>
      </c>
      <c r="BN1226">
        <f>IFERROR(SMALL(BN346:BN1024,ROW()-ROW($BN$1027)+1),"")</f>
        <v>0</v>
      </c>
      <c r="BO1226">
        <f>IFERROR(SMALL(BO346:BO1024,ROW()-ROW($BO$1027)+1),"")</f>
        <v>0</v>
      </c>
      <c r="BP1226">
        <f>IFERROR(SMALL(BP346:BP1024,ROW()-ROW($BP$1027)+1),"")</f>
        <v>0</v>
      </c>
      <c r="BQ1226">
        <f>IFERROR(SMALL(BQ346:BQ1024,ROW()-ROW($BQ$1027)+1),"")</f>
        <v>0</v>
      </c>
      <c r="BR1226">
        <f>IFERROR(SMALL(BR346:BR1024,ROW()-ROW($BR$1027)+1),"")</f>
        <v>0</v>
      </c>
    </row>
    <row r="1227" spans="5:70">
      <c r="E1227">
        <f>IFERROR(SMALL(E346:E1024,ROW()-ROW($E$1027)+1),"")</f>
        <v>0</v>
      </c>
      <c r="F1227">
        <f>IFERROR(SMALL(F346:F1024,ROW()-ROW($F$1027)+1),"")</f>
        <v>0</v>
      </c>
      <c r="G1227">
        <f>IFERROR(SMALL(G346:G1024,ROW()-ROW($G$1027)+1),"")</f>
        <v>0</v>
      </c>
      <c r="H1227">
        <f>IFERROR(SMALL(H346:H1024,ROW()-ROW($H$1027)+1),"")</f>
        <v>0</v>
      </c>
      <c r="I1227">
        <f>IFERROR(SMALL(I346:I1024,ROW()-ROW($I$1027)+1),"")</f>
        <v>0</v>
      </c>
      <c r="J1227">
        <f>IFERROR(SMALL(J346:J1024,ROW()-ROW($J$1027)+1),"")</f>
        <v>0</v>
      </c>
      <c r="K1227">
        <f>IFERROR(SMALL(K346:K1024,ROW()-ROW($K$1027)+1),"")</f>
        <v>0</v>
      </c>
      <c r="L1227">
        <f>IFERROR(SMALL(L346:L1024,ROW()-ROW($L$1027)+1),"")</f>
        <v>0</v>
      </c>
      <c r="M1227">
        <f>IFERROR(SMALL(M346:M1024,ROW()-ROW($M$1027)+1),"")</f>
        <v>0</v>
      </c>
      <c r="N1227">
        <f>IFERROR(SMALL(N346:N1024,ROW()-ROW($N$1027)+1),"")</f>
        <v>0</v>
      </c>
      <c r="O1227">
        <f>IFERROR(SMALL(O346:O1024,ROW()-ROW($O$1027)+1),"")</f>
        <v>0</v>
      </c>
      <c r="P1227">
        <f>IFERROR(SMALL(P346:P1024,ROW()-ROW($P$1027)+1),"")</f>
        <v>0</v>
      </c>
      <c r="Q1227">
        <f>IFERROR(SMALL(Q346:Q1024,ROW()-ROW($Q$1027)+1),"")</f>
        <v>0</v>
      </c>
      <c r="R1227">
        <f>IFERROR(SMALL(R346:R1024,ROW()-ROW($R$1027)+1),"")</f>
        <v>0</v>
      </c>
      <c r="S1227">
        <f>IFERROR(SMALL(S346:S1024,ROW()-ROW($S$1027)+1),"")</f>
        <v>0</v>
      </c>
      <c r="T1227">
        <f>IFERROR(SMALL(T346:T1024,ROW()-ROW($T$1027)+1),"")</f>
        <v>0</v>
      </c>
      <c r="U1227">
        <f>IFERROR(SMALL(U346:U1024,ROW()-ROW($U$1027)+1),"")</f>
        <v>0</v>
      </c>
      <c r="V1227">
        <f>IFERROR(SMALL(V346:V1024,ROW()-ROW($V$1027)+1),"")</f>
        <v>0</v>
      </c>
      <c r="W1227">
        <f>IFERROR(SMALL(W346:W1024,ROW()-ROW($W$1027)+1),"")</f>
        <v>0</v>
      </c>
      <c r="X1227">
        <f>IFERROR(SMALL(X346:X1024,ROW()-ROW($X$1027)+1),"")</f>
        <v>0</v>
      </c>
      <c r="Y1227">
        <f>IFERROR(SMALL(Y346:Y1024,ROW()-ROW($Y$1027)+1),"")</f>
        <v>0</v>
      </c>
      <c r="Z1227">
        <f>IFERROR(SMALL(Z346:Z1024,ROW()-ROW($Z$1027)+1),"")</f>
        <v>0</v>
      </c>
      <c r="AA1227">
        <f>IFERROR(SMALL(AA346:AA1024,ROW()-ROW($AA$1027)+1),"")</f>
        <v>0</v>
      </c>
      <c r="AB1227">
        <f>IFERROR(SMALL(AB346:AB1024,ROW()-ROW($AB$1027)+1),"")</f>
        <v>0</v>
      </c>
      <c r="AC1227">
        <f>IFERROR(SMALL(AC346:AC1024,ROW()-ROW($AC$1027)+1),"")</f>
        <v>0</v>
      </c>
      <c r="AD1227">
        <f>IFERROR(SMALL(AD346:AD1024,ROW()-ROW($AD$1027)+1),"")</f>
        <v>0</v>
      </c>
      <c r="AE1227">
        <f>IFERROR(SMALL(AE346:AE1024,ROW()-ROW($AE$1027)+1),"")</f>
        <v>0</v>
      </c>
      <c r="AF1227">
        <f>IFERROR(SMALL(AF346:AF1024,ROW()-ROW($AF$1027)+1),"")</f>
        <v>0</v>
      </c>
      <c r="AG1227">
        <f>IFERROR(SMALL(AG346:AG1024,ROW()-ROW($AG$1027)+1),"")</f>
        <v>0</v>
      </c>
      <c r="AH1227">
        <f>IFERROR(SMALL(AH346:AH1024,ROW()-ROW($AH$1027)+1),"")</f>
        <v>0</v>
      </c>
      <c r="AI1227">
        <f>IFERROR(SMALL(AI346:AI1024,ROW()-ROW($AI$1027)+1),"")</f>
        <v>0</v>
      </c>
      <c r="AJ1227">
        <f>IFERROR(SMALL(AJ346:AJ1024,ROW()-ROW($AJ$1027)+1),"")</f>
        <v>0</v>
      </c>
      <c r="AM1227">
        <f>IFERROR(SMALL(AM346:AM1024,ROW()-ROW($AM$1027)+1),"")</f>
        <v>0</v>
      </c>
      <c r="AN1227">
        <f>IFERROR(SMALL(AN346:AN1024,ROW()-ROW($AN$1027)+1),"")</f>
        <v>0</v>
      </c>
      <c r="AO1227">
        <f>IFERROR(SMALL(AO346:AO1024,ROW()-ROW($AO$1027)+1),"")</f>
        <v>0</v>
      </c>
      <c r="AP1227">
        <f>IFERROR(SMALL(AP346:AP1024,ROW()-ROW($AP$1027)+1),"")</f>
        <v>0</v>
      </c>
      <c r="AQ1227">
        <f>IFERROR(SMALL(AQ346:AQ1024,ROW()-ROW($AQ$1027)+1),"")</f>
        <v>0</v>
      </c>
      <c r="AR1227">
        <f>IFERROR(SMALL(AR346:AR1024,ROW()-ROW($AR$1027)+1),"")</f>
        <v>0</v>
      </c>
      <c r="AS1227">
        <f>IFERROR(SMALL(AS346:AS1024,ROW()-ROW($AS$1027)+1),"")</f>
        <v>0</v>
      </c>
      <c r="AT1227">
        <f>IFERROR(SMALL(AT346:AT1024,ROW()-ROW($AT$1027)+1),"")</f>
        <v>0</v>
      </c>
      <c r="AU1227">
        <f>IFERROR(SMALL(AU346:AU1024,ROW()-ROW($AU$1027)+1),"")</f>
        <v>0</v>
      </c>
      <c r="AV1227">
        <f>IFERROR(SMALL(AV346:AV1024,ROW()-ROW($AV$1027)+1),"")</f>
        <v>0</v>
      </c>
      <c r="AW1227">
        <f>IFERROR(SMALL(AW346:AW1024,ROW()-ROW($AW$1027)+1),"")</f>
        <v>0</v>
      </c>
      <c r="AX1227">
        <f>IFERROR(SMALL(AX346:AX1024,ROW()-ROW($AX$1027)+1),"")</f>
        <v>0</v>
      </c>
      <c r="AY1227">
        <f>IFERROR(SMALL(AY346:AY1024,ROW()-ROW($AY$1027)+1),"")</f>
        <v>0</v>
      </c>
      <c r="AZ1227">
        <f>IFERROR(SMALL(AZ346:AZ1024,ROW()-ROW($AZ$1027)+1),"")</f>
        <v>0</v>
      </c>
      <c r="BA1227">
        <f>IFERROR(SMALL(BA346:BA1024,ROW()-ROW($BA$1027)+1),"")</f>
        <v>0</v>
      </c>
      <c r="BB1227">
        <f>IFERROR(SMALL(BB346:BB1024,ROW()-ROW($BB$1027)+1),"")</f>
        <v>0</v>
      </c>
      <c r="BC1227">
        <f>IFERROR(SMALL(BC346:BC1024,ROW()-ROW($BC$1027)+1),"")</f>
        <v>0</v>
      </c>
      <c r="BD1227">
        <f>IFERROR(SMALL(BD346:BD1024,ROW()-ROW($BD$1027)+1),"")</f>
        <v>0</v>
      </c>
      <c r="BE1227">
        <f>IFERROR(SMALL(BE346:BE1024,ROW()-ROW($BE$1027)+1),"")</f>
        <v>0</v>
      </c>
      <c r="BF1227">
        <f>IFERROR(SMALL(BF346:BF1024,ROW()-ROW($BF$1027)+1),"")</f>
        <v>0</v>
      </c>
      <c r="BG1227">
        <f>IFERROR(SMALL(BG346:BG1024,ROW()-ROW($BG$1027)+1),"")</f>
        <v>0</v>
      </c>
      <c r="BH1227">
        <f>IFERROR(SMALL(BH346:BH1024,ROW()-ROW($BH$1027)+1),"")</f>
        <v>0</v>
      </c>
      <c r="BI1227">
        <f>IFERROR(SMALL(BI346:BI1024,ROW()-ROW($BI$1027)+1),"")</f>
        <v>0</v>
      </c>
      <c r="BJ1227">
        <f>IFERROR(SMALL(BJ346:BJ1024,ROW()-ROW($BJ$1027)+1),"")</f>
        <v>0</v>
      </c>
      <c r="BK1227">
        <f>IFERROR(SMALL(BK346:BK1024,ROW()-ROW($BK$1027)+1),"")</f>
        <v>0</v>
      </c>
      <c r="BL1227">
        <f>IFERROR(SMALL(BL346:BL1024,ROW()-ROW($BL$1027)+1),"")</f>
        <v>0</v>
      </c>
      <c r="BM1227">
        <f>IFERROR(SMALL(BM346:BM1024,ROW()-ROW($BM$1027)+1),"")</f>
        <v>0</v>
      </c>
      <c r="BN1227">
        <f>IFERROR(SMALL(BN346:BN1024,ROW()-ROW($BN$1027)+1),"")</f>
        <v>0</v>
      </c>
      <c r="BO1227">
        <f>IFERROR(SMALL(BO346:BO1024,ROW()-ROW($BO$1027)+1),"")</f>
        <v>0</v>
      </c>
      <c r="BP1227">
        <f>IFERROR(SMALL(BP346:BP1024,ROW()-ROW($BP$1027)+1),"")</f>
        <v>0</v>
      </c>
      <c r="BQ1227">
        <f>IFERROR(SMALL(BQ346:BQ1024,ROW()-ROW($BQ$1027)+1),"")</f>
        <v>0</v>
      </c>
      <c r="BR1227">
        <f>IFERROR(SMALL(BR346:BR1024,ROW()-ROW($BR$1027)+1),"")</f>
        <v>0</v>
      </c>
    </row>
    <row r="1228" spans="5:70">
      <c r="E1228">
        <f>IFERROR(SMALL(E346:E1024,ROW()-ROW($E$1027)+1),"")</f>
        <v>0</v>
      </c>
      <c r="F1228">
        <f>IFERROR(SMALL(F346:F1024,ROW()-ROW($F$1027)+1),"")</f>
        <v>0</v>
      </c>
      <c r="G1228">
        <f>IFERROR(SMALL(G346:G1024,ROW()-ROW($G$1027)+1),"")</f>
        <v>0</v>
      </c>
      <c r="H1228">
        <f>IFERROR(SMALL(H346:H1024,ROW()-ROW($H$1027)+1),"")</f>
        <v>0</v>
      </c>
      <c r="I1228">
        <f>IFERROR(SMALL(I346:I1024,ROW()-ROW($I$1027)+1),"")</f>
        <v>0</v>
      </c>
      <c r="J1228">
        <f>IFERROR(SMALL(J346:J1024,ROW()-ROW($J$1027)+1),"")</f>
        <v>0</v>
      </c>
      <c r="K1228">
        <f>IFERROR(SMALL(K346:K1024,ROW()-ROW($K$1027)+1),"")</f>
        <v>0</v>
      </c>
      <c r="L1228">
        <f>IFERROR(SMALL(L346:L1024,ROW()-ROW($L$1027)+1),"")</f>
        <v>0</v>
      </c>
      <c r="M1228">
        <f>IFERROR(SMALL(M346:M1024,ROW()-ROW($M$1027)+1),"")</f>
        <v>0</v>
      </c>
      <c r="N1228">
        <f>IFERROR(SMALL(N346:N1024,ROW()-ROW($N$1027)+1),"")</f>
        <v>0</v>
      </c>
      <c r="O1228">
        <f>IFERROR(SMALL(O346:O1024,ROW()-ROW($O$1027)+1),"")</f>
        <v>0</v>
      </c>
      <c r="P1228">
        <f>IFERROR(SMALL(P346:P1024,ROW()-ROW($P$1027)+1),"")</f>
        <v>0</v>
      </c>
      <c r="Q1228">
        <f>IFERROR(SMALL(Q346:Q1024,ROW()-ROW($Q$1027)+1),"")</f>
        <v>0</v>
      </c>
      <c r="R1228">
        <f>IFERROR(SMALL(R346:R1024,ROW()-ROW($R$1027)+1),"")</f>
        <v>0</v>
      </c>
      <c r="S1228">
        <f>IFERROR(SMALL(S346:S1024,ROW()-ROW($S$1027)+1),"")</f>
        <v>0</v>
      </c>
      <c r="T1228">
        <f>IFERROR(SMALL(T346:T1024,ROW()-ROW($T$1027)+1),"")</f>
        <v>0</v>
      </c>
      <c r="U1228">
        <f>IFERROR(SMALL(U346:U1024,ROW()-ROW($U$1027)+1),"")</f>
        <v>0</v>
      </c>
      <c r="V1228">
        <f>IFERROR(SMALL(V346:V1024,ROW()-ROW($V$1027)+1),"")</f>
        <v>0</v>
      </c>
      <c r="W1228">
        <f>IFERROR(SMALL(W346:W1024,ROW()-ROW($W$1027)+1),"")</f>
        <v>0</v>
      </c>
      <c r="X1228">
        <f>IFERROR(SMALL(X346:X1024,ROW()-ROW($X$1027)+1),"")</f>
        <v>0</v>
      </c>
      <c r="Y1228">
        <f>IFERROR(SMALL(Y346:Y1024,ROW()-ROW($Y$1027)+1),"")</f>
        <v>0</v>
      </c>
      <c r="Z1228">
        <f>IFERROR(SMALL(Z346:Z1024,ROW()-ROW($Z$1027)+1),"")</f>
        <v>0</v>
      </c>
      <c r="AA1228">
        <f>IFERROR(SMALL(AA346:AA1024,ROW()-ROW($AA$1027)+1),"")</f>
        <v>0</v>
      </c>
      <c r="AB1228">
        <f>IFERROR(SMALL(AB346:AB1024,ROW()-ROW($AB$1027)+1),"")</f>
        <v>0</v>
      </c>
      <c r="AC1228">
        <f>IFERROR(SMALL(AC346:AC1024,ROW()-ROW($AC$1027)+1),"")</f>
        <v>0</v>
      </c>
      <c r="AD1228">
        <f>IFERROR(SMALL(AD346:AD1024,ROW()-ROW($AD$1027)+1),"")</f>
        <v>0</v>
      </c>
      <c r="AE1228">
        <f>IFERROR(SMALL(AE346:AE1024,ROW()-ROW($AE$1027)+1),"")</f>
        <v>0</v>
      </c>
      <c r="AF1228">
        <f>IFERROR(SMALL(AF346:AF1024,ROW()-ROW($AF$1027)+1),"")</f>
        <v>0</v>
      </c>
      <c r="AG1228">
        <f>IFERROR(SMALL(AG346:AG1024,ROW()-ROW($AG$1027)+1),"")</f>
        <v>0</v>
      </c>
      <c r="AH1228">
        <f>IFERROR(SMALL(AH346:AH1024,ROW()-ROW($AH$1027)+1),"")</f>
        <v>0</v>
      </c>
      <c r="AI1228">
        <f>IFERROR(SMALL(AI346:AI1024,ROW()-ROW($AI$1027)+1),"")</f>
        <v>0</v>
      </c>
      <c r="AJ1228">
        <f>IFERROR(SMALL(AJ346:AJ1024,ROW()-ROW($AJ$1027)+1),"")</f>
        <v>0</v>
      </c>
      <c r="AM1228">
        <f>IFERROR(SMALL(AM346:AM1024,ROW()-ROW($AM$1027)+1),"")</f>
        <v>0</v>
      </c>
      <c r="AN1228">
        <f>IFERROR(SMALL(AN346:AN1024,ROW()-ROW($AN$1027)+1),"")</f>
        <v>0</v>
      </c>
      <c r="AO1228">
        <f>IFERROR(SMALL(AO346:AO1024,ROW()-ROW($AO$1027)+1),"")</f>
        <v>0</v>
      </c>
      <c r="AP1228">
        <f>IFERROR(SMALL(AP346:AP1024,ROW()-ROW($AP$1027)+1),"")</f>
        <v>0</v>
      </c>
      <c r="AQ1228">
        <f>IFERROR(SMALL(AQ346:AQ1024,ROW()-ROW($AQ$1027)+1),"")</f>
        <v>0</v>
      </c>
      <c r="AR1228">
        <f>IFERROR(SMALL(AR346:AR1024,ROW()-ROW($AR$1027)+1),"")</f>
        <v>0</v>
      </c>
      <c r="AS1228">
        <f>IFERROR(SMALL(AS346:AS1024,ROW()-ROW($AS$1027)+1),"")</f>
        <v>0</v>
      </c>
      <c r="AT1228">
        <f>IFERROR(SMALL(AT346:AT1024,ROW()-ROW($AT$1027)+1),"")</f>
        <v>0</v>
      </c>
      <c r="AU1228">
        <f>IFERROR(SMALL(AU346:AU1024,ROW()-ROW($AU$1027)+1),"")</f>
        <v>0</v>
      </c>
      <c r="AV1228">
        <f>IFERROR(SMALL(AV346:AV1024,ROW()-ROW($AV$1027)+1),"")</f>
        <v>0</v>
      </c>
      <c r="AW1228">
        <f>IFERROR(SMALL(AW346:AW1024,ROW()-ROW($AW$1027)+1),"")</f>
        <v>0</v>
      </c>
      <c r="AX1228">
        <f>IFERROR(SMALL(AX346:AX1024,ROW()-ROW($AX$1027)+1),"")</f>
        <v>0</v>
      </c>
      <c r="AY1228">
        <f>IFERROR(SMALL(AY346:AY1024,ROW()-ROW($AY$1027)+1),"")</f>
        <v>0</v>
      </c>
      <c r="AZ1228">
        <f>IFERROR(SMALL(AZ346:AZ1024,ROW()-ROW($AZ$1027)+1),"")</f>
        <v>0</v>
      </c>
      <c r="BA1228">
        <f>IFERROR(SMALL(BA346:BA1024,ROW()-ROW($BA$1027)+1),"")</f>
        <v>0</v>
      </c>
      <c r="BB1228">
        <f>IFERROR(SMALL(BB346:BB1024,ROW()-ROW($BB$1027)+1),"")</f>
        <v>0</v>
      </c>
      <c r="BC1228">
        <f>IFERROR(SMALL(BC346:BC1024,ROW()-ROW($BC$1027)+1),"")</f>
        <v>0</v>
      </c>
      <c r="BD1228">
        <f>IFERROR(SMALL(BD346:BD1024,ROW()-ROW($BD$1027)+1),"")</f>
        <v>0</v>
      </c>
      <c r="BE1228">
        <f>IFERROR(SMALL(BE346:BE1024,ROW()-ROW($BE$1027)+1),"")</f>
        <v>0</v>
      </c>
      <c r="BF1228">
        <f>IFERROR(SMALL(BF346:BF1024,ROW()-ROW($BF$1027)+1),"")</f>
        <v>0</v>
      </c>
      <c r="BG1228">
        <f>IFERROR(SMALL(BG346:BG1024,ROW()-ROW($BG$1027)+1),"")</f>
        <v>0</v>
      </c>
      <c r="BH1228">
        <f>IFERROR(SMALL(BH346:BH1024,ROW()-ROW($BH$1027)+1),"")</f>
        <v>0</v>
      </c>
      <c r="BI1228">
        <f>IFERROR(SMALL(BI346:BI1024,ROW()-ROW($BI$1027)+1),"")</f>
        <v>0</v>
      </c>
      <c r="BJ1228">
        <f>IFERROR(SMALL(BJ346:BJ1024,ROW()-ROW($BJ$1027)+1),"")</f>
        <v>0</v>
      </c>
      <c r="BK1228">
        <f>IFERROR(SMALL(BK346:BK1024,ROW()-ROW($BK$1027)+1),"")</f>
        <v>0</v>
      </c>
      <c r="BL1228">
        <f>IFERROR(SMALL(BL346:BL1024,ROW()-ROW($BL$1027)+1),"")</f>
        <v>0</v>
      </c>
      <c r="BM1228">
        <f>IFERROR(SMALL(BM346:BM1024,ROW()-ROW($BM$1027)+1),"")</f>
        <v>0</v>
      </c>
      <c r="BN1228">
        <f>IFERROR(SMALL(BN346:BN1024,ROW()-ROW($BN$1027)+1),"")</f>
        <v>0</v>
      </c>
      <c r="BO1228">
        <f>IFERROR(SMALL(BO346:BO1024,ROW()-ROW($BO$1027)+1),"")</f>
        <v>0</v>
      </c>
      <c r="BP1228">
        <f>IFERROR(SMALL(BP346:BP1024,ROW()-ROW($BP$1027)+1),"")</f>
        <v>0</v>
      </c>
      <c r="BQ1228">
        <f>IFERROR(SMALL(BQ346:BQ1024,ROW()-ROW($BQ$1027)+1),"")</f>
        <v>0</v>
      </c>
      <c r="BR1228">
        <f>IFERROR(SMALL(BR346:BR1024,ROW()-ROW($BR$1027)+1),"")</f>
        <v>0</v>
      </c>
    </row>
    <row r="1229" spans="5:70">
      <c r="E1229">
        <f>IFERROR(SMALL(E346:E1024,ROW()-ROW($E$1027)+1),"")</f>
        <v>0</v>
      </c>
      <c r="F1229">
        <f>IFERROR(SMALL(F346:F1024,ROW()-ROW($F$1027)+1),"")</f>
        <v>0</v>
      </c>
      <c r="G1229">
        <f>IFERROR(SMALL(G346:G1024,ROW()-ROW($G$1027)+1),"")</f>
        <v>0</v>
      </c>
      <c r="H1229">
        <f>IFERROR(SMALL(H346:H1024,ROW()-ROW($H$1027)+1),"")</f>
        <v>0</v>
      </c>
      <c r="I1229">
        <f>IFERROR(SMALL(I346:I1024,ROW()-ROW($I$1027)+1),"")</f>
        <v>0</v>
      </c>
      <c r="J1229">
        <f>IFERROR(SMALL(J346:J1024,ROW()-ROW($J$1027)+1),"")</f>
        <v>0</v>
      </c>
      <c r="K1229">
        <f>IFERROR(SMALL(K346:K1024,ROW()-ROW($K$1027)+1),"")</f>
        <v>0</v>
      </c>
      <c r="L1229">
        <f>IFERROR(SMALL(L346:L1024,ROW()-ROW($L$1027)+1),"")</f>
        <v>0</v>
      </c>
      <c r="M1229">
        <f>IFERROR(SMALL(M346:M1024,ROW()-ROW($M$1027)+1),"")</f>
        <v>0</v>
      </c>
      <c r="N1229">
        <f>IFERROR(SMALL(N346:N1024,ROW()-ROW($N$1027)+1),"")</f>
        <v>0</v>
      </c>
      <c r="O1229">
        <f>IFERROR(SMALL(O346:O1024,ROW()-ROW($O$1027)+1),"")</f>
        <v>0</v>
      </c>
      <c r="P1229">
        <f>IFERROR(SMALL(P346:P1024,ROW()-ROW($P$1027)+1),"")</f>
        <v>0</v>
      </c>
      <c r="Q1229">
        <f>IFERROR(SMALL(Q346:Q1024,ROW()-ROW($Q$1027)+1),"")</f>
        <v>0</v>
      </c>
      <c r="R1229">
        <f>IFERROR(SMALL(R346:R1024,ROW()-ROW($R$1027)+1),"")</f>
        <v>0</v>
      </c>
      <c r="S1229">
        <f>IFERROR(SMALL(S346:S1024,ROW()-ROW($S$1027)+1),"")</f>
        <v>0</v>
      </c>
      <c r="T1229">
        <f>IFERROR(SMALL(T346:T1024,ROW()-ROW($T$1027)+1),"")</f>
        <v>0</v>
      </c>
      <c r="U1229">
        <f>IFERROR(SMALL(U346:U1024,ROW()-ROW($U$1027)+1),"")</f>
        <v>0</v>
      </c>
      <c r="V1229">
        <f>IFERROR(SMALL(V346:V1024,ROW()-ROW($V$1027)+1),"")</f>
        <v>0</v>
      </c>
      <c r="W1229">
        <f>IFERROR(SMALL(W346:W1024,ROW()-ROW($W$1027)+1),"")</f>
        <v>0</v>
      </c>
      <c r="X1229">
        <f>IFERROR(SMALL(X346:X1024,ROW()-ROW($X$1027)+1),"")</f>
        <v>0</v>
      </c>
      <c r="Y1229">
        <f>IFERROR(SMALL(Y346:Y1024,ROW()-ROW($Y$1027)+1),"")</f>
        <v>0</v>
      </c>
      <c r="Z1229">
        <f>IFERROR(SMALL(Z346:Z1024,ROW()-ROW($Z$1027)+1),"")</f>
        <v>0</v>
      </c>
      <c r="AA1229">
        <f>IFERROR(SMALL(AA346:AA1024,ROW()-ROW($AA$1027)+1),"")</f>
        <v>0</v>
      </c>
      <c r="AB1229">
        <f>IFERROR(SMALL(AB346:AB1024,ROW()-ROW($AB$1027)+1),"")</f>
        <v>0</v>
      </c>
      <c r="AC1229">
        <f>IFERROR(SMALL(AC346:AC1024,ROW()-ROW($AC$1027)+1),"")</f>
        <v>0</v>
      </c>
      <c r="AD1229">
        <f>IFERROR(SMALL(AD346:AD1024,ROW()-ROW($AD$1027)+1),"")</f>
        <v>0</v>
      </c>
      <c r="AE1229">
        <f>IFERROR(SMALL(AE346:AE1024,ROW()-ROW($AE$1027)+1),"")</f>
        <v>0</v>
      </c>
      <c r="AF1229">
        <f>IFERROR(SMALL(AF346:AF1024,ROW()-ROW($AF$1027)+1),"")</f>
        <v>0</v>
      </c>
      <c r="AG1229">
        <f>IFERROR(SMALL(AG346:AG1024,ROW()-ROW($AG$1027)+1),"")</f>
        <v>0</v>
      </c>
      <c r="AH1229">
        <f>IFERROR(SMALL(AH346:AH1024,ROW()-ROW($AH$1027)+1),"")</f>
        <v>0</v>
      </c>
      <c r="AI1229">
        <f>IFERROR(SMALL(AI346:AI1024,ROW()-ROW($AI$1027)+1),"")</f>
        <v>0</v>
      </c>
      <c r="AJ1229">
        <f>IFERROR(SMALL(AJ346:AJ1024,ROW()-ROW($AJ$1027)+1),"")</f>
        <v>0</v>
      </c>
      <c r="AM1229">
        <f>IFERROR(SMALL(AM346:AM1024,ROW()-ROW($AM$1027)+1),"")</f>
        <v>0</v>
      </c>
      <c r="AN1229">
        <f>IFERROR(SMALL(AN346:AN1024,ROW()-ROW($AN$1027)+1),"")</f>
        <v>0</v>
      </c>
      <c r="AO1229">
        <f>IFERROR(SMALL(AO346:AO1024,ROW()-ROW($AO$1027)+1),"")</f>
        <v>0</v>
      </c>
      <c r="AP1229">
        <f>IFERROR(SMALL(AP346:AP1024,ROW()-ROW($AP$1027)+1),"")</f>
        <v>0</v>
      </c>
      <c r="AQ1229">
        <f>IFERROR(SMALL(AQ346:AQ1024,ROW()-ROW($AQ$1027)+1),"")</f>
        <v>0</v>
      </c>
      <c r="AR1229">
        <f>IFERROR(SMALL(AR346:AR1024,ROW()-ROW($AR$1027)+1),"")</f>
        <v>0</v>
      </c>
      <c r="AS1229">
        <f>IFERROR(SMALL(AS346:AS1024,ROW()-ROW($AS$1027)+1),"")</f>
        <v>0</v>
      </c>
      <c r="AT1229">
        <f>IFERROR(SMALL(AT346:AT1024,ROW()-ROW($AT$1027)+1),"")</f>
        <v>0</v>
      </c>
      <c r="AU1229">
        <f>IFERROR(SMALL(AU346:AU1024,ROW()-ROW($AU$1027)+1),"")</f>
        <v>0</v>
      </c>
      <c r="AV1229">
        <f>IFERROR(SMALL(AV346:AV1024,ROW()-ROW($AV$1027)+1),"")</f>
        <v>0</v>
      </c>
      <c r="AW1229">
        <f>IFERROR(SMALL(AW346:AW1024,ROW()-ROW($AW$1027)+1),"")</f>
        <v>0</v>
      </c>
      <c r="AX1229">
        <f>IFERROR(SMALL(AX346:AX1024,ROW()-ROW($AX$1027)+1),"")</f>
        <v>0</v>
      </c>
      <c r="AY1229">
        <f>IFERROR(SMALL(AY346:AY1024,ROW()-ROW($AY$1027)+1),"")</f>
        <v>0</v>
      </c>
      <c r="AZ1229">
        <f>IFERROR(SMALL(AZ346:AZ1024,ROW()-ROW($AZ$1027)+1),"")</f>
        <v>0</v>
      </c>
      <c r="BA1229">
        <f>IFERROR(SMALL(BA346:BA1024,ROW()-ROW($BA$1027)+1),"")</f>
        <v>0</v>
      </c>
      <c r="BB1229">
        <f>IFERROR(SMALL(BB346:BB1024,ROW()-ROW($BB$1027)+1),"")</f>
        <v>0</v>
      </c>
      <c r="BC1229">
        <f>IFERROR(SMALL(BC346:BC1024,ROW()-ROW($BC$1027)+1),"")</f>
        <v>0</v>
      </c>
      <c r="BD1229">
        <f>IFERROR(SMALL(BD346:BD1024,ROW()-ROW($BD$1027)+1),"")</f>
        <v>0</v>
      </c>
      <c r="BE1229">
        <f>IFERROR(SMALL(BE346:BE1024,ROW()-ROW($BE$1027)+1),"")</f>
        <v>0</v>
      </c>
      <c r="BF1229">
        <f>IFERROR(SMALL(BF346:BF1024,ROW()-ROW($BF$1027)+1),"")</f>
        <v>0</v>
      </c>
      <c r="BG1229">
        <f>IFERROR(SMALL(BG346:BG1024,ROW()-ROW($BG$1027)+1),"")</f>
        <v>0</v>
      </c>
      <c r="BH1229">
        <f>IFERROR(SMALL(BH346:BH1024,ROW()-ROW($BH$1027)+1),"")</f>
        <v>0</v>
      </c>
      <c r="BI1229">
        <f>IFERROR(SMALL(BI346:BI1024,ROW()-ROW($BI$1027)+1),"")</f>
        <v>0</v>
      </c>
      <c r="BJ1229">
        <f>IFERROR(SMALL(BJ346:BJ1024,ROW()-ROW($BJ$1027)+1),"")</f>
        <v>0</v>
      </c>
      <c r="BK1229">
        <f>IFERROR(SMALL(BK346:BK1024,ROW()-ROW($BK$1027)+1),"")</f>
        <v>0</v>
      </c>
      <c r="BL1229">
        <f>IFERROR(SMALL(BL346:BL1024,ROW()-ROW($BL$1027)+1),"")</f>
        <v>0</v>
      </c>
      <c r="BM1229">
        <f>IFERROR(SMALL(BM346:BM1024,ROW()-ROW($BM$1027)+1),"")</f>
        <v>0</v>
      </c>
      <c r="BN1229">
        <f>IFERROR(SMALL(BN346:BN1024,ROW()-ROW($BN$1027)+1),"")</f>
        <v>0</v>
      </c>
      <c r="BO1229">
        <f>IFERROR(SMALL(BO346:BO1024,ROW()-ROW($BO$1027)+1),"")</f>
        <v>0</v>
      </c>
      <c r="BP1229">
        <f>IFERROR(SMALL(BP346:BP1024,ROW()-ROW($BP$1027)+1),"")</f>
        <v>0</v>
      </c>
      <c r="BQ1229">
        <f>IFERROR(SMALL(BQ346:BQ1024,ROW()-ROW($BQ$1027)+1),"")</f>
        <v>0</v>
      </c>
      <c r="BR1229">
        <f>IFERROR(SMALL(BR346:BR1024,ROW()-ROW($BR$1027)+1),"")</f>
        <v>0</v>
      </c>
    </row>
    <row r="1230" spans="5:70">
      <c r="E1230">
        <f>IFERROR(SMALL(E346:E1024,ROW()-ROW($E$1027)+1),"")</f>
        <v>0</v>
      </c>
      <c r="F1230">
        <f>IFERROR(SMALL(F346:F1024,ROW()-ROW($F$1027)+1),"")</f>
        <v>0</v>
      </c>
      <c r="G1230">
        <f>IFERROR(SMALL(G346:G1024,ROW()-ROW($G$1027)+1),"")</f>
        <v>0</v>
      </c>
      <c r="H1230">
        <f>IFERROR(SMALL(H346:H1024,ROW()-ROW($H$1027)+1),"")</f>
        <v>0</v>
      </c>
      <c r="I1230">
        <f>IFERROR(SMALL(I346:I1024,ROW()-ROW($I$1027)+1),"")</f>
        <v>0</v>
      </c>
      <c r="J1230">
        <f>IFERROR(SMALL(J346:J1024,ROW()-ROW($J$1027)+1),"")</f>
        <v>0</v>
      </c>
      <c r="K1230">
        <f>IFERROR(SMALL(K346:K1024,ROW()-ROW($K$1027)+1),"")</f>
        <v>0</v>
      </c>
      <c r="L1230">
        <f>IFERROR(SMALL(L346:L1024,ROW()-ROW($L$1027)+1),"")</f>
        <v>0</v>
      </c>
      <c r="M1230">
        <f>IFERROR(SMALL(M346:M1024,ROW()-ROW($M$1027)+1),"")</f>
        <v>0</v>
      </c>
      <c r="N1230">
        <f>IFERROR(SMALL(N346:N1024,ROW()-ROW($N$1027)+1),"")</f>
        <v>0</v>
      </c>
      <c r="O1230">
        <f>IFERROR(SMALL(O346:O1024,ROW()-ROW($O$1027)+1),"")</f>
        <v>0</v>
      </c>
      <c r="P1230">
        <f>IFERROR(SMALL(P346:P1024,ROW()-ROW($P$1027)+1),"")</f>
        <v>0</v>
      </c>
      <c r="Q1230">
        <f>IFERROR(SMALL(Q346:Q1024,ROW()-ROW($Q$1027)+1),"")</f>
        <v>0</v>
      </c>
      <c r="R1230">
        <f>IFERROR(SMALL(R346:R1024,ROW()-ROW($R$1027)+1),"")</f>
        <v>0</v>
      </c>
      <c r="S1230">
        <f>IFERROR(SMALL(S346:S1024,ROW()-ROW($S$1027)+1),"")</f>
        <v>0</v>
      </c>
      <c r="T1230">
        <f>IFERROR(SMALL(T346:T1024,ROW()-ROW($T$1027)+1),"")</f>
        <v>0</v>
      </c>
      <c r="U1230">
        <f>IFERROR(SMALL(U346:U1024,ROW()-ROW($U$1027)+1),"")</f>
        <v>0</v>
      </c>
      <c r="V1230">
        <f>IFERROR(SMALL(V346:V1024,ROW()-ROW($V$1027)+1),"")</f>
        <v>0</v>
      </c>
      <c r="W1230">
        <f>IFERROR(SMALL(W346:W1024,ROW()-ROW($W$1027)+1),"")</f>
        <v>0</v>
      </c>
      <c r="X1230">
        <f>IFERROR(SMALL(X346:X1024,ROW()-ROW($X$1027)+1),"")</f>
        <v>0</v>
      </c>
      <c r="Y1230">
        <f>IFERROR(SMALL(Y346:Y1024,ROW()-ROW($Y$1027)+1),"")</f>
        <v>0</v>
      </c>
      <c r="Z1230">
        <f>IFERROR(SMALL(Z346:Z1024,ROW()-ROW($Z$1027)+1),"")</f>
        <v>0</v>
      </c>
      <c r="AA1230">
        <f>IFERROR(SMALL(AA346:AA1024,ROW()-ROW($AA$1027)+1),"")</f>
        <v>0</v>
      </c>
      <c r="AB1230">
        <f>IFERROR(SMALL(AB346:AB1024,ROW()-ROW($AB$1027)+1),"")</f>
        <v>0</v>
      </c>
      <c r="AC1230">
        <f>IFERROR(SMALL(AC346:AC1024,ROW()-ROW($AC$1027)+1),"")</f>
        <v>0</v>
      </c>
      <c r="AD1230">
        <f>IFERROR(SMALL(AD346:AD1024,ROW()-ROW($AD$1027)+1),"")</f>
        <v>0</v>
      </c>
      <c r="AE1230">
        <f>IFERROR(SMALL(AE346:AE1024,ROW()-ROW($AE$1027)+1),"")</f>
        <v>0</v>
      </c>
      <c r="AF1230">
        <f>IFERROR(SMALL(AF346:AF1024,ROW()-ROW($AF$1027)+1),"")</f>
        <v>0</v>
      </c>
      <c r="AG1230">
        <f>IFERROR(SMALL(AG346:AG1024,ROW()-ROW($AG$1027)+1),"")</f>
        <v>0</v>
      </c>
      <c r="AH1230">
        <f>IFERROR(SMALL(AH346:AH1024,ROW()-ROW($AH$1027)+1),"")</f>
        <v>0</v>
      </c>
      <c r="AI1230">
        <f>IFERROR(SMALL(AI346:AI1024,ROW()-ROW($AI$1027)+1),"")</f>
        <v>0</v>
      </c>
      <c r="AJ1230">
        <f>IFERROR(SMALL(AJ346:AJ1024,ROW()-ROW($AJ$1027)+1),"")</f>
        <v>0</v>
      </c>
      <c r="AM1230">
        <f>IFERROR(SMALL(AM346:AM1024,ROW()-ROW($AM$1027)+1),"")</f>
        <v>0</v>
      </c>
      <c r="AN1230">
        <f>IFERROR(SMALL(AN346:AN1024,ROW()-ROW($AN$1027)+1),"")</f>
        <v>0</v>
      </c>
      <c r="AO1230">
        <f>IFERROR(SMALL(AO346:AO1024,ROW()-ROW($AO$1027)+1),"")</f>
        <v>0</v>
      </c>
      <c r="AP1230">
        <f>IFERROR(SMALL(AP346:AP1024,ROW()-ROW($AP$1027)+1),"")</f>
        <v>0</v>
      </c>
      <c r="AQ1230">
        <f>IFERROR(SMALL(AQ346:AQ1024,ROW()-ROW($AQ$1027)+1),"")</f>
        <v>0</v>
      </c>
      <c r="AR1230">
        <f>IFERROR(SMALL(AR346:AR1024,ROW()-ROW($AR$1027)+1),"")</f>
        <v>0</v>
      </c>
      <c r="AS1230">
        <f>IFERROR(SMALL(AS346:AS1024,ROW()-ROW($AS$1027)+1),"")</f>
        <v>0</v>
      </c>
      <c r="AT1230">
        <f>IFERROR(SMALL(AT346:AT1024,ROW()-ROW($AT$1027)+1),"")</f>
        <v>0</v>
      </c>
      <c r="AU1230">
        <f>IFERROR(SMALL(AU346:AU1024,ROW()-ROW($AU$1027)+1),"")</f>
        <v>0</v>
      </c>
      <c r="AV1230">
        <f>IFERROR(SMALL(AV346:AV1024,ROW()-ROW($AV$1027)+1),"")</f>
        <v>0</v>
      </c>
      <c r="AW1230">
        <f>IFERROR(SMALL(AW346:AW1024,ROW()-ROW($AW$1027)+1),"")</f>
        <v>0</v>
      </c>
      <c r="AX1230">
        <f>IFERROR(SMALL(AX346:AX1024,ROW()-ROW($AX$1027)+1),"")</f>
        <v>0</v>
      </c>
      <c r="AY1230">
        <f>IFERROR(SMALL(AY346:AY1024,ROW()-ROW($AY$1027)+1),"")</f>
        <v>0</v>
      </c>
      <c r="AZ1230">
        <f>IFERROR(SMALL(AZ346:AZ1024,ROW()-ROW($AZ$1027)+1),"")</f>
        <v>0</v>
      </c>
      <c r="BA1230">
        <f>IFERROR(SMALL(BA346:BA1024,ROW()-ROW($BA$1027)+1),"")</f>
        <v>0</v>
      </c>
      <c r="BB1230">
        <f>IFERROR(SMALL(BB346:BB1024,ROW()-ROW($BB$1027)+1),"")</f>
        <v>0</v>
      </c>
      <c r="BC1230">
        <f>IFERROR(SMALL(BC346:BC1024,ROW()-ROW($BC$1027)+1),"")</f>
        <v>0</v>
      </c>
      <c r="BD1230">
        <f>IFERROR(SMALL(BD346:BD1024,ROW()-ROW($BD$1027)+1),"")</f>
        <v>0</v>
      </c>
      <c r="BE1230">
        <f>IFERROR(SMALL(BE346:BE1024,ROW()-ROW($BE$1027)+1),"")</f>
        <v>0</v>
      </c>
      <c r="BF1230">
        <f>IFERROR(SMALL(BF346:BF1024,ROW()-ROW($BF$1027)+1),"")</f>
        <v>0</v>
      </c>
      <c r="BG1230">
        <f>IFERROR(SMALL(BG346:BG1024,ROW()-ROW($BG$1027)+1),"")</f>
        <v>0</v>
      </c>
      <c r="BH1230">
        <f>IFERROR(SMALL(BH346:BH1024,ROW()-ROW($BH$1027)+1),"")</f>
        <v>0</v>
      </c>
      <c r="BI1230">
        <f>IFERROR(SMALL(BI346:BI1024,ROW()-ROW($BI$1027)+1),"")</f>
        <v>0</v>
      </c>
      <c r="BJ1230">
        <f>IFERROR(SMALL(BJ346:BJ1024,ROW()-ROW($BJ$1027)+1),"")</f>
        <v>0</v>
      </c>
      <c r="BK1230">
        <f>IFERROR(SMALL(BK346:BK1024,ROW()-ROW($BK$1027)+1),"")</f>
        <v>0</v>
      </c>
      <c r="BL1230">
        <f>IFERROR(SMALL(BL346:BL1024,ROW()-ROW($BL$1027)+1),"")</f>
        <v>0</v>
      </c>
      <c r="BM1230">
        <f>IFERROR(SMALL(BM346:BM1024,ROW()-ROW($BM$1027)+1),"")</f>
        <v>0</v>
      </c>
      <c r="BN1230">
        <f>IFERROR(SMALL(BN346:BN1024,ROW()-ROW($BN$1027)+1),"")</f>
        <v>0</v>
      </c>
      <c r="BO1230">
        <f>IFERROR(SMALL(BO346:BO1024,ROW()-ROW($BO$1027)+1),"")</f>
        <v>0</v>
      </c>
      <c r="BP1230">
        <f>IFERROR(SMALL(BP346:BP1024,ROW()-ROW($BP$1027)+1),"")</f>
        <v>0</v>
      </c>
      <c r="BQ1230">
        <f>IFERROR(SMALL(BQ346:BQ1024,ROW()-ROW($BQ$1027)+1),"")</f>
        <v>0</v>
      </c>
      <c r="BR1230">
        <f>IFERROR(SMALL(BR346:BR1024,ROW()-ROW($BR$1027)+1),"")</f>
        <v>0</v>
      </c>
    </row>
    <row r="1231" spans="5:70">
      <c r="E1231">
        <f>IFERROR(SMALL(E346:E1024,ROW()-ROW($E$1027)+1),"")</f>
        <v>0</v>
      </c>
      <c r="F1231">
        <f>IFERROR(SMALL(F346:F1024,ROW()-ROW($F$1027)+1),"")</f>
        <v>0</v>
      </c>
      <c r="G1231">
        <f>IFERROR(SMALL(G346:G1024,ROW()-ROW($G$1027)+1),"")</f>
        <v>0</v>
      </c>
      <c r="H1231">
        <f>IFERROR(SMALL(H346:H1024,ROW()-ROW($H$1027)+1),"")</f>
        <v>0</v>
      </c>
      <c r="I1231">
        <f>IFERROR(SMALL(I346:I1024,ROW()-ROW($I$1027)+1),"")</f>
        <v>0</v>
      </c>
      <c r="J1231">
        <f>IFERROR(SMALL(J346:J1024,ROW()-ROW($J$1027)+1),"")</f>
        <v>0</v>
      </c>
      <c r="K1231">
        <f>IFERROR(SMALL(K346:K1024,ROW()-ROW($K$1027)+1),"")</f>
        <v>0</v>
      </c>
      <c r="L1231">
        <f>IFERROR(SMALL(L346:L1024,ROW()-ROW($L$1027)+1),"")</f>
        <v>0</v>
      </c>
      <c r="M1231">
        <f>IFERROR(SMALL(M346:M1024,ROW()-ROW($M$1027)+1),"")</f>
        <v>0</v>
      </c>
      <c r="N1231">
        <f>IFERROR(SMALL(N346:N1024,ROW()-ROW($N$1027)+1),"")</f>
        <v>0</v>
      </c>
      <c r="O1231">
        <f>IFERROR(SMALL(O346:O1024,ROW()-ROW($O$1027)+1),"")</f>
        <v>0</v>
      </c>
      <c r="P1231">
        <f>IFERROR(SMALL(P346:P1024,ROW()-ROW($P$1027)+1),"")</f>
        <v>0</v>
      </c>
      <c r="Q1231">
        <f>IFERROR(SMALL(Q346:Q1024,ROW()-ROW($Q$1027)+1),"")</f>
        <v>0</v>
      </c>
      <c r="R1231">
        <f>IFERROR(SMALL(R346:R1024,ROW()-ROW($R$1027)+1),"")</f>
        <v>0</v>
      </c>
      <c r="S1231">
        <f>IFERROR(SMALL(S346:S1024,ROW()-ROW($S$1027)+1),"")</f>
        <v>0</v>
      </c>
      <c r="T1231">
        <f>IFERROR(SMALL(T346:T1024,ROW()-ROW($T$1027)+1),"")</f>
        <v>0</v>
      </c>
      <c r="U1231">
        <f>IFERROR(SMALL(U346:U1024,ROW()-ROW($U$1027)+1),"")</f>
        <v>0</v>
      </c>
      <c r="V1231">
        <f>IFERROR(SMALL(V346:V1024,ROW()-ROW($V$1027)+1),"")</f>
        <v>0</v>
      </c>
      <c r="W1231">
        <f>IFERROR(SMALL(W346:W1024,ROW()-ROW($W$1027)+1),"")</f>
        <v>0</v>
      </c>
      <c r="X1231">
        <f>IFERROR(SMALL(X346:X1024,ROW()-ROW($X$1027)+1),"")</f>
        <v>0</v>
      </c>
      <c r="Y1231">
        <f>IFERROR(SMALL(Y346:Y1024,ROW()-ROW($Y$1027)+1),"")</f>
        <v>0</v>
      </c>
      <c r="Z1231">
        <f>IFERROR(SMALL(Z346:Z1024,ROW()-ROW($Z$1027)+1),"")</f>
        <v>0</v>
      </c>
      <c r="AA1231">
        <f>IFERROR(SMALL(AA346:AA1024,ROW()-ROW($AA$1027)+1),"")</f>
        <v>0</v>
      </c>
      <c r="AB1231">
        <f>IFERROR(SMALL(AB346:AB1024,ROW()-ROW($AB$1027)+1),"")</f>
        <v>0</v>
      </c>
      <c r="AC1231">
        <f>IFERROR(SMALL(AC346:AC1024,ROW()-ROW($AC$1027)+1),"")</f>
        <v>0</v>
      </c>
      <c r="AD1231">
        <f>IFERROR(SMALL(AD346:AD1024,ROW()-ROW($AD$1027)+1),"")</f>
        <v>0</v>
      </c>
      <c r="AE1231">
        <f>IFERROR(SMALL(AE346:AE1024,ROW()-ROW($AE$1027)+1),"")</f>
        <v>0</v>
      </c>
      <c r="AF1231">
        <f>IFERROR(SMALL(AF346:AF1024,ROW()-ROW($AF$1027)+1),"")</f>
        <v>0</v>
      </c>
      <c r="AG1231">
        <f>IFERROR(SMALL(AG346:AG1024,ROW()-ROW($AG$1027)+1),"")</f>
        <v>0</v>
      </c>
      <c r="AH1231">
        <f>IFERROR(SMALL(AH346:AH1024,ROW()-ROW($AH$1027)+1),"")</f>
        <v>0</v>
      </c>
      <c r="AI1231">
        <f>IFERROR(SMALL(AI346:AI1024,ROW()-ROW($AI$1027)+1),"")</f>
        <v>0</v>
      </c>
      <c r="AJ1231">
        <f>IFERROR(SMALL(AJ346:AJ1024,ROW()-ROW($AJ$1027)+1),"")</f>
        <v>0</v>
      </c>
      <c r="AM1231">
        <f>IFERROR(SMALL(AM346:AM1024,ROW()-ROW($AM$1027)+1),"")</f>
        <v>0</v>
      </c>
      <c r="AN1231">
        <f>IFERROR(SMALL(AN346:AN1024,ROW()-ROW($AN$1027)+1),"")</f>
        <v>0</v>
      </c>
      <c r="AO1231">
        <f>IFERROR(SMALL(AO346:AO1024,ROW()-ROW($AO$1027)+1),"")</f>
        <v>0</v>
      </c>
      <c r="AP1231">
        <f>IFERROR(SMALL(AP346:AP1024,ROW()-ROW($AP$1027)+1),"")</f>
        <v>0</v>
      </c>
      <c r="AQ1231">
        <f>IFERROR(SMALL(AQ346:AQ1024,ROW()-ROW($AQ$1027)+1),"")</f>
        <v>0</v>
      </c>
      <c r="AR1231">
        <f>IFERROR(SMALL(AR346:AR1024,ROW()-ROW($AR$1027)+1),"")</f>
        <v>0</v>
      </c>
      <c r="AS1231">
        <f>IFERROR(SMALL(AS346:AS1024,ROW()-ROW($AS$1027)+1),"")</f>
        <v>0</v>
      </c>
      <c r="AT1231">
        <f>IFERROR(SMALL(AT346:AT1024,ROW()-ROW($AT$1027)+1),"")</f>
        <v>0</v>
      </c>
      <c r="AU1231">
        <f>IFERROR(SMALL(AU346:AU1024,ROW()-ROW($AU$1027)+1),"")</f>
        <v>0</v>
      </c>
      <c r="AV1231">
        <f>IFERROR(SMALL(AV346:AV1024,ROW()-ROW($AV$1027)+1),"")</f>
        <v>0</v>
      </c>
      <c r="AW1231">
        <f>IFERROR(SMALL(AW346:AW1024,ROW()-ROW($AW$1027)+1),"")</f>
        <v>0</v>
      </c>
      <c r="AX1231">
        <f>IFERROR(SMALL(AX346:AX1024,ROW()-ROW($AX$1027)+1),"")</f>
        <v>0</v>
      </c>
      <c r="AY1231">
        <f>IFERROR(SMALL(AY346:AY1024,ROW()-ROW($AY$1027)+1),"")</f>
        <v>0</v>
      </c>
      <c r="AZ1231">
        <f>IFERROR(SMALL(AZ346:AZ1024,ROW()-ROW($AZ$1027)+1),"")</f>
        <v>0</v>
      </c>
      <c r="BA1231">
        <f>IFERROR(SMALL(BA346:BA1024,ROW()-ROW($BA$1027)+1),"")</f>
        <v>0</v>
      </c>
      <c r="BB1231">
        <f>IFERROR(SMALL(BB346:BB1024,ROW()-ROW($BB$1027)+1),"")</f>
        <v>0</v>
      </c>
      <c r="BC1231">
        <f>IFERROR(SMALL(BC346:BC1024,ROW()-ROW($BC$1027)+1),"")</f>
        <v>0</v>
      </c>
      <c r="BD1231">
        <f>IFERROR(SMALL(BD346:BD1024,ROW()-ROW($BD$1027)+1),"")</f>
        <v>0</v>
      </c>
      <c r="BE1231">
        <f>IFERROR(SMALL(BE346:BE1024,ROW()-ROW($BE$1027)+1),"")</f>
        <v>0</v>
      </c>
      <c r="BF1231">
        <f>IFERROR(SMALL(BF346:BF1024,ROW()-ROW($BF$1027)+1),"")</f>
        <v>0</v>
      </c>
      <c r="BG1231">
        <f>IFERROR(SMALL(BG346:BG1024,ROW()-ROW($BG$1027)+1),"")</f>
        <v>0</v>
      </c>
      <c r="BH1231">
        <f>IFERROR(SMALL(BH346:BH1024,ROW()-ROW($BH$1027)+1),"")</f>
        <v>0</v>
      </c>
      <c r="BI1231">
        <f>IFERROR(SMALL(BI346:BI1024,ROW()-ROW($BI$1027)+1),"")</f>
        <v>0</v>
      </c>
      <c r="BJ1231">
        <f>IFERROR(SMALL(BJ346:BJ1024,ROW()-ROW($BJ$1027)+1),"")</f>
        <v>0</v>
      </c>
      <c r="BK1231">
        <f>IFERROR(SMALL(BK346:BK1024,ROW()-ROW($BK$1027)+1),"")</f>
        <v>0</v>
      </c>
      <c r="BL1231">
        <f>IFERROR(SMALL(BL346:BL1024,ROW()-ROW($BL$1027)+1),"")</f>
        <v>0</v>
      </c>
      <c r="BM1231">
        <f>IFERROR(SMALL(BM346:BM1024,ROW()-ROW($BM$1027)+1),"")</f>
        <v>0</v>
      </c>
      <c r="BN1231">
        <f>IFERROR(SMALL(BN346:BN1024,ROW()-ROW($BN$1027)+1),"")</f>
        <v>0</v>
      </c>
      <c r="BO1231">
        <f>IFERROR(SMALL(BO346:BO1024,ROW()-ROW($BO$1027)+1),"")</f>
        <v>0</v>
      </c>
      <c r="BP1231">
        <f>IFERROR(SMALL(BP346:BP1024,ROW()-ROW($BP$1027)+1),"")</f>
        <v>0</v>
      </c>
      <c r="BQ1231">
        <f>IFERROR(SMALL(BQ346:BQ1024,ROW()-ROW($BQ$1027)+1),"")</f>
        <v>0</v>
      </c>
      <c r="BR1231">
        <f>IFERROR(SMALL(BR346:BR1024,ROW()-ROW($BR$1027)+1),"")</f>
        <v>0</v>
      </c>
    </row>
    <row r="1232" spans="5:70">
      <c r="E1232">
        <f>IFERROR(SMALL(E346:E1024,ROW()-ROW($E$1027)+1),"")</f>
        <v>0</v>
      </c>
      <c r="F1232">
        <f>IFERROR(SMALL(F346:F1024,ROW()-ROW($F$1027)+1),"")</f>
        <v>0</v>
      </c>
      <c r="G1232">
        <f>IFERROR(SMALL(G346:G1024,ROW()-ROW($G$1027)+1),"")</f>
        <v>0</v>
      </c>
      <c r="H1232">
        <f>IFERROR(SMALL(H346:H1024,ROW()-ROW($H$1027)+1),"")</f>
        <v>0</v>
      </c>
      <c r="I1232">
        <f>IFERROR(SMALL(I346:I1024,ROW()-ROW($I$1027)+1),"")</f>
        <v>0</v>
      </c>
      <c r="J1232">
        <f>IFERROR(SMALL(J346:J1024,ROW()-ROW($J$1027)+1),"")</f>
        <v>0</v>
      </c>
      <c r="K1232">
        <f>IFERROR(SMALL(K346:K1024,ROW()-ROW($K$1027)+1),"")</f>
        <v>0</v>
      </c>
      <c r="L1232">
        <f>IFERROR(SMALL(L346:L1024,ROW()-ROW($L$1027)+1),"")</f>
        <v>0</v>
      </c>
      <c r="M1232">
        <f>IFERROR(SMALL(M346:M1024,ROW()-ROW($M$1027)+1),"")</f>
        <v>0</v>
      </c>
      <c r="N1232">
        <f>IFERROR(SMALL(N346:N1024,ROW()-ROW($N$1027)+1),"")</f>
        <v>0</v>
      </c>
      <c r="O1232">
        <f>IFERROR(SMALL(O346:O1024,ROW()-ROW($O$1027)+1),"")</f>
        <v>0</v>
      </c>
      <c r="P1232">
        <f>IFERROR(SMALL(P346:P1024,ROW()-ROW($P$1027)+1),"")</f>
        <v>0</v>
      </c>
      <c r="Q1232">
        <f>IFERROR(SMALL(Q346:Q1024,ROW()-ROW($Q$1027)+1),"")</f>
        <v>0</v>
      </c>
      <c r="R1232">
        <f>IFERROR(SMALL(R346:R1024,ROW()-ROW($R$1027)+1),"")</f>
        <v>0</v>
      </c>
      <c r="S1232">
        <f>IFERROR(SMALL(S346:S1024,ROW()-ROW($S$1027)+1),"")</f>
        <v>0</v>
      </c>
      <c r="T1232">
        <f>IFERROR(SMALL(T346:T1024,ROW()-ROW($T$1027)+1),"")</f>
        <v>0</v>
      </c>
      <c r="U1232">
        <f>IFERROR(SMALL(U346:U1024,ROW()-ROW($U$1027)+1),"")</f>
        <v>0</v>
      </c>
      <c r="V1232">
        <f>IFERROR(SMALL(V346:V1024,ROW()-ROW($V$1027)+1),"")</f>
        <v>0</v>
      </c>
      <c r="W1232">
        <f>IFERROR(SMALL(W346:W1024,ROW()-ROW($W$1027)+1),"")</f>
        <v>0</v>
      </c>
      <c r="X1232">
        <f>IFERROR(SMALL(X346:X1024,ROW()-ROW($X$1027)+1),"")</f>
        <v>0</v>
      </c>
      <c r="Y1232">
        <f>IFERROR(SMALL(Y346:Y1024,ROW()-ROW($Y$1027)+1),"")</f>
        <v>0</v>
      </c>
      <c r="Z1232">
        <f>IFERROR(SMALL(Z346:Z1024,ROW()-ROW($Z$1027)+1),"")</f>
        <v>0</v>
      </c>
      <c r="AA1232">
        <f>IFERROR(SMALL(AA346:AA1024,ROW()-ROW($AA$1027)+1),"")</f>
        <v>0</v>
      </c>
      <c r="AB1232">
        <f>IFERROR(SMALL(AB346:AB1024,ROW()-ROW($AB$1027)+1),"")</f>
        <v>0</v>
      </c>
      <c r="AC1232">
        <f>IFERROR(SMALL(AC346:AC1024,ROW()-ROW($AC$1027)+1),"")</f>
        <v>0</v>
      </c>
      <c r="AD1232">
        <f>IFERROR(SMALL(AD346:AD1024,ROW()-ROW($AD$1027)+1),"")</f>
        <v>0</v>
      </c>
      <c r="AE1232">
        <f>IFERROR(SMALL(AE346:AE1024,ROW()-ROW($AE$1027)+1),"")</f>
        <v>0</v>
      </c>
      <c r="AF1232">
        <f>IFERROR(SMALL(AF346:AF1024,ROW()-ROW($AF$1027)+1),"")</f>
        <v>0</v>
      </c>
      <c r="AG1232">
        <f>IFERROR(SMALL(AG346:AG1024,ROW()-ROW($AG$1027)+1),"")</f>
        <v>0</v>
      </c>
      <c r="AH1232">
        <f>IFERROR(SMALL(AH346:AH1024,ROW()-ROW($AH$1027)+1),"")</f>
        <v>0</v>
      </c>
      <c r="AI1232">
        <f>IFERROR(SMALL(AI346:AI1024,ROW()-ROW($AI$1027)+1),"")</f>
        <v>0</v>
      </c>
      <c r="AJ1232">
        <f>IFERROR(SMALL(AJ346:AJ1024,ROW()-ROW($AJ$1027)+1),"")</f>
        <v>0</v>
      </c>
      <c r="AM1232">
        <f>IFERROR(SMALL(AM346:AM1024,ROW()-ROW($AM$1027)+1),"")</f>
        <v>0</v>
      </c>
      <c r="AN1232">
        <f>IFERROR(SMALL(AN346:AN1024,ROW()-ROW($AN$1027)+1),"")</f>
        <v>0</v>
      </c>
      <c r="AO1232">
        <f>IFERROR(SMALL(AO346:AO1024,ROW()-ROW($AO$1027)+1),"")</f>
        <v>0</v>
      </c>
      <c r="AP1232">
        <f>IFERROR(SMALL(AP346:AP1024,ROW()-ROW($AP$1027)+1),"")</f>
        <v>0</v>
      </c>
      <c r="AQ1232">
        <f>IFERROR(SMALL(AQ346:AQ1024,ROW()-ROW($AQ$1027)+1),"")</f>
        <v>0</v>
      </c>
      <c r="AR1232">
        <f>IFERROR(SMALL(AR346:AR1024,ROW()-ROW($AR$1027)+1),"")</f>
        <v>0</v>
      </c>
      <c r="AS1232">
        <f>IFERROR(SMALL(AS346:AS1024,ROW()-ROW($AS$1027)+1),"")</f>
        <v>0</v>
      </c>
      <c r="AT1232">
        <f>IFERROR(SMALL(AT346:AT1024,ROW()-ROW($AT$1027)+1),"")</f>
        <v>0</v>
      </c>
      <c r="AU1232">
        <f>IFERROR(SMALL(AU346:AU1024,ROW()-ROW($AU$1027)+1),"")</f>
        <v>0</v>
      </c>
      <c r="AV1232">
        <f>IFERROR(SMALL(AV346:AV1024,ROW()-ROW($AV$1027)+1),"")</f>
        <v>0</v>
      </c>
      <c r="AW1232">
        <f>IFERROR(SMALL(AW346:AW1024,ROW()-ROW($AW$1027)+1),"")</f>
        <v>0</v>
      </c>
      <c r="AX1232">
        <f>IFERROR(SMALL(AX346:AX1024,ROW()-ROW($AX$1027)+1),"")</f>
        <v>0</v>
      </c>
      <c r="AY1232">
        <f>IFERROR(SMALL(AY346:AY1024,ROW()-ROW($AY$1027)+1),"")</f>
        <v>0</v>
      </c>
      <c r="AZ1232">
        <f>IFERROR(SMALL(AZ346:AZ1024,ROW()-ROW($AZ$1027)+1),"")</f>
        <v>0</v>
      </c>
      <c r="BA1232">
        <f>IFERROR(SMALL(BA346:BA1024,ROW()-ROW($BA$1027)+1),"")</f>
        <v>0</v>
      </c>
      <c r="BB1232">
        <f>IFERROR(SMALL(BB346:BB1024,ROW()-ROW($BB$1027)+1),"")</f>
        <v>0</v>
      </c>
      <c r="BC1232">
        <f>IFERROR(SMALL(BC346:BC1024,ROW()-ROW($BC$1027)+1),"")</f>
        <v>0</v>
      </c>
      <c r="BD1232">
        <f>IFERROR(SMALL(BD346:BD1024,ROW()-ROW($BD$1027)+1),"")</f>
        <v>0</v>
      </c>
      <c r="BE1232">
        <f>IFERROR(SMALL(BE346:BE1024,ROW()-ROW($BE$1027)+1),"")</f>
        <v>0</v>
      </c>
      <c r="BF1232">
        <f>IFERROR(SMALL(BF346:BF1024,ROW()-ROW($BF$1027)+1),"")</f>
        <v>0</v>
      </c>
      <c r="BG1232">
        <f>IFERROR(SMALL(BG346:BG1024,ROW()-ROW($BG$1027)+1),"")</f>
        <v>0</v>
      </c>
      <c r="BH1232">
        <f>IFERROR(SMALL(BH346:BH1024,ROW()-ROW($BH$1027)+1),"")</f>
        <v>0</v>
      </c>
      <c r="BI1232">
        <f>IFERROR(SMALL(BI346:BI1024,ROW()-ROW($BI$1027)+1),"")</f>
        <v>0</v>
      </c>
      <c r="BJ1232">
        <f>IFERROR(SMALL(BJ346:BJ1024,ROW()-ROW($BJ$1027)+1),"")</f>
        <v>0</v>
      </c>
      <c r="BK1232">
        <f>IFERROR(SMALL(BK346:BK1024,ROW()-ROW($BK$1027)+1),"")</f>
        <v>0</v>
      </c>
      <c r="BL1232">
        <f>IFERROR(SMALL(BL346:BL1024,ROW()-ROW($BL$1027)+1),"")</f>
        <v>0</v>
      </c>
      <c r="BM1232">
        <f>IFERROR(SMALL(BM346:BM1024,ROW()-ROW($BM$1027)+1),"")</f>
        <v>0</v>
      </c>
      <c r="BN1232">
        <f>IFERROR(SMALL(BN346:BN1024,ROW()-ROW($BN$1027)+1),"")</f>
        <v>0</v>
      </c>
      <c r="BO1232">
        <f>IFERROR(SMALL(BO346:BO1024,ROW()-ROW($BO$1027)+1),"")</f>
        <v>0</v>
      </c>
      <c r="BP1232">
        <f>IFERROR(SMALL(BP346:BP1024,ROW()-ROW($BP$1027)+1),"")</f>
        <v>0</v>
      </c>
      <c r="BQ1232">
        <f>IFERROR(SMALL(BQ346:BQ1024,ROW()-ROW($BQ$1027)+1),"")</f>
        <v>0</v>
      </c>
      <c r="BR1232">
        <f>IFERROR(SMALL(BR346:BR1024,ROW()-ROW($BR$1027)+1),"")</f>
        <v>0</v>
      </c>
    </row>
    <row r="1233" spans="5:70">
      <c r="E1233">
        <f>IFERROR(SMALL(E346:E1024,ROW()-ROW($E$1027)+1),"")</f>
        <v>0</v>
      </c>
      <c r="F1233">
        <f>IFERROR(SMALL(F346:F1024,ROW()-ROW($F$1027)+1),"")</f>
        <v>0</v>
      </c>
      <c r="G1233">
        <f>IFERROR(SMALL(G346:G1024,ROW()-ROW($G$1027)+1),"")</f>
        <v>0</v>
      </c>
      <c r="H1233">
        <f>IFERROR(SMALL(H346:H1024,ROW()-ROW($H$1027)+1),"")</f>
        <v>0</v>
      </c>
      <c r="I1233">
        <f>IFERROR(SMALL(I346:I1024,ROW()-ROW($I$1027)+1),"")</f>
        <v>0</v>
      </c>
      <c r="J1233">
        <f>IFERROR(SMALL(J346:J1024,ROW()-ROW($J$1027)+1),"")</f>
        <v>0</v>
      </c>
      <c r="K1233">
        <f>IFERROR(SMALL(K346:K1024,ROW()-ROW($K$1027)+1),"")</f>
        <v>0</v>
      </c>
      <c r="L1233">
        <f>IFERROR(SMALL(L346:L1024,ROW()-ROW($L$1027)+1),"")</f>
        <v>0</v>
      </c>
      <c r="M1233">
        <f>IFERROR(SMALL(M346:M1024,ROW()-ROW($M$1027)+1),"")</f>
        <v>0</v>
      </c>
      <c r="N1233">
        <f>IFERROR(SMALL(N346:N1024,ROW()-ROW($N$1027)+1),"")</f>
        <v>0</v>
      </c>
      <c r="O1233">
        <f>IFERROR(SMALL(O346:O1024,ROW()-ROW($O$1027)+1),"")</f>
        <v>0</v>
      </c>
      <c r="P1233">
        <f>IFERROR(SMALL(P346:P1024,ROW()-ROW($P$1027)+1),"")</f>
        <v>0</v>
      </c>
      <c r="Q1233">
        <f>IFERROR(SMALL(Q346:Q1024,ROW()-ROW($Q$1027)+1),"")</f>
        <v>0</v>
      </c>
      <c r="R1233">
        <f>IFERROR(SMALL(R346:R1024,ROW()-ROW($R$1027)+1),"")</f>
        <v>0</v>
      </c>
      <c r="S1233">
        <f>IFERROR(SMALL(S346:S1024,ROW()-ROW($S$1027)+1),"")</f>
        <v>0</v>
      </c>
      <c r="T1233">
        <f>IFERROR(SMALL(T346:T1024,ROW()-ROW($T$1027)+1),"")</f>
        <v>0</v>
      </c>
      <c r="U1233">
        <f>IFERROR(SMALL(U346:U1024,ROW()-ROW($U$1027)+1),"")</f>
        <v>0</v>
      </c>
      <c r="V1233">
        <f>IFERROR(SMALL(V346:V1024,ROW()-ROW($V$1027)+1),"")</f>
        <v>0</v>
      </c>
      <c r="W1233">
        <f>IFERROR(SMALL(W346:W1024,ROW()-ROW($W$1027)+1),"")</f>
        <v>0</v>
      </c>
      <c r="X1233">
        <f>IFERROR(SMALL(X346:X1024,ROW()-ROW($X$1027)+1),"")</f>
        <v>0</v>
      </c>
      <c r="Y1233">
        <f>IFERROR(SMALL(Y346:Y1024,ROW()-ROW($Y$1027)+1),"")</f>
        <v>0</v>
      </c>
      <c r="Z1233">
        <f>IFERROR(SMALL(Z346:Z1024,ROW()-ROW($Z$1027)+1),"")</f>
        <v>0</v>
      </c>
      <c r="AA1233">
        <f>IFERROR(SMALL(AA346:AA1024,ROW()-ROW($AA$1027)+1),"")</f>
        <v>0</v>
      </c>
      <c r="AB1233">
        <f>IFERROR(SMALL(AB346:AB1024,ROW()-ROW($AB$1027)+1),"")</f>
        <v>0</v>
      </c>
      <c r="AC1233">
        <f>IFERROR(SMALL(AC346:AC1024,ROW()-ROW($AC$1027)+1),"")</f>
        <v>0</v>
      </c>
      <c r="AD1233">
        <f>IFERROR(SMALL(AD346:AD1024,ROW()-ROW($AD$1027)+1),"")</f>
        <v>0</v>
      </c>
      <c r="AE1233">
        <f>IFERROR(SMALL(AE346:AE1024,ROW()-ROW($AE$1027)+1),"")</f>
        <v>0</v>
      </c>
      <c r="AF1233">
        <f>IFERROR(SMALL(AF346:AF1024,ROW()-ROW($AF$1027)+1),"")</f>
        <v>0</v>
      </c>
      <c r="AG1233">
        <f>IFERROR(SMALL(AG346:AG1024,ROW()-ROW($AG$1027)+1),"")</f>
        <v>0</v>
      </c>
      <c r="AH1233">
        <f>IFERROR(SMALL(AH346:AH1024,ROW()-ROW($AH$1027)+1),"")</f>
        <v>0</v>
      </c>
      <c r="AI1233">
        <f>IFERROR(SMALL(AI346:AI1024,ROW()-ROW($AI$1027)+1),"")</f>
        <v>0</v>
      </c>
      <c r="AJ1233">
        <f>IFERROR(SMALL(AJ346:AJ1024,ROW()-ROW($AJ$1027)+1),"")</f>
        <v>0</v>
      </c>
      <c r="AM1233">
        <f>IFERROR(SMALL(AM346:AM1024,ROW()-ROW($AM$1027)+1),"")</f>
        <v>0</v>
      </c>
      <c r="AN1233">
        <f>IFERROR(SMALL(AN346:AN1024,ROW()-ROW($AN$1027)+1),"")</f>
        <v>0</v>
      </c>
      <c r="AO1233">
        <f>IFERROR(SMALL(AO346:AO1024,ROW()-ROW($AO$1027)+1),"")</f>
        <v>0</v>
      </c>
      <c r="AP1233">
        <f>IFERROR(SMALL(AP346:AP1024,ROW()-ROW($AP$1027)+1),"")</f>
        <v>0</v>
      </c>
      <c r="AQ1233">
        <f>IFERROR(SMALL(AQ346:AQ1024,ROW()-ROW($AQ$1027)+1),"")</f>
        <v>0</v>
      </c>
      <c r="AR1233">
        <f>IFERROR(SMALL(AR346:AR1024,ROW()-ROW($AR$1027)+1),"")</f>
        <v>0</v>
      </c>
      <c r="AS1233">
        <f>IFERROR(SMALL(AS346:AS1024,ROW()-ROW($AS$1027)+1),"")</f>
        <v>0</v>
      </c>
      <c r="AT1233">
        <f>IFERROR(SMALL(AT346:AT1024,ROW()-ROW($AT$1027)+1),"")</f>
        <v>0</v>
      </c>
      <c r="AU1233">
        <f>IFERROR(SMALL(AU346:AU1024,ROW()-ROW($AU$1027)+1),"")</f>
        <v>0</v>
      </c>
      <c r="AV1233">
        <f>IFERROR(SMALL(AV346:AV1024,ROW()-ROW($AV$1027)+1),"")</f>
        <v>0</v>
      </c>
      <c r="AW1233">
        <f>IFERROR(SMALL(AW346:AW1024,ROW()-ROW($AW$1027)+1),"")</f>
        <v>0</v>
      </c>
      <c r="AX1233">
        <f>IFERROR(SMALL(AX346:AX1024,ROW()-ROW($AX$1027)+1),"")</f>
        <v>0</v>
      </c>
      <c r="AY1233">
        <f>IFERROR(SMALL(AY346:AY1024,ROW()-ROW($AY$1027)+1),"")</f>
        <v>0</v>
      </c>
      <c r="AZ1233">
        <f>IFERROR(SMALL(AZ346:AZ1024,ROW()-ROW($AZ$1027)+1),"")</f>
        <v>0</v>
      </c>
      <c r="BA1233">
        <f>IFERROR(SMALL(BA346:BA1024,ROW()-ROW($BA$1027)+1),"")</f>
        <v>0</v>
      </c>
      <c r="BB1233">
        <f>IFERROR(SMALL(BB346:BB1024,ROW()-ROW($BB$1027)+1),"")</f>
        <v>0</v>
      </c>
      <c r="BC1233">
        <f>IFERROR(SMALL(BC346:BC1024,ROW()-ROW($BC$1027)+1),"")</f>
        <v>0</v>
      </c>
      <c r="BD1233">
        <f>IFERROR(SMALL(BD346:BD1024,ROW()-ROW($BD$1027)+1),"")</f>
        <v>0</v>
      </c>
      <c r="BE1233">
        <f>IFERROR(SMALL(BE346:BE1024,ROW()-ROW($BE$1027)+1),"")</f>
        <v>0</v>
      </c>
      <c r="BF1233">
        <f>IFERROR(SMALL(BF346:BF1024,ROW()-ROW($BF$1027)+1),"")</f>
        <v>0</v>
      </c>
      <c r="BG1233">
        <f>IFERROR(SMALL(BG346:BG1024,ROW()-ROW($BG$1027)+1),"")</f>
        <v>0</v>
      </c>
      <c r="BH1233">
        <f>IFERROR(SMALL(BH346:BH1024,ROW()-ROW($BH$1027)+1),"")</f>
        <v>0</v>
      </c>
      <c r="BI1233">
        <f>IFERROR(SMALL(BI346:BI1024,ROW()-ROW($BI$1027)+1),"")</f>
        <v>0</v>
      </c>
      <c r="BJ1233">
        <f>IFERROR(SMALL(BJ346:BJ1024,ROW()-ROW($BJ$1027)+1),"")</f>
        <v>0</v>
      </c>
      <c r="BK1233">
        <f>IFERROR(SMALL(BK346:BK1024,ROW()-ROW($BK$1027)+1),"")</f>
        <v>0</v>
      </c>
      <c r="BL1233">
        <f>IFERROR(SMALL(BL346:BL1024,ROW()-ROW($BL$1027)+1),"")</f>
        <v>0</v>
      </c>
      <c r="BM1233">
        <f>IFERROR(SMALL(BM346:BM1024,ROW()-ROW($BM$1027)+1),"")</f>
        <v>0</v>
      </c>
      <c r="BN1233">
        <f>IFERROR(SMALL(BN346:BN1024,ROW()-ROW($BN$1027)+1),"")</f>
        <v>0</v>
      </c>
      <c r="BO1233">
        <f>IFERROR(SMALL(BO346:BO1024,ROW()-ROW($BO$1027)+1),"")</f>
        <v>0</v>
      </c>
      <c r="BP1233">
        <f>IFERROR(SMALL(BP346:BP1024,ROW()-ROW($BP$1027)+1),"")</f>
        <v>0</v>
      </c>
      <c r="BQ1233">
        <f>IFERROR(SMALL(BQ346:BQ1024,ROW()-ROW($BQ$1027)+1),"")</f>
        <v>0</v>
      </c>
      <c r="BR1233">
        <f>IFERROR(SMALL(BR346:BR1024,ROW()-ROW($BR$1027)+1),"")</f>
        <v>0</v>
      </c>
    </row>
    <row r="1234" spans="5:70">
      <c r="E1234">
        <f>IFERROR(SMALL(E346:E1024,ROW()-ROW($E$1027)+1),"")</f>
        <v>0</v>
      </c>
      <c r="F1234">
        <f>IFERROR(SMALL(F346:F1024,ROW()-ROW($F$1027)+1),"")</f>
        <v>0</v>
      </c>
      <c r="G1234">
        <f>IFERROR(SMALL(G346:G1024,ROW()-ROW($G$1027)+1),"")</f>
        <v>0</v>
      </c>
      <c r="H1234">
        <f>IFERROR(SMALL(H346:H1024,ROW()-ROW($H$1027)+1),"")</f>
        <v>0</v>
      </c>
      <c r="I1234">
        <f>IFERROR(SMALL(I346:I1024,ROW()-ROW($I$1027)+1),"")</f>
        <v>0</v>
      </c>
      <c r="J1234">
        <f>IFERROR(SMALL(J346:J1024,ROW()-ROW($J$1027)+1),"")</f>
        <v>0</v>
      </c>
      <c r="K1234">
        <f>IFERROR(SMALL(K346:K1024,ROW()-ROW($K$1027)+1),"")</f>
        <v>0</v>
      </c>
      <c r="L1234">
        <f>IFERROR(SMALL(L346:L1024,ROW()-ROW($L$1027)+1),"")</f>
        <v>0</v>
      </c>
      <c r="M1234">
        <f>IFERROR(SMALL(M346:M1024,ROW()-ROW($M$1027)+1),"")</f>
        <v>0</v>
      </c>
      <c r="N1234">
        <f>IFERROR(SMALL(N346:N1024,ROW()-ROW($N$1027)+1),"")</f>
        <v>0</v>
      </c>
      <c r="O1234">
        <f>IFERROR(SMALL(O346:O1024,ROW()-ROW($O$1027)+1),"")</f>
        <v>0</v>
      </c>
      <c r="P1234">
        <f>IFERROR(SMALL(P346:P1024,ROW()-ROW($P$1027)+1),"")</f>
        <v>0</v>
      </c>
      <c r="Q1234">
        <f>IFERROR(SMALL(Q346:Q1024,ROW()-ROW($Q$1027)+1),"")</f>
        <v>0</v>
      </c>
      <c r="R1234">
        <f>IFERROR(SMALL(R346:R1024,ROW()-ROW($R$1027)+1),"")</f>
        <v>0</v>
      </c>
      <c r="S1234">
        <f>IFERROR(SMALL(S346:S1024,ROW()-ROW($S$1027)+1),"")</f>
        <v>0</v>
      </c>
      <c r="T1234">
        <f>IFERROR(SMALL(T346:T1024,ROW()-ROW($T$1027)+1),"")</f>
        <v>0</v>
      </c>
      <c r="U1234">
        <f>IFERROR(SMALL(U346:U1024,ROW()-ROW($U$1027)+1),"")</f>
        <v>0</v>
      </c>
      <c r="V1234">
        <f>IFERROR(SMALL(V346:V1024,ROW()-ROW($V$1027)+1),"")</f>
        <v>0</v>
      </c>
      <c r="W1234">
        <f>IFERROR(SMALL(W346:W1024,ROW()-ROW($W$1027)+1),"")</f>
        <v>0</v>
      </c>
      <c r="X1234">
        <f>IFERROR(SMALL(X346:X1024,ROW()-ROW($X$1027)+1),"")</f>
        <v>0</v>
      </c>
      <c r="Y1234">
        <f>IFERROR(SMALL(Y346:Y1024,ROW()-ROW($Y$1027)+1),"")</f>
        <v>0</v>
      </c>
      <c r="Z1234">
        <f>IFERROR(SMALL(Z346:Z1024,ROW()-ROW($Z$1027)+1),"")</f>
        <v>0</v>
      </c>
      <c r="AA1234">
        <f>IFERROR(SMALL(AA346:AA1024,ROW()-ROW($AA$1027)+1),"")</f>
        <v>0</v>
      </c>
      <c r="AB1234">
        <f>IFERROR(SMALL(AB346:AB1024,ROW()-ROW($AB$1027)+1),"")</f>
        <v>0</v>
      </c>
      <c r="AC1234">
        <f>IFERROR(SMALL(AC346:AC1024,ROW()-ROW($AC$1027)+1),"")</f>
        <v>0</v>
      </c>
      <c r="AD1234">
        <f>IFERROR(SMALL(AD346:AD1024,ROW()-ROW($AD$1027)+1),"")</f>
        <v>0</v>
      </c>
      <c r="AE1234">
        <f>IFERROR(SMALL(AE346:AE1024,ROW()-ROW($AE$1027)+1),"")</f>
        <v>0</v>
      </c>
      <c r="AF1234">
        <f>IFERROR(SMALL(AF346:AF1024,ROW()-ROW($AF$1027)+1),"")</f>
        <v>0</v>
      </c>
      <c r="AG1234">
        <f>IFERROR(SMALL(AG346:AG1024,ROW()-ROW($AG$1027)+1),"")</f>
        <v>0</v>
      </c>
      <c r="AH1234">
        <f>IFERROR(SMALL(AH346:AH1024,ROW()-ROW($AH$1027)+1),"")</f>
        <v>0</v>
      </c>
      <c r="AI1234">
        <f>IFERROR(SMALL(AI346:AI1024,ROW()-ROW($AI$1027)+1),"")</f>
        <v>0</v>
      </c>
      <c r="AJ1234">
        <f>IFERROR(SMALL(AJ346:AJ1024,ROW()-ROW($AJ$1027)+1),"")</f>
        <v>0</v>
      </c>
      <c r="AM1234">
        <f>IFERROR(SMALL(AM346:AM1024,ROW()-ROW($AM$1027)+1),"")</f>
        <v>0</v>
      </c>
      <c r="AN1234">
        <f>IFERROR(SMALL(AN346:AN1024,ROW()-ROW($AN$1027)+1),"")</f>
        <v>0</v>
      </c>
      <c r="AO1234">
        <f>IFERROR(SMALL(AO346:AO1024,ROW()-ROW($AO$1027)+1),"")</f>
        <v>0</v>
      </c>
      <c r="AP1234">
        <f>IFERROR(SMALL(AP346:AP1024,ROW()-ROW($AP$1027)+1),"")</f>
        <v>0</v>
      </c>
      <c r="AQ1234">
        <f>IFERROR(SMALL(AQ346:AQ1024,ROW()-ROW($AQ$1027)+1),"")</f>
        <v>0</v>
      </c>
      <c r="AR1234">
        <f>IFERROR(SMALL(AR346:AR1024,ROW()-ROW($AR$1027)+1),"")</f>
        <v>0</v>
      </c>
      <c r="AS1234">
        <f>IFERROR(SMALL(AS346:AS1024,ROW()-ROW($AS$1027)+1),"")</f>
        <v>0</v>
      </c>
      <c r="AT1234">
        <f>IFERROR(SMALL(AT346:AT1024,ROW()-ROW($AT$1027)+1),"")</f>
        <v>0</v>
      </c>
      <c r="AU1234">
        <f>IFERROR(SMALL(AU346:AU1024,ROW()-ROW($AU$1027)+1),"")</f>
        <v>0</v>
      </c>
      <c r="AV1234">
        <f>IFERROR(SMALL(AV346:AV1024,ROW()-ROW($AV$1027)+1),"")</f>
        <v>0</v>
      </c>
      <c r="AW1234">
        <f>IFERROR(SMALL(AW346:AW1024,ROW()-ROW($AW$1027)+1),"")</f>
        <v>0</v>
      </c>
      <c r="AX1234">
        <f>IFERROR(SMALL(AX346:AX1024,ROW()-ROW($AX$1027)+1),"")</f>
        <v>0</v>
      </c>
      <c r="AY1234">
        <f>IFERROR(SMALL(AY346:AY1024,ROW()-ROW($AY$1027)+1),"")</f>
        <v>0</v>
      </c>
      <c r="AZ1234">
        <f>IFERROR(SMALL(AZ346:AZ1024,ROW()-ROW($AZ$1027)+1),"")</f>
        <v>0</v>
      </c>
      <c r="BA1234">
        <f>IFERROR(SMALL(BA346:BA1024,ROW()-ROW($BA$1027)+1),"")</f>
        <v>0</v>
      </c>
      <c r="BB1234">
        <f>IFERROR(SMALL(BB346:BB1024,ROW()-ROW($BB$1027)+1),"")</f>
        <v>0</v>
      </c>
      <c r="BC1234">
        <f>IFERROR(SMALL(BC346:BC1024,ROW()-ROW($BC$1027)+1),"")</f>
        <v>0</v>
      </c>
      <c r="BD1234">
        <f>IFERROR(SMALL(BD346:BD1024,ROW()-ROW($BD$1027)+1),"")</f>
        <v>0</v>
      </c>
      <c r="BE1234">
        <f>IFERROR(SMALL(BE346:BE1024,ROW()-ROW($BE$1027)+1),"")</f>
        <v>0</v>
      </c>
      <c r="BF1234">
        <f>IFERROR(SMALL(BF346:BF1024,ROW()-ROW($BF$1027)+1),"")</f>
        <v>0</v>
      </c>
      <c r="BG1234">
        <f>IFERROR(SMALL(BG346:BG1024,ROW()-ROW($BG$1027)+1),"")</f>
        <v>0</v>
      </c>
      <c r="BH1234">
        <f>IFERROR(SMALL(BH346:BH1024,ROW()-ROW($BH$1027)+1),"")</f>
        <v>0</v>
      </c>
      <c r="BI1234">
        <f>IFERROR(SMALL(BI346:BI1024,ROW()-ROW($BI$1027)+1),"")</f>
        <v>0</v>
      </c>
      <c r="BJ1234">
        <f>IFERROR(SMALL(BJ346:BJ1024,ROW()-ROW($BJ$1027)+1),"")</f>
        <v>0</v>
      </c>
      <c r="BK1234">
        <f>IFERROR(SMALL(BK346:BK1024,ROW()-ROW($BK$1027)+1),"")</f>
        <v>0</v>
      </c>
      <c r="BL1234">
        <f>IFERROR(SMALL(BL346:BL1024,ROW()-ROW($BL$1027)+1),"")</f>
        <v>0</v>
      </c>
      <c r="BM1234">
        <f>IFERROR(SMALL(BM346:BM1024,ROW()-ROW($BM$1027)+1),"")</f>
        <v>0</v>
      </c>
      <c r="BN1234">
        <f>IFERROR(SMALL(BN346:BN1024,ROW()-ROW($BN$1027)+1),"")</f>
        <v>0</v>
      </c>
      <c r="BO1234">
        <f>IFERROR(SMALL(BO346:BO1024,ROW()-ROW($BO$1027)+1),"")</f>
        <v>0</v>
      </c>
      <c r="BP1234">
        <f>IFERROR(SMALL(BP346:BP1024,ROW()-ROW($BP$1027)+1),"")</f>
        <v>0</v>
      </c>
      <c r="BQ1234">
        <f>IFERROR(SMALL(BQ346:BQ1024,ROW()-ROW($BQ$1027)+1),"")</f>
        <v>0</v>
      </c>
      <c r="BR1234">
        <f>IFERROR(SMALL(BR346:BR1024,ROW()-ROW($BR$1027)+1),"")</f>
        <v>0</v>
      </c>
    </row>
    <row r="1235" spans="5:70">
      <c r="E1235">
        <f>IFERROR(SMALL(E346:E1024,ROW()-ROW($E$1027)+1),"")</f>
        <v>0</v>
      </c>
      <c r="F1235">
        <f>IFERROR(SMALL(F346:F1024,ROW()-ROW($F$1027)+1),"")</f>
        <v>0</v>
      </c>
      <c r="G1235">
        <f>IFERROR(SMALL(G346:G1024,ROW()-ROW($G$1027)+1),"")</f>
        <v>0</v>
      </c>
      <c r="H1235">
        <f>IFERROR(SMALL(H346:H1024,ROW()-ROW($H$1027)+1),"")</f>
        <v>0</v>
      </c>
      <c r="I1235">
        <f>IFERROR(SMALL(I346:I1024,ROW()-ROW($I$1027)+1),"")</f>
        <v>0</v>
      </c>
      <c r="J1235">
        <f>IFERROR(SMALL(J346:J1024,ROW()-ROW($J$1027)+1),"")</f>
        <v>0</v>
      </c>
      <c r="K1235">
        <f>IFERROR(SMALL(K346:K1024,ROW()-ROW($K$1027)+1),"")</f>
        <v>0</v>
      </c>
      <c r="L1235">
        <f>IFERROR(SMALL(L346:L1024,ROW()-ROW($L$1027)+1),"")</f>
        <v>0</v>
      </c>
      <c r="M1235">
        <f>IFERROR(SMALL(M346:M1024,ROW()-ROW($M$1027)+1),"")</f>
        <v>0</v>
      </c>
      <c r="N1235">
        <f>IFERROR(SMALL(N346:N1024,ROW()-ROW($N$1027)+1),"")</f>
        <v>0</v>
      </c>
      <c r="O1235">
        <f>IFERROR(SMALL(O346:O1024,ROW()-ROW($O$1027)+1),"")</f>
        <v>0</v>
      </c>
      <c r="P1235">
        <f>IFERROR(SMALL(P346:P1024,ROW()-ROW($P$1027)+1),"")</f>
        <v>0</v>
      </c>
      <c r="Q1235">
        <f>IFERROR(SMALL(Q346:Q1024,ROW()-ROW($Q$1027)+1),"")</f>
        <v>0</v>
      </c>
      <c r="R1235">
        <f>IFERROR(SMALL(R346:R1024,ROW()-ROW($R$1027)+1),"")</f>
        <v>0</v>
      </c>
      <c r="S1235">
        <f>IFERROR(SMALL(S346:S1024,ROW()-ROW($S$1027)+1),"")</f>
        <v>0</v>
      </c>
      <c r="T1235">
        <f>IFERROR(SMALL(T346:T1024,ROW()-ROW($T$1027)+1),"")</f>
        <v>0</v>
      </c>
      <c r="U1235">
        <f>IFERROR(SMALL(U346:U1024,ROW()-ROW($U$1027)+1),"")</f>
        <v>0</v>
      </c>
      <c r="V1235">
        <f>IFERROR(SMALL(V346:V1024,ROW()-ROW($V$1027)+1),"")</f>
        <v>0</v>
      </c>
      <c r="W1235">
        <f>IFERROR(SMALL(W346:W1024,ROW()-ROW($W$1027)+1),"")</f>
        <v>0</v>
      </c>
      <c r="X1235">
        <f>IFERROR(SMALL(X346:X1024,ROW()-ROW($X$1027)+1),"")</f>
        <v>0</v>
      </c>
      <c r="Y1235">
        <f>IFERROR(SMALL(Y346:Y1024,ROW()-ROW($Y$1027)+1),"")</f>
        <v>0</v>
      </c>
      <c r="Z1235">
        <f>IFERROR(SMALL(Z346:Z1024,ROW()-ROW($Z$1027)+1),"")</f>
        <v>0</v>
      </c>
      <c r="AA1235">
        <f>IFERROR(SMALL(AA346:AA1024,ROW()-ROW($AA$1027)+1),"")</f>
        <v>0</v>
      </c>
      <c r="AB1235">
        <f>IFERROR(SMALL(AB346:AB1024,ROW()-ROW($AB$1027)+1),"")</f>
        <v>0</v>
      </c>
      <c r="AC1235">
        <f>IFERROR(SMALL(AC346:AC1024,ROW()-ROW($AC$1027)+1),"")</f>
        <v>0</v>
      </c>
      <c r="AD1235">
        <f>IFERROR(SMALL(AD346:AD1024,ROW()-ROW($AD$1027)+1),"")</f>
        <v>0</v>
      </c>
      <c r="AE1235">
        <f>IFERROR(SMALL(AE346:AE1024,ROW()-ROW($AE$1027)+1),"")</f>
        <v>0</v>
      </c>
      <c r="AF1235">
        <f>IFERROR(SMALL(AF346:AF1024,ROW()-ROW($AF$1027)+1),"")</f>
        <v>0</v>
      </c>
      <c r="AG1235">
        <f>IFERROR(SMALL(AG346:AG1024,ROW()-ROW($AG$1027)+1),"")</f>
        <v>0</v>
      </c>
      <c r="AH1235">
        <f>IFERROR(SMALL(AH346:AH1024,ROW()-ROW($AH$1027)+1),"")</f>
        <v>0</v>
      </c>
      <c r="AI1235">
        <f>IFERROR(SMALL(AI346:AI1024,ROW()-ROW($AI$1027)+1),"")</f>
        <v>0</v>
      </c>
      <c r="AJ1235">
        <f>IFERROR(SMALL(AJ346:AJ1024,ROW()-ROW($AJ$1027)+1),"")</f>
        <v>0</v>
      </c>
      <c r="AM1235">
        <f>IFERROR(SMALL(AM346:AM1024,ROW()-ROW($AM$1027)+1),"")</f>
        <v>0</v>
      </c>
      <c r="AN1235">
        <f>IFERROR(SMALL(AN346:AN1024,ROW()-ROW($AN$1027)+1),"")</f>
        <v>0</v>
      </c>
      <c r="AO1235">
        <f>IFERROR(SMALL(AO346:AO1024,ROW()-ROW($AO$1027)+1),"")</f>
        <v>0</v>
      </c>
      <c r="AP1235">
        <f>IFERROR(SMALL(AP346:AP1024,ROW()-ROW($AP$1027)+1),"")</f>
        <v>0</v>
      </c>
      <c r="AQ1235">
        <f>IFERROR(SMALL(AQ346:AQ1024,ROW()-ROW($AQ$1027)+1),"")</f>
        <v>0</v>
      </c>
      <c r="AR1235">
        <f>IFERROR(SMALL(AR346:AR1024,ROW()-ROW($AR$1027)+1),"")</f>
        <v>0</v>
      </c>
      <c r="AS1235">
        <f>IFERROR(SMALL(AS346:AS1024,ROW()-ROW($AS$1027)+1),"")</f>
        <v>0</v>
      </c>
      <c r="AT1235">
        <f>IFERROR(SMALL(AT346:AT1024,ROW()-ROW($AT$1027)+1),"")</f>
        <v>0</v>
      </c>
      <c r="AU1235">
        <f>IFERROR(SMALL(AU346:AU1024,ROW()-ROW($AU$1027)+1),"")</f>
        <v>0</v>
      </c>
      <c r="AV1235">
        <f>IFERROR(SMALL(AV346:AV1024,ROW()-ROW($AV$1027)+1),"")</f>
        <v>0</v>
      </c>
      <c r="AW1235">
        <f>IFERROR(SMALL(AW346:AW1024,ROW()-ROW($AW$1027)+1),"")</f>
        <v>0</v>
      </c>
      <c r="AX1235">
        <f>IFERROR(SMALL(AX346:AX1024,ROW()-ROW($AX$1027)+1),"")</f>
        <v>0</v>
      </c>
      <c r="AY1235">
        <f>IFERROR(SMALL(AY346:AY1024,ROW()-ROW($AY$1027)+1),"")</f>
        <v>0</v>
      </c>
      <c r="AZ1235">
        <f>IFERROR(SMALL(AZ346:AZ1024,ROW()-ROW($AZ$1027)+1),"")</f>
        <v>0</v>
      </c>
      <c r="BA1235">
        <f>IFERROR(SMALL(BA346:BA1024,ROW()-ROW($BA$1027)+1),"")</f>
        <v>0</v>
      </c>
      <c r="BB1235">
        <f>IFERROR(SMALL(BB346:BB1024,ROW()-ROW($BB$1027)+1),"")</f>
        <v>0</v>
      </c>
      <c r="BC1235">
        <f>IFERROR(SMALL(BC346:BC1024,ROW()-ROW($BC$1027)+1),"")</f>
        <v>0</v>
      </c>
      <c r="BD1235">
        <f>IFERROR(SMALL(BD346:BD1024,ROW()-ROW($BD$1027)+1),"")</f>
        <v>0</v>
      </c>
      <c r="BE1235">
        <f>IFERROR(SMALL(BE346:BE1024,ROW()-ROW($BE$1027)+1),"")</f>
        <v>0</v>
      </c>
      <c r="BF1235">
        <f>IFERROR(SMALL(BF346:BF1024,ROW()-ROW($BF$1027)+1),"")</f>
        <v>0</v>
      </c>
      <c r="BG1235">
        <f>IFERROR(SMALL(BG346:BG1024,ROW()-ROW($BG$1027)+1),"")</f>
        <v>0</v>
      </c>
      <c r="BH1235">
        <f>IFERROR(SMALL(BH346:BH1024,ROW()-ROW($BH$1027)+1),"")</f>
        <v>0</v>
      </c>
      <c r="BI1235">
        <f>IFERROR(SMALL(BI346:BI1024,ROW()-ROW($BI$1027)+1),"")</f>
        <v>0</v>
      </c>
      <c r="BJ1235">
        <f>IFERROR(SMALL(BJ346:BJ1024,ROW()-ROW($BJ$1027)+1),"")</f>
        <v>0</v>
      </c>
      <c r="BK1235">
        <f>IFERROR(SMALL(BK346:BK1024,ROW()-ROW($BK$1027)+1),"")</f>
        <v>0</v>
      </c>
      <c r="BL1235">
        <f>IFERROR(SMALL(BL346:BL1024,ROW()-ROW($BL$1027)+1),"")</f>
        <v>0</v>
      </c>
      <c r="BM1235">
        <f>IFERROR(SMALL(BM346:BM1024,ROW()-ROW($BM$1027)+1),"")</f>
        <v>0</v>
      </c>
      <c r="BN1235">
        <f>IFERROR(SMALL(BN346:BN1024,ROW()-ROW($BN$1027)+1),"")</f>
        <v>0</v>
      </c>
      <c r="BO1235">
        <f>IFERROR(SMALL(BO346:BO1024,ROW()-ROW($BO$1027)+1),"")</f>
        <v>0</v>
      </c>
      <c r="BP1235">
        <f>IFERROR(SMALL(BP346:BP1024,ROW()-ROW($BP$1027)+1),"")</f>
        <v>0</v>
      </c>
      <c r="BQ1235">
        <f>IFERROR(SMALL(BQ346:BQ1024,ROW()-ROW($BQ$1027)+1),"")</f>
        <v>0</v>
      </c>
      <c r="BR1235">
        <f>IFERROR(SMALL(BR346:BR1024,ROW()-ROW($BR$1027)+1),"")</f>
        <v>0</v>
      </c>
    </row>
    <row r="1236" spans="5:70">
      <c r="E1236">
        <f>IFERROR(SMALL(E346:E1024,ROW()-ROW($E$1027)+1),"")</f>
        <v>0</v>
      </c>
      <c r="F1236">
        <f>IFERROR(SMALL(F346:F1024,ROW()-ROW($F$1027)+1),"")</f>
        <v>0</v>
      </c>
      <c r="G1236">
        <f>IFERROR(SMALL(G346:G1024,ROW()-ROW($G$1027)+1),"")</f>
        <v>0</v>
      </c>
      <c r="H1236">
        <f>IFERROR(SMALL(H346:H1024,ROW()-ROW($H$1027)+1),"")</f>
        <v>0</v>
      </c>
      <c r="I1236">
        <f>IFERROR(SMALL(I346:I1024,ROW()-ROW($I$1027)+1),"")</f>
        <v>0</v>
      </c>
      <c r="J1236">
        <f>IFERROR(SMALL(J346:J1024,ROW()-ROW($J$1027)+1),"")</f>
        <v>0</v>
      </c>
      <c r="K1236">
        <f>IFERROR(SMALL(K346:K1024,ROW()-ROW($K$1027)+1),"")</f>
        <v>0</v>
      </c>
      <c r="L1236">
        <f>IFERROR(SMALL(L346:L1024,ROW()-ROW($L$1027)+1),"")</f>
        <v>0</v>
      </c>
      <c r="M1236">
        <f>IFERROR(SMALL(M346:M1024,ROW()-ROW($M$1027)+1),"")</f>
        <v>0</v>
      </c>
      <c r="N1236">
        <f>IFERROR(SMALL(N346:N1024,ROW()-ROW($N$1027)+1),"")</f>
        <v>0</v>
      </c>
      <c r="O1236">
        <f>IFERROR(SMALL(O346:O1024,ROW()-ROW($O$1027)+1),"")</f>
        <v>0</v>
      </c>
      <c r="P1236">
        <f>IFERROR(SMALL(P346:P1024,ROW()-ROW($P$1027)+1),"")</f>
        <v>0</v>
      </c>
      <c r="Q1236">
        <f>IFERROR(SMALL(Q346:Q1024,ROW()-ROW($Q$1027)+1),"")</f>
        <v>0</v>
      </c>
      <c r="R1236">
        <f>IFERROR(SMALL(R346:R1024,ROW()-ROW($R$1027)+1),"")</f>
        <v>0</v>
      </c>
      <c r="S1236">
        <f>IFERROR(SMALL(S346:S1024,ROW()-ROW($S$1027)+1),"")</f>
        <v>0</v>
      </c>
      <c r="T1236">
        <f>IFERROR(SMALL(T346:T1024,ROW()-ROW($T$1027)+1),"")</f>
        <v>0</v>
      </c>
      <c r="U1236">
        <f>IFERROR(SMALL(U346:U1024,ROW()-ROW($U$1027)+1),"")</f>
        <v>0</v>
      </c>
      <c r="V1236">
        <f>IFERROR(SMALL(V346:V1024,ROW()-ROW($V$1027)+1),"")</f>
        <v>0</v>
      </c>
      <c r="W1236">
        <f>IFERROR(SMALL(W346:W1024,ROW()-ROW($W$1027)+1),"")</f>
        <v>0</v>
      </c>
      <c r="X1236">
        <f>IFERROR(SMALL(X346:X1024,ROW()-ROW($X$1027)+1),"")</f>
        <v>0</v>
      </c>
      <c r="Y1236">
        <f>IFERROR(SMALL(Y346:Y1024,ROW()-ROW($Y$1027)+1),"")</f>
        <v>0</v>
      </c>
      <c r="Z1236">
        <f>IFERROR(SMALL(Z346:Z1024,ROW()-ROW($Z$1027)+1),"")</f>
        <v>0</v>
      </c>
      <c r="AA1236">
        <f>IFERROR(SMALL(AA346:AA1024,ROW()-ROW($AA$1027)+1),"")</f>
        <v>0</v>
      </c>
      <c r="AB1236">
        <f>IFERROR(SMALL(AB346:AB1024,ROW()-ROW($AB$1027)+1),"")</f>
        <v>0</v>
      </c>
      <c r="AC1236">
        <f>IFERROR(SMALL(AC346:AC1024,ROW()-ROW($AC$1027)+1),"")</f>
        <v>0</v>
      </c>
      <c r="AD1236">
        <f>IFERROR(SMALL(AD346:AD1024,ROW()-ROW($AD$1027)+1),"")</f>
        <v>0</v>
      </c>
      <c r="AE1236">
        <f>IFERROR(SMALL(AE346:AE1024,ROW()-ROW($AE$1027)+1),"")</f>
        <v>0</v>
      </c>
      <c r="AF1236">
        <f>IFERROR(SMALL(AF346:AF1024,ROW()-ROW($AF$1027)+1),"")</f>
        <v>0</v>
      </c>
      <c r="AG1236">
        <f>IFERROR(SMALL(AG346:AG1024,ROW()-ROW($AG$1027)+1),"")</f>
        <v>0</v>
      </c>
      <c r="AH1236">
        <f>IFERROR(SMALL(AH346:AH1024,ROW()-ROW($AH$1027)+1),"")</f>
        <v>0</v>
      </c>
      <c r="AI1236">
        <f>IFERROR(SMALL(AI346:AI1024,ROW()-ROW($AI$1027)+1),"")</f>
        <v>0</v>
      </c>
      <c r="AJ1236">
        <f>IFERROR(SMALL(AJ346:AJ1024,ROW()-ROW($AJ$1027)+1),"")</f>
        <v>0</v>
      </c>
      <c r="AM1236">
        <f>IFERROR(SMALL(AM346:AM1024,ROW()-ROW($AM$1027)+1),"")</f>
        <v>0</v>
      </c>
      <c r="AN1236">
        <f>IFERROR(SMALL(AN346:AN1024,ROW()-ROW($AN$1027)+1),"")</f>
        <v>0</v>
      </c>
      <c r="AO1236">
        <f>IFERROR(SMALL(AO346:AO1024,ROW()-ROW($AO$1027)+1),"")</f>
        <v>0</v>
      </c>
      <c r="AP1236">
        <f>IFERROR(SMALL(AP346:AP1024,ROW()-ROW($AP$1027)+1),"")</f>
        <v>0</v>
      </c>
      <c r="AQ1236">
        <f>IFERROR(SMALL(AQ346:AQ1024,ROW()-ROW($AQ$1027)+1),"")</f>
        <v>0</v>
      </c>
      <c r="AR1236">
        <f>IFERROR(SMALL(AR346:AR1024,ROW()-ROW($AR$1027)+1),"")</f>
        <v>0</v>
      </c>
      <c r="AS1236">
        <f>IFERROR(SMALL(AS346:AS1024,ROW()-ROW($AS$1027)+1),"")</f>
        <v>0</v>
      </c>
      <c r="AT1236">
        <f>IFERROR(SMALL(AT346:AT1024,ROW()-ROW($AT$1027)+1),"")</f>
        <v>0</v>
      </c>
      <c r="AU1236">
        <f>IFERROR(SMALL(AU346:AU1024,ROW()-ROW($AU$1027)+1),"")</f>
        <v>0</v>
      </c>
      <c r="AV1236">
        <f>IFERROR(SMALL(AV346:AV1024,ROW()-ROW($AV$1027)+1),"")</f>
        <v>0</v>
      </c>
      <c r="AW1236">
        <f>IFERROR(SMALL(AW346:AW1024,ROW()-ROW($AW$1027)+1),"")</f>
        <v>0</v>
      </c>
      <c r="AX1236">
        <f>IFERROR(SMALL(AX346:AX1024,ROW()-ROW($AX$1027)+1),"")</f>
        <v>0</v>
      </c>
      <c r="AY1236">
        <f>IFERROR(SMALL(AY346:AY1024,ROW()-ROW($AY$1027)+1),"")</f>
        <v>0</v>
      </c>
      <c r="AZ1236">
        <f>IFERROR(SMALL(AZ346:AZ1024,ROW()-ROW($AZ$1027)+1),"")</f>
        <v>0</v>
      </c>
      <c r="BA1236">
        <f>IFERROR(SMALL(BA346:BA1024,ROW()-ROW($BA$1027)+1),"")</f>
        <v>0</v>
      </c>
      <c r="BB1236">
        <f>IFERROR(SMALL(BB346:BB1024,ROW()-ROW($BB$1027)+1),"")</f>
        <v>0</v>
      </c>
      <c r="BC1236">
        <f>IFERROR(SMALL(BC346:BC1024,ROW()-ROW($BC$1027)+1),"")</f>
        <v>0</v>
      </c>
      <c r="BD1236">
        <f>IFERROR(SMALL(BD346:BD1024,ROW()-ROW($BD$1027)+1),"")</f>
        <v>0</v>
      </c>
      <c r="BE1236">
        <f>IFERROR(SMALL(BE346:BE1024,ROW()-ROW($BE$1027)+1),"")</f>
        <v>0</v>
      </c>
      <c r="BF1236">
        <f>IFERROR(SMALL(BF346:BF1024,ROW()-ROW($BF$1027)+1),"")</f>
        <v>0</v>
      </c>
      <c r="BG1236">
        <f>IFERROR(SMALL(BG346:BG1024,ROW()-ROW($BG$1027)+1),"")</f>
        <v>0</v>
      </c>
      <c r="BH1236">
        <f>IFERROR(SMALL(BH346:BH1024,ROW()-ROW($BH$1027)+1),"")</f>
        <v>0</v>
      </c>
      <c r="BI1236">
        <f>IFERROR(SMALL(BI346:BI1024,ROW()-ROW($BI$1027)+1),"")</f>
        <v>0</v>
      </c>
      <c r="BJ1236">
        <f>IFERROR(SMALL(BJ346:BJ1024,ROW()-ROW($BJ$1027)+1),"")</f>
        <v>0</v>
      </c>
      <c r="BK1236">
        <f>IFERROR(SMALL(BK346:BK1024,ROW()-ROW($BK$1027)+1),"")</f>
        <v>0</v>
      </c>
      <c r="BL1236">
        <f>IFERROR(SMALL(BL346:BL1024,ROW()-ROW($BL$1027)+1),"")</f>
        <v>0</v>
      </c>
      <c r="BM1236">
        <f>IFERROR(SMALL(BM346:BM1024,ROW()-ROW($BM$1027)+1),"")</f>
        <v>0</v>
      </c>
      <c r="BN1236">
        <f>IFERROR(SMALL(BN346:BN1024,ROW()-ROW($BN$1027)+1),"")</f>
        <v>0</v>
      </c>
      <c r="BO1236">
        <f>IFERROR(SMALL(BO346:BO1024,ROW()-ROW($BO$1027)+1),"")</f>
        <v>0</v>
      </c>
      <c r="BP1236">
        <f>IFERROR(SMALL(BP346:BP1024,ROW()-ROW($BP$1027)+1),"")</f>
        <v>0</v>
      </c>
      <c r="BQ1236">
        <f>IFERROR(SMALL(BQ346:BQ1024,ROW()-ROW($BQ$1027)+1),"")</f>
        <v>0</v>
      </c>
      <c r="BR1236">
        <f>IFERROR(SMALL(BR346:BR1024,ROW()-ROW($BR$1027)+1),"")</f>
        <v>0</v>
      </c>
    </row>
    <row r="1237" spans="5:70">
      <c r="E1237">
        <f>IFERROR(SMALL(E346:E1024,ROW()-ROW($E$1027)+1),"")</f>
        <v>0</v>
      </c>
      <c r="F1237">
        <f>IFERROR(SMALL(F346:F1024,ROW()-ROW($F$1027)+1),"")</f>
        <v>0</v>
      </c>
      <c r="G1237">
        <f>IFERROR(SMALL(G346:G1024,ROW()-ROW($G$1027)+1),"")</f>
        <v>0</v>
      </c>
      <c r="H1237">
        <f>IFERROR(SMALL(H346:H1024,ROW()-ROW($H$1027)+1),"")</f>
        <v>0</v>
      </c>
      <c r="I1237">
        <f>IFERROR(SMALL(I346:I1024,ROW()-ROW($I$1027)+1),"")</f>
        <v>0</v>
      </c>
      <c r="J1237">
        <f>IFERROR(SMALL(J346:J1024,ROW()-ROW($J$1027)+1),"")</f>
        <v>0</v>
      </c>
      <c r="K1237">
        <f>IFERROR(SMALL(K346:K1024,ROW()-ROW($K$1027)+1),"")</f>
        <v>0</v>
      </c>
      <c r="L1237">
        <f>IFERROR(SMALL(L346:L1024,ROW()-ROW($L$1027)+1),"")</f>
        <v>0</v>
      </c>
      <c r="M1237">
        <f>IFERROR(SMALL(M346:M1024,ROW()-ROW($M$1027)+1),"")</f>
        <v>0</v>
      </c>
      <c r="N1237">
        <f>IFERROR(SMALL(N346:N1024,ROW()-ROW($N$1027)+1),"")</f>
        <v>0</v>
      </c>
      <c r="O1237">
        <f>IFERROR(SMALL(O346:O1024,ROW()-ROW($O$1027)+1),"")</f>
        <v>0</v>
      </c>
      <c r="P1237">
        <f>IFERROR(SMALL(P346:P1024,ROW()-ROW($P$1027)+1),"")</f>
        <v>0</v>
      </c>
      <c r="Q1237">
        <f>IFERROR(SMALL(Q346:Q1024,ROW()-ROW($Q$1027)+1),"")</f>
        <v>0</v>
      </c>
      <c r="R1237">
        <f>IFERROR(SMALL(R346:R1024,ROW()-ROW($R$1027)+1),"")</f>
        <v>0</v>
      </c>
      <c r="S1237">
        <f>IFERROR(SMALL(S346:S1024,ROW()-ROW($S$1027)+1),"")</f>
        <v>0</v>
      </c>
      <c r="T1237">
        <f>IFERROR(SMALL(T346:T1024,ROW()-ROW($T$1027)+1),"")</f>
        <v>0</v>
      </c>
      <c r="U1237">
        <f>IFERROR(SMALL(U346:U1024,ROW()-ROW($U$1027)+1),"")</f>
        <v>0</v>
      </c>
      <c r="V1237">
        <f>IFERROR(SMALL(V346:V1024,ROW()-ROW($V$1027)+1),"")</f>
        <v>0</v>
      </c>
      <c r="W1237">
        <f>IFERROR(SMALL(W346:W1024,ROW()-ROW($W$1027)+1),"")</f>
        <v>0</v>
      </c>
      <c r="X1237">
        <f>IFERROR(SMALL(X346:X1024,ROW()-ROW($X$1027)+1),"")</f>
        <v>0</v>
      </c>
      <c r="Y1237">
        <f>IFERROR(SMALL(Y346:Y1024,ROW()-ROW($Y$1027)+1),"")</f>
        <v>0</v>
      </c>
      <c r="Z1237">
        <f>IFERROR(SMALL(Z346:Z1024,ROW()-ROW($Z$1027)+1),"")</f>
        <v>0</v>
      </c>
      <c r="AA1237">
        <f>IFERROR(SMALL(AA346:AA1024,ROW()-ROW($AA$1027)+1),"")</f>
        <v>0</v>
      </c>
      <c r="AB1237">
        <f>IFERROR(SMALL(AB346:AB1024,ROW()-ROW($AB$1027)+1),"")</f>
        <v>0</v>
      </c>
      <c r="AC1237">
        <f>IFERROR(SMALL(AC346:AC1024,ROW()-ROW($AC$1027)+1),"")</f>
        <v>0</v>
      </c>
      <c r="AD1237">
        <f>IFERROR(SMALL(AD346:AD1024,ROW()-ROW($AD$1027)+1),"")</f>
        <v>0</v>
      </c>
      <c r="AE1237">
        <f>IFERROR(SMALL(AE346:AE1024,ROW()-ROW($AE$1027)+1),"")</f>
        <v>0</v>
      </c>
      <c r="AF1237">
        <f>IFERROR(SMALL(AF346:AF1024,ROW()-ROW($AF$1027)+1),"")</f>
        <v>0</v>
      </c>
      <c r="AG1237">
        <f>IFERROR(SMALL(AG346:AG1024,ROW()-ROW($AG$1027)+1),"")</f>
        <v>0</v>
      </c>
      <c r="AH1237">
        <f>IFERROR(SMALL(AH346:AH1024,ROW()-ROW($AH$1027)+1),"")</f>
        <v>0</v>
      </c>
      <c r="AI1237">
        <f>IFERROR(SMALL(AI346:AI1024,ROW()-ROW($AI$1027)+1),"")</f>
        <v>0</v>
      </c>
      <c r="AJ1237">
        <f>IFERROR(SMALL(AJ346:AJ1024,ROW()-ROW($AJ$1027)+1),"")</f>
        <v>0</v>
      </c>
      <c r="AM1237">
        <f>IFERROR(SMALL(AM346:AM1024,ROW()-ROW($AM$1027)+1),"")</f>
        <v>0</v>
      </c>
      <c r="AN1237">
        <f>IFERROR(SMALL(AN346:AN1024,ROW()-ROW($AN$1027)+1),"")</f>
        <v>0</v>
      </c>
      <c r="AO1237">
        <f>IFERROR(SMALL(AO346:AO1024,ROW()-ROW($AO$1027)+1),"")</f>
        <v>0</v>
      </c>
      <c r="AP1237">
        <f>IFERROR(SMALL(AP346:AP1024,ROW()-ROW($AP$1027)+1),"")</f>
        <v>0</v>
      </c>
      <c r="AQ1237">
        <f>IFERROR(SMALL(AQ346:AQ1024,ROW()-ROW($AQ$1027)+1),"")</f>
        <v>0</v>
      </c>
      <c r="AR1237">
        <f>IFERROR(SMALL(AR346:AR1024,ROW()-ROW($AR$1027)+1),"")</f>
        <v>0</v>
      </c>
      <c r="AS1237">
        <f>IFERROR(SMALL(AS346:AS1024,ROW()-ROW($AS$1027)+1),"")</f>
        <v>0</v>
      </c>
      <c r="AT1237">
        <f>IFERROR(SMALL(AT346:AT1024,ROW()-ROW($AT$1027)+1),"")</f>
        <v>0</v>
      </c>
      <c r="AU1237">
        <f>IFERROR(SMALL(AU346:AU1024,ROW()-ROW($AU$1027)+1),"")</f>
        <v>0</v>
      </c>
      <c r="AV1237">
        <f>IFERROR(SMALL(AV346:AV1024,ROW()-ROW($AV$1027)+1),"")</f>
        <v>0</v>
      </c>
      <c r="AW1237">
        <f>IFERROR(SMALL(AW346:AW1024,ROW()-ROW($AW$1027)+1),"")</f>
        <v>0</v>
      </c>
      <c r="AX1237">
        <f>IFERROR(SMALL(AX346:AX1024,ROW()-ROW($AX$1027)+1),"")</f>
        <v>0</v>
      </c>
      <c r="AY1237">
        <f>IFERROR(SMALL(AY346:AY1024,ROW()-ROW($AY$1027)+1),"")</f>
        <v>0</v>
      </c>
      <c r="AZ1237">
        <f>IFERROR(SMALL(AZ346:AZ1024,ROW()-ROW($AZ$1027)+1),"")</f>
        <v>0</v>
      </c>
      <c r="BA1237">
        <f>IFERROR(SMALL(BA346:BA1024,ROW()-ROW($BA$1027)+1),"")</f>
        <v>0</v>
      </c>
      <c r="BB1237">
        <f>IFERROR(SMALL(BB346:BB1024,ROW()-ROW($BB$1027)+1),"")</f>
        <v>0</v>
      </c>
      <c r="BC1237">
        <f>IFERROR(SMALL(BC346:BC1024,ROW()-ROW($BC$1027)+1),"")</f>
        <v>0</v>
      </c>
      <c r="BD1237">
        <f>IFERROR(SMALL(BD346:BD1024,ROW()-ROW($BD$1027)+1),"")</f>
        <v>0</v>
      </c>
      <c r="BE1237">
        <f>IFERROR(SMALL(BE346:BE1024,ROW()-ROW($BE$1027)+1),"")</f>
        <v>0</v>
      </c>
      <c r="BF1237">
        <f>IFERROR(SMALL(BF346:BF1024,ROW()-ROW($BF$1027)+1),"")</f>
        <v>0</v>
      </c>
      <c r="BG1237">
        <f>IFERROR(SMALL(BG346:BG1024,ROW()-ROW($BG$1027)+1),"")</f>
        <v>0</v>
      </c>
      <c r="BH1237">
        <f>IFERROR(SMALL(BH346:BH1024,ROW()-ROW($BH$1027)+1),"")</f>
        <v>0</v>
      </c>
      <c r="BI1237">
        <f>IFERROR(SMALL(BI346:BI1024,ROW()-ROW($BI$1027)+1),"")</f>
        <v>0</v>
      </c>
      <c r="BJ1237">
        <f>IFERROR(SMALL(BJ346:BJ1024,ROW()-ROW($BJ$1027)+1),"")</f>
        <v>0</v>
      </c>
      <c r="BK1237">
        <f>IFERROR(SMALL(BK346:BK1024,ROW()-ROW($BK$1027)+1),"")</f>
        <v>0</v>
      </c>
      <c r="BL1237">
        <f>IFERROR(SMALL(BL346:BL1024,ROW()-ROW($BL$1027)+1),"")</f>
        <v>0</v>
      </c>
      <c r="BM1237">
        <f>IFERROR(SMALL(BM346:BM1024,ROW()-ROW($BM$1027)+1),"")</f>
        <v>0</v>
      </c>
      <c r="BN1237">
        <f>IFERROR(SMALL(BN346:BN1024,ROW()-ROW($BN$1027)+1),"")</f>
        <v>0</v>
      </c>
      <c r="BO1237">
        <f>IFERROR(SMALL(BO346:BO1024,ROW()-ROW($BO$1027)+1),"")</f>
        <v>0</v>
      </c>
      <c r="BP1237">
        <f>IFERROR(SMALL(BP346:BP1024,ROW()-ROW($BP$1027)+1),"")</f>
        <v>0</v>
      </c>
      <c r="BQ1237">
        <f>IFERROR(SMALL(BQ346:BQ1024,ROW()-ROW($BQ$1027)+1),"")</f>
        <v>0</v>
      </c>
      <c r="BR1237">
        <f>IFERROR(SMALL(BR346:BR1024,ROW()-ROW($BR$1027)+1),"")</f>
        <v>0</v>
      </c>
    </row>
    <row r="1238" spans="5:70">
      <c r="E1238">
        <f>IFERROR(SMALL(E346:E1024,ROW()-ROW($E$1027)+1),"")</f>
        <v>0</v>
      </c>
      <c r="F1238">
        <f>IFERROR(SMALL(F346:F1024,ROW()-ROW($F$1027)+1),"")</f>
        <v>0</v>
      </c>
      <c r="G1238">
        <f>IFERROR(SMALL(G346:G1024,ROW()-ROW($G$1027)+1),"")</f>
        <v>0</v>
      </c>
      <c r="H1238">
        <f>IFERROR(SMALL(H346:H1024,ROW()-ROW($H$1027)+1),"")</f>
        <v>0</v>
      </c>
      <c r="I1238">
        <f>IFERROR(SMALL(I346:I1024,ROW()-ROW($I$1027)+1),"")</f>
        <v>0</v>
      </c>
      <c r="J1238">
        <f>IFERROR(SMALL(J346:J1024,ROW()-ROW($J$1027)+1),"")</f>
        <v>0</v>
      </c>
      <c r="K1238">
        <f>IFERROR(SMALL(K346:K1024,ROW()-ROW($K$1027)+1),"")</f>
        <v>0</v>
      </c>
      <c r="L1238">
        <f>IFERROR(SMALL(L346:L1024,ROW()-ROW($L$1027)+1),"")</f>
        <v>0</v>
      </c>
      <c r="M1238">
        <f>IFERROR(SMALL(M346:M1024,ROW()-ROW($M$1027)+1),"")</f>
        <v>0</v>
      </c>
      <c r="N1238">
        <f>IFERROR(SMALL(N346:N1024,ROW()-ROW($N$1027)+1),"")</f>
        <v>0</v>
      </c>
      <c r="O1238">
        <f>IFERROR(SMALL(O346:O1024,ROW()-ROW($O$1027)+1),"")</f>
        <v>0</v>
      </c>
      <c r="P1238">
        <f>IFERROR(SMALL(P346:P1024,ROW()-ROW($P$1027)+1),"")</f>
        <v>0</v>
      </c>
      <c r="Q1238">
        <f>IFERROR(SMALL(Q346:Q1024,ROW()-ROW($Q$1027)+1),"")</f>
        <v>0</v>
      </c>
      <c r="R1238">
        <f>IFERROR(SMALL(R346:R1024,ROW()-ROW($R$1027)+1),"")</f>
        <v>0</v>
      </c>
      <c r="S1238">
        <f>IFERROR(SMALL(S346:S1024,ROW()-ROW($S$1027)+1),"")</f>
        <v>0</v>
      </c>
      <c r="T1238">
        <f>IFERROR(SMALL(T346:T1024,ROW()-ROW($T$1027)+1),"")</f>
        <v>0</v>
      </c>
      <c r="U1238">
        <f>IFERROR(SMALL(U346:U1024,ROW()-ROW($U$1027)+1),"")</f>
        <v>0</v>
      </c>
      <c r="V1238">
        <f>IFERROR(SMALL(V346:V1024,ROW()-ROW($V$1027)+1),"")</f>
        <v>0</v>
      </c>
      <c r="W1238">
        <f>IFERROR(SMALL(W346:W1024,ROW()-ROW($W$1027)+1),"")</f>
        <v>0</v>
      </c>
      <c r="X1238">
        <f>IFERROR(SMALL(X346:X1024,ROW()-ROW($X$1027)+1),"")</f>
        <v>0</v>
      </c>
      <c r="Y1238">
        <f>IFERROR(SMALL(Y346:Y1024,ROW()-ROW($Y$1027)+1),"")</f>
        <v>0</v>
      </c>
      <c r="Z1238">
        <f>IFERROR(SMALL(Z346:Z1024,ROW()-ROW($Z$1027)+1),"")</f>
        <v>0</v>
      </c>
      <c r="AA1238">
        <f>IFERROR(SMALL(AA346:AA1024,ROW()-ROW($AA$1027)+1),"")</f>
        <v>0</v>
      </c>
      <c r="AB1238">
        <f>IFERROR(SMALL(AB346:AB1024,ROW()-ROW($AB$1027)+1),"")</f>
        <v>0</v>
      </c>
      <c r="AC1238">
        <f>IFERROR(SMALL(AC346:AC1024,ROW()-ROW($AC$1027)+1),"")</f>
        <v>0</v>
      </c>
      <c r="AD1238">
        <f>IFERROR(SMALL(AD346:AD1024,ROW()-ROW($AD$1027)+1),"")</f>
        <v>0</v>
      </c>
      <c r="AE1238">
        <f>IFERROR(SMALL(AE346:AE1024,ROW()-ROW($AE$1027)+1),"")</f>
        <v>0</v>
      </c>
      <c r="AF1238">
        <f>IFERROR(SMALL(AF346:AF1024,ROW()-ROW($AF$1027)+1),"")</f>
        <v>0</v>
      </c>
      <c r="AG1238">
        <f>IFERROR(SMALL(AG346:AG1024,ROW()-ROW($AG$1027)+1),"")</f>
        <v>0</v>
      </c>
      <c r="AH1238">
        <f>IFERROR(SMALL(AH346:AH1024,ROW()-ROW($AH$1027)+1),"")</f>
        <v>0</v>
      </c>
      <c r="AI1238">
        <f>IFERROR(SMALL(AI346:AI1024,ROW()-ROW($AI$1027)+1),"")</f>
        <v>0</v>
      </c>
      <c r="AJ1238">
        <f>IFERROR(SMALL(AJ346:AJ1024,ROW()-ROW($AJ$1027)+1),"")</f>
        <v>0</v>
      </c>
      <c r="AM1238">
        <f>IFERROR(SMALL(AM346:AM1024,ROW()-ROW($AM$1027)+1),"")</f>
        <v>0</v>
      </c>
      <c r="AN1238">
        <f>IFERROR(SMALL(AN346:AN1024,ROW()-ROW($AN$1027)+1),"")</f>
        <v>0</v>
      </c>
      <c r="AO1238">
        <f>IFERROR(SMALL(AO346:AO1024,ROW()-ROW($AO$1027)+1),"")</f>
        <v>0</v>
      </c>
      <c r="AP1238">
        <f>IFERROR(SMALL(AP346:AP1024,ROW()-ROW($AP$1027)+1),"")</f>
        <v>0</v>
      </c>
      <c r="AQ1238">
        <f>IFERROR(SMALL(AQ346:AQ1024,ROW()-ROW($AQ$1027)+1),"")</f>
        <v>0</v>
      </c>
      <c r="AR1238">
        <f>IFERROR(SMALL(AR346:AR1024,ROW()-ROW($AR$1027)+1),"")</f>
        <v>0</v>
      </c>
      <c r="AS1238">
        <f>IFERROR(SMALL(AS346:AS1024,ROW()-ROW($AS$1027)+1),"")</f>
        <v>0</v>
      </c>
      <c r="AT1238">
        <f>IFERROR(SMALL(AT346:AT1024,ROW()-ROW($AT$1027)+1),"")</f>
        <v>0</v>
      </c>
      <c r="AU1238">
        <f>IFERROR(SMALL(AU346:AU1024,ROW()-ROW($AU$1027)+1),"")</f>
        <v>0</v>
      </c>
      <c r="AV1238">
        <f>IFERROR(SMALL(AV346:AV1024,ROW()-ROW($AV$1027)+1),"")</f>
        <v>0</v>
      </c>
      <c r="AW1238">
        <f>IFERROR(SMALL(AW346:AW1024,ROW()-ROW($AW$1027)+1),"")</f>
        <v>0</v>
      </c>
      <c r="AX1238">
        <f>IFERROR(SMALL(AX346:AX1024,ROW()-ROW($AX$1027)+1),"")</f>
        <v>0</v>
      </c>
      <c r="AY1238">
        <f>IFERROR(SMALL(AY346:AY1024,ROW()-ROW($AY$1027)+1),"")</f>
        <v>0</v>
      </c>
      <c r="AZ1238">
        <f>IFERROR(SMALL(AZ346:AZ1024,ROW()-ROW($AZ$1027)+1),"")</f>
        <v>0</v>
      </c>
      <c r="BA1238">
        <f>IFERROR(SMALL(BA346:BA1024,ROW()-ROW($BA$1027)+1),"")</f>
        <v>0</v>
      </c>
      <c r="BB1238">
        <f>IFERROR(SMALL(BB346:BB1024,ROW()-ROW($BB$1027)+1),"")</f>
        <v>0</v>
      </c>
      <c r="BC1238">
        <f>IFERROR(SMALL(BC346:BC1024,ROW()-ROW($BC$1027)+1),"")</f>
        <v>0</v>
      </c>
      <c r="BD1238">
        <f>IFERROR(SMALL(BD346:BD1024,ROW()-ROW($BD$1027)+1),"")</f>
        <v>0</v>
      </c>
      <c r="BE1238">
        <f>IFERROR(SMALL(BE346:BE1024,ROW()-ROW($BE$1027)+1),"")</f>
        <v>0</v>
      </c>
      <c r="BF1238">
        <f>IFERROR(SMALL(BF346:BF1024,ROW()-ROW($BF$1027)+1),"")</f>
        <v>0</v>
      </c>
      <c r="BG1238">
        <f>IFERROR(SMALL(BG346:BG1024,ROW()-ROW($BG$1027)+1),"")</f>
        <v>0</v>
      </c>
      <c r="BH1238">
        <f>IFERROR(SMALL(BH346:BH1024,ROW()-ROW($BH$1027)+1),"")</f>
        <v>0</v>
      </c>
      <c r="BI1238">
        <f>IFERROR(SMALL(BI346:BI1024,ROW()-ROW($BI$1027)+1),"")</f>
        <v>0</v>
      </c>
      <c r="BJ1238">
        <f>IFERROR(SMALL(BJ346:BJ1024,ROW()-ROW($BJ$1027)+1),"")</f>
        <v>0</v>
      </c>
      <c r="BK1238">
        <f>IFERROR(SMALL(BK346:BK1024,ROW()-ROW($BK$1027)+1),"")</f>
        <v>0</v>
      </c>
      <c r="BL1238">
        <f>IFERROR(SMALL(BL346:BL1024,ROW()-ROW($BL$1027)+1),"")</f>
        <v>0</v>
      </c>
      <c r="BM1238">
        <f>IFERROR(SMALL(BM346:BM1024,ROW()-ROW($BM$1027)+1),"")</f>
        <v>0</v>
      </c>
      <c r="BN1238">
        <f>IFERROR(SMALL(BN346:BN1024,ROW()-ROW($BN$1027)+1),"")</f>
        <v>0</v>
      </c>
      <c r="BO1238">
        <f>IFERROR(SMALL(BO346:BO1024,ROW()-ROW($BO$1027)+1),"")</f>
        <v>0</v>
      </c>
      <c r="BP1238">
        <f>IFERROR(SMALL(BP346:BP1024,ROW()-ROW($BP$1027)+1),"")</f>
        <v>0</v>
      </c>
      <c r="BQ1238">
        <f>IFERROR(SMALL(BQ346:BQ1024,ROW()-ROW($BQ$1027)+1),"")</f>
        <v>0</v>
      </c>
      <c r="BR1238">
        <f>IFERROR(SMALL(BR346:BR1024,ROW()-ROW($BR$1027)+1),"")</f>
        <v>0</v>
      </c>
    </row>
    <row r="1239" spans="5:70">
      <c r="E1239">
        <f>IFERROR(SMALL(E346:E1024,ROW()-ROW($E$1027)+1),"")</f>
        <v>0</v>
      </c>
      <c r="F1239">
        <f>IFERROR(SMALL(F346:F1024,ROW()-ROW($F$1027)+1),"")</f>
        <v>0</v>
      </c>
      <c r="G1239">
        <f>IFERROR(SMALL(G346:G1024,ROW()-ROW($G$1027)+1),"")</f>
        <v>0</v>
      </c>
      <c r="H1239">
        <f>IFERROR(SMALL(H346:H1024,ROW()-ROW($H$1027)+1),"")</f>
        <v>0</v>
      </c>
      <c r="I1239">
        <f>IFERROR(SMALL(I346:I1024,ROW()-ROW($I$1027)+1),"")</f>
        <v>0</v>
      </c>
      <c r="J1239">
        <f>IFERROR(SMALL(J346:J1024,ROW()-ROW($J$1027)+1),"")</f>
        <v>0</v>
      </c>
      <c r="K1239">
        <f>IFERROR(SMALL(K346:K1024,ROW()-ROW($K$1027)+1),"")</f>
        <v>0</v>
      </c>
      <c r="L1239">
        <f>IFERROR(SMALL(L346:L1024,ROW()-ROW($L$1027)+1),"")</f>
        <v>0</v>
      </c>
      <c r="M1239">
        <f>IFERROR(SMALL(M346:M1024,ROW()-ROW($M$1027)+1),"")</f>
        <v>0</v>
      </c>
      <c r="N1239">
        <f>IFERROR(SMALL(N346:N1024,ROW()-ROW($N$1027)+1),"")</f>
        <v>0</v>
      </c>
      <c r="O1239">
        <f>IFERROR(SMALL(O346:O1024,ROW()-ROW($O$1027)+1),"")</f>
        <v>0</v>
      </c>
      <c r="P1239">
        <f>IFERROR(SMALL(P346:P1024,ROW()-ROW($P$1027)+1),"")</f>
        <v>0</v>
      </c>
      <c r="Q1239">
        <f>IFERROR(SMALL(Q346:Q1024,ROW()-ROW($Q$1027)+1),"")</f>
        <v>0</v>
      </c>
      <c r="R1239">
        <f>IFERROR(SMALL(R346:R1024,ROW()-ROW($R$1027)+1),"")</f>
        <v>0</v>
      </c>
      <c r="S1239">
        <f>IFERROR(SMALL(S346:S1024,ROW()-ROW($S$1027)+1),"")</f>
        <v>0</v>
      </c>
      <c r="T1239">
        <f>IFERROR(SMALL(T346:T1024,ROW()-ROW($T$1027)+1),"")</f>
        <v>0</v>
      </c>
      <c r="U1239">
        <f>IFERROR(SMALL(U346:U1024,ROW()-ROW($U$1027)+1),"")</f>
        <v>0</v>
      </c>
      <c r="V1239">
        <f>IFERROR(SMALL(V346:V1024,ROW()-ROW($V$1027)+1),"")</f>
        <v>0</v>
      </c>
      <c r="W1239">
        <f>IFERROR(SMALL(W346:W1024,ROW()-ROW($W$1027)+1),"")</f>
        <v>0</v>
      </c>
      <c r="X1239">
        <f>IFERROR(SMALL(X346:X1024,ROW()-ROW($X$1027)+1),"")</f>
        <v>0</v>
      </c>
      <c r="Y1239">
        <f>IFERROR(SMALL(Y346:Y1024,ROW()-ROW($Y$1027)+1),"")</f>
        <v>0</v>
      </c>
      <c r="Z1239">
        <f>IFERROR(SMALL(Z346:Z1024,ROW()-ROW($Z$1027)+1),"")</f>
        <v>0</v>
      </c>
      <c r="AA1239">
        <f>IFERROR(SMALL(AA346:AA1024,ROW()-ROW($AA$1027)+1),"")</f>
        <v>0</v>
      </c>
      <c r="AB1239">
        <f>IFERROR(SMALL(AB346:AB1024,ROW()-ROW($AB$1027)+1),"")</f>
        <v>0</v>
      </c>
      <c r="AC1239">
        <f>IFERROR(SMALL(AC346:AC1024,ROW()-ROW($AC$1027)+1),"")</f>
        <v>0</v>
      </c>
      <c r="AD1239">
        <f>IFERROR(SMALL(AD346:AD1024,ROW()-ROW($AD$1027)+1),"")</f>
        <v>0</v>
      </c>
      <c r="AE1239">
        <f>IFERROR(SMALL(AE346:AE1024,ROW()-ROW($AE$1027)+1),"")</f>
        <v>0</v>
      </c>
      <c r="AF1239">
        <f>IFERROR(SMALL(AF346:AF1024,ROW()-ROW($AF$1027)+1),"")</f>
        <v>0</v>
      </c>
      <c r="AG1239">
        <f>IFERROR(SMALL(AG346:AG1024,ROW()-ROW($AG$1027)+1),"")</f>
        <v>0</v>
      </c>
      <c r="AH1239">
        <f>IFERROR(SMALL(AH346:AH1024,ROW()-ROW($AH$1027)+1),"")</f>
        <v>0</v>
      </c>
      <c r="AI1239">
        <f>IFERROR(SMALL(AI346:AI1024,ROW()-ROW($AI$1027)+1),"")</f>
        <v>0</v>
      </c>
      <c r="AJ1239">
        <f>IFERROR(SMALL(AJ346:AJ1024,ROW()-ROW($AJ$1027)+1),"")</f>
        <v>0</v>
      </c>
      <c r="AM1239">
        <f>IFERROR(SMALL(AM346:AM1024,ROW()-ROW($AM$1027)+1),"")</f>
        <v>0</v>
      </c>
      <c r="AN1239">
        <f>IFERROR(SMALL(AN346:AN1024,ROW()-ROW($AN$1027)+1),"")</f>
        <v>0</v>
      </c>
      <c r="AO1239">
        <f>IFERROR(SMALL(AO346:AO1024,ROW()-ROW($AO$1027)+1),"")</f>
        <v>0</v>
      </c>
      <c r="AP1239">
        <f>IFERROR(SMALL(AP346:AP1024,ROW()-ROW($AP$1027)+1),"")</f>
        <v>0</v>
      </c>
      <c r="AQ1239">
        <f>IFERROR(SMALL(AQ346:AQ1024,ROW()-ROW($AQ$1027)+1),"")</f>
        <v>0</v>
      </c>
      <c r="AR1239">
        <f>IFERROR(SMALL(AR346:AR1024,ROW()-ROW($AR$1027)+1),"")</f>
        <v>0</v>
      </c>
      <c r="AS1239">
        <f>IFERROR(SMALL(AS346:AS1024,ROW()-ROW($AS$1027)+1),"")</f>
        <v>0</v>
      </c>
      <c r="AT1239">
        <f>IFERROR(SMALL(AT346:AT1024,ROW()-ROW($AT$1027)+1),"")</f>
        <v>0</v>
      </c>
      <c r="AU1239">
        <f>IFERROR(SMALL(AU346:AU1024,ROW()-ROW($AU$1027)+1),"")</f>
        <v>0</v>
      </c>
      <c r="AV1239">
        <f>IFERROR(SMALL(AV346:AV1024,ROW()-ROW($AV$1027)+1),"")</f>
        <v>0</v>
      </c>
      <c r="AW1239">
        <f>IFERROR(SMALL(AW346:AW1024,ROW()-ROW($AW$1027)+1),"")</f>
        <v>0</v>
      </c>
      <c r="AX1239">
        <f>IFERROR(SMALL(AX346:AX1024,ROW()-ROW($AX$1027)+1),"")</f>
        <v>0</v>
      </c>
      <c r="AY1239">
        <f>IFERROR(SMALL(AY346:AY1024,ROW()-ROW($AY$1027)+1),"")</f>
        <v>0</v>
      </c>
      <c r="AZ1239">
        <f>IFERROR(SMALL(AZ346:AZ1024,ROW()-ROW($AZ$1027)+1),"")</f>
        <v>0</v>
      </c>
      <c r="BA1239">
        <f>IFERROR(SMALL(BA346:BA1024,ROW()-ROW($BA$1027)+1),"")</f>
        <v>0</v>
      </c>
      <c r="BB1239">
        <f>IFERROR(SMALL(BB346:BB1024,ROW()-ROW($BB$1027)+1),"")</f>
        <v>0</v>
      </c>
      <c r="BC1239">
        <f>IFERROR(SMALL(BC346:BC1024,ROW()-ROW($BC$1027)+1),"")</f>
        <v>0</v>
      </c>
      <c r="BD1239">
        <f>IFERROR(SMALL(BD346:BD1024,ROW()-ROW($BD$1027)+1),"")</f>
        <v>0</v>
      </c>
      <c r="BE1239">
        <f>IFERROR(SMALL(BE346:BE1024,ROW()-ROW($BE$1027)+1),"")</f>
        <v>0</v>
      </c>
      <c r="BF1239">
        <f>IFERROR(SMALL(BF346:BF1024,ROW()-ROW($BF$1027)+1),"")</f>
        <v>0</v>
      </c>
      <c r="BG1239">
        <f>IFERROR(SMALL(BG346:BG1024,ROW()-ROW($BG$1027)+1),"")</f>
        <v>0</v>
      </c>
      <c r="BH1239">
        <f>IFERROR(SMALL(BH346:BH1024,ROW()-ROW($BH$1027)+1),"")</f>
        <v>0</v>
      </c>
      <c r="BI1239">
        <f>IFERROR(SMALL(BI346:BI1024,ROW()-ROW($BI$1027)+1),"")</f>
        <v>0</v>
      </c>
      <c r="BJ1239">
        <f>IFERROR(SMALL(BJ346:BJ1024,ROW()-ROW($BJ$1027)+1),"")</f>
        <v>0</v>
      </c>
      <c r="BK1239">
        <f>IFERROR(SMALL(BK346:BK1024,ROW()-ROW($BK$1027)+1),"")</f>
        <v>0</v>
      </c>
      <c r="BL1239">
        <f>IFERROR(SMALL(BL346:BL1024,ROW()-ROW($BL$1027)+1),"")</f>
        <v>0</v>
      </c>
      <c r="BM1239">
        <f>IFERROR(SMALL(BM346:BM1024,ROW()-ROW($BM$1027)+1),"")</f>
        <v>0</v>
      </c>
      <c r="BN1239">
        <f>IFERROR(SMALL(BN346:BN1024,ROW()-ROW($BN$1027)+1),"")</f>
        <v>0</v>
      </c>
      <c r="BO1239">
        <f>IFERROR(SMALL(BO346:BO1024,ROW()-ROW($BO$1027)+1),"")</f>
        <v>0</v>
      </c>
      <c r="BP1239">
        <f>IFERROR(SMALL(BP346:BP1024,ROW()-ROW($BP$1027)+1),"")</f>
        <v>0</v>
      </c>
      <c r="BQ1239">
        <f>IFERROR(SMALL(BQ346:BQ1024,ROW()-ROW($BQ$1027)+1),"")</f>
        <v>0</v>
      </c>
      <c r="BR1239">
        <f>IFERROR(SMALL(BR346:BR1024,ROW()-ROW($BR$1027)+1),"")</f>
        <v>0</v>
      </c>
    </row>
    <row r="1240" spans="5:70">
      <c r="E1240">
        <f>IFERROR(SMALL(E346:E1024,ROW()-ROW($E$1027)+1),"")</f>
        <v>0</v>
      </c>
      <c r="F1240">
        <f>IFERROR(SMALL(F346:F1024,ROW()-ROW($F$1027)+1),"")</f>
        <v>0</v>
      </c>
      <c r="G1240">
        <f>IFERROR(SMALL(G346:G1024,ROW()-ROW($G$1027)+1),"")</f>
        <v>0</v>
      </c>
      <c r="H1240">
        <f>IFERROR(SMALL(H346:H1024,ROW()-ROW($H$1027)+1),"")</f>
        <v>0</v>
      </c>
      <c r="I1240">
        <f>IFERROR(SMALL(I346:I1024,ROW()-ROW($I$1027)+1),"")</f>
        <v>0</v>
      </c>
      <c r="J1240">
        <f>IFERROR(SMALL(J346:J1024,ROW()-ROW($J$1027)+1),"")</f>
        <v>0</v>
      </c>
      <c r="K1240">
        <f>IFERROR(SMALL(K346:K1024,ROW()-ROW($K$1027)+1),"")</f>
        <v>0</v>
      </c>
      <c r="L1240">
        <f>IFERROR(SMALL(L346:L1024,ROW()-ROW($L$1027)+1),"")</f>
        <v>0</v>
      </c>
      <c r="M1240">
        <f>IFERROR(SMALL(M346:M1024,ROW()-ROW($M$1027)+1),"")</f>
        <v>0</v>
      </c>
      <c r="N1240">
        <f>IFERROR(SMALL(N346:N1024,ROW()-ROW($N$1027)+1),"")</f>
        <v>0</v>
      </c>
      <c r="O1240">
        <f>IFERROR(SMALL(O346:O1024,ROW()-ROW($O$1027)+1),"")</f>
        <v>0</v>
      </c>
      <c r="P1240">
        <f>IFERROR(SMALL(P346:P1024,ROW()-ROW($P$1027)+1),"")</f>
        <v>0</v>
      </c>
      <c r="Q1240">
        <f>IFERROR(SMALL(Q346:Q1024,ROW()-ROW($Q$1027)+1),"")</f>
        <v>0</v>
      </c>
      <c r="R1240">
        <f>IFERROR(SMALL(R346:R1024,ROW()-ROW($R$1027)+1),"")</f>
        <v>0</v>
      </c>
      <c r="S1240">
        <f>IFERROR(SMALL(S346:S1024,ROW()-ROW($S$1027)+1),"")</f>
        <v>0</v>
      </c>
      <c r="T1240">
        <f>IFERROR(SMALL(T346:T1024,ROW()-ROW($T$1027)+1),"")</f>
        <v>0</v>
      </c>
      <c r="U1240">
        <f>IFERROR(SMALL(U346:U1024,ROW()-ROW($U$1027)+1),"")</f>
        <v>0</v>
      </c>
      <c r="V1240">
        <f>IFERROR(SMALL(V346:V1024,ROW()-ROW($V$1027)+1),"")</f>
        <v>0</v>
      </c>
      <c r="W1240">
        <f>IFERROR(SMALL(W346:W1024,ROW()-ROW($W$1027)+1),"")</f>
        <v>0</v>
      </c>
      <c r="X1240">
        <f>IFERROR(SMALL(X346:X1024,ROW()-ROW($X$1027)+1),"")</f>
        <v>0</v>
      </c>
      <c r="Y1240">
        <f>IFERROR(SMALL(Y346:Y1024,ROW()-ROW($Y$1027)+1),"")</f>
        <v>0</v>
      </c>
      <c r="Z1240">
        <f>IFERROR(SMALL(Z346:Z1024,ROW()-ROW($Z$1027)+1),"")</f>
        <v>0</v>
      </c>
      <c r="AA1240">
        <f>IFERROR(SMALL(AA346:AA1024,ROW()-ROW($AA$1027)+1),"")</f>
        <v>0</v>
      </c>
      <c r="AB1240">
        <f>IFERROR(SMALL(AB346:AB1024,ROW()-ROW($AB$1027)+1),"")</f>
        <v>0</v>
      </c>
      <c r="AC1240">
        <f>IFERROR(SMALL(AC346:AC1024,ROW()-ROW($AC$1027)+1),"")</f>
        <v>0</v>
      </c>
      <c r="AD1240">
        <f>IFERROR(SMALL(AD346:AD1024,ROW()-ROW($AD$1027)+1),"")</f>
        <v>0</v>
      </c>
      <c r="AE1240">
        <f>IFERROR(SMALL(AE346:AE1024,ROW()-ROW($AE$1027)+1),"")</f>
        <v>0</v>
      </c>
      <c r="AF1240">
        <f>IFERROR(SMALL(AF346:AF1024,ROW()-ROW($AF$1027)+1),"")</f>
        <v>0</v>
      </c>
      <c r="AG1240">
        <f>IFERROR(SMALL(AG346:AG1024,ROW()-ROW($AG$1027)+1),"")</f>
        <v>0</v>
      </c>
      <c r="AH1240">
        <f>IFERROR(SMALL(AH346:AH1024,ROW()-ROW($AH$1027)+1),"")</f>
        <v>0</v>
      </c>
      <c r="AI1240">
        <f>IFERROR(SMALL(AI346:AI1024,ROW()-ROW($AI$1027)+1),"")</f>
        <v>0</v>
      </c>
      <c r="AJ1240">
        <f>IFERROR(SMALL(AJ346:AJ1024,ROW()-ROW($AJ$1027)+1),"")</f>
        <v>0</v>
      </c>
      <c r="AM1240">
        <f>IFERROR(SMALL(AM346:AM1024,ROW()-ROW($AM$1027)+1),"")</f>
        <v>0</v>
      </c>
      <c r="AN1240">
        <f>IFERROR(SMALL(AN346:AN1024,ROW()-ROW($AN$1027)+1),"")</f>
        <v>0</v>
      </c>
      <c r="AO1240">
        <f>IFERROR(SMALL(AO346:AO1024,ROW()-ROW($AO$1027)+1),"")</f>
        <v>0</v>
      </c>
      <c r="AP1240">
        <f>IFERROR(SMALL(AP346:AP1024,ROW()-ROW($AP$1027)+1),"")</f>
        <v>0</v>
      </c>
      <c r="AQ1240">
        <f>IFERROR(SMALL(AQ346:AQ1024,ROW()-ROW($AQ$1027)+1),"")</f>
        <v>0</v>
      </c>
      <c r="AR1240">
        <f>IFERROR(SMALL(AR346:AR1024,ROW()-ROW($AR$1027)+1),"")</f>
        <v>0</v>
      </c>
      <c r="AS1240">
        <f>IFERROR(SMALL(AS346:AS1024,ROW()-ROW($AS$1027)+1),"")</f>
        <v>0</v>
      </c>
      <c r="AT1240">
        <f>IFERROR(SMALL(AT346:AT1024,ROW()-ROW($AT$1027)+1),"")</f>
        <v>0</v>
      </c>
      <c r="AU1240">
        <f>IFERROR(SMALL(AU346:AU1024,ROW()-ROW($AU$1027)+1),"")</f>
        <v>0</v>
      </c>
      <c r="AV1240">
        <f>IFERROR(SMALL(AV346:AV1024,ROW()-ROW($AV$1027)+1),"")</f>
        <v>0</v>
      </c>
      <c r="AW1240">
        <f>IFERROR(SMALL(AW346:AW1024,ROW()-ROW($AW$1027)+1),"")</f>
        <v>0</v>
      </c>
      <c r="AX1240">
        <f>IFERROR(SMALL(AX346:AX1024,ROW()-ROW($AX$1027)+1),"")</f>
        <v>0</v>
      </c>
      <c r="AY1240">
        <f>IFERROR(SMALL(AY346:AY1024,ROW()-ROW($AY$1027)+1),"")</f>
        <v>0</v>
      </c>
      <c r="AZ1240">
        <f>IFERROR(SMALL(AZ346:AZ1024,ROW()-ROW($AZ$1027)+1),"")</f>
        <v>0</v>
      </c>
      <c r="BA1240">
        <f>IFERROR(SMALL(BA346:BA1024,ROW()-ROW($BA$1027)+1),"")</f>
        <v>0</v>
      </c>
      <c r="BB1240">
        <f>IFERROR(SMALL(BB346:BB1024,ROW()-ROW($BB$1027)+1),"")</f>
        <v>0</v>
      </c>
      <c r="BC1240">
        <f>IFERROR(SMALL(BC346:BC1024,ROW()-ROW($BC$1027)+1),"")</f>
        <v>0</v>
      </c>
      <c r="BD1240">
        <f>IFERROR(SMALL(BD346:BD1024,ROW()-ROW($BD$1027)+1),"")</f>
        <v>0</v>
      </c>
      <c r="BE1240">
        <f>IFERROR(SMALL(BE346:BE1024,ROW()-ROW($BE$1027)+1),"")</f>
        <v>0</v>
      </c>
      <c r="BF1240">
        <f>IFERROR(SMALL(BF346:BF1024,ROW()-ROW($BF$1027)+1),"")</f>
        <v>0</v>
      </c>
      <c r="BG1240">
        <f>IFERROR(SMALL(BG346:BG1024,ROW()-ROW($BG$1027)+1),"")</f>
        <v>0</v>
      </c>
      <c r="BH1240">
        <f>IFERROR(SMALL(BH346:BH1024,ROW()-ROW($BH$1027)+1),"")</f>
        <v>0</v>
      </c>
      <c r="BI1240">
        <f>IFERROR(SMALL(BI346:BI1024,ROW()-ROW($BI$1027)+1),"")</f>
        <v>0</v>
      </c>
      <c r="BJ1240">
        <f>IFERROR(SMALL(BJ346:BJ1024,ROW()-ROW($BJ$1027)+1),"")</f>
        <v>0</v>
      </c>
      <c r="BK1240">
        <f>IFERROR(SMALL(BK346:BK1024,ROW()-ROW($BK$1027)+1),"")</f>
        <v>0</v>
      </c>
      <c r="BL1240">
        <f>IFERROR(SMALL(BL346:BL1024,ROW()-ROW($BL$1027)+1),"")</f>
        <v>0</v>
      </c>
      <c r="BM1240">
        <f>IFERROR(SMALL(BM346:BM1024,ROW()-ROW($BM$1027)+1),"")</f>
        <v>0</v>
      </c>
      <c r="BN1240">
        <f>IFERROR(SMALL(BN346:BN1024,ROW()-ROW($BN$1027)+1),"")</f>
        <v>0</v>
      </c>
      <c r="BO1240">
        <f>IFERROR(SMALL(BO346:BO1024,ROW()-ROW($BO$1027)+1),"")</f>
        <v>0</v>
      </c>
      <c r="BP1240">
        <f>IFERROR(SMALL(BP346:BP1024,ROW()-ROW($BP$1027)+1),"")</f>
        <v>0</v>
      </c>
      <c r="BQ1240">
        <f>IFERROR(SMALL(BQ346:BQ1024,ROW()-ROW($BQ$1027)+1),"")</f>
        <v>0</v>
      </c>
      <c r="BR1240">
        <f>IFERROR(SMALL(BR346:BR1024,ROW()-ROW($BR$1027)+1),"")</f>
        <v>0</v>
      </c>
    </row>
    <row r="1241" spans="5:70">
      <c r="E1241">
        <f>IFERROR(SMALL(E346:E1024,ROW()-ROW($E$1027)+1),"")</f>
        <v>0</v>
      </c>
      <c r="F1241">
        <f>IFERROR(SMALL(F346:F1024,ROW()-ROW($F$1027)+1),"")</f>
        <v>0</v>
      </c>
      <c r="G1241">
        <f>IFERROR(SMALL(G346:G1024,ROW()-ROW($G$1027)+1),"")</f>
        <v>0</v>
      </c>
      <c r="H1241">
        <f>IFERROR(SMALL(H346:H1024,ROW()-ROW($H$1027)+1),"")</f>
        <v>0</v>
      </c>
      <c r="I1241">
        <f>IFERROR(SMALL(I346:I1024,ROW()-ROW($I$1027)+1),"")</f>
        <v>0</v>
      </c>
      <c r="J1241">
        <f>IFERROR(SMALL(J346:J1024,ROW()-ROW($J$1027)+1),"")</f>
        <v>0</v>
      </c>
      <c r="K1241">
        <f>IFERROR(SMALL(K346:K1024,ROW()-ROW($K$1027)+1),"")</f>
        <v>0</v>
      </c>
      <c r="L1241">
        <f>IFERROR(SMALL(L346:L1024,ROW()-ROW($L$1027)+1),"")</f>
        <v>0</v>
      </c>
      <c r="M1241">
        <f>IFERROR(SMALL(M346:M1024,ROW()-ROW($M$1027)+1),"")</f>
        <v>0</v>
      </c>
      <c r="N1241">
        <f>IFERROR(SMALL(N346:N1024,ROW()-ROW($N$1027)+1),"")</f>
        <v>0</v>
      </c>
      <c r="O1241">
        <f>IFERROR(SMALL(O346:O1024,ROW()-ROW($O$1027)+1),"")</f>
        <v>0</v>
      </c>
      <c r="P1241">
        <f>IFERROR(SMALL(P346:P1024,ROW()-ROW($P$1027)+1),"")</f>
        <v>0</v>
      </c>
      <c r="Q1241">
        <f>IFERROR(SMALL(Q346:Q1024,ROW()-ROW($Q$1027)+1),"")</f>
        <v>0</v>
      </c>
      <c r="R1241">
        <f>IFERROR(SMALL(R346:R1024,ROW()-ROW($R$1027)+1),"")</f>
        <v>0</v>
      </c>
      <c r="S1241">
        <f>IFERROR(SMALL(S346:S1024,ROW()-ROW($S$1027)+1),"")</f>
        <v>0</v>
      </c>
      <c r="T1241">
        <f>IFERROR(SMALL(T346:T1024,ROW()-ROW($T$1027)+1),"")</f>
        <v>0</v>
      </c>
      <c r="U1241">
        <f>IFERROR(SMALL(U346:U1024,ROW()-ROW($U$1027)+1),"")</f>
        <v>0</v>
      </c>
      <c r="V1241">
        <f>IFERROR(SMALL(V346:V1024,ROW()-ROW($V$1027)+1),"")</f>
        <v>0</v>
      </c>
      <c r="W1241">
        <f>IFERROR(SMALL(W346:W1024,ROW()-ROW($W$1027)+1),"")</f>
        <v>0</v>
      </c>
      <c r="X1241">
        <f>IFERROR(SMALL(X346:X1024,ROW()-ROW($X$1027)+1),"")</f>
        <v>0</v>
      </c>
      <c r="Y1241">
        <f>IFERROR(SMALL(Y346:Y1024,ROW()-ROW($Y$1027)+1),"")</f>
        <v>0</v>
      </c>
      <c r="Z1241">
        <f>IFERROR(SMALL(Z346:Z1024,ROW()-ROW($Z$1027)+1),"")</f>
        <v>0</v>
      </c>
      <c r="AA1241">
        <f>IFERROR(SMALL(AA346:AA1024,ROW()-ROW($AA$1027)+1),"")</f>
        <v>0</v>
      </c>
      <c r="AB1241">
        <f>IFERROR(SMALL(AB346:AB1024,ROW()-ROW($AB$1027)+1),"")</f>
        <v>0</v>
      </c>
      <c r="AC1241">
        <f>IFERROR(SMALL(AC346:AC1024,ROW()-ROW($AC$1027)+1),"")</f>
        <v>0</v>
      </c>
      <c r="AD1241">
        <f>IFERROR(SMALL(AD346:AD1024,ROW()-ROW($AD$1027)+1),"")</f>
        <v>0</v>
      </c>
      <c r="AE1241">
        <f>IFERROR(SMALL(AE346:AE1024,ROW()-ROW($AE$1027)+1),"")</f>
        <v>0</v>
      </c>
      <c r="AF1241">
        <f>IFERROR(SMALL(AF346:AF1024,ROW()-ROW($AF$1027)+1),"")</f>
        <v>0</v>
      </c>
      <c r="AG1241">
        <f>IFERROR(SMALL(AG346:AG1024,ROW()-ROW($AG$1027)+1),"")</f>
        <v>0</v>
      </c>
      <c r="AH1241">
        <f>IFERROR(SMALL(AH346:AH1024,ROW()-ROW($AH$1027)+1),"")</f>
        <v>0</v>
      </c>
      <c r="AI1241">
        <f>IFERROR(SMALL(AI346:AI1024,ROW()-ROW($AI$1027)+1),"")</f>
        <v>0</v>
      </c>
      <c r="AJ1241">
        <f>IFERROR(SMALL(AJ346:AJ1024,ROW()-ROW($AJ$1027)+1),"")</f>
        <v>0</v>
      </c>
      <c r="AM1241">
        <f>IFERROR(SMALL(AM346:AM1024,ROW()-ROW($AM$1027)+1),"")</f>
        <v>0</v>
      </c>
      <c r="AN1241">
        <f>IFERROR(SMALL(AN346:AN1024,ROW()-ROW($AN$1027)+1),"")</f>
        <v>0</v>
      </c>
      <c r="AO1241">
        <f>IFERROR(SMALL(AO346:AO1024,ROW()-ROW($AO$1027)+1),"")</f>
        <v>0</v>
      </c>
      <c r="AP1241">
        <f>IFERROR(SMALL(AP346:AP1024,ROW()-ROW($AP$1027)+1),"")</f>
        <v>0</v>
      </c>
      <c r="AQ1241">
        <f>IFERROR(SMALL(AQ346:AQ1024,ROW()-ROW($AQ$1027)+1),"")</f>
        <v>0</v>
      </c>
      <c r="AR1241">
        <f>IFERROR(SMALL(AR346:AR1024,ROW()-ROW($AR$1027)+1),"")</f>
        <v>0</v>
      </c>
      <c r="AS1241">
        <f>IFERROR(SMALL(AS346:AS1024,ROW()-ROW($AS$1027)+1),"")</f>
        <v>0</v>
      </c>
      <c r="AT1241">
        <f>IFERROR(SMALL(AT346:AT1024,ROW()-ROW($AT$1027)+1),"")</f>
        <v>0</v>
      </c>
      <c r="AU1241">
        <f>IFERROR(SMALL(AU346:AU1024,ROW()-ROW($AU$1027)+1),"")</f>
        <v>0</v>
      </c>
      <c r="AV1241">
        <f>IFERROR(SMALL(AV346:AV1024,ROW()-ROW($AV$1027)+1),"")</f>
        <v>0</v>
      </c>
      <c r="AW1241">
        <f>IFERROR(SMALL(AW346:AW1024,ROW()-ROW($AW$1027)+1),"")</f>
        <v>0</v>
      </c>
      <c r="AX1241">
        <f>IFERROR(SMALL(AX346:AX1024,ROW()-ROW($AX$1027)+1),"")</f>
        <v>0</v>
      </c>
      <c r="AY1241">
        <f>IFERROR(SMALL(AY346:AY1024,ROW()-ROW($AY$1027)+1),"")</f>
        <v>0</v>
      </c>
      <c r="AZ1241">
        <f>IFERROR(SMALL(AZ346:AZ1024,ROW()-ROW($AZ$1027)+1),"")</f>
        <v>0</v>
      </c>
      <c r="BA1241">
        <f>IFERROR(SMALL(BA346:BA1024,ROW()-ROW($BA$1027)+1),"")</f>
        <v>0</v>
      </c>
      <c r="BB1241">
        <f>IFERROR(SMALL(BB346:BB1024,ROW()-ROW($BB$1027)+1),"")</f>
        <v>0</v>
      </c>
      <c r="BC1241">
        <f>IFERROR(SMALL(BC346:BC1024,ROW()-ROW($BC$1027)+1),"")</f>
        <v>0</v>
      </c>
      <c r="BD1241">
        <f>IFERROR(SMALL(BD346:BD1024,ROW()-ROW($BD$1027)+1),"")</f>
        <v>0</v>
      </c>
      <c r="BE1241">
        <f>IFERROR(SMALL(BE346:BE1024,ROW()-ROW($BE$1027)+1),"")</f>
        <v>0</v>
      </c>
      <c r="BF1241">
        <f>IFERROR(SMALL(BF346:BF1024,ROW()-ROW($BF$1027)+1),"")</f>
        <v>0</v>
      </c>
      <c r="BG1241">
        <f>IFERROR(SMALL(BG346:BG1024,ROW()-ROW($BG$1027)+1),"")</f>
        <v>0</v>
      </c>
      <c r="BH1241">
        <f>IFERROR(SMALL(BH346:BH1024,ROW()-ROW($BH$1027)+1),"")</f>
        <v>0</v>
      </c>
      <c r="BI1241">
        <f>IFERROR(SMALL(BI346:BI1024,ROW()-ROW($BI$1027)+1),"")</f>
        <v>0</v>
      </c>
      <c r="BJ1241">
        <f>IFERROR(SMALL(BJ346:BJ1024,ROW()-ROW($BJ$1027)+1),"")</f>
        <v>0</v>
      </c>
      <c r="BK1241">
        <f>IFERROR(SMALL(BK346:BK1024,ROW()-ROW($BK$1027)+1),"")</f>
        <v>0</v>
      </c>
      <c r="BL1241">
        <f>IFERROR(SMALL(BL346:BL1024,ROW()-ROW($BL$1027)+1),"")</f>
        <v>0</v>
      </c>
      <c r="BM1241">
        <f>IFERROR(SMALL(BM346:BM1024,ROW()-ROW($BM$1027)+1),"")</f>
        <v>0</v>
      </c>
      <c r="BN1241">
        <f>IFERROR(SMALL(BN346:BN1024,ROW()-ROW($BN$1027)+1),"")</f>
        <v>0</v>
      </c>
      <c r="BO1241">
        <f>IFERROR(SMALL(BO346:BO1024,ROW()-ROW($BO$1027)+1),"")</f>
        <v>0</v>
      </c>
      <c r="BP1241">
        <f>IFERROR(SMALL(BP346:BP1024,ROW()-ROW($BP$1027)+1),"")</f>
        <v>0</v>
      </c>
      <c r="BQ1241">
        <f>IFERROR(SMALL(BQ346:BQ1024,ROW()-ROW($BQ$1027)+1),"")</f>
        <v>0</v>
      </c>
      <c r="BR1241">
        <f>IFERROR(SMALL(BR346:BR1024,ROW()-ROW($BR$1027)+1),"")</f>
        <v>0</v>
      </c>
    </row>
    <row r="1242" spans="5:70">
      <c r="E1242">
        <f>IFERROR(SMALL(E346:E1024,ROW()-ROW($E$1027)+1),"")</f>
        <v>0</v>
      </c>
      <c r="F1242">
        <f>IFERROR(SMALL(F346:F1024,ROW()-ROW($F$1027)+1),"")</f>
        <v>0</v>
      </c>
      <c r="G1242">
        <f>IFERROR(SMALL(G346:G1024,ROW()-ROW($G$1027)+1),"")</f>
        <v>0</v>
      </c>
      <c r="H1242">
        <f>IFERROR(SMALL(H346:H1024,ROW()-ROW($H$1027)+1),"")</f>
        <v>0</v>
      </c>
      <c r="I1242">
        <f>IFERROR(SMALL(I346:I1024,ROW()-ROW($I$1027)+1),"")</f>
        <v>0</v>
      </c>
      <c r="J1242">
        <f>IFERROR(SMALL(J346:J1024,ROW()-ROW($J$1027)+1),"")</f>
        <v>0</v>
      </c>
      <c r="K1242">
        <f>IFERROR(SMALL(K346:K1024,ROW()-ROW($K$1027)+1),"")</f>
        <v>0</v>
      </c>
      <c r="L1242">
        <f>IFERROR(SMALL(L346:L1024,ROW()-ROW($L$1027)+1),"")</f>
        <v>0</v>
      </c>
      <c r="M1242">
        <f>IFERROR(SMALL(M346:M1024,ROW()-ROW($M$1027)+1),"")</f>
        <v>0</v>
      </c>
      <c r="N1242">
        <f>IFERROR(SMALL(N346:N1024,ROW()-ROW($N$1027)+1),"")</f>
        <v>0</v>
      </c>
      <c r="O1242">
        <f>IFERROR(SMALL(O346:O1024,ROW()-ROW($O$1027)+1),"")</f>
        <v>0</v>
      </c>
      <c r="P1242">
        <f>IFERROR(SMALL(P346:P1024,ROW()-ROW($P$1027)+1),"")</f>
        <v>0</v>
      </c>
      <c r="Q1242">
        <f>IFERROR(SMALL(Q346:Q1024,ROW()-ROW($Q$1027)+1),"")</f>
        <v>0</v>
      </c>
      <c r="R1242">
        <f>IFERROR(SMALL(R346:R1024,ROW()-ROW($R$1027)+1),"")</f>
        <v>0</v>
      </c>
      <c r="S1242">
        <f>IFERROR(SMALL(S346:S1024,ROW()-ROW($S$1027)+1),"")</f>
        <v>0</v>
      </c>
      <c r="T1242">
        <f>IFERROR(SMALL(T346:T1024,ROW()-ROW($T$1027)+1),"")</f>
        <v>0</v>
      </c>
      <c r="U1242">
        <f>IFERROR(SMALL(U346:U1024,ROW()-ROW($U$1027)+1),"")</f>
        <v>0</v>
      </c>
      <c r="V1242">
        <f>IFERROR(SMALL(V346:V1024,ROW()-ROW($V$1027)+1),"")</f>
        <v>0</v>
      </c>
      <c r="W1242">
        <f>IFERROR(SMALL(W346:W1024,ROW()-ROW($W$1027)+1),"")</f>
        <v>0</v>
      </c>
      <c r="X1242">
        <f>IFERROR(SMALL(X346:X1024,ROW()-ROW($X$1027)+1),"")</f>
        <v>0</v>
      </c>
      <c r="Y1242">
        <f>IFERROR(SMALL(Y346:Y1024,ROW()-ROW($Y$1027)+1),"")</f>
        <v>0</v>
      </c>
      <c r="Z1242">
        <f>IFERROR(SMALL(Z346:Z1024,ROW()-ROW($Z$1027)+1),"")</f>
        <v>0</v>
      </c>
      <c r="AA1242">
        <f>IFERROR(SMALL(AA346:AA1024,ROW()-ROW($AA$1027)+1),"")</f>
        <v>0</v>
      </c>
      <c r="AB1242">
        <f>IFERROR(SMALL(AB346:AB1024,ROW()-ROW($AB$1027)+1),"")</f>
        <v>0</v>
      </c>
      <c r="AC1242">
        <f>IFERROR(SMALL(AC346:AC1024,ROW()-ROW($AC$1027)+1),"")</f>
        <v>0</v>
      </c>
      <c r="AD1242">
        <f>IFERROR(SMALL(AD346:AD1024,ROW()-ROW($AD$1027)+1),"")</f>
        <v>0</v>
      </c>
      <c r="AE1242">
        <f>IFERROR(SMALL(AE346:AE1024,ROW()-ROW($AE$1027)+1),"")</f>
        <v>0</v>
      </c>
      <c r="AF1242">
        <f>IFERROR(SMALL(AF346:AF1024,ROW()-ROW($AF$1027)+1),"")</f>
        <v>0</v>
      </c>
      <c r="AG1242">
        <f>IFERROR(SMALL(AG346:AG1024,ROW()-ROW($AG$1027)+1),"")</f>
        <v>0</v>
      </c>
      <c r="AH1242">
        <f>IFERROR(SMALL(AH346:AH1024,ROW()-ROW($AH$1027)+1),"")</f>
        <v>0</v>
      </c>
      <c r="AI1242">
        <f>IFERROR(SMALL(AI346:AI1024,ROW()-ROW($AI$1027)+1),"")</f>
        <v>0</v>
      </c>
      <c r="AJ1242">
        <f>IFERROR(SMALL(AJ346:AJ1024,ROW()-ROW($AJ$1027)+1),"")</f>
        <v>0</v>
      </c>
      <c r="AM1242">
        <f>IFERROR(SMALL(AM346:AM1024,ROW()-ROW($AM$1027)+1),"")</f>
        <v>0</v>
      </c>
      <c r="AN1242">
        <f>IFERROR(SMALL(AN346:AN1024,ROW()-ROW($AN$1027)+1),"")</f>
        <v>0</v>
      </c>
      <c r="AO1242">
        <f>IFERROR(SMALL(AO346:AO1024,ROW()-ROW($AO$1027)+1),"")</f>
        <v>0</v>
      </c>
      <c r="AP1242">
        <f>IFERROR(SMALL(AP346:AP1024,ROW()-ROW($AP$1027)+1),"")</f>
        <v>0</v>
      </c>
      <c r="AQ1242">
        <f>IFERROR(SMALL(AQ346:AQ1024,ROW()-ROW($AQ$1027)+1),"")</f>
        <v>0</v>
      </c>
      <c r="AR1242">
        <f>IFERROR(SMALL(AR346:AR1024,ROW()-ROW($AR$1027)+1),"")</f>
        <v>0</v>
      </c>
      <c r="AS1242">
        <f>IFERROR(SMALL(AS346:AS1024,ROW()-ROW($AS$1027)+1),"")</f>
        <v>0</v>
      </c>
      <c r="AT1242">
        <f>IFERROR(SMALL(AT346:AT1024,ROW()-ROW($AT$1027)+1),"")</f>
        <v>0</v>
      </c>
      <c r="AU1242">
        <f>IFERROR(SMALL(AU346:AU1024,ROW()-ROW($AU$1027)+1),"")</f>
        <v>0</v>
      </c>
      <c r="AV1242">
        <f>IFERROR(SMALL(AV346:AV1024,ROW()-ROW($AV$1027)+1),"")</f>
        <v>0</v>
      </c>
      <c r="AW1242">
        <f>IFERROR(SMALL(AW346:AW1024,ROW()-ROW($AW$1027)+1),"")</f>
        <v>0</v>
      </c>
      <c r="AX1242">
        <f>IFERROR(SMALL(AX346:AX1024,ROW()-ROW($AX$1027)+1),"")</f>
        <v>0</v>
      </c>
      <c r="AY1242">
        <f>IFERROR(SMALL(AY346:AY1024,ROW()-ROW($AY$1027)+1),"")</f>
        <v>0</v>
      </c>
      <c r="AZ1242">
        <f>IFERROR(SMALL(AZ346:AZ1024,ROW()-ROW($AZ$1027)+1),"")</f>
        <v>0</v>
      </c>
      <c r="BA1242">
        <f>IFERROR(SMALL(BA346:BA1024,ROW()-ROW($BA$1027)+1),"")</f>
        <v>0</v>
      </c>
      <c r="BB1242">
        <f>IFERROR(SMALL(BB346:BB1024,ROW()-ROW($BB$1027)+1),"")</f>
        <v>0</v>
      </c>
      <c r="BC1242">
        <f>IFERROR(SMALL(BC346:BC1024,ROW()-ROW($BC$1027)+1),"")</f>
        <v>0</v>
      </c>
      <c r="BD1242">
        <f>IFERROR(SMALL(BD346:BD1024,ROW()-ROW($BD$1027)+1),"")</f>
        <v>0</v>
      </c>
      <c r="BE1242">
        <f>IFERROR(SMALL(BE346:BE1024,ROW()-ROW($BE$1027)+1),"")</f>
        <v>0</v>
      </c>
      <c r="BF1242">
        <f>IFERROR(SMALL(BF346:BF1024,ROW()-ROW($BF$1027)+1),"")</f>
        <v>0</v>
      </c>
      <c r="BG1242">
        <f>IFERROR(SMALL(BG346:BG1024,ROW()-ROW($BG$1027)+1),"")</f>
        <v>0</v>
      </c>
      <c r="BH1242">
        <f>IFERROR(SMALL(BH346:BH1024,ROW()-ROW($BH$1027)+1),"")</f>
        <v>0</v>
      </c>
      <c r="BI1242">
        <f>IFERROR(SMALL(BI346:BI1024,ROW()-ROW($BI$1027)+1),"")</f>
        <v>0</v>
      </c>
      <c r="BJ1242">
        <f>IFERROR(SMALL(BJ346:BJ1024,ROW()-ROW($BJ$1027)+1),"")</f>
        <v>0</v>
      </c>
      <c r="BK1242">
        <f>IFERROR(SMALL(BK346:BK1024,ROW()-ROW($BK$1027)+1),"")</f>
        <v>0</v>
      </c>
      <c r="BL1242">
        <f>IFERROR(SMALL(BL346:BL1024,ROW()-ROW($BL$1027)+1),"")</f>
        <v>0</v>
      </c>
      <c r="BM1242">
        <f>IFERROR(SMALL(BM346:BM1024,ROW()-ROW($BM$1027)+1),"")</f>
        <v>0</v>
      </c>
      <c r="BN1242">
        <f>IFERROR(SMALL(BN346:BN1024,ROW()-ROW($BN$1027)+1),"")</f>
        <v>0</v>
      </c>
      <c r="BO1242">
        <f>IFERROR(SMALL(BO346:BO1024,ROW()-ROW($BO$1027)+1),"")</f>
        <v>0</v>
      </c>
      <c r="BP1242">
        <f>IFERROR(SMALL(BP346:BP1024,ROW()-ROW($BP$1027)+1),"")</f>
        <v>0</v>
      </c>
      <c r="BQ1242">
        <f>IFERROR(SMALL(BQ346:BQ1024,ROW()-ROW($BQ$1027)+1),"")</f>
        <v>0</v>
      </c>
      <c r="BR1242">
        <f>IFERROR(SMALL(BR346:BR1024,ROW()-ROW($BR$1027)+1),"")</f>
        <v>0</v>
      </c>
    </row>
    <row r="1243" spans="5:70">
      <c r="E1243">
        <f>IFERROR(SMALL(E346:E1024,ROW()-ROW($E$1027)+1),"")</f>
        <v>0</v>
      </c>
      <c r="F1243">
        <f>IFERROR(SMALL(F346:F1024,ROW()-ROW($F$1027)+1),"")</f>
        <v>0</v>
      </c>
      <c r="G1243">
        <f>IFERROR(SMALL(G346:G1024,ROW()-ROW($G$1027)+1),"")</f>
        <v>0</v>
      </c>
      <c r="H1243">
        <f>IFERROR(SMALL(H346:H1024,ROW()-ROW($H$1027)+1),"")</f>
        <v>0</v>
      </c>
      <c r="I1243">
        <f>IFERROR(SMALL(I346:I1024,ROW()-ROW($I$1027)+1),"")</f>
        <v>0</v>
      </c>
      <c r="J1243">
        <f>IFERROR(SMALL(J346:J1024,ROW()-ROW($J$1027)+1),"")</f>
        <v>0</v>
      </c>
      <c r="K1243">
        <f>IFERROR(SMALL(K346:K1024,ROW()-ROW($K$1027)+1),"")</f>
        <v>0</v>
      </c>
      <c r="L1243">
        <f>IFERROR(SMALL(L346:L1024,ROW()-ROW($L$1027)+1),"")</f>
        <v>0</v>
      </c>
      <c r="M1243">
        <f>IFERROR(SMALL(M346:M1024,ROW()-ROW($M$1027)+1),"")</f>
        <v>0</v>
      </c>
      <c r="N1243">
        <f>IFERROR(SMALL(N346:N1024,ROW()-ROW($N$1027)+1),"")</f>
        <v>0</v>
      </c>
      <c r="O1243">
        <f>IFERROR(SMALL(O346:O1024,ROW()-ROW($O$1027)+1),"")</f>
        <v>0</v>
      </c>
      <c r="P1243">
        <f>IFERROR(SMALL(P346:P1024,ROW()-ROW($P$1027)+1),"")</f>
        <v>0</v>
      </c>
      <c r="Q1243">
        <f>IFERROR(SMALL(Q346:Q1024,ROW()-ROW($Q$1027)+1),"")</f>
        <v>0</v>
      </c>
      <c r="R1243">
        <f>IFERROR(SMALL(R346:R1024,ROW()-ROW($R$1027)+1),"")</f>
        <v>0</v>
      </c>
      <c r="S1243">
        <f>IFERROR(SMALL(S346:S1024,ROW()-ROW($S$1027)+1),"")</f>
        <v>0</v>
      </c>
      <c r="T1243">
        <f>IFERROR(SMALL(T346:T1024,ROW()-ROW($T$1027)+1),"")</f>
        <v>0</v>
      </c>
      <c r="U1243">
        <f>IFERROR(SMALL(U346:U1024,ROW()-ROW($U$1027)+1),"")</f>
        <v>0</v>
      </c>
      <c r="V1243">
        <f>IFERROR(SMALL(V346:V1024,ROW()-ROW($V$1027)+1),"")</f>
        <v>0</v>
      </c>
      <c r="W1243">
        <f>IFERROR(SMALL(W346:W1024,ROW()-ROW($W$1027)+1),"")</f>
        <v>0</v>
      </c>
      <c r="X1243">
        <f>IFERROR(SMALL(X346:X1024,ROW()-ROW($X$1027)+1),"")</f>
        <v>0</v>
      </c>
      <c r="Y1243">
        <f>IFERROR(SMALL(Y346:Y1024,ROW()-ROW($Y$1027)+1),"")</f>
        <v>0</v>
      </c>
      <c r="Z1243">
        <f>IFERROR(SMALL(Z346:Z1024,ROW()-ROW($Z$1027)+1),"")</f>
        <v>0</v>
      </c>
      <c r="AA1243">
        <f>IFERROR(SMALL(AA346:AA1024,ROW()-ROW($AA$1027)+1),"")</f>
        <v>0</v>
      </c>
      <c r="AB1243">
        <f>IFERROR(SMALL(AB346:AB1024,ROW()-ROW($AB$1027)+1),"")</f>
        <v>0</v>
      </c>
      <c r="AC1243">
        <f>IFERROR(SMALL(AC346:AC1024,ROW()-ROW($AC$1027)+1),"")</f>
        <v>0</v>
      </c>
      <c r="AD1243">
        <f>IFERROR(SMALL(AD346:AD1024,ROW()-ROW($AD$1027)+1),"")</f>
        <v>0</v>
      </c>
      <c r="AE1243">
        <f>IFERROR(SMALL(AE346:AE1024,ROW()-ROW($AE$1027)+1),"")</f>
        <v>0</v>
      </c>
      <c r="AF1243">
        <f>IFERROR(SMALL(AF346:AF1024,ROW()-ROW($AF$1027)+1),"")</f>
        <v>0</v>
      </c>
      <c r="AG1243">
        <f>IFERROR(SMALL(AG346:AG1024,ROW()-ROW($AG$1027)+1),"")</f>
        <v>0</v>
      </c>
      <c r="AH1243">
        <f>IFERROR(SMALL(AH346:AH1024,ROW()-ROW($AH$1027)+1),"")</f>
        <v>0</v>
      </c>
      <c r="AI1243">
        <f>IFERROR(SMALL(AI346:AI1024,ROW()-ROW($AI$1027)+1),"")</f>
        <v>0</v>
      </c>
      <c r="AJ1243">
        <f>IFERROR(SMALL(AJ346:AJ1024,ROW()-ROW($AJ$1027)+1),"")</f>
        <v>0</v>
      </c>
      <c r="AM1243">
        <f>IFERROR(SMALL(AM346:AM1024,ROW()-ROW($AM$1027)+1),"")</f>
        <v>0</v>
      </c>
      <c r="AN1243">
        <f>IFERROR(SMALL(AN346:AN1024,ROW()-ROW($AN$1027)+1),"")</f>
        <v>0</v>
      </c>
      <c r="AO1243">
        <f>IFERROR(SMALL(AO346:AO1024,ROW()-ROW($AO$1027)+1),"")</f>
        <v>0</v>
      </c>
      <c r="AP1243">
        <f>IFERROR(SMALL(AP346:AP1024,ROW()-ROW($AP$1027)+1),"")</f>
        <v>0</v>
      </c>
      <c r="AQ1243">
        <f>IFERROR(SMALL(AQ346:AQ1024,ROW()-ROW($AQ$1027)+1),"")</f>
        <v>0</v>
      </c>
      <c r="AR1243">
        <f>IFERROR(SMALL(AR346:AR1024,ROW()-ROW($AR$1027)+1),"")</f>
        <v>0</v>
      </c>
      <c r="AS1243">
        <f>IFERROR(SMALL(AS346:AS1024,ROW()-ROW($AS$1027)+1),"")</f>
        <v>0</v>
      </c>
      <c r="AT1243">
        <f>IFERROR(SMALL(AT346:AT1024,ROW()-ROW($AT$1027)+1),"")</f>
        <v>0</v>
      </c>
      <c r="AU1243">
        <f>IFERROR(SMALL(AU346:AU1024,ROW()-ROW($AU$1027)+1),"")</f>
        <v>0</v>
      </c>
      <c r="AV1243">
        <f>IFERROR(SMALL(AV346:AV1024,ROW()-ROW($AV$1027)+1),"")</f>
        <v>0</v>
      </c>
      <c r="AW1243">
        <f>IFERROR(SMALL(AW346:AW1024,ROW()-ROW($AW$1027)+1),"")</f>
        <v>0</v>
      </c>
      <c r="AX1243">
        <f>IFERROR(SMALL(AX346:AX1024,ROW()-ROW($AX$1027)+1),"")</f>
        <v>0</v>
      </c>
      <c r="AY1243">
        <f>IFERROR(SMALL(AY346:AY1024,ROW()-ROW($AY$1027)+1),"")</f>
        <v>0</v>
      </c>
      <c r="AZ1243">
        <f>IFERROR(SMALL(AZ346:AZ1024,ROW()-ROW($AZ$1027)+1),"")</f>
        <v>0</v>
      </c>
      <c r="BA1243">
        <f>IFERROR(SMALL(BA346:BA1024,ROW()-ROW($BA$1027)+1),"")</f>
        <v>0</v>
      </c>
      <c r="BB1243">
        <f>IFERROR(SMALL(BB346:BB1024,ROW()-ROW($BB$1027)+1),"")</f>
        <v>0</v>
      </c>
      <c r="BC1243">
        <f>IFERROR(SMALL(BC346:BC1024,ROW()-ROW($BC$1027)+1),"")</f>
        <v>0</v>
      </c>
      <c r="BD1243">
        <f>IFERROR(SMALL(BD346:BD1024,ROW()-ROW($BD$1027)+1),"")</f>
        <v>0</v>
      </c>
      <c r="BE1243">
        <f>IFERROR(SMALL(BE346:BE1024,ROW()-ROW($BE$1027)+1),"")</f>
        <v>0</v>
      </c>
      <c r="BF1243">
        <f>IFERROR(SMALL(BF346:BF1024,ROW()-ROW($BF$1027)+1),"")</f>
        <v>0</v>
      </c>
      <c r="BG1243">
        <f>IFERROR(SMALL(BG346:BG1024,ROW()-ROW($BG$1027)+1),"")</f>
        <v>0</v>
      </c>
      <c r="BH1243">
        <f>IFERROR(SMALL(BH346:BH1024,ROW()-ROW($BH$1027)+1),"")</f>
        <v>0</v>
      </c>
      <c r="BI1243">
        <f>IFERROR(SMALL(BI346:BI1024,ROW()-ROW($BI$1027)+1),"")</f>
        <v>0</v>
      </c>
      <c r="BJ1243">
        <f>IFERROR(SMALL(BJ346:BJ1024,ROW()-ROW($BJ$1027)+1),"")</f>
        <v>0</v>
      </c>
      <c r="BK1243">
        <f>IFERROR(SMALL(BK346:BK1024,ROW()-ROW($BK$1027)+1),"")</f>
        <v>0</v>
      </c>
      <c r="BL1243">
        <f>IFERROR(SMALL(BL346:BL1024,ROW()-ROW($BL$1027)+1),"")</f>
        <v>0</v>
      </c>
      <c r="BM1243">
        <f>IFERROR(SMALL(BM346:BM1024,ROW()-ROW($BM$1027)+1),"")</f>
        <v>0</v>
      </c>
      <c r="BN1243">
        <f>IFERROR(SMALL(BN346:BN1024,ROW()-ROW($BN$1027)+1),"")</f>
        <v>0</v>
      </c>
      <c r="BO1243">
        <f>IFERROR(SMALL(BO346:BO1024,ROW()-ROW($BO$1027)+1),"")</f>
        <v>0</v>
      </c>
      <c r="BP1243">
        <f>IFERROR(SMALL(BP346:BP1024,ROW()-ROW($BP$1027)+1),"")</f>
        <v>0</v>
      </c>
      <c r="BQ1243">
        <f>IFERROR(SMALL(BQ346:BQ1024,ROW()-ROW($BQ$1027)+1),"")</f>
        <v>0</v>
      </c>
      <c r="BR1243">
        <f>IFERROR(SMALL(BR346:BR1024,ROW()-ROW($BR$1027)+1),"")</f>
        <v>0</v>
      </c>
    </row>
    <row r="1244" spans="5:70">
      <c r="E1244">
        <f>IFERROR(SMALL(E346:E1024,ROW()-ROW($E$1027)+1),"")</f>
        <v>0</v>
      </c>
      <c r="F1244">
        <f>IFERROR(SMALL(F346:F1024,ROW()-ROW($F$1027)+1),"")</f>
        <v>0</v>
      </c>
      <c r="G1244">
        <f>IFERROR(SMALL(G346:G1024,ROW()-ROW($G$1027)+1),"")</f>
        <v>0</v>
      </c>
      <c r="H1244">
        <f>IFERROR(SMALL(H346:H1024,ROW()-ROW($H$1027)+1),"")</f>
        <v>0</v>
      </c>
      <c r="I1244">
        <f>IFERROR(SMALL(I346:I1024,ROW()-ROW($I$1027)+1),"")</f>
        <v>0</v>
      </c>
      <c r="J1244">
        <f>IFERROR(SMALL(J346:J1024,ROW()-ROW($J$1027)+1),"")</f>
        <v>0</v>
      </c>
      <c r="K1244">
        <f>IFERROR(SMALL(K346:K1024,ROW()-ROW($K$1027)+1),"")</f>
        <v>0</v>
      </c>
      <c r="L1244">
        <f>IFERROR(SMALL(L346:L1024,ROW()-ROW($L$1027)+1),"")</f>
        <v>0</v>
      </c>
      <c r="M1244">
        <f>IFERROR(SMALL(M346:M1024,ROW()-ROW($M$1027)+1),"")</f>
        <v>0</v>
      </c>
      <c r="N1244">
        <f>IFERROR(SMALL(N346:N1024,ROW()-ROW($N$1027)+1),"")</f>
        <v>0</v>
      </c>
      <c r="O1244">
        <f>IFERROR(SMALL(O346:O1024,ROW()-ROW($O$1027)+1),"")</f>
        <v>0</v>
      </c>
      <c r="P1244">
        <f>IFERROR(SMALL(P346:P1024,ROW()-ROW($P$1027)+1),"")</f>
        <v>0</v>
      </c>
      <c r="Q1244">
        <f>IFERROR(SMALL(Q346:Q1024,ROW()-ROW($Q$1027)+1),"")</f>
        <v>0</v>
      </c>
      <c r="R1244">
        <f>IFERROR(SMALL(R346:R1024,ROW()-ROW($R$1027)+1),"")</f>
        <v>0</v>
      </c>
      <c r="S1244">
        <f>IFERROR(SMALL(S346:S1024,ROW()-ROW($S$1027)+1),"")</f>
        <v>0</v>
      </c>
      <c r="T1244">
        <f>IFERROR(SMALL(T346:T1024,ROW()-ROW($T$1027)+1),"")</f>
        <v>0</v>
      </c>
      <c r="U1244">
        <f>IFERROR(SMALL(U346:U1024,ROW()-ROW($U$1027)+1),"")</f>
        <v>0</v>
      </c>
      <c r="V1244">
        <f>IFERROR(SMALL(V346:V1024,ROW()-ROW($V$1027)+1),"")</f>
        <v>0</v>
      </c>
      <c r="W1244">
        <f>IFERROR(SMALL(W346:W1024,ROW()-ROW($W$1027)+1),"")</f>
        <v>0</v>
      </c>
      <c r="X1244">
        <f>IFERROR(SMALL(X346:X1024,ROW()-ROW($X$1027)+1),"")</f>
        <v>0</v>
      </c>
      <c r="Y1244">
        <f>IFERROR(SMALL(Y346:Y1024,ROW()-ROW($Y$1027)+1),"")</f>
        <v>0</v>
      </c>
      <c r="Z1244">
        <f>IFERROR(SMALL(Z346:Z1024,ROW()-ROW($Z$1027)+1),"")</f>
        <v>0</v>
      </c>
      <c r="AA1244">
        <f>IFERROR(SMALL(AA346:AA1024,ROW()-ROW($AA$1027)+1),"")</f>
        <v>0</v>
      </c>
      <c r="AB1244">
        <f>IFERROR(SMALL(AB346:AB1024,ROW()-ROW($AB$1027)+1),"")</f>
        <v>0</v>
      </c>
      <c r="AC1244">
        <f>IFERROR(SMALL(AC346:AC1024,ROW()-ROW($AC$1027)+1),"")</f>
        <v>0</v>
      </c>
      <c r="AD1244">
        <f>IFERROR(SMALL(AD346:AD1024,ROW()-ROW($AD$1027)+1),"")</f>
        <v>0</v>
      </c>
      <c r="AE1244">
        <f>IFERROR(SMALL(AE346:AE1024,ROW()-ROW($AE$1027)+1),"")</f>
        <v>0</v>
      </c>
      <c r="AF1244">
        <f>IFERROR(SMALL(AF346:AF1024,ROW()-ROW($AF$1027)+1),"")</f>
        <v>0</v>
      </c>
      <c r="AG1244">
        <f>IFERROR(SMALL(AG346:AG1024,ROW()-ROW($AG$1027)+1),"")</f>
        <v>0</v>
      </c>
      <c r="AH1244">
        <f>IFERROR(SMALL(AH346:AH1024,ROW()-ROW($AH$1027)+1),"")</f>
        <v>0</v>
      </c>
      <c r="AI1244">
        <f>IFERROR(SMALL(AI346:AI1024,ROW()-ROW($AI$1027)+1),"")</f>
        <v>0</v>
      </c>
      <c r="AJ1244">
        <f>IFERROR(SMALL(AJ346:AJ1024,ROW()-ROW($AJ$1027)+1),"")</f>
        <v>0</v>
      </c>
      <c r="AM1244">
        <f>IFERROR(SMALL(AM346:AM1024,ROW()-ROW($AM$1027)+1),"")</f>
        <v>0</v>
      </c>
      <c r="AN1244">
        <f>IFERROR(SMALL(AN346:AN1024,ROW()-ROW($AN$1027)+1),"")</f>
        <v>0</v>
      </c>
      <c r="AO1244">
        <f>IFERROR(SMALL(AO346:AO1024,ROW()-ROW($AO$1027)+1),"")</f>
        <v>0</v>
      </c>
      <c r="AP1244">
        <f>IFERROR(SMALL(AP346:AP1024,ROW()-ROW($AP$1027)+1),"")</f>
        <v>0</v>
      </c>
      <c r="AQ1244">
        <f>IFERROR(SMALL(AQ346:AQ1024,ROW()-ROW($AQ$1027)+1),"")</f>
        <v>0</v>
      </c>
      <c r="AR1244">
        <f>IFERROR(SMALL(AR346:AR1024,ROW()-ROW($AR$1027)+1),"")</f>
        <v>0</v>
      </c>
      <c r="AS1244">
        <f>IFERROR(SMALL(AS346:AS1024,ROW()-ROW($AS$1027)+1),"")</f>
        <v>0</v>
      </c>
      <c r="AT1244">
        <f>IFERROR(SMALL(AT346:AT1024,ROW()-ROW($AT$1027)+1),"")</f>
        <v>0</v>
      </c>
      <c r="AU1244">
        <f>IFERROR(SMALL(AU346:AU1024,ROW()-ROW($AU$1027)+1),"")</f>
        <v>0</v>
      </c>
      <c r="AV1244">
        <f>IFERROR(SMALL(AV346:AV1024,ROW()-ROW($AV$1027)+1),"")</f>
        <v>0</v>
      </c>
      <c r="AW1244">
        <f>IFERROR(SMALL(AW346:AW1024,ROW()-ROW($AW$1027)+1),"")</f>
        <v>0</v>
      </c>
      <c r="AX1244">
        <f>IFERROR(SMALL(AX346:AX1024,ROW()-ROW($AX$1027)+1),"")</f>
        <v>0</v>
      </c>
      <c r="AY1244">
        <f>IFERROR(SMALL(AY346:AY1024,ROW()-ROW($AY$1027)+1),"")</f>
        <v>0</v>
      </c>
      <c r="AZ1244">
        <f>IFERROR(SMALL(AZ346:AZ1024,ROW()-ROW($AZ$1027)+1),"")</f>
        <v>0</v>
      </c>
      <c r="BA1244">
        <f>IFERROR(SMALL(BA346:BA1024,ROW()-ROW($BA$1027)+1),"")</f>
        <v>0</v>
      </c>
      <c r="BB1244">
        <f>IFERROR(SMALL(BB346:BB1024,ROW()-ROW($BB$1027)+1),"")</f>
        <v>0</v>
      </c>
      <c r="BC1244">
        <f>IFERROR(SMALL(BC346:BC1024,ROW()-ROW($BC$1027)+1),"")</f>
        <v>0</v>
      </c>
      <c r="BD1244">
        <f>IFERROR(SMALL(BD346:BD1024,ROW()-ROW($BD$1027)+1),"")</f>
        <v>0</v>
      </c>
      <c r="BE1244">
        <f>IFERROR(SMALL(BE346:BE1024,ROW()-ROW($BE$1027)+1),"")</f>
        <v>0</v>
      </c>
      <c r="BF1244">
        <f>IFERROR(SMALL(BF346:BF1024,ROW()-ROW($BF$1027)+1),"")</f>
        <v>0</v>
      </c>
      <c r="BG1244">
        <f>IFERROR(SMALL(BG346:BG1024,ROW()-ROW($BG$1027)+1),"")</f>
        <v>0</v>
      </c>
      <c r="BH1244">
        <f>IFERROR(SMALL(BH346:BH1024,ROW()-ROW($BH$1027)+1),"")</f>
        <v>0</v>
      </c>
      <c r="BI1244">
        <f>IFERROR(SMALL(BI346:BI1024,ROW()-ROW($BI$1027)+1),"")</f>
        <v>0</v>
      </c>
      <c r="BJ1244">
        <f>IFERROR(SMALL(BJ346:BJ1024,ROW()-ROW($BJ$1027)+1),"")</f>
        <v>0</v>
      </c>
      <c r="BK1244">
        <f>IFERROR(SMALL(BK346:BK1024,ROW()-ROW($BK$1027)+1),"")</f>
        <v>0</v>
      </c>
      <c r="BL1244">
        <f>IFERROR(SMALL(BL346:BL1024,ROW()-ROW($BL$1027)+1),"")</f>
        <v>0</v>
      </c>
      <c r="BM1244">
        <f>IFERROR(SMALL(BM346:BM1024,ROW()-ROW($BM$1027)+1),"")</f>
        <v>0</v>
      </c>
      <c r="BN1244">
        <f>IFERROR(SMALL(BN346:BN1024,ROW()-ROW($BN$1027)+1),"")</f>
        <v>0</v>
      </c>
      <c r="BO1244">
        <f>IFERROR(SMALL(BO346:BO1024,ROW()-ROW($BO$1027)+1),"")</f>
        <v>0</v>
      </c>
      <c r="BP1244">
        <f>IFERROR(SMALL(BP346:BP1024,ROW()-ROW($BP$1027)+1),"")</f>
        <v>0</v>
      </c>
      <c r="BQ1244">
        <f>IFERROR(SMALL(BQ346:BQ1024,ROW()-ROW($BQ$1027)+1),"")</f>
        <v>0</v>
      </c>
      <c r="BR1244">
        <f>IFERROR(SMALL(BR346:BR1024,ROW()-ROW($BR$1027)+1),"")</f>
        <v>0</v>
      </c>
    </row>
    <row r="1245" spans="5:70">
      <c r="E1245">
        <f>IFERROR(SMALL(E346:E1024,ROW()-ROW($E$1027)+1),"")</f>
        <v>0</v>
      </c>
      <c r="F1245">
        <f>IFERROR(SMALL(F346:F1024,ROW()-ROW($F$1027)+1),"")</f>
        <v>0</v>
      </c>
      <c r="G1245">
        <f>IFERROR(SMALL(G346:G1024,ROW()-ROW($G$1027)+1),"")</f>
        <v>0</v>
      </c>
      <c r="H1245">
        <f>IFERROR(SMALL(H346:H1024,ROW()-ROW($H$1027)+1),"")</f>
        <v>0</v>
      </c>
      <c r="I1245">
        <f>IFERROR(SMALL(I346:I1024,ROW()-ROW($I$1027)+1),"")</f>
        <v>0</v>
      </c>
      <c r="J1245">
        <f>IFERROR(SMALL(J346:J1024,ROW()-ROW($J$1027)+1),"")</f>
        <v>0</v>
      </c>
      <c r="K1245">
        <f>IFERROR(SMALL(K346:K1024,ROW()-ROW($K$1027)+1),"")</f>
        <v>0</v>
      </c>
      <c r="L1245">
        <f>IFERROR(SMALL(L346:L1024,ROW()-ROW($L$1027)+1),"")</f>
        <v>0</v>
      </c>
      <c r="M1245">
        <f>IFERROR(SMALL(M346:M1024,ROW()-ROW($M$1027)+1),"")</f>
        <v>0</v>
      </c>
      <c r="N1245">
        <f>IFERROR(SMALL(N346:N1024,ROW()-ROW($N$1027)+1),"")</f>
        <v>0</v>
      </c>
      <c r="O1245">
        <f>IFERROR(SMALL(O346:O1024,ROW()-ROW($O$1027)+1),"")</f>
        <v>0</v>
      </c>
      <c r="P1245">
        <f>IFERROR(SMALL(P346:P1024,ROW()-ROW($P$1027)+1),"")</f>
        <v>0</v>
      </c>
      <c r="Q1245">
        <f>IFERROR(SMALL(Q346:Q1024,ROW()-ROW($Q$1027)+1),"")</f>
        <v>0</v>
      </c>
      <c r="R1245">
        <f>IFERROR(SMALL(R346:R1024,ROW()-ROW($R$1027)+1),"")</f>
        <v>0</v>
      </c>
      <c r="S1245">
        <f>IFERROR(SMALL(S346:S1024,ROW()-ROW($S$1027)+1),"")</f>
        <v>0</v>
      </c>
      <c r="T1245">
        <f>IFERROR(SMALL(T346:T1024,ROW()-ROW($T$1027)+1),"")</f>
        <v>0</v>
      </c>
      <c r="U1245">
        <f>IFERROR(SMALL(U346:U1024,ROW()-ROW($U$1027)+1),"")</f>
        <v>0</v>
      </c>
      <c r="V1245">
        <f>IFERROR(SMALL(V346:V1024,ROW()-ROW($V$1027)+1),"")</f>
        <v>0</v>
      </c>
      <c r="W1245">
        <f>IFERROR(SMALL(W346:W1024,ROW()-ROW($W$1027)+1),"")</f>
        <v>0</v>
      </c>
      <c r="X1245">
        <f>IFERROR(SMALL(X346:X1024,ROW()-ROW($X$1027)+1),"")</f>
        <v>0</v>
      </c>
      <c r="Y1245">
        <f>IFERROR(SMALL(Y346:Y1024,ROW()-ROW($Y$1027)+1),"")</f>
        <v>0</v>
      </c>
      <c r="Z1245">
        <f>IFERROR(SMALL(Z346:Z1024,ROW()-ROW($Z$1027)+1),"")</f>
        <v>0</v>
      </c>
      <c r="AA1245">
        <f>IFERROR(SMALL(AA346:AA1024,ROW()-ROW($AA$1027)+1),"")</f>
        <v>0</v>
      </c>
      <c r="AB1245">
        <f>IFERROR(SMALL(AB346:AB1024,ROW()-ROW($AB$1027)+1),"")</f>
        <v>0</v>
      </c>
      <c r="AC1245">
        <f>IFERROR(SMALL(AC346:AC1024,ROW()-ROW($AC$1027)+1),"")</f>
        <v>0</v>
      </c>
      <c r="AD1245">
        <f>IFERROR(SMALL(AD346:AD1024,ROW()-ROW($AD$1027)+1),"")</f>
        <v>0</v>
      </c>
      <c r="AE1245">
        <f>IFERROR(SMALL(AE346:AE1024,ROW()-ROW($AE$1027)+1),"")</f>
        <v>0</v>
      </c>
      <c r="AF1245">
        <f>IFERROR(SMALL(AF346:AF1024,ROW()-ROW($AF$1027)+1),"")</f>
        <v>0</v>
      </c>
      <c r="AG1245">
        <f>IFERROR(SMALL(AG346:AG1024,ROW()-ROW($AG$1027)+1),"")</f>
        <v>0</v>
      </c>
      <c r="AH1245">
        <f>IFERROR(SMALL(AH346:AH1024,ROW()-ROW($AH$1027)+1),"")</f>
        <v>0</v>
      </c>
      <c r="AI1245">
        <f>IFERROR(SMALL(AI346:AI1024,ROW()-ROW($AI$1027)+1),"")</f>
        <v>0</v>
      </c>
      <c r="AJ1245">
        <f>IFERROR(SMALL(AJ346:AJ1024,ROW()-ROW($AJ$1027)+1),"")</f>
        <v>0</v>
      </c>
      <c r="AM1245">
        <f>IFERROR(SMALL(AM346:AM1024,ROW()-ROW($AM$1027)+1),"")</f>
        <v>0</v>
      </c>
      <c r="AN1245">
        <f>IFERROR(SMALL(AN346:AN1024,ROW()-ROW($AN$1027)+1),"")</f>
        <v>0</v>
      </c>
      <c r="AO1245">
        <f>IFERROR(SMALL(AO346:AO1024,ROW()-ROW($AO$1027)+1),"")</f>
        <v>0</v>
      </c>
      <c r="AP1245">
        <f>IFERROR(SMALL(AP346:AP1024,ROW()-ROW($AP$1027)+1),"")</f>
        <v>0</v>
      </c>
      <c r="AQ1245">
        <f>IFERROR(SMALL(AQ346:AQ1024,ROW()-ROW($AQ$1027)+1),"")</f>
        <v>0</v>
      </c>
      <c r="AR1245">
        <f>IFERROR(SMALL(AR346:AR1024,ROW()-ROW($AR$1027)+1),"")</f>
        <v>0</v>
      </c>
      <c r="AS1245">
        <f>IFERROR(SMALL(AS346:AS1024,ROW()-ROW($AS$1027)+1),"")</f>
        <v>0</v>
      </c>
      <c r="AT1245">
        <f>IFERROR(SMALL(AT346:AT1024,ROW()-ROW($AT$1027)+1),"")</f>
        <v>0</v>
      </c>
      <c r="AU1245">
        <f>IFERROR(SMALL(AU346:AU1024,ROW()-ROW($AU$1027)+1),"")</f>
        <v>0</v>
      </c>
      <c r="AV1245">
        <f>IFERROR(SMALL(AV346:AV1024,ROW()-ROW($AV$1027)+1),"")</f>
        <v>0</v>
      </c>
      <c r="AW1245">
        <f>IFERROR(SMALL(AW346:AW1024,ROW()-ROW($AW$1027)+1),"")</f>
        <v>0</v>
      </c>
      <c r="AX1245">
        <f>IFERROR(SMALL(AX346:AX1024,ROW()-ROW($AX$1027)+1),"")</f>
        <v>0</v>
      </c>
      <c r="AY1245">
        <f>IFERROR(SMALL(AY346:AY1024,ROW()-ROW($AY$1027)+1),"")</f>
        <v>0</v>
      </c>
      <c r="AZ1245">
        <f>IFERROR(SMALL(AZ346:AZ1024,ROW()-ROW($AZ$1027)+1),"")</f>
        <v>0</v>
      </c>
      <c r="BA1245">
        <f>IFERROR(SMALL(BA346:BA1024,ROW()-ROW($BA$1027)+1),"")</f>
        <v>0</v>
      </c>
      <c r="BB1245">
        <f>IFERROR(SMALL(BB346:BB1024,ROW()-ROW($BB$1027)+1),"")</f>
        <v>0</v>
      </c>
      <c r="BC1245">
        <f>IFERROR(SMALL(BC346:BC1024,ROW()-ROW($BC$1027)+1),"")</f>
        <v>0</v>
      </c>
      <c r="BD1245">
        <f>IFERROR(SMALL(BD346:BD1024,ROW()-ROW($BD$1027)+1),"")</f>
        <v>0</v>
      </c>
      <c r="BE1245">
        <f>IFERROR(SMALL(BE346:BE1024,ROW()-ROW($BE$1027)+1),"")</f>
        <v>0</v>
      </c>
      <c r="BF1245">
        <f>IFERROR(SMALL(BF346:BF1024,ROW()-ROW($BF$1027)+1),"")</f>
        <v>0</v>
      </c>
      <c r="BG1245">
        <f>IFERROR(SMALL(BG346:BG1024,ROW()-ROW($BG$1027)+1),"")</f>
        <v>0</v>
      </c>
      <c r="BH1245">
        <f>IFERROR(SMALL(BH346:BH1024,ROW()-ROW($BH$1027)+1),"")</f>
        <v>0</v>
      </c>
      <c r="BI1245">
        <f>IFERROR(SMALL(BI346:BI1024,ROW()-ROW($BI$1027)+1),"")</f>
        <v>0</v>
      </c>
      <c r="BJ1245">
        <f>IFERROR(SMALL(BJ346:BJ1024,ROW()-ROW($BJ$1027)+1),"")</f>
        <v>0</v>
      </c>
      <c r="BK1245">
        <f>IFERROR(SMALL(BK346:BK1024,ROW()-ROW($BK$1027)+1),"")</f>
        <v>0</v>
      </c>
      <c r="BL1245">
        <f>IFERROR(SMALL(BL346:BL1024,ROW()-ROW($BL$1027)+1),"")</f>
        <v>0</v>
      </c>
      <c r="BM1245">
        <f>IFERROR(SMALL(BM346:BM1024,ROW()-ROW($BM$1027)+1),"")</f>
        <v>0</v>
      </c>
      <c r="BN1245">
        <f>IFERROR(SMALL(BN346:BN1024,ROW()-ROW($BN$1027)+1),"")</f>
        <v>0</v>
      </c>
      <c r="BO1245">
        <f>IFERROR(SMALL(BO346:BO1024,ROW()-ROW($BO$1027)+1),"")</f>
        <v>0</v>
      </c>
      <c r="BP1245">
        <f>IFERROR(SMALL(BP346:BP1024,ROW()-ROW($BP$1027)+1),"")</f>
        <v>0</v>
      </c>
      <c r="BQ1245">
        <f>IFERROR(SMALL(BQ346:BQ1024,ROW()-ROW($BQ$1027)+1),"")</f>
        <v>0</v>
      </c>
      <c r="BR1245">
        <f>IFERROR(SMALL(BR346:BR1024,ROW()-ROW($BR$1027)+1),"")</f>
        <v>0</v>
      </c>
    </row>
    <row r="1246" spans="5:70">
      <c r="E1246">
        <f>IFERROR(SMALL(E346:E1024,ROW()-ROW($E$1027)+1),"")</f>
        <v>0</v>
      </c>
      <c r="F1246">
        <f>IFERROR(SMALL(F346:F1024,ROW()-ROW($F$1027)+1),"")</f>
        <v>0</v>
      </c>
      <c r="G1246">
        <f>IFERROR(SMALL(G346:G1024,ROW()-ROW($G$1027)+1),"")</f>
        <v>0</v>
      </c>
      <c r="H1246">
        <f>IFERROR(SMALL(H346:H1024,ROW()-ROW($H$1027)+1),"")</f>
        <v>0</v>
      </c>
      <c r="I1246">
        <f>IFERROR(SMALL(I346:I1024,ROW()-ROW($I$1027)+1),"")</f>
        <v>0</v>
      </c>
      <c r="J1246">
        <f>IFERROR(SMALL(J346:J1024,ROW()-ROW($J$1027)+1),"")</f>
        <v>0</v>
      </c>
      <c r="K1246">
        <f>IFERROR(SMALL(K346:K1024,ROW()-ROW($K$1027)+1),"")</f>
        <v>0</v>
      </c>
      <c r="L1246">
        <f>IFERROR(SMALL(L346:L1024,ROW()-ROW($L$1027)+1),"")</f>
        <v>0</v>
      </c>
      <c r="M1246">
        <f>IFERROR(SMALL(M346:M1024,ROW()-ROW($M$1027)+1),"")</f>
        <v>0</v>
      </c>
      <c r="N1246">
        <f>IFERROR(SMALL(N346:N1024,ROW()-ROW($N$1027)+1),"")</f>
        <v>0</v>
      </c>
      <c r="O1246">
        <f>IFERROR(SMALL(O346:O1024,ROW()-ROW($O$1027)+1),"")</f>
        <v>0</v>
      </c>
      <c r="P1246">
        <f>IFERROR(SMALL(P346:P1024,ROW()-ROW($P$1027)+1),"")</f>
        <v>0</v>
      </c>
      <c r="Q1246">
        <f>IFERROR(SMALL(Q346:Q1024,ROW()-ROW($Q$1027)+1),"")</f>
        <v>0</v>
      </c>
      <c r="R1246">
        <f>IFERROR(SMALL(R346:R1024,ROW()-ROW($R$1027)+1),"")</f>
        <v>0</v>
      </c>
      <c r="S1246">
        <f>IFERROR(SMALL(S346:S1024,ROW()-ROW($S$1027)+1),"")</f>
        <v>0</v>
      </c>
      <c r="T1246">
        <f>IFERROR(SMALL(T346:T1024,ROW()-ROW($T$1027)+1),"")</f>
        <v>0</v>
      </c>
      <c r="U1246">
        <f>IFERROR(SMALL(U346:U1024,ROW()-ROW($U$1027)+1),"")</f>
        <v>0</v>
      </c>
      <c r="V1246">
        <f>IFERROR(SMALL(V346:V1024,ROW()-ROW($V$1027)+1),"")</f>
        <v>0</v>
      </c>
      <c r="W1246">
        <f>IFERROR(SMALL(W346:W1024,ROW()-ROW($W$1027)+1),"")</f>
        <v>0</v>
      </c>
      <c r="X1246">
        <f>IFERROR(SMALL(X346:X1024,ROW()-ROW($X$1027)+1),"")</f>
        <v>0</v>
      </c>
      <c r="Y1246">
        <f>IFERROR(SMALL(Y346:Y1024,ROW()-ROW($Y$1027)+1),"")</f>
        <v>0</v>
      </c>
      <c r="Z1246">
        <f>IFERROR(SMALL(Z346:Z1024,ROW()-ROW($Z$1027)+1),"")</f>
        <v>0</v>
      </c>
      <c r="AA1246">
        <f>IFERROR(SMALL(AA346:AA1024,ROW()-ROW($AA$1027)+1),"")</f>
        <v>0</v>
      </c>
      <c r="AB1246">
        <f>IFERROR(SMALL(AB346:AB1024,ROW()-ROW($AB$1027)+1),"")</f>
        <v>0</v>
      </c>
      <c r="AC1246">
        <f>IFERROR(SMALL(AC346:AC1024,ROW()-ROW($AC$1027)+1),"")</f>
        <v>0</v>
      </c>
      <c r="AD1246">
        <f>IFERROR(SMALL(AD346:AD1024,ROW()-ROW($AD$1027)+1),"")</f>
        <v>0</v>
      </c>
      <c r="AE1246">
        <f>IFERROR(SMALL(AE346:AE1024,ROW()-ROW($AE$1027)+1),"")</f>
        <v>0</v>
      </c>
      <c r="AF1246">
        <f>IFERROR(SMALL(AF346:AF1024,ROW()-ROW($AF$1027)+1),"")</f>
        <v>0</v>
      </c>
      <c r="AG1246">
        <f>IFERROR(SMALL(AG346:AG1024,ROW()-ROW($AG$1027)+1),"")</f>
        <v>0</v>
      </c>
      <c r="AH1246">
        <f>IFERROR(SMALL(AH346:AH1024,ROW()-ROW($AH$1027)+1),"")</f>
        <v>0</v>
      </c>
      <c r="AI1246">
        <f>IFERROR(SMALL(AI346:AI1024,ROW()-ROW($AI$1027)+1),"")</f>
        <v>0</v>
      </c>
      <c r="AJ1246">
        <f>IFERROR(SMALL(AJ346:AJ1024,ROW()-ROW($AJ$1027)+1),"")</f>
        <v>0</v>
      </c>
      <c r="AM1246">
        <f>IFERROR(SMALL(AM346:AM1024,ROW()-ROW($AM$1027)+1),"")</f>
        <v>0</v>
      </c>
      <c r="AN1246">
        <f>IFERROR(SMALL(AN346:AN1024,ROW()-ROW($AN$1027)+1),"")</f>
        <v>0</v>
      </c>
      <c r="AO1246">
        <f>IFERROR(SMALL(AO346:AO1024,ROW()-ROW($AO$1027)+1),"")</f>
        <v>0</v>
      </c>
      <c r="AP1246">
        <f>IFERROR(SMALL(AP346:AP1024,ROW()-ROW($AP$1027)+1),"")</f>
        <v>0</v>
      </c>
      <c r="AQ1246">
        <f>IFERROR(SMALL(AQ346:AQ1024,ROW()-ROW($AQ$1027)+1),"")</f>
        <v>0</v>
      </c>
      <c r="AR1246">
        <f>IFERROR(SMALL(AR346:AR1024,ROW()-ROW($AR$1027)+1),"")</f>
        <v>0</v>
      </c>
      <c r="AS1246">
        <f>IFERROR(SMALL(AS346:AS1024,ROW()-ROW($AS$1027)+1),"")</f>
        <v>0</v>
      </c>
      <c r="AT1246">
        <f>IFERROR(SMALL(AT346:AT1024,ROW()-ROW($AT$1027)+1),"")</f>
        <v>0</v>
      </c>
      <c r="AU1246">
        <f>IFERROR(SMALL(AU346:AU1024,ROW()-ROW($AU$1027)+1),"")</f>
        <v>0</v>
      </c>
      <c r="AV1246">
        <f>IFERROR(SMALL(AV346:AV1024,ROW()-ROW($AV$1027)+1),"")</f>
        <v>0</v>
      </c>
      <c r="AW1246">
        <f>IFERROR(SMALL(AW346:AW1024,ROW()-ROW($AW$1027)+1),"")</f>
        <v>0</v>
      </c>
      <c r="AX1246">
        <f>IFERROR(SMALL(AX346:AX1024,ROW()-ROW($AX$1027)+1),"")</f>
        <v>0</v>
      </c>
      <c r="AY1246">
        <f>IFERROR(SMALL(AY346:AY1024,ROW()-ROW($AY$1027)+1),"")</f>
        <v>0</v>
      </c>
      <c r="AZ1246">
        <f>IFERROR(SMALL(AZ346:AZ1024,ROW()-ROW($AZ$1027)+1),"")</f>
        <v>0</v>
      </c>
      <c r="BA1246">
        <f>IFERROR(SMALL(BA346:BA1024,ROW()-ROW($BA$1027)+1),"")</f>
        <v>0</v>
      </c>
      <c r="BB1246">
        <f>IFERROR(SMALL(BB346:BB1024,ROW()-ROW($BB$1027)+1),"")</f>
        <v>0</v>
      </c>
      <c r="BC1246">
        <f>IFERROR(SMALL(BC346:BC1024,ROW()-ROW($BC$1027)+1),"")</f>
        <v>0</v>
      </c>
      <c r="BD1246">
        <f>IFERROR(SMALL(BD346:BD1024,ROW()-ROW($BD$1027)+1),"")</f>
        <v>0</v>
      </c>
      <c r="BE1246">
        <f>IFERROR(SMALL(BE346:BE1024,ROW()-ROW($BE$1027)+1),"")</f>
        <v>0</v>
      </c>
      <c r="BF1246">
        <f>IFERROR(SMALL(BF346:BF1024,ROW()-ROW($BF$1027)+1),"")</f>
        <v>0</v>
      </c>
      <c r="BG1246">
        <f>IFERROR(SMALL(BG346:BG1024,ROW()-ROW($BG$1027)+1),"")</f>
        <v>0</v>
      </c>
      <c r="BH1246">
        <f>IFERROR(SMALL(BH346:BH1024,ROW()-ROW($BH$1027)+1),"")</f>
        <v>0</v>
      </c>
      <c r="BI1246">
        <f>IFERROR(SMALL(BI346:BI1024,ROW()-ROW($BI$1027)+1),"")</f>
        <v>0</v>
      </c>
      <c r="BJ1246">
        <f>IFERROR(SMALL(BJ346:BJ1024,ROW()-ROW($BJ$1027)+1),"")</f>
        <v>0</v>
      </c>
      <c r="BK1246">
        <f>IFERROR(SMALL(BK346:BK1024,ROW()-ROW($BK$1027)+1),"")</f>
        <v>0</v>
      </c>
      <c r="BL1246">
        <f>IFERROR(SMALL(BL346:BL1024,ROW()-ROW($BL$1027)+1),"")</f>
        <v>0</v>
      </c>
      <c r="BM1246">
        <f>IFERROR(SMALL(BM346:BM1024,ROW()-ROW($BM$1027)+1),"")</f>
        <v>0</v>
      </c>
      <c r="BN1246">
        <f>IFERROR(SMALL(BN346:BN1024,ROW()-ROW($BN$1027)+1),"")</f>
        <v>0</v>
      </c>
      <c r="BO1246">
        <f>IFERROR(SMALL(BO346:BO1024,ROW()-ROW($BO$1027)+1),"")</f>
        <v>0</v>
      </c>
      <c r="BP1246">
        <f>IFERROR(SMALL(BP346:BP1024,ROW()-ROW($BP$1027)+1),"")</f>
        <v>0</v>
      </c>
      <c r="BQ1246">
        <f>IFERROR(SMALL(BQ346:BQ1024,ROW()-ROW($BQ$1027)+1),"")</f>
        <v>0</v>
      </c>
      <c r="BR1246">
        <f>IFERROR(SMALL(BR346:BR1024,ROW()-ROW($BR$1027)+1),"")</f>
        <v>0</v>
      </c>
    </row>
    <row r="1247" spans="5:70">
      <c r="E1247">
        <f>IFERROR(SMALL(E346:E1024,ROW()-ROW($E$1027)+1),"")</f>
        <v>0</v>
      </c>
      <c r="F1247">
        <f>IFERROR(SMALL(F346:F1024,ROW()-ROW($F$1027)+1),"")</f>
        <v>0</v>
      </c>
      <c r="G1247">
        <f>IFERROR(SMALL(G346:G1024,ROW()-ROW($G$1027)+1),"")</f>
        <v>0</v>
      </c>
      <c r="H1247">
        <f>IFERROR(SMALL(H346:H1024,ROW()-ROW($H$1027)+1),"")</f>
        <v>0</v>
      </c>
      <c r="I1247">
        <f>IFERROR(SMALL(I346:I1024,ROW()-ROW($I$1027)+1),"")</f>
        <v>0</v>
      </c>
      <c r="J1247">
        <f>IFERROR(SMALL(J346:J1024,ROW()-ROW($J$1027)+1),"")</f>
        <v>0</v>
      </c>
      <c r="K1247">
        <f>IFERROR(SMALL(K346:K1024,ROW()-ROW($K$1027)+1),"")</f>
        <v>0</v>
      </c>
      <c r="L1247">
        <f>IFERROR(SMALL(L346:L1024,ROW()-ROW($L$1027)+1),"")</f>
        <v>0</v>
      </c>
      <c r="M1247">
        <f>IFERROR(SMALL(M346:M1024,ROW()-ROW($M$1027)+1),"")</f>
        <v>0</v>
      </c>
      <c r="N1247">
        <f>IFERROR(SMALL(N346:N1024,ROW()-ROW($N$1027)+1),"")</f>
        <v>0</v>
      </c>
      <c r="O1247">
        <f>IFERROR(SMALL(O346:O1024,ROW()-ROW($O$1027)+1),"")</f>
        <v>0</v>
      </c>
      <c r="P1247">
        <f>IFERROR(SMALL(P346:P1024,ROW()-ROW($P$1027)+1),"")</f>
        <v>0</v>
      </c>
      <c r="Q1247">
        <f>IFERROR(SMALL(Q346:Q1024,ROW()-ROW($Q$1027)+1),"")</f>
        <v>0</v>
      </c>
      <c r="R1247">
        <f>IFERROR(SMALL(R346:R1024,ROW()-ROW($R$1027)+1),"")</f>
        <v>0</v>
      </c>
      <c r="S1247">
        <f>IFERROR(SMALL(S346:S1024,ROW()-ROW($S$1027)+1),"")</f>
        <v>0</v>
      </c>
      <c r="T1247">
        <f>IFERROR(SMALL(T346:T1024,ROW()-ROW($T$1027)+1),"")</f>
        <v>0</v>
      </c>
      <c r="U1247">
        <f>IFERROR(SMALL(U346:U1024,ROW()-ROW($U$1027)+1),"")</f>
        <v>0</v>
      </c>
      <c r="V1247">
        <f>IFERROR(SMALL(V346:V1024,ROW()-ROW($V$1027)+1),"")</f>
        <v>0</v>
      </c>
      <c r="W1247">
        <f>IFERROR(SMALL(W346:W1024,ROW()-ROW($W$1027)+1),"")</f>
        <v>0</v>
      </c>
      <c r="X1247">
        <f>IFERROR(SMALL(X346:X1024,ROW()-ROW($X$1027)+1),"")</f>
        <v>0</v>
      </c>
      <c r="Y1247">
        <f>IFERROR(SMALL(Y346:Y1024,ROW()-ROW($Y$1027)+1),"")</f>
        <v>0</v>
      </c>
      <c r="Z1247">
        <f>IFERROR(SMALL(Z346:Z1024,ROW()-ROW($Z$1027)+1),"")</f>
        <v>0</v>
      </c>
      <c r="AA1247">
        <f>IFERROR(SMALL(AA346:AA1024,ROW()-ROW($AA$1027)+1),"")</f>
        <v>0</v>
      </c>
      <c r="AB1247">
        <f>IFERROR(SMALL(AB346:AB1024,ROW()-ROW($AB$1027)+1),"")</f>
        <v>0</v>
      </c>
      <c r="AC1247">
        <f>IFERROR(SMALL(AC346:AC1024,ROW()-ROW($AC$1027)+1),"")</f>
        <v>0</v>
      </c>
      <c r="AD1247">
        <f>IFERROR(SMALL(AD346:AD1024,ROW()-ROW($AD$1027)+1),"")</f>
        <v>0</v>
      </c>
      <c r="AE1247">
        <f>IFERROR(SMALL(AE346:AE1024,ROW()-ROW($AE$1027)+1),"")</f>
        <v>0</v>
      </c>
      <c r="AF1247">
        <f>IFERROR(SMALL(AF346:AF1024,ROW()-ROW($AF$1027)+1),"")</f>
        <v>0</v>
      </c>
      <c r="AG1247">
        <f>IFERROR(SMALL(AG346:AG1024,ROW()-ROW($AG$1027)+1),"")</f>
        <v>0</v>
      </c>
      <c r="AH1247">
        <f>IFERROR(SMALL(AH346:AH1024,ROW()-ROW($AH$1027)+1),"")</f>
        <v>0</v>
      </c>
      <c r="AI1247">
        <f>IFERROR(SMALL(AI346:AI1024,ROW()-ROW($AI$1027)+1),"")</f>
        <v>0</v>
      </c>
      <c r="AJ1247">
        <f>IFERROR(SMALL(AJ346:AJ1024,ROW()-ROW($AJ$1027)+1),"")</f>
        <v>0</v>
      </c>
      <c r="AM1247">
        <f>IFERROR(SMALL(AM346:AM1024,ROW()-ROW($AM$1027)+1),"")</f>
        <v>0</v>
      </c>
      <c r="AN1247">
        <f>IFERROR(SMALL(AN346:AN1024,ROW()-ROW($AN$1027)+1),"")</f>
        <v>0</v>
      </c>
      <c r="AO1247">
        <f>IFERROR(SMALL(AO346:AO1024,ROW()-ROW($AO$1027)+1),"")</f>
        <v>0</v>
      </c>
      <c r="AP1247">
        <f>IFERROR(SMALL(AP346:AP1024,ROW()-ROW($AP$1027)+1),"")</f>
        <v>0</v>
      </c>
      <c r="AQ1247">
        <f>IFERROR(SMALL(AQ346:AQ1024,ROW()-ROW($AQ$1027)+1),"")</f>
        <v>0</v>
      </c>
      <c r="AR1247">
        <f>IFERROR(SMALL(AR346:AR1024,ROW()-ROW($AR$1027)+1),"")</f>
        <v>0</v>
      </c>
      <c r="AS1247">
        <f>IFERROR(SMALL(AS346:AS1024,ROW()-ROW($AS$1027)+1),"")</f>
        <v>0</v>
      </c>
      <c r="AT1247">
        <f>IFERROR(SMALL(AT346:AT1024,ROW()-ROW($AT$1027)+1),"")</f>
        <v>0</v>
      </c>
      <c r="AU1247">
        <f>IFERROR(SMALL(AU346:AU1024,ROW()-ROW($AU$1027)+1),"")</f>
        <v>0</v>
      </c>
      <c r="AV1247">
        <f>IFERROR(SMALL(AV346:AV1024,ROW()-ROW($AV$1027)+1),"")</f>
        <v>0</v>
      </c>
      <c r="AW1247">
        <f>IFERROR(SMALL(AW346:AW1024,ROW()-ROW($AW$1027)+1),"")</f>
        <v>0</v>
      </c>
      <c r="AX1247">
        <f>IFERROR(SMALL(AX346:AX1024,ROW()-ROW($AX$1027)+1),"")</f>
        <v>0</v>
      </c>
      <c r="AY1247">
        <f>IFERROR(SMALL(AY346:AY1024,ROW()-ROW($AY$1027)+1),"")</f>
        <v>0</v>
      </c>
      <c r="AZ1247">
        <f>IFERROR(SMALL(AZ346:AZ1024,ROW()-ROW($AZ$1027)+1),"")</f>
        <v>0</v>
      </c>
      <c r="BA1247">
        <f>IFERROR(SMALL(BA346:BA1024,ROW()-ROW($BA$1027)+1),"")</f>
        <v>0</v>
      </c>
      <c r="BB1247">
        <f>IFERROR(SMALL(BB346:BB1024,ROW()-ROW($BB$1027)+1),"")</f>
        <v>0</v>
      </c>
      <c r="BC1247">
        <f>IFERROR(SMALL(BC346:BC1024,ROW()-ROW($BC$1027)+1),"")</f>
        <v>0</v>
      </c>
      <c r="BD1247">
        <f>IFERROR(SMALL(BD346:BD1024,ROW()-ROW($BD$1027)+1),"")</f>
        <v>0</v>
      </c>
      <c r="BE1247">
        <f>IFERROR(SMALL(BE346:BE1024,ROW()-ROW($BE$1027)+1),"")</f>
        <v>0</v>
      </c>
      <c r="BF1247">
        <f>IFERROR(SMALL(BF346:BF1024,ROW()-ROW($BF$1027)+1),"")</f>
        <v>0</v>
      </c>
      <c r="BG1247">
        <f>IFERROR(SMALL(BG346:BG1024,ROW()-ROW($BG$1027)+1),"")</f>
        <v>0</v>
      </c>
      <c r="BH1247">
        <f>IFERROR(SMALL(BH346:BH1024,ROW()-ROW($BH$1027)+1),"")</f>
        <v>0</v>
      </c>
      <c r="BI1247">
        <f>IFERROR(SMALL(BI346:BI1024,ROW()-ROW($BI$1027)+1),"")</f>
        <v>0</v>
      </c>
      <c r="BJ1247">
        <f>IFERROR(SMALL(BJ346:BJ1024,ROW()-ROW($BJ$1027)+1),"")</f>
        <v>0</v>
      </c>
      <c r="BK1247">
        <f>IFERROR(SMALL(BK346:BK1024,ROW()-ROW($BK$1027)+1),"")</f>
        <v>0</v>
      </c>
      <c r="BL1247">
        <f>IFERROR(SMALL(BL346:BL1024,ROW()-ROW($BL$1027)+1),"")</f>
        <v>0</v>
      </c>
      <c r="BM1247">
        <f>IFERROR(SMALL(BM346:BM1024,ROW()-ROW($BM$1027)+1),"")</f>
        <v>0</v>
      </c>
      <c r="BN1247">
        <f>IFERROR(SMALL(BN346:BN1024,ROW()-ROW($BN$1027)+1),"")</f>
        <v>0</v>
      </c>
      <c r="BO1247">
        <f>IFERROR(SMALL(BO346:BO1024,ROW()-ROW($BO$1027)+1),"")</f>
        <v>0</v>
      </c>
      <c r="BP1247">
        <f>IFERROR(SMALL(BP346:BP1024,ROW()-ROW($BP$1027)+1),"")</f>
        <v>0</v>
      </c>
      <c r="BQ1247">
        <f>IFERROR(SMALL(BQ346:BQ1024,ROW()-ROW($BQ$1027)+1),"")</f>
        <v>0</v>
      </c>
      <c r="BR1247">
        <f>IFERROR(SMALL(BR346:BR1024,ROW()-ROW($BR$1027)+1),"")</f>
        <v>0</v>
      </c>
    </row>
    <row r="1248" spans="5:70">
      <c r="E1248">
        <f>IFERROR(SMALL(E346:E1024,ROW()-ROW($E$1027)+1),"")</f>
        <v>0</v>
      </c>
      <c r="F1248">
        <f>IFERROR(SMALL(F346:F1024,ROW()-ROW($F$1027)+1),"")</f>
        <v>0</v>
      </c>
      <c r="G1248">
        <f>IFERROR(SMALL(G346:G1024,ROW()-ROW($G$1027)+1),"")</f>
        <v>0</v>
      </c>
      <c r="H1248">
        <f>IFERROR(SMALL(H346:H1024,ROW()-ROW($H$1027)+1),"")</f>
        <v>0</v>
      </c>
      <c r="I1248">
        <f>IFERROR(SMALL(I346:I1024,ROW()-ROW($I$1027)+1),"")</f>
        <v>0</v>
      </c>
      <c r="J1248">
        <f>IFERROR(SMALL(J346:J1024,ROW()-ROW($J$1027)+1),"")</f>
        <v>0</v>
      </c>
      <c r="K1248">
        <f>IFERROR(SMALL(K346:K1024,ROW()-ROW($K$1027)+1),"")</f>
        <v>0</v>
      </c>
      <c r="L1248">
        <f>IFERROR(SMALL(L346:L1024,ROW()-ROW($L$1027)+1),"")</f>
        <v>0</v>
      </c>
      <c r="M1248">
        <f>IFERROR(SMALL(M346:M1024,ROW()-ROW($M$1027)+1),"")</f>
        <v>0</v>
      </c>
      <c r="N1248">
        <f>IFERROR(SMALL(N346:N1024,ROW()-ROW($N$1027)+1),"")</f>
        <v>0</v>
      </c>
      <c r="O1248">
        <f>IFERROR(SMALL(O346:O1024,ROW()-ROW($O$1027)+1),"")</f>
        <v>0</v>
      </c>
      <c r="P1248">
        <f>IFERROR(SMALL(P346:P1024,ROW()-ROW($P$1027)+1),"")</f>
        <v>0</v>
      </c>
      <c r="Q1248">
        <f>IFERROR(SMALL(Q346:Q1024,ROW()-ROW($Q$1027)+1),"")</f>
        <v>0</v>
      </c>
      <c r="R1248">
        <f>IFERROR(SMALL(R346:R1024,ROW()-ROW($R$1027)+1),"")</f>
        <v>0</v>
      </c>
      <c r="S1248">
        <f>IFERROR(SMALL(S346:S1024,ROW()-ROW($S$1027)+1),"")</f>
        <v>0</v>
      </c>
      <c r="T1248">
        <f>IFERROR(SMALL(T346:T1024,ROW()-ROW($T$1027)+1),"")</f>
        <v>0</v>
      </c>
      <c r="U1248">
        <f>IFERROR(SMALL(U346:U1024,ROW()-ROW($U$1027)+1),"")</f>
        <v>0</v>
      </c>
      <c r="V1248">
        <f>IFERROR(SMALL(V346:V1024,ROW()-ROW($V$1027)+1),"")</f>
        <v>0</v>
      </c>
      <c r="W1248">
        <f>IFERROR(SMALL(W346:W1024,ROW()-ROW($W$1027)+1),"")</f>
        <v>0</v>
      </c>
      <c r="X1248">
        <f>IFERROR(SMALL(X346:X1024,ROW()-ROW($X$1027)+1),"")</f>
        <v>0</v>
      </c>
      <c r="Y1248">
        <f>IFERROR(SMALL(Y346:Y1024,ROW()-ROW($Y$1027)+1),"")</f>
        <v>0</v>
      </c>
      <c r="Z1248">
        <f>IFERROR(SMALL(Z346:Z1024,ROW()-ROW($Z$1027)+1),"")</f>
        <v>0</v>
      </c>
      <c r="AA1248">
        <f>IFERROR(SMALL(AA346:AA1024,ROW()-ROW($AA$1027)+1),"")</f>
        <v>0</v>
      </c>
      <c r="AB1248">
        <f>IFERROR(SMALL(AB346:AB1024,ROW()-ROW($AB$1027)+1),"")</f>
        <v>0</v>
      </c>
      <c r="AC1248">
        <f>IFERROR(SMALL(AC346:AC1024,ROW()-ROW($AC$1027)+1),"")</f>
        <v>0</v>
      </c>
      <c r="AD1248">
        <f>IFERROR(SMALL(AD346:AD1024,ROW()-ROW($AD$1027)+1),"")</f>
        <v>0</v>
      </c>
      <c r="AE1248">
        <f>IFERROR(SMALL(AE346:AE1024,ROW()-ROW($AE$1027)+1),"")</f>
        <v>0</v>
      </c>
      <c r="AF1248">
        <f>IFERROR(SMALL(AF346:AF1024,ROW()-ROW($AF$1027)+1),"")</f>
        <v>0</v>
      </c>
      <c r="AG1248">
        <f>IFERROR(SMALL(AG346:AG1024,ROW()-ROW($AG$1027)+1),"")</f>
        <v>0</v>
      </c>
      <c r="AH1248">
        <f>IFERROR(SMALL(AH346:AH1024,ROW()-ROW($AH$1027)+1),"")</f>
        <v>0</v>
      </c>
      <c r="AI1248">
        <f>IFERROR(SMALL(AI346:AI1024,ROW()-ROW($AI$1027)+1),"")</f>
        <v>0</v>
      </c>
      <c r="AJ1248">
        <f>IFERROR(SMALL(AJ346:AJ1024,ROW()-ROW($AJ$1027)+1),"")</f>
        <v>0</v>
      </c>
      <c r="AM1248">
        <f>IFERROR(SMALL(AM346:AM1024,ROW()-ROW($AM$1027)+1),"")</f>
        <v>0</v>
      </c>
      <c r="AN1248">
        <f>IFERROR(SMALL(AN346:AN1024,ROW()-ROW($AN$1027)+1),"")</f>
        <v>0</v>
      </c>
      <c r="AO1248">
        <f>IFERROR(SMALL(AO346:AO1024,ROW()-ROW($AO$1027)+1),"")</f>
        <v>0</v>
      </c>
      <c r="AP1248">
        <f>IFERROR(SMALL(AP346:AP1024,ROW()-ROW($AP$1027)+1),"")</f>
        <v>0</v>
      </c>
      <c r="AQ1248">
        <f>IFERROR(SMALL(AQ346:AQ1024,ROW()-ROW($AQ$1027)+1),"")</f>
        <v>0</v>
      </c>
      <c r="AR1248">
        <f>IFERROR(SMALL(AR346:AR1024,ROW()-ROW($AR$1027)+1),"")</f>
        <v>0</v>
      </c>
      <c r="AS1248">
        <f>IFERROR(SMALL(AS346:AS1024,ROW()-ROW($AS$1027)+1),"")</f>
        <v>0</v>
      </c>
      <c r="AT1248">
        <f>IFERROR(SMALL(AT346:AT1024,ROW()-ROW($AT$1027)+1),"")</f>
        <v>0</v>
      </c>
      <c r="AU1248">
        <f>IFERROR(SMALL(AU346:AU1024,ROW()-ROW($AU$1027)+1),"")</f>
        <v>0</v>
      </c>
      <c r="AV1248">
        <f>IFERROR(SMALL(AV346:AV1024,ROW()-ROW($AV$1027)+1),"")</f>
        <v>0</v>
      </c>
      <c r="AW1248">
        <f>IFERROR(SMALL(AW346:AW1024,ROW()-ROW($AW$1027)+1),"")</f>
        <v>0</v>
      </c>
      <c r="AX1248">
        <f>IFERROR(SMALL(AX346:AX1024,ROW()-ROW($AX$1027)+1),"")</f>
        <v>0</v>
      </c>
      <c r="AY1248">
        <f>IFERROR(SMALL(AY346:AY1024,ROW()-ROW($AY$1027)+1),"")</f>
        <v>0</v>
      </c>
      <c r="AZ1248">
        <f>IFERROR(SMALL(AZ346:AZ1024,ROW()-ROW($AZ$1027)+1),"")</f>
        <v>0</v>
      </c>
      <c r="BA1248">
        <f>IFERROR(SMALL(BA346:BA1024,ROW()-ROW($BA$1027)+1),"")</f>
        <v>0</v>
      </c>
      <c r="BB1248">
        <f>IFERROR(SMALL(BB346:BB1024,ROW()-ROW($BB$1027)+1),"")</f>
        <v>0</v>
      </c>
      <c r="BC1248">
        <f>IFERROR(SMALL(BC346:BC1024,ROW()-ROW($BC$1027)+1),"")</f>
        <v>0</v>
      </c>
      <c r="BD1248">
        <f>IFERROR(SMALL(BD346:BD1024,ROW()-ROW($BD$1027)+1),"")</f>
        <v>0</v>
      </c>
      <c r="BE1248">
        <f>IFERROR(SMALL(BE346:BE1024,ROW()-ROW($BE$1027)+1),"")</f>
        <v>0</v>
      </c>
      <c r="BF1248">
        <f>IFERROR(SMALL(BF346:BF1024,ROW()-ROW($BF$1027)+1),"")</f>
        <v>0</v>
      </c>
      <c r="BG1248">
        <f>IFERROR(SMALL(BG346:BG1024,ROW()-ROW($BG$1027)+1),"")</f>
        <v>0</v>
      </c>
      <c r="BH1248">
        <f>IFERROR(SMALL(BH346:BH1024,ROW()-ROW($BH$1027)+1),"")</f>
        <v>0</v>
      </c>
      <c r="BI1248">
        <f>IFERROR(SMALL(BI346:BI1024,ROW()-ROW($BI$1027)+1),"")</f>
        <v>0</v>
      </c>
      <c r="BJ1248">
        <f>IFERROR(SMALL(BJ346:BJ1024,ROW()-ROW($BJ$1027)+1),"")</f>
        <v>0</v>
      </c>
      <c r="BK1248">
        <f>IFERROR(SMALL(BK346:BK1024,ROW()-ROW($BK$1027)+1),"")</f>
        <v>0</v>
      </c>
      <c r="BL1248">
        <f>IFERROR(SMALL(BL346:BL1024,ROW()-ROW($BL$1027)+1),"")</f>
        <v>0</v>
      </c>
      <c r="BM1248">
        <f>IFERROR(SMALL(BM346:BM1024,ROW()-ROW($BM$1027)+1),"")</f>
        <v>0</v>
      </c>
      <c r="BN1248">
        <f>IFERROR(SMALL(BN346:BN1024,ROW()-ROW($BN$1027)+1),"")</f>
        <v>0</v>
      </c>
      <c r="BO1248">
        <f>IFERROR(SMALL(BO346:BO1024,ROW()-ROW($BO$1027)+1),"")</f>
        <v>0</v>
      </c>
      <c r="BP1248">
        <f>IFERROR(SMALL(BP346:BP1024,ROW()-ROW($BP$1027)+1),"")</f>
        <v>0</v>
      </c>
      <c r="BQ1248">
        <f>IFERROR(SMALL(BQ346:BQ1024,ROW()-ROW($BQ$1027)+1),"")</f>
        <v>0</v>
      </c>
      <c r="BR1248">
        <f>IFERROR(SMALL(BR346:BR1024,ROW()-ROW($BR$1027)+1),"")</f>
        <v>0</v>
      </c>
    </row>
    <row r="1249" spans="5:70">
      <c r="E1249">
        <f>IFERROR(SMALL(E346:E1024,ROW()-ROW($E$1027)+1),"")</f>
        <v>0</v>
      </c>
      <c r="F1249">
        <f>IFERROR(SMALL(F346:F1024,ROW()-ROW($F$1027)+1),"")</f>
        <v>0</v>
      </c>
      <c r="G1249">
        <f>IFERROR(SMALL(G346:G1024,ROW()-ROW($G$1027)+1),"")</f>
        <v>0</v>
      </c>
      <c r="H1249">
        <f>IFERROR(SMALL(H346:H1024,ROW()-ROW($H$1027)+1),"")</f>
        <v>0</v>
      </c>
      <c r="I1249">
        <f>IFERROR(SMALL(I346:I1024,ROW()-ROW($I$1027)+1),"")</f>
        <v>0</v>
      </c>
      <c r="J1249">
        <f>IFERROR(SMALL(J346:J1024,ROW()-ROW($J$1027)+1),"")</f>
        <v>0</v>
      </c>
      <c r="K1249">
        <f>IFERROR(SMALL(K346:K1024,ROW()-ROW($K$1027)+1),"")</f>
        <v>0</v>
      </c>
      <c r="L1249">
        <f>IFERROR(SMALL(L346:L1024,ROW()-ROW($L$1027)+1),"")</f>
        <v>0</v>
      </c>
      <c r="M1249">
        <f>IFERROR(SMALL(M346:M1024,ROW()-ROW($M$1027)+1),"")</f>
        <v>0</v>
      </c>
      <c r="N1249">
        <f>IFERROR(SMALL(N346:N1024,ROW()-ROW($N$1027)+1),"")</f>
        <v>0</v>
      </c>
      <c r="O1249">
        <f>IFERROR(SMALL(O346:O1024,ROW()-ROW($O$1027)+1),"")</f>
        <v>0</v>
      </c>
      <c r="P1249">
        <f>IFERROR(SMALL(P346:P1024,ROW()-ROW($P$1027)+1),"")</f>
        <v>0</v>
      </c>
      <c r="Q1249">
        <f>IFERROR(SMALL(Q346:Q1024,ROW()-ROW($Q$1027)+1),"")</f>
        <v>0</v>
      </c>
      <c r="R1249">
        <f>IFERROR(SMALL(R346:R1024,ROW()-ROW($R$1027)+1),"")</f>
        <v>0</v>
      </c>
      <c r="S1249">
        <f>IFERROR(SMALL(S346:S1024,ROW()-ROW($S$1027)+1),"")</f>
        <v>0</v>
      </c>
      <c r="T1249">
        <f>IFERROR(SMALL(T346:T1024,ROW()-ROW($T$1027)+1),"")</f>
        <v>0</v>
      </c>
      <c r="U1249">
        <f>IFERROR(SMALL(U346:U1024,ROW()-ROW($U$1027)+1),"")</f>
        <v>0</v>
      </c>
      <c r="V1249">
        <f>IFERROR(SMALL(V346:V1024,ROW()-ROW($V$1027)+1),"")</f>
        <v>0</v>
      </c>
      <c r="W1249">
        <f>IFERROR(SMALL(W346:W1024,ROW()-ROW($W$1027)+1),"")</f>
        <v>0</v>
      </c>
      <c r="X1249">
        <f>IFERROR(SMALL(X346:X1024,ROW()-ROW($X$1027)+1),"")</f>
        <v>0</v>
      </c>
      <c r="Y1249">
        <f>IFERROR(SMALL(Y346:Y1024,ROW()-ROW($Y$1027)+1),"")</f>
        <v>0</v>
      </c>
      <c r="Z1249">
        <f>IFERROR(SMALL(Z346:Z1024,ROW()-ROW($Z$1027)+1),"")</f>
        <v>0</v>
      </c>
      <c r="AA1249">
        <f>IFERROR(SMALL(AA346:AA1024,ROW()-ROW($AA$1027)+1),"")</f>
        <v>0</v>
      </c>
      <c r="AB1249">
        <f>IFERROR(SMALL(AB346:AB1024,ROW()-ROW($AB$1027)+1),"")</f>
        <v>0</v>
      </c>
      <c r="AC1249">
        <f>IFERROR(SMALL(AC346:AC1024,ROW()-ROW($AC$1027)+1),"")</f>
        <v>0</v>
      </c>
      <c r="AD1249">
        <f>IFERROR(SMALL(AD346:AD1024,ROW()-ROW($AD$1027)+1),"")</f>
        <v>0</v>
      </c>
      <c r="AE1249">
        <f>IFERROR(SMALL(AE346:AE1024,ROW()-ROW($AE$1027)+1),"")</f>
        <v>0</v>
      </c>
      <c r="AF1249">
        <f>IFERROR(SMALL(AF346:AF1024,ROW()-ROW($AF$1027)+1),"")</f>
        <v>0</v>
      </c>
      <c r="AG1249">
        <f>IFERROR(SMALL(AG346:AG1024,ROW()-ROW($AG$1027)+1),"")</f>
        <v>0</v>
      </c>
      <c r="AH1249">
        <f>IFERROR(SMALL(AH346:AH1024,ROW()-ROW($AH$1027)+1),"")</f>
        <v>0</v>
      </c>
      <c r="AI1249">
        <f>IFERROR(SMALL(AI346:AI1024,ROW()-ROW($AI$1027)+1),"")</f>
        <v>0</v>
      </c>
      <c r="AJ1249">
        <f>IFERROR(SMALL(AJ346:AJ1024,ROW()-ROW($AJ$1027)+1),"")</f>
        <v>0</v>
      </c>
      <c r="AM1249">
        <f>IFERROR(SMALL(AM346:AM1024,ROW()-ROW($AM$1027)+1),"")</f>
        <v>0</v>
      </c>
      <c r="AN1249">
        <f>IFERROR(SMALL(AN346:AN1024,ROW()-ROW($AN$1027)+1),"")</f>
        <v>0</v>
      </c>
      <c r="AO1249">
        <f>IFERROR(SMALL(AO346:AO1024,ROW()-ROW($AO$1027)+1),"")</f>
        <v>0</v>
      </c>
      <c r="AP1249">
        <f>IFERROR(SMALL(AP346:AP1024,ROW()-ROW($AP$1027)+1),"")</f>
        <v>0</v>
      </c>
      <c r="AQ1249">
        <f>IFERROR(SMALL(AQ346:AQ1024,ROW()-ROW($AQ$1027)+1),"")</f>
        <v>0</v>
      </c>
      <c r="AR1249">
        <f>IFERROR(SMALL(AR346:AR1024,ROW()-ROW($AR$1027)+1),"")</f>
        <v>0</v>
      </c>
      <c r="AS1249">
        <f>IFERROR(SMALL(AS346:AS1024,ROW()-ROW($AS$1027)+1),"")</f>
        <v>0</v>
      </c>
      <c r="AT1249">
        <f>IFERROR(SMALL(AT346:AT1024,ROW()-ROW($AT$1027)+1),"")</f>
        <v>0</v>
      </c>
      <c r="AU1249">
        <f>IFERROR(SMALL(AU346:AU1024,ROW()-ROW($AU$1027)+1),"")</f>
        <v>0</v>
      </c>
      <c r="AV1249">
        <f>IFERROR(SMALL(AV346:AV1024,ROW()-ROW($AV$1027)+1),"")</f>
        <v>0</v>
      </c>
      <c r="AW1249">
        <f>IFERROR(SMALL(AW346:AW1024,ROW()-ROW($AW$1027)+1),"")</f>
        <v>0</v>
      </c>
      <c r="AX1249">
        <f>IFERROR(SMALL(AX346:AX1024,ROW()-ROW($AX$1027)+1),"")</f>
        <v>0</v>
      </c>
      <c r="AY1249">
        <f>IFERROR(SMALL(AY346:AY1024,ROW()-ROW($AY$1027)+1),"")</f>
        <v>0</v>
      </c>
      <c r="AZ1249">
        <f>IFERROR(SMALL(AZ346:AZ1024,ROW()-ROW($AZ$1027)+1),"")</f>
        <v>0</v>
      </c>
      <c r="BA1249">
        <f>IFERROR(SMALL(BA346:BA1024,ROW()-ROW($BA$1027)+1),"")</f>
        <v>0</v>
      </c>
      <c r="BB1249">
        <f>IFERROR(SMALL(BB346:BB1024,ROW()-ROW($BB$1027)+1),"")</f>
        <v>0</v>
      </c>
      <c r="BC1249">
        <f>IFERROR(SMALL(BC346:BC1024,ROW()-ROW($BC$1027)+1),"")</f>
        <v>0</v>
      </c>
      <c r="BD1249">
        <f>IFERROR(SMALL(BD346:BD1024,ROW()-ROW($BD$1027)+1),"")</f>
        <v>0</v>
      </c>
      <c r="BE1249">
        <f>IFERROR(SMALL(BE346:BE1024,ROW()-ROW($BE$1027)+1),"")</f>
        <v>0</v>
      </c>
      <c r="BF1249">
        <f>IFERROR(SMALL(BF346:BF1024,ROW()-ROW($BF$1027)+1),"")</f>
        <v>0</v>
      </c>
      <c r="BG1249">
        <f>IFERROR(SMALL(BG346:BG1024,ROW()-ROW($BG$1027)+1),"")</f>
        <v>0</v>
      </c>
      <c r="BH1249">
        <f>IFERROR(SMALL(BH346:BH1024,ROW()-ROW($BH$1027)+1),"")</f>
        <v>0</v>
      </c>
      <c r="BI1249">
        <f>IFERROR(SMALL(BI346:BI1024,ROW()-ROW($BI$1027)+1),"")</f>
        <v>0</v>
      </c>
      <c r="BJ1249">
        <f>IFERROR(SMALL(BJ346:BJ1024,ROW()-ROW($BJ$1027)+1),"")</f>
        <v>0</v>
      </c>
      <c r="BK1249">
        <f>IFERROR(SMALL(BK346:BK1024,ROW()-ROW($BK$1027)+1),"")</f>
        <v>0</v>
      </c>
      <c r="BL1249">
        <f>IFERROR(SMALL(BL346:BL1024,ROW()-ROW($BL$1027)+1),"")</f>
        <v>0</v>
      </c>
      <c r="BM1249">
        <f>IFERROR(SMALL(BM346:BM1024,ROW()-ROW($BM$1027)+1),"")</f>
        <v>0</v>
      </c>
      <c r="BN1249">
        <f>IFERROR(SMALL(BN346:BN1024,ROW()-ROW($BN$1027)+1),"")</f>
        <v>0</v>
      </c>
      <c r="BO1249">
        <f>IFERROR(SMALL(BO346:BO1024,ROW()-ROW($BO$1027)+1),"")</f>
        <v>0</v>
      </c>
      <c r="BP1249">
        <f>IFERROR(SMALL(BP346:BP1024,ROW()-ROW($BP$1027)+1),"")</f>
        <v>0</v>
      </c>
      <c r="BQ1249">
        <f>IFERROR(SMALL(BQ346:BQ1024,ROW()-ROW($BQ$1027)+1),"")</f>
        <v>0</v>
      </c>
      <c r="BR1249">
        <f>IFERROR(SMALL(BR346:BR1024,ROW()-ROW($BR$1027)+1),"")</f>
        <v>0</v>
      </c>
    </row>
    <row r="1250" spans="5:70">
      <c r="E1250">
        <f>IFERROR(SMALL(E346:E1024,ROW()-ROW($E$1027)+1),"")</f>
        <v>0</v>
      </c>
      <c r="F1250">
        <f>IFERROR(SMALL(F346:F1024,ROW()-ROW($F$1027)+1),"")</f>
        <v>0</v>
      </c>
      <c r="G1250">
        <f>IFERROR(SMALL(G346:G1024,ROW()-ROW($G$1027)+1),"")</f>
        <v>0</v>
      </c>
      <c r="H1250">
        <f>IFERROR(SMALL(H346:H1024,ROW()-ROW($H$1027)+1),"")</f>
        <v>0</v>
      </c>
      <c r="I1250">
        <f>IFERROR(SMALL(I346:I1024,ROW()-ROW($I$1027)+1),"")</f>
        <v>0</v>
      </c>
      <c r="J1250">
        <f>IFERROR(SMALL(J346:J1024,ROW()-ROW($J$1027)+1),"")</f>
        <v>0</v>
      </c>
      <c r="K1250">
        <f>IFERROR(SMALL(K346:K1024,ROW()-ROW($K$1027)+1),"")</f>
        <v>0</v>
      </c>
      <c r="L1250">
        <f>IFERROR(SMALL(L346:L1024,ROW()-ROW($L$1027)+1),"")</f>
        <v>0</v>
      </c>
      <c r="M1250">
        <f>IFERROR(SMALL(M346:M1024,ROW()-ROW($M$1027)+1),"")</f>
        <v>0</v>
      </c>
      <c r="N1250">
        <f>IFERROR(SMALL(N346:N1024,ROW()-ROW($N$1027)+1),"")</f>
        <v>0</v>
      </c>
      <c r="O1250">
        <f>IFERROR(SMALL(O346:O1024,ROW()-ROW($O$1027)+1),"")</f>
        <v>0</v>
      </c>
      <c r="P1250">
        <f>IFERROR(SMALL(P346:P1024,ROW()-ROW($P$1027)+1),"")</f>
        <v>0</v>
      </c>
      <c r="Q1250">
        <f>IFERROR(SMALL(Q346:Q1024,ROW()-ROW($Q$1027)+1),"")</f>
        <v>0</v>
      </c>
      <c r="R1250">
        <f>IFERROR(SMALL(R346:R1024,ROW()-ROW($R$1027)+1),"")</f>
        <v>0</v>
      </c>
      <c r="S1250">
        <f>IFERROR(SMALL(S346:S1024,ROW()-ROW($S$1027)+1),"")</f>
        <v>0</v>
      </c>
      <c r="T1250">
        <f>IFERROR(SMALL(T346:T1024,ROW()-ROW($T$1027)+1),"")</f>
        <v>0</v>
      </c>
      <c r="U1250">
        <f>IFERROR(SMALL(U346:U1024,ROW()-ROW($U$1027)+1),"")</f>
        <v>0</v>
      </c>
      <c r="V1250">
        <f>IFERROR(SMALL(V346:V1024,ROW()-ROW($V$1027)+1),"")</f>
        <v>0</v>
      </c>
      <c r="W1250">
        <f>IFERROR(SMALL(W346:W1024,ROW()-ROW($W$1027)+1),"")</f>
        <v>0</v>
      </c>
      <c r="X1250">
        <f>IFERROR(SMALL(X346:X1024,ROW()-ROW($X$1027)+1),"")</f>
        <v>0</v>
      </c>
      <c r="Y1250">
        <f>IFERROR(SMALL(Y346:Y1024,ROW()-ROW($Y$1027)+1),"")</f>
        <v>0</v>
      </c>
      <c r="Z1250">
        <f>IFERROR(SMALL(Z346:Z1024,ROW()-ROW($Z$1027)+1),"")</f>
        <v>0</v>
      </c>
      <c r="AA1250">
        <f>IFERROR(SMALL(AA346:AA1024,ROW()-ROW($AA$1027)+1),"")</f>
        <v>0</v>
      </c>
      <c r="AB1250">
        <f>IFERROR(SMALL(AB346:AB1024,ROW()-ROW($AB$1027)+1),"")</f>
        <v>0</v>
      </c>
      <c r="AC1250">
        <f>IFERROR(SMALL(AC346:AC1024,ROW()-ROW($AC$1027)+1),"")</f>
        <v>0</v>
      </c>
      <c r="AD1250">
        <f>IFERROR(SMALL(AD346:AD1024,ROW()-ROW($AD$1027)+1),"")</f>
        <v>0</v>
      </c>
      <c r="AE1250">
        <f>IFERROR(SMALL(AE346:AE1024,ROW()-ROW($AE$1027)+1),"")</f>
        <v>0</v>
      </c>
      <c r="AF1250">
        <f>IFERROR(SMALL(AF346:AF1024,ROW()-ROW($AF$1027)+1),"")</f>
        <v>0</v>
      </c>
      <c r="AG1250">
        <f>IFERROR(SMALL(AG346:AG1024,ROW()-ROW($AG$1027)+1),"")</f>
        <v>0</v>
      </c>
      <c r="AH1250">
        <f>IFERROR(SMALL(AH346:AH1024,ROW()-ROW($AH$1027)+1),"")</f>
        <v>0</v>
      </c>
      <c r="AI1250">
        <f>IFERROR(SMALL(AI346:AI1024,ROW()-ROW($AI$1027)+1),"")</f>
        <v>0</v>
      </c>
      <c r="AJ1250">
        <f>IFERROR(SMALL(AJ346:AJ1024,ROW()-ROW($AJ$1027)+1),"")</f>
        <v>0</v>
      </c>
      <c r="AM1250">
        <f>IFERROR(SMALL(AM346:AM1024,ROW()-ROW($AM$1027)+1),"")</f>
        <v>0</v>
      </c>
      <c r="AN1250">
        <f>IFERROR(SMALL(AN346:AN1024,ROW()-ROW($AN$1027)+1),"")</f>
        <v>0</v>
      </c>
      <c r="AO1250">
        <f>IFERROR(SMALL(AO346:AO1024,ROW()-ROW($AO$1027)+1),"")</f>
        <v>0</v>
      </c>
      <c r="AP1250">
        <f>IFERROR(SMALL(AP346:AP1024,ROW()-ROW($AP$1027)+1),"")</f>
        <v>0</v>
      </c>
      <c r="AQ1250">
        <f>IFERROR(SMALL(AQ346:AQ1024,ROW()-ROW($AQ$1027)+1),"")</f>
        <v>0</v>
      </c>
      <c r="AR1250">
        <f>IFERROR(SMALL(AR346:AR1024,ROW()-ROW($AR$1027)+1),"")</f>
        <v>0</v>
      </c>
      <c r="AS1250">
        <f>IFERROR(SMALL(AS346:AS1024,ROW()-ROW($AS$1027)+1),"")</f>
        <v>0</v>
      </c>
      <c r="AT1250">
        <f>IFERROR(SMALL(AT346:AT1024,ROW()-ROW($AT$1027)+1),"")</f>
        <v>0</v>
      </c>
      <c r="AU1250">
        <f>IFERROR(SMALL(AU346:AU1024,ROW()-ROW($AU$1027)+1),"")</f>
        <v>0</v>
      </c>
      <c r="AV1250">
        <f>IFERROR(SMALL(AV346:AV1024,ROW()-ROW($AV$1027)+1),"")</f>
        <v>0</v>
      </c>
      <c r="AW1250">
        <f>IFERROR(SMALL(AW346:AW1024,ROW()-ROW($AW$1027)+1),"")</f>
        <v>0</v>
      </c>
      <c r="AX1250">
        <f>IFERROR(SMALL(AX346:AX1024,ROW()-ROW($AX$1027)+1),"")</f>
        <v>0</v>
      </c>
      <c r="AY1250">
        <f>IFERROR(SMALL(AY346:AY1024,ROW()-ROW($AY$1027)+1),"")</f>
        <v>0</v>
      </c>
      <c r="AZ1250">
        <f>IFERROR(SMALL(AZ346:AZ1024,ROW()-ROW($AZ$1027)+1),"")</f>
        <v>0</v>
      </c>
      <c r="BA1250">
        <f>IFERROR(SMALL(BA346:BA1024,ROW()-ROW($BA$1027)+1),"")</f>
        <v>0</v>
      </c>
      <c r="BB1250">
        <f>IFERROR(SMALL(BB346:BB1024,ROW()-ROW($BB$1027)+1),"")</f>
        <v>0</v>
      </c>
      <c r="BC1250">
        <f>IFERROR(SMALL(BC346:BC1024,ROW()-ROW($BC$1027)+1),"")</f>
        <v>0</v>
      </c>
      <c r="BD1250">
        <f>IFERROR(SMALL(BD346:BD1024,ROW()-ROW($BD$1027)+1),"")</f>
        <v>0</v>
      </c>
      <c r="BE1250">
        <f>IFERROR(SMALL(BE346:BE1024,ROW()-ROW($BE$1027)+1),"")</f>
        <v>0</v>
      </c>
      <c r="BF1250">
        <f>IFERROR(SMALL(BF346:BF1024,ROW()-ROW($BF$1027)+1),"")</f>
        <v>0</v>
      </c>
      <c r="BG1250">
        <f>IFERROR(SMALL(BG346:BG1024,ROW()-ROW($BG$1027)+1),"")</f>
        <v>0</v>
      </c>
      <c r="BH1250">
        <f>IFERROR(SMALL(BH346:BH1024,ROW()-ROW($BH$1027)+1),"")</f>
        <v>0</v>
      </c>
      <c r="BI1250">
        <f>IFERROR(SMALL(BI346:BI1024,ROW()-ROW($BI$1027)+1),"")</f>
        <v>0</v>
      </c>
      <c r="BJ1250">
        <f>IFERROR(SMALL(BJ346:BJ1024,ROW()-ROW($BJ$1027)+1),"")</f>
        <v>0</v>
      </c>
      <c r="BK1250">
        <f>IFERROR(SMALL(BK346:BK1024,ROW()-ROW($BK$1027)+1),"")</f>
        <v>0</v>
      </c>
      <c r="BL1250">
        <f>IFERROR(SMALL(BL346:BL1024,ROW()-ROW($BL$1027)+1),"")</f>
        <v>0</v>
      </c>
      <c r="BM1250">
        <f>IFERROR(SMALL(BM346:BM1024,ROW()-ROW($BM$1027)+1),"")</f>
        <v>0</v>
      </c>
      <c r="BN1250">
        <f>IFERROR(SMALL(BN346:BN1024,ROW()-ROW($BN$1027)+1),"")</f>
        <v>0</v>
      </c>
      <c r="BO1250">
        <f>IFERROR(SMALL(BO346:BO1024,ROW()-ROW($BO$1027)+1),"")</f>
        <v>0</v>
      </c>
      <c r="BP1250">
        <f>IFERROR(SMALL(BP346:BP1024,ROW()-ROW($BP$1027)+1),"")</f>
        <v>0</v>
      </c>
      <c r="BQ1250">
        <f>IFERROR(SMALL(BQ346:BQ1024,ROW()-ROW($BQ$1027)+1),"")</f>
        <v>0</v>
      </c>
      <c r="BR1250">
        <f>IFERROR(SMALL(BR346:BR1024,ROW()-ROW($BR$1027)+1),"")</f>
        <v>0</v>
      </c>
    </row>
    <row r="1251" spans="5:70">
      <c r="E1251">
        <f>IFERROR(SMALL(E346:E1024,ROW()-ROW($E$1027)+1),"")</f>
        <v>0</v>
      </c>
      <c r="F1251">
        <f>IFERROR(SMALL(F346:F1024,ROW()-ROW($F$1027)+1),"")</f>
        <v>0</v>
      </c>
      <c r="G1251">
        <f>IFERROR(SMALL(G346:G1024,ROW()-ROW($G$1027)+1),"")</f>
        <v>0</v>
      </c>
      <c r="H1251">
        <f>IFERROR(SMALL(H346:H1024,ROW()-ROW($H$1027)+1),"")</f>
        <v>0</v>
      </c>
      <c r="I1251">
        <f>IFERROR(SMALL(I346:I1024,ROW()-ROW($I$1027)+1),"")</f>
        <v>0</v>
      </c>
      <c r="J1251">
        <f>IFERROR(SMALL(J346:J1024,ROW()-ROW($J$1027)+1),"")</f>
        <v>0</v>
      </c>
      <c r="K1251">
        <f>IFERROR(SMALL(K346:K1024,ROW()-ROW($K$1027)+1),"")</f>
        <v>0</v>
      </c>
      <c r="L1251">
        <f>IFERROR(SMALL(L346:L1024,ROW()-ROW($L$1027)+1),"")</f>
        <v>0</v>
      </c>
      <c r="M1251">
        <f>IFERROR(SMALL(M346:M1024,ROW()-ROW($M$1027)+1),"")</f>
        <v>0</v>
      </c>
      <c r="N1251">
        <f>IFERROR(SMALL(N346:N1024,ROW()-ROW($N$1027)+1),"")</f>
        <v>0</v>
      </c>
      <c r="O1251">
        <f>IFERROR(SMALL(O346:O1024,ROW()-ROW($O$1027)+1),"")</f>
        <v>0</v>
      </c>
      <c r="P1251">
        <f>IFERROR(SMALL(P346:P1024,ROW()-ROW($P$1027)+1),"")</f>
        <v>0</v>
      </c>
      <c r="Q1251">
        <f>IFERROR(SMALL(Q346:Q1024,ROW()-ROW($Q$1027)+1),"")</f>
        <v>0</v>
      </c>
      <c r="R1251">
        <f>IFERROR(SMALL(R346:R1024,ROW()-ROW($R$1027)+1),"")</f>
        <v>0</v>
      </c>
      <c r="S1251">
        <f>IFERROR(SMALL(S346:S1024,ROW()-ROW($S$1027)+1),"")</f>
        <v>0</v>
      </c>
      <c r="T1251">
        <f>IFERROR(SMALL(T346:T1024,ROW()-ROW($T$1027)+1),"")</f>
        <v>0</v>
      </c>
      <c r="U1251">
        <f>IFERROR(SMALL(U346:U1024,ROW()-ROW($U$1027)+1),"")</f>
        <v>0</v>
      </c>
      <c r="V1251">
        <f>IFERROR(SMALL(V346:V1024,ROW()-ROW($V$1027)+1),"")</f>
        <v>0</v>
      </c>
      <c r="W1251">
        <f>IFERROR(SMALL(W346:W1024,ROW()-ROW($W$1027)+1),"")</f>
        <v>0</v>
      </c>
      <c r="X1251">
        <f>IFERROR(SMALL(X346:X1024,ROW()-ROW($X$1027)+1),"")</f>
        <v>0</v>
      </c>
      <c r="Y1251">
        <f>IFERROR(SMALL(Y346:Y1024,ROW()-ROW($Y$1027)+1),"")</f>
        <v>0</v>
      </c>
      <c r="Z1251">
        <f>IFERROR(SMALL(Z346:Z1024,ROW()-ROW($Z$1027)+1),"")</f>
        <v>0</v>
      </c>
      <c r="AA1251">
        <f>IFERROR(SMALL(AA346:AA1024,ROW()-ROW($AA$1027)+1),"")</f>
        <v>0</v>
      </c>
      <c r="AB1251">
        <f>IFERROR(SMALL(AB346:AB1024,ROW()-ROW($AB$1027)+1),"")</f>
        <v>0</v>
      </c>
      <c r="AC1251">
        <f>IFERROR(SMALL(AC346:AC1024,ROW()-ROW($AC$1027)+1),"")</f>
        <v>0</v>
      </c>
      <c r="AD1251">
        <f>IFERROR(SMALL(AD346:AD1024,ROW()-ROW($AD$1027)+1),"")</f>
        <v>0</v>
      </c>
      <c r="AE1251">
        <f>IFERROR(SMALL(AE346:AE1024,ROW()-ROW($AE$1027)+1),"")</f>
        <v>0</v>
      </c>
      <c r="AF1251">
        <f>IFERROR(SMALL(AF346:AF1024,ROW()-ROW($AF$1027)+1),"")</f>
        <v>0</v>
      </c>
      <c r="AG1251">
        <f>IFERROR(SMALL(AG346:AG1024,ROW()-ROW($AG$1027)+1),"")</f>
        <v>0</v>
      </c>
      <c r="AH1251">
        <f>IFERROR(SMALL(AH346:AH1024,ROW()-ROW($AH$1027)+1),"")</f>
        <v>0</v>
      </c>
      <c r="AI1251">
        <f>IFERROR(SMALL(AI346:AI1024,ROW()-ROW($AI$1027)+1),"")</f>
        <v>0</v>
      </c>
      <c r="AJ1251">
        <f>IFERROR(SMALL(AJ346:AJ1024,ROW()-ROW($AJ$1027)+1),"")</f>
        <v>0</v>
      </c>
      <c r="AM1251">
        <f>IFERROR(SMALL(AM346:AM1024,ROW()-ROW($AM$1027)+1),"")</f>
        <v>0</v>
      </c>
      <c r="AN1251">
        <f>IFERROR(SMALL(AN346:AN1024,ROW()-ROW($AN$1027)+1),"")</f>
        <v>0</v>
      </c>
      <c r="AO1251">
        <f>IFERROR(SMALL(AO346:AO1024,ROW()-ROW($AO$1027)+1),"")</f>
        <v>0</v>
      </c>
      <c r="AP1251">
        <f>IFERROR(SMALL(AP346:AP1024,ROW()-ROW($AP$1027)+1),"")</f>
        <v>0</v>
      </c>
      <c r="AQ1251">
        <f>IFERROR(SMALL(AQ346:AQ1024,ROW()-ROW($AQ$1027)+1),"")</f>
        <v>0</v>
      </c>
      <c r="AR1251">
        <f>IFERROR(SMALL(AR346:AR1024,ROW()-ROW($AR$1027)+1),"")</f>
        <v>0</v>
      </c>
      <c r="AS1251">
        <f>IFERROR(SMALL(AS346:AS1024,ROW()-ROW($AS$1027)+1),"")</f>
        <v>0</v>
      </c>
      <c r="AT1251">
        <f>IFERROR(SMALL(AT346:AT1024,ROW()-ROW($AT$1027)+1),"")</f>
        <v>0</v>
      </c>
      <c r="AU1251">
        <f>IFERROR(SMALL(AU346:AU1024,ROW()-ROW($AU$1027)+1),"")</f>
        <v>0</v>
      </c>
      <c r="AV1251">
        <f>IFERROR(SMALL(AV346:AV1024,ROW()-ROW($AV$1027)+1),"")</f>
        <v>0</v>
      </c>
      <c r="AW1251">
        <f>IFERROR(SMALL(AW346:AW1024,ROW()-ROW($AW$1027)+1),"")</f>
        <v>0</v>
      </c>
      <c r="AX1251">
        <f>IFERROR(SMALL(AX346:AX1024,ROW()-ROW($AX$1027)+1),"")</f>
        <v>0</v>
      </c>
      <c r="AY1251">
        <f>IFERROR(SMALL(AY346:AY1024,ROW()-ROW($AY$1027)+1),"")</f>
        <v>0</v>
      </c>
      <c r="AZ1251">
        <f>IFERROR(SMALL(AZ346:AZ1024,ROW()-ROW($AZ$1027)+1),"")</f>
        <v>0</v>
      </c>
      <c r="BA1251">
        <f>IFERROR(SMALL(BA346:BA1024,ROW()-ROW($BA$1027)+1),"")</f>
        <v>0</v>
      </c>
      <c r="BB1251">
        <f>IFERROR(SMALL(BB346:BB1024,ROW()-ROW($BB$1027)+1),"")</f>
        <v>0</v>
      </c>
      <c r="BC1251">
        <f>IFERROR(SMALL(BC346:BC1024,ROW()-ROW($BC$1027)+1),"")</f>
        <v>0</v>
      </c>
      <c r="BD1251">
        <f>IFERROR(SMALL(BD346:BD1024,ROW()-ROW($BD$1027)+1),"")</f>
        <v>0</v>
      </c>
      <c r="BE1251">
        <f>IFERROR(SMALL(BE346:BE1024,ROW()-ROW($BE$1027)+1),"")</f>
        <v>0</v>
      </c>
      <c r="BF1251">
        <f>IFERROR(SMALL(BF346:BF1024,ROW()-ROW($BF$1027)+1),"")</f>
        <v>0</v>
      </c>
      <c r="BG1251">
        <f>IFERROR(SMALL(BG346:BG1024,ROW()-ROW($BG$1027)+1),"")</f>
        <v>0</v>
      </c>
      <c r="BH1251">
        <f>IFERROR(SMALL(BH346:BH1024,ROW()-ROW($BH$1027)+1),"")</f>
        <v>0</v>
      </c>
      <c r="BI1251">
        <f>IFERROR(SMALL(BI346:BI1024,ROW()-ROW($BI$1027)+1),"")</f>
        <v>0</v>
      </c>
      <c r="BJ1251">
        <f>IFERROR(SMALL(BJ346:BJ1024,ROW()-ROW($BJ$1027)+1),"")</f>
        <v>0</v>
      </c>
      <c r="BK1251">
        <f>IFERROR(SMALL(BK346:BK1024,ROW()-ROW($BK$1027)+1),"")</f>
        <v>0</v>
      </c>
      <c r="BL1251">
        <f>IFERROR(SMALL(BL346:BL1024,ROW()-ROW($BL$1027)+1),"")</f>
        <v>0</v>
      </c>
      <c r="BM1251">
        <f>IFERROR(SMALL(BM346:BM1024,ROW()-ROW($BM$1027)+1),"")</f>
        <v>0</v>
      </c>
      <c r="BN1251">
        <f>IFERROR(SMALL(BN346:BN1024,ROW()-ROW($BN$1027)+1),"")</f>
        <v>0</v>
      </c>
      <c r="BO1251">
        <f>IFERROR(SMALL(BO346:BO1024,ROW()-ROW($BO$1027)+1),"")</f>
        <v>0</v>
      </c>
      <c r="BP1251">
        <f>IFERROR(SMALL(BP346:BP1024,ROW()-ROW($BP$1027)+1),"")</f>
        <v>0</v>
      </c>
      <c r="BQ1251">
        <f>IFERROR(SMALL(BQ346:BQ1024,ROW()-ROW($BQ$1027)+1),"")</f>
        <v>0</v>
      </c>
      <c r="BR1251">
        <f>IFERROR(SMALL(BR346:BR1024,ROW()-ROW($BR$1027)+1),"")</f>
        <v>0</v>
      </c>
    </row>
    <row r="1252" spans="5:70">
      <c r="E1252">
        <f>IFERROR(SMALL(E346:E1024,ROW()-ROW($E$1027)+1),"")</f>
        <v>0</v>
      </c>
      <c r="F1252">
        <f>IFERROR(SMALL(F346:F1024,ROW()-ROW($F$1027)+1),"")</f>
        <v>0</v>
      </c>
      <c r="G1252">
        <f>IFERROR(SMALL(G346:G1024,ROW()-ROW($G$1027)+1),"")</f>
        <v>0</v>
      </c>
      <c r="H1252">
        <f>IFERROR(SMALL(H346:H1024,ROW()-ROW($H$1027)+1),"")</f>
        <v>0</v>
      </c>
      <c r="I1252">
        <f>IFERROR(SMALL(I346:I1024,ROW()-ROW($I$1027)+1),"")</f>
        <v>0</v>
      </c>
      <c r="J1252">
        <f>IFERROR(SMALL(J346:J1024,ROW()-ROW($J$1027)+1),"")</f>
        <v>0</v>
      </c>
      <c r="K1252">
        <f>IFERROR(SMALL(K346:K1024,ROW()-ROW($K$1027)+1),"")</f>
        <v>0</v>
      </c>
      <c r="L1252">
        <f>IFERROR(SMALL(L346:L1024,ROW()-ROW($L$1027)+1),"")</f>
        <v>0</v>
      </c>
      <c r="M1252">
        <f>IFERROR(SMALL(M346:M1024,ROW()-ROW($M$1027)+1),"")</f>
        <v>0</v>
      </c>
      <c r="N1252">
        <f>IFERROR(SMALL(N346:N1024,ROW()-ROW($N$1027)+1),"")</f>
        <v>0</v>
      </c>
      <c r="O1252">
        <f>IFERROR(SMALL(O346:O1024,ROW()-ROW($O$1027)+1),"")</f>
        <v>0</v>
      </c>
      <c r="P1252">
        <f>IFERROR(SMALL(P346:P1024,ROW()-ROW($P$1027)+1),"")</f>
        <v>0</v>
      </c>
      <c r="Q1252">
        <f>IFERROR(SMALL(Q346:Q1024,ROW()-ROW($Q$1027)+1),"")</f>
        <v>0</v>
      </c>
      <c r="R1252">
        <f>IFERROR(SMALL(R346:R1024,ROW()-ROW($R$1027)+1),"")</f>
        <v>0</v>
      </c>
      <c r="S1252">
        <f>IFERROR(SMALL(S346:S1024,ROW()-ROW($S$1027)+1),"")</f>
        <v>0</v>
      </c>
      <c r="T1252">
        <f>IFERROR(SMALL(T346:T1024,ROW()-ROW($T$1027)+1),"")</f>
        <v>0</v>
      </c>
      <c r="U1252">
        <f>IFERROR(SMALL(U346:U1024,ROW()-ROW($U$1027)+1),"")</f>
        <v>0</v>
      </c>
      <c r="V1252">
        <f>IFERROR(SMALL(V346:V1024,ROW()-ROW($V$1027)+1),"")</f>
        <v>0</v>
      </c>
      <c r="W1252">
        <f>IFERROR(SMALL(W346:W1024,ROW()-ROW($W$1027)+1),"")</f>
        <v>0</v>
      </c>
      <c r="X1252">
        <f>IFERROR(SMALL(X346:X1024,ROW()-ROW($X$1027)+1),"")</f>
        <v>0</v>
      </c>
      <c r="Y1252">
        <f>IFERROR(SMALL(Y346:Y1024,ROW()-ROW($Y$1027)+1),"")</f>
        <v>0</v>
      </c>
      <c r="Z1252">
        <f>IFERROR(SMALL(Z346:Z1024,ROW()-ROW($Z$1027)+1),"")</f>
        <v>0</v>
      </c>
      <c r="AA1252">
        <f>IFERROR(SMALL(AA346:AA1024,ROW()-ROW($AA$1027)+1),"")</f>
        <v>0</v>
      </c>
      <c r="AB1252">
        <f>IFERROR(SMALL(AB346:AB1024,ROW()-ROW($AB$1027)+1),"")</f>
        <v>0</v>
      </c>
      <c r="AC1252">
        <f>IFERROR(SMALL(AC346:AC1024,ROW()-ROW($AC$1027)+1),"")</f>
        <v>0</v>
      </c>
      <c r="AD1252">
        <f>IFERROR(SMALL(AD346:AD1024,ROW()-ROW($AD$1027)+1),"")</f>
        <v>0</v>
      </c>
      <c r="AE1252">
        <f>IFERROR(SMALL(AE346:AE1024,ROW()-ROW($AE$1027)+1),"")</f>
        <v>0</v>
      </c>
      <c r="AF1252">
        <f>IFERROR(SMALL(AF346:AF1024,ROW()-ROW($AF$1027)+1),"")</f>
        <v>0</v>
      </c>
      <c r="AG1252">
        <f>IFERROR(SMALL(AG346:AG1024,ROW()-ROW($AG$1027)+1),"")</f>
        <v>0</v>
      </c>
      <c r="AH1252">
        <f>IFERROR(SMALL(AH346:AH1024,ROW()-ROW($AH$1027)+1),"")</f>
        <v>0</v>
      </c>
      <c r="AI1252">
        <f>IFERROR(SMALL(AI346:AI1024,ROW()-ROW($AI$1027)+1),"")</f>
        <v>0</v>
      </c>
      <c r="AJ1252">
        <f>IFERROR(SMALL(AJ346:AJ1024,ROW()-ROW($AJ$1027)+1),"")</f>
        <v>0</v>
      </c>
      <c r="AM1252">
        <f>IFERROR(SMALL(AM346:AM1024,ROW()-ROW($AM$1027)+1),"")</f>
        <v>0</v>
      </c>
      <c r="AN1252">
        <f>IFERROR(SMALL(AN346:AN1024,ROW()-ROW($AN$1027)+1),"")</f>
        <v>0</v>
      </c>
      <c r="AO1252">
        <f>IFERROR(SMALL(AO346:AO1024,ROW()-ROW($AO$1027)+1),"")</f>
        <v>0</v>
      </c>
      <c r="AP1252">
        <f>IFERROR(SMALL(AP346:AP1024,ROW()-ROW($AP$1027)+1),"")</f>
        <v>0</v>
      </c>
      <c r="AQ1252">
        <f>IFERROR(SMALL(AQ346:AQ1024,ROW()-ROW($AQ$1027)+1),"")</f>
        <v>0</v>
      </c>
      <c r="AR1252">
        <f>IFERROR(SMALL(AR346:AR1024,ROW()-ROW($AR$1027)+1),"")</f>
        <v>0</v>
      </c>
      <c r="AS1252">
        <f>IFERROR(SMALL(AS346:AS1024,ROW()-ROW($AS$1027)+1),"")</f>
        <v>0</v>
      </c>
      <c r="AT1252">
        <f>IFERROR(SMALL(AT346:AT1024,ROW()-ROW($AT$1027)+1),"")</f>
        <v>0</v>
      </c>
      <c r="AU1252">
        <f>IFERROR(SMALL(AU346:AU1024,ROW()-ROW($AU$1027)+1),"")</f>
        <v>0</v>
      </c>
      <c r="AV1252">
        <f>IFERROR(SMALL(AV346:AV1024,ROW()-ROW($AV$1027)+1),"")</f>
        <v>0</v>
      </c>
      <c r="AW1252">
        <f>IFERROR(SMALL(AW346:AW1024,ROW()-ROW($AW$1027)+1),"")</f>
        <v>0</v>
      </c>
      <c r="AX1252">
        <f>IFERROR(SMALL(AX346:AX1024,ROW()-ROW($AX$1027)+1),"")</f>
        <v>0</v>
      </c>
      <c r="AY1252">
        <f>IFERROR(SMALL(AY346:AY1024,ROW()-ROW($AY$1027)+1),"")</f>
        <v>0</v>
      </c>
      <c r="AZ1252">
        <f>IFERROR(SMALL(AZ346:AZ1024,ROW()-ROW($AZ$1027)+1),"")</f>
        <v>0</v>
      </c>
      <c r="BA1252">
        <f>IFERROR(SMALL(BA346:BA1024,ROW()-ROW($BA$1027)+1),"")</f>
        <v>0</v>
      </c>
      <c r="BB1252">
        <f>IFERROR(SMALL(BB346:BB1024,ROW()-ROW($BB$1027)+1),"")</f>
        <v>0</v>
      </c>
      <c r="BC1252">
        <f>IFERROR(SMALL(BC346:BC1024,ROW()-ROW($BC$1027)+1),"")</f>
        <v>0</v>
      </c>
      <c r="BD1252">
        <f>IFERROR(SMALL(BD346:BD1024,ROW()-ROW($BD$1027)+1),"")</f>
        <v>0</v>
      </c>
      <c r="BE1252">
        <f>IFERROR(SMALL(BE346:BE1024,ROW()-ROW($BE$1027)+1),"")</f>
        <v>0</v>
      </c>
      <c r="BF1252">
        <f>IFERROR(SMALL(BF346:BF1024,ROW()-ROW($BF$1027)+1),"")</f>
        <v>0</v>
      </c>
      <c r="BG1252">
        <f>IFERROR(SMALL(BG346:BG1024,ROW()-ROW($BG$1027)+1),"")</f>
        <v>0</v>
      </c>
      <c r="BH1252">
        <f>IFERROR(SMALL(BH346:BH1024,ROW()-ROW($BH$1027)+1),"")</f>
        <v>0</v>
      </c>
      <c r="BI1252">
        <f>IFERROR(SMALL(BI346:BI1024,ROW()-ROW($BI$1027)+1),"")</f>
        <v>0</v>
      </c>
      <c r="BJ1252">
        <f>IFERROR(SMALL(BJ346:BJ1024,ROW()-ROW($BJ$1027)+1),"")</f>
        <v>0</v>
      </c>
      <c r="BK1252">
        <f>IFERROR(SMALL(BK346:BK1024,ROW()-ROW($BK$1027)+1),"")</f>
        <v>0</v>
      </c>
      <c r="BL1252">
        <f>IFERROR(SMALL(BL346:BL1024,ROW()-ROW($BL$1027)+1),"")</f>
        <v>0</v>
      </c>
      <c r="BM1252">
        <f>IFERROR(SMALL(BM346:BM1024,ROW()-ROW($BM$1027)+1),"")</f>
        <v>0</v>
      </c>
      <c r="BN1252">
        <f>IFERROR(SMALL(BN346:BN1024,ROW()-ROW($BN$1027)+1),"")</f>
        <v>0</v>
      </c>
      <c r="BO1252">
        <f>IFERROR(SMALL(BO346:BO1024,ROW()-ROW($BO$1027)+1),"")</f>
        <v>0</v>
      </c>
      <c r="BP1252">
        <f>IFERROR(SMALL(BP346:BP1024,ROW()-ROW($BP$1027)+1),"")</f>
        <v>0</v>
      </c>
      <c r="BQ1252">
        <f>IFERROR(SMALL(BQ346:BQ1024,ROW()-ROW($BQ$1027)+1),"")</f>
        <v>0</v>
      </c>
      <c r="BR1252">
        <f>IFERROR(SMALL(BR346:BR1024,ROW()-ROW($BR$1027)+1),"")</f>
        <v>0</v>
      </c>
    </row>
    <row r="1253" spans="5:70">
      <c r="E1253">
        <f>IFERROR(SMALL(E346:E1024,ROW()-ROW($E$1027)+1),"")</f>
        <v>0</v>
      </c>
      <c r="F1253">
        <f>IFERROR(SMALL(F346:F1024,ROW()-ROW($F$1027)+1),"")</f>
        <v>0</v>
      </c>
      <c r="G1253">
        <f>IFERROR(SMALL(G346:G1024,ROW()-ROW($G$1027)+1),"")</f>
        <v>0</v>
      </c>
      <c r="H1253">
        <f>IFERROR(SMALL(H346:H1024,ROW()-ROW($H$1027)+1),"")</f>
        <v>0</v>
      </c>
      <c r="I1253">
        <f>IFERROR(SMALL(I346:I1024,ROW()-ROW($I$1027)+1),"")</f>
        <v>0</v>
      </c>
      <c r="J1253">
        <f>IFERROR(SMALL(J346:J1024,ROW()-ROW($J$1027)+1),"")</f>
        <v>0</v>
      </c>
      <c r="K1253">
        <f>IFERROR(SMALL(K346:K1024,ROW()-ROW($K$1027)+1),"")</f>
        <v>0</v>
      </c>
      <c r="L1253">
        <f>IFERROR(SMALL(L346:L1024,ROW()-ROW($L$1027)+1),"")</f>
        <v>0</v>
      </c>
      <c r="M1253">
        <f>IFERROR(SMALL(M346:M1024,ROW()-ROW($M$1027)+1),"")</f>
        <v>0</v>
      </c>
      <c r="N1253">
        <f>IFERROR(SMALL(N346:N1024,ROW()-ROW($N$1027)+1),"")</f>
        <v>0</v>
      </c>
      <c r="O1253">
        <f>IFERROR(SMALL(O346:O1024,ROW()-ROW($O$1027)+1),"")</f>
        <v>0</v>
      </c>
      <c r="P1253">
        <f>IFERROR(SMALL(P346:P1024,ROW()-ROW($P$1027)+1),"")</f>
        <v>0</v>
      </c>
      <c r="Q1253">
        <f>IFERROR(SMALL(Q346:Q1024,ROW()-ROW($Q$1027)+1),"")</f>
        <v>0</v>
      </c>
      <c r="R1253">
        <f>IFERROR(SMALL(R346:R1024,ROW()-ROW($R$1027)+1),"")</f>
        <v>0</v>
      </c>
      <c r="S1253">
        <f>IFERROR(SMALL(S346:S1024,ROW()-ROW($S$1027)+1),"")</f>
        <v>0</v>
      </c>
      <c r="T1253">
        <f>IFERROR(SMALL(T346:T1024,ROW()-ROW($T$1027)+1),"")</f>
        <v>0</v>
      </c>
      <c r="U1253">
        <f>IFERROR(SMALL(U346:U1024,ROW()-ROW($U$1027)+1),"")</f>
        <v>0</v>
      </c>
      <c r="V1253">
        <f>IFERROR(SMALL(V346:V1024,ROW()-ROW($V$1027)+1),"")</f>
        <v>0</v>
      </c>
      <c r="W1253">
        <f>IFERROR(SMALL(W346:W1024,ROW()-ROW($W$1027)+1),"")</f>
        <v>0</v>
      </c>
      <c r="X1253">
        <f>IFERROR(SMALL(X346:X1024,ROW()-ROW($X$1027)+1),"")</f>
        <v>0</v>
      </c>
      <c r="Y1253">
        <f>IFERROR(SMALL(Y346:Y1024,ROW()-ROW($Y$1027)+1),"")</f>
        <v>0</v>
      </c>
      <c r="Z1253">
        <f>IFERROR(SMALL(Z346:Z1024,ROW()-ROW($Z$1027)+1),"")</f>
        <v>0</v>
      </c>
      <c r="AA1253">
        <f>IFERROR(SMALL(AA346:AA1024,ROW()-ROW($AA$1027)+1),"")</f>
        <v>0</v>
      </c>
      <c r="AB1253">
        <f>IFERROR(SMALL(AB346:AB1024,ROW()-ROW($AB$1027)+1),"")</f>
        <v>0</v>
      </c>
      <c r="AC1253">
        <f>IFERROR(SMALL(AC346:AC1024,ROW()-ROW($AC$1027)+1),"")</f>
        <v>0</v>
      </c>
      <c r="AD1253">
        <f>IFERROR(SMALL(AD346:AD1024,ROW()-ROW($AD$1027)+1),"")</f>
        <v>0</v>
      </c>
      <c r="AE1253">
        <f>IFERROR(SMALL(AE346:AE1024,ROW()-ROW($AE$1027)+1),"")</f>
        <v>0</v>
      </c>
      <c r="AF1253">
        <f>IFERROR(SMALL(AF346:AF1024,ROW()-ROW($AF$1027)+1),"")</f>
        <v>0</v>
      </c>
      <c r="AG1253">
        <f>IFERROR(SMALL(AG346:AG1024,ROW()-ROW($AG$1027)+1),"")</f>
        <v>0</v>
      </c>
      <c r="AH1253">
        <f>IFERROR(SMALL(AH346:AH1024,ROW()-ROW($AH$1027)+1),"")</f>
        <v>0</v>
      </c>
      <c r="AI1253">
        <f>IFERROR(SMALL(AI346:AI1024,ROW()-ROW($AI$1027)+1),"")</f>
        <v>0</v>
      </c>
      <c r="AJ1253">
        <f>IFERROR(SMALL(AJ346:AJ1024,ROW()-ROW($AJ$1027)+1),"")</f>
        <v>0</v>
      </c>
      <c r="AM1253">
        <f>IFERROR(SMALL(AM346:AM1024,ROW()-ROW($AM$1027)+1),"")</f>
        <v>0</v>
      </c>
      <c r="AN1253">
        <f>IFERROR(SMALL(AN346:AN1024,ROW()-ROW($AN$1027)+1),"")</f>
        <v>0</v>
      </c>
      <c r="AO1253">
        <f>IFERROR(SMALL(AO346:AO1024,ROW()-ROW($AO$1027)+1),"")</f>
        <v>0</v>
      </c>
      <c r="AP1253">
        <f>IFERROR(SMALL(AP346:AP1024,ROW()-ROW($AP$1027)+1),"")</f>
        <v>0</v>
      </c>
      <c r="AQ1253">
        <f>IFERROR(SMALL(AQ346:AQ1024,ROW()-ROW($AQ$1027)+1),"")</f>
        <v>0</v>
      </c>
      <c r="AR1253">
        <f>IFERROR(SMALL(AR346:AR1024,ROW()-ROW($AR$1027)+1),"")</f>
        <v>0</v>
      </c>
      <c r="AS1253">
        <f>IFERROR(SMALL(AS346:AS1024,ROW()-ROW($AS$1027)+1),"")</f>
        <v>0</v>
      </c>
      <c r="AT1253">
        <f>IFERROR(SMALL(AT346:AT1024,ROW()-ROW($AT$1027)+1),"")</f>
        <v>0</v>
      </c>
      <c r="AU1253">
        <f>IFERROR(SMALL(AU346:AU1024,ROW()-ROW($AU$1027)+1),"")</f>
        <v>0</v>
      </c>
      <c r="AV1253">
        <f>IFERROR(SMALL(AV346:AV1024,ROW()-ROW($AV$1027)+1),"")</f>
        <v>0</v>
      </c>
      <c r="AW1253">
        <f>IFERROR(SMALL(AW346:AW1024,ROW()-ROW($AW$1027)+1),"")</f>
        <v>0</v>
      </c>
      <c r="AX1253">
        <f>IFERROR(SMALL(AX346:AX1024,ROW()-ROW($AX$1027)+1),"")</f>
        <v>0</v>
      </c>
      <c r="AY1253">
        <f>IFERROR(SMALL(AY346:AY1024,ROW()-ROW($AY$1027)+1),"")</f>
        <v>0</v>
      </c>
      <c r="AZ1253">
        <f>IFERROR(SMALL(AZ346:AZ1024,ROW()-ROW($AZ$1027)+1),"")</f>
        <v>0</v>
      </c>
      <c r="BA1253">
        <f>IFERROR(SMALL(BA346:BA1024,ROW()-ROW($BA$1027)+1),"")</f>
        <v>0</v>
      </c>
      <c r="BB1253">
        <f>IFERROR(SMALL(BB346:BB1024,ROW()-ROW($BB$1027)+1),"")</f>
        <v>0</v>
      </c>
      <c r="BC1253">
        <f>IFERROR(SMALL(BC346:BC1024,ROW()-ROW($BC$1027)+1),"")</f>
        <v>0</v>
      </c>
      <c r="BD1253">
        <f>IFERROR(SMALL(BD346:BD1024,ROW()-ROW($BD$1027)+1),"")</f>
        <v>0</v>
      </c>
      <c r="BE1253">
        <f>IFERROR(SMALL(BE346:BE1024,ROW()-ROW($BE$1027)+1),"")</f>
        <v>0</v>
      </c>
      <c r="BF1253">
        <f>IFERROR(SMALL(BF346:BF1024,ROW()-ROW($BF$1027)+1),"")</f>
        <v>0</v>
      </c>
      <c r="BG1253">
        <f>IFERROR(SMALL(BG346:BG1024,ROW()-ROW($BG$1027)+1),"")</f>
        <v>0</v>
      </c>
      <c r="BH1253">
        <f>IFERROR(SMALL(BH346:BH1024,ROW()-ROW($BH$1027)+1),"")</f>
        <v>0</v>
      </c>
      <c r="BI1253">
        <f>IFERROR(SMALL(BI346:BI1024,ROW()-ROW($BI$1027)+1),"")</f>
        <v>0</v>
      </c>
      <c r="BJ1253">
        <f>IFERROR(SMALL(BJ346:BJ1024,ROW()-ROW($BJ$1027)+1),"")</f>
        <v>0</v>
      </c>
      <c r="BK1253">
        <f>IFERROR(SMALL(BK346:BK1024,ROW()-ROW($BK$1027)+1),"")</f>
        <v>0</v>
      </c>
      <c r="BL1253">
        <f>IFERROR(SMALL(BL346:BL1024,ROW()-ROW($BL$1027)+1),"")</f>
        <v>0</v>
      </c>
      <c r="BM1253">
        <f>IFERROR(SMALL(BM346:BM1024,ROW()-ROW($BM$1027)+1),"")</f>
        <v>0</v>
      </c>
      <c r="BN1253">
        <f>IFERROR(SMALL(BN346:BN1024,ROW()-ROW($BN$1027)+1),"")</f>
        <v>0</v>
      </c>
      <c r="BO1253">
        <f>IFERROR(SMALL(BO346:BO1024,ROW()-ROW($BO$1027)+1),"")</f>
        <v>0</v>
      </c>
      <c r="BP1253">
        <f>IFERROR(SMALL(BP346:BP1024,ROW()-ROW($BP$1027)+1),"")</f>
        <v>0</v>
      </c>
      <c r="BQ1253">
        <f>IFERROR(SMALL(BQ346:BQ1024,ROW()-ROW($BQ$1027)+1),"")</f>
        <v>0</v>
      </c>
      <c r="BR1253">
        <f>IFERROR(SMALL(BR346:BR1024,ROW()-ROW($BR$1027)+1),"")</f>
        <v>0</v>
      </c>
    </row>
    <row r="1254" spans="5:70">
      <c r="E1254">
        <f>IFERROR(SMALL(E346:E1024,ROW()-ROW($E$1027)+1),"")</f>
        <v>0</v>
      </c>
      <c r="F1254">
        <f>IFERROR(SMALL(F346:F1024,ROW()-ROW($F$1027)+1),"")</f>
        <v>0</v>
      </c>
      <c r="G1254">
        <f>IFERROR(SMALL(G346:G1024,ROW()-ROW($G$1027)+1),"")</f>
        <v>0</v>
      </c>
      <c r="H1254">
        <f>IFERROR(SMALL(H346:H1024,ROW()-ROW($H$1027)+1),"")</f>
        <v>0</v>
      </c>
      <c r="I1254">
        <f>IFERROR(SMALL(I346:I1024,ROW()-ROW($I$1027)+1),"")</f>
        <v>0</v>
      </c>
      <c r="J1254">
        <f>IFERROR(SMALL(J346:J1024,ROW()-ROW($J$1027)+1),"")</f>
        <v>0</v>
      </c>
      <c r="K1254">
        <f>IFERROR(SMALL(K346:K1024,ROW()-ROW($K$1027)+1),"")</f>
        <v>0</v>
      </c>
      <c r="L1254">
        <f>IFERROR(SMALL(L346:L1024,ROW()-ROW($L$1027)+1),"")</f>
        <v>0</v>
      </c>
      <c r="M1254">
        <f>IFERROR(SMALL(M346:M1024,ROW()-ROW($M$1027)+1),"")</f>
        <v>0</v>
      </c>
      <c r="N1254">
        <f>IFERROR(SMALL(N346:N1024,ROW()-ROW($N$1027)+1),"")</f>
        <v>0</v>
      </c>
      <c r="O1254">
        <f>IFERROR(SMALL(O346:O1024,ROW()-ROW($O$1027)+1),"")</f>
        <v>0</v>
      </c>
      <c r="P1254">
        <f>IFERROR(SMALL(P346:P1024,ROW()-ROW($P$1027)+1),"")</f>
        <v>0</v>
      </c>
      <c r="Q1254">
        <f>IFERROR(SMALL(Q346:Q1024,ROW()-ROW($Q$1027)+1),"")</f>
        <v>0</v>
      </c>
      <c r="R1254">
        <f>IFERROR(SMALL(R346:R1024,ROW()-ROW($R$1027)+1),"")</f>
        <v>0</v>
      </c>
      <c r="S1254">
        <f>IFERROR(SMALL(S346:S1024,ROW()-ROW($S$1027)+1),"")</f>
        <v>0</v>
      </c>
      <c r="T1254">
        <f>IFERROR(SMALL(T346:T1024,ROW()-ROW($T$1027)+1),"")</f>
        <v>0</v>
      </c>
      <c r="U1254">
        <f>IFERROR(SMALL(U346:U1024,ROW()-ROW($U$1027)+1),"")</f>
        <v>0</v>
      </c>
      <c r="V1254">
        <f>IFERROR(SMALL(V346:V1024,ROW()-ROW($V$1027)+1),"")</f>
        <v>0</v>
      </c>
      <c r="W1254">
        <f>IFERROR(SMALL(W346:W1024,ROW()-ROW($W$1027)+1),"")</f>
        <v>0</v>
      </c>
      <c r="X1254">
        <f>IFERROR(SMALL(X346:X1024,ROW()-ROW($X$1027)+1),"")</f>
        <v>0</v>
      </c>
      <c r="Y1254">
        <f>IFERROR(SMALL(Y346:Y1024,ROW()-ROW($Y$1027)+1),"")</f>
        <v>0</v>
      </c>
      <c r="Z1254">
        <f>IFERROR(SMALL(Z346:Z1024,ROW()-ROW($Z$1027)+1),"")</f>
        <v>0</v>
      </c>
      <c r="AA1254">
        <f>IFERROR(SMALL(AA346:AA1024,ROW()-ROW($AA$1027)+1),"")</f>
        <v>0</v>
      </c>
      <c r="AB1254">
        <f>IFERROR(SMALL(AB346:AB1024,ROW()-ROW($AB$1027)+1),"")</f>
        <v>0</v>
      </c>
      <c r="AC1254">
        <f>IFERROR(SMALL(AC346:AC1024,ROW()-ROW($AC$1027)+1),"")</f>
        <v>0</v>
      </c>
      <c r="AD1254">
        <f>IFERROR(SMALL(AD346:AD1024,ROW()-ROW($AD$1027)+1),"")</f>
        <v>0</v>
      </c>
      <c r="AE1254">
        <f>IFERROR(SMALL(AE346:AE1024,ROW()-ROW($AE$1027)+1),"")</f>
        <v>0</v>
      </c>
      <c r="AF1254">
        <f>IFERROR(SMALL(AF346:AF1024,ROW()-ROW($AF$1027)+1),"")</f>
        <v>0</v>
      </c>
      <c r="AG1254">
        <f>IFERROR(SMALL(AG346:AG1024,ROW()-ROW($AG$1027)+1),"")</f>
        <v>0</v>
      </c>
      <c r="AH1254">
        <f>IFERROR(SMALL(AH346:AH1024,ROW()-ROW($AH$1027)+1),"")</f>
        <v>0</v>
      </c>
      <c r="AI1254">
        <f>IFERROR(SMALL(AI346:AI1024,ROW()-ROW($AI$1027)+1),"")</f>
        <v>0</v>
      </c>
      <c r="AJ1254">
        <f>IFERROR(SMALL(AJ346:AJ1024,ROW()-ROW($AJ$1027)+1),"")</f>
        <v>0</v>
      </c>
      <c r="AM1254">
        <f>IFERROR(SMALL(AM346:AM1024,ROW()-ROW($AM$1027)+1),"")</f>
        <v>0</v>
      </c>
      <c r="AN1254">
        <f>IFERROR(SMALL(AN346:AN1024,ROW()-ROW($AN$1027)+1),"")</f>
        <v>0</v>
      </c>
      <c r="AO1254">
        <f>IFERROR(SMALL(AO346:AO1024,ROW()-ROW($AO$1027)+1),"")</f>
        <v>0</v>
      </c>
      <c r="AP1254">
        <f>IFERROR(SMALL(AP346:AP1024,ROW()-ROW($AP$1027)+1),"")</f>
        <v>0</v>
      </c>
      <c r="AQ1254">
        <f>IFERROR(SMALL(AQ346:AQ1024,ROW()-ROW($AQ$1027)+1),"")</f>
        <v>0</v>
      </c>
      <c r="AR1254">
        <f>IFERROR(SMALL(AR346:AR1024,ROW()-ROW($AR$1027)+1),"")</f>
        <v>0</v>
      </c>
      <c r="AS1254">
        <f>IFERROR(SMALL(AS346:AS1024,ROW()-ROW($AS$1027)+1),"")</f>
        <v>0</v>
      </c>
      <c r="AT1254">
        <f>IFERROR(SMALL(AT346:AT1024,ROW()-ROW($AT$1027)+1),"")</f>
        <v>0</v>
      </c>
      <c r="AU1254">
        <f>IFERROR(SMALL(AU346:AU1024,ROW()-ROW($AU$1027)+1),"")</f>
        <v>0</v>
      </c>
      <c r="AV1254">
        <f>IFERROR(SMALL(AV346:AV1024,ROW()-ROW($AV$1027)+1),"")</f>
        <v>0</v>
      </c>
      <c r="AW1254">
        <f>IFERROR(SMALL(AW346:AW1024,ROW()-ROW($AW$1027)+1),"")</f>
        <v>0</v>
      </c>
      <c r="AX1254">
        <f>IFERROR(SMALL(AX346:AX1024,ROW()-ROW($AX$1027)+1),"")</f>
        <v>0</v>
      </c>
      <c r="AY1254">
        <f>IFERROR(SMALL(AY346:AY1024,ROW()-ROW($AY$1027)+1),"")</f>
        <v>0</v>
      </c>
      <c r="AZ1254">
        <f>IFERROR(SMALL(AZ346:AZ1024,ROW()-ROW($AZ$1027)+1),"")</f>
        <v>0</v>
      </c>
      <c r="BA1254">
        <f>IFERROR(SMALL(BA346:BA1024,ROW()-ROW($BA$1027)+1),"")</f>
        <v>0</v>
      </c>
      <c r="BB1254">
        <f>IFERROR(SMALL(BB346:BB1024,ROW()-ROW($BB$1027)+1),"")</f>
        <v>0</v>
      </c>
      <c r="BC1254">
        <f>IFERROR(SMALL(BC346:BC1024,ROW()-ROW($BC$1027)+1),"")</f>
        <v>0</v>
      </c>
      <c r="BD1254">
        <f>IFERROR(SMALL(BD346:BD1024,ROW()-ROW($BD$1027)+1),"")</f>
        <v>0</v>
      </c>
      <c r="BE1254">
        <f>IFERROR(SMALL(BE346:BE1024,ROW()-ROW($BE$1027)+1),"")</f>
        <v>0</v>
      </c>
      <c r="BF1254">
        <f>IFERROR(SMALL(BF346:BF1024,ROW()-ROW($BF$1027)+1),"")</f>
        <v>0</v>
      </c>
      <c r="BG1254">
        <f>IFERROR(SMALL(BG346:BG1024,ROW()-ROW($BG$1027)+1),"")</f>
        <v>0</v>
      </c>
      <c r="BH1254">
        <f>IFERROR(SMALL(BH346:BH1024,ROW()-ROW($BH$1027)+1),"")</f>
        <v>0</v>
      </c>
      <c r="BI1254">
        <f>IFERROR(SMALL(BI346:BI1024,ROW()-ROW($BI$1027)+1),"")</f>
        <v>0</v>
      </c>
      <c r="BJ1254">
        <f>IFERROR(SMALL(BJ346:BJ1024,ROW()-ROW($BJ$1027)+1),"")</f>
        <v>0</v>
      </c>
      <c r="BK1254">
        <f>IFERROR(SMALL(BK346:BK1024,ROW()-ROW($BK$1027)+1),"")</f>
        <v>0</v>
      </c>
      <c r="BL1254">
        <f>IFERROR(SMALL(BL346:BL1024,ROW()-ROW($BL$1027)+1),"")</f>
        <v>0</v>
      </c>
      <c r="BM1254">
        <f>IFERROR(SMALL(BM346:BM1024,ROW()-ROW($BM$1027)+1),"")</f>
        <v>0</v>
      </c>
      <c r="BN1254">
        <f>IFERROR(SMALL(BN346:BN1024,ROW()-ROW($BN$1027)+1),"")</f>
        <v>0</v>
      </c>
      <c r="BO1254">
        <f>IFERROR(SMALL(BO346:BO1024,ROW()-ROW($BO$1027)+1),"")</f>
        <v>0</v>
      </c>
      <c r="BP1254">
        <f>IFERROR(SMALL(BP346:BP1024,ROW()-ROW($BP$1027)+1),"")</f>
        <v>0</v>
      </c>
      <c r="BQ1254">
        <f>IFERROR(SMALL(BQ346:BQ1024,ROW()-ROW($BQ$1027)+1),"")</f>
        <v>0</v>
      </c>
      <c r="BR1254">
        <f>IFERROR(SMALL(BR346:BR1024,ROW()-ROW($BR$1027)+1),"")</f>
        <v>0</v>
      </c>
    </row>
    <row r="1255" spans="5:70">
      <c r="E1255">
        <f>IFERROR(SMALL(E346:E1024,ROW()-ROW($E$1027)+1),"")</f>
        <v>0</v>
      </c>
      <c r="F1255">
        <f>IFERROR(SMALL(F346:F1024,ROW()-ROW($F$1027)+1),"")</f>
        <v>0</v>
      </c>
      <c r="G1255">
        <f>IFERROR(SMALL(G346:G1024,ROW()-ROW($G$1027)+1),"")</f>
        <v>0</v>
      </c>
      <c r="H1255">
        <f>IFERROR(SMALL(H346:H1024,ROW()-ROW($H$1027)+1),"")</f>
        <v>0</v>
      </c>
      <c r="I1255">
        <f>IFERROR(SMALL(I346:I1024,ROW()-ROW($I$1027)+1),"")</f>
        <v>0</v>
      </c>
      <c r="J1255">
        <f>IFERROR(SMALL(J346:J1024,ROW()-ROW($J$1027)+1),"")</f>
        <v>0</v>
      </c>
      <c r="K1255">
        <f>IFERROR(SMALL(K346:K1024,ROW()-ROW($K$1027)+1),"")</f>
        <v>0</v>
      </c>
      <c r="L1255">
        <f>IFERROR(SMALL(L346:L1024,ROW()-ROW($L$1027)+1),"")</f>
        <v>0</v>
      </c>
      <c r="M1255">
        <f>IFERROR(SMALL(M346:M1024,ROW()-ROW($M$1027)+1),"")</f>
        <v>0</v>
      </c>
      <c r="N1255">
        <f>IFERROR(SMALL(N346:N1024,ROW()-ROW($N$1027)+1),"")</f>
        <v>0</v>
      </c>
      <c r="O1255">
        <f>IFERROR(SMALL(O346:O1024,ROW()-ROW($O$1027)+1),"")</f>
        <v>0</v>
      </c>
      <c r="P1255">
        <f>IFERROR(SMALL(P346:P1024,ROW()-ROW($P$1027)+1),"")</f>
        <v>0</v>
      </c>
      <c r="Q1255">
        <f>IFERROR(SMALL(Q346:Q1024,ROW()-ROW($Q$1027)+1),"")</f>
        <v>0</v>
      </c>
      <c r="R1255">
        <f>IFERROR(SMALL(R346:R1024,ROW()-ROW($R$1027)+1),"")</f>
        <v>0</v>
      </c>
      <c r="S1255">
        <f>IFERROR(SMALL(S346:S1024,ROW()-ROW($S$1027)+1),"")</f>
        <v>0</v>
      </c>
      <c r="T1255">
        <f>IFERROR(SMALL(T346:T1024,ROW()-ROW($T$1027)+1),"")</f>
        <v>0</v>
      </c>
      <c r="U1255">
        <f>IFERROR(SMALL(U346:U1024,ROW()-ROW($U$1027)+1),"")</f>
        <v>0</v>
      </c>
      <c r="V1255">
        <f>IFERROR(SMALL(V346:V1024,ROW()-ROW($V$1027)+1),"")</f>
        <v>0</v>
      </c>
      <c r="W1255">
        <f>IFERROR(SMALL(W346:W1024,ROW()-ROW($W$1027)+1),"")</f>
        <v>0</v>
      </c>
      <c r="X1255">
        <f>IFERROR(SMALL(X346:X1024,ROW()-ROW($X$1027)+1),"")</f>
        <v>0</v>
      </c>
      <c r="Y1255">
        <f>IFERROR(SMALL(Y346:Y1024,ROW()-ROW($Y$1027)+1),"")</f>
        <v>0</v>
      </c>
      <c r="Z1255">
        <f>IFERROR(SMALL(Z346:Z1024,ROW()-ROW($Z$1027)+1),"")</f>
        <v>0</v>
      </c>
      <c r="AA1255">
        <f>IFERROR(SMALL(AA346:AA1024,ROW()-ROW($AA$1027)+1),"")</f>
        <v>0</v>
      </c>
      <c r="AB1255">
        <f>IFERROR(SMALL(AB346:AB1024,ROW()-ROW($AB$1027)+1),"")</f>
        <v>0</v>
      </c>
      <c r="AC1255">
        <f>IFERROR(SMALL(AC346:AC1024,ROW()-ROW($AC$1027)+1),"")</f>
        <v>0</v>
      </c>
      <c r="AD1255">
        <f>IFERROR(SMALL(AD346:AD1024,ROW()-ROW($AD$1027)+1),"")</f>
        <v>0</v>
      </c>
      <c r="AE1255">
        <f>IFERROR(SMALL(AE346:AE1024,ROW()-ROW($AE$1027)+1),"")</f>
        <v>0</v>
      </c>
      <c r="AF1255">
        <f>IFERROR(SMALL(AF346:AF1024,ROW()-ROW($AF$1027)+1),"")</f>
        <v>0</v>
      </c>
      <c r="AG1255">
        <f>IFERROR(SMALL(AG346:AG1024,ROW()-ROW($AG$1027)+1),"")</f>
        <v>0</v>
      </c>
      <c r="AH1255">
        <f>IFERROR(SMALL(AH346:AH1024,ROW()-ROW($AH$1027)+1),"")</f>
        <v>0</v>
      </c>
      <c r="AI1255">
        <f>IFERROR(SMALL(AI346:AI1024,ROW()-ROW($AI$1027)+1),"")</f>
        <v>0</v>
      </c>
      <c r="AJ1255">
        <f>IFERROR(SMALL(AJ346:AJ1024,ROW()-ROW($AJ$1027)+1),"")</f>
        <v>0</v>
      </c>
      <c r="AM1255">
        <f>IFERROR(SMALL(AM346:AM1024,ROW()-ROW($AM$1027)+1),"")</f>
        <v>0</v>
      </c>
      <c r="AN1255">
        <f>IFERROR(SMALL(AN346:AN1024,ROW()-ROW($AN$1027)+1),"")</f>
        <v>0</v>
      </c>
      <c r="AO1255">
        <f>IFERROR(SMALL(AO346:AO1024,ROW()-ROW($AO$1027)+1),"")</f>
        <v>0</v>
      </c>
      <c r="AP1255">
        <f>IFERROR(SMALL(AP346:AP1024,ROW()-ROW($AP$1027)+1),"")</f>
        <v>0</v>
      </c>
      <c r="AQ1255">
        <f>IFERROR(SMALL(AQ346:AQ1024,ROW()-ROW($AQ$1027)+1),"")</f>
        <v>0</v>
      </c>
      <c r="AR1255">
        <f>IFERROR(SMALL(AR346:AR1024,ROW()-ROW($AR$1027)+1),"")</f>
        <v>0</v>
      </c>
      <c r="AS1255">
        <f>IFERROR(SMALL(AS346:AS1024,ROW()-ROW($AS$1027)+1),"")</f>
        <v>0</v>
      </c>
      <c r="AT1255">
        <f>IFERROR(SMALL(AT346:AT1024,ROW()-ROW($AT$1027)+1),"")</f>
        <v>0</v>
      </c>
      <c r="AU1255">
        <f>IFERROR(SMALL(AU346:AU1024,ROW()-ROW($AU$1027)+1),"")</f>
        <v>0</v>
      </c>
      <c r="AV1255">
        <f>IFERROR(SMALL(AV346:AV1024,ROW()-ROW($AV$1027)+1),"")</f>
        <v>0</v>
      </c>
      <c r="AW1255">
        <f>IFERROR(SMALL(AW346:AW1024,ROW()-ROW($AW$1027)+1),"")</f>
        <v>0</v>
      </c>
      <c r="AX1255">
        <f>IFERROR(SMALL(AX346:AX1024,ROW()-ROW($AX$1027)+1),"")</f>
        <v>0</v>
      </c>
      <c r="AY1255">
        <f>IFERROR(SMALL(AY346:AY1024,ROW()-ROW($AY$1027)+1),"")</f>
        <v>0</v>
      </c>
      <c r="AZ1255">
        <f>IFERROR(SMALL(AZ346:AZ1024,ROW()-ROW($AZ$1027)+1),"")</f>
        <v>0</v>
      </c>
      <c r="BA1255">
        <f>IFERROR(SMALL(BA346:BA1024,ROW()-ROW($BA$1027)+1),"")</f>
        <v>0</v>
      </c>
      <c r="BB1255">
        <f>IFERROR(SMALL(BB346:BB1024,ROW()-ROW($BB$1027)+1),"")</f>
        <v>0</v>
      </c>
      <c r="BC1255">
        <f>IFERROR(SMALL(BC346:BC1024,ROW()-ROW($BC$1027)+1),"")</f>
        <v>0</v>
      </c>
      <c r="BD1255">
        <f>IFERROR(SMALL(BD346:BD1024,ROW()-ROW($BD$1027)+1),"")</f>
        <v>0</v>
      </c>
      <c r="BE1255">
        <f>IFERROR(SMALL(BE346:BE1024,ROW()-ROW($BE$1027)+1),"")</f>
        <v>0</v>
      </c>
      <c r="BF1255">
        <f>IFERROR(SMALL(BF346:BF1024,ROW()-ROW($BF$1027)+1),"")</f>
        <v>0</v>
      </c>
      <c r="BG1255">
        <f>IFERROR(SMALL(BG346:BG1024,ROW()-ROW($BG$1027)+1),"")</f>
        <v>0</v>
      </c>
      <c r="BH1255">
        <f>IFERROR(SMALL(BH346:BH1024,ROW()-ROW($BH$1027)+1),"")</f>
        <v>0</v>
      </c>
      <c r="BI1255">
        <f>IFERROR(SMALL(BI346:BI1024,ROW()-ROW($BI$1027)+1),"")</f>
        <v>0</v>
      </c>
      <c r="BJ1255">
        <f>IFERROR(SMALL(BJ346:BJ1024,ROW()-ROW($BJ$1027)+1),"")</f>
        <v>0</v>
      </c>
      <c r="BK1255">
        <f>IFERROR(SMALL(BK346:BK1024,ROW()-ROW($BK$1027)+1),"")</f>
        <v>0</v>
      </c>
      <c r="BL1255">
        <f>IFERROR(SMALL(BL346:BL1024,ROW()-ROW($BL$1027)+1),"")</f>
        <v>0</v>
      </c>
      <c r="BM1255">
        <f>IFERROR(SMALL(BM346:BM1024,ROW()-ROW($BM$1027)+1),"")</f>
        <v>0</v>
      </c>
      <c r="BN1255">
        <f>IFERROR(SMALL(BN346:BN1024,ROW()-ROW($BN$1027)+1),"")</f>
        <v>0</v>
      </c>
      <c r="BO1255">
        <f>IFERROR(SMALL(BO346:BO1024,ROW()-ROW($BO$1027)+1),"")</f>
        <v>0</v>
      </c>
      <c r="BP1255">
        <f>IFERROR(SMALL(BP346:BP1024,ROW()-ROW($BP$1027)+1),"")</f>
        <v>0</v>
      </c>
      <c r="BQ1255">
        <f>IFERROR(SMALL(BQ346:BQ1024,ROW()-ROW($BQ$1027)+1),"")</f>
        <v>0</v>
      </c>
      <c r="BR1255">
        <f>IFERROR(SMALL(BR346:BR1024,ROW()-ROW($BR$1027)+1),"")</f>
        <v>0</v>
      </c>
    </row>
    <row r="1256" spans="5:70">
      <c r="E1256">
        <f>IFERROR(SMALL(E346:E1024,ROW()-ROW($E$1027)+1),"")</f>
        <v>0</v>
      </c>
      <c r="F1256">
        <f>IFERROR(SMALL(F346:F1024,ROW()-ROW($F$1027)+1),"")</f>
        <v>0</v>
      </c>
      <c r="G1256">
        <f>IFERROR(SMALL(G346:G1024,ROW()-ROW($G$1027)+1),"")</f>
        <v>0</v>
      </c>
      <c r="H1256">
        <f>IFERROR(SMALL(H346:H1024,ROW()-ROW($H$1027)+1),"")</f>
        <v>0</v>
      </c>
      <c r="I1256">
        <f>IFERROR(SMALL(I346:I1024,ROW()-ROW($I$1027)+1),"")</f>
        <v>0</v>
      </c>
      <c r="J1256">
        <f>IFERROR(SMALL(J346:J1024,ROW()-ROW($J$1027)+1),"")</f>
        <v>0</v>
      </c>
      <c r="K1256">
        <f>IFERROR(SMALL(K346:K1024,ROW()-ROW($K$1027)+1),"")</f>
        <v>0</v>
      </c>
      <c r="L1256">
        <f>IFERROR(SMALL(L346:L1024,ROW()-ROW($L$1027)+1),"")</f>
        <v>0</v>
      </c>
      <c r="M1256">
        <f>IFERROR(SMALL(M346:M1024,ROW()-ROW($M$1027)+1),"")</f>
        <v>0</v>
      </c>
      <c r="N1256">
        <f>IFERROR(SMALL(N346:N1024,ROW()-ROW($N$1027)+1),"")</f>
        <v>0</v>
      </c>
      <c r="O1256">
        <f>IFERROR(SMALL(O346:O1024,ROW()-ROW($O$1027)+1),"")</f>
        <v>0</v>
      </c>
      <c r="P1256">
        <f>IFERROR(SMALL(P346:P1024,ROW()-ROW($P$1027)+1),"")</f>
        <v>0</v>
      </c>
      <c r="Q1256">
        <f>IFERROR(SMALL(Q346:Q1024,ROW()-ROW($Q$1027)+1),"")</f>
        <v>0</v>
      </c>
      <c r="R1256">
        <f>IFERROR(SMALL(R346:R1024,ROW()-ROW($R$1027)+1),"")</f>
        <v>0</v>
      </c>
      <c r="S1256">
        <f>IFERROR(SMALL(S346:S1024,ROW()-ROW($S$1027)+1),"")</f>
        <v>0</v>
      </c>
      <c r="T1256">
        <f>IFERROR(SMALL(T346:T1024,ROW()-ROW($T$1027)+1),"")</f>
        <v>0</v>
      </c>
      <c r="U1256">
        <f>IFERROR(SMALL(U346:U1024,ROW()-ROW($U$1027)+1),"")</f>
        <v>0</v>
      </c>
      <c r="V1256">
        <f>IFERROR(SMALL(V346:V1024,ROW()-ROW($V$1027)+1),"")</f>
        <v>0</v>
      </c>
      <c r="W1256">
        <f>IFERROR(SMALL(W346:W1024,ROW()-ROW($W$1027)+1),"")</f>
        <v>0</v>
      </c>
      <c r="X1256">
        <f>IFERROR(SMALL(X346:X1024,ROW()-ROW($X$1027)+1),"")</f>
        <v>0</v>
      </c>
      <c r="Y1256">
        <f>IFERROR(SMALL(Y346:Y1024,ROW()-ROW($Y$1027)+1),"")</f>
        <v>0</v>
      </c>
      <c r="Z1256">
        <f>IFERROR(SMALL(Z346:Z1024,ROW()-ROW($Z$1027)+1),"")</f>
        <v>0</v>
      </c>
      <c r="AA1256">
        <f>IFERROR(SMALL(AA346:AA1024,ROW()-ROW($AA$1027)+1),"")</f>
        <v>0</v>
      </c>
      <c r="AB1256">
        <f>IFERROR(SMALL(AB346:AB1024,ROW()-ROW($AB$1027)+1),"")</f>
        <v>0</v>
      </c>
      <c r="AC1256">
        <f>IFERROR(SMALL(AC346:AC1024,ROW()-ROW($AC$1027)+1),"")</f>
        <v>0</v>
      </c>
      <c r="AD1256">
        <f>IFERROR(SMALL(AD346:AD1024,ROW()-ROW($AD$1027)+1),"")</f>
        <v>0</v>
      </c>
      <c r="AE1256">
        <f>IFERROR(SMALL(AE346:AE1024,ROW()-ROW($AE$1027)+1),"")</f>
        <v>0</v>
      </c>
      <c r="AF1256">
        <f>IFERROR(SMALL(AF346:AF1024,ROW()-ROW($AF$1027)+1),"")</f>
        <v>0</v>
      </c>
      <c r="AG1256">
        <f>IFERROR(SMALL(AG346:AG1024,ROW()-ROW($AG$1027)+1),"")</f>
        <v>0</v>
      </c>
      <c r="AH1256">
        <f>IFERROR(SMALL(AH346:AH1024,ROW()-ROW($AH$1027)+1),"")</f>
        <v>0</v>
      </c>
      <c r="AI1256">
        <f>IFERROR(SMALL(AI346:AI1024,ROW()-ROW($AI$1027)+1),"")</f>
        <v>0</v>
      </c>
      <c r="AJ1256">
        <f>IFERROR(SMALL(AJ346:AJ1024,ROW()-ROW($AJ$1027)+1),"")</f>
        <v>0</v>
      </c>
      <c r="AM1256">
        <f>IFERROR(SMALL(AM346:AM1024,ROW()-ROW($AM$1027)+1),"")</f>
        <v>0</v>
      </c>
      <c r="AN1256">
        <f>IFERROR(SMALL(AN346:AN1024,ROW()-ROW($AN$1027)+1),"")</f>
        <v>0</v>
      </c>
      <c r="AO1256">
        <f>IFERROR(SMALL(AO346:AO1024,ROW()-ROW($AO$1027)+1),"")</f>
        <v>0</v>
      </c>
      <c r="AP1256">
        <f>IFERROR(SMALL(AP346:AP1024,ROW()-ROW($AP$1027)+1),"")</f>
        <v>0</v>
      </c>
      <c r="AQ1256">
        <f>IFERROR(SMALL(AQ346:AQ1024,ROW()-ROW($AQ$1027)+1),"")</f>
        <v>0</v>
      </c>
      <c r="AR1256">
        <f>IFERROR(SMALL(AR346:AR1024,ROW()-ROW($AR$1027)+1),"")</f>
        <v>0</v>
      </c>
      <c r="AS1256">
        <f>IFERROR(SMALL(AS346:AS1024,ROW()-ROW($AS$1027)+1),"")</f>
        <v>0</v>
      </c>
      <c r="AT1256">
        <f>IFERROR(SMALL(AT346:AT1024,ROW()-ROW($AT$1027)+1),"")</f>
        <v>0</v>
      </c>
      <c r="AU1256">
        <f>IFERROR(SMALL(AU346:AU1024,ROW()-ROW($AU$1027)+1),"")</f>
        <v>0</v>
      </c>
      <c r="AV1256">
        <f>IFERROR(SMALL(AV346:AV1024,ROW()-ROW($AV$1027)+1),"")</f>
        <v>0</v>
      </c>
      <c r="AW1256">
        <f>IFERROR(SMALL(AW346:AW1024,ROW()-ROW($AW$1027)+1),"")</f>
        <v>0</v>
      </c>
      <c r="AX1256">
        <f>IFERROR(SMALL(AX346:AX1024,ROW()-ROW($AX$1027)+1),"")</f>
        <v>0</v>
      </c>
      <c r="AY1256">
        <f>IFERROR(SMALL(AY346:AY1024,ROW()-ROW($AY$1027)+1),"")</f>
        <v>0</v>
      </c>
      <c r="AZ1256">
        <f>IFERROR(SMALL(AZ346:AZ1024,ROW()-ROW($AZ$1027)+1),"")</f>
        <v>0</v>
      </c>
      <c r="BA1256">
        <f>IFERROR(SMALL(BA346:BA1024,ROW()-ROW($BA$1027)+1),"")</f>
        <v>0</v>
      </c>
      <c r="BB1256">
        <f>IFERROR(SMALL(BB346:BB1024,ROW()-ROW($BB$1027)+1),"")</f>
        <v>0</v>
      </c>
      <c r="BC1256">
        <f>IFERROR(SMALL(BC346:BC1024,ROW()-ROW($BC$1027)+1),"")</f>
        <v>0</v>
      </c>
      <c r="BD1256">
        <f>IFERROR(SMALL(BD346:BD1024,ROW()-ROW($BD$1027)+1),"")</f>
        <v>0</v>
      </c>
      <c r="BE1256">
        <f>IFERROR(SMALL(BE346:BE1024,ROW()-ROW($BE$1027)+1),"")</f>
        <v>0</v>
      </c>
      <c r="BF1256">
        <f>IFERROR(SMALL(BF346:BF1024,ROW()-ROW($BF$1027)+1),"")</f>
        <v>0</v>
      </c>
      <c r="BG1256">
        <f>IFERROR(SMALL(BG346:BG1024,ROW()-ROW($BG$1027)+1),"")</f>
        <v>0</v>
      </c>
      <c r="BH1256">
        <f>IFERROR(SMALL(BH346:BH1024,ROW()-ROW($BH$1027)+1),"")</f>
        <v>0</v>
      </c>
      <c r="BI1256">
        <f>IFERROR(SMALL(BI346:BI1024,ROW()-ROW($BI$1027)+1),"")</f>
        <v>0</v>
      </c>
      <c r="BJ1256">
        <f>IFERROR(SMALL(BJ346:BJ1024,ROW()-ROW($BJ$1027)+1),"")</f>
        <v>0</v>
      </c>
      <c r="BK1256">
        <f>IFERROR(SMALL(BK346:BK1024,ROW()-ROW($BK$1027)+1),"")</f>
        <v>0</v>
      </c>
      <c r="BL1256">
        <f>IFERROR(SMALL(BL346:BL1024,ROW()-ROW($BL$1027)+1),"")</f>
        <v>0</v>
      </c>
      <c r="BM1256">
        <f>IFERROR(SMALL(BM346:BM1024,ROW()-ROW($BM$1027)+1),"")</f>
        <v>0</v>
      </c>
      <c r="BN1256">
        <f>IFERROR(SMALL(BN346:BN1024,ROW()-ROW($BN$1027)+1),"")</f>
        <v>0</v>
      </c>
      <c r="BO1256">
        <f>IFERROR(SMALL(BO346:BO1024,ROW()-ROW($BO$1027)+1),"")</f>
        <v>0</v>
      </c>
      <c r="BP1256">
        <f>IFERROR(SMALL(BP346:BP1024,ROW()-ROW($BP$1027)+1),"")</f>
        <v>0</v>
      </c>
      <c r="BQ1256">
        <f>IFERROR(SMALL(BQ346:BQ1024,ROW()-ROW($BQ$1027)+1),"")</f>
        <v>0</v>
      </c>
      <c r="BR1256">
        <f>IFERROR(SMALL(BR346:BR1024,ROW()-ROW($BR$1027)+1),"")</f>
        <v>0</v>
      </c>
    </row>
    <row r="1257" spans="5:70">
      <c r="E1257">
        <f>IFERROR(SMALL(E346:E1024,ROW()-ROW($E$1027)+1),"")</f>
        <v>0</v>
      </c>
      <c r="F1257">
        <f>IFERROR(SMALL(F346:F1024,ROW()-ROW($F$1027)+1),"")</f>
        <v>0</v>
      </c>
      <c r="G1257">
        <f>IFERROR(SMALL(G346:G1024,ROW()-ROW($G$1027)+1),"")</f>
        <v>0</v>
      </c>
      <c r="H1257">
        <f>IFERROR(SMALL(H346:H1024,ROW()-ROW($H$1027)+1),"")</f>
        <v>0</v>
      </c>
      <c r="I1257">
        <f>IFERROR(SMALL(I346:I1024,ROW()-ROW($I$1027)+1),"")</f>
        <v>0</v>
      </c>
      <c r="J1257">
        <f>IFERROR(SMALL(J346:J1024,ROW()-ROW($J$1027)+1),"")</f>
        <v>0</v>
      </c>
      <c r="K1257">
        <f>IFERROR(SMALL(K346:K1024,ROW()-ROW($K$1027)+1),"")</f>
        <v>0</v>
      </c>
      <c r="L1257">
        <f>IFERROR(SMALL(L346:L1024,ROW()-ROW($L$1027)+1),"")</f>
        <v>0</v>
      </c>
      <c r="M1257">
        <f>IFERROR(SMALL(M346:M1024,ROW()-ROW($M$1027)+1),"")</f>
        <v>0</v>
      </c>
      <c r="N1257">
        <f>IFERROR(SMALL(N346:N1024,ROW()-ROW($N$1027)+1),"")</f>
        <v>0</v>
      </c>
      <c r="O1257">
        <f>IFERROR(SMALL(O346:O1024,ROW()-ROW($O$1027)+1),"")</f>
        <v>0</v>
      </c>
      <c r="P1257">
        <f>IFERROR(SMALL(P346:P1024,ROW()-ROW($P$1027)+1),"")</f>
        <v>0</v>
      </c>
      <c r="Q1257">
        <f>IFERROR(SMALL(Q346:Q1024,ROW()-ROW($Q$1027)+1),"")</f>
        <v>0</v>
      </c>
      <c r="R1257">
        <f>IFERROR(SMALL(R346:R1024,ROW()-ROW($R$1027)+1),"")</f>
        <v>0</v>
      </c>
      <c r="S1257">
        <f>IFERROR(SMALL(S346:S1024,ROW()-ROW($S$1027)+1),"")</f>
        <v>0</v>
      </c>
      <c r="T1257">
        <f>IFERROR(SMALL(T346:T1024,ROW()-ROW($T$1027)+1),"")</f>
        <v>0</v>
      </c>
      <c r="U1257">
        <f>IFERROR(SMALL(U346:U1024,ROW()-ROW($U$1027)+1),"")</f>
        <v>0</v>
      </c>
      <c r="V1257">
        <f>IFERROR(SMALL(V346:V1024,ROW()-ROW($V$1027)+1),"")</f>
        <v>0</v>
      </c>
      <c r="W1257">
        <f>IFERROR(SMALL(W346:W1024,ROW()-ROW($W$1027)+1),"")</f>
        <v>0</v>
      </c>
      <c r="X1257">
        <f>IFERROR(SMALL(X346:X1024,ROW()-ROW($X$1027)+1),"")</f>
        <v>0</v>
      </c>
      <c r="Y1257">
        <f>IFERROR(SMALL(Y346:Y1024,ROW()-ROW($Y$1027)+1),"")</f>
        <v>0</v>
      </c>
      <c r="Z1257">
        <f>IFERROR(SMALL(Z346:Z1024,ROW()-ROW($Z$1027)+1),"")</f>
        <v>0</v>
      </c>
      <c r="AA1257">
        <f>IFERROR(SMALL(AA346:AA1024,ROW()-ROW($AA$1027)+1),"")</f>
        <v>0</v>
      </c>
      <c r="AB1257">
        <f>IFERROR(SMALL(AB346:AB1024,ROW()-ROW($AB$1027)+1),"")</f>
        <v>0</v>
      </c>
      <c r="AC1257">
        <f>IFERROR(SMALL(AC346:AC1024,ROW()-ROW($AC$1027)+1),"")</f>
        <v>0</v>
      </c>
      <c r="AD1257">
        <f>IFERROR(SMALL(AD346:AD1024,ROW()-ROW($AD$1027)+1),"")</f>
        <v>0</v>
      </c>
      <c r="AE1257">
        <f>IFERROR(SMALL(AE346:AE1024,ROW()-ROW($AE$1027)+1),"")</f>
        <v>0</v>
      </c>
      <c r="AF1257">
        <f>IFERROR(SMALL(AF346:AF1024,ROW()-ROW($AF$1027)+1),"")</f>
        <v>0</v>
      </c>
      <c r="AG1257">
        <f>IFERROR(SMALL(AG346:AG1024,ROW()-ROW($AG$1027)+1),"")</f>
        <v>0</v>
      </c>
      <c r="AH1257">
        <f>IFERROR(SMALL(AH346:AH1024,ROW()-ROW($AH$1027)+1),"")</f>
        <v>0</v>
      </c>
      <c r="AI1257">
        <f>IFERROR(SMALL(AI346:AI1024,ROW()-ROW($AI$1027)+1),"")</f>
        <v>0</v>
      </c>
      <c r="AJ1257">
        <f>IFERROR(SMALL(AJ346:AJ1024,ROW()-ROW($AJ$1027)+1),"")</f>
        <v>0</v>
      </c>
      <c r="AM1257">
        <f>IFERROR(SMALL(AM346:AM1024,ROW()-ROW($AM$1027)+1),"")</f>
        <v>0</v>
      </c>
      <c r="AN1257">
        <f>IFERROR(SMALL(AN346:AN1024,ROW()-ROW($AN$1027)+1),"")</f>
        <v>0</v>
      </c>
      <c r="AO1257">
        <f>IFERROR(SMALL(AO346:AO1024,ROW()-ROW($AO$1027)+1),"")</f>
        <v>0</v>
      </c>
      <c r="AP1257">
        <f>IFERROR(SMALL(AP346:AP1024,ROW()-ROW($AP$1027)+1),"")</f>
        <v>0</v>
      </c>
      <c r="AQ1257">
        <f>IFERROR(SMALL(AQ346:AQ1024,ROW()-ROW($AQ$1027)+1),"")</f>
        <v>0</v>
      </c>
      <c r="AR1257">
        <f>IFERROR(SMALL(AR346:AR1024,ROW()-ROW($AR$1027)+1),"")</f>
        <v>0</v>
      </c>
      <c r="AS1257">
        <f>IFERROR(SMALL(AS346:AS1024,ROW()-ROW($AS$1027)+1),"")</f>
        <v>0</v>
      </c>
      <c r="AT1257">
        <f>IFERROR(SMALL(AT346:AT1024,ROW()-ROW($AT$1027)+1),"")</f>
        <v>0</v>
      </c>
      <c r="AU1257">
        <f>IFERROR(SMALL(AU346:AU1024,ROW()-ROW($AU$1027)+1),"")</f>
        <v>0</v>
      </c>
      <c r="AV1257">
        <f>IFERROR(SMALL(AV346:AV1024,ROW()-ROW($AV$1027)+1),"")</f>
        <v>0</v>
      </c>
      <c r="AW1257">
        <f>IFERROR(SMALL(AW346:AW1024,ROW()-ROW($AW$1027)+1),"")</f>
        <v>0</v>
      </c>
      <c r="AX1257">
        <f>IFERROR(SMALL(AX346:AX1024,ROW()-ROW($AX$1027)+1),"")</f>
        <v>0</v>
      </c>
      <c r="AY1257">
        <f>IFERROR(SMALL(AY346:AY1024,ROW()-ROW($AY$1027)+1),"")</f>
        <v>0</v>
      </c>
      <c r="AZ1257">
        <f>IFERROR(SMALL(AZ346:AZ1024,ROW()-ROW($AZ$1027)+1),"")</f>
        <v>0</v>
      </c>
      <c r="BA1257">
        <f>IFERROR(SMALL(BA346:BA1024,ROW()-ROW($BA$1027)+1),"")</f>
        <v>0</v>
      </c>
      <c r="BB1257">
        <f>IFERROR(SMALL(BB346:BB1024,ROW()-ROW($BB$1027)+1),"")</f>
        <v>0</v>
      </c>
      <c r="BC1257">
        <f>IFERROR(SMALL(BC346:BC1024,ROW()-ROW($BC$1027)+1),"")</f>
        <v>0</v>
      </c>
      <c r="BD1257">
        <f>IFERROR(SMALL(BD346:BD1024,ROW()-ROW($BD$1027)+1),"")</f>
        <v>0</v>
      </c>
      <c r="BE1257">
        <f>IFERROR(SMALL(BE346:BE1024,ROW()-ROW($BE$1027)+1),"")</f>
        <v>0</v>
      </c>
      <c r="BF1257">
        <f>IFERROR(SMALL(BF346:BF1024,ROW()-ROW($BF$1027)+1),"")</f>
        <v>0</v>
      </c>
      <c r="BG1257">
        <f>IFERROR(SMALL(BG346:BG1024,ROW()-ROW($BG$1027)+1),"")</f>
        <v>0</v>
      </c>
      <c r="BH1257">
        <f>IFERROR(SMALL(BH346:BH1024,ROW()-ROW($BH$1027)+1),"")</f>
        <v>0</v>
      </c>
      <c r="BI1257">
        <f>IFERROR(SMALL(BI346:BI1024,ROW()-ROW($BI$1027)+1),"")</f>
        <v>0</v>
      </c>
      <c r="BJ1257">
        <f>IFERROR(SMALL(BJ346:BJ1024,ROW()-ROW($BJ$1027)+1),"")</f>
        <v>0</v>
      </c>
      <c r="BK1257">
        <f>IFERROR(SMALL(BK346:BK1024,ROW()-ROW($BK$1027)+1),"")</f>
        <v>0</v>
      </c>
      <c r="BL1257">
        <f>IFERROR(SMALL(BL346:BL1024,ROW()-ROW($BL$1027)+1),"")</f>
        <v>0</v>
      </c>
      <c r="BM1257">
        <f>IFERROR(SMALL(BM346:BM1024,ROW()-ROW($BM$1027)+1),"")</f>
        <v>0</v>
      </c>
      <c r="BN1257">
        <f>IFERROR(SMALL(BN346:BN1024,ROW()-ROW($BN$1027)+1),"")</f>
        <v>0</v>
      </c>
      <c r="BO1257">
        <f>IFERROR(SMALL(BO346:BO1024,ROW()-ROW($BO$1027)+1),"")</f>
        <v>0</v>
      </c>
      <c r="BP1257">
        <f>IFERROR(SMALL(BP346:BP1024,ROW()-ROW($BP$1027)+1),"")</f>
        <v>0</v>
      </c>
      <c r="BQ1257">
        <f>IFERROR(SMALL(BQ346:BQ1024,ROW()-ROW($BQ$1027)+1),"")</f>
        <v>0</v>
      </c>
      <c r="BR1257">
        <f>IFERROR(SMALL(BR346:BR1024,ROW()-ROW($BR$1027)+1),"")</f>
        <v>0</v>
      </c>
    </row>
    <row r="1258" spans="5:70">
      <c r="E1258">
        <f>IFERROR(SMALL(E346:E1024,ROW()-ROW($E$1027)+1),"")</f>
        <v>0</v>
      </c>
      <c r="F1258">
        <f>IFERROR(SMALL(F346:F1024,ROW()-ROW($F$1027)+1),"")</f>
        <v>0</v>
      </c>
      <c r="G1258">
        <f>IFERROR(SMALL(G346:G1024,ROW()-ROW($G$1027)+1),"")</f>
        <v>0</v>
      </c>
      <c r="H1258">
        <f>IFERROR(SMALL(H346:H1024,ROW()-ROW($H$1027)+1),"")</f>
        <v>0</v>
      </c>
      <c r="I1258">
        <f>IFERROR(SMALL(I346:I1024,ROW()-ROW($I$1027)+1),"")</f>
        <v>0</v>
      </c>
      <c r="J1258">
        <f>IFERROR(SMALL(J346:J1024,ROW()-ROW($J$1027)+1),"")</f>
        <v>0</v>
      </c>
      <c r="K1258">
        <f>IFERROR(SMALL(K346:K1024,ROW()-ROW($K$1027)+1),"")</f>
        <v>0</v>
      </c>
      <c r="L1258">
        <f>IFERROR(SMALL(L346:L1024,ROW()-ROW($L$1027)+1),"")</f>
        <v>0</v>
      </c>
      <c r="M1258">
        <f>IFERROR(SMALL(M346:M1024,ROW()-ROW($M$1027)+1),"")</f>
        <v>0</v>
      </c>
      <c r="N1258">
        <f>IFERROR(SMALL(N346:N1024,ROW()-ROW($N$1027)+1),"")</f>
        <v>0</v>
      </c>
      <c r="O1258">
        <f>IFERROR(SMALL(O346:O1024,ROW()-ROW($O$1027)+1),"")</f>
        <v>0</v>
      </c>
      <c r="P1258">
        <f>IFERROR(SMALL(P346:P1024,ROW()-ROW($P$1027)+1),"")</f>
        <v>0</v>
      </c>
      <c r="Q1258">
        <f>IFERROR(SMALL(Q346:Q1024,ROW()-ROW($Q$1027)+1),"")</f>
        <v>0</v>
      </c>
      <c r="R1258">
        <f>IFERROR(SMALL(R346:R1024,ROW()-ROW($R$1027)+1),"")</f>
        <v>0</v>
      </c>
      <c r="S1258">
        <f>IFERROR(SMALL(S346:S1024,ROW()-ROW($S$1027)+1),"")</f>
        <v>0</v>
      </c>
      <c r="T1258">
        <f>IFERROR(SMALL(T346:T1024,ROW()-ROW($T$1027)+1),"")</f>
        <v>0</v>
      </c>
      <c r="U1258">
        <f>IFERROR(SMALL(U346:U1024,ROW()-ROW($U$1027)+1),"")</f>
        <v>0</v>
      </c>
      <c r="V1258">
        <f>IFERROR(SMALL(V346:V1024,ROW()-ROW($V$1027)+1),"")</f>
        <v>0</v>
      </c>
      <c r="W1258">
        <f>IFERROR(SMALL(W346:W1024,ROW()-ROW($W$1027)+1),"")</f>
        <v>0</v>
      </c>
      <c r="X1258">
        <f>IFERROR(SMALL(X346:X1024,ROW()-ROW($X$1027)+1),"")</f>
        <v>0</v>
      </c>
      <c r="Y1258">
        <f>IFERROR(SMALL(Y346:Y1024,ROW()-ROW($Y$1027)+1),"")</f>
        <v>0</v>
      </c>
      <c r="Z1258">
        <f>IFERROR(SMALL(Z346:Z1024,ROW()-ROW($Z$1027)+1),"")</f>
        <v>0</v>
      </c>
      <c r="AA1258">
        <f>IFERROR(SMALL(AA346:AA1024,ROW()-ROW($AA$1027)+1),"")</f>
        <v>0</v>
      </c>
      <c r="AB1258">
        <f>IFERROR(SMALL(AB346:AB1024,ROW()-ROW($AB$1027)+1),"")</f>
        <v>0</v>
      </c>
      <c r="AC1258">
        <f>IFERROR(SMALL(AC346:AC1024,ROW()-ROW($AC$1027)+1),"")</f>
        <v>0</v>
      </c>
      <c r="AD1258">
        <f>IFERROR(SMALL(AD346:AD1024,ROW()-ROW($AD$1027)+1),"")</f>
        <v>0</v>
      </c>
      <c r="AE1258">
        <f>IFERROR(SMALL(AE346:AE1024,ROW()-ROW($AE$1027)+1),"")</f>
        <v>0</v>
      </c>
      <c r="AF1258">
        <f>IFERROR(SMALL(AF346:AF1024,ROW()-ROW($AF$1027)+1),"")</f>
        <v>0</v>
      </c>
      <c r="AG1258">
        <f>IFERROR(SMALL(AG346:AG1024,ROW()-ROW($AG$1027)+1),"")</f>
        <v>0</v>
      </c>
      <c r="AH1258">
        <f>IFERROR(SMALL(AH346:AH1024,ROW()-ROW($AH$1027)+1),"")</f>
        <v>0</v>
      </c>
      <c r="AI1258">
        <f>IFERROR(SMALL(AI346:AI1024,ROW()-ROW($AI$1027)+1),"")</f>
        <v>0</v>
      </c>
      <c r="AJ1258">
        <f>IFERROR(SMALL(AJ346:AJ1024,ROW()-ROW($AJ$1027)+1),"")</f>
        <v>0</v>
      </c>
      <c r="AM1258">
        <f>IFERROR(SMALL(AM346:AM1024,ROW()-ROW($AM$1027)+1),"")</f>
        <v>0</v>
      </c>
      <c r="AN1258">
        <f>IFERROR(SMALL(AN346:AN1024,ROW()-ROW($AN$1027)+1),"")</f>
        <v>0</v>
      </c>
      <c r="AO1258">
        <f>IFERROR(SMALL(AO346:AO1024,ROW()-ROW($AO$1027)+1),"")</f>
        <v>0</v>
      </c>
      <c r="AP1258">
        <f>IFERROR(SMALL(AP346:AP1024,ROW()-ROW($AP$1027)+1),"")</f>
        <v>0</v>
      </c>
      <c r="AQ1258">
        <f>IFERROR(SMALL(AQ346:AQ1024,ROW()-ROW($AQ$1027)+1),"")</f>
        <v>0</v>
      </c>
      <c r="AR1258">
        <f>IFERROR(SMALL(AR346:AR1024,ROW()-ROW($AR$1027)+1),"")</f>
        <v>0</v>
      </c>
      <c r="AS1258">
        <f>IFERROR(SMALL(AS346:AS1024,ROW()-ROW($AS$1027)+1),"")</f>
        <v>0</v>
      </c>
      <c r="AT1258">
        <f>IFERROR(SMALL(AT346:AT1024,ROW()-ROW($AT$1027)+1),"")</f>
        <v>0</v>
      </c>
      <c r="AU1258">
        <f>IFERROR(SMALL(AU346:AU1024,ROW()-ROW($AU$1027)+1),"")</f>
        <v>0</v>
      </c>
      <c r="AV1258">
        <f>IFERROR(SMALL(AV346:AV1024,ROW()-ROW($AV$1027)+1),"")</f>
        <v>0</v>
      </c>
      <c r="AW1258">
        <f>IFERROR(SMALL(AW346:AW1024,ROW()-ROW($AW$1027)+1),"")</f>
        <v>0</v>
      </c>
      <c r="AX1258">
        <f>IFERROR(SMALL(AX346:AX1024,ROW()-ROW($AX$1027)+1),"")</f>
        <v>0</v>
      </c>
      <c r="AY1258">
        <f>IFERROR(SMALL(AY346:AY1024,ROW()-ROW($AY$1027)+1),"")</f>
        <v>0</v>
      </c>
      <c r="AZ1258">
        <f>IFERROR(SMALL(AZ346:AZ1024,ROW()-ROW($AZ$1027)+1),"")</f>
        <v>0</v>
      </c>
      <c r="BA1258">
        <f>IFERROR(SMALL(BA346:BA1024,ROW()-ROW($BA$1027)+1),"")</f>
        <v>0</v>
      </c>
      <c r="BB1258">
        <f>IFERROR(SMALL(BB346:BB1024,ROW()-ROW($BB$1027)+1),"")</f>
        <v>0</v>
      </c>
      <c r="BC1258">
        <f>IFERROR(SMALL(BC346:BC1024,ROW()-ROW($BC$1027)+1),"")</f>
        <v>0</v>
      </c>
      <c r="BD1258">
        <f>IFERROR(SMALL(BD346:BD1024,ROW()-ROW($BD$1027)+1),"")</f>
        <v>0</v>
      </c>
      <c r="BE1258">
        <f>IFERROR(SMALL(BE346:BE1024,ROW()-ROW($BE$1027)+1),"")</f>
        <v>0</v>
      </c>
      <c r="BF1258">
        <f>IFERROR(SMALL(BF346:BF1024,ROW()-ROW($BF$1027)+1),"")</f>
        <v>0</v>
      </c>
      <c r="BG1258">
        <f>IFERROR(SMALL(BG346:BG1024,ROW()-ROW($BG$1027)+1),"")</f>
        <v>0</v>
      </c>
      <c r="BH1258">
        <f>IFERROR(SMALL(BH346:BH1024,ROW()-ROW($BH$1027)+1),"")</f>
        <v>0</v>
      </c>
      <c r="BI1258">
        <f>IFERROR(SMALL(BI346:BI1024,ROW()-ROW($BI$1027)+1),"")</f>
        <v>0</v>
      </c>
      <c r="BJ1258">
        <f>IFERROR(SMALL(BJ346:BJ1024,ROW()-ROW($BJ$1027)+1),"")</f>
        <v>0</v>
      </c>
      <c r="BK1258">
        <f>IFERROR(SMALL(BK346:BK1024,ROW()-ROW($BK$1027)+1),"")</f>
        <v>0</v>
      </c>
      <c r="BL1258">
        <f>IFERROR(SMALL(BL346:BL1024,ROW()-ROW($BL$1027)+1),"")</f>
        <v>0</v>
      </c>
      <c r="BM1258">
        <f>IFERROR(SMALL(BM346:BM1024,ROW()-ROW($BM$1027)+1),"")</f>
        <v>0</v>
      </c>
      <c r="BN1258">
        <f>IFERROR(SMALL(BN346:BN1024,ROW()-ROW($BN$1027)+1),"")</f>
        <v>0</v>
      </c>
      <c r="BO1258">
        <f>IFERROR(SMALL(BO346:BO1024,ROW()-ROW($BO$1027)+1),"")</f>
        <v>0</v>
      </c>
      <c r="BP1258">
        <f>IFERROR(SMALL(BP346:BP1024,ROW()-ROW($BP$1027)+1),"")</f>
        <v>0</v>
      </c>
      <c r="BQ1258">
        <f>IFERROR(SMALL(BQ346:BQ1024,ROW()-ROW($BQ$1027)+1),"")</f>
        <v>0</v>
      </c>
      <c r="BR1258">
        <f>IFERROR(SMALL(BR346:BR1024,ROW()-ROW($BR$1027)+1),"")</f>
        <v>0</v>
      </c>
    </row>
    <row r="1259" spans="5:70">
      <c r="E1259">
        <f>IFERROR(SMALL(E346:E1024,ROW()-ROW($E$1027)+1),"")</f>
        <v>0</v>
      </c>
      <c r="F1259">
        <f>IFERROR(SMALL(F346:F1024,ROW()-ROW($F$1027)+1),"")</f>
        <v>0</v>
      </c>
      <c r="G1259">
        <f>IFERROR(SMALL(G346:G1024,ROW()-ROW($G$1027)+1),"")</f>
        <v>0</v>
      </c>
      <c r="H1259">
        <f>IFERROR(SMALL(H346:H1024,ROW()-ROW($H$1027)+1),"")</f>
        <v>0</v>
      </c>
      <c r="I1259">
        <f>IFERROR(SMALL(I346:I1024,ROW()-ROW($I$1027)+1),"")</f>
        <v>0</v>
      </c>
      <c r="J1259">
        <f>IFERROR(SMALL(J346:J1024,ROW()-ROW($J$1027)+1),"")</f>
        <v>0</v>
      </c>
      <c r="K1259">
        <f>IFERROR(SMALL(K346:K1024,ROW()-ROW($K$1027)+1),"")</f>
        <v>0</v>
      </c>
      <c r="L1259">
        <f>IFERROR(SMALL(L346:L1024,ROW()-ROW($L$1027)+1),"")</f>
        <v>0</v>
      </c>
      <c r="M1259">
        <f>IFERROR(SMALL(M346:M1024,ROW()-ROW($M$1027)+1),"")</f>
        <v>0</v>
      </c>
      <c r="N1259">
        <f>IFERROR(SMALL(N346:N1024,ROW()-ROW($N$1027)+1),"")</f>
        <v>0</v>
      </c>
      <c r="O1259">
        <f>IFERROR(SMALL(O346:O1024,ROW()-ROW($O$1027)+1),"")</f>
        <v>0</v>
      </c>
      <c r="P1259">
        <f>IFERROR(SMALL(P346:P1024,ROW()-ROW($P$1027)+1),"")</f>
        <v>0</v>
      </c>
      <c r="Q1259">
        <f>IFERROR(SMALL(Q346:Q1024,ROW()-ROW($Q$1027)+1),"")</f>
        <v>0</v>
      </c>
      <c r="R1259">
        <f>IFERROR(SMALL(R346:R1024,ROW()-ROW($R$1027)+1),"")</f>
        <v>0</v>
      </c>
      <c r="S1259">
        <f>IFERROR(SMALL(S346:S1024,ROW()-ROW($S$1027)+1),"")</f>
        <v>0</v>
      </c>
      <c r="T1259">
        <f>IFERROR(SMALL(T346:T1024,ROW()-ROW($T$1027)+1),"")</f>
        <v>0</v>
      </c>
      <c r="U1259">
        <f>IFERROR(SMALL(U346:U1024,ROW()-ROW($U$1027)+1),"")</f>
        <v>0</v>
      </c>
      <c r="V1259">
        <f>IFERROR(SMALL(V346:V1024,ROW()-ROW($V$1027)+1),"")</f>
        <v>0</v>
      </c>
      <c r="W1259">
        <f>IFERROR(SMALL(W346:W1024,ROW()-ROW($W$1027)+1),"")</f>
        <v>0</v>
      </c>
      <c r="X1259">
        <f>IFERROR(SMALL(X346:X1024,ROW()-ROW($X$1027)+1),"")</f>
        <v>0</v>
      </c>
      <c r="Y1259">
        <f>IFERROR(SMALL(Y346:Y1024,ROW()-ROW($Y$1027)+1),"")</f>
        <v>0</v>
      </c>
      <c r="Z1259">
        <f>IFERROR(SMALL(Z346:Z1024,ROW()-ROW($Z$1027)+1),"")</f>
        <v>0</v>
      </c>
      <c r="AA1259">
        <f>IFERROR(SMALL(AA346:AA1024,ROW()-ROW($AA$1027)+1),"")</f>
        <v>0</v>
      </c>
      <c r="AB1259">
        <f>IFERROR(SMALL(AB346:AB1024,ROW()-ROW($AB$1027)+1),"")</f>
        <v>0</v>
      </c>
      <c r="AC1259">
        <f>IFERROR(SMALL(AC346:AC1024,ROW()-ROW($AC$1027)+1),"")</f>
        <v>0</v>
      </c>
      <c r="AD1259">
        <f>IFERROR(SMALL(AD346:AD1024,ROW()-ROW($AD$1027)+1),"")</f>
        <v>0</v>
      </c>
      <c r="AE1259">
        <f>IFERROR(SMALL(AE346:AE1024,ROW()-ROW($AE$1027)+1),"")</f>
        <v>0</v>
      </c>
      <c r="AF1259">
        <f>IFERROR(SMALL(AF346:AF1024,ROW()-ROW($AF$1027)+1),"")</f>
        <v>0</v>
      </c>
      <c r="AG1259">
        <f>IFERROR(SMALL(AG346:AG1024,ROW()-ROW($AG$1027)+1),"")</f>
        <v>0</v>
      </c>
      <c r="AH1259">
        <f>IFERROR(SMALL(AH346:AH1024,ROW()-ROW($AH$1027)+1),"")</f>
        <v>0</v>
      </c>
      <c r="AI1259">
        <f>IFERROR(SMALL(AI346:AI1024,ROW()-ROW($AI$1027)+1),"")</f>
        <v>0</v>
      </c>
      <c r="AJ1259">
        <f>IFERROR(SMALL(AJ346:AJ1024,ROW()-ROW($AJ$1027)+1),"")</f>
        <v>0</v>
      </c>
      <c r="AM1259">
        <f>IFERROR(SMALL(AM346:AM1024,ROW()-ROW($AM$1027)+1),"")</f>
        <v>0</v>
      </c>
      <c r="AN1259">
        <f>IFERROR(SMALL(AN346:AN1024,ROW()-ROW($AN$1027)+1),"")</f>
        <v>0</v>
      </c>
      <c r="AO1259">
        <f>IFERROR(SMALL(AO346:AO1024,ROW()-ROW($AO$1027)+1),"")</f>
        <v>0</v>
      </c>
      <c r="AP1259">
        <f>IFERROR(SMALL(AP346:AP1024,ROW()-ROW($AP$1027)+1),"")</f>
        <v>0</v>
      </c>
      <c r="AQ1259">
        <f>IFERROR(SMALL(AQ346:AQ1024,ROW()-ROW($AQ$1027)+1),"")</f>
        <v>0</v>
      </c>
      <c r="AR1259">
        <f>IFERROR(SMALL(AR346:AR1024,ROW()-ROW($AR$1027)+1),"")</f>
        <v>0</v>
      </c>
      <c r="AS1259">
        <f>IFERROR(SMALL(AS346:AS1024,ROW()-ROW($AS$1027)+1),"")</f>
        <v>0</v>
      </c>
      <c r="AT1259">
        <f>IFERROR(SMALL(AT346:AT1024,ROW()-ROW($AT$1027)+1),"")</f>
        <v>0</v>
      </c>
      <c r="AU1259">
        <f>IFERROR(SMALL(AU346:AU1024,ROW()-ROW($AU$1027)+1),"")</f>
        <v>0</v>
      </c>
      <c r="AV1259">
        <f>IFERROR(SMALL(AV346:AV1024,ROW()-ROW($AV$1027)+1),"")</f>
        <v>0</v>
      </c>
      <c r="AW1259">
        <f>IFERROR(SMALL(AW346:AW1024,ROW()-ROW($AW$1027)+1),"")</f>
        <v>0</v>
      </c>
      <c r="AX1259">
        <f>IFERROR(SMALL(AX346:AX1024,ROW()-ROW($AX$1027)+1),"")</f>
        <v>0</v>
      </c>
      <c r="AY1259">
        <f>IFERROR(SMALL(AY346:AY1024,ROW()-ROW($AY$1027)+1),"")</f>
        <v>0</v>
      </c>
      <c r="AZ1259">
        <f>IFERROR(SMALL(AZ346:AZ1024,ROW()-ROW($AZ$1027)+1),"")</f>
        <v>0</v>
      </c>
      <c r="BA1259">
        <f>IFERROR(SMALL(BA346:BA1024,ROW()-ROW($BA$1027)+1),"")</f>
        <v>0</v>
      </c>
      <c r="BB1259">
        <f>IFERROR(SMALL(BB346:BB1024,ROW()-ROW($BB$1027)+1),"")</f>
        <v>0</v>
      </c>
      <c r="BC1259">
        <f>IFERROR(SMALL(BC346:BC1024,ROW()-ROW($BC$1027)+1),"")</f>
        <v>0</v>
      </c>
      <c r="BD1259">
        <f>IFERROR(SMALL(BD346:BD1024,ROW()-ROW($BD$1027)+1),"")</f>
        <v>0</v>
      </c>
      <c r="BE1259">
        <f>IFERROR(SMALL(BE346:BE1024,ROW()-ROW($BE$1027)+1),"")</f>
        <v>0</v>
      </c>
      <c r="BF1259">
        <f>IFERROR(SMALL(BF346:BF1024,ROW()-ROW($BF$1027)+1),"")</f>
        <v>0</v>
      </c>
      <c r="BG1259">
        <f>IFERROR(SMALL(BG346:BG1024,ROW()-ROW($BG$1027)+1),"")</f>
        <v>0</v>
      </c>
      <c r="BH1259">
        <f>IFERROR(SMALL(BH346:BH1024,ROW()-ROW($BH$1027)+1),"")</f>
        <v>0</v>
      </c>
      <c r="BI1259">
        <f>IFERROR(SMALL(BI346:BI1024,ROW()-ROW($BI$1027)+1),"")</f>
        <v>0</v>
      </c>
      <c r="BJ1259">
        <f>IFERROR(SMALL(BJ346:BJ1024,ROW()-ROW($BJ$1027)+1),"")</f>
        <v>0</v>
      </c>
      <c r="BK1259">
        <f>IFERROR(SMALL(BK346:BK1024,ROW()-ROW($BK$1027)+1),"")</f>
        <v>0</v>
      </c>
      <c r="BL1259">
        <f>IFERROR(SMALL(BL346:BL1024,ROW()-ROW($BL$1027)+1),"")</f>
        <v>0</v>
      </c>
      <c r="BM1259">
        <f>IFERROR(SMALL(BM346:BM1024,ROW()-ROW($BM$1027)+1),"")</f>
        <v>0</v>
      </c>
      <c r="BN1259">
        <f>IFERROR(SMALL(BN346:BN1024,ROW()-ROW($BN$1027)+1),"")</f>
        <v>0</v>
      </c>
      <c r="BO1259">
        <f>IFERROR(SMALL(BO346:BO1024,ROW()-ROW($BO$1027)+1),"")</f>
        <v>0</v>
      </c>
      <c r="BP1259">
        <f>IFERROR(SMALL(BP346:BP1024,ROW()-ROW($BP$1027)+1),"")</f>
        <v>0</v>
      </c>
      <c r="BQ1259">
        <f>IFERROR(SMALL(BQ346:BQ1024,ROW()-ROW($BQ$1027)+1),"")</f>
        <v>0</v>
      </c>
      <c r="BR1259">
        <f>IFERROR(SMALL(BR346:BR1024,ROW()-ROW($BR$1027)+1),"")</f>
        <v>0</v>
      </c>
    </row>
    <row r="1260" spans="5:70">
      <c r="E1260">
        <f>IFERROR(SMALL(E346:E1024,ROW()-ROW($E$1027)+1),"")</f>
        <v>0</v>
      </c>
      <c r="F1260">
        <f>IFERROR(SMALL(F346:F1024,ROW()-ROW($F$1027)+1),"")</f>
        <v>0</v>
      </c>
      <c r="G1260">
        <f>IFERROR(SMALL(G346:G1024,ROW()-ROW($G$1027)+1),"")</f>
        <v>0</v>
      </c>
      <c r="H1260">
        <f>IFERROR(SMALL(H346:H1024,ROW()-ROW($H$1027)+1),"")</f>
        <v>0</v>
      </c>
      <c r="I1260">
        <f>IFERROR(SMALL(I346:I1024,ROW()-ROW($I$1027)+1),"")</f>
        <v>0</v>
      </c>
      <c r="J1260">
        <f>IFERROR(SMALL(J346:J1024,ROW()-ROW($J$1027)+1),"")</f>
        <v>0</v>
      </c>
      <c r="K1260">
        <f>IFERROR(SMALL(K346:K1024,ROW()-ROW($K$1027)+1),"")</f>
        <v>0</v>
      </c>
      <c r="L1260">
        <f>IFERROR(SMALL(L346:L1024,ROW()-ROW($L$1027)+1),"")</f>
        <v>0</v>
      </c>
      <c r="M1260">
        <f>IFERROR(SMALL(M346:M1024,ROW()-ROW($M$1027)+1),"")</f>
        <v>0</v>
      </c>
      <c r="N1260">
        <f>IFERROR(SMALL(N346:N1024,ROW()-ROW($N$1027)+1),"")</f>
        <v>0</v>
      </c>
      <c r="O1260">
        <f>IFERROR(SMALL(O346:O1024,ROW()-ROW($O$1027)+1),"")</f>
        <v>0</v>
      </c>
      <c r="P1260">
        <f>IFERROR(SMALL(P346:P1024,ROW()-ROW($P$1027)+1),"")</f>
        <v>0</v>
      </c>
      <c r="Q1260">
        <f>IFERROR(SMALL(Q346:Q1024,ROW()-ROW($Q$1027)+1),"")</f>
        <v>0</v>
      </c>
      <c r="R1260">
        <f>IFERROR(SMALL(R346:R1024,ROW()-ROW($R$1027)+1),"")</f>
        <v>0</v>
      </c>
      <c r="S1260">
        <f>IFERROR(SMALL(S346:S1024,ROW()-ROW($S$1027)+1),"")</f>
        <v>0</v>
      </c>
      <c r="T1260">
        <f>IFERROR(SMALL(T346:T1024,ROW()-ROW($T$1027)+1),"")</f>
        <v>0</v>
      </c>
      <c r="U1260">
        <f>IFERROR(SMALL(U346:U1024,ROW()-ROW($U$1027)+1),"")</f>
        <v>0</v>
      </c>
      <c r="V1260">
        <f>IFERROR(SMALL(V346:V1024,ROW()-ROW($V$1027)+1),"")</f>
        <v>0</v>
      </c>
      <c r="W1260">
        <f>IFERROR(SMALL(W346:W1024,ROW()-ROW($W$1027)+1),"")</f>
        <v>0</v>
      </c>
      <c r="X1260">
        <f>IFERROR(SMALL(X346:X1024,ROW()-ROW($X$1027)+1),"")</f>
        <v>0</v>
      </c>
      <c r="Y1260">
        <f>IFERROR(SMALL(Y346:Y1024,ROW()-ROW($Y$1027)+1),"")</f>
        <v>0</v>
      </c>
      <c r="Z1260">
        <f>IFERROR(SMALL(Z346:Z1024,ROW()-ROW($Z$1027)+1),"")</f>
        <v>0</v>
      </c>
      <c r="AA1260">
        <f>IFERROR(SMALL(AA346:AA1024,ROW()-ROW($AA$1027)+1),"")</f>
        <v>0</v>
      </c>
      <c r="AB1260">
        <f>IFERROR(SMALL(AB346:AB1024,ROW()-ROW($AB$1027)+1),"")</f>
        <v>0</v>
      </c>
      <c r="AC1260">
        <f>IFERROR(SMALL(AC346:AC1024,ROW()-ROW($AC$1027)+1),"")</f>
        <v>0</v>
      </c>
      <c r="AD1260">
        <f>IFERROR(SMALL(AD346:AD1024,ROW()-ROW($AD$1027)+1),"")</f>
        <v>0</v>
      </c>
      <c r="AE1260">
        <f>IFERROR(SMALL(AE346:AE1024,ROW()-ROW($AE$1027)+1),"")</f>
        <v>0</v>
      </c>
      <c r="AF1260">
        <f>IFERROR(SMALL(AF346:AF1024,ROW()-ROW($AF$1027)+1),"")</f>
        <v>0</v>
      </c>
      <c r="AG1260">
        <f>IFERROR(SMALL(AG346:AG1024,ROW()-ROW($AG$1027)+1),"")</f>
        <v>0</v>
      </c>
      <c r="AH1260">
        <f>IFERROR(SMALL(AH346:AH1024,ROW()-ROW($AH$1027)+1),"")</f>
        <v>0</v>
      </c>
      <c r="AI1260">
        <f>IFERROR(SMALL(AI346:AI1024,ROW()-ROW($AI$1027)+1),"")</f>
        <v>0</v>
      </c>
      <c r="AJ1260">
        <f>IFERROR(SMALL(AJ346:AJ1024,ROW()-ROW($AJ$1027)+1),"")</f>
        <v>0</v>
      </c>
      <c r="AM1260">
        <f>IFERROR(SMALL(AM346:AM1024,ROW()-ROW($AM$1027)+1),"")</f>
        <v>0</v>
      </c>
      <c r="AN1260">
        <f>IFERROR(SMALL(AN346:AN1024,ROW()-ROW($AN$1027)+1),"")</f>
        <v>0</v>
      </c>
      <c r="AO1260">
        <f>IFERROR(SMALL(AO346:AO1024,ROW()-ROW($AO$1027)+1),"")</f>
        <v>0</v>
      </c>
      <c r="AP1260">
        <f>IFERROR(SMALL(AP346:AP1024,ROW()-ROW($AP$1027)+1),"")</f>
        <v>0</v>
      </c>
      <c r="AQ1260">
        <f>IFERROR(SMALL(AQ346:AQ1024,ROW()-ROW($AQ$1027)+1),"")</f>
        <v>0</v>
      </c>
      <c r="AR1260">
        <f>IFERROR(SMALL(AR346:AR1024,ROW()-ROW($AR$1027)+1),"")</f>
        <v>0</v>
      </c>
      <c r="AS1260">
        <f>IFERROR(SMALL(AS346:AS1024,ROW()-ROW($AS$1027)+1),"")</f>
        <v>0</v>
      </c>
      <c r="AT1260">
        <f>IFERROR(SMALL(AT346:AT1024,ROW()-ROW($AT$1027)+1),"")</f>
        <v>0</v>
      </c>
      <c r="AU1260">
        <f>IFERROR(SMALL(AU346:AU1024,ROW()-ROW($AU$1027)+1),"")</f>
        <v>0</v>
      </c>
      <c r="AV1260">
        <f>IFERROR(SMALL(AV346:AV1024,ROW()-ROW($AV$1027)+1),"")</f>
        <v>0</v>
      </c>
      <c r="AW1260">
        <f>IFERROR(SMALL(AW346:AW1024,ROW()-ROW($AW$1027)+1),"")</f>
        <v>0</v>
      </c>
      <c r="AX1260">
        <f>IFERROR(SMALL(AX346:AX1024,ROW()-ROW($AX$1027)+1),"")</f>
        <v>0</v>
      </c>
      <c r="AY1260">
        <f>IFERROR(SMALL(AY346:AY1024,ROW()-ROW($AY$1027)+1),"")</f>
        <v>0</v>
      </c>
      <c r="AZ1260">
        <f>IFERROR(SMALL(AZ346:AZ1024,ROW()-ROW($AZ$1027)+1),"")</f>
        <v>0</v>
      </c>
      <c r="BA1260">
        <f>IFERROR(SMALL(BA346:BA1024,ROW()-ROW($BA$1027)+1),"")</f>
        <v>0</v>
      </c>
      <c r="BB1260">
        <f>IFERROR(SMALL(BB346:BB1024,ROW()-ROW($BB$1027)+1),"")</f>
        <v>0</v>
      </c>
      <c r="BC1260">
        <f>IFERROR(SMALL(BC346:BC1024,ROW()-ROW($BC$1027)+1),"")</f>
        <v>0</v>
      </c>
      <c r="BD1260">
        <f>IFERROR(SMALL(BD346:BD1024,ROW()-ROW($BD$1027)+1),"")</f>
        <v>0</v>
      </c>
      <c r="BE1260">
        <f>IFERROR(SMALL(BE346:BE1024,ROW()-ROW($BE$1027)+1),"")</f>
        <v>0</v>
      </c>
      <c r="BF1260">
        <f>IFERROR(SMALL(BF346:BF1024,ROW()-ROW($BF$1027)+1),"")</f>
        <v>0</v>
      </c>
      <c r="BG1260">
        <f>IFERROR(SMALL(BG346:BG1024,ROW()-ROW($BG$1027)+1),"")</f>
        <v>0</v>
      </c>
      <c r="BH1260">
        <f>IFERROR(SMALL(BH346:BH1024,ROW()-ROW($BH$1027)+1),"")</f>
        <v>0</v>
      </c>
      <c r="BI1260">
        <f>IFERROR(SMALL(BI346:BI1024,ROW()-ROW($BI$1027)+1),"")</f>
        <v>0</v>
      </c>
      <c r="BJ1260">
        <f>IFERROR(SMALL(BJ346:BJ1024,ROW()-ROW($BJ$1027)+1),"")</f>
        <v>0</v>
      </c>
      <c r="BK1260">
        <f>IFERROR(SMALL(BK346:BK1024,ROW()-ROW($BK$1027)+1),"")</f>
        <v>0</v>
      </c>
      <c r="BL1260">
        <f>IFERROR(SMALL(BL346:BL1024,ROW()-ROW($BL$1027)+1),"")</f>
        <v>0</v>
      </c>
      <c r="BM1260">
        <f>IFERROR(SMALL(BM346:BM1024,ROW()-ROW($BM$1027)+1),"")</f>
        <v>0</v>
      </c>
      <c r="BN1260">
        <f>IFERROR(SMALL(BN346:BN1024,ROW()-ROW($BN$1027)+1),"")</f>
        <v>0</v>
      </c>
      <c r="BO1260">
        <f>IFERROR(SMALL(BO346:BO1024,ROW()-ROW($BO$1027)+1),"")</f>
        <v>0</v>
      </c>
      <c r="BP1260">
        <f>IFERROR(SMALL(BP346:BP1024,ROW()-ROW($BP$1027)+1),"")</f>
        <v>0</v>
      </c>
      <c r="BQ1260">
        <f>IFERROR(SMALL(BQ346:BQ1024,ROW()-ROW($BQ$1027)+1),"")</f>
        <v>0</v>
      </c>
      <c r="BR1260">
        <f>IFERROR(SMALL(BR346:BR1024,ROW()-ROW($BR$1027)+1),"")</f>
        <v>0</v>
      </c>
    </row>
    <row r="1261" spans="5:70">
      <c r="E1261">
        <f>IFERROR(SMALL(E346:E1024,ROW()-ROW($E$1027)+1),"")</f>
        <v>0</v>
      </c>
      <c r="F1261">
        <f>IFERROR(SMALL(F346:F1024,ROW()-ROW($F$1027)+1),"")</f>
        <v>0</v>
      </c>
      <c r="G1261">
        <f>IFERROR(SMALL(G346:G1024,ROW()-ROW($G$1027)+1),"")</f>
        <v>0</v>
      </c>
      <c r="H1261">
        <f>IFERROR(SMALL(H346:H1024,ROW()-ROW($H$1027)+1),"")</f>
        <v>0</v>
      </c>
      <c r="I1261">
        <f>IFERROR(SMALL(I346:I1024,ROW()-ROW($I$1027)+1),"")</f>
        <v>0</v>
      </c>
      <c r="J1261">
        <f>IFERROR(SMALL(J346:J1024,ROW()-ROW($J$1027)+1),"")</f>
        <v>0</v>
      </c>
      <c r="K1261">
        <f>IFERROR(SMALL(K346:K1024,ROW()-ROW($K$1027)+1),"")</f>
        <v>0</v>
      </c>
      <c r="L1261">
        <f>IFERROR(SMALL(L346:L1024,ROW()-ROW($L$1027)+1),"")</f>
        <v>0</v>
      </c>
      <c r="M1261">
        <f>IFERROR(SMALL(M346:M1024,ROW()-ROW($M$1027)+1),"")</f>
        <v>0</v>
      </c>
      <c r="N1261">
        <f>IFERROR(SMALL(N346:N1024,ROW()-ROW($N$1027)+1),"")</f>
        <v>0</v>
      </c>
      <c r="O1261">
        <f>IFERROR(SMALL(O346:O1024,ROW()-ROW($O$1027)+1),"")</f>
        <v>0</v>
      </c>
      <c r="P1261">
        <f>IFERROR(SMALL(P346:P1024,ROW()-ROW($P$1027)+1),"")</f>
        <v>0</v>
      </c>
      <c r="Q1261">
        <f>IFERROR(SMALL(Q346:Q1024,ROW()-ROW($Q$1027)+1),"")</f>
        <v>0</v>
      </c>
      <c r="R1261">
        <f>IFERROR(SMALL(R346:R1024,ROW()-ROW($R$1027)+1),"")</f>
        <v>0</v>
      </c>
      <c r="S1261">
        <f>IFERROR(SMALL(S346:S1024,ROW()-ROW($S$1027)+1),"")</f>
        <v>0</v>
      </c>
      <c r="T1261">
        <f>IFERROR(SMALL(T346:T1024,ROW()-ROW($T$1027)+1),"")</f>
        <v>0</v>
      </c>
      <c r="U1261">
        <f>IFERROR(SMALL(U346:U1024,ROW()-ROW($U$1027)+1),"")</f>
        <v>0</v>
      </c>
      <c r="V1261">
        <f>IFERROR(SMALL(V346:V1024,ROW()-ROW($V$1027)+1),"")</f>
        <v>0</v>
      </c>
      <c r="W1261">
        <f>IFERROR(SMALL(W346:W1024,ROW()-ROW($W$1027)+1),"")</f>
        <v>0</v>
      </c>
      <c r="X1261">
        <f>IFERROR(SMALL(X346:X1024,ROW()-ROW($X$1027)+1),"")</f>
        <v>0</v>
      </c>
      <c r="Y1261">
        <f>IFERROR(SMALL(Y346:Y1024,ROW()-ROW($Y$1027)+1),"")</f>
        <v>0</v>
      </c>
      <c r="Z1261">
        <f>IFERROR(SMALL(Z346:Z1024,ROW()-ROW($Z$1027)+1),"")</f>
        <v>0</v>
      </c>
      <c r="AA1261">
        <f>IFERROR(SMALL(AA346:AA1024,ROW()-ROW($AA$1027)+1),"")</f>
        <v>0</v>
      </c>
      <c r="AB1261">
        <f>IFERROR(SMALL(AB346:AB1024,ROW()-ROW($AB$1027)+1),"")</f>
        <v>0</v>
      </c>
      <c r="AC1261">
        <f>IFERROR(SMALL(AC346:AC1024,ROW()-ROW($AC$1027)+1),"")</f>
        <v>0</v>
      </c>
      <c r="AD1261">
        <f>IFERROR(SMALL(AD346:AD1024,ROW()-ROW($AD$1027)+1),"")</f>
        <v>0</v>
      </c>
      <c r="AE1261">
        <f>IFERROR(SMALL(AE346:AE1024,ROW()-ROW($AE$1027)+1),"")</f>
        <v>0</v>
      </c>
      <c r="AF1261">
        <f>IFERROR(SMALL(AF346:AF1024,ROW()-ROW($AF$1027)+1),"")</f>
        <v>0</v>
      </c>
      <c r="AG1261">
        <f>IFERROR(SMALL(AG346:AG1024,ROW()-ROW($AG$1027)+1),"")</f>
        <v>0</v>
      </c>
      <c r="AH1261">
        <f>IFERROR(SMALL(AH346:AH1024,ROW()-ROW($AH$1027)+1),"")</f>
        <v>0</v>
      </c>
      <c r="AI1261">
        <f>IFERROR(SMALL(AI346:AI1024,ROW()-ROW($AI$1027)+1),"")</f>
        <v>0</v>
      </c>
      <c r="AJ1261">
        <f>IFERROR(SMALL(AJ346:AJ1024,ROW()-ROW($AJ$1027)+1),"")</f>
        <v>0</v>
      </c>
      <c r="AM1261">
        <f>IFERROR(SMALL(AM346:AM1024,ROW()-ROW($AM$1027)+1),"")</f>
        <v>0</v>
      </c>
      <c r="AN1261">
        <f>IFERROR(SMALL(AN346:AN1024,ROW()-ROW($AN$1027)+1),"")</f>
        <v>0</v>
      </c>
      <c r="AO1261">
        <f>IFERROR(SMALL(AO346:AO1024,ROW()-ROW($AO$1027)+1),"")</f>
        <v>0</v>
      </c>
      <c r="AP1261">
        <f>IFERROR(SMALL(AP346:AP1024,ROW()-ROW($AP$1027)+1),"")</f>
        <v>0</v>
      </c>
      <c r="AQ1261">
        <f>IFERROR(SMALL(AQ346:AQ1024,ROW()-ROW($AQ$1027)+1),"")</f>
        <v>0</v>
      </c>
      <c r="AR1261">
        <f>IFERROR(SMALL(AR346:AR1024,ROW()-ROW($AR$1027)+1),"")</f>
        <v>0</v>
      </c>
      <c r="AS1261">
        <f>IFERROR(SMALL(AS346:AS1024,ROW()-ROW($AS$1027)+1),"")</f>
        <v>0</v>
      </c>
      <c r="AT1261">
        <f>IFERROR(SMALL(AT346:AT1024,ROW()-ROW($AT$1027)+1),"")</f>
        <v>0</v>
      </c>
      <c r="AU1261">
        <f>IFERROR(SMALL(AU346:AU1024,ROW()-ROW($AU$1027)+1),"")</f>
        <v>0</v>
      </c>
      <c r="AV1261">
        <f>IFERROR(SMALL(AV346:AV1024,ROW()-ROW($AV$1027)+1),"")</f>
        <v>0</v>
      </c>
      <c r="AW1261">
        <f>IFERROR(SMALL(AW346:AW1024,ROW()-ROW($AW$1027)+1),"")</f>
        <v>0</v>
      </c>
      <c r="AX1261">
        <f>IFERROR(SMALL(AX346:AX1024,ROW()-ROW($AX$1027)+1),"")</f>
        <v>0</v>
      </c>
      <c r="AY1261">
        <f>IFERROR(SMALL(AY346:AY1024,ROW()-ROW($AY$1027)+1),"")</f>
        <v>0</v>
      </c>
      <c r="AZ1261">
        <f>IFERROR(SMALL(AZ346:AZ1024,ROW()-ROW($AZ$1027)+1),"")</f>
        <v>0</v>
      </c>
      <c r="BA1261">
        <f>IFERROR(SMALL(BA346:BA1024,ROW()-ROW($BA$1027)+1),"")</f>
        <v>0</v>
      </c>
      <c r="BB1261">
        <f>IFERROR(SMALL(BB346:BB1024,ROW()-ROW($BB$1027)+1),"")</f>
        <v>0</v>
      </c>
      <c r="BC1261">
        <f>IFERROR(SMALL(BC346:BC1024,ROW()-ROW($BC$1027)+1),"")</f>
        <v>0</v>
      </c>
      <c r="BD1261">
        <f>IFERROR(SMALL(BD346:BD1024,ROW()-ROW($BD$1027)+1),"")</f>
        <v>0</v>
      </c>
      <c r="BE1261">
        <f>IFERROR(SMALL(BE346:BE1024,ROW()-ROW($BE$1027)+1),"")</f>
        <v>0</v>
      </c>
      <c r="BF1261">
        <f>IFERROR(SMALL(BF346:BF1024,ROW()-ROW($BF$1027)+1),"")</f>
        <v>0</v>
      </c>
      <c r="BG1261">
        <f>IFERROR(SMALL(BG346:BG1024,ROW()-ROW($BG$1027)+1),"")</f>
        <v>0</v>
      </c>
      <c r="BH1261">
        <f>IFERROR(SMALL(BH346:BH1024,ROW()-ROW($BH$1027)+1),"")</f>
        <v>0</v>
      </c>
      <c r="BI1261">
        <f>IFERROR(SMALL(BI346:BI1024,ROW()-ROW($BI$1027)+1),"")</f>
        <v>0</v>
      </c>
      <c r="BJ1261">
        <f>IFERROR(SMALL(BJ346:BJ1024,ROW()-ROW($BJ$1027)+1),"")</f>
        <v>0</v>
      </c>
      <c r="BK1261">
        <f>IFERROR(SMALL(BK346:BK1024,ROW()-ROW($BK$1027)+1),"")</f>
        <v>0</v>
      </c>
      <c r="BL1261">
        <f>IFERROR(SMALL(BL346:BL1024,ROW()-ROW($BL$1027)+1),"")</f>
        <v>0</v>
      </c>
      <c r="BM1261">
        <f>IFERROR(SMALL(BM346:BM1024,ROW()-ROW($BM$1027)+1),"")</f>
        <v>0</v>
      </c>
      <c r="BN1261">
        <f>IFERROR(SMALL(BN346:BN1024,ROW()-ROW($BN$1027)+1),"")</f>
        <v>0</v>
      </c>
      <c r="BO1261">
        <f>IFERROR(SMALL(BO346:BO1024,ROW()-ROW($BO$1027)+1),"")</f>
        <v>0</v>
      </c>
      <c r="BP1261">
        <f>IFERROR(SMALL(BP346:BP1024,ROW()-ROW($BP$1027)+1),"")</f>
        <v>0</v>
      </c>
      <c r="BQ1261">
        <f>IFERROR(SMALL(BQ346:BQ1024,ROW()-ROW($BQ$1027)+1),"")</f>
        <v>0</v>
      </c>
      <c r="BR1261">
        <f>IFERROR(SMALL(BR346:BR1024,ROW()-ROW($BR$1027)+1),"")</f>
        <v>0</v>
      </c>
    </row>
    <row r="1262" spans="5:70">
      <c r="E1262">
        <f>IFERROR(SMALL(E346:E1024,ROW()-ROW($E$1027)+1),"")</f>
        <v>0</v>
      </c>
      <c r="F1262">
        <f>IFERROR(SMALL(F346:F1024,ROW()-ROW($F$1027)+1),"")</f>
        <v>0</v>
      </c>
      <c r="G1262">
        <f>IFERROR(SMALL(G346:G1024,ROW()-ROW($G$1027)+1),"")</f>
        <v>0</v>
      </c>
      <c r="H1262">
        <f>IFERROR(SMALL(H346:H1024,ROW()-ROW($H$1027)+1),"")</f>
        <v>0</v>
      </c>
      <c r="I1262">
        <f>IFERROR(SMALL(I346:I1024,ROW()-ROW($I$1027)+1),"")</f>
        <v>0</v>
      </c>
      <c r="J1262">
        <f>IFERROR(SMALL(J346:J1024,ROW()-ROW($J$1027)+1),"")</f>
        <v>0</v>
      </c>
      <c r="K1262">
        <f>IFERROR(SMALL(K346:K1024,ROW()-ROW($K$1027)+1),"")</f>
        <v>0</v>
      </c>
      <c r="L1262">
        <f>IFERROR(SMALL(L346:L1024,ROW()-ROW($L$1027)+1),"")</f>
        <v>0</v>
      </c>
      <c r="M1262">
        <f>IFERROR(SMALL(M346:M1024,ROW()-ROW($M$1027)+1),"")</f>
        <v>0</v>
      </c>
      <c r="N1262">
        <f>IFERROR(SMALL(N346:N1024,ROW()-ROW($N$1027)+1),"")</f>
        <v>0</v>
      </c>
      <c r="O1262">
        <f>IFERROR(SMALL(O346:O1024,ROW()-ROW($O$1027)+1),"")</f>
        <v>0</v>
      </c>
      <c r="P1262">
        <f>IFERROR(SMALL(P346:P1024,ROW()-ROW($P$1027)+1),"")</f>
        <v>0</v>
      </c>
      <c r="Q1262">
        <f>IFERROR(SMALL(Q346:Q1024,ROW()-ROW($Q$1027)+1),"")</f>
        <v>0</v>
      </c>
      <c r="R1262">
        <f>IFERROR(SMALL(R346:R1024,ROW()-ROW($R$1027)+1),"")</f>
        <v>0</v>
      </c>
      <c r="S1262">
        <f>IFERROR(SMALL(S346:S1024,ROW()-ROW($S$1027)+1),"")</f>
        <v>0</v>
      </c>
      <c r="T1262">
        <f>IFERROR(SMALL(T346:T1024,ROW()-ROW($T$1027)+1),"")</f>
        <v>0</v>
      </c>
      <c r="U1262">
        <f>IFERROR(SMALL(U346:U1024,ROW()-ROW($U$1027)+1),"")</f>
        <v>0</v>
      </c>
      <c r="V1262">
        <f>IFERROR(SMALL(V346:V1024,ROW()-ROW($V$1027)+1),"")</f>
        <v>0</v>
      </c>
      <c r="W1262">
        <f>IFERROR(SMALL(W346:W1024,ROW()-ROW($W$1027)+1),"")</f>
        <v>0</v>
      </c>
      <c r="X1262">
        <f>IFERROR(SMALL(X346:X1024,ROW()-ROW($X$1027)+1),"")</f>
        <v>0</v>
      </c>
      <c r="Y1262">
        <f>IFERROR(SMALL(Y346:Y1024,ROW()-ROW($Y$1027)+1),"")</f>
        <v>0</v>
      </c>
      <c r="Z1262">
        <f>IFERROR(SMALL(Z346:Z1024,ROW()-ROW($Z$1027)+1),"")</f>
        <v>0</v>
      </c>
      <c r="AA1262">
        <f>IFERROR(SMALL(AA346:AA1024,ROW()-ROW($AA$1027)+1),"")</f>
        <v>0</v>
      </c>
      <c r="AB1262">
        <f>IFERROR(SMALL(AB346:AB1024,ROW()-ROW($AB$1027)+1),"")</f>
        <v>0</v>
      </c>
      <c r="AC1262">
        <f>IFERROR(SMALL(AC346:AC1024,ROW()-ROW($AC$1027)+1),"")</f>
        <v>0</v>
      </c>
      <c r="AD1262">
        <f>IFERROR(SMALL(AD346:AD1024,ROW()-ROW($AD$1027)+1),"")</f>
        <v>0</v>
      </c>
      <c r="AE1262">
        <f>IFERROR(SMALL(AE346:AE1024,ROW()-ROW($AE$1027)+1),"")</f>
        <v>0</v>
      </c>
      <c r="AF1262">
        <f>IFERROR(SMALL(AF346:AF1024,ROW()-ROW($AF$1027)+1),"")</f>
        <v>0</v>
      </c>
      <c r="AG1262">
        <f>IFERROR(SMALL(AG346:AG1024,ROW()-ROW($AG$1027)+1),"")</f>
        <v>0</v>
      </c>
      <c r="AH1262">
        <f>IFERROR(SMALL(AH346:AH1024,ROW()-ROW($AH$1027)+1),"")</f>
        <v>0</v>
      </c>
      <c r="AI1262">
        <f>IFERROR(SMALL(AI346:AI1024,ROW()-ROW($AI$1027)+1),"")</f>
        <v>0</v>
      </c>
      <c r="AJ1262">
        <f>IFERROR(SMALL(AJ346:AJ1024,ROW()-ROW($AJ$1027)+1),"")</f>
        <v>0</v>
      </c>
      <c r="AM1262">
        <f>IFERROR(SMALL(AM346:AM1024,ROW()-ROW($AM$1027)+1),"")</f>
        <v>0</v>
      </c>
      <c r="AN1262">
        <f>IFERROR(SMALL(AN346:AN1024,ROW()-ROW($AN$1027)+1),"")</f>
        <v>0</v>
      </c>
      <c r="AO1262">
        <f>IFERROR(SMALL(AO346:AO1024,ROW()-ROW($AO$1027)+1),"")</f>
        <v>0</v>
      </c>
      <c r="AP1262">
        <f>IFERROR(SMALL(AP346:AP1024,ROW()-ROW($AP$1027)+1),"")</f>
        <v>0</v>
      </c>
      <c r="AQ1262">
        <f>IFERROR(SMALL(AQ346:AQ1024,ROW()-ROW($AQ$1027)+1),"")</f>
        <v>0</v>
      </c>
      <c r="AR1262">
        <f>IFERROR(SMALL(AR346:AR1024,ROW()-ROW($AR$1027)+1),"")</f>
        <v>0</v>
      </c>
      <c r="AS1262">
        <f>IFERROR(SMALL(AS346:AS1024,ROW()-ROW($AS$1027)+1),"")</f>
        <v>0</v>
      </c>
      <c r="AT1262">
        <f>IFERROR(SMALL(AT346:AT1024,ROW()-ROW($AT$1027)+1),"")</f>
        <v>0</v>
      </c>
      <c r="AU1262">
        <f>IFERROR(SMALL(AU346:AU1024,ROW()-ROW($AU$1027)+1),"")</f>
        <v>0</v>
      </c>
      <c r="AV1262">
        <f>IFERROR(SMALL(AV346:AV1024,ROW()-ROW($AV$1027)+1),"")</f>
        <v>0</v>
      </c>
      <c r="AW1262">
        <f>IFERROR(SMALL(AW346:AW1024,ROW()-ROW($AW$1027)+1),"")</f>
        <v>0</v>
      </c>
      <c r="AX1262">
        <f>IFERROR(SMALL(AX346:AX1024,ROW()-ROW($AX$1027)+1),"")</f>
        <v>0</v>
      </c>
      <c r="AY1262">
        <f>IFERROR(SMALL(AY346:AY1024,ROW()-ROW($AY$1027)+1),"")</f>
        <v>0</v>
      </c>
      <c r="AZ1262">
        <f>IFERROR(SMALL(AZ346:AZ1024,ROW()-ROW($AZ$1027)+1),"")</f>
        <v>0</v>
      </c>
      <c r="BA1262">
        <f>IFERROR(SMALL(BA346:BA1024,ROW()-ROW($BA$1027)+1),"")</f>
        <v>0</v>
      </c>
      <c r="BB1262">
        <f>IFERROR(SMALL(BB346:BB1024,ROW()-ROW($BB$1027)+1),"")</f>
        <v>0</v>
      </c>
      <c r="BC1262">
        <f>IFERROR(SMALL(BC346:BC1024,ROW()-ROW($BC$1027)+1),"")</f>
        <v>0</v>
      </c>
      <c r="BD1262">
        <f>IFERROR(SMALL(BD346:BD1024,ROW()-ROW($BD$1027)+1),"")</f>
        <v>0</v>
      </c>
      <c r="BE1262">
        <f>IFERROR(SMALL(BE346:BE1024,ROW()-ROW($BE$1027)+1),"")</f>
        <v>0</v>
      </c>
      <c r="BF1262">
        <f>IFERROR(SMALL(BF346:BF1024,ROW()-ROW($BF$1027)+1),"")</f>
        <v>0</v>
      </c>
      <c r="BG1262">
        <f>IFERROR(SMALL(BG346:BG1024,ROW()-ROW($BG$1027)+1),"")</f>
        <v>0</v>
      </c>
      <c r="BH1262">
        <f>IFERROR(SMALL(BH346:BH1024,ROW()-ROW($BH$1027)+1),"")</f>
        <v>0</v>
      </c>
      <c r="BI1262">
        <f>IFERROR(SMALL(BI346:BI1024,ROW()-ROW($BI$1027)+1),"")</f>
        <v>0</v>
      </c>
      <c r="BJ1262">
        <f>IFERROR(SMALL(BJ346:BJ1024,ROW()-ROW($BJ$1027)+1),"")</f>
        <v>0</v>
      </c>
      <c r="BK1262">
        <f>IFERROR(SMALL(BK346:BK1024,ROW()-ROW($BK$1027)+1),"")</f>
        <v>0</v>
      </c>
      <c r="BL1262">
        <f>IFERROR(SMALL(BL346:BL1024,ROW()-ROW($BL$1027)+1),"")</f>
        <v>0</v>
      </c>
      <c r="BM1262">
        <f>IFERROR(SMALL(BM346:BM1024,ROW()-ROW($BM$1027)+1),"")</f>
        <v>0</v>
      </c>
      <c r="BN1262">
        <f>IFERROR(SMALL(BN346:BN1024,ROW()-ROW($BN$1027)+1),"")</f>
        <v>0</v>
      </c>
      <c r="BO1262">
        <f>IFERROR(SMALL(BO346:BO1024,ROW()-ROW($BO$1027)+1),"")</f>
        <v>0</v>
      </c>
      <c r="BP1262">
        <f>IFERROR(SMALL(BP346:BP1024,ROW()-ROW($BP$1027)+1),"")</f>
        <v>0</v>
      </c>
      <c r="BQ1262">
        <f>IFERROR(SMALL(BQ346:BQ1024,ROW()-ROW($BQ$1027)+1),"")</f>
        <v>0</v>
      </c>
      <c r="BR1262">
        <f>IFERROR(SMALL(BR346:BR1024,ROW()-ROW($BR$1027)+1),"")</f>
        <v>0</v>
      </c>
    </row>
    <row r="1263" spans="5:70">
      <c r="E1263">
        <f>IFERROR(SMALL(E346:E1024,ROW()-ROW($E$1027)+1),"")</f>
        <v>0</v>
      </c>
      <c r="F1263">
        <f>IFERROR(SMALL(F346:F1024,ROW()-ROW($F$1027)+1),"")</f>
        <v>0</v>
      </c>
      <c r="G1263">
        <f>IFERROR(SMALL(G346:G1024,ROW()-ROW($G$1027)+1),"")</f>
        <v>0</v>
      </c>
      <c r="H1263">
        <f>IFERROR(SMALL(H346:H1024,ROW()-ROW($H$1027)+1),"")</f>
        <v>0</v>
      </c>
      <c r="I1263">
        <f>IFERROR(SMALL(I346:I1024,ROW()-ROW($I$1027)+1),"")</f>
        <v>0</v>
      </c>
      <c r="J1263">
        <f>IFERROR(SMALL(J346:J1024,ROW()-ROW($J$1027)+1),"")</f>
        <v>0</v>
      </c>
      <c r="K1263">
        <f>IFERROR(SMALL(K346:K1024,ROW()-ROW($K$1027)+1),"")</f>
        <v>0</v>
      </c>
      <c r="L1263">
        <f>IFERROR(SMALL(L346:L1024,ROW()-ROW($L$1027)+1),"")</f>
        <v>0</v>
      </c>
      <c r="M1263">
        <f>IFERROR(SMALL(M346:M1024,ROW()-ROW($M$1027)+1),"")</f>
        <v>0</v>
      </c>
      <c r="N1263">
        <f>IFERROR(SMALL(N346:N1024,ROW()-ROW($N$1027)+1),"")</f>
        <v>0</v>
      </c>
      <c r="O1263">
        <f>IFERROR(SMALL(O346:O1024,ROW()-ROW($O$1027)+1),"")</f>
        <v>0</v>
      </c>
      <c r="P1263">
        <f>IFERROR(SMALL(P346:P1024,ROW()-ROW($P$1027)+1),"")</f>
        <v>0</v>
      </c>
      <c r="Q1263">
        <f>IFERROR(SMALL(Q346:Q1024,ROW()-ROW($Q$1027)+1),"")</f>
        <v>0</v>
      </c>
      <c r="R1263">
        <f>IFERROR(SMALL(R346:R1024,ROW()-ROW($R$1027)+1),"")</f>
        <v>0</v>
      </c>
      <c r="S1263">
        <f>IFERROR(SMALL(S346:S1024,ROW()-ROW($S$1027)+1),"")</f>
        <v>0</v>
      </c>
      <c r="T1263">
        <f>IFERROR(SMALL(T346:T1024,ROW()-ROW($T$1027)+1),"")</f>
        <v>0</v>
      </c>
      <c r="U1263">
        <f>IFERROR(SMALL(U346:U1024,ROW()-ROW($U$1027)+1),"")</f>
        <v>0</v>
      </c>
      <c r="V1263">
        <f>IFERROR(SMALL(V346:V1024,ROW()-ROW($V$1027)+1),"")</f>
        <v>0</v>
      </c>
      <c r="W1263">
        <f>IFERROR(SMALL(W346:W1024,ROW()-ROW($W$1027)+1),"")</f>
        <v>0</v>
      </c>
      <c r="X1263">
        <f>IFERROR(SMALL(X346:X1024,ROW()-ROW($X$1027)+1),"")</f>
        <v>0</v>
      </c>
      <c r="Y1263">
        <f>IFERROR(SMALL(Y346:Y1024,ROW()-ROW($Y$1027)+1),"")</f>
        <v>0</v>
      </c>
      <c r="Z1263">
        <f>IFERROR(SMALL(Z346:Z1024,ROW()-ROW($Z$1027)+1),"")</f>
        <v>0</v>
      </c>
      <c r="AA1263">
        <f>IFERROR(SMALL(AA346:AA1024,ROW()-ROW($AA$1027)+1),"")</f>
        <v>0</v>
      </c>
      <c r="AB1263">
        <f>IFERROR(SMALL(AB346:AB1024,ROW()-ROW($AB$1027)+1),"")</f>
        <v>0</v>
      </c>
      <c r="AC1263">
        <f>IFERROR(SMALL(AC346:AC1024,ROW()-ROW($AC$1027)+1),"")</f>
        <v>0</v>
      </c>
      <c r="AD1263">
        <f>IFERROR(SMALL(AD346:AD1024,ROW()-ROW($AD$1027)+1),"")</f>
        <v>0</v>
      </c>
      <c r="AE1263">
        <f>IFERROR(SMALL(AE346:AE1024,ROW()-ROW($AE$1027)+1),"")</f>
        <v>0</v>
      </c>
      <c r="AF1263">
        <f>IFERROR(SMALL(AF346:AF1024,ROW()-ROW($AF$1027)+1),"")</f>
        <v>0</v>
      </c>
      <c r="AG1263">
        <f>IFERROR(SMALL(AG346:AG1024,ROW()-ROW($AG$1027)+1),"")</f>
        <v>0</v>
      </c>
      <c r="AH1263">
        <f>IFERROR(SMALL(AH346:AH1024,ROW()-ROW($AH$1027)+1),"")</f>
        <v>0</v>
      </c>
      <c r="AI1263">
        <f>IFERROR(SMALL(AI346:AI1024,ROW()-ROW($AI$1027)+1),"")</f>
        <v>0</v>
      </c>
      <c r="AJ1263">
        <f>IFERROR(SMALL(AJ346:AJ1024,ROW()-ROW($AJ$1027)+1),"")</f>
        <v>0</v>
      </c>
      <c r="AM1263">
        <f>IFERROR(SMALL(AM346:AM1024,ROW()-ROW($AM$1027)+1),"")</f>
        <v>0</v>
      </c>
      <c r="AN1263">
        <f>IFERROR(SMALL(AN346:AN1024,ROW()-ROW($AN$1027)+1),"")</f>
        <v>0</v>
      </c>
      <c r="AO1263">
        <f>IFERROR(SMALL(AO346:AO1024,ROW()-ROW($AO$1027)+1),"")</f>
        <v>0</v>
      </c>
      <c r="AP1263">
        <f>IFERROR(SMALL(AP346:AP1024,ROW()-ROW($AP$1027)+1),"")</f>
        <v>0</v>
      </c>
      <c r="AQ1263">
        <f>IFERROR(SMALL(AQ346:AQ1024,ROW()-ROW($AQ$1027)+1),"")</f>
        <v>0</v>
      </c>
      <c r="AR1263">
        <f>IFERROR(SMALL(AR346:AR1024,ROW()-ROW($AR$1027)+1),"")</f>
        <v>0</v>
      </c>
      <c r="AS1263">
        <f>IFERROR(SMALL(AS346:AS1024,ROW()-ROW($AS$1027)+1),"")</f>
        <v>0</v>
      </c>
      <c r="AT1263">
        <f>IFERROR(SMALL(AT346:AT1024,ROW()-ROW($AT$1027)+1),"")</f>
        <v>0</v>
      </c>
      <c r="AU1263">
        <f>IFERROR(SMALL(AU346:AU1024,ROW()-ROW($AU$1027)+1),"")</f>
        <v>0</v>
      </c>
      <c r="AV1263">
        <f>IFERROR(SMALL(AV346:AV1024,ROW()-ROW($AV$1027)+1),"")</f>
        <v>0</v>
      </c>
      <c r="AW1263">
        <f>IFERROR(SMALL(AW346:AW1024,ROW()-ROW($AW$1027)+1),"")</f>
        <v>0</v>
      </c>
      <c r="AX1263">
        <f>IFERROR(SMALL(AX346:AX1024,ROW()-ROW($AX$1027)+1),"")</f>
        <v>0</v>
      </c>
      <c r="AY1263">
        <f>IFERROR(SMALL(AY346:AY1024,ROW()-ROW($AY$1027)+1),"")</f>
        <v>0</v>
      </c>
      <c r="AZ1263">
        <f>IFERROR(SMALL(AZ346:AZ1024,ROW()-ROW($AZ$1027)+1),"")</f>
        <v>0</v>
      </c>
      <c r="BA1263">
        <f>IFERROR(SMALL(BA346:BA1024,ROW()-ROW($BA$1027)+1),"")</f>
        <v>0</v>
      </c>
      <c r="BB1263">
        <f>IFERROR(SMALL(BB346:BB1024,ROW()-ROW($BB$1027)+1),"")</f>
        <v>0</v>
      </c>
      <c r="BC1263">
        <f>IFERROR(SMALL(BC346:BC1024,ROW()-ROW($BC$1027)+1),"")</f>
        <v>0</v>
      </c>
      <c r="BD1263">
        <f>IFERROR(SMALL(BD346:BD1024,ROW()-ROW($BD$1027)+1),"")</f>
        <v>0</v>
      </c>
      <c r="BE1263">
        <f>IFERROR(SMALL(BE346:BE1024,ROW()-ROW($BE$1027)+1),"")</f>
        <v>0</v>
      </c>
      <c r="BF1263">
        <f>IFERROR(SMALL(BF346:BF1024,ROW()-ROW($BF$1027)+1),"")</f>
        <v>0</v>
      </c>
      <c r="BG1263">
        <f>IFERROR(SMALL(BG346:BG1024,ROW()-ROW($BG$1027)+1),"")</f>
        <v>0</v>
      </c>
      <c r="BH1263">
        <f>IFERROR(SMALL(BH346:BH1024,ROW()-ROW($BH$1027)+1),"")</f>
        <v>0</v>
      </c>
      <c r="BI1263">
        <f>IFERROR(SMALL(BI346:BI1024,ROW()-ROW($BI$1027)+1),"")</f>
        <v>0</v>
      </c>
      <c r="BJ1263">
        <f>IFERROR(SMALL(BJ346:BJ1024,ROW()-ROW($BJ$1027)+1),"")</f>
        <v>0</v>
      </c>
      <c r="BK1263">
        <f>IFERROR(SMALL(BK346:BK1024,ROW()-ROW($BK$1027)+1),"")</f>
        <v>0</v>
      </c>
      <c r="BL1263">
        <f>IFERROR(SMALL(BL346:BL1024,ROW()-ROW($BL$1027)+1),"")</f>
        <v>0</v>
      </c>
      <c r="BM1263">
        <f>IFERROR(SMALL(BM346:BM1024,ROW()-ROW($BM$1027)+1),"")</f>
        <v>0</v>
      </c>
      <c r="BN1263">
        <f>IFERROR(SMALL(BN346:BN1024,ROW()-ROW($BN$1027)+1),"")</f>
        <v>0</v>
      </c>
      <c r="BO1263">
        <f>IFERROR(SMALL(BO346:BO1024,ROW()-ROW($BO$1027)+1),"")</f>
        <v>0</v>
      </c>
      <c r="BP1263">
        <f>IFERROR(SMALL(BP346:BP1024,ROW()-ROW($BP$1027)+1),"")</f>
        <v>0</v>
      </c>
      <c r="BQ1263">
        <f>IFERROR(SMALL(BQ346:BQ1024,ROW()-ROW($BQ$1027)+1),"")</f>
        <v>0</v>
      </c>
      <c r="BR1263">
        <f>IFERROR(SMALL(BR346:BR1024,ROW()-ROW($BR$1027)+1),"")</f>
        <v>0</v>
      </c>
    </row>
    <row r="1264" spans="5:70">
      <c r="E1264">
        <f>IFERROR(SMALL(E346:E1024,ROW()-ROW($E$1027)+1),"")</f>
        <v>0</v>
      </c>
      <c r="F1264">
        <f>IFERROR(SMALL(F346:F1024,ROW()-ROW($F$1027)+1),"")</f>
        <v>0</v>
      </c>
      <c r="G1264">
        <f>IFERROR(SMALL(G346:G1024,ROW()-ROW($G$1027)+1),"")</f>
        <v>0</v>
      </c>
      <c r="H1264">
        <f>IFERROR(SMALL(H346:H1024,ROW()-ROW($H$1027)+1),"")</f>
        <v>0</v>
      </c>
      <c r="I1264">
        <f>IFERROR(SMALL(I346:I1024,ROW()-ROW($I$1027)+1),"")</f>
        <v>0</v>
      </c>
      <c r="J1264">
        <f>IFERROR(SMALL(J346:J1024,ROW()-ROW($J$1027)+1),"")</f>
        <v>0</v>
      </c>
      <c r="K1264">
        <f>IFERROR(SMALL(K346:K1024,ROW()-ROW($K$1027)+1),"")</f>
        <v>0</v>
      </c>
      <c r="L1264">
        <f>IFERROR(SMALL(L346:L1024,ROW()-ROW($L$1027)+1),"")</f>
        <v>0</v>
      </c>
      <c r="M1264">
        <f>IFERROR(SMALL(M346:M1024,ROW()-ROW($M$1027)+1),"")</f>
        <v>0</v>
      </c>
      <c r="N1264">
        <f>IFERROR(SMALL(N346:N1024,ROW()-ROW($N$1027)+1),"")</f>
        <v>0</v>
      </c>
      <c r="O1264">
        <f>IFERROR(SMALL(O346:O1024,ROW()-ROW($O$1027)+1),"")</f>
        <v>0</v>
      </c>
      <c r="P1264">
        <f>IFERROR(SMALL(P346:P1024,ROW()-ROW($P$1027)+1),"")</f>
        <v>0</v>
      </c>
      <c r="Q1264">
        <f>IFERROR(SMALL(Q346:Q1024,ROW()-ROW($Q$1027)+1),"")</f>
        <v>0</v>
      </c>
      <c r="R1264">
        <f>IFERROR(SMALL(R346:R1024,ROW()-ROW($R$1027)+1),"")</f>
        <v>0</v>
      </c>
      <c r="S1264">
        <f>IFERROR(SMALL(S346:S1024,ROW()-ROW($S$1027)+1),"")</f>
        <v>0</v>
      </c>
      <c r="T1264">
        <f>IFERROR(SMALL(T346:T1024,ROW()-ROW($T$1027)+1),"")</f>
        <v>0</v>
      </c>
      <c r="U1264">
        <f>IFERROR(SMALL(U346:U1024,ROW()-ROW($U$1027)+1),"")</f>
        <v>0</v>
      </c>
      <c r="V1264">
        <f>IFERROR(SMALL(V346:V1024,ROW()-ROW($V$1027)+1),"")</f>
        <v>0</v>
      </c>
      <c r="W1264">
        <f>IFERROR(SMALL(W346:W1024,ROW()-ROW($W$1027)+1),"")</f>
        <v>0</v>
      </c>
      <c r="X1264">
        <f>IFERROR(SMALL(X346:X1024,ROW()-ROW($X$1027)+1),"")</f>
        <v>0</v>
      </c>
      <c r="Y1264">
        <f>IFERROR(SMALL(Y346:Y1024,ROW()-ROW($Y$1027)+1),"")</f>
        <v>0</v>
      </c>
      <c r="Z1264">
        <f>IFERROR(SMALL(Z346:Z1024,ROW()-ROW($Z$1027)+1),"")</f>
        <v>0</v>
      </c>
      <c r="AA1264">
        <f>IFERROR(SMALL(AA346:AA1024,ROW()-ROW($AA$1027)+1),"")</f>
        <v>0</v>
      </c>
      <c r="AB1264">
        <f>IFERROR(SMALL(AB346:AB1024,ROW()-ROW($AB$1027)+1),"")</f>
        <v>0</v>
      </c>
      <c r="AC1264">
        <f>IFERROR(SMALL(AC346:AC1024,ROW()-ROW($AC$1027)+1),"")</f>
        <v>0</v>
      </c>
      <c r="AD1264">
        <f>IFERROR(SMALL(AD346:AD1024,ROW()-ROW($AD$1027)+1),"")</f>
        <v>0</v>
      </c>
      <c r="AE1264">
        <f>IFERROR(SMALL(AE346:AE1024,ROW()-ROW($AE$1027)+1),"")</f>
        <v>0</v>
      </c>
      <c r="AF1264">
        <f>IFERROR(SMALL(AF346:AF1024,ROW()-ROW($AF$1027)+1),"")</f>
        <v>0</v>
      </c>
      <c r="AG1264">
        <f>IFERROR(SMALL(AG346:AG1024,ROW()-ROW($AG$1027)+1),"")</f>
        <v>0</v>
      </c>
      <c r="AH1264">
        <f>IFERROR(SMALL(AH346:AH1024,ROW()-ROW($AH$1027)+1),"")</f>
        <v>0</v>
      </c>
      <c r="AI1264">
        <f>IFERROR(SMALL(AI346:AI1024,ROW()-ROW($AI$1027)+1),"")</f>
        <v>0</v>
      </c>
      <c r="AJ1264">
        <f>IFERROR(SMALL(AJ346:AJ1024,ROW()-ROW($AJ$1027)+1),"")</f>
        <v>0</v>
      </c>
      <c r="AM1264">
        <f>IFERROR(SMALL(AM346:AM1024,ROW()-ROW($AM$1027)+1),"")</f>
        <v>0</v>
      </c>
      <c r="AN1264">
        <f>IFERROR(SMALL(AN346:AN1024,ROW()-ROW($AN$1027)+1),"")</f>
        <v>0</v>
      </c>
      <c r="AO1264">
        <f>IFERROR(SMALL(AO346:AO1024,ROW()-ROW($AO$1027)+1),"")</f>
        <v>0</v>
      </c>
      <c r="AP1264">
        <f>IFERROR(SMALL(AP346:AP1024,ROW()-ROW($AP$1027)+1),"")</f>
        <v>0</v>
      </c>
      <c r="AQ1264">
        <f>IFERROR(SMALL(AQ346:AQ1024,ROW()-ROW($AQ$1027)+1),"")</f>
        <v>0</v>
      </c>
      <c r="AR1264">
        <f>IFERROR(SMALL(AR346:AR1024,ROW()-ROW($AR$1027)+1),"")</f>
        <v>0</v>
      </c>
      <c r="AS1264">
        <f>IFERROR(SMALL(AS346:AS1024,ROW()-ROW($AS$1027)+1),"")</f>
        <v>0</v>
      </c>
      <c r="AT1264">
        <f>IFERROR(SMALL(AT346:AT1024,ROW()-ROW($AT$1027)+1),"")</f>
        <v>0</v>
      </c>
      <c r="AU1264">
        <f>IFERROR(SMALL(AU346:AU1024,ROW()-ROW($AU$1027)+1),"")</f>
        <v>0</v>
      </c>
      <c r="AV1264">
        <f>IFERROR(SMALL(AV346:AV1024,ROW()-ROW($AV$1027)+1),"")</f>
        <v>0</v>
      </c>
      <c r="AW1264">
        <f>IFERROR(SMALL(AW346:AW1024,ROW()-ROW($AW$1027)+1),"")</f>
        <v>0</v>
      </c>
      <c r="AX1264">
        <f>IFERROR(SMALL(AX346:AX1024,ROW()-ROW($AX$1027)+1),"")</f>
        <v>0</v>
      </c>
      <c r="AY1264">
        <f>IFERROR(SMALL(AY346:AY1024,ROW()-ROW($AY$1027)+1),"")</f>
        <v>0</v>
      </c>
      <c r="AZ1264">
        <f>IFERROR(SMALL(AZ346:AZ1024,ROW()-ROW($AZ$1027)+1),"")</f>
        <v>0</v>
      </c>
      <c r="BA1264">
        <f>IFERROR(SMALL(BA346:BA1024,ROW()-ROW($BA$1027)+1),"")</f>
        <v>0</v>
      </c>
      <c r="BB1264">
        <f>IFERROR(SMALL(BB346:BB1024,ROW()-ROW($BB$1027)+1),"")</f>
        <v>0</v>
      </c>
      <c r="BC1264">
        <f>IFERROR(SMALL(BC346:BC1024,ROW()-ROW($BC$1027)+1),"")</f>
        <v>0</v>
      </c>
      <c r="BD1264">
        <f>IFERROR(SMALL(BD346:BD1024,ROW()-ROW($BD$1027)+1),"")</f>
        <v>0</v>
      </c>
      <c r="BE1264">
        <f>IFERROR(SMALL(BE346:BE1024,ROW()-ROW($BE$1027)+1),"")</f>
        <v>0</v>
      </c>
      <c r="BF1264">
        <f>IFERROR(SMALL(BF346:BF1024,ROW()-ROW($BF$1027)+1),"")</f>
        <v>0</v>
      </c>
      <c r="BG1264">
        <f>IFERROR(SMALL(BG346:BG1024,ROW()-ROW($BG$1027)+1),"")</f>
        <v>0</v>
      </c>
      <c r="BH1264">
        <f>IFERROR(SMALL(BH346:BH1024,ROW()-ROW($BH$1027)+1),"")</f>
        <v>0</v>
      </c>
      <c r="BI1264">
        <f>IFERROR(SMALL(BI346:BI1024,ROW()-ROW($BI$1027)+1),"")</f>
        <v>0</v>
      </c>
      <c r="BJ1264">
        <f>IFERROR(SMALL(BJ346:BJ1024,ROW()-ROW($BJ$1027)+1),"")</f>
        <v>0</v>
      </c>
      <c r="BK1264">
        <f>IFERROR(SMALL(BK346:BK1024,ROW()-ROW($BK$1027)+1),"")</f>
        <v>0</v>
      </c>
      <c r="BL1264">
        <f>IFERROR(SMALL(BL346:BL1024,ROW()-ROW($BL$1027)+1),"")</f>
        <v>0</v>
      </c>
      <c r="BM1264">
        <f>IFERROR(SMALL(BM346:BM1024,ROW()-ROW($BM$1027)+1),"")</f>
        <v>0</v>
      </c>
      <c r="BN1264">
        <f>IFERROR(SMALL(BN346:BN1024,ROW()-ROW($BN$1027)+1),"")</f>
        <v>0</v>
      </c>
      <c r="BO1264">
        <f>IFERROR(SMALL(BO346:BO1024,ROW()-ROW($BO$1027)+1),"")</f>
        <v>0</v>
      </c>
      <c r="BP1264">
        <f>IFERROR(SMALL(BP346:BP1024,ROW()-ROW($BP$1027)+1),"")</f>
        <v>0</v>
      </c>
      <c r="BQ1264">
        <f>IFERROR(SMALL(BQ346:BQ1024,ROW()-ROW($BQ$1027)+1),"")</f>
        <v>0</v>
      </c>
      <c r="BR1264">
        <f>IFERROR(SMALL(BR346:BR1024,ROW()-ROW($BR$1027)+1),"")</f>
        <v>0</v>
      </c>
    </row>
    <row r="1265" spans="5:70">
      <c r="E1265">
        <f>IFERROR(SMALL(E346:E1024,ROW()-ROW($E$1027)+1),"")</f>
        <v>0</v>
      </c>
      <c r="F1265">
        <f>IFERROR(SMALL(F346:F1024,ROW()-ROW($F$1027)+1),"")</f>
        <v>0</v>
      </c>
      <c r="G1265">
        <f>IFERROR(SMALL(G346:G1024,ROW()-ROW($G$1027)+1),"")</f>
        <v>0</v>
      </c>
      <c r="H1265">
        <f>IFERROR(SMALL(H346:H1024,ROW()-ROW($H$1027)+1),"")</f>
        <v>0</v>
      </c>
      <c r="I1265">
        <f>IFERROR(SMALL(I346:I1024,ROW()-ROW($I$1027)+1),"")</f>
        <v>0</v>
      </c>
      <c r="J1265">
        <f>IFERROR(SMALL(J346:J1024,ROW()-ROW($J$1027)+1),"")</f>
        <v>0</v>
      </c>
      <c r="K1265">
        <f>IFERROR(SMALL(K346:K1024,ROW()-ROW($K$1027)+1),"")</f>
        <v>0</v>
      </c>
      <c r="L1265">
        <f>IFERROR(SMALL(L346:L1024,ROW()-ROW($L$1027)+1),"")</f>
        <v>0</v>
      </c>
      <c r="M1265">
        <f>IFERROR(SMALL(M346:M1024,ROW()-ROW($M$1027)+1),"")</f>
        <v>0</v>
      </c>
      <c r="N1265">
        <f>IFERROR(SMALL(N346:N1024,ROW()-ROW($N$1027)+1),"")</f>
        <v>0</v>
      </c>
      <c r="O1265">
        <f>IFERROR(SMALL(O346:O1024,ROW()-ROW($O$1027)+1),"")</f>
        <v>0</v>
      </c>
      <c r="P1265">
        <f>IFERROR(SMALL(P346:P1024,ROW()-ROW($P$1027)+1),"")</f>
        <v>0</v>
      </c>
      <c r="Q1265">
        <f>IFERROR(SMALL(Q346:Q1024,ROW()-ROW($Q$1027)+1),"")</f>
        <v>0</v>
      </c>
      <c r="R1265">
        <f>IFERROR(SMALL(R346:R1024,ROW()-ROW($R$1027)+1),"")</f>
        <v>0</v>
      </c>
      <c r="S1265">
        <f>IFERROR(SMALL(S346:S1024,ROW()-ROW($S$1027)+1),"")</f>
        <v>0</v>
      </c>
      <c r="T1265">
        <f>IFERROR(SMALL(T346:T1024,ROW()-ROW($T$1027)+1),"")</f>
        <v>0</v>
      </c>
      <c r="U1265">
        <f>IFERROR(SMALL(U346:U1024,ROW()-ROW($U$1027)+1),"")</f>
        <v>0</v>
      </c>
      <c r="V1265">
        <f>IFERROR(SMALL(V346:V1024,ROW()-ROW($V$1027)+1),"")</f>
        <v>0</v>
      </c>
      <c r="W1265">
        <f>IFERROR(SMALL(W346:W1024,ROW()-ROW($W$1027)+1),"")</f>
        <v>0</v>
      </c>
      <c r="X1265">
        <f>IFERROR(SMALL(X346:X1024,ROW()-ROW($X$1027)+1),"")</f>
        <v>0</v>
      </c>
      <c r="Y1265">
        <f>IFERROR(SMALL(Y346:Y1024,ROW()-ROW($Y$1027)+1),"")</f>
        <v>0</v>
      </c>
      <c r="Z1265">
        <f>IFERROR(SMALL(Z346:Z1024,ROW()-ROW($Z$1027)+1),"")</f>
        <v>0</v>
      </c>
      <c r="AA1265">
        <f>IFERROR(SMALL(AA346:AA1024,ROW()-ROW($AA$1027)+1),"")</f>
        <v>0</v>
      </c>
      <c r="AB1265">
        <f>IFERROR(SMALL(AB346:AB1024,ROW()-ROW($AB$1027)+1),"")</f>
        <v>0</v>
      </c>
      <c r="AC1265">
        <f>IFERROR(SMALL(AC346:AC1024,ROW()-ROW($AC$1027)+1),"")</f>
        <v>0</v>
      </c>
      <c r="AD1265">
        <f>IFERROR(SMALL(AD346:AD1024,ROW()-ROW($AD$1027)+1),"")</f>
        <v>0</v>
      </c>
      <c r="AE1265">
        <f>IFERROR(SMALL(AE346:AE1024,ROW()-ROW($AE$1027)+1),"")</f>
        <v>0</v>
      </c>
      <c r="AF1265">
        <f>IFERROR(SMALL(AF346:AF1024,ROW()-ROW($AF$1027)+1),"")</f>
        <v>0</v>
      </c>
      <c r="AG1265">
        <f>IFERROR(SMALL(AG346:AG1024,ROW()-ROW($AG$1027)+1),"")</f>
        <v>0</v>
      </c>
      <c r="AH1265">
        <f>IFERROR(SMALL(AH346:AH1024,ROW()-ROW($AH$1027)+1),"")</f>
        <v>0</v>
      </c>
      <c r="AI1265">
        <f>IFERROR(SMALL(AI346:AI1024,ROW()-ROW($AI$1027)+1),"")</f>
        <v>0</v>
      </c>
      <c r="AJ1265">
        <f>IFERROR(SMALL(AJ346:AJ1024,ROW()-ROW($AJ$1027)+1),"")</f>
        <v>0</v>
      </c>
      <c r="AM1265">
        <f>IFERROR(SMALL(AM346:AM1024,ROW()-ROW($AM$1027)+1),"")</f>
        <v>0</v>
      </c>
      <c r="AN1265">
        <f>IFERROR(SMALL(AN346:AN1024,ROW()-ROW($AN$1027)+1),"")</f>
        <v>0</v>
      </c>
      <c r="AO1265">
        <f>IFERROR(SMALL(AO346:AO1024,ROW()-ROW($AO$1027)+1),"")</f>
        <v>0</v>
      </c>
      <c r="AP1265">
        <f>IFERROR(SMALL(AP346:AP1024,ROW()-ROW($AP$1027)+1),"")</f>
        <v>0</v>
      </c>
      <c r="AQ1265">
        <f>IFERROR(SMALL(AQ346:AQ1024,ROW()-ROW($AQ$1027)+1),"")</f>
        <v>0</v>
      </c>
      <c r="AR1265">
        <f>IFERROR(SMALL(AR346:AR1024,ROW()-ROW($AR$1027)+1),"")</f>
        <v>0</v>
      </c>
      <c r="AS1265">
        <f>IFERROR(SMALL(AS346:AS1024,ROW()-ROW($AS$1027)+1),"")</f>
        <v>0</v>
      </c>
      <c r="AT1265">
        <f>IFERROR(SMALL(AT346:AT1024,ROW()-ROW($AT$1027)+1),"")</f>
        <v>0</v>
      </c>
      <c r="AU1265">
        <f>IFERROR(SMALL(AU346:AU1024,ROW()-ROW($AU$1027)+1),"")</f>
        <v>0</v>
      </c>
      <c r="AV1265">
        <f>IFERROR(SMALL(AV346:AV1024,ROW()-ROW($AV$1027)+1),"")</f>
        <v>0</v>
      </c>
      <c r="AW1265">
        <f>IFERROR(SMALL(AW346:AW1024,ROW()-ROW($AW$1027)+1),"")</f>
        <v>0</v>
      </c>
      <c r="AX1265">
        <f>IFERROR(SMALL(AX346:AX1024,ROW()-ROW($AX$1027)+1),"")</f>
        <v>0</v>
      </c>
      <c r="AY1265">
        <f>IFERROR(SMALL(AY346:AY1024,ROW()-ROW($AY$1027)+1),"")</f>
        <v>0</v>
      </c>
      <c r="AZ1265">
        <f>IFERROR(SMALL(AZ346:AZ1024,ROW()-ROW($AZ$1027)+1),"")</f>
        <v>0</v>
      </c>
      <c r="BA1265">
        <f>IFERROR(SMALL(BA346:BA1024,ROW()-ROW($BA$1027)+1),"")</f>
        <v>0</v>
      </c>
      <c r="BB1265">
        <f>IFERROR(SMALL(BB346:BB1024,ROW()-ROW($BB$1027)+1),"")</f>
        <v>0</v>
      </c>
      <c r="BC1265">
        <f>IFERROR(SMALL(BC346:BC1024,ROW()-ROW($BC$1027)+1),"")</f>
        <v>0</v>
      </c>
      <c r="BD1265">
        <f>IFERROR(SMALL(BD346:BD1024,ROW()-ROW($BD$1027)+1),"")</f>
        <v>0</v>
      </c>
      <c r="BE1265">
        <f>IFERROR(SMALL(BE346:BE1024,ROW()-ROW($BE$1027)+1),"")</f>
        <v>0</v>
      </c>
      <c r="BF1265">
        <f>IFERROR(SMALL(BF346:BF1024,ROW()-ROW($BF$1027)+1),"")</f>
        <v>0</v>
      </c>
      <c r="BG1265">
        <f>IFERROR(SMALL(BG346:BG1024,ROW()-ROW($BG$1027)+1),"")</f>
        <v>0</v>
      </c>
      <c r="BH1265">
        <f>IFERROR(SMALL(BH346:BH1024,ROW()-ROW($BH$1027)+1),"")</f>
        <v>0</v>
      </c>
      <c r="BI1265">
        <f>IFERROR(SMALL(BI346:BI1024,ROW()-ROW($BI$1027)+1),"")</f>
        <v>0</v>
      </c>
      <c r="BJ1265">
        <f>IFERROR(SMALL(BJ346:BJ1024,ROW()-ROW($BJ$1027)+1),"")</f>
        <v>0</v>
      </c>
      <c r="BK1265">
        <f>IFERROR(SMALL(BK346:BK1024,ROW()-ROW($BK$1027)+1),"")</f>
        <v>0</v>
      </c>
      <c r="BL1265">
        <f>IFERROR(SMALL(BL346:BL1024,ROW()-ROW($BL$1027)+1),"")</f>
        <v>0</v>
      </c>
      <c r="BM1265">
        <f>IFERROR(SMALL(BM346:BM1024,ROW()-ROW($BM$1027)+1),"")</f>
        <v>0</v>
      </c>
      <c r="BN1265">
        <f>IFERROR(SMALL(BN346:BN1024,ROW()-ROW($BN$1027)+1),"")</f>
        <v>0</v>
      </c>
      <c r="BO1265">
        <f>IFERROR(SMALL(BO346:BO1024,ROW()-ROW($BO$1027)+1),"")</f>
        <v>0</v>
      </c>
      <c r="BP1265">
        <f>IFERROR(SMALL(BP346:BP1024,ROW()-ROW($BP$1027)+1),"")</f>
        <v>0</v>
      </c>
      <c r="BQ1265">
        <f>IFERROR(SMALL(BQ346:BQ1024,ROW()-ROW($BQ$1027)+1),"")</f>
        <v>0</v>
      </c>
      <c r="BR1265">
        <f>IFERROR(SMALL(BR346:BR1024,ROW()-ROW($BR$1027)+1),"")</f>
        <v>0</v>
      </c>
    </row>
    <row r="1266" spans="5:70">
      <c r="E1266">
        <f>IFERROR(SMALL(E346:E1024,ROW()-ROW($E$1027)+1),"")</f>
        <v>0</v>
      </c>
      <c r="F1266">
        <f>IFERROR(SMALL(F346:F1024,ROW()-ROW($F$1027)+1),"")</f>
        <v>0</v>
      </c>
      <c r="G1266">
        <f>IFERROR(SMALL(G346:G1024,ROW()-ROW($G$1027)+1),"")</f>
        <v>0</v>
      </c>
      <c r="H1266">
        <f>IFERROR(SMALL(H346:H1024,ROW()-ROW($H$1027)+1),"")</f>
        <v>0</v>
      </c>
      <c r="I1266">
        <f>IFERROR(SMALL(I346:I1024,ROW()-ROW($I$1027)+1),"")</f>
        <v>0</v>
      </c>
      <c r="J1266">
        <f>IFERROR(SMALL(J346:J1024,ROW()-ROW($J$1027)+1),"")</f>
        <v>0</v>
      </c>
      <c r="K1266">
        <f>IFERROR(SMALL(K346:K1024,ROW()-ROW($K$1027)+1),"")</f>
        <v>0</v>
      </c>
      <c r="L1266">
        <f>IFERROR(SMALL(L346:L1024,ROW()-ROW($L$1027)+1),"")</f>
        <v>0</v>
      </c>
      <c r="M1266">
        <f>IFERROR(SMALL(M346:M1024,ROW()-ROW($M$1027)+1),"")</f>
        <v>0</v>
      </c>
      <c r="N1266">
        <f>IFERROR(SMALL(N346:N1024,ROW()-ROW($N$1027)+1),"")</f>
        <v>0</v>
      </c>
      <c r="O1266">
        <f>IFERROR(SMALL(O346:O1024,ROW()-ROW($O$1027)+1),"")</f>
        <v>0</v>
      </c>
      <c r="P1266">
        <f>IFERROR(SMALL(P346:P1024,ROW()-ROW($P$1027)+1),"")</f>
        <v>0</v>
      </c>
      <c r="Q1266">
        <f>IFERROR(SMALL(Q346:Q1024,ROW()-ROW($Q$1027)+1),"")</f>
        <v>0</v>
      </c>
      <c r="R1266">
        <f>IFERROR(SMALL(R346:R1024,ROW()-ROW($R$1027)+1),"")</f>
        <v>0</v>
      </c>
      <c r="S1266">
        <f>IFERROR(SMALL(S346:S1024,ROW()-ROW($S$1027)+1),"")</f>
        <v>0</v>
      </c>
      <c r="T1266">
        <f>IFERROR(SMALL(T346:T1024,ROW()-ROW($T$1027)+1),"")</f>
        <v>0</v>
      </c>
      <c r="U1266">
        <f>IFERROR(SMALL(U346:U1024,ROW()-ROW($U$1027)+1),"")</f>
        <v>0</v>
      </c>
      <c r="V1266">
        <f>IFERROR(SMALL(V346:V1024,ROW()-ROW($V$1027)+1),"")</f>
        <v>0</v>
      </c>
      <c r="W1266">
        <f>IFERROR(SMALL(W346:W1024,ROW()-ROW($W$1027)+1),"")</f>
        <v>0</v>
      </c>
      <c r="X1266">
        <f>IFERROR(SMALL(X346:X1024,ROW()-ROW($X$1027)+1),"")</f>
        <v>0</v>
      </c>
      <c r="Y1266">
        <f>IFERROR(SMALL(Y346:Y1024,ROW()-ROW($Y$1027)+1),"")</f>
        <v>0</v>
      </c>
      <c r="Z1266">
        <f>IFERROR(SMALL(Z346:Z1024,ROW()-ROW($Z$1027)+1),"")</f>
        <v>0</v>
      </c>
      <c r="AA1266">
        <f>IFERROR(SMALL(AA346:AA1024,ROW()-ROW($AA$1027)+1),"")</f>
        <v>0</v>
      </c>
      <c r="AB1266">
        <f>IFERROR(SMALL(AB346:AB1024,ROW()-ROW($AB$1027)+1),"")</f>
        <v>0</v>
      </c>
      <c r="AC1266">
        <f>IFERROR(SMALL(AC346:AC1024,ROW()-ROW($AC$1027)+1),"")</f>
        <v>0</v>
      </c>
      <c r="AD1266">
        <f>IFERROR(SMALL(AD346:AD1024,ROW()-ROW($AD$1027)+1),"")</f>
        <v>0</v>
      </c>
      <c r="AE1266">
        <f>IFERROR(SMALL(AE346:AE1024,ROW()-ROW($AE$1027)+1),"")</f>
        <v>0</v>
      </c>
      <c r="AF1266">
        <f>IFERROR(SMALL(AF346:AF1024,ROW()-ROW($AF$1027)+1),"")</f>
        <v>0</v>
      </c>
      <c r="AG1266">
        <f>IFERROR(SMALL(AG346:AG1024,ROW()-ROW($AG$1027)+1),"")</f>
        <v>0</v>
      </c>
      <c r="AH1266">
        <f>IFERROR(SMALL(AH346:AH1024,ROW()-ROW($AH$1027)+1),"")</f>
        <v>0</v>
      </c>
      <c r="AI1266">
        <f>IFERROR(SMALL(AI346:AI1024,ROW()-ROW($AI$1027)+1),"")</f>
        <v>0</v>
      </c>
      <c r="AJ1266">
        <f>IFERROR(SMALL(AJ346:AJ1024,ROW()-ROW($AJ$1027)+1),"")</f>
        <v>0</v>
      </c>
      <c r="AM1266">
        <f>IFERROR(SMALL(AM346:AM1024,ROW()-ROW($AM$1027)+1),"")</f>
        <v>0</v>
      </c>
      <c r="AN1266">
        <f>IFERROR(SMALL(AN346:AN1024,ROW()-ROW($AN$1027)+1),"")</f>
        <v>0</v>
      </c>
      <c r="AO1266">
        <f>IFERROR(SMALL(AO346:AO1024,ROW()-ROW($AO$1027)+1),"")</f>
        <v>0</v>
      </c>
      <c r="AP1266">
        <f>IFERROR(SMALL(AP346:AP1024,ROW()-ROW($AP$1027)+1),"")</f>
        <v>0</v>
      </c>
      <c r="AQ1266">
        <f>IFERROR(SMALL(AQ346:AQ1024,ROW()-ROW($AQ$1027)+1),"")</f>
        <v>0</v>
      </c>
      <c r="AR1266">
        <f>IFERROR(SMALL(AR346:AR1024,ROW()-ROW($AR$1027)+1),"")</f>
        <v>0</v>
      </c>
      <c r="AS1266">
        <f>IFERROR(SMALL(AS346:AS1024,ROW()-ROW($AS$1027)+1),"")</f>
        <v>0</v>
      </c>
      <c r="AT1266">
        <f>IFERROR(SMALL(AT346:AT1024,ROW()-ROW($AT$1027)+1),"")</f>
        <v>0</v>
      </c>
      <c r="AU1266">
        <f>IFERROR(SMALL(AU346:AU1024,ROW()-ROW($AU$1027)+1),"")</f>
        <v>0</v>
      </c>
      <c r="AV1266">
        <f>IFERROR(SMALL(AV346:AV1024,ROW()-ROW($AV$1027)+1),"")</f>
        <v>0</v>
      </c>
      <c r="AW1266">
        <f>IFERROR(SMALL(AW346:AW1024,ROW()-ROW($AW$1027)+1),"")</f>
        <v>0</v>
      </c>
      <c r="AX1266">
        <f>IFERROR(SMALL(AX346:AX1024,ROW()-ROW($AX$1027)+1),"")</f>
        <v>0</v>
      </c>
      <c r="AY1266">
        <f>IFERROR(SMALL(AY346:AY1024,ROW()-ROW($AY$1027)+1),"")</f>
        <v>0</v>
      </c>
      <c r="AZ1266">
        <f>IFERROR(SMALL(AZ346:AZ1024,ROW()-ROW($AZ$1027)+1),"")</f>
        <v>0</v>
      </c>
      <c r="BA1266">
        <f>IFERROR(SMALL(BA346:BA1024,ROW()-ROW($BA$1027)+1),"")</f>
        <v>0</v>
      </c>
      <c r="BB1266">
        <f>IFERROR(SMALL(BB346:BB1024,ROW()-ROW($BB$1027)+1),"")</f>
        <v>0</v>
      </c>
      <c r="BC1266">
        <f>IFERROR(SMALL(BC346:BC1024,ROW()-ROW($BC$1027)+1),"")</f>
        <v>0</v>
      </c>
      <c r="BD1266">
        <f>IFERROR(SMALL(BD346:BD1024,ROW()-ROW($BD$1027)+1),"")</f>
        <v>0</v>
      </c>
      <c r="BE1266">
        <f>IFERROR(SMALL(BE346:BE1024,ROW()-ROW($BE$1027)+1),"")</f>
        <v>0</v>
      </c>
      <c r="BF1266">
        <f>IFERROR(SMALL(BF346:BF1024,ROW()-ROW($BF$1027)+1),"")</f>
        <v>0</v>
      </c>
      <c r="BG1266">
        <f>IFERROR(SMALL(BG346:BG1024,ROW()-ROW($BG$1027)+1),"")</f>
        <v>0</v>
      </c>
      <c r="BH1266">
        <f>IFERROR(SMALL(BH346:BH1024,ROW()-ROW($BH$1027)+1),"")</f>
        <v>0</v>
      </c>
      <c r="BI1266">
        <f>IFERROR(SMALL(BI346:BI1024,ROW()-ROW($BI$1027)+1),"")</f>
        <v>0</v>
      </c>
      <c r="BJ1266">
        <f>IFERROR(SMALL(BJ346:BJ1024,ROW()-ROW($BJ$1027)+1),"")</f>
        <v>0</v>
      </c>
      <c r="BK1266">
        <f>IFERROR(SMALL(BK346:BK1024,ROW()-ROW($BK$1027)+1),"")</f>
        <v>0</v>
      </c>
      <c r="BL1266">
        <f>IFERROR(SMALL(BL346:BL1024,ROW()-ROW($BL$1027)+1),"")</f>
        <v>0</v>
      </c>
      <c r="BM1266">
        <f>IFERROR(SMALL(BM346:BM1024,ROW()-ROW($BM$1027)+1),"")</f>
        <v>0</v>
      </c>
      <c r="BN1266">
        <f>IFERROR(SMALL(BN346:BN1024,ROW()-ROW($BN$1027)+1),"")</f>
        <v>0</v>
      </c>
      <c r="BO1266">
        <f>IFERROR(SMALL(BO346:BO1024,ROW()-ROW($BO$1027)+1),"")</f>
        <v>0</v>
      </c>
      <c r="BP1266">
        <f>IFERROR(SMALL(BP346:BP1024,ROW()-ROW($BP$1027)+1),"")</f>
        <v>0</v>
      </c>
      <c r="BQ1266">
        <f>IFERROR(SMALL(BQ346:BQ1024,ROW()-ROW($BQ$1027)+1),"")</f>
        <v>0</v>
      </c>
      <c r="BR1266">
        <f>IFERROR(SMALL(BR346:BR1024,ROW()-ROW($BR$1027)+1),"")</f>
        <v>0</v>
      </c>
    </row>
    <row r="1267" spans="5:70">
      <c r="E1267">
        <f>IFERROR(SMALL(E346:E1024,ROW()-ROW($E$1027)+1),"")</f>
        <v>0</v>
      </c>
      <c r="F1267">
        <f>IFERROR(SMALL(F346:F1024,ROW()-ROW($F$1027)+1),"")</f>
        <v>0</v>
      </c>
      <c r="G1267">
        <f>IFERROR(SMALL(G346:G1024,ROW()-ROW($G$1027)+1),"")</f>
        <v>0</v>
      </c>
      <c r="H1267">
        <f>IFERROR(SMALL(H346:H1024,ROW()-ROW($H$1027)+1),"")</f>
        <v>0</v>
      </c>
      <c r="I1267">
        <f>IFERROR(SMALL(I346:I1024,ROW()-ROW($I$1027)+1),"")</f>
        <v>0</v>
      </c>
      <c r="J1267">
        <f>IFERROR(SMALL(J346:J1024,ROW()-ROW($J$1027)+1),"")</f>
        <v>0</v>
      </c>
      <c r="K1267">
        <f>IFERROR(SMALL(K346:K1024,ROW()-ROW($K$1027)+1),"")</f>
        <v>0</v>
      </c>
      <c r="L1267">
        <f>IFERROR(SMALL(L346:L1024,ROW()-ROW($L$1027)+1),"")</f>
        <v>0</v>
      </c>
      <c r="M1267">
        <f>IFERROR(SMALL(M346:M1024,ROW()-ROW($M$1027)+1),"")</f>
        <v>0</v>
      </c>
      <c r="N1267">
        <f>IFERROR(SMALL(N346:N1024,ROW()-ROW($N$1027)+1),"")</f>
        <v>0</v>
      </c>
      <c r="O1267">
        <f>IFERROR(SMALL(O346:O1024,ROW()-ROW($O$1027)+1),"")</f>
        <v>0</v>
      </c>
      <c r="P1267">
        <f>IFERROR(SMALL(P346:P1024,ROW()-ROW($P$1027)+1),"")</f>
        <v>0</v>
      </c>
      <c r="Q1267">
        <f>IFERROR(SMALL(Q346:Q1024,ROW()-ROW($Q$1027)+1),"")</f>
        <v>0</v>
      </c>
      <c r="R1267">
        <f>IFERROR(SMALL(R346:R1024,ROW()-ROW($R$1027)+1),"")</f>
        <v>0</v>
      </c>
      <c r="S1267">
        <f>IFERROR(SMALL(S346:S1024,ROW()-ROW($S$1027)+1),"")</f>
        <v>0</v>
      </c>
      <c r="T1267">
        <f>IFERROR(SMALL(T346:T1024,ROW()-ROW($T$1027)+1),"")</f>
        <v>0</v>
      </c>
      <c r="U1267">
        <f>IFERROR(SMALL(U346:U1024,ROW()-ROW($U$1027)+1),"")</f>
        <v>0</v>
      </c>
      <c r="V1267">
        <f>IFERROR(SMALL(V346:V1024,ROW()-ROW($V$1027)+1),"")</f>
        <v>0</v>
      </c>
      <c r="W1267">
        <f>IFERROR(SMALL(W346:W1024,ROW()-ROW($W$1027)+1),"")</f>
        <v>0</v>
      </c>
      <c r="X1267">
        <f>IFERROR(SMALL(X346:X1024,ROW()-ROW($X$1027)+1),"")</f>
        <v>0</v>
      </c>
      <c r="Y1267">
        <f>IFERROR(SMALL(Y346:Y1024,ROW()-ROW($Y$1027)+1),"")</f>
        <v>0</v>
      </c>
      <c r="Z1267">
        <f>IFERROR(SMALL(Z346:Z1024,ROW()-ROW($Z$1027)+1),"")</f>
        <v>0</v>
      </c>
      <c r="AA1267">
        <f>IFERROR(SMALL(AA346:AA1024,ROW()-ROW($AA$1027)+1),"")</f>
        <v>0</v>
      </c>
      <c r="AB1267">
        <f>IFERROR(SMALL(AB346:AB1024,ROW()-ROW($AB$1027)+1),"")</f>
        <v>0</v>
      </c>
      <c r="AC1267">
        <f>IFERROR(SMALL(AC346:AC1024,ROW()-ROW($AC$1027)+1),"")</f>
        <v>0</v>
      </c>
      <c r="AD1267">
        <f>IFERROR(SMALL(AD346:AD1024,ROW()-ROW($AD$1027)+1),"")</f>
        <v>0</v>
      </c>
      <c r="AE1267">
        <f>IFERROR(SMALL(AE346:AE1024,ROW()-ROW($AE$1027)+1),"")</f>
        <v>0</v>
      </c>
      <c r="AF1267">
        <f>IFERROR(SMALL(AF346:AF1024,ROW()-ROW($AF$1027)+1),"")</f>
        <v>0</v>
      </c>
      <c r="AG1267">
        <f>IFERROR(SMALL(AG346:AG1024,ROW()-ROW($AG$1027)+1),"")</f>
        <v>0</v>
      </c>
      <c r="AH1267">
        <f>IFERROR(SMALL(AH346:AH1024,ROW()-ROW($AH$1027)+1),"")</f>
        <v>0</v>
      </c>
      <c r="AI1267">
        <f>IFERROR(SMALL(AI346:AI1024,ROW()-ROW($AI$1027)+1),"")</f>
        <v>0</v>
      </c>
      <c r="AJ1267">
        <f>IFERROR(SMALL(AJ346:AJ1024,ROW()-ROW($AJ$1027)+1),"")</f>
        <v>0</v>
      </c>
      <c r="AM1267">
        <f>IFERROR(SMALL(AM346:AM1024,ROW()-ROW($AM$1027)+1),"")</f>
        <v>0</v>
      </c>
      <c r="AN1267">
        <f>IFERROR(SMALL(AN346:AN1024,ROW()-ROW($AN$1027)+1),"")</f>
        <v>0</v>
      </c>
      <c r="AO1267">
        <f>IFERROR(SMALL(AO346:AO1024,ROW()-ROW($AO$1027)+1),"")</f>
        <v>0</v>
      </c>
      <c r="AP1267">
        <f>IFERROR(SMALL(AP346:AP1024,ROW()-ROW($AP$1027)+1),"")</f>
        <v>0</v>
      </c>
      <c r="AQ1267">
        <f>IFERROR(SMALL(AQ346:AQ1024,ROW()-ROW($AQ$1027)+1),"")</f>
        <v>0</v>
      </c>
      <c r="AR1267">
        <f>IFERROR(SMALL(AR346:AR1024,ROW()-ROW($AR$1027)+1),"")</f>
        <v>0</v>
      </c>
      <c r="AS1267">
        <f>IFERROR(SMALL(AS346:AS1024,ROW()-ROW($AS$1027)+1),"")</f>
        <v>0</v>
      </c>
      <c r="AT1267">
        <f>IFERROR(SMALL(AT346:AT1024,ROW()-ROW($AT$1027)+1),"")</f>
        <v>0</v>
      </c>
      <c r="AU1267">
        <f>IFERROR(SMALL(AU346:AU1024,ROW()-ROW($AU$1027)+1),"")</f>
        <v>0</v>
      </c>
      <c r="AV1267">
        <f>IFERROR(SMALL(AV346:AV1024,ROW()-ROW($AV$1027)+1),"")</f>
        <v>0</v>
      </c>
      <c r="AW1267">
        <f>IFERROR(SMALL(AW346:AW1024,ROW()-ROW($AW$1027)+1),"")</f>
        <v>0</v>
      </c>
      <c r="AX1267">
        <f>IFERROR(SMALL(AX346:AX1024,ROW()-ROW($AX$1027)+1),"")</f>
        <v>0</v>
      </c>
      <c r="AY1267">
        <f>IFERROR(SMALL(AY346:AY1024,ROW()-ROW($AY$1027)+1),"")</f>
        <v>0</v>
      </c>
      <c r="AZ1267">
        <f>IFERROR(SMALL(AZ346:AZ1024,ROW()-ROW($AZ$1027)+1),"")</f>
        <v>0</v>
      </c>
      <c r="BA1267">
        <f>IFERROR(SMALL(BA346:BA1024,ROW()-ROW($BA$1027)+1),"")</f>
        <v>0</v>
      </c>
      <c r="BB1267">
        <f>IFERROR(SMALL(BB346:BB1024,ROW()-ROW($BB$1027)+1),"")</f>
        <v>0</v>
      </c>
      <c r="BC1267">
        <f>IFERROR(SMALL(BC346:BC1024,ROW()-ROW($BC$1027)+1),"")</f>
        <v>0</v>
      </c>
      <c r="BD1267">
        <f>IFERROR(SMALL(BD346:BD1024,ROW()-ROW($BD$1027)+1),"")</f>
        <v>0</v>
      </c>
      <c r="BE1267">
        <f>IFERROR(SMALL(BE346:BE1024,ROW()-ROW($BE$1027)+1),"")</f>
        <v>0</v>
      </c>
      <c r="BF1267">
        <f>IFERROR(SMALL(BF346:BF1024,ROW()-ROW($BF$1027)+1),"")</f>
        <v>0</v>
      </c>
      <c r="BG1267">
        <f>IFERROR(SMALL(BG346:BG1024,ROW()-ROW($BG$1027)+1),"")</f>
        <v>0</v>
      </c>
      <c r="BH1267">
        <f>IFERROR(SMALL(BH346:BH1024,ROW()-ROW($BH$1027)+1),"")</f>
        <v>0</v>
      </c>
      <c r="BI1267">
        <f>IFERROR(SMALL(BI346:BI1024,ROW()-ROW($BI$1027)+1),"")</f>
        <v>0</v>
      </c>
      <c r="BJ1267">
        <f>IFERROR(SMALL(BJ346:BJ1024,ROW()-ROW($BJ$1027)+1),"")</f>
        <v>0</v>
      </c>
      <c r="BK1267">
        <f>IFERROR(SMALL(BK346:BK1024,ROW()-ROW($BK$1027)+1),"")</f>
        <v>0</v>
      </c>
      <c r="BL1267">
        <f>IFERROR(SMALL(BL346:BL1024,ROW()-ROW($BL$1027)+1),"")</f>
        <v>0</v>
      </c>
      <c r="BM1267">
        <f>IFERROR(SMALL(BM346:BM1024,ROW()-ROW($BM$1027)+1),"")</f>
        <v>0</v>
      </c>
      <c r="BN1267">
        <f>IFERROR(SMALL(BN346:BN1024,ROW()-ROW($BN$1027)+1),"")</f>
        <v>0</v>
      </c>
      <c r="BO1267">
        <f>IFERROR(SMALL(BO346:BO1024,ROW()-ROW($BO$1027)+1),"")</f>
        <v>0</v>
      </c>
      <c r="BP1267">
        <f>IFERROR(SMALL(BP346:BP1024,ROW()-ROW($BP$1027)+1),"")</f>
        <v>0</v>
      </c>
      <c r="BQ1267">
        <f>IFERROR(SMALL(BQ346:BQ1024,ROW()-ROW($BQ$1027)+1),"")</f>
        <v>0</v>
      </c>
      <c r="BR1267">
        <f>IFERROR(SMALL(BR346:BR1024,ROW()-ROW($BR$1027)+1),"")</f>
        <v>0</v>
      </c>
    </row>
    <row r="1268" spans="5:70">
      <c r="E1268">
        <f>IFERROR(SMALL(E346:E1024,ROW()-ROW($E$1027)+1),"")</f>
        <v>0</v>
      </c>
      <c r="F1268">
        <f>IFERROR(SMALL(F346:F1024,ROW()-ROW($F$1027)+1),"")</f>
        <v>0</v>
      </c>
      <c r="G1268">
        <f>IFERROR(SMALL(G346:G1024,ROW()-ROW($G$1027)+1),"")</f>
        <v>0</v>
      </c>
      <c r="H1268">
        <f>IFERROR(SMALL(H346:H1024,ROW()-ROW($H$1027)+1),"")</f>
        <v>0</v>
      </c>
      <c r="I1268">
        <f>IFERROR(SMALL(I346:I1024,ROW()-ROW($I$1027)+1),"")</f>
        <v>0</v>
      </c>
      <c r="J1268">
        <f>IFERROR(SMALL(J346:J1024,ROW()-ROW($J$1027)+1),"")</f>
        <v>0</v>
      </c>
      <c r="K1268">
        <f>IFERROR(SMALL(K346:K1024,ROW()-ROW($K$1027)+1),"")</f>
        <v>0</v>
      </c>
      <c r="L1268">
        <f>IFERROR(SMALL(L346:L1024,ROW()-ROW($L$1027)+1),"")</f>
        <v>0</v>
      </c>
      <c r="M1268">
        <f>IFERROR(SMALL(M346:M1024,ROW()-ROW($M$1027)+1),"")</f>
        <v>0</v>
      </c>
      <c r="N1268">
        <f>IFERROR(SMALL(N346:N1024,ROW()-ROW($N$1027)+1),"")</f>
        <v>0</v>
      </c>
      <c r="O1268">
        <f>IFERROR(SMALL(O346:O1024,ROW()-ROW($O$1027)+1),"")</f>
        <v>0</v>
      </c>
      <c r="P1268">
        <f>IFERROR(SMALL(P346:P1024,ROW()-ROW($P$1027)+1),"")</f>
        <v>0</v>
      </c>
      <c r="Q1268">
        <f>IFERROR(SMALL(Q346:Q1024,ROW()-ROW($Q$1027)+1),"")</f>
        <v>0</v>
      </c>
      <c r="R1268">
        <f>IFERROR(SMALL(R346:R1024,ROW()-ROW($R$1027)+1),"")</f>
        <v>0</v>
      </c>
      <c r="S1268">
        <f>IFERROR(SMALL(S346:S1024,ROW()-ROW($S$1027)+1),"")</f>
        <v>0</v>
      </c>
      <c r="T1268">
        <f>IFERROR(SMALL(T346:T1024,ROW()-ROW($T$1027)+1),"")</f>
        <v>0</v>
      </c>
      <c r="U1268">
        <f>IFERROR(SMALL(U346:U1024,ROW()-ROW($U$1027)+1),"")</f>
        <v>0</v>
      </c>
      <c r="V1268">
        <f>IFERROR(SMALL(V346:V1024,ROW()-ROW($V$1027)+1),"")</f>
        <v>0</v>
      </c>
      <c r="W1268">
        <f>IFERROR(SMALL(W346:W1024,ROW()-ROW($W$1027)+1),"")</f>
        <v>0</v>
      </c>
      <c r="X1268">
        <f>IFERROR(SMALL(X346:X1024,ROW()-ROW($X$1027)+1),"")</f>
        <v>0</v>
      </c>
      <c r="Y1268">
        <f>IFERROR(SMALL(Y346:Y1024,ROW()-ROW($Y$1027)+1),"")</f>
        <v>0</v>
      </c>
      <c r="Z1268">
        <f>IFERROR(SMALL(Z346:Z1024,ROW()-ROW($Z$1027)+1),"")</f>
        <v>0</v>
      </c>
      <c r="AA1268">
        <f>IFERROR(SMALL(AA346:AA1024,ROW()-ROW($AA$1027)+1),"")</f>
        <v>0</v>
      </c>
      <c r="AB1268">
        <f>IFERROR(SMALL(AB346:AB1024,ROW()-ROW($AB$1027)+1),"")</f>
        <v>0</v>
      </c>
      <c r="AC1268">
        <f>IFERROR(SMALL(AC346:AC1024,ROW()-ROW($AC$1027)+1),"")</f>
        <v>0</v>
      </c>
      <c r="AD1268">
        <f>IFERROR(SMALL(AD346:AD1024,ROW()-ROW($AD$1027)+1),"")</f>
        <v>0</v>
      </c>
      <c r="AE1268">
        <f>IFERROR(SMALL(AE346:AE1024,ROW()-ROW($AE$1027)+1),"")</f>
        <v>0</v>
      </c>
      <c r="AF1268">
        <f>IFERROR(SMALL(AF346:AF1024,ROW()-ROW($AF$1027)+1),"")</f>
        <v>0</v>
      </c>
      <c r="AG1268">
        <f>IFERROR(SMALL(AG346:AG1024,ROW()-ROW($AG$1027)+1),"")</f>
        <v>0</v>
      </c>
      <c r="AH1268">
        <f>IFERROR(SMALL(AH346:AH1024,ROW()-ROW($AH$1027)+1),"")</f>
        <v>0</v>
      </c>
      <c r="AI1268">
        <f>IFERROR(SMALL(AI346:AI1024,ROW()-ROW($AI$1027)+1),"")</f>
        <v>0</v>
      </c>
      <c r="AJ1268">
        <f>IFERROR(SMALL(AJ346:AJ1024,ROW()-ROW($AJ$1027)+1),"")</f>
        <v>0</v>
      </c>
      <c r="AM1268">
        <f>IFERROR(SMALL(AM346:AM1024,ROW()-ROW($AM$1027)+1),"")</f>
        <v>0</v>
      </c>
      <c r="AN1268">
        <f>IFERROR(SMALL(AN346:AN1024,ROW()-ROW($AN$1027)+1),"")</f>
        <v>0</v>
      </c>
      <c r="AO1268">
        <f>IFERROR(SMALL(AO346:AO1024,ROW()-ROW($AO$1027)+1),"")</f>
        <v>0</v>
      </c>
      <c r="AP1268">
        <f>IFERROR(SMALL(AP346:AP1024,ROW()-ROW($AP$1027)+1),"")</f>
        <v>0</v>
      </c>
      <c r="AQ1268">
        <f>IFERROR(SMALL(AQ346:AQ1024,ROW()-ROW($AQ$1027)+1),"")</f>
        <v>0</v>
      </c>
      <c r="AR1268">
        <f>IFERROR(SMALL(AR346:AR1024,ROW()-ROW($AR$1027)+1),"")</f>
        <v>0</v>
      </c>
      <c r="AS1268">
        <f>IFERROR(SMALL(AS346:AS1024,ROW()-ROW($AS$1027)+1),"")</f>
        <v>0</v>
      </c>
      <c r="AT1268">
        <f>IFERROR(SMALL(AT346:AT1024,ROW()-ROW($AT$1027)+1),"")</f>
        <v>0</v>
      </c>
      <c r="AU1268">
        <f>IFERROR(SMALL(AU346:AU1024,ROW()-ROW($AU$1027)+1),"")</f>
        <v>0</v>
      </c>
      <c r="AV1268">
        <f>IFERROR(SMALL(AV346:AV1024,ROW()-ROW($AV$1027)+1),"")</f>
        <v>0</v>
      </c>
      <c r="AW1268">
        <f>IFERROR(SMALL(AW346:AW1024,ROW()-ROW($AW$1027)+1),"")</f>
        <v>0</v>
      </c>
      <c r="AX1268">
        <f>IFERROR(SMALL(AX346:AX1024,ROW()-ROW($AX$1027)+1),"")</f>
        <v>0</v>
      </c>
      <c r="AY1268">
        <f>IFERROR(SMALL(AY346:AY1024,ROW()-ROW($AY$1027)+1),"")</f>
        <v>0</v>
      </c>
      <c r="AZ1268">
        <f>IFERROR(SMALL(AZ346:AZ1024,ROW()-ROW($AZ$1027)+1),"")</f>
        <v>0</v>
      </c>
      <c r="BA1268">
        <f>IFERROR(SMALL(BA346:BA1024,ROW()-ROW($BA$1027)+1),"")</f>
        <v>0</v>
      </c>
      <c r="BB1268">
        <f>IFERROR(SMALL(BB346:BB1024,ROW()-ROW($BB$1027)+1),"")</f>
        <v>0</v>
      </c>
      <c r="BC1268">
        <f>IFERROR(SMALL(BC346:BC1024,ROW()-ROW($BC$1027)+1),"")</f>
        <v>0</v>
      </c>
      <c r="BD1268">
        <f>IFERROR(SMALL(BD346:BD1024,ROW()-ROW($BD$1027)+1),"")</f>
        <v>0</v>
      </c>
      <c r="BE1268">
        <f>IFERROR(SMALL(BE346:BE1024,ROW()-ROW($BE$1027)+1),"")</f>
        <v>0</v>
      </c>
      <c r="BF1268">
        <f>IFERROR(SMALL(BF346:BF1024,ROW()-ROW($BF$1027)+1),"")</f>
        <v>0</v>
      </c>
      <c r="BG1268">
        <f>IFERROR(SMALL(BG346:BG1024,ROW()-ROW($BG$1027)+1),"")</f>
        <v>0</v>
      </c>
      <c r="BH1268">
        <f>IFERROR(SMALL(BH346:BH1024,ROW()-ROW($BH$1027)+1),"")</f>
        <v>0</v>
      </c>
      <c r="BI1268">
        <f>IFERROR(SMALL(BI346:BI1024,ROW()-ROW($BI$1027)+1),"")</f>
        <v>0</v>
      </c>
      <c r="BJ1268">
        <f>IFERROR(SMALL(BJ346:BJ1024,ROW()-ROW($BJ$1027)+1),"")</f>
        <v>0</v>
      </c>
      <c r="BK1268">
        <f>IFERROR(SMALL(BK346:BK1024,ROW()-ROW($BK$1027)+1),"")</f>
        <v>0</v>
      </c>
      <c r="BL1268">
        <f>IFERROR(SMALL(BL346:BL1024,ROW()-ROW($BL$1027)+1),"")</f>
        <v>0</v>
      </c>
      <c r="BM1268">
        <f>IFERROR(SMALL(BM346:BM1024,ROW()-ROW($BM$1027)+1),"")</f>
        <v>0</v>
      </c>
      <c r="BN1268">
        <f>IFERROR(SMALL(BN346:BN1024,ROW()-ROW($BN$1027)+1),"")</f>
        <v>0</v>
      </c>
      <c r="BO1268">
        <f>IFERROR(SMALL(BO346:BO1024,ROW()-ROW($BO$1027)+1),"")</f>
        <v>0</v>
      </c>
      <c r="BP1268">
        <f>IFERROR(SMALL(BP346:BP1024,ROW()-ROW($BP$1027)+1),"")</f>
        <v>0</v>
      </c>
      <c r="BQ1268">
        <f>IFERROR(SMALL(BQ346:BQ1024,ROW()-ROW($BQ$1027)+1),"")</f>
        <v>0</v>
      </c>
      <c r="BR1268">
        <f>IFERROR(SMALL(BR346:BR1024,ROW()-ROW($BR$1027)+1),"")</f>
        <v>0</v>
      </c>
    </row>
    <row r="1269" spans="5:70">
      <c r="E1269">
        <f>IFERROR(SMALL(E346:E1024,ROW()-ROW($E$1027)+1),"")</f>
        <v>0</v>
      </c>
      <c r="F1269">
        <f>IFERROR(SMALL(F346:F1024,ROW()-ROW($F$1027)+1),"")</f>
        <v>0</v>
      </c>
      <c r="G1269">
        <f>IFERROR(SMALL(G346:G1024,ROW()-ROW($G$1027)+1),"")</f>
        <v>0</v>
      </c>
      <c r="H1269">
        <f>IFERROR(SMALL(H346:H1024,ROW()-ROW($H$1027)+1),"")</f>
        <v>0</v>
      </c>
      <c r="I1269">
        <f>IFERROR(SMALL(I346:I1024,ROW()-ROW($I$1027)+1),"")</f>
        <v>0</v>
      </c>
      <c r="J1269">
        <f>IFERROR(SMALL(J346:J1024,ROW()-ROW($J$1027)+1),"")</f>
        <v>0</v>
      </c>
      <c r="K1269">
        <f>IFERROR(SMALL(K346:K1024,ROW()-ROW($K$1027)+1),"")</f>
        <v>0</v>
      </c>
      <c r="L1269">
        <f>IFERROR(SMALL(L346:L1024,ROW()-ROW($L$1027)+1),"")</f>
        <v>0</v>
      </c>
      <c r="M1269">
        <f>IFERROR(SMALL(M346:M1024,ROW()-ROW($M$1027)+1),"")</f>
        <v>0</v>
      </c>
      <c r="N1269">
        <f>IFERROR(SMALL(N346:N1024,ROW()-ROW($N$1027)+1),"")</f>
        <v>0</v>
      </c>
      <c r="O1269">
        <f>IFERROR(SMALL(O346:O1024,ROW()-ROW($O$1027)+1),"")</f>
        <v>0</v>
      </c>
      <c r="P1269">
        <f>IFERROR(SMALL(P346:P1024,ROW()-ROW($P$1027)+1),"")</f>
        <v>0</v>
      </c>
      <c r="Q1269">
        <f>IFERROR(SMALL(Q346:Q1024,ROW()-ROW($Q$1027)+1),"")</f>
        <v>0</v>
      </c>
      <c r="R1269">
        <f>IFERROR(SMALL(R346:R1024,ROW()-ROW($R$1027)+1),"")</f>
        <v>0</v>
      </c>
      <c r="S1269">
        <f>IFERROR(SMALL(S346:S1024,ROW()-ROW($S$1027)+1),"")</f>
        <v>0</v>
      </c>
      <c r="T1269">
        <f>IFERROR(SMALL(T346:T1024,ROW()-ROW($T$1027)+1),"")</f>
        <v>0</v>
      </c>
      <c r="U1269">
        <f>IFERROR(SMALL(U346:U1024,ROW()-ROW($U$1027)+1),"")</f>
        <v>0</v>
      </c>
      <c r="V1269">
        <f>IFERROR(SMALL(V346:V1024,ROW()-ROW($V$1027)+1),"")</f>
        <v>0</v>
      </c>
      <c r="W1269">
        <f>IFERROR(SMALL(W346:W1024,ROW()-ROW($W$1027)+1),"")</f>
        <v>0</v>
      </c>
      <c r="X1269">
        <f>IFERROR(SMALL(X346:X1024,ROW()-ROW($X$1027)+1),"")</f>
        <v>0</v>
      </c>
      <c r="Y1269">
        <f>IFERROR(SMALL(Y346:Y1024,ROW()-ROW($Y$1027)+1),"")</f>
        <v>0</v>
      </c>
      <c r="Z1269">
        <f>IFERROR(SMALL(Z346:Z1024,ROW()-ROW($Z$1027)+1),"")</f>
        <v>0</v>
      </c>
      <c r="AA1269">
        <f>IFERROR(SMALL(AA346:AA1024,ROW()-ROW($AA$1027)+1),"")</f>
        <v>0</v>
      </c>
      <c r="AB1269">
        <f>IFERROR(SMALL(AB346:AB1024,ROW()-ROW($AB$1027)+1),"")</f>
        <v>0</v>
      </c>
      <c r="AC1269">
        <f>IFERROR(SMALL(AC346:AC1024,ROW()-ROW($AC$1027)+1),"")</f>
        <v>0</v>
      </c>
      <c r="AD1269">
        <f>IFERROR(SMALL(AD346:AD1024,ROW()-ROW($AD$1027)+1),"")</f>
        <v>0</v>
      </c>
      <c r="AE1269">
        <f>IFERROR(SMALL(AE346:AE1024,ROW()-ROW($AE$1027)+1),"")</f>
        <v>0</v>
      </c>
      <c r="AF1269">
        <f>IFERROR(SMALL(AF346:AF1024,ROW()-ROW($AF$1027)+1),"")</f>
        <v>0</v>
      </c>
      <c r="AG1269">
        <f>IFERROR(SMALL(AG346:AG1024,ROW()-ROW($AG$1027)+1),"")</f>
        <v>0</v>
      </c>
      <c r="AH1269">
        <f>IFERROR(SMALL(AH346:AH1024,ROW()-ROW($AH$1027)+1),"")</f>
        <v>0</v>
      </c>
      <c r="AI1269">
        <f>IFERROR(SMALL(AI346:AI1024,ROW()-ROW($AI$1027)+1),"")</f>
        <v>0</v>
      </c>
      <c r="AJ1269">
        <f>IFERROR(SMALL(AJ346:AJ1024,ROW()-ROW($AJ$1027)+1),"")</f>
        <v>0</v>
      </c>
      <c r="AM1269">
        <f>IFERROR(SMALL(AM346:AM1024,ROW()-ROW($AM$1027)+1),"")</f>
        <v>0</v>
      </c>
      <c r="AN1269">
        <f>IFERROR(SMALL(AN346:AN1024,ROW()-ROW($AN$1027)+1),"")</f>
        <v>0</v>
      </c>
      <c r="AO1269">
        <f>IFERROR(SMALL(AO346:AO1024,ROW()-ROW($AO$1027)+1),"")</f>
        <v>0</v>
      </c>
      <c r="AP1269">
        <f>IFERROR(SMALL(AP346:AP1024,ROW()-ROW($AP$1027)+1),"")</f>
        <v>0</v>
      </c>
      <c r="AQ1269">
        <f>IFERROR(SMALL(AQ346:AQ1024,ROW()-ROW($AQ$1027)+1),"")</f>
        <v>0</v>
      </c>
      <c r="AR1269">
        <f>IFERROR(SMALL(AR346:AR1024,ROW()-ROW($AR$1027)+1),"")</f>
        <v>0</v>
      </c>
      <c r="AS1269">
        <f>IFERROR(SMALL(AS346:AS1024,ROW()-ROW($AS$1027)+1),"")</f>
        <v>0</v>
      </c>
      <c r="AT1269">
        <f>IFERROR(SMALL(AT346:AT1024,ROW()-ROW($AT$1027)+1),"")</f>
        <v>0</v>
      </c>
      <c r="AU1269">
        <f>IFERROR(SMALL(AU346:AU1024,ROW()-ROW($AU$1027)+1),"")</f>
        <v>0</v>
      </c>
      <c r="AV1269">
        <f>IFERROR(SMALL(AV346:AV1024,ROW()-ROW($AV$1027)+1),"")</f>
        <v>0</v>
      </c>
      <c r="AW1269">
        <f>IFERROR(SMALL(AW346:AW1024,ROW()-ROW($AW$1027)+1),"")</f>
        <v>0</v>
      </c>
      <c r="AX1269">
        <f>IFERROR(SMALL(AX346:AX1024,ROW()-ROW($AX$1027)+1),"")</f>
        <v>0</v>
      </c>
      <c r="AY1269">
        <f>IFERROR(SMALL(AY346:AY1024,ROW()-ROW($AY$1027)+1),"")</f>
        <v>0</v>
      </c>
      <c r="AZ1269">
        <f>IFERROR(SMALL(AZ346:AZ1024,ROW()-ROW($AZ$1027)+1),"")</f>
        <v>0</v>
      </c>
      <c r="BA1269">
        <f>IFERROR(SMALL(BA346:BA1024,ROW()-ROW($BA$1027)+1),"")</f>
        <v>0</v>
      </c>
      <c r="BB1269">
        <f>IFERROR(SMALL(BB346:BB1024,ROW()-ROW($BB$1027)+1),"")</f>
        <v>0</v>
      </c>
      <c r="BC1269">
        <f>IFERROR(SMALL(BC346:BC1024,ROW()-ROW($BC$1027)+1),"")</f>
        <v>0</v>
      </c>
      <c r="BD1269">
        <f>IFERROR(SMALL(BD346:BD1024,ROW()-ROW($BD$1027)+1),"")</f>
        <v>0</v>
      </c>
      <c r="BE1269">
        <f>IFERROR(SMALL(BE346:BE1024,ROW()-ROW($BE$1027)+1),"")</f>
        <v>0</v>
      </c>
      <c r="BF1269">
        <f>IFERROR(SMALL(BF346:BF1024,ROW()-ROW($BF$1027)+1),"")</f>
        <v>0</v>
      </c>
      <c r="BG1269">
        <f>IFERROR(SMALL(BG346:BG1024,ROW()-ROW($BG$1027)+1),"")</f>
        <v>0</v>
      </c>
      <c r="BH1269">
        <f>IFERROR(SMALL(BH346:BH1024,ROW()-ROW($BH$1027)+1),"")</f>
        <v>0</v>
      </c>
      <c r="BI1269">
        <f>IFERROR(SMALL(BI346:BI1024,ROW()-ROW($BI$1027)+1),"")</f>
        <v>0</v>
      </c>
      <c r="BJ1269">
        <f>IFERROR(SMALL(BJ346:BJ1024,ROW()-ROW($BJ$1027)+1),"")</f>
        <v>0</v>
      </c>
      <c r="BK1269">
        <f>IFERROR(SMALL(BK346:BK1024,ROW()-ROW($BK$1027)+1),"")</f>
        <v>0</v>
      </c>
      <c r="BL1269">
        <f>IFERROR(SMALL(BL346:BL1024,ROW()-ROW($BL$1027)+1),"")</f>
        <v>0</v>
      </c>
      <c r="BM1269">
        <f>IFERROR(SMALL(BM346:BM1024,ROW()-ROW($BM$1027)+1),"")</f>
        <v>0</v>
      </c>
      <c r="BN1269">
        <f>IFERROR(SMALL(BN346:BN1024,ROW()-ROW($BN$1027)+1),"")</f>
        <v>0</v>
      </c>
      <c r="BO1269">
        <f>IFERROR(SMALL(BO346:BO1024,ROW()-ROW($BO$1027)+1),"")</f>
        <v>0</v>
      </c>
      <c r="BP1269">
        <f>IFERROR(SMALL(BP346:BP1024,ROW()-ROW($BP$1027)+1),"")</f>
        <v>0</v>
      </c>
      <c r="BQ1269">
        <f>IFERROR(SMALL(BQ346:BQ1024,ROW()-ROW($BQ$1027)+1),"")</f>
        <v>0</v>
      </c>
      <c r="BR1269">
        <f>IFERROR(SMALL(BR346:BR1024,ROW()-ROW($BR$1027)+1),"")</f>
        <v>0</v>
      </c>
    </row>
    <row r="1270" spans="5:70">
      <c r="E1270">
        <f>IFERROR(SMALL(E346:E1024,ROW()-ROW($E$1027)+1),"")</f>
        <v>0</v>
      </c>
      <c r="F1270">
        <f>IFERROR(SMALL(F346:F1024,ROW()-ROW($F$1027)+1),"")</f>
        <v>0</v>
      </c>
      <c r="G1270">
        <f>IFERROR(SMALL(G346:G1024,ROW()-ROW($G$1027)+1),"")</f>
        <v>0</v>
      </c>
      <c r="H1270">
        <f>IFERROR(SMALL(H346:H1024,ROW()-ROW($H$1027)+1),"")</f>
        <v>0</v>
      </c>
      <c r="I1270">
        <f>IFERROR(SMALL(I346:I1024,ROW()-ROW($I$1027)+1),"")</f>
        <v>0</v>
      </c>
      <c r="J1270">
        <f>IFERROR(SMALL(J346:J1024,ROW()-ROW($J$1027)+1),"")</f>
        <v>0</v>
      </c>
      <c r="K1270">
        <f>IFERROR(SMALL(K346:K1024,ROW()-ROW($K$1027)+1),"")</f>
        <v>0</v>
      </c>
      <c r="L1270">
        <f>IFERROR(SMALL(L346:L1024,ROW()-ROW($L$1027)+1),"")</f>
        <v>0</v>
      </c>
      <c r="M1270">
        <f>IFERROR(SMALL(M346:M1024,ROW()-ROW($M$1027)+1),"")</f>
        <v>0</v>
      </c>
      <c r="N1270">
        <f>IFERROR(SMALL(N346:N1024,ROW()-ROW($N$1027)+1),"")</f>
        <v>0</v>
      </c>
      <c r="O1270">
        <f>IFERROR(SMALL(O346:O1024,ROW()-ROW($O$1027)+1),"")</f>
        <v>0</v>
      </c>
      <c r="P1270">
        <f>IFERROR(SMALL(P346:P1024,ROW()-ROW($P$1027)+1),"")</f>
        <v>0</v>
      </c>
      <c r="Q1270">
        <f>IFERROR(SMALL(Q346:Q1024,ROW()-ROW($Q$1027)+1),"")</f>
        <v>0</v>
      </c>
      <c r="R1270">
        <f>IFERROR(SMALL(R346:R1024,ROW()-ROW($R$1027)+1),"")</f>
        <v>0</v>
      </c>
      <c r="S1270">
        <f>IFERROR(SMALL(S346:S1024,ROW()-ROW($S$1027)+1),"")</f>
        <v>0</v>
      </c>
      <c r="T1270">
        <f>IFERROR(SMALL(T346:T1024,ROW()-ROW($T$1027)+1),"")</f>
        <v>0</v>
      </c>
      <c r="U1270">
        <f>IFERROR(SMALL(U346:U1024,ROW()-ROW($U$1027)+1),"")</f>
        <v>0</v>
      </c>
      <c r="V1270">
        <f>IFERROR(SMALL(V346:V1024,ROW()-ROW($V$1027)+1),"")</f>
        <v>0</v>
      </c>
      <c r="W1270">
        <f>IFERROR(SMALL(W346:W1024,ROW()-ROW($W$1027)+1),"")</f>
        <v>0</v>
      </c>
      <c r="X1270">
        <f>IFERROR(SMALL(X346:X1024,ROW()-ROW($X$1027)+1),"")</f>
        <v>0</v>
      </c>
      <c r="Y1270">
        <f>IFERROR(SMALL(Y346:Y1024,ROW()-ROW($Y$1027)+1),"")</f>
        <v>0</v>
      </c>
      <c r="Z1270">
        <f>IFERROR(SMALL(Z346:Z1024,ROW()-ROW($Z$1027)+1),"")</f>
        <v>0</v>
      </c>
      <c r="AA1270">
        <f>IFERROR(SMALL(AA346:AA1024,ROW()-ROW($AA$1027)+1),"")</f>
        <v>0</v>
      </c>
      <c r="AB1270">
        <f>IFERROR(SMALL(AB346:AB1024,ROW()-ROW($AB$1027)+1),"")</f>
        <v>0</v>
      </c>
      <c r="AC1270">
        <f>IFERROR(SMALL(AC346:AC1024,ROW()-ROW($AC$1027)+1),"")</f>
        <v>0</v>
      </c>
      <c r="AD1270">
        <f>IFERROR(SMALL(AD346:AD1024,ROW()-ROW($AD$1027)+1),"")</f>
        <v>0</v>
      </c>
      <c r="AE1270">
        <f>IFERROR(SMALL(AE346:AE1024,ROW()-ROW($AE$1027)+1),"")</f>
        <v>0</v>
      </c>
      <c r="AF1270">
        <f>IFERROR(SMALL(AF346:AF1024,ROW()-ROW($AF$1027)+1),"")</f>
        <v>0</v>
      </c>
      <c r="AG1270">
        <f>IFERROR(SMALL(AG346:AG1024,ROW()-ROW($AG$1027)+1),"")</f>
        <v>0</v>
      </c>
      <c r="AH1270">
        <f>IFERROR(SMALL(AH346:AH1024,ROW()-ROW($AH$1027)+1),"")</f>
        <v>0</v>
      </c>
      <c r="AI1270">
        <f>IFERROR(SMALL(AI346:AI1024,ROW()-ROW($AI$1027)+1),"")</f>
        <v>0</v>
      </c>
      <c r="AJ1270">
        <f>IFERROR(SMALL(AJ346:AJ1024,ROW()-ROW($AJ$1027)+1),"")</f>
        <v>0</v>
      </c>
      <c r="AM1270">
        <f>IFERROR(SMALL(AM346:AM1024,ROW()-ROW($AM$1027)+1),"")</f>
        <v>0</v>
      </c>
      <c r="AN1270">
        <f>IFERROR(SMALL(AN346:AN1024,ROW()-ROW($AN$1027)+1),"")</f>
        <v>0</v>
      </c>
      <c r="AO1270">
        <f>IFERROR(SMALL(AO346:AO1024,ROW()-ROW($AO$1027)+1),"")</f>
        <v>0</v>
      </c>
      <c r="AP1270">
        <f>IFERROR(SMALL(AP346:AP1024,ROW()-ROW($AP$1027)+1),"")</f>
        <v>0</v>
      </c>
      <c r="AQ1270">
        <f>IFERROR(SMALL(AQ346:AQ1024,ROW()-ROW($AQ$1027)+1),"")</f>
        <v>0</v>
      </c>
      <c r="AR1270">
        <f>IFERROR(SMALL(AR346:AR1024,ROW()-ROW($AR$1027)+1),"")</f>
        <v>0</v>
      </c>
      <c r="AS1270">
        <f>IFERROR(SMALL(AS346:AS1024,ROW()-ROW($AS$1027)+1),"")</f>
        <v>0</v>
      </c>
      <c r="AT1270">
        <f>IFERROR(SMALL(AT346:AT1024,ROW()-ROW($AT$1027)+1),"")</f>
        <v>0</v>
      </c>
      <c r="AU1270">
        <f>IFERROR(SMALL(AU346:AU1024,ROW()-ROW($AU$1027)+1),"")</f>
        <v>0</v>
      </c>
      <c r="AV1270">
        <f>IFERROR(SMALL(AV346:AV1024,ROW()-ROW($AV$1027)+1),"")</f>
        <v>0</v>
      </c>
      <c r="AW1270">
        <f>IFERROR(SMALL(AW346:AW1024,ROW()-ROW($AW$1027)+1),"")</f>
        <v>0</v>
      </c>
      <c r="AX1270">
        <f>IFERROR(SMALL(AX346:AX1024,ROW()-ROW($AX$1027)+1),"")</f>
        <v>0</v>
      </c>
      <c r="AY1270">
        <f>IFERROR(SMALL(AY346:AY1024,ROW()-ROW($AY$1027)+1),"")</f>
        <v>0</v>
      </c>
      <c r="AZ1270">
        <f>IFERROR(SMALL(AZ346:AZ1024,ROW()-ROW($AZ$1027)+1),"")</f>
        <v>0</v>
      </c>
      <c r="BA1270">
        <f>IFERROR(SMALL(BA346:BA1024,ROW()-ROW($BA$1027)+1),"")</f>
        <v>0</v>
      </c>
      <c r="BB1270">
        <f>IFERROR(SMALL(BB346:BB1024,ROW()-ROW($BB$1027)+1),"")</f>
        <v>0</v>
      </c>
      <c r="BC1270">
        <f>IFERROR(SMALL(BC346:BC1024,ROW()-ROW($BC$1027)+1),"")</f>
        <v>0</v>
      </c>
      <c r="BD1270">
        <f>IFERROR(SMALL(BD346:BD1024,ROW()-ROW($BD$1027)+1),"")</f>
        <v>0</v>
      </c>
      <c r="BE1270">
        <f>IFERROR(SMALL(BE346:BE1024,ROW()-ROW($BE$1027)+1),"")</f>
        <v>0</v>
      </c>
      <c r="BF1270">
        <f>IFERROR(SMALL(BF346:BF1024,ROW()-ROW($BF$1027)+1),"")</f>
        <v>0</v>
      </c>
      <c r="BG1270">
        <f>IFERROR(SMALL(BG346:BG1024,ROW()-ROW($BG$1027)+1),"")</f>
        <v>0</v>
      </c>
      <c r="BH1270">
        <f>IFERROR(SMALL(BH346:BH1024,ROW()-ROW($BH$1027)+1),"")</f>
        <v>0</v>
      </c>
      <c r="BI1270">
        <f>IFERROR(SMALL(BI346:BI1024,ROW()-ROW($BI$1027)+1),"")</f>
        <v>0</v>
      </c>
      <c r="BJ1270">
        <f>IFERROR(SMALL(BJ346:BJ1024,ROW()-ROW($BJ$1027)+1),"")</f>
        <v>0</v>
      </c>
      <c r="BK1270">
        <f>IFERROR(SMALL(BK346:BK1024,ROW()-ROW($BK$1027)+1),"")</f>
        <v>0</v>
      </c>
      <c r="BL1270">
        <f>IFERROR(SMALL(BL346:BL1024,ROW()-ROW($BL$1027)+1),"")</f>
        <v>0</v>
      </c>
      <c r="BM1270">
        <f>IFERROR(SMALL(BM346:BM1024,ROW()-ROW($BM$1027)+1),"")</f>
        <v>0</v>
      </c>
      <c r="BN1270">
        <f>IFERROR(SMALL(BN346:BN1024,ROW()-ROW($BN$1027)+1),"")</f>
        <v>0</v>
      </c>
      <c r="BO1270">
        <f>IFERROR(SMALL(BO346:BO1024,ROW()-ROW($BO$1027)+1),"")</f>
        <v>0</v>
      </c>
      <c r="BP1270">
        <f>IFERROR(SMALL(BP346:BP1024,ROW()-ROW($BP$1027)+1),"")</f>
        <v>0</v>
      </c>
      <c r="BQ1270">
        <f>IFERROR(SMALL(BQ346:BQ1024,ROW()-ROW($BQ$1027)+1),"")</f>
        <v>0</v>
      </c>
      <c r="BR1270">
        <f>IFERROR(SMALL(BR346:BR1024,ROW()-ROW($BR$1027)+1),"")</f>
        <v>0</v>
      </c>
    </row>
    <row r="1271" spans="5:70">
      <c r="E1271">
        <f>IFERROR(SMALL(E346:E1024,ROW()-ROW($E$1027)+1),"")</f>
        <v>0</v>
      </c>
      <c r="F1271">
        <f>IFERROR(SMALL(F346:F1024,ROW()-ROW($F$1027)+1),"")</f>
        <v>0</v>
      </c>
      <c r="G1271">
        <f>IFERROR(SMALL(G346:G1024,ROW()-ROW($G$1027)+1),"")</f>
        <v>0</v>
      </c>
      <c r="H1271">
        <f>IFERROR(SMALL(H346:H1024,ROW()-ROW($H$1027)+1),"")</f>
        <v>0</v>
      </c>
      <c r="I1271">
        <f>IFERROR(SMALL(I346:I1024,ROW()-ROW($I$1027)+1),"")</f>
        <v>0</v>
      </c>
      <c r="J1271">
        <f>IFERROR(SMALL(J346:J1024,ROW()-ROW($J$1027)+1),"")</f>
        <v>0</v>
      </c>
      <c r="K1271">
        <f>IFERROR(SMALL(K346:K1024,ROW()-ROW($K$1027)+1),"")</f>
        <v>0</v>
      </c>
      <c r="L1271">
        <f>IFERROR(SMALL(L346:L1024,ROW()-ROW($L$1027)+1),"")</f>
        <v>0</v>
      </c>
      <c r="M1271">
        <f>IFERROR(SMALL(M346:M1024,ROW()-ROW($M$1027)+1),"")</f>
        <v>0</v>
      </c>
      <c r="N1271">
        <f>IFERROR(SMALL(N346:N1024,ROW()-ROW($N$1027)+1),"")</f>
        <v>0</v>
      </c>
      <c r="O1271">
        <f>IFERROR(SMALL(O346:O1024,ROW()-ROW($O$1027)+1),"")</f>
        <v>0</v>
      </c>
      <c r="P1271">
        <f>IFERROR(SMALL(P346:P1024,ROW()-ROW($P$1027)+1),"")</f>
        <v>0</v>
      </c>
      <c r="Q1271">
        <f>IFERROR(SMALL(Q346:Q1024,ROW()-ROW($Q$1027)+1),"")</f>
        <v>0</v>
      </c>
      <c r="R1271">
        <f>IFERROR(SMALL(R346:R1024,ROW()-ROW($R$1027)+1),"")</f>
        <v>0</v>
      </c>
      <c r="S1271">
        <f>IFERROR(SMALL(S346:S1024,ROW()-ROW($S$1027)+1),"")</f>
        <v>0</v>
      </c>
      <c r="T1271">
        <f>IFERROR(SMALL(T346:T1024,ROW()-ROW($T$1027)+1),"")</f>
        <v>0</v>
      </c>
      <c r="U1271">
        <f>IFERROR(SMALL(U346:U1024,ROW()-ROW($U$1027)+1),"")</f>
        <v>0</v>
      </c>
      <c r="V1271">
        <f>IFERROR(SMALL(V346:V1024,ROW()-ROW($V$1027)+1),"")</f>
        <v>0</v>
      </c>
      <c r="W1271">
        <f>IFERROR(SMALL(W346:W1024,ROW()-ROW($W$1027)+1),"")</f>
        <v>0</v>
      </c>
      <c r="X1271">
        <f>IFERROR(SMALL(X346:X1024,ROW()-ROW($X$1027)+1),"")</f>
        <v>0</v>
      </c>
      <c r="Y1271">
        <f>IFERROR(SMALL(Y346:Y1024,ROW()-ROW($Y$1027)+1),"")</f>
        <v>0</v>
      </c>
      <c r="Z1271">
        <f>IFERROR(SMALL(Z346:Z1024,ROW()-ROW($Z$1027)+1),"")</f>
        <v>0</v>
      </c>
      <c r="AA1271">
        <f>IFERROR(SMALL(AA346:AA1024,ROW()-ROW($AA$1027)+1),"")</f>
        <v>0</v>
      </c>
      <c r="AB1271">
        <f>IFERROR(SMALL(AB346:AB1024,ROW()-ROW($AB$1027)+1),"")</f>
        <v>0</v>
      </c>
      <c r="AC1271">
        <f>IFERROR(SMALL(AC346:AC1024,ROW()-ROW($AC$1027)+1),"")</f>
        <v>0</v>
      </c>
      <c r="AD1271">
        <f>IFERROR(SMALL(AD346:AD1024,ROW()-ROW($AD$1027)+1),"")</f>
        <v>0</v>
      </c>
      <c r="AE1271">
        <f>IFERROR(SMALL(AE346:AE1024,ROW()-ROW($AE$1027)+1),"")</f>
        <v>0</v>
      </c>
      <c r="AF1271">
        <f>IFERROR(SMALL(AF346:AF1024,ROW()-ROW($AF$1027)+1),"")</f>
        <v>0</v>
      </c>
      <c r="AG1271">
        <f>IFERROR(SMALL(AG346:AG1024,ROW()-ROW($AG$1027)+1),"")</f>
        <v>0</v>
      </c>
      <c r="AH1271">
        <f>IFERROR(SMALL(AH346:AH1024,ROW()-ROW($AH$1027)+1),"")</f>
        <v>0</v>
      </c>
      <c r="AI1271">
        <f>IFERROR(SMALL(AI346:AI1024,ROW()-ROW($AI$1027)+1),"")</f>
        <v>0</v>
      </c>
      <c r="AJ1271">
        <f>IFERROR(SMALL(AJ346:AJ1024,ROW()-ROW($AJ$1027)+1),"")</f>
        <v>0</v>
      </c>
      <c r="AM1271">
        <f>IFERROR(SMALL(AM346:AM1024,ROW()-ROW($AM$1027)+1),"")</f>
        <v>0</v>
      </c>
      <c r="AN1271">
        <f>IFERROR(SMALL(AN346:AN1024,ROW()-ROW($AN$1027)+1),"")</f>
        <v>0</v>
      </c>
      <c r="AO1271">
        <f>IFERROR(SMALL(AO346:AO1024,ROW()-ROW($AO$1027)+1),"")</f>
        <v>0</v>
      </c>
      <c r="AP1271">
        <f>IFERROR(SMALL(AP346:AP1024,ROW()-ROW($AP$1027)+1),"")</f>
        <v>0</v>
      </c>
      <c r="AQ1271">
        <f>IFERROR(SMALL(AQ346:AQ1024,ROW()-ROW($AQ$1027)+1),"")</f>
        <v>0</v>
      </c>
      <c r="AR1271">
        <f>IFERROR(SMALL(AR346:AR1024,ROW()-ROW($AR$1027)+1),"")</f>
        <v>0</v>
      </c>
      <c r="AS1271">
        <f>IFERROR(SMALL(AS346:AS1024,ROW()-ROW($AS$1027)+1),"")</f>
        <v>0</v>
      </c>
      <c r="AT1271">
        <f>IFERROR(SMALL(AT346:AT1024,ROW()-ROW($AT$1027)+1),"")</f>
        <v>0</v>
      </c>
      <c r="AU1271">
        <f>IFERROR(SMALL(AU346:AU1024,ROW()-ROW($AU$1027)+1),"")</f>
        <v>0</v>
      </c>
      <c r="AV1271">
        <f>IFERROR(SMALL(AV346:AV1024,ROW()-ROW($AV$1027)+1),"")</f>
        <v>0</v>
      </c>
      <c r="AW1271">
        <f>IFERROR(SMALL(AW346:AW1024,ROW()-ROW($AW$1027)+1),"")</f>
        <v>0</v>
      </c>
      <c r="AX1271">
        <f>IFERROR(SMALL(AX346:AX1024,ROW()-ROW($AX$1027)+1),"")</f>
        <v>0</v>
      </c>
      <c r="AY1271">
        <f>IFERROR(SMALL(AY346:AY1024,ROW()-ROW($AY$1027)+1),"")</f>
        <v>0</v>
      </c>
      <c r="AZ1271">
        <f>IFERROR(SMALL(AZ346:AZ1024,ROW()-ROW($AZ$1027)+1),"")</f>
        <v>0</v>
      </c>
      <c r="BA1271">
        <f>IFERROR(SMALL(BA346:BA1024,ROW()-ROW($BA$1027)+1),"")</f>
        <v>0</v>
      </c>
      <c r="BB1271">
        <f>IFERROR(SMALL(BB346:BB1024,ROW()-ROW($BB$1027)+1),"")</f>
        <v>0</v>
      </c>
      <c r="BC1271">
        <f>IFERROR(SMALL(BC346:BC1024,ROW()-ROW($BC$1027)+1),"")</f>
        <v>0</v>
      </c>
      <c r="BD1271">
        <f>IFERROR(SMALL(BD346:BD1024,ROW()-ROW($BD$1027)+1),"")</f>
        <v>0</v>
      </c>
      <c r="BE1271">
        <f>IFERROR(SMALL(BE346:BE1024,ROW()-ROW($BE$1027)+1),"")</f>
        <v>0</v>
      </c>
      <c r="BF1271">
        <f>IFERROR(SMALL(BF346:BF1024,ROW()-ROW($BF$1027)+1),"")</f>
        <v>0</v>
      </c>
      <c r="BG1271">
        <f>IFERROR(SMALL(BG346:BG1024,ROW()-ROW($BG$1027)+1),"")</f>
        <v>0</v>
      </c>
      <c r="BH1271">
        <f>IFERROR(SMALL(BH346:BH1024,ROW()-ROW($BH$1027)+1),"")</f>
        <v>0</v>
      </c>
      <c r="BI1271">
        <f>IFERROR(SMALL(BI346:BI1024,ROW()-ROW($BI$1027)+1),"")</f>
        <v>0</v>
      </c>
      <c r="BJ1271">
        <f>IFERROR(SMALL(BJ346:BJ1024,ROW()-ROW($BJ$1027)+1),"")</f>
        <v>0</v>
      </c>
      <c r="BK1271">
        <f>IFERROR(SMALL(BK346:BK1024,ROW()-ROW($BK$1027)+1),"")</f>
        <v>0</v>
      </c>
      <c r="BL1271">
        <f>IFERROR(SMALL(BL346:BL1024,ROW()-ROW($BL$1027)+1),"")</f>
        <v>0</v>
      </c>
      <c r="BM1271">
        <f>IFERROR(SMALL(BM346:BM1024,ROW()-ROW($BM$1027)+1),"")</f>
        <v>0</v>
      </c>
      <c r="BN1271">
        <f>IFERROR(SMALL(BN346:BN1024,ROW()-ROW($BN$1027)+1),"")</f>
        <v>0</v>
      </c>
      <c r="BO1271">
        <f>IFERROR(SMALL(BO346:BO1024,ROW()-ROW($BO$1027)+1),"")</f>
        <v>0</v>
      </c>
      <c r="BP1271">
        <f>IFERROR(SMALL(BP346:BP1024,ROW()-ROW($BP$1027)+1),"")</f>
        <v>0</v>
      </c>
      <c r="BQ1271">
        <f>IFERROR(SMALL(BQ346:BQ1024,ROW()-ROW($BQ$1027)+1),"")</f>
        <v>0</v>
      </c>
      <c r="BR1271">
        <f>IFERROR(SMALL(BR346:BR1024,ROW()-ROW($BR$1027)+1),"")</f>
        <v>0</v>
      </c>
    </row>
    <row r="1272" spans="5:70">
      <c r="E1272">
        <f>IFERROR(SMALL(E346:E1024,ROW()-ROW($E$1027)+1),"")</f>
        <v>0</v>
      </c>
      <c r="F1272">
        <f>IFERROR(SMALL(F346:F1024,ROW()-ROW($F$1027)+1),"")</f>
        <v>0</v>
      </c>
      <c r="G1272">
        <f>IFERROR(SMALL(G346:G1024,ROW()-ROW($G$1027)+1),"")</f>
        <v>0</v>
      </c>
      <c r="H1272">
        <f>IFERROR(SMALL(H346:H1024,ROW()-ROW($H$1027)+1),"")</f>
        <v>0</v>
      </c>
      <c r="I1272">
        <f>IFERROR(SMALL(I346:I1024,ROW()-ROW($I$1027)+1),"")</f>
        <v>0</v>
      </c>
      <c r="J1272">
        <f>IFERROR(SMALL(J346:J1024,ROW()-ROW($J$1027)+1),"")</f>
        <v>0</v>
      </c>
      <c r="K1272">
        <f>IFERROR(SMALL(K346:K1024,ROW()-ROW($K$1027)+1),"")</f>
        <v>0</v>
      </c>
      <c r="L1272">
        <f>IFERROR(SMALL(L346:L1024,ROW()-ROW($L$1027)+1),"")</f>
        <v>0</v>
      </c>
      <c r="M1272">
        <f>IFERROR(SMALL(M346:M1024,ROW()-ROW($M$1027)+1),"")</f>
        <v>0</v>
      </c>
      <c r="N1272">
        <f>IFERROR(SMALL(N346:N1024,ROW()-ROW($N$1027)+1),"")</f>
        <v>0</v>
      </c>
      <c r="O1272">
        <f>IFERROR(SMALL(O346:O1024,ROW()-ROW($O$1027)+1),"")</f>
        <v>0</v>
      </c>
      <c r="P1272">
        <f>IFERROR(SMALL(P346:P1024,ROW()-ROW($P$1027)+1),"")</f>
        <v>0</v>
      </c>
      <c r="Q1272">
        <f>IFERROR(SMALL(Q346:Q1024,ROW()-ROW($Q$1027)+1),"")</f>
        <v>0</v>
      </c>
      <c r="R1272">
        <f>IFERROR(SMALL(R346:R1024,ROW()-ROW($R$1027)+1),"")</f>
        <v>0</v>
      </c>
      <c r="S1272">
        <f>IFERROR(SMALL(S346:S1024,ROW()-ROW($S$1027)+1),"")</f>
        <v>0</v>
      </c>
      <c r="T1272">
        <f>IFERROR(SMALL(T346:T1024,ROW()-ROW($T$1027)+1),"")</f>
        <v>0</v>
      </c>
      <c r="U1272">
        <f>IFERROR(SMALL(U346:U1024,ROW()-ROW($U$1027)+1),"")</f>
        <v>0</v>
      </c>
      <c r="V1272">
        <f>IFERROR(SMALL(V346:V1024,ROW()-ROW($V$1027)+1),"")</f>
        <v>0</v>
      </c>
      <c r="W1272">
        <f>IFERROR(SMALL(W346:W1024,ROW()-ROW($W$1027)+1),"")</f>
        <v>0</v>
      </c>
      <c r="X1272">
        <f>IFERROR(SMALL(X346:X1024,ROW()-ROW($X$1027)+1),"")</f>
        <v>0</v>
      </c>
      <c r="Y1272">
        <f>IFERROR(SMALL(Y346:Y1024,ROW()-ROW($Y$1027)+1),"")</f>
        <v>0</v>
      </c>
      <c r="Z1272">
        <f>IFERROR(SMALL(Z346:Z1024,ROW()-ROW($Z$1027)+1),"")</f>
        <v>0</v>
      </c>
      <c r="AA1272">
        <f>IFERROR(SMALL(AA346:AA1024,ROW()-ROW($AA$1027)+1),"")</f>
        <v>0</v>
      </c>
      <c r="AB1272">
        <f>IFERROR(SMALL(AB346:AB1024,ROW()-ROW($AB$1027)+1),"")</f>
        <v>0</v>
      </c>
      <c r="AC1272">
        <f>IFERROR(SMALL(AC346:AC1024,ROW()-ROW($AC$1027)+1),"")</f>
        <v>0</v>
      </c>
      <c r="AD1272">
        <f>IFERROR(SMALL(AD346:AD1024,ROW()-ROW($AD$1027)+1),"")</f>
        <v>0</v>
      </c>
      <c r="AE1272">
        <f>IFERROR(SMALL(AE346:AE1024,ROW()-ROW($AE$1027)+1),"")</f>
        <v>0</v>
      </c>
      <c r="AF1272">
        <f>IFERROR(SMALL(AF346:AF1024,ROW()-ROW($AF$1027)+1),"")</f>
        <v>0</v>
      </c>
      <c r="AG1272">
        <f>IFERROR(SMALL(AG346:AG1024,ROW()-ROW($AG$1027)+1),"")</f>
        <v>0</v>
      </c>
      <c r="AH1272">
        <f>IFERROR(SMALL(AH346:AH1024,ROW()-ROW($AH$1027)+1),"")</f>
        <v>0</v>
      </c>
      <c r="AI1272">
        <f>IFERROR(SMALL(AI346:AI1024,ROW()-ROW($AI$1027)+1),"")</f>
        <v>0</v>
      </c>
      <c r="AJ1272">
        <f>IFERROR(SMALL(AJ346:AJ1024,ROW()-ROW($AJ$1027)+1),"")</f>
        <v>0</v>
      </c>
      <c r="AM1272">
        <f>IFERROR(SMALL(AM346:AM1024,ROW()-ROW($AM$1027)+1),"")</f>
        <v>0</v>
      </c>
      <c r="AN1272">
        <f>IFERROR(SMALL(AN346:AN1024,ROW()-ROW($AN$1027)+1),"")</f>
        <v>0</v>
      </c>
      <c r="AO1272">
        <f>IFERROR(SMALL(AO346:AO1024,ROW()-ROW($AO$1027)+1),"")</f>
        <v>0</v>
      </c>
      <c r="AP1272">
        <f>IFERROR(SMALL(AP346:AP1024,ROW()-ROW($AP$1027)+1),"")</f>
        <v>0</v>
      </c>
      <c r="AQ1272">
        <f>IFERROR(SMALL(AQ346:AQ1024,ROW()-ROW($AQ$1027)+1),"")</f>
        <v>0</v>
      </c>
      <c r="AR1272">
        <f>IFERROR(SMALL(AR346:AR1024,ROW()-ROW($AR$1027)+1),"")</f>
        <v>0</v>
      </c>
      <c r="AS1272">
        <f>IFERROR(SMALL(AS346:AS1024,ROW()-ROW($AS$1027)+1),"")</f>
        <v>0</v>
      </c>
      <c r="AT1272">
        <f>IFERROR(SMALL(AT346:AT1024,ROW()-ROW($AT$1027)+1),"")</f>
        <v>0</v>
      </c>
      <c r="AU1272">
        <f>IFERROR(SMALL(AU346:AU1024,ROW()-ROW($AU$1027)+1),"")</f>
        <v>0</v>
      </c>
      <c r="AV1272">
        <f>IFERROR(SMALL(AV346:AV1024,ROW()-ROW($AV$1027)+1),"")</f>
        <v>0</v>
      </c>
      <c r="AW1272">
        <f>IFERROR(SMALL(AW346:AW1024,ROW()-ROW($AW$1027)+1),"")</f>
        <v>0</v>
      </c>
      <c r="AX1272">
        <f>IFERROR(SMALL(AX346:AX1024,ROW()-ROW($AX$1027)+1),"")</f>
        <v>0</v>
      </c>
      <c r="AY1272">
        <f>IFERROR(SMALL(AY346:AY1024,ROW()-ROW($AY$1027)+1),"")</f>
        <v>0</v>
      </c>
      <c r="AZ1272">
        <f>IFERROR(SMALL(AZ346:AZ1024,ROW()-ROW($AZ$1027)+1),"")</f>
        <v>0</v>
      </c>
      <c r="BA1272">
        <f>IFERROR(SMALL(BA346:BA1024,ROW()-ROW($BA$1027)+1),"")</f>
        <v>0</v>
      </c>
      <c r="BB1272">
        <f>IFERROR(SMALL(BB346:BB1024,ROW()-ROW($BB$1027)+1),"")</f>
        <v>0</v>
      </c>
      <c r="BC1272">
        <f>IFERROR(SMALL(BC346:BC1024,ROW()-ROW($BC$1027)+1),"")</f>
        <v>0</v>
      </c>
      <c r="BD1272">
        <f>IFERROR(SMALL(BD346:BD1024,ROW()-ROW($BD$1027)+1),"")</f>
        <v>0</v>
      </c>
      <c r="BE1272">
        <f>IFERROR(SMALL(BE346:BE1024,ROW()-ROW($BE$1027)+1),"")</f>
        <v>0</v>
      </c>
      <c r="BF1272">
        <f>IFERROR(SMALL(BF346:BF1024,ROW()-ROW($BF$1027)+1),"")</f>
        <v>0</v>
      </c>
      <c r="BG1272">
        <f>IFERROR(SMALL(BG346:BG1024,ROW()-ROW($BG$1027)+1),"")</f>
        <v>0</v>
      </c>
      <c r="BH1272">
        <f>IFERROR(SMALL(BH346:BH1024,ROW()-ROW($BH$1027)+1),"")</f>
        <v>0</v>
      </c>
      <c r="BI1272">
        <f>IFERROR(SMALL(BI346:BI1024,ROW()-ROW($BI$1027)+1),"")</f>
        <v>0</v>
      </c>
      <c r="BJ1272">
        <f>IFERROR(SMALL(BJ346:BJ1024,ROW()-ROW($BJ$1027)+1),"")</f>
        <v>0</v>
      </c>
      <c r="BK1272">
        <f>IFERROR(SMALL(BK346:BK1024,ROW()-ROW($BK$1027)+1),"")</f>
        <v>0</v>
      </c>
      <c r="BL1272">
        <f>IFERROR(SMALL(BL346:BL1024,ROW()-ROW($BL$1027)+1),"")</f>
        <v>0</v>
      </c>
      <c r="BM1272">
        <f>IFERROR(SMALL(BM346:BM1024,ROW()-ROW($BM$1027)+1),"")</f>
        <v>0</v>
      </c>
      <c r="BN1272">
        <f>IFERROR(SMALL(BN346:BN1024,ROW()-ROW($BN$1027)+1),"")</f>
        <v>0</v>
      </c>
      <c r="BO1272">
        <f>IFERROR(SMALL(BO346:BO1024,ROW()-ROW($BO$1027)+1),"")</f>
        <v>0</v>
      </c>
      <c r="BP1272">
        <f>IFERROR(SMALL(BP346:BP1024,ROW()-ROW($BP$1027)+1),"")</f>
        <v>0</v>
      </c>
      <c r="BQ1272">
        <f>IFERROR(SMALL(BQ346:BQ1024,ROW()-ROW($BQ$1027)+1),"")</f>
        <v>0</v>
      </c>
      <c r="BR1272">
        <f>IFERROR(SMALL(BR346:BR1024,ROW()-ROW($BR$1027)+1),"")</f>
        <v>0</v>
      </c>
    </row>
    <row r="1273" spans="5:70">
      <c r="E1273">
        <f>IFERROR(SMALL(E346:E1024,ROW()-ROW($E$1027)+1),"")</f>
        <v>0</v>
      </c>
      <c r="F1273">
        <f>IFERROR(SMALL(F346:F1024,ROW()-ROW($F$1027)+1),"")</f>
        <v>0</v>
      </c>
      <c r="G1273">
        <f>IFERROR(SMALL(G346:G1024,ROW()-ROW($G$1027)+1),"")</f>
        <v>0</v>
      </c>
      <c r="H1273">
        <f>IFERROR(SMALL(H346:H1024,ROW()-ROW($H$1027)+1),"")</f>
        <v>0</v>
      </c>
      <c r="I1273">
        <f>IFERROR(SMALL(I346:I1024,ROW()-ROW($I$1027)+1),"")</f>
        <v>0</v>
      </c>
      <c r="J1273">
        <f>IFERROR(SMALL(J346:J1024,ROW()-ROW($J$1027)+1),"")</f>
        <v>0</v>
      </c>
      <c r="K1273">
        <f>IFERROR(SMALL(K346:K1024,ROW()-ROW($K$1027)+1),"")</f>
        <v>0</v>
      </c>
      <c r="L1273">
        <f>IFERROR(SMALL(L346:L1024,ROW()-ROW($L$1027)+1),"")</f>
        <v>0</v>
      </c>
      <c r="M1273">
        <f>IFERROR(SMALL(M346:M1024,ROW()-ROW($M$1027)+1),"")</f>
        <v>0</v>
      </c>
      <c r="N1273">
        <f>IFERROR(SMALL(N346:N1024,ROW()-ROW($N$1027)+1),"")</f>
        <v>0</v>
      </c>
      <c r="O1273">
        <f>IFERROR(SMALL(O346:O1024,ROW()-ROW($O$1027)+1),"")</f>
        <v>0</v>
      </c>
      <c r="P1273">
        <f>IFERROR(SMALL(P346:P1024,ROW()-ROW($P$1027)+1),"")</f>
        <v>0</v>
      </c>
      <c r="Q1273">
        <f>IFERROR(SMALL(Q346:Q1024,ROW()-ROW($Q$1027)+1),"")</f>
        <v>0</v>
      </c>
      <c r="R1273">
        <f>IFERROR(SMALL(R346:R1024,ROW()-ROW($R$1027)+1),"")</f>
        <v>0</v>
      </c>
      <c r="S1273">
        <f>IFERROR(SMALL(S346:S1024,ROW()-ROW($S$1027)+1),"")</f>
        <v>0</v>
      </c>
      <c r="T1273">
        <f>IFERROR(SMALL(T346:T1024,ROW()-ROW($T$1027)+1),"")</f>
        <v>0</v>
      </c>
      <c r="U1273">
        <f>IFERROR(SMALL(U346:U1024,ROW()-ROW($U$1027)+1),"")</f>
        <v>0</v>
      </c>
      <c r="V1273">
        <f>IFERROR(SMALL(V346:V1024,ROW()-ROW($V$1027)+1),"")</f>
        <v>0</v>
      </c>
      <c r="W1273">
        <f>IFERROR(SMALL(W346:W1024,ROW()-ROW($W$1027)+1),"")</f>
        <v>0</v>
      </c>
      <c r="X1273">
        <f>IFERROR(SMALL(X346:X1024,ROW()-ROW($X$1027)+1),"")</f>
        <v>0</v>
      </c>
      <c r="Y1273">
        <f>IFERROR(SMALL(Y346:Y1024,ROW()-ROW($Y$1027)+1),"")</f>
        <v>0</v>
      </c>
      <c r="Z1273">
        <f>IFERROR(SMALL(Z346:Z1024,ROW()-ROW($Z$1027)+1),"")</f>
        <v>0</v>
      </c>
      <c r="AA1273">
        <f>IFERROR(SMALL(AA346:AA1024,ROW()-ROW($AA$1027)+1),"")</f>
        <v>0</v>
      </c>
      <c r="AB1273">
        <f>IFERROR(SMALL(AB346:AB1024,ROW()-ROW($AB$1027)+1),"")</f>
        <v>0</v>
      </c>
      <c r="AC1273">
        <f>IFERROR(SMALL(AC346:AC1024,ROW()-ROW($AC$1027)+1),"")</f>
        <v>0</v>
      </c>
      <c r="AD1273">
        <f>IFERROR(SMALL(AD346:AD1024,ROW()-ROW($AD$1027)+1),"")</f>
        <v>0</v>
      </c>
      <c r="AE1273">
        <f>IFERROR(SMALL(AE346:AE1024,ROW()-ROW($AE$1027)+1),"")</f>
        <v>0</v>
      </c>
      <c r="AF1273">
        <f>IFERROR(SMALL(AF346:AF1024,ROW()-ROW($AF$1027)+1),"")</f>
        <v>0</v>
      </c>
      <c r="AG1273">
        <f>IFERROR(SMALL(AG346:AG1024,ROW()-ROW($AG$1027)+1),"")</f>
        <v>0</v>
      </c>
      <c r="AH1273">
        <f>IFERROR(SMALL(AH346:AH1024,ROW()-ROW($AH$1027)+1),"")</f>
        <v>0</v>
      </c>
      <c r="AI1273">
        <f>IFERROR(SMALL(AI346:AI1024,ROW()-ROW($AI$1027)+1),"")</f>
        <v>0</v>
      </c>
      <c r="AJ1273">
        <f>IFERROR(SMALL(AJ346:AJ1024,ROW()-ROW($AJ$1027)+1),"")</f>
        <v>0</v>
      </c>
      <c r="AM1273">
        <f>IFERROR(SMALL(AM346:AM1024,ROW()-ROW($AM$1027)+1),"")</f>
        <v>0</v>
      </c>
      <c r="AN1273">
        <f>IFERROR(SMALL(AN346:AN1024,ROW()-ROW($AN$1027)+1),"")</f>
        <v>0</v>
      </c>
      <c r="AO1273">
        <f>IFERROR(SMALL(AO346:AO1024,ROW()-ROW($AO$1027)+1),"")</f>
        <v>0</v>
      </c>
      <c r="AP1273">
        <f>IFERROR(SMALL(AP346:AP1024,ROW()-ROW($AP$1027)+1),"")</f>
        <v>0</v>
      </c>
      <c r="AQ1273">
        <f>IFERROR(SMALL(AQ346:AQ1024,ROW()-ROW($AQ$1027)+1),"")</f>
        <v>0</v>
      </c>
      <c r="AR1273">
        <f>IFERROR(SMALL(AR346:AR1024,ROW()-ROW($AR$1027)+1),"")</f>
        <v>0</v>
      </c>
      <c r="AS1273">
        <f>IFERROR(SMALL(AS346:AS1024,ROW()-ROW($AS$1027)+1),"")</f>
        <v>0</v>
      </c>
      <c r="AT1273">
        <f>IFERROR(SMALL(AT346:AT1024,ROW()-ROW($AT$1027)+1),"")</f>
        <v>0</v>
      </c>
      <c r="AU1273">
        <f>IFERROR(SMALL(AU346:AU1024,ROW()-ROW($AU$1027)+1),"")</f>
        <v>0</v>
      </c>
      <c r="AV1273">
        <f>IFERROR(SMALL(AV346:AV1024,ROW()-ROW($AV$1027)+1),"")</f>
        <v>0</v>
      </c>
      <c r="AW1273">
        <f>IFERROR(SMALL(AW346:AW1024,ROW()-ROW($AW$1027)+1),"")</f>
        <v>0</v>
      </c>
      <c r="AX1273">
        <f>IFERROR(SMALL(AX346:AX1024,ROW()-ROW($AX$1027)+1),"")</f>
        <v>0</v>
      </c>
      <c r="AY1273">
        <f>IFERROR(SMALL(AY346:AY1024,ROW()-ROW($AY$1027)+1),"")</f>
        <v>0</v>
      </c>
      <c r="AZ1273">
        <f>IFERROR(SMALL(AZ346:AZ1024,ROW()-ROW($AZ$1027)+1),"")</f>
        <v>0</v>
      </c>
      <c r="BA1273">
        <f>IFERROR(SMALL(BA346:BA1024,ROW()-ROW($BA$1027)+1),"")</f>
        <v>0</v>
      </c>
      <c r="BB1273">
        <f>IFERROR(SMALL(BB346:BB1024,ROW()-ROW($BB$1027)+1),"")</f>
        <v>0</v>
      </c>
      <c r="BC1273">
        <f>IFERROR(SMALL(BC346:BC1024,ROW()-ROW($BC$1027)+1),"")</f>
        <v>0</v>
      </c>
      <c r="BD1273">
        <f>IFERROR(SMALL(BD346:BD1024,ROW()-ROW($BD$1027)+1),"")</f>
        <v>0</v>
      </c>
      <c r="BE1273">
        <f>IFERROR(SMALL(BE346:BE1024,ROW()-ROW($BE$1027)+1),"")</f>
        <v>0</v>
      </c>
      <c r="BF1273">
        <f>IFERROR(SMALL(BF346:BF1024,ROW()-ROW($BF$1027)+1),"")</f>
        <v>0</v>
      </c>
      <c r="BG1273">
        <f>IFERROR(SMALL(BG346:BG1024,ROW()-ROW($BG$1027)+1),"")</f>
        <v>0</v>
      </c>
      <c r="BH1273">
        <f>IFERROR(SMALL(BH346:BH1024,ROW()-ROW($BH$1027)+1),"")</f>
        <v>0</v>
      </c>
      <c r="BI1273">
        <f>IFERROR(SMALL(BI346:BI1024,ROW()-ROW($BI$1027)+1),"")</f>
        <v>0</v>
      </c>
      <c r="BJ1273">
        <f>IFERROR(SMALL(BJ346:BJ1024,ROW()-ROW($BJ$1027)+1),"")</f>
        <v>0</v>
      </c>
      <c r="BK1273">
        <f>IFERROR(SMALL(BK346:BK1024,ROW()-ROW($BK$1027)+1),"")</f>
        <v>0</v>
      </c>
      <c r="BL1273">
        <f>IFERROR(SMALL(BL346:BL1024,ROW()-ROW($BL$1027)+1),"")</f>
        <v>0</v>
      </c>
      <c r="BM1273">
        <f>IFERROR(SMALL(BM346:BM1024,ROW()-ROW($BM$1027)+1),"")</f>
        <v>0</v>
      </c>
      <c r="BN1273">
        <f>IFERROR(SMALL(BN346:BN1024,ROW()-ROW($BN$1027)+1),"")</f>
        <v>0</v>
      </c>
      <c r="BO1273">
        <f>IFERROR(SMALL(BO346:BO1024,ROW()-ROW($BO$1027)+1),"")</f>
        <v>0</v>
      </c>
      <c r="BP1273">
        <f>IFERROR(SMALL(BP346:BP1024,ROW()-ROW($BP$1027)+1),"")</f>
        <v>0</v>
      </c>
      <c r="BQ1273">
        <f>IFERROR(SMALL(BQ346:BQ1024,ROW()-ROW($BQ$1027)+1),"")</f>
        <v>0</v>
      </c>
      <c r="BR1273">
        <f>IFERROR(SMALL(BR346:BR1024,ROW()-ROW($BR$1027)+1),"")</f>
        <v>0</v>
      </c>
    </row>
    <row r="1274" spans="5:70">
      <c r="E1274">
        <f>IFERROR(SMALL(E346:E1024,ROW()-ROW($E$1027)+1),"")</f>
        <v>0</v>
      </c>
      <c r="F1274">
        <f>IFERROR(SMALL(F346:F1024,ROW()-ROW($F$1027)+1),"")</f>
        <v>0</v>
      </c>
      <c r="G1274">
        <f>IFERROR(SMALL(G346:G1024,ROW()-ROW($G$1027)+1),"")</f>
        <v>0</v>
      </c>
      <c r="H1274">
        <f>IFERROR(SMALL(H346:H1024,ROW()-ROW($H$1027)+1),"")</f>
        <v>0</v>
      </c>
      <c r="I1274">
        <f>IFERROR(SMALL(I346:I1024,ROW()-ROW($I$1027)+1),"")</f>
        <v>0</v>
      </c>
      <c r="J1274">
        <f>IFERROR(SMALL(J346:J1024,ROW()-ROW($J$1027)+1),"")</f>
        <v>0</v>
      </c>
      <c r="K1274">
        <f>IFERROR(SMALL(K346:K1024,ROW()-ROW($K$1027)+1),"")</f>
        <v>0</v>
      </c>
      <c r="L1274">
        <f>IFERROR(SMALL(L346:L1024,ROW()-ROW($L$1027)+1),"")</f>
        <v>0</v>
      </c>
      <c r="M1274">
        <f>IFERROR(SMALL(M346:M1024,ROW()-ROW($M$1027)+1),"")</f>
        <v>0</v>
      </c>
      <c r="N1274">
        <f>IFERROR(SMALL(N346:N1024,ROW()-ROW($N$1027)+1),"")</f>
        <v>0</v>
      </c>
      <c r="O1274">
        <f>IFERROR(SMALL(O346:O1024,ROW()-ROW($O$1027)+1),"")</f>
        <v>0</v>
      </c>
      <c r="P1274">
        <f>IFERROR(SMALL(P346:P1024,ROW()-ROW($P$1027)+1),"")</f>
        <v>0</v>
      </c>
      <c r="Q1274">
        <f>IFERROR(SMALL(Q346:Q1024,ROW()-ROW($Q$1027)+1),"")</f>
        <v>0</v>
      </c>
      <c r="R1274">
        <f>IFERROR(SMALL(R346:R1024,ROW()-ROW($R$1027)+1),"")</f>
        <v>0</v>
      </c>
      <c r="S1274">
        <f>IFERROR(SMALL(S346:S1024,ROW()-ROW($S$1027)+1),"")</f>
        <v>0</v>
      </c>
      <c r="T1274">
        <f>IFERROR(SMALL(T346:T1024,ROW()-ROW($T$1027)+1),"")</f>
        <v>0</v>
      </c>
      <c r="U1274">
        <f>IFERROR(SMALL(U346:U1024,ROW()-ROW($U$1027)+1),"")</f>
        <v>0</v>
      </c>
      <c r="V1274">
        <f>IFERROR(SMALL(V346:V1024,ROW()-ROW($V$1027)+1),"")</f>
        <v>0</v>
      </c>
      <c r="W1274">
        <f>IFERROR(SMALL(W346:W1024,ROW()-ROW($W$1027)+1),"")</f>
        <v>0</v>
      </c>
      <c r="X1274">
        <f>IFERROR(SMALL(X346:X1024,ROW()-ROW($X$1027)+1),"")</f>
        <v>0</v>
      </c>
      <c r="Y1274">
        <f>IFERROR(SMALL(Y346:Y1024,ROW()-ROW($Y$1027)+1),"")</f>
        <v>0</v>
      </c>
      <c r="Z1274">
        <f>IFERROR(SMALL(Z346:Z1024,ROW()-ROW($Z$1027)+1),"")</f>
        <v>0</v>
      </c>
      <c r="AA1274">
        <f>IFERROR(SMALL(AA346:AA1024,ROW()-ROW($AA$1027)+1),"")</f>
        <v>0</v>
      </c>
      <c r="AB1274">
        <f>IFERROR(SMALL(AB346:AB1024,ROW()-ROW($AB$1027)+1),"")</f>
        <v>0</v>
      </c>
      <c r="AC1274">
        <f>IFERROR(SMALL(AC346:AC1024,ROW()-ROW($AC$1027)+1),"")</f>
        <v>0</v>
      </c>
      <c r="AD1274">
        <f>IFERROR(SMALL(AD346:AD1024,ROW()-ROW($AD$1027)+1),"")</f>
        <v>0</v>
      </c>
      <c r="AE1274">
        <f>IFERROR(SMALL(AE346:AE1024,ROW()-ROW($AE$1027)+1),"")</f>
        <v>0</v>
      </c>
      <c r="AF1274">
        <f>IFERROR(SMALL(AF346:AF1024,ROW()-ROW($AF$1027)+1),"")</f>
        <v>0</v>
      </c>
      <c r="AG1274">
        <f>IFERROR(SMALL(AG346:AG1024,ROW()-ROW($AG$1027)+1),"")</f>
        <v>0</v>
      </c>
      <c r="AH1274">
        <f>IFERROR(SMALL(AH346:AH1024,ROW()-ROW($AH$1027)+1),"")</f>
        <v>0</v>
      </c>
      <c r="AI1274">
        <f>IFERROR(SMALL(AI346:AI1024,ROW()-ROW($AI$1027)+1),"")</f>
        <v>0</v>
      </c>
      <c r="AJ1274">
        <f>IFERROR(SMALL(AJ346:AJ1024,ROW()-ROW($AJ$1027)+1),"")</f>
        <v>0</v>
      </c>
      <c r="AM1274">
        <f>IFERROR(SMALL(AM346:AM1024,ROW()-ROW($AM$1027)+1),"")</f>
        <v>0</v>
      </c>
      <c r="AN1274">
        <f>IFERROR(SMALL(AN346:AN1024,ROW()-ROW($AN$1027)+1),"")</f>
        <v>0</v>
      </c>
      <c r="AO1274">
        <f>IFERROR(SMALL(AO346:AO1024,ROW()-ROW($AO$1027)+1),"")</f>
        <v>0</v>
      </c>
      <c r="AP1274">
        <f>IFERROR(SMALL(AP346:AP1024,ROW()-ROW($AP$1027)+1),"")</f>
        <v>0</v>
      </c>
      <c r="AQ1274">
        <f>IFERROR(SMALL(AQ346:AQ1024,ROW()-ROW($AQ$1027)+1),"")</f>
        <v>0</v>
      </c>
      <c r="AR1274">
        <f>IFERROR(SMALL(AR346:AR1024,ROW()-ROW($AR$1027)+1),"")</f>
        <v>0</v>
      </c>
      <c r="AS1274">
        <f>IFERROR(SMALL(AS346:AS1024,ROW()-ROW($AS$1027)+1),"")</f>
        <v>0</v>
      </c>
      <c r="AT1274">
        <f>IFERROR(SMALL(AT346:AT1024,ROW()-ROW($AT$1027)+1),"")</f>
        <v>0</v>
      </c>
      <c r="AU1274">
        <f>IFERROR(SMALL(AU346:AU1024,ROW()-ROW($AU$1027)+1),"")</f>
        <v>0</v>
      </c>
      <c r="AV1274">
        <f>IFERROR(SMALL(AV346:AV1024,ROW()-ROW($AV$1027)+1),"")</f>
        <v>0</v>
      </c>
      <c r="AW1274">
        <f>IFERROR(SMALL(AW346:AW1024,ROW()-ROW($AW$1027)+1),"")</f>
        <v>0</v>
      </c>
      <c r="AX1274">
        <f>IFERROR(SMALL(AX346:AX1024,ROW()-ROW($AX$1027)+1),"")</f>
        <v>0</v>
      </c>
      <c r="AY1274">
        <f>IFERROR(SMALL(AY346:AY1024,ROW()-ROW($AY$1027)+1),"")</f>
        <v>0</v>
      </c>
      <c r="AZ1274">
        <f>IFERROR(SMALL(AZ346:AZ1024,ROW()-ROW($AZ$1027)+1),"")</f>
        <v>0</v>
      </c>
      <c r="BA1274">
        <f>IFERROR(SMALL(BA346:BA1024,ROW()-ROW($BA$1027)+1),"")</f>
        <v>0</v>
      </c>
      <c r="BB1274">
        <f>IFERROR(SMALL(BB346:BB1024,ROW()-ROW($BB$1027)+1),"")</f>
        <v>0</v>
      </c>
      <c r="BC1274">
        <f>IFERROR(SMALL(BC346:BC1024,ROW()-ROW($BC$1027)+1),"")</f>
        <v>0</v>
      </c>
      <c r="BD1274">
        <f>IFERROR(SMALL(BD346:BD1024,ROW()-ROW($BD$1027)+1),"")</f>
        <v>0</v>
      </c>
      <c r="BE1274">
        <f>IFERROR(SMALL(BE346:BE1024,ROW()-ROW($BE$1027)+1),"")</f>
        <v>0</v>
      </c>
      <c r="BF1274">
        <f>IFERROR(SMALL(BF346:BF1024,ROW()-ROW($BF$1027)+1),"")</f>
        <v>0</v>
      </c>
      <c r="BG1274">
        <f>IFERROR(SMALL(BG346:BG1024,ROW()-ROW($BG$1027)+1),"")</f>
        <v>0</v>
      </c>
      <c r="BH1274">
        <f>IFERROR(SMALL(BH346:BH1024,ROW()-ROW($BH$1027)+1),"")</f>
        <v>0</v>
      </c>
      <c r="BI1274">
        <f>IFERROR(SMALL(BI346:BI1024,ROW()-ROW($BI$1027)+1),"")</f>
        <v>0</v>
      </c>
      <c r="BJ1274">
        <f>IFERROR(SMALL(BJ346:BJ1024,ROW()-ROW($BJ$1027)+1),"")</f>
        <v>0</v>
      </c>
      <c r="BK1274">
        <f>IFERROR(SMALL(BK346:BK1024,ROW()-ROW($BK$1027)+1),"")</f>
        <v>0</v>
      </c>
      <c r="BL1274">
        <f>IFERROR(SMALL(BL346:BL1024,ROW()-ROW($BL$1027)+1),"")</f>
        <v>0</v>
      </c>
      <c r="BM1274">
        <f>IFERROR(SMALL(BM346:BM1024,ROW()-ROW($BM$1027)+1),"")</f>
        <v>0</v>
      </c>
      <c r="BN1274">
        <f>IFERROR(SMALL(BN346:BN1024,ROW()-ROW($BN$1027)+1),"")</f>
        <v>0</v>
      </c>
      <c r="BO1274">
        <f>IFERROR(SMALL(BO346:BO1024,ROW()-ROW($BO$1027)+1),"")</f>
        <v>0</v>
      </c>
      <c r="BP1274">
        <f>IFERROR(SMALL(BP346:BP1024,ROW()-ROW($BP$1027)+1),"")</f>
        <v>0</v>
      </c>
      <c r="BQ1274">
        <f>IFERROR(SMALL(BQ346:BQ1024,ROW()-ROW($BQ$1027)+1),"")</f>
        <v>0</v>
      </c>
      <c r="BR1274">
        <f>IFERROR(SMALL(BR346:BR1024,ROW()-ROW($BR$1027)+1),"")</f>
        <v>0</v>
      </c>
    </row>
    <row r="1275" spans="5:70">
      <c r="E1275">
        <f>IFERROR(SMALL(E346:E1024,ROW()-ROW($E$1027)+1),"")</f>
        <v>0</v>
      </c>
      <c r="F1275">
        <f>IFERROR(SMALL(F346:F1024,ROW()-ROW($F$1027)+1),"")</f>
        <v>0</v>
      </c>
      <c r="G1275">
        <f>IFERROR(SMALL(G346:G1024,ROW()-ROW($G$1027)+1),"")</f>
        <v>0</v>
      </c>
      <c r="H1275">
        <f>IFERROR(SMALL(H346:H1024,ROW()-ROW($H$1027)+1),"")</f>
        <v>0</v>
      </c>
      <c r="I1275">
        <f>IFERROR(SMALL(I346:I1024,ROW()-ROW($I$1027)+1),"")</f>
        <v>0</v>
      </c>
      <c r="J1275">
        <f>IFERROR(SMALL(J346:J1024,ROW()-ROW($J$1027)+1),"")</f>
        <v>0</v>
      </c>
      <c r="K1275">
        <f>IFERROR(SMALL(K346:K1024,ROW()-ROW($K$1027)+1),"")</f>
        <v>0</v>
      </c>
      <c r="L1275">
        <f>IFERROR(SMALL(L346:L1024,ROW()-ROW($L$1027)+1),"")</f>
        <v>0</v>
      </c>
      <c r="M1275">
        <f>IFERROR(SMALL(M346:M1024,ROW()-ROW($M$1027)+1),"")</f>
        <v>0</v>
      </c>
      <c r="N1275">
        <f>IFERROR(SMALL(N346:N1024,ROW()-ROW($N$1027)+1),"")</f>
        <v>0</v>
      </c>
      <c r="O1275">
        <f>IFERROR(SMALL(O346:O1024,ROW()-ROW($O$1027)+1),"")</f>
        <v>0</v>
      </c>
      <c r="P1275">
        <f>IFERROR(SMALL(P346:P1024,ROW()-ROW($P$1027)+1),"")</f>
        <v>0</v>
      </c>
      <c r="Q1275">
        <f>IFERROR(SMALL(Q346:Q1024,ROW()-ROW($Q$1027)+1),"")</f>
        <v>0</v>
      </c>
      <c r="R1275">
        <f>IFERROR(SMALL(R346:R1024,ROW()-ROW($R$1027)+1),"")</f>
        <v>0</v>
      </c>
      <c r="S1275">
        <f>IFERROR(SMALL(S346:S1024,ROW()-ROW($S$1027)+1),"")</f>
        <v>0</v>
      </c>
      <c r="T1275">
        <f>IFERROR(SMALL(T346:T1024,ROW()-ROW($T$1027)+1),"")</f>
        <v>0</v>
      </c>
      <c r="U1275">
        <f>IFERROR(SMALL(U346:U1024,ROW()-ROW($U$1027)+1),"")</f>
        <v>0</v>
      </c>
      <c r="V1275">
        <f>IFERROR(SMALL(V346:V1024,ROW()-ROW($V$1027)+1),"")</f>
        <v>0</v>
      </c>
      <c r="W1275">
        <f>IFERROR(SMALL(W346:W1024,ROW()-ROW($W$1027)+1),"")</f>
        <v>0</v>
      </c>
      <c r="X1275">
        <f>IFERROR(SMALL(X346:X1024,ROW()-ROW($X$1027)+1),"")</f>
        <v>0</v>
      </c>
      <c r="Y1275">
        <f>IFERROR(SMALL(Y346:Y1024,ROW()-ROW($Y$1027)+1),"")</f>
        <v>0</v>
      </c>
      <c r="Z1275">
        <f>IFERROR(SMALL(Z346:Z1024,ROW()-ROW($Z$1027)+1),"")</f>
        <v>0</v>
      </c>
      <c r="AA1275">
        <f>IFERROR(SMALL(AA346:AA1024,ROW()-ROW($AA$1027)+1),"")</f>
        <v>0</v>
      </c>
      <c r="AB1275">
        <f>IFERROR(SMALL(AB346:AB1024,ROW()-ROW($AB$1027)+1),"")</f>
        <v>0</v>
      </c>
      <c r="AC1275">
        <f>IFERROR(SMALL(AC346:AC1024,ROW()-ROW($AC$1027)+1),"")</f>
        <v>0</v>
      </c>
      <c r="AD1275">
        <f>IFERROR(SMALL(AD346:AD1024,ROW()-ROW($AD$1027)+1),"")</f>
        <v>0</v>
      </c>
      <c r="AE1275">
        <f>IFERROR(SMALL(AE346:AE1024,ROW()-ROW($AE$1027)+1),"")</f>
        <v>0</v>
      </c>
      <c r="AF1275">
        <f>IFERROR(SMALL(AF346:AF1024,ROW()-ROW($AF$1027)+1),"")</f>
        <v>0</v>
      </c>
      <c r="AG1275">
        <f>IFERROR(SMALL(AG346:AG1024,ROW()-ROW($AG$1027)+1),"")</f>
        <v>0</v>
      </c>
      <c r="AH1275">
        <f>IFERROR(SMALL(AH346:AH1024,ROW()-ROW($AH$1027)+1),"")</f>
        <v>0</v>
      </c>
      <c r="AI1275">
        <f>IFERROR(SMALL(AI346:AI1024,ROW()-ROW($AI$1027)+1),"")</f>
        <v>0</v>
      </c>
      <c r="AJ1275">
        <f>IFERROR(SMALL(AJ346:AJ1024,ROW()-ROW($AJ$1027)+1),"")</f>
        <v>0</v>
      </c>
      <c r="AM1275">
        <f>IFERROR(SMALL(AM346:AM1024,ROW()-ROW($AM$1027)+1),"")</f>
        <v>0</v>
      </c>
      <c r="AN1275">
        <f>IFERROR(SMALL(AN346:AN1024,ROW()-ROW($AN$1027)+1),"")</f>
        <v>0</v>
      </c>
      <c r="AO1275">
        <f>IFERROR(SMALL(AO346:AO1024,ROW()-ROW($AO$1027)+1),"")</f>
        <v>0</v>
      </c>
      <c r="AP1275">
        <f>IFERROR(SMALL(AP346:AP1024,ROW()-ROW($AP$1027)+1),"")</f>
        <v>0</v>
      </c>
      <c r="AQ1275">
        <f>IFERROR(SMALL(AQ346:AQ1024,ROW()-ROW($AQ$1027)+1),"")</f>
        <v>0</v>
      </c>
      <c r="AR1275">
        <f>IFERROR(SMALL(AR346:AR1024,ROW()-ROW($AR$1027)+1),"")</f>
        <v>0</v>
      </c>
      <c r="AS1275">
        <f>IFERROR(SMALL(AS346:AS1024,ROW()-ROW($AS$1027)+1),"")</f>
        <v>0</v>
      </c>
      <c r="AT1275">
        <f>IFERROR(SMALL(AT346:AT1024,ROW()-ROW($AT$1027)+1),"")</f>
        <v>0</v>
      </c>
      <c r="AU1275">
        <f>IFERROR(SMALL(AU346:AU1024,ROW()-ROW($AU$1027)+1),"")</f>
        <v>0</v>
      </c>
      <c r="AV1275">
        <f>IFERROR(SMALL(AV346:AV1024,ROW()-ROW($AV$1027)+1),"")</f>
        <v>0</v>
      </c>
      <c r="AW1275">
        <f>IFERROR(SMALL(AW346:AW1024,ROW()-ROW($AW$1027)+1),"")</f>
        <v>0</v>
      </c>
      <c r="AX1275">
        <f>IFERROR(SMALL(AX346:AX1024,ROW()-ROW($AX$1027)+1),"")</f>
        <v>0</v>
      </c>
      <c r="AY1275">
        <f>IFERROR(SMALL(AY346:AY1024,ROW()-ROW($AY$1027)+1),"")</f>
        <v>0</v>
      </c>
      <c r="AZ1275">
        <f>IFERROR(SMALL(AZ346:AZ1024,ROW()-ROW($AZ$1027)+1),"")</f>
        <v>0</v>
      </c>
      <c r="BA1275">
        <f>IFERROR(SMALL(BA346:BA1024,ROW()-ROW($BA$1027)+1),"")</f>
        <v>0</v>
      </c>
      <c r="BB1275">
        <f>IFERROR(SMALL(BB346:BB1024,ROW()-ROW($BB$1027)+1),"")</f>
        <v>0</v>
      </c>
      <c r="BC1275">
        <f>IFERROR(SMALL(BC346:BC1024,ROW()-ROW($BC$1027)+1),"")</f>
        <v>0</v>
      </c>
      <c r="BD1275">
        <f>IFERROR(SMALL(BD346:BD1024,ROW()-ROW($BD$1027)+1),"")</f>
        <v>0</v>
      </c>
      <c r="BE1275">
        <f>IFERROR(SMALL(BE346:BE1024,ROW()-ROW($BE$1027)+1),"")</f>
        <v>0</v>
      </c>
      <c r="BF1275">
        <f>IFERROR(SMALL(BF346:BF1024,ROW()-ROW($BF$1027)+1),"")</f>
        <v>0</v>
      </c>
      <c r="BG1275">
        <f>IFERROR(SMALL(BG346:BG1024,ROW()-ROW($BG$1027)+1),"")</f>
        <v>0</v>
      </c>
      <c r="BH1275">
        <f>IFERROR(SMALL(BH346:BH1024,ROW()-ROW($BH$1027)+1),"")</f>
        <v>0</v>
      </c>
      <c r="BI1275">
        <f>IFERROR(SMALL(BI346:BI1024,ROW()-ROW($BI$1027)+1),"")</f>
        <v>0</v>
      </c>
      <c r="BJ1275">
        <f>IFERROR(SMALL(BJ346:BJ1024,ROW()-ROW($BJ$1027)+1),"")</f>
        <v>0</v>
      </c>
      <c r="BK1275">
        <f>IFERROR(SMALL(BK346:BK1024,ROW()-ROW($BK$1027)+1),"")</f>
        <v>0</v>
      </c>
      <c r="BL1275">
        <f>IFERROR(SMALL(BL346:BL1024,ROW()-ROW($BL$1027)+1),"")</f>
        <v>0</v>
      </c>
      <c r="BM1275">
        <f>IFERROR(SMALL(BM346:BM1024,ROW()-ROW($BM$1027)+1),"")</f>
        <v>0</v>
      </c>
      <c r="BN1275">
        <f>IFERROR(SMALL(BN346:BN1024,ROW()-ROW($BN$1027)+1),"")</f>
        <v>0</v>
      </c>
      <c r="BO1275">
        <f>IFERROR(SMALL(BO346:BO1024,ROW()-ROW($BO$1027)+1),"")</f>
        <v>0</v>
      </c>
      <c r="BP1275">
        <f>IFERROR(SMALL(BP346:BP1024,ROW()-ROW($BP$1027)+1),"")</f>
        <v>0</v>
      </c>
      <c r="BQ1275">
        <f>IFERROR(SMALL(BQ346:BQ1024,ROW()-ROW($BQ$1027)+1),"")</f>
        <v>0</v>
      </c>
      <c r="BR1275">
        <f>IFERROR(SMALL(BR346:BR1024,ROW()-ROW($BR$1027)+1),"")</f>
        <v>0</v>
      </c>
    </row>
    <row r="1276" spans="5:70">
      <c r="E1276">
        <f>IFERROR(SMALL(E346:E1024,ROW()-ROW($E$1027)+1),"")</f>
        <v>0</v>
      </c>
      <c r="F1276">
        <f>IFERROR(SMALL(F346:F1024,ROW()-ROW($F$1027)+1),"")</f>
        <v>0</v>
      </c>
      <c r="G1276">
        <f>IFERROR(SMALL(G346:G1024,ROW()-ROW($G$1027)+1),"")</f>
        <v>0</v>
      </c>
      <c r="H1276">
        <f>IFERROR(SMALL(H346:H1024,ROW()-ROW($H$1027)+1),"")</f>
        <v>0</v>
      </c>
      <c r="I1276">
        <f>IFERROR(SMALL(I346:I1024,ROW()-ROW($I$1027)+1),"")</f>
        <v>0</v>
      </c>
      <c r="J1276">
        <f>IFERROR(SMALL(J346:J1024,ROW()-ROW($J$1027)+1),"")</f>
        <v>0</v>
      </c>
      <c r="K1276">
        <f>IFERROR(SMALL(K346:K1024,ROW()-ROW($K$1027)+1),"")</f>
        <v>0</v>
      </c>
      <c r="L1276">
        <f>IFERROR(SMALL(L346:L1024,ROW()-ROW($L$1027)+1),"")</f>
        <v>0</v>
      </c>
      <c r="M1276">
        <f>IFERROR(SMALL(M346:M1024,ROW()-ROW($M$1027)+1),"")</f>
        <v>0</v>
      </c>
      <c r="N1276">
        <f>IFERROR(SMALL(N346:N1024,ROW()-ROW($N$1027)+1),"")</f>
        <v>0</v>
      </c>
      <c r="O1276">
        <f>IFERROR(SMALL(O346:O1024,ROW()-ROW($O$1027)+1),"")</f>
        <v>0</v>
      </c>
      <c r="P1276">
        <f>IFERROR(SMALL(P346:P1024,ROW()-ROW($P$1027)+1),"")</f>
        <v>0</v>
      </c>
      <c r="Q1276">
        <f>IFERROR(SMALL(Q346:Q1024,ROW()-ROW($Q$1027)+1),"")</f>
        <v>0</v>
      </c>
      <c r="R1276">
        <f>IFERROR(SMALL(R346:R1024,ROW()-ROW($R$1027)+1),"")</f>
        <v>0</v>
      </c>
      <c r="S1276">
        <f>IFERROR(SMALL(S346:S1024,ROW()-ROW($S$1027)+1),"")</f>
        <v>0</v>
      </c>
      <c r="T1276">
        <f>IFERROR(SMALL(T346:T1024,ROW()-ROW($T$1027)+1),"")</f>
        <v>0</v>
      </c>
      <c r="U1276">
        <f>IFERROR(SMALL(U346:U1024,ROW()-ROW($U$1027)+1),"")</f>
        <v>0</v>
      </c>
      <c r="V1276">
        <f>IFERROR(SMALL(V346:V1024,ROW()-ROW($V$1027)+1),"")</f>
        <v>0</v>
      </c>
      <c r="W1276">
        <f>IFERROR(SMALL(W346:W1024,ROW()-ROW($W$1027)+1),"")</f>
        <v>0</v>
      </c>
      <c r="X1276">
        <f>IFERROR(SMALL(X346:X1024,ROW()-ROW($X$1027)+1),"")</f>
        <v>0</v>
      </c>
      <c r="Y1276">
        <f>IFERROR(SMALL(Y346:Y1024,ROW()-ROW($Y$1027)+1),"")</f>
        <v>0</v>
      </c>
      <c r="Z1276">
        <f>IFERROR(SMALL(Z346:Z1024,ROW()-ROW($Z$1027)+1),"")</f>
        <v>0</v>
      </c>
      <c r="AA1276">
        <f>IFERROR(SMALL(AA346:AA1024,ROW()-ROW($AA$1027)+1),"")</f>
        <v>0</v>
      </c>
      <c r="AB1276">
        <f>IFERROR(SMALL(AB346:AB1024,ROW()-ROW($AB$1027)+1),"")</f>
        <v>0</v>
      </c>
      <c r="AC1276">
        <f>IFERROR(SMALL(AC346:AC1024,ROW()-ROW($AC$1027)+1),"")</f>
        <v>0</v>
      </c>
      <c r="AD1276">
        <f>IFERROR(SMALL(AD346:AD1024,ROW()-ROW($AD$1027)+1),"")</f>
        <v>0</v>
      </c>
      <c r="AE1276">
        <f>IFERROR(SMALL(AE346:AE1024,ROW()-ROW($AE$1027)+1),"")</f>
        <v>0</v>
      </c>
      <c r="AF1276">
        <f>IFERROR(SMALL(AF346:AF1024,ROW()-ROW($AF$1027)+1),"")</f>
        <v>0</v>
      </c>
      <c r="AG1276">
        <f>IFERROR(SMALL(AG346:AG1024,ROW()-ROW($AG$1027)+1),"")</f>
        <v>0</v>
      </c>
      <c r="AH1276">
        <f>IFERROR(SMALL(AH346:AH1024,ROW()-ROW($AH$1027)+1),"")</f>
        <v>0</v>
      </c>
      <c r="AI1276">
        <f>IFERROR(SMALL(AI346:AI1024,ROW()-ROW($AI$1027)+1),"")</f>
        <v>0</v>
      </c>
      <c r="AJ1276">
        <f>IFERROR(SMALL(AJ346:AJ1024,ROW()-ROW($AJ$1027)+1),"")</f>
        <v>0</v>
      </c>
      <c r="AM1276">
        <f>IFERROR(SMALL(AM346:AM1024,ROW()-ROW($AM$1027)+1),"")</f>
        <v>0</v>
      </c>
      <c r="AN1276">
        <f>IFERROR(SMALL(AN346:AN1024,ROW()-ROW($AN$1027)+1),"")</f>
        <v>0</v>
      </c>
      <c r="AO1276">
        <f>IFERROR(SMALL(AO346:AO1024,ROW()-ROW($AO$1027)+1),"")</f>
        <v>0</v>
      </c>
      <c r="AP1276">
        <f>IFERROR(SMALL(AP346:AP1024,ROW()-ROW($AP$1027)+1),"")</f>
        <v>0</v>
      </c>
      <c r="AQ1276">
        <f>IFERROR(SMALL(AQ346:AQ1024,ROW()-ROW($AQ$1027)+1),"")</f>
        <v>0</v>
      </c>
      <c r="AR1276">
        <f>IFERROR(SMALL(AR346:AR1024,ROW()-ROW($AR$1027)+1),"")</f>
        <v>0</v>
      </c>
      <c r="AS1276">
        <f>IFERROR(SMALL(AS346:AS1024,ROW()-ROW($AS$1027)+1),"")</f>
        <v>0</v>
      </c>
      <c r="AT1276">
        <f>IFERROR(SMALL(AT346:AT1024,ROW()-ROW($AT$1027)+1),"")</f>
        <v>0</v>
      </c>
      <c r="AU1276">
        <f>IFERROR(SMALL(AU346:AU1024,ROW()-ROW($AU$1027)+1),"")</f>
        <v>0</v>
      </c>
      <c r="AV1276">
        <f>IFERROR(SMALL(AV346:AV1024,ROW()-ROW($AV$1027)+1),"")</f>
        <v>0</v>
      </c>
      <c r="AW1276">
        <f>IFERROR(SMALL(AW346:AW1024,ROW()-ROW($AW$1027)+1),"")</f>
        <v>0</v>
      </c>
      <c r="AX1276">
        <f>IFERROR(SMALL(AX346:AX1024,ROW()-ROW($AX$1027)+1),"")</f>
        <v>0</v>
      </c>
      <c r="AY1276">
        <f>IFERROR(SMALL(AY346:AY1024,ROW()-ROW($AY$1027)+1),"")</f>
        <v>0</v>
      </c>
      <c r="AZ1276">
        <f>IFERROR(SMALL(AZ346:AZ1024,ROW()-ROW($AZ$1027)+1),"")</f>
        <v>0</v>
      </c>
      <c r="BA1276">
        <f>IFERROR(SMALL(BA346:BA1024,ROW()-ROW($BA$1027)+1),"")</f>
        <v>0</v>
      </c>
      <c r="BB1276">
        <f>IFERROR(SMALL(BB346:BB1024,ROW()-ROW($BB$1027)+1),"")</f>
        <v>0</v>
      </c>
      <c r="BC1276">
        <f>IFERROR(SMALL(BC346:BC1024,ROW()-ROW($BC$1027)+1),"")</f>
        <v>0</v>
      </c>
      <c r="BD1276">
        <f>IFERROR(SMALL(BD346:BD1024,ROW()-ROW($BD$1027)+1),"")</f>
        <v>0</v>
      </c>
      <c r="BE1276">
        <f>IFERROR(SMALL(BE346:BE1024,ROW()-ROW($BE$1027)+1),"")</f>
        <v>0</v>
      </c>
      <c r="BF1276">
        <f>IFERROR(SMALL(BF346:BF1024,ROW()-ROW($BF$1027)+1),"")</f>
        <v>0</v>
      </c>
      <c r="BG1276">
        <f>IFERROR(SMALL(BG346:BG1024,ROW()-ROW($BG$1027)+1),"")</f>
        <v>0</v>
      </c>
      <c r="BH1276">
        <f>IFERROR(SMALL(BH346:BH1024,ROW()-ROW($BH$1027)+1),"")</f>
        <v>0</v>
      </c>
      <c r="BI1276">
        <f>IFERROR(SMALL(BI346:BI1024,ROW()-ROW($BI$1027)+1),"")</f>
        <v>0</v>
      </c>
      <c r="BJ1276">
        <f>IFERROR(SMALL(BJ346:BJ1024,ROW()-ROW($BJ$1027)+1),"")</f>
        <v>0</v>
      </c>
      <c r="BK1276">
        <f>IFERROR(SMALL(BK346:BK1024,ROW()-ROW($BK$1027)+1),"")</f>
        <v>0</v>
      </c>
      <c r="BL1276">
        <f>IFERROR(SMALL(BL346:BL1024,ROW()-ROW($BL$1027)+1),"")</f>
        <v>0</v>
      </c>
      <c r="BM1276">
        <f>IFERROR(SMALL(BM346:BM1024,ROW()-ROW($BM$1027)+1),"")</f>
        <v>0</v>
      </c>
      <c r="BN1276">
        <f>IFERROR(SMALL(BN346:BN1024,ROW()-ROW($BN$1027)+1),"")</f>
        <v>0</v>
      </c>
      <c r="BO1276">
        <f>IFERROR(SMALL(BO346:BO1024,ROW()-ROW($BO$1027)+1),"")</f>
        <v>0</v>
      </c>
      <c r="BP1276">
        <f>IFERROR(SMALL(BP346:BP1024,ROW()-ROW($BP$1027)+1),"")</f>
        <v>0</v>
      </c>
      <c r="BQ1276">
        <f>IFERROR(SMALL(BQ346:BQ1024,ROW()-ROW($BQ$1027)+1),"")</f>
        <v>0</v>
      </c>
      <c r="BR1276">
        <f>IFERROR(SMALL(BR346:BR1024,ROW()-ROW($BR$1027)+1),"")</f>
        <v>0</v>
      </c>
    </row>
    <row r="1277" spans="5:70">
      <c r="E1277">
        <f>IFERROR(SMALL(E346:E1024,ROW()-ROW($E$1027)+1),"")</f>
        <v>0</v>
      </c>
      <c r="F1277">
        <f>IFERROR(SMALL(F346:F1024,ROW()-ROW($F$1027)+1),"")</f>
        <v>0</v>
      </c>
      <c r="G1277">
        <f>IFERROR(SMALL(G346:G1024,ROW()-ROW($G$1027)+1),"")</f>
        <v>0</v>
      </c>
      <c r="H1277">
        <f>IFERROR(SMALL(H346:H1024,ROW()-ROW($H$1027)+1),"")</f>
        <v>0</v>
      </c>
      <c r="I1277">
        <f>IFERROR(SMALL(I346:I1024,ROW()-ROW($I$1027)+1),"")</f>
        <v>0</v>
      </c>
      <c r="J1277">
        <f>IFERROR(SMALL(J346:J1024,ROW()-ROW($J$1027)+1),"")</f>
        <v>0</v>
      </c>
      <c r="K1277">
        <f>IFERROR(SMALL(K346:K1024,ROW()-ROW($K$1027)+1),"")</f>
        <v>0</v>
      </c>
      <c r="L1277">
        <f>IFERROR(SMALL(L346:L1024,ROW()-ROW($L$1027)+1),"")</f>
        <v>0</v>
      </c>
      <c r="M1277">
        <f>IFERROR(SMALL(M346:M1024,ROW()-ROW($M$1027)+1),"")</f>
        <v>0</v>
      </c>
      <c r="N1277">
        <f>IFERROR(SMALL(N346:N1024,ROW()-ROW($N$1027)+1),"")</f>
        <v>0</v>
      </c>
      <c r="O1277">
        <f>IFERROR(SMALL(O346:O1024,ROW()-ROW($O$1027)+1),"")</f>
        <v>0</v>
      </c>
      <c r="P1277">
        <f>IFERROR(SMALL(P346:P1024,ROW()-ROW($P$1027)+1),"")</f>
        <v>0</v>
      </c>
      <c r="Q1277">
        <f>IFERROR(SMALL(Q346:Q1024,ROW()-ROW($Q$1027)+1),"")</f>
        <v>0</v>
      </c>
      <c r="R1277">
        <f>IFERROR(SMALL(R346:R1024,ROW()-ROW($R$1027)+1),"")</f>
        <v>0</v>
      </c>
      <c r="S1277">
        <f>IFERROR(SMALL(S346:S1024,ROW()-ROW($S$1027)+1),"")</f>
        <v>0</v>
      </c>
      <c r="T1277">
        <f>IFERROR(SMALL(T346:T1024,ROW()-ROW($T$1027)+1),"")</f>
        <v>0</v>
      </c>
      <c r="U1277">
        <f>IFERROR(SMALL(U346:U1024,ROW()-ROW($U$1027)+1),"")</f>
        <v>0</v>
      </c>
      <c r="V1277">
        <f>IFERROR(SMALL(V346:V1024,ROW()-ROW($V$1027)+1),"")</f>
        <v>0</v>
      </c>
      <c r="W1277">
        <f>IFERROR(SMALL(W346:W1024,ROW()-ROW($W$1027)+1),"")</f>
        <v>0</v>
      </c>
      <c r="X1277">
        <f>IFERROR(SMALL(X346:X1024,ROW()-ROW($X$1027)+1),"")</f>
        <v>0</v>
      </c>
      <c r="Y1277">
        <f>IFERROR(SMALL(Y346:Y1024,ROW()-ROW($Y$1027)+1),"")</f>
        <v>0</v>
      </c>
      <c r="Z1277">
        <f>IFERROR(SMALL(Z346:Z1024,ROW()-ROW($Z$1027)+1),"")</f>
        <v>0</v>
      </c>
      <c r="AA1277">
        <f>IFERROR(SMALL(AA346:AA1024,ROW()-ROW($AA$1027)+1),"")</f>
        <v>0</v>
      </c>
      <c r="AB1277">
        <f>IFERROR(SMALL(AB346:AB1024,ROW()-ROW($AB$1027)+1),"")</f>
        <v>0</v>
      </c>
      <c r="AC1277">
        <f>IFERROR(SMALL(AC346:AC1024,ROW()-ROW($AC$1027)+1),"")</f>
        <v>0</v>
      </c>
      <c r="AD1277">
        <f>IFERROR(SMALL(AD346:AD1024,ROW()-ROW($AD$1027)+1),"")</f>
        <v>0</v>
      </c>
      <c r="AE1277">
        <f>IFERROR(SMALL(AE346:AE1024,ROW()-ROW($AE$1027)+1),"")</f>
        <v>0</v>
      </c>
      <c r="AF1277">
        <f>IFERROR(SMALL(AF346:AF1024,ROW()-ROW($AF$1027)+1),"")</f>
        <v>0</v>
      </c>
      <c r="AG1277">
        <f>IFERROR(SMALL(AG346:AG1024,ROW()-ROW($AG$1027)+1),"")</f>
        <v>0</v>
      </c>
      <c r="AH1277">
        <f>IFERROR(SMALL(AH346:AH1024,ROW()-ROW($AH$1027)+1),"")</f>
        <v>0</v>
      </c>
      <c r="AI1277">
        <f>IFERROR(SMALL(AI346:AI1024,ROW()-ROW($AI$1027)+1),"")</f>
        <v>0</v>
      </c>
      <c r="AJ1277">
        <f>IFERROR(SMALL(AJ346:AJ1024,ROW()-ROW($AJ$1027)+1),"")</f>
        <v>0</v>
      </c>
      <c r="AM1277">
        <f>IFERROR(SMALL(AM346:AM1024,ROW()-ROW($AM$1027)+1),"")</f>
        <v>0</v>
      </c>
      <c r="AN1277">
        <f>IFERROR(SMALL(AN346:AN1024,ROW()-ROW($AN$1027)+1),"")</f>
        <v>0</v>
      </c>
      <c r="AO1277">
        <f>IFERROR(SMALL(AO346:AO1024,ROW()-ROW($AO$1027)+1),"")</f>
        <v>0</v>
      </c>
      <c r="AP1277">
        <f>IFERROR(SMALL(AP346:AP1024,ROW()-ROW($AP$1027)+1),"")</f>
        <v>0</v>
      </c>
      <c r="AQ1277">
        <f>IFERROR(SMALL(AQ346:AQ1024,ROW()-ROW($AQ$1027)+1),"")</f>
        <v>0</v>
      </c>
      <c r="AR1277">
        <f>IFERROR(SMALL(AR346:AR1024,ROW()-ROW($AR$1027)+1),"")</f>
        <v>0</v>
      </c>
      <c r="AS1277">
        <f>IFERROR(SMALL(AS346:AS1024,ROW()-ROW($AS$1027)+1),"")</f>
        <v>0</v>
      </c>
      <c r="AT1277">
        <f>IFERROR(SMALL(AT346:AT1024,ROW()-ROW($AT$1027)+1),"")</f>
        <v>0</v>
      </c>
      <c r="AU1277">
        <f>IFERROR(SMALL(AU346:AU1024,ROW()-ROW($AU$1027)+1),"")</f>
        <v>0</v>
      </c>
      <c r="AV1277">
        <f>IFERROR(SMALL(AV346:AV1024,ROW()-ROW($AV$1027)+1),"")</f>
        <v>0</v>
      </c>
      <c r="AW1277">
        <f>IFERROR(SMALL(AW346:AW1024,ROW()-ROW($AW$1027)+1),"")</f>
        <v>0</v>
      </c>
      <c r="AX1277">
        <f>IFERROR(SMALL(AX346:AX1024,ROW()-ROW($AX$1027)+1),"")</f>
        <v>0</v>
      </c>
      <c r="AY1277">
        <f>IFERROR(SMALL(AY346:AY1024,ROW()-ROW($AY$1027)+1),"")</f>
        <v>0</v>
      </c>
      <c r="AZ1277">
        <f>IFERROR(SMALL(AZ346:AZ1024,ROW()-ROW($AZ$1027)+1),"")</f>
        <v>0</v>
      </c>
      <c r="BA1277">
        <f>IFERROR(SMALL(BA346:BA1024,ROW()-ROW($BA$1027)+1),"")</f>
        <v>0</v>
      </c>
      <c r="BB1277">
        <f>IFERROR(SMALL(BB346:BB1024,ROW()-ROW($BB$1027)+1),"")</f>
        <v>0</v>
      </c>
      <c r="BC1277">
        <f>IFERROR(SMALL(BC346:BC1024,ROW()-ROW($BC$1027)+1),"")</f>
        <v>0</v>
      </c>
      <c r="BD1277">
        <f>IFERROR(SMALL(BD346:BD1024,ROW()-ROW($BD$1027)+1),"")</f>
        <v>0</v>
      </c>
      <c r="BE1277">
        <f>IFERROR(SMALL(BE346:BE1024,ROW()-ROW($BE$1027)+1),"")</f>
        <v>0</v>
      </c>
      <c r="BF1277">
        <f>IFERROR(SMALL(BF346:BF1024,ROW()-ROW($BF$1027)+1),"")</f>
        <v>0</v>
      </c>
      <c r="BG1277">
        <f>IFERROR(SMALL(BG346:BG1024,ROW()-ROW($BG$1027)+1),"")</f>
        <v>0</v>
      </c>
      <c r="BH1277">
        <f>IFERROR(SMALL(BH346:BH1024,ROW()-ROW($BH$1027)+1),"")</f>
        <v>0</v>
      </c>
      <c r="BI1277">
        <f>IFERROR(SMALL(BI346:BI1024,ROW()-ROW($BI$1027)+1),"")</f>
        <v>0</v>
      </c>
      <c r="BJ1277">
        <f>IFERROR(SMALL(BJ346:BJ1024,ROW()-ROW($BJ$1027)+1),"")</f>
        <v>0</v>
      </c>
      <c r="BK1277">
        <f>IFERROR(SMALL(BK346:BK1024,ROW()-ROW($BK$1027)+1),"")</f>
        <v>0</v>
      </c>
      <c r="BL1277">
        <f>IFERROR(SMALL(BL346:BL1024,ROW()-ROW($BL$1027)+1),"")</f>
        <v>0</v>
      </c>
      <c r="BM1277">
        <f>IFERROR(SMALL(BM346:BM1024,ROW()-ROW($BM$1027)+1),"")</f>
        <v>0</v>
      </c>
      <c r="BN1277">
        <f>IFERROR(SMALL(BN346:BN1024,ROW()-ROW($BN$1027)+1),"")</f>
        <v>0</v>
      </c>
      <c r="BO1277">
        <f>IFERROR(SMALL(BO346:BO1024,ROW()-ROW($BO$1027)+1),"")</f>
        <v>0</v>
      </c>
      <c r="BP1277">
        <f>IFERROR(SMALL(BP346:BP1024,ROW()-ROW($BP$1027)+1),"")</f>
        <v>0</v>
      </c>
      <c r="BQ1277">
        <f>IFERROR(SMALL(BQ346:BQ1024,ROW()-ROW($BQ$1027)+1),"")</f>
        <v>0</v>
      </c>
      <c r="BR1277">
        <f>IFERROR(SMALL(BR346:BR1024,ROW()-ROW($BR$1027)+1),"")</f>
        <v>0</v>
      </c>
    </row>
    <row r="1278" spans="5:70">
      <c r="E1278">
        <f>IFERROR(SMALL(E346:E1024,ROW()-ROW($E$1027)+1),"")</f>
        <v>0</v>
      </c>
      <c r="F1278">
        <f>IFERROR(SMALL(F346:F1024,ROW()-ROW($F$1027)+1),"")</f>
        <v>0</v>
      </c>
      <c r="G1278">
        <f>IFERROR(SMALL(G346:G1024,ROW()-ROW($G$1027)+1),"")</f>
        <v>0</v>
      </c>
      <c r="H1278">
        <f>IFERROR(SMALL(H346:H1024,ROW()-ROW($H$1027)+1),"")</f>
        <v>0</v>
      </c>
      <c r="I1278">
        <f>IFERROR(SMALL(I346:I1024,ROW()-ROW($I$1027)+1),"")</f>
        <v>0</v>
      </c>
      <c r="J1278">
        <f>IFERROR(SMALL(J346:J1024,ROW()-ROW($J$1027)+1),"")</f>
        <v>0</v>
      </c>
      <c r="K1278">
        <f>IFERROR(SMALL(K346:K1024,ROW()-ROW($K$1027)+1),"")</f>
        <v>0</v>
      </c>
      <c r="L1278">
        <f>IFERROR(SMALL(L346:L1024,ROW()-ROW($L$1027)+1),"")</f>
        <v>0</v>
      </c>
      <c r="M1278">
        <f>IFERROR(SMALL(M346:M1024,ROW()-ROW($M$1027)+1),"")</f>
        <v>0</v>
      </c>
      <c r="N1278">
        <f>IFERROR(SMALL(N346:N1024,ROW()-ROW($N$1027)+1),"")</f>
        <v>0</v>
      </c>
      <c r="O1278">
        <f>IFERROR(SMALL(O346:O1024,ROW()-ROW($O$1027)+1),"")</f>
        <v>0</v>
      </c>
      <c r="P1278">
        <f>IFERROR(SMALL(P346:P1024,ROW()-ROW($P$1027)+1),"")</f>
        <v>0</v>
      </c>
      <c r="Q1278">
        <f>IFERROR(SMALL(Q346:Q1024,ROW()-ROW($Q$1027)+1),"")</f>
        <v>0</v>
      </c>
      <c r="R1278">
        <f>IFERROR(SMALL(R346:R1024,ROW()-ROW($R$1027)+1),"")</f>
        <v>0</v>
      </c>
      <c r="S1278">
        <f>IFERROR(SMALL(S346:S1024,ROW()-ROW($S$1027)+1),"")</f>
        <v>0</v>
      </c>
      <c r="T1278">
        <f>IFERROR(SMALL(T346:T1024,ROW()-ROW($T$1027)+1),"")</f>
        <v>0</v>
      </c>
      <c r="U1278">
        <f>IFERROR(SMALL(U346:U1024,ROW()-ROW($U$1027)+1),"")</f>
        <v>0</v>
      </c>
      <c r="V1278">
        <f>IFERROR(SMALL(V346:V1024,ROW()-ROW($V$1027)+1),"")</f>
        <v>0</v>
      </c>
      <c r="W1278">
        <f>IFERROR(SMALL(W346:W1024,ROW()-ROW($W$1027)+1),"")</f>
        <v>0</v>
      </c>
      <c r="X1278">
        <f>IFERROR(SMALL(X346:X1024,ROW()-ROW($X$1027)+1),"")</f>
        <v>0</v>
      </c>
      <c r="Y1278">
        <f>IFERROR(SMALL(Y346:Y1024,ROW()-ROW($Y$1027)+1),"")</f>
        <v>0</v>
      </c>
      <c r="Z1278">
        <f>IFERROR(SMALL(Z346:Z1024,ROW()-ROW($Z$1027)+1),"")</f>
        <v>0</v>
      </c>
      <c r="AA1278">
        <f>IFERROR(SMALL(AA346:AA1024,ROW()-ROW($AA$1027)+1),"")</f>
        <v>0</v>
      </c>
      <c r="AB1278">
        <f>IFERROR(SMALL(AB346:AB1024,ROW()-ROW($AB$1027)+1),"")</f>
        <v>0</v>
      </c>
      <c r="AC1278">
        <f>IFERROR(SMALL(AC346:AC1024,ROW()-ROW($AC$1027)+1),"")</f>
        <v>0</v>
      </c>
      <c r="AD1278">
        <f>IFERROR(SMALL(AD346:AD1024,ROW()-ROW($AD$1027)+1),"")</f>
        <v>0</v>
      </c>
      <c r="AE1278">
        <f>IFERROR(SMALL(AE346:AE1024,ROW()-ROW($AE$1027)+1),"")</f>
        <v>0</v>
      </c>
      <c r="AF1278">
        <f>IFERROR(SMALL(AF346:AF1024,ROW()-ROW($AF$1027)+1),"")</f>
        <v>0</v>
      </c>
      <c r="AG1278">
        <f>IFERROR(SMALL(AG346:AG1024,ROW()-ROW($AG$1027)+1),"")</f>
        <v>0</v>
      </c>
      <c r="AH1278">
        <f>IFERROR(SMALL(AH346:AH1024,ROW()-ROW($AH$1027)+1),"")</f>
        <v>0</v>
      </c>
      <c r="AI1278">
        <f>IFERROR(SMALL(AI346:AI1024,ROW()-ROW($AI$1027)+1),"")</f>
        <v>0</v>
      </c>
      <c r="AJ1278">
        <f>IFERROR(SMALL(AJ346:AJ1024,ROW()-ROW($AJ$1027)+1),"")</f>
        <v>0</v>
      </c>
      <c r="AM1278">
        <f>IFERROR(SMALL(AM346:AM1024,ROW()-ROW($AM$1027)+1),"")</f>
        <v>0</v>
      </c>
      <c r="AN1278">
        <f>IFERROR(SMALL(AN346:AN1024,ROW()-ROW($AN$1027)+1),"")</f>
        <v>0</v>
      </c>
      <c r="AO1278">
        <f>IFERROR(SMALL(AO346:AO1024,ROW()-ROW($AO$1027)+1),"")</f>
        <v>0</v>
      </c>
      <c r="AP1278">
        <f>IFERROR(SMALL(AP346:AP1024,ROW()-ROW($AP$1027)+1),"")</f>
        <v>0</v>
      </c>
      <c r="AQ1278">
        <f>IFERROR(SMALL(AQ346:AQ1024,ROW()-ROW($AQ$1027)+1),"")</f>
        <v>0</v>
      </c>
      <c r="AR1278">
        <f>IFERROR(SMALL(AR346:AR1024,ROW()-ROW($AR$1027)+1),"")</f>
        <v>0</v>
      </c>
      <c r="AS1278">
        <f>IFERROR(SMALL(AS346:AS1024,ROW()-ROW($AS$1027)+1),"")</f>
        <v>0</v>
      </c>
      <c r="AT1278">
        <f>IFERROR(SMALL(AT346:AT1024,ROW()-ROW($AT$1027)+1),"")</f>
        <v>0</v>
      </c>
      <c r="AU1278">
        <f>IFERROR(SMALL(AU346:AU1024,ROW()-ROW($AU$1027)+1),"")</f>
        <v>0</v>
      </c>
      <c r="AV1278">
        <f>IFERROR(SMALL(AV346:AV1024,ROW()-ROW($AV$1027)+1),"")</f>
        <v>0</v>
      </c>
      <c r="AW1278">
        <f>IFERROR(SMALL(AW346:AW1024,ROW()-ROW($AW$1027)+1),"")</f>
        <v>0</v>
      </c>
      <c r="AX1278">
        <f>IFERROR(SMALL(AX346:AX1024,ROW()-ROW($AX$1027)+1),"")</f>
        <v>0</v>
      </c>
      <c r="AY1278">
        <f>IFERROR(SMALL(AY346:AY1024,ROW()-ROW($AY$1027)+1),"")</f>
        <v>0</v>
      </c>
      <c r="AZ1278">
        <f>IFERROR(SMALL(AZ346:AZ1024,ROW()-ROW($AZ$1027)+1),"")</f>
        <v>0</v>
      </c>
      <c r="BA1278">
        <f>IFERROR(SMALL(BA346:BA1024,ROW()-ROW($BA$1027)+1),"")</f>
        <v>0</v>
      </c>
      <c r="BB1278">
        <f>IFERROR(SMALL(BB346:BB1024,ROW()-ROW($BB$1027)+1),"")</f>
        <v>0</v>
      </c>
      <c r="BC1278">
        <f>IFERROR(SMALL(BC346:BC1024,ROW()-ROW($BC$1027)+1),"")</f>
        <v>0</v>
      </c>
      <c r="BD1278">
        <f>IFERROR(SMALL(BD346:BD1024,ROW()-ROW($BD$1027)+1),"")</f>
        <v>0</v>
      </c>
      <c r="BE1278">
        <f>IFERROR(SMALL(BE346:BE1024,ROW()-ROW($BE$1027)+1),"")</f>
        <v>0</v>
      </c>
      <c r="BF1278">
        <f>IFERROR(SMALL(BF346:BF1024,ROW()-ROW($BF$1027)+1),"")</f>
        <v>0</v>
      </c>
      <c r="BG1278">
        <f>IFERROR(SMALL(BG346:BG1024,ROW()-ROW($BG$1027)+1),"")</f>
        <v>0</v>
      </c>
      <c r="BH1278">
        <f>IFERROR(SMALL(BH346:BH1024,ROW()-ROW($BH$1027)+1),"")</f>
        <v>0</v>
      </c>
      <c r="BI1278">
        <f>IFERROR(SMALL(BI346:BI1024,ROW()-ROW($BI$1027)+1),"")</f>
        <v>0</v>
      </c>
      <c r="BJ1278">
        <f>IFERROR(SMALL(BJ346:BJ1024,ROW()-ROW($BJ$1027)+1),"")</f>
        <v>0</v>
      </c>
      <c r="BK1278">
        <f>IFERROR(SMALL(BK346:BK1024,ROW()-ROW($BK$1027)+1),"")</f>
        <v>0</v>
      </c>
      <c r="BL1278">
        <f>IFERROR(SMALL(BL346:BL1024,ROW()-ROW($BL$1027)+1),"")</f>
        <v>0</v>
      </c>
      <c r="BM1278">
        <f>IFERROR(SMALL(BM346:BM1024,ROW()-ROW($BM$1027)+1),"")</f>
        <v>0</v>
      </c>
      <c r="BN1278">
        <f>IFERROR(SMALL(BN346:BN1024,ROW()-ROW($BN$1027)+1),"")</f>
        <v>0</v>
      </c>
      <c r="BO1278">
        <f>IFERROR(SMALL(BO346:BO1024,ROW()-ROW($BO$1027)+1),"")</f>
        <v>0</v>
      </c>
      <c r="BP1278">
        <f>IFERROR(SMALL(BP346:BP1024,ROW()-ROW($BP$1027)+1),"")</f>
        <v>0</v>
      </c>
      <c r="BQ1278">
        <f>IFERROR(SMALL(BQ346:BQ1024,ROW()-ROW($BQ$1027)+1),"")</f>
        <v>0</v>
      </c>
      <c r="BR1278">
        <f>IFERROR(SMALL(BR346:BR1024,ROW()-ROW($BR$1027)+1),"")</f>
        <v>0</v>
      </c>
    </row>
    <row r="1279" spans="5:70">
      <c r="E1279">
        <f>IFERROR(SMALL(E346:E1024,ROW()-ROW($E$1027)+1),"")</f>
        <v>0</v>
      </c>
      <c r="F1279">
        <f>IFERROR(SMALL(F346:F1024,ROW()-ROW($F$1027)+1),"")</f>
        <v>0</v>
      </c>
      <c r="G1279">
        <f>IFERROR(SMALL(G346:G1024,ROW()-ROW($G$1027)+1),"")</f>
        <v>0</v>
      </c>
      <c r="H1279">
        <f>IFERROR(SMALL(H346:H1024,ROW()-ROW($H$1027)+1),"")</f>
        <v>0</v>
      </c>
      <c r="I1279">
        <f>IFERROR(SMALL(I346:I1024,ROW()-ROW($I$1027)+1),"")</f>
        <v>0</v>
      </c>
      <c r="J1279">
        <f>IFERROR(SMALL(J346:J1024,ROW()-ROW($J$1027)+1),"")</f>
        <v>0</v>
      </c>
      <c r="K1279">
        <f>IFERROR(SMALL(K346:K1024,ROW()-ROW($K$1027)+1),"")</f>
        <v>0</v>
      </c>
      <c r="L1279">
        <f>IFERROR(SMALL(L346:L1024,ROW()-ROW($L$1027)+1),"")</f>
        <v>0</v>
      </c>
      <c r="M1279">
        <f>IFERROR(SMALL(M346:M1024,ROW()-ROW($M$1027)+1),"")</f>
        <v>0</v>
      </c>
      <c r="N1279">
        <f>IFERROR(SMALL(N346:N1024,ROW()-ROW($N$1027)+1),"")</f>
        <v>0</v>
      </c>
      <c r="O1279">
        <f>IFERROR(SMALL(O346:O1024,ROW()-ROW($O$1027)+1),"")</f>
        <v>0</v>
      </c>
      <c r="P1279">
        <f>IFERROR(SMALL(P346:P1024,ROW()-ROW($P$1027)+1),"")</f>
        <v>0</v>
      </c>
      <c r="Q1279">
        <f>IFERROR(SMALL(Q346:Q1024,ROW()-ROW($Q$1027)+1),"")</f>
        <v>0</v>
      </c>
      <c r="R1279">
        <f>IFERROR(SMALL(R346:R1024,ROW()-ROW($R$1027)+1),"")</f>
        <v>0</v>
      </c>
      <c r="S1279">
        <f>IFERROR(SMALL(S346:S1024,ROW()-ROW($S$1027)+1),"")</f>
        <v>0</v>
      </c>
      <c r="T1279">
        <f>IFERROR(SMALL(T346:T1024,ROW()-ROW($T$1027)+1),"")</f>
        <v>0</v>
      </c>
      <c r="U1279">
        <f>IFERROR(SMALL(U346:U1024,ROW()-ROW($U$1027)+1),"")</f>
        <v>0</v>
      </c>
      <c r="V1279">
        <f>IFERROR(SMALL(V346:V1024,ROW()-ROW($V$1027)+1),"")</f>
        <v>0</v>
      </c>
      <c r="W1279">
        <f>IFERROR(SMALL(W346:W1024,ROW()-ROW($W$1027)+1),"")</f>
        <v>0</v>
      </c>
      <c r="X1279">
        <f>IFERROR(SMALL(X346:X1024,ROW()-ROW($X$1027)+1),"")</f>
        <v>0</v>
      </c>
      <c r="Y1279">
        <f>IFERROR(SMALL(Y346:Y1024,ROW()-ROW($Y$1027)+1),"")</f>
        <v>0</v>
      </c>
      <c r="Z1279">
        <f>IFERROR(SMALL(Z346:Z1024,ROW()-ROW($Z$1027)+1),"")</f>
        <v>0</v>
      </c>
      <c r="AA1279">
        <f>IFERROR(SMALL(AA346:AA1024,ROW()-ROW($AA$1027)+1),"")</f>
        <v>0</v>
      </c>
      <c r="AB1279">
        <f>IFERROR(SMALL(AB346:AB1024,ROW()-ROW($AB$1027)+1),"")</f>
        <v>0</v>
      </c>
      <c r="AC1279">
        <f>IFERROR(SMALL(AC346:AC1024,ROW()-ROW($AC$1027)+1),"")</f>
        <v>0</v>
      </c>
      <c r="AD1279">
        <f>IFERROR(SMALL(AD346:AD1024,ROW()-ROW($AD$1027)+1),"")</f>
        <v>0</v>
      </c>
      <c r="AE1279">
        <f>IFERROR(SMALL(AE346:AE1024,ROW()-ROW($AE$1027)+1),"")</f>
        <v>0</v>
      </c>
      <c r="AF1279">
        <f>IFERROR(SMALL(AF346:AF1024,ROW()-ROW($AF$1027)+1),"")</f>
        <v>0</v>
      </c>
      <c r="AG1279">
        <f>IFERROR(SMALL(AG346:AG1024,ROW()-ROW($AG$1027)+1),"")</f>
        <v>0</v>
      </c>
      <c r="AH1279">
        <f>IFERROR(SMALL(AH346:AH1024,ROW()-ROW($AH$1027)+1),"")</f>
        <v>0</v>
      </c>
      <c r="AI1279">
        <f>IFERROR(SMALL(AI346:AI1024,ROW()-ROW($AI$1027)+1),"")</f>
        <v>0</v>
      </c>
      <c r="AJ1279">
        <f>IFERROR(SMALL(AJ346:AJ1024,ROW()-ROW($AJ$1027)+1),"")</f>
        <v>0</v>
      </c>
      <c r="AM1279">
        <f>IFERROR(SMALL(AM346:AM1024,ROW()-ROW($AM$1027)+1),"")</f>
        <v>0</v>
      </c>
      <c r="AN1279">
        <f>IFERROR(SMALL(AN346:AN1024,ROW()-ROW($AN$1027)+1),"")</f>
        <v>0</v>
      </c>
      <c r="AO1279">
        <f>IFERROR(SMALL(AO346:AO1024,ROW()-ROW($AO$1027)+1),"")</f>
        <v>0</v>
      </c>
      <c r="AP1279">
        <f>IFERROR(SMALL(AP346:AP1024,ROW()-ROW($AP$1027)+1),"")</f>
        <v>0</v>
      </c>
      <c r="AQ1279">
        <f>IFERROR(SMALL(AQ346:AQ1024,ROW()-ROW($AQ$1027)+1),"")</f>
        <v>0</v>
      </c>
      <c r="AR1279">
        <f>IFERROR(SMALL(AR346:AR1024,ROW()-ROW($AR$1027)+1),"")</f>
        <v>0</v>
      </c>
      <c r="AS1279">
        <f>IFERROR(SMALL(AS346:AS1024,ROW()-ROW($AS$1027)+1),"")</f>
        <v>0</v>
      </c>
      <c r="AT1279">
        <f>IFERROR(SMALL(AT346:AT1024,ROW()-ROW($AT$1027)+1),"")</f>
        <v>0</v>
      </c>
      <c r="AU1279">
        <f>IFERROR(SMALL(AU346:AU1024,ROW()-ROW($AU$1027)+1),"")</f>
        <v>0</v>
      </c>
      <c r="AV1279">
        <f>IFERROR(SMALL(AV346:AV1024,ROW()-ROW($AV$1027)+1),"")</f>
        <v>0</v>
      </c>
      <c r="AW1279">
        <f>IFERROR(SMALL(AW346:AW1024,ROW()-ROW($AW$1027)+1),"")</f>
        <v>0</v>
      </c>
      <c r="AX1279">
        <f>IFERROR(SMALL(AX346:AX1024,ROW()-ROW($AX$1027)+1),"")</f>
        <v>0</v>
      </c>
      <c r="AY1279">
        <f>IFERROR(SMALL(AY346:AY1024,ROW()-ROW($AY$1027)+1),"")</f>
        <v>0</v>
      </c>
      <c r="AZ1279">
        <f>IFERROR(SMALL(AZ346:AZ1024,ROW()-ROW($AZ$1027)+1),"")</f>
        <v>0</v>
      </c>
      <c r="BA1279">
        <f>IFERROR(SMALL(BA346:BA1024,ROW()-ROW($BA$1027)+1),"")</f>
        <v>0</v>
      </c>
      <c r="BB1279">
        <f>IFERROR(SMALL(BB346:BB1024,ROW()-ROW($BB$1027)+1),"")</f>
        <v>0</v>
      </c>
      <c r="BC1279">
        <f>IFERROR(SMALL(BC346:BC1024,ROW()-ROW($BC$1027)+1),"")</f>
        <v>0</v>
      </c>
      <c r="BD1279">
        <f>IFERROR(SMALL(BD346:BD1024,ROW()-ROW($BD$1027)+1),"")</f>
        <v>0</v>
      </c>
      <c r="BE1279">
        <f>IFERROR(SMALL(BE346:BE1024,ROW()-ROW($BE$1027)+1),"")</f>
        <v>0</v>
      </c>
      <c r="BF1279">
        <f>IFERROR(SMALL(BF346:BF1024,ROW()-ROW($BF$1027)+1),"")</f>
        <v>0</v>
      </c>
      <c r="BG1279">
        <f>IFERROR(SMALL(BG346:BG1024,ROW()-ROW($BG$1027)+1),"")</f>
        <v>0</v>
      </c>
      <c r="BH1279">
        <f>IFERROR(SMALL(BH346:BH1024,ROW()-ROW($BH$1027)+1),"")</f>
        <v>0</v>
      </c>
      <c r="BI1279">
        <f>IFERROR(SMALL(BI346:BI1024,ROW()-ROW($BI$1027)+1),"")</f>
        <v>0</v>
      </c>
      <c r="BJ1279">
        <f>IFERROR(SMALL(BJ346:BJ1024,ROW()-ROW($BJ$1027)+1),"")</f>
        <v>0</v>
      </c>
      <c r="BK1279">
        <f>IFERROR(SMALL(BK346:BK1024,ROW()-ROW($BK$1027)+1),"")</f>
        <v>0</v>
      </c>
      <c r="BL1279">
        <f>IFERROR(SMALL(BL346:BL1024,ROW()-ROW($BL$1027)+1),"")</f>
        <v>0</v>
      </c>
      <c r="BM1279">
        <f>IFERROR(SMALL(BM346:BM1024,ROW()-ROW($BM$1027)+1),"")</f>
        <v>0</v>
      </c>
      <c r="BN1279">
        <f>IFERROR(SMALL(BN346:BN1024,ROW()-ROW($BN$1027)+1),"")</f>
        <v>0</v>
      </c>
      <c r="BO1279">
        <f>IFERROR(SMALL(BO346:BO1024,ROW()-ROW($BO$1027)+1),"")</f>
        <v>0</v>
      </c>
      <c r="BP1279">
        <f>IFERROR(SMALL(BP346:BP1024,ROW()-ROW($BP$1027)+1),"")</f>
        <v>0</v>
      </c>
      <c r="BQ1279">
        <f>IFERROR(SMALL(BQ346:BQ1024,ROW()-ROW($BQ$1027)+1),"")</f>
        <v>0</v>
      </c>
      <c r="BR1279">
        <f>IFERROR(SMALL(BR346:BR1024,ROW()-ROW($BR$1027)+1),"")</f>
        <v>0</v>
      </c>
    </row>
    <row r="1280" spans="5:70">
      <c r="E1280">
        <f>IFERROR(SMALL(E346:E1024,ROW()-ROW($E$1027)+1),"")</f>
        <v>0</v>
      </c>
      <c r="F1280">
        <f>IFERROR(SMALL(F346:F1024,ROW()-ROW($F$1027)+1),"")</f>
        <v>0</v>
      </c>
      <c r="G1280">
        <f>IFERROR(SMALL(G346:G1024,ROW()-ROW($G$1027)+1),"")</f>
        <v>0</v>
      </c>
      <c r="H1280">
        <f>IFERROR(SMALL(H346:H1024,ROW()-ROW($H$1027)+1),"")</f>
        <v>0</v>
      </c>
      <c r="I1280">
        <f>IFERROR(SMALL(I346:I1024,ROW()-ROW($I$1027)+1),"")</f>
        <v>0</v>
      </c>
      <c r="J1280">
        <f>IFERROR(SMALL(J346:J1024,ROW()-ROW($J$1027)+1),"")</f>
        <v>0</v>
      </c>
      <c r="K1280">
        <f>IFERROR(SMALL(K346:K1024,ROW()-ROW($K$1027)+1),"")</f>
        <v>0</v>
      </c>
      <c r="L1280">
        <f>IFERROR(SMALL(L346:L1024,ROW()-ROW($L$1027)+1),"")</f>
        <v>0</v>
      </c>
      <c r="M1280">
        <f>IFERROR(SMALL(M346:M1024,ROW()-ROW($M$1027)+1),"")</f>
        <v>0</v>
      </c>
      <c r="N1280">
        <f>IFERROR(SMALL(N346:N1024,ROW()-ROW($N$1027)+1),"")</f>
        <v>0</v>
      </c>
      <c r="O1280">
        <f>IFERROR(SMALL(O346:O1024,ROW()-ROW($O$1027)+1),"")</f>
        <v>0</v>
      </c>
      <c r="P1280">
        <f>IFERROR(SMALL(P346:P1024,ROW()-ROW($P$1027)+1),"")</f>
        <v>0</v>
      </c>
      <c r="Q1280">
        <f>IFERROR(SMALL(Q346:Q1024,ROW()-ROW($Q$1027)+1),"")</f>
        <v>0</v>
      </c>
      <c r="R1280">
        <f>IFERROR(SMALL(R346:R1024,ROW()-ROW($R$1027)+1),"")</f>
        <v>0</v>
      </c>
      <c r="S1280">
        <f>IFERROR(SMALL(S346:S1024,ROW()-ROW($S$1027)+1),"")</f>
        <v>0</v>
      </c>
      <c r="T1280">
        <f>IFERROR(SMALL(T346:T1024,ROW()-ROW($T$1027)+1),"")</f>
        <v>0</v>
      </c>
      <c r="U1280">
        <f>IFERROR(SMALL(U346:U1024,ROW()-ROW($U$1027)+1),"")</f>
        <v>0</v>
      </c>
      <c r="V1280">
        <f>IFERROR(SMALL(V346:V1024,ROW()-ROW($V$1027)+1),"")</f>
        <v>0</v>
      </c>
      <c r="W1280">
        <f>IFERROR(SMALL(W346:W1024,ROW()-ROW($W$1027)+1),"")</f>
        <v>0</v>
      </c>
      <c r="X1280">
        <f>IFERROR(SMALL(X346:X1024,ROW()-ROW($X$1027)+1),"")</f>
        <v>0</v>
      </c>
      <c r="Y1280">
        <f>IFERROR(SMALL(Y346:Y1024,ROW()-ROW($Y$1027)+1),"")</f>
        <v>0</v>
      </c>
      <c r="Z1280">
        <f>IFERROR(SMALL(Z346:Z1024,ROW()-ROW($Z$1027)+1),"")</f>
        <v>0</v>
      </c>
      <c r="AA1280">
        <f>IFERROR(SMALL(AA346:AA1024,ROW()-ROW($AA$1027)+1),"")</f>
        <v>0</v>
      </c>
      <c r="AB1280">
        <f>IFERROR(SMALL(AB346:AB1024,ROW()-ROW($AB$1027)+1),"")</f>
        <v>0</v>
      </c>
      <c r="AC1280">
        <f>IFERROR(SMALL(AC346:AC1024,ROW()-ROW($AC$1027)+1),"")</f>
        <v>0</v>
      </c>
      <c r="AD1280">
        <f>IFERROR(SMALL(AD346:AD1024,ROW()-ROW($AD$1027)+1),"")</f>
        <v>0</v>
      </c>
      <c r="AE1280">
        <f>IFERROR(SMALL(AE346:AE1024,ROW()-ROW($AE$1027)+1),"")</f>
        <v>0</v>
      </c>
      <c r="AF1280">
        <f>IFERROR(SMALL(AF346:AF1024,ROW()-ROW($AF$1027)+1),"")</f>
        <v>0</v>
      </c>
      <c r="AG1280">
        <f>IFERROR(SMALL(AG346:AG1024,ROW()-ROW($AG$1027)+1),"")</f>
        <v>0</v>
      </c>
      <c r="AH1280">
        <f>IFERROR(SMALL(AH346:AH1024,ROW()-ROW($AH$1027)+1),"")</f>
        <v>0</v>
      </c>
      <c r="AI1280">
        <f>IFERROR(SMALL(AI346:AI1024,ROW()-ROW($AI$1027)+1),"")</f>
        <v>0</v>
      </c>
      <c r="AJ1280">
        <f>IFERROR(SMALL(AJ346:AJ1024,ROW()-ROW($AJ$1027)+1),"")</f>
        <v>0</v>
      </c>
      <c r="AM1280">
        <f>IFERROR(SMALL(AM346:AM1024,ROW()-ROW($AM$1027)+1),"")</f>
        <v>0</v>
      </c>
      <c r="AN1280">
        <f>IFERROR(SMALL(AN346:AN1024,ROW()-ROW($AN$1027)+1),"")</f>
        <v>0</v>
      </c>
      <c r="AO1280">
        <f>IFERROR(SMALL(AO346:AO1024,ROW()-ROW($AO$1027)+1),"")</f>
        <v>0</v>
      </c>
      <c r="AP1280">
        <f>IFERROR(SMALL(AP346:AP1024,ROW()-ROW($AP$1027)+1),"")</f>
        <v>0</v>
      </c>
      <c r="AQ1280">
        <f>IFERROR(SMALL(AQ346:AQ1024,ROW()-ROW($AQ$1027)+1),"")</f>
        <v>0</v>
      </c>
      <c r="AR1280">
        <f>IFERROR(SMALL(AR346:AR1024,ROW()-ROW($AR$1027)+1),"")</f>
        <v>0</v>
      </c>
      <c r="AS1280">
        <f>IFERROR(SMALL(AS346:AS1024,ROW()-ROW($AS$1027)+1),"")</f>
        <v>0</v>
      </c>
      <c r="AT1280">
        <f>IFERROR(SMALL(AT346:AT1024,ROW()-ROW($AT$1027)+1),"")</f>
        <v>0</v>
      </c>
      <c r="AU1280">
        <f>IFERROR(SMALL(AU346:AU1024,ROW()-ROW($AU$1027)+1),"")</f>
        <v>0</v>
      </c>
      <c r="AV1280">
        <f>IFERROR(SMALL(AV346:AV1024,ROW()-ROW($AV$1027)+1),"")</f>
        <v>0</v>
      </c>
      <c r="AW1280">
        <f>IFERROR(SMALL(AW346:AW1024,ROW()-ROW($AW$1027)+1),"")</f>
        <v>0</v>
      </c>
      <c r="AX1280">
        <f>IFERROR(SMALL(AX346:AX1024,ROW()-ROW($AX$1027)+1),"")</f>
        <v>0</v>
      </c>
      <c r="AY1280">
        <f>IFERROR(SMALL(AY346:AY1024,ROW()-ROW($AY$1027)+1),"")</f>
        <v>0</v>
      </c>
      <c r="AZ1280">
        <f>IFERROR(SMALL(AZ346:AZ1024,ROW()-ROW($AZ$1027)+1),"")</f>
        <v>0</v>
      </c>
      <c r="BA1280">
        <f>IFERROR(SMALL(BA346:BA1024,ROW()-ROW($BA$1027)+1),"")</f>
        <v>0</v>
      </c>
      <c r="BB1280">
        <f>IFERROR(SMALL(BB346:BB1024,ROW()-ROW($BB$1027)+1),"")</f>
        <v>0</v>
      </c>
      <c r="BC1280">
        <f>IFERROR(SMALL(BC346:BC1024,ROW()-ROW($BC$1027)+1),"")</f>
        <v>0</v>
      </c>
      <c r="BD1280">
        <f>IFERROR(SMALL(BD346:BD1024,ROW()-ROW($BD$1027)+1),"")</f>
        <v>0</v>
      </c>
      <c r="BE1280">
        <f>IFERROR(SMALL(BE346:BE1024,ROW()-ROW($BE$1027)+1),"")</f>
        <v>0</v>
      </c>
      <c r="BF1280">
        <f>IFERROR(SMALL(BF346:BF1024,ROW()-ROW($BF$1027)+1),"")</f>
        <v>0</v>
      </c>
      <c r="BG1280">
        <f>IFERROR(SMALL(BG346:BG1024,ROW()-ROW($BG$1027)+1),"")</f>
        <v>0</v>
      </c>
      <c r="BH1280">
        <f>IFERROR(SMALL(BH346:BH1024,ROW()-ROW($BH$1027)+1),"")</f>
        <v>0</v>
      </c>
      <c r="BI1280">
        <f>IFERROR(SMALL(BI346:BI1024,ROW()-ROW($BI$1027)+1),"")</f>
        <v>0</v>
      </c>
      <c r="BJ1280">
        <f>IFERROR(SMALL(BJ346:BJ1024,ROW()-ROW($BJ$1027)+1),"")</f>
        <v>0</v>
      </c>
      <c r="BK1280">
        <f>IFERROR(SMALL(BK346:BK1024,ROW()-ROW($BK$1027)+1),"")</f>
        <v>0</v>
      </c>
      <c r="BL1280">
        <f>IFERROR(SMALL(BL346:BL1024,ROW()-ROW($BL$1027)+1),"")</f>
        <v>0</v>
      </c>
      <c r="BM1280">
        <f>IFERROR(SMALL(BM346:BM1024,ROW()-ROW($BM$1027)+1),"")</f>
        <v>0</v>
      </c>
      <c r="BN1280">
        <f>IFERROR(SMALL(BN346:BN1024,ROW()-ROW($BN$1027)+1),"")</f>
        <v>0</v>
      </c>
      <c r="BO1280">
        <f>IFERROR(SMALL(BO346:BO1024,ROW()-ROW($BO$1027)+1),"")</f>
        <v>0</v>
      </c>
      <c r="BP1280">
        <f>IFERROR(SMALL(BP346:BP1024,ROW()-ROW($BP$1027)+1),"")</f>
        <v>0</v>
      </c>
      <c r="BQ1280">
        <f>IFERROR(SMALL(BQ346:BQ1024,ROW()-ROW($BQ$1027)+1),"")</f>
        <v>0</v>
      </c>
      <c r="BR1280">
        <f>IFERROR(SMALL(BR346:BR1024,ROW()-ROW($BR$1027)+1),"")</f>
        <v>0</v>
      </c>
    </row>
    <row r="1281" spans="5:70">
      <c r="E1281">
        <f>IFERROR(SMALL(E346:E1024,ROW()-ROW($E$1027)+1),"")</f>
        <v>0</v>
      </c>
      <c r="F1281">
        <f>IFERROR(SMALL(F346:F1024,ROW()-ROW($F$1027)+1),"")</f>
        <v>0</v>
      </c>
      <c r="G1281">
        <f>IFERROR(SMALL(G346:G1024,ROW()-ROW($G$1027)+1),"")</f>
        <v>0</v>
      </c>
      <c r="H1281">
        <f>IFERROR(SMALL(H346:H1024,ROW()-ROW($H$1027)+1),"")</f>
        <v>0</v>
      </c>
      <c r="I1281">
        <f>IFERROR(SMALL(I346:I1024,ROW()-ROW($I$1027)+1),"")</f>
        <v>0</v>
      </c>
      <c r="J1281">
        <f>IFERROR(SMALL(J346:J1024,ROW()-ROW($J$1027)+1),"")</f>
        <v>0</v>
      </c>
      <c r="K1281">
        <f>IFERROR(SMALL(K346:K1024,ROW()-ROW($K$1027)+1),"")</f>
        <v>0</v>
      </c>
      <c r="L1281">
        <f>IFERROR(SMALL(L346:L1024,ROW()-ROW($L$1027)+1),"")</f>
        <v>0</v>
      </c>
      <c r="M1281">
        <f>IFERROR(SMALL(M346:M1024,ROW()-ROW($M$1027)+1),"")</f>
        <v>0</v>
      </c>
      <c r="N1281">
        <f>IFERROR(SMALL(N346:N1024,ROW()-ROW($N$1027)+1),"")</f>
        <v>0</v>
      </c>
      <c r="O1281">
        <f>IFERROR(SMALL(O346:O1024,ROW()-ROW($O$1027)+1),"")</f>
        <v>0</v>
      </c>
      <c r="P1281">
        <f>IFERROR(SMALL(P346:P1024,ROW()-ROW($P$1027)+1),"")</f>
        <v>0</v>
      </c>
      <c r="Q1281">
        <f>IFERROR(SMALL(Q346:Q1024,ROW()-ROW($Q$1027)+1),"")</f>
        <v>0</v>
      </c>
      <c r="R1281">
        <f>IFERROR(SMALL(R346:R1024,ROW()-ROW($R$1027)+1),"")</f>
        <v>0</v>
      </c>
      <c r="S1281">
        <f>IFERROR(SMALL(S346:S1024,ROW()-ROW($S$1027)+1),"")</f>
        <v>0</v>
      </c>
      <c r="T1281">
        <f>IFERROR(SMALL(T346:T1024,ROW()-ROW($T$1027)+1),"")</f>
        <v>0</v>
      </c>
      <c r="U1281">
        <f>IFERROR(SMALL(U346:U1024,ROW()-ROW($U$1027)+1),"")</f>
        <v>0</v>
      </c>
      <c r="V1281">
        <f>IFERROR(SMALL(V346:V1024,ROW()-ROW($V$1027)+1),"")</f>
        <v>0</v>
      </c>
      <c r="W1281">
        <f>IFERROR(SMALL(W346:W1024,ROW()-ROW($W$1027)+1),"")</f>
        <v>0</v>
      </c>
      <c r="X1281">
        <f>IFERROR(SMALL(X346:X1024,ROW()-ROW($X$1027)+1),"")</f>
        <v>0</v>
      </c>
      <c r="Y1281">
        <f>IFERROR(SMALL(Y346:Y1024,ROW()-ROW($Y$1027)+1),"")</f>
        <v>0</v>
      </c>
      <c r="Z1281">
        <f>IFERROR(SMALL(Z346:Z1024,ROW()-ROW($Z$1027)+1),"")</f>
        <v>0</v>
      </c>
      <c r="AA1281">
        <f>IFERROR(SMALL(AA346:AA1024,ROW()-ROW($AA$1027)+1),"")</f>
        <v>0</v>
      </c>
      <c r="AB1281">
        <f>IFERROR(SMALL(AB346:AB1024,ROW()-ROW($AB$1027)+1),"")</f>
        <v>0</v>
      </c>
      <c r="AC1281">
        <f>IFERROR(SMALL(AC346:AC1024,ROW()-ROW($AC$1027)+1),"")</f>
        <v>0</v>
      </c>
      <c r="AD1281">
        <f>IFERROR(SMALL(AD346:AD1024,ROW()-ROW($AD$1027)+1),"")</f>
        <v>0</v>
      </c>
      <c r="AE1281">
        <f>IFERROR(SMALL(AE346:AE1024,ROW()-ROW($AE$1027)+1),"")</f>
        <v>0</v>
      </c>
      <c r="AF1281">
        <f>IFERROR(SMALL(AF346:AF1024,ROW()-ROW($AF$1027)+1),"")</f>
        <v>0</v>
      </c>
      <c r="AG1281">
        <f>IFERROR(SMALL(AG346:AG1024,ROW()-ROW($AG$1027)+1),"")</f>
        <v>0</v>
      </c>
      <c r="AH1281">
        <f>IFERROR(SMALL(AH346:AH1024,ROW()-ROW($AH$1027)+1),"")</f>
        <v>0</v>
      </c>
      <c r="AI1281">
        <f>IFERROR(SMALL(AI346:AI1024,ROW()-ROW($AI$1027)+1),"")</f>
        <v>0</v>
      </c>
      <c r="AJ1281">
        <f>IFERROR(SMALL(AJ346:AJ1024,ROW()-ROW($AJ$1027)+1),"")</f>
        <v>0</v>
      </c>
      <c r="AM1281">
        <f>IFERROR(SMALL(AM346:AM1024,ROW()-ROW($AM$1027)+1),"")</f>
        <v>0</v>
      </c>
      <c r="AN1281">
        <f>IFERROR(SMALL(AN346:AN1024,ROW()-ROW($AN$1027)+1),"")</f>
        <v>0</v>
      </c>
      <c r="AO1281">
        <f>IFERROR(SMALL(AO346:AO1024,ROW()-ROW($AO$1027)+1),"")</f>
        <v>0</v>
      </c>
      <c r="AP1281">
        <f>IFERROR(SMALL(AP346:AP1024,ROW()-ROW($AP$1027)+1),"")</f>
        <v>0</v>
      </c>
      <c r="AQ1281">
        <f>IFERROR(SMALL(AQ346:AQ1024,ROW()-ROW($AQ$1027)+1),"")</f>
        <v>0</v>
      </c>
      <c r="AR1281">
        <f>IFERROR(SMALL(AR346:AR1024,ROW()-ROW($AR$1027)+1),"")</f>
        <v>0</v>
      </c>
      <c r="AS1281">
        <f>IFERROR(SMALL(AS346:AS1024,ROW()-ROW($AS$1027)+1),"")</f>
        <v>0</v>
      </c>
      <c r="AT1281">
        <f>IFERROR(SMALL(AT346:AT1024,ROW()-ROW($AT$1027)+1),"")</f>
        <v>0</v>
      </c>
      <c r="AU1281">
        <f>IFERROR(SMALL(AU346:AU1024,ROW()-ROW($AU$1027)+1),"")</f>
        <v>0</v>
      </c>
      <c r="AV1281">
        <f>IFERROR(SMALL(AV346:AV1024,ROW()-ROW($AV$1027)+1),"")</f>
        <v>0</v>
      </c>
      <c r="AW1281">
        <f>IFERROR(SMALL(AW346:AW1024,ROW()-ROW($AW$1027)+1),"")</f>
        <v>0</v>
      </c>
      <c r="AX1281">
        <f>IFERROR(SMALL(AX346:AX1024,ROW()-ROW($AX$1027)+1),"")</f>
        <v>0</v>
      </c>
      <c r="AY1281">
        <f>IFERROR(SMALL(AY346:AY1024,ROW()-ROW($AY$1027)+1),"")</f>
        <v>0</v>
      </c>
      <c r="AZ1281">
        <f>IFERROR(SMALL(AZ346:AZ1024,ROW()-ROW($AZ$1027)+1),"")</f>
        <v>0</v>
      </c>
      <c r="BA1281">
        <f>IFERROR(SMALL(BA346:BA1024,ROW()-ROW($BA$1027)+1),"")</f>
        <v>0</v>
      </c>
      <c r="BB1281">
        <f>IFERROR(SMALL(BB346:BB1024,ROW()-ROW($BB$1027)+1),"")</f>
        <v>0</v>
      </c>
      <c r="BC1281">
        <f>IFERROR(SMALL(BC346:BC1024,ROW()-ROW($BC$1027)+1),"")</f>
        <v>0</v>
      </c>
      <c r="BD1281">
        <f>IFERROR(SMALL(BD346:BD1024,ROW()-ROW($BD$1027)+1),"")</f>
        <v>0</v>
      </c>
      <c r="BE1281">
        <f>IFERROR(SMALL(BE346:BE1024,ROW()-ROW($BE$1027)+1),"")</f>
        <v>0</v>
      </c>
      <c r="BF1281">
        <f>IFERROR(SMALL(BF346:BF1024,ROW()-ROW($BF$1027)+1),"")</f>
        <v>0</v>
      </c>
      <c r="BG1281">
        <f>IFERROR(SMALL(BG346:BG1024,ROW()-ROW($BG$1027)+1),"")</f>
        <v>0</v>
      </c>
      <c r="BH1281">
        <f>IFERROR(SMALL(BH346:BH1024,ROW()-ROW($BH$1027)+1),"")</f>
        <v>0</v>
      </c>
      <c r="BI1281">
        <f>IFERROR(SMALL(BI346:BI1024,ROW()-ROW($BI$1027)+1),"")</f>
        <v>0</v>
      </c>
      <c r="BJ1281">
        <f>IFERROR(SMALL(BJ346:BJ1024,ROW()-ROW($BJ$1027)+1),"")</f>
        <v>0</v>
      </c>
      <c r="BK1281">
        <f>IFERROR(SMALL(BK346:BK1024,ROW()-ROW($BK$1027)+1),"")</f>
        <v>0</v>
      </c>
      <c r="BL1281">
        <f>IFERROR(SMALL(BL346:BL1024,ROW()-ROW($BL$1027)+1),"")</f>
        <v>0</v>
      </c>
      <c r="BM1281">
        <f>IFERROR(SMALL(BM346:BM1024,ROW()-ROW($BM$1027)+1),"")</f>
        <v>0</v>
      </c>
      <c r="BN1281">
        <f>IFERROR(SMALL(BN346:BN1024,ROW()-ROW($BN$1027)+1),"")</f>
        <v>0</v>
      </c>
      <c r="BO1281">
        <f>IFERROR(SMALL(BO346:BO1024,ROW()-ROW($BO$1027)+1),"")</f>
        <v>0</v>
      </c>
      <c r="BP1281">
        <f>IFERROR(SMALL(BP346:BP1024,ROW()-ROW($BP$1027)+1),"")</f>
        <v>0</v>
      </c>
      <c r="BQ1281">
        <f>IFERROR(SMALL(BQ346:BQ1024,ROW()-ROW($BQ$1027)+1),"")</f>
        <v>0</v>
      </c>
      <c r="BR1281">
        <f>IFERROR(SMALL(BR346:BR1024,ROW()-ROW($BR$1027)+1),"")</f>
        <v>0</v>
      </c>
    </row>
    <row r="1282" spans="5:70">
      <c r="E1282">
        <f>IFERROR(SMALL(E346:E1024,ROW()-ROW($E$1027)+1),"")</f>
        <v>0</v>
      </c>
      <c r="F1282">
        <f>IFERROR(SMALL(F346:F1024,ROW()-ROW($F$1027)+1),"")</f>
        <v>0</v>
      </c>
      <c r="G1282">
        <f>IFERROR(SMALL(G346:G1024,ROW()-ROW($G$1027)+1),"")</f>
        <v>0</v>
      </c>
      <c r="H1282">
        <f>IFERROR(SMALL(H346:H1024,ROW()-ROW($H$1027)+1),"")</f>
        <v>0</v>
      </c>
      <c r="I1282">
        <f>IFERROR(SMALL(I346:I1024,ROW()-ROW($I$1027)+1),"")</f>
        <v>0</v>
      </c>
      <c r="J1282">
        <f>IFERROR(SMALL(J346:J1024,ROW()-ROW($J$1027)+1),"")</f>
        <v>0</v>
      </c>
      <c r="K1282">
        <f>IFERROR(SMALL(K346:K1024,ROW()-ROW($K$1027)+1),"")</f>
        <v>0</v>
      </c>
      <c r="L1282">
        <f>IFERROR(SMALL(L346:L1024,ROW()-ROW($L$1027)+1),"")</f>
        <v>0</v>
      </c>
      <c r="M1282">
        <f>IFERROR(SMALL(M346:M1024,ROW()-ROW($M$1027)+1),"")</f>
        <v>0</v>
      </c>
      <c r="N1282">
        <f>IFERROR(SMALL(N346:N1024,ROW()-ROW($N$1027)+1),"")</f>
        <v>0</v>
      </c>
      <c r="O1282">
        <f>IFERROR(SMALL(O346:O1024,ROW()-ROW($O$1027)+1),"")</f>
        <v>0</v>
      </c>
      <c r="P1282">
        <f>IFERROR(SMALL(P346:P1024,ROW()-ROW($P$1027)+1),"")</f>
        <v>0</v>
      </c>
      <c r="Q1282">
        <f>IFERROR(SMALL(Q346:Q1024,ROW()-ROW($Q$1027)+1),"")</f>
        <v>0</v>
      </c>
      <c r="R1282">
        <f>IFERROR(SMALL(R346:R1024,ROW()-ROW($R$1027)+1),"")</f>
        <v>0</v>
      </c>
      <c r="S1282">
        <f>IFERROR(SMALL(S346:S1024,ROW()-ROW($S$1027)+1),"")</f>
        <v>0</v>
      </c>
      <c r="T1282">
        <f>IFERROR(SMALL(T346:T1024,ROW()-ROW($T$1027)+1),"")</f>
        <v>0</v>
      </c>
      <c r="U1282">
        <f>IFERROR(SMALL(U346:U1024,ROW()-ROW($U$1027)+1),"")</f>
        <v>0</v>
      </c>
      <c r="V1282">
        <f>IFERROR(SMALL(V346:V1024,ROW()-ROW($V$1027)+1),"")</f>
        <v>0</v>
      </c>
      <c r="W1282">
        <f>IFERROR(SMALL(W346:W1024,ROW()-ROW($W$1027)+1),"")</f>
        <v>0</v>
      </c>
      <c r="X1282">
        <f>IFERROR(SMALL(X346:X1024,ROW()-ROW($X$1027)+1),"")</f>
        <v>0</v>
      </c>
      <c r="Y1282">
        <f>IFERROR(SMALL(Y346:Y1024,ROW()-ROW($Y$1027)+1),"")</f>
        <v>0</v>
      </c>
      <c r="Z1282">
        <f>IFERROR(SMALL(Z346:Z1024,ROW()-ROW($Z$1027)+1),"")</f>
        <v>0</v>
      </c>
      <c r="AA1282">
        <f>IFERROR(SMALL(AA346:AA1024,ROW()-ROW($AA$1027)+1),"")</f>
        <v>0</v>
      </c>
      <c r="AB1282">
        <f>IFERROR(SMALL(AB346:AB1024,ROW()-ROW($AB$1027)+1),"")</f>
        <v>0</v>
      </c>
      <c r="AC1282">
        <f>IFERROR(SMALL(AC346:AC1024,ROW()-ROW($AC$1027)+1),"")</f>
        <v>0</v>
      </c>
      <c r="AD1282">
        <f>IFERROR(SMALL(AD346:AD1024,ROW()-ROW($AD$1027)+1),"")</f>
        <v>0</v>
      </c>
      <c r="AE1282">
        <f>IFERROR(SMALL(AE346:AE1024,ROW()-ROW($AE$1027)+1),"")</f>
        <v>0</v>
      </c>
      <c r="AF1282">
        <f>IFERROR(SMALL(AF346:AF1024,ROW()-ROW($AF$1027)+1),"")</f>
        <v>0</v>
      </c>
      <c r="AG1282">
        <f>IFERROR(SMALL(AG346:AG1024,ROW()-ROW($AG$1027)+1),"")</f>
        <v>0</v>
      </c>
      <c r="AH1282">
        <f>IFERROR(SMALL(AH346:AH1024,ROW()-ROW($AH$1027)+1),"")</f>
        <v>0</v>
      </c>
      <c r="AI1282">
        <f>IFERROR(SMALL(AI346:AI1024,ROW()-ROW($AI$1027)+1),"")</f>
        <v>0</v>
      </c>
      <c r="AJ1282">
        <f>IFERROR(SMALL(AJ346:AJ1024,ROW()-ROW($AJ$1027)+1),"")</f>
        <v>0</v>
      </c>
      <c r="AM1282">
        <f>IFERROR(SMALL(AM346:AM1024,ROW()-ROW($AM$1027)+1),"")</f>
        <v>0</v>
      </c>
      <c r="AN1282">
        <f>IFERROR(SMALL(AN346:AN1024,ROW()-ROW($AN$1027)+1),"")</f>
        <v>0</v>
      </c>
      <c r="AO1282">
        <f>IFERROR(SMALL(AO346:AO1024,ROW()-ROW($AO$1027)+1),"")</f>
        <v>0</v>
      </c>
      <c r="AP1282">
        <f>IFERROR(SMALL(AP346:AP1024,ROW()-ROW($AP$1027)+1),"")</f>
        <v>0</v>
      </c>
      <c r="AQ1282">
        <f>IFERROR(SMALL(AQ346:AQ1024,ROW()-ROW($AQ$1027)+1),"")</f>
        <v>0</v>
      </c>
      <c r="AR1282">
        <f>IFERROR(SMALL(AR346:AR1024,ROW()-ROW($AR$1027)+1),"")</f>
        <v>0</v>
      </c>
      <c r="AS1282">
        <f>IFERROR(SMALL(AS346:AS1024,ROW()-ROW($AS$1027)+1),"")</f>
        <v>0</v>
      </c>
      <c r="AT1282">
        <f>IFERROR(SMALL(AT346:AT1024,ROW()-ROW($AT$1027)+1),"")</f>
        <v>0</v>
      </c>
      <c r="AU1282">
        <f>IFERROR(SMALL(AU346:AU1024,ROW()-ROW($AU$1027)+1),"")</f>
        <v>0</v>
      </c>
      <c r="AV1282">
        <f>IFERROR(SMALL(AV346:AV1024,ROW()-ROW($AV$1027)+1),"")</f>
        <v>0</v>
      </c>
      <c r="AW1282">
        <f>IFERROR(SMALL(AW346:AW1024,ROW()-ROW($AW$1027)+1),"")</f>
        <v>0</v>
      </c>
      <c r="AX1282">
        <f>IFERROR(SMALL(AX346:AX1024,ROW()-ROW($AX$1027)+1),"")</f>
        <v>0</v>
      </c>
      <c r="AY1282">
        <f>IFERROR(SMALL(AY346:AY1024,ROW()-ROW($AY$1027)+1),"")</f>
        <v>0</v>
      </c>
      <c r="AZ1282">
        <f>IFERROR(SMALL(AZ346:AZ1024,ROW()-ROW($AZ$1027)+1),"")</f>
        <v>0</v>
      </c>
      <c r="BA1282">
        <f>IFERROR(SMALL(BA346:BA1024,ROW()-ROW($BA$1027)+1),"")</f>
        <v>0</v>
      </c>
      <c r="BB1282">
        <f>IFERROR(SMALL(BB346:BB1024,ROW()-ROW($BB$1027)+1),"")</f>
        <v>0</v>
      </c>
      <c r="BC1282">
        <f>IFERROR(SMALL(BC346:BC1024,ROW()-ROW($BC$1027)+1),"")</f>
        <v>0</v>
      </c>
      <c r="BD1282">
        <f>IFERROR(SMALL(BD346:BD1024,ROW()-ROW($BD$1027)+1),"")</f>
        <v>0</v>
      </c>
      <c r="BE1282">
        <f>IFERROR(SMALL(BE346:BE1024,ROW()-ROW($BE$1027)+1),"")</f>
        <v>0</v>
      </c>
      <c r="BF1282">
        <f>IFERROR(SMALL(BF346:BF1024,ROW()-ROW($BF$1027)+1),"")</f>
        <v>0</v>
      </c>
      <c r="BG1282">
        <f>IFERROR(SMALL(BG346:BG1024,ROW()-ROW($BG$1027)+1),"")</f>
        <v>0</v>
      </c>
      <c r="BH1282">
        <f>IFERROR(SMALL(BH346:BH1024,ROW()-ROW($BH$1027)+1),"")</f>
        <v>0</v>
      </c>
      <c r="BI1282">
        <f>IFERROR(SMALL(BI346:BI1024,ROW()-ROW($BI$1027)+1),"")</f>
        <v>0</v>
      </c>
      <c r="BJ1282">
        <f>IFERROR(SMALL(BJ346:BJ1024,ROW()-ROW($BJ$1027)+1),"")</f>
        <v>0</v>
      </c>
      <c r="BK1282">
        <f>IFERROR(SMALL(BK346:BK1024,ROW()-ROW($BK$1027)+1),"")</f>
        <v>0</v>
      </c>
      <c r="BL1282">
        <f>IFERROR(SMALL(BL346:BL1024,ROW()-ROW($BL$1027)+1),"")</f>
        <v>0</v>
      </c>
      <c r="BM1282">
        <f>IFERROR(SMALL(BM346:BM1024,ROW()-ROW($BM$1027)+1),"")</f>
        <v>0</v>
      </c>
      <c r="BN1282">
        <f>IFERROR(SMALL(BN346:BN1024,ROW()-ROW($BN$1027)+1),"")</f>
        <v>0</v>
      </c>
      <c r="BO1282">
        <f>IFERROR(SMALL(BO346:BO1024,ROW()-ROW($BO$1027)+1),"")</f>
        <v>0</v>
      </c>
      <c r="BP1282">
        <f>IFERROR(SMALL(BP346:BP1024,ROW()-ROW($BP$1027)+1),"")</f>
        <v>0</v>
      </c>
      <c r="BQ1282">
        <f>IFERROR(SMALL(BQ346:BQ1024,ROW()-ROW($BQ$1027)+1),"")</f>
        <v>0</v>
      </c>
      <c r="BR1282">
        <f>IFERROR(SMALL(BR346:BR1024,ROW()-ROW($BR$1027)+1),"")</f>
        <v>0</v>
      </c>
    </row>
    <row r="1283" spans="5:70">
      <c r="E1283">
        <f>IFERROR(SMALL(E346:E1024,ROW()-ROW($E$1027)+1),"")</f>
        <v>0</v>
      </c>
      <c r="F1283">
        <f>IFERROR(SMALL(F346:F1024,ROW()-ROW($F$1027)+1),"")</f>
        <v>0</v>
      </c>
      <c r="G1283">
        <f>IFERROR(SMALL(G346:G1024,ROW()-ROW($G$1027)+1),"")</f>
        <v>0</v>
      </c>
      <c r="H1283">
        <f>IFERROR(SMALL(H346:H1024,ROW()-ROW($H$1027)+1),"")</f>
        <v>0</v>
      </c>
      <c r="I1283">
        <f>IFERROR(SMALL(I346:I1024,ROW()-ROW($I$1027)+1),"")</f>
        <v>0</v>
      </c>
      <c r="J1283">
        <f>IFERROR(SMALL(J346:J1024,ROW()-ROW($J$1027)+1),"")</f>
        <v>0</v>
      </c>
      <c r="K1283">
        <f>IFERROR(SMALL(K346:K1024,ROW()-ROW($K$1027)+1),"")</f>
        <v>0</v>
      </c>
      <c r="L1283">
        <f>IFERROR(SMALL(L346:L1024,ROW()-ROW($L$1027)+1),"")</f>
        <v>0</v>
      </c>
      <c r="M1283">
        <f>IFERROR(SMALL(M346:M1024,ROW()-ROW($M$1027)+1),"")</f>
        <v>0</v>
      </c>
      <c r="N1283">
        <f>IFERROR(SMALL(N346:N1024,ROW()-ROW($N$1027)+1),"")</f>
        <v>0</v>
      </c>
      <c r="O1283">
        <f>IFERROR(SMALL(O346:O1024,ROW()-ROW($O$1027)+1),"")</f>
        <v>0</v>
      </c>
      <c r="P1283">
        <f>IFERROR(SMALL(P346:P1024,ROW()-ROW($P$1027)+1),"")</f>
        <v>0</v>
      </c>
      <c r="Q1283">
        <f>IFERROR(SMALL(Q346:Q1024,ROW()-ROW($Q$1027)+1),"")</f>
        <v>0</v>
      </c>
      <c r="R1283">
        <f>IFERROR(SMALL(R346:R1024,ROW()-ROW($R$1027)+1),"")</f>
        <v>0</v>
      </c>
      <c r="S1283">
        <f>IFERROR(SMALL(S346:S1024,ROW()-ROW($S$1027)+1),"")</f>
        <v>0</v>
      </c>
      <c r="T1283">
        <f>IFERROR(SMALL(T346:T1024,ROW()-ROW($T$1027)+1),"")</f>
        <v>0</v>
      </c>
      <c r="U1283">
        <f>IFERROR(SMALL(U346:U1024,ROW()-ROW($U$1027)+1),"")</f>
        <v>0</v>
      </c>
      <c r="V1283">
        <f>IFERROR(SMALL(V346:V1024,ROW()-ROW($V$1027)+1),"")</f>
        <v>0</v>
      </c>
      <c r="W1283">
        <f>IFERROR(SMALL(W346:W1024,ROW()-ROW($W$1027)+1),"")</f>
        <v>0</v>
      </c>
      <c r="X1283">
        <f>IFERROR(SMALL(X346:X1024,ROW()-ROW($X$1027)+1),"")</f>
        <v>0</v>
      </c>
      <c r="Y1283">
        <f>IFERROR(SMALL(Y346:Y1024,ROW()-ROW($Y$1027)+1),"")</f>
        <v>0</v>
      </c>
      <c r="Z1283">
        <f>IFERROR(SMALL(Z346:Z1024,ROW()-ROW($Z$1027)+1),"")</f>
        <v>0</v>
      </c>
      <c r="AA1283">
        <f>IFERROR(SMALL(AA346:AA1024,ROW()-ROW($AA$1027)+1),"")</f>
        <v>0</v>
      </c>
      <c r="AB1283">
        <f>IFERROR(SMALL(AB346:AB1024,ROW()-ROW($AB$1027)+1),"")</f>
        <v>0</v>
      </c>
      <c r="AC1283">
        <f>IFERROR(SMALL(AC346:AC1024,ROW()-ROW($AC$1027)+1),"")</f>
        <v>0</v>
      </c>
      <c r="AD1283">
        <f>IFERROR(SMALL(AD346:AD1024,ROW()-ROW($AD$1027)+1),"")</f>
        <v>0</v>
      </c>
      <c r="AE1283">
        <f>IFERROR(SMALL(AE346:AE1024,ROW()-ROW($AE$1027)+1),"")</f>
        <v>0</v>
      </c>
      <c r="AF1283">
        <f>IFERROR(SMALL(AF346:AF1024,ROW()-ROW($AF$1027)+1),"")</f>
        <v>0</v>
      </c>
      <c r="AG1283">
        <f>IFERROR(SMALL(AG346:AG1024,ROW()-ROW($AG$1027)+1),"")</f>
        <v>0</v>
      </c>
      <c r="AH1283">
        <f>IFERROR(SMALL(AH346:AH1024,ROW()-ROW($AH$1027)+1),"")</f>
        <v>0</v>
      </c>
      <c r="AI1283">
        <f>IFERROR(SMALL(AI346:AI1024,ROW()-ROW($AI$1027)+1),"")</f>
        <v>0</v>
      </c>
      <c r="AJ1283">
        <f>IFERROR(SMALL(AJ346:AJ1024,ROW()-ROW($AJ$1027)+1),"")</f>
        <v>0</v>
      </c>
      <c r="AM1283">
        <f>IFERROR(SMALL(AM346:AM1024,ROW()-ROW($AM$1027)+1),"")</f>
        <v>0</v>
      </c>
      <c r="AN1283">
        <f>IFERROR(SMALL(AN346:AN1024,ROW()-ROW($AN$1027)+1),"")</f>
        <v>0</v>
      </c>
      <c r="AO1283">
        <f>IFERROR(SMALL(AO346:AO1024,ROW()-ROW($AO$1027)+1),"")</f>
        <v>0</v>
      </c>
      <c r="AP1283">
        <f>IFERROR(SMALL(AP346:AP1024,ROW()-ROW($AP$1027)+1),"")</f>
        <v>0</v>
      </c>
      <c r="AQ1283">
        <f>IFERROR(SMALL(AQ346:AQ1024,ROW()-ROW($AQ$1027)+1),"")</f>
        <v>0</v>
      </c>
      <c r="AR1283">
        <f>IFERROR(SMALL(AR346:AR1024,ROW()-ROW($AR$1027)+1),"")</f>
        <v>0</v>
      </c>
      <c r="AS1283">
        <f>IFERROR(SMALL(AS346:AS1024,ROW()-ROW($AS$1027)+1),"")</f>
        <v>0</v>
      </c>
      <c r="AT1283">
        <f>IFERROR(SMALL(AT346:AT1024,ROW()-ROW($AT$1027)+1),"")</f>
        <v>0</v>
      </c>
      <c r="AU1283">
        <f>IFERROR(SMALL(AU346:AU1024,ROW()-ROW($AU$1027)+1),"")</f>
        <v>0</v>
      </c>
      <c r="AV1283">
        <f>IFERROR(SMALL(AV346:AV1024,ROW()-ROW($AV$1027)+1),"")</f>
        <v>0</v>
      </c>
      <c r="AW1283">
        <f>IFERROR(SMALL(AW346:AW1024,ROW()-ROW($AW$1027)+1),"")</f>
        <v>0</v>
      </c>
      <c r="AX1283">
        <f>IFERROR(SMALL(AX346:AX1024,ROW()-ROW($AX$1027)+1),"")</f>
        <v>0</v>
      </c>
      <c r="AY1283">
        <f>IFERROR(SMALL(AY346:AY1024,ROW()-ROW($AY$1027)+1),"")</f>
        <v>0</v>
      </c>
      <c r="AZ1283">
        <f>IFERROR(SMALL(AZ346:AZ1024,ROW()-ROW($AZ$1027)+1),"")</f>
        <v>0</v>
      </c>
      <c r="BA1283">
        <f>IFERROR(SMALL(BA346:BA1024,ROW()-ROW($BA$1027)+1),"")</f>
        <v>0</v>
      </c>
      <c r="BB1283">
        <f>IFERROR(SMALL(BB346:BB1024,ROW()-ROW($BB$1027)+1),"")</f>
        <v>0</v>
      </c>
      <c r="BC1283">
        <f>IFERROR(SMALL(BC346:BC1024,ROW()-ROW($BC$1027)+1),"")</f>
        <v>0</v>
      </c>
      <c r="BD1283">
        <f>IFERROR(SMALL(BD346:BD1024,ROW()-ROW($BD$1027)+1),"")</f>
        <v>0</v>
      </c>
      <c r="BE1283">
        <f>IFERROR(SMALL(BE346:BE1024,ROW()-ROW($BE$1027)+1),"")</f>
        <v>0</v>
      </c>
      <c r="BF1283">
        <f>IFERROR(SMALL(BF346:BF1024,ROW()-ROW($BF$1027)+1),"")</f>
        <v>0</v>
      </c>
      <c r="BG1283">
        <f>IFERROR(SMALL(BG346:BG1024,ROW()-ROW($BG$1027)+1),"")</f>
        <v>0</v>
      </c>
      <c r="BH1283">
        <f>IFERROR(SMALL(BH346:BH1024,ROW()-ROW($BH$1027)+1),"")</f>
        <v>0</v>
      </c>
      <c r="BI1283">
        <f>IFERROR(SMALL(BI346:BI1024,ROW()-ROW($BI$1027)+1),"")</f>
        <v>0</v>
      </c>
      <c r="BJ1283">
        <f>IFERROR(SMALL(BJ346:BJ1024,ROW()-ROW($BJ$1027)+1),"")</f>
        <v>0</v>
      </c>
      <c r="BK1283">
        <f>IFERROR(SMALL(BK346:BK1024,ROW()-ROW($BK$1027)+1),"")</f>
        <v>0</v>
      </c>
      <c r="BL1283">
        <f>IFERROR(SMALL(BL346:BL1024,ROW()-ROW($BL$1027)+1),"")</f>
        <v>0</v>
      </c>
      <c r="BM1283">
        <f>IFERROR(SMALL(BM346:BM1024,ROW()-ROW($BM$1027)+1),"")</f>
        <v>0</v>
      </c>
      <c r="BN1283">
        <f>IFERROR(SMALL(BN346:BN1024,ROW()-ROW($BN$1027)+1),"")</f>
        <v>0</v>
      </c>
      <c r="BO1283">
        <f>IFERROR(SMALL(BO346:BO1024,ROW()-ROW($BO$1027)+1),"")</f>
        <v>0</v>
      </c>
      <c r="BP1283">
        <f>IFERROR(SMALL(BP346:BP1024,ROW()-ROW($BP$1027)+1),"")</f>
        <v>0</v>
      </c>
      <c r="BQ1283">
        <f>IFERROR(SMALL(BQ346:BQ1024,ROW()-ROW($BQ$1027)+1),"")</f>
        <v>0</v>
      </c>
      <c r="BR1283">
        <f>IFERROR(SMALL(BR346:BR1024,ROW()-ROW($BR$1027)+1),"")</f>
        <v>0</v>
      </c>
    </row>
    <row r="1284" spans="5:70">
      <c r="E1284">
        <f>IFERROR(SMALL(E346:E1024,ROW()-ROW($E$1027)+1),"")</f>
        <v>0</v>
      </c>
      <c r="F1284">
        <f>IFERROR(SMALL(F346:F1024,ROW()-ROW($F$1027)+1),"")</f>
        <v>0</v>
      </c>
      <c r="G1284">
        <f>IFERROR(SMALL(G346:G1024,ROW()-ROW($G$1027)+1),"")</f>
        <v>0</v>
      </c>
      <c r="H1284">
        <f>IFERROR(SMALL(H346:H1024,ROW()-ROW($H$1027)+1),"")</f>
        <v>0</v>
      </c>
      <c r="I1284">
        <f>IFERROR(SMALL(I346:I1024,ROW()-ROW($I$1027)+1),"")</f>
        <v>0</v>
      </c>
      <c r="J1284">
        <f>IFERROR(SMALL(J346:J1024,ROW()-ROW($J$1027)+1),"")</f>
        <v>0</v>
      </c>
      <c r="K1284">
        <f>IFERROR(SMALL(K346:K1024,ROW()-ROW($K$1027)+1),"")</f>
        <v>0</v>
      </c>
      <c r="L1284">
        <f>IFERROR(SMALL(L346:L1024,ROW()-ROW($L$1027)+1),"")</f>
        <v>0</v>
      </c>
      <c r="M1284">
        <f>IFERROR(SMALL(M346:M1024,ROW()-ROW($M$1027)+1),"")</f>
        <v>0</v>
      </c>
      <c r="N1284">
        <f>IFERROR(SMALL(N346:N1024,ROW()-ROW($N$1027)+1),"")</f>
        <v>0</v>
      </c>
      <c r="O1284">
        <f>IFERROR(SMALL(O346:O1024,ROW()-ROW($O$1027)+1),"")</f>
        <v>0</v>
      </c>
      <c r="P1284">
        <f>IFERROR(SMALL(P346:P1024,ROW()-ROW($P$1027)+1),"")</f>
        <v>0</v>
      </c>
      <c r="Q1284">
        <f>IFERROR(SMALL(Q346:Q1024,ROW()-ROW($Q$1027)+1),"")</f>
        <v>0</v>
      </c>
      <c r="R1284">
        <f>IFERROR(SMALL(R346:R1024,ROW()-ROW($R$1027)+1),"")</f>
        <v>0</v>
      </c>
      <c r="S1284">
        <f>IFERROR(SMALL(S346:S1024,ROW()-ROW($S$1027)+1),"")</f>
        <v>0</v>
      </c>
      <c r="T1284">
        <f>IFERROR(SMALL(T346:T1024,ROW()-ROW($T$1027)+1),"")</f>
        <v>0</v>
      </c>
      <c r="U1284">
        <f>IFERROR(SMALL(U346:U1024,ROW()-ROW($U$1027)+1),"")</f>
        <v>0</v>
      </c>
      <c r="V1284">
        <f>IFERROR(SMALL(V346:V1024,ROW()-ROW($V$1027)+1),"")</f>
        <v>0</v>
      </c>
      <c r="W1284">
        <f>IFERROR(SMALL(W346:W1024,ROW()-ROW($W$1027)+1),"")</f>
        <v>0</v>
      </c>
      <c r="X1284">
        <f>IFERROR(SMALL(X346:X1024,ROW()-ROW($X$1027)+1),"")</f>
        <v>0</v>
      </c>
      <c r="Y1284">
        <f>IFERROR(SMALL(Y346:Y1024,ROW()-ROW($Y$1027)+1),"")</f>
        <v>0</v>
      </c>
      <c r="Z1284">
        <f>IFERROR(SMALL(Z346:Z1024,ROW()-ROW($Z$1027)+1),"")</f>
        <v>0</v>
      </c>
      <c r="AA1284">
        <f>IFERROR(SMALL(AA346:AA1024,ROW()-ROW($AA$1027)+1),"")</f>
        <v>0</v>
      </c>
      <c r="AB1284">
        <f>IFERROR(SMALL(AB346:AB1024,ROW()-ROW($AB$1027)+1),"")</f>
        <v>0</v>
      </c>
      <c r="AC1284">
        <f>IFERROR(SMALL(AC346:AC1024,ROW()-ROW($AC$1027)+1),"")</f>
        <v>0</v>
      </c>
      <c r="AD1284">
        <f>IFERROR(SMALL(AD346:AD1024,ROW()-ROW($AD$1027)+1),"")</f>
        <v>0</v>
      </c>
      <c r="AE1284">
        <f>IFERROR(SMALL(AE346:AE1024,ROW()-ROW($AE$1027)+1),"")</f>
        <v>0</v>
      </c>
      <c r="AF1284">
        <f>IFERROR(SMALL(AF346:AF1024,ROW()-ROW($AF$1027)+1),"")</f>
        <v>0</v>
      </c>
      <c r="AG1284">
        <f>IFERROR(SMALL(AG346:AG1024,ROW()-ROW($AG$1027)+1),"")</f>
        <v>0</v>
      </c>
      <c r="AH1284">
        <f>IFERROR(SMALL(AH346:AH1024,ROW()-ROW($AH$1027)+1),"")</f>
        <v>0</v>
      </c>
      <c r="AI1284">
        <f>IFERROR(SMALL(AI346:AI1024,ROW()-ROW($AI$1027)+1),"")</f>
        <v>0</v>
      </c>
      <c r="AJ1284">
        <f>IFERROR(SMALL(AJ346:AJ1024,ROW()-ROW($AJ$1027)+1),"")</f>
        <v>0</v>
      </c>
      <c r="AM1284">
        <f>IFERROR(SMALL(AM346:AM1024,ROW()-ROW($AM$1027)+1),"")</f>
        <v>0</v>
      </c>
      <c r="AN1284">
        <f>IFERROR(SMALL(AN346:AN1024,ROW()-ROW($AN$1027)+1),"")</f>
        <v>0</v>
      </c>
      <c r="AO1284">
        <f>IFERROR(SMALL(AO346:AO1024,ROW()-ROW($AO$1027)+1),"")</f>
        <v>0</v>
      </c>
      <c r="AP1284">
        <f>IFERROR(SMALL(AP346:AP1024,ROW()-ROW($AP$1027)+1),"")</f>
        <v>0</v>
      </c>
      <c r="AQ1284">
        <f>IFERROR(SMALL(AQ346:AQ1024,ROW()-ROW($AQ$1027)+1),"")</f>
        <v>0</v>
      </c>
      <c r="AR1284">
        <f>IFERROR(SMALL(AR346:AR1024,ROW()-ROW($AR$1027)+1),"")</f>
        <v>0</v>
      </c>
      <c r="AS1284">
        <f>IFERROR(SMALL(AS346:AS1024,ROW()-ROW($AS$1027)+1),"")</f>
        <v>0</v>
      </c>
      <c r="AT1284">
        <f>IFERROR(SMALL(AT346:AT1024,ROW()-ROW($AT$1027)+1),"")</f>
        <v>0</v>
      </c>
      <c r="AU1284">
        <f>IFERROR(SMALL(AU346:AU1024,ROW()-ROW($AU$1027)+1),"")</f>
        <v>0</v>
      </c>
      <c r="AV1284">
        <f>IFERROR(SMALL(AV346:AV1024,ROW()-ROW($AV$1027)+1),"")</f>
        <v>0</v>
      </c>
      <c r="AW1284">
        <f>IFERROR(SMALL(AW346:AW1024,ROW()-ROW($AW$1027)+1),"")</f>
        <v>0</v>
      </c>
      <c r="AX1284">
        <f>IFERROR(SMALL(AX346:AX1024,ROW()-ROW($AX$1027)+1),"")</f>
        <v>0</v>
      </c>
      <c r="AY1284">
        <f>IFERROR(SMALL(AY346:AY1024,ROW()-ROW($AY$1027)+1),"")</f>
        <v>0</v>
      </c>
      <c r="AZ1284">
        <f>IFERROR(SMALL(AZ346:AZ1024,ROW()-ROW($AZ$1027)+1),"")</f>
        <v>0</v>
      </c>
      <c r="BA1284">
        <f>IFERROR(SMALL(BA346:BA1024,ROW()-ROW($BA$1027)+1),"")</f>
        <v>0</v>
      </c>
      <c r="BB1284">
        <f>IFERROR(SMALL(BB346:BB1024,ROW()-ROW($BB$1027)+1),"")</f>
        <v>0</v>
      </c>
      <c r="BC1284">
        <f>IFERROR(SMALL(BC346:BC1024,ROW()-ROW($BC$1027)+1),"")</f>
        <v>0</v>
      </c>
      <c r="BD1284">
        <f>IFERROR(SMALL(BD346:BD1024,ROW()-ROW($BD$1027)+1),"")</f>
        <v>0</v>
      </c>
      <c r="BE1284">
        <f>IFERROR(SMALL(BE346:BE1024,ROW()-ROW($BE$1027)+1),"")</f>
        <v>0</v>
      </c>
      <c r="BF1284">
        <f>IFERROR(SMALL(BF346:BF1024,ROW()-ROW($BF$1027)+1),"")</f>
        <v>0</v>
      </c>
      <c r="BG1284">
        <f>IFERROR(SMALL(BG346:BG1024,ROW()-ROW($BG$1027)+1),"")</f>
        <v>0</v>
      </c>
      <c r="BH1284">
        <f>IFERROR(SMALL(BH346:BH1024,ROW()-ROW($BH$1027)+1),"")</f>
        <v>0</v>
      </c>
      <c r="BI1284">
        <f>IFERROR(SMALL(BI346:BI1024,ROW()-ROW($BI$1027)+1),"")</f>
        <v>0</v>
      </c>
      <c r="BJ1284">
        <f>IFERROR(SMALL(BJ346:BJ1024,ROW()-ROW($BJ$1027)+1),"")</f>
        <v>0</v>
      </c>
      <c r="BK1284">
        <f>IFERROR(SMALL(BK346:BK1024,ROW()-ROW($BK$1027)+1),"")</f>
        <v>0</v>
      </c>
      <c r="BL1284">
        <f>IFERROR(SMALL(BL346:BL1024,ROW()-ROW($BL$1027)+1),"")</f>
        <v>0</v>
      </c>
      <c r="BM1284">
        <f>IFERROR(SMALL(BM346:BM1024,ROW()-ROW($BM$1027)+1),"")</f>
        <v>0</v>
      </c>
      <c r="BN1284">
        <f>IFERROR(SMALL(BN346:BN1024,ROW()-ROW($BN$1027)+1),"")</f>
        <v>0</v>
      </c>
      <c r="BO1284">
        <f>IFERROR(SMALL(BO346:BO1024,ROW()-ROW($BO$1027)+1),"")</f>
        <v>0</v>
      </c>
      <c r="BP1284">
        <f>IFERROR(SMALL(BP346:BP1024,ROW()-ROW($BP$1027)+1),"")</f>
        <v>0</v>
      </c>
      <c r="BQ1284">
        <f>IFERROR(SMALL(BQ346:BQ1024,ROW()-ROW($BQ$1027)+1),"")</f>
        <v>0</v>
      </c>
      <c r="BR1284">
        <f>IFERROR(SMALL(BR346:BR1024,ROW()-ROW($BR$1027)+1),"")</f>
        <v>0</v>
      </c>
    </row>
    <row r="1285" spans="5:70">
      <c r="E1285">
        <f>IFERROR(SMALL(E346:E1024,ROW()-ROW($E$1027)+1),"")</f>
        <v>0</v>
      </c>
      <c r="F1285">
        <f>IFERROR(SMALL(F346:F1024,ROW()-ROW($F$1027)+1),"")</f>
        <v>0</v>
      </c>
      <c r="G1285">
        <f>IFERROR(SMALL(G346:G1024,ROW()-ROW($G$1027)+1),"")</f>
        <v>0</v>
      </c>
      <c r="H1285">
        <f>IFERROR(SMALL(H346:H1024,ROW()-ROW($H$1027)+1),"")</f>
        <v>0</v>
      </c>
      <c r="I1285">
        <f>IFERROR(SMALL(I346:I1024,ROW()-ROW($I$1027)+1),"")</f>
        <v>0</v>
      </c>
      <c r="J1285">
        <f>IFERROR(SMALL(J346:J1024,ROW()-ROW($J$1027)+1),"")</f>
        <v>0</v>
      </c>
      <c r="K1285">
        <f>IFERROR(SMALL(K346:K1024,ROW()-ROW($K$1027)+1),"")</f>
        <v>0</v>
      </c>
      <c r="L1285">
        <f>IFERROR(SMALL(L346:L1024,ROW()-ROW($L$1027)+1),"")</f>
        <v>0</v>
      </c>
      <c r="M1285">
        <f>IFERROR(SMALL(M346:M1024,ROW()-ROW($M$1027)+1),"")</f>
        <v>0</v>
      </c>
      <c r="N1285">
        <f>IFERROR(SMALL(N346:N1024,ROW()-ROW($N$1027)+1),"")</f>
        <v>0</v>
      </c>
      <c r="O1285">
        <f>IFERROR(SMALL(O346:O1024,ROW()-ROW($O$1027)+1),"")</f>
        <v>0</v>
      </c>
      <c r="P1285">
        <f>IFERROR(SMALL(P346:P1024,ROW()-ROW($P$1027)+1),"")</f>
        <v>0</v>
      </c>
      <c r="Q1285">
        <f>IFERROR(SMALL(Q346:Q1024,ROW()-ROW($Q$1027)+1),"")</f>
        <v>0</v>
      </c>
      <c r="R1285">
        <f>IFERROR(SMALL(R346:R1024,ROW()-ROW($R$1027)+1),"")</f>
        <v>0</v>
      </c>
      <c r="S1285">
        <f>IFERROR(SMALL(S346:S1024,ROW()-ROW($S$1027)+1),"")</f>
        <v>0</v>
      </c>
      <c r="T1285">
        <f>IFERROR(SMALL(T346:T1024,ROW()-ROW($T$1027)+1),"")</f>
        <v>0</v>
      </c>
      <c r="U1285">
        <f>IFERROR(SMALL(U346:U1024,ROW()-ROW($U$1027)+1),"")</f>
        <v>0</v>
      </c>
      <c r="V1285">
        <f>IFERROR(SMALL(V346:V1024,ROW()-ROW($V$1027)+1),"")</f>
        <v>0</v>
      </c>
      <c r="W1285">
        <f>IFERROR(SMALL(W346:W1024,ROW()-ROW($W$1027)+1),"")</f>
        <v>0</v>
      </c>
      <c r="X1285">
        <f>IFERROR(SMALL(X346:X1024,ROW()-ROW($X$1027)+1),"")</f>
        <v>0</v>
      </c>
      <c r="Y1285">
        <f>IFERROR(SMALL(Y346:Y1024,ROW()-ROW($Y$1027)+1),"")</f>
        <v>0</v>
      </c>
      <c r="Z1285">
        <f>IFERROR(SMALL(Z346:Z1024,ROW()-ROW($Z$1027)+1),"")</f>
        <v>0</v>
      </c>
      <c r="AA1285">
        <f>IFERROR(SMALL(AA346:AA1024,ROW()-ROW($AA$1027)+1),"")</f>
        <v>0</v>
      </c>
      <c r="AB1285">
        <f>IFERROR(SMALL(AB346:AB1024,ROW()-ROW($AB$1027)+1),"")</f>
        <v>0</v>
      </c>
      <c r="AC1285">
        <f>IFERROR(SMALL(AC346:AC1024,ROW()-ROW($AC$1027)+1),"")</f>
        <v>0</v>
      </c>
      <c r="AD1285">
        <f>IFERROR(SMALL(AD346:AD1024,ROW()-ROW($AD$1027)+1),"")</f>
        <v>0</v>
      </c>
      <c r="AE1285">
        <f>IFERROR(SMALL(AE346:AE1024,ROW()-ROW($AE$1027)+1),"")</f>
        <v>0</v>
      </c>
      <c r="AF1285">
        <f>IFERROR(SMALL(AF346:AF1024,ROW()-ROW($AF$1027)+1),"")</f>
        <v>0</v>
      </c>
      <c r="AG1285">
        <f>IFERROR(SMALL(AG346:AG1024,ROW()-ROW($AG$1027)+1),"")</f>
        <v>0</v>
      </c>
      <c r="AH1285">
        <f>IFERROR(SMALL(AH346:AH1024,ROW()-ROW($AH$1027)+1),"")</f>
        <v>0</v>
      </c>
      <c r="AI1285">
        <f>IFERROR(SMALL(AI346:AI1024,ROW()-ROW($AI$1027)+1),"")</f>
        <v>0</v>
      </c>
      <c r="AJ1285">
        <f>IFERROR(SMALL(AJ346:AJ1024,ROW()-ROW($AJ$1027)+1),"")</f>
        <v>0</v>
      </c>
      <c r="AM1285">
        <f>IFERROR(SMALL(AM346:AM1024,ROW()-ROW($AM$1027)+1),"")</f>
        <v>0</v>
      </c>
      <c r="AN1285">
        <f>IFERROR(SMALL(AN346:AN1024,ROW()-ROW($AN$1027)+1),"")</f>
        <v>0</v>
      </c>
      <c r="AO1285">
        <f>IFERROR(SMALL(AO346:AO1024,ROW()-ROW($AO$1027)+1),"")</f>
        <v>0</v>
      </c>
      <c r="AP1285">
        <f>IFERROR(SMALL(AP346:AP1024,ROW()-ROW($AP$1027)+1),"")</f>
        <v>0</v>
      </c>
      <c r="AQ1285">
        <f>IFERROR(SMALL(AQ346:AQ1024,ROW()-ROW($AQ$1027)+1),"")</f>
        <v>0</v>
      </c>
      <c r="AR1285">
        <f>IFERROR(SMALL(AR346:AR1024,ROW()-ROW($AR$1027)+1),"")</f>
        <v>0</v>
      </c>
      <c r="AS1285">
        <f>IFERROR(SMALL(AS346:AS1024,ROW()-ROW($AS$1027)+1),"")</f>
        <v>0</v>
      </c>
      <c r="AT1285">
        <f>IFERROR(SMALL(AT346:AT1024,ROW()-ROW($AT$1027)+1),"")</f>
        <v>0</v>
      </c>
      <c r="AU1285">
        <f>IFERROR(SMALL(AU346:AU1024,ROW()-ROW($AU$1027)+1),"")</f>
        <v>0</v>
      </c>
      <c r="AV1285">
        <f>IFERROR(SMALL(AV346:AV1024,ROW()-ROW($AV$1027)+1),"")</f>
        <v>0</v>
      </c>
      <c r="AW1285">
        <f>IFERROR(SMALL(AW346:AW1024,ROW()-ROW($AW$1027)+1),"")</f>
        <v>0</v>
      </c>
      <c r="AX1285">
        <f>IFERROR(SMALL(AX346:AX1024,ROW()-ROW($AX$1027)+1),"")</f>
        <v>0</v>
      </c>
      <c r="AY1285">
        <f>IFERROR(SMALL(AY346:AY1024,ROW()-ROW($AY$1027)+1),"")</f>
        <v>0</v>
      </c>
      <c r="AZ1285">
        <f>IFERROR(SMALL(AZ346:AZ1024,ROW()-ROW($AZ$1027)+1),"")</f>
        <v>0</v>
      </c>
      <c r="BA1285">
        <f>IFERROR(SMALL(BA346:BA1024,ROW()-ROW($BA$1027)+1),"")</f>
        <v>0</v>
      </c>
      <c r="BB1285">
        <f>IFERROR(SMALL(BB346:BB1024,ROW()-ROW($BB$1027)+1),"")</f>
        <v>0</v>
      </c>
      <c r="BC1285">
        <f>IFERROR(SMALL(BC346:BC1024,ROW()-ROW($BC$1027)+1),"")</f>
        <v>0</v>
      </c>
      <c r="BD1285">
        <f>IFERROR(SMALL(BD346:BD1024,ROW()-ROW($BD$1027)+1),"")</f>
        <v>0</v>
      </c>
      <c r="BE1285">
        <f>IFERROR(SMALL(BE346:BE1024,ROW()-ROW($BE$1027)+1),"")</f>
        <v>0</v>
      </c>
      <c r="BF1285">
        <f>IFERROR(SMALL(BF346:BF1024,ROW()-ROW($BF$1027)+1),"")</f>
        <v>0</v>
      </c>
      <c r="BG1285">
        <f>IFERROR(SMALL(BG346:BG1024,ROW()-ROW($BG$1027)+1),"")</f>
        <v>0</v>
      </c>
      <c r="BH1285">
        <f>IFERROR(SMALL(BH346:BH1024,ROW()-ROW($BH$1027)+1),"")</f>
        <v>0</v>
      </c>
      <c r="BI1285">
        <f>IFERROR(SMALL(BI346:BI1024,ROW()-ROW($BI$1027)+1),"")</f>
        <v>0</v>
      </c>
      <c r="BJ1285">
        <f>IFERROR(SMALL(BJ346:BJ1024,ROW()-ROW($BJ$1027)+1),"")</f>
        <v>0</v>
      </c>
      <c r="BK1285">
        <f>IFERROR(SMALL(BK346:BK1024,ROW()-ROW($BK$1027)+1),"")</f>
        <v>0</v>
      </c>
      <c r="BL1285">
        <f>IFERROR(SMALL(BL346:BL1024,ROW()-ROW($BL$1027)+1),"")</f>
        <v>0</v>
      </c>
      <c r="BM1285">
        <f>IFERROR(SMALL(BM346:BM1024,ROW()-ROW($BM$1027)+1),"")</f>
        <v>0</v>
      </c>
      <c r="BN1285">
        <f>IFERROR(SMALL(BN346:BN1024,ROW()-ROW($BN$1027)+1),"")</f>
        <v>0</v>
      </c>
      <c r="BO1285">
        <f>IFERROR(SMALL(BO346:BO1024,ROW()-ROW($BO$1027)+1),"")</f>
        <v>0</v>
      </c>
      <c r="BP1285">
        <f>IFERROR(SMALL(BP346:BP1024,ROW()-ROW($BP$1027)+1),"")</f>
        <v>0</v>
      </c>
      <c r="BQ1285">
        <f>IFERROR(SMALL(BQ346:BQ1024,ROW()-ROW($BQ$1027)+1),"")</f>
        <v>0</v>
      </c>
      <c r="BR1285">
        <f>IFERROR(SMALL(BR346:BR1024,ROW()-ROW($BR$1027)+1),"")</f>
        <v>0</v>
      </c>
    </row>
    <row r="1286" spans="5:70">
      <c r="E1286">
        <f>IFERROR(SMALL(E346:E1024,ROW()-ROW($E$1027)+1),"")</f>
        <v>0</v>
      </c>
      <c r="F1286">
        <f>IFERROR(SMALL(F346:F1024,ROW()-ROW($F$1027)+1),"")</f>
        <v>0</v>
      </c>
      <c r="G1286">
        <f>IFERROR(SMALL(G346:G1024,ROW()-ROW($G$1027)+1),"")</f>
        <v>0</v>
      </c>
      <c r="H1286">
        <f>IFERROR(SMALL(H346:H1024,ROW()-ROW($H$1027)+1),"")</f>
        <v>0</v>
      </c>
      <c r="I1286">
        <f>IFERROR(SMALL(I346:I1024,ROW()-ROW($I$1027)+1),"")</f>
        <v>0</v>
      </c>
      <c r="J1286">
        <f>IFERROR(SMALL(J346:J1024,ROW()-ROW($J$1027)+1),"")</f>
        <v>0</v>
      </c>
      <c r="K1286">
        <f>IFERROR(SMALL(K346:K1024,ROW()-ROW($K$1027)+1),"")</f>
        <v>0</v>
      </c>
      <c r="L1286">
        <f>IFERROR(SMALL(L346:L1024,ROW()-ROW($L$1027)+1),"")</f>
        <v>0</v>
      </c>
      <c r="M1286">
        <f>IFERROR(SMALL(M346:M1024,ROW()-ROW($M$1027)+1),"")</f>
        <v>0</v>
      </c>
      <c r="N1286">
        <f>IFERROR(SMALL(N346:N1024,ROW()-ROW($N$1027)+1),"")</f>
        <v>0</v>
      </c>
      <c r="O1286">
        <f>IFERROR(SMALL(O346:O1024,ROW()-ROW($O$1027)+1),"")</f>
        <v>0</v>
      </c>
      <c r="P1286">
        <f>IFERROR(SMALL(P346:P1024,ROW()-ROW($P$1027)+1),"")</f>
        <v>0</v>
      </c>
      <c r="Q1286">
        <f>IFERROR(SMALL(Q346:Q1024,ROW()-ROW($Q$1027)+1),"")</f>
        <v>0</v>
      </c>
      <c r="R1286">
        <f>IFERROR(SMALL(R346:R1024,ROW()-ROW($R$1027)+1),"")</f>
        <v>0</v>
      </c>
      <c r="S1286">
        <f>IFERROR(SMALL(S346:S1024,ROW()-ROW($S$1027)+1),"")</f>
        <v>0</v>
      </c>
      <c r="T1286">
        <f>IFERROR(SMALL(T346:T1024,ROW()-ROW($T$1027)+1),"")</f>
        <v>0</v>
      </c>
      <c r="U1286">
        <f>IFERROR(SMALL(U346:U1024,ROW()-ROW($U$1027)+1),"")</f>
        <v>0</v>
      </c>
      <c r="V1286">
        <f>IFERROR(SMALL(V346:V1024,ROW()-ROW($V$1027)+1),"")</f>
        <v>0</v>
      </c>
      <c r="W1286">
        <f>IFERROR(SMALL(W346:W1024,ROW()-ROW($W$1027)+1),"")</f>
        <v>0</v>
      </c>
      <c r="X1286">
        <f>IFERROR(SMALL(X346:X1024,ROW()-ROW($X$1027)+1),"")</f>
        <v>0</v>
      </c>
      <c r="Y1286">
        <f>IFERROR(SMALL(Y346:Y1024,ROW()-ROW($Y$1027)+1),"")</f>
        <v>0</v>
      </c>
      <c r="Z1286">
        <f>IFERROR(SMALL(Z346:Z1024,ROW()-ROW($Z$1027)+1),"")</f>
        <v>0</v>
      </c>
      <c r="AA1286">
        <f>IFERROR(SMALL(AA346:AA1024,ROW()-ROW($AA$1027)+1),"")</f>
        <v>0</v>
      </c>
      <c r="AB1286">
        <f>IFERROR(SMALL(AB346:AB1024,ROW()-ROW($AB$1027)+1),"")</f>
        <v>0</v>
      </c>
      <c r="AC1286">
        <f>IFERROR(SMALL(AC346:AC1024,ROW()-ROW($AC$1027)+1),"")</f>
        <v>0</v>
      </c>
      <c r="AD1286">
        <f>IFERROR(SMALL(AD346:AD1024,ROW()-ROW($AD$1027)+1),"")</f>
        <v>0</v>
      </c>
      <c r="AE1286">
        <f>IFERROR(SMALL(AE346:AE1024,ROW()-ROW($AE$1027)+1),"")</f>
        <v>0</v>
      </c>
      <c r="AF1286">
        <f>IFERROR(SMALL(AF346:AF1024,ROW()-ROW($AF$1027)+1),"")</f>
        <v>0</v>
      </c>
      <c r="AG1286">
        <f>IFERROR(SMALL(AG346:AG1024,ROW()-ROW($AG$1027)+1),"")</f>
        <v>0</v>
      </c>
      <c r="AH1286">
        <f>IFERROR(SMALL(AH346:AH1024,ROW()-ROW($AH$1027)+1),"")</f>
        <v>0</v>
      </c>
      <c r="AI1286">
        <f>IFERROR(SMALL(AI346:AI1024,ROW()-ROW($AI$1027)+1),"")</f>
        <v>0</v>
      </c>
      <c r="AJ1286">
        <f>IFERROR(SMALL(AJ346:AJ1024,ROW()-ROW($AJ$1027)+1),"")</f>
        <v>0</v>
      </c>
      <c r="AM1286">
        <f>IFERROR(SMALL(AM346:AM1024,ROW()-ROW($AM$1027)+1),"")</f>
        <v>0</v>
      </c>
      <c r="AN1286">
        <f>IFERROR(SMALL(AN346:AN1024,ROW()-ROW($AN$1027)+1),"")</f>
        <v>0</v>
      </c>
      <c r="AO1286">
        <f>IFERROR(SMALL(AO346:AO1024,ROW()-ROW($AO$1027)+1),"")</f>
        <v>0</v>
      </c>
      <c r="AP1286">
        <f>IFERROR(SMALL(AP346:AP1024,ROW()-ROW($AP$1027)+1),"")</f>
        <v>0</v>
      </c>
      <c r="AQ1286">
        <f>IFERROR(SMALL(AQ346:AQ1024,ROW()-ROW($AQ$1027)+1),"")</f>
        <v>0</v>
      </c>
      <c r="AR1286">
        <f>IFERROR(SMALL(AR346:AR1024,ROW()-ROW($AR$1027)+1),"")</f>
        <v>0</v>
      </c>
      <c r="AS1286">
        <f>IFERROR(SMALL(AS346:AS1024,ROW()-ROW($AS$1027)+1),"")</f>
        <v>0</v>
      </c>
      <c r="AT1286">
        <f>IFERROR(SMALL(AT346:AT1024,ROW()-ROW($AT$1027)+1),"")</f>
        <v>0</v>
      </c>
      <c r="AU1286">
        <f>IFERROR(SMALL(AU346:AU1024,ROW()-ROW($AU$1027)+1),"")</f>
        <v>0</v>
      </c>
      <c r="AV1286">
        <f>IFERROR(SMALL(AV346:AV1024,ROW()-ROW($AV$1027)+1),"")</f>
        <v>0</v>
      </c>
      <c r="AW1286">
        <f>IFERROR(SMALL(AW346:AW1024,ROW()-ROW($AW$1027)+1),"")</f>
        <v>0</v>
      </c>
      <c r="AX1286">
        <f>IFERROR(SMALL(AX346:AX1024,ROW()-ROW($AX$1027)+1),"")</f>
        <v>0</v>
      </c>
      <c r="AY1286">
        <f>IFERROR(SMALL(AY346:AY1024,ROW()-ROW($AY$1027)+1),"")</f>
        <v>0</v>
      </c>
      <c r="AZ1286">
        <f>IFERROR(SMALL(AZ346:AZ1024,ROW()-ROW($AZ$1027)+1),"")</f>
        <v>0</v>
      </c>
      <c r="BA1286">
        <f>IFERROR(SMALL(BA346:BA1024,ROW()-ROW($BA$1027)+1),"")</f>
        <v>0</v>
      </c>
      <c r="BB1286">
        <f>IFERROR(SMALL(BB346:BB1024,ROW()-ROW($BB$1027)+1),"")</f>
        <v>0</v>
      </c>
      <c r="BC1286">
        <f>IFERROR(SMALL(BC346:BC1024,ROW()-ROW($BC$1027)+1),"")</f>
        <v>0</v>
      </c>
      <c r="BD1286">
        <f>IFERROR(SMALL(BD346:BD1024,ROW()-ROW($BD$1027)+1),"")</f>
        <v>0</v>
      </c>
      <c r="BE1286">
        <f>IFERROR(SMALL(BE346:BE1024,ROW()-ROW($BE$1027)+1),"")</f>
        <v>0</v>
      </c>
      <c r="BF1286">
        <f>IFERROR(SMALL(BF346:BF1024,ROW()-ROW($BF$1027)+1),"")</f>
        <v>0</v>
      </c>
      <c r="BG1286">
        <f>IFERROR(SMALL(BG346:BG1024,ROW()-ROW($BG$1027)+1),"")</f>
        <v>0</v>
      </c>
      <c r="BH1286">
        <f>IFERROR(SMALL(BH346:BH1024,ROW()-ROW($BH$1027)+1),"")</f>
        <v>0</v>
      </c>
      <c r="BI1286">
        <f>IFERROR(SMALL(BI346:BI1024,ROW()-ROW($BI$1027)+1),"")</f>
        <v>0</v>
      </c>
      <c r="BJ1286">
        <f>IFERROR(SMALL(BJ346:BJ1024,ROW()-ROW($BJ$1027)+1),"")</f>
        <v>0</v>
      </c>
      <c r="BK1286">
        <f>IFERROR(SMALL(BK346:BK1024,ROW()-ROW($BK$1027)+1),"")</f>
        <v>0</v>
      </c>
      <c r="BL1286">
        <f>IFERROR(SMALL(BL346:BL1024,ROW()-ROW($BL$1027)+1),"")</f>
        <v>0</v>
      </c>
      <c r="BM1286">
        <f>IFERROR(SMALL(BM346:BM1024,ROW()-ROW($BM$1027)+1),"")</f>
        <v>0</v>
      </c>
      <c r="BN1286">
        <f>IFERROR(SMALL(BN346:BN1024,ROW()-ROW($BN$1027)+1),"")</f>
        <v>0</v>
      </c>
      <c r="BO1286">
        <f>IFERROR(SMALL(BO346:BO1024,ROW()-ROW($BO$1027)+1),"")</f>
        <v>0</v>
      </c>
      <c r="BP1286">
        <f>IFERROR(SMALL(BP346:BP1024,ROW()-ROW($BP$1027)+1),"")</f>
        <v>0</v>
      </c>
      <c r="BQ1286">
        <f>IFERROR(SMALL(BQ346:BQ1024,ROW()-ROW($BQ$1027)+1),"")</f>
        <v>0</v>
      </c>
      <c r="BR1286">
        <f>IFERROR(SMALL(BR346:BR1024,ROW()-ROW($BR$1027)+1),"")</f>
        <v>0</v>
      </c>
    </row>
    <row r="1287" spans="5:70">
      <c r="E1287">
        <f>IFERROR(SMALL(E346:E1024,ROW()-ROW($E$1027)+1),"")</f>
        <v>0</v>
      </c>
      <c r="F1287">
        <f>IFERROR(SMALL(F346:F1024,ROW()-ROW($F$1027)+1),"")</f>
        <v>0</v>
      </c>
      <c r="G1287">
        <f>IFERROR(SMALL(G346:G1024,ROW()-ROW($G$1027)+1),"")</f>
        <v>0</v>
      </c>
      <c r="H1287">
        <f>IFERROR(SMALL(H346:H1024,ROW()-ROW($H$1027)+1),"")</f>
        <v>0</v>
      </c>
      <c r="I1287">
        <f>IFERROR(SMALL(I346:I1024,ROW()-ROW($I$1027)+1),"")</f>
        <v>0</v>
      </c>
      <c r="J1287">
        <f>IFERROR(SMALL(J346:J1024,ROW()-ROW($J$1027)+1),"")</f>
        <v>0</v>
      </c>
      <c r="K1287">
        <f>IFERROR(SMALL(K346:K1024,ROW()-ROW($K$1027)+1),"")</f>
        <v>0</v>
      </c>
      <c r="L1287">
        <f>IFERROR(SMALL(L346:L1024,ROW()-ROW($L$1027)+1),"")</f>
        <v>0</v>
      </c>
      <c r="M1287">
        <f>IFERROR(SMALL(M346:M1024,ROW()-ROW($M$1027)+1),"")</f>
        <v>0</v>
      </c>
      <c r="N1287">
        <f>IFERROR(SMALL(N346:N1024,ROW()-ROW($N$1027)+1),"")</f>
        <v>0</v>
      </c>
      <c r="O1287">
        <f>IFERROR(SMALL(O346:O1024,ROW()-ROW($O$1027)+1),"")</f>
        <v>0</v>
      </c>
      <c r="P1287">
        <f>IFERROR(SMALL(P346:P1024,ROW()-ROW($P$1027)+1),"")</f>
        <v>0</v>
      </c>
      <c r="Q1287">
        <f>IFERROR(SMALL(Q346:Q1024,ROW()-ROW($Q$1027)+1),"")</f>
        <v>0</v>
      </c>
      <c r="R1287">
        <f>IFERROR(SMALL(R346:R1024,ROW()-ROW($R$1027)+1),"")</f>
        <v>0</v>
      </c>
      <c r="S1287">
        <f>IFERROR(SMALL(S346:S1024,ROW()-ROW($S$1027)+1),"")</f>
        <v>0</v>
      </c>
      <c r="T1287">
        <f>IFERROR(SMALL(T346:T1024,ROW()-ROW($T$1027)+1),"")</f>
        <v>0</v>
      </c>
      <c r="U1287">
        <f>IFERROR(SMALL(U346:U1024,ROW()-ROW($U$1027)+1),"")</f>
        <v>0</v>
      </c>
      <c r="V1287">
        <f>IFERROR(SMALL(V346:V1024,ROW()-ROW($V$1027)+1),"")</f>
        <v>0</v>
      </c>
      <c r="W1287">
        <f>IFERROR(SMALL(W346:W1024,ROW()-ROW($W$1027)+1),"")</f>
        <v>0</v>
      </c>
      <c r="X1287">
        <f>IFERROR(SMALL(X346:X1024,ROW()-ROW($X$1027)+1),"")</f>
        <v>0</v>
      </c>
      <c r="Y1287">
        <f>IFERROR(SMALL(Y346:Y1024,ROW()-ROW($Y$1027)+1),"")</f>
        <v>0</v>
      </c>
      <c r="Z1287">
        <f>IFERROR(SMALL(Z346:Z1024,ROW()-ROW($Z$1027)+1),"")</f>
        <v>0</v>
      </c>
      <c r="AA1287">
        <f>IFERROR(SMALL(AA346:AA1024,ROW()-ROW($AA$1027)+1),"")</f>
        <v>0</v>
      </c>
      <c r="AB1287">
        <f>IFERROR(SMALL(AB346:AB1024,ROW()-ROW($AB$1027)+1),"")</f>
        <v>0</v>
      </c>
      <c r="AC1287">
        <f>IFERROR(SMALL(AC346:AC1024,ROW()-ROW($AC$1027)+1),"")</f>
        <v>0</v>
      </c>
      <c r="AD1287">
        <f>IFERROR(SMALL(AD346:AD1024,ROW()-ROW($AD$1027)+1),"")</f>
        <v>0</v>
      </c>
      <c r="AE1287">
        <f>IFERROR(SMALL(AE346:AE1024,ROW()-ROW($AE$1027)+1),"")</f>
        <v>0</v>
      </c>
      <c r="AF1287">
        <f>IFERROR(SMALL(AF346:AF1024,ROW()-ROW($AF$1027)+1),"")</f>
        <v>0</v>
      </c>
      <c r="AG1287">
        <f>IFERROR(SMALL(AG346:AG1024,ROW()-ROW($AG$1027)+1),"")</f>
        <v>0</v>
      </c>
      <c r="AH1287">
        <f>IFERROR(SMALL(AH346:AH1024,ROW()-ROW($AH$1027)+1),"")</f>
        <v>0</v>
      </c>
      <c r="AI1287">
        <f>IFERROR(SMALL(AI346:AI1024,ROW()-ROW($AI$1027)+1),"")</f>
        <v>0</v>
      </c>
      <c r="AJ1287">
        <f>IFERROR(SMALL(AJ346:AJ1024,ROW()-ROW($AJ$1027)+1),"")</f>
        <v>0</v>
      </c>
      <c r="AM1287">
        <f>IFERROR(SMALL(AM346:AM1024,ROW()-ROW($AM$1027)+1),"")</f>
        <v>0</v>
      </c>
      <c r="AN1287">
        <f>IFERROR(SMALL(AN346:AN1024,ROW()-ROW($AN$1027)+1),"")</f>
        <v>0</v>
      </c>
      <c r="AO1287">
        <f>IFERROR(SMALL(AO346:AO1024,ROW()-ROW($AO$1027)+1),"")</f>
        <v>0</v>
      </c>
      <c r="AP1287">
        <f>IFERROR(SMALL(AP346:AP1024,ROW()-ROW($AP$1027)+1),"")</f>
        <v>0</v>
      </c>
      <c r="AQ1287">
        <f>IFERROR(SMALL(AQ346:AQ1024,ROW()-ROW($AQ$1027)+1),"")</f>
        <v>0</v>
      </c>
      <c r="AR1287">
        <f>IFERROR(SMALL(AR346:AR1024,ROW()-ROW($AR$1027)+1),"")</f>
        <v>0</v>
      </c>
      <c r="AS1287">
        <f>IFERROR(SMALL(AS346:AS1024,ROW()-ROW($AS$1027)+1),"")</f>
        <v>0</v>
      </c>
      <c r="AT1287">
        <f>IFERROR(SMALL(AT346:AT1024,ROW()-ROW($AT$1027)+1),"")</f>
        <v>0</v>
      </c>
      <c r="AU1287">
        <f>IFERROR(SMALL(AU346:AU1024,ROW()-ROW($AU$1027)+1),"")</f>
        <v>0</v>
      </c>
      <c r="AV1287">
        <f>IFERROR(SMALL(AV346:AV1024,ROW()-ROW($AV$1027)+1),"")</f>
        <v>0</v>
      </c>
      <c r="AW1287">
        <f>IFERROR(SMALL(AW346:AW1024,ROW()-ROW($AW$1027)+1),"")</f>
        <v>0</v>
      </c>
      <c r="AX1287">
        <f>IFERROR(SMALL(AX346:AX1024,ROW()-ROW($AX$1027)+1),"")</f>
        <v>0</v>
      </c>
      <c r="AY1287">
        <f>IFERROR(SMALL(AY346:AY1024,ROW()-ROW($AY$1027)+1),"")</f>
        <v>0</v>
      </c>
      <c r="AZ1287">
        <f>IFERROR(SMALL(AZ346:AZ1024,ROW()-ROW($AZ$1027)+1),"")</f>
        <v>0</v>
      </c>
      <c r="BA1287">
        <f>IFERROR(SMALL(BA346:BA1024,ROW()-ROW($BA$1027)+1),"")</f>
        <v>0</v>
      </c>
      <c r="BB1287">
        <f>IFERROR(SMALL(BB346:BB1024,ROW()-ROW($BB$1027)+1),"")</f>
        <v>0</v>
      </c>
      <c r="BC1287">
        <f>IFERROR(SMALL(BC346:BC1024,ROW()-ROW($BC$1027)+1),"")</f>
        <v>0</v>
      </c>
      <c r="BD1287">
        <f>IFERROR(SMALL(BD346:BD1024,ROW()-ROW($BD$1027)+1),"")</f>
        <v>0</v>
      </c>
      <c r="BE1287">
        <f>IFERROR(SMALL(BE346:BE1024,ROW()-ROW($BE$1027)+1),"")</f>
        <v>0</v>
      </c>
      <c r="BF1287">
        <f>IFERROR(SMALL(BF346:BF1024,ROW()-ROW($BF$1027)+1),"")</f>
        <v>0</v>
      </c>
      <c r="BG1287">
        <f>IFERROR(SMALL(BG346:BG1024,ROW()-ROW($BG$1027)+1),"")</f>
        <v>0</v>
      </c>
      <c r="BH1287">
        <f>IFERROR(SMALL(BH346:BH1024,ROW()-ROW($BH$1027)+1),"")</f>
        <v>0</v>
      </c>
      <c r="BI1287">
        <f>IFERROR(SMALL(BI346:BI1024,ROW()-ROW($BI$1027)+1),"")</f>
        <v>0</v>
      </c>
      <c r="BJ1287">
        <f>IFERROR(SMALL(BJ346:BJ1024,ROW()-ROW($BJ$1027)+1),"")</f>
        <v>0</v>
      </c>
      <c r="BK1287">
        <f>IFERROR(SMALL(BK346:BK1024,ROW()-ROW($BK$1027)+1),"")</f>
        <v>0</v>
      </c>
      <c r="BL1287">
        <f>IFERROR(SMALL(BL346:BL1024,ROW()-ROW($BL$1027)+1),"")</f>
        <v>0</v>
      </c>
      <c r="BM1287">
        <f>IFERROR(SMALL(BM346:BM1024,ROW()-ROW($BM$1027)+1),"")</f>
        <v>0</v>
      </c>
      <c r="BN1287">
        <f>IFERROR(SMALL(BN346:BN1024,ROW()-ROW($BN$1027)+1),"")</f>
        <v>0</v>
      </c>
      <c r="BO1287">
        <f>IFERROR(SMALL(BO346:BO1024,ROW()-ROW($BO$1027)+1),"")</f>
        <v>0</v>
      </c>
      <c r="BP1287">
        <f>IFERROR(SMALL(BP346:BP1024,ROW()-ROW($BP$1027)+1),"")</f>
        <v>0</v>
      </c>
      <c r="BQ1287">
        <f>IFERROR(SMALL(BQ346:BQ1024,ROW()-ROW($BQ$1027)+1),"")</f>
        <v>0</v>
      </c>
      <c r="BR1287">
        <f>IFERROR(SMALL(BR346:BR1024,ROW()-ROW($BR$1027)+1),"")</f>
        <v>0</v>
      </c>
    </row>
    <row r="1288" spans="5:70">
      <c r="E1288">
        <f>IFERROR(SMALL(E346:E1024,ROW()-ROW($E$1027)+1),"")</f>
        <v>0</v>
      </c>
      <c r="F1288">
        <f>IFERROR(SMALL(F346:F1024,ROW()-ROW($F$1027)+1),"")</f>
        <v>0</v>
      </c>
      <c r="G1288">
        <f>IFERROR(SMALL(G346:G1024,ROW()-ROW($G$1027)+1),"")</f>
        <v>0</v>
      </c>
      <c r="H1288">
        <f>IFERROR(SMALL(H346:H1024,ROW()-ROW($H$1027)+1),"")</f>
        <v>0</v>
      </c>
      <c r="I1288">
        <f>IFERROR(SMALL(I346:I1024,ROW()-ROW($I$1027)+1),"")</f>
        <v>0</v>
      </c>
      <c r="J1288">
        <f>IFERROR(SMALL(J346:J1024,ROW()-ROW($J$1027)+1),"")</f>
        <v>0</v>
      </c>
      <c r="K1288">
        <f>IFERROR(SMALL(K346:K1024,ROW()-ROW($K$1027)+1),"")</f>
        <v>0</v>
      </c>
      <c r="L1288">
        <f>IFERROR(SMALL(L346:L1024,ROW()-ROW($L$1027)+1),"")</f>
        <v>0</v>
      </c>
      <c r="M1288">
        <f>IFERROR(SMALL(M346:M1024,ROW()-ROW($M$1027)+1),"")</f>
        <v>0</v>
      </c>
      <c r="N1288">
        <f>IFERROR(SMALL(N346:N1024,ROW()-ROW($N$1027)+1),"")</f>
        <v>0</v>
      </c>
      <c r="O1288">
        <f>IFERROR(SMALL(O346:O1024,ROW()-ROW($O$1027)+1),"")</f>
        <v>0</v>
      </c>
      <c r="P1288">
        <f>IFERROR(SMALL(P346:P1024,ROW()-ROW($P$1027)+1),"")</f>
        <v>0</v>
      </c>
      <c r="Q1288">
        <f>IFERROR(SMALL(Q346:Q1024,ROW()-ROW($Q$1027)+1),"")</f>
        <v>0</v>
      </c>
      <c r="R1288">
        <f>IFERROR(SMALL(R346:R1024,ROW()-ROW($R$1027)+1),"")</f>
        <v>0</v>
      </c>
      <c r="S1288">
        <f>IFERROR(SMALL(S346:S1024,ROW()-ROW($S$1027)+1),"")</f>
        <v>0</v>
      </c>
      <c r="T1288">
        <f>IFERROR(SMALL(T346:T1024,ROW()-ROW($T$1027)+1),"")</f>
        <v>0</v>
      </c>
      <c r="U1288">
        <f>IFERROR(SMALL(U346:U1024,ROW()-ROW($U$1027)+1),"")</f>
        <v>0</v>
      </c>
      <c r="V1288">
        <f>IFERROR(SMALL(V346:V1024,ROW()-ROW($V$1027)+1),"")</f>
        <v>0</v>
      </c>
      <c r="W1288">
        <f>IFERROR(SMALL(W346:W1024,ROW()-ROW($W$1027)+1),"")</f>
        <v>0</v>
      </c>
      <c r="X1288">
        <f>IFERROR(SMALL(X346:X1024,ROW()-ROW($X$1027)+1),"")</f>
        <v>0</v>
      </c>
      <c r="Y1288">
        <f>IFERROR(SMALL(Y346:Y1024,ROW()-ROW($Y$1027)+1),"")</f>
        <v>0</v>
      </c>
      <c r="Z1288">
        <f>IFERROR(SMALL(Z346:Z1024,ROW()-ROW($Z$1027)+1),"")</f>
        <v>0</v>
      </c>
      <c r="AA1288">
        <f>IFERROR(SMALL(AA346:AA1024,ROW()-ROW($AA$1027)+1),"")</f>
        <v>0</v>
      </c>
      <c r="AB1288">
        <f>IFERROR(SMALL(AB346:AB1024,ROW()-ROW($AB$1027)+1),"")</f>
        <v>0</v>
      </c>
      <c r="AC1288">
        <f>IFERROR(SMALL(AC346:AC1024,ROW()-ROW($AC$1027)+1),"")</f>
        <v>0</v>
      </c>
      <c r="AD1288">
        <f>IFERROR(SMALL(AD346:AD1024,ROW()-ROW($AD$1027)+1),"")</f>
        <v>0</v>
      </c>
      <c r="AE1288">
        <f>IFERROR(SMALL(AE346:AE1024,ROW()-ROW($AE$1027)+1),"")</f>
        <v>0</v>
      </c>
      <c r="AF1288">
        <f>IFERROR(SMALL(AF346:AF1024,ROW()-ROW($AF$1027)+1),"")</f>
        <v>0</v>
      </c>
      <c r="AG1288">
        <f>IFERROR(SMALL(AG346:AG1024,ROW()-ROW($AG$1027)+1),"")</f>
        <v>0</v>
      </c>
      <c r="AH1288">
        <f>IFERROR(SMALL(AH346:AH1024,ROW()-ROW($AH$1027)+1),"")</f>
        <v>0</v>
      </c>
      <c r="AI1288">
        <f>IFERROR(SMALL(AI346:AI1024,ROW()-ROW($AI$1027)+1),"")</f>
        <v>0</v>
      </c>
      <c r="AJ1288">
        <f>IFERROR(SMALL(AJ346:AJ1024,ROW()-ROW($AJ$1027)+1),"")</f>
        <v>0</v>
      </c>
      <c r="AM1288">
        <f>IFERROR(SMALL(AM346:AM1024,ROW()-ROW($AM$1027)+1),"")</f>
        <v>0</v>
      </c>
      <c r="AN1288">
        <f>IFERROR(SMALL(AN346:AN1024,ROW()-ROW($AN$1027)+1),"")</f>
        <v>0</v>
      </c>
      <c r="AO1288">
        <f>IFERROR(SMALL(AO346:AO1024,ROW()-ROW($AO$1027)+1),"")</f>
        <v>0</v>
      </c>
      <c r="AP1288">
        <f>IFERROR(SMALL(AP346:AP1024,ROW()-ROW($AP$1027)+1),"")</f>
        <v>0</v>
      </c>
      <c r="AQ1288">
        <f>IFERROR(SMALL(AQ346:AQ1024,ROW()-ROW($AQ$1027)+1),"")</f>
        <v>0</v>
      </c>
      <c r="AR1288">
        <f>IFERROR(SMALL(AR346:AR1024,ROW()-ROW($AR$1027)+1),"")</f>
        <v>0</v>
      </c>
      <c r="AS1288">
        <f>IFERROR(SMALL(AS346:AS1024,ROW()-ROW($AS$1027)+1),"")</f>
        <v>0</v>
      </c>
      <c r="AT1288">
        <f>IFERROR(SMALL(AT346:AT1024,ROW()-ROW($AT$1027)+1),"")</f>
        <v>0</v>
      </c>
      <c r="AU1288">
        <f>IFERROR(SMALL(AU346:AU1024,ROW()-ROW($AU$1027)+1),"")</f>
        <v>0</v>
      </c>
      <c r="AV1288">
        <f>IFERROR(SMALL(AV346:AV1024,ROW()-ROW($AV$1027)+1),"")</f>
        <v>0</v>
      </c>
      <c r="AW1288">
        <f>IFERROR(SMALL(AW346:AW1024,ROW()-ROW($AW$1027)+1),"")</f>
        <v>0</v>
      </c>
      <c r="AX1288">
        <f>IFERROR(SMALL(AX346:AX1024,ROW()-ROW($AX$1027)+1),"")</f>
        <v>0</v>
      </c>
      <c r="AY1288">
        <f>IFERROR(SMALL(AY346:AY1024,ROW()-ROW($AY$1027)+1),"")</f>
        <v>0</v>
      </c>
      <c r="AZ1288">
        <f>IFERROR(SMALL(AZ346:AZ1024,ROW()-ROW($AZ$1027)+1),"")</f>
        <v>0</v>
      </c>
      <c r="BA1288">
        <f>IFERROR(SMALL(BA346:BA1024,ROW()-ROW($BA$1027)+1),"")</f>
        <v>0</v>
      </c>
      <c r="BB1288">
        <f>IFERROR(SMALL(BB346:BB1024,ROW()-ROW($BB$1027)+1),"")</f>
        <v>0</v>
      </c>
      <c r="BC1288">
        <f>IFERROR(SMALL(BC346:BC1024,ROW()-ROW($BC$1027)+1),"")</f>
        <v>0</v>
      </c>
      <c r="BD1288">
        <f>IFERROR(SMALL(BD346:BD1024,ROW()-ROW($BD$1027)+1),"")</f>
        <v>0</v>
      </c>
      <c r="BE1288">
        <f>IFERROR(SMALL(BE346:BE1024,ROW()-ROW($BE$1027)+1),"")</f>
        <v>0</v>
      </c>
      <c r="BF1288">
        <f>IFERROR(SMALL(BF346:BF1024,ROW()-ROW($BF$1027)+1),"")</f>
        <v>0</v>
      </c>
      <c r="BG1288">
        <f>IFERROR(SMALL(BG346:BG1024,ROW()-ROW($BG$1027)+1),"")</f>
        <v>0</v>
      </c>
      <c r="BH1288">
        <f>IFERROR(SMALL(BH346:BH1024,ROW()-ROW($BH$1027)+1),"")</f>
        <v>0</v>
      </c>
      <c r="BI1288">
        <f>IFERROR(SMALL(BI346:BI1024,ROW()-ROW($BI$1027)+1),"")</f>
        <v>0</v>
      </c>
      <c r="BJ1288">
        <f>IFERROR(SMALL(BJ346:BJ1024,ROW()-ROW($BJ$1027)+1),"")</f>
        <v>0</v>
      </c>
      <c r="BK1288">
        <f>IFERROR(SMALL(BK346:BK1024,ROW()-ROW($BK$1027)+1),"")</f>
        <v>0</v>
      </c>
      <c r="BL1288">
        <f>IFERROR(SMALL(BL346:BL1024,ROW()-ROW($BL$1027)+1),"")</f>
        <v>0</v>
      </c>
      <c r="BM1288">
        <f>IFERROR(SMALL(BM346:BM1024,ROW()-ROW($BM$1027)+1),"")</f>
        <v>0</v>
      </c>
      <c r="BN1288">
        <f>IFERROR(SMALL(BN346:BN1024,ROW()-ROW($BN$1027)+1),"")</f>
        <v>0</v>
      </c>
      <c r="BO1288">
        <f>IFERROR(SMALL(BO346:BO1024,ROW()-ROW($BO$1027)+1),"")</f>
        <v>0</v>
      </c>
      <c r="BP1288">
        <f>IFERROR(SMALL(BP346:BP1024,ROW()-ROW($BP$1027)+1),"")</f>
        <v>0</v>
      </c>
      <c r="BQ1288">
        <f>IFERROR(SMALL(BQ346:BQ1024,ROW()-ROW($BQ$1027)+1),"")</f>
        <v>0</v>
      </c>
      <c r="BR1288">
        <f>IFERROR(SMALL(BR346:BR1024,ROW()-ROW($BR$1027)+1),"")</f>
        <v>0</v>
      </c>
    </row>
    <row r="1289" spans="5:70">
      <c r="E1289">
        <f>IFERROR(SMALL(E346:E1024,ROW()-ROW($E$1027)+1),"")</f>
        <v>0</v>
      </c>
      <c r="F1289">
        <f>IFERROR(SMALL(F346:F1024,ROW()-ROW($F$1027)+1),"")</f>
        <v>0</v>
      </c>
      <c r="G1289">
        <f>IFERROR(SMALL(G346:G1024,ROW()-ROW($G$1027)+1),"")</f>
        <v>0</v>
      </c>
      <c r="H1289">
        <f>IFERROR(SMALL(H346:H1024,ROW()-ROW($H$1027)+1),"")</f>
        <v>0</v>
      </c>
      <c r="I1289">
        <f>IFERROR(SMALL(I346:I1024,ROW()-ROW($I$1027)+1),"")</f>
        <v>0</v>
      </c>
      <c r="J1289">
        <f>IFERROR(SMALL(J346:J1024,ROW()-ROW($J$1027)+1),"")</f>
        <v>0</v>
      </c>
      <c r="K1289">
        <f>IFERROR(SMALL(K346:K1024,ROW()-ROW($K$1027)+1),"")</f>
        <v>0</v>
      </c>
      <c r="L1289">
        <f>IFERROR(SMALL(L346:L1024,ROW()-ROW($L$1027)+1),"")</f>
        <v>0</v>
      </c>
      <c r="M1289">
        <f>IFERROR(SMALL(M346:M1024,ROW()-ROW($M$1027)+1),"")</f>
        <v>0</v>
      </c>
      <c r="N1289">
        <f>IFERROR(SMALL(N346:N1024,ROW()-ROW($N$1027)+1),"")</f>
        <v>0</v>
      </c>
      <c r="O1289">
        <f>IFERROR(SMALL(O346:O1024,ROW()-ROW($O$1027)+1),"")</f>
        <v>0</v>
      </c>
      <c r="P1289">
        <f>IFERROR(SMALL(P346:P1024,ROW()-ROW($P$1027)+1),"")</f>
        <v>0</v>
      </c>
      <c r="Q1289">
        <f>IFERROR(SMALL(Q346:Q1024,ROW()-ROW($Q$1027)+1),"")</f>
        <v>0</v>
      </c>
      <c r="R1289">
        <f>IFERROR(SMALL(R346:R1024,ROW()-ROW($R$1027)+1),"")</f>
        <v>0</v>
      </c>
      <c r="S1289">
        <f>IFERROR(SMALL(S346:S1024,ROW()-ROW($S$1027)+1),"")</f>
        <v>0</v>
      </c>
      <c r="T1289">
        <f>IFERROR(SMALL(T346:T1024,ROW()-ROW($T$1027)+1),"")</f>
        <v>0</v>
      </c>
      <c r="U1289">
        <f>IFERROR(SMALL(U346:U1024,ROW()-ROW($U$1027)+1),"")</f>
        <v>0</v>
      </c>
      <c r="V1289">
        <f>IFERROR(SMALL(V346:V1024,ROW()-ROW($V$1027)+1),"")</f>
        <v>0</v>
      </c>
      <c r="W1289">
        <f>IFERROR(SMALL(W346:W1024,ROW()-ROW($W$1027)+1),"")</f>
        <v>0</v>
      </c>
      <c r="X1289">
        <f>IFERROR(SMALL(X346:X1024,ROW()-ROW($X$1027)+1),"")</f>
        <v>0</v>
      </c>
      <c r="Y1289">
        <f>IFERROR(SMALL(Y346:Y1024,ROW()-ROW($Y$1027)+1),"")</f>
        <v>0</v>
      </c>
      <c r="Z1289">
        <f>IFERROR(SMALL(Z346:Z1024,ROW()-ROW($Z$1027)+1),"")</f>
        <v>0</v>
      </c>
      <c r="AA1289">
        <f>IFERROR(SMALL(AA346:AA1024,ROW()-ROW($AA$1027)+1),"")</f>
        <v>0</v>
      </c>
      <c r="AB1289">
        <f>IFERROR(SMALL(AB346:AB1024,ROW()-ROW($AB$1027)+1),"")</f>
        <v>0</v>
      </c>
      <c r="AC1289">
        <f>IFERROR(SMALL(AC346:AC1024,ROW()-ROW($AC$1027)+1),"")</f>
        <v>0</v>
      </c>
      <c r="AD1289">
        <f>IFERROR(SMALL(AD346:AD1024,ROW()-ROW($AD$1027)+1),"")</f>
        <v>0</v>
      </c>
      <c r="AE1289">
        <f>IFERROR(SMALL(AE346:AE1024,ROW()-ROW($AE$1027)+1),"")</f>
        <v>0</v>
      </c>
      <c r="AF1289">
        <f>IFERROR(SMALL(AF346:AF1024,ROW()-ROW($AF$1027)+1),"")</f>
        <v>0</v>
      </c>
      <c r="AG1289">
        <f>IFERROR(SMALL(AG346:AG1024,ROW()-ROW($AG$1027)+1),"")</f>
        <v>0</v>
      </c>
      <c r="AH1289">
        <f>IFERROR(SMALL(AH346:AH1024,ROW()-ROW($AH$1027)+1),"")</f>
        <v>0</v>
      </c>
      <c r="AI1289">
        <f>IFERROR(SMALL(AI346:AI1024,ROW()-ROW($AI$1027)+1),"")</f>
        <v>0</v>
      </c>
      <c r="AJ1289">
        <f>IFERROR(SMALL(AJ346:AJ1024,ROW()-ROW($AJ$1027)+1),"")</f>
        <v>0</v>
      </c>
      <c r="AM1289">
        <f>IFERROR(SMALL(AM346:AM1024,ROW()-ROW($AM$1027)+1),"")</f>
        <v>0</v>
      </c>
      <c r="AN1289">
        <f>IFERROR(SMALL(AN346:AN1024,ROW()-ROW($AN$1027)+1),"")</f>
        <v>0</v>
      </c>
      <c r="AO1289">
        <f>IFERROR(SMALL(AO346:AO1024,ROW()-ROW($AO$1027)+1),"")</f>
        <v>0</v>
      </c>
      <c r="AP1289">
        <f>IFERROR(SMALL(AP346:AP1024,ROW()-ROW($AP$1027)+1),"")</f>
        <v>0</v>
      </c>
      <c r="AQ1289">
        <f>IFERROR(SMALL(AQ346:AQ1024,ROW()-ROW($AQ$1027)+1),"")</f>
        <v>0</v>
      </c>
      <c r="AR1289">
        <f>IFERROR(SMALL(AR346:AR1024,ROW()-ROW($AR$1027)+1),"")</f>
        <v>0</v>
      </c>
      <c r="AS1289">
        <f>IFERROR(SMALL(AS346:AS1024,ROW()-ROW($AS$1027)+1),"")</f>
        <v>0</v>
      </c>
      <c r="AT1289">
        <f>IFERROR(SMALL(AT346:AT1024,ROW()-ROW($AT$1027)+1),"")</f>
        <v>0</v>
      </c>
      <c r="AU1289">
        <f>IFERROR(SMALL(AU346:AU1024,ROW()-ROW($AU$1027)+1),"")</f>
        <v>0</v>
      </c>
      <c r="AV1289">
        <f>IFERROR(SMALL(AV346:AV1024,ROW()-ROW($AV$1027)+1),"")</f>
        <v>0</v>
      </c>
      <c r="AW1289">
        <f>IFERROR(SMALL(AW346:AW1024,ROW()-ROW($AW$1027)+1),"")</f>
        <v>0</v>
      </c>
      <c r="AX1289">
        <f>IFERROR(SMALL(AX346:AX1024,ROW()-ROW($AX$1027)+1),"")</f>
        <v>0</v>
      </c>
      <c r="AY1289">
        <f>IFERROR(SMALL(AY346:AY1024,ROW()-ROW($AY$1027)+1),"")</f>
        <v>0</v>
      </c>
      <c r="AZ1289">
        <f>IFERROR(SMALL(AZ346:AZ1024,ROW()-ROW($AZ$1027)+1),"")</f>
        <v>0</v>
      </c>
      <c r="BA1289">
        <f>IFERROR(SMALL(BA346:BA1024,ROW()-ROW($BA$1027)+1),"")</f>
        <v>0</v>
      </c>
      <c r="BB1289">
        <f>IFERROR(SMALL(BB346:BB1024,ROW()-ROW($BB$1027)+1),"")</f>
        <v>0</v>
      </c>
      <c r="BC1289">
        <f>IFERROR(SMALL(BC346:BC1024,ROW()-ROW($BC$1027)+1),"")</f>
        <v>0</v>
      </c>
      <c r="BD1289">
        <f>IFERROR(SMALL(BD346:BD1024,ROW()-ROW($BD$1027)+1),"")</f>
        <v>0</v>
      </c>
      <c r="BE1289">
        <f>IFERROR(SMALL(BE346:BE1024,ROW()-ROW($BE$1027)+1),"")</f>
        <v>0</v>
      </c>
      <c r="BF1289">
        <f>IFERROR(SMALL(BF346:BF1024,ROW()-ROW($BF$1027)+1),"")</f>
        <v>0</v>
      </c>
      <c r="BG1289">
        <f>IFERROR(SMALL(BG346:BG1024,ROW()-ROW($BG$1027)+1),"")</f>
        <v>0</v>
      </c>
      <c r="BH1289">
        <f>IFERROR(SMALL(BH346:BH1024,ROW()-ROW($BH$1027)+1),"")</f>
        <v>0</v>
      </c>
      <c r="BI1289">
        <f>IFERROR(SMALL(BI346:BI1024,ROW()-ROW($BI$1027)+1),"")</f>
        <v>0</v>
      </c>
      <c r="BJ1289">
        <f>IFERROR(SMALL(BJ346:BJ1024,ROW()-ROW($BJ$1027)+1),"")</f>
        <v>0</v>
      </c>
      <c r="BK1289">
        <f>IFERROR(SMALL(BK346:BK1024,ROW()-ROW($BK$1027)+1),"")</f>
        <v>0</v>
      </c>
      <c r="BL1289">
        <f>IFERROR(SMALL(BL346:BL1024,ROW()-ROW($BL$1027)+1),"")</f>
        <v>0</v>
      </c>
      <c r="BM1289">
        <f>IFERROR(SMALL(BM346:BM1024,ROW()-ROW($BM$1027)+1),"")</f>
        <v>0</v>
      </c>
      <c r="BN1289">
        <f>IFERROR(SMALL(BN346:BN1024,ROW()-ROW($BN$1027)+1),"")</f>
        <v>0</v>
      </c>
      <c r="BO1289">
        <f>IFERROR(SMALL(BO346:BO1024,ROW()-ROW($BO$1027)+1),"")</f>
        <v>0</v>
      </c>
      <c r="BP1289">
        <f>IFERROR(SMALL(BP346:BP1024,ROW()-ROW($BP$1027)+1),"")</f>
        <v>0</v>
      </c>
      <c r="BQ1289">
        <f>IFERROR(SMALL(BQ346:BQ1024,ROW()-ROW($BQ$1027)+1),"")</f>
        <v>0</v>
      </c>
      <c r="BR1289">
        <f>IFERROR(SMALL(BR346:BR1024,ROW()-ROW($BR$1027)+1),"")</f>
        <v>0</v>
      </c>
    </row>
    <row r="1290" spans="5:70">
      <c r="E1290">
        <f>IFERROR(SMALL(E346:E1024,ROW()-ROW($E$1027)+1),"")</f>
        <v>0</v>
      </c>
      <c r="F1290">
        <f>IFERROR(SMALL(F346:F1024,ROW()-ROW($F$1027)+1),"")</f>
        <v>0</v>
      </c>
      <c r="G1290">
        <f>IFERROR(SMALL(G346:G1024,ROW()-ROW($G$1027)+1),"")</f>
        <v>0</v>
      </c>
      <c r="H1290">
        <f>IFERROR(SMALL(H346:H1024,ROW()-ROW($H$1027)+1),"")</f>
        <v>0</v>
      </c>
      <c r="I1290">
        <f>IFERROR(SMALL(I346:I1024,ROW()-ROW($I$1027)+1),"")</f>
        <v>0</v>
      </c>
      <c r="J1290">
        <f>IFERROR(SMALL(J346:J1024,ROW()-ROW($J$1027)+1),"")</f>
        <v>0</v>
      </c>
      <c r="K1290">
        <f>IFERROR(SMALL(K346:K1024,ROW()-ROW($K$1027)+1),"")</f>
        <v>0</v>
      </c>
      <c r="L1290">
        <f>IFERROR(SMALL(L346:L1024,ROW()-ROW($L$1027)+1),"")</f>
        <v>0</v>
      </c>
      <c r="M1290">
        <f>IFERROR(SMALL(M346:M1024,ROW()-ROW($M$1027)+1),"")</f>
        <v>0</v>
      </c>
      <c r="N1290">
        <f>IFERROR(SMALL(N346:N1024,ROW()-ROW($N$1027)+1),"")</f>
        <v>0</v>
      </c>
      <c r="O1290">
        <f>IFERROR(SMALL(O346:O1024,ROW()-ROW($O$1027)+1),"")</f>
        <v>0</v>
      </c>
      <c r="P1290">
        <f>IFERROR(SMALL(P346:P1024,ROW()-ROW($P$1027)+1),"")</f>
        <v>0</v>
      </c>
      <c r="Q1290">
        <f>IFERROR(SMALL(Q346:Q1024,ROW()-ROW($Q$1027)+1),"")</f>
        <v>0</v>
      </c>
      <c r="R1290">
        <f>IFERROR(SMALL(R346:R1024,ROW()-ROW($R$1027)+1),"")</f>
        <v>0</v>
      </c>
      <c r="S1290">
        <f>IFERROR(SMALL(S346:S1024,ROW()-ROW($S$1027)+1),"")</f>
        <v>0</v>
      </c>
      <c r="T1290">
        <f>IFERROR(SMALL(T346:T1024,ROW()-ROW($T$1027)+1),"")</f>
        <v>0</v>
      </c>
      <c r="U1290">
        <f>IFERROR(SMALL(U346:U1024,ROW()-ROW($U$1027)+1),"")</f>
        <v>0</v>
      </c>
      <c r="V1290">
        <f>IFERROR(SMALL(V346:V1024,ROW()-ROW($V$1027)+1),"")</f>
        <v>0</v>
      </c>
      <c r="W1290">
        <f>IFERROR(SMALL(W346:W1024,ROW()-ROW($W$1027)+1),"")</f>
        <v>0</v>
      </c>
      <c r="X1290">
        <f>IFERROR(SMALL(X346:X1024,ROW()-ROW($X$1027)+1),"")</f>
        <v>0</v>
      </c>
      <c r="Y1290">
        <f>IFERROR(SMALL(Y346:Y1024,ROW()-ROW($Y$1027)+1),"")</f>
        <v>0</v>
      </c>
      <c r="Z1290">
        <f>IFERROR(SMALL(Z346:Z1024,ROW()-ROW($Z$1027)+1),"")</f>
        <v>0</v>
      </c>
      <c r="AA1290">
        <f>IFERROR(SMALL(AA346:AA1024,ROW()-ROW($AA$1027)+1),"")</f>
        <v>0</v>
      </c>
      <c r="AB1290">
        <f>IFERROR(SMALL(AB346:AB1024,ROW()-ROW($AB$1027)+1),"")</f>
        <v>0</v>
      </c>
      <c r="AC1290">
        <f>IFERROR(SMALL(AC346:AC1024,ROW()-ROW($AC$1027)+1),"")</f>
        <v>0</v>
      </c>
      <c r="AD1290">
        <f>IFERROR(SMALL(AD346:AD1024,ROW()-ROW($AD$1027)+1),"")</f>
        <v>0</v>
      </c>
      <c r="AE1290">
        <f>IFERROR(SMALL(AE346:AE1024,ROW()-ROW($AE$1027)+1),"")</f>
        <v>0</v>
      </c>
      <c r="AF1290">
        <f>IFERROR(SMALL(AF346:AF1024,ROW()-ROW($AF$1027)+1),"")</f>
        <v>0</v>
      </c>
      <c r="AG1290">
        <f>IFERROR(SMALL(AG346:AG1024,ROW()-ROW($AG$1027)+1),"")</f>
        <v>0</v>
      </c>
      <c r="AH1290">
        <f>IFERROR(SMALL(AH346:AH1024,ROW()-ROW($AH$1027)+1),"")</f>
        <v>0</v>
      </c>
      <c r="AI1290">
        <f>IFERROR(SMALL(AI346:AI1024,ROW()-ROW($AI$1027)+1),"")</f>
        <v>0</v>
      </c>
      <c r="AJ1290">
        <f>IFERROR(SMALL(AJ346:AJ1024,ROW()-ROW($AJ$1027)+1),"")</f>
        <v>0</v>
      </c>
      <c r="AM1290">
        <f>IFERROR(SMALL(AM346:AM1024,ROW()-ROW($AM$1027)+1),"")</f>
        <v>0</v>
      </c>
      <c r="AN1290">
        <f>IFERROR(SMALL(AN346:AN1024,ROW()-ROW($AN$1027)+1),"")</f>
        <v>0</v>
      </c>
      <c r="AO1290">
        <f>IFERROR(SMALL(AO346:AO1024,ROW()-ROW($AO$1027)+1),"")</f>
        <v>0</v>
      </c>
      <c r="AP1290">
        <f>IFERROR(SMALL(AP346:AP1024,ROW()-ROW($AP$1027)+1),"")</f>
        <v>0</v>
      </c>
      <c r="AQ1290">
        <f>IFERROR(SMALL(AQ346:AQ1024,ROW()-ROW($AQ$1027)+1),"")</f>
        <v>0</v>
      </c>
      <c r="AR1290">
        <f>IFERROR(SMALL(AR346:AR1024,ROW()-ROW($AR$1027)+1),"")</f>
        <v>0</v>
      </c>
      <c r="AS1290">
        <f>IFERROR(SMALL(AS346:AS1024,ROW()-ROW($AS$1027)+1),"")</f>
        <v>0</v>
      </c>
      <c r="AT1290">
        <f>IFERROR(SMALL(AT346:AT1024,ROW()-ROW($AT$1027)+1),"")</f>
        <v>0</v>
      </c>
      <c r="AU1290">
        <f>IFERROR(SMALL(AU346:AU1024,ROW()-ROW($AU$1027)+1),"")</f>
        <v>0</v>
      </c>
      <c r="AV1290">
        <f>IFERROR(SMALL(AV346:AV1024,ROW()-ROW($AV$1027)+1),"")</f>
        <v>0</v>
      </c>
      <c r="AW1290">
        <f>IFERROR(SMALL(AW346:AW1024,ROW()-ROW($AW$1027)+1),"")</f>
        <v>0</v>
      </c>
      <c r="AX1290">
        <f>IFERROR(SMALL(AX346:AX1024,ROW()-ROW($AX$1027)+1),"")</f>
        <v>0</v>
      </c>
      <c r="AY1290">
        <f>IFERROR(SMALL(AY346:AY1024,ROW()-ROW($AY$1027)+1),"")</f>
        <v>0</v>
      </c>
      <c r="AZ1290">
        <f>IFERROR(SMALL(AZ346:AZ1024,ROW()-ROW($AZ$1027)+1),"")</f>
        <v>0</v>
      </c>
      <c r="BA1290">
        <f>IFERROR(SMALL(BA346:BA1024,ROW()-ROW($BA$1027)+1),"")</f>
        <v>0</v>
      </c>
      <c r="BB1290">
        <f>IFERROR(SMALL(BB346:BB1024,ROW()-ROW($BB$1027)+1),"")</f>
        <v>0</v>
      </c>
      <c r="BC1290">
        <f>IFERROR(SMALL(BC346:BC1024,ROW()-ROW($BC$1027)+1),"")</f>
        <v>0</v>
      </c>
      <c r="BD1290">
        <f>IFERROR(SMALL(BD346:BD1024,ROW()-ROW($BD$1027)+1),"")</f>
        <v>0</v>
      </c>
      <c r="BE1290">
        <f>IFERROR(SMALL(BE346:BE1024,ROW()-ROW($BE$1027)+1),"")</f>
        <v>0</v>
      </c>
      <c r="BF1290">
        <f>IFERROR(SMALL(BF346:BF1024,ROW()-ROW($BF$1027)+1),"")</f>
        <v>0</v>
      </c>
      <c r="BG1290">
        <f>IFERROR(SMALL(BG346:BG1024,ROW()-ROW($BG$1027)+1),"")</f>
        <v>0</v>
      </c>
      <c r="BH1290">
        <f>IFERROR(SMALL(BH346:BH1024,ROW()-ROW($BH$1027)+1),"")</f>
        <v>0</v>
      </c>
      <c r="BI1290">
        <f>IFERROR(SMALL(BI346:BI1024,ROW()-ROW($BI$1027)+1),"")</f>
        <v>0</v>
      </c>
      <c r="BJ1290">
        <f>IFERROR(SMALL(BJ346:BJ1024,ROW()-ROW($BJ$1027)+1),"")</f>
        <v>0</v>
      </c>
      <c r="BK1290">
        <f>IFERROR(SMALL(BK346:BK1024,ROW()-ROW($BK$1027)+1),"")</f>
        <v>0</v>
      </c>
      <c r="BL1290">
        <f>IFERROR(SMALL(BL346:BL1024,ROW()-ROW($BL$1027)+1),"")</f>
        <v>0</v>
      </c>
      <c r="BM1290">
        <f>IFERROR(SMALL(BM346:BM1024,ROW()-ROW($BM$1027)+1),"")</f>
        <v>0</v>
      </c>
      <c r="BN1290">
        <f>IFERROR(SMALL(BN346:BN1024,ROW()-ROW($BN$1027)+1),"")</f>
        <v>0</v>
      </c>
      <c r="BO1290">
        <f>IFERROR(SMALL(BO346:BO1024,ROW()-ROW($BO$1027)+1),"")</f>
        <v>0</v>
      </c>
      <c r="BP1290">
        <f>IFERROR(SMALL(BP346:BP1024,ROW()-ROW($BP$1027)+1),"")</f>
        <v>0</v>
      </c>
      <c r="BQ1290">
        <f>IFERROR(SMALL(BQ346:BQ1024,ROW()-ROW($BQ$1027)+1),"")</f>
        <v>0</v>
      </c>
      <c r="BR1290">
        <f>IFERROR(SMALL(BR346:BR1024,ROW()-ROW($BR$1027)+1),"")</f>
        <v>0</v>
      </c>
    </row>
    <row r="1291" spans="5:70">
      <c r="E1291">
        <f>IFERROR(SMALL(E346:E1024,ROW()-ROW($E$1027)+1),"")</f>
        <v>0</v>
      </c>
      <c r="F1291">
        <f>IFERROR(SMALL(F346:F1024,ROW()-ROW($F$1027)+1),"")</f>
        <v>0</v>
      </c>
      <c r="G1291">
        <f>IFERROR(SMALL(G346:G1024,ROW()-ROW($G$1027)+1),"")</f>
        <v>0</v>
      </c>
      <c r="H1291">
        <f>IFERROR(SMALL(H346:H1024,ROW()-ROW($H$1027)+1),"")</f>
        <v>0</v>
      </c>
      <c r="I1291">
        <f>IFERROR(SMALL(I346:I1024,ROW()-ROW($I$1027)+1),"")</f>
        <v>0</v>
      </c>
      <c r="J1291">
        <f>IFERROR(SMALL(J346:J1024,ROW()-ROW($J$1027)+1),"")</f>
        <v>0</v>
      </c>
      <c r="K1291">
        <f>IFERROR(SMALL(K346:K1024,ROW()-ROW($K$1027)+1),"")</f>
        <v>0</v>
      </c>
      <c r="L1291">
        <f>IFERROR(SMALL(L346:L1024,ROW()-ROW($L$1027)+1),"")</f>
        <v>0</v>
      </c>
      <c r="M1291">
        <f>IFERROR(SMALL(M346:M1024,ROW()-ROW($M$1027)+1),"")</f>
        <v>0</v>
      </c>
      <c r="N1291">
        <f>IFERROR(SMALL(N346:N1024,ROW()-ROW($N$1027)+1),"")</f>
        <v>0</v>
      </c>
      <c r="O1291">
        <f>IFERROR(SMALL(O346:O1024,ROW()-ROW($O$1027)+1),"")</f>
        <v>0</v>
      </c>
      <c r="P1291">
        <f>IFERROR(SMALL(P346:P1024,ROW()-ROW($P$1027)+1),"")</f>
        <v>0</v>
      </c>
      <c r="Q1291">
        <f>IFERROR(SMALL(Q346:Q1024,ROW()-ROW($Q$1027)+1),"")</f>
        <v>0</v>
      </c>
      <c r="R1291">
        <f>IFERROR(SMALL(R346:R1024,ROW()-ROW($R$1027)+1),"")</f>
        <v>0</v>
      </c>
      <c r="S1291">
        <f>IFERROR(SMALL(S346:S1024,ROW()-ROW($S$1027)+1),"")</f>
        <v>0</v>
      </c>
      <c r="T1291">
        <f>IFERROR(SMALL(T346:T1024,ROW()-ROW($T$1027)+1),"")</f>
        <v>0</v>
      </c>
      <c r="U1291">
        <f>IFERROR(SMALL(U346:U1024,ROW()-ROW($U$1027)+1),"")</f>
        <v>0</v>
      </c>
      <c r="V1291">
        <f>IFERROR(SMALL(V346:V1024,ROW()-ROW($V$1027)+1),"")</f>
        <v>0</v>
      </c>
      <c r="W1291">
        <f>IFERROR(SMALL(W346:W1024,ROW()-ROW($W$1027)+1),"")</f>
        <v>0</v>
      </c>
      <c r="X1291">
        <f>IFERROR(SMALL(X346:X1024,ROW()-ROW($X$1027)+1),"")</f>
        <v>0</v>
      </c>
      <c r="Y1291">
        <f>IFERROR(SMALL(Y346:Y1024,ROW()-ROW($Y$1027)+1),"")</f>
        <v>0</v>
      </c>
      <c r="Z1291">
        <f>IFERROR(SMALL(Z346:Z1024,ROW()-ROW($Z$1027)+1),"")</f>
        <v>0</v>
      </c>
      <c r="AA1291">
        <f>IFERROR(SMALL(AA346:AA1024,ROW()-ROW($AA$1027)+1),"")</f>
        <v>0</v>
      </c>
      <c r="AB1291">
        <f>IFERROR(SMALL(AB346:AB1024,ROW()-ROW($AB$1027)+1),"")</f>
        <v>0</v>
      </c>
      <c r="AC1291">
        <f>IFERROR(SMALL(AC346:AC1024,ROW()-ROW($AC$1027)+1),"")</f>
        <v>0</v>
      </c>
      <c r="AD1291">
        <f>IFERROR(SMALL(AD346:AD1024,ROW()-ROW($AD$1027)+1),"")</f>
        <v>0</v>
      </c>
      <c r="AE1291">
        <f>IFERROR(SMALL(AE346:AE1024,ROW()-ROW($AE$1027)+1),"")</f>
        <v>0</v>
      </c>
      <c r="AF1291">
        <f>IFERROR(SMALL(AF346:AF1024,ROW()-ROW($AF$1027)+1),"")</f>
        <v>0</v>
      </c>
      <c r="AG1291">
        <f>IFERROR(SMALL(AG346:AG1024,ROW()-ROW($AG$1027)+1),"")</f>
        <v>0</v>
      </c>
      <c r="AH1291">
        <f>IFERROR(SMALL(AH346:AH1024,ROW()-ROW($AH$1027)+1),"")</f>
        <v>0</v>
      </c>
      <c r="AI1291">
        <f>IFERROR(SMALL(AI346:AI1024,ROW()-ROW($AI$1027)+1),"")</f>
        <v>0</v>
      </c>
      <c r="AJ1291">
        <f>IFERROR(SMALL(AJ346:AJ1024,ROW()-ROW($AJ$1027)+1),"")</f>
        <v>0</v>
      </c>
      <c r="AM1291">
        <f>IFERROR(SMALL(AM346:AM1024,ROW()-ROW($AM$1027)+1),"")</f>
        <v>0</v>
      </c>
      <c r="AN1291">
        <f>IFERROR(SMALL(AN346:AN1024,ROW()-ROW($AN$1027)+1),"")</f>
        <v>0</v>
      </c>
      <c r="AO1291">
        <f>IFERROR(SMALL(AO346:AO1024,ROW()-ROW($AO$1027)+1),"")</f>
        <v>0</v>
      </c>
      <c r="AP1291">
        <f>IFERROR(SMALL(AP346:AP1024,ROW()-ROW($AP$1027)+1),"")</f>
        <v>0</v>
      </c>
      <c r="AQ1291">
        <f>IFERROR(SMALL(AQ346:AQ1024,ROW()-ROW($AQ$1027)+1),"")</f>
        <v>0</v>
      </c>
      <c r="AR1291">
        <f>IFERROR(SMALL(AR346:AR1024,ROW()-ROW($AR$1027)+1),"")</f>
        <v>0</v>
      </c>
      <c r="AS1291">
        <f>IFERROR(SMALL(AS346:AS1024,ROW()-ROW($AS$1027)+1),"")</f>
        <v>0</v>
      </c>
      <c r="AT1291">
        <f>IFERROR(SMALL(AT346:AT1024,ROW()-ROW($AT$1027)+1),"")</f>
        <v>0</v>
      </c>
      <c r="AU1291">
        <f>IFERROR(SMALL(AU346:AU1024,ROW()-ROW($AU$1027)+1),"")</f>
        <v>0</v>
      </c>
      <c r="AV1291">
        <f>IFERROR(SMALL(AV346:AV1024,ROW()-ROW($AV$1027)+1),"")</f>
        <v>0</v>
      </c>
      <c r="AW1291">
        <f>IFERROR(SMALL(AW346:AW1024,ROW()-ROW($AW$1027)+1),"")</f>
        <v>0</v>
      </c>
      <c r="AX1291">
        <f>IFERROR(SMALL(AX346:AX1024,ROW()-ROW($AX$1027)+1),"")</f>
        <v>0</v>
      </c>
      <c r="AY1291">
        <f>IFERROR(SMALL(AY346:AY1024,ROW()-ROW($AY$1027)+1),"")</f>
        <v>0</v>
      </c>
      <c r="AZ1291">
        <f>IFERROR(SMALL(AZ346:AZ1024,ROW()-ROW($AZ$1027)+1),"")</f>
        <v>0</v>
      </c>
      <c r="BA1291">
        <f>IFERROR(SMALL(BA346:BA1024,ROW()-ROW($BA$1027)+1),"")</f>
        <v>0</v>
      </c>
      <c r="BB1291">
        <f>IFERROR(SMALL(BB346:BB1024,ROW()-ROW($BB$1027)+1),"")</f>
        <v>0</v>
      </c>
      <c r="BC1291">
        <f>IFERROR(SMALL(BC346:BC1024,ROW()-ROW($BC$1027)+1),"")</f>
        <v>0</v>
      </c>
      <c r="BD1291">
        <f>IFERROR(SMALL(BD346:BD1024,ROW()-ROW($BD$1027)+1),"")</f>
        <v>0</v>
      </c>
      <c r="BE1291">
        <f>IFERROR(SMALL(BE346:BE1024,ROW()-ROW($BE$1027)+1),"")</f>
        <v>0</v>
      </c>
      <c r="BF1291">
        <f>IFERROR(SMALL(BF346:BF1024,ROW()-ROW($BF$1027)+1),"")</f>
        <v>0</v>
      </c>
      <c r="BG1291">
        <f>IFERROR(SMALL(BG346:BG1024,ROW()-ROW($BG$1027)+1),"")</f>
        <v>0</v>
      </c>
      <c r="BH1291">
        <f>IFERROR(SMALL(BH346:BH1024,ROW()-ROW($BH$1027)+1),"")</f>
        <v>0</v>
      </c>
      <c r="BI1291">
        <f>IFERROR(SMALL(BI346:BI1024,ROW()-ROW($BI$1027)+1),"")</f>
        <v>0</v>
      </c>
      <c r="BJ1291">
        <f>IFERROR(SMALL(BJ346:BJ1024,ROW()-ROW($BJ$1027)+1),"")</f>
        <v>0</v>
      </c>
      <c r="BK1291">
        <f>IFERROR(SMALL(BK346:BK1024,ROW()-ROW($BK$1027)+1),"")</f>
        <v>0</v>
      </c>
      <c r="BL1291">
        <f>IFERROR(SMALL(BL346:BL1024,ROW()-ROW($BL$1027)+1),"")</f>
        <v>0</v>
      </c>
      <c r="BM1291">
        <f>IFERROR(SMALL(BM346:BM1024,ROW()-ROW($BM$1027)+1),"")</f>
        <v>0</v>
      </c>
      <c r="BN1291">
        <f>IFERROR(SMALL(BN346:BN1024,ROW()-ROW($BN$1027)+1),"")</f>
        <v>0</v>
      </c>
      <c r="BO1291">
        <f>IFERROR(SMALL(BO346:BO1024,ROW()-ROW($BO$1027)+1),"")</f>
        <v>0</v>
      </c>
      <c r="BP1291">
        <f>IFERROR(SMALL(BP346:BP1024,ROW()-ROW($BP$1027)+1),"")</f>
        <v>0</v>
      </c>
      <c r="BQ1291">
        <f>IFERROR(SMALL(BQ346:BQ1024,ROW()-ROW($BQ$1027)+1),"")</f>
        <v>0</v>
      </c>
      <c r="BR1291">
        <f>IFERROR(SMALL(BR346:BR1024,ROW()-ROW($BR$1027)+1),"")</f>
        <v>0</v>
      </c>
    </row>
    <row r="1292" spans="5:70">
      <c r="E1292">
        <f>IFERROR(SMALL(E346:E1024,ROW()-ROW($E$1027)+1),"")</f>
        <v>0</v>
      </c>
      <c r="F1292">
        <f>IFERROR(SMALL(F346:F1024,ROW()-ROW($F$1027)+1),"")</f>
        <v>0</v>
      </c>
      <c r="G1292">
        <f>IFERROR(SMALL(G346:G1024,ROW()-ROW($G$1027)+1),"")</f>
        <v>0</v>
      </c>
      <c r="H1292">
        <f>IFERROR(SMALL(H346:H1024,ROW()-ROW($H$1027)+1),"")</f>
        <v>0</v>
      </c>
      <c r="I1292">
        <f>IFERROR(SMALL(I346:I1024,ROW()-ROW($I$1027)+1),"")</f>
        <v>0</v>
      </c>
      <c r="J1292">
        <f>IFERROR(SMALL(J346:J1024,ROW()-ROW($J$1027)+1),"")</f>
        <v>0</v>
      </c>
      <c r="K1292">
        <f>IFERROR(SMALL(K346:K1024,ROW()-ROW($K$1027)+1),"")</f>
        <v>0</v>
      </c>
      <c r="L1292">
        <f>IFERROR(SMALL(L346:L1024,ROW()-ROW($L$1027)+1),"")</f>
        <v>0</v>
      </c>
      <c r="M1292">
        <f>IFERROR(SMALL(M346:M1024,ROW()-ROW($M$1027)+1),"")</f>
        <v>0</v>
      </c>
      <c r="N1292">
        <f>IFERROR(SMALL(N346:N1024,ROW()-ROW($N$1027)+1),"")</f>
        <v>0</v>
      </c>
      <c r="O1292">
        <f>IFERROR(SMALL(O346:O1024,ROW()-ROW($O$1027)+1),"")</f>
        <v>0</v>
      </c>
      <c r="P1292">
        <f>IFERROR(SMALL(P346:P1024,ROW()-ROW($P$1027)+1),"")</f>
        <v>0</v>
      </c>
      <c r="Q1292">
        <f>IFERROR(SMALL(Q346:Q1024,ROW()-ROW($Q$1027)+1),"")</f>
        <v>0</v>
      </c>
      <c r="R1292">
        <f>IFERROR(SMALL(R346:R1024,ROW()-ROW($R$1027)+1),"")</f>
        <v>0</v>
      </c>
      <c r="S1292">
        <f>IFERROR(SMALL(S346:S1024,ROW()-ROW($S$1027)+1),"")</f>
        <v>0</v>
      </c>
      <c r="T1292">
        <f>IFERROR(SMALL(T346:T1024,ROW()-ROW($T$1027)+1),"")</f>
        <v>0</v>
      </c>
      <c r="U1292">
        <f>IFERROR(SMALL(U346:U1024,ROW()-ROW($U$1027)+1),"")</f>
        <v>0</v>
      </c>
      <c r="V1292">
        <f>IFERROR(SMALL(V346:V1024,ROW()-ROW($V$1027)+1),"")</f>
        <v>0</v>
      </c>
      <c r="W1292">
        <f>IFERROR(SMALL(W346:W1024,ROW()-ROW($W$1027)+1),"")</f>
        <v>0</v>
      </c>
      <c r="X1292">
        <f>IFERROR(SMALL(X346:X1024,ROW()-ROW($X$1027)+1),"")</f>
        <v>0</v>
      </c>
      <c r="Y1292">
        <f>IFERROR(SMALL(Y346:Y1024,ROW()-ROW($Y$1027)+1),"")</f>
        <v>0</v>
      </c>
      <c r="Z1292">
        <f>IFERROR(SMALL(Z346:Z1024,ROW()-ROW($Z$1027)+1),"")</f>
        <v>0</v>
      </c>
      <c r="AA1292">
        <f>IFERROR(SMALL(AA346:AA1024,ROW()-ROW($AA$1027)+1),"")</f>
        <v>0</v>
      </c>
      <c r="AB1292">
        <f>IFERROR(SMALL(AB346:AB1024,ROW()-ROW($AB$1027)+1),"")</f>
        <v>0</v>
      </c>
      <c r="AC1292">
        <f>IFERROR(SMALL(AC346:AC1024,ROW()-ROW($AC$1027)+1),"")</f>
        <v>0</v>
      </c>
      <c r="AD1292">
        <f>IFERROR(SMALL(AD346:AD1024,ROW()-ROW($AD$1027)+1),"")</f>
        <v>0</v>
      </c>
      <c r="AE1292">
        <f>IFERROR(SMALL(AE346:AE1024,ROW()-ROW($AE$1027)+1),"")</f>
        <v>0</v>
      </c>
      <c r="AF1292">
        <f>IFERROR(SMALL(AF346:AF1024,ROW()-ROW($AF$1027)+1),"")</f>
        <v>0</v>
      </c>
      <c r="AG1292">
        <f>IFERROR(SMALL(AG346:AG1024,ROW()-ROW($AG$1027)+1),"")</f>
        <v>0</v>
      </c>
      <c r="AH1292">
        <f>IFERROR(SMALL(AH346:AH1024,ROW()-ROW($AH$1027)+1),"")</f>
        <v>0</v>
      </c>
      <c r="AI1292">
        <f>IFERROR(SMALL(AI346:AI1024,ROW()-ROW($AI$1027)+1),"")</f>
        <v>0</v>
      </c>
      <c r="AJ1292">
        <f>IFERROR(SMALL(AJ346:AJ1024,ROW()-ROW($AJ$1027)+1),"")</f>
        <v>0</v>
      </c>
      <c r="AM1292">
        <f>IFERROR(SMALL(AM346:AM1024,ROW()-ROW($AM$1027)+1),"")</f>
        <v>0</v>
      </c>
      <c r="AN1292">
        <f>IFERROR(SMALL(AN346:AN1024,ROW()-ROW($AN$1027)+1),"")</f>
        <v>0</v>
      </c>
      <c r="AO1292">
        <f>IFERROR(SMALL(AO346:AO1024,ROW()-ROW($AO$1027)+1),"")</f>
        <v>0</v>
      </c>
      <c r="AP1292">
        <f>IFERROR(SMALL(AP346:AP1024,ROW()-ROW($AP$1027)+1),"")</f>
        <v>0</v>
      </c>
      <c r="AQ1292">
        <f>IFERROR(SMALL(AQ346:AQ1024,ROW()-ROW($AQ$1027)+1),"")</f>
        <v>0</v>
      </c>
      <c r="AR1292">
        <f>IFERROR(SMALL(AR346:AR1024,ROW()-ROW($AR$1027)+1),"")</f>
        <v>0</v>
      </c>
      <c r="AS1292">
        <f>IFERROR(SMALL(AS346:AS1024,ROW()-ROW($AS$1027)+1),"")</f>
        <v>0</v>
      </c>
      <c r="AT1292">
        <f>IFERROR(SMALL(AT346:AT1024,ROW()-ROW($AT$1027)+1),"")</f>
        <v>0</v>
      </c>
      <c r="AU1292">
        <f>IFERROR(SMALL(AU346:AU1024,ROW()-ROW($AU$1027)+1),"")</f>
        <v>0</v>
      </c>
      <c r="AV1292">
        <f>IFERROR(SMALL(AV346:AV1024,ROW()-ROW($AV$1027)+1),"")</f>
        <v>0</v>
      </c>
      <c r="AW1292">
        <f>IFERROR(SMALL(AW346:AW1024,ROW()-ROW($AW$1027)+1),"")</f>
        <v>0</v>
      </c>
      <c r="AX1292">
        <f>IFERROR(SMALL(AX346:AX1024,ROW()-ROW($AX$1027)+1),"")</f>
        <v>0</v>
      </c>
      <c r="AY1292">
        <f>IFERROR(SMALL(AY346:AY1024,ROW()-ROW($AY$1027)+1),"")</f>
        <v>0</v>
      </c>
      <c r="AZ1292">
        <f>IFERROR(SMALL(AZ346:AZ1024,ROW()-ROW($AZ$1027)+1),"")</f>
        <v>0</v>
      </c>
      <c r="BA1292">
        <f>IFERROR(SMALL(BA346:BA1024,ROW()-ROW($BA$1027)+1),"")</f>
        <v>0</v>
      </c>
      <c r="BB1292">
        <f>IFERROR(SMALL(BB346:BB1024,ROW()-ROW($BB$1027)+1),"")</f>
        <v>0</v>
      </c>
      <c r="BC1292">
        <f>IFERROR(SMALL(BC346:BC1024,ROW()-ROW($BC$1027)+1),"")</f>
        <v>0</v>
      </c>
      <c r="BD1292">
        <f>IFERROR(SMALL(BD346:BD1024,ROW()-ROW($BD$1027)+1),"")</f>
        <v>0</v>
      </c>
      <c r="BE1292">
        <f>IFERROR(SMALL(BE346:BE1024,ROW()-ROW($BE$1027)+1),"")</f>
        <v>0</v>
      </c>
      <c r="BF1292">
        <f>IFERROR(SMALL(BF346:BF1024,ROW()-ROW($BF$1027)+1),"")</f>
        <v>0</v>
      </c>
      <c r="BG1292">
        <f>IFERROR(SMALL(BG346:BG1024,ROW()-ROW($BG$1027)+1),"")</f>
        <v>0</v>
      </c>
      <c r="BH1292">
        <f>IFERROR(SMALL(BH346:BH1024,ROW()-ROW($BH$1027)+1),"")</f>
        <v>0</v>
      </c>
      <c r="BI1292">
        <f>IFERROR(SMALL(BI346:BI1024,ROW()-ROW($BI$1027)+1),"")</f>
        <v>0</v>
      </c>
      <c r="BJ1292">
        <f>IFERROR(SMALL(BJ346:BJ1024,ROW()-ROW($BJ$1027)+1),"")</f>
        <v>0</v>
      </c>
      <c r="BK1292">
        <f>IFERROR(SMALL(BK346:BK1024,ROW()-ROW($BK$1027)+1),"")</f>
        <v>0</v>
      </c>
      <c r="BL1292">
        <f>IFERROR(SMALL(BL346:BL1024,ROW()-ROW($BL$1027)+1),"")</f>
        <v>0</v>
      </c>
      <c r="BM1292">
        <f>IFERROR(SMALL(BM346:BM1024,ROW()-ROW($BM$1027)+1),"")</f>
        <v>0</v>
      </c>
      <c r="BN1292">
        <f>IFERROR(SMALL(BN346:BN1024,ROW()-ROW($BN$1027)+1),"")</f>
        <v>0</v>
      </c>
      <c r="BO1292">
        <f>IFERROR(SMALL(BO346:BO1024,ROW()-ROW($BO$1027)+1),"")</f>
        <v>0</v>
      </c>
      <c r="BP1292">
        <f>IFERROR(SMALL(BP346:BP1024,ROW()-ROW($BP$1027)+1),"")</f>
        <v>0</v>
      </c>
      <c r="BQ1292">
        <f>IFERROR(SMALL(BQ346:BQ1024,ROW()-ROW($BQ$1027)+1),"")</f>
        <v>0</v>
      </c>
      <c r="BR1292">
        <f>IFERROR(SMALL(BR346:BR1024,ROW()-ROW($BR$1027)+1),"")</f>
        <v>0</v>
      </c>
    </row>
    <row r="1293" spans="5:70">
      <c r="E1293">
        <f>IFERROR(SMALL(E346:E1024,ROW()-ROW($E$1027)+1),"")</f>
        <v>0</v>
      </c>
      <c r="F1293">
        <f>IFERROR(SMALL(F346:F1024,ROW()-ROW($F$1027)+1),"")</f>
        <v>0</v>
      </c>
      <c r="G1293">
        <f>IFERROR(SMALL(G346:G1024,ROW()-ROW($G$1027)+1),"")</f>
        <v>0</v>
      </c>
      <c r="H1293">
        <f>IFERROR(SMALL(H346:H1024,ROW()-ROW($H$1027)+1),"")</f>
        <v>0</v>
      </c>
      <c r="I1293">
        <f>IFERROR(SMALL(I346:I1024,ROW()-ROW($I$1027)+1),"")</f>
        <v>0</v>
      </c>
      <c r="J1293">
        <f>IFERROR(SMALL(J346:J1024,ROW()-ROW($J$1027)+1),"")</f>
        <v>0</v>
      </c>
      <c r="K1293">
        <f>IFERROR(SMALL(K346:K1024,ROW()-ROW($K$1027)+1),"")</f>
        <v>0</v>
      </c>
      <c r="L1293">
        <f>IFERROR(SMALL(L346:L1024,ROW()-ROW($L$1027)+1),"")</f>
        <v>0</v>
      </c>
      <c r="M1293">
        <f>IFERROR(SMALL(M346:M1024,ROW()-ROW($M$1027)+1),"")</f>
        <v>0</v>
      </c>
      <c r="N1293">
        <f>IFERROR(SMALL(N346:N1024,ROW()-ROW($N$1027)+1),"")</f>
        <v>0</v>
      </c>
      <c r="O1293">
        <f>IFERROR(SMALL(O346:O1024,ROW()-ROW($O$1027)+1),"")</f>
        <v>0</v>
      </c>
      <c r="P1293">
        <f>IFERROR(SMALL(P346:P1024,ROW()-ROW($P$1027)+1),"")</f>
        <v>0</v>
      </c>
      <c r="Q1293">
        <f>IFERROR(SMALL(Q346:Q1024,ROW()-ROW($Q$1027)+1),"")</f>
        <v>0</v>
      </c>
      <c r="R1293">
        <f>IFERROR(SMALL(R346:R1024,ROW()-ROW($R$1027)+1),"")</f>
        <v>0</v>
      </c>
      <c r="S1293">
        <f>IFERROR(SMALL(S346:S1024,ROW()-ROW($S$1027)+1),"")</f>
        <v>0</v>
      </c>
      <c r="T1293">
        <f>IFERROR(SMALL(T346:T1024,ROW()-ROW($T$1027)+1),"")</f>
        <v>0</v>
      </c>
      <c r="U1293">
        <f>IFERROR(SMALL(U346:U1024,ROW()-ROW($U$1027)+1),"")</f>
        <v>0</v>
      </c>
      <c r="V1293">
        <f>IFERROR(SMALL(V346:V1024,ROW()-ROW($V$1027)+1),"")</f>
        <v>0</v>
      </c>
      <c r="W1293">
        <f>IFERROR(SMALL(W346:W1024,ROW()-ROW($W$1027)+1),"")</f>
        <v>0</v>
      </c>
      <c r="X1293">
        <f>IFERROR(SMALL(X346:X1024,ROW()-ROW($X$1027)+1),"")</f>
        <v>0</v>
      </c>
      <c r="Y1293">
        <f>IFERROR(SMALL(Y346:Y1024,ROW()-ROW($Y$1027)+1),"")</f>
        <v>0</v>
      </c>
      <c r="Z1293">
        <f>IFERROR(SMALL(Z346:Z1024,ROW()-ROW($Z$1027)+1),"")</f>
        <v>0</v>
      </c>
      <c r="AA1293">
        <f>IFERROR(SMALL(AA346:AA1024,ROW()-ROW($AA$1027)+1),"")</f>
        <v>0</v>
      </c>
      <c r="AB1293">
        <f>IFERROR(SMALL(AB346:AB1024,ROW()-ROW($AB$1027)+1),"")</f>
        <v>0</v>
      </c>
      <c r="AC1293">
        <f>IFERROR(SMALL(AC346:AC1024,ROW()-ROW($AC$1027)+1),"")</f>
        <v>0</v>
      </c>
      <c r="AD1293">
        <f>IFERROR(SMALL(AD346:AD1024,ROW()-ROW($AD$1027)+1),"")</f>
        <v>0</v>
      </c>
      <c r="AE1293">
        <f>IFERROR(SMALL(AE346:AE1024,ROW()-ROW($AE$1027)+1),"")</f>
        <v>0</v>
      </c>
      <c r="AF1293">
        <f>IFERROR(SMALL(AF346:AF1024,ROW()-ROW($AF$1027)+1),"")</f>
        <v>0</v>
      </c>
      <c r="AG1293">
        <f>IFERROR(SMALL(AG346:AG1024,ROW()-ROW($AG$1027)+1),"")</f>
        <v>0</v>
      </c>
      <c r="AH1293">
        <f>IFERROR(SMALL(AH346:AH1024,ROW()-ROW($AH$1027)+1),"")</f>
        <v>0</v>
      </c>
      <c r="AI1293">
        <f>IFERROR(SMALL(AI346:AI1024,ROW()-ROW($AI$1027)+1),"")</f>
        <v>0</v>
      </c>
      <c r="AJ1293">
        <f>IFERROR(SMALL(AJ346:AJ1024,ROW()-ROW($AJ$1027)+1),"")</f>
        <v>0</v>
      </c>
      <c r="AM1293">
        <f>IFERROR(SMALL(AM346:AM1024,ROW()-ROW($AM$1027)+1),"")</f>
        <v>0</v>
      </c>
      <c r="AN1293">
        <f>IFERROR(SMALL(AN346:AN1024,ROW()-ROW($AN$1027)+1),"")</f>
        <v>0</v>
      </c>
      <c r="AO1293">
        <f>IFERROR(SMALL(AO346:AO1024,ROW()-ROW($AO$1027)+1),"")</f>
        <v>0</v>
      </c>
      <c r="AP1293">
        <f>IFERROR(SMALL(AP346:AP1024,ROW()-ROW($AP$1027)+1),"")</f>
        <v>0</v>
      </c>
      <c r="AQ1293">
        <f>IFERROR(SMALL(AQ346:AQ1024,ROW()-ROW($AQ$1027)+1),"")</f>
        <v>0</v>
      </c>
      <c r="AR1293">
        <f>IFERROR(SMALL(AR346:AR1024,ROW()-ROW($AR$1027)+1),"")</f>
        <v>0</v>
      </c>
      <c r="AS1293">
        <f>IFERROR(SMALL(AS346:AS1024,ROW()-ROW($AS$1027)+1),"")</f>
        <v>0</v>
      </c>
      <c r="AT1293">
        <f>IFERROR(SMALL(AT346:AT1024,ROW()-ROW($AT$1027)+1),"")</f>
        <v>0</v>
      </c>
      <c r="AU1293">
        <f>IFERROR(SMALL(AU346:AU1024,ROW()-ROW($AU$1027)+1),"")</f>
        <v>0</v>
      </c>
      <c r="AV1293">
        <f>IFERROR(SMALL(AV346:AV1024,ROW()-ROW($AV$1027)+1),"")</f>
        <v>0</v>
      </c>
      <c r="AW1293">
        <f>IFERROR(SMALL(AW346:AW1024,ROW()-ROW($AW$1027)+1),"")</f>
        <v>0</v>
      </c>
      <c r="AX1293">
        <f>IFERROR(SMALL(AX346:AX1024,ROW()-ROW($AX$1027)+1),"")</f>
        <v>0</v>
      </c>
      <c r="AY1293">
        <f>IFERROR(SMALL(AY346:AY1024,ROW()-ROW($AY$1027)+1),"")</f>
        <v>0</v>
      </c>
      <c r="AZ1293">
        <f>IFERROR(SMALL(AZ346:AZ1024,ROW()-ROW($AZ$1027)+1),"")</f>
        <v>0</v>
      </c>
      <c r="BA1293">
        <f>IFERROR(SMALL(BA346:BA1024,ROW()-ROW($BA$1027)+1),"")</f>
        <v>0</v>
      </c>
      <c r="BB1293">
        <f>IFERROR(SMALL(BB346:BB1024,ROW()-ROW($BB$1027)+1),"")</f>
        <v>0</v>
      </c>
      <c r="BC1293">
        <f>IFERROR(SMALL(BC346:BC1024,ROW()-ROW($BC$1027)+1),"")</f>
        <v>0</v>
      </c>
      <c r="BD1293">
        <f>IFERROR(SMALL(BD346:BD1024,ROW()-ROW($BD$1027)+1),"")</f>
        <v>0</v>
      </c>
      <c r="BE1293">
        <f>IFERROR(SMALL(BE346:BE1024,ROW()-ROW($BE$1027)+1),"")</f>
        <v>0</v>
      </c>
      <c r="BF1293">
        <f>IFERROR(SMALL(BF346:BF1024,ROW()-ROW($BF$1027)+1),"")</f>
        <v>0</v>
      </c>
      <c r="BG1293">
        <f>IFERROR(SMALL(BG346:BG1024,ROW()-ROW($BG$1027)+1),"")</f>
        <v>0</v>
      </c>
      <c r="BH1293">
        <f>IFERROR(SMALL(BH346:BH1024,ROW()-ROW($BH$1027)+1),"")</f>
        <v>0</v>
      </c>
      <c r="BI1293">
        <f>IFERROR(SMALL(BI346:BI1024,ROW()-ROW($BI$1027)+1),"")</f>
        <v>0</v>
      </c>
      <c r="BJ1293">
        <f>IFERROR(SMALL(BJ346:BJ1024,ROW()-ROW($BJ$1027)+1),"")</f>
        <v>0</v>
      </c>
      <c r="BK1293">
        <f>IFERROR(SMALL(BK346:BK1024,ROW()-ROW($BK$1027)+1),"")</f>
        <v>0</v>
      </c>
      <c r="BL1293">
        <f>IFERROR(SMALL(BL346:BL1024,ROW()-ROW($BL$1027)+1),"")</f>
        <v>0</v>
      </c>
      <c r="BM1293">
        <f>IFERROR(SMALL(BM346:BM1024,ROW()-ROW($BM$1027)+1),"")</f>
        <v>0</v>
      </c>
      <c r="BN1293">
        <f>IFERROR(SMALL(BN346:BN1024,ROW()-ROW($BN$1027)+1),"")</f>
        <v>0</v>
      </c>
      <c r="BO1293">
        <f>IFERROR(SMALL(BO346:BO1024,ROW()-ROW($BO$1027)+1),"")</f>
        <v>0</v>
      </c>
      <c r="BP1293">
        <f>IFERROR(SMALL(BP346:BP1024,ROW()-ROW($BP$1027)+1),"")</f>
        <v>0</v>
      </c>
      <c r="BQ1293">
        <f>IFERROR(SMALL(BQ346:BQ1024,ROW()-ROW($BQ$1027)+1),"")</f>
        <v>0</v>
      </c>
      <c r="BR1293">
        <f>IFERROR(SMALL(BR346:BR1024,ROW()-ROW($BR$1027)+1),"")</f>
        <v>0</v>
      </c>
    </row>
    <row r="1294" spans="5:70">
      <c r="E1294">
        <f>IFERROR(SMALL(E346:E1024,ROW()-ROW($E$1027)+1),"")</f>
        <v>0</v>
      </c>
      <c r="F1294">
        <f>IFERROR(SMALL(F346:F1024,ROW()-ROW($F$1027)+1),"")</f>
        <v>0</v>
      </c>
      <c r="G1294">
        <f>IFERROR(SMALL(G346:G1024,ROW()-ROW($G$1027)+1),"")</f>
        <v>0</v>
      </c>
      <c r="H1294">
        <f>IFERROR(SMALL(H346:H1024,ROW()-ROW($H$1027)+1),"")</f>
        <v>0</v>
      </c>
      <c r="I1294">
        <f>IFERROR(SMALL(I346:I1024,ROW()-ROW($I$1027)+1),"")</f>
        <v>0</v>
      </c>
      <c r="J1294">
        <f>IFERROR(SMALL(J346:J1024,ROW()-ROW($J$1027)+1),"")</f>
        <v>0</v>
      </c>
      <c r="K1294">
        <f>IFERROR(SMALL(K346:K1024,ROW()-ROW($K$1027)+1),"")</f>
        <v>0</v>
      </c>
      <c r="L1294">
        <f>IFERROR(SMALL(L346:L1024,ROW()-ROW($L$1027)+1),"")</f>
        <v>0</v>
      </c>
      <c r="M1294">
        <f>IFERROR(SMALL(M346:M1024,ROW()-ROW($M$1027)+1),"")</f>
        <v>0</v>
      </c>
      <c r="N1294">
        <f>IFERROR(SMALL(N346:N1024,ROW()-ROW($N$1027)+1),"")</f>
        <v>0</v>
      </c>
      <c r="O1294">
        <f>IFERROR(SMALL(O346:O1024,ROW()-ROW($O$1027)+1),"")</f>
        <v>0</v>
      </c>
      <c r="P1294">
        <f>IFERROR(SMALL(P346:P1024,ROW()-ROW($P$1027)+1),"")</f>
        <v>0</v>
      </c>
      <c r="Q1294">
        <f>IFERROR(SMALL(Q346:Q1024,ROW()-ROW($Q$1027)+1),"")</f>
        <v>0</v>
      </c>
      <c r="R1294">
        <f>IFERROR(SMALL(R346:R1024,ROW()-ROW($R$1027)+1),"")</f>
        <v>0</v>
      </c>
      <c r="S1294">
        <f>IFERROR(SMALL(S346:S1024,ROW()-ROW($S$1027)+1),"")</f>
        <v>0</v>
      </c>
      <c r="T1294">
        <f>IFERROR(SMALL(T346:T1024,ROW()-ROW($T$1027)+1),"")</f>
        <v>0</v>
      </c>
      <c r="U1294">
        <f>IFERROR(SMALL(U346:U1024,ROW()-ROW($U$1027)+1),"")</f>
        <v>0</v>
      </c>
      <c r="V1294">
        <f>IFERROR(SMALL(V346:V1024,ROW()-ROW($V$1027)+1),"")</f>
        <v>0</v>
      </c>
      <c r="W1294">
        <f>IFERROR(SMALL(W346:W1024,ROW()-ROW($W$1027)+1),"")</f>
        <v>0</v>
      </c>
      <c r="X1294">
        <f>IFERROR(SMALL(X346:X1024,ROW()-ROW($X$1027)+1),"")</f>
        <v>0</v>
      </c>
      <c r="Y1294">
        <f>IFERROR(SMALL(Y346:Y1024,ROW()-ROW($Y$1027)+1),"")</f>
        <v>0</v>
      </c>
      <c r="Z1294">
        <f>IFERROR(SMALL(Z346:Z1024,ROW()-ROW($Z$1027)+1),"")</f>
        <v>0</v>
      </c>
      <c r="AA1294">
        <f>IFERROR(SMALL(AA346:AA1024,ROW()-ROW($AA$1027)+1),"")</f>
        <v>0</v>
      </c>
      <c r="AB1294">
        <f>IFERROR(SMALL(AB346:AB1024,ROW()-ROW($AB$1027)+1),"")</f>
        <v>0</v>
      </c>
      <c r="AC1294">
        <f>IFERROR(SMALL(AC346:AC1024,ROW()-ROW($AC$1027)+1),"")</f>
        <v>0</v>
      </c>
      <c r="AD1294">
        <f>IFERROR(SMALL(AD346:AD1024,ROW()-ROW($AD$1027)+1),"")</f>
        <v>0</v>
      </c>
      <c r="AE1294">
        <f>IFERROR(SMALL(AE346:AE1024,ROW()-ROW($AE$1027)+1),"")</f>
        <v>0</v>
      </c>
      <c r="AF1294">
        <f>IFERROR(SMALL(AF346:AF1024,ROW()-ROW($AF$1027)+1),"")</f>
        <v>0</v>
      </c>
      <c r="AG1294">
        <f>IFERROR(SMALL(AG346:AG1024,ROW()-ROW($AG$1027)+1),"")</f>
        <v>0</v>
      </c>
      <c r="AH1294">
        <f>IFERROR(SMALL(AH346:AH1024,ROW()-ROW($AH$1027)+1),"")</f>
        <v>0</v>
      </c>
      <c r="AI1294">
        <f>IFERROR(SMALL(AI346:AI1024,ROW()-ROW($AI$1027)+1),"")</f>
        <v>0</v>
      </c>
      <c r="AJ1294">
        <f>IFERROR(SMALL(AJ346:AJ1024,ROW()-ROW($AJ$1027)+1),"")</f>
        <v>0</v>
      </c>
      <c r="AM1294">
        <f>IFERROR(SMALL(AM346:AM1024,ROW()-ROW($AM$1027)+1),"")</f>
        <v>0</v>
      </c>
      <c r="AN1294">
        <f>IFERROR(SMALL(AN346:AN1024,ROW()-ROW($AN$1027)+1),"")</f>
        <v>0</v>
      </c>
      <c r="AO1294">
        <f>IFERROR(SMALL(AO346:AO1024,ROW()-ROW($AO$1027)+1),"")</f>
        <v>0</v>
      </c>
      <c r="AP1294">
        <f>IFERROR(SMALL(AP346:AP1024,ROW()-ROW($AP$1027)+1),"")</f>
        <v>0</v>
      </c>
      <c r="AQ1294">
        <f>IFERROR(SMALL(AQ346:AQ1024,ROW()-ROW($AQ$1027)+1),"")</f>
        <v>0</v>
      </c>
      <c r="AR1294">
        <f>IFERROR(SMALL(AR346:AR1024,ROW()-ROW($AR$1027)+1),"")</f>
        <v>0</v>
      </c>
      <c r="AS1294">
        <f>IFERROR(SMALL(AS346:AS1024,ROW()-ROW($AS$1027)+1),"")</f>
        <v>0</v>
      </c>
      <c r="AT1294">
        <f>IFERROR(SMALL(AT346:AT1024,ROW()-ROW($AT$1027)+1),"")</f>
        <v>0</v>
      </c>
      <c r="AU1294">
        <f>IFERROR(SMALL(AU346:AU1024,ROW()-ROW($AU$1027)+1),"")</f>
        <v>0</v>
      </c>
      <c r="AV1294">
        <f>IFERROR(SMALL(AV346:AV1024,ROW()-ROW($AV$1027)+1),"")</f>
        <v>0</v>
      </c>
      <c r="AW1294">
        <f>IFERROR(SMALL(AW346:AW1024,ROW()-ROW($AW$1027)+1),"")</f>
        <v>0</v>
      </c>
      <c r="AX1294">
        <f>IFERROR(SMALL(AX346:AX1024,ROW()-ROW($AX$1027)+1),"")</f>
        <v>0</v>
      </c>
      <c r="AY1294">
        <f>IFERROR(SMALL(AY346:AY1024,ROW()-ROW($AY$1027)+1),"")</f>
        <v>0</v>
      </c>
      <c r="AZ1294">
        <f>IFERROR(SMALL(AZ346:AZ1024,ROW()-ROW($AZ$1027)+1),"")</f>
        <v>0</v>
      </c>
      <c r="BA1294">
        <f>IFERROR(SMALL(BA346:BA1024,ROW()-ROW($BA$1027)+1),"")</f>
        <v>0</v>
      </c>
      <c r="BB1294">
        <f>IFERROR(SMALL(BB346:BB1024,ROW()-ROW($BB$1027)+1),"")</f>
        <v>0</v>
      </c>
      <c r="BC1294">
        <f>IFERROR(SMALL(BC346:BC1024,ROW()-ROW($BC$1027)+1),"")</f>
        <v>0</v>
      </c>
      <c r="BD1294">
        <f>IFERROR(SMALL(BD346:BD1024,ROW()-ROW($BD$1027)+1),"")</f>
        <v>0</v>
      </c>
      <c r="BE1294">
        <f>IFERROR(SMALL(BE346:BE1024,ROW()-ROW($BE$1027)+1),"")</f>
        <v>0</v>
      </c>
      <c r="BF1294">
        <f>IFERROR(SMALL(BF346:BF1024,ROW()-ROW($BF$1027)+1),"")</f>
        <v>0</v>
      </c>
      <c r="BG1294">
        <f>IFERROR(SMALL(BG346:BG1024,ROW()-ROW($BG$1027)+1),"")</f>
        <v>0</v>
      </c>
      <c r="BH1294">
        <f>IFERROR(SMALL(BH346:BH1024,ROW()-ROW($BH$1027)+1),"")</f>
        <v>0</v>
      </c>
      <c r="BI1294">
        <f>IFERROR(SMALL(BI346:BI1024,ROW()-ROW($BI$1027)+1),"")</f>
        <v>0</v>
      </c>
      <c r="BJ1294">
        <f>IFERROR(SMALL(BJ346:BJ1024,ROW()-ROW($BJ$1027)+1),"")</f>
        <v>0</v>
      </c>
      <c r="BK1294">
        <f>IFERROR(SMALL(BK346:BK1024,ROW()-ROW($BK$1027)+1),"")</f>
        <v>0</v>
      </c>
      <c r="BL1294">
        <f>IFERROR(SMALL(BL346:BL1024,ROW()-ROW($BL$1027)+1),"")</f>
        <v>0</v>
      </c>
      <c r="BM1294">
        <f>IFERROR(SMALL(BM346:BM1024,ROW()-ROW($BM$1027)+1),"")</f>
        <v>0</v>
      </c>
      <c r="BN1294">
        <f>IFERROR(SMALL(BN346:BN1024,ROW()-ROW($BN$1027)+1),"")</f>
        <v>0</v>
      </c>
      <c r="BO1294">
        <f>IFERROR(SMALL(BO346:BO1024,ROW()-ROW($BO$1027)+1),"")</f>
        <v>0</v>
      </c>
      <c r="BP1294">
        <f>IFERROR(SMALL(BP346:BP1024,ROW()-ROW($BP$1027)+1),"")</f>
        <v>0</v>
      </c>
      <c r="BQ1294">
        <f>IFERROR(SMALL(BQ346:BQ1024,ROW()-ROW($BQ$1027)+1),"")</f>
        <v>0</v>
      </c>
      <c r="BR1294">
        <f>IFERROR(SMALL(BR346:BR1024,ROW()-ROW($BR$1027)+1),"")</f>
        <v>0</v>
      </c>
    </row>
    <row r="1295" spans="5:70">
      <c r="E1295">
        <f>IFERROR(SMALL(E346:E1024,ROW()-ROW($E$1027)+1),"")</f>
        <v>0</v>
      </c>
      <c r="F1295">
        <f>IFERROR(SMALL(F346:F1024,ROW()-ROW($F$1027)+1),"")</f>
        <v>0</v>
      </c>
      <c r="G1295">
        <f>IFERROR(SMALL(G346:G1024,ROW()-ROW($G$1027)+1),"")</f>
        <v>0</v>
      </c>
      <c r="H1295">
        <f>IFERROR(SMALL(H346:H1024,ROW()-ROW($H$1027)+1),"")</f>
        <v>0</v>
      </c>
      <c r="I1295">
        <f>IFERROR(SMALL(I346:I1024,ROW()-ROW($I$1027)+1),"")</f>
        <v>0</v>
      </c>
      <c r="J1295">
        <f>IFERROR(SMALL(J346:J1024,ROW()-ROW($J$1027)+1),"")</f>
        <v>0</v>
      </c>
      <c r="K1295">
        <f>IFERROR(SMALL(K346:K1024,ROW()-ROW($K$1027)+1),"")</f>
        <v>0</v>
      </c>
      <c r="L1295">
        <f>IFERROR(SMALL(L346:L1024,ROW()-ROW($L$1027)+1),"")</f>
        <v>0</v>
      </c>
      <c r="M1295">
        <f>IFERROR(SMALL(M346:M1024,ROW()-ROW($M$1027)+1),"")</f>
        <v>0</v>
      </c>
      <c r="N1295">
        <f>IFERROR(SMALL(N346:N1024,ROW()-ROW($N$1027)+1),"")</f>
        <v>0</v>
      </c>
      <c r="O1295">
        <f>IFERROR(SMALL(O346:O1024,ROW()-ROW($O$1027)+1),"")</f>
        <v>0</v>
      </c>
      <c r="P1295">
        <f>IFERROR(SMALL(P346:P1024,ROW()-ROW($P$1027)+1),"")</f>
        <v>0</v>
      </c>
      <c r="Q1295">
        <f>IFERROR(SMALL(Q346:Q1024,ROW()-ROW($Q$1027)+1),"")</f>
        <v>0</v>
      </c>
      <c r="R1295">
        <f>IFERROR(SMALL(R346:R1024,ROW()-ROW($R$1027)+1),"")</f>
        <v>0</v>
      </c>
      <c r="S1295">
        <f>IFERROR(SMALL(S346:S1024,ROW()-ROW($S$1027)+1),"")</f>
        <v>0</v>
      </c>
      <c r="T1295">
        <f>IFERROR(SMALL(T346:T1024,ROW()-ROW($T$1027)+1),"")</f>
        <v>0</v>
      </c>
      <c r="U1295">
        <f>IFERROR(SMALL(U346:U1024,ROW()-ROW($U$1027)+1),"")</f>
        <v>0</v>
      </c>
      <c r="V1295">
        <f>IFERROR(SMALL(V346:V1024,ROW()-ROW($V$1027)+1),"")</f>
        <v>0</v>
      </c>
      <c r="W1295">
        <f>IFERROR(SMALL(W346:W1024,ROW()-ROW($W$1027)+1),"")</f>
        <v>0</v>
      </c>
      <c r="X1295">
        <f>IFERROR(SMALL(X346:X1024,ROW()-ROW($X$1027)+1),"")</f>
        <v>0</v>
      </c>
      <c r="Y1295">
        <f>IFERROR(SMALL(Y346:Y1024,ROW()-ROW($Y$1027)+1),"")</f>
        <v>0</v>
      </c>
      <c r="Z1295">
        <f>IFERROR(SMALL(Z346:Z1024,ROW()-ROW($Z$1027)+1),"")</f>
        <v>0</v>
      </c>
      <c r="AA1295">
        <f>IFERROR(SMALL(AA346:AA1024,ROW()-ROW($AA$1027)+1),"")</f>
        <v>0</v>
      </c>
      <c r="AB1295">
        <f>IFERROR(SMALL(AB346:AB1024,ROW()-ROW($AB$1027)+1),"")</f>
        <v>0</v>
      </c>
      <c r="AC1295">
        <f>IFERROR(SMALL(AC346:AC1024,ROW()-ROW($AC$1027)+1),"")</f>
        <v>0</v>
      </c>
      <c r="AD1295">
        <f>IFERROR(SMALL(AD346:AD1024,ROW()-ROW($AD$1027)+1),"")</f>
        <v>0</v>
      </c>
      <c r="AE1295">
        <f>IFERROR(SMALL(AE346:AE1024,ROW()-ROW($AE$1027)+1),"")</f>
        <v>0</v>
      </c>
      <c r="AF1295">
        <f>IFERROR(SMALL(AF346:AF1024,ROW()-ROW($AF$1027)+1),"")</f>
        <v>0</v>
      </c>
      <c r="AG1295">
        <f>IFERROR(SMALL(AG346:AG1024,ROW()-ROW($AG$1027)+1),"")</f>
        <v>0</v>
      </c>
      <c r="AH1295">
        <f>IFERROR(SMALL(AH346:AH1024,ROW()-ROW($AH$1027)+1),"")</f>
        <v>0</v>
      </c>
      <c r="AI1295">
        <f>IFERROR(SMALL(AI346:AI1024,ROW()-ROW($AI$1027)+1),"")</f>
        <v>0</v>
      </c>
      <c r="AJ1295">
        <f>IFERROR(SMALL(AJ346:AJ1024,ROW()-ROW($AJ$1027)+1),"")</f>
        <v>0</v>
      </c>
      <c r="AM1295">
        <f>IFERROR(SMALL(AM346:AM1024,ROW()-ROW($AM$1027)+1),"")</f>
        <v>0</v>
      </c>
      <c r="AN1295">
        <f>IFERROR(SMALL(AN346:AN1024,ROW()-ROW($AN$1027)+1),"")</f>
        <v>0</v>
      </c>
      <c r="AO1295">
        <f>IFERROR(SMALL(AO346:AO1024,ROW()-ROW($AO$1027)+1),"")</f>
        <v>0</v>
      </c>
      <c r="AP1295">
        <f>IFERROR(SMALL(AP346:AP1024,ROW()-ROW($AP$1027)+1),"")</f>
        <v>0</v>
      </c>
      <c r="AQ1295">
        <f>IFERROR(SMALL(AQ346:AQ1024,ROW()-ROW($AQ$1027)+1),"")</f>
        <v>0</v>
      </c>
      <c r="AR1295">
        <f>IFERROR(SMALL(AR346:AR1024,ROW()-ROW($AR$1027)+1),"")</f>
        <v>0</v>
      </c>
      <c r="AS1295">
        <f>IFERROR(SMALL(AS346:AS1024,ROW()-ROW($AS$1027)+1),"")</f>
        <v>0</v>
      </c>
      <c r="AT1295">
        <f>IFERROR(SMALL(AT346:AT1024,ROW()-ROW($AT$1027)+1),"")</f>
        <v>0</v>
      </c>
      <c r="AU1295">
        <f>IFERROR(SMALL(AU346:AU1024,ROW()-ROW($AU$1027)+1),"")</f>
        <v>0</v>
      </c>
      <c r="AV1295">
        <f>IFERROR(SMALL(AV346:AV1024,ROW()-ROW($AV$1027)+1),"")</f>
        <v>0</v>
      </c>
      <c r="AW1295">
        <f>IFERROR(SMALL(AW346:AW1024,ROW()-ROW($AW$1027)+1),"")</f>
        <v>0</v>
      </c>
      <c r="AX1295">
        <f>IFERROR(SMALL(AX346:AX1024,ROW()-ROW($AX$1027)+1),"")</f>
        <v>0</v>
      </c>
      <c r="AY1295">
        <f>IFERROR(SMALL(AY346:AY1024,ROW()-ROW($AY$1027)+1),"")</f>
        <v>0</v>
      </c>
      <c r="AZ1295">
        <f>IFERROR(SMALL(AZ346:AZ1024,ROW()-ROW($AZ$1027)+1),"")</f>
        <v>0</v>
      </c>
      <c r="BA1295">
        <f>IFERROR(SMALL(BA346:BA1024,ROW()-ROW($BA$1027)+1),"")</f>
        <v>0</v>
      </c>
      <c r="BB1295">
        <f>IFERROR(SMALL(BB346:BB1024,ROW()-ROW($BB$1027)+1),"")</f>
        <v>0</v>
      </c>
      <c r="BC1295">
        <f>IFERROR(SMALL(BC346:BC1024,ROW()-ROW($BC$1027)+1),"")</f>
        <v>0</v>
      </c>
      <c r="BD1295">
        <f>IFERROR(SMALL(BD346:BD1024,ROW()-ROW($BD$1027)+1),"")</f>
        <v>0</v>
      </c>
      <c r="BE1295">
        <f>IFERROR(SMALL(BE346:BE1024,ROW()-ROW($BE$1027)+1),"")</f>
        <v>0</v>
      </c>
      <c r="BF1295">
        <f>IFERROR(SMALL(BF346:BF1024,ROW()-ROW($BF$1027)+1),"")</f>
        <v>0</v>
      </c>
      <c r="BG1295">
        <f>IFERROR(SMALL(BG346:BG1024,ROW()-ROW($BG$1027)+1),"")</f>
        <v>0</v>
      </c>
      <c r="BH1295">
        <f>IFERROR(SMALL(BH346:BH1024,ROW()-ROW($BH$1027)+1),"")</f>
        <v>0</v>
      </c>
      <c r="BI1295">
        <f>IFERROR(SMALL(BI346:BI1024,ROW()-ROW($BI$1027)+1),"")</f>
        <v>0</v>
      </c>
      <c r="BJ1295">
        <f>IFERROR(SMALL(BJ346:BJ1024,ROW()-ROW($BJ$1027)+1),"")</f>
        <v>0</v>
      </c>
      <c r="BK1295">
        <f>IFERROR(SMALL(BK346:BK1024,ROW()-ROW($BK$1027)+1),"")</f>
        <v>0</v>
      </c>
      <c r="BL1295">
        <f>IFERROR(SMALL(BL346:BL1024,ROW()-ROW($BL$1027)+1),"")</f>
        <v>0</v>
      </c>
      <c r="BM1295">
        <f>IFERROR(SMALL(BM346:BM1024,ROW()-ROW($BM$1027)+1),"")</f>
        <v>0</v>
      </c>
      <c r="BN1295">
        <f>IFERROR(SMALL(BN346:BN1024,ROW()-ROW($BN$1027)+1),"")</f>
        <v>0</v>
      </c>
      <c r="BO1295">
        <f>IFERROR(SMALL(BO346:BO1024,ROW()-ROW($BO$1027)+1),"")</f>
        <v>0</v>
      </c>
      <c r="BP1295">
        <f>IFERROR(SMALL(BP346:BP1024,ROW()-ROW($BP$1027)+1),"")</f>
        <v>0</v>
      </c>
      <c r="BQ1295">
        <f>IFERROR(SMALL(BQ346:BQ1024,ROW()-ROW($BQ$1027)+1),"")</f>
        <v>0</v>
      </c>
      <c r="BR1295">
        <f>IFERROR(SMALL(BR346:BR1024,ROW()-ROW($BR$1027)+1),"")</f>
        <v>0</v>
      </c>
    </row>
    <row r="1296" spans="5:70">
      <c r="E1296">
        <f>IFERROR(SMALL(E346:E1024,ROW()-ROW($E$1027)+1),"")</f>
        <v>0</v>
      </c>
      <c r="F1296">
        <f>IFERROR(SMALL(F346:F1024,ROW()-ROW($F$1027)+1),"")</f>
        <v>0</v>
      </c>
      <c r="G1296">
        <f>IFERROR(SMALL(G346:G1024,ROW()-ROW($G$1027)+1),"")</f>
        <v>0</v>
      </c>
      <c r="H1296">
        <f>IFERROR(SMALL(H346:H1024,ROW()-ROW($H$1027)+1),"")</f>
        <v>0</v>
      </c>
      <c r="I1296">
        <f>IFERROR(SMALL(I346:I1024,ROW()-ROW($I$1027)+1),"")</f>
        <v>0</v>
      </c>
      <c r="J1296">
        <f>IFERROR(SMALL(J346:J1024,ROW()-ROW($J$1027)+1),"")</f>
        <v>0</v>
      </c>
      <c r="K1296">
        <f>IFERROR(SMALL(K346:K1024,ROW()-ROW($K$1027)+1),"")</f>
        <v>0</v>
      </c>
      <c r="L1296">
        <f>IFERROR(SMALL(L346:L1024,ROW()-ROW($L$1027)+1),"")</f>
        <v>0</v>
      </c>
      <c r="M1296">
        <f>IFERROR(SMALL(M346:M1024,ROW()-ROW($M$1027)+1),"")</f>
        <v>0</v>
      </c>
      <c r="N1296">
        <f>IFERROR(SMALL(N346:N1024,ROW()-ROW($N$1027)+1),"")</f>
        <v>0</v>
      </c>
      <c r="O1296">
        <f>IFERROR(SMALL(O346:O1024,ROW()-ROW($O$1027)+1),"")</f>
        <v>0</v>
      </c>
      <c r="P1296">
        <f>IFERROR(SMALL(P346:P1024,ROW()-ROW($P$1027)+1),"")</f>
        <v>0</v>
      </c>
      <c r="Q1296">
        <f>IFERROR(SMALL(Q346:Q1024,ROW()-ROW($Q$1027)+1),"")</f>
        <v>0</v>
      </c>
      <c r="R1296">
        <f>IFERROR(SMALL(R346:R1024,ROW()-ROW($R$1027)+1),"")</f>
        <v>0</v>
      </c>
      <c r="S1296">
        <f>IFERROR(SMALL(S346:S1024,ROW()-ROW($S$1027)+1),"")</f>
        <v>0</v>
      </c>
      <c r="T1296">
        <f>IFERROR(SMALL(T346:T1024,ROW()-ROW($T$1027)+1),"")</f>
        <v>0</v>
      </c>
      <c r="U1296">
        <f>IFERROR(SMALL(U346:U1024,ROW()-ROW($U$1027)+1),"")</f>
        <v>0</v>
      </c>
      <c r="V1296">
        <f>IFERROR(SMALL(V346:V1024,ROW()-ROW($V$1027)+1),"")</f>
        <v>0</v>
      </c>
      <c r="W1296">
        <f>IFERROR(SMALL(W346:W1024,ROW()-ROW($W$1027)+1),"")</f>
        <v>0</v>
      </c>
      <c r="X1296">
        <f>IFERROR(SMALL(X346:X1024,ROW()-ROW($X$1027)+1),"")</f>
        <v>0</v>
      </c>
      <c r="Y1296">
        <f>IFERROR(SMALL(Y346:Y1024,ROW()-ROW($Y$1027)+1),"")</f>
        <v>0</v>
      </c>
      <c r="Z1296">
        <f>IFERROR(SMALL(Z346:Z1024,ROW()-ROW($Z$1027)+1),"")</f>
        <v>0</v>
      </c>
      <c r="AA1296">
        <f>IFERROR(SMALL(AA346:AA1024,ROW()-ROW($AA$1027)+1),"")</f>
        <v>0</v>
      </c>
      <c r="AB1296">
        <f>IFERROR(SMALL(AB346:AB1024,ROW()-ROW($AB$1027)+1),"")</f>
        <v>0</v>
      </c>
      <c r="AC1296">
        <f>IFERROR(SMALL(AC346:AC1024,ROW()-ROW($AC$1027)+1),"")</f>
        <v>0</v>
      </c>
      <c r="AD1296">
        <f>IFERROR(SMALL(AD346:AD1024,ROW()-ROW($AD$1027)+1),"")</f>
        <v>0</v>
      </c>
      <c r="AE1296">
        <f>IFERROR(SMALL(AE346:AE1024,ROW()-ROW($AE$1027)+1),"")</f>
        <v>0</v>
      </c>
      <c r="AF1296">
        <f>IFERROR(SMALL(AF346:AF1024,ROW()-ROW($AF$1027)+1),"")</f>
        <v>0</v>
      </c>
      <c r="AG1296">
        <f>IFERROR(SMALL(AG346:AG1024,ROW()-ROW($AG$1027)+1),"")</f>
        <v>0</v>
      </c>
      <c r="AH1296">
        <f>IFERROR(SMALL(AH346:AH1024,ROW()-ROW($AH$1027)+1),"")</f>
        <v>0</v>
      </c>
      <c r="AI1296">
        <f>IFERROR(SMALL(AI346:AI1024,ROW()-ROW($AI$1027)+1),"")</f>
        <v>0</v>
      </c>
      <c r="AJ1296">
        <f>IFERROR(SMALL(AJ346:AJ1024,ROW()-ROW($AJ$1027)+1),"")</f>
        <v>0</v>
      </c>
      <c r="AM1296">
        <f>IFERROR(SMALL(AM346:AM1024,ROW()-ROW($AM$1027)+1),"")</f>
        <v>0</v>
      </c>
      <c r="AN1296">
        <f>IFERROR(SMALL(AN346:AN1024,ROW()-ROW($AN$1027)+1),"")</f>
        <v>0</v>
      </c>
      <c r="AO1296">
        <f>IFERROR(SMALL(AO346:AO1024,ROW()-ROW($AO$1027)+1),"")</f>
        <v>0</v>
      </c>
      <c r="AP1296">
        <f>IFERROR(SMALL(AP346:AP1024,ROW()-ROW($AP$1027)+1),"")</f>
        <v>0</v>
      </c>
      <c r="AQ1296">
        <f>IFERROR(SMALL(AQ346:AQ1024,ROW()-ROW($AQ$1027)+1),"")</f>
        <v>0</v>
      </c>
      <c r="AR1296">
        <f>IFERROR(SMALL(AR346:AR1024,ROW()-ROW($AR$1027)+1),"")</f>
        <v>0</v>
      </c>
      <c r="AS1296">
        <f>IFERROR(SMALL(AS346:AS1024,ROW()-ROW($AS$1027)+1),"")</f>
        <v>0</v>
      </c>
      <c r="AT1296">
        <f>IFERROR(SMALL(AT346:AT1024,ROW()-ROW($AT$1027)+1),"")</f>
        <v>0</v>
      </c>
      <c r="AU1296">
        <f>IFERROR(SMALL(AU346:AU1024,ROW()-ROW($AU$1027)+1),"")</f>
        <v>0</v>
      </c>
      <c r="AV1296">
        <f>IFERROR(SMALL(AV346:AV1024,ROW()-ROW($AV$1027)+1),"")</f>
        <v>0</v>
      </c>
      <c r="AW1296">
        <f>IFERROR(SMALL(AW346:AW1024,ROW()-ROW($AW$1027)+1),"")</f>
        <v>0</v>
      </c>
      <c r="AX1296">
        <f>IFERROR(SMALL(AX346:AX1024,ROW()-ROW($AX$1027)+1),"")</f>
        <v>0</v>
      </c>
      <c r="AY1296">
        <f>IFERROR(SMALL(AY346:AY1024,ROW()-ROW($AY$1027)+1),"")</f>
        <v>0</v>
      </c>
      <c r="AZ1296">
        <f>IFERROR(SMALL(AZ346:AZ1024,ROW()-ROW($AZ$1027)+1),"")</f>
        <v>0</v>
      </c>
      <c r="BA1296">
        <f>IFERROR(SMALL(BA346:BA1024,ROW()-ROW($BA$1027)+1),"")</f>
        <v>0</v>
      </c>
      <c r="BB1296">
        <f>IFERROR(SMALL(BB346:BB1024,ROW()-ROW($BB$1027)+1),"")</f>
        <v>0</v>
      </c>
      <c r="BC1296">
        <f>IFERROR(SMALL(BC346:BC1024,ROW()-ROW($BC$1027)+1),"")</f>
        <v>0</v>
      </c>
      <c r="BD1296">
        <f>IFERROR(SMALL(BD346:BD1024,ROW()-ROW($BD$1027)+1),"")</f>
        <v>0</v>
      </c>
      <c r="BE1296">
        <f>IFERROR(SMALL(BE346:BE1024,ROW()-ROW($BE$1027)+1),"")</f>
        <v>0</v>
      </c>
      <c r="BF1296">
        <f>IFERROR(SMALL(BF346:BF1024,ROW()-ROW($BF$1027)+1),"")</f>
        <v>0</v>
      </c>
      <c r="BG1296">
        <f>IFERROR(SMALL(BG346:BG1024,ROW()-ROW($BG$1027)+1),"")</f>
        <v>0</v>
      </c>
      <c r="BH1296">
        <f>IFERROR(SMALL(BH346:BH1024,ROW()-ROW($BH$1027)+1),"")</f>
        <v>0</v>
      </c>
      <c r="BI1296">
        <f>IFERROR(SMALL(BI346:BI1024,ROW()-ROW($BI$1027)+1),"")</f>
        <v>0</v>
      </c>
      <c r="BJ1296">
        <f>IFERROR(SMALL(BJ346:BJ1024,ROW()-ROW($BJ$1027)+1),"")</f>
        <v>0</v>
      </c>
      <c r="BK1296">
        <f>IFERROR(SMALL(BK346:BK1024,ROW()-ROW($BK$1027)+1),"")</f>
        <v>0</v>
      </c>
      <c r="BL1296">
        <f>IFERROR(SMALL(BL346:BL1024,ROW()-ROW($BL$1027)+1),"")</f>
        <v>0</v>
      </c>
      <c r="BM1296">
        <f>IFERROR(SMALL(BM346:BM1024,ROW()-ROW($BM$1027)+1),"")</f>
        <v>0</v>
      </c>
      <c r="BN1296">
        <f>IFERROR(SMALL(BN346:BN1024,ROW()-ROW($BN$1027)+1),"")</f>
        <v>0</v>
      </c>
      <c r="BO1296">
        <f>IFERROR(SMALL(BO346:BO1024,ROW()-ROW($BO$1027)+1),"")</f>
        <v>0</v>
      </c>
      <c r="BP1296">
        <f>IFERROR(SMALL(BP346:BP1024,ROW()-ROW($BP$1027)+1),"")</f>
        <v>0</v>
      </c>
      <c r="BQ1296">
        <f>IFERROR(SMALL(BQ346:BQ1024,ROW()-ROW($BQ$1027)+1),"")</f>
        <v>0</v>
      </c>
      <c r="BR1296">
        <f>IFERROR(SMALL(BR346:BR1024,ROW()-ROW($BR$1027)+1),"")</f>
        <v>0</v>
      </c>
    </row>
    <row r="1297" spans="5:70">
      <c r="E1297">
        <f>IFERROR(SMALL(E346:E1024,ROW()-ROW($E$1027)+1),"")</f>
        <v>0</v>
      </c>
      <c r="F1297">
        <f>IFERROR(SMALL(F346:F1024,ROW()-ROW($F$1027)+1),"")</f>
        <v>0</v>
      </c>
      <c r="G1297">
        <f>IFERROR(SMALL(G346:G1024,ROW()-ROW($G$1027)+1),"")</f>
        <v>0</v>
      </c>
      <c r="H1297">
        <f>IFERROR(SMALL(H346:H1024,ROW()-ROW($H$1027)+1),"")</f>
        <v>0</v>
      </c>
      <c r="I1297">
        <f>IFERROR(SMALL(I346:I1024,ROW()-ROW($I$1027)+1),"")</f>
        <v>0</v>
      </c>
      <c r="J1297">
        <f>IFERROR(SMALL(J346:J1024,ROW()-ROW($J$1027)+1),"")</f>
        <v>0</v>
      </c>
      <c r="K1297">
        <f>IFERROR(SMALL(K346:K1024,ROW()-ROW($K$1027)+1),"")</f>
        <v>0</v>
      </c>
      <c r="L1297">
        <f>IFERROR(SMALL(L346:L1024,ROW()-ROW($L$1027)+1),"")</f>
        <v>0</v>
      </c>
      <c r="M1297">
        <f>IFERROR(SMALL(M346:M1024,ROW()-ROW($M$1027)+1),"")</f>
        <v>0</v>
      </c>
      <c r="N1297">
        <f>IFERROR(SMALL(N346:N1024,ROW()-ROW($N$1027)+1),"")</f>
        <v>0</v>
      </c>
      <c r="O1297">
        <f>IFERROR(SMALL(O346:O1024,ROW()-ROW($O$1027)+1),"")</f>
        <v>0</v>
      </c>
      <c r="P1297">
        <f>IFERROR(SMALL(P346:P1024,ROW()-ROW($P$1027)+1),"")</f>
        <v>0</v>
      </c>
      <c r="Q1297">
        <f>IFERROR(SMALL(Q346:Q1024,ROW()-ROW($Q$1027)+1),"")</f>
        <v>0</v>
      </c>
      <c r="R1297">
        <f>IFERROR(SMALL(R346:R1024,ROW()-ROW($R$1027)+1),"")</f>
        <v>0</v>
      </c>
      <c r="S1297">
        <f>IFERROR(SMALL(S346:S1024,ROW()-ROW($S$1027)+1),"")</f>
        <v>0</v>
      </c>
      <c r="T1297">
        <f>IFERROR(SMALL(T346:T1024,ROW()-ROW($T$1027)+1),"")</f>
        <v>0</v>
      </c>
      <c r="U1297">
        <f>IFERROR(SMALL(U346:U1024,ROW()-ROW($U$1027)+1),"")</f>
        <v>0</v>
      </c>
      <c r="V1297">
        <f>IFERROR(SMALL(V346:V1024,ROW()-ROW($V$1027)+1),"")</f>
        <v>0</v>
      </c>
      <c r="W1297">
        <f>IFERROR(SMALL(W346:W1024,ROW()-ROW($W$1027)+1),"")</f>
        <v>0</v>
      </c>
      <c r="X1297">
        <f>IFERROR(SMALL(X346:X1024,ROW()-ROW($X$1027)+1),"")</f>
        <v>0</v>
      </c>
      <c r="Y1297">
        <f>IFERROR(SMALL(Y346:Y1024,ROW()-ROW($Y$1027)+1),"")</f>
        <v>0</v>
      </c>
      <c r="Z1297">
        <f>IFERROR(SMALL(Z346:Z1024,ROW()-ROW($Z$1027)+1),"")</f>
        <v>0</v>
      </c>
      <c r="AA1297">
        <f>IFERROR(SMALL(AA346:AA1024,ROW()-ROW($AA$1027)+1),"")</f>
        <v>0</v>
      </c>
      <c r="AB1297">
        <f>IFERROR(SMALL(AB346:AB1024,ROW()-ROW($AB$1027)+1),"")</f>
        <v>0</v>
      </c>
      <c r="AC1297">
        <f>IFERROR(SMALL(AC346:AC1024,ROW()-ROW($AC$1027)+1),"")</f>
        <v>0</v>
      </c>
      <c r="AD1297">
        <f>IFERROR(SMALL(AD346:AD1024,ROW()-ROW($AD$1027)+1),"")</f>
        <v>0</v>
      </c>
      <c r="AE1297">
        <f>IFERROR(SMALL(AE346:AE1024,ROW()-ROW($AE$1027)+1),"")</f>
        <v>0</v>
      </c>
      <c r="AF1297">
        <f>IFERROR(SMALL(AF346:AF1024,ROW()-ROW($AF$1027)+1),"")</f>
        <v>0</v>
      </c>
      <c r="AG1297">
        <f>IFERROR(SMALL(AG346:AG1024,ROW()-ROW($AG$1027)+1),"")</f>
        <v>0</v>
      </c>
      <c r="AH1297">
        <f>IFERROR(SMALL(AH346:AH1024,ROW()-ROW($AH$1027)+1),"")</f>
        <v>0</v>
      </c>
      <c r="AI1297">
        <f>IFERROR(SMALL(AI346:AI1024,ROW()-ROW($AI$1027)+1),"")</f>
        <v>0</v>
      </c>
      <c r="AJ1297">
        <f>IFERROR(SMALL(AJ346:AJ1024,ROW()-ROW($AJ$1027)+1),"")</f>
        <v>0</v>
      </c>
      <c r="AM1297">
        <f>IFERROR(SMALL(AM346:AM1024,ROW()-ROW($AM$1027)+1),"")</f>
        <v>0</v>
      </c>
      <c r="AN1297">
        <f>IFERROR(SMALL(AN346:AN1024,ROW()-ROW($AN$1027)+1),"")</f>
        <v>0</v>
      </c>
      <c r="AO1297">
        <f>IFERROR(SMALL(AO346:AO1024,ROW()-ROW($AO$1027)+1),"")</f>
        <v>0</v>
      </c>
      <c r="AP1297">
        <f>IFERROR(SMALL(AP346:AP1024,ROW()-ROW($AP$1027)+1),"")</f>
        <v>0</v>
      </c>
      <c r="AQ1297">
        <f>IFERROR(SMALL(AQ346:AQ1024,ROW()-ROW($AQ$1027)+1),"")</f>
        <v>0</v>
      </c>
      <c r="AR1297">
        <f>IFERROR(SMALL(AR346:AR1024,ROW()-ROW($AR$1027)+1),"")</f>
        <v>0</v>
      </c>
      <c r="AS1297">
        <f>IFERROR(SMALL(AS346:AS1024,ROW()-ROW($AS$1027)+1),"")</f>
        <v>0</v>
      </c>
      <c r="AT1297">
        <f>IFERROR(SMALL(AT346:AT1024,ROW()-ROW($AT$1027)+1),"")</f>
        <v>0</v>
      </c>
      <c r="AU1297">
        <f>IFERROR(SMALL(AU346:AU1024,ROW()-ROW($AU$1027)+1),"")</f>
        <v>0</v>
      </c>
      <c r="AV1297">
        <f>IFERROR(SMALL(AV346:AV1024,ROW()-ROW($AV$1027)+1),"")</f>
        <v>0</v>
      </c>
      <c r="AW1297">
        <f>IFERROR(SMALL(AW346:AW1024,ROW()-ROW($AW$1027)+1),"")</f>
        <v>0</v>
      </c>
      <c r="AX1297">
        <f>IFERROR(SMALL(AX346:AX1024,ROW()-ROW($AX$1027)+1),"")</f>
        <v>0</v>
      </c>
      <c r="AY1297">
        <f>IFERROR(SMALL(AY346:AY1024,ROW()-ROW($AY$1027)+1),"")</f>
        <v>0</v>
      </c>
      <c r="AZ1297">
        <f>IFERROR(SMALL(AZ346:AZ1024,ROW()-ROW($AZ$1027)+1),"")</f>
        <v>0</v>
      </c>
      <c r="BA1297">
        <f>IFERROR(SMALL(BA346:BA1024,ROW()-ROW($BA$1027)+1),"")</f>
        <v>0</v>
      </c>
      <c r="BB1297">
        <f>IFERROR(SMALL(BB346:BB1024,ROW()-ROW($BB$1027)+1),"")</f>
        <v>0</v>
      </c>
      <c r="BC1297">
        <f>IFERROR(SMALL(BC346:BC1024,ROW()-ROW($BC$1027)+1),"")</f>
        <v>0</v>
      </c>
      <c r="BD1297">
        <f>IFERROR(SMALL(BD346:BD1024,ROW()-ROW($BD$1027)+1),"")</f>
        <v>0</v>
      </c>
      <c r="BE1297">
        <f>IFERROR(SMALL(BE346:BE1024,ROW()-ROW($BE$1027)+1),"")</f>
        <v>0</v>
      </c>
      <c r="BF1297">
        <f>IFERROR(SMALL(BF346:BF1024,ROW()-ROW($BF$1027)+1),"")</f>
        <v>0</v>
      </c>
      <c r="BG1297">
        <f>IFERROR(SMALL(BG346:BG1024,ROW()-ROW($BG$1027)+1),"")</f>
        <v>0</v>
      </c>
      <c r="BH1297">
        <f>IFERROR(SMALL(BH346:BH1024,ROW()-ROW($BH$1027)+1),"")</f>
        <v>0</v>
      </c>
      <c r="BI1297">
        <f>IFERROR(SMALL(BI346:BI1024,ROW()-ROW($BI$1027)+1),"")</f>
        <v>0</v>
      </c>
      <c r="BJ1297">
        <f>IFERROR(SMALL(BJ346:BJ1024,ROW()-ROW($BJ$1027)+1),"")</f>
        <v>0</v>
      </c>
      <c r="BK1297">
        <f>IFERROR(SMALL(BK346:BK1024,ROW()-ROW($BK$1027)+1),"")</f>
        <v>0</v>
      </c>
      <c r="BL1297">
        <f>IFERROR(SMALL(BL346:BL1024,ROW()-ROW($BL$1027)+1),"")</f>
        <v>0</v>
      </c>
      <c r="BM1297">
        <f>IFERROR(SMALL(BM346:BM1024,ROW()-ROW($BM$1027)+1),"")</f>
        <v>0</v>
      </c>
      <c r="BN1297">
        <f>IFERROR(SMALL(BN346:BN1024,ROW()-ROW($BN$1027)+1),"")</f>
        <v>0</v>
      </c>
      <c r="BO1297">
        <f>IFERROR(SMALL(BO346:BO1024,ROW()-ROW($BO$1027)+1),"")</f>
        <v>0</v>
      </c>
      <c r="BP1297">
        <f>IFERROR(SMALL(BP346:BP1024,ROW()-ROW($BP$1027)+1),"")</f>
        <v>0</v>
      </c>
      <c r="BQ1297">
        <f>IFERROR(SMALL(BQ346:BQ1024,ROW()-ROW($BQ$1027)+1),"")</f>
        <v>0</v>
      </c>
      <c r="BR1297">
        <f>IFERROR(SMALL(BR346:BR1024,ROW()-ROW($BR$1027)+1),"")</f>
        <v>0</v>
      </c>
    </row>
    <row r="1298" spans="5:70">
      <c r="E1298">
        <f>IFERROR(SMALL(E346:E1024,ROW()-ROW($E$1027)+1),"")</f>
        <v>0</v>
      </c>
      <c r="F1298">
        <f>IFERROR(SMALL(F346:F1024,ROW()-ROW($F$1027)+1),"")</f>
        <v>0</v>
      </c>
      <c r="G1298">
        <f>IFERROR(SMALL(G346:G1024,ROW()-ROW($G$1027)+1),"")</f>
        <v>0</v>
      </c>
      <c r="H1298">
        <f>IFERROR(SMALL(H346:H1024,ROW()-ROW($H$1027)+1),"")</f>
        <v>0</v>
      </c>
      <c r="I1298">
        <f>IFERROR(SMALL(I346:I1024,ROW()-ROW($I$1027)+1),"")</f>
        <v>0</v>
      </c>
      <c r="J1298">
        <f>IFERROR(SMALL(J346:J1024,ROW()-ROW($J$1027)+1),"")</f>
        <v>0</v>
      </c>
      <c r="K1298">
        <f>IFERROR(SMALL(K346:K1024,ROW()-ROW($K$1027)+1),"")</f>
        <v>0</v>
      </c>
      <c r="L1298">
        <f>IFERROR(SMALL(L346:L1024,ROW()-ROW($L$1027)+1),"")</f>
        <v>0</v>
      </c>
      <c r="M1298">
        <f>IFERROR(SMALL(M346:M1024,ROW()-ROW($M$1027)+1),"")</f>
        <v>0</v>
      </c>
      <c r="N1298">
        <f>IFERROR(SMALL(N346:N1024,ROW()-ROW($N$1027)+1),"")</f>
        <v>0</v>
      </c>
      <c r="O1298">
        <f>IFERROR(SMALL(O346:O1024,ROW()-ROW($O$1027)+1),"")</f>
        <v>0</v>
      </c>
      <c r="P1298">
        <f>IFERROR(SMALL(P346:P1024,ROW()-ROW($P$1027)+1),"")</f>
        <v>0</v>
      </c>
      <c r="Q1298">
        <f>IFERROR(SMALL(Q346:Q1024,ROW()-ROW($Q$1027)+1),"")</f>
        <v>0</v>
      </c>
      <c r="R1298">
        <f>IFERROR(SMALL(R346:R1024,ROW()-ROW($R$1027)+1),"")</f>
        <v>0</v>
      </c>
      <c r="S1298">
        <f>IFERROR(SMALL(S346:S1024,ROW()-ROW($S$1027)+1),"")</f>
        <v>0</v>
      </c>
      <c r="T1298">
        <f>IFERROR(SMALL(T346:T1024,ROW()-ROW($T$1027)+1),"")</f>
        <v>0</v>
      </c>
      <c r="U1298">
        <f>IFERROR(SMALL(U346:U1024,ROW()-ROW($U$1027)+1),"")</f>
        <v>0</v>
      </c>
      <c r="V1298">
        <f>IFERROR(SMALL(V346:V1024,ROW()-ROW($V$1027)+1),"")</f>
        <v>0</v>
      </c>
      <c r="W1298">
        <f>IFERROR(SMALL(W346:W1024,ROW()-ROW($W$1027)+1),"")</f>
        <v>0</v>
      </c>
      <c r="X1298">
        <f>IFERROR(SMALL(X346:X1024,ROW()-ROW($X$1027)+1),"")</f>
        <v>0</v>
      </c>
      <c r="Y1298">
        <f>IFERROR(SMALL(Y346:Y1024,ROW()-ROW($Y$1027)+1),"")</f>
        <v>0</v>
      </c>
      <c r="Z1298">
        <f>IFERROR(SMALL(Z346:Z1024,ROW()-ROW($Z$1027)+1),"")</f>
        <v>0</v>
      </c>
      <c r="AA1298">
        <f>IFERROR(SMALL(AA346:AA1024,ROW()-ROW($AA$1027)+1),"")</f>
        <v>0</v>
      </c>
      <c r="AB1298">
        <f>IFERROR(SMALL(AB346:AB1024,ROW()-ROW($AB$1027)+1),"")</f>
        <v>0</v>
      </c>
      <c r="AC1298">
        <f>IFERROR(SMALL(AC346:AC1024,ROW()-ROW($AC$1027)+1),"")</f>
        <v>0</v>
      </c>
      <c r="AD1298">
        <f>IFERROR(SMALL(AD346:AD1024,ROW()-ROW($AD$1027)+1),"")</f>
        <v>0</v>
      </c>
      <c r="AE1298">
        <f>IFERROR(SMALL(AE346:AE1024,ROW()-ROW($AE$1027)+1),"")</f>
        <v>0</v>
      </c>
      <c r="AF1298">
        <f>IFERROR(SMALL(AF346:AF1024,ROW()-ROW($AF$1027)+1),"")</f>
        <v>0</v>
      </c>
      <c r="AG1298">
        <f>IFERROR(SMALL(AG346:AG1024,ROW()-ROW($AG$1027)+1),"")</f>
        <v>0</v>
      </c>
      <c r="AH1298">
        <f>IFERROR(SMALL(AH346:AH1024,ROW()-ROW($AH$1027)+1),"")</f>
        <v>0</v>
      </c>
      <c r="AI1298">
        <f>IFERROR(SMALL(AI346:AI1024,ROW()-ROW($AI$1027)+1),"")</f>
        <v>0</v>
      </c>
      <c r="AJ1298">
        <f>IFERROR(SMALL(AJ346:AJ1024,ROW()-ROW($AJ$1027)+1),"")</f>
        <v>0</v>
      </c>
      <c r="AM1298">
        <f>IFERROR(SMALL(AM346:AM1024,ROW()-ROW($AM$1027)+1),"")</f>
        <v>0</v>
      </c>
      <c r="AN1298">
        <f>IFERROR(SMALL(AN346:AN1024,ROW()-ROW($AN$1027)+1),"")</f>
        <v>0</v>
      </c>
      <c r="AO1298">
        <f>IFERROR(SMALL(AO346:AO1024,ROW()-ROW($AO$1027)+1),"")</f>
        <v>0</v>
      </c>
      <c r="AP1298">
        <f>IFERROR(SMALL(AP346:AP1024,ROW()-ROW($AP$1027)+1),"")</f>
        <v>0</v>
      </c>
      <c r="AQ1298">
        <f>IFERROR(SMALL(AQ346:AQ1024,ROW()-ROW($AQ$1027)+1),"")</f>
        <v>0</v>
      </c>
      <c r="AR1298">
        <f>IFERROR(SMALL(AR346:AR1024,ROW()-ROW($AR$1027)+1),"")</f>
        <v>0</v>
      </c>
      <c r="AS1298">
        <f>IFERROR(SMALL(AS346:AS1024,ROW()-ROW($AS$1027)+1),"")</f>
        <v>0</v>
      </c>
      <c r="AT1298">
        <f>IFERROR(SMALL(AT346:AT1024,ROW()-ROW($AT$1027)+1),"")</f>
        <v>0</v>
      </c>
      <c r="AU1298">
        <f>IFERROR(SMALL(AU346:AU1024,ROW()-ROW($AU$1027)+1),"")</f>
        <v>0</v>
      </c>
      <c r="AV1298">
        <f>IFERROR(SMALL(AV346:AV1024,ROW()-ROW($AV$1027)+1),"")</f>
        <v>0</v>
      </c>
      <c r="AW1298">
        <f>IFERROR(SMALL(AW346:AW1024,ROW()-ROW($AW$1027)+1),"")</f>
        <v>0</v>
      </c>
      <c r="AX1298">
        <f>IFERROR(SMALL(AX346:AX1024,ROW()-ROW($AX$1027)+1),"")</f>
        <v>0</v>
      </c>
      <c r="AY1298">
        <f>IFERROR(SMALL(AY346:AY1024,ROW()-ROW($AY$1027)+1),"")</f>
        <v>0</v>
      </c>
      <c r="AZ1298">
        <f>IFERROR(SMALL(AZ346:AZ1024,ROW()-ROW($AZ$1027)+1),"")</f>
        <v>0</v>
      </c>
      <c r="BA1298">
        <f>IFERROR(SMALL(BA346:BA1024,ROW()-ROW($BA$1027)+1),"")</f>
        <v>0</v>
      </c>
      <c r="BB1298">
        <f>IFERROR(SMALL(BB346:BB1024,ROW()-ROW($BB$1027)+1),"")</f>
        <v>0</v>
      </c>
      <c r="BC1298">
        <f>IFERROR(SMALL(BC346:BC1024,ROW()-ROW($BC$1027)+1),"")</f>
        <v>0</v>
      </c>
      <c r="BD1298">
        <f>IFERROR(SMALL(BD346:BD1024,ROW()-ROW($BD$1027)+1),"")</f>
        <v>0</v>
      </c>
      <c r="BE1298">
        <f>IFERROR(SMALL(BE346:BE1024,ROW()-ROW($BE$1027)+1),"")</f>
        <v>0</v>
      </c>
      <c r="BF1298">
        <f>IFERROR(SMALL(BF346:BF1024,ROW()-ROW($BF$1027)+1),"")</f>
        <v>0</v>
      </c>
      <c r="BG1298">
        <f>IFERROR(SMALL(BG346:BG1024,ROW()-ROW($BG$1027)+1),"")</f>
        <v>0</v>
      </c>
      <c r="BH1298">
        <f>IFERROR(SMALL(BH346:BH1024,ROW()-ROW($BH$1027)+1),"")</f>
        <v>0</v>
      </c>
      <c r="BI1298">
        <f>IFERROR(SMALL(BI346:BI1024,ROW()-ROW($BI$1027)+1),"")</f>
        <v>0</v>
      </c>
      <c r="BJ1298">
        <f>IFERROR(SMALL(BJ346:BJ1024,ROW()-ROW($BJ$1027)+1),"")</f>
        <v>0</v>
      </c>
      <c r="BK1298">
        <f>IFERROR(SMALL(BK346:BK1024,ROW()-ROW($BK$1027)+1),"")</f>
        <v>0</v>
      </c>
      <c r="BL1298">
        <f>IFERROR(SMALL(BL346:BL1024,ROW()-ROW($BL$1027)+1),"")</f>
        <v>0</v>
      </c>
      <c r="BM1298">
        <f>IFERROR(SMALL(BM346:BM1024,ROW()-ROW($BM$1027)+1),"")</f>
        <v>0</v>
      </c>
      <c r="BN1298">
        <f>IFERROR(SMALL(BN346:BN1024,ROW()-ROW($BN$1027)+1),"")</f>
        <v>0</v>
      </c>
      <c r="BO1298">
        <f>IFERROR(SMALL(BO346:BO1024,ROW()-ROW($BO$1027)+1),"")</f>
        <v>0</v>
      </c>
      <c r="BP1298">
        <f>IFERROR(SMALL(BP346:BP1024,ROW()-ROW($BP$1027)+1),"")</f>
        <v>0</v>
      </c>
      <c r="BQ1298">
        <f>IFERROR(SMALL(BQ346:BQ1024,ROW()-ROW($BQ$1027)+1),"")</f>
        <v>0</v>
      </c>
      <c r="BR1298">
        <f>IFERROR(SMALL(BR346:BR1024,ROW()-ROW($BR$1027)+1),"")</f>
        <v>0</v>
      </c>
    </row>
    <row r="1299" spans="5:70">
      <c r="E1299">
        <f>IFERROR(SMALL(E346:E1024,ROW()-ROW($E$1027)+1),"")</f>
        <v>0</v>
      </c>
      <c r="F1299">
        <f>IFERROR(SMALL(F346:F1024,ROW()-ROW($F$1027)+1),"")</f>
        <v>0</v>
      </c>
      <c r="G1299">
        <f>IFERROR(SMALL(G346:G1024,ROW()-ROW($G$1027)+1),"")</f>
        <v>0</v>
      </c>
      <c r="H1299">
        <f>IFERROR(SMALL(H346:H1024,ROW()-ROW($H$1027)+1),"")</f>
        <v>0</v>
      </c>
      <c r="I1299">
        <f>IFERROR(SMALL(I346:I1024,ROW()-ROW($I$1027)+1),"")</f>
        <v>0</v>
      </c>
      <c r="J1299">
        <f>IFERROR(SMALL(J346:J1024,ROW()-ROW($J$1027)+1),"")</f>
        <v>0</v>
      </c>
      <c r="K1299">
        <f>IFERROR(SMALL(K346:K1024,ROW()-ROW($K$1027)+1),"")</f>
        <v>0</v>
      </c>
      <c r="L1299">
        <f>IFERROR(SMALL(L346:L1024,ROW()-ROW($L$1027)+1),"")</f>
        <v>0</v>
      </c>
      <c r="M1299">
        <f>IFERROR(SMALL(M346:M1024,ROW()-ROW($M$1027)+1),"")</f>
        <v>0</v>
      </c>
      <c r="N1299">
        <f>IFERROR(SMALL(N346:N1024,ROW()-ROW($N$1027)+1),"")</f>
        <v>0</v>
      </c>
      <c r="O1299">
        <f>IFERROR(SMALL(O346:O1024,ROW()-ROW($O$1027)+1),"")</f>
        <v>0</v>
      </c>
      <c r="P1299">
        <f>IFERROR(SMALL(P346:P1024,ROW()-ROW($P$1027)+1),"")</f>
        <v>0</v>
      </c>
      <c r="Q1299">
        <f>IFERROR(SMALL(Q346:Q1024,ROW()-ROW($Q$1027)+1),"")</f>
        <v>0</v>
      </c>
      <c r="R1299">
        <f>IFERROR(SMALL(R346:R1024,ROW()-ROW($R$1027)+1),"")</f>
        <v>0</v>
      </c>
      <c r="S1299">
        <f>IFERROR(SMALL(S346:S1024,ROW()-ROW($S$1027)+1),"")</f>
        <v>0</v>
      </c>
      <c r="T1299">
        <f>IFERROR(SMALL(T346:T1024,ROW()-ROW($T$1027)+1),"")</f>
        <v>0</v>
      </c>
      <c r="U1299">
        <f>IFERROR(SMALL(U346:U1024,ROW()-ROW($U$1027)+1),"")</f>
        <v>0</v>
      </c>
      <c r="V1299">
        <f>IFERROR(SMALL(V346:V1024,ROW()-ROW($V$1027)+1),"")</f>
        <v>0</v>
      </c>
      <c r="W1299">
        <f>IFERROR(SMALL(W346:W1024,ROW()-ROW($W$1027)+1),"")</f>
        <v>0</v>
      </c>
      <c r="X1299">
        <f>IFERROR(SMALL(X346:X1024,ROW()-ROW($X$1027)+1),"")</f>
        <v>0</v>
      </c>
      <c r="Y1299">
        <f>IFERROR(SMALL(Y346:Y1024,ROW()-ROW($Y$1027)+1),"")</f>
        <v>0</v>
      </c>
      <c r="Z1299">
        <f>IFERROR(SMALL(Z346:Z1024,ROW()-ROW($Z$1027)+1),"")</f>
        <v>0</v>
      </c>
      <c r="AA1299">
        <f>IFERROR(SMALL(AA346:AA1024,ROW()-ROW($AA$1027)+1),"")</f>
        <v>0</v>
      </c>
      <c r="AB1299">
        <f>IFERROR(SMALL(AB346:AB1024,ROW()-ROW($AB$1027)+1),"")</f>
        <v>0</v>
      </c>
      <c r="AC1299">
        <f>IFERROR(SMALL(AC346:AC1024,ROW()-ROW($AC$1027)+1),"")</f>
        <v>0</v>
      </c>
      <c r="AD1299">
        <f>IFERROR(SMALL(AD346:AD1024,ROW()-ROW($AD$1027)+1),"")</f>
        <v>0</v>
      </c>
      <c r="AE1299">
        <f>IFERROR(SMALL(AE346:AE1024,ROW()-ROW($AE$1027)+1),"")</f>
        <v>0</v>
      </c>
      <c r="AF1299">
        <f>IFERROR(SMALL(AF346:AF1024,ROW()-ROW($AF$1027)+1),"")</f>
        <v>0</v>
      </c>
      <c r="AG1299">
        <f>IFERROR(SMALL(AG346:AG1024,ROW()-ROW($AG$1027)+1),"")</f>
        <v>0</v>
      </c>
      <c r="AH1299">
        <f>IFERROR(SMALL(AH346:AH1024,ROW()-ROW($AH$1027)+1),"")</f>
        <v>0</v>
      </c>
      <c r="AI1299">
        <f>IFERROR(SMALL(AI346:AI1024,ROW()-ROW($AI$1027)+1),"")</f>
        <v>0</v>
      </c>
      <c r="AJ1299">
        <f>IFERROR(SMALL(AJ346:AJ1024,ROW()-ROW($AJ$1027)+1),"")</f>
        <v>0</v>
      </c>
      <c r="AM1299">
        <f>IFERROR(SMALL(AM346:AM1024,ROW()-ROW($AM$1027)+1),"")</f>
        <v>0</v>
      </c>
      <c r="AN1299">
        <f>IFERROR(SMALL(AN346:AN1024,ROW()-ROW($AN$1027)+1),"")</f>
        <v>0</v>
      </c>
      <c r="AO1299">
        <f>IFERROR(SMALL(AO346:AO1024,ROW()-ROW($AO$1027)+1),"")</f>
        <v>0</v>
      </c>
      <c r="AP1299">
        <f>IFERROR(SMALL(AP346:AP1024,ROW()-ROW($AP$1027)+1),"")</f>
        <v>0</v>
      </c>
      <c r="AQ1299">
        <f>IFERROR(SMALL(AQ346:AQ1024,ROW()-ROW($AQ$1027)+1),"")</f>
        <v>0</v>
      </c>
      <c r="AR1299">
        <f>IFERROR(SMALL(AR346:AR1024,ROW()-ROW($AR$1027)+1),"")</f>
        <v>0</v>
      </c>
      <c r="AS1299">
        <f>IFERROR(SMALL(AS346:AS1024,ROW()-ROW($AS$1027)+1),"")</f>
        <v>0</v>
      </c>
      <c r="AT1299">
        <f>IFERROR(SMALL(AT346:AT1024,ROW()-ROW($AT$1027)+1),"")</f>
        <v>0</v>
      </c>
      <c r="AU1299">
        <f>IFERROR(SMALL(AU346:AU1024,ROW()-ROW($AU$1027)+1),"")</f>
        <v>0</v>
      </c>
      <c r="AV1299">
        <f>IFERROR(SMALL(AV346:AV1024,ROW()-ROW($AV$1027)+1),"")</f>
        <v>0</v>
      </c>
      <c r="AW1299">
        <f>IFERROR(SMALL(AW346:AW1024,ROW()-ROW($AW$1027)+1),"")</f>
        <v>0</v>
      </c>
      <c r="AX1299">
        <f>IFERROR(SMALL(AX346:AX1024,ROW()-ROW($AX$1027)+1),"")</f>
        <v>0</v>
      </c>
      <c r="AY1299">
        <f>IFERROR(SMALL(AY346:AY1024,ROW()-ROW($AY$1027)+1),"")</f>
        <v>0</v>
      </c>
      <c r="AZ1299">
        <f>IFERROR(SMALL(AZ346:AZ1024,ROW()-ROW($AZ$1027)+1),"")</f>
        <v>0</v>
      </c>
      <c r="BA1299">
        <f>IFERROR(SMALL(BA346:BA1024,ROW()-ROW($BA$1027)+1),"")</f>
        <v>0</v>
      </c>
      <c r="BB1299">
        <f>IFERROR(SMALL(BB346:BB1024,ROW()-ROW($BB$1027)+1),"")</f>
        <v>0</v>
      </c>
      <c r="BC1299">
        <f>IFERROR(SMALL(BC346:BC1024,ROW()-ROW($BC$1027)+1),"")</f>
        <v>0</v>
      </c>
      <c r="BD1299">
        <f>IFERROR(SMALL(BD346:BD1024,ROW()-ROW($BD$1027)+1),"")</f>
        <v>0</v>
      </c>
      <c r="BE1299">
        <f>IFERROR(SMALL(BE346:BE1024,ROW()-ROW($BE$1027)+1),"")</f>
        <v>0</v>
      </c>
      <c r="BF1299">
        <f>IFERROR(SMALL(BF346:BF1024,ROW()-ROW($BF$1027)+1),"")</f>
        <v>0</v>
      </c>
      <c r="BG1299">
        <f>IFERROR(SMALL(BG346:BG1024,ROW()-ROW($BG$1027)+1),"")</f>
        <v>0</v>
      </c>
      <c r="BH1299">
        <f>IFERROR(SMALL(BH346:BH1024,ROW()-ROW($BH$1027)+1),"")</f>
        <v>0</v>
      </c>
      <c r="BI1299">
        <f>IFERROR(SMALL(BI346:BI1024,ROW()-ROW($BI$1027)+1),"")</f>
        <v>0</v>
      </c>
      <c r="BJ1299">
        <f>IFERROR(SMALL(BJ346:BJ1024,ROW()-ROW($BJ$1027)+1),"")</f>
        <v>0</v>
      </c>
      <c r="BK1299">
        <f>IFERROR(SMALL(BK346:BK1024,ROW()-ROW($BK$1027)+1),"")</f>
        <v>0</v>
      </c>
      <c r="BL1299">
        <f>IFERROR(SMALL(BL346:BL1024,ROW()-ROW($BL$1027)+1),"")</f>
        <v>0</v>
      </c>
      <c r="BM1299">
        <f>IFERROR(SMALL(BM346:BM1024,ROW()-ROW($BM$1027)+1),"")</f>
        <v>0</v>
      </c>
      <c r="BN1299">
        <f>IFERROR(SMALL(BN346:BN1024,ROW()-ROW($BN$1027)+1),"")</f>
        <v>0</v>
      </c>
      <c r="BO1299">
        <f>IFERROR(SMALL(BO346:BO1024,ROW()-ROW($BO$1027)+1),"")</f>
        <v>0</v>
      </c>
      <c r="BP1299">
        <f>IFERROR(SMALL(BP346:BP1024,ROW()-ROW($BP$1027)+1),"")</f>
        <v>0</v>
      </c>
      <c r="BQ1299">
        <f>IFERROR(SMALL(BQ346:BQ1024,ROW()-ROW($BQ$1027)+1),"")</f>
        <v>0</v>
      </c>
      <c r="BR1299">
        <f>IFERROR(SMALL(BR346:BR1024,ROW()-ROW($BR$1027)+1),"")</f>
        <v>0</v>
      </c>
    </row>
    <row r="1300" spans="5:70">
      <c r="E1300">
        <f>IFERROR(SMALL(E346:E1024,ROW()-ROW($E$1027)+1),"")</f>
        <v>0</v>
      </c>
      <c r="F1300">
        <f>IFERROR(SMALL(F346:F1024,ROW()-ROW($F$1027)+1),"")</f>
        <v>0</v>
      </c>
      <c r="G1300">
        <f>IFERROR(SMALL(G346:G1024,ROW()-ROW($G$1027)+1),"")</f>
        <v>0</v>
      </c>
      <c r="H1300">
        <f>IFERROR(SMALL(H346:H1024,ROW()-ROW($H$1027)+1),"")</f>
        <v>0</v>
      </c>
      <c r="I1300">
        <f>IFERROR(SMALL(I346:I1024,ROW()-ROW($I$1027)+1),"")</f>
        <v>0</v>
      </c>
      <c r="J1300">
        <f>IFERROR(SMALL(J346:J1024,ROW()-ROW($J$1027)+1),"")</f>
        <v>0</v>
      </c>
      <c r="K1300">
        <f>IFERROR(SMALL(K346:K1024,ROW()-ROW($K$1027)+1),"")</f>
        <v>0</v>
      </c>
      <c r="L1300">
        <f>IFERROR(SMALL(L346:L1024,ROW()-ROW($L$1027)+1),"")</f>
        <v>0</v>
      </c>
      <c r="M1300">
        <f>IFERROR(SMALL(M346:M1024,ROW()-ROW($M$1027)+1),"")</f>
        <v>0</v>
      </c>
      <c r="N1300">
        <f>IFERROR(SMALL(N346:N1024,ROW()-ROW($N$1027)+1),"")</f>
        <v>0</v>
      </c>
      <c r="O1300">
        <f>IFERROR(SMALL(O346:O1024,ROW()-ROW($O$1027)+1),"")</f>
        <v>0</v>
      </c>
      <c r="P1300">
        <f>IFERROR(SMALL(P346:P1024,ROW()-ROW($P$1027)+1),"")</f>
        <v>0</v>
      </c>
      <c r="Q1300">
        <f>IFERROR(SMALL(Q346:Q1024,ROW()-ROW($Q$1027)+1),"")</f>
        <v>0</v>
      </c>
      <c r="R1300">
        <f>IFERROR(SMALL(R346:R1024,ROW()-ROW($R$1027)+1),"")</f>
        <v>0</v>
      </c>
      <c r="S1300">
        <f>IFERROR(SMALL(S346:S1024,ROW()-ROW($S$1027)+1),"")</f>
        <v>0</v>
      </c>
      <c r="T1300">
        <f>IFERROR(SMALL(T346:T1024,ROW()-ROW($T$1027)+1),"")</f>
        <v>0</v>
      </c>
      <c r="U1300">
        <f>IFERROR(SMALL(U346:U1024,ROW()-ROW($U$1027)+1),"")</f>
        <v>0</v>
      </c>
      <c r="V1300">
        <f>IFERROR(SMALL(V346:V1024,ROW()-ROW($V$1027)+1),"")</f>
        <v>0</v>
      </c>
      <c r="W1300">
        <f>IFERROR(SMALL(W346:W1024,ROW()-ROW($W$1027)+1),"")</f>
        <v>0</v>
      </c>
      <c r="X1300">
        <f>IFERROR(SMALL(X346:X1024,ROW()-ROW($X$1027)+1),"")</f>
        <v>0</v>
      </c>
      <c r="Y1300">
        <f>IFERROR(SMALL(Y346:Y1024,ROW()-ROW($Y$1027)+1),"")</f>
        <v>0</v>
      </c>
      <c r="Z1300">
        <f>IFERROR(SMALL(Z346:Z1024,ROW()-ROW($Z$1027)+1),"")</f>
        <v>0</v>
      </c>
      <c r="AA1300">
        <f>IFERROR(SMALL(AA346:AA1024,ROW()-ROW($AA$1027)+1),"")</f>
        <v>0</v>
      </c>
      <c r="AB1300">
        <f>IFERROR(SMALL(AB346:AB1024,ROW()-ROW($AB$1027)+1),"")</f>
        <v>0</v>
      </c>
      <c r="AC1300">
        <f>IFERROR(SMALL(AC346:AC1024,ROW()-ROW($AC$1027)+1),"")</f>
        <v>0</v>
      </c>
      <c r="AD1300">
        <f>IFERROR(SMALL(AD346:AD1024,ROW()-ROW($AD$1027)+1),"")</f>
        <v>0</v>
      </c>
      <c r="AE1300">
        <f>IFERROR(SMALL(AE346:AE1024,ROW()-ROW($AE$1027)+1),"")</f>
        <v>0</v>
      </c>
      <c r="AF1300">
        <f>IFERROR(SMALL(AF346:AF1024,ROW()-ROW($AF$1027)+1),"")</f>
        <v>0</v>
      </c>
      <c r="AG1300">
        <f>IFERROR(SMALL(AG346:AG1024,ROW()-ROW($AG$1027)+1),"")</f>
        <v>0</v>
      </c>
      <c r="AH1300">
        <f>IFERROR(SMALL(AH346:AH1024,ROW()-ROW($AH$1027)+1),"")</f>
        <v>0</v>
      </c>
      <c r="AI1300">
        <f>IFERROR(SMALL(AI346:AI1024,ROW()-ROW($AI$1027)+1),"")</f>
        <v>0</v>
      </c>
      <c r="AJ1300">
        <f>IFERROR(SMALL(AJ346:AJ1024,ROW()-ROW($AJ$1027)+1),"")</f>
        <v>0</v>
      </c>
      <c r="AM1300">
        <f>IFERROR(SMALL(AM346:AM1024,ROW()-ROW($AM$1027)+1),"")</f>
        <v>0</v>
      </c>
      <c r="AN1300">
        <f>IFERROR(SMALL(AN346:AN1024,ROW()-ROW($AN$1027)+1),"")</f>
        <v>0</v>
      </c>
      <c r="AO1300">
        <f>IFERROR(SMALL(AO346:AO1024,ROW()-ROW($AO$1027)+1),"")</f>
        <v>0</v>
      </c>
      <c r="AP1300">
        <f>IFERROR(SMALL(AP346:AP1024,ROW()-ROW($AP$1027)+1),"")</f>
        <v>0</v>
      </c>
      <c r="AQ1300">
        <f>IFERROR(SMALL(AQ346:AQ1024,ROW()-ROW($AQ$1027)+1),"")</f>
        <v>0</v>
      </c>
      <c r="AR1300">
        <f>IFERROR(SMALL(AR346:AR1024,ROW()-ROW($AR$1027)+1),"")</f>
        <v>0</v>
      </c>
      <c r="AS1300">
        <f>IFERROR(SMALL(AS346:AS1024,ROW()-ROW($AS$1027)+1),"")</f>
        <v>0</v>
      </c>
      <c r="AT1300">
        <f>IFERROR(SMALL(AT346:AT1024,ROW()-ROW($AT$1027)+1),"")</f>
        <v>0</v>
      </c>
      <c r="AU1300">
        <f>IFERROR(SMALL(AU346:AU1024,ROW()-ROW($AU$1027)+1),"")</f>
        <v>0</v>
      </c>
      <c r="AV1300">
        <f>IFERROR(SMALL(AV346:AV1024,ROW()-ROW($AV$1027)+1),"")</f>
        <v>0</v>
      </c>
      <c r="AW1300">
        <f>IFERROR(SMALL(AW346:AW1024,ROW()-ROW($AW$1027)+1),"")</f>
        <v>0</v>
      </c>
      <c r="AX1300">
        <f>IFERROR(SMALL(AX346:AX1024,ROW()-ROW($AX$1027)+1),"")</f>
        <v>0</v>
      </c>
      <c r="AY1300">
        <f>IFERROR(SMALL(AY346:AY1024,ROW()-ROW($AY$1027)+1),"")</f>
        <v>0</v>
      </c>
      <c r="AZ1300">
        <f>IFERROR(SMALL(AZ346:AZ1024,ROW()-ROW($AZ$1027)+1),"")</f>
        <v>0</v>
      </c>
      <c r="BA1300">
        <f>IFERROR(SMALL(BA346:BA1024,ROW()-ROW($BA$1027)+1),"")</f>
        <v>0</v>
      </c>
      <c r="BB1300">
        <f>IFERROR(SMALL(BB346:BB1024,ROW()-ROW($BB$1027)+1),"")</f>
        <v>0</v>
      </c>
      <c r="BC1300">
        <f>IFERROR(SMALL(BC346:BC1024,ROW()-ROW($BC$1027)+1),"")</f>
        <v>0</v>
      </c>
      <c r="BD1300">
        <f>IFERROR(SMALL(BD346:BD1024,ROW()-ROW($BD$1027)+1),"")</f>
        <v>0</v>
      </c>
      <c r="BE1300">
        <f>IFERROR(SMALL(BE346:BE1024,ROW()-ROW($BE$1027)+1),"")</f>
        <v>0</v>
      </c>
      <c r="BF1300">
        <f>IFERROR(SMALL(BF346:BF1024,ROW()-ROW($BF$1027)+1),"")</f>
        <v>0</v>
      </c>
      <c r="BG1300">
        <f>IFERROR(SMALL(BG346:BG1024,ROW()-ROW($BG$1027)+1),"")</f>
        <v>0</v>
      </c>
      <c r="BH1300">
        <f>IFERROR(SMALL(BH346:BH1024,ROW()-ROW($BH$1027)+1),"")</f>
        <v>0</v>
      </c>
      <c r="BI1300">
        <f>IFERROR(SMALL(BI346:BI1024,ROW()-ROW($BI$1027)+1),"")</f>
        <v>0</v>
      </c>
      <c r="BJ1300">
        <f>IFERROR(SMALL(BJ346:BJ1024,ROW()-ROW($BJ$1027)+1),"")</f>
        <v>0</v>
      </c>
      <c r="BK1300">
        <f>IFERROR(SMALL(BK346:BK1024,ROW()-ROW($BK$1027)+1),"")</f>
        <v>0</v>
      </c>
      <c r="BL1300">
        <f>IFERROR(SMALL(BL346:BL1024,ROW()-ROW($BL$1027)+1),"")</f>
        <v>0</v>
      </c>
      <c r="BM1300">
        <f>IFERROR(SMALL(BM346:BM1024,ROW()-ROW($BM$1027)+1),"")</f>
        <v>0</v>
      </c>
      <c r="BN1300">
        <f>IFERROR(SMALL(BN346:BN1024,ROW()-ROW($BN$1027)+1),"")</f>
        <v>0</v>
      </c>
      <c r="BO1300">
        <f>IFERROR(SMALL(BO346:BO1024,ROW()-ROW($BO$1027)+1),"")</f>
        <v>0</v>
      </c>
      <c r="BP1300">
        <f>IFERROR(SMALL(BP346:BP1024,ROW()-ROW($BP$1027)+1),"")</f>
        <v>0</v>
      </c>
      <c r="BQ1300">
        <f>IFERROR(SMALL(BQ346:BQ1024,ROW()-ROW($BQ$1027)+1),"")</f>
        <v>0</v>
      </c>
      <c r="BR1300">
        <f>IFERROR(SMALL(BR346:BR1024,ROW()-ROW($BR$1027)+1),"")</f>
        <v>0</v>
      </c>
    </row>
    <row r="1301" spans="5:70">
      <c r="E1301">
        <f>IFERROR(SMALL(E346:E1024,ROW()-ROW($E$1027)+1),"")</f>
        <v>0</v>
      </c>
      <c r="F1301">
        <f>IFERROR(SMALL(F346:F1024,ROW()-ROW($F$1027)+1),"")</f>
        <v>0</v>
      </c>
      <c r="G1301">
        <f>IFERROR(SMALL(G346:G1024,ROW()-ROW($G$1027)+1),"")</f>
        <v>0</v>
      </c>
      <c r="H1301">
        <f>IFERROR(SMALL(H346:H1024,ROW()-ROW($H$1027)+1),"")</f>
        <v>0</v>
      </c>
      <c r="I1301">
        <f>IFERROR(SMALL(I346:I1024,ROW()-ROW($I$1027)+1),"")</f>
        <v>0</v>
      </c>
      <c r="J1301">
        <f>IFERROR(SMALL(J346:J1024,ROW()-ROW($J$1027)+1),"")</f>
        <v>0</v>
      </c>
      <c r="K1301">
        <f>IFERROR(SMALL(K346:K1024,ROW()-ROW($K$1027)+1),"")</f>
        <v>0</v>
      </c>
      <c r="L1301">
        <f>IFERROR(SMALL(L346:L1024,ROW()-ROW($L$1027)+1),"")</f>
        <v>0</v>
      </c>
      <c r="M1301">
        <f>IFERROR(SMALL(M346:M1024,ROW()-ROW($M$1027)+1),"")</f>
        <v>0</v>
      </c>
      <c r="N1301">
        <f>IFERROR(SMALL(N346:N1024,ROW()-ROW($N$1027)+1),"")</f>
        <v>0</v>
      </c>
      <c r="O1301">
        <f>IFERROR(SMALL(O346:O1024,ROW()-ROW($O$1027)+1),"")</f>
        <v>0</v>
      </c>
      <c r="P1301">
        <f>IFERROR(SMALL(P346:P1024,ROW()-ROW($P$1027)+1),"")</f>
        <v>0</v>
      </c>
      <c r="Q1301">
        <f>IFERROR(SMALL(Q346:Q1024,ROW()-ROW($Q$1027)+1),"")</f>
        <v>0</v>
      </c>
      <c r="R1301">
        <f>IFERROR(SMALL(R346:R1024,ROW()-ROW($R$1027)+1),"")</f>
        <v>0</v>
      </c>
      <c r="S1301">
        <f>IFERROR(SMALL(S346:S1024,ROW()-ROW($S$1027)+1),"")</f>
        <v>0</v>
      </c>
      <c r="T1301">
        <f>IFERROR(SMALL(T346:T1024,ROW()-ROW($T$1027)+1),"")</f>
        <v>0</v>
      </c>
      <c r="U1301">
        <f>IFERROR(SMALL(U346:U1024,ROW()-ROW($U$1027)+1),"")</f>
        <v>0</v>
      </c>
      <c r="V1301">
        <f>IFERROR(SMALL(V346:V1024,ROW()-ROW($V$1027)+1),"")</f>
        <v>0</v>
      </c>
      <c r="W1301">
        <f>IFERROR(SMALL(W346:W1024,ROW()-ROW($W$1027)+1),"")</f>
        <v>0</v>
      </c>
      <c r="X1301">
        <f>IFERROR(SMALL(X346:X1024,ROW()-ROW($X$1027)+1),"")</f>
        <v>0</v>
      </c>
      <c r="Y1301">
        <f>IFERROR(SMALL(Y346:Y1024,ROW()-ROW($Y$1027)+1),"")</f>
        <v>0</v>
      </c>
      <c r="Z1301">
        <f>IFERROR(SMALL(Z346:Z1024,ROW()-ROW($Z$1027)+1),"")</f>
        <v>0</v>
      </c>
      <c r="AA1301">
        <f>IFERROR(SMALL(AA346:AA1024,ROW()-ROW($AA$1027)+1),"")</f>
        <v>0</v>
      </c>
      <c r="AB1301">
        <f>IFERROR(SMALL(AB346:AB1024,ROW()-ROW($AB$1027)+1),"")</f>
        <v>0</v>
      </c>
      <c r="AC1301">
        <f>IFERROR(SMALL(AC346:AC1024,ROW()-ROW($AC$1027)+1),"")</f>
        <v>0</v>
      </c>
      <c r="AD1301">
        <f>IFERROR(SMALL(AD346:AD1024,ROW()-ROW($AD$1027)+1),"")</f>
        <v>0</v>
      </c>
      <c r="AE1301">
        <f>IFERROR(SMALL(AE346:AE1024,ROW()-ROW($AE$1027)+1),"")</f>
        <v>0</v>
      </c>
      <c r="AF1301">
        <f>IFERROR(SMALL(AF346:AF1024,ROW()-ROW($AF$1027)+1),"")</f>
        <v>0</v>
      </c>
      <c r="AG1301">
        <f>IFERROR(SMALL(AG346:AG1024,ROW()-ROW($AG$1027)+1),"")</f>
        <v>0</v>
      </c>
      <c r="AH1301">
        <f>IFERROR(SMALL(AH346:AH1024,ROW()-ROW($AH$1027)+1),"")</f>
        <v>0</v>
      </c>
      <c r="AI1301">
        <f>IFERROR(SMALL(AI346:AI1024,ROW()-ROW($AI$1027)+1),"")</f>
        <v>0</v>
      </c>
      <c r="AJ1301">
        <f>IFERROR(SMALL(AJ346:AJ1024,ROW()-ROW($AJ$1027)+1),"")</f>
        <v>0</v>
      </c>
      <c r="AM1301">
        <f>IFERROR(SMALL(AM346:AM1024,ROW()-ROW($AM$1027)+1),"")</f>
        <v>0</v>
      </c>
      <c r="AN1301">
        <f>IFERROR(SMALL(AN346:AN1024,ROW()-ROW($AN$1027)+1),"")</f>
        <v>0</v>
      </c>
      <c r="AO1301">
        <f>IFERROR(SMALL(AO346:AO1024,ROW()-ROW($AO$1027)+1),"")</f>
        <v>0</v>
      </c>
      <c r="AP1301">
        <f>IFERROR(SMALL(AP346:AP1024,ROW()-ROW($AP$1027)+1),"")</f>
        <v>0</v>
      </c>
      <c r="AQ1301">
        <f>IFERROR(SMALL(AQ346:AQ1024,ROW()-ROW($AQ$1027)+1),"")</f>
        <v>0</v>
      </c>
      <c r="AR1301">
        <f>IFERROR(SMALL(AR346:AR1024,ROW()-ROW($AR$1027)+1),"")</f>
        <v>0</v>
      </c>
      <c r="AS1301">
        <f>IFERROR(SMALL(AS346:AS1024,ROW()-ROW($AS$1027)+1),"")</f>
        <v>0</v>
      </c>
      <c r="AT1301">
        <f>IFERROR(SMALL(AT346:AT1024,ROW()-ROW($AT$1027)+1),"")</f>
        <v>0</v>
      </c>
      <c r="AU1301">
        <f>IFERROR(SMALL(AU346:AU1024,ROW()-ROW($AU$1027)+1),"")</f>
        <v>0</v>
      </c>
      <c r="AV1301">
        <f>IFERROR(SMALL(AV346:AV1024,ROW()-ROW($AV$1027)+1),"")</f>
        <v>0</v>
      </c>
      <c r="AW1301">
        <f>IFERROR(SMALL(AW346:AW1024,ROW()-ROW($AW$1027)+1),"")</f>
        <v>0</v>
      </c>
      <c r="AX1301">
        <f>IFERROR(SMALL(AX346:AX1024,ROW()-ROW($AX$1027)+1),"")</f>
        <v>0</v>
      </c>
      <c r="AY1301">
        <f>IFERROR(SMALL(AY346:AY1024,ROW()-ROW($AY$1027)+1),"")</f>
        <v>0</v>
      </c>
      <c r="AZ1301">
        <f>IFERROR(SMALL(AZ346:AZ1024,ROW()-ROW($AZ$1027)+1),"")</f>
        <v>0</v>
      </c>
      <c r="BA1301">
        <f>IFERROR(SMALL(BA346:BA1024,ROW()-ROW($BA$1027)+1),"")</f>
        <v>0</v>
      </c>
      <c r="BB1301">
        <f>IFERROR(SMALL(BB346:BB1024,ROW()-ROW($BB$1027)+1),"")</f>
        <v>0</v>
      </c>
      <c r="BC1301">
        <f>IFERROR(SMALL(BC346:BC1024,ROW()-ROW($BC$1027)+1),"")</f>
        <v>0</v>
      </c>
      <c r="BD1301">
        <f>IFERROR(SMALL(BD346:BD1024,ROW()-ROW($BD$1027)+1),"")</f>
        <v>0</v>
      </c>
      <c r="BE1301">
        <f>IFERROR(SMALL(BE346:BE1024,ROW()-ROW($BE$1027)+1),"")</f>
        <v>0</v>
      </c>
      <c r="BF1301">
        <f>IFERROR(SMALL(BF346:BF1024,ROW()-ROW($BF$1027)+1),"")</f>
        <v>0</v>
      </c>
      <c r="BG1301">
        <f>IFERROR(SMALL(BG346:BG1024,ROW()-ROW($BG$1027)+1),"")</f>
        <v>0</v>
      </c>
      <c r="BH1301">
        <f>IFERROR(SMALL(BH346:BH1024,ROW()-ROW($BH$1027)+1),"")</f>
        <v>0</v>
      </c>
      <c r="BI1301">
        <f>IFERROR(SMALL(BI346:BI1024,ROW()-ROW($BI$1027)+1),"")</f>
        <v>0</v>
      </c>
      <c r="BJ1301">
        <f>IFERROR(SMALL(BJ346:BJ1024,ROW()-ROW($BJ$1027)+1),"")</f>
        <v>0</v>
      </c>
      <c r="BK1301">
        <f>IFERROR(SMALL(BK346:BK1024,ROW()-ROW($BK$1027)+1),"")</f>
        <v>0</v>
      </c>
      <c r="BL1301">
        <f>IFERROR(SMALL(BL346:BL1024,ROW()-ROW($BL$1027)+1),"")</f>
        <v>0</v>
      </c>
      <c r="BM1301">
        <f>IFERROR(SMALL(BM346:BM1024,ROW()-ROW($BM$1027)+1),"")</f>
        <v>0</v>
      </c>
      <c r="BN1301">
        <f>IFERROR(SMALL(BN346:BN1024,ROW()-ROW($BN$1027)+1),"")</f>
        <v>0</v>
      </c>
      <c r="BO1301">
        <f>IFERROR(SMALL(BO346:BO1024,ROW()-ROW($BO$1027)+1),"")</f>
        <v>0</v>
      </c>
      <c r="BP1301">
        <f>IFERROR(SMALL(BP346:BP1024,ROW()-ROW($BP$1027)+1),"")</f>
        <v>0</v>
      </c>
      <c r="BQ1301">
        <f>IFERROR(SMALL(BQ346:BQ1024,ROW()-ROW($BQ$1027)+1),"")</f>
        <v>0</v>
      </c>
      <c r="BR1301">
        <f>IFERROR(SMALL(BR346:BR1024,ROW()-ROW($BR$1027)+1),"")</f>
        <v>0</v>
      </c>
    </row>
    <row r="1302" spans="5:70">
      <c r="E1302">
        <f>IFERROR(SMALL(E346:E1024,ROW()-ROW($E$1027)+1),"")</f>
        <v>0</v>
      </c>
      <c r="F1302">
        <f>IFERROR(SMALL(F346:F1024,ROW()-ROW($F$1027)+1),"")</f>
        <v>0</v>
      </c>
      <c r="G1302">
        <f>IFERROR(SMALL(G346:G1024,ROW()-ROW($G$1027)+1),"")</f>
        <v>0</v>
      </c>
      <c r="H1302">
        <f>IFERROR(SMALL(H346:H1024,ROW()-ROW($H$1027)+1),"")</f>
        <v>0</v>
      </c>
      <c r="I1302">
        <f>IFERROR(SMALL(I346:I1024,ROW()-ROW($I$1027)+1),"")</f>
        <v>0</v>
      </c>
      <c r="J1302">
        <f>IFERROR(SMALL(J346:J1024,ROW()-ROW($J$1027)+1),"")</f>
        <v>0</v>
      </c>
      <c r="K1302">
        <f>IFERROR(SMALL(K346:K1024,ROW()-ROW($K$1027)+1),"")</f>
        <v>0</v>
      </c>
      <c r="L1302">
        <f>IFERROR(SMALL(L346:L1024,ROW()-ROW($L$1027)+1),"")</f>
        <v>0</v>
      </c>
      <c r="M1302">
        <f>IFERROR(SMALL(M346:M1024,ROW()-ROW($M$1027)+1),"")</f>
        <v>0</v>
      </c>
      <c r="N1302">
        <f>IFERROR(SMALL(N346:N1024,ROW()-ROW($N$1027)+1),"")</f>
        <v>0</v>
      </c>
      <c r="O1302">
        <f>IFERROR(SMALL(O346:O1024,ROW()-ROW($O$1027)+1),"")</f>
        <v>0</v>
      </c>
      <c r="P1302">
        <f>IFERROR(SMALL(P346:P1024,ROW()-ROW($P$1027)+1),"")</f>
        <v>0</v>
      </c>
      <c r="Q1302">
        <f>IFERROR(SMALL(Q346:Q1024,ROW()-ROW($Q$1027)+1),"")</f>
        <v>0</v>
      </c>
      <c r="R1302">
        <f>IFERROR(SMALL(R346:R1024,ROW()-ROW($R$1027)+1),"")</f>
        <v>0</v>
      </c>
      <c r="S1302">
        <f>IFERROR(SMALL(S346:S1024,ROW()-ROW($S$1027)+1),"")</f>
        <v>0</v>
      </c>
      <c r="T1302">
        <f>IFERROR(SMALL(T346:T1024,ROW()-ROW($T$1027)+1),"")</f>
        <v>0</v>
      </c>
      <c r="U1302">
        <f>IFERROR(SMALL(U346:U1024,ROW()-ROW($U$1027)+1),"")</f>
        <v>0</v>
      </c>
      <c r="V1302">
        <f>IFERROR(SMALL(V346:V1024,ROW()-ROW($V$1027)+1),"")</f>
        <v>0</v>
      </c>
      <c r="W1302">
        <f>IFERROR(SMALL(W346:W1024,ROW()-ROW($W$1027)+1),"")</f>
        <v>0</v>
      </c>
      <c r="X1302">
        <f>IFERROR(SMALL(X346:X1024,ROW()-ROW($X$1027)+1),"")</f>
        <v>0</v>
      </c>
      <c r="Y1302">
        <f>IFERROR(SMALL(Y346:Y1024,ROW()-ROW($Y$1027)+1),"")</f>
        <v>0</v>
      </c>
      <c r="Z1302">
        <f>IFERROR(SMALL(Z346:Z1024,ROW()-ROW($Z$1027)+1),"")</f>
        <v>0</v>
      </c>
      <c r="AA1302">
        <f>IFERROR(SMALL(AA346:AA1024,ROW()-ROW($AA$1027)+1),"")</f>
        <v>0</v>
      </c>
      <c r="AB1302">
        <f>IFERROR(SMALL(AB346:AB1024,ROW()-ROW($AB$1027)+1),"")</f>
        <v>0</v>
      </c>
      <c r="AC1302">
        <f>IFERROR(SMALL(AC346:AC1024,ROW()-ROW($AC$1027)+1),"")</f>
        <v>0</v>
      </c>
      <c r="AD1302">
        <f>IFERROR(SMALL(AD346:AD1024,ROW()-ROW($AD$1027)+1),"")</f>
        <v>0</v>
      </c>
      <c r="AE1302">
        <f>IFERROR(SMALL(AE346:AE1024,ROW()-ROW($AE$1027)+1),"")</f>
        <v>0</v>
      </c>
      <c r="AF1302">
        <f>IFERROR(SMALL(AF346:AF1024,ROW()-ROW($AF$1027)+1),"")</f>
        <v>0</v>
      </c>
      <c r="AG1302">
        <f>IFERROR(SMALL(AG346:AG1024,ROW()-ROW($AG$1027)+1),"")</f>
        <v>0</v>
      </c>
      <c r="AH1302">
        <f>IFERROR(SMALL(AH346:AH1024,ROW()-ROW($AH$1027)+1),"")</f>
        <v>0</v>
      </c>
      <c r="AI1302">
        <f>IFERROR(SMALL(AI346:AI1024,ROW()-ROW($AI$1027)+1),"")</f>
        <v>0</v>
      </c>
      <c r="AJ1302">
        <f>IFERROR(SMALL(AJ346:AJ1024,ROW()-ROW($AJ$1027)+1),"")</f>
        <v>0</v>
      </c>
      <c r="AM1302">
        <f>IFERROR(SMALL(AM346:AM1024,ROW()-ROW($AM$1027)+1),"")</f>
        <v>0</v>
      </c>
      <c r="AN1302">
        <f>IFERROR(SMALL(AN346:AN1024,ROW()-ROW($AN$1027)+1),"")</f>
        <v>0</v>
      </c>
      <c r="AO1302">
        <f>IFERROR(SMALL(AO346:AO1024,ROW()-ROW($AO$1027)+1),"")</f>
        <v>0</v>
      </c>
      <c r="AP1302">
        <f>IFERROR(SMALL(AP346:AP1024,ROW()-ROW($AP$1027)+1),"")</f>
        <v>0</v>
      </c>
      <c r="AQ1302">
        <f>IFERROR(SMALL(AQ346:AQ1024,ROW()-ROW($AQ$1027)+1),"")</f>
        <v>0</v>
      </c>
      <c r="AR1302">
        <f>IFERROR(SMALL(AR346:AR1024,ROW()-ROW($AR$1027)+1),"")</f>
        <v>0</v>
      </c>
      <c r="AS1302">
        <f>IFERROR(SMALL(AS346:AS1024,ROW()-ROW($AS$1027)+1),"")</f>
        <v>0</v>
      </c>
      <c r="AT1302">
        <f>IFERROR(SMALL(AT346:AT1024,ROW()-ROW($AT$1027)+1),"")</f>
        <v>0</v>
      </c>
      <c r="AU1302">
        <f>IFERROR(SMALL(AU346:AU1024,ROW()-ROW($AU$1027)+1),"")</f>
        <v>0</v>
      </c>
      <c r="AV1302">
        <f>IFERROR(SMALL(AV346:AV1024,ROW()-ROW($AV$1027)+1),"")</f>
        <v>0</v>
      </c>
      <c r="AW1302">
        <f>IFERROR(SMALL(AW346:AW1024,ROW()-ROW($AW$1027)+1),"")</f>
        <v>0</v>
      </c>
      <c r="AX1302">
        <f>IFERROR(SMALL(AX346:AX1024,ROW()-ROW($AX$1027)+1),"")</f>
        <v>0</v>
      </c>
      <c r="AY1302">
        <f>IFERROR(SMALL(AY346:AY1024,ROW()-ROW($AY$1027)+1),"")</f>
        <v>0</v>
      </c>
      <c r="AZ1302">
        <f>IFERROR(SMALL(AZ346:AZ1024,ROW()-ROW($AZ$1027)+1),"")</f>
        <v>0</v>
      </c>
      <c r="BA1302">
        <f>IFERROR(SMALL(BA346:BA1024,ROW()-ROW($BA$1027)+1),"")</f>
        <v>0</v>
      </c>
      <c r="BB1302">
        <f>IFERROR(SMALL(BB346:BB1024,ROW()-ROW($BB$1027)+1),"")</f>
        <v>0</v>
      </c>
      <c r="BC1302">
        <f>IFERROR(SMALL(BC346:BC1024,ROW()-ROW($BC$1027)+1),"")</f>
        <v>0</v>
      </c>
      <c r="BD1302">
        <f>IFERROR(SMALL(BD346:BD1024,ROW()-ROW($BD$1027)+1),"")</f>
        <v>0</v>
      </c>
      <c r="BE1302">
        <f>IFERROR(SMALL(BE346:BE1024,ROW()-ROW($BE$1027)+1),"")</f>
        <v>0</v>
      </c>
      <c r="BF1302">
        <f>IFERROR(SMALL(BF346:BF1024,ROW()-ROW($BF$1027)+1),"")</f>
        <v>0</v>
      </c>
      <c r="BG1302">
        <f>IFERROR(SMALL(BG346:BG1024,ROW()-ROW($BG$1027)+1),"")</f>
        <v>0</v>
      </c>
      <c r="BH1302">
        <f>IFERROR(SMALL(BH346:BH1024,ROW()-ROW($BH$1027)+1),"")</f>
        <v>0</v>
      </c>
      <c r="BI1302">
        <f>IFERROR(SMALL(BI346:BI1024,ROW()-ROW($BI$1027)+1),"")</f>
        <v>0</v>
      </c>
      <c r="BJ1302">
        <f>IFERROR(SMALL(BJ346:BJ1024,ROW()-ROW($BJ$1027)+1),"")</f>
        <v>0</v>
      </c>
      <c r="BK1302">
        <f>IFERROR(SMALL(BK346:BK1024,ROW()-ROW($BK$1027)+1),"")</f>
        <v>0</v>
      </c>
      <c r="BL1302">
        <f>IFERROR(SMALL(BL346:BL1024,ROW()-ROW($BL$1027)+1),"")</f>
        <v>0</v>
      </c>
      <c r="BM1302">
        <f>IFERROR(SMALL(BM346:BM1024,ROW()-ROW($BM$1027)+1),"")</f>
        <v>0</v>
      </c>
      <c r="BN1302">
        <f>IFERROR(SMALL(BN346:BN1024,ROW()-ROW($BN$1027)+1),"")</f>
        <v>0</v>
      </c>
      <c r="BO1302">
        <f>IFERROR(SMALL(BO346:BO1024,ROW()-ROW($BO$1027)+1),"")</f>
        <v>0</v>
      </c>
      <c r="BP1302">
        <f>IFERROR(SMALL(BP346:BP1024,ROW()-ROW($BP$1027)+1),"")</f>
        <v>0</v>
      </c>
      <c r="BQ1302">
        <f>IFERROR(SMALL(BQ346:BQ1024,ROW()-ROW($BQ$1027)+1),"")</f>
        <v>0</v>
      </c>
      <c r="BR1302">
        <f>IFERROR(SMALL(BR346:BR1024,ROW()-ROW($BR$1027)+1),"")</f>
        <v>0</v>
      </c>
    </row>
    <row r="1303" spans="5:70">
      <c r="E1303">
        <f>IFERROR(SMALL(E346:E1024,ROW()-ROW($E$1027)+1),"")</f>
        <v>0</v>
      </c>
      <c r="F1303">
        <f>IFERROR(SMALL(F346:F1024,ROW()-ROW($F$1027)+1),"")</f>
        <v>0</v>
      </c>
      <c r="G1303">
        <f>IFERROR(SMALL(G346:G1024,ROW()-ROW($G$1027)+1),"")</f>
        <v>0</v>
      </c>
      <c r="H1303">
        <f>IFERROR(SMALL(H346:H1024,ROW()-ROW($H$1027)+1),"")</f>
        <v>0</v>
      </c>
      <c r="I1303">
        <f>IFERROR(SMALL(I346:I1024,ROW()-ROW($I$1027)+1),"")</f>
        <v>0</v>
      </c>
      <c r="J1303">
        <f>IFERROR(SMALL(J346:J1024,ROW()-ROW($J$1027)+1),"")</f>
        <v>0</v>
      </c>
      <c r="K1303">
        <f>IFERROR(SMALL(K346:K1024,ROW()-ROW($K$1027)+1),"")</f>
        <v>0</v>
      </c>
      <c r="L1303">
        <f>IFERROR(SMALL(L346:L1024,ROW()-ROW($L$1027)+1),"")</f>
        <v>0</v>
      </c>
      <c r="M1303">
        <f>IFERROR(SMALL(M346:M1024,ROW()-ROW($M$1027)+1),"")</f>
        <v>0</v>
      </c>
      <c r="N1303">
        <f>IFERROR(SMALL(N346:N1024,ROW()-ROW($N$1027)+1),"")</f>
        <v>0</v>
      </c>
      <c r="O1303">
        <f>IFERROR(SMALL(O346:O1024,ROW()-ROW($O$1027)+1),"")</f>
        <v>0</v>
      </c>
      <c r="P1303">
        <f>IFERROR(SMALL(P346:P1024,ROW()-ROW($P$1027)+1),"")</f>
        <v>0</v>
      </c>
      <c r="Q1303">
        <f>IFERROR(SMALL(Q346:Q1024,ROW()-ROW($Q$1027)+1),"")</f>
        <v>0</v>
      </c>
      <c r="R1303">
        <f>IFERROR(SMALL(R346:R1024,ROW()-ROW($R$1027)+1),"")</f>
        <v>0</v>
      </c>
      <c r="S1303">
        <f>IFERROR(SMALL(S346:S1024,ROW()-ROW($S$1027)+1),"")</f>
        <v>0</v>
      </c>
      <c r="T1303">
        <f>IFERROR(SMALL(T346:T1024,ROW()-ROW($T$1027)+1),"")</f>
        <v>0</v>
      </c>
      <c r="U1303">
        <f>IFERROR(SMALL(U346:U1024,ROW()-ROW($U$1027)+1),"")</f>
        <v>0</v>
      </c>
      <c r="V1303">
        <f>IFERROR(SMALL(V346:V1024,ROW()-ROW($V$1027)+1),"")</f>
        <v>0</v>
      </c>
      <c r="W1303">
        <f>IFERROR(SMALL(W346:W1024,ROW()-ROW($W$1027)+1),"")</f>
        <v>0</v>
      </c>
      <c r="X1303">
        <f>IFERROR(SMALL(X346:X1024,ROW()-ROW($X$1027)+1),"")</f>
        <v>0</v>
      </c>
      <c r="Y1303">
        <f>IFERROR(SMALL(Y346:Y1024,ROW()-ROW($Y$1027)+1),"")</f>
        <v>0</v>
      </c>
      <c r="Z1303">
        <f>IFERROR(SMALL(Z346:Z1024,ROW()-ROW($Z$1027)+1),"")</f>
        <v>0</v>
      </c>
      <c r="AA1303">
        <f>IFERROR(SMALL(AA346:AA1024,ROW()-ROW($AA$1027)+1),"")</f>
        <v>0</v>
      </c>
      <c r="AB1303">
        <f>IFERROR(SMALL(AB346:AB1024,ROW()-ROW($AB$1027)+1),"")</f>
        <v>0</v>
      </c>
      <c r="AC1303">
        <f>IFERROR(SMALL(AC346:AC1024,ROW()-ROW($AC$1027)+1),"")</f>
        <v>0</v>
      </c>
      <c r="AD1303">
        <f>IFERROR(SMALL(AD346:AD1024,ROW()-ROW($AD$1027)+1),"")</f>
        <v>0</v>
      </c>
      <c r="AE1303">
        <f>IFERROR(SMALL(AE346:AE1024,ROW()-ROW($AE$1027)+1),"")</f>
        <v>0</v>
      </c>
      <c r="AF1303">
        <f>IFERROR(SMALL(AF346:AF1024,ROW()-ROW($AF$1027)+1),"")</f>
        <v>0</v>
      </c>
      <c r="AG1303">
        <f>IFERROR(SMALL(AG346:AG1024,ROW()-ROW($AG$1027)+1),"")</f>
        <v>0</v>
      </c>
      <c r="AH1303">
        <f>IFERROR(SMALL(AH346:AH1024,ROW()-ROW($AH$1027)+1),"")</f>
        <v>0</v>
      </c>
      <c r="AI1303">
        <f>IFERROR(SMALL(AI346:AI1024,ROW()-ROW($AI$1027)+1),"")</f>
        <v>0</v>
      </c>
      <c r="AJ1303">
        <f>IFERROR(SMALL(AJ346:AJ1024,ROW()-ROW($AJ$1027)+1),"")</f>
        <v>0</v>
      </c>
      <c r="AM1303">
        <f>IFERROR(SMALL(AM346:AM1024,ROW()-ROW($AM$1027)+1),"")</f>
        <v>0</v>
      </c>
      <c r="AN1303">
        <f>IFERROR(SMALL(AN346:AN1024,ROW()-ROW($AN$1027)+1),"")</f>
        <v>0</v>
      </c>
      <c r="AO1303">
        <f>IFERROR(SMALL(AO346:AO1024,ROW()-ROW($AO$1027)+1),"")</f>
        <v>0</v>
      </c>
      <c r="AP1303">
        <f>IFERROR(SMALL(AP346:AP1024,ROW()-ROW($AP$1027)+1),"")</f>
        <v>0</v>
      </c>
      <c r="AQ1303">
        <f>IFERROR(SMALL(AQ346:AQ1024,ROW()-ROW($AQ$1027)+1),"")</f>
        <v>0</v>
      </c>
      <c r="AR1303">
        <f>IFERROR(SMALL(AR346:AR1024,ROW()-ROW($AR$1027)+1),"")</f>
        <v>0</v>
      </c>
      <c r="AS1303">
        <f>IFERROR(SMALL(AS346:AS1024,ROW()-ROW($AS$1027)+1),"")</f>
        <v>0</v>
      </c>
      <c r="AT1303">
        <f>IFERROR(SMALL(AT346:AT1024,ROW()-ROW($AT$1027)+1),"")</f>
        <v>0</v>
      </c>
      <c r="AU1303">
        <f>IFERROR(SMALL(AU346:AU1024,ROW()-ROW($AU$1027)+1),"")</f>
        <v>0</v>
      </c>
      <c r="AV1303">
        <f>IFERROR(SMALL(AV346:AV1024,ROW()-ROW($AV$1027)+1),"")</f>
        <v>0</v>
      </c>
      <c r="AW1303">
        <f>IFERROR(SMALL(AW346:AW1024,ROW()-ROW($AW$1027)+1),"")</f>
        <v>0</v>
      </c>
      <c r="AX1303">
        <f>IFERROR(SMALL(AX346:AX1024,ROW()-ROW($AX$1027)+1),"")</f>
        <v>0</v>
      </c>
      <c r="AY1303">
        <f>IFERROR(SMALL(AY346:AY1024,ROW()-ROW($AY$1027)+1),"")</f>
        <v>0</v>
      </c>
      <c r="AZ1303">
        <f>IFERROR(SMALL(AZ346:AZ1024,ROW()-ROW($AZ$1027)+1),"")</f>
        <v>0</v>
      </c>
      <c r="BA1303">
        <f>IFERROR(SMALL(BA346:BA1024,ROW()-ROW($BA$1027)+1),"")</f>
        <v>0</v>
      </c>
      <c r="BB1303">
        <f>IFERROR(SMALL(BB346:BB1024,ROW()-ROW($BB$1027)+1),"")</f>
        <v>0</v>
      </c>
      <c r="BC1303">
        <f>IFERROR(SMALL(BC346:BC1024,ROW()-ROW($BC$1027)+1),"")</f>
        <v>0</v>
      </c>
      <c r="BD1303">
        <f>IFERROR(SMALL(BD346:BD1024,ROW()-ROW($BD$1027)+1),"")</f>
        <v>0</v>
      </c>
      <c r="BE1303">
        <f>IFERROR(SMALL(BE346:BE1024,ROW()-ROW($BE$1027)+1),"")</f>
        <v>0</v>
      </c>
      <c r="BF1303">
        <f>IFERROR(SMALL(BF346:BF1024,ROW()-ROW($BF$1027)+1),"")</f>
        <v>0</v>
      </c>
      <c r="BG1303">
        <f>IFERROR(SMALL(BG346:BG1024,ROW()-ROW($BG$1027)+1),"")</f>
        <v>0</v>
      </c>
      <c r="BH1303">
        <f>IFERROR(SMALL(BH346:BH1024,ROW()-ROW($BH$1027)+1),"")</f>
        <v>0</v>
      </c>
      <c r="BI1303">
        <f>IFERROR(SMALL(BI346:BI1024,ROW()-ROW($BI$1027)+1),"")</f>
        <v>0</v>
      </c>
      <c r="BJ1303">
        <f>IFERROR(SMALL(BJ346:BJ1024,ROW()-ROW($BJ$1027)+1),"")</f>
        <v>0</v>
      </c>
      <c r="BK1303">
        <f>IFERROR(SMALL(BK346:BK1024,ROW()-ROW($BK$1027)+1),"")</f>
        <v>0</v>
      </c>
      <c r="BL1303">
        <f>IFERROR(SMALL(BL346:BL1024,ROW()-ROW($BL$1027)+1),"")</f>
        <v>0</v>
      </c>
      <c r="BM1303">
        <f>IFERROR(SMALL(BM346:BM1024,ROW()-ROW($BM$1027)+1),"")</f>
        <v>0</v>
      </c>
      <c r="BN1303">
        <f>IFERROR(SMALL(BN346:BN1024,ROW()-ROW($BN$1027)+1),"")</f>
        <v>0</v>
      </c>
      <c r="BO1303">
        <f>IFERROR(SMALL(BO346:BO1024,ROW()-ROW($BO$1027)+1),"")</f>
        <v>0</v>
      </c>
      <c r="BP1303">
        <f>IFERROR(SMALL(BP346:BP1024,ROW()-ROW($BP$1027)+1),"")</f>
        <v>0</v>
      </c>
      <c r="BQ1303">
        <f>IFERROR(SMALL(BQ346:BQ1024,ROW()-ROW($BQ$1027)+1),"")</f>
        <v>0</v>
      </c>
      <c r="BR1303">
        <f>IFERROR(SMALL(BR346:BR1024,ROW()-ROW($BR$1027)+1),"")</f>
        <v>0</v>
      </c>
    </row>
    <row r="1304" spans="5:70">
      <c r="E1304">
        <f>IFERROR(SMALL(E346:E1024,ROW()-ROW($E$1027)+1),"")</f>
        <v>0</v>
      </c>
      <c r="F1304">
        <f>IFERROR(SMALL(F346:F1024,ROW()-ROW($F$1027)+1),"")</f>
        <v>0</v>
      </c>
      <c r="G1304">
        <f>IFERROR(SMALL(G346:G1024,ROW()-ROW($G$1027)+1),"")</f>
        <v>0</v>
      </c>
      <c r="H1304">
        <f>IFERROR(SMALL(H346:H1024,ROW()-ROW($H$1027)+1),"")</f>
        <v>0</v>
      </c>
      <c r="I1304">
        <f>IFERROR(SMALL(I346:I1024,ROW()-ROW($I$1027)+1),"")</f>
        <v>0</v>
      </c>
      <c r="J1304">
        <f>IFERROR(SMALL(J346:J1024,ROW()-ROW($J$1027)+1),"")</f>
        <v>0</v>
      </c>
      <c r="K1304">
        <f>IFERROR(SMALL(K346:K1024,ROW()-ROW($K$1027)+1),"")</f>
        <v>0</v>
      </c>
      <c r="L1304">
        <f>IFERROR(SMALL(L346:L1024,ROW()-ROW($L$1027)+1),"")</f>
        <v>0</v>
      </c>
      <c r="M1304">
        <f>IFERROR(SMALL(M346:M1024,ROW()-ROW($M$1027)+1),"")</f>
        <v>0</v>
      </c>
      <c r="N1304">
        <f>IFERROR(SMALL(N346:N1024,ROW()-ROW($N$1027)+1),"")</f>
        <v>0</v>
      </c>
      <c r="O1304">
        <f>IFERROR(SMALL(O346:O1024,ROW()-ROW($O$1027)+1),"")</f>
        <v>0</v>
      </c>
      <c r="P1304">
        <f>IFERROR(SMALL(P346:P1024,ROW()-ROW($P$1027)+1),"")</f>
        <v>0</v>
      </c>
      <c r="Q1304">
        <f>IFERROR(SMALL(Q346:Q1024,ROW()-ROW($Q$1027)+1),"")</f>
        <v>0</v>
      </c>
      <c r="R1304">
        <f>IFERROR(SMALL(R346:R1024,ROW()-ROW($R$1027)+1),"")</f>
        <v>0</v>
      </c>
      <c r="S1304">
        <f>IFERROR(SMALL(S346:S1024,ROW()-ROW($S$1027)+1),"")</f>
        <v>0</v>
      </c>
      <c r="T1304">
        <f>IFERROR(SMALL(T346:T1024,ROW()-ROW($T$1027)+1),"")</f>
        <v>0</v>
      </c>
      <c r="U1304">
        <f>IFERROR(SMALL(U346:U1024,ROW()-ROW($U$1027)+1),"")</f>
        <v>0</v>
      </c>
      <c r="V1304">
        <f>IFERROR(SMALL(V346:V1024,ROW()-ROW($V$1027)+1),"")</f>
        <v>0</v>
      </c>
      <c r="W1304">
        <f>IFERROR(SMALL(W346:W1024,ROW()-ROW($W$1027)+1),"")</f>
        <v>0</v>
      </c>
      <c r="X1304">
        <f>IFERROR(SMALL(X346:X1024,ROW()-ROW($X$1027)+1),"")</f>
        <v>0</v>
      </c>
      <c r="Y1304">
        <f>IFERROR(SMALL(Y346:Y1024,ROW()-ROW($Y$1027)+1),"")</f>
        <v>0</v>
      </c>
      <c r="Z1304">
        <f>IFERROR(SMALL(Z346:Z1024,ROW()-ROW($Z$1027)+1),"")</f>
        <v>0</v>
      </c>
      <c r="AA1304">
        <f>IFERROR(SMALL(AA346:AA1024,ROW()-ROW($AA$1027)+1),"")</f>
        <v>0</v>
      </c>
      <c r="AB1304">
        <f>IFERROR(SMALL(AB346:AB1024,ROW()-ROW($AB$1027)+1),"")</f>
        <v>0</v>
      </c>
      <c r="AC1304">
        <f>IFERROR(SMALL(AC346:AC1024,ROW()-ROW($AC$1027)+1),"")</f>
        <v>0</v>
      </c>
      <c r="AD1304">
        <f>IFERROR(SMALL(AD346:AD1024,ROW()-ROW($AD$1027)+1),"")</f>
        <v>0</v>
      </c>
      <c r="AE1304">
        <f>IFERROR(SMALL(AE346:AE1024,ROW()-ROW($AE$1027)+1),"")</f>
        <v>0</v>
      </c>
      <c r="AF1304">
        <f>IFERROR(SMALL(AF346:AF1024,ROW()-ROW($AF$1027)+1),"")</f>
        <v>0</v>
      </c>
      <c r="AG1304">
        <f>IFERROR(SMALL(AG346:AG1024,ROW()-ROW($AG$1027)+1),"")</f>
        <v>0</v>
      </c>
      <c r="AH1304">
        <f>IFERROR(SMALL(AH346:AH1024,ROW()-ROW($AH$1027)+1),"")</f>
        <v>0</v>
      </c>
      <c r="AI1304">
        <f>IFERROR(SMALL(AI346:AI1024,ROW()-ROW($AI$1027)+1),"")</f>
        <v>0</v>
      </c>
      <c r="AJ1304">
        <f>IFERROR(SMALL(AJ346:AJ1024,ROW()-ROW($AJ$1027)+1),"")</f>
        <v>0</v>
      </c>
      <c r="AM1304">
        <f>IFERROR(SMALL(AM346:AM1024,ROW()-ROW($AM$1027)+1),"")</f>
        <v>0</v>
      </c>
      <c r="AN1304">
        <f>IFERROR(SMALL(AN346:AN1024,ROW()-ROW($AN$1027)+1),"")</f>
        <v>0</v>
      </c>
      <c r="AO1304">
        <f>IFERROR(SMALL(AO346:AO1024,ROW()-ROW($AO$1027)+1),"")</f>
        <v>0</v>
      </c>
      <c r="AP1304">
        <f>IFERROR(SMALL(AP346:AP1024,ROW()-ROW($AP$1027)+1),"")</f>
        <v>0</v>
      </c>
      <c r="AQ1304">
        <f>IFERROR(SMALL(AQ346:AQ1024,ROW()-ROW($AQ$1027)+1),"")</f>
        <v>0</v>
      </c>
      <c r="AR1304">
        <f>IFERROR(SMALL(AR346:AR1024,ROW()-ROW($AR$1027)+1),"")</f>
        <v>0</v>
      </c>
      <c r="AS1304">
        <f>IFERROR(SMALL(AS346:AS1024,ROW()-ROW($AS$1027)+1),"")</f>
        <v>0</v>
      </c>
      <c r="AT1304">
        <f>IFERROR(SMALL(AT346:AT1024,ROW()-ROW($AT$1027)+1),"")</f>
        <v>0</v>
      </c>
      <c r="AU1304">
        <f>IFERROR(SMALL(AU346:AU1024,ROW()-ROW($AU$1027)+1),"")</f>
        <v>0</v>
      </c>
      <c r="AV1304">
        <f>IFERROR(SMALL(AV346:AV1024,ROW()-ROW($AV$1027)+1),"")</f>
        <v>0</v>
      </c>
      <c r="AW1304">
        <f>IFERROR(SMALL(AW346:AW1024,ROW()-ROW($AW$1027)+1),"")</f>
        <v>0</v>
      </c>
      <c r="AX1304">
        <f>IFERROR(SMALL(AX346:AX1024,ROW()-ROW($AX$1027)+1),"")</f>
        <v>0</v>
      </c>
      <c r="AY1304">
        <f>IFERROR(SMALL(AY346:AY1024,ROW()-ROW($AY$1027)+1),"")</f>
        <v>0</v>
      </c>
      <c r="AZ1304">
        <f>IFERROR(SMALL(AZ346:AZ1024,ROW()-ROW($AZ$1027)+1),"")</f>
        <v>0</v>
      </c>
      <c r="BA1304">
        <f>IFERROR(SMALL(BA346:BA1024,ROW()-ROW($BA$1027)+1),"")</f>
        <v>0</v>
      </c>
      <c r="BB1304">
        <f>IFERROR(SMALL(BB346:BB1024,ROW()-ROW($BB$1027)+1),"")</f>
        <v>0</v>
      </c>
      <c r="BC1304">
        <f>IFERROR(SMALL(BC346:BC1024,ROW()-ROW($BC$1027)+1),"")</f>
        <v>0</v>
      </c>
      <c r="BD1304">
        <f>IFERROR(SMALL(BD346:BD1024,ROW()-ROW($BD$1027)+1),"")</f>
        <v>0</v>
      </c>
      <c r="BE1304">
        <f>IFERROR(SMALL(BE346:BE1024,ROW()-ROW($BE$1027)+1),"")</f>
        <v>0</v>
      </c>
      <c r="BF1304">
        <f>IFERROR(SMALL(BF346:BF1024,ROW()-ROW($BF$1027)+1),"")</f>
        <v>0</v>
      </c>
      <c r="BG1304">
        <f>IFERROR(SMALL(BG346:BG1024,ROW()-ROW($BG$1027)+1),"")</f>
        <v>0</v>
      </c>
      <c r="BH1304">
        <f>IFERROR(SMALL(BH346:BH1024,ROW()-ROW($BH$1027)+1),"")</f>
        <v>0</v>
      </c>
      <c r="BI1304">
        <f>IFERROR(SMALL(BI346:BI1024,ROW()-ROW($BI$1027)+1),"")</f>
        <v>0</v>
      </c>
      <c r="BJ1304">
        <f>IFERROR(SMALL(BJ346:BJ1024,ROW()-ROW($BJ$1027)+1),"")</f>
        <v>0</v>
      </c>
      <c r="BK1304">
        <f>IFERROR(SMALL(BK346:BK1024,ROW()-ROW($BK$1027)+1),"")</f>
        <v>0</v>
      </c>
      <c r="BL1304">
        <f>IFERROR(SMALL(BL346:BL1024,ROW()-ROW($BL$1027)+1),"")</f>
        <v>0</v>
      </c>
      <c r="BM1304">
        <f>IFERROR(SMALL(BM346:BM1024,ROW()-ROW($BM$1027)+1),"")</f>
        <v>0</v>
      </c>
      <c r="BN1304">
        <f>IFERROR(SMALL(BN346:BN1024,ROW()-ROW($BN$1027)+1),"")</f>
        <v>0</v>
      </c>
      <c r="BO1304">
        <f>IFERROR(SMALL(BO346:BO1024,ROW()-ROW($BO$1027)+1),"")</f>
        <v>0</v>
      </c>
      <c r="BP1304">
        <f>IFERROR(SMALL(BP346:BP1024,ROW()-ROW($BP$1027)+1),"")</f>
        <v>0</v>
      </c>
      <c r="BQ1304">
        <f>IFERROR(SMALL(BQ346:BQ1024,ROW()-ROW($BQ$1027)+1),"")</f>
        <v>0</v>
      </c>
      <c r="BR1304">
        <f>IFERROR(SMALL(BR346:BR1024,ROW()-ROW($BR$1027)+1),"")</f>
        <v>0</v>
      </c>
    </row>
    <row r="1305" spans="5:70">
      <c r="E1305">
        <f>IFERROR(SMALL(E346:E1024,ROW()-ROW($E$1027)+1),"")</f>
        <v>0</v>
      </c>
      <c r="F1305">
        <f>IFERROR(SMALL(F346:F1024,ROW()-ROW($F$1027)+1),"")</f>
        <v>0</v>
      </c>
      <c r="G1305">
        <f>IFERROR(SMALL(G346:G1024,ROW()-ROW($G$1027)+1),"")</f>
        <v>0</v>
      </c>
      <c r="H1305">
        <f>IFERROR(SMALL(H346:H1024,ROW()-ROW($H$1027)+1),"")</f>
        <v>0</v>
      </c>
      <c r="I1305">
        <f>IFERROR(SMALL(I346:I1024,ROW()-ROW($I$1027)+1),"")</f>
        <v>0</v>
      </c>
      <c r="J1305">
        <f>IFERROR(SMALL(J346:J1024,ROW()-ROW($J$1027)+1),"")</f>
        <v>0</v>
      </c>
      <c r="K1305">
        <f>IFERROR(SMALL(K346:K1024,ROW()-ROW($K$1027)+1),"")</f>
        <v>0</v>
      </c>
      <c r="L1305">
        <f>IFERROR(SMALL(L346:L1024,ROW()-ROW($L$1027)+1),"")</f>
        <v>0</v>
      </c>
      <c r="M1305">
        <f>IFERROR(SMALL(M346:M1024,ROW()-ROW($M$1027)+1),"")</f>
        <v>0</v>
      </c>
      <c r="N1305">
        <f>IFERROR(SMALL(N346:N1024,ROW()-ROW($N$1027)+1),"")</f>
        <v>0</v>
      </c>
      <c r="O1305">
        <f>IFERROR(SMALL(O346:O1024,ROW()-ROW($O$1027)+1),"")</f>
        <v>0</v>
      </c>
      <c r="P1305">
        <f>IFERROR(SMALL(P346:P1024,ROW()-ROW($P$1027)+1),"")</f>
        <v>0</v>
      </c>
      <c r="Q1305">
        <f>IFERROR(SMALL(Q346:Q1024,ROW()-ROW($Q$1027)+1),"")</f>
        <v>0</v>
      </c>
      <c r="R1305">
        <f>IFERROR(SMALL(R346:R1024,ROW()-ROW($R$1027)+1),"")</f>
        <v>0</v>
      </c>
      <c r="S1305">
        <f>IFERROR(SMALL(S346:S1024,ROW()-ROW($S$1027)+1),"")</f>
        <v>0</v>
      </c>
      <c r="T1305">
        <f>IFERROR(SMALL(T346:T1024,ROW()-ROW($T$1027)+1),"")</f>
        <v>0</v>
      </c>
      <c r="U1305">
        <f>IFERROR(SMALL(U346:U1024,ROW()-ROW($U$1027)+1),"")</f>
        <v>0</v>
      </c>
      <c r="V1305">
        <f>IFERROR(SMALL(V346:V1024,ROW()-ROW($V$1027)+1),"")</f>
        <v>0</v>
      </c>
      <c r="W1305">
        <f>IFERROR(SMALL(W346:W1024,ROW()-ROW($W$1027)+1),"")</f>
        <v>0</v>
      </c>
      <c r="X1305">
        <f>IFERROR(SMALL(X346:X1024,ROW()-ROW($X$1027)+1),"")</f>
        <v>0</v>
      </c>
      <c r="Y1305">
        <f>IFERROR(SMALL(Y346:Y1024,ROW()-ROW($Y$1027)+1),"")</f>
        <v>0</v>
      </c>
      <c r="Z1305">
        <f>IFERROR(SMALL(Z346:Z1024,ROW()-ROW($Z$1027)+1),"")</f>
        <v>0</v>
      </c>
      <c r="AA1305">
        <f>IFERROR(SMALL(AA346:AA1024,ROW()-ROW($AA$1027)+1),"")</f>
        <v>0</v>
      </c>
      <c r="AB1305">
        <f>IFERROR(SMALL(AB346:AB1024,ROW()-ROW($AB$1027)+1),"")</f>
        <v>0</v>
      </c>
      <c r="AC1305">
        <f>IFERROR(SMALL(AC346:AC1024,ROW()-ROW($AC$1027)+1),"")</f>
        <v>0</v>
      </c>
      <c r="AD1305">
        <f>IFERROR(SMALL(AD346:AD1024,ROW()-ROW($AD$1027)+1),"")</f>
        <v>0</v>
      </c>
      <c r="AE1305">
        <f>IFERROR(SMALL(AE346:AE1024,ROW()-ROW($AE$1027)+1),"")</f>
        <v>0</v>
      </c>
      <c r="AF1305">
        <f>IFERROR(SMALL(AF346:AF1024,ROW()-ROW($AF$1027)+1),"")</f>
        <v>0</v>
      </c>
      <c r="AG1305">
        <f>IFERROR(SMALL(AG346:AG1024,ROW()-ROW($AG$1027)+1),"")</f>
        <v>0</v>
      </c>
      <c r="AH1305">
        <f>IFERROR(SMALL(AH346:AH1024,ROW()-ROW($AH$1027)+1),"")</f>
        <v>0</v>
      </c>
      <c r="AI1305">
        <f>IFERROR(SMALL(AI346:AI1024,ROW()-ROW($AI$1027)+1),"")</f>
        <v>0</v>
      </c>
      <c r="AJ1305">
        <f>IFERROR(SMALL(AJ346:AJ1024,ROW()-ROW($AJ$1027)+1),"")</f>
        <v>0</v>
      </c>
      <c r="AM1305">
        <f>IFERROR(SMALL(AM346:AM1024,ROW()-ROW($AM$1027)+1),"")</f>
        <v>0</v>
      </c>
      <c r="AN1305">
        <f>IFERROR(SMALL(AN346:AN1024,ROW()-ROW($AN$1027)+1),"")</f>
        <v>0</v>
      </c>
      <c r="AO1305">
        <f>IFERROR(SMALL(AO346:AO1024,ROW()-ROW($AO$1027)+1),"")</f>
        <v>0</v>
      </c>
      <c r="AP1305">
        <f>IFERROR(SMALL(AP346:AP1024,ROW()-ROW($AP$1027)+1),"")</f>
        <v>0</v>
      </c>
      <c r="AQ1305">
        <f>IFERROR(SMALL(AQ346:AQ1024,ROW()-ROW($AQ$1027)+1),"")</f>
        <v>0</v>
      </c>
      <c r="AR1305">
        <f>IFERROR(SMALL(AR346:AR1024,ROW()-ROW($AR$1027)+1),"")</f>
        <v>0</v>
      </c>
      <c r="AS1305">
        <f>IFERROR(SMALL(AS346:AS1024,ROW()-ROW($AS$1027)+1),"")</f>
        <v>0</v>
      </c>
      <c r="AT1305">
        <f>IFERROR(SMALL(AT346:AT1024,ROW()-ROW($AT$1027)+1),"")</f>
        <v>0</v>
      </c>
      <c r="AU1305">
        <f>IFERROR(SMALL(AU346:AU1024,ROW()-ROW($AU$1027)+1),"")</f>
        <v>0</v>
      </c>
      <c r="AV1305">
        <f>IFERROR(SMALL(AV346:AV1024,ROW()-ROW($AV$1027)+1),"")</f>
        <v>0</v>
      </c>
      <c r="AW1305">
        <f>IFERROR(SMALL(AW346:AW1024,ROW()-ROW($AW$1027)+1),"")</f>
        <v>0</v>
      </c>
      <c r="AX1305">
        <f>IFERROR(SMALL(AX346:AX1024,ROW()-ROW($AX$1027)+1),"")</f>
        <v>0</v>
      </c>
      <c r="AY1305">
        <f>IFERROR(SMALL(AY346:AY1024,ROW()-ROW($AY$1027)+1),"")</f>
        <v>0</v>
      </c>
      <c r="AZ1305">
        <f>IFERROR(SMALL(AZ346:AZ1024,ROW()-ROW($AZ$1027)+1),"")</f>
        <v>0</v>
      </c>
      <c r="BA1305">
        <f>IFERROR(SMALL(BA346:BA1024,ROW()-ROW($BA$1027)+1),"")</f>
        <v>0</v>
      </c>
      <c r="BB1305">
        <f>IFERROR(SMALL(BB346:BB1024,ROW()-ROW($BB$1027)+1),"")</f>
        <v>0</v>
      </c>
      <c r="BC1305">
        <f>IFERROR(SMALL(BC346:BC1024,ROW()-ROW($BC$1027)+1),"")</f>
        <v>0</v>
      </c>
      <c r="BD1305">
        <f>IFERROR(SMALL(BD346:BD1024,ROW()-ROW($BD$1027)+1),"")</f>
        <v>0</v>
      </c>
      <c r="BE1305">
        <f>IFERROR(SMALL(BE346:BE1024,ROW()-ROW($BE$1027)+1),"")</f>
        <v>0</v>
      </c>
      <c r="BF1305">
        <f>IFERROR(SMALL(BF346:BF1024,ROW()-ROW($BF$1027)+1),"")</f>
        <v>0</v>
      </c>
      <c r="BG1305">
        <f>IFERROR(SMALL(BG346:BG1024,ROW()-ROW($BG$1027)+1),"")</f>
        <v>0</v>
      </c>
      <c r="BH1305">
        <f>IFERROR(SMALL(BH346:BH1024,ROW()-ROW($BH$1027)+1),"")</f>
        <v>0</v>
      </c>
      <c r="BI1305">
        <f>IFERROR(SMALL(BI346:BI1024,ROW()-ROW($BI$1027)+1),"")</f>
        <v>0</v>
      </c>
      <c r="BJ1305">
        <f>IFERROR(SMALL(BJ346:BJ1024,ROW()-ROW($BJ$1027)+1),"")</f>
        <v>0</v>
      </c>
      <c r="BK1305">
        <f>IFERROR(SMALL(BK346:BK1024,ROW()-ROW($BK$1027)+1),"")</f>
        <v>0</v>
      </c>
      <c r="BL1305">
        <f>IFERROR(SMALL(BL346:BL1024,ROW()-ROW($BL$1027)+1),"")</f>
        <v>0</v>
      </c>
      <c r="BM1305">
        <f>IFERROR(SMALL(BM346:BM1024,ROW()-ROW($BM$1027)+1),"")</f>
        <v>0</v>
      </c>
      <c r="BN1305">
        <f>IFERROR(SMALL(BN346:BN1024,ROW()-ROW($BN$1027)+1),"")</f>
        <v>0</v>
      </c>
      <c r="BO1305">
        <f>IFERROR(SMALL(BO346:BO1024,ROW()-ROW($BO$1027)+1),"")</f>
        <v>0</v>
      </c>
      <c r="BP1305">
        <f>IFERROR(SMALL(BP346:BP1024,ROW()-ROW($BP$1027)+1),"")</f>
        <v>0</v>
      </c>
      <c r="BQ1305">
        <f>IFERROR(SMALL(BQ346:BQ1024,ROW()-ROW($BQ$1027)+1),"")</f>
        <v>0</v>
      </c>
      <c r="BR1305">
        <f>IFERROR(SMALL(BR346:BR1024,ROW()-ROW($BR$1027)+1),"")</f>
        <v>0</v>
      </c>
    </row>
    <row r="1306" spans="5:70">
      <c r="E1306">
        <f>IFERROR(SMALL(E346:E1024,ROW()-ROW($E$1027)+1),"")</f>
        <v>0</v>
      </c>
      <c r="F1306">
        <f>IFERROR(SMALL(F346:F1024,ROW()-ROW($F$1027)+1),"")</f>
        <v>0</v>
      </c>
      <c r="G1306">
        <f>IFERROR(SMALL(G346:G1024,ROW()-ROW($G$1027)+1),"")</f>
        <v>0</v>
      </c>
      <c r="H1306">
        <f>IFERROR(SMALL(H346:H1024,ROW()-ROW($H$1027)+1),"")</f>
        <v>0</v>
      </c>
      <c r="I1306">
        <f>IFERROR(SMALL(I346:I1024,ROW()-ROW($I$1027)+1),"")</f>
        <v>0</v>
      </c>
      <c r="J1306">
        <f>IFERROR(SMALL(J346:J1024,ROW()-ROW($J$1027)+1),"")</f>
        <v>0</v>
      </c>
      <c r="K1306">
        <f>IFERROR(SMALL(K346:K1024,ROW()-ROW($K$1027)+1),"")</f>
        <v>0</v>
      </c>
      <c r="L1306">
        <f>IFERROR(SMALL(L346:L1024,ROW()-ROW($L$1027)+1),"")</f>
        <v>0</v>
      </c>
      <c r="M1306">
        <f>IFERROR(SMALL(M346:M1024,ROW()-ROW($M$1027)+1),"")</f>
        <v>0</v>
      </c>
      <c r="N1306">
        <f>IFERROR(SMALL(N346:N1024,ROW()-ROW($N$1027)+1),"")</f>
        <v>0</v>
      </c>
      <c r="O1306">
        <f>IFERROR(SMALL(O346:O1024,ROW()-ROW($O$1027)+1),"")</f>
        <v>0</v>
      </c>
      <c r="P1306">
        <f>IFERROR(SMALL(P346:P1024,ROW()-ROW($P$1027)+1),"")</f>
        <v>0</v>
      </c>
      <c r="Q1306">
        <f>IFERROR(SMALL(Q346:Q1024,ROW()-ROW($Q$1027)+1),"")</f>
        <v>0</v>
      </c>
      <c r="R1306">
        <f>IFERROR(SMALL(R346:R1024,ROW()-ROW($R$1027)+1),"")</f>
        <v>0</v>
      </c>
      <c r="S1306">
        <f>IFERROR(SMALL(S346:S1024,ROW()-ROW($S$1027)+1),"")</f>
        <v>0</v>
      </c>
      <c r="T1306">
        <f>IFERROR(SMALL(T346:T1024,ROW()-ROW($T$1027)+1),"")</f>
        <v>0</v>
      </c>
      <c r="U1306">
        <f>IFERROR(SMALL(U346:U1024,ROW()-ROW($U$1027)+1),"")</f>
        <v>0</v>
      </c>
      <c r="V1306">
        <f>IFERROR(SMALL(V346:V1024,ROW()-ROW($V$1027)+1),"")</f>
        <v>0</v>
      </c>
      <c r="W1306">
        <f>IFERROR(SMALL(W346:W1024,ROW()-ROW($W$1027)+1),"")</f>
        <v>0</v>
      </c>
      <c r="X1306">
        <f>IFERROR(SMALL(X346:X1024,ROW()-ROW($X$1027)+1),"")</f>
        <v>0</v>
      </c>
      <c r="Y1306">
        <f>IFERROR(SMALL(Y346:Y1024,ROW()-ROW($Y$1027)+1),"")</f>
        <v>0</v>
      </c>
      <c r="Z1306">
        <f>IFERROR(SMALL(Z346:Z1024,ROW()-ROW($Z$1027)+1),"")</f>
        <v>0</v>
      </c>
      <c r="AA1306">
        <f>IFERROR(SMALL(AA346:AA1024,ROW()-ROW($AA$1027)+1),"")</f>
        <v>0</v>
      </c>
      <c r="AB1306">
        <f>IFERROR(SMALL(AB346:AB1024,ROW()-ROW($AB$1027)+1),"")</f>
        <v>0</v>
      </c>
      <c r="AC1306">
        <f>IFERROR(SMALL(AC346:AC1024,ROW()-ROW($AC$1027)+1),"")</f>
        <v>0</v>
      </c>
      <c r="AD1306">
        <f>IFERROR(SMALL(AD346:AD1024,ROW()-ROW($AD$1027)+1),"")</f>
        <v>0</v>
      </c>
      <c r="AE1306">
        <f>IFERROR(SMALL(AE346:AE1024,ROW()-ROW($AE$1027)+1),"")</f>
        <v>0</v>
      </c>
      <c r="AF1306">
        <f>IFERROR(SMALL(AF346:AF1024,ROW()-ROW($AF$1027)+1),"")</f>
        <v>0</v>
      </c>
      <c r="AG1306">
        <f>IFERROR(SMALL(AG346:AG1024,ROW()-ROW($AG$1027)+1),"")</f>
        <v>0</v>
      </c>
      <c r="AH1306">
        <f>IFERROR(SMALL(AH346:AH1024,ROW()-ROW($AH$1027)+1),"")</f>
        <v>0</v>
      </c>
      <c r="AI1306">
        <f>IFERROR(SMALL(AI346:AI1024,ROW()-ROW($AI$1027)+1),"")</f>
        <v>0</v>
      </c>
      <c r="AJ1306">
        <f>IFERROR(SMALL(AJ346:AJ1024,ROW()-ROW($AJ$1027)+1),"")</f>
        <v>0</v>
      </c>
      <c r="AM1306">
        <f>IFERROR(SMALL(AM346:AM1024,ROW()-ROW($AM$1027)+1),"")</f>
        <v>0</v>
      </c>
      <c r="AN1306">
        <f>IFERROR(SMALL(AN346:AN1024,ROW()-ROW($AN$1027)+1),"")</f>
        <v>0</v>
      </c>
      <c r="AO1306">
        <f>IFERROR(SMALL(AO346:AO1024,ROW()-ROW($AO$1027)+1),"")</f>
        <v>0</v>
      </c>
      <c r="AP1306">
        <f>IFERROR(SMALL(AP346:AP1024,ROW()-ROW($AP$1027)+1),"")</f>
        <v>0</v>
      </c>
      <c r="AQ1306">
        <f>IFERROR(SMALL(AQ346:AQ1024,ROW()-ROW($AQ$1027)+1),"")</f>
        <v>0</v>
      </c>
      <c r="AR1306">
        <f>IFERROR(SMALL(AR346:AR1024,ROW()-ROW($AR$1027)+1),"")</f>
        <v>0</v>
      </c>
      <c r="AS1306">
        <f>IFERROR(SMALL(AS346:AS1024,ROW()-ROW($AS$1027)+1),"")</f>
        <v>0</v>
      </c>
      <c r="AT1306">
        <f>IFERROR(SMALL(AT346:AT1024,ROW()-ROW($AT$1027)+1),"")</f>
        <v>0</v>
      </c>
      <c r="AU1306">
        <f>IFERROR(SMALL(AU346:AU1024,ROW()-ROW($AU$1027)+1),"")</f>
        <v>0</v>
      </c>
      <c r="AV1306">
        <f>IFERROR(SMALL(AV346:AV1024,ROW()-ROW($AV$1027)+1),"")</f>
        <v>0</v>
      </c>
      <c r="AW1306">
        <f>IFERROR(SMALL(AW346:AW1024,ROW()-ROW($AW$1027)+1),"")</f>
        <v>0</v>
      </c>
      <c r="AX1306">
        <f>IFERROR(SMALL(AX346:AX1024,ROW()-ROW($AX$1027)+1),"")</f>
        <v>0</v>
      </c>
      <c r="AY1306">
        <f>IFERROR(SMALL(AY346:AY1024,ROW()-ROW($AY$1027)+1),"")</f>
        <v>0</v>
      </c>
      <c r="AZ1306">
        <f>IFERROR(SMALL(AZ346:AZ1024,ROW()-ROW($AZ$1027)+1),"")</f>
        <v>0</v>
      </c>
      <c r="BA1306">
        <f>IFERROR(SMALL(BA346:BA1024,ROW()-ROW($BA$1027)+1),"")</f>
        <v>0</v>
      </c>
      <c r="BB1306">
        <f>IFERROR(SMALL(BB346:BB1024,ROW()-ROW($BB$1027)+1),"")</f>
        <v>0</v>
      </c>
      <c r="BC1306">
        <f>IFERROR(SMALL(BC346:BC1024,ROW()-ROW($BC$1027)+1),"")</f>
        <v>0</v>
      </c>
      <c r="BD1306">
        <f>IFERROR(SMALL(BD346:BD1024,ROW()-ROW($BD$1027)+1),"")</f>
        <v>0</v>
      </c>
      <c r="BE1306">
        <f>IFERROR(SMALL(BE346:BE1024,ROW()-ROW($BE$1027)+1),"")</f>
        <v>0</v>
      </c>
      <c r="BF1306">
        <f>IFERROR(SMALL(BF346:BF1024,ROW()-ROW($BF$1027)+1),"")</f>
        <v>0</v>
      </c>
      <c r="BG1306">
        <f>IFERROR(SMALL(BG346:BG1024,ROW()-ROW($BG$1027)+1),"")</f>
        <v>0</v>
      </c>
      <c r="BH1306">
        <f>IFERROR(SMALL(BH346:BH1024,ROW()-ROW($BH$1027)+1),"")</f>
        <v>0</v>
      </c>
      <c r="BI1306">
        <f>IFERROR(SMALL(BI346:BI1024,ROW()-ROW($BI$1027)+1),"")</f>
        <v>0</v>
      </c>
      <c r="BJ1306">
        <f>IFERROR(SMALL(BJ346:BJ1024,ROW()-ROW($BJ$1027)+1),"")</f>
        <v>0</v>
      </c>
      <c r="BK1306">
        <f>IFERROR(SMALL(BK346:BK1024,ROW()-ROW($BK$1027)+1),"")</f>
        <v>0</v>
      </c>
      <c r="BL1306">
        <f>IFERROR(SMALL(BL346:BL1024,ROW()-ROW($BL$1027)+1),"")</f>
        <v>0</v>
      </c>
      <c r="BM1306">
        <f>IFERROR(SMALL(BM346:BM1024,ROW()-ROW($BM$1027)+1),"")</f>
        <v>0</v>
      </c>
      <c r="BN1306">
        <f>IFERROR(SMALL(BN346:BN1024,ROW()-ROW($BN$1027)+1),"")</f>
        <v>0</v>
      </c>
      <c r="BO1306">
        <f>IFERROR(SMALL(BO346:BO1024,ROW()-ROW($BO$1027)+1),"")</f>
        <v>0</v>
      </c>
      <c r="BP1306">
        <f>IFERROR(SMALL(BP346:BP1024,ROW()-ROW($BP$1027)+1),"")</f>
        <v>0</v>
      </c>
      <c r="BQ1306">
        <f>IFERROR(SMALL(BQ346:BQ1024,ROW()-ROW($BQ$1027)+1),"")</f>
        <v>0</v>
      </c>
      <c r="BR1306">
        <f>IFERROR(SMALL(BR346:BR1024,ROW()-ROW($BR$1027)+1),"")</f>
        <v>0</v>
      </c>
    </row>
    <row r="1307" spans="5:70">
      <c r="E1307">
        <f>IFERROR(SMALL(E346:E1024,ROW()-ROW($E$1027)+1),"")</f>
        <v>0</v>
      </c>
      <c r="F1307">
        <f>IFERROR(SMALL(F346:F1024,ROW()-ROW($F$1027)+1),"")</f>
        <v>0</v>
      </c>
      <c r="G1307">
        <f>IFERROR(SMALL(G346:G1024,ROW()-ROW($G$1027)+1),"")</f>
        <v>0</v>
      </c>
      <c r="H1307">
        <f>IFERROR(SMALL(H346:H1024,ROW()-ROW($H$1027)+1),"")</f>
        <v>0</v>
      </c>
      <c r="I1307">
        <f>IFERROR(SMALL(I346:I1024,ROW()-ROW($I$1027)+1),"")</f>
        <v>0</v>
      </c>
      <c r="J1307">
        <f>IFERROR(SMALL(J346:J1024,ROW()-ROW($J$1027)+1),"")</f>
        <v>0</v>
      </c>
      <c r="K1307">
        <f>IFERROR(SMALL(K346:K1024,ROW()-ROW($K$1027)+1),"")</f>
        <v>0</v>
      </c>
      <c r="L1307">
        <f>IFERROR(SMALL(L346:L1024,ROW()-ROW($L$1027)+1),"")</f>
        <v>0</v>
      </c>
      <c r="M1307">
        <f>IFERROR(SMALL(M346:M1024,ROW()-ROW($M$1027)+1),"")</f>
        <v>0</v>
      </c>
      <c r="N1307">
        <f>IFERROR(SMALL(N346:N1024,ROW()-ROW($N$1027)+1),"")</f>
        <v>0</v>
      </c>
      <c r="O1307">
        <f>IFERROR(SMALL(O346:O1024,ROW()-ROW($O$1027)+1),"")</f>
        <v>0</v>
      </c>
      <c r="P1307">
        <f>IFERROR(SMALL(P346:P1024,ROW()-ROW($P$1027)+1),"")</f>
        <v>0</v>
      </c>
      <c r="Q1307">
        <f>IFERROR(SMALL(Q346:Q1024,ROW()-ROW($Q$1027)+1),"")</f>
        <v>0</v>
      </c>
      <c r="R1307">
        <f>IFERROR(SMALL(R346:R1024,ROW()-ROW($R$1027)+1),"")</f>
        <v>0</v>
      </c>
      <c r="S1307">
        <f>IFERROR(SMALL(S346:S1024,ROW()-ROW($S$1027)+1),"")</f>
        <v>0</v>
      </c>
      <c r="T1307">
        <f>IFERROR(SMALL(T346:T1024,ROW()-ROW($T$1027)+1),"")</f>
        <v>0</v>
      </c>
      <c r="U1307">
        <f>IFERROR(SMALL(U346:U1024,ROW()-ROW($U$1027)+1),"")</f>
        <v>0</v>
      </c>
      <c r="V1307">
        <f>IFERROR(SMALL(V346:V1024,ROW()-ROW($V$1027)+1),"")</f>
        <v>0</v>
      </c>
      <c r="W1307">
        <f>IFERROR(SMALL(W346:W1024,ROW()-ROW($W$1027)+1),"")</f>
        <v>0</v>
      </c>
      <c r="X1307">
        <f>IFERROR(SMALL(X346:X1024,ROW()-ROW($X$1027)+1),"")</f>
        <v>0</v>
      </c>
      <c r="Y1307">
        <f>IFERROR(SMALL(Y346:Y1024,ROW()-ROW($Y$1027)+1),"")</f>
        <v>0</v>
      </c>
      <c r="Z1307">
        <f>IFERROR(SMALL(Z346:Z1024,ROW()-ROW($Z$1027)+1),"")</f>
        <v>0</v>
      </c>
      <c r="AA1307">
        <f>IFERROR(SMALL(AA346:AA1024,ROW()-ROW($AA$1027)+1),"")</f>
        <v>0</v>
      </c>
      <c r="AB1307">
        <f>IFERROR(SMALL(AB346:AB1024,ROW()-ROW($AB$1027)+1),"")</f>
        <v>0</v>
      </c>
      <c r="AC1307">
        <f>IFERROR(SMALL(AC346:AC1024,ROW()-ROW($AC$1027)+1),"")</f>
        <v>0</v>
      </c>
      <c r="AD1307">
        <f>IFERROR(SMALL(AD346:AD1024,ROW()-ROW($AD$1027)+1),"")</f>
        <v>0</v>
      </c>
      <c r="AE1307">
        <f>IFERROR(SMALL(AE346:AE1024,ROW()-ROW($AE$1027)+1),"")</f>
        <v>0</v>
      </c>
      <c r="AF1307">
        <f>IFERROR(SMALL(AF346:AF1024,ROW()-ROW($AF$1027)+1),"")</f>
        <v>0</v>
      </c>
      <c r="AG1307">
        <f>IFERROR(SMALL(AG346:AG1024,ROW()-ROW($AG$1027)+1),"")</f>
        <v>0</v>
      </c>
      <c r="AH1307">
        <f>IFERROR(SMALL(AH346:AH1024,ROW()-ROW($AH$1027)+1),"")</f>
        <v>0</v>
      </c>
      <c r="AI1307">
        <f>IFERROR(SMALL(AI346:AI1024,ROW()-ROW($AI$1027)+1),"")</f>
        <v>0</v>
      </c>
      <c r="AJ1307">
        <f>IFERROR(SMALL(AJ346:AJ1024,ROW()-ROW($AJ$1027)+1),"")</f>
        <v>0</v>
      </c>
      <c r="AM1307">
        <f>IFERROR(SMALL(AM346:AM1024,ROW()-ROW($AM$1027)+1),"")</f>
        <v>0</v>
      </c>
      <c r="AN1307">
        <f>IFERROR(SMALL(AN346:AN1024,ROW()-ROW($AN$1027)+1),"")</f>
        <v>0</v>
      </c>
      <c r="AO1307">
        <f>IFERROR(SMALL(AO346:AO1024,ROW()-ROW($AO$1027)+1),"")</f>
        <v>0</v>
      </c>
      <c r="AP1307">
        <f>IFERROR(SMALL(AP346:AP1024,ROW()-ROW($AP$1027)+1),"")</f>
        <v>0</v>
      </c>
      <c r="AQ1307">
        <f>IFERROR(SMALL(AQ346:AQ1024,ROW()-ROW($AQ$1027)+1),"")</f>
        <v>0</v>
      </c>
      <c r="AR1307">
        <f>IFERROR(SMALL(AR346:AR1024,ROW()-ROW($AR$1027)+1),"")</f>
        <v>0</v>
      </c>
      <c r="AS1307">
        <f>IFERROR(SMALL(AS346:AS1024,ROW()-ROW($AS$1027)+1),"")</f>
        <v>0</v>
      </c>
      <c r="AT1307">
        <f>IFERROR(SMALL(AT346:AT1024,ROW()-ROW($AT$1027)+1),"")</f>
        <v>0</v>
      </c>
      <c r="AU1307">
        <f>IFERROR(SMALL(AU346:AU1024,ROW()-ROW($AU$1027)+1),"")</f>
        <v>0</v>
      </c>
      <c r="AV1307">
        <f>IFERROR(SMALL(AV346:AV1024,ROW()-ROW($AV$1027)+1),"")</f>
        <v>0</v>
      </c>
      <c r="AW1307">
        <f>IFERROR(SMALL(AW346:AW1024,ROW()-ROW($AW$1027)+1),"")</f>
        <v>0</v>
      </c>
      <c r="AX1307">
        <f>IFERROR(SMALL(AX346:AX1024,ROW()-ROW($AX$1027)+1),"")</f>
        <v>0</v>
      </c>
      <c r="AY1307">
        <f>IFERROR(SMALL(AY346:AY1024,ROW()-ROW($AY$1027)+1),"")</f>
        <v>0</v>
      </c>
      <c r="AZ1307">
        <f>IFERROR(SMALL(AZ346:AZ1024,ROW()-ROW($AZ$1027)+1),"")</f>
        <v>0</v>
      </c>
      <c r="BA1307">
        <f>IFERROR(SMALL(BA346:BA1024,ROW()-ROW($BA$1027)+1),"")</f>
        <v>0</v>
      </c>
      <c r="BB1307">
        <f>IFERROR(SMALL(BB346:BB1024,ROW()-ROW($BB$1027)+1),"")</f>
        <v>0</v>
      </c>
      <c r="BC1307">
        <f>IFERROR(SMALL(BC346:BC1024,ROW()-ROW($BC$1027)+1),"")</f>
        <v>0</v>
      </c>
      <c r="BD1307">
        <f>IFERROR(SMALL(BD346:BD1024,ROW()-ROW($BD$1027)+1),"")</f>
        <v>0</v>
      </c>
      <c r="BE1307">
        <f>IFERROR(SMALL(BE346:BE1024,ROW()-ROW($BE$1027)+1),"")</f>
        <v>0</v>
      </c>
      <c r="BF1307">
        <f>IFERROR(SMALL(BF346:BF1024,ROW()-ROW($BF$1027)+1),"")</f>
        <v>0</v>
      </c>
      <c r="BG1307">
        <f>IFERROR(SMALL(BG346:BG1024,ROW()-ROW($BG$1027)+1),"")</f>
        <v>0</v>
      </c>
      <c r="BH1307">
        <f>IFERROR(SMALL(BH346:BH1024,ROW()-ROW($BH$1027)+1),"")</f>
        <v>0</v>
      </c>
      <c r="BI1307">
        <f>IFERROR(SMALL(BI346:BI1024,ROW()-ROW($BI$1027)+1),"")</f>
        <v>0</v>
      </c>
      <c r="BJ1307">
        <f>IFERROR(SMALL(BJ346:BJ1024,ROW()-ROW($BJ$1027)+1),"")</f>
        <v>0</v>
      </c>
      <c r="BK1307">
        <f>IFERROR(SMALL(BK346:BK1024,ROW()-ROW($BK$1027)+1),"")</f>
        <v>0</v>
      </c>
      <c r="BL1307">
        <f>IFERROR(SMALL(BL346:BL1024,ROW()-ROW($BL$1027)+1),"")</f>
        <v>0</v>
      </c>
      <c r="BM1307">
        <f>IFERROR(SMALL(BM346:BM1024,ROW()-ROW($BM$1027)+1),"")</f>
        <v>0</v>
      </c>
      <c r="BN1307">
        <f>IFERROR(SMALL(BN346:BN1024,ROW()-ROW($BN$1027)+1),"")</f>
        <v>0</v>
      </c>
      <c r="BO1307">
        <f>IFERROR(SMALL(BO346:BO1024,ROW()-ROW($BO$1027)+1),"")</f>
        <v>0</v>
      </c>
      <c r="BP1307">
        <f>IFERROR(SMALL(BP346:BP1024,ROW()-ROW($BP$1027)+1),"")</f>
        <v>0</v>
      </c>
      <c r="BQ1307">
        <f>IFERROR(SMALL(BQ346:BQ1024,ROW()-ROW($BQ$1027)+1),"")</f>
        <v>0</v>
      </c>
      <c r="BR1307">
        <f>IFERROR(SMALL(BR346:BR1024,ROW()-ROW($BR$1027)+1),"")</f>
        <v>0</v>
      </c>
    </row>
    <row r="1308" spans="5:70">
      <c r="E1308">
        <f>IFERROR(SMALL(E346:E1024,ROW()-ROW($E$1027)+1),"")</f>
        <v>0</v>
      </c>
      <c r="F1308">
        <f>IFERROR(SMALL(F346:F1024,ROW()-ROW($F$1027)+1),"")</f>
        <v>0</v>
      </c>
      <c r="G1308">
        <f>IFERROR(SMALL(G346:G1024,ROW()-ROW($G$1027)+1),"")</f>
        <v>0</v>
      </c>
      <c r="H1308">
        <f>IFERROR(SMALL(H346:H1024,ROW()-ROW($H$1027)+1),"")</f>
        <v>0</v>
      </c>
      <c r="I1308">
        <f>IFERROR(SMALL(I346:I1024,ROW()-ROW($I$1027)+1),"")</f>
        <v>0</v>
      </c>
      <c r="J1308">
        <f>IFERROR(SMALL(J346:J1024,ROW()-ROW($J$1027)+1),"")</f>
        <v>0</v>
      </c>
      <c r="K1308">
        <f>IFERROR(SMALL(K346:K1024,ROW()-ROW($K$1027)+1),"")</f>
        <v>0</v>
      </c>
      <c r="L1308">
        <f>IFERROR(SMALL(L346:L1024,ROW()-ROW($L$1027)+1),"")</f>
        <v>0</v>
      </c>
      <c r="M1308">
        <f>IFERROR(SMALL(M346:M1024,ROW()-ROW($M$1027)+1),"")</f>
        <v>0</v>
      </c>
      <c r="N1308">
        <f>IFERROR(SMALL(N346:N1024,ROW()-ROW($N$1027)+1),"")</f>
        <v>0</v>
      </c>
      <c r="O1308">
        <f>IFERROR(SMALL(O346:O1024,ROW()-ROW($O$1027)+1),"")</f>
        <v>0</v>
      </c>
      <c r="P1308">
        <f>IFERROR(SMALL(P346:P1024,ROW()-ROW($P$1027)+1),"")</f>
        <v>0</v>
      </c>
      <c r="Q1308">
        <f>IFERROR(SMALL(Q346:Q1024,ROW()-ROW($Q$1027)+1),"")</f>
        <v>0</v>
      </c>
      <c r="R1308">
        <f>IFERROR(SMALL(R346:R1024,ROW()-ROW($R$1027)+1),"")</f>
        <v>0</v>
      </c>
      <c r="S1308">
        <f>IFERROR(SMALL(S346:S1024,ROW()-ROW($S$1027)+1),"")</f>
        <v>0</v>
      </c>
      <c r="T1308">
        <f>IFERROR(SMALL(T346:T1024,ROW()-ROW($T$1027)+1),"")</f>
        <v>0</v>
      </c>
      <c r="U1308">
        <f>IFERROR(SMALL(U346:U1024,ROW()-ROW($U$1027)+1),"")</f>
        <v>0</v>
      </c>
      <c r="V1308">
        <f>IFERROR(SMALL(V346:V1024,ROW()-ROW($V$1027)+1),"")</f>
        <v>0</v>
      </c>
      <c r="W1308">
        <f>IFERROR(SMALL(W346:W1024,ROW()-ROW($W$1027)+1),"")</f>
        <v>0</v>
      </c>
      <c r="X1308">
        <f>IFERROR(SMALL(X346:X1024,ROW()-ROW($X$1027)+1),"")</f>
        <v>0</v>
      </c>
      <c r="Y1308">
        <f>IFERROR(SMALL(Y346:Y1024,ROW()-ROW($Y$1027)+1),"")</f>
        <v>0</v>
      </c>
      <c r="Z1308">
        <f>IFERROR(SMALL(Z346:Z1024,ROW()-ROW($Z$1027)+1),"")</f>
        <v>0</v>
      </c>
      <c r="AA1308">
        <f>IFERROR(SMALL(AA346:AA1024,ROW()-ROW($AA$1027)+1),"")</f>
        <v>0</v>
      </c>
      <c r="AB1308">
        <f>IFERROR(SMALL(AB346:AB1024,ROW()-ROW($AB$1027)+1),"")</f>
        <v>0</v>
      </c>
      <c r="AC1308">
        <f>IFERROR(SMALL(AC346:AC1024,ROW()-ROW($AC$1027)+1),"")</f>
        <v>0</v>
      </c>
      <c r="AD1308">
        <f>IFERROR(SMALL(AD346:AD1024,ROW()-ROW($AD$1027)+1),"")</f>
        <v>0</v>
      </c>
      <c r="AE1308">
        <f>IFERROR(SMALL(AE346:AE1024,ROW()-ROW($AE$1027)+1),"")</f>
        <v>0</v>
      </c>
      <c r="AF1308">
        <f>IFERROR(SMALL(AF346:AF1024,ROW()-ROW($AF$1027)+1),"")</f>
        <v>0</v>
      </c>
      <c r="AG1308">
        <f>IFERROR(SMALL(AG346:AG1024,ROW()-ROW($AG$1027)+1),"")</f>
        <v>0</v>
      </c>
      <c r="AH1308">
        <f>IFERROR(SMALL(AH346:AH1024,ROW()-ROW($AH$1027)+1),"")</f>
        <v>0</v>
      </c>
      <c r="AI1308">
        <f>IFERROR(SMALL(AI346:AI1024,ROW()-ROW($AI$1027)+1),"")</f>
        <v>0</v>
      </c>
      <c r="AJ1308">
        <f>IFERROR(SMALL(AJ346:AJ1024,ROW()-ROW($AJ$1027)+1),"")</f>
        <v>0</v>
      </c>
      <c r="AM1308">
        <f>IFERROR(SMALL(AM346:AM1024,ROW()-ROW($AM$1027)+1),"")</f>
        <v>0</v>
      </c>
      <c r="AN1308">
        <f>IFERROR(SMALL(AN346:AN1024,ROW()-ROW($AN$1027)+1),"")</f>
        <v>0</v>
      </c>
      <c r="AO1308">
        <f>IFERROR(SMALL(AO346:AO1024,ROW()-ROW($AO$1027)+1),"")</f>
        <v>0</v>
      </c>
      <c r="AP1308">
        <f>IFERROR(SMALL(AP346:AP1024,ROW()-ROW($AP$1027)+1),"")</f>
        <v>0</v>
      </c>
      <c r="AQ1308">
        <f>IFERROR(SMALL(AQ346:AQ1024,ROW()-ROW($AQ$1027)+1),"")</f>
        <v>0</v>
      </c>
      <c r="AR1308">
        <f>IFERROR(SMALL(AR346:AR1024,ROW()-ROW($AR$1027)+1),"")</f>
        <v>0</v>
      </c>
      <c r="AS1308">
        <f>IFERROR(SMALL(AS346:AS1024,ROW()-ROW($AS$1027)+1),"")</f>
        <v>0</v>
      </c>
      <c r="AT1308">
        <f>IFERROR(SMALL(AT346:AT1024,ROW()-ROW($AT$1027)+1),"")</f>
        <v>0</v>
      </c>
      <c r="AU1308">
        <f>IFERROR(SMALL(AU346:AU1024,ROW()-ROW($AU$1027)+1),"")</f>
        <v>0</v>
      </c>
      <c r="AV1308">
        <f>IFERROR(SMALL(AV346:AV1024,ROW()-ROW($AV$1027)+1),"")</f>
        <v>0</v>
      </c>
      <c r="AW1308">
        <f>IFERROR(SMALL(AW346:AW1024,ROW()-ROW($AW$1027)+1),"")</f>
        <v>0</v>
      </c>
      <c r="AX1308">
        <f>IFERROR(SMALL(AX346:AX1024,ROW()-ROW($AX$1027)+1),"")</f>
        <v>0</v>
      </c>
      <c r="AY1308">
        <f>IFERROR(SMALL(AY346:AY1024,ROW()-ROW($AY$1027)+1),"")</f>
        <v>0</v>
      </c>
      <c r="AZ1308">
        <f>IFERROR(SMALL(AZ346:AZ1024,ROW()-ROW($AZ$1027)+1),"")</f>
        <v>0</v>
      </c>
      <c r="BA1308">
        <f>IFERROR(SMALL(BA346:BA1024,ROW()-ROW($BA$1027)+1),"")</f>
        <v>0</v>
      </c>
      <c r="BB1308">
        <f>IFERROR(SMALL(BB346:BB1024,ROW()-ROW($BB$1027)+1),"")</f>
        <v>0</v>
      </c>
      <c r="BC1308">
        <f>IFERROR(SMALL(BC346:BC1024,ROW()-ROW($BC$1027)+1),"")</f>
        <v>0</v>
      </c>
      <c r="BD1308">
        <f>IFERROR(SMALL(BD346:BD1024,ROW()-ROW($BD$1027)+1),"")</f>
        <v>0</v>
      </c>
      <c r="BE1308">
        <f>IFERROR(SMALL(BE346:BE1024,ROW()-ROW($BE$1027)+1),"")</f>
        <v>0</v>
      </c>
      <c r="BF1308">
        <f>IFERROR(SMALL(BF346:BF1024,ROW()-ROW($BF$1027)+1),"")</f>
        <v>0</v>
      </c>
      <c r="BG1308">
        <f>IFERROR(SMALL(BG346:BG1024,ROW()-ROW($BG$1027)+1),"")</f>
        <v>0</v>
      </c>
      <c r="BH1308">
        <f>IFERROR(SMALL(BH346:BH1024,ROW()-ROW($BH$1027)+1),"")</f>
        <v>0</v>
      </c>
      <c r="BI1308">
        <f>IFERROR(SMALL(BI346:BI1024,ROW()-ROW($BI$1027)+1),"")</f>
        <v>0</v>
      </c>
      <c r="BJ1308">
        <f>IFERROR(SMALL(BJ346:BJ1024,ROW()-ROW($BJ$1027)+1),"")</f>
        <v>0</v>
      </c>
      <c r="BK1308">
        <f>IFERROR(SMALL(BK346:BK1024,ROW()-ROW($BK$1027)+1),"")</f>
        <v>0</v>
      </c>
      <c r="BL1308">
        <f>IFERROR(SMALL(BL346:BL1024,ROW()-ROW($BL$1027)+1),"")</f>
        <v>0</v>
      </c>
      <c r="BM1308">
        <f>IFERROR(SMALL(BM346:BM1024,ROW()-ROW($BM$1027)+1),"")</f>
        <v>0</v>
      </c>
      <c r="BN1308">
        <f>IFERROR(SMALL(BN346:BN1024,ROW()-ROW($BN$1027)+1),"")</f>
        <v>0</v>
      </c>
      <c r="BO1308">
        <f>IFERROR(SMALL(BO346:BO1024,ROW()-ROW($BO$1027)+1),"")</f>
        <v>0</v>
      </c>
      <c r="BP1308">
        <f>IFERROR(SMALL(BP346:BP1024,ROW()-ROW($BP$1027)+1),"")</f>
        <v>0</v>
      </c>
      <c r="BQ1308">
        <f>IFERROR(SMALL(BQ346:BQ1024,ROW()-ROW($BQ$1027)+1),"")</f>
        <v>0</v>
      </c>
      <c r="BR1308">
        <f>IFERROR(SMALL(BR346:BR1024,ROW()-ROW($BR$1027)+1),"")</f>
        <v>0</v>
      </c>
    </row>
    <row r="1309" spans="5:70">
      <c r="E1309">
        <f>IFERROR(SMALL(E346:E1024,ROW()-ROW($E$1027)+1),"")</f>
        <v>0</v>
      </c>
      <c r="F1309">
        <f>IFERROR(SMALL(F346:F1024,ROW()-ROW($F$1027)+1),"")</f>
        <v>0</v>
      </c>
      <c r="G1309">
        <f>IFERROR(SMALL(G346:G1024,ROW()-ROW($G$1027)+1),"")</f>
        <v>0</v>
      </c>
      <c r="H1309">
        <f>IFERROR(SMALL(H346:H1024,ROW()-ROW($H$1027)+1),"")</f>
        <v>0</v>
      </c>
      <c r="I1309">
        <f>IFERROR(SMALL(I346:I1024,ROW()-ROW($I$1027)+1),"")</f>
        <v>0</v>
      </c>
      <c r="J1309">
        <f>IFERROR(SMALL(J346:J1024,ROW()-ROW($J$1027)+1),"")</f>
        <v>0</v>
      </c>
      <c r="K1309">
        <f>IFERROR(SMALL(K346:K1024,ROW()-ROW($K$1027)+1),"")</f>
        <v>0</v>
      </c>
      <c r="L1309">
        <f>IFERROR(SMALL(L346:L1024,ROW()-ROW($L$1027)+1),"")</f>
        <v>0</v>
      </c>
      <c r="M1309">
        <f>IFERROR(SMALL(M346:M1024,ROW()-ROW($M$1027)+1),"")</f>
        <v>0</v>
      </c>
      <c r="N1309">
        <f>IFERROR(SMALL(N346:N1024,ROW()-ROW($N$1027)+1),"")</f>
        <v>0</v>
      </c>
      <c r="O1309">
        <f>IFERROR(SMALL(O346:O1024,ROW()-ROW($O$1027)+1),"")</f>
        <v>0</v>
      </c>
      <c r="P1309">
        <f>IFERROR(SMALL(P346:P1024,ROW()-ROW($P$1027)+1),"")</f>
        <v>0</v>
      </c>
      <c r="Q1309">
        <f>IFERROR(SMALL(Q346:Q1024,ROW()-ROW($Q$1027)+1),"")</f>
        <v>0</v>
      </c>
      <c r="R1309">
        <f>IFERROR(SMALL(R346:R1024,ROW()-ROW($R$1027)+1),"")</f>
        <v>0</v>
      </c>
      <c r="S1309">
        <f>IFERROR(SMALL(S346:S1024,ROW()-ROW($S$1027)+1),"")</f>
        <v>0</v>
      </c>
      <c r="T1309">
        <f>IFERROR(SMALL(T346:T1024,ROW()-ROW($T$1027)+1),"")</f>
        <v>0</v>
      </c>
      <c r="U1309">
        <f>IFERROR(SMALL(U346:U1024,ROW()-ROW($U$1027)+1),"")</f>
        <v>0</v>
      </c>
      <c r="V1309">
        <f>IFERROR(SMALL(V346:V1024,ROW()-ROW($V$1027)+1),"")</f>
        <v>0</v>
      </c>
      <c r="W1309">
        <f>IFERROR(SMALL(W346:W1024,ROW()-ROW($W$1027)+1),"")</f>
        <v>0</v>
      </c>
      <c r="X1309">
        <f>IFERROR(SMALL(X346:X1024,ROW()-ROW($X$1027)+1),"")</f>
        <v>0</v>
      </c>
      <c r="Y1309">
        <f>IFERROR(SMALL(Y346:Y1024,ROW()-ROW($Y$1027)+1),"")</f>
        <v>0</v>
      </c>
      <c r="Z1309">
        <f>IFERROR(SMALL(Z346:Z1024,ROW()-ROW($Z$1027)+1),"")</f>
        <v>0</v>
      </c>
      <c r="AA1309">
        <f>IFERROR(SMALL(AA346:AA1024,ROW()-ROW($AA$1027)+1),"")</f>
        <v>0</v>
      </c>
      <c r="AB1309">
        <f>IFERROR(SMALL(AB346:AB1024,ROW()-ROW($AB$1027)+1),"")</f>
        <v>0</v>
      </c>
      <c r="AC1309">
        <f>IFERROR(SMALL(AC346:AC1024,ROW()-ROW($AC$1027)+1),"")</f>
        <v>0</v>
      </c>
      <c r="AD1309">
        <f>IFERROR(SMALL(AD346:AD1024,ROW()-ROW($AD$1027)+1),"")</f>
        <v>0</v>
      </c>
      <c r="AE1309">
        <f>IFERROR(SMALL(AE346:AE1024,ROW()-ROW($AE$1027)+1),"")</f>
        <v>0</v>
      </c>
      <c r="AF1309">
        <f>IFERROR(SMALL(AF346:AF1024,ROW()-ROW($AF$1027)+1),"")</f>
        <v>0</v>
      </c>
      <c r="AG1309">
        <f>IFERROR(SMALL(AG346:AG1024,ROW()-ROW($AG$1027)+1),"")</f>
        <v>0</v>
      </c>
      <c r="AH1309">
        <f>IFERROR(SMALL(AH346:AH1024,ROW()-ROW($AH$1027)+1),"")</f>
        <v>0</v>
      </c>
      <c r="AI1309">
        <f>IFERROR(SMALL(AI346:AI1024,ROW()-ROW($AI$1027)+1),"")</f>
        <v>0</v>
      </c>
      <c r="AJ1309">
        <f>IFERROR(SMALL(AJ346:AJ1024,ROW()-ROW($AJ$1027)+1),"")</f>
        <v>0</v>
      </c>
      <c r="AM1309">
        <f>IFERROR(SMALL(AM346:AM1024,ROW()-ROW($AM$1027)+1),"")</f>
        <v>0</v>
      </c>
      <c r="AN1309">
        <f>IFERROR(SMALL(AN346:AN1024,ROW()-ROW($AN$1027)+1),"")</f>
        <v>0</v>
      </c>
      <c r="AO1309">
        <f>IFERROR(SMALL(AO346:AO1024,ROW()-ROW($AO$1027)+1),"")</f>
        <v>0</v>
      </c>
      <c r="AP1309">
        <f>IFERROR(SMALL(AP346:AP1024,ROW()-ROW($AP$1027)+1),"")</f>
        <v>0</v>
      </c>
      <c r="AQ1309">
        <f>IFERROR(SMALL(AQ346:AQ1024,ROW()-ROW($AQ$1027)+1),"")</f>
        <v>0</v>
      </c>
      <c r="AR1309">
        <f>IFERROR(SMALL(AR346:AR1024,ROW()-ROW($AR$1027)+1),"")</f>
        <v>0</v>
      </c>
      <c r="AS1309">
        <f>IFERROR(SMALL(AS346:AS1024,ROW()-ROW($AS$1027)+1),"")</f>
        <v>0</v>
      </c>
      <c r="AT1309">
        <f>IFERROR(SMALL(AT346:AT1024,ROW()-ROW($AT$1027)+1),"")</f>
        <v>0</v>
      </c>
      <c r="AU1309">
        <f>IFERROR(SMALL(AU346:AU1024,ROW()-ROW($AU$1027)+1),"")</f>
        <v>0</v>
      </c>
      <c r="AV1309">
        <f>IFERROR(SMALL(AV346:AV1024,ROW()-ROW($AV$1027)+1),"")</f>
        <v>0</v>
      </c>
      <c r="AW1309">
        <f>IFERROR(SMALL(AW346:AW1024,ROW()-ROW($AW$1027)+1),"")</f>
        <v>0</v>
      </c>
      <c r="AX1309">
        <f>IFERROR(SMALL(AX346:AX1024,ROW()-ROW($AX$1027)+1),"")</f>
        <v>0</v>
      </c>
      <c r="AY1309">
        <f>IFERROR(SMALL(AY346:AY1024,ROW()-ROW($AY$1027)+1),"")</f>
        <v>0</v>
      </c>
      <c r="AZ1309">
        <f>IFERROR(SMALL(AZ346:AZ1024,ROW()-ROW($AZ$1027)+1),"")</f>
        <v>0</v>
      </c>
      <c r="BA1309">
        <f>IFERROR(SMALL(BA346:BA1024,ROW()-ROW($BA$1027)+1),"")</f>
        <v>0</v>
      </c>
      <c r="BB1309">
        <f>IFERROR(SMALL(BB346:BB1024,ROW()-ROW($BB$1027)+1),"")</f>
        <v>0</v>
      </c>
      <c r="BC1309">
        <f>IFERROR(SMALL(BC346:BC1024,ROW()-ROW($BC$1027)+1),"")</f>
        <v>0</v>
      </c>
      <c r="BD1309">
        <f>IFERROR(SMALL(BD346:BD1024,ROW()-ROW($BD$1027)+1),"")</f>
        <v>0</v>
      </c>
      <c r="BE1309">
        <f>IFERROR(SMALL(BE346:BE1024,ROW()-ROW($BE$1027)+1),"")</f>
        <v>0</v>
      </c>
      <c r="BF1309">
        <f>IFERROR(SMALL(BF346:BF1024,ROW()-ROW($BF$1027)+1),"")</f>
        <v>0</v>
      </c>
      <c r="BG1309">
        <f>IFERROR(SMALL(BG346:BG1024,ROW()-ROW($BG$1027)+1),"")</f>
        <v>0</v>
      </c>
      <c r="BH1309">
        <f>IFERROR(SMALL(BH346:BH1024,ROW()-ROW($BH$1027)+1),"")</f>
        <v>0</v>
      </c>
      <c r="BI1309">
        <f>IFERROR(SMALL(BI346:BI1024,ROW()-ROW($BI$1027)+1),"")</f>
        <v>0</v>
      </c>
      <c r="BJ1309">
        <f>IFERROR(SMALL(BJ346:BJ1024,ROW()-ROW($BJ$1027)+1),"")</f>
        <v>0</v>
      </c>
      <c r="BK1309">
        <f>IFERROR(SMALL(BK346:BK1024,ROW()-ROW($BK$1027)+1),"")</f>
        <v>0</v>
      </c>
      <c r="BL1309">
        <f>IFERROR(SMALL(BL346:BL1024,ROW()-ROW($BL$1027)+1),"")</f>
        <v>0</v>
      </c>
      <c r="BM1309">
        <f>IFERROR(SMALL(BM346:BM1024,ROW()-ROW($BM$1027)+1),"")</f>
        <v>0</v>
      </c>
      <c r="BN1309">
        <f>IFERROR(SMALL(BN346:BN1024,ROW()-ROW($BN$1027)+1),"")</f>
        <v>0</v>
      </c>
      <c r="BO1309">
        <f>IFERROR(SMALL(BO346:BO1024,ROW()-ROW($BO$1027)+1),"")</f>
        <v>0</v>
      </c>
      <c r="BP1309">
        <f>IFERROR(SMALL(BP346:BP1024,ROW()-ROW($BP$1027)+1),"")</f>
        <v>0</v>
      </c>
      <c r="BQ1309">
        <f>IFERROR(SMALL(BQ346:BQ1024,ROW()-ROW($BQ$1027)+1),"")</f>
        <v>0</v>
      </c>
      <c r="BR1309">
        <f>IFERROR(SMALL(BR346:BR1024,ROW()-ROW($BR$1027)+1),"")</f>
        <v>0</v>
      </c>
    </row>
    <row r="1310" spans="5:70">
      <c r="E1310">
        <f>IFERROR(SMALL(E346:E1024,ROW()-ROW($E$1027)+1),"")</f>
        <v>0</v>
      </c>
      <c r="F1310">
        <f>IFERROR(SMALL(F346:F1024,ROW()-ROW($F$1027)+1),"")</f>
        <v>0</v>
      </c>
      <c r="G1310">
        <f>IFERROR(SMALL(G346:G1024,ROW()-ROW($G$1027)+1),"")</f>
        <v>0</v>
      </c>
      <c r="H1310">
        <f>IFERROR(SMALL(H346:H1024,ROW()-ROW($H$1027)+1),"")</f>
        <v>0</v>
      </c>
      <c r="I1310">
        <f>IFERROR(SMALL(I346:I1024,ROW()-ROW($I$1027)+1),"")</f>
        <v>0</v>
      </c>
      <c r="J1310">
        <f>IFERROR(SMALL(J346:J1024,ROW()-ROW($J$1027)+1),"")</f>
        <v>0</v>
      </c>
      <c r="K1310">
        <f>IFERROR(SMALL(K346:K1024,ROW()-ROW($K$1027)+1),"")</f>
        <v>0</v>
      </c>
      <c r="L1310">
        <f>IFERROR(SMALL(L346:L1024,ROW()-ROW($L$1027)+1),"")</f>
        <v>0</v>
      </c>
      <c r="M1310">
        <f>IFERROR(SMALL(M346:M1024,ROW()-ROW($M$1027)+1),"")</f>
        <v>0</v>
      </c>
      <c r="N1310">
        <f>IFERROR(SMALL(N346:N1024,ROW()-ROW($N$1027)+1),"")</f>
        <v>0</v>
      </c>
      <c r="O1310">
        <f>IFERROR(SMALL(O346:O1024,ROW()-ROW($O$1027)+1),"")</f>
        <v>0</v>
      </c>
      <c r="P1310">
        <f>IFERROR(SMALL(P346:P1024,ROW()-ROW($P$1027)+1),"")</f>
        <v>0</v>
      </c>
      <c r="Q1310">
        <f>IFERROR(SMALL(Q346:Q1024,ROW()-ROW($Q$1027)+1),"")</f>
        <v>0</v>
      </c>
      <c r="R1310">
        <f>IFERROR(SMALL(R346:R1024,ROW()-ROW($R$1027)+1),"")</f>
        <v>0</v>
      </c>
      <c r="S1310">
        <f>IFERROR(SMALL(S346:S1024,ROW()-ROW($S$1027)+1),"")</f>
        <v>0</v>
      </c>
      <c r="T1310">
        <f>IFERROR(SMALL(T346:T1024,ROW()-ROW($T$1027)+1),"")</f>
        <v>0</v>
      </c>
      <c r="U1310">
        <f>IFERROR(SMALL(U346:U1024,ROW()-ROW($U$1027)+1),"")</f>
        <v>0</v>
      </c>
      <c r="V1310">
        <f>IFERROR(SMALL(V346:V1024,ROW()-ROW($V$1027)+1),"")</f>
        <v>0</v>
      </c>
      <c r="W1310">
        <f>IFERROR(SMALL(W346:W1024,ROW()-ROW($W$1027)+1),"")</f>
        <v>0</v>
      </c>
      <c r="X1310">
        <f>IFERROR(SMALL(X346:X1024,ROW()-ROW($X$1027)+1),"")</f>
        <v>0</v>
      </c>
      <c r="Y1310">
        <f>IFERROR(SMALL(Y346:Y1024,ROW()-ROW($Y$1027)+1),"")</f>
        <v>0</v>
      </c>
      <c r="Z1310">
        <f>IFERROR(SMALL(Z346:Z1024,ROW()-ROW($Z$1027)+1),"")</f>
        <v>0</v>
      </c>
      <c r="AA1310">
        <f>IFERROR(SMALL(AA346:AA1024,ROW()-ROW($AA$1027)+1),"")</f>
        <v>0</v>
      </c>
      <c r="AB1310">
        <f>IFERROR(SMALL(AB346:AB1024,ROW()-ROW($AB$1027)+1),"")</f>
        <v>0</v>
      </c>
      <c r="AC1310">
        <f>IFERROR(SMALL(AC346:AC1024,ROW()-ROW($AC$1027)+1),"")</f>
        <v>0</v>
      </c>
      <c r="AD1310">
        <f>IFERROR(SMALL(AD346:AD1024,ROW()-ROW($AD$1027)+1),"")</f>
        <v>0</v>
      </c>
      <c r="AE1310">
        <f>IFERROR(SMALL(AE346:AE1024,ROW()-ROW($AE$1027)+1),"")</f>
        <v>0</v>
      </c>
      <c r="AF1310">
        <f>IFERROR(SMALL(AF346:AF1024,ROW()-ROW($AF$1027)+1),"")</f>
        <v>0</v>
      </c>
      <c r="AG1310">
        <f>IFERROR(SMALL(AG346:AG1024,ROW()-ROW($AG$1027)+1),"")</f>
        <v>0</v>
      </c>
      <c r="AH1310">
        <f>IFERROR(SMALL(AH346:AH1024,ROW()-ROW($AH$1027)+1),"")</f>
        <v>0</v>
      </c>
      <c r="AI1310">
        <f>IFERROR(SMALL(AI346:AI1024,ROW()-ROW($AI$1027)+1),"")</f>
        <v>0</v>
      </c>
      <c r="AJ1310">
        <f>IFERROR(SMALL(AJ346:AJ1024,ROW()-ROW($AJ$1027)+1),"")</f>
        <v>0</v>
      </c>
      <c r="AM1310">
        <f>IFERROR(SMALL(AM346:AM1024,ROW()-ROW($AM$1027)+1),"")</f>
        <v>0</v>
      </c>
      <c r="AN1310">
        <f>IFERROR(SMALL(AN346:AN1024,ROW()-ROW($AN$1027)+1),"")</f>
        <v>0</v>
      </c>
      <c r="AO1310">
        <f>IFERROR(SMALL(AO346:AO1024,ROW()-ROW($AO$1027)+1),"")</f>
        <v>0</v>
      </c>
      <c r="AP1310">
        <f>IFERROR(SMALL(AP346:AP1024,ROW()-ROW($AP$1027)+1),"")</f>
        <v>0</v>
      </c>
      <c r="AQ1310">
        <f>IFERROR(SMALL(AQ346:AQ1024,ROW()-ROW($AQ$1027)+1),"")</f>
        <v>0</v>
      </c>
      <c r="AR1310">
        <f>IFERROR(SMALL(AR346:AR1024,ROW()-ROW($AR$1027)+1),"")</f>
        <v>0</v>
      </c>
      <c r="AS1310">
        <f>IFERROR(SMALL(AS346:AS1024,ROW()-ROW($AS$1027)+1),"")</f>
        <v>0</v>
      </c>
      <c r="AT1310">
        <f>IFERROR(SMALL(AT346:AT1024,ROW()-ROW($AT$1027)+1),"")</f>
        <v>0</v>
      </c>
      <c r="AU1310">
        <f>IFERROR(SMALL(AU346:AU1024,ROW()-ROW($AU$1027)+1),"")</f>
        <v>0</v>
      </c>
      <c r="AV1310">
        <f>IFERROR(SMALL(AV346:AV1024,ROW()-ROW($AV$1027)+1),"")</f>
        <v>0</v>
      </c>
      <c r="AW1310">
        <f>IFERROR(SMALL(AW346:AW1024,ROW()-ROW($AW$1027)+1),"")</f>
        <v>0</v>
      </c>
      <c r="AX1310">
        <f>IFERROR(SMALL(AX346:AX1024,ROW()-ROW($AX$1027)+1),"")</f>
        <v>0</v>
      </c>
      <c r="AY1310">
        <f>IFERROR(SMALL(AY346:AY1024,ROW()-ROW($AY$1027)+1),"")</f>
        <v>0</v>
      </c>
      <c r="AZ1310">
        <f>IFERROR(SMALL(AZ346:AZ1024,ROW()-ROW($AZ$1027)+1),"")</f>
        <v>0</v>
      </c>
      <c r="BA1310">
        <f>IFERROR(SMALL(BA346:BA1024,ROW()-ROW($BA$1027)+1),"")</f>
        <v>0</v>
      </c>
      <c r="BB1310">
        <f>IFERROR(SMALL(BB346:BB1024,ROW()-ROW($BB$1027)+1),"")</f>
        <v>0</v>
      </c>
      <c r="BC1310">
        <f>IFERROR(SMALL(BC346:BC1024,ROW()-ROW($BC$1027)+1),"")</f>
        <v>0</v>
      </c>
      <c r="BD1310">
        <f>IFERROR(SMALL(BD346:BD1024,ROW()-ROW($BD$1027)+1),"")</f>
        <v>0</v>
      </c>
      <c r="BE1310">
        <f>IFERROR(SMALL(BE346:BE1024,ROW()-ROW($BE$1027)+1),"")</f>
        <v>0</v>
      </c>
      <c r="BF1310">
        <f>IFERROR(SMALL(BF346:BF1024,ROW()-ROW($BF$1027)+1),"")</f>
        <v>0</v>
      </c>
      <c r="BG1310">
        <f>IFERROR(SMALL(BG346:BG1024,ROW()-ROW($BG$1027)+1),"")</f>
        <v>0</v>
      </c>
      <c r="BH1310">
        <f>IFERROR(SMALL(BH346:BH1024,ROW()-ROW($BH$1027)+1),"")</f>
        <v>0</v>
      </c>
      <c r="BI1310">
        <f>IFERROR(SMALL(BI346:BI1024,ROW()-ROW($BI$1027)+1),"")</f>
        <v>0</v>
      </c>
      <c r="BJ1310">
        <f>IFERROR(SMALL(BJ346:BJ1024,ROW()-ROW($BJ$1027)+1),"")</f>
        <v>0</v>
      </c>
      <c r="BK1310">
        <f>IFERROR(SMALL(BK346:BK1024,ROW()-ROW($BK$1027)+1),"")</f>
        <v>0</v>
      </c>
      <c r="BL1310">
        <f>IFERROR(SMALL(BL346:BL1024,ROW()-ROW($BL$1027)+1),"")</f>
        <v>0</v>
      </c>
      <c r="BM1310">
        <f>IFERROR(SMALL(BM346:BM1024,ROW()-ROW($BM$1027)+1),"")</f>
        <v>0</v>
      </c>
      <c r="BN1310">
        <f>IFERROR(SMALL(BN346:BN1024,ROW()-ROW($BN$1027)+1),"")</f>
        <v>0</v>
      </c>
      <c r="BO1310">
        <f>IFERROR(SMALL(BO346:BO1024,ROW()-ROW($BO$1027)+1),"")</f>
        <v>0</v>
      </c>
      <c r="BP1310">
        <f>IFERROR(SMALL(BP346:BP1024,ROW()-ROW($BP$1027)+1),"")</f>
        <v>0</v>
      </c>
      <c r="BQ1310">
        <f>IFERROR(SMALL(BQ346:BQ1024,ROW()-ROW($BQ$1027)+1),"")</f>
        <v>0</v>
      </c>
      <c r="BR1310">
        <f>IFERROR(SMALL(BR346:BR1024,ROW()-ROW($BR$1027)+1),"")</f>
        <v>0</v>
      </c>
    </row>
    <row r="1311" spans="5:70">
      <c r="E1311">
        <f>IFERROR(SMALL(E346:E1024,ROW()-ROW($E$1027)+1),"")</f>
        <v>0</v>
      </c>
      <c r="F1311">
        <f>IFERROR(SMALL(F346:F1024,ROW()-ROW($F$1027)+1),"")</f>
        <v>0</v>
      </c>
      <c r="G1311">
        <f>IFERROR(SMALL(G346:G1024,ROW()-ROW($G$1027)+1),"")</f>
        <v>0</v>
      </c>
      <c r="H1311">
        <f>IFERROR(SMALL(H346:H1024,ROW()-ROW($H$1027)+1),"")</f>
        <v>0</v>
      </c>
      <c r="I1311">
        <f>IFERROR(SMALL(I346:I1024,ROW()-ROW($I$1027)+1),"")</f>
        <v>0</v>
      </c>
      <c r="J1311">
        <f>IFERROR(SMALL(J346:J1024,ROW()-ROW($J$1027)+1),"")</f>
        <v>0</v>
      </c>
      <c r="K1311">
        <f>IFERROR(SMALL(K346:K1024,ROW()-ROW($K$1027)+1),"")</f>
        <v>0</v>
      </c>
      <c r="L1311">
        <f>IFERROR(SMALL(L346:L1024,ROW()-ROW($L$1027)+1),"")</f>
        <v>0</v>
      </c>
      <c r="M1311">
        <f>IFERROR(SMALL(M346:M1024,ROW()-ROW($M$1027)+1),"")</f>
        <v>0</v>
      </c>
      <c r="N1311">
        <f>IFERROR(SMALL(N346:N1024,ROW()-ROW($N$1027)+1),"")</f>
        <v>0</v>
      </c>
      <c r="O1311">
        <f>IFERROR(SMALL(O346:O1024,ROW()-ROW($O$1027)+1),"")</f>
        <v>0</v>
      </c>
      <c r="P1311">
        <f>IFERROR(SMALL(P346:P1024,ROW()-ROW($P$1027)+1),"")</f>
        <v>0</v>
      </c>
      <c r="Q1311">
        <f>IFERROR(SMALL(Q346:Q1024,ROW()-ROW($Q$1027)+1),"")</f>
        <v>0</v>
      </c>
      <c r="R1311">
        <f>IFERROR(SMALL(R346:R1024,ROW()-ROW($R$1027)+1),"")</f>
        <v>0</v>
      </c>
      <c r="S1311">
        <f>IFERROR(SMALL(S346:S1024,ROW()-ROW($S$1027)+1),"")</f>
        <v>0</v>
      </c>
      <c r="T1311">
        <f>IFERROR(SMALL(T346:T1024,ROW()-ROW($T$1027)+1),"")</f>
        <v>0</v>
      </c>
      <c r="U1311">
        <f>IFERROR(SMALL(U346:U1024,ROW()-ROW($U$1027)+1),"")</f>
        <v>0</v>
      </c>
      <c r="V1311">
        <f>IFERROR(SMALL(V346:V1024,ROW()-ROW($V$1027)+1),"")</f>
        <v>0</v>
      </c>
      <c r="W1311">
        <f>IFERROR(SMALL(W346:W1024,ROW()-ROW($W$1027)+1),"")</f>
        <v>0</v>
      </c>
      <c r="X1311">
        <f>IFERROR(SMALL(X346:X1024,ROW()-ROW($X$1027)+1),"")</f>
        <v>0</v>
      </c>
      <c r="Y1311">
        <f>IFERROR(SMALL(Y346:Y1024,ROW()-ROW($Y$1027)+1),"")</f>
        <v>0</v>
      </c>
      <c r="Z1311">
        <f>IFERROR(SMALL(Z346:Z1024,ROW()-ROW($Z$1027)+1),"")</f>
        <v>0</v>
      </c>
      <c r="AA1311">
        <f>IFERROR(SMALL(AA346:AA1024,ROW()-ROW($AA$1027)+1),"")</f>
        <v>0</v>
      </c>
      <c r="AB1311">
        <f>IFERROR(SMALL(AB346:AB1024,ROW()-ROW($AB$1027)+1),"")</f>
        <v>0</v>
      </c>
      <c r="AC1311">
        <f>IFERROR(SMALL(AC346:AC1024,ROW()-ROW($AC$1027)+1),"")</f>
        <v>0</v>
      </c>
      <c r="AD1311">
        <f>IFERROR(SMALL(AD346:AD1024,ROW()-ROW($AD$1027)+1),"")</f>
        <v>0</v>
      </c>
      <c r="AE1311">
        <f>IFERROR(SMALL(AE346:AE1024,ROW()-ROW($AE$1027)+1),"")</f>
        <v>0</v>
      </c>
      <c r="AF1311">
        <f>IFERROR(SMALL(AF346:AF1024,ROW()-ROW($AF$1027)+1),"")</f>
        <v>0</v>
      </c>
      <c r="AG1311">
        <f>IFERROR(SMALL(AG346:AG1024,ROW()-ROW($AG$1027)+1),"")</f>
        <v>0</v>
      </c>
      <c r="AH1311">
        <f>IFERROR(SMALL(AH346:AH1024,ROW()-ROW($AH$1027)+1),"")</f>
        <v>0</v>
      </c>
      <c r="AI1311">
        <f>IFERROR(SMALL(AI346:AI1024,ROW()-ROW($AI$1027)+1),"")</f>
        <v>0</v>
      </c>
      <c r="AJ1311">
        <f>IFERROR(SMALL(AJ346:AJ1024,ROW()-ROW($AJ$1027)+1),"")</f>
        <v>0</v>
      </c>
      <c r="AM1311">
        <f>IFERROR(SMALL(AM346:AM1024,ROW()-ROW($AM$1027)+1),"")</f>
        <v>0</v>
      </c>
      <c r="AN1311">
        <f>IFERROR(SMALL(AN346:AN1024,ROW()-ROW($AN$1027)+1),"")</f>
        <v>0</v>
      </c>
      <c r="AO1311">
        <f>IFERROR(SMALL(AO346:AO1024,ROW()-ROW($AO$1027)+1),"")</f>
        <v>0</v>
      </c>
      <c r="AP1311">
        <f>IFERROR(SMALL(AP346:AP1024,ROW()-ROW($AP$1027)+1),"")</f>
        <v>0</v>
      </c>
      <c r="AQ1311">
        <f>IFERROR(SMALL(AQ346:AQ1024,ROW()-ROW($AQ$1027)+1),"")</f>
        <v>0</v>
      </c>
      <c r="AR1311">
        <f>IFERROR(SMALL(AR346:AR1024,ROW()-ROW($AR$1027)+1),"")</f>
        <v>0</v>
      </c>
      <c r="AS1311">
        <f>IFERROR(SMALL(AS346:AS1024,ROW()-ROW($AS$1027)+1),"")</f>
        <v>0</v>
      </c>
      <c r="AT1311">
        <f>IFERROR(SMALL(AT346:AT1024,ROW()-ROW($AT$1027)+1),"")</f>
        <v>0</v>
      </c>
      <c r="AU1311">
        <f>IFERROR(SMALL(AU346:AU1024,ROW()-ROW($AU$1027)+1),"")</f>
        <v>0</v>
      </c>
      <c r="AV1311">
        <f>IFERROR(SMALL(AV346:AV1024,ROW()-ROW($AV$1027)+1),"")</f>
        <v>0</v>
      </c>
      <c r="AW1311">
        <f>IFERROR(SMALL(AW346:AW1024,ROW()-ROW($AW$1027)+1),"")</f>
        <v>0</v>
      </c>
      <c r="AX1311">
        <f>IFERROR(SMALL(AX346:AX1024,ROW()-ROW($AX$1027)+1),"")</f>
        <v>0</v>
      </c>
      <c r="AY1311">
        <f>IFERROR(SMALL(AY346:AY1024,ROW()-ROW($AY$1027)+1),"")</f>
        <v>0</v>
      </c>
      <c r="AZ1311">
        <f>IFERROR(SMALL(AZ346:AZ1024,ROW()-ROW($AZ$1027)+1),"")</f>
        <v>0</v>
      </c>
      <c r="BA1311">
        <f>IFERROR(SMALL(BA346:BA1024,ROW()-ROW($BA$1027)+1),"")</f>
        <v>0</v>
      </c>
      <c r="BB1311">
        <f>IFERROR(SMALL(BB346:BB1024,ROW()-ROW($BB$1027)+1),"")</f>
        <v>0</v>
      </c>
      <c r="BC1311">
        <f>IFERROR(SMALL(BC346:BC1024,ROW()-ROW($BC$1027)+1),"")</f>
        <v>0</v>
      </c>
      <c r="BD1311">
        <f>IFERROR(SMALL(BD346:BD1024,ROW()-ROW($BD$1027)+1),"")</f>
        <v>0</v>
      </c>
      <c r="BE1311">
        <f>IFERROR(SMALL(BE346:BE1024,ROW()-ROW($BE$1027)+1),"")</f>
        <v>0</v>
      </c>
      <c r="BF1311">
        <f>IFERROR(SMALL(BF346:BF1024,ROW()-ROW($BF$1027)+1),"")</f>
        <v>0</v>
      </c>
      <c r="BG1311">
        <f>IFERROR(SMALL(BG346:BG1024,ROW()-ROW($BG$1027)+1),"")</f>
        <v>0</v>
      </c>
      <c r="BH1311">
        <f>IFERROR(SMALL(BH346:BH1024,ROW()-ROW($BH$1027)+1),"")</f>
        <v>0</v>
      </c>
      <c r="BI1311">
        <f>IFERROR(SMALL(BI346:BI1024,ROW()-ROW($BI$1027)+1),"")</f>
        <v>0</v>
      </c>
      <c r="BJ1311">
        <f>IFERROR(SMALL(BJ346:BJ1024,ROW()-ROW($BJ$1027)+1),"")</f>
        <v>0</v>
      </c>
      <c r="BK1311">
        <f>IFERROR(SMALL(BK346:BK1024,ROW()-ROW($BK$1027)+1),"")</f>
        <v>0</v>
      </c>
      <c r="BL1311">
        <f>IFERROR(SMALL(BL346:BL1024,ROW()-ROW($BL$1027)+1),"")</f>
        <v>0</v>
      </c>
      <c r="BM1311">
        <f>IFERROR(SMALL(BM346:BM1024,ROW()-ROW($BM$1027)+1),"")</f>
        <v>0</v>
      </c>
      <c r="BN1311">
        <f>IFERROR(SMALL(BN346:BN1024,ROW()-ROW($BN$1027)+1),"")</f>
        <v>0</v>
      </c>
      <c r="BO1311">
        <f>IFERROR(SMALL(BO346:BO1024,ROW()-ROW($BO$1027)+1),"")</f>
        <v>0</v>
      </c>
      <c r="BP1311">
        <f>IFERROR(SMALL(BP346:BP1024,ROW()-ROW($BP$1027)+1),"")</f>
        <v>0</v>
      </c>
      <c r="BQ1311">
        <f>IFERROR(SMALL(BQ346:BQ1024,ROW()-ROW($BQ$1027)+1),"")</f>
        <v>0</v>
      </c>
      <c r="BR1311">
        <f>IFERROR(SMALL(BR346:BR1024,ROW()-ROW($BR$1027)+1),"")</f>
        <v>0</v>
      </c>
    </row>
    <row r="1312" spans="5:70">
      <c r="E1312">
        <f>IFERROR(SMALL(E346:E1024,ROW()-ROW($E$1027)+1),"")</f>
        <v>0</v>
      </c>
      <c r="F1312">
        <f>IFERROR(SMALL(F346:F1024,ROW()-ROW($F$1027)+1),"")</f>
        <v>0</v>
      </c>
      <c r="G1312">
        <f>IFERROR(SMALL(G346:G1024,ROW()-ROW($G$1027)+1),"")</f>
        <v>0</v>
      </c>
      <c r="H1312">
        <f>IFERROR(SMALL(H346:H1024,ROW()-ROW($H$1027)+1),"")</f>
        <v>0</v>
      </c>
      <c r="I1312">
        <f>IFERROR(SMALL(I346:I1024,ROW()-ROW($I$1027)+1),"")</f>
        <v>0</v>
      </c>
      <c r="J1312">
        <f>IFERROR(SMALL(J346:J1024,ROW()-ROW($J$1027)+1),"")</f>
        <v>0</v>
      </c>
      <c r="K1312">
        <f>IFERROR(SMALL(K346:K1024,ROW()-ROW($K$1027)+1),"")</f>
        <v>0</v>
      </c>
      <c r="L1312">
        <f>IFERROR(SMALL(L346:L1024,ROW()-ROW($L$1027)+1),"")</f>
        <v>0</v>
      </c>
      <c r="M1312">
        <f>IFERROR(SMALL(M346:M1024,ROW()-ROW($M$1027)+1),"")</f>
        <v>0</v>
      </c>
      <c r="N1312">
        <f>IFERROR(SMALL(N346:N1024,ROW()-ROW($N$1027)+1),"")</f>
        <v>0</v>
      </c>
      <c r="O1312">
        <f>IFERROR(SMALL(O346:O1024,ROW()-ROW($O$1027)+1),"")</f>
        <v>0</v>
      </c>
      <c r="P1312">
        <f>IFERROR(SMALL(P346:P1024,ROW()-ROW($P$1027)+1),"")</f>
        <v>0</v>
      </c>
      <c r="Q1312">
        <f>IFERROR(SMALL(Q346:Q1024,ROW()-ROW($Q$1027)+1),"")</f>
        <v>0</v>
      </c>
      <c r="R1312">
        <f>IFERROR(SMALL(R346:R1024,ROW()-ROW($R$1027)+1),"")</f>
        <v>0</v>
      </c>
      <c r="S1312">
        <f>IFERROR(SMALL(S346:S1024,ROW()-ROW($S$1027)+1),"")</f>
        <v>0</v>
      </c>
      <c r="T1312">
        <f>IFERROR(SMALL(T346:T1024,ROW()-ROW($T$1027)+1),"")</f>
        <v>0</v>
      </c>
      <c r="U1312">
        <f>IFERROR(SMALL(U346:U1024,ROW()-ROW($U$1027)+1),"")</f>
        <v>0</v>
      </c>
      <c r="V1312">
        <f>IFERROR(SMALL(V346:V1024,ROW()-ROW($V$1027)+1),"")</f>
        <v>0</v>
      </c>
      <c r="W1312">
        <f>IFERROR(SMALL(W346:W1024,ROW()-ROW($W$1027)+1),"")</f>
        <v>0</v>
      </c>
      <c r="X1312">
        <f>IFERROR(SMALL(X346:X1024,ROW()-ROW($X$1027)+1),"")</f>
        <v>0</v>
      </c>
      <c r="Y1312">
        <f>IFERROR(SMALL(Y346:Y1024,ROW()-ROW($Y$1027)+1),"")</f>
        <v>0</v>
      </c>
      <c r="Z1312">
        <f>IFERROR(SMALL(Z346:Z1024,ROW()-ROW($Z$1027)+1),"")</f>
        <v>0</v>
      </c>
      <c r="AA1312">
        <f>IFERROR(SMALL(AA346:AA1024,ROW()-ROW($AA$1027)+1),"")</f>
        <v>0</v>
      </c>
      <c r="AB1312">
        <f>IFERROR(SMALL(AB346:AB1024,ROW()-ROW($AB$1027)+1),"")</f>
        <v>0</v>
      </c>
      <c r="AC1312">
        <f>IFERROR(SMALL(AC346:AC1024,ROW()-ROW($AC$1027)+1),"")</f>
        <v>0</v>
      </c>
      <c r="AD1312">
        <f>IFERROR(SMALL(AD346:AD1024,ROW()-ROW($AD$1027)+1),"")</f>
        <v>0</v>
      </c>
      <c r="AE1312">
        <f>IFERROR(SMALL(AE346:AE1024,ROW()-ROW($AE$1027)+1),"")</f>
        <v>0</v>
      </c>
      <c r="AF1312">
        <f>IFERROR(SMALL(AF346:AF1024,ROW()-ROW($AF$1027)+1),"")</f>
        <v>0</v>
      </c>
      <c r="AG1312">
        <f>IFERROR(SMALL(AG346:AG1024,ROW()-ROW($AG$1027)+1),"")</f>
        <v>0</v>
      </c>
      <c r="AH1312">
        <f>IFERROR(SMALL(AH346:AH1024,ROW()-ROW($AH$1027)+1),"")</f>
        <v>0</v>
      </c>
      <c r="AI1312">
        <f>IFERROR(SMALL(AI346:AI1024,ROW()-ROW($AI$1027)+1),"")</f>
        <v>0</v>
      </c>
      <c r="AJ1312">
        <f>IFERROR(SMALL(AJ346:AJ1024,ROW()-ROW($AJ$1027)+1),"")</f>
        <v>0</v>
      </c>
      <c r="AM1312">
        <f>IFERROR(SMALL(AM346:AM1024,ROW()-ROW($AM$1027)+1),"")</f>
        <v>0</v>
      </c>
      <c r="AN1312">
        <f>IFERROR(SMALL(AN346:AN1024,ROW()-ROW($AN$1027)+1),"")</f>
        <v>0</v>
      </c>
      <c r="AO1312">
        <f>IFERROR(SMALL(AO346:AO1024,ROW()-ROW($AO$1027)+1),"")</f>
        <v>0</v>
      </c>
      <c r="AP1312">
        <f>IFERROR(SMALL(AP346:AP1024,ROW()-ROW($AP$1027)+1),"")</f>
        <v>0</v>
      </c>
      <c r="AQ1312">
        <f>IFERROR(SMALL(AQ346:AQ1024,ROW()-ROW($AQ$1027)+1),"")</f>
        <v>0</v>
      </c>
      <c r="AR1312">
        <f>IFERROR(SMALL(AR346:AR1024,ROW()-ROW($AR$1027)+1),"")</f>
        <v>0</v>
      </c>
      <c r="AS1312">
        <f>IFERROR(SMALL(AS346:AS1024,ROW()-ROW($AS$1027)+1),"")</f>
        <v>0</v>
      </c>
      <c r="AT1312">
        <f>IFERROR(SMALL(AT346:AT1024,ROW()-ROW($AT$1027)+1),"")</f>
        <v>0</v>
      </c>
      <c r="AU1312">
        <f>IFERROR(SMALL(AU346:AU1024,ROW()-ROW($AU$1027)+1),"")</f>
        <v>0</v>
      </c>
      <c r="AV1312">
        <f>IFERROR(SMALL(AV346:AV1024,ROW()-ROW($AV$1027)+1),"")</f>
        <v>0</v>
      </c>
      <c r="AW1312">
        <f>IFERROR(SMALL(AW346:AW1024,ROW()-ROW($AW$1027)+1),"")</f>
        <v>0</v>
      </c>
      <c r="AX1312">
        <f>IFERROR(SMALL(AX346:AX1024,ROW()-ROW($AX$1027)+1),"")</f>
        <v>0</v>
      </c>
      <c r="AY1312">
        <f>IFERROR(SMALL(AY346:AY1024,ROW()-ROW($AY$1027)+1),"")</f>
        <v>0</v>
      </c>
      <c r="AZ1312">
        <f>IFERROR(SMALL(AZ346:AZ1024,ROW()-ROW($AZ$1027)+1),"")</f>
        <v>0</v>
      </c>
      <c r="BA1312">
        <f>IFERROR(SMALL(BA346:BA1024,ROW()-ROW($BA$1027)+1),"")</f>
        <v>0</v>
      </c>
      <c r="BB1312">
        <f>IFERROR(SMALL(BB346:BB1024,ROW()-ROW($BB$1027)+1),"")</f>
        <v>0</v>
      </c>
      <c r="BC1312">
        <f>IFERROR(SMALL(BC346:BC1024,ROW()-ROW($BC$1027)+1),"")</f>
        <v>0</v>
      </c>
      <c r="BD1312">
        <f>IFERROR(SMALL(BD346:BD1024,ROW()-ROW($BD$1027)+1),"")</f>
        <v>0</v>
      </c>
      <c r="BE1312">
        <f>IFERROR(SMALL(BE346:BE1024,ROW()-ROW($BE$1027)+1),"")</f>
        <v>0</v>
      </c>
      <c r="BF1312">
        <f>IFERROR(SMALL(BF346:BF1024,ROW()-ROW($BF$1027)+1),"")</f>
        <v>0</v>
      </c>
      <c r="BG1312">
        <f>IFERROR(SMALL(BG346:BG1024,ROW()-ROW($BG$1027)+1),"")</f>
        <v>0</v>
      </c>
      <c r="BH1312">
        <f>IFERROR(SMALL(BH346:BH1024,ROW()-ROW($BH$1027)+1),"")</f>
        <v>0</v>
      </c>
      <c r="BI1312">
        <f>IFERROR(SMALL(BI346:BI1024,ROW()-ROW($BI$1027)+1),"")</f>
        <v>0</v>
      </c>
      <c r="BJ1312">
        <f>IFERROR(SMALL(BJ346:BJ1024,ROW()-ROW($BJ$1027)+1),"")</f>
        <v>0</v>
      </c>
      <c r="BK1312">
        <f>IFERROR(SMALL(BK346:BK1024,ROW()-ROW($BK$1027)+1),"")</f>
        <v>0</v>
      </c>
      <c r="BL1312">
        <f>IFERROR(SMALL(BL346:BL1024,ROW()-ROW($BL$1027)+1),"")</f>
        <v>0</v>
      </c>
      <c r="BM1312">
        <f>IFERROR(SMALL(BM346:BM1024,ROW()-ROW($BM$1027)+1),"")</f>
        <v>0</v>
      </c>
      <c r="BN1312">
        <f>IFERROR(SMALL(BN346:BN1024,ROW()-ROW($BN$1027)+1),"")</f>
        <v>0</v>
      </c>
      <c r="BO1312">
        <f>IFERROR(SMALL(BO346:BO1024,ROW()-ROW($BO$1027)+1),"")</f>
        <v>0</v>
      </c>
      <c r="BP1312">
        <f>IFERROR(SMALL(BP346:BP1024,ROW()-ROW($BP$1027)+1),"")</f>
        <v>0</v>
      </c>
      <c r="BQ1312">
        <f>IFERROR(SMALL(BQ346:BQ1024,ROW()-ROW($BQ$1027)+1),"")</f>
        <v>0</v>
      </c>
      <c r="BR1312">
        <f>IFERROR(SMALL(BR346:BR1024,ROW()-ROW($BR$1027)+1),"")</f>
        <v>0</v>
      </c>
    </row>
    <row r="1313" spans="5:70">
      <c r="E1313">
        <f>IFERROR(SMALL(E346:E1024,ROW()-ROW($E$1027)+1),"")</f>
        <v>0</v>
      </c>
      <c r="F1313">
        <f>IFERROR(SMALL(F346:F1024,ROW()-ROW($F$1027)+1),"")</f>
        <v>0</v>
      </c>
      <c r="G1313">
        <f>IFERROR(SMALL(G346:G1024,ROW()-ROW($G$1027)+1),"")</f>
        <v>0</v>
      </c>
      <c r="H1313">
        <f>IFERROR(SMALL(H346:H1024,ROW()-ROW($H$1027)+1),"")</f>
        <v>0</v>
      </c>
      <c r="I1313">
        <f>IFERROR(SMALL(I346:I1024,ROW()-ROW($I$1027)+1),"")</f>
        <v>0</v>
      </c>
      <c r="J1313">
        <f>IFERROR(SMALL(J346:J1024,ROW()-ROW($J$1027)+1),"")</f>
        <v>0</v>
      </c>
      <c r="K1313">
        <f>IFERROR(SMALL(K346:K1024,ROW()-ROW($K$1027)+1),"")</f>
        <v>0</v>
      </c>
      <c r="L1313">
        <f>IFERROR(SMALL(L346:L1024,ROW()-ROW($L$1027)+1),"")</f>
        <v>0</v>
      </c>
      <c r="M1313">
        <f>IFERROR(SMALL(M346:M1024,ROW()-ROW($M$1027)+1),"")</f>
        <v>0</v>
      </c>
      <c r="N1313">
        <f>IFERROR(SMALL(N346:N1024,ROW()-ROW($N$1027)+1),"")</f>
        <v>0</v>
      </c>
      <c r="O1313">
        <f>IFERROR(SMALL(O346:O1024,ROW()-ROW($O$1027)+1),"")</f>
        <v>0</v>
      </c>
      <c r="P1313">
        <f>IFERROR(SMALL(P346:P1024,ROW()-ROW($P$1027)+1),"")</f>
        <v>0</v>
      </c>
      <c r="Q1313">
        <f>IFERROR(SMALL(Q346:Q1024,ROW()-ROW($Q$1027)+1),"")</f>
        <v>0</v>
      </c>
      <c r="R1313">
        <f>IFERROR(SMALL(R346:R1024,ROW()-ROW($R$1027)+1),"")</f>
        <v>0</v>
      </c>
      <c r="S1313">
        <f>IFERROR(SMALL(S346:S1024,ROW()-ROW($S$1027)+1),"")</f>
        <v>0</v>
      </c>
      <c r="T1313">
        <f>IFERROR(SMALL(T346:T1024,ROW()-ROW($T$1027)+1),"")</f>
        <v>0</v>
      </c>
      <c r="U1313">
        <f>IFERROR(SMALL(U346:U1024,ROW()-ROW($U$1027)+1),"")</f>
        <v>0</v>
      </c>
      <c r="V1313">
        <f>IFERROR(SMALL(V346:V1024,ROW()-ROW($V$1027)+1),"")</f>
        <v>0</v>
      </c>
      <c r="W1313">
        <f>IFERROR(SMALL(W346:W1024,ROW()-ROW($W$1027)+1),"")</f>
        <v>0</v>
      </c>
      <c r="X1313">
        <f>IFERROR(SMALL(X346:X1024,ROW()-ROW($X$1027)+1),"")</f>
        <v>0</v>
      </c>
      <c r="Y1313">
        <f>IFERROR(SMALL(Y346:Y1024,ROW()-ROW($Y$1027)+1),"")</f>
        <v>0</v>
      </c>
      <c r="Z1313">
        <f>IFERROR(SMALL(Z346:Z1024,ROW()-ROW($Z$1027)+1),"")</f>
        <v>0</v>
      </c>
      <c r="AA1313">
        <f>IFERROR(SMALL(AA346:AA1024,ROW()-ROW($AA$1027)+1),"")</f>
        <v>0</v>
      </c>
      <c r="AB1313">
        <f>IFERROR(SMALL(AB346:AB1024,ROW()-ROW($AB$1027)+1),"")</f>
        <v>0</v>
      </c>
      <c r="AC1313">
        <f>IFERROR(SMALL(AC346:AC1024,ROW()-ROW($AC$1027)+1),"")</f>
        <v>0</v>
      </c>
      <c r="AD1313">
        <f>IFERROR(SMALL(AD346:AD1024,ROW()-ROW($AD$1027)+1),"")</f>
        <v>0</v>
      </c>
      <c r="AE1313">
        <f>IFERROR(SMALL(AE346:AE1024,ROW()-ROW($AE$1027)+1),"")</f>
        <v>0</v>
      </c>
      <c r="AF1313">
        <f>IFERROR(SMALL(AF346:AF1024,ROW()-ROW($AF$1027)+1),"")</f>
        <v>0</v>
      </c>
      <c r="AG1313">
        <f>IFERROR(SMALL(AG346:AG1024,ROW()-ROW($AG$1027)+1),"")</f>
        <v>0</v>
      </c>
      <c r="AH1313">
        <f>IFERROR(SMALL(AH346:AH1024,ROW()-ROW($AH$1027)+1),"")</f>
        <v>0</v>
      </c>
      <c r="AI1313">
        <f>IFERROR(SMALL(AI346:AI1024,ROW()-ROW($AI$1027)+1),"")</f>
        <v>0</v>
      </c>
      <c r="AJ1313">
        <f>IFERROR(SMALL(AJ346:AJ1024,ROW()-ROW($AJ$1027)+1),"")</f>
        <v>0</v>
      </c>
      <c r="AM1313">
        <f>IFERROR(SMALL(AM346:AM1024,ROW()-ROW($AM$1027)+1),"")</f>
        <v>0</v>
      </c>
      <c r="AN1313">
        <f>IFERROR(SMALL(AN346:AN1024,ROW()-ROW($AN$1027)+1),"")</f>
        <v>0</v>
      </c>
      <c r="AO1313">
        <f>IFERROR(SMALL(AO346:AO1024,ROW()-ROW($AO$1027)+1),"")</f>
        <v>0</v>
      </c>
      <c r="AP1313">
        <f>IFERROR(SMALL(AP346:AP1024,ROW()-ROW($AP$1027)+1),"")</f>
        <v>0</v>
      </c>
      <c r="AQ1313">
        <f>IFERROR(SMALL(AQ346:AQ1024,ROW()-ROW($AQ$1027)+1),"")</f>
        <v>0</v>
      </c>
      <c r="AR1313">
        <f>IFERROR(SMALL(AR346:AR1024,ROW()-ROW($AR$1027)+1),"")</f>
        <v>0</v>
      </c>
      <c r="AS1313">
        <f>IFERROR(SMALL(AS346:AS1024,ROW()-ROW($AS$1027)+1),"")</f>
        <v>0</v>
      </c>
      <c r="AT1313">
        <f>IFERROR(SMALL(AT346:AT1024,ROW()-ROW($AT$1027)+1),"")</f>
        <v>0</v>
      </c>
      <c r="AU1313">
        <f>IFERROR(SMALL(AU346:AU1024,ROW()-ROW($AU$1027)+1),"")</f>
        <v>0</v>
      </c>
      <c r="AV1313">
        <f>IFERROR(SMALL(AV346:AV1024,ROW()-ROW($AV$1027)+1),"")</f>
        <v>0</v>
      </c>
      <c r="AW1313">
        <f>IFERROR(SMALL(AW346:AW1024,ROW()-ROW($AW$1027)+1),"")</f>
        <v>0</v>
      </c>
      <c r="AX1313">
        <f>IFERROR(SMALL(AX346:AX1024,ROW()-ROW($AX$1027)+1),"")</f>
        <v>0</v>
      </c>
      <c r="AY1313">
        <f>IFERROR(SMALL(AY346:AY1024,ROW()-ROW($AY$1027)+1),"")</f>
        <v>0</v>
      </c>
      <c r="AZ1313">
        <f>IFERROR(SMALL(AZ346:AZ1024,ROW()-ROW($AZ$1027)+1),"")</f>
        <v>0</v>
      </c>
      <c r="BA1313">
        <f>IFERROR(SMALL(BA346:BA1024,ROW()-ROW($BA$1027)+1),"")</f>
        <v>0</v>
      </c>
      <c r="BB1313">
        <f>IFERROR(SMALL(BB346:BB1024,ROW()-ROW($BB$1027)+1),"")</f>
        <v>0</v>
      </c>
      <c r="BC1313">
        <f>IFERROR(SMALL(BC346:BC1024,ROW()-ROW($BC$1027)+1),"")</f>
        <v>0</v>
      </c>
      <c r="BD1313">
        <f>IFERROR(SMALL(BD346:BD1024,ROW()-ROW($BD$1027)+1),"")</f>
        <v>0</v>
      </c>
      <c r="BE1313">
        <f>IFERROR(SMALL(BE346:BE1024,ROW()-ROW($BE$1027)+1),"")</f>
        <v>0</v>
      </c>
      <c r="BF1313">
        <f>IFERROR(SMALL(BF346:BF1024,ROW()-ROW($BF$1027)+1),"")</f>
        <v>0</v>
      </c>
      <c r="BG1313">
        <f>IFERROR(SMALL(BG346:BG1024,ROW()-ROW($BG$1027)+1),"")</f>
        <v>0</v>
      </c>
      <c r="BH1313">
        <f>IFERROR(SMALL(BH346:BH1024,ROW()-ROW($BH$1027)+1),"")</f>
        <v>0</v>
      </c>
      <c r="BI1313">
        <f>IFERROR(SMALL(BI346:BI1024,ROW()-ROW($BI$1027)+1),"")</f>
        <v>0</v>
      </c>
      <c r="BJ1313">
        <f>IFERROR(SMALL(BJ346:BJ1024,ROW()-ROW($BJ$1027)+1),"")</f>
        <v>0</v>
      </c>
      <c r="BK1313">
        <f>IFERROR(SMALL(BK346:BK1024,ROW()-ROW($BK$1027)+1),"")</f>
        <v>0</v>
      </c>
      <c r="BL1313">
        <f>IFERROR(SMALL(BL346:BL1024,ROW()-ROW($BL$1027)+1),"")</f>
        <v>0</v>
      </c>
      <c r="BM1313">
        <f>IFERROR(SMALL(BM346:BM1024,ROW()-ROW($BM$1027)+1),"")</f>
        <v>0</v>
      </c>
      <c r="BN1313">
        <f>IFERROR(SMALL(BN346:BN1024,ROW()-ROW($BN$1027)+1),"")</f>
        <v>0</v>
      </c>
      <c r="BO1313">
        <f>IFERROR(SMALL(BO346:BO1024,ROW()-ROW($BO$1027)+1),"")</f>
        <v>0</v>
      </c>
      <c r="BP1313">
        <f>IFERROR(SMALL(BP346:BP1024,ROW()-ROW($BP$1027)+1),"")</f>
        <v>0</v>
      </c>
      <c r="BQ1313">
        <f>IFERROR(SMALL(BQ346:BQ1024,ROW()-ROW($BQ$1027)+1),"")</f>
        <v>0</v>
      </c>
      <c r="BR1313">
        <f>IFERROR(SMALL(BR346:BR1024,ROW()-ROW($BR$1027)+1),"")</f>
        <v>0</v>
      </c>
    </row>
    <row r="1314" spans="5:70">
      <c r="E1314">
        <f>IFERROR(SMALL(E346:E1024,ROW()-ROW($E$1027)+1),"")</f>
        <v>0</v>
      </c>
      <c r="F1314">
        <f>IFERROR(SMALL(F346:F1024,ROW()-ROW($F$1027)+1),"")</f>
        <v>0</v>
      </c>
      <c r="G1314">
        <f>IFERROR(SMALL(G346:G1024,ROW()-ROW($G$1027)+1),"")</f>
        <v>0</v>
      </c>
      <c r="H1314">
        <f>IFERROR(SMALL(H346:H1024,ROW()-ROW($H$1027)+1),"")</f>
        <v>0</v>
      </c>
      <c r="I1314">
        <f>IFERROR(SMALL(I346:I1024,ROW()-ROW($I$1027)+1),"")</f>
        <v>0</v>
      </c>
      <c r="J1314">
        <f>IFERROR(SMALL(J346:J1024,ROW()-ROW($J$1027)+1),"")</f>
        <v>0</v>
      </c>
      <c r="K1314">
        <f>IFERROR(SMALL(K346:K1024,ROW()-ROW($K$1027)+1),"")</f>
        <v>0</v>
      </c>
      <c r="L1314">
        <f>IFERROR(SMALL(L346:L1024,ROW()-ROW($L$1027)+1),"")</f>
        <v>0</v>
      </c>
      <c r="M1314">
        <f>IFERROR(SMALL(M346:M1024,ROW()-ROW($M$1027)+1),"")</f>
        <v>0</v>
      </c>
      <c r="N1314">
        <f>IFERROR(SMALL(N346:N1024,ROW()-ROW($N$1027)+1),"")</f>
        <v>0</v>
      </c>
      <c r="O1314">
        <f>IFERROR(SMALL(O346:O1024,ROW()-ROW($O$1027)+1),"")</f>
        <v>0</v>
      </c>
      <c r="P1314">
        <f>IFERROR(SMALL(P346:P1024,ROW()-ROW($P$1027)+1),"")</f>
        <v>0</v>
      </c>
      <c r="Q1314">
        <f>IFERROR(SMALL(Q346:Q1024,ROW()-ROW($Q$1027)+1),"")</f>
        <v>0</v>
      </c>
      <c r="R1314">
        <f>IFERROR(SMALL(R346:R1024,ROW()-ROW($R$1027)+1),"")</f>
        <v>0</v>
      </c>
      <c r="S1314">
        <f>IFERROR(SMALL(S346:S1024,ROW()-ROW($S$1027)+1),"")</f>
        <v>0</v>
      </c>
      <c r="T1314">
        <f>IFERROR(SMALL(T346:T1024,ROW()-ROW($T$1027)+1),"")</f>
        <v>0</v>
      </c>
      <c r="U1314">
        <f>IFERROR(SMALL(U346:U1024,ROW()-ROW($U$1027)+1),"")</f>
        <v>0</v>
      </c>
      <c r="V1314">
        <f>IFERROR(SMALL(V346:V1024,ROW()-ROW($V$1027)+1),"")</f>
        <v>0</v>
      </c>
      <c r="W1314">
        <f>IFERROR(SMALL(W346:W1024,ROW()-ROW($W$1027)+1),"")</f>
        <v>0</v>
      </c>
      <c r="X1314">
        <f>IFERROR(SMALL(X346:X1024,ROW()-ROW($X$1027)+1),"")</f>
        <v>0</v>
      </c>
      <c r="Y1314">
        <f>IFERROR(SMALL(Y346:Y1024,ROW()-ROW($Y$1027)+1),"")</f>
        <v>0</v>
      </c>
      <c r="Z1314">
        <f>IFERROR(SMALL(Z346:Z1024,ROW()-ROW($Z$1027)+1),"")</f>
        <v>0</v>
      </c>
      <c r="AA1314">
        <f>IFERROR(SMALL(AA346:AA1024,ROW()-ROW($AA$1027)+1),"")</f>
        <v>0</v>
      </c>
      <c r="AB1314">
        <f>IFERROR(SMALL(AB346:AB1024,ROW()-ROW($AB$1027)+1),"")</f>
        <v>0</v>
      </c>
      <c r="AC1314">
        <f>IFERROR(SMALL(AC346:AC1024,ROW()-ROW($AC$1027)+1),"")</f>
        <v>0</v>
      </c>
      <c r="AD1314">
        <f>IFERROR(SMALL(AD346:AD1024,ROW()-ROW($AD$1027)+1),"")</f>
        <v>0</v>
      </c>
      <c r="AE1314">
        <f>IFERROR(SMALL(AE346:AE1024,ROW()-ROW($AE$1027)+1),"")</f>
        <v>0</v>
      </c>
      <c r="AF1314">
        <f>IFERROR(SMALL(AF346:AF1024,ROW()-ROW($AF$1027)+1),"")</f>
        <v>0</v>
      </c>
      <c r="AG1314">
        <f>IFERROR(SMALL(AG346:AG1024,ROW()-ROW($AG$1027)+1),"")</f>
        <v>0</v>
      </c>
      <c r="AH1314">
        <f>IFERROR(SMALL(AH346:AH1024,ROW()-ROW($AH$1027)+1),"")</f>
        <v>0</v>
      </c>
      <c r="AI1314">
        <f>IFERROR(SMALL(AI346:AI1024,ROW()-ROW($AI$1027)+1),"")</f>
        <v>0</v>
      </c>
      <c r="AJ1314">
        <f>IFERROR(SMALL(AJ346:AJ1024,ROW()-ROW($AJ$1027)+1),"")</f>
        <v>0</v>
      </c>
      <c r="AM1314">
        <f>IFERROR(SMALL(AM346:AM1024,ROW()-ROW($AM$1027)+1),"")</f>
        <v>0</v>
      </c>
      <c r="AN1314">
        <f>IFERROR(SMALL(AN346:AN1024,ROW()-ROW($AN$1027)+1),"")</f>
        <v>0</v>
      </c>
      <c r="AO1314">
        <f>IFERROR(SMALL(AO346:AO1024,ROW()-ROW($AO$1027)+1),"")</f>
        <v>0</v>
      </c>
      <c r="AP1314">
        <f>IFERROR(SMALL(AP346:AP1024,ROW()-ROW($AP$1027)+1),"")</f>
        <v>0</v>
      </c>
      <c r="AQ1314">
        <f>IFERROR(SMALL(AQ346:AQ1024,ROW()-ROW($AQ$1027)+1),"")</f>
        <v>0</v>
      </c>
      <c r="AR1314">
        <f>IFERROR(SMALL(AR346:AR1024,ROW()-ROW($AR$1027)+1),"")</f>
        <v>0</v>
      </c>
      <c r="AS1314">
        <f>IFERROR(SMALL(AS346:AS1024,ROW()-ROW($AS$1027)+1),"")</f>
        <v>0</v>
      </c>
      <c r="AT1314">
        <f>IFERROR(SMALL(AT346:AT1024,ROW()-ROW($AT$1027)+1),"")</f>
        <v>0</v>
      </c>
      <c r="AU1314">
        <f>IFERROR(SMALL(AU346:AU1024,ROW()-ROW($AU$1027)+1),"")</f>
        <v>0</v>
      </c>
      <c r="AV1314">
        <f>IFERROR(SMALL(AV346:AV1024,ROW()-ROW($AV$1027)+1),"")</f>
        <v>0</v>
      </c>
      <c r="AW1314">
        <f>IFERROR(SMALL(AW346:AW1024,ROW()-ROW($AW$1027)+1),"")</f>
        <v>0</v>
      </c>
      <c r="AX1314">
        <f>IFERROR(SMALL(AX346:AX1024,ROW()-ROW($AX$1027)+1),"")</f>
        <v>0</v>
      </c>
      <c r="AY1314">
        <f>IFERROR(SMALL(AY346:AY1024,ROW()-ROW($AY$1027)+1),"")</f>
        <v>0</v>
      </c>
      <c r="AZ1314">
        <f>IFERROR(SMALL(AZ346:AZ1024,ROW()-ROW($AZ$1027)+1),"")</f>
        <v>0</v>
      </c>
      <c r="BA1314">
        <f>IFERROR(SMALL(BA346:BA1024,ROW()-ROW($BA$1027)+1),"")</f>
        <v>0</v>
      </c>
      <c r="BB1314">
        <f>IFERROR(SMALL(BB346:BB1024,ROW()-ROW($BB$1027)+1),"")</f>
        <v>0</v>
      </c>
      <c r="BC1314">
        <f>IFERROR(SMALL(BC346:BC1024,ROW()-ROW($BC$1027)+1),"")</f>
        <v>0</v>
      </c>
      <c r="BD1314">
        <f>IFERROR(SMALL(BD346:BD1024,ROW()-ROW($BD$1027)+1),"")</f>
        <v>0</v>
      </c>
      <c r="BE1314">
        <f>IFERROR(SMALL(BE346:BE1024,ROW()-ROW($BE$1027)+1),"")</f>
        <v>0</v>
      </c>
      <c r="BF1314">
        <f>IFERROR(SMALL(BF346:BF1024,ROW()-ROW($BF$1027)+1),"")</f>
        <v>0</v>
      </c>
      <c r="BG1314">
        <f>IFERROR(SMALL(BG346:BG1024,ROW()-ROW($BG$1027)+1),"")</f>
        <v>0</v>
      </c>
      <c r="BH1314">
        <f>IFERROR(SMALL(BH346:BH1024,ROW()-ROW($BH$1027)+1),"")</f>
        <v>0</v>
      </c>
      <c r="BI1314">
        <f>IFERROR(SMALL(BI346:BI1024,ROW()-ROW($BI$1027)+1),"")</f>
        <v>0</v>
      </c>
      <c r="BJ1314">
        <f>IFERROR(SMALL(BJ346:BJ1024,ROW()-ROW($BJ$1027)+1),"")</f>
        <v>0</v>
      </c>
      <c r="BK1314">
        <f>IFERROR(SMALL(BK346:BK1024,ROW()-ROW($BK$1027)+1),"")</f>
        <v>0</v>
      </c>
      <c r="BL1314">
        <f>IFERROR(SMALL(BL346:BL1024,ROW()-ROW($BL$1027)+1),"")</f>
        <v>0</v>
      </c>
      <c r="BM1314">
        <f>IFERROR(SMALL(BM346:BM1024,ROW()-ROW($BM$1027)+1),"")</f>
        <v>0</v>
      </c>
      <c r="BN1314">
        <f>IFERROR(SMALL(BN346:BN1024,ROW()-ROW($BN$1027)+1),"")</f>
        <v>0</v>
      </c>
      <c r="BO1314">
        <f>IFERROR(SMALL(BO346:BO1024,ROW()-ROW($BO$1027)+1),"")</f>
        <v>0</v>
      </c>
      <c r="BP1314">
        <f>IFERROR(SMALL(BP346:BP1024,ROW()-ROW($BP$1027)+1),"")</f>
        <v>0</v>
      </c>
      <c r="BQ1314">
        <f>IFERROR(SMALL(BQ346:BQ1024,ROW()-ROW($BQ$1027)+1),"")</f>
        <v>0</v>
      </c>
      <c r="BR1314">
        <f>IFERROR(SMALL(BR346:BR1024,ROW()-ROW($BR$1027)+1),"")</f>
        <v>0</v>
      </c>
    </row>
    <row r="1315" spans="5:70">
      <c r="E1315">
        <f>IFERROR(SMALL(E346:E1024,ROW()-ROW($E$1027)+1),"")</f>
        <v>0</v>
      </c>
      <c r="F1315">
        <f>IFERROR(SMALL(F346:F1024,ROW()-ROW($F$1027)+1),"")</f>
        <v>0</v>
      </c>
      <c r="G1315">
        <f>IFERROR(SMALL(G346:G1024,ROW()-ROW($G$1027)+1),"")</f>
        <v>0</v>
      </c>
      <c r="H1315">
        <f>IFERROR(SMALL(H346:H1024,ROW()-ROW($H$1027)+1),"")</f>
        <v>0</v>
      </c>
      <c r="I1315">
        <f>IFERROR(SMALL(I346:I1024,ROW()-ROW($I$1027)+1),"")</f>
        <v>0</v>
      </c>
      <c r="J1315">
        <f>IFERROR(SMALL(J346:J1024,ROW()-ROW($J$1027)+1),"")</f>
        <v>0</v>
      </c>
      <c r="K1315">
        <f>IFERROR(SMALL(K346:K1024,ROW()-ROW($K$1027)+1),"")</f>
        <v>0</v>
      </c>
      <c r="L1315">
        <f>IFERROR(SMALL(L346:L1024,ROW()-ROW($L$1027)+1),"")</f>
        <v>0</v>
      </c>
      <c r="M1315">
        <f>IFERROR(SMALL(M346:M1024,ROW()-ROW($M$1027)+1),"")</f>
        <v>0</v>
      </c>
      <c r="N1315">
        <f>IFERROR(SMALL(N346:N1024,ROW()-ROW($N$1027)+1),"")</f>
        <v>0</v>
      </c>
      <c r="O1315">
        <f>IFERROR(SMALL(O346:O1024,ROW()-ROW($O$1027)+1),"")</f>
        <v>0</v>
      </c>
      <c r="P1315">
        <f>IFERROR(SMALL(P346:P1024,ROW()-ROW($P$1027)+1),"")</f>
        <v>0</v>
      </c>
      <c r="Q1315">
        <f>IFERROR(SMALL(Q346:Q1024,ROW()-ROW($Q$1027)+1),"")</f>
        <v>0</v>
      </c>
      <c r="R1315">
        <f>IFERROR(SMALL(R346:R1024,ROW()-ROW($R$1027)+1),"")</f>
        <v>0</v>
      </c>
      <c r="S1315">
        <f>IFERROR(SMALL(S346:S1024,ROW()-ROW($S$1027)+1),"")</f>
        <v>0</v>
      </c>
      <c r="T1315">
        <f>IFERROR(SMALL(T346:T1024,ROW()-ROW($T$1027)+1),"")</f>
        <v>0</v>
      </c>
      <c r="U1315">
        <f>IFERROR(SMALL(U346:U1024,ROW()-ROW($U$1027)+1),"")</f>
        <v>0</v>
      </c>
      <c r="V1315">
        <f>IFERROR(SMALL(V346:V1024,ROW()-ROW($V$1027)+1),"")</f>
        <v>0</v>
      </c>
      <c r="W1315">
        <f>IFERROR(SMALL(W346:W1024,ROW()-ROW($W$1027)+1),"")</f>
        <v>0</v>
      </c>
      <c r="X1315">
        <f>IFERROR(SMALL(X346:X1024,ROW()-ROW($X$1027)+1),"")</f>
        <v>0</v>
      </c>
      <c r="Y1315">
        <f>IFERROR(SMALL(Y346:Y1024,ROW()-ROW($Y$1027)+1),"")</f>
        <v>0</v>
      </c>
      <c r="Z1315">
        <f>IFERROR(SMALL(Z346:Z1024,ROW()-ROW($Z$1027)+1),"")</f>
        <v>0</v>
      </c>
      <c r="AA1315">
        <f>IFERROR(SMALL(AA346:AA1024,ROW()-ROW($AA$1027)+1),"")</f>
        <v>0</v>
      </c>
      <c r="AB1315">
        <f>IFERROR(SMALL(AB346:AB1024,ROW()-ROW($AB$1027)+1),"")</f>
        <v>0</v>
      </c>
      <c r="AC1315">
        <f>IFERROR(SMALL(AC346:AC1024,ROW()-ROW($AC$1027)+1),"")</f>
        <v>0</v>
      </c>
      <c r="AD1315">
        <f>IFERROR(SMALL(AD346:AD1024,ROW()-ROW($AD$1027)+1),"")</f>
        <v>0</v>
      </c>
      <c r="AE1315">
        <f>IFERROR(SMALL(AE346:AE1024,ROW()-ROW($AE$1027)+1),"")</f>
        <v>0</v>
      </c>
      <c r="AF1315">
        <f>IFERROR(SMALL(AF346:AF1024,ROW()-ROW($AF$1027)+1),"")</f>
        <v>0</v>
      </c>
      <c r="AG1315">
        <f>IFERROR(SMALL(AG346:AG1024,ROW()-ROW($AG$1027)+1),"")</f>
        <v>0</v>
      </c>
      <c r="AH1315">
        <f>IFERROR(SMALL(AH346:AH1024,ROW()-ROW($AH$1027)+1),"")</f>
        <v>0</v>
      </c>
      <c r="AI1315">
        <f>IFERROR(SMALL(AI346:AI1024,ROW()-ROW($AI$1027)+1),"")</f>
        <v>0</v>
      </c>
      <c r="AJ1315">
        <f>IFERROR(SMALL(AJ346:AJ1024,ROW()-ROW($AJ$1027)+1),"")</f>
        <v>0</v>
      </c>
      <c r="AM1315">
        <f>IFERROR(SMALL(AM346:AM1024,ROW()-ROW($AM$1027)+1),"")</f>
        <v>0</v>
      </c>
      <c r="AN1315">
        <f>IFERROR(SMALL(AN346:AN1024,ROW()-ROW($AN$1027)+1),"")</f>
        <v>0</v>
      </c>
      <c r="AO1315">
        <f>IFERROR(SMALL(AO346:AO1024,ROW()-ROW($AO$1027)+1),"")</f>
        <v>0</v>
      </c>
      <c r="AP1315">
        <f>IFERROR(SMALL(AP346:AP1024,ROW()-ROW($AP$1027)+1),"")</f>
        <v>0</v>
      </c>
      <c r="AQ1315">
        <f>IFERROR(SMALL(AQ346:AQ1024,ROW()-ROW($AQ$1027)+1),"")</f>
        <v>0</v>
      </c>
      <c r="AR1315">
        <f>IFERROR(SMALL(AR346:AR1024,ROW()-ROW($AR$1027)+1),"")</f>
        <v>0</v>
      </c>
      <c r="AS1315">
        <f>IFERROR(SMALL(AS346:AS1024,ROW()-ROW($AS$1027)+1),"")</f>
        <v>0</v>
      </c>
      <c r="AT1315">
        <f>IFERROR(SMALL(AT346:AT1024,ROW()-ROW($AT$1027)+1),"")</f>
        <v>0</v>
      </c>
      <c r="AU1315">
        <f>IFERROR(SMALL(AU346:AU1024,ROW()-ROW($AU$1027)+1),"")</f>
        <v>0</v>
      </c>
      <c r="AV1315">
        <f>IFERROR(SMALL(AV346:AV1024,ROW()-ROW($AV$1027)+1),"")</f>
        <v>0</v>
      </c>
      <c r="AW1315">
        <f>IFERROR(SMALL(AW346:AW1024,ROW()-ROW($AW$1027)+1),"")</f>
        <v>0</v>
      </c>
      <c r="AX1315">
        <f>IFERROR(SMALL(AX346:AX1024,ROW()-ROW($AX$1027)+1),"")</f>
        <v>0</v>
      </c>
      <c r="AY1315">
        <f>IFERROR(SMALL(AY346:AY1024,ROW()-ROW($AY$1027)+1),"")</f>
        <v>0</v>
      </c>
      <c r="AZ1315">
        <f>IFERROR(SMALL(AZ346:AZ1024,ROW()-ROW($AZ$1027)+1),"")</f>
        <v>0</v>
      </c>
      <c r="BA1315">
        <f>IFERROR(SMALL(BA346:BA1024,ROW()-ROW($BA$1027)+1),"")</f>
        <v>0</v>
      </c>
      <c r="BB1315">
        <f>IFERROR(SMALL(BB346:BB1024,ROW()-ROW($BB$1027)+1),"")</f>
        <v>0</v>
      </c>
      <c r="BC1315">
        <f>IFERROR(SMALL(BC346:BC1024,ROW()-ROW($BC$1027)+1),"")</f>
        <v>0</v>
      </c>
      <c r="BD1315">
        <f>IFERROR(SMALL(BD346:BD1024,ROW()-ROW($BD$1027)+1),"")</f>
        <v>0</v>
      </c>
      <c r="BE1315">
        <f>IFERROR(SMALL(BE346:BE1024,ROW()-ROW($BE$1027)+1),"")</f>
        <v>0</v>
      </c>
      <c r="BF1315">
        <f>IFERROR(SMALL(BF346:BF1024,ROW()-ROW($BF$1027)+1),"")</f>
        <v>0</v>
      </c>
      <c r="BG1315">
        <f>IFERROR(SMALL(BG346:BG1024,ROW()-ROW($BG$1027)+1),"")</f>
        <v>0</v>
      </c>
      <c r="BH1315">
        <f>IFERROR(SMALL(BH346:BH1024,ROW()-ROW($BH$1027)+1),"")</f>
        <v>0</v>
      </c>
      <c r="BI1315">
        <f>IFERROR(SMALL(BI346:BI1024,ROW()-ROW($BI$1027)+1),"")</f>
        <v>0</v>
      </c>
      <c r="BJ1315">
        <f>IFERROR(SMALL(BJ346:BJ1024,ROW()-ROW($BJ$1027)+1),"")</f>
        <v>0</v>
      </c>
      <c r="BK1315">
        <f>IFERROR(SMALL(BK346:BK1024,ROW()-ROW($BK$1027)+1),"")</f>
        <v>0</v>
      </c>
      <c r="BL1315">
        <f>IFERROR(SMALL(BL346:BL1024,ROW()-ROW($BL$1027)+1),"")</f>
        <v>0</v>
      </c>
      <c r="BM1315">
        <f>IFERROR(SMALL(BM346:BM1024,ROW()-ROW($BM$1027)+1),"")</f>
        <v>0</v>
      </c>
      <c r="BN1315">
        <f>IFERROR(SMALL(BN346:BN1024,ROW()-ROW($BN$1027)+1),"")</f>
        <v>0</v>
      </c>
      <c r="BO1315">
        <f>IFERROR(SMALL(BO346:BO1024,ROW()-ROW($BO$1027)+1),"")</f>
        <v>0</v>
      </c>
      <c r="BP1315">
        <f>IFERROR(SMALL(BP346:BP1024,ROW()-ROW($BP$1027)+1),"")</f>
        <v>0</v>
      </c>
      <c r="BQ1315">
        <f>IFERROR(SMALL(BQ346:BQ1024,ROW()-ROW($BQ$1027)+1),"")</f>
        <v>0</v>
      </c>
      <c r="BR1315">
        <f>IFERROR(SMALL(BR346:BR1024,ROW()-ROW($BR$1027)+1),"")</f>
        <v>0</v>
      </c>
    </row>
    <row r="1316" spans="5:70">
      <c r="E1316">
        <f>IFERROR(SMALL(E346:E1024,ROW()-ROW($E$1027)+1),"")</f>
        <v>0</v>
      </c>
      <c r="F1316">
        <f>IFERROR(SMALL(F346:F1024,ROW()-ROW($F$1027)+1),"")</f>
        <v>0</v>
      </c>
      <c r="G1316">
        <f>IFERROR(SMALL(G346:G1024,ROW()-ROW($G$1027)+1),"")</f>
        <v>0</v>
      </c>
      <c r="H1316">
        <f>IFERROR(SMALL(H346:H1024,ROW()-ROW($H$1027)+1),"")</f>
        <v>0</v>
      </c>
      <c r="I1316">
        <f>IFERROR(SMALL(I346:I1024,ROW()-ROW($I$1027)+1),"")</f>
        <v>0</v>
      </c>
      <c r="J1316">
        <f>IFERROR(SMALL(J346:J1024,ROW()-ROW($J$1027)+1),"")</f>
        <v>0</v>
      </c>
      <c r="K1316">
        <f>IFERROR(SMALL(K346:K1024,ROW()-ROW($K$1027)+1),"")</f>
        <v>0</v>
      </c>
      <c r="L1316">
        <f>IFERROR(SMALL(L346:L1024,ROW()-ROW($L$1027)+1),"")</f>
        <v>0</v>
      </c>
      <c r="M1316">
        <f>IFERROR(SMALL(M346:M1024,ROW()-ROW($M$1027)+1),"")</f>
        <v>0</v>
      </c>
      <c r="N1316">
        <f>IFERROR(SMALL(N346:N1024,ROW()-ROW($N$1027)+1),"")</f>
        <v>0</v>
      </c>
      <c r="O1316">
        <f>IFERROR(SMALL(O346:O1024,ROW()-ROW($O$1027)+1),"")</f>
        <v>0</v>
      </c>
      <c r="P1316">
        <f>IFERROR(SMALL(P346:P1024,ROW()-ROW($P$1027)+1),"")</f>
        <v>0</v>
      </c>
      <c r="Q1316">
        <f>IFERROR(SMALL(Q346:Q1024,ROW()-ROW($Q$1027)+1),"")</f>
        <v>0</v>
      </c>
      <c r="R1316">
        <f>IFERROR(SMALL(R346:R1024,ROW()-ROW($R$1027)+1),"")</f>
        <v>0</v>
      </c>
      <c r="S1316">
        <f>IFERROR(SMALL(S346:S1024,ROW()-ROW($S$1027)+1),"")</f>
        <v>0</v>
      </c>
      <c r="T1316">
        <f>IFERROR(SMALL(T346:T1024,ROW()-ROW($T$1027)+1),"")</f>
        <v>0</v>
      </c>
      <c r="U1316">
        <f>IFERROR(SMALL(U346:U1024,ROW()-ROW($U$1027)+1),"")</f>
        <v>0</v>
      </c>
      <c r="V1316">
        <f>IFERROR(SMALL(V346:V1024,ROW()-ROW($V$1027)+1),"")</f>
        <v>0</v>
      </c>
      <c r="W1316">
        <f>IFERROR(SMALL(W346:W1024,ROW()-ROW($W$1027)+1),"")</f>
        <v>0</v>
      </c>
      <c r="X1316">
        <f>IFERROR(SMALL(X346:X1024,ROW()-ROW($X$1027)+1),"")</f>
        <v>0</v>
      </c>
      <c r="Y1316">
        <f>IFERROR(SMALL(Y346:Y1024,ROW()-ROW($Y$1027)+1),"")</f>
        <v>0</v>
      </c>
      <c r="Z1316">
        <f>IFERROR(SMALL(Z346:Z1024,ROW()-ROW($Z$1027)+1),"")</f>
        <v>0</v>
      </c>
      <c r="AA1316">
        <f>IFERROR(SMALL(AA346:AA1024,ROW()-ROW($AA$1027)+1),"")</f>
        <v>0</v>
      </c>
      <c r="AB1316">
        <f>IFERROR(SMALL(AB346:AB1024,ROW()-ROW($AB$1027)+1),"")</f>
        <v>0</v>
      </c>
      <c r="AC1316">
        <f>IFERROR(SMALL(AC346:AC1024,ROW()-ROW($AC$1027)+1),"")</f>
        <v>0</v>
      </c>
      <c r="AD1316">
        <f>IFERROR(SMALL(AD346:AD1024,ROW()-ROW($AD$1027)+1),"")</f>
        <v>0</v>
      </c>
      <c r="AE1316">
        <f>IFERROR(SMALL(AE346:AE1024,ROW()-ROW($AE$1027)+1),"")</f>
        <v>0</v>
      </c>
      <c r="AF1316">
        <f>IFERROR(SMALL(AF346:AF1024,ROW()-ROW($AF$1027)+1),"")</f>
        <v>0</v>
      </c>
      <c r="AG1316">
        <f>IFERROR(SMALL(AG346:AG1024,ROW()-ROW($AG$1027)+1),"")</f>
        <v>0</v>
      </c>
      <c r="AH1316">
        <f>IFERROR(SMALL(AH346:AH1024,ROW()-ROW($AH$1027)+1),"")</f>
        <v>0</v>
      </c>
      <c r="AI1316">
        <f>IFERROR(SMALL(AI346:AI1024,ROW()-ROW($AI$1027)+1),"")</f>
        <v>0</v>
      </c>
      <c r="AJ1316">
        <f>IFERROR(SMALL(AJ346:AJ1024,ROW()-ROW($AJ$1027)+1),"")</f>
        <v>0</v>
      </c>
      <c r="AM1316">
        <f>IFERROR(SMALL(AM346:AM1024,ROW()-ROW($AM$1027)+1),"")</f>
        <v>0</v>
      </c>
      <c r="AN1316">
        <f>IFERROR(SMALL(AN346:AN1024,ROW()-ROW($AN$1027)+1),"")</f>
        <v>0</v>
      </c>
      <c r="AO1316">
        <f>IFERROR(SMALL(AO346:AO1024,ROW()-ROW($AO$1027)+1),"")</f>
        <v>0</v>
      </c>
      <c r="AP1316">
        <f>IFERROR(SMALL(AP346:AP1024,ROW()-ROW($AP$1027)+1),"")</f>
        <v>0</v>
      </c>
      <c r="AQ1316">
        <f>IFERROR(SMALL(AQ346:AQ1024,ROW()-ROW($AQ$1027)+1),"")</f>
        <v>0</v>
      </c>
      <c r="AR1316">
        <f>IFERROR(SMALL(AR346:AR1024,ROW()-ROW($AR$1027)+1),"")</f>
        <v>0</v>
      </c>
      <c r="AS1316">
        <f>IFERROR(SMALL(AS346:AS1024,ROW()-ROW($AS$1027)+1),"")</f>
        <v>0</v>
      </c>
      <c r="AT1316">
        <f>IFERROR(SMALL(AT346:AT1024,ROW()-ROW($AT$1027)+1),"")</f>
        <v>0</v>
      </c>
      <c r="AU1316">
        <f>IFERROR(SMALL(AU346:AU1024,ROW()-ROW($AU$1027)+1),"")</f>
        <v>0</v>
      </c>
      <c r="AV1316">
        <f>IFERROR(SMALL(AV346:AV1024,ROW()-ROW($AV$1027)+1),"")</f>
        <v>0</v>
      </c>
      <c r="AW1316">
        <f>IFERROR(SMALL(AW346:AW1024,ROW()-ROW($AW$1027)+1),"")</f>
        <v>0</v>
      </c>
      <c r="AX1316">
        <f>IFERROR(SMALL(AX346:AX1024,ROW()-ROW($AX$1027)+1),"")</f>
        <v>0</v>
      </c>
      <c r="AY1316">
        <f>IFERROR(SMALL(AY346:AY1024,ROW()-ROW($AY$1027)+1),"")</f>
        <v>0</v>
      </c>
      <c r="AZ1316">
        <f>IFERROR(SMALL(AZ346:AZ1024,ROW()-ROW($AZ$1027)+1),"")</f>
        <v>0</v>
      </c>
      <c r="BA1316">
        <f>IFERROR(SMALL(BA346:BA1024,ROW()-ROW($BA$1027)+1),"")</f>
        <v>0</v>
      </c>
      <c r="BB1316">
        <f>IFERROR(SMALL(BB346:BB1024,ROW()-ROW($BB$1027)+1),"")</f>
        <v>0</v>
      </c>
      <c r="BC1316">
        <f>IFERROR(SMALL(BC346:BC1024,ROW()-ROW($BC$1027)+1),"")</f>
        <v>0</v>
      </c>
      <c r="BD1316">
        <f>IFERROR(SMALL(BD346:BD1024,ROW()-ROW($BD$1027)+1),"")</f>
        <v>0</v>
      </c>
      <c r="BE1316">
        <f>IFERROR(SMALL(BE346:BE1024,ROW()-ROW($BE$1027)+1),"")</f>
        <v>0</v>
      </c>
      <c r="BF1316">
        <f>IFERROR(SMALL(BF346:BF1024,ROW()-ROW($BF$1027)+1),"")</f>
        <v>0</v>
      </c>
      <c r="BG1316">
        <f>IFERROR(SMALL(BG346:BG1024,ROW()-ROW($BG$1027)+1),"")</f>
        <v>0</v>
      </c>
      <c r="BH1316">
        <f>IFERROR(SMALL(BH346:BH1024,ROW()-ROW($BH$1027)+1),"")</f>
        <v>0</v>
      </c>
      <c r="BI1316">
        <f>IFERROR(SMALL(BI346:BI1024,ROW()-ROW($BI$1027)+1),"")</f>
        <v>0</v>
      </c>
      <c r="BJ1316">
        <f>IFERROR(SMALL(BJ346:BJ1024,ROW()-ROW($BJ$1027)+1),"")</f>
        <v>0</v>
      </c>
      <c r="BK1316">
        <f>IFERROR(SMALL(BK346:BK1024,ROW()-ROW($BK$1027)+1),"")</f>
        <v>0</v>
      </c>
      <c r="BL1316">
        <f>IFERROR(SMALL(BL346:BL1024,ROW()-ROW($BL$1027)+1),"")</f>
        <v>0</v>
      </c>
      <c r="BM1316">
        <f>IFERROR(SMALL(BM346:BM1024,ROW()-ROW($BM$1027)+1),"")</f>
        <v>0</v>
      </c>
      <c r="BN1316">
        <f>IFERROR(SMALL(BN346:BN1024,ROW()-ROW($BN$1027)+1),"")</f>
        <v>0</v>
      </c>
      <c r="BO1316">
        <f>IFERROR(SMALL(BO346:BO1024,ROW()-ROW($BO$1027)+1),"")</f>
        <v>0</v>
      </c>
      <c r="BP1316">
        <f>IFERROR(SMALL(BP346:BP1024,ROW()-ROW($BP$1027)+1),"")</f>
        <v>0</v>
      </c>
      <c r="BQ1316">
        <f>IFERROR(SMALL(BQ346:BQ1024,ROW()-ROW($BQ$1027)+1),"")</f>
        <v>0</v>
      </c>
      <c r="BR1316">
        <f>IFERROR(SMALL(BR346:BR1024,ROW()-ROW($BR$1027)+1),"")</f>
        <v>0</v>
      </c>
    </row>
    <row r="1317" spans="5:70">
      <c r="E1317">
        <f>IFERROR(SMALL(E346:E1024,ROW()-ROW($E$1027)+1),"")</f>
        <v>0</v>
      </c>
      <c r="F1317">
        <f>IFERROR(SMALL(F346:F1024,ROW()-ROW($F$1027)+1),"")</f>
        <v>0</v>
      </c>
      <c r="G1317">
        <f>IFERROR(SMALL(G346:G1024,ROW()-ROW($G$1027)+1),"")</f>
        <v>0</v>
      </c>
      <c r="H1317">
        <f>IFERROR(SMALL(H346:H1024,ROW()-ROW($H$1027)+1),"")</f>
        <v>0</v>
      </c>
      <c r="I1317">
        <f>IFERROR(SMALL(I346:I1024,ROW()-ROW($I$1027)+1),"")</f>
        <v>0</v>
      </c>
      <c r="J1317">
        <f>IFERROR(SMALL(J346:J1024,ROW()-ROW($J$1027)+1),"")</f>
        <v>0</v>
      </c>
      <c r="K1317">
        <f>IFERROR(SMALL(K346:K1024,ROW()-ROW($K$1027)+1),"")</f>
        <v>0</v>
      </c>
      <c r="L1317">
        <f>IFERROR(SMALL(L346:L1024,ROW()-ROW($L$1027)+1),"")</f>
        <v>0</v>
      </c>
      <c r="M1317">
        <f>IFERROR(SMALL(M346:M1024,ROW()-ROW($M$1027)+1),"")</f>
        <v>0</v>
      </c>
      <c r="N1317">
        <f>IFERROR(SMALL(N346:N1024,ROW()-ROW($N$1027)+1),"")</f>
        <v>0</v>
      </c>
      <c r="O1317">
        <f>IFERROR(SMALL(O346:O1024,ROW()-ROW($O$1027)+1),"")</f>
        <v>0</v>
      </c>
      <c r="P1317">
        <f>IFERROR(SMALL(P346:P1024,ROW()-ROW($P$1027)+1),"")</f>
        <v>0</v>
      </c>
      <c r="Q1317">
        <f>IFERROR(SMALL(Q346:Q1024,ROW()-ROW($Q$1027)+1),"")</f>
        <v>0</v>
      </c>
      <c r="R1317">
        <f>IFERROR(SMALL(R346:R1024,ROW()-ROW($R$1027)+1),"")</f>
        <v>0</v>
      </c>
      <c r="S1317">
        <f>IFERROR(SMALL(S346:S1024,ROW()-ROW($S$1027)+1),"")</f>
        <v>0</v>
      </c>
      <c r="T1317">
        <f>IFERROR(SMALL(T346:T1024,ROW()-ROW($T$1027)+1),"")</f>
        <v>0</v>
      </c>
      <c r="U1317">
        <f>IFERROR(SMALL(U346:U1024,ROW()-ROW($U$1027)+1),"")</f>
        <v>0</v>
      </c>
      <c r="V1317">
        <f>IFERROR(SMALL(V346:V1024,ROW()-ROW($V$1027)+1),"")</f>
        <v>0</v>
      </c>
      <c r="W1317">
        <f>IFERROR(SMALL(W346:W1024,ROW()-ROW($W$1027)+1),"")</f>
        <v>0</v>
      </c>
      <c r="X1317">
        <f>IFERROR(SMALL(X346:X1024,ROW()-ROW($X$1027)+1),"")</f>
        <v>0</v>
      </c>
      <c r="Y1317">
        <f>IFERROR(SMALL(Y346:Y1024,ROW()-ROW($Y$1027)+1),"")</f>
        <v>0</v>
      </c>
      <c r="Z1317">
        <f>IFERROR(SMALL(Z346:Z1024,ROW()-ROW($Z$1027)+1),"")</f>
        <v>0</v>
      </c>
      <c r="AA1317">
        <f>IFERROR(SMALL(AA346:AA1024,ROW()-ROW($AA$1027)+1),"")</f>
        <v>0</v>
      </c>
      <c r="AB1317">
        <f>IFERROR(SMALL(AB346:AB1024,ROW()-ROW($AB$1027)+1),"")</f>
        <v>0</v>
      </c>
      <c r="AC1317">
        <f>IFERROR(SMALL(AC346:AC1024,ROW()-ROW($AC$1027)+1),"")</f>
        <v>0</v>
      </c>
      <c r="AD1317">
        <f>IFERROR(SMALL(AD346:AD1024,ROW()-ROW($AD$1027)+1),"")</f>
        <v>0</v>
      </c>
      <c r="AE1317">
        <f>IFERROR(SMALL(AE346:AE1024,ROW()-ROW($AE$1027)+1),"")</f>
        <v>0</v>
      </c>
      <c r="AF1317">
        <f>IFERROR(SMALL(AF346:AF1024,ROW()-ROW($AF$1027)+1),"")</f>
        <v>0</v>
      </c>
      <c r="AG1317">
        <f>IFERROR(SMALL(AG346:AG1024,ROW()-ROW($AG$1027)+1),"")</f>
        <v>0</v>
      </c>
      <c r="AH1317">
        <f>IFERROR(SMALL(AH346:AH1024,ROW()-ROW($AH$1027)+1),"")</f>
        <v>0</v>
      </c>
      <c r="AI1317">
        <f>IFERROR(SMALL(AI346:AI1024,ROW()-ROW($AI$1027)+1),"")</f>
        <v>0</v>
      </c>
      <c r="AJ1317">
        <f>IFERROR(SMALL(AJ346:AJ1024,ROW()-ROW($AJ$1027)+1),"")</f>
        <v>0</v>
      </c>
      <c r="AM1317">
        <f>IFERROR(SMALL(AM346:AM1024,ROW()-ROW($AM$1027)+1),"")</f>
        <v>0</v>
      </c>
      <c r="AN1317">
        <f>IFERROR(SMALL(AN346:AN1024,ROW()-ROW($AN$1027)+1),"")</f>
        <v>0</v>
      </c>
      <c r="AO1317">
        <f>IFERROR(SMALL(AO346:AO1024,ROW()-ROW($AO$1027)+1),"")</f>
        <v>0</v>
      </c>
      <c r="AP1317">
        <f>IFERROR(SMALL(AP346:AP1024,ROW()-ROW($AP$1027)+1),"")</f>
        <v>0</v>
      </c>
      <c r="AQ1317">
        <f>IFERROR(SMALL(AQ346:AQ1024,ROW()-ROW($AQ$1027)+1),"")</f>
        <v>0</v>
      </c>
      <c r="AR1317">
        <f>IFERROR(SMALL(AR346:AR1024,ROW()-ROW($AR$1027)+1),"")</f>
        <v>0</v>
      </c>
      <c r="AS1317">
        <f>IFERROR(SMALL(AS346:AS1024,ROW()-ROW($AS$1027)+1),"")</f>
        <v>0</v>
      </c>
      <c r="AT1317">
        <f>IFERROR(SMALL(AT346:AT1024,ROW()-ROW($AT$1027)+1),"")</f>
        <v>0</v>
      </c>
      <c r="AU1317">
        <f>IFERROR(SMALL(AU346:AU1024,ROW()-ROW($AU$1027)+1),"")</f>
        <v>0</v>
      </c>
      <c r="AV1317">
        <f>IFERROR(SMALL(AV346:AV1024,ROW()-ROW($AV$1027)+1),"")</f>
        <v>0</v>
      </c>
      <c r="AW1317">
        <f>IFERROR(SMALL(AW346:AW1024,ROW()-ROW($AW$1027)+1),"")</f>
        <v>0</v>
      </c>
      <c r="AX1317">
        <f>IFERROR(SMALL(AX346:AX1024,ROW()-ROW($AX$1027)+1),"")</f>
        <v>0</v>
      </c>
      <c r="AY1317">
        <f>IFERROR(SMALL(AY346:AY1024,ROW()-ROW($AY$1027)+1),"")</f>
        <v>0</v>
      </c>
      <c r="AZ1317">
        <f>IFERROR(SMALL(AZ346:AZ1024,ROW()-ROW($AZ$1027)+1),"")</f>
        <v>0</v>
      </c>
      <c r="BA1317">
        <f>IFERROR(SMALL(BA346:BA1024,ROW()-ROW($BA$1027)+1),"")</f>
        <v>0</v>
      </c>
      <c r="BB1317">
        <f>IFERROR(SMALL(BB346:BB1024,ROW()-ROW($BB$1027)+1),"")</f>
        <v>0</v>
      </c>
      <c r="BC1317">
        <f>IFERROR(SMALL(BC346:BC1024,ROW()-ROW($BC$1027)+1),"")</f>
        <v>0</v>
      </c>
      <c r="BD1317">
        <f>IFERROR(SMALL(BD346:BD1024,ROW()-ROW($BD$1027)+1),"")</f>
        <v>0</v>
      </c>
      <c r="BE1317">
        <f>IFERROR(SMALL(BE346:BE1024,ROW()-ROW($BE$1027)+1),"")</f>
        <v>0</v>
      </c>
      <c r="BF1317">
        <f>IFERROR(SMALL(BF346:BF1024,ROW()-ROW($BF$1027)+1),"")</f>
        <v>0</v>
      </c>
      <c r="BG1317">
        <f>IFERROR(SMALL(BG346:BG1024,ROW()-ROW($BG$1027)+1),"")</f>
        <v>0</v>
      </c>
      <c r="BH1317">
        <f>IFERROR(SMALL(BH346:BH1024,ROW()-ROW($BH$1027)+1),"")</f>
        <v>0</v>
      </c>
      <c r="BI1317">
        <f>IFERROR(SMALL(BI346:BI1024,ROW()-ROW($BI$1027)+1),"")</f>
        <v>0</v>
      </c>
      <c r="BJ1317">
        <f>IFERROR(SMALL(BJ346:BJ1024,ROW()-ROW($BJ$1027)+1),"")</f>
        <v>0</v>
      </c>
      <c r="BK1317">
        <f>IFERROR(SMALL(BK346:BK1024,ROW()-ROW($BK$1027)+1),"")</f>
        <v>0</v>
      </c>
      <c r="BL1317">
        <f>IFERROR(SMALL(BL346:BL1024,ROW()-ROW($BL$1027)+1),"")</f>
        <v>0</v>
      </c>
      <c r="BM1317">
        <f>IFERROR(SMALL(BM346:BM1024,ROW()-ROW($BM$1027)+1),"")</f>
        <v>0</v>
      </c>
      <c r="BN1317">
        <f>IFERROR(SMALL(BN346:BN1024,ROW()-ROW($BN$1027)+1),"")</f>
        <v>0</v>
      </c>
      <c r="BO1317">
        <f>IFERROR(SMALL(BO346:BO1024,ROW()-ROW($BO$1027)+1),"")</f>
        <v>0</v>
      </c>
      <c r="BP1317">
        <f>IFERROR(SMALL(BP346:BP1024,ROW()-ROW($BP$1027)+1),"")</f>
        <v>0</v>
      </c>
      <c r="BQ1317">
        <f>IFERROR(SMALL(BQ346:BQ1024,ROW()-ROW($BQ$1027)+1),"")</f>
        <v>0</v>
      </c>
      <c r="BR1317">
        <f>IFERROR(SMALL(BR346:BR1024,ROW()-ROW($BR$1027)+1),"")</f>
        <v>0</v>
      </c>
    </row>
    <row r="1318" spans="5:70">
      <c r="E1318">
        <f>IFERROR(SMALL(E346:E1024,ROW()-ROW($E$1027)+1),"")</f>
        <v>0</v>
      </c>
      <c r="F1318">
        <f>IFERROR(SMALL(F346:F1024,ROW()-ROW($F$1027)+1),"")</f>
        <v>0</v>
      </c>
      <c r="G1318">
        <f>IFERROR(SMALL(G346:G1024,ROW()-ROW($G$1027)+1),"")</f>
        <v>0</v>
      </c>
      <c r="H1318">
        <f>IFERROR(SMALL(H346:H1024,ROW()-ROW($H$1027)+1),"")</f>
        <v>0</v>
      </c>
      <c r="I1318">
        <f>IFERROR(SMALL(I346:I1024,ROW()-ROW($I$1027)+1),"")</f>
        <v>0</v>
      </c>
      <c r="J1318">
        <f>IFERROR(SMALL(J346:J1024,ROW()-ROW($J$1027)+1),"")</f>
        <v>0</v>
      </c>
      <c r="K1318">
        <f>IFERROR(SMALL(K346:K1024,ROW()-ROW($K$1027)+1),"")</f>
        <v>0</v>
      </c>
      <c r="L1318">
        <f>IFERROR(SMALL(L346:L1024,ROW()-ROW($L$1027)+1),"")</f>
        <v>0</v>
      </c>
      <c r="M1318">
        <f>IFERROR(SMALL(M346:M1024,ROW()-ROW($M$1027)+1),"")</f>
        <v>0</v>
      </c>
      <c r="N1318">
        <f>IFERROR(SMALL(N346:N1024,ROW()-ROW($N$1027)+1),"")</f>
        <v>0</v>
      </c>
      <c r="O1318">
        <f>IFERROR(SMALL(O346:O1024,ROW()-ROW($O$1027)+1),"")</f>
        <v>0</v>
      </c>
      <c r="P1318">
        <f>IFERROR(SMALL(P346:P1024,ROW()-ROW($P$1027)+1),"")</f>
        <v>0</v>
      </c>
      <c r="Q1318">
        <f>IFERROR(SMALL(Q346:Q1024,ROW()-ROW($Q$1027)+1),"")</f>
        <v>0</v>
      </c>
      <c r="R1318">
        <f>IFERROR(SMALL(R346:R1024,ROW()-ROW($R$1027)+1),"")</f>
        <v>0</v>
      </c>
      <c r="S1318">
        <f>IFERROR(SMALL(S346:S1024,ROW()-ROW($S$1027)+1),"")</f>
        <v>0</v>
      </c>
      <c r="T1318">
        <f>IFERROR(SMALL(T346:T1024,ROW()-ROW($T$1027)+1),"")</f>
        <v>0</v>
      </c>
      <c r="U1318">
        <f>IFERROR(SMALL(U346:U1024,ROW()-ROW($U$1027)+1),"")</f>
        <v>0</v>
      </c>
      <c r="V1318">
        <f>IFERROR(SMALL(V346:V1024,ROW()-ROW($V$1027)+1),"")</f>
        <v>0</v>
      </c>
      <c r="W1318">
        <f>IFERROR(SMALL(W346:W1024,ROW()-ROW($W$1027)+1),"")</f>
        <v>0</v>
      </c>
      <c r="X1318">
        <f>IFERROR(SMALL(X346:X1024,ROW()-ROW($X$1027)+1),"")</f>
        <v>0</v>
      </c>
      <c r="Y1318">
        <f>IFERROR(SMALL(Y346:Y1024,ROW()-ROW($Y$1027)+1),"")</f>
        <v>0</v>
      </c>
      <c r="Z1318">
        <f>IFERROR(SMALL(Z346:Z1024,ROW()-ROW($Z$1027)+1),"")</f>
        <v>0</v>
      </c>
      <c r="AA1318">
        <f>IFERROR(SMALL(AA346:AA1024,ROW()-ROW($AA$1027)+1),"")</f>
        <v>0</v>
      </c>
      <c r="AB1318">
        <f>IFERROR(SMALL(AB346:AB1024,ROW()-ROW($AB$1027)+1),"")</f>
        <v>0</v>
      </c>
      <c r="AC1318">
        <f>IFERROR(SMALL(AC346:AC1024,ROW()-ROW($AC$1027)+1),"")</f>
        <v>0</v>
      </c>
      <c r="AD1318">
        <f>IFERROR(SMALL(AD346:AD1024,ROW()-ROW($AD$1027)+1),"")</f>
        <v>0</v>
      </c>
      <c r="AE1318">
        <f>IFERROR(SMALL(AE346:AE1024,ROW()-ROW($AE$1027)+1),"")</f>
        <v>0</v>
      </c>
      <c r="AF1318">
        <f>IFERROR(SMALL(AF346:AF1024,ROW()-ROW($AF$1027)+1),"")</f>
        <v>0</v>
      </c>
      <c r="AG1318">
        <f>IFERROR(SMALL(AG346:AG1024,ROW()-ROW($AG$1027)+1),"")</f>
        <v>0</v>
      </c>
      <c r="AH1318">
        <f>IFERROR(SMALL(AH346:AH1024,ROW()-ROW($AH$1027)+1),"")</f>
        <v>0</v>
      </c>
      <c r="AI1318">
        <f>IFERROR(SMALL(AI346:AI1024,ROW()-ROW($AI$1027)+1),"")</f>
        <v>0</v>
      </c>
      <c r="AJ1318">
        <f>IFERROR(SMALL(AJ346:AJ1024,ROW()-ROW($AJ$1027)+1),"")</f>
        <v>0</v>
      </c>
      <c r="AM1318">
        <f>IFERROR(SMALL(AM346:AM1024,ROW()-ROW($AM$1027)+1),"")</f>
        <v>0</v>
      </c>
      <c r="AN1318">
        <f>IFERROR(SMALL(AN346:AN1024,ROW()-ROW($AN$1027)+1),"")</f>
        <v>0</v>
      </c>
      <c r="AO1318">
        <f>IFERROR(SMALL(AO346:AO1024,ROW()-ROW($AO$1027)+1),"")</f>
        <v>0</v>
      </c>
      <c r="AP1318">
        <f>IFERROR(SMALL(AP346:AP1024,ROW()-ROW($AP$1027)+1),"")</f>
        <v>0</v>
      </c>
      <c r="AQ1318">
        <f>IFERROR(SMALL(AQ346:AQ1024,ROW()-ROW($AQ$1027)+1),"")</f>
        <v>0</v>
      </c>
      <c r="AR1318">
        <f>IFERROR(SMALL(AR346:AR1024,ROW()-ROW($AR$1027)+1),"")</f>
        <v>0</v>
      </c>
      <c r="AS1318">
        <f>IFERROR(SMALL(AS346:AS1024,ROW()-ROW($AS$1027)+1),"")</f>
        <v>0</v>
      </c>
      <c r="AT1318">
        <f>IFERROR(SMALL(AT346:AT1024,ROW()-ROW($AT$1027)+1),"")</f>
        <v>0</v>
      </c>
      <c r="AU1318">
        <f>IFERROR(SMALL(AU346:AU1024,ROW()-ROW($AU$1027)+1),"")</f>
        <v>0</v>
      </c>
      <c r="AV1318">
        <f>IFERROR(SMALL(AV346:AV1024,ROW()-ROW($AV$1027)+1),"")</f>
        <v>0</v>
      </c>
      <c r="AW1318">
        <f>IFERROR(SMALL(AW346:AW1024,ROW()-ROW($AW$1027)+1),"")</f>
        <v>0</v>
      </c>
      <c r="AX1318">
        <f>IFERROR(SMALL(AX346:AX1024,ROW()-ROW($AX$1027)+1),"")</f>
        <v>0</v>
      </c>
      <c r="AY1318">
        <f>IFERROR(SMALL(AY346:AY1024,ROW()-ROW($AY$1027)+1),"")</f>
        <v>0</v>
      </c>
      <c r="AZ1318">
        <f>IFERROR(SMALL(AZ346:AZ1024,ROW()-ROW($AZ$1027)+1),"")</f>
        <v>0</v>
      </c>
      <c r="BA1318">
        <f>IFERROR(SMALL(BA346:BA1024,ROW()-ROW($BA$1027)+1),"")</f>
        <v>0</v>
      </c>
      <c r="BB1318">
        <f>IFERROR(SMALL(BB346:BB1024,ROW()-ROW($BB$1027)+1),"")</f>
        <v>0</v>
      </c>
      <c r="BC1318">
        <f>IFERROR(SMALL(BC346:BC1024,ROW()-ROW($BC$1027)+1),"")</f>
        <v>0</v>
      </c>
      <c r="BD1318">
        <f>IFERROR(SMALL(BD346:BD1024,ROW()-ROW($BD$1027)+1),"")</f>
        <v>0</v>
      </c>
      <c r="BE1318">
        <f>IFERROR(SMALL(BE346:BE1024,ROW()-ROW($BE$1027)+1),"")</f>
        <v>0</v>
      </c>
      <c r="BF1318">
        <f>IFERROR(SMALL(BF346:BF1024,ROW()-ROW($BF$1027)+1),"")</f>
        <v>0</v>
      </c>
      <c r="BG1318">
        <f>IFERROR(SMALL(BG346:BG1024,ROW()-ROW($BG$1027)+1),"")</f>
        <v>0</v>
      </c>
      <c r="BH1318">
        <f>IFERROR(SMALL(BH346:BH1024,ROW()-ROW($BH$1027)+1),"")</f>
        <v>0</v>
      </c>
      <c r="BI1318">
        <f>IFERROR(SMALL(BI346:BI1024,ROW()-ROW($BI$1027)+1),"")</f>
        <v>0</v>
      </c>
      <c r="BJ1318">
        <f>IFERROR(SMALL(BJ346:BJ1024,ROW()-ROW($BJ$1027)+1),"")</f>
        <v>0</v>
      </c>
      <c r="BK1318">
        <f>IFERROR(SMALL(BK346:BK1024,ROW()-ROW($BK$1027)+1),"")</f>
        <v>0</v>
      </c>
      <c r="BL1318">
        <f>IFERROR(SMALL(BL346:BL1024,ROW()-ROW($BL$1027)+1),"")</f>
        <v>0</v>
      </c>
      <c r="BM1318">
        <f>IFERROR(SMALL(BM346:BM1024,ROW()-ROW($BM$1027)+1),"")</f>
        <v>0</v>
      </c>
      <c r="BN1318">
        <f>IFERROR(SMALL(BN346:BN1024,ROW()-ROW($BN$1027)+1),"")</f>
        <v>0</v>
      </c>
      <c r="BO1318">
        <f>IFERROR(SMALL(BO346:BO1024,ROW()-ROW($BO$1027)+1),"")</f>
        <v>0</v>
      </c>
      <c r="BP1318">
        <f>IFERROR(SMALL(BP346:BP1024,ROW()-ROW($BP$1027)+1),"")</f>
        <v>0</v>
      </c>
      <c r="BQ1318">
        <f>IFERROR(SMALL(BQ346:BQ1024,ROW()-ROW($BQ$1027)+1),"")</f>
        <v>0</v>
      </c>
      <c r="BR1318">
        <f>IFERROR(SMALL(BR346:BR1024,ROW()-ROW($BR$1027)+1),"")</f>
        <v>0</v>
      </c>
    </row>
    <row r="1319" spans="5:70">
      <c r="E1319">
        <f>IFERROR(SMALL(E346:E1024,ROW()-ROW($E$1027)+1),"")</f>
        <v>0</v>
      </c>
      <c r="F1319">
        <f>IFERROR(SMALL(F346:F1024,ROW()-ROW($F$1027)+1),"")</f>
        <v>0</v>
      </c>
      <c r="G1319">
        <f>IFERROR(SMALL(G346:G1024,ROW()-ROW($G$1027)+1),"")</f>
        <v>0</v>
      </c>
      <c r="H1319">
        <f>IFERROR(SMALL(H346:H1024,ROW()-ROW($H$1027)+1),"")</f>
        <v>0</v>
      </c>
      <c r="I1319">
        <f>IFERROR(SMALL(I346:I1024,ROW()-ROW($I$1027)+1),"")</f>
        <v>0</v>
      </c>
      <c r="J1319">
        <f>IFERROR(SMALL(J346:J1024,ROW()-ROW($J$1027)+1),"")</f>
        <v>0</v>
      </c>
      <c r="K1319">
        <f>IFERROR(SMALL(K346:K1024,ROW()-ROW($K$1027)+1),"")</f>
        <v>0</v>
      </c>
      <c r="L1319">
        <f>IFERROR(SMALL(L346:L1024,ROW()-ROW($L$1027)+1),"")</f>
        <v>0</v>
      </c>
      <c r="M1319">
        <f>IFERROR(SMALL(M346:M1024,ROW()-ROW($M$1027)+1),"")</f>
        <v>0</v>
      </c>
      <c r="N1319">
        <f>IFERROR(SMALL(N346:N1024,ROW()-ROW($N$1027)+1),"")</f>
        <v>0</v>
      </c>
      <c r="O1319">
        <f>IFERROR(SMALL(O346:O1024,ROW()-ROW($O$1027)+1),"")</f>
        <v>0</v>
      </c>
      <c r="P1319">
        <f>IFERROR(SMALL(P346:P1024,ROW()-ROW($P$1027)+1),"")</f>
        <v>0</v>
      </c>
      <c r="Q1319">
        <f>IFERROR(SMALL(Q346:Q1024,ROW()-ROW($Q$1027)+1),"")</f>
        <v>0</v>
      </c>
      <c r="R1319">
        <f>IFERROR(SMALL(R346:R1024,ROW()-ROW($R$1027)+1),"")</f>
        <v>0</v>
      </c>
      <c r="S1319">
        <f>IFERROR(SMALL(S346:S1024,ROW()-ROW($S$1027)+1),"")</f>
        <v>0</v>
      </c>
      <c r="T1319">
        <f>IFERROR(SMALL(T346:T1024,ROW()-ROW($T$1027)+1),"")</f>
        <v>0</v>
      </c>
      <c r="U1319">
        <f>IFERROR(SMALL(U346:U1024,ROW()-ROW($U$1027)+1),"")</f>
        <v>0</v>
      </c>
      <c r="V1319">
        <f>IFERROR(SMALL(V346:V1024,ROW()-ROW($V$1027)+1),"")</f>
        <v>0</v>
      </c>
      <c r="W1319">
        <f>IFERROR(SMALL(W346:W1024,ROW()-ROW($W$1027)+1),"")</f>
        <v>0</v>
      </c>
      <c r="X1319">
        <f>IFERROR(SMALL(X346:X1024,ROW()-ROW($X$1027)+1),"")</f>
        <v>0</v>
      </c>
      <c r="Y1319">
        <f>IFERROR(SMALL(Y346:Y1024,ROW()-ROW($Y$1027)+1),"")</f>
        <v>0</v>
      </c>
      <c r="Z1319">
        <f>IFERROR(SMALL(Z346:Z1024,ROW()-ROW($Z$1027)+1),"")</f>
        <v>0</v>
      </c>
      <c r="AA1319">
        <f>IFERROR(SMALL(AA346:AA1024,ROW()-ROW($AA$1027)+1),"")</f>
        <v>0</v>
      </c>
      <c r="AB1319">
        <f>IFERROR(SMALL(AB346:AB1024,ROW()-ROW($AB$1027)+1),"")</f>
        <v>0</v>
      </c>
      <c r="AC1319">
        <f>IFERROR(SMALL(AC346:AC1024,ROW()-ROW($AC$1027)+1),"")</f>
        <v>0</v>
      </c>
      <c r="AD1319">
        <f>IFERROR(SMALL(AD346:AD1024,ROW()-ROW($AD$1027)+1),"")</f>
        <v>0</v>
      </c>
      <c r="AE1319">
        <f>IFERROR(SMALL(AE346:AE1024,ROW()-ROW($AE$1027)+1),"")</f>
        <v>0</v>
      </c>
      <c r="AF1319">
        <f>IFERROR(SMALL(AF346:AF1024,ROW()-ROW($AF$1027)+1),"")</f>
        <v>0</v>
      </c>
      <c r="AG1319">
        <f>IFERROR(SMALL(AG346:AG1024,ROW()-ROW($AG$1027)+1),"")</f>
        <v>0</v>
      </c>
      <c r="AH1319">
        <f>IFERROR(SMALL(AH346:AH1024,ROW()-ROW($AH$1027)+1),"")</f>
        <v>0</v>
      </c>
      <c r="AI1319">
        <f>IFERROR(SMALL(AI346:AI1024,ROW()-ROW($AI$1027)+1),"")</f>
        <v>0</v>
      </c>
      <c r="AJ1319">
        <f>IFERROR(SMALL(AJ346:AJ1024,ROW()-ROW($AJ$1027)+1),"")</f>
        <v>0</v>
      </c>
      <c r="AM1319">
        <f>IFERROR(SMALL(AM346:AM1024,ROW()-ROW($AM$1027)+1),"")</f>
        <v>0</v>
      </c>
      <c r="AN1319">
        <f>IFERROR(SMALL(AN346:AN1024,ROW()-ROW($AN$1027)+1),"")</f>
        <v>0</v>
      </c>
      <c r="AO1319">
        <f>IFERROR(SMALL(AO346:AO1024,ROW()-ROW($AO$1027)+1),"")</f>
        <v>0</v>
      </c>
      <c r="AP1319">
        <f>IFERROR(SMALL(AP346:AP1024,ROW()-ROW($AP$1027)+1),"")</f>
        <v>0</v>
      </c>
      <c r="AQ1319">
        <f>IFERROR(SMALL(AQ346:AQ1024,ROW()-ROW($AQ$1027)+1),"")</f>
        <v>0</v>
      </c>
      <c r="AR1319">
        <f>IFERROR(SMALL(AR346:AR1024,ROW()-ROW($AR$1027)+1),"")</f>
        <v>0</v>
      </c>
      <c r="AS1319">
        <f>IFERROR(SMALL(AS346:AS1024,ROW()-ROW($AS$1027)+1),"")</f>
        <v>0</v>
      </c>
      <c r="AT1319">
        <f>IFERROR(SMALL(AT346:AT1024,ROW()-ROW($AT$1027)+1),"")</f>
        <v>0</v>
      </c>
      <c r="AU1319">
        <f>IFERROR(SMALL(AU346:AU1024,ROW()-ROW($AU$1027)+1),"")</f>
        <v>0</v>
      </c>
      <c r="AV1319">
        <f>IFERROR(SMALL(AV346:AV1024,ROW()-ROW($AV$1027)+1),"")</f>
        <v>0</v>
      </c>
      <c r="AW1319">
        <f>IFERROR(SMALL(AW346:AW1024,ROW()-ROW($AW$1027)+1),"")</f>
        <v>0</v>
      </c>
      <c r="AX1319">
        <f>IFERROR(SMALL(AX346:AX1024,ROW()-ROW($AX$1027)+1),"")</f>
        <v>0</v>
      </c>
      <c r="AY1319">
        <f>IFERROR(SMALL(AY346:AY1024,ROW()-ROW($AY$1027)+1),"")</f>
        <v>0</v>
      </c>
      <c r="AZ1319">
        <f>IFERROR(SMALL(AZ346:AZ1024,ROW()-ROW($AZ$1027)+1),"")</f>
        <v>0</v>
      </c>
      <c r="BA1319">
        <f>IFERROR(SMALL(BA346:BA1024,ROW()-ROW($BA$1027)+1),"")</f>
        <v>0</v>
      </c>
      <c r="BB1319">
        <f>IFERROR(SMALL(BB346:BB1024,ROW()-ROW($BB$1027)+1),"")</f>
        <v>0</v>
      </c>
      <c r="BC1319">
        <f>IFERROR(SMALL(BC346:BC1024,ROW()-ROW($BC$1027)+1),"")</f>
        <v>0</v>
      </c>
      <c r="BD1319">
        <f>IFERROR(SMALL(BD346:BD1024,ROW()-ROW($BD$1027)+1),"")</f>
        <v>0</v>
      </c>
      <c r="BE1319">
        <f>IFERROR(SMALL(BE346:BE1024,ROW()-ROW($BE$1027)+1),"")</f>
        <v>0</v>
      </c>
      <c r="BF1319">
        <f>IFERROR(SMALL(BF346:BF1024,ROW()-ROW($BF$1027)+1),"")</f>
        <v>0</v>
      </c>
      <c r="BG1319">
        <f>IFERROR(SMALL(BG346:BG1024,ROW()-ROW($BG$1027)+1),"")</f>
        <v>0</v>
      </c>
      <c r="BH1319">
        <f>IFERROR(SMALL(BH346:BH1024,ROW()-ROW($BH$1027)+1),"")</f>
        <v>0</v>
      </c>
      <c r="BI1319">
        <f>IFERROR(SMALL(BI346:BI1024,ROW()-ROW($BI$1027)+1),"")</f>
        <v>0</v>
      </c>
      <c r="BJ1319">
        <f>IFERROR(SMALL(BJ346:BJ1024,ROW()-ROW($BJ$1027)+1),"")</f>
        <v>0</v>
      </c>
      <c r="BK1319">
        <f>IFERROR(SMALL(BK346:BK1024,ROW()-ROW($BK$1027)+1),"")</f>
        <v>0</v>
      </c>
      <c r="BL1319">
        <f>IFERROR(SMALL(BL346:BL1024,ROW()-ROW($BL$1027)+1),"")</f>
        <v>0</v>
      </c>
      <c r="BM1319">
        <f>IFERROR(SMALL(BM346:BM1024,ROW()-ROW($BM$1027)+1),"")</f>
        <v>0</v>
      </c>
      <c r="BN1319">
        <f>IFERROR(SMALL(BN346:BN1024,ROW()-ROW($BN$1027)+1),"")</f>
        <v>0</v>
      </c>
      <c r="BO1319">
        <f>IFERROR(SMALL(BO346:BO1024,ROW()-ROW($BO$1027)+1),"")</f>
        <v>0</v>
      </c>
      <c r="BP1319">
        <f>IFERROR(SMALL(BP346:BP1024,ROW()-ROW($BP$1027)+1),"")</f>
        <v>0</v>
      </c>
      <c r="BQ1319">
        <f>IFERROR(SMALL(BQ346:BQ1024,ROW()-ROW($BQ$1027)+1),"")</f>
        <v>0</v>
      </c>
      <c r="BR1319">
        <f>IFERROR(SMALL(BR346:BR1024,ROW()-ROW($BR$1027)+1),"")</f>
        <v>0</v>
      </c>
    </row>
    <row r="1320" spans="5:70">
      <c r="E1320">
        <f>IFERROR(SMALL(E346:E1024,ROW()-ROW($E$1027)+1),"")</f>
        <v>0</v>
      </c>
      <c r="F1320">
        <f>IFERROR(SMALL(F346:F1024,ROW()-ROW($F$1027)+1),"")</f>
        <v>0</v>
      </c>
      <c r="G1320">
        <f>IFERROR(SMALL(G346:G1024,ROW()-ROW($G$1027)+1),"")</f>
        <v>0</v>
      </c>
      <c r="H1320">
        <f>IFERROR(SMALL(H346:H1024,ROW()-ROW($H$1027)+1),"")</f>
        <v>0</v>
      </c>
      <c r="I1320">
        <f>IFERROR(SMALL(I346:I1024,ROW()-ROW($I$1027)+1),"")</f>
        <v>0</v>
      </c>
      <c r="J1320">
        <f>IFERROR(SMALL(J346:J1024,ROW()-ROW($J$1027)+1),"")</f>
        <v>0</v>
      </c>
      <c r="K1320">
        <f>IFERROR(SMALL(K346:K1024,ROW()-ROW($K$1027)+1),"")</f>
        <v>0</v>
      </c>
      <c r="L1320">
        <f>IFERROR(SMALL(L346:L1024,ROW()-ROW($L$1027)+1),"")</f>
        <v>0</v>
      </c>
      <c r="M1320">
        <f>IFERROR(SMALL(M346:M1024,ROW()-ROW($M$1027)+1),"")</f>
        <v>0</v>
      </c>
      <c r="N1320">
        <f>IFERROR(SMALL(N346:N1024,ROW()-ROW($N$1027)+1),"")</f>
        <v>0</v>
      </c>
      <c r="O1320">
        <f>IFERROR(SMALL(O346:O1024,ROW()-ROW($O$1027)+1),"")</f>
        <v>0</v>
      </c>
      <c r="P1320">
        <f>IFERROR(SMALL(P346:P1024,ROW()-ROW($P$1027)+1),"")</f>
        <v>0</v>
      </c>
      <c r="Q1320">
        <f>IFERROR(SMALL(Q346:Q1024,ROW()-ROW($Q$1027)+1),"")</f>
        <v>0</v>
      </c>
      <c r="R1320">
        <f>IFERROR(SMALL(R346:R1024,ROW()-ROW($R$1027)+1),"")</f>
        <v>0</v>
      </c>
      <c r="S1320">
        <f>IFERROR(SMALL(S346:S1024,ROW()-ROW($S$1027)+1),"")</f>
        <v>0</v>
      </c>
      <c r="T1320">
        <f>IFERROR(SMALL(T346:T1024,ROW()-ROW($T$1027)+1),"")</f>
        <v>0</v>
      </c>
      <c r="U1320">
        <f>IFERROR(SMALL(U346:U1024,ROW()-ROW($U$1027)+1),"")</f>
        <v>0</v>
      </c>
      <c r="V1320">
        <f>IFERROR(SMALL(V346:V1024,ROW()-ROW($V$1027)+1),"")</f>
        <v>0</v>
      </c>
      <c r="W1320">
        <f>IFERROR(SMALL(W346:W1024,ROW()-ROW($W$1027)+1),"")</f>
        <v>0</v>
      </c>
      <c r="X1320">
        <f>IFERROR(SMALL(X346:X1024,ROW()-ROW($X$1027)+1),"")</f>
        <v>0</v>
      </c>
      <c r="Y1320">
        <f>IFERROR(SMALL(Y346:Y1024,ROW()-ROW($Y$1027)+1),"")</f>
        <v>0</v>
      </c>
      <c r="Z1320">
        <f>IFERROR(SMALL(Z346:Z1024,ROW()-ROW($Z$1027)+1),"")</f>
        <v>0</v>
      </c>
      <c r="AA1320">
        <f>IFERROR(SMALL(AA346:AA1024,ROW()-ROW($AA$1027)+1),"")</f>
        <v>0</v>
      </c>
      <c r="AB1320">
        <f>IFERROR(SMALL(AB346:AB1024,ROW()-ROW($AB$1027)+1),"")</f>
        <v>0</v>
      </c>
      <c r="AC1320">
        <f>IFERROR(SMALL(AC346:AC1024,ROW()-ROW($AC$1027)+1),"")</f>
        <v>0</v>
      </c>
      <c r="AD1320">
        <f>IFERROR(SMALL(AD346:AD1024,ROW()-ROW($AD$1027)+1),"")</f>
        <v>0</v>
      </c>
      <c r="AE1320">
        <f>IFERROR(SMALL(AE346:AE1024,ROW()-ROW($AE$1027)+1),"")</f>
        <v>0</v>
      </c>
      <c r="AF1320">
        <f>IFERROR(SMALL(AF346:AF1024,ROW()-ROW($AF$1027)+1),"")</f>
        <v>0</v>
      </c>
      <c r="AG1320">
        <f>IFERROR(SMALL(AG346:AG1024,ROW()-ROW($AG$1027)+1),"")</f>
        <v>0</v>
      </c>
      <c r="AH1320">
        <f>IFERROR(SMALL(AH346:AH1024,ROW()-ROW($AH$1027)+1),"")</f>
        <v>0</v>
      </c>
      <c r="AI1320">
        <f>IFERROR(SMALL(AI346:AI1024,ROW()-ROW($AI$1027)+1),"")</f>
        <v>0</v>
      </c>
      <c r="AJ1320">
        <f>IFERROR(SMALL(AJ346:AJ1024,ROW()-ROW($AJ$1027)+1),"")</f>
        <v>0</v>
      </c>
      <c r="AM1320">
        <f>IFERROR(SMALL(AM346:AM1024,ROW()-ROW($AM$1027)+1),"")</f>
        <v>0</v>
      </c>
      <c r="AN1320">
        <f>IFERROR(SMALL(AN346:AN1024,ROW()-ROW($AN$1027)+1),"")</f>
        <v>0</v>
      </c>
      <c r="AO1320">
        <f>IFERROR(SMALL(AO346:AO1024,ROW()-ROW($AO$1027)+1),"")</f>
        <v>0</v>
      </c>
      <c r="AP1320">
        <f>IFERROR(SMALL(AP346:AP1024,ROW()-ROW($AP$1027)+1),"")</f>
        <v>0</v>
      </c>
      <c r="AQ1320">
        <f>IFERROR(SMALL(AQ346:AQ1024,ROW()-ROW($AQ$1027)+1),"")</f>
        <v>0</v>
      </c>
      <c r="AR1320">
        <f>IFERROR(SMALL(AR346:AR1024,ROW()-ROW($AR$1027)+1),"")</f>
        <v>0</v>
      </c>
      <c r="AS1320">
        <f>IFERROR(SMALL(AS346:AS1024,ROW()-ROW($AS$1027)+1),"")</f>
        <v>0</v>
      </c>
      <c r="AT1320">
        <f>IFERROR(SMALL(AT346:AT1024,ROW()-ROW($AT$1027)+1),"")</f>
        <v>0</v>
      </c>
      <c r="AU1320">
        <f>IFERROR(SMALL(AU346:AU1024,ROW()-ROW($AU$1027)+1),"")</f>
        <v>0</v>
      </c>
      <c r="AV1320">
        <f>IFERROR(SMALL(AV346:AV1024,ROW()-ROW($AV$1027)+1),"")</f>
        <v>0</v>
      </c>
      <c r="AW1320">
        <f>IFERROR(SMALL(AW346:AW1024,ROW()-ROW($AW$1027)+1),"")</f>
        <v>0</v>
      </c>
      <c r="AX1320">
        <f>IFERROR(SMALL(AX346:AX1024,ROW()-ROW($AX$1027)+1),"")</f>
        <v>0</v>
      </c>
      <c r="AY1320">
        <f>IFERROR(SMALL(AY346:AY1024,ROW()-ROW($AY$1027)+1),"")</f>
        <v>0</v>
      </c>
      <c r="AZ1320">
        <f>IFERROR(SMALL(AZ346:AZ1024,ROW()-ROW($AZ$1027)+1),"")</f>
        <v>0</v>
      </c>
      <c r="BA1320">
        <f>IFERROR(SMALL(BA346:BA1024,ROW()-ROW($BA$1027)+1),"")</f>
        <v>0</v>
      </c>
      <c r="BB1320">
        <f>IFERROR(SMALL(BB346:BB1024,ROW()-ROW($BB$1027)+1),"")</f>
        <v>0</v>
      </c>
      <c r="BC1320">
        <f>IFERROR(SMALL(BC346:BC1024,ROW()-ROW($BC$1027)+1),"")</f>
        <v>0</v>
      </c>
      <c r="BD1320">
        <f>IFERROR(SMALL(BD346:BD1024,ROW()-ROW($BD$1027)+1),"")</f>
        <v>0</v>
      </c>
      <c r="BE1320">
        <f>IFERROR(SMALL(BE346:BE1024,ROW()-ROW($BE$1027)+1),"")</f>
        <v>0</v>
      </c>
      <c r="BF1320">
        <f>IFERROR(SMALL(BF346:BF1024,ROW()-ROW($BF$1027)+1),"")</f>
        <v>0</v>
      </c>
      <c r="BG1320">
        <f>IFERROR(SMALL(BG346:BG1024,ROW()-ROW($BG$1027)+1),"")</f>
        <v>0</v>
      </c>
      <c r="BH1320">
        <f>IFERROR(SMALL(BH346:BH1024,ROW()-ROW($BH$1027)+1),"")</f>
        <v>0</v>
      </c>
      <c r="BI1320">
        <f>IFERROR(SMALL(BI346:BI1024,ROW()-ROW($BI$1027)+1),"")</f>
        <v>0</v>
      </c>
      <c r="BJ1320">
        <f>IFERROR(SMALL(BJ346:BJ1024,ROW()-ROW($BJ$1027)+1),"")</f>
        <v>0</v>
      </c>
      <c r="BK1320">
        <f>IFERROR(SMALL(BK346:BK1024,ROW()-ROW($BK$1027)+1),"")</f>
        <v>0</v>
      </c>
      <c r="BL1320">
        <f>IFERROR(SMALL(BL346:BL1024,ROW()-ROW($BL$1027)+1),"")</f>
        <v>0</v>
      </c>
      <c r="BM1320">
        <f>IFERROR(SMALL(BM346:BM1024,ROW()-ROW($BM$1027)+1),"")</f>
        <v>0</v>
      </c>
      <c r="BN1320">
        <f>IFERROR(SMALL(BN346:BN1024,ROW()-ROW($BN$1027)+1),"")</f>
        <v>0</v>
      </c>
      <c r="BO1320">
        <f>IFERROR(SMALL(BO346:BO1024,ROW()-ROW($BO$1027)+1),"")</f>
        <v>0</v>
      </c>
      <c r="BP1320">
        <f>IFERROR(SMALL(BP346:BP1024,ROW()-ROW($BP$1027)+1),"")</f>
        <v>0</v>
      </c>
      <c r="BQ1320">
        <f>IFERROR(SMALL(BQ346:BQ1024,ROW()-ROW($BQ$1027)+1),"")</f>
        <v>0</v>
      </c>
      <c r="BR1320">
        <f>IFERROR(SMALL(BR346:BR1024,ROW()-ROW($BR$1027)+1),"")</f>
        <v>0</v>
      </c>
    </row>
    <row r="1321" spans="5:70">
      <c r="E1321">
        <f>IFERROR(SMALL(E346:E1024,ROW()-ROW($E$1027)+1),"")</f>
        <v>0</v>
      </c>
      <c r="F1321">
        <f>IFERROR(SMALL(F346:F1024,ROW()-ROW($F$1027)+1),"")</f>
        <v>0</v>
      </c>
      <c r="G1321">
        <f>IFERROR(SMALL(G346:G1024,ROW()-ROW($G$1027)+1),"")</f>
        <v>0</v>
      </c>
      <c r="H1321">
        <f>IFERROR(SMALL(H346:H1024,ROW()-ROW($H$1027)+1),"")</f>
        <v>0</v>
      </c>
      <c r="I1321">
        <f>IFERROR(SMALL(I346:I1024,ROW()-ROW($I$1027)+1),"")</f>
        <v>0</v>
      </c>
      <c r="J1321">
        <f>IFERROR(SMALL(J346:J1024,ROW()-ROW($J$1027)+1),"")</f>
        <v>0</v>
      </c>
      <c r="K1321">
        <f>IFERROR(SMALL(K346:K1024,ROW()-ROW($K$1027)+1),"")</f>
        <v>0</v>
      </c>
      <c r="L1321">
        <f>IFERROR(SMALL(L346:L1024,ROW()-ROW($L$1027)+1),"")</f>
        <v>0</v>
      </c>
      <c r="M1321">
        <f>IFERROR(SMALL(M346:M1024,ROW()-ROW($M$1027)+1),"")</f>
        <v>0</v>
      </c>
      <c r="N1321">
        <f>IFERROR(SMALL(N346:N1024,ROW()-ROW($N$1027)+1),"")</f>
        <v>0</v>
      </c>
      <c r="O1321">
        <f>IFERROR(SMALL(O346:O1024,ROW()-ROW($O$1027)+1),"")</f>
        <v>0</v>
      </c>
      <c r="P1321">
        <f>IFERROR(SMALL(P346:P1024,ROW()-ROW($P$1027)+1),"")</f>
        <v>0</v>
      </c>
      <c r="Q1321">
        <f>IFERROR(SMALL(Q346:Q1024,ROW()-ROW($Q$1027)+1),"")</f>
        <v>0</v>
      </c>
      <c r="R1321">
        <f>IFERROR(SMALL(R346:R1024,ROW()-ROW($R$1027)+1),"")</f>
        <v>0</v>
      </c>
      <c r="S1321">
        <f>IFERROR(SMALL(S346:S1024,ROW()-ROW($S$1027)+1),"")</f>
        <v>0</v>
      </c>
      <c r="T1321">
        <f>IFERROR(SMALL(T346:T1024,ROW()-ROW($T$1027)+1),"")</f>
        <v>0</v>
      </c>
      <c r="U1321">
        <f>IFERROR(SMALL(U346:U1024,ROW()-ROW($U$1027)+1),"")</f>
        <v>0</v>
      </c>
      <c r="V1321">
        <f>IFERROR(SMALL(V346:V1024,ROW()-ROW($V$1027)+1),"")</f>
        <v>0</v>
      </c>
      <c r="W1321">
        <f>IFERROR(SMALL(W346:W1024,ROW()-ROW($W$1027)+1),"")</f>
        <v>0</v>
      </c>
      <c r="X1321">
        <f>IFERROR(SMALL(X346:X1024,ROW()-ROW($X$1027)+1),"")</f>
        <v>0</v>
      </c>
      <c r="Y1321">
        <f>IFERROR(SMALL(Y346:Y1024,ROW()-ROW($Y$1027)+1),"")</f>
        <v>0</v>
      </c>
      <c r="Z1321">
        <f>IFERROR(SMALL(Z346:Z1024,ROW()-ROW($Z$1027)+1),"")</f>
        <v>0</v>
      </c>
      <c r="AA1321">
        <f>IFERROR(SMALL(AA346:AA1024,ROW()-ROW($AA$1027)+1),"")</f>
        <v>0</v>
      </c>
      <c r="AB1321">
        <f>IFERROR(SMALL(AB346:AB1024,ROW()-ROW($AB$1027)+1),"")</f>
        <v>0</v>
      </c>
      <c r="AC1321">
        <f>IFERROR(SMALL(AC346:AC1024,ROW()-ROW($AC$1027)+1),"")</f>
        <v>0</v>
      </c>
      <c r="AD1321">
        <f>IFERROR(SMALL(AD346:AD1024,ROW()-ROW($AD$1027)+1),"")</f>
        <v>0</v>
      </c>
      <c r="AE1321">
        <f>IFERROR(SMALL(AE346:AE1024,ROW()-ROW($AE$1027)+1),"")</f>
        <v>0</v>
      </c>
      <c r="AF1321">
        <f>IFERROR(SMALL(AF346:AF1024,ROW()-ROW($AF$1027)+1),"")</f>
        <v>0</v>
      </c>
      <c r="AG1321">
        <f>IFERROR(SMALL(AG346:AG1024,ROW()-ROW($AG$1027)+1),"")</f>
        <v>0</v>
      </c>
      <c r="AH1321">
        <f>IFERROR(SMALL(AH346:AH1024,ROW()-ROW($AH$1027)+1),"")</f>
        <v>0</v>
      </c>
      <c r="AI1321">
        <f>IFERROR(SMALL(AI346:AI1024,ROW()-ROW($AI$1027)+1),"")</f>
        <v>0</v>
      </c>
      <c r="AJ1321">
        <f>IFERROR(SMALL(AJ346:AJ1024,ROW()-ROW($AJ$1027)+1),"")</f>
        <v>0</v>
      </c>
      <c r="AM1321">
        <f>IFERROR(SMALL(AM346:AM1024,ROW()-ROW($AM$1027)+1),"")</f>
        <v>0</v>
      </c>
      <c r="AN1321">
        <f>IFERROR(SMALL(AN346:AN1024,ROW()-ROW($AN$1027)+1),"")</f>
        <v>0</v>
      </c>
      <c r="AO1321">
        <f>IFERROR(SMALL(AO346:AO1024,ROW()-ROW($AO$1027)+1),"")</f>
        <v>0</v>
      </c>
      <c r="AP1321">
        <f>IFERROR(SMALL(AP346:AP1024,ROW()-ROW($AP$1027)+1),"")</f>
        <v>0</v>
      </c>
      <c r="AQ1321">
        <f>IFERROR(SMALL(AQ346:AQ1024,ROW()-ROW($AQ$1027)+1),"")</f>
        <v>0</v>
      </c>
      <c r="AR1321">
        <f>IFERROR(SMALL(AR346:AR1024,ROW()-ROW($AR$1027)+1),"")</f>
        <v>0</v>
      </c>
      <c r="AS1321">
        <f>IFERROR(SMALL(AS346:AS1024,ROW()-ROW($AS$1027)+1),"")</f>
        <v>0</v>
      </c>
      <c r="AT1321">
        <f>IFERROR(SMALL(AT346:AT1024,ROW()-ROW($AT$1027)+1),"")</f>
        <v>0</v>
      </c>
      <c r="AU1321">
        <f>IFERROR(SMALL(AU346:AU1024,ROW()-ROW($AU$1027)+1),"")</f>
        <v>0</v>
      </c>
      <c r="AV1321">
        <f>IFERROR(SMALL(AV346:AV1024,ROW()-ROW($AV$1027)+1),"")</f>
        <v>0</v>
      </c>
      <c r="AW1321">
        <f>IFERROR(SMALL(AW346:AW1024,ROW()-ROW($AW$1027)+1),"")</f>
        <v>0</v>
      </c>
      <c r="AX1321">
        <f>IFERROR(SMALL(AX346:AX1024,ROW()-ROW($AX$1027)+1),"")</f>
        <v>0</v>
      </c>
      <c r="AY1321">
        <f>IFERROR(SMALL(AY346:AY1024,ROW()-ROW($AY$1027)+1),"")</f>
        <v>0</v>
      </c>
      <c r="AZ1321">
        <f>IFERROR(SMALL(AZ346:AZ1024,ROW()-ROW($AZ$1027)+1),"")</f>
        <v>0</v>
      </c>
      <c r="BA1321">
        <f>IFERROR(SMALL(BA346:BA1024,ROW()-ROW($BA$1027)+1),"")</f>
        <v>0</v>
      </c>
      <c r="BB1321">
        <f>IFERROR(SMALL(BB346:BB1024,ROW()-ROW($BB$1027)+1),"")</f>
        <v>0</v>
      </c>
      <c r="BC1321">
        <f>IFERROR(SMALL(BC346:BC1024,ROW()-ROW($BC$1027)+1),"")</f>
        <v>0</v>
      </c>
      <c r="BD1321">
        <f>IFERROR(SMALL(BD346:BD1024,ROW()-ROW($BD$1027)+1),"")</f>
        <v>0</v>
      </c>
      <c r="BE1321">
        <f>IFERROR(SMALL(BE346:BE1024,ROW()-ROW($BE$1027)+1),"")</f>
        <v>0</v>
      </c>
      <c r="BF1321">
        <f>IFERROR(SMALL(BF346:BF1024,ROW()-ROW($BF$1027)+1),"")</f>
        <v>0</v>
      </c>
      <c r="BG1321">
        <f>IFERROR(SMALL(BG346:BG1024,ROW()-ROW($BG$1027)+1),"")</f>
        <v>0</v>
      </c>
      <c r="BH1321">
        <f>IFERROR(SMALL(BH346:BH1024,ROW()-ROW($BH$1027)+1),"")</f>
        <v>0</v>
      </c>
      <c r="BI1321">
        <f>IFERROR(SMALL(BI346:BI1024,ROW()-ROW($BI$1027)+1),"")</f>
        <v>0</v>
      </c>
      <c r="BJ1321">
        <f>IFERROR(SMALL(BJ346:BJ1024,ROW()-ROW($BJ$1027)+1),"")</f>
        <v>0</v>
      </c>
      <c r="BK1321">
        <f>IFERROR(SMALL(BK346:BK1024,ROW()-ROW($BK$1027)+1),"")</f>
        <v>0</v>
      </c>
      <c r="BL1321">
        <f>IFERROR(SMALL(BL346:BL1024,ROW()-ROW($BL$1027)+1),"")</f>
        <v>0</v>
      </c>
      <c r="BM1321">
        <f>IFERROR(SMALL(BM346:BM1024,ROW()-ROW($BM$1027)+1),"")</f>
        <v>0</v>
      </c>
      <c r="BN1321">
        <f>IFERROR(SMALL(BN346:BN1024,ROW()-ROW($BN$1027)+1),"")</f>
        <v>0</v>
      </c>
      <c r="BO1321">
        <f>IFERROR(SMALL(BO346:BO1024,ROW()-ROW($BO$1027)+1),"")</f>
        <v>0</v>
      </c>
      <c r="BP1321">
        <f>IFERROR(SMALL(BP346:BP1024,ROW()-ROW($BP$1027)+1),"")</f>
        <v>0</v>
      </c>
      <c r="BQ1321">
        <f>IFERROR(SMALL(BQ346:BQ1024,ROW()-ROW($BQ$1027)+1),"")</f>
        <v>0</v>
      </c>
      <c r="BR1321">
        <f>IFERROR(SMALL(BR346:BR1024,ROW()-ROW($BR$1027)+1),"")</f>
        <v>0</v>
      </c>
    </row>
    <row r="1322" spans="5:70">
      <c r="E1322">
        <f>IFERROR(SMALL(E346:E1024,ROW()-ROW($E$1027)+1),"")</f>
        <v>0</v>
      </c>
      <c r="F1322">
        <f>IFERROR(SMALL(F346:F1024,ROW()-ROW($F$1027)+1),"")</f>
        <v>0</v>
      </c>
      <c r="G1322">
        <f>IFERROR(SMALL(G346:G1024,ROW()-ROW($G$1027)+1),"")</f>
        <v>0</v>
      </c>
      <c r="H1322">
        <f>IFERROR(SMALL(H346:H1024,ROW()-ROW($H$1027)+1),"")</f>
        <v>0</v>
      </c>
      <c r="I1322">
        <f>IFERROR(SMALL(I346:I1024,ROW()-ROW($I$1027)+1),"")</f>
        <v>0</v>
      </c>
      <c r="J1322">
        <f>IFERROR(SMALL(J346:J1024,ROW()-ROW($J$1027)+1),"")</f>
        <v>0</v>
      </c>
      <c r="K1322">
        <f>IFERROR(SMALL(K346:K1024,ROW()-ROW($K$1027)+1),"")</f>
        <v>0</v>
      </c>
      <c r="L1322">
        <f>IFERROR(SMALL(L346:L1024,ROW()-ROW($L$1027)+1),"")</f>
        <v>0</v>
      </c>
      <c r="M1322">
        <f>IFERROR(SMALL(M346:M1024,ROW()-ROW($M$1027)+1),"")</f>
        <v>0</v>
      </c>
      <c r="N1322">
        <f>IFERROR(SMALL(N346:N1024,ROW()-ROW($N$1027)+1),"")</f>
        <v>0</v>
      </c>
      <c r="O1322">
        <f>IFERROR(SMALL(O346:O1024,ROW()-ROW($O$1027)+1),"")</f>
        <v>0</v>
      </c>
      <c r="P1322">
        <f>IFERROR(SMALL(P346:P1024,ROW()-ROW($P$1027)+1),"")</f>
        <v>0</v>
      </c>
      <c r="Q1322">
        <f>IFERROR(SMALL(Q346:Q1024,ROW()-ROW($Q$1027)+1),"")</f>
        <v>0</v>
      </c>
      <c r="R1322">
        <f>IFERROR(SMALL(R346:R1024,ROW()-ROW($R$1027)+1),"")</f>
        <v>0</v>
      </c>
      <c r="S1322">
        <f>IFERROR(SMALL(S346:S1024,ROW()-ROW($S$1027)+1),"")</f>
        <v>0</v>
      </c>
      <c r="T1322">
        <f>IFERROR(SMALL(T346:T1024,ROW()-ROW($T$1027)+1),"")</f>
        <v>0</v>
      </c>
      <c r="U1322">
        <f>IFERROR(SMALL(U346:U1024,ROW()-ROW($U$1027)+1),"")</f>
        <v>0</v>
      </c>
      <c r="V1322">
        <f>IFERROR(SMALL(V346:V1024,ROW()-ROW($V$1027)+1),"")</f>
        <v>0</v>
      </c>
      <c r="W1322">
        <f>IFERROR(SMALL(W346:W1024,ROW()-ROW($W$1027)+1),"")</f>
        <v>0</v>
      </c>
      <c r="X1322">
        <f>IFERROR(SMALL(X346:X1024,ROW()-ROW($X$1027)+1),"")</f>
        <v>0</v>
      </c>
      <c r="Y1322">
        <f>IFERROR(SMALL(Y346:Y1024,ROW()-ROW($Y$1027)+1),"")</f>
        <v>0</v>
      </c>
      <c r="Z1322">
        <f>IFERROR(SMALL(Z346:Z1024,ROW()-ROW($Z$1027)+1),"")</f>
        <v>0</v>
      </c>
      <c r="AA1322">
        <f>IFERROR(SMALL(AA346:AA1024,ROW()-ROW($AA$1027)+1),"")</f>
        <v>0</v>
      </c>
      <c r="AB1322">
        <f>IFERROR(SMALL(AB346:AB1024,ROW()-ROW($AB$1027)+1),"")</f>
        <v>0</v>
      </c>
      <c r="AC1322">
        <f>IFERROR(SMALL(AC346:AC1024,ROW()-ROW($AC$1027)+1),"")</f>
        <v>0</v>
      </c>
      <c r="AD1322">
        <f>IFERROR(SMALL(AD346:AD1024,ROW()-ROW($AD$1027)+1),"")</f>
        <v>0</v>
      </c>
      <c r="AE1322">
        <f>IFERROR(SMALL(AE346:AE1024,ROW()-ROW($AE$1027)+1),"")</f>
        <v>0</v>
      </c>
      <c r="AF1322">
        <f>IFERROR(SMALL(AF346:AF1024,ROW()-ROW($AF$1027)+1),"")</f>
        <v>0</v>
      </c>
      <c r="AG1322">
        <f>IFERROR(SMALL(AG346:AG1024,ROW()-ROW($AG$1027)+1),"")</f>
        <v>0</v>
      </c>
      <c r="AH1322">
        <f>IFERROR(SMALL(AH346:AH1024,ROW()-ROW($AH$1027)+1),"")</f>
        <v>0</v>
      </c>
      <c r="AI1322">
        <f>IFERROR(SMALL(AI346:AI1024,ROW()-ROW($AI$1027)+1),"")</f>
        <v>0</v>
      </c>
      <c r="AJ1322">
        <f>IFERROR(SMALL(AJ346:AJ1024,ROW()-ROW($AJ$1027)+1),"")</f>
        <v>0</v>
      </c>
      <c r="AM1322">
        <f>IFERROR(SMALL(AM346:AM1024,ROW()-ROW($AM$1027)+1),"")</f>
        <v>0</v>
      </c>
      <c r="AN1322">
        <f>IFERROR(SMALL(AN346:AN1024,ROW()-ROW($AN$1027)+1),"")</f>
        <v>0</v>
      </c>
      <c r="AO1322">
        <f>IFERROR(SMALL(AO346:AO1024,ROW()-ROW($AO$1027)+1),"")</f>
        <v>0</v>
      </c>
      <c r="AP1322">
        <f>IFERROR(SMALL(AP346:AP1024,ROW()-ROW($AP$1027)+1),"")</f>
        <v>0</v>
      </c>
      <c r="AQ1322">
        <f>IFERROR(SMALL(AQ346:AQ1024,ROW()-ROW($AQ$1027)+1),"")</f>
        <v>0</v>
      </c>
      <c r="AR1322">
        <f>IFERROR(SMALL(AR346:AR1024,ROW()-ROW($AR$1027)+1),"")</f>
        <v>0</v>
      </c>
      <c r="AS1322">
        <f>IFERROR(SMALL(AS346:AS1024,ROW()-ROW($AS$1027)+1),"")</f>
        <v>0</v>
      </c>
      <c r="AT1322">
        <f>IFERROR(SMALL(AT346:AT1024,ROW()-ROW($AT$1027)+1),"")</f>
        <v>0</v>
      </c>
      <c r="AU1322">
        <f>IFERROR(SMALL(AU346:AU1024,ROW()-ROW($AU$1027)+1),"")</f>
        <v>0</v>
      </c>
      <c r="AV1322">
        <f>IFERROR(SMALL(AV346:AV1024,ROW()-ROW($AV$1027)+1),"")</f>
        <v>0</v>
      </c>
      <c r="AW1322">
        <f>IFERROR(SMALL(AW346:AW1024,ROW()-ROW($AW$1027)+1),"")</f>
        <v>0</v>
      </c>
      <c r="AX1322">
        <f>IFERROR(SMALL(AX346:AX1024,ROW()-ROW($AX$1027)+1),"")</f>
        <v>0</v>
      </c>
      <c r="AY1322">
        <f>IFERROR(SMALL(AY346:AY1024,ROW()-ROW($AY$1027)+1),"")</f>
        <v>0</v>
      </c>
      <c r="AZ1322">
        <f>IFERROR(SMALL(AZ346:AZ1024,ROW()-ROW($AZ$1027)+1),"")</f>
        <v>0</v>
      </c>
      <c r="BA1322">
        <f>IFERROR(SMALL(BA346:BA1024,ROW()-ROW($BA$1027)+1),"")</f>
        <v>0</v>
      </c>
      <c r="BB1322">
        <f>IFERROR(SMALL(BB346:BB1024,ROW()-ROW($BB$1027)+1),"")</f>
        <v>0</v>
      </c>
      <c r="BC1322">
        <f>IFERROR(SMALL(BC346:BC1024,ROW()-ROW($BC$1027)+1),"")</f>
        <v>0</v>
      </c>
      <c r="BD1322">
        <f>IFERROR(SMALL(BD346:BD1024,ROW()-ROW($BD$1027)+1),"")</f>
        <v>0</v>
      </c>
      <c r="BE1322">
        <f>IFERROR(SMALL(BE346:BE1024,ROW()-ROW($BE$1027)+1),"")</f>
        <v>0</v>
      </c>
      <c r="BF1322">
        <f>IFERROR(SMALL(BF346:BF1024,ROW()-ROW($BF$1027)+1),"")</f>
        <v>0</v>
      </c>
      <c r="BG1322">
        <f>IFERROR(SMALL(BG346:BG1024,ROW()-ROW($BG$1027)+1),"")</f>
        <v>0</v>
      </c>
      <c r="BH1322">
        <f>IFERROR(SMALL(BH346:BH1024,ROW()-ROW($BH$1027)+1),"")</f>
        <v>0</v>
      </c>
      <c r="BI1322">
        <f>IFERROR(SMALL(BI346:BI1024,ROW()-ROW($BI$1027)+1),"")</f>
        <v>0</v>
      </c>
      <c r="BJ1322">
        <f>IFERROR(SMALL(BJ346:BJ1024,ROW()-ROW($BJ$1027)+1),"")</f>
        <v>0</v>
      </c>
      <c r="BK1322">
        <f>IFERROR(SMALL(BK346:BK1024,ROW()-ROW($BK$1027)+1),"")</f>
        <v>0</v>
      </c>
      <c r="BL1322">
        <f>IFERROR(SMALL(BL346:BL1024,ROW()-ROW($BL$1027)+1),"")</f>
        <v>0</v>
      </c>
      <c r="BM1322">
        <f>IFERROR(SMALL(BM346:BM1024,ROW()-ROW($BM$1027)+1),"")</f>
        <v>0</v>
      </c>
      <c r="BN1322">
        <f>IFERROR(SMALL(BN346:BN1024,ROW()-ROW($BN$1027)+1),"")</f>
        <v>0</v>
      </c>
      <c r="BO1322">
        <f>IFERROR(SMALL(BO346:BO1024,ROW()-ROW($BO$1027)+1),"")</f>
        <v>0</v>
      </c>
      <c r="BP1322">
        <f>IFERROR(SMALL(BP346:BP1024,ROW()-ROW($BP$1027)+1),"")</f>
        <v>0</v>
      </c>
      <c r="BQ1322">
        <f>IFERROR(SMALL(BQ346:BQ1024,ROW()-ROW($BQ$1027)+1),"")</f>
        <v>0</v>
      </c>
      <c r="BR1322">
        <f>IFERROR(SMALL(BR346:BR1024,ROW()-ROW($BR$1027)+1),"")</f>
        <v>0</v>
      </c>
    </row>
    <row r="1323" spans="5:70">
      <c r="E1323">
        <f>IFERROR(SMALL(E346:E1024,ROW()-ROW($E$1027)+1),"")</f>
        <v>0</v>
      </c>
      <c r="F1323">
        <f>IFERROR(SMALL(F346:F1024,ROW()-ROW($F$1027)+1),"")</f>
        <v>0</v>
      </c>
      <c r="G1323">
        <f>IFERROR(SMALL(G346:G1024,ROW()-ROW($G$1027)+1),"")</f>
        <v>0</v>
      </c>
      <c r="H1323">
        <f>IFERROR(SMALL(H346:H1024,ROW()-ROW($H$1027)+1),"")</f>
        <v>0</v>
      </c>
      <c r="I1323">
        <f>IFERROR(SMALL(I346:I1024,ROW()-ROW($I$1027)+1),"")</f>
        <v>0</v>
      </c>
      <c r="J1323">
        <f>IFERROR(SMALL(J346:J1024,ROW()-ROW($J$1027)+1),"")</f>
        <v>0</v>
      </c>
      <c r="K1323">
        <f>IFERROR(SMALL(K346:K1024,ROW()-ROW($K$1027)+1),"")</f>
        <v>0</v>
      </c>
      <c r="L1323">
        <f>IFERROR(SMALL(L346:L1024,ROW()-ROW($L$1027)+1),"")</f>
        <v>0</v>
      </c>
      <c r="M1323">
        <f>IFERROR(SMALL(M346:M1024,ROW()-ROW($M$1027)+1),"")</f>
        <v>0</v>
      </c>
      <c r="N1323">
        <f>IFERROR(SMALL(N346:N1024,ROW()-ROW($N$1027)+1),"")</f>
        <v>0</v>
      </c>
      <c r="O1323">
        <f>IFERROR(SMALL(O346:O1024,ROW()-ROW($O$1027)+1),"")</f>
        <v>0</v>
      </c>
      <c r="P1323">
        <f>IFERROR(SMALL(P346:P1024,ROW()-ROW($P$1027)+1),"")</f>
        <v>0</v>
      </c>
      <c r="Q1323">
        <f>IFERROR(SMALL(Q346:Q1024,ROW()-ROW($Q$1027)+1),"")</f>
        <v>0</v>
      </c>
      <c r="R1323">
        <f>IFERROR(SMALL(R346:R1024,ROW()-ROW($R$1027)+1),"")</f>
        <v>0</v>
      </c>
      <c r="S1323">
        <f>IFERROR(SMALL(S346:S1024,ROW()-ROW($S$1027)+1),"")</f>
        <v>0</v>
      </c>
      <c r="T1323">
        <f>IFERROR(SMALL(T346:T1024,ROW()-ROW($T$1027)+1),"")</f>
        <v>0</v>
      </c>
      <c r="U1323">
        <f>IFERROR(SMALL(U346:U1024,ROW()-ROW($U$1027)+1),"")</f>
        <v>0</v>
      </c>
      <c r="V1323">
        <f>IFERROR(SMALL(V346:V1024,ROW()-ROW($V$1027)+1),"")</f>
        <v>0</v>
      </c>
      <c r="W1323">
        <f>IFERROR(SMALL(W346:W1024,ROW()-ROW($W$1027)+1),"")</f>
        <v>0</v>
      </c>
      <c r="X1323">
        <f>IFERROR(SMALL(X346:X1024,ROW()-ROW($X$1027)+1),"")</f>
        <v>0</v>
      </c>
      <c r="Y1323">
        <f>IFERROR(SMALL(Y346:Y1024,ROW()-ROW($Y$1027)+1),"")</f>
        <v>0</v>
      </c>
      <c r="Z1323">
        <f>IFERROR(SMALL(Z346:Z1024,ROW()-ROW($Z$1027)+1),"")</f>
        <v>0</v>
      </c>
      <c r="AA1323">
        <f>IFERROR(SMALL(AA346:AA1024,ROW()-ROW($AA$1027)+1),"")</f>
        <v>0</v>
      </c>
      <c r="AB1323">
        <f>IFERROR(SMALL(AB346:AB1024,ROW()-ROW($AB$1027)+1),"")</f>
        <v>0</v>
      </c>
      <c r="AC1323">
        <f>IFERROR(SMALL(AC346:AC1024,ROW()-ROW($AC$1027)+1),"")</f>
        <v>0</v>
      </c>
      <c r="AD1323">
        <f>IFERROR(SMALL(AD346:AD1024,ROW()-ROW($AD$1027)+1),"")</f>
        <v>0</v>
      </c>
      <c r="AE1323">
        <f>IFERROR(SMALL(AE346:AE1024,ROW()-ROW($AE$1027)+1),"")</f>
        <v>0</v>
      </c>
      <c r="AF1323">
        <f>IFERROR(SMALL(AF346:AF1024,ROW()-ROW($AF$1027)+1),"")</f>
        <v>0</v>
      </c>
      <c r="AG1323">
        <f>IFERROR(SMALL(AG346:AG1024,ROW()-ROW($AG$1027)+1),"")</f>
        <v>0</v>
      </c>
      <c r="AH1323">
        <f>IFERROR(SMALL(AH346:AH1024,ROW()-ROW($AH$1027)+1),"")</f>
        <v>0</v>
      </c>
      <c r="AI1323">
        <f>IFERROR(SMALL(AI346:AI1024,ROW()-ROW($AI$1027)+1),"")</f>
        <v>0</v>
      </c>
      <c r="AJ1323">
        <f>IFERROR(SMALL(AJ346:AJ1024,ROW()-ROW($AJ$1027)+1),"")</f>
        <v>0</v>
      </c>
      <c r="AM1323">
        <f>IFERROR(SMALL(AM346:AM1024,ROW()-ROW($AM$1027)+1),"")</f>
        <v>0</v>
      </c>
      <c r="AN1323">
        <f>IFERROR(SMALL(AN346:AN1024,ROW()-ROW($AN$1027)+1),"")</f>
        <v>0</v>
      </c>
      <c r="AO1323">
        <f>IFERROR(SMALL(AO346:AO1024,ROW()-ROW($AO$1027)+1),"")</f>
        <v>0</v>
      </c>
      <c r="AP1323">
        <f>IFERROR(SMALL(AP346:AP1024,ROW()-ROW($AP$1027)+1),"")</f>
        <v>0</v>
      </c>
      <c r="AQ1323">
        <f>IFERROR(SMALL(AQ346:AQ1024,ROW()-ROW($AQ$1027)+1),"")</f>
        <v>0</v>
      </c>
      <c r="AR1323">
        <f>IFERROR(SMALL(AR346:AR1024,ROW()-ROW($AR$1027)+1),"")</f>
        <v>0</v>
      </c>
      <c r="AS1323">
        <f>IFERROR(SMALL(AS346:AS1024,ROW()-ROW($AS$1027)+1),"")</f>
        <v>0</v>
      </c>
      <c r="AT1323">
        <f>IFERROR(SMALL(AT346:AT1024,ROW()-ROW($AT$1027)+1),"")</f>
        <v>0</v>
      </c>
      <c r="AU1323">
        <f>IFERROR(SMALL(AU346:AU1024,ROW()-ROW($AU$1027)+1),"")</f>
        <v>0</v>
      </c>
      <c r="AV1323">
        <f>IFERROR(SMALL(AV346:AV1024,ROW()-ROW($AV$1027)+1),"")</f>
        <v>0</v>
      </c>
      <c r="AW1323">
        <f>IFERROR(SMALL(AW346:AW1024,ROW()-ROW($AW$1027)+1),"")</f>
        <v>0</v>
      </c>
      <c r="AX1323">
        <f>IFERROR(SMALL(AX346:AX1024,ROW()-ROW($AX$1027)+1),"")</f>
        <v>0</v>
      </c>
      <c r="AY1323">
        <f>IFERROR(SMALL(AY346:AY1024,ROW()-ROW($AY$1027)+1),"")</f>
        <v>0</v>
      </c>
      <c r="AZ1323">
        <f>IFERROR(SMALL(AZ346:AZ1024,ROW()-ROW($AZ$1027)+1),"")</f>
        <v>0</v>
      </c>
      <c r="BA1323">
        <f>IFERROR(SMALL(BA346:BA1024,ROW()-ROW($BA$1027)+1),"")</f>
        <v>0</v>
      </c>
      <c r="BB1323">
        <f>IFERROR(SMALL(BB346:BB1024,ROW()-ROW($BB$1027)+1),"")</f>
        <v>0</v>
      </c>
      <c r="BC1323">
        <f>IFERROR(SMALL(BC346:BC1024,ROW()-ROW($BC$1027)+1),"")</f>
        <v>0</v>
      </c>
      <c r="BD1323">
        <f>IFERROR(SMALL(BD346:BD1024,ROW()-ROW($BD$1027)+1),"")</f>
        <v>0</v>
      </c>
      <c r="BE1323">
        <f>IFERROR(SMALL(BE346:BE1024,ROW()-ROW($BE$1027)+1),"")</f>
        <v>0</v>
      </c>
      <c r="BF1323">
        <f>IFERROR(SMALL(BF346:BF1024,ROW()-ROW($BF$1027)+1),"")</f>
        <v>0</v>
      </c>
      <c r="BG1323">
        <f>IFERROR(SMALL(BG346:BG1024,ROW()-ROW($BG$1027)+1),"")</f>
        <v>0</v>
      </c>
      <c r="BH1323">
        <f>IFERROR(SMALL(BH346:BH1024,ROW()-ROW($BH$1027)+1),"")</f>
        <v>0</v>
      </c>
      <c r="BI1323">
        <f>IFERROR(SMALL(BI346:BI1024,ROW()-ROW($BI$1027)+1),"")</f>
        <v>0</v>
      </c>
      <c r="BJ1323">
        <f>IFERROR(SMALL(BJ346:BJ1024,ROW()-ROW($BJ$1027)+1),"")</f>
        <v>0</v>
      </c>
      <c r="BK1323">
        <f>IFERROR(SMALL(BK346:BK1024,ROW()-ROW($BK$1027)+1),"")</f>
        <v>0</v>
      </c>
      <c r="BL1323">
        <f>IFERROR(SMALL(BL346:BL1024,ROW()-ROW($BL$1027)+1),"")</f>
        <v>0</v>
      </c>
      <c r="BM1323">
        <f>IFERROR(SMALL(BM346:BM1024,ROW()-ROW($BM$1027)+1),"")</f>
        <v>0</v>
      </c>
      <c r="BN1323">
        <f>IFERROR(SMALL(BN346:BN1024,ROW()-ROW($BN$1027)+1),"")</f>
        <v>0</v>
      </c>
      <c r="BO1323">
        <f>IFERROR(SMALL(BO346:BO1024,ROW()-ROW($BO$1027)+1),"")</f>
        <v>0</v>
      </c>
      <c r="BP1323">
        <f>IFERROR(SMALL(BP346:BP1024,ROW()-ROW($BP$1027)+1),"")</f>
        <v>0</v>
      </c>
      <c r="BQ1323">
        <f>IFERROR(SMALL(BQ346:BQ1024,ROW()-ROW($BQ$1027)+1),"")</f>
        <v>0</v>
      </c>
      <c r="BR1323">
        <f>IFERROR(SMALL(BR346:BR1024,ROW()-ROW($BR$1027)+1),"")</f>
        <v>0</v>
      </c>
    </row>
    <row r="1324" spans="5:70">
      <c r="E1324">
        <f>IFERROR(SMALL(E346:E1024,ROW()-ROW($E$1027)+1),"")</f>
        <v>0</v>
      </c>
      <c r="F1324">
        <f>IFERROR(SMALL(F346:F1024,ROW()-ROW($F$1027)+1),"")</f>
        <v>0</v>
      </c>
      <c r="G1324">
        <f>IFERROR(SMALL(G346:G1024,ROW()-ROW($G$1027)+1),"")</f>
        <v>0</v>
      </c>
      <c r="H1324">
        <f>IFERROR(SMALL(H346:H1024,ROW()-ROW($H$1027)+1),"")</f>
        <v>0</v>
      </c>
      <c r="I1324">
        <f>IFERROR(SMALL(I346:I1024,ROW()-ROW($I$1027)+1),"")</f>
        <v>0</v>
      </c>
      <c r="J1324">
        <f>IFERROR(SMALL(J346:J1024,ROW()-ROW($J$1027)+1),"")</f>
        <v>0</v>
      </c>
      <c r="K1324">
        <f>IFERROR(SMALL(K346:K1024,ROW()-ROW($K$1027)+1),"")</f>
        <v>0</v>
      </c>
      <c r="L1324">
        <f>IFERROR(SMALL(L346:L1024,ROW()-ROW($L$1027)+1),"")</f>
        <v>0</v>
      </c>
      <c r="M1324">
        <f>IFERROR(SMALL(M346:M1024,ROW()-ROW($M$1027)+1),"")</f>
        <v>0</v>
      </c>
      <c r="N1324">
        <f>IFERROR(SMALL(N346:N1024,ROW()-ROW($N$1027)+1),"")</f>
        <v>0</v>
      </c>
      <c r="O1324">
        <f>IFERROR(SMALL(O346:O1024,ROW()-ROW($O$1027)+1),"")</f>
        <v>0</v>
      </c>
      <c r="P1324">
        <f>IFERROR(SMALL(P346:P1024,ROW()-ROW($P$1027)+1),"")</f>
        <v>0</v>
      </c>
      <c r="Q1324">
        <f>IFERROR(SMALL(Q346:Q1024,ROW()-ROW($Q$1027)+1),"")</f>
        <v>0</v>
      </c>
      <c r="R1324">
        <f>IFERROR(SMALL(R346:R1024,ROW()-ROW($R$1027)+1),"")</f>
        <v>0</v>
      </c>
      <c r="S1324">
        <f>IFERROR(SMALL(S346:S1024,ROW()-ROW($S$1027)+1),"")</f>
        <v>0</v>
      </c>
      <c r="T1324">
        <f>IFERROR(SMALL(T346:T1024,ROW()-ROW($T$1027)+1),"")</f>
        <v>0</v>
      </c>
      <c r="U1324">
        <f>IFERROR(SMALL(U346:U1024,ROW()-ROW($U$1027)+1),"")</f>
        <v>0</v>
      </c>
      <c r="V1324">
        <f>IFERROR(SMALL(V346:V1024,ROW()-ROW($V$1027)+1),"")</f>
        <v>0</v>
      </c>
      <c r="W1324">
        <f>IFERROR(SMALL(W346:W1024,ROW()-ROW($W$1027)+1),"")</f>
        <v>0</v>
      </c>
      <c r="X1324">
        <f>IFERROR(SMALL(X346:X1024,ROW()-ROW($X$1027)+1),"")</f>
        <v>0</v>
      </c>
      <c r="Y1324">
        <f>IFERROR(SMALL(Y346:Y1024,ROW()-ROW($Y$1027)+1),"")</f>
        <v>0</v>
      </c>
      <c r="Z1324">
        <f>IFERROR(SMALL(Z346:Z1024,ROW()-ROW($Z$1027)+1),"")</f>
        <v>0</v>
      </c>
      <c r="AA1324">
        <f>IFERROR(SMALL(AA346:AA1024,ROW()-ROW($AA$1027)+1),"")</f>
        <v>0</v>
      </c>
      <c r="AB1324">
        <f>IFERROR(SMALL(AB346:AB1024,ROW()-ROW($AB$1027)+1),"")</f>
        <v>0</v>
      </c>
      <c r="AC1324">
        <f>IFERROR(SMALL(AC346:AC1024,ROW()-ROW($AC$1027)+1),"")</f>
        <v>0</v>
      </c>
      <c r="AD1324">
        <f>IFERROR(SMALL(AD346:AD1024,ROW()-ROW($AD$1027)+1),"")</f>
        <v>0</v>
      </c>
      <c r="AE1324">
        <f>IFERROR(SMALL(AE346:AE1024,ROW()-ROW($AE$1027)+1),"")</f>
        <v>0</v>
      </c>
      <c r="AF1324">
        <f>IFERROR(SMALL(AF346:AF1024,ROW()-ROW($AF$1027)+1),"")</f>
        <v>0</v>
      </c>
      <c r="AG1324">
        <f>IFERROR(SMALL(AG346:AG1024,ROW()-ROW($AG$1027)+1),"")</f>
        <v>0</v>
      </c>
      <c r="AH1324">
        <f>IFERROR(SMALL(AH346:AH1024,ROW()-ROW($AH$1027)+1),"")</f>
        <v>0</v>
      </c>
      <c r="AI1324">
        <f>IFERROR(SMALL(AI346:AI1024,ROW()-ROW($AI$1027)+1),"")</f>
        <v>0</v>
      </c>
      <c r="AJ1324">
        <f>IFERROR(SMALL(AJ346:AJ1024,ROW()-ROW($AJ$1027)+1),"")</f>
        <v>0</v>
      </c>
      <c r="AM1324">
        <f>IFERROR(SMALL(AM346:AM1024,ROW()-ROW($AM$1027)+1),"")</f>
        <v>0</v>
      </c>
      <c r="AN1324">
        <f>IFERROR(SMALL(AN346:AN1024,ROW()-ROW($AN$1027)+1),"")</f>
        <v>0</v>
      </c>
      <c r="AO1324">
        <f>IFERROR(SMALL(AO346:AO1024,ROW()-ROW($AO$1027)+1),"")</f>
        <v>0</v>
      </c>
      <c r="AP1324">
        <f>IFERROR(SMALL(AP346:AP1024,ROW()-ROW($AP$1027)+1),"")</f>
        <v>0</v>
      </c>
      <c r="AQ1324">
        <f>IFERROR(SMALL(AQ346:AQ1024,ROW()-ROW($AQ$1027)+1),"")</f>
        <v>0</v>
      </c>
      <c r="AR1324">
        <f>IFERROR(SMALL(AR346:AR1024,ROW()-ROW($AR$1027)+1),"")</f>
        <v>0</v>
      </c>
      <c r="AS1324">
        <f>IFERROR(SMALL(AS346:AS1024,ROW()-ROW($AS$1027)+1),"")</f>
        <v>0</v>
      </c>
      <c r="AT1324">
        <f>IFERROR(SMALL(AT346:AT1024,ROW()-ROW($AT$1027)+1),"")</f>
        <v>0</v>
      </c>
      <c r="AU1324">
        <f>IFERROR(SMALL(AU346:AU1024,ROW()-ROW($AU$1027)+1),"")</f>
        <v>0</v>
      </c>
      <c r="AV1324">
        <f>IFERROR(SMALL(AV346:AV1024,ROW()-ROW($AV$1027)+1),"")</f>
        <v>0</v>
      </c>
      <c r="AW1324">
        <f>IFERROR(SMALL(AW346:AW1024,ROW()-ROW($AW$1027)+1),"")</f>
        <v>0</v>
      </c>
      <c r="AX1324">
        <f>IFERROR(SMALL(AX346:AX1024,ROW()-ROW($AX$1027)+1),"")</f>
        <v>0</v>
      </c>
      <c r="AY1324">
        <f>IFERROR(SMALL(AY346:AY1024,ROW()-ROW($AY$1027)+1),"")</f>
        <v>0</v>
      </c>
      <c r="AZ1324">
        <f>IFERROR(SMALL(AZ346:AZ1024,ROW()-ROW($AZ$1027)+1),"")</f>
        <v>0</v>
      </c>
      <c r="BA1324">
        <f>IFERROR(SMALL(BA346:BA1024,ROW()-ROW($BA$1027)+1),"")</f>
        <v>0</v>
      </c>
      <c r="BB1324">
        <f>IFERROR(SMALL(BB346:BB1024,ROW()-ROW($BB$1027)+1),"")</f>
        <v>0</v>
      </c>
      <c r="BC1324">
        <f>IFERROR(SMALL(BC346:BC1024,ROW()-ROW($BC$1027)+1),"")</f>
        <v>0</v>
      </c>
      <c r="BD1324">
        <f>IFERROR(SMALL(BD346:BD1024,ROW()-ROW($BD$1027)+1),"")</f>
        <v>0</v>
      </c>
      <c r="BE1324">
        <f>IFERROR(SMALL(BE346:BE1024,ROW()-ROW($BE$1027)+1),"")</f>
        <v>0</v>
      </c>
      <c r="BF1324">
        <f>IFERROR(SMALL(BF346:BF1024,ROW()-ROW($BF$1027)+1),"")</f>
        <v>0</v>
      </c>
      <c r="BG1324">
        <f>IFERROR(SMALL(BG346:BG1024,ROW()-ROW($BG$1027)+1),"")</f>
        <v>0</v>
      </c>
      <c r="BH1324">
        <f>IFERROR(SMALL(BH346:BH1024,ROW()-ROW($BH$1027)+1),"")</f>
        <v>0</v>
      </c>
      <c r="BI1324">
        <f>IFERROR(SMALL(BI346:BI1024,ROW()-ROW($BI$1027)+1),"")</f>
        <v>0</v>
      </c>
      <c r="BJ1324">
        <f>IFERROR(SMALL(BJ346:BJ1024,ROW()-ROW($BJ$1027)+1),"")</f>
        <v>0</v>
      </c>
      <c r="BK1324">
        <f>IFERROR(SMALL(BK346:BK1024,ROW()-ROW($BK$1027)+1),"")</f>
        <v>0</v>
      </c>
      <c r="BL1324">
        <f>IFERROR(SMALL(BL346:BL1024,ROW()-ROW($BL$1027)+1),"")</f>
        <v>0</v>
      </c>
      <c r="BM1324">
        <f>IFERROR(SMALL(BM346:BM1024,ROW()-ROW($BM$1027)+1),"")</f>
        <v>0</v>
      </c>
      <c r="BN1324">
        <f>IFERROR(SMALL(BN346:BN1024,ROW()-ROW($BN$1027)+1),"")</f>
        <v>0</v>
      </c>
      <c r="BO1324">
        <f>IFERROR(SMALL(BO346:BO1024,ROW()-ROW($BO$1027)+1),"")</f>
        <v>0</v>
      </c>
      <c r="BP1324">
        <f>IFERROR(SMALL(BP346:BP1024,ROW()-ROW($BP$1027)+1),"")</f>
        <v>0</v>
      </c>
      <c r="BQ1324">
        <f>IFERROR(SMALL(BQ346:BQ1024,ROW()-ROW($BQ$1027)+1),"")</f>
        <v>0</v>
      </c>
      <c r="BR1324">
        <f>IFERROR(SMALL(BR346:BR1024,ROW()-ROW($BR$1027)+1),"")</f>
        <v>0</v>
      </c>
    </row>
    <row r="1325" spans="5:70">
      <c r="E1325">
        <f>IFERROR(SMALL(E346:E1024,ROW()-ROW($E$1027)+1),"")</f>
        <v>0</v>
      </c>
      <c r="F1325">
        <f>IFERROR(SMALL(F346:F1024,ROW()-ROW($F$1027)+1),"")</f>
        <v>0</v>
      </c>
      <c r="G1325">
        <f>IFERROR(SMALL(G346:G1024,ROW()-ROW($G$1027)+1),"")</f>
        <v>0</v>
      </c>
      <c r="H1325">
        <f>IFERROR(SMALL(H346:H1024,ROW()-ROW($H$1027)+1),"")</f>
        <v>0</v>
      </c>
      <c r="I1325">
        <f>IFERROR(SMALL(I346:I1024,ROW()-ROW($I$1027)+1),"")</f>
        <v>0</v>
      </c>
      <c r="J1325">
        <f>IFERROR(SMALL(J346:J1024,ROW()-ROW($J$1027)+1),"")</f>
        <v>0</v>
      </c>
      <c r="K1325">
        <f>IFERROR(SMALL(K346:K1024,ROW()-ROW($K$1027)+1),"")</f>
        <v>0</v>
      </c>
      <c r="L1325">
        <f>IFERROR(SMALL(L346:L1024,ROW()-ROW($L$1027)+1),"")</f>
        <v>0</v>
      </c>
      <c r="M1325">
        <f>IFERROR(SMALL(M346:M1024,ROW()-ROW($M$1027)+1),"")</f>
        <v>0</v>
      </c>
      <c r="N1325">
        <f>IFERROR(SMALL(N346:N1024,ROW()-ROW($N$1027)+1),"")</f>
        <v>0</v>
      </c>
      <c r="O1325">
        <f>IFERROR(SMALL(O346:O1024,ROW()-ROW($O$1027)+1),"")</f>
        <v>0</v>
      </c>
      <c r="P1325">
        <f>IFERROR(SMALL(P346:P1024,ROW()-ROW($P$1027)+1),"")</f>
        <v>0</v>
      </c>
      <c r="Q1325">
        <f>IFERROR(SMALL(Q346:Q1024,ROW()-ROW($Q$1027)+1),"")</f>
        <v>0</v>
      </c>
      <c r="R1325">
        <f>IFERROR(SMALL(R346:R1024,ROW()-ROW($R$1027)+1),"")</f>
        <v>0</v>
      </c>
      <c r="S1325">
        <f>IFERROR(SMALL(S346:S1024,ROW()-ROW($S$1027)+1),"")</f>
        <v>0</v>
      </c>
      <c r="T1325">
        <f>IFERROR(SMALL(T346:T1024,ROW()-ROW($T$1027)+1),"")</f>
        <v>0</v>
      </c>
      <c r="U1325">
        <f>IFERROR(SMALL(U346:U1024,ROW()-ROW($U$1027)+1),"")</f>
        <v>0</v>
      </c>
      <c r="V1325">
        <f>IFERROR(SMALL(V346:V1024,ROW()-ROW($V$1027)+1),"")</f>
        <v>0</v>
      </c>
      <c r="W1325">
        <f>IFERROR(SMALL(W346:W1024,ROW()-ROW($W$1027)+1),"")</f>
        <v>0</v>
      </c>
      <c r="X1325">
        <f>IFERROR(SMALL(X346:X1024,ROW()-ROW($X$1027)+1),"")</f>
        <v>0</v>
      </c>
      <c r="Y1325">
        <f>IFERROR(SMALL(Y346:Y1024,ROW()-ROW($Y$1027)+1),"")</f>
        <v>0</v>
      </c>
      <c r="Z1325">
        <f>IFERROR(SMALL(Z346:Z1024,ROW()-ROW($Z$1027)+1),"")</f>
        <v>0</v>
      </c>
      <c r="AA1325">
        <f>IFERROR(SMALL(AA346:AA1024,ROW()-ROW($AA$1027)+1),"")</f>
        <v>0</v>
      </c>
      <c r="AB1325">
        <f>IFERROR(SMALL(AB346:AB1024,ROW()-ROW($AB$1027)+1),"")</f>
        <v>0</v>
      </c>
      <c r="AC1325">
        <f>IFERROR(SMALL(AC346:AC1024,ROW()-ROW($AC$1027)+1),"")</f>
        <v>0</v>
      </c>
      <c r="AD1325">
        <f>IFERROR(SMALL(AD346:AD1024,ROW()-ROW($AD$1027)+1),"")</f>
        <v>0</v>
      </c>
      <c r="AE1325">
        <f>IFERROR(SMALL(AE346:AE1024,ROW()-ROW($AE$1027)+1),"")</f>
        <v>0</v>
      </c>
      <c r="AF1325">
        <f>IFERROR(SMALL(AF346:AF1024,ROW()-ROW($AF$1027)+1),"")</f>
        <v>0</v>
      </c>
      <c r="AG1325">
        <f>IFERROR(SMALL(AG346:AG1024,ROW()-ROW($AG$1027)+1),"")</f>
        <v>0</v>
      </c>
      <c r="AH1325">
        <f>IFERROR(SMALL(AH346:AH1024,ROW()-ROW($AH$1027)+1),"")</f>
        <v>0</v>
      </c>
      <c r="AI1325">
        <f>IFERROR(SMALL(AI346:AI1024,ROW()-ROW($AI$1027)+1),"")</f>
        <v>0</v>
      </c>
      <c r="AJ1325">
        <f>IFERROR(SMALL(AJ346:AJ1024,ROW()-ROW($AJ$1027)+1),"")</f>
        <v>0</v>
      </c>
      <c r="AM1325">
        <f>IFERROR(SMALL(AM346:AM1024,ROW()-ROW($AM$1027)+1),"")</f>
        <v>0</v>
      </c>
      <c r="AN1325">
        <f>IFERROR(SMALL(AN346:AN1024,ROW()-ROW($AN$1027)+1),"")</f>
        <v>0</v>
      </c>
      <c r="AO1325">
        <f>IFERROR(SMALL(AO346:AO1024,ROW()-ROW($AO$1027)+1),"")</f>
        <v>0</v>
      </c>
      <c r="AP1325">
        <f>IFERROR(SMALL(AP346:AP1024,ROW()-ROW($AP$1027)+1),"")</f>
        <v>0</v>
      </c>
      <c r="AQ1325">
        <f>IFERROR(SMALL(AQ346:AQ1024,ROW()-ROW($AQ$1027)+1),"")</f>
        <v>0</v>
      </c>
      <c r="AR1325">
        <f>IFERROR(SMALL(AR346:AR1024,ROW()-ROW($AR$1027)+1),"")</f>
        <v>0</v>
      </c>
      <c r="AS1325">
        <f>IFERROR(SMALL(AS346:AS1024,ROW()-ROW($AS$1027)+1),"")</f>
        <v>0</v>
      </c>
      <c r="AT1325">
        <f>IFERROR(SMALL(AT346:AT1024,ROW()-ROW($AT$1027)+1),"")</f>
        <v>0</v>
      </c>
      <c r="AU1325">
        <f>IFERROR(SMALL(AU346:AU1024,ROW()-ROW($AU$1027)+1),"")</f>
        <v>0</v>
      </c>
      <c r="AV1325">
        <f>IFERROR(SMALL(AV346:AV1024,ROW()-ROW($AV$1027)+1),"")</f>
        <v>0</v>
      </c>
      <c r="AW1325">
        <f>IFERROR(SMALL(AW346:AW1024,ROW()-ROW($AW$1027)+1),"")</f>
        <v>0</v>
      </c>
      <c r="AX1325">
        <f>IFERROR(SMALL(AX346:AX1024,ROW()-ROW($AX$1027)+1),"")</f>
        <v>0</v>
      </c>
      <c r="AY1325">
        <f>IFERROR(SMALL(AY346:AY1024,ROW()-ROW($AY$1027)+1),"")</f>
        <v>0</v>
      </c>
      <c r="AZ1325">
        <f>IFERROR(SMALL(AZ346:AZ1024,ROW()-ROW($AZ$1027)+1),"")</f>
        <v>0</v>
      </c>
      <c r="BA1325">
        <f>IFERROR(SMALL(BA346:BA1024,ROW()-ROW($BA$1027)+1),"")</f>
        <v>0</v>
      </c>
      <c r="BB1325">
        <f>IFERROR(SMALL(BB346:BB1024,ROW()-ROW($BB$1027)+1),"")</f>
        <v>0</v>
      </c>
      <c r="BC1325">
        <f>IFERROR(SMALL(BC346:BC1024,ROW()-ROW($BC$1027)+1),"")</f>
        <v>0</v>
      </c>
      <c r="BD1325">
        <f>IFERROR(SMALL(BD346:BD1024,ROW()-ROW($BD$1027)+1),"")</f>
        <v>0</v>
      </c>
      <c r="BE1325">
        <f>IFERROR(SMALL(BE346:BE1024,ROW()-ROW($BE$1027)+1),"")</f>
        <v>0</v>
      </c>
      <c r="BF1325">
        <f>IFERROR(SMALL(BF346:BF1024,ROW()-ROW($BF$1027)+1),"")</f>
        <v>0</v>
      </c>
      <c r="BG1325">
        <f>IFERROR(SMALL(BG346:BG1024,ROW()-ROW($BG$1027)+1),"")</f>
        <v>0</v>
      </c>
      <c r="BH1325">
        <f>IFERROR(SMALL(BH346:BH1024,ROW()-ROW($BH$1027)+1),"")</f>
        <v>0</v>
      </c>
      <c r="BI1325">
        <f>IFERROR(SMALL(BI346:BI1024,ROW()-ROW($BI$1027)+1),"")</f>
        <v>0</v>
      </c>
      <c r="BJ1325">
        <f>IFERROR(SMALL(BJ346:BJ1024,ROW()-ROW($BJ$1027)+1),"")</f>
        <v>0</v>
      </c>
      <c r="BK1325">
        <f>IFERROR(SMALL(BK346:BK1024,ROW()-ROW($BK$1027)+1),"")</f>
        <v>0</v>
      </c>
      <c r="BL1325">
        <f>IFERROR(SMALL(BL346:BL1024,ROW()-ROW($BL$1027)+1),"")</f>
        <v>0</v>
      </c>
      <c r="BM1325">
        <f>IFERROR(SMALL(BM346:BM1024,ROW()-ROW($BM$1027)+1),"")</f>
        <v>0</v>
      </c>
      <c r="BN1325">
        <f>IFERROR(SMALL(BN346:BN1024,ROW()-ROW($BN$1027)+1),"")</f>
        <v>0</v>
      </c>
      <c r="BO1325">
        <f>IFERROR(SMALL(BO346:BO1024,ROW()-ROW($BO$1027)+1),"")</f>
        <v>0</v>
      </c>
      <c r="BP1325">
        <f>IFERROR(SMALL(BP346:BP1024,ROW()-ROW($BP$1027)+1),"")</f>
        <v>0</v>
      </c>
      <c r="BQ1325">
        <f>IFERROR(SMALL(BQ346:BQ1024,ROW()-ROW($BQ$1027)+1),"")</f>
        <v>0</v>
      </c>
      <c r="BR1325">
        <f>IFERROR(SMALL(BR346:BR1024,ROW()-ROW($BR$1027)+1),"")</f>
        <v>0</v>
      </c>
    </row>
    <row r="1326" spans="5:70">
      <c r="E1326">
        <f>IFERROR(SMALL(E346:E1024,ROW()-ROW($E$1027)+1),"")</f>
        <v>0</v>
      </c>
      <c r="F1326">
        <f>IFERROR(SMALL(F346:F1024,ROW()-ROW($F$1027)+1),"")</f>
        <v>0</v>
      </c>
      <c r="G1326">
        <f>IFERROR(SMALL(G346:G1024,ROW()-ROW($G$1027)+1),"")</f>
        <v>0</v>
      </c>
      <c r="H1326">
        <f>IFERROR(SMALL(H346:H1024,ROW()-ROW($H$1027)+1),"")</f>
        <v>0</v>
      </c>
      <c r="I1326">
        <f>IFERROR(SMALL(I346:I1024,ROW()-ROW($I$1027)+1),"")</f>
        <v>0</v>
      </c>
      <c r="J1326">
        <f>IFERROR(SMALL(J346:J1024,ROW()-ROW($J$1027)+1),"")</f>
        <v>0</v>
      </c>
      <c r="K1326">
        <f>IFERROR(SMALL(K346:K1024,ROW()-ROW($K$1027)+1),"")</f>
        <v>0</v>
      </c>
      <c r="L1326">
        <f>IFERROR(SMALL(L346:L1024,ROW()-ROW($L$1027)+1),"")</f>
        <v>0</v>
      </c>
      <c r="M1326">
        <f>IFERROR(SMALL(M346:M1024,ROW()-ROW($M$1027)+1),"")</f>
        <v>0</v>
      </c>
      <c r="N1326">
        <f>IFERROR(SMALL(N346:N1024,ROW()-ROW($N$1027)+1),"")</f>
        <v>0</v>
      </c>
      <c r="O1326">
        <f>IFERROR(SMALL(O346:O1024,ROW()-ROW($O$1027)+1),"")</f>
        <v>0</v>
      </c>
      <c r="P1326">
        <f>IFERROR(SMALL(P346:P1024,ROW()-ROW($P$1027)+1),"")</f>
        <v>0</v>
      </c>
      <c r="Q1326">
        <f>IFERROR(SMALL(Q346:Q1024,ROW()-ROW($Q$1027)+1),"")</f>
        <v>0</v>
      </c>
      <c r="R1326">
        <f>IFERROR(SMALL(R346:R1024,ROW()-ROW($R$1027)+1),"")</f>
        <v>0</v>
      </c>
      <c r="S1326">
        <f>IFERROR(SMALL(S346:S1024,ROW()-ROW($S$1027)+1),"")</f>
        <v>0</v>
      </c>
      <c r="T1326">
        <f>IFERROR(SMALL(T346:T1024,ROW()-ROW($T$1027)+1),"")</f>
        <v>0</v>
      </c>
      <c r="U1326">
        <f>IFERROR(SMALL(U346:U1024,ROW()-ROW($U$1027)+1),"")</f>
        <v>0</v>
      </c>
      <c r="V1326">
        <f>IFERROR(SMALL(V346:V1024,ROW()-ROW($V$1027)+1),"")</f>
        <v>0</v>
      </c>
      <c r="W1326">
        <f>IFERROR(SMALL(W346:W1024,ROW()-ROW($W$1027)+1),"")</f>
        <v>0</v>
      </c>
      <c r="X1326">
        <f>IFERROR(SMALL(X346:X1024,ROW()-ROW($X$1027)+1),"")</f>
        <v>0</v>
      </c>
      <c r="Y1326">
        <f>IFERROR(SMALL(Y346:Y1024,ROW()-ROW($Y$1027)+1),"")</f>
        <v>0</v>
      </c>
      <c r="Z1326">
        <f>IFERROR(SMALL(Z346:Z1024,ROW()-ROW($Z$1027)+1),"")</f>
        <v>0</v>
      </c>
      <c r="AA1326">
        <f>IFERROR(SMALL(AA346:AA1024,ROW()-ROW($AA$1027)+1),"")</f>
        <v>0</v>
      </c>
      <c r="AB1326">
        <f>IFERROR(SMALL(AB346:AB1024,ROW()-ROW($AB$1027)+1),"")</f>
        <v>0</v>
      </c>
      <c r="AC1326">
        <f>IFERROR(SMALL(AC346:AC1024,ROW()-ROW($AC$1027)+1),"")</f>
        <v>0</v>
      </c>
      <c r="AD1326">
        <f>IFERROR(SMALL(AD346:AD1024,ROW()-ROW($AD$1027)+1),"")</f>
        <v>0</v>
      </c>
      <c r="AE1326">
        <f>IFERROR(SMALL(AE346:AE1024,ROW()-ROW($AE$1027)+1),"")</f>
        <v>0</v>
      </c>
      <c r="AF1326">
        <f>IFERROR(SMALL(AF346:AF1024,ROW()-ROW($AF$1027)+1),"")</f>
        <v>0</v>
      </c>
      <c r="AG1326">
        <f>IFERROR(SMALL(AG346:AG1024,ROW()-ROW($AG$1027)+1),"")</f>
        <v>0</v>
      </c>
      <c r="AH1326">
        <f>IFERROR(SMALL(AH346:AH1024,ROW()-ROW($AH$1027)+1),"")</f>
        <v>0</v>
      </c>
      <c r="AI1326">
        <f>IFERROR(SMALL(AI346:AI1024,ROW()-ROW($AI$1027)+1),"")</f>
        <v>0</v>
      </c>
      <c r="AJ1326">
        <f>IFERROR(SMALL(AJ346:AJ1024,ROW()-ROW($AJ$1027)+1),"")</f>
        <v>0</v>
      </c>
      <c r="AM1326">
        <f>IFERROR(SMALL(AM346:AM1024,ROW()-ROW($AM$1027)+1),"")</f>
        <v>0</v>
      </c>
      <c r="AN1326">
        <f>IFERROR(SMALL(AN346:AN1024,ROW()-ROW($AN$1027)+1),"")</f>
        <v>0</v>
      </c>
      <c r="AO1326">
        <f>IFERROR(SMALL(AO346:AO1024,ROW()-ROW($AO$1027)+1),"")</f>
        <v>0</v>
      </c>
      <c r="AP1326">
        <f>IFERROR(SMALL(AP346:AP1024,ROW()-ROW($AP$1027)+1),"")</f>
        <v>0</v>
      </c>
      <c r="AQ1326">
        <f>IFERROR(SMALL(AQ346:AQ1024,ROW()-ROW($AQ$1027)+1),"")</f>
        <v>0</v>
      </c>
      <c r="AR1326">
        <f>IFERROR(SMALL(AR346:AR1024,ROW()-ROW($AR$1027)+1),"")</f>
        <v>0</v>
      </c>
      <c r="AS1326">
        <f>IFERROR(SMALL(AS346:AS1024,ROW()-ROW($AS$1027)+1),"")</f>
        <v>0</v>
      </c>
      <c r="AT1326">
        <f>IFERROR(SMALL(AT346:AT1024,ROW()-ROW($AT$1027)+1),"")</f>
        <v>0</v>
      </c>
      <c r="AU1326">
        <f>IFERROR(SMALL(AU346:AU1024,ROW()-ROW($AU$1027)+1),"")</f>
        <v>0</v>
      </c>
      <c r="AV1326">
        <f>IFERROR(SMALL(AV346:AV1024,ROW()-ROW($AV$1027)+1),"")</f>
        <v>0</v>
      </c>
      <c r="AW1326">
        <f>IFERROR(SMALL(AW346:AW1024,ROW()-ROW($AW$1027)+1),"")</f>
        <v>0</v>
      </c>
      <c r="AX1326">
        <f>IFERROR(SMALL(AX346:AX1024,ROW()-ROW($AX$1027)+1),"")</f>
        <v>0</v>
      </c>
      <c r="AY1326">
        <f>IFERROR(SMALL(AY346:AY1024,ROW()-ROW($AY$1027)+1),"")</f>
        <v>0</v>
      </c>
      <c r="AZ1326">
        <f>IFERROR(SMALL(AZ346:AZ1024,ROW()-ROW($AZ$1027)+1),"")</f>
        <v>0</v>
      </c>
      <c r="BA1326">
        <f>IFERROR(SMALL(BA346:BA1024,ROW()-ROW($BA$1027)+1),"")</f>
        <v>0</v>
      </c>
      <c r="BB1326">
        <f>IFERROR(SMALL(BB346:BB1024,ROW()-ROW($BB$1027)+1),"")</f>
        <v>0</v>
      </c>
      <c r="BC1326">
        <f>IFERROR(SMALL(BC346:BC1024,ROW()-ROW($BC$1027)+1),"")</f>
        <v>0</v>
      </c>
      <c r="BD1326">
        <f>IFERROR(SMALL(BD346:BD1024,ROW()-ROW($BD$1027)+1),"")</f>
        <v>0</v>
      </c>
      <c r="BE1326">
        <f>IFERROR(SMALL(BE346:BE1024,ROW()-ROW($BE$1027)+1),"")</f>
        <v>0</v>
      </c>
      <c r="BF1326">
        <f>IFERROR(SMALL(BF346:BF1024,ROW()-ROW($BF$1027)+1),"")</f>
        <v>0</v>
      </c>
      <c r="BG1326">
        <f>IFERROR(SMALL(BG346:BG1024,ROW()-ROW($BG$1027)+1),"")</f>
        <v>0</v>
      </c>
      <c r="BH1326">
        <f>IFERROR(SMALL(BH346:BH1024,ROW()-ROW($BH$1027)+1),"")</f>
        <v>0</v>
      </c>
      <c r="BI1326">
        <f>IFERROR(SMALL(BI346:BI1024,ROW()-ROW($BI$1027)+1),"")</f>
        <v>0</v>
      </c>
      <c r="BJ1326">
        <f>IFERROR(SMALL(BJ346:BJ1024,ROW()-ROW($BJ$1027)+1),"")</f>
        <v>0</v>
      </c>
      <c r="BK1326">
        <f>IFERROR(SMALL(BK346:BK1024,ROW()-ROW($BK$1027)+1),"")</f>
        <v>0</v>
      </c>
      <c r="BL1326">
        <f>IFERROR(SMALL(BL346:BL1024,ROW()-ROW($BL$1027)+1),"")</f>
        <v>0</v>
      </c>
      <c r="BM1326">
        <f>IFERROR(SMALL(BM346:BM1024,ROW()-ROW($BM$1027)+1),"")</f>
        <v>0</v>
      </c>
      <c r="BN1326">
        <f>IFERROR(SMALL(BN346:BN1024,ROW()-ROW($BN$1027)+1),"")</f>
        <v>0</v>
      </c>
      <c r="BO1326">
        <f>IFERROR(SMALL(BO346:BO1024,ROW()-ROW($BO$1027)+1),"")</f>
        <v>0</v>
      </c>
      <c r="BP1326">
        <f>IFERROR(SMALL(BP346:BP1024,ROW()-ROW($BP$1027)+1),"")</f>
        <v>0</v>
      </c>
      <c r="BQ1326">
        <f>IFERROR(SMALL(BQ346:BQ1024,ROW()-ROW($BQ$1027)+1),"")</f>
        <v>0</v>
      </c>
      <c r="BR1326">
        <f>IFERROR(SMALL(BR346:BR1024,ROW()-ROW($BR$1027)+1),"")</f>
        <v>0</v>
      </c>
    </row>
    <row r="1327" spans="5:70">
      <c r="E1327">
        <f>IFERROR(SMALL(E346:E1024,ROW()-ROW($E$1027)+1),"")</f>
        <v>0</v>
      </c>
      <c r="F1327">
        <f>IFERROR(SMALL(F346:F1024,ROW()-ROW($F$1027)+1),"")</f>
        <v>0</v>
      </c>
      <c r="G1327">
        <f>IFERROR(SMALL(G346:G1024,ROW()-ROW($G$1027)+1),"")</f>
        <v>0</v>
      </c>
      <c r="H1327">
        <f>IFERROR(SMALL(H346:H1024,ROW()-ROW($H$1027)+1),"")</f>
        <v>0</v>
      </c>
      <c r="I1327">
        <f>IFERROR(SMALL(I346:I1024,ROW()-ROW($I$1027)+1),"")</f>
        <v>0</v>
      </c>
      <c r="J1327">
        <f>IFERROR(SMALL(J346:J1024,ROW()-ROW($J$1027)+1),"")</f>
        <v>0</v>
      </c>
      <c r="K1327">
        <f>IFERROR(SMALL(K346:K1024,ROW()-ROW($K$1027)+1),"")</f>
        <v>0</v>
      </c>
      <c r="L1327">
        <f>IFERROR(SMALL(L346:L1024,ROW()-ROW($L$1027)+1),"")</f>
        <v>0</v>
      </c>
      <c r="M1327">
        <f>IFERROR(SMALL(M346:M1024,ROW()-ROW($M$1027)+1),"")</f>
        <v>0</v>
      </c>
      <c r="N1327">
        <f>IFERROR(SMALL(N346:N1024,ROW()-ROW($N$1027)+1),"")</f>
        <v>0</v>
      </c>
      <c r="O1327">
        <f>IFERROR(SMALL(O346:O1024,ROW()-ROW($O$1027)+1),"")</f>
        <v>0</v>
      </c>
      <c r="P1327">
        <f>IFERROR(SMALL(P346:P1024,ROW()-ROW($P$1027)+1),"")</f>
        <v>0</v>
      </c>
      <c r="Q1327">
        <f>IFERROR(SMALL(Q346:Q1024,ROW()-ROW($Q$1027)+1),"")</f>
        <v>0</v>
      </c>
      <c r="R1327">
        <f>IFERROR(SMALL(R346:R1024,ROW()-ROW($R$1027)+1),"")</f>
        <v>0</v>
      </c>
      <c r="S1327">
        <f>IFERROR(SMALL(S346:S1024,ROW()-ROW($S$1027)+1),"")</f>
        <v>0</v>
      </c>
      <c r="T1327">
        <f>IFERROR(SMALL(T346:T1024,ROW()-ROW($T$1027)+1),"")</f>
        <v>0</v>
      </c>
      <c r="U1327">
        <f>IFERROR(SMALL(U346:U1024,ROW()-ROW($U$1027)+1),"")</f>
        <v>0</v>
      </c>
      <c r="V1327">
        <f>IFERROR(SMALL(V346:V1024,ROW()-ROW($V$1027)+1),"")</f>
        <v>0</v>
      </c>
      <c r="W1327">
        <f>IFERROR(SMALL(W346:W1024,ROW()-ROW($W$1027)+1),"")</f>
        <v>0</v>
      </c>
      <c r="X1327">
        <f>IFERROR(SMALL(X346:X1024,ROW()-ROW($X$1027)+1),"")</f>
        <v>0</v>
      </c>
      <c r="Y1327">
        <f>IFERROR(SMALL(Y346:Y1024,ROW()-ROW($Y$1027)+1),"")</f>
        <v>0</v>
      </c>
      <c r="Z1327">
        <f>IFERROR(SMALL(Z346:Z1024,ROW()-ROW($Z$1027)+1),"")</f>
        <v>0</v>
      </c>
      <c r="AA1327">
        <f>IFERROR(SMALL(AA346:AA1024,ROW()-ROW($AA$1027)+1),"")</f>
        <v>0</v>
      </c>
      <c r="AB1327">
        <f>IFERROR(SMALL(AB346:AB1024,ROW()-ROW($AB$1027)+1),"")</f>
        <v>0</v>
      </c>
      <c r="AC1327">
        <f>IFERROR(SMALL(AC346:AC1024,ROW()-ROW($AC$1027)+1),"")</f>
        <v>0</v>
      </c>
      <c r="AD1327">
        <f>IFERROR(SMALL(AD346:AD1024,ROW()-ROW($AD$1027)+1),"")</f>
        <v>0</v>
      </c>
      <c r="AE1327">
        <f>IFERROR(SMALL(AE346:AE1024,ROW()-ROW($AE$1027)+1),"")</f>
        <v>0</v>
      </c>
      <c r="AF1327">
        <f>IFERROR(SMALL(AF346:AF1024,ROW()-ROW($AF$1027)+1),"")</f>
        <v>0</v>
      </c>
      <c r="AG1327">
        <f>IFERROR(SMALL(AG346:AG1024,ROW()-ROW($AG$1027)+1),"")</f>
        <v>0</v>
      </c>
      <c r="AH1327">
        <f>IFERROR(SMALL(AH346:AH1024,ROW()-ROW($AH$1027)+1),"")</f>
        <v>0</v>
      </c>
      <c r="AI1327">
        <f>IFERROR(SMALL(AI346:AI1024,ROW()-ROW($AI$1027)+1),"")</f>
        <v>0</v>
      </c>
      <c r="AJ1327">
        <f>IFERROR(SMALL(AJ346:AJ1024,ROW()-ROW($AJ$1027)+1),"")</f>
        <v>0</v>
      </c>
      <c r="AM1327">
        <f>IFERROR(SMALL(AM346:AM1024,ROW()-ROW($AM$1027)+1),"")</f>
        <v>0</v>
      </c>
      <c r="AN1327">
        <f>IFERROR(SMALL(AN346:AN1024,ROW()-ROW($AN$1027)+1),"")</f>
        <v>0</v>
      </c>
      <c r="AO1327">
        <f>IFERROR(SMALL(AO346:AO1024,ROW()-ROW($AO$1027)+1),"")</f>
        <v>0</v>
      </c>
      <c r="AP1327">
        <f>IFERROR(SMALL(AP346:AP1024,ROW()-ROW($AP$1027)+1),"")</f>
        <v>0</v>
      </c>
      <c r="AQ1327">
        <f>IFERROR(SMALL(AQ346:AQ1024,ROW()-ROW($AQ$1027)+1),"")</f>
        <v>0</v>
      </c>
      <c r="AR1327">
        <f>IFERROR(SMALL(AR346:AR1024,ROW()-ROW($AR$1027)+1),"")</f>
        <v>0</v>
      </c>
      <c r="AS1327">
        <f>IFERROR(SMALL(AS346:AS1024,ROW()-ROW($AS$1027)+1),"")</f>
        <v>0</v>
      </c>
      <c r="AT1327">
        <f>IFERROR(SMALL(AT346:AT1024,ROW()-ROW($AT$1027)+1),"")</f>
        <v>0</v>
      </c>
      <c r="AU1327">
        <f>IFERROR(SMALL(AU346:AU1024,ROW()-ROW($AU$1027)+1),"")</f>
        <v>0</v>
      </c>
      <c r="AV1327">
        <f>IFERROR(SMALL(AV346:AV1024,ROW()-ROW($AV$1027)+1),"")</f>
        <v>0</v>
      </c>
      <c r="AW1327">
        <f>IFERROR(SMALL(AW346:AW1024,ROW()-ROW($AW$1027)+1),"")</f>
        <v>0</v>
      </c>
      <c r="AX1327">
        <f>IFERROR(SMALL(AX346:AX1024,ROW()-ROW($AX$1027)+1),"")</f>
        <v>0</v>
      </c>
      <c r="AY1327">
        <f>IFERROR(SMALL(AY346:AY1024,ROW()-ROW($AY$1027)+1),"")</f>
        <v>0</v>
      </c>
      <c r="AZ1327">
        <f>IFERROR(SMALL(AZ346:AZ1024,ROW()-ROW($AZ$1027)+1),"")</f>
        <v>0</v>
      </c>
      <c r="BA1327">
        <f>IFERROR(SMALL(BA346:BA1024,ROW()-ROW($BA$1027)+1),"")</f>
        <v>0</v>
      </c>
      <c r="BB1327">
        <f>IFERROR(SMALL(BB346:BB1024,ROW()-ROW($BB$1027)+1),"")</f>
        <v>0</v>
      </c>
      <c r="BC1327">
        <f>IFERROR(SMALL(BC346:BC1024,ROW()-ROW($BC$1027)+1),"")</f>
        <v>0</v>
      </c>
      <c r="BD1327">
        <f>IFERROR(SMALL(BD346:BD1024,ROW()-ROW($BD$1027)+1),"")</f>
        <v>0</v>
      </c>
      <c r="BE1327">
        <f>IFERROR(SMALL(BE346:BE1024,ROW()-ROW($BE$1027)+1),"")</f>
        <v>0</v>
      </c>
      <c r="BF1327">
        <f>IFERROR(SMALL(BF346:BF1024,ROW()-ROW($BF$1027)+1),"")</f>
        <v>0</v>
      </c>
      <c r="BG1327">
        <f>IFERROR(SMALL(BG346:BG1024,ROW()-ROW($BG$1027)+1),"")</f>
        <v>0</v>
      </c>
      <c r="BH1327">
        <f>IFERROR(SMALL(BH346:BH1024,ROW()-ROW($BH$1027)+1),"")</f>
        <v>0</v>
      </c>
      <c r="BI1327">
        <f>IFERROR(SMALL(BI346:BI1024,ROW()-ROW($BI$1027)+1),"")</f>
        <v>0</v>
      </c>
      <c r="BJ1327">
        <f>IFERROR(SMALL(BJ346:BJ1024,ROW()-ROW($BJ$1027)+1),"")</f>
        <v>0</v>
      </c>
      <c r="BK1327">
        <f>IFERROR(SMALL(BK346:BK1024,ROW()-ROW($BK$1027)+1),"")</f>
        <v>0</v>
      </c>
      <c r="BL1327">
        <f>IFERROR(SMALL(BL346:BL1024,ROW()-ROW($BL$1027)+1),"")</f>
        <v>0</v>
      </c>
      <c r="BM1327">
        <f>IFERROR(SMALL(BM346:BM1024,ROW()-ROW($BM$1027)+1),"")</f>
        <v>0</v>
      </c>
      <c r="BN1327">
        <f>IFERROR(SMALL(BN346:BN1024,ROW()-ROW($BN$1027)+1),"")</f>
        <v>0</v>
      </c>
      <c r="BO1327">
        <f>IFERROR(SMALL(BO346:BO1024,ROW()-ROW($BO$1027)+1),"")</f>
        <v>0</v>
      </c>
      <c r="BP1327">
        <f>IFERROR(SMALL(BP346:BP1024,ROW()-ROW($BP$1027)+1),"")</f>
        <v>0</v>
      </c>
      <c r="BQ1327">
        <f>IFERROR(SMALL(BQ346:BQ1024,ROW()-ROW($BQ$1027)+1),"")</f>
        <v>0</v>
      </c>
      <c r="BR1327">
        <f>IFERROR(SMALL(BR346:BR1024,ROW()-ROW($BR$1027)+1),"")</f>
        <v>0</v>
      </c>
    </row>
    <row r="1328" spans="5:70">
      <c r="E1328">
        <f>IFERROR(SMALL(E346:E1024,ROW()-ROW($E$1027)+1),"")</f>
        <v>0</v>
      </c>
      <c r="F1328">
        <f>IFERROR(SMALL(F346:F1024,ROW()-ROW($F$1027)+1),"")</f>
        <v>0</v>
      </c>
      <c r="G1328">
        <f>IFERROR(SMALL(G346:G1024,ROW()-ROW($G$1027)+1),"")</f>
        <v>0</v>
      </c>
      <c r="H1328">
        <f>IFERROR(SMALL(H346:H1024,ROW()-ROW($H$1027)+1),"")</f>
        <v>0</v>
      </c>
      <c r="I1328">
        <f>IFERROR(SMALL(I346:I1024,ROW()-ROW($I$1027)+1),"")</f>
        <v>0</v>
      </c>
      <c r="J1328">
        <f>IFERROR(SMALL(J346:J1024,ROW()-ROW($J$1027)+1),"")</f>
        <v>0</v>
      </c>
      <c r="K1328">
        <f>IFERROR(SMALL(K346:K1024,ROW()-ROW($K$1027)+1),"")</f>
        <v>0</v>
      </c>
      <c r="L1328">
        <f>IFERROR(SMALL(L346:L1024,ROW()-ROW($L$1027)+1),"")</f>
        <v>0</v>
      </c>
      <c r="M1328">
        <f>IFERROR(SMALL(M346:M1024,ROW()-ROW($M$1027)+1),"")</f>
        <v>0</v>
      </c>
      <c r="N1328">
        <f>IFERROR(SMALL(N346:N1024,ROW()-ROW($N$1027)+1),"")</f>
        <v>0</v>
      </c>
      <c r="O1328">
        <f>IFERROR(SMALL(O346:O1024,ROW()-ROW($O$1027)+1),"")</f>
        <v>0</v>
      </c>
      <c r="P1328">
        <f>IFERROR(SMALL(P346:P1024,ROW()-ROW($P$1027)+1),"")</f>
        <v>0</v>
      </c>
      <c r="Q1328">
        <f>IFERROR(SMALL(Q346:Q1024,ROW()-ROW($Q$1027)+1),"")</f>
        <v>0</v>
      </c>
      <c r="R1328">
        <f>IFERROR(SMALL(R346:R1024,ROW()-ROW($R$1027)+1),"")</f>
        <v>0</v>
      </c>
      <c r="S1328">
        <f>IFERROR(SMALL(S346:S1024,ROW()-ROW($S$1027)+1),"")</f>
        <v>0</v>
      </c>
      <c r="T1328">
        <f>IFERROR(SMALL(T346:T1024,ROW()-ROW($T$1027)+1),"")</f>
        <v>0</v>
      </c>
      <c r="U1328">
        <f>IFERROR(SMALL(U346:U1024,ROW()-ROW($U$1027)+1),"")</f>
        <v>0</v>
      </c>
      <c r="V1328">
        <f>IFERROR(SMALL(V346:V1024,ROW()-ROW($V$1027)+1),"")</f>
        <v>0</v>
      </c>
      <c r="W1328">
        <f>IFERROR(SMALL(W346:W1024,ROW()-ROW($W$1027)+1),"")</f>
        <v>0</v>
      </c>
      <c r="X1328">
        <f>IFERROR(SMALL(X346:X1024,ROW()-ROW($X$1027)+1),"")</f>
        <v>0</v>
      </c>
      <c r="Y1328">
        <f>IFERROR(SMALL(Y346:Y1024,ROW()-ROW($Y$1027)+1),"")</f>
        <v>0</v>
      </c>
      <c r="Z1328">
        <f>IFERROR(SMALL(Z346:Z1024,ROW()-ROW($Z$1027)+1),"")</f>
        <v>0</v>
      </c>
      <c r="AA1328">
        <f>IFERROR(SMALL(AA346:AA1024,ROW()-ROW($AA$1027)+1),"")</f>
        <v>0</v>
      </c>
      <c r="AB1328">
        <f>IFERROR(SMALL(AB346:AB1024,ROW()-ROW($AB$1027)+1),"")</f>
        <v>0</v>
      </c>
      <c r="AC1328">
        <f>IFERROR(SMALL(AC346:AC1024,ROW()-ROW($AC$1027)+1),"")</f>
        <v>0</v>
      </c>
      <c r="AD1328">
        <f>IFERROR(SMALL(AD346:AD1024,ROW()-ROW($AD$1027)+1),"")</f>
        <v>0</v>
      </c>
      <c r="AE1328">
        <f>IFERROR(SMALL(AE346:AE1024,ROW()-ROW($AE$1027)+1),"")</f>
        <v>0</v>
      </c>
      <c r="AF1328">
        <f>IFERROR(SMALL(AF346:AF1024,ROW()-ROW($AF$1027)+1),"")</f>
        <v>0</v>
      </c>
      <c r="AG1328">
        <f>IFERROR(SMALL(AG346:AG1024,ROW()-ROW($AG$1027)+1),"")</f>
        <v>0</v>
      </c>
      <c r="AH1328">
        <f>IFERROR(SMALL(AH346:AH1024,ROW()-ROW($AH$1027)+1),"")</f>
        <v>0</v>
      </c>
      <c r="AI1328">
        <f>IFERROR(SMALL(AI346:AI1024,ROW()-ROW($AI$1027)+1),"")</f>
        <v>0</v>
      </c>
      <c r="AJ1328">
        <f>IFERROR(SMALL(AJ346:AJ1024,ROW()-ROW($AJ$1027)+1),"")</f>
        <v>0</v>
      </c>
      <c r="AM1328">
        <f>IFERROR(SMALL(AM346:AM1024,ROW()-ROW($AM$1027)+1),"")</f>
        <v>0</v>
      </c>
      <c r="AN1328">
        <f>IFERROR(SMALL(AN346:AN1024,ROW()-ROW($AN$1027)+1),"")</f>
        <v>0</v>
      </c>
      <c r="AO1328">
        <f>IFERROR(SMALL(AO346:AO1024,ROW()-ROW($AO$1027)+1),"")</f>
        <v>0</v>
      </c>
      <c r="AP1328">
        <f>IFERROR(SMALL(AP346:AP1024,ROW()-ROW($AP$1027)+1),"")</f>
        <v>0</v>
      </c>
      <c r="AQ1328">
        <f>IFERROR(SMALL(AQ346:AQ1024,ROW()-ROW($AQ$1027)+1),"")</f>
        <v>0</v>
      </c>
      <c r="AR1328">
        <f>IFERROR(SMALL(AR346:AR1024,ROW()-ROW($AR$1027)+1),"")</f>
        <v>0</v>
      </c>
      <c r="AS1328">
        <f>IFERROR(SMALL(AS346:AS1024,ROW()-ROW($AS$1027)+1),"")</f>
        <v>0</v>
      </c>
      <c r="AT1328">
        <f>IFERROR(SMALL(AT346:AT1024,ROW()-ROW($AT$1027)+1),"")</f>
        <v>0</v>
      </c>
      <c r="AU1328">
        <f>IFERROR(SMALL(AU346:AU1024,ROW()-ROW($AU$1027)+1),"")</f>
        <v>0</v>
      </c>
      <c r="AV1328">
        <f>IFERROR(SMALL(AV346:AV1024,ROW()-ROW($AV$1027)+1),"")</f>
        <v>0</v>
      </c>
      <c r="AW1328">
        <f>IFERROR(SMALL(AW346:AW1024,ROW()-ROW($AW$1027)+1),"")</f>
        <v>0</v>
      </c>
      <c r="AX1328">
        <f>IFERROR(SMALL(AX346:AX1024,ROW()-ROW($AX$1027)+1),"")</f>
        <v>0</v>
      </c>
      <c r="AY1328">
        <f>IFERROR(SMALL(AY346:AY1024,ROW()-ROW($AY$1027)+1),"")</f>
        <v>0</v>
      </c>
      <c r="AZ1328">
        <f>IFERROR(SMALL(AZ346:AZ1024,ROW()-ROW($AZ$1027)+1),"")</f>
        <v>0</v>
      </c>
      <c r="BA1328">
        <f>IFERROR(SMALL(BA346:BA1024,ROW()-ROW($BA$1027)+1),"")</f>
        <v>0</v>
      </c>
      <c r="BB1328">
        <f>IFERROR(SMALL(BB346:BB1024,ROW()-ROW($BB$1027)+1),"")</f>
        <v>0</v>
      </c>
      <c r="BC1328">
        <f>IFERROR(SMALL(BC346:BC1024,ROW()-ROW($BC$1027)+1),"")</f>
        <v>0</v>
      </c>
      <c r="BD1328">
        <f>IFERROR(SMALL(BD346:BD1024,ROW()-ROW($BD$1027)+1),"")</f>
        <v>0</v>
      </c>
      <c r="BE1328">
        <f>IFERROR(SMALL(BE346:BE1024,ROW()-ROW($BE$1027)+1),"")</f>
        <v>0</v>
      </c>
      <c r="BF1328">
        <f>IFERROR(SMALL(BF346:BF1024,ROW()-ROW($BF$1027)+1),"")</f>
        <v>0</v>
      </c>
      <c r="BG1328">
        <f>IFERROR(SMALL(BG346:BG1024,ROW()-ROW($BG$1027)+1),"")</f>
        <v>0</v>
      </c>
      <c r="BH1328">
        <f>IFERROR(SMALL(BH346:BH1024,ROW()-ROW($BH$1027)+1),"")</f>
        <v>0</v>
      </c>
      <c r="BI1328">
        <f>IFERROR(SMALL(BI346:BI1024,ROW()-ROW($BI$1027)+1),"")</f>
        <v>0</v>
      </c>
      <c r="BJ1328">
        <f>IFERROR(SMALL(BJ346:BJ1024,ROW()-ROW($BJ$1027)+1),"")</f>
        <v>0</v>
      </c>
      <c r="BK1328">
        <f>IFERROR(SMALL(BK346:BK1024,ROW()-ROW($BK$1027)+1),"")</f>
        <v>0</v>
      </c>
      <c r="BL1328">
        <f>IFERROR(SMALL(BL346:BL1024,ROW()-ROW($BL$1027)+1),"")</f>
        <v>0</v>
      </c>
      <c r="BM1328">
        <f>IFERROR(SMALL(BM346:BM1024,ROW()-ROW($BM$1027)+1),"")</f>
        <v>0</v>
      </c>
      <c r="BN1328">
        <f>IFERROR(SMALL(BN346:BN1024,ROW()-ROW($BN$1027)+1),"")</f>
        <v>0</v>
      </c>
      <c r="BO1328">
        <f>IFERROR(SMALL(BO346:BO1024,ROW()-ROW($BO$1027)+1),"")</f>
        <v>0</v>
      </c>
      <c r="BP1328">
        <f>IFERROR(SMALL(BP346:BP1024,ROW()-ROW($BP$1027)+1),"")</f>
        <v>0</v>
      </c>
      <c r="BQ1328">
        <f>IFERROR(SMALL(BQ346:BQ1024,ROW()-ROW($BQ$1027)+1),"")</f>
        <v>0</v>
      </c>
      <c r="BR1328">
        <f>IFERROR(SMALL(BR346:BR1024,ROW()-ROW($BR$1027)+1),"")</f>
        <v>0</v>
      </c>
    </row>
    <row r="1329" spans="5:70">
      <c r="E1329">
        <f>IFERROR(SMALL(E346:E1024,ROW()-ROW($E$1027)+1),"")</f>
        <v>0</v>
      </c>
      <c r="F1329">
        <f>IFERROR(SMALL(F346:F1024,ROW()-ROW($F$1027)+1),"")</f>
        <v>0</v>
      </c>
      <c r="G1329">
        <f>IFERROR(SMALL(G346:G1024,ROW()-ROW($G$1027)+1),"")</f>
        <v>0</v>
      </c>
      <c r="H1329">
        <f>IFERROR(SMALL(H346:H1024,ROW()-ROW($H$1027)+1),"")</f>
        <v>0</v>
      </c>
      <c r="I1329">
        <f>IFERROR(SMALL(I346:I1024,ROW()-ROW($I$1027)+1),"")</f>
        <v>0</v>
      </c>
      <c r="J1329">
        <f>IFERROR(SMALL(J346:J1024,ROW()-ROW($J$1027)+1),"")</f>
        <v>0</v>
      </c>
      <c r="K1329">
        <f>IFERROR(SMALL(K346:K1024,ROW()-ROW($K$1027)+1),"")</f>
        <v>0</v>
      </c>
      <c r="L1329">
        <f>IFERROR(SMALL(L346:L1024,ROW()-ROW($L$1027)+1),"")</f>
        <v>0</v>
      </c>
      <c r="M1329">
        <f>IFERROR(SMALL(M346:M1024,ROW()-ROW($M$1027)+1),"")</f>
        <v>0</v>
      </c>
      <c r="N1329">
        <f>IFERROR(SMALL(N346:N1024,ROW()-ROW($N$1027)+1),"")</f>
        <v>0</v>
      </c>
      <c r="O1329">
        <f>IFERROR(SMALL(O346:O1024,ROW()-ROW($O$1027)+1),"")</f>
        <v>0</v>
      </c>
      <c r="P1329">
        <f>IFERROR(SMALL(P346:P1024,ROW()-ROW($P$1027)+1),"")</f>
        <v>0</v>
      </c>
      <c r="Q1329">
        <f>IFERROR(SMALL(Q346:Q1024,ROW()-ROW($Q$1027)+1),"")</f>
        <v>0</v>
      </c>
      <c r="R1329">
        <f>IFERROR(SMALL(R346:R1024,ROW()-ROW($R$1027)+1),"")</f>
        <v>0</v>
      </c>
      <c r="S1329">
        <f>IFERROR(SMALL(S346:S1024,ROW()-ROW($S$1027)+1),"")</f>
        <v>0</v>
      </c>
      <c r="T1329">
        <f>IFERROR(SMALL(T346:T1024,ROW()-ROW($T$1027)+1),"")</f>
        <v>0</v>
      </c>
      <c r="U1329">
        <f>IFERROR(SMALL(U346:U1024,ROW()-ROW($U$1027)+1),"")</f>
        <v>0</v>
      </c>
      <c r="V1329">
        <f>IFERROR(SMALL(V346:V1024,ROW()-ROW($V$1027)+1),"")</f>
        <v>0</v>
      </c>
      <c r="W1329">
        <f>IFERROR(SMALL(W346:W1024,ROW()-ROW($W$1027)+1),"")</f>
        <v>0</v>
      </c>
      <c r="X1329">
        <f>IFERROR(SMALL(X346:X1024,ROW()-ROW($X$1027)+1),"")</f>
        <v>0</v>
      </c>
      <c r="Y1329">
        <f>IFERROR(SMALL(Y346:Y1024,ROW()-ROW($Y$1027)+1),"")</f>
        <v>0</v>
      </c>
      <c r="Z1329">
        <f>IFERROR(SMALL(Z346:Z1024,ROW()-ROW($Z$1027)+1),"")</f>
        <v>0</v>
      </c>
      <c r="AA1329">
        <f>IFERROR(SMALL(AA346:AA1024,ROW()-ROW($AA$1027)+1),"")</f>
        <v>0</v>
      </c>
      <c r="AB1329">
        <f>IFERROR(SMALL(AB346:AB1024,ROW()-ROW($AB$1027)+1),"")</f>
        <v>0</v>
      </c>
      <c r="AC1329">
        <f>IFERROR(SMALL(AC346:AC1024,ROW()-ROW($AC$1027)+1),"")</f>
        <v>0</v>
      </c>
      <c r="AD1329">
        <f>IFERROR(SMALL(AD346:AD1024,ROW()-ROW($AD$1027)+1),"")</f>
        <v>0</v>
      </c>
      <c r="AE1329">
        <f>IFERROR(SMALL(AE346:AE1024,ROW()-ROW($AE$1027)+1),"")</f>
        <v>0</v>
      </c>
      <c r="AF1329">
        <f>IFERROR(SMALL(AF346:AF1024,ROW()-ROW($AF$1027)+1),"")</f>
        <v>0</v>
      </c>
      <c r="AG1329">
        <f>IFERROR(SMALL(AG346:AG1024,ROW()-ROW($AG$1027)+1),"")</f>
        <v>0</v>
      </c>
      <c r="AH1329">
        <f>IFERROR(SMALL(AH346:AH1024,ROW()-ROW($AH$1027)+1),"")</f>
        <v>0</v>
      </c>
      <c r="AI1329">
        <f>IFERROR(SMALL(AI346:AI1024,ROW()-ROW($AI$1027)+1),"")</f>
        <v>0</v>
      </c>
      <c r="AJ1329">
        <f>IFERROR(SMALL(AJ346:AJ1024,ROW()-ROW($AJ$1027)+1),"")</f>
        <v>0</v>
      </c>
      <c r="AM1329">
        <f>IFERROR(SMALL(AM346:AM1024,ROW()-ROW($AM$1027)+1),"")</f>
        <v>0</v>
      </c>
      <c r="AN1329">
        <f>IFERROR(SMALL(AN346:AN1024,ROW()-ROW($AN$1027)+1),"")</f>
        <v>0</v>
      </c>
      <c r="AO1329">
        <f>IFERROR(SMALL(AO346:AO1024,ROW()-ROW($AO$1027)+1),"")</f>
        <v>0</v>
      </c>
      <c r="AP1329">
        <f>IFERROR(SMALL(AP346:AP1024,ROW()-ROW($AP$1027)+1),"")</f>
        <v>0</v>
      </c>
      <c r="AQ1329">
        <f>IFERROR(SMALL(AQ346:AQ1024,ROW()-ROW($AQ$1027)+1),"")</f>
        <v>0</v>
      </c>
      <c r="AR1329">
        <f>IFERROR(SMALL(AR346:AR1024,ROW()-ROW($AR$1027)+1),"")</f>
        <v>0</v>
      </c>
      <c r="AS1329">
        <f>IFERROR(SMALL(AS346:AS1024,ROW()-ROW($AS$1027)+1),"")</f>
        <v>0</v>
      </c>
      <c r="AT1329">
        <f>IFERROR(SMALL(AT346:AT1024,ROW()-ROW($AT$1027)+1),"")</f>
        <v>0</v>
      </c>
      <c r="AU1329">
        <f>IFERROR(SMALL(AU346:AU1024,ROW()-ROW($AU$1027)+1),"")</f>
        <v>0</v>
      </c>
      <c r="AV1329">
        <f>IFERROR(SMALL(AV346:AV1024,ROW()-ROW($AV$1027)+1),"")</f>
        <v>0</v>
      </c>
      <c r="AW1329">
        <f>IFERROR(SMALL(AW346:AW1024,ROW()-ROW($AW$1027)+1),"")</f>
        <v>0</v>
      </c>
      <c r="AX1329">
        <f>IFERROR(SMALL(AX346:AX1024,ROW()-ROW($AX$1027)+1),"")</f>
        <v>0</v>
      </c>
      <c r="AY1329">
        <f>IFERROR(SMALL(AY346:AY1024,ROW()-ROW($AY$1027)+1),"")</f>
        <v>0</v>
      </c>
      <c r="AZ1329">
        <f>IFERROR(SMALL(AZ346:AZ1024,ROW()-ROW($AZ$1027)+1),"")</f>
        <v>0</v>
      </c>
      <c r="BA1329">
        <f>IFERROR(SMALL(BA346:BA1024,ROW()-ROW($BA$1027)+1),"")</f>
        <v>0</v>
      </c>
      <c r="BB1329">
        <f>IFERROR(SMALL(BB346:BB1024,ROW()-ROW($BB$1027)+1),"")</f>
        <v>0</v>
      </c>
      <c r="BC1329">
        <f>IFERROR(SMALL(BC346:BC1024,ROW()-ROW($BC$1027)+1),"")</f>
        <v>0</v>
      </c>
      <c r="BD1329">
        <f>IFERROR(SMALL(BD346:BD1024,ROW()-ROW($BD$1027)+1),"")</f>
        <v>0</v>
      </c>
      <c r="BE1329">
        <f>IFERROR(SMALL(BE346:BE1024,ROW()-ROW($BE$1027)+1),"")</f>
        <v>0</v>
      </c>
      <c r="BF1329">
        <f>IFERROR(SMALL(BF346:BF1024,ROW()-ROW($BF$1027)+1),"")</f>
        <v>0</v>
      </c>
      <c r="BG1329">
        <f>IFERROR(SMALL(BG346:BG1024,ROW()-ROW($BG$1027)+1),"")</f>
        <v>0</v>
      </c>
      <c r="BH1329">
        <f>IFERROR(SMALL(BH346:BH1024,ROW()-ROW($BH$1027)+1),"")</f>
        <v>0</v>
      </c>
      <c r="BI1329">
        <f>IFERROR(SMALL(BI346:BI1024,ROW()-ROW($BI$1027)+1),"")</f>
        <v>0</v>
      </c>
      <c r="BJ1329">
        <f>IFERROR(SMALL(BJ346:BJ1024,ROW()-ROW($BJ$1027)+1),"")</f>
        <v>0</v>
      </c>
      <c r="BK1329">
        <f>IFERROR(SMALL(BK346:BK1024,ROW()-ROW($BK$1027)+1),"")</f>
        <v>0</v>
      </c>
      <c r="BL1329">
        <f>IFERROR(SMALL(BL346:BL1024,ROW()-ROW($BL$1027)+1),"")</f>
        <v>0</v>
      </c>
      <c r="BM1329">
        <f>IFERROR(SMALL(BM346:BM1024,ROW()-ROW($BM$1027)+1),"")</f>
        <v>0</v>
      </c>
      <c r="BN1329">
        <f>IFERROR(SMALL(BN346:BN1024,ROW()-ROW($BN$1027)+1),"")</f>
        <v>0</v>
      </c>
      <c r="BO1329">
        <f>IFERROR(SMALL(BO346:BO1024,ROW()-ROW($BO$1027)+1),"")</f>
        <v>0</v>
      </c>
      <c r="BP1329">
        <f>IFERROR(SMALL(BP346:BP1024,ROW()-ROW($BP$1027)+1),"")</f>
        <v>0</v>
      </c>
      <c r="BQ1329">
        <f>IFERROR(SMALL(BQ346:BQ1024,ROW()-ROW($BQ$1027)+1),"")</f>
        <v>0</v>
      </c>
      <c r="BR1329">
        <f>IFERROR(SMALL(BR346:BR1024,ROW()-ROW($BR$1027)+1),"")</f>
        <v>0</v>
      </c>
    </row>
    <row r="1330" spans="5:70">
      <c r="E1330">
        <f>IFERROR(SMALL(E346:E1024,ROW()-ROW($E$1027)+1),"")</f>
        <v>0</v>
      </c>
      <c r="F1330">
        <f>IFERROR(SMALL(F346:F1024,ROW()-ROW($F$1027)+1),"")</f>
        <v>0</v>
      </c>
      <c r="G1330">
        <f>IFERROR(SMALL(G346:G1024,ROW()-ROW($G$1027)+1),"")</f>
        <v>0</v>
      </c>
      <c r="H1330">
        <f>IFERROR(SMALL(H346:H1024,ROW()-ROW($H$1027)+1),"")</f>
        <v>0</v>
      </c>
      <c r="I1330">
        <f>IFERROR(SMALL(I346:I1024,ROW()-ROW($I$1027)+1),"")</f>
        <v>0</v>
      </c>
      <c r="J1330">
        <f>IFERROR(SMALL(J346:J1024,ROW()-ROW($J$1027)+1),"")</f>
        <v>0</v>
      </c>
      <c r="K1330">
        <f>IFERROR(SMALL(K346:K1024,ROW()-ROW($K$1027)+1),"")</f>
        <v>0</v>
      </c>
      <c r="L1330">
        <f>IFERROR(SMALL(L346:L1024,ROW()-ROW($L$1027)+1),"")</f>
        <v>0</v>
      </c>
      <c r="M1330">
        <f>IFERROR(SMALL(M346:M1024,ROW()-ROW($M$1027)+1),"")</f>
        <v>0</v>
      </c>
      <c r="N1330">
        <f>IFERROR(SMALL(N346:N1024,ROW()-ROW($N$1027)+1),"")</f>
        <v>0</v>
      </c>
      <c r="O1330">
        <f>IFERROR(SMALL(O346:O1024,ROW()-ROW($O$1027)+1),"")</f>
        <v>0</v>
      </c>
      <c r="P1330">
        <f>IFERROR(SMALL(P346:P1024,ROW()-ROW($P$1027)+1),"")</f>
        <v>0</v>
      </c>
      <c r="Q1330">
        <f>IFERROR(SMALL(Q346:Q1024,ROW()-ROW($Q$1027)+1),"")</f>
        <v>0</v>
      </c>
      <c r="R1330">
        <f>IFERROR(SMALL(R346:R1024,ROW()-ROW($R$1027)+1),"")</f>
        <v>0</v>
      </c>
      <c r="S1330">
        <f>IFERROR(SMALL(S346:S1024,ROW()-ROW($S$1027)+1),"")</f>
        <v>0</v>
      </c>
      <c r="T1330">
        <f>IFERROR(SMALL(T346:T1024,ROW()-ROW($T$1027)+1),"")</f>
        <v>0</v>
      </c>
      <c r="U1330">
        <f>IFERROR(SMALL(U346:U1024,ROW()-ROW($U$1027)+1),"")</f>
        <v>0</v>
      </c>
      <c r="V1330">
        <f>IFERROR(SMALL(V346:V1024,ROW()-ROW($V$1027)+1),"")</f>
        <v>0</v>
      </c>
      <c r="W1330">
        <f>IFERROR(SMALL(W346:W1024,ROW()-ROW($W$1027)+1),"")</f>
        <v>0</v>
      </c>
      <c r="X1330">
        <f>IFERROR(SMALL(X346:X1024,ROW()-ROW($X$1027)+1),"")</f>
        <v>0</v>
      </c>
      <c r="Y1330">
        <f>IFERROR(SMALL(Y346:Y1024,ROW()-ROW($Y$1027)+1),"")</f>
        <v>0</v>
      </c>
      <c r="Z1330">
        <f>IFERROR(SMALL(Z346:Z1024,ROW()-ROW($Z$1027)+1),"")</f>
        <v>0</v>
      </c>
      <c r="AA1330">
        <f>IFERROR(SMALL(AA346:AA1024,ROW()-ROW($AA$1027)+1),"")</f>
        <v>0</v>
      </c>
      <c r="AB1330">
        <f>IFERROR(SMALL(AB346:AB1024,ROW()-ROW($AB$1027)+1),"")</f>
        <v>0</v>
      </c>
      <c r="AC1330">
        <f>IFERROR(SMALL(AC346:AC1024,ROW()-ROW($AC$1027)+1),"")</f>
        <v>0</v>
      </c>
      <c r="AD1330">
        <f>IFERROR(SMALL(AD346:AD1024,ROW()-ROW($AD$1027)+1),"")</f>
        <v>0</v>
      </c>
      <c r="AE1330">
        <f>IFERROR(SMALL(AE346:AE1024,ROW()-ROW($AE$1027)+1),"")</f>
        <v>0</v>
      </c>
      <c r="AF1330">
        <f>IFERROR(SMALL(AF346:AF1024,ROW()-ROW($AF$1027)+1),"")</f>
        <v>0</v>
      </c>
      <c r="AG1330">
        <f>IFERROR(SMALL(AG346:AG1024,ROW()-ROW($AG$1027)+1),"")</f>
        <v>0</v>
      </c>
      <c r="AH1330">
        <f>IFERROR(SMALL(AH346:AH1024,ROW()-ROW($AH$1027)+1),"")</f>
        <v>0</v>
      </c>
      <c r="AI1330">
        <f>IFERROR(SMALL(AI346:AI1024,ROW()-ROW($AI$1027)+1),"")</f>
        <v>0</v>
      </c>
      <c r="AJ1330">
        <f>IFERROR(SMALL(AJ346:AJ1024,ROW()-ROW($AJ$1027)+1),"")</f>
        <v>0</v>
      </c>
      <c r="AM1330">
        <f>IFERROR(SMALL(AM346:AM1024,ROW()-ROW($AM$1027)+1),"")</f>
        <v>0</v>
      </c>
      <c r="AN1330">
        <f>IFERROR(SMALL(AN346:AN1024,ROW()-ROW($AN$1027)+1),"")</f>
        <v>0</v>
      </c>
      <c r="AO1330">
        <f>IFERROR(SMALL(AO346:AO1024,ROW()-ROW($AO$1027)+1),"")</f>
        <v>0</v>
      </c>
      <c r="AP1330">
        <f>IFERROR(SMALL(AP346:AP1024,ROW()-ROW($AP$1027)+1),"")</f>
        <v>0</v>
      </c>
      <c r="AQ1330">
        <f>IFERROR(SMALL(AQ346:AQ1024,ROW()-ROW($AQ$1027)+1),"")</f>
        <v>0</v>
      </c>
      <c r="AR1330">
        <f>IFERROR(SMALL(AR346:AR1024,ROW()-ROW($AR$1027)+1),"")</f>
        <v>0</v>
      </c>
      <c r="AS1330">
        <f>IFERROR(SMALL(AS346:AS1024,ROW()-ROW($AS$1027)+1),"")</f>
        <v>0</v>
      </c>
      <c r="AT1330">
        <f>IFERROR(SMALL(AT346:AT1024,ROW()-ROW($AT$1027)+1),"")</f>
        <v>0</v>
      </c>
      <c r="AU1330">
        <f>IFERROR(SMALL(AU346:AU1024,ROW()-ROW($AU$1027)+1),"")</f>
        <v>0</v>
      </c>
      <c r="AV1330">
        <f>IFERROR(SMALL(AV346:AV1024,ROW()-ROW($AV$1027)+1),"")</f>
        <v>0</v>
      </c>
      <c r="AW1330">
        <f>IFERROR(SMALL(AW346:AW1024,ROW()-ROW($AW$1027)+1),"")</f>
        <v>0</v>
      </c>
      <c r="AX1330">
        <f>IFERROR(SMALL(AX346:AX1024,ROW()-ROW($AX$1027)+1),"")</f>
        <v>0</v>
      </c>
      <c r="AY1330">
        <f>IFERROR(SMALL(AY346:AY1024,ROW()-ROW($AY$1027)+1),"")</f>
        <v>0</v>
      </c>
      <c r="AZ1330">
        <f>IFERROR(SMALL(AZ346:AZ1024,ROW()-ROW($AZ$1027)+1),"")</f>
        <v>0</v>
      </c>
      <c r="BA1330">
        <f>IFERROR(SMALL(BA346:BA1024,ROW()-ROW($BA$1027)+1),"")</f>
        <v>0</v>
      </c>
      <c r="BB1330">
        <f>IFERROR(SMALL(BB346:BB1024,ROW()-ROW($BB$1027)+1),"")</f>
        <v>0</v>
      </c>
      <c r="BC1330">
        <f>IFERROR(SMALL(BC346:BC1024,ROW()-ROW($BC$1027)+1),"")</f>
        <v>0</v>
      </c>
      <c r="BD1330">
        <f>IFERROR(SMALL(BD346:BD1024,ROW()-ROW($BD$1027)+1),"")</f>
        <v>0</v>
      </c>
      <c r="BE1330">
        <f>IFERROR(SMALL(BE346:BE1024,ROW()-ROW($BE$1027)+1),"")</f>
        <v>0</v>
      </c>
      <c r="BF1330">
        <f>IFERROR(SMALL(BF346:BF1024,ROW()-ROW($BF$1027)+1),"")</f>
        <v>0</v>
      </c>
      <c r="BG1330">
        <f>IFERROR(SMALL(BG346:BG1024,ROW()-ROW($BG$1027)+1),"")</f>
        <v>0</v>
      </c>
      <c r="BH1330">
        <f>IFERROR(SMALL(BH346:BH1024,ROW()-ROW($BH$1027)+1),"")</f>
        <v>0</v>
      </c>
      <c r="BI1330">
        <f>IFERROR(SMALL(BI346:BI1024,ROW()-ROW($BI$1027)+1),"")</f>
        <v>0</v>
      </c>
      <c r="BJ1330">
        <f>IFERROR(SMALL(BJ346:BJ1024,ROW()-ROW($BJ$1027)+1),"")</f>
        <v>0</v>
      </c>
      <c r="BK1330">
        <f>IFERROR(SMALL(BK346:BK1024,ROW()-ROW($BK$1027)+1),"")</f>
        <v>0</v>
      </c>
      <c r="BL1330">
        <f>IFERROR(SMALL(BL346:BL1024,ROW()-ROW($BL$1027)+1),"")</f>
        <v>0</v>
      </c>
      <c r="BM1330">
        <f>IFERROR(SMALL(BM346:BM1024,ROW()-ROW($BM$1027)+1),"")</f>
        <v>0</v>
      </c>
      <c r="BN1330">
        <f>IFERROR(SMALL(BN346:BN1024,ROW()-ROW($BN$1027)+1),"")</f>
        <v>0</v>
      </c>
      <c r="BO1330">
        <f>IFERROR(SMALL(BO346:BO1024,ROW()-ROW($BO$1027)+1),"")</f>
        <v>0</v>
      </c>
      <c r="BP1330">
        <f>IFERROR(SMALL(BP346:BP1024,ROW()-ROW($BP$1027)+1),"")</f>
        <v>0</v>
      </c>
      <c r="BQ1330">
        <f>IFERROR(SMALL(BQ346:BQ1024,ROW()-ROW($BQ$1027)+1),"")</f>
        <v>0</v>
      </c>
      <c r="BR1330">
        <f>IFERROR(SMALL(BR346:BR1024,ROW()-ROW($BR$1027)+1),"")</f>
        <v>0</v>
      </c>
    </row>
    <row r="1331" spans="5:70">
      <c r="E1331">
        <f>IFERROR(SMALL(E346:E1024,ROW()-ROW($E$1027)+1),"")</f>
        <v>0</v>
      </c>
      <c r="F1331">
        <f>IFERROR(SMALL(F346:F1024,ROW()-ROW($F$1027)+1),"")</f>
        <v>0</v>
      </c>
      <c r="G1331">
        <f>IFERROR(SMALL(G346:G1024,ROW()-ROW($G$1027)+1),"")</f>
        <v>0</v>
      </c>
      <c r="H1331">
        <f>IFERROR(SMALL(H346:H1024,ROW()-ROW($H$1027)+1),"")</f>
        <v>0</v>
      </c>
      <c r="I1331">
        <f>IFERROR(SMALL(I346:I1024,ROW()-ROW($I$1027)+1),"")</f>
        <v>0</v>
      </c>
      <c r="J1331">
        <f>IFERROR(SMALL(J346:J1024,ROW()-ROW($J$1027)+1),"")</f>
        <v>0</v>
      </c>
      <c r="K1331">
        <f>IFERROR(SMALL(K346:K1024,ROW()-ROW($K$1027)+1),"")</f>
        <v>0</v>
      </c>
      <c r="L1331">
        <f>IFERROR(SMALL(L346:L1024,ROW()-ROW($L$1027)+1),"")</f>
        <v>0</v>
      </c>
      <c r="M1331">
        <f>IFERROR(SMALL(M346:M1024,ROW()-ROW($M$1027)+1),"")</f>
        <v>0</v>
      </c>
      <c r="N1331">
        <f>IFERROR(SMALL(N346:N1024,ROW()-ROW($N$1027)+1),"")</f>
        <v>0</v>
      </c>
      <c r="O1331">
        <f>IFERROR(SMALL(O346:O1024,ROW()-ROW($O$1027)+1),"")</f>
        <v>0</v>
      </c>
      <c r="P1331">
        <f>IFERROR(SMALL(P346:P1024,ROW()-ROW($P$1027)+1),"")</f>
        <v>0</v>
      </c>
      <c r="Q1331">
        <f>IFERROR(SMALL(Q346:Q1024,ROW()-ROW($Q$1027)+1),"")</f>
        <v>0</v>
      </c>
      <c r="R1331">
        <f>IFERROR(SMALL(R346:R1024,ROW()-ROW($R$1027)+1),"")</f>
        <v>0</v>
      </c>
      <c r="S1331">
        <f>IFERROR(SMALL(S346:S1024,ROW()-ROW($S$1027)+1),"")</f>
        <v>0</v>
      </c>
      <c r="T1331">
        <f>IFERROR(SMALL(T346:T1024,ROW()-ROW($T$1027)+1),"")</f>
        <v>0</v>
      </c>
      <c r="U1331">
        <f>IFERROR(SMALL(U346:U1024,ROW()-ROW($U$1027)+1),"")</f>
        <v>0</v>
      </c>
      <c r="V1331">
        <f>IFERROR(SMALL(V346:V1024,ROW()-ROW($V$1027)+1),"")</f>
        <v>0</v>
      </c>
      <c r="W1331">
        <f>IFERROR(SMALL(W346:W1024,ROW()-ROW($W$1027)+1),"")</f>
        <v>0</v>
      </c>
      <c r="X1331">
        <f>IFERROR(SMALL(X346:X1024,ROW()-ROW($X$1027)+1),"")</f>
        <v>0</v>
      </c>
      <c r="Y1331">
        <f>IFERROR(SMALL(Y346:Y1024,ROW()-ROW($Y$1027)+1),"")</f>
        <v>0</v>
      </c>
      <c r="Z1331">
        <f>IFERROR(SMALL(Z346:Z1024,ROW()-ROW($Z$1027)+1),"")</f>
        <v>0</v>
      </c>
      <c r="AA1331">
        <f>IFERROR(SMALL(AA346:AA1024,ROW()-ROW($AA$1027)+1),"")</f>
        <v>0</v>
      </c>
      <c r="AB1331">
        <f>IFERROR(SMALL(AB346:AB1024,ROW()-ROW($AB$1027)+1),"")</f>
        <v>0</v>
      </c>
      <c r="AC1331">
        <f>IFERROR(SMALL(AC346:AC1024,ROW()-ROW($AC$1027)+1),"")</f>
        <v>0</v>
      </c>
      <c r="AD1331">
        <f>IFERROR(SMALL(AD346:AD1024,ROW()-ROW($AD$1027)+1),"")</f>
        <v>0</v>
      </c>
      <c r="AE1331">
        <f>IFERROR(SMALL(AE346:AE1024,ROW()-ROW($AE$1027)+1),"")</f>
        <v>0</v>
      </c>
      <c r="AF1331">
        <f>IFERROR(SMALL(AF346:AF1024,ROW()-ROW($AF$1027)+1),"")</f>
        <v>0</v>
      </c>
      <c r="AG1331">
        <f>IFERROR(SMALL(AG346:AG1024,ROW()-ROW($AG$1027)+1),"")</f>
        <v>0</v>
      </c>
      <c r="AH1331">
        <f>IFERROR(SMALL(AH346:AH1024,ROW()-ROW($AH$1027)+1),"")</f>
        <v>0</v>
      </c>
      <c r="AI1331">
        <f>IFERROR(SMALL(AI346:AI1024,ROW()-ROW($AI$1027)+1),"")</f>
        <v>0</v>
      </c>
      <c r="AJ1331">
        <f>IFERROR(SMALL(AJ346:AJ1024,ROW()-ROW($AJ$1027)+1),"")</f>
        <v>0</v>
      </c>
      <c r="AM1331">
        <f>IFERROR(SMALL(AM346:AM1024,ROW()-ROW($AM$1027)+1),"")</f>
        <v>0</v>
      </c>
      <c r="AN1331">
        <f>IFERROR(SMALL(AN346:AN1024,ROW()-ROW($AN$1027)+1),"")</f>
        <v>0</v>
      </c>
      <c r="AO1331">
        <f>IFERROR(SMALL(AO346:AO1024,ROW()-ROW($AO$1027)+1),"")</f>
        <v>0</v>
      </c>
      <c r="AP1331">
        <f>IFERROR(SMALL(AP346:AP1024,ROW()-ROW($AP$1027)+1),"")</f>
        <v>0</v>
      </c>
      <c r="AQ1331">
        <f>IFERROR(SMALL(AQ346:AQ1024,ROW()-ROW($AQ$1027)+1),"")</f>
        <v>0</v>
      </c>
      <c r="AR1331">
        <f>IFERROR(SMALL(AR346:AR1024,ROW()-ROW($AR$1027)+1),"")</f>
        <v>0</v>
      </c>
      <c r="AS1331">
        <f>IFERROR(SMALL(AS346:AS1024,ROW()-ROW($AS$1027)+1),"")</f>
        <v>0</v>
      </c>
      <c r="AT1331">
        <f>IFERROR(SMALL(AT346:AT1024,ROW()-ROW($AT$1027)+1),"")</f>
        <v>0</v>
      </c>
      <c r="AU1331">
        <f>IFERROR(SMALL(AU346:AU1024,ROW()-ROW($AU$1027)+1),"")</f>
        <v>0</v>
      </c>
      <c r="AV1331">
        <f>IFERROR(SMALL(AV346:AV1024,ROW()-ROW($AV$1027)+1),"")</f>
        <v>0</v>
      </c>
      <c r="AW1331">
        <f>IFERROR(SMALL(AW346:AW1024,ROW()-ROW($AW$1027)+1),"")</f>
        <v>0</v>
      </c>
      <c r="AX1331">
        <f>IFERROR(SMALL(AX346:AX1024,ROW()-ROW($AX$1027)+1),"")</f>
        <v>0</v>
      </c>
      <c r="AY1331">
        <f>IFERROR(SMALL(AY346:AY1024,ROW()-ROW($AY$1027)+1),"")</f>
        <v>0</v>
      </c>
      <c r="AZ1331">
        <f>IFERROR(SMALL(AZ346:AZ1024,ROW()-ROW($AZ$1027)+1),"")</f>
        <v>0</v>
      </c>
      <c r="BA1331">
        <f>IFERROR(SMALL(BA346:BA1024,ROW()-ROW($BA$1027)+1),"")</f>
        <v>0</v>
      </c>
      <c r="BB1331">
        <f>IFERROR(SMALL(BB346:BB1024,ROW()-ROW($BB$1027)+1),"")</f>
        <v>0</v>
      </c>
      <c r="BC1331">
        <f>IFERROR(SMALL(BC346:BC1024,ROW()-ROW($BC$1027)+1),"")</f>
        <v>0</v>
      </c>
      <c r="BD1331">
        <f>IFERROR(SMALL(BD346:BD1024,ROW()-ROW($BD$1027)+1),"")</f>
        <v>0</v>
      </c>
      <c r="BE1331">
        <f>IFERROR(SMALL(BE346:BE1024,ROW()-ROW($BE$1027)+1),"")</f>
        <v>0</v>
      </c>
      <c r="BF1331">
        <f>IFERROR(SMALL(BF346:BF1024,ROW()-ROW($BF$1027)+1),"")</f>
        <v>0</v>
      </c>
      <c r="BG1331">
        <f>IFERROR(SMALL(BG346:BG1024,ROW()-ROW($BG$1027)+1),"")</f>
        <v>0</v>
      </c>
      <c r="BH1331">
        <f>IFERROR(SMALL(BH346:BH1024,ROW()-ROW($BH$1027)+1),"")</f>
        <v>0</v>
      </c>
      <c r="BI1331">
        <f>IFERROR(SMALL(BI346:BI1024,ROW()-ROW($BI$1027)+1),"")</f>
        <v>0</v>
      </c>
      <c r="BJ1331">
        <f>IFERROR(SMALL(BJ346:BJ1024,ROW()-ROW($BJ$1027)+1),"")</f>
        <v>0</v>
      </c>
      <c r="BK1331">
        <f>IFERROR(SMALL(BK346:BK1024,ROW()-ROW($BK$1027)+1),"")</f>
        <v>0</v>
      </c>
      <c r="BL1331">
        <f>IFERROR(SMALL(BL346:BL1024,ROW()-ROW($BL$1027)+1),"")</f>
        <v>0</v>
      </c>
      <c r="BM1331">
        <f>IFERROR(SMALL(BM346:BM1024,ROW()-ROW($BM$1027)+1),"")</f>
        <v>0</v>
      </c>
      <c r="BN1331">
        <f>IFERROR(SMALL(BN346:BN1024,ROW()-ROW($BN$1027)+1),"")</f>
        <v>0</v>
      </c>
      <c r="BO1331">
        <f>IFERROR(SMALL(BO346:BO1024,ROW()-ROW($BO$1027)+1),"")</f>
        <v>0</v>
      </c>
      <c r="BP1331">
        <f>IFERROR(SMALL(BP346:BP1024,ROW()-ROW($BP$1027)+1),"")</f>
        <v>0</v>
      </c>
      <c r="BQ1331">
        <f>IFERROR(SMALL(BQ346:BQ1024,ROW()-ROW($BQ$1027)+1),"")</f>
        <v>0</v>
      </c>
      <c r="BR1331">
        <f>IFERROR(SMALL(BR346:BR1024,ROW()-ROW($BR$1027)+1),"")</f>
        <v>0</v>
      </c>
    </row>
    <row r="1332" spans="5:70">
      <c r="E1332">
        <f>IFERROR(SMALL(E346:E1024,ROW()-ROW($E$1027)+1),"")</f>
        <v>0</v>
      </c>
      <c r="F1332">
        <f>IFERROR(SMALL(F346:F1024,ROW()-ROW($F$1027)+1),"")</f>
        <v>0</v>
      </c>
      <c r="G1332">
        <f>IFERROR(SMALL(G346:G1024,ROW()-ROW($G$1027)+1),"")</f>
        <v>0</v>
      </c>
      <c r="H1332">
        <f>IFERROR(SMALL(H346:H1024,ROW()-ROW($H$1027)+1),"")</f>
        <v>0</v>
      </c>
      <c r="I1332">
        <f>IFERROR(SMALL(I346:I1024,ROW()-ROW($I$1027)+1),"")</f>
        <v>0</v>
      </c>
      <c r="J1332">
        <f>IFERROR(SMALL(J346:J1024,ROW()-ROW($J$1027)+1),"")</f>
        <v>0</v>
      </c>
      <c r="K1332">
        <f>IFERROR(SMALL(K346:K1024,ROW()-ROW($K$1027)+1),"")</f>
        <v>0</v>
      </c>
      <c r="L1332">
        <f>IFERROR(SMALL(L346:L1024,ROW()-ROW($L$1027)+1),"")</f>
        <v>0</v>
      </c>
      <c r="M1332">
        <f>IFERROR(SMALL(M346:M1024,ROW()-ROW($M$1027)+1),"")</f>
        <v>0</v>
      </c>
      <c r="N1332">
        <f>IFERROR(SMALL(N346:N1024,ROW()-ROW($N$1027)+1),"")</f>
        <v>0</v>
      </c>
      <c r="O1332">
        <f>IFERROR(SMALL(O346:O1024,ROW()-ROW($O$1027)+1),"")</f>
        <v>0</v>
      </c>
      <c r="P1332">
        <f>IFERROR(SMALL(P346:P1024,ROW()-ROW($P$1027)+1),"")</f>
        <v>0</v>
      </c>
      <c r="Q1332">
        <f>IFERROR(SMALL(Q346:Q1024,ROW()-ROW($Q$1027)+1),"")</f>
        <v>0</v>
      </c>
      <c r="R1332">
        <f>IFERROR(SMALL(R346:R1024,ROW()-ROW($R$1027)+1),"")</f>
        <v>0</v>
      </c>
      <c r="S1332">
        <f>IFERROR(SMALL(S346:S1024,ROW()-ROW($S$1027)+1),"")</f>
        <v>0</v>
      </c>
      <c r="T1332">
        <f>IFERROR(SMALL(T346:T1024,ROW()-ROW($T$1027)+1),"")</f>
        <v>0</v>
      </c>
      <c r="U1332">
        <f>IFERROR(SMALL(U346:U1024,ROW()-ROW($U$1027)+1),"")</f>
        <v>0</v>
      </c>
      <c r="V1332">
        <f>IFERROR(SMALL(V346:V1024,ROW()-ROW($V$1027)+1),"")</f>
        <v>0</v>
      </c>
      <c r="W1332">
        <f>IFERROR(SMALL(W346:W1024,ROW()-ROW($W$1027)+1),"")</f>
        <v>0</v>
      </c>
      <c r="X1332">
        <f>IFERROR(SMALL(X346:X1024,ROW()-ROW($X$1027)+1),"")</f>
        <v>0</v>
      </c>
      <c r="Y1332">
        <f>IFERROR(SMALL(Y346:Y1024,ROW()-ROW($Y$1027)+1),"")</f>
        <v>0</v>
      </c>
      <c r="Z1332">
        <f>IFERROR(SMALL(Z346:Z1024,ROW()-ROW($Z$1027)+1),"")</f>
        <v>0</v>
      </c>
      <c r="AA1332">
        <f>IFERROR(SMALL(AA346:AA1024,ROW()-ROW($AA$1027)+1),"")</f>
        <v>0</v>
      </c>
      <c r="AB1332">
        <f>IFERROR(SMALL(AB346:AB1024,ROW()-ROW($AB$1027)+1),"")</f>
        <v>0</v>
      </c>
      <c r="AC1332">
        <f>IFERROR(SMALL(AC346:AC1024,ROW()-ROW($AC$1027)+1),"")</f>
        <v>0</v>
      </c>
      <c r="AD1332">
        <f>IFERROR(SMALL(AD346:AD1024,ROW()-ROW($AD$1027)+1),"")</f>
        <v>0</v>
      </c>
      <c r="AE1332">
        <f>IFERROR(SMALL(AE346:AE1024,ROW()-ROW($AE$1027)+1),"")</f>
        <v>0</v>
      </c>
      <c r="AF1332">
        <f>IFERROR(SMALL(AF346:AF1024,ROW()-ROW($AF$1027)+1),"")</f>
        <v>0</v>
      </c>
      <c r="AG1332">
        <f>IFERROR(SMALL(AG346:AG1024,ROW()-ROW($AG$1027)+1),"")</f>
        <v>0</v>
      </c>
      <c r="AH1332">
        <f>IFERROR(SMALL(AH346:AH1024,ROW()-ROW($AH$1027)+1),"")</f>
        <v>0</v>
      </c>
      <c r="AI1332">
        <f>IFERROR(SMALL(AI346:AI1024,ROW()-ROW($AI$1027)+1),"")</f>
        <v>0</v>
      </c>
      <c r="AJ1332">
        <f>IFERROR(SMALL(AJ346:AJ1024,ROW()-ROW($AJ$1027)+1),"")</f>
        <v>0</v>
      </c>
      <c r="AM1332">
        <f>IFERROR(SMALL(AM346:AM1024,ROW()-ROW($AM$1027)+1),"")</f>
        <v>0</v>
      </c>
      <c r="AN1332">
        <f>IFERROR(SMALL(AN346:AN1024,ROW()-ROW($AN$1027)+1),"")</f>
        <v>0</v>
      </c>
      <c r="AO1332">
        <f>IFERROR(SMALL(AO346:AO1024,ROW()-ROW($AO$1027)+1),"")</f>
        <v>0</v>
      </c>
      <c r="AP1332">
        <f>IFERROR(SMALL(AP346:AP1024,ROW()-ROW($AP$1027)+1),"")</f>
        <v>0</v>
      </c>
      <c r="AQ1332">
        <f>IFERROR(SMALL(AQ346:AQ1024,ROW()-ROW($AQ$1027)+1),"")</f>
        <v>0</v>
      </c>
      <c r="AR1332">
        <f>IFERROR(SMALL(AR346:AR1024,ROW()-ROW($AR$1027)+1),"")</f>
        <v>0</v>
      </c>
      <c r="AS1332">
        <f>IFERROR(SMALL(AS346:AS1024,ROW()-ROW($AS$1027)+1),"")</f>
        <v>0</v>
      </c>
      <c r="AT1332">
        <f>IFERROR(SMALL(AT346:AT1024,ROW()-ROW($AT$1027)+1),"")</f>
        <v>0</v>
      </c>
      <c r="AU1332">
        <f>IFERROR(SMALL(AU346:AU1024,ROW()-ROW($AU$1027)+1),"")</f>
        <v>0</v>
      </c>
      <c r="AV1332">
        <f>IFERROR(SMALL(AV346:AV1024,ROW()-ROW($AV$1027)+1),"")</f>
        <v>0</v>
      </c>
      <c r="AW1332">
        <f>IFERROR(SMALL(AW346:AW1024,ROW()-ROW($AW$1027)+1),"")</f>
        <v>0</v>
      </c>
      <c r="AX1332">
        <f>IFERROR(SMALL(AX346:AX1024,ROW()-ROW($AX$1027)+1),"")</f>
        <v>0</v>
      </c>
      <c r="AY1332">
        <f>IFERROR(SMALL(AY346:AY1024,ROW()-ROW($AY$1027)+1),"")</f>
        <v>0</v>
      </c>
      <c r="AZ1332">
        <f>IFERROR(SMALL(AZ346:AZ1024,ROW()-ROW($AZ$1027)+1),"")</f>
        <v>0</v>
      </c>
      <c r="BA1332">
        <f>IFERROR(SMALL(BA346:BA1024,ROW()-ROW($BA$1027)+1),"")</f>
        <v>0</v>
      </c>
      <c r="BB1332">
        <f>IFERROR(SMALL(BB346:BB1024,ROW()-ROW($BB$1027)+1),"")</f>
        <v>0</v>
      </c>
      <c r="BC1332">
        <f>IFERROR(SMALL(BC346:BC1024,ROW()-ROW($BC$1027)+1),"")</f>
        <v>0</v>
      </c>
      <c r="BD1332">
        <f>IFERROR(SMALL(BD346:BD1024,ROW()-ROW($BD$1027)+1),"")</f>
        <v>0</v>
      </c>
      <c r="BE1332">
        <f>IFERROR(SMALL(BE346:BE1024,ROW()-ROW($BE$1027)+1),"")</f>
        <v>0</v>
      </c>
      <c r="BF1332">
        <f>IFERROR(SMALL(BF346:BF1024,ROW()-ROW($BF$1027)+1),"")</f>
        <v>0</v>
      </c>
      <c r="BG1332">
        <f>IFERROR(SMALL(BG346:BG1024,ROW()-ROW($BG$1027)+1),"")</f>
        <v>0</v>
      </c>
      <c r="BH1332">
        <f>IFERROR(SMALL(BH346:BH1024,ROW()-ROW($BH$1027)+1),"")</f>
        <v>0</v>
      </c>
      <c r="BI1332">
        <f>IFERROR(SMALL(BI346:BI1024,ROW()-ROW($BI$1027)+1),"")</f>
        <v>0</v>
      </c>
      <c r="BJ1332">
        <f>IFERROR(SMALL(BJ346:BJ1024,ROW()-ROW($BJ$1027)+1),"")</f>
        <v>0</v>
      </c>
      <c r="BK1332">
        <f>IFERROR(SMALL(BK346:BK1024,ROW()-ROW($BK$1027)+1),"")</f>
        <v>0</v>
      </c>
      <c r="BL1332">
        <f>IFERROR(SMALL(BL346:BL1024,ROW()-ROW($BL$1027)+1),"")</f>
        <v>0</v>
      </c>
      <c r="BM1332">
        <f>IFERROR(SMALL(BM346:BM1024,ROW()-ROW($BM$1027)+1),"")</f>
        <v>0</v>
      </c>
      <c r="BN1332">
        <f>IFERROR(SMALL(BN346:BN1024,ROW()-ROW($BN$1027)+1),"")</f>
        <v>0</v>
      </c>
      <c r="BO1332">
        <f>IFERROR(SMALL(BO346:BO1024,ROW()-ROW($BO$1027)+1),"")</f>
        <v>0</v>
      </c>
      <c r="BP1332">
        <f>IFERROR(SMALL(BP346:BP1024,ROW()-ROW($BP$1027)+1),"")</f>
        <v>0</v>
      </c>
      <c r="BQ1332">
        <f>IFERROR(SMALL(BQ346:BQ1024,ROW()-ROW($BQ$1027)+1),"")</f>
        <v>0</v>
      </c>
      <c r="BR1332">
        <f>IFERROR(SMALL(BR346:BR1024,ROW()-ROW($BR$1027)+1),"")</f>
        <v>0</v>
      </c>
    </row>
    <row r="1333" spans="5:70">
      <c r="E1333">
        <f>IFERROR(SMALL(E346:E1024,ROW()-ROW($E$1027)+1),"")</f>
        <v>0</v>
      </c>
      <c r="F1333">
        <f>IFERROR(SMALL(F346:F1024,ROW()-ROW($F$1027)+1),"")</f>
        <v>0</v>
      </c>
      <c r="G1333">
        <f>IFERROR(SMALL(G346:G1024,ROW()-ROW($G$1027)+1),"")</f>
        <v>0</v>
      </c>
      <c r="H1333">
        <f>IFERROR(SMALL(H346:H1024,ROW()-ROW($H$1027)+1),"")</f>
        <v>0</v>
      </c>
      <c r="I1333">
        <f>IFERROR(SMALL(I346:I1024,ROW()-ROW($I$1027)+1),"")</f>
        <v>0</v>
      </c>
      <c r="J1333">
        <f>IFERROR(SMALL(J346:J1024,ROW()-ROW($J$1027)+1),"")</f>
        <v>0</v>
      </c>
      <c r="K1333">
        <f>IFERROR(SMALL(K346:K1024,ROW()-ROW($K$1027)+1),"")</f>
        <v>0</v>
      </c>
      <c r="L1333">
        <f>IFERROR(SMALL(L346:L1024,ROW()-ROW($L$1027)+1),"")</f>
        <v>0</v>
      </c>
      <c r="M1333">
        <f>IFERROR(SMALL(M346:M1024,ROW()-ROW($M$1027)+1),"")</f>
        <v>0</v>
      </c>
      <c r="N1333">
        <f>IFERROR(SMALL(N346:N1024,ROW()-ROW($N$1027)+1),"")</f>
        <v>0</v>
      </c>
      <c r="O1333">
        <f>IFERROR(SMALL(O346:O1024,ROW()-ROW($O$1027)+1),"")</f>
        <v>0</v>
      </c>
      <c r="P1333">
        <f>IFERROR(SMALL(P346:P1024,ROW()-ROW($P$1027)+1),"")</f>
        <v>0</v>
      </c>
      <c r="Q1333">
        <f>IFERROR(SMALL(Q346:Q1024,ROW()-ROW($Q$1027)+1),"")</f>
        <v>0</v>
      </c>
      <c r="R1333">
        <f>IFERROR(SMALL(R346:R1024,ROW()-ROW($R$1027)+1),"")</f>
        <v>0</v>
      </c>
      <c r="S1333">
        <f>IFERROR(SMALL(S346:S1024,ROW()-ROW($S$1027)+1),"")</f>
        <v>0</v>
      </c>
      <c r="T1333">
        <f>IFERROR(SMALL(T346:T1024,ROW()-ROW($T$1027)+1),"")</f>
        <v>0</v>
      </c>
      <c r="U1333">
        <f>IFERROR(SMALL(U346:U1024,ROW()-ROW($U$1027)+1),"")</f>
        <v>0</v>
      </c>
      <c r="V1333">
        <f>IFERROR(SMALL(V346:V1024,ROW()-ROW($V$1027)+1),"")</f>
        <v>0</v>
      </c>
      <c r="W1333">
        <f>IFERROR(SMALL(W346:W1024,ROW()-ROW($W$1027)+1),"")</f>
        <v>0</v>
      </c>
      <c r="X1333">
        <f>IFERROR(SMALL(X346:X1024,ROW()-ROW($X$1027)+1),"")</f>
        <v>0</v>
      </c>
      <c r="Y1333">
        <f>IFERROR(SMALL(Y346:Y1024,ROW()-ROW($Y$1027)+1),"")</f>
        <v>0</v>
      </c>
      <c r="Z1333">
        <f>IFERROR(SMALL(Z346:Z1024,ROW()-ROW($Z$1027)+1),"")</f>
        <v>0</v>
      </c>
      <c r="AA1333">
        <f>IFERROR(SMALL(AA346:AA1024,ROW()-ROW($AA$1027)+1),"")</f>
        <v>0</v>
      </c>
      <c r="AB1333">
        <f>IFERROR(SMALL(AB346:AB1024,ROW()-ROW($AB$1027)+1),"")</f>
        <v>0</v>
      </c>
      <c r="AC1333">
        <f>IFERROR(SMALL(AC346:AC1024,ROW()-ROW($AC$1027)+1),"")</f>
        <v>0</v>
      </c>
      <c r="AD1333">
        <f>IFERROR(SMALL(AD346:AD1024,ROW()-ROW($AD$1027)+1),"")</f>
        <v>0</v>
      </c>
      <c r="AE1333">
        <f>IFERROR(SMALL(AE346:AE1024,ROW()-ROW($AE$1027)+1),"")</f>
        <v>0</v>
      </c>
      <c r="AF1333">
        <f>IFERROR(SMALL(AF346:AF1024,ROW()-ROW($AF$1027)+1),"")</f>
        <v>0</v>
      </c>
      <c r="AG1333">
        <f>IFERROR(SMALL(AG346:AG1024,ROW()-ROW($AG$1027)+1),"")</f>
        <v>0</v>
      </c>
      <c r="AH1333">
        <f>IFERROR(SMALL(AH346:AH1024,ROW()-ROW($AH$1027)+1),"")</f>
        <v>0</v>
      </c>
      <c r="AI1333">
        <f>IFERROR(SMALL(AI346:AI1024,ROW()-ROW($AI$1027)+1),"")</f>
        <v>0</v>
      </c>
      <c r="AJ1333">
        <f>IFERROR(SMALL(AJ346:AJ1024,ROW()-ROW($AJ$1027)+1),"")</f>
        <v>0</v>
      </c>
      <c r="AM1333">
        <f>IFERROR(SMALL(AM346:AM1024,ROW()-ROW($AM$1027)+1),"")</f>
        <v>0</v>
      </c>
      <c r="AN1333">
        <f>IFERROR(SMALL(AN346:AN1024,ROW()-ROW($AN$1027)+1),"")</f>
        <v>0</v>
      </c>
      <c r="AO1333">
        <f>IFERROR(SMALL(AO346:AO1024,ROW()-ROW($AO$1027)+1),"")</f>
        <v>0</v>
      </c>
      <c r="AP1333">
        <f>IFERROR(SMALL(AP346:AP1024,ROW()-ROW($AP$1027)+1),"")</f>
        <v>0</v>
      </c>
      <c r="AQ1333">
        <f>IFERROR(SMALL(AQ346:AQ1024,ROW()-ROW($AQ$1027)+1),"")</f>
        <v>0</v>
      </c>
      <c r="AR1333">
        <f>IFERROR(SMALL(AR346:AR1024,ROW()-ROW($AR$1027)+1),"")</f>
        <v>0</v>
      </c>
      <c r="AS1333">
        <f>IFERROR(SMALL(AS346:AS1024,ROW()-ROW($AS$1027)+1),"")</f>
        <v>0</v>
      </c>
      <c r="AT1333">
        <f>IFERROR(SMALL(AT346:AT1024,ROW()-ROW($AT$1027)+1),"")</f>
        <v>0</v>
      </c>
      <c r="AU1333">
        <f>IFERROR(SMALL(AU346:AU1024,ROW()-ROW($AU$1027)+1),"")</f>
        <v>0</v>
      </c>
      <c r="AV1333">
        <f>IFERROR(SMALL(AV346:AV1024,ROW()-ROW($AV$1027)+1),"")</f>
        <v>0</v>
      </c>
      <c r="AW1333">
        <f>IFERROR(SMALL(AW346:AW1024,ROW()-ROW($AW$1027)+1),"")</f>
        <v>0</v>
      </c>
      <c r="AX1333">
        <f>IFERROR(SMALL(AX346:AX1024,ROW()-ROW($AX$1027)+1),"")</f>
        <v>0</v>
      </c>
      <c r="AY1333">
        <f>IFERROR(SMALL(AY346:AY1024,ROW()-ROW($AY$1027)+1),"")</f>
        <v>0</v>
      </c>
      <c r="AZ1333">
        <f>IFERROR(SMALL(AZ346:AZ1024,ROW()-ROW($AZ$1027)+1),"")</f>
        <v>0</v>
      </c>
      <c r="BA1333">
        <f>IFERROR(SMALL(BA346:BA1024,ROW()-ROW($BA$1027)+1),"")</f>
        <v>0</v>
      </c>
      <c r="BB1333">
        <f>IFERROR(SMALL(BB346:BB1024,ROW()-ROW($BB$1027)+1),"")</f>
        <v>0</v>
      </c>
      <c r="BC1333">
        <f>IFERROR(SMALL(BC346:BC1024,ROW()-ROW($BC$1027)+1),"")</f>
        <v>0</v>
      </c>
      <c r="BD1333">
        <f>IFERROR(SMALL(BD346:BD1024,ROW()-ROW($BD$1027)+1),"")</f>
        <v>0</v>
      </c>
      <c r="BE1333">
        <f>IFERROR(SMALL(BE346:BE1024,ROW()-ROW($BE$1027)+1),"")</f>
        <v>0</v>
      </c>
      <c r="BF1333">
        <f>IFERROR(SMALL(BF346:BF1024,ROW()-ROW($BF$1027)+1),"")</f>
        <v>0</v>
      </c>
      <c r="BG1333">
        <f>IFERROR(SMALL(BG346:BG1024,ROW()-ROW($BG$1027)+1),"")</f>
        <v>0</v>
      </c>
      <c r="BH1333">
        <f>IFERROR(SMALL(BH346:BH1024,ROW()-ROW($BH$1027)+1),"")</f>
        <v>0</v>
      </c>
      <c r="BI1333">
        <f>IFERROR(SMALL(BI346:BI1024,ROW()-ROW($BI$1027)+1),"")</f>
        <v>0</v>
      </c>
      <c r="BJ1333">
        <f>IFERROR(SMALL(BJ346:BJ1024,ROW()-ROW($BJ$1027)+1),"")</f>
        <v>0</v>
      </c>
      <c r="BK1333">
        <f>IFERROR(SMALL(BK346:BK1024,ROW()-ROW($BK$1027)+1),"")</f>
        <v>0</v>
      </c>
      <c r="BL1333">
        <f>IFERROR(SMALL(BL346:BL1024,ROW()-ROW($BL$1027)+1),"")</f>
        <v>0</v>
      </c>
      <c r="BM1333">
        <f>IFERROR(SMALL(BM346:BM1024,ROW()-ROW($BM$1027)+1),"")</f>
        <v>0</v>
      </c>
      <c r="BN1333">
        <f>IFERROR(SMALL(BN346:BN1024,ROW()-ROW($BN$1027)+1),"")</f>
        <v>0</v>
      </c>
      <c r="BO1333">
        <f>IFERROR(SMALL(BO346:BO1024,ROW()-ROW($BO$1027)+1),"")</f>
        <v>0</v>
      </c>
      <c r="BP1333">
        <f>IFERROR(SMALL(BP346:BP1024,ROW()-ROW($BP$1027)+1),"")</f>
        <v>0</v>
      </c>
      <c r="BQ1333">
        <f>IFERROR(SMALL(BQ346:BQ1024,ROW()-ROW($BQ$1027)+1),"")</f>
        <v>0</v>
      </c>
      <c r="BR1333">
        <f>IFERROR(SMALL(BR346:BR1024,ROW()-ROW($BR$1027)+1),"")</f>
        <v>0</v>
      </c>
    </row>
    <row r="1334" spans="5:70">
      <c r="E1334">
        <f>IFERROR(SMALL(E346:E1024,ROW()-ROW($E$1027)+1),"")</f>
        <v>0</v>
      </c>
      <c r="F1334">
        <f>IFERROR(SMALL(F346:F1024,ROW()-ROW($F$1027)+1),"")</f>
        <v>0</v>
      </c>
      <c r="G1334">
        <f>IFERROR(SMALL(G346:G1024,ROW()-ROW($G$1027)+1),"")</f>
        <v>0</v>
      </c>
      <c r="H1334">
        <f>IFERROR(SMALL(H346:H1024,ROW()-ROW($H$1027)+1),"")</f>
        <v>0</v>
      </c>
      <c r="I1334">
        <f>IFERROR(SMALL(I346:I1024,ROW()-ROW($I$1027)+1),"")</f>
        <v>0</v>
      </c>
      <c r="J1334">
        <f>IFERROR(SMALL(J346:J1024,ROW()-ROW($J$1027)+1),"")</f>
        <v>0</v>
      </c>
      <c r="K1334">
        <f>IFERROR(SMALL(K346:K1024,ROW()-ROW($K$1027)+1),"")</f>
        <v>0</v>
      </c>
      <c r="L1334">
        <f>IFERROR(SMALL(L346:L1024,ROW()-ROW($L$1027)+1),"")</f>
        <v>0</v>
      </c>
      <c r="M1334">
        <f>IFERROR(SMALL(M346:M1024,ROW()-ROW($M$1027)+1),"")</f>
        <v>0</v>
      </c>
      <c r="N1334">
        <f>IFERROR(SMALL(N346:N1024,ROW()-ROW($N$1027)+1),"")</f>
        <v>0</v>
      </c>
      <c r="O1334">
        <f>IFERROR(SMALL(O346:O1024,ROW()-ROW($O$1027)+1),"")</f>
        <v>0</v>
      </c>
      <c r="P1334">
        <f>IFERROR(SMALL(P346:P1024,ROW()-ROW($P$1027)+1),"")</f>
        <v>0</v>
      </c>
      <c r="Q1334">
        <f>IFERROR(SMALL(Q346:Q1024,ROW()-ROW($Q$1027)+1),"")</f>
        <v>0</v>
      </c>
      <c r="R1334">
        <f>IFERROR(SMALL(R346:R1024,ROW()-ROW($R$1027)+1),"")</f>
        <v>0</v>
      </c>
      <c r="S1334">
        <f>IFERROR(SMALL(S346:S1024,ROW()-ROW($S$1027)+1),"")</f>
        <v>0</v>
      </c>
      <c r="T1334">
        <f>IFERROR(SMALL(T346:T1024,ROW()-ROW($T$1027)+1),"")</f>
        <v>0</v>
      </c>
      <c r="U1334">
        <f>IFERROR(SMALL(U346:U1024,ROW()-ROW($U$1027)+1),"")</f>
        <v>0</v>
      </c>
      <c r="V1334">
        <f>IFERROR(SMALL(V346:V1024,ROW()-ROW($V$1027)+1),"")</f>
        <v>0</v>
      </c>
      <c r="W1334">
        <f>IFERROR(SMALL(W346:W1024,ROW()-ROW($W$1027)+1),"")</f>
        <v>0</v>
      </c>
      <c r="X1334">
        <f>IFERROR(SMALL(X346:X1024,ROW()-ROW($X$1027)+1),"")</f>
        <v>0</v>
      </c>
      <c r="Y1334">
        <f>IFERROR(SMALL(Y346:Y1024,ROW()-ROW($Y$1027)+1),"")</f>
        <v>0</v>
      </c>
      <c r="Z1334">
        <f>IFERROR(SMALL(Z346:Z1024,ROW()-ROW($Z$1027)+1),"")</f>
        <v>0</v>
      </c>
      <c r="AA1334">
        <f>IFERROR(SMALL(AA346:AA1024,ROW()-ROW($AA$1027)+1),"")</f>
        <v>0</v>
      </c>
      <c r="AB1334">
        <f>IFERROR(SMALL(AB346:AB1024,ROW()-ROW($AB$1027)+1),"")</f>
        <v>0</v>
      </c>
      <c r="AC1334">
        <f>IFERROR(SMALL(AC346:AC1024,ROW()-ROW($AC$1027)+1),"")</f>
        <v>0</v>
      </c>
      <c r="AD1334">
        <f>IFERROR(SMALL(AD346:AD1024,ROW()-ROW($AD$1027)+1),"")</f>
        <v>0</v>
      </c>
      <c r="AE1334">
        <f>IFERROR(SMALL(AE346:AE1024,ROW()-ROW($AE$1027)+1),"")</f>
        <v>0</v>
      </c>
      <c r="AF1334">
        <f>IFERROR(SMALL(AF346:AF1024,ROW()-ROW($AF$1027)+1),"")</f>
        <v>0</v>
      </c>
      <c r="AG1334">
        <f>IFERROR(SMALL(AG346:AG1024,ROW()-ROW($AG$1027)+1),"")</f>
        <v>0</v>
      </c>
      <c r="AH1334">
        <f>IFERROR(SMALL(AH346:AH1024,ROW()-ROW($AH$1027)+1),"")</f>
        <v>0</v>
      </c>
      <c r="AI1334">
        <f>IFERROR(SMALL(AI346:AI1024,ROW()-ROW($AI$1027)+1),"")</f>
        <v>0</v>
      </c>
      <c r="AJ1334">
        <f>IFERROR(SMALL(AJ346:AJ1024,ROW()-ROW($AJ$1027)+1),"")</f>
        <v>0</v>
      </c>
      <c r="AM1334">
        <f>IFERROR(SMALL(AM346:AM1024,ROW()-ROW($AM$1027)+1),"")</f>
        <v>0</v>
      </c>
      <c r="AN1334">
        <f>IFERROR(SMALL(AN346:AN1024,ROW()-ROW($AN$1027)+1),"")</f>
        <v>0</v>
      </c>
      <c r="AO1334">
        <f>IFERROR(SMALL(AO346:AO1024,ROW()-ROW($AO$1027)+1),"")</f>
        <v>0</v>
      </c>
      <c r="AP1334">
        <f>IFERROR(SMALL(AP346:AP1024,ROW()-ROW($AP$1027)+1),"")</f>
        <v>0</v>
      </c>
      <c r="AQ1334">
        <f>IFERROR(SMALL(AQ346:AQ1024,ROW()-ROW($AQ$1027)+1),"")</f>
        <v>0</v>
      </c>
      <c r="AR1334">
        <f>IFERROR(SMALL(AR346:AR1024,ROW()-ROW($AR$1027)+1),"")</f>
        <v>0</v>
      </c>
      <c r="AS1334">
        <f>IFERROR(SMALL(AS346:AS1024,ROW()-ROW($AS$1027)+1),"")</f>
        <v>0</v>
      </c>
      <c r="AT1334">
        <f>IFERROR(SMALL(AT346:AT1024,ROW()-ROW($AT$1027)+1),"")</f>
        <v>0</v>
      </c>
      <c r="AU1334">
        <f>IFERROR(SMALL(AU346:AU1024,ROW()-ROW($AU$1027)+1),"")</f>
        <v>0</v>
      </c>
      <c r="AV1334">
        <f>IFERROR(SMALL(AV346:AV1024,ROW()-ROW($AV$1027)+1),"")</f>
        <v>0</v>
      </c>
      <c r="AW1334">
        <f>IFERROR(SMALL(AW346:AW1024,ROW()-ROW($AW$1027)+1),"")</f>
        <v>0</v>
      </c>
      <c r="AX1334">
        <f>IFERROR(SMALL(AX346:AX1024,ROW()-ROW($AX$1027)+1),"")</f>
        <v>0</v>
      </c>
      <c r="AY1334">
        <f>IFERROR(SMALL(AY346:AY1024,ROW()-ROW($AY$1027)+1),"")</f>
        <v>0</v>
      </c>
      <c r="AZ1334">
        <f>IFERROR(SMALL(AZ346:AZ1024,ROW()-ROW($AZ$1027)+1),"")</f>
        <v>0</v>
      </c>
      <c r="BA1334">
        <f>IFERROR(SMALL(BA346:BA1024,ROW()-ROW($BA$1027)+1),"")</f>
        <v>0</v>
      </c>
      <c r="BB1334">
        <f>IFERROR(SMALL(BB346:BB1024,ROW()-ROW($BB$1027)+1),"")</f>
        <v>0</v>
      </c>
      <c r="BC1334">
        <f>IFERROR(SMALL(BC346:BC1024,ROW()-ROW($BC$1027)+1),"")</f>
        <v>0</v>
      </c>
      <c r="BD1334">
        <f>IFERROR(SMALL(BD346:BD1024,ROW()-ROW($BD$1027)+1),"")</f>
        <v>0</v>
      </c>
      <c r="BE1334">
        <f>IFERROR(SMALL(BE346:BE1024,ROW()-ROW($BE$1027)+1),"")</f>
        <v>0</v>
      </c>
      <c r="BF1334">
        <f>IFERROR(SMALL(BF346:BF1024,ROW()-ROW($BF$1027)+1),"")</f>
        <v>0</v>
      </c>
      <c r="BG1334">
        <f>IFERROR(SMALL(BG346:BG1024,ROW()-ROW($BG$1027)+1),"")</f>
        <v>0</v>
      </c>
      <c r="BH1334">
        <f>IFERROR(SMALL(BH346:BH1024,ROW()-ROW($BH$1027)+1),"")</f>
        <v>0</v>
      </c>
      <c r="BI1334">
        <f>IFERROR(SMALL(BI346:BI1024,ROW()-ROW($BI$1027)+1),"")</f>
        <v>0</v>
      </c>
      <c r="BJ1334">
        <f>IFERROR(SMALL(BJ346:BJ1024,ROW()-ROW($BJ$1027)+1),"")</f>
        <v>0</v>
      </c>
      <c r="BK1334">
        <f>IFERROR(SMALL(BK346:BK1024,ROW()-ROW($BK$1027)+1),"")</f>
        <v>0</v>
      </c>
      <c r="BL1334">
        <f>IFERROR(SMALL(BL346:BL1024,ROW()-ROW($BL$1027)+1),"")</f>
        <v>0</v>
      </c>
      <c r="BM1334">
        <f>IFERROR(SMALL(BM346:BM1024,ROW()-ROW($BM$1027)+1),"")</f>
        <v>0</v>
      </c>
      <c r="BN1334">
        <f>IFERROR(SMALL(BN346:BN1024,ROW()-ROW($BN$1027)+1),"")</f>
        <v>0</v>
      </c>
      <c r="BO1334">
        <f>IFERROR(SMALL(BO346:BO1024,ROW()-ROW($BO$1027)+1),"")</f>
        <v>0</v>
      </c>
      <c r="BP1334">
        <f>IFERROR(SMALL(BP346:BP1024,ROW()-ROW($BP$1027)+1),"")</f>
        <v>0</v>
      </c>
      <c r="BQ1334">
        <f>IFERROR(SMALL(BQ346:BQ1024,ROW()-ROW($BQ$1027)+1),"")</f>
        <v>0</v>
      </c>
      <c r="BR1334">
        <f>IFERROR(SMALL(BR346:BR1024,ROW()-ROW($BR$1027)+1),"")</f>
        <v>0</v>
      </c>
    </row>
    <row r="1335" spans="5:70">
      <c r="E1335">
        <f>IFERROR(SMALL(E346:E1024,ROW()-ROW($E$1027)+1),"")</f>
        <v>0</v>
      </c>
      <c r="F1335">
        <f>IFERROR(SMALL(F346:F1024,ROW()-ROW($F$1027)+1),"")</f>
        <v>0</v>
      </c>
      <c r="G1335">
        <f>IFERROR(SMALL(G346:G1024,ROW()-ROW($G$1027)+1),"")</f>
        <v>0</v>
      </c>
      <c r="H1335">
        <f>IFERROR(SMALL(H346:H1024,ROW()-ROW($H$1027)+1),"")</f>
        <v>0</v>
      </c>
      <c r="I1335">
        <f>IFERROR(SMALL(I346:I1024,ROW()-ROW($I$1027)+1),"")</f>
        <v>0</v>
      </c>
      <c r="J1335">
        <f>IFERROR(SMALL(J346:J1024,ROW()-ROW($J$1027)+1),"")</f>
        <v>0</v>
      </c>
      <c r="K1335">
        <f>IFERROR(SMALL(K346:K1024,ROW()-ROW($K$1027)+1),"")</f>
        <v>0</v>
      </c>
      <c r="L1335">
        <f>IFERROR(SMALL(L346:L1024,ROW()-ROW($L$1027)+1),"")</f>
        <v>0</v>
      </c>
      <c r="M1335">
        <f>IFERROR(SMALL(M346:M1024,ROW()-ROW($M$1027)+1),"")</f>
        <v>0</v>
      </c>
      <c r="N1335">
        <f>IFERROR(SMALL(N346:N1024,ROW()-ROW($N$1027)+1),"")</f>
        <v>0</v>
      </c>
      <c r="O1335">
        <f>IFERROR(SMALL(O346:O1024,ROW()-ROW($O$1027)+1),"")</f>
        <v>0</v>
      </c>
      <c r="P1335">
        <f>IFERROR(SMALL(P346:P1024,ROW()-ROW($P$1027)+1),"")</f>
        <v>0</v>
      </c>
      <c r="Q1335">
        <f>IFERROR(SMALL(Q346:Q1024,ROW()-ROW($Q$1027)+1),"")</f>
        <v>0</v>
      </c>
      <c r="R1335">
        <f>IFERROR(SMALL(R346:R1024,ROW()-ROW($R$1027)+1),"")</f>
        <v>0</v>
      </c>
      <c r="S1335">
        <f>IFERROR(SMALL(S346:S1024,ROW()-ROW($S$1027)+1),"")</f>
        <v>0</v>
      </c>
      <c r="T1335">
        <f>IFERROR(SMALL(T346:T1024,ROW()-ROW($T$1027)+1),"")</f>
        <v>0</v>
      </c>
      <c r="U1335">
        <f>IFERROR(SMALL(U346:U1024,ROW()-ROW($U$1027)+1),"")</f>
        <v>0</v>
      </c>
      <c r="V1335">
        <f>IFERROR(SMALL(V346:V1024,ROW()-ROW($V$1027)+1),"")</f>
        <v>0</v>
      </c>
      <c r="W1335">
        <f>IFERROR(SMALL(W346:W1024,ROW()-ROW($W$1027)+1),"")</f>
        <v>0</v>
      </c>
      <c r="X1335">
        <f>IFERROR(SMALL(X346:X1024,ROW()-ROW($X$1027)+1),"")</f>
        <v>0</v>
      </c>
      <c r="Y1335">
        <f>IFERROR(SMALL(Y346:Y1024,ROW()-ROW($Y$1027)+1),"")</f>
        <v>0</v>
      </c>
      <c r="Z1335">
        <f>IFERROR(SMALL(Z346:Z1024,ROW()-ROW($Z$1027)+1),"")</f>
        <v>0</v>
      </c>
      <c r="AA1335">
        <f>IFERROR(SMALL(AA346:AA1024,ROW()-ROW($AA$1027)+1),"")</f>
        <v>0</v>
      </c>
      <c r="AB1335">
        <f>IFERROR(SMALL(AB346:AB1024,ROW()-ROW($AB$1027)+1),"")</f>
        <v>0</v>
      </c>
      <c r="AC1335">
        <f>IFERROR(SMALL(AC346:AC1024,ROW()-ROW($AC$1027)+1),"")</f>
        <v>0</v>
      </c>
      <c r="AD1335">
        <f>IFERROR(SMALL(AD346:AD1024,ROW()-ROW($AD$1027)+1),"")</f>
        <v>0</v>
      </c>
      <c r="AE1335">
        <f>IFERROR(SMALL(AE346:AE1024,ROW()-ROW($AE$1027)+1),"")</f>
        <v>0</v>
      </c>
      <c r="AF1335">
        <f>IFERROR(SMALL(AF346:AF1024,ROW()-ROW($AF$1027)+1),"")</f>
        <v>0</v>
      </c>
      <c r="AG1335">
        <f>IFERROR(SMALL(AG346:AG1024,ROW()-ROW($AG$1027)+1),"")</f>
        <v>0</v>
      </c>
      <c r="AH1335">
        <f>IFERROR(SMALL(AH346:AH1024,ROW()-ROW($AH$1027)+1),"")</f>
        <v>0</v>
      </c>
      <c r="AI1335">
        <f>IFERROR(SMALL(AI346:AI1024,ROW()-ROW($AI$1027)+1),"")</f>
        <v>0</v>
      </c>
      <c r="AJ1335">
        <f>IFERROR(SMALL(AJ346:AJ1024,ROW()-ROW($AJ$1027)+1),"")</f>
        <v>0</v>
      </c>
      <c r="AM1335">
        <f>IFERROR(SMALL(AM346:AM1024,ROW()-ROW($AM$1027)+1),"")</f>
        <v>0</v>
      </c>
      <c r="AN1335">
        <f>IFERROR(SMALL(AN346:AN1024,ROW()-ROW($AN$1027)+1),"")</f>
        <v>0</v>
      </c>
      <c r="AO1335">
        <f>IFERROR(SMALL(AO346:AO1024,ROW()-ROW($AO$1027)+1),"")</f>
        <v>0</v>
      </c>
      <c r="AP1335">
        <f>IFERROR(SMALL(AP346:AP1024,ROW()-ROW($AP$1027)+1),"")</f>
        <v>0</v>
      </c>
      <c r="AQ1335">
        <f>IFERROR(SMALL(AQ346:AQ1024,ROW()-ROW($AQ$1027)+1),"")</f>
        <v>0</v>
      </c>
      <c r="AR1335">
        <f>IFERROR(SMALL(AR346:AR1024,ROW()-ROW($AR$1027)+1),"")</f>
        <v>0</v>
      </c>
      <c r="AS1335">
        <f>IFERROR(SMALL(AS346:AS1024,ROW()-ROW($AS$1027)+1),"")</f>
        <v>0</v>
      </c>
      <c r="AT1335">
        <f>IFERROR(SMALL(AT346:AT1024,ROW()-ROW($AT$1027)+1),"")</f>
        <v>0</v>
      </c>
      <c r="AU1335">
        <f>IFERROR(SMALL(AU346:AU1024,ROW()-ROW($AU$1027)+1),"")</f>
        <v>0</v>
      </c>
      <c r="AV1335">
        <f>IFERROR(SMALL(AV346:AV1024,ROW()-ROW($AV$1027)+1),"")</f>
        <v>0</v>
      </c>
      <c r="AW1335">
        <f>IFERROR(SMALL(AW346:AW1024,ROW()-ROW($AW$1027)+1),"")</f>
        <v>0</v>
      </c>
      <c r="AX1335">
        <f>IFERROR(SMALL(AX346:AX1024,ROW()-ROW($AX$1027)+1),"")</f>
        <v>0</v>
      </c>
      <c r="AY1335">
        <f>IFERROR(SMALL(AY346:AY1024,ROW()-ROW($AY$1027)+1),"")</f>
        <v>0</v>
      </c>
      <c r="AZ1335">
        <f>IFERROR(SMALL(AZ346:AZ1024,ROW()-ROW($AZ$1027)+1),"")</f>
        <v>0</v>
      </c>
      <c r="BA1335">
        <f>IFERROR(SMALL(BA346:BA1024,ROW()-ROW($BA$1027)+1),"")</f>
        <v>0</v>
      </c>
      <c r="BB1335">
        <f>IFERROR(SMALL(BB346:BB1024,ROW()-ROW($BB$1027)+1),"")</f>
        <v>0</v>
      </c>
      <c r="BC1335">
        <f>IFERROR(SMALL(BC346:BC1024,ROW()-ROW($BC$1027)+1),"")</f>
        <v>0</v>
      </c>
      <c r="BD1335">
        <f>IFERROR(SMALL(BD346:BD1024,ROW()-ROW($BD$1027)+1),"")</f>
        <v>0</v>
      </c>
      <c r="BE1335">
        <f>IFERROR(SMALL(BE346:BE1024,ROW()-ROW($BE$1027)+1),"")</f>
        <v>0</v>
      </c>
      <c r="BF1335">
        <f>IFERROR(SMALL(BF346:BF1024,ROW()-ROW($BF$1027)+1),"")</f>
        <v>0</v>
      </c>
      <c r="BG1335">
        <f>IFERROR(SMALL(BG346:BG1024,ROW()-ROW($BG$1027)+1),"")</f>
        <v>0</v>
      </c>
      <c r="BH1335">
        <f>IFERROR(SMALL(BH346:BH1024,ROW()-ROW($BH$1027)+1),"")</f>
        <v>0</v>
      </c>
      <c r="BI1335">
        <f>IFERROR(SMALL(BI346:BI1024,ROW()-ROW($BI$1027)+1),"")</f>
        <v>0</v>
      </c>
      <c r="BJ1335">
        <f>IFERROR(SMALL(BJ346:BJ1024,ROW()-ROW($BJ$1027)+1),"")</f>
        <v>0</v>
      </c>
      <c r="BK1335">
        <f>IFERROR(SMALL(BK346:BK1024,ROW()-ROW($BK$1027)+1),"")</f>
        <v>0</v>
      </c>
      <c r="BL1335">
        <f>IFERROR(SMALL(BL346:BL1024,ROW()-ROW($BL$1027)+1),"")</f>
        <v>0</v>
      </c>
      <c r="BM1335">
        <f>IFERROR(SMALL(BM346:BM1024,ROW()-ROW($BM$1027)+1),"")</f>
        <v>0</v>
      </c>
      <c r="BN1335">
        <f>IFERROR(SMALL(BN346:BN1024,ROW()-ROW($BN$1027)+1),"")</f>
        <v>0</v>
      </c>
      <c r="BO1335">
        <f>IFERROR(SMALL(BO346:BO1024,ROW()-ROW($BO$1027)+1),"")</f>
        <v>0</v>
      </c>
      <c r="BP1335">
        <f>IFERROR(SMALL(BP346:BP1024,ROW()-ROW($BP$1027)+1),"")</f>
        <v>0</v>
      </c>
      <c r="BQ1335">
        <f>IFERROR(SMALL(BQ346:BQ1024,ROW()-ROW($BQ$1027)+1),"")</f>
        <v>0</v>
      </c>
      <c r="BR1335">
        <f>IFERROR(SMALL(BR346:BR1024,ROW()-ROW($BR$1027)+1),"")</f>
        <v>0</v>
      </c>
    </row>
    <row r="1336" spans="5:70">
      <c r="E1336">
        <f>IFERROR(SMALL(E346:E1024,ROW()-ROW($E$1027)+1),"")</f>
        <v>0</v>
      </c>
      <c r="F1336">
        <f>IFERROR(SMALL(F346:F1024,ROW()-ROW($F$1027)+1),"")</f>
        <v>0</v>
      </c>
      <c r="G1336">
        <f>IFERROR(SMALL(G346:G1024,ROW()-ROW($G$1027)+1),"")</f>
        <v>0</v>
      </c>
      <c r="H1336">
        <f>IFERROR(SMALL(H346:H1024,ROW()-ROW($H$1027)+1),"")</f>
        <v>0</v>
      </c>
      <c r="I1336">
        <f>IFERROR(SMALL(I346:I1024,ROW()-ROW($I$1027)+1),"")</f>
        <v>0</v>
      </c>
      <c r="J1336">
        <f>IFERROR(SMALL(J346:J1024,ROW()-ROW($J$1027)+1),"")</f>
        <v>0</v>
      </c>
      <c r="K1336">
        <f>IFERROR(SMALL(K346:K1024,ROW()-ROW($K$1027)+1),"")</f>
        <v>0</v>
      </c>
      <c r="L1336">
        <f>IFERROR(SMALL(L346:L1024,ROW()-ROW($L$1027)+1),"")</f>
        <v>0</v>
      </c>
      <c r="M1336">
        <f>IFERROR(SMALL(M346:M1024,ROW()-ROW($M$1027)+1),"")</f>
        <v>0</v>
      </c>
      <c r="N1336">
        <f>IFERROR(SMALL(N346:N1024,ROW()-ROW($N$1027)+1),"")</f>
        <v>0</v>
      </c>
      <c r="O1336">
        <f>IFERROR(SMALL(O346:O1024,ROW()-ROW($O$1027)+1),"")</f>
        <v>0</v>
      </c>
      <c r="P1336">
        <f>IFERROR(SMALL(P346:P1024,ROW()-ROW($P$1027)+1),"")</f>
        <v>0</v>
      </c>
      <c r="Q1336">
        <f>IFERROR(SMALL(Q346:Q1024,ROW()-ROW($Q$1027)+1),"")</f>
        <v>0</v>
      </c>
      <c r="R1336">
        <f>IFERROR(SMALL(R346:R1024,ROW()-ROW($R$1027)+1),"")</f>
        <v>0</v>
      </c>
      <c r="S1336">
        <f>IFERROR(SMALL(S346:S1024,ROW()-ROW($S$1027)+1),"")</f>
        <v>0</v>
      </c>
      <c r="T1336">
        <f>IFERROR(SMALL(T346:T1024,ROW()-ROW($T$1027)+1),"")</f>
        <v>0</v>
      </c>
      <c r="U1336">
        <f>IFERROR(SMALL(U346:U1024,ROW()-ROW($U$1027)+1),"")</f>
        <v>0</v>
      </c>
      <c r="V1336">
        <f>IFERROR(SMALL(V346:V1024,ROW()-ROW($V$1027)+1),"")</f>
        <v>0</v>
      </c>
      <c r="W1336">
        <f>IFERROR(SMALL(W346:W1024,ROW()-ROW($W$1027)+1),"")</f>
        <v>0</v>
      </c>
      <c r="X1336">
        <f>IFERROR(SMALL(X346:X1024,ROW()-ROW($X$1027)+1),"")</f>
        <v>0</v>
      </c>
      <c r="Y1336">
        <f>IFERROR(SMALL(Y346:Y1024,ROW()-ROW($Y$1027)+1),"")</f>
        <v>0</v>
      </c>
      <c r="Z1336">
        <f>IFERROR(SMALL(Z346:Z1024,ROW()-ROW($Z$1027)+1),"")</f>
        <v>0</v>
      </c>
      <c r="AA1336">
        <f>IFERROR(SMALL(AA346:AA1024,ROW()-ROW($AA$1027)+1),"")</f>
        <v>0</v>
      </c>
      <c r="AB1336">
        <f>IFERROR(SMALL(AB346:AB1024,ROW()-ROW($AB$1027)+1),"")</f>
        <v>0</v>
      </c>
      <c r="AC1336">
        <f>IFERROR(SMALL(AC346:AC1024,ROW()-ROW($AC$1027)+1),"")</f>
        <v>0</v>
      </c>
      <c r="AD1336">
        <f>IFERROR(SMALL(AD346:AD1024,ROW()-ROW($AD$1027)+1),"")</f>
        <v>0</v>
      </c>
      <c r="AE1336">
        <f>IFERROR(SMALL(AE346:AE1024,ROW()-ROW($AE$1027)+1),"")</f>
        <v>0</v>
      </c>
      <c r="AF1336">
        <f>IFERROR(SMALL(AF346:AF1024,ROW()-ROW($AF$1027)+1),"")</f>
        <v>0</v>
      </c>
      <c r="AG1336">
        <f>IFERROR(SMALL(AG346:AG1024,ROW()-ROW($AG$1027)+1),"")</f>
        <v>0</v>
      </c>
      <c r="AH1336">
        <f>IFERROR(SMALL(AH346:AH1024,ROW()-ROW($AH$1027)+1),"")</f>
        <v>0</v>
      </c>
      <c r="AI1336">
        <f>IFERROR(SMALL(AI346:AI1024,ROW()-ROW($AI$1027)+1),"")</f>
        <v>0</v>
      </c>
      <c r="AJ1336">
        <f>IFERROR(SMALL(AJ346:AJ1024,ROW()-ROW($AJ$1027)+1),"")</f>
        <v>0</v>
      </c>
      <c r="AM1336">
        <f>IFERROR(SMALL(AM346:AM1024,ROW()-ROW($AM$1027)+1),"")</f>
        <v>0</v>
      </c>
      <c r="AN1336">
        <f>IFERROR(SMALL(AN346:AN1024,ROW()-ROW($AN$1027)+1),"")</f>
        <v>0</v>
      </c>
      <c r="AO1336">
        <f>IFERROR(SMALL(AO346:AO1024,ROW()-ROW($AO$1027)+1),"")</f>
        <v>0</v>
      </c>
      <c r="AP1336">
        <f>IFERROR(SMALL(AP346:AP1024,ROW()-ROW($AP$1027)+1),"")</f>
        <v>0</v>
      </c>
      <c r="AQ1336">
        <f>IFERROR(SMALL(AQ346:AQ1024,ROW()-ROW($AQ$1027)+1),"")</f>
        <v>0</v>
      </c>
      <c r="AR1336">
        <f>IFERROR(SMALL(AR346:AR1024,ROW()-ROW($AR$1027)+1),"")</f>
        <v>0</v>
      </c>
      <c r="AS1336">
        <f>IFERROR(SMALL(AS346:AS1024,ROW()-ROW($AS$1027)+1),"")</f>
        <v>0</v>
      </c>
      <c r="AT1336">
        <f>IFERROR(SMALL(AT346:AT1024,ROW()-ROW($AT$1027)+1),"")</f>
        <v>0</v>
      </c>
      <c r="AU1336">
        <f>IFERROR(SMALL(AU346:AU1024,ROW()-ROW($AU$1027)+1),"")</f>
        <v>0</v>
      </c>
      <c r="AV1336">
        <f>IFERROR(SMALL(AV346:AV1024,ROW()-ROW($AV$1027)+1),"")</f>
        <v>0</v>
      </c>
      <c r="AW1336">
        <f>IFERROR(SMALL(AW346:AW1024,ROW()-ROW($AW$1027)+1),"")</f>
        <v>0</v>
      </c>
      <c r="AX1336">
        <f>IFERROR(SMALL(AX346:AX1024,ROW()-ROW($AX$1027)+1),"")</f>
        <v>0</v>
      </c>
      <c r="AY1336">
        <f>IFERROR(SMALL(AY346:AY1024,ROW()-ROW($AY$1027)+1),"")</f>
        <v>0</v>
      </c>
      <c r="AZ1336">
        <f>IFERROR(SMALL(AZ346:AZ1024,ROW()-ROW($AZ$1027)+1),"")</f>
        <v>0</v>
      </c>
      <c r="BA1336">
        <f>IFERROR(SMALL(BA346:BA1024,ROW()-ROW($BA$1027)+1),"")</f>
        <v>0</v>
      </c>
      <c r="BB1336">
        <f>IFERROR(SMALL(BB346:BB1024,ROW()-ROW($BB$1027)+1),"")</f>
        <v>0</v>
      </c>
      <c r="BC1336">
        <f>IFERROR(SMALL(BC346:BC1024,ROW()-ROW($BC$1027)+1),"")</f>
        <v>0</v>
      </c>
      <c r="BD1336">
        <f>IFERROR(SMALL(BD346:BD1024,ROW()-ROW($BD$1027)+1),"")</f>
        <v>0</v>
      </c>
      <c r="BE1336">
        <f>IFERROR(SMALL(BE346:BE1024,ROW()-ROW($BE$1027)+1),"")</f>
        <v>0</v>
      </c>
      <c r="BF1336">
        <f>IFERROR(SMALL(BF346:BF1024,ROW()-ROW($BF$1027)+1),"")</f>
        <v>0</v>
      </c>
      <c r="BG1336">
        <f>IFERROR(SMALL(BG346:BG1024,ROW()-ROW($BG$1027)+1),"")</f>
        <v>0</v>
      </c>
      <c r="BH1336">
        <f>IFERROR(SMALL(BH346:BH1024,ROW()-ROW($BH$1027)+1),"")</f>
        <v>0</v>
      </c>
      <c r="BI1336">
        <f>IFERROR(SMALL(BI346:BI1024,ROW()-ROW($BI$1027)+1),"")</f>
        <v>0</v>
      </c>
      <c r="BJ1336">
        <f>IFERROR(SMALL(BJ346:BJ1024,ROW()-ROW($BJ$1027)+1),"")</f>
        <v>0</v>
      </c>
      <c r="BK1336">
        <f>IFERROR(SMALL(BK346:BK1024,ROW()-ROW($BK$1027)+1),"")</f>
        <v>0</v>
      </c>
      <c r="BL1336">
        <f>IFERROR(SMALL(BL346:BL1024,ROW()-ROW($BL$1027)+1),"")</f>
        <v>0</v>
      </c>
      <c r="BM1336">
        <f>IFERROR(SMALL(BM346:BM1024,ROW()-ROW($BM$1027)+1),"")</f>
        <v>0</v>
      </c>
      <c r="BN1336">
        <f>IFERROR(SMALL(BN346:BN1024,ROW()-ROW($BN$1027)+1),"")</f>
        <v>0</v>
      </c>
      <c r="BO1336">
        <f>IFERROR(SMALL(BO346:BO1024,ROW()-ROW($BO$1027)+1),"")</f>
        <v>0</v>
      </c>
      <c r="BP1336">
        <f>IFERROR(SMALL(BP346:BP1024,ROW()-ROW($BP$1027)+1),"")</f>
        <v>0</v>
      </c>
      <c r="BQ1336">
        <f>IFERROR(SMALL(BQ346:BQ1024,ROW()-ROW($BQ$1027)+1),"")</f>
        <v>0</v>
      </c>
      <c r="BR1336">
        <f>IFERROR(SMALL(BR346:BR1024,ROW()-ROW($BR$1027)+1),"")</f>
        <v>0</v>
      </c>
    </row>
    <row r="1337" spans="5:70">
      <c r="E1337">
        <f>IFERROR(SMALL(E346:E1024,ROW()-ROW($E$1027)+1),"")</f>
        <v>0</v>
      </c>
      <c r="F1337">
        <f>IFERROR(SMALL(F346:F1024,ROW()-ROW($F$1027)+1),"")</f>
        <v>0</v>
      </c>
      <c r="G1337">
        <f>IFERROR(SMALL(G346:G1024,ROW()-ROW($G$1027)+1),"")</f>
        <v>0</v>
      </c>
      <c r="H1337">
        <f>IFERROR(SMALL(H346:H1024,ROW()-ROW($H$1027)+1),"")</f>
        <v>0</v>
      </c>
      <c r="I1337">
        <f>IFERROR(SMALL(I346:I1024,ROW()-ROW($I$1027)+1),"")</f>
        <v>0</v>
      </c>
      <c r="J1337">
        <f>IFERROR(SMALL(J346:J1024,ROW()-ROW($J$1027)+1),"")</f>
        <v>0</v>
      </c>
      <c r="K1337">
        <f>IFERROR(SMALL(K346:K1024,ROW()-ROW($K$1027)+1),"")</f>
        <v>0</v>
      </c>
      <c r="L1337">
        <f>IFERROR(SMALL(L346:L1024,ROW()-ROW($L$1027)+1),"")</f>
        <v>0</v>
      </c>
      <c r="M1337">
        <f>IFERROR(SMALL(M346:M1024,ROW()-ROW($M$1027)+1),"")</f>
        <v>0</v>
      </c>
      <c r="N1337">
        <f>IFERROR(SMALL(N346:N1024,ROW()-ROW($N$1027)+1),"")</f>
        <v>0</v>
      </c>
      <c r="O1337">
        <f>IFERROR(SMALL(O346:O1024,ROW()-ROW($O$1027)+1),"")</f>
        <v>0</v>
      </c>
      <c r="P1337">
        <f>IFERROR(SMALL(P346:P1024,ROW()-ROW($P$1027)+1),"")</f>
        <v>0</v>
      </c>
      <c r="Q1337">
        <f>IFERROR(SMALL(Q346:Q1024,ROW()-ROW($Q$1027)+1),"")</f>
        <v>0</v>
      </c>
      <c r="R1337">
        <f>IFERROR(SMALL(R346:R1024,ROW()-ROW($R$1027)+1),"")</f>
        <v>0</v>
      </c>
      <c r="S1337">
        <f>IFERROR(SMALL(S346:S1024,ROW()-ROW($S$1027)+1),"")</f>
        <v>0</v>
      </c>
      <c r="T1337">
        <f>IFERROR(SMALL(T346:T1024,ROW()-ROW($T$1027)+1),"")</f>
        <v>0</v>
      </c>
      <c r="U1337">
        <f>IFERROR(SMALL(U346:U1024,ROW()-ROW($U$1027)+1),"")</f>
        <v>0</v>
      </c>
      <c r="V1337">
        <f>IFERROR(SMALL(V346:V1024,ROW()-ROW($V$1027)+1),"")</f>
        <v>0</v>
      </c>
      <c r="W1337">
        <f>IFERROR(SMALL(W346:W1024,ROW()-ROW($W$1027)+1),"")</f>
        <v>0</v>
      </c>
      <c r="X1337">
        <f>IFERROR(SMALL(X346:X1024,ROW()-ROW($X$1027)+1),"")</f>
        <v>0</v>
      </c>
      <c r="Y1337">
        <f>IFERROR(SMALL(Y346:Y1024,ROW()-ROW($Y$1027)+1),"")</f>
        <v>0</v>
      </c>
      <c r="Z1337">
        <f>IFERROR(SMALL(Z346:Z1024,ROW()-ROW($Z$1027)+1),"")</f>
        <v>0</v>
      </c>
      <c r="AA1337">
        <f>IFERROR(SMALL(AA346:AA1024,ROW()-ROW($AA$1027)+1),"")</f>
        <v>0</v>
      </c>
      <c r="AB1337">
        <f>IFERROR(SMALL(AB346:AB1024,ROW()-ROW($AB$1027)+1),"")</f>
        <v>0</v>
      </c>
      <c r="AC1337">
        <f>IFERROR(SMALL(AC346:AC1024,ROW()-ROW($AC$1027)+1),"")</f>
        <v>0</v>
      </c>
      <c r="AD1337">
        <f>IFERROR(SMALL(AD346:AD1024,ROW()-ROW($AD$1027)+1),"")</f>
        <v>0</v>
      </c>
      <c r="AE1337">
        <f>IFERROR(SMALL(AE346:AE1024,ROW()-ROW($AE$1027)+1),"")</f>
        <v>0</v>
      </c>
      <c r="AF1337">
        <f>IFERROR(SMALL(AF346:AF1024,ROW()-ROW($AF$1027)+1),"")</f>
        <v>0</v>
      </c>
      <c r="AG1337">
        <f>IFERROR(SMALL(AG346:AG1024,ROW()-ROW($AG$1027)+1),"")</f>
        <v>0</v>
      </c>
      <c r="AH1337">
        <f>IFERROR(SMALL(AH346:AH1024,ROW()-ROW($AH$1027)+1),"")</f>
        <v>0</v>
      </c>
      <c r="AI1337">
        <f>IFERROR(SMALL(AI346:AI1024,ROW()-ROW($AI$1027)+1),"")</f>
        <v>0</v>
      </c>
      <c r="AJ1337">
        <f>IFERROR(SMALL(AJ346:AJ1024,ROW()-ROW($AJ$1027)+1),"")</f>
        <v>0</v>
      </c>
      <c r="AM1337">
        <f>IFERROR(SMALL(AM346:AM1024,ROW()-ROW($AM$1027)+1),"")</f>
        <v>0</v>
      </c>
      <c r="AN1337">
        <f>IFERROR(SMALL(AN346:AN1024,ROW()-ROW($AN$1027)+1),"")</f>
        <v>0</v>
      </c>
      <c r="AO1337">
        <f>IFERROR(SMALL(AO346:AO1024,ROW()-ROW($AO$1027)+1),"")</f>
        <v>0</v>
      </c>
      <c r="AP1337">
        <f>IFERROR(SMALL(AP346:AP1024,ROW()-ROW($AP$1027)+1),"")</f>
        <v>0</v>
      </c>
      <c r="AQ1337">
        <f>IFERROR(SMALL(AQ346:AQ1024,ROW()-ROW($AQ$1027)+1),"")</f>
        <v>0</v>
      </c>
      <c r="AR1337">
        <f>IFERROR(SMALL(AR346:AR1024,ROW()-ROW($AR$1027)+1),"")</f>
        <v>0</v>
      </c>
      <c r="AS1337">
        <f>IFERROR(SMALL(AS346:AS1024,ROW()-ROW($AS$1027)+1),"")</f>
        <v>0</v>
      </c>
      <c r="AT1337">
        <f>IFERROR(SMALL(AT346:AT1024,ROW()-ROW($AT$1027)+1),"")</f>
        <v>0</v>
      </c>
      <c r="AU1337">
        <f>IFERROR(SMALL(AU346:AU1024,ROW()-ROW($AU$1027)+1),"")</f>
        <v>0</v>
      </c>
      <c r="AV1337">
        <f>IFERROR(SMALL(AV346:AV1024,ROW()-ROW($AV$1027)+1),"")</f>
        <v>0</v>
      </c>
      <c r="AW1337">
        <f>IFERROR(SMALL(AW346:AW1024,ROW()-ROW($AW$1027)+1),"")</f>
        <v>0</v>
      </c>
      <c r="AX1337">
        <f>IFERROR(SMALL(AX346:AX1024,ROW()-ROW($AX$1027)+1),"")</f>
        <v>0</v>
      </c>
      <c r="AY1337">
        <f>IFERROR(SMALL(AY346:AY1024,ROW()-ROW($AY$1027)+1),"")</f>
        <v>0</v>
      </c>
      <c r="AZ1337">
        <f>IFERROR(SMALL(AZ346:AZ1024,ROW()-ROW($AZ$1027)+1),"")</f>
        <v>0</v>
      </c>
      <c r="BA1337">
        <f>IFERROR(SMALL(BA346:BA1024,ROW()-ROW($BA$1027)+1),"")</f>
        <v>0</v>
      </c>
      <c r="BB1337">
        <f>IFERROR(SMALL(BB346:BB1024,ROW()-ROW($BB$1027)+1),"")</f>
        <v>0</v>
      </c>
      <c r="BC1337">
        <f>IFERROR(SMALL(BC346:BC1024,ROW()-ROW($BC$1027)+1),"")</f>
        <v>0</v>
      </c>
      <c r="BD1337">
        <f>IFERROR(SMALL(BD346:BD1024,ROW()-ROW($BD$1027)+1),"")</f>
        <v>0</v>
      </c>
      <c r="BE1337">
        <f>IFERROR(SMALL(BE346:BE1024,ROW()-ROW($BE$1027)+1),"")</f>
        <v>0</v>
      </c>
      <c r="BF1337">
        <f>IFERROR(SMALL(BF346:BF1024,ROW()-ROW($BF$1027)+1),"")</f>
        <v>0</v>
      </c>
      <c r="BG1337">
        <f>IFERROR(SMALL(BG346:BG1024,ROW()-ROW($BG$1027)+1),"")</f>
        <v>0</v>
      </c>
      <c r="BH1337">
        <f>IFERROR(SMALL(BH346:BH1024,ROW()-ROW($BH$1027)+1),"")</f>
        <v>0</v>
      </c>
      <c r="BI1337">
        <f>IFERROR(SMALL(BI346:BI1024,ROW()-ROW($BI$1027)+1),"")</f>
        <v>0</v>
      </c>
      <c r="BJ1337">
        <f>IFERROR(SMALL(BJ346:BJ1024,ROW()-ROW($BJ$1027)+1),"")</f>
        <v>0</v>
      </c>
      <c r="BK1337">
        <f>IFERROR(SMALL(BK346:BK1024,ROW()-ROW($BK$1027)+1),"")</f>
        <v>0</v>
      </c>
      <c r="BL1337">
        <f>IFERROR(SMALL(BL346:BL1024,ROW()-ROW($BL$1027)+1),"")</f>
        <v>0</v>
      </c>
      <c r="BM1337">
        <f>IFERROR(SMALL(BM346:BM1024,ROW()-ROW($BM$1027)+1),"")</f>
        <v>0</v>
      </c>
      <c r="BN1337">
        <f>IFERROR(SMALL(BN346:BN1024,ROW()-ROW($BN$1027)+1),"")</f>
        <v>0</v>
      </c>
      <c r="BO1337">
        <f>IFERROR(SMALL(BO346:BO1024,ROW()-ROW($BO$1027)+1),"")</f>
        <v>0</v>
      </c>
      <c r="BP1337">
        <f>IFERROR(SMALL(BP346:BP1024,ROW()-ROW($BP$1027)+1),"")</f>
        <v>0</v>
      </c>
      <c r="BQ1337">
        <f>IFERROR(SMALL(BQ346:BQ1024,ROW()-ROW($BQ$1027)+1),"")</f>
        <v>0</v>
      </c>
      <c r="BR1337">
        <f>IFERROR(SMALL(BR346:BR1024,ROW()-ROW($BR$1027)+1),"")</f>
        <v>0</v>
      </c>
    </row>
    <row r="1338" spans="5:70">
      <c r="E1338">
        <f>IFERROR(SMALL(E346:E1024,ROW()-ROW($E$1027)+1),"")</f>
        <v>0</v>
      </c>
      <c r="F1338">
        <f>IFERROR(SMALL(F346:F1024,ROW()-ROW($F$1027)+1),"")</f>
        <v>0</v>
      </c>
      <c r="G1338">
        <f>IFERROR(SMALL(G346:G1024,ROW()-ROW($G$1027)+1),"")</f>
        <v>0</v>
      </c>
      <c r="H1338">
        <f>IFERROR(SMALL(H346:H1024,ROW()-ROW($H$1027)+1),"")</f>
        <v>0</v>
      </c>
      <c r="I1338">
        <f>IFERROR(SMALL(I346:I1024,ROW()-ROW($I$1027)+1),"")</f>
        <v>0</v>
      </c>
      <c r="J1338">
        <f>IFERROR(SMALL(J346:J1024,ROW()-ROW($J$1027)+1),"")</f>
        <v>0</v>
      </c>
      <c r="K1338">
        <f>IFERROR(SMALL(K346:K1024,ROW()-ROW($K$1027)+1),"")</f>
        <v>0</v>
      </c>
      <c r="L1338">
        <f>IFERROR(SMALL(L346:L1024,ROW()-ROW($L$1027)+1),"")</f>
        <v>0</v>
      </c>
      <c r="M1338">
        <f>IFERROR(SMALL(M346:M1024,ROW()-ROW($M$1027)+1),"")</f>
        <v>0</v>
      </c>
      <c r="N1338">
        <f>IFERROR(SMALL(N346:N1024,ROW()-ROW($N$1027)+1),"")</f>
        <v>0</v>
      </c>
      <c r="O1338">
        <f>IFERROR(SMALL(O346:O1024,ROW()-ROW($O$1027)+1),"")</f>
        <v>0</v>
      </c>
      <c r="P1338">
        <f>IFERROR(SMALL(P346:P1024,ROW()-ROW($P$1027)+1),"")</f>
        <v>0</v>
      </c>
      <c r="Q1338">
        <f>IFERROR(SMALL(Q346:Q1024,ROW()-ROW($Q$1027)+1),"")</f>
        <v>0</v>
      </c>
      <c r="R1338">
        <f>IFERROR(SMALL(R346:R1024,ROW()-ROW($R$1027)+1),"")</f>
        <v>0</v>
      </c>
      <c r="S1338">
        <f>IFERROR(SMALL(S346:S1024,ROW()-ROW($S$1027)+1),"")</f>
        <v>0</v>
      </c>
      <c r="T1338">
        <f>IFERROR(SMALL(T346:T1024,ROW()-ROW($T$1027)+1),"")</f>
        <v>0</v>
      </c>
      <c r="U1338">
        <f>IFERROR(SMALL(U346:U1024,ROW()-ROW($U$1027)+1),"")</f>
        <v>0</v>
      </c>
      <c r="V1338">
        <f>IFERROR(SMALL(V346:V1024,ROW()-ROW($V$1027)+1),"")</f>
        <v>0</v>
      </c>
      <c r="W1338">
        <f>IFERROR(SMALL(W346:W1024,ROW()-ROW($W$1027)+1),"")</f>
        <v>0</v>
      </c>
      <c r="X1338">
        <f>IFERROR(SMALL(X346:X1024,ROW()-ROW($X$1027)+1),"")</f>
        <v>0</v>
      </c>
      <c r="Y1338">
        <f>IFERROR(SMALL(Y346:Y1024,ROW()-ROW($Y$1027)+1),"")</f>
        <v>0</v>
      </c>
      <c r="Z1338">
        <f>IFERROR(SMALL(Z346:Z1024,ROW()-ROW($Z$1027)+1),"")</f>
        <v>0</v>
      </c>
      <c r="AA1338">
        <f>IFERROR(SMALL(AA346:AA1024,ROW()-ROW($AA$1027)+1),"")</f>
        <v>0</v>
      </c>
      <c r="AB1338">
        <f>IFERROR(SMALL(AB346:AB1024,ROW()-ROW($AB$1027)+1),"")</f>
        <v>0</v>
      </c>
      <c r="AC1338">
        <f>IFERROR(SMALL(AC346:AC1024,ROW()-ROW($AC$1027)+1),"")</f>
        <v>0</v>
      </c>
      <c r="AD1338">
        <f>IFERROR(SMALL(AD346:AD1024,ROW()-ROW($AD$1027)+1),"")</f>
        <v>0</v>
      </c>
      <c r="AE1338">
        <f>IFERROR(SMALL(AE346:AE1024,ROW()-ROW($AE$1027)+1),"")</f>
        <v>0</v>
      </c>
      <c r="AF1338">
        <f>IFERROR(SMALL(AF346:AF1024,ROW()-ROW($AF$1027)+1),"")</f>
        <v>0</v>
      </c>
      <c r="AG1338">
        <f>IFERROR(SMALL(AG346:AG1024,ROW()-ROW($AG$1027)+1),"")</f>
        <v>0</v>
      </c>
      <c r="AH1338">
        <f>IFERROR(SMALL(AH346:AH1024,ROW()-ROW($AH$1027)+1),"")</f>
        <v>0</v>
      </c>
      <c r="AI1338">
        <f>IFERROR(SMALL(AI346:AI1024,ROW()-ROW($AI$1027)+1),"")</f>
        <v>0</v>
      </c>
      <c r="AJ1338">
        <f>IFERROR(SMALL(AJ346:AJ1024,ROW()-ROW($AJ$1027)+1),"")</f>
        <v>0</v>
      </c>
      <c r="AM1338">
        <f>IFERROR(SMALL(AM346:AM1024,ROW()-ROW($AM$1027)+1),"")</f>
        <v>0</v>
      </c>
      <c r="AN1338">
        <f>IFERROR(SMALL(AN346:AN1024,ROW()-ROW($AN$1027)+1),"")</f>
        <v>0</v>
      </c>
      <c r="AO1338">
        <f>IFERROR(SMALL(AO346:AO1024,ROW()-ROW($AO$1027)+1),"")</f>
        <v>0</v>
      </c>
      <c r="AP1338">
        <f>IFERROR(SMALL(AP346:AP1024,ROW()-ROW($AP$1027)+1),"")</f>
        <v>0</v>
      </c>
      <c r="AQ1338">
        <f>IFERROR(SMALL(AQ346:AQ1024,ROW()-ROW($AQ$1027)+1),"")</f>
        <v>0</v>
      </c>
      <c r="AR1338">
        <f>IFERROR(SMALL(AR346:AR1024,ROW()-ROW($AR$1027)+1),"")</f>
        <v>0</v>
      </c>
      <c r="AS1338">
        <f>IFERROR(SMALL(AS346:AS1024,ROW()-ROW($AS$1027)+1),"")</f>
        <v>0</v>
      </c>
      <c r="AT1338">
        <f>IFERROR(SMALL(AT346:AT1024,ROW()-ROW($AT$1027)+1),"")</f>
        <v>0</v>
      </c>
      <c r="AU1338">
        <f>IFERROR(SMALL(AU346:AU1024,ROW()-ROW($AU$1027)+1),"")</f>
        <v>0</v>
      </c>
      <c r="AV1338">
        <f>IFERROR(SMALL(AV346:AV1024,ROW()-ROW($AV$1027)+1),"")</f>
        <v>0</v>
      </c>
      <c r="AW1338">
        <f>IFERROR(SMALL(AW346:AW1024,ROW()-ROW($AW$1027)+1),"")</f>
        <v>0</v>
      </c>
      <c r="AX1338">
        <f>IFERROR(SMALL(AX346:AX1024,ROW()-ROW($AX$1027)+1),"")</f>
        <v>0</v>
      </c>
      <c r="AY1338">
        <f>IFERROR(SMALL(AY346:AY1024,ROW()-ROW($AY$1027)+1),"")</f>
        <v>0</v>
      </c>
      <c r="AZ1338">
        <f>IFERROR(SMALL(AZ346:AZ1024,ROW()-ROW($AZ$1027)+1),"")</f>
        <v>0</v>
      </c>
      <c r="BA1338">
        <f>IFERROR(SMALL(BA346:BA1024,ROW()-ROW($BA$1027)+1),"")</f>
        <v>0</v>
      </c>
      <c r="BB1338">
        <f>IFERROR(SMALL(BB346:BB1024,ROW()-ROW($BB$1027)+1),"")</f>
        <v>0</v>
      </c>
      <c r="BC1338">
        <f>IFERROR(SMALL(BC346:BC1024,ROW()-ROW($BC$1027)+1),"")</f>
        <v>0</v>
      </c>
      <c r="BD1338">
        <f>IFERROR(SMALL(BD346:BD1024,ROW()-ROW($BD$1027)+1),"")</f>
        <v>0</v>
      </c>
      <c r="BE1338">
        <f>IFERROR(SMALL(BE346:BE1024,ROW()-ROW($BE$1027)+1),"")</f>
        <v>0</v>
      </c>
      <c r="BF1338">
        <f>IFERROR(SMALL(BF346:BF1024,ROW()-ROW($BF$1027)+1),"")</f>
        <v>0</v>
      </c>
      <c r="BG1338">
        <f>IFERROR(SMALL(BG346:BG1024,ROW()-ROW($BG$1027)+1),"")</f>
        <v>0</v>
      </c>
      <c r="BH1338">
        <f>IFERROR(SMALL(BH346:BH1024,ROW()-ROW($BH$1027)+1),"")</f>
        <v>0</v>
      </c>
      <c r="BI1338">
        <f>IFERROR(SMALL(BI346:BI1024,ROW()-ROW($BI$1027)+1),"")</f>
        <v>0</v>
      </c>
      <c r="BJ1338">
        <f>IFERROR(SMALL(BJ346:BJ1024,ROW()-ROW($BJ$1027)+1),"")</f>
        <v>0</v>
      </c>
      <c r="BK1338">
        <f>IFERROR(SMALL(BK346:BK1024,ROW()-ROW($BK$1027)+1),"")</f>
        <v>0</v>
      </c>
      <c r="BL1338">
        <f>IFERROR(SMALL(BL346:BL1024,ROW()-ROW($BL$1027)+1),"")</f>
        <v>0</v>
      </c>
      <c r="BM1338">
        <f>IFERROR(SMALL(BM346:BM1024,ROW()-ROW($BM$1027)+1),"")</f>
        <v>0</v>
      </c>
      <c r="BN1338">
        <f>IFERROR(SMALL(BN346:BN1024,ROW()-ROW($BN$1027)+1),"")</f>
        <v>0</v>
      </c>
      <c r="BO1338">
        <f>IFERROR(SMALL(BO346:BO1024,ROW()-ROW($BO$1027)+1),"")</f>
        <v>0</v>
      </c>
      <c r="BP1338">
        <f>IFERROR(SMALL(BP346:BP1024,ROW()-ROW($BP$1027)+1),"")</f>
        <v>0</v>
      </c>
      <c r="BQ1338">
        <f>IFERROR(SMALL(BQ346:BQ1024,ROW()-ROW($BQ$1027)+1),"")</f>
        <v>0</v>
      </c>
      <c r="BR1338">
        <f>IFERROR(SMALL(BR346:BR1024,ROW()-ROW($BR$1027)+1),"")</f>
        <v>0</v>
      </c>
    </row>
    <row r="1339" spans="5:70">
      <c r="E1339">
        <f>IFERROR(SMALL(E346:E1024,ROW()-ROW($E$1027)+1),"")</f>
        <v>0</v>
      </c>
      <c r="F1339">
        <f>IFERROR(SMALL(F346:F1024,ROW()-ROW($F$1027)+1),"")</f>
        <v>0</v>
      </c>
      <c r="G1339">
        <f>IFERROR(SMALL(G346:G1024,ROW()-ROW($G$1027)+1),"")</f>
        <v>0</v>
      </c>
      <c r="H1339">
        <f>IFERROR(SMALL(H346:H1024,ROW()-ROW($H$1027)+1),"")</f>
        <v>0</v>
      </c>
      <c r="I1339">
        <f>IFERROR(SMALL(I346:I1024,ROW()-ROW($I$1027)+1),"")</f>
        <v>0</v>
      </c>
      <c r="J1339">
        <f>IFERROR(SMALL(J346:J1024,ROW()-ROW($J$1027)+1),"")</f>
        <v>0</v>
      </c>
      <c r="K1339">
        <f>IFERROR(SMALL(K346:K1024,ROW()-ROW($K$1027)+1),"")</f>
        <v>0</v>
      </c>
      <c r="L1339">
        <f>IFERROR(SMALL(L346:L1024,ROW()-ROW($L$1027)+1),"")</f>
        <v>0</v>
      </c>
      <c r="M1339">
        <f>IFERROR(SMALL(M346:M1024,ROW()-ROW($M$1027)+1),"")</f>
        <v>0</v>
      </c>
      <c r="N1339">
        <f>IFERROR(SMALL(N346:N1024,ROW()-ROW($N$1027)+1),"")</f>
        <v>0</v>
      </c>
      <c r="O1339">
        <f>IFERROR(SMALL(O346:O1024,ROW()-ROW($O$1027)+1),"")</f>
        <v>0</v>
      </c>
      <c r="P1339">
        <f>IFERROR(SMALL(P346:P1024,ROW()-ROW($P$1027)+1),"")</f>
        <v>0</v>
      </c>
      <c r="Q1339">
        <f>IFERROR(SMALL(Q346:Q1024,ROW()-ROW($Q$1027)+1),"")</f>
        <v>0</v>
      </c>
      <c r="R1339">
        <f>IFERROR(SMALL(R346:R1024,ROW()-ROW($R$1027)+1),"")</f>
        <v>0</v>
      </c>
      <c r="S1339">
        <f>IFERROR(SMALL(S346:S1024,ROW()-ROW($S$1027)+1),"")</f>
        <v>0</v>
      </c>
      <c r="T1339">
        <f>IFERROR(SMALL(T346:T1024,ROW()-ROW($T$1027)+1),"")</f>
        <v>0</v>
      </c>
      <c r="U1339">
        <f>IFERROR(SMALL(U346:U1024,ROW()-ROW($U$1027)+1),"")</f>
        <v>0</v>
      </c>
      <c r="V1339">
        <f>IFERROR(SMALL(V346:V1024,ROW()-ROW($V$1027)+1),"")</f>
        <v>0</v>
      </c>
      <c r="W1339">
        <f>IFERROR(SMALL(W346:W1024,ROW()-ROW($W$1027)+1),"")</f>
        <v>0</v>
      </c>
      <c r="X1339">
        <f>IFERROR(SMALL(X346:X1024,ROW()-ROW($X$1027)+1),"")</f>
        <v>0</v>
      </c>
      <c r="Y1339">
        <f>IFERROR(SMALL(Y346:Y1024,ROW()-ROW($Y$1027)+1),"")</f>
        <v>0</v>
      </c>
      <c r="Z1339">
        <f>IFERROR(SMALL(Z346:Z1024,ROW()-ROW($Z$1027)+1),"")</f>
        <v>0</v>
      </c>
      <c r="AA1339">
        <f>IFERROR(SMALL(AA346:AA1024,ROW()-ROW($AA$1027)+1),"")</f>
        <v>0</v>
      </c>
      <c r="AB1339">
        <f>IFERROR(SMALL(AB346:AB1024,ROW()-ROW($AB$1027)+1),"")</f>
        <v>0</v>
      </c>
      <c r="AC1339">
        <f>IFERROR(SMALL(AC346:AC1024,ROW()-ROW($AC$1027)+1),"")</f>
        <v>0</v>
      </c>
      <c r="AD1339">
        <f>IFERROR(SMALL(AD346:AD1024,ROW()-ROW($AD$1027)+1),"")</f>
        <v>0</v>
      </c>
      <c r="AE1339">
        <f>IFERROR(SMALL(AE346:AE1024,ROW()-ROW($AE$1027)+1),"")</f>
        <v>0</v>
      </c>
      <c r="AF1339">
        <f>IFERROR(SMALL(AF346:AF1024,ROW()-ROW($AF$1027)+1),"")</f>
        <v>0</v>
      </c>
      <c r="AG1339">
        <f>IFERROR(SMALL(AG346:AG1024,ROW()-ROW($AG$1027)+1),"")</f>
        <v>0</v>
      </c>
      <c r="AH1339">
        <f>IFERROR(SMALL(AH346:AH1024,ROW()-ROW($AH$1027)+1),"")</f>
        <v>0</v>
      </c>
      <c r="AI1339">
        <f>IFERROR(SMALL(AI346:AI1024,ROW()-ROW($AI$1027)+1),"")</f>
        <v>0</v>
      </c>
      <c r="AJ1339">
        <f>IFERROR(SMALL(AJ346:AJ1024,ROW()-ROW($AJ$1027)+1),"")</f>
        <v>0</v>
      </c>
      <c r="AM1339">
        <f>IFERROR(SMALL(AM346:AM1024,ROW()-ROW($AM$1027)+1),"")</f>
        <v>0</v>
      </c>
      <c r="AN1339">
        <f>IFERROR(SMALL(AN346:AN1024,ROW()-ROW($AN$1027)+1),"")</f>
        <v>0</v>
      </c>
      <c r="AO1339">
        <f>IFERROR(SMALL(AO346:AO1024,ROW()-ROW($AO$1027)+1),"")</f>
        <v>0</v>
      </c>
      <c r="AP1339">
        <f>IFERROR(SMALL(AP346:AP1024,ROW()-ROW($AP$1027)+1),"")</f>
        <v>0</v>
      </c>
      <c r="AQ1339">
        <f>IFERROR(SMALL(AQ346:AQ1024,ROW()-ROW($AQ$1027)+1),"")</f>
        <v>0</v>
      </c>
      <c r="AR1339">
        <f>IFERROR(SMALL(AR346:AR1024,ROW()-ROW($AR$1027)+1),"")</f>
        <v>0</v>
      </c>
      <c r="AS1339">
        <f>IFERROR(SMALL(AS346:AS1024,ROW()-ROW($AS$1027)+1),"")</f>
        <v>0</v>
      </c>
      <c r="AT1339">
        <f>IFERROR(SMALL(AT346:AT1024,ROW()-ROW($AT$1027)+1),"")</f>
        <v>0</v>
      </c>
      <c r="AU1339">
        <f>IFERROR(SMALL(AU346:AU1024,ROW()-ROW($AU$1027)+1),"")</f>
        <v>0</v>
      </c>
      <c r="AV1339">
        <f>IFERROR(SMALL(AV346:AV1024,ROW()-ROW($AV$1027)+1),"")</f>
        <v>0</v>
      </c>
      <c r="AW1339">
        <f>IFERROR(SMALL(AW346:AW1024,ROW()-ROW($AW$1027)+1),"")</f>
        <v>0</v>
      </c>
      <c r="AX1339">
        <f>IFERROR(SMALL(AX346:AX1024,ROW()-ROW($AX$1027)+1),"")</f>
        <v>0</v>
      </c>
      <c r="AY1339">
        <f>IFERROR(SMALL(AY346:AY1024,ROW()-ROW($AY$1027)+1),"")</f>
        <v>0</v>
      </c>
      <c r="AZ1339">
        <f>IFERROR(SMALL(AZ346:AZ1024,ROW()-ROW($AZ$1027)+1),"")</f>
        <v>0</v>
      </c>
      <c r="BA1339">
        <f>IFERROR(SMALL(BA346:BA1024,ROW()-ROW($BA$1027)+1),"")</f>
        <v>0</v>
      </c>
      <c r="BB1339">
        <f>IFERROR(SMALL(BB346:BB1024,ROW()-ROW($BB$1027)+1),"")</f>
        <v>0</v>
      </c>
      <c r="BC1339">
        <f>IFERROR(SMALL(BC346:BC1024,ROW()-ROW($BC$1027)+1),"")</f>
        <v>0</v>
      </c>
      <c r="BD1339">
        <f>IFERROR(SMALL(BD346:BD1024,ROW()-ROW($BD$1027)+1),"")</f>
        <v>0</v>
      </c>
      <c r="BE1339">
        <f>IFERROR(SMALL(BE346:BE1024,ROW()-ROW($BE$1027)+1),"")</f>
        <v>0</v>
      </c>
      <c r="BF1339">
        <f>IFERROR(SMALL(BF346:BF1024,ROW()-ROW($BF$1027)+1),"")</f>
        <v>0</v>
      </c>
      <c r="BG1339">
        <f>IFERROR(SMALL(BG346:BG1024,ROW()-ROW($BG$1027)+1),"")</f>
        <v>0</v>
      </c>
      <c r="BH1339">
        <f>IFERROR(SMALL(BH346:BH1024,ROW()-ROW($BH$1027)+1),"")</f>
        <v>0</v>
      </c>
      <c r="BI1339">
        <f>IFERROR(SMALL(BI346:BI1024,ROW()-ROW($BI$1027)+1),"")</f>
        <v>0</v>
      </c>
      <c r="BJ1339">
        <f>IFERROR(SMALL(BJ346:BJ1024,ROW()-ROW($BJ$1027)+1),"")</f>
        <v>0</v>
      </c>
      <c r="BK1339">
        <f>IFERROR(SMALL(BK346:BK1024,ROW()-ROW($BK$1027)+1),"")</f>
        <v>0</v>
      </c>
      <c r="BL1339">
        <f>IFERROR(SMALL(BL346:BL1024,ROW()-ROW($BL$1027)+1),"")</f>
        <v>0</v>
      </c>
      <c r="BM1339">
        <f>IFERROR(SMALL(BM346:BM1024,ROW()-ROW($BM$1027)+1),"")</f>
        <v>0</v>
      </c>
      <c r="BN1339">
        <f>IFERROR(SMALL(BN346:BN1024,ROW()-ROW($BN$1027)+1),"")</f>
        <v>0</v>
      </c>
      <c r="BO1339">
        <f>IFERROR(SMALL(BO346:BO1024,ROW()-ROW($BO$1027)+1),"")</f>
        <v>0</v>
      </c>
      <c r="BP1339">
        <f>IFERROR(SMALL(BP346:BP1024,ROW()-ROW($BP$1027)+1),"")</f>
        <v>0</v>
      </c>
      <c r="BQ1339">
        <f>IFERROR(SMALL(BQ346:BQ1024,ROW()-ROW($BQ$1027)+1),"")</f>
        <v>0</v>
      </c>
      <c r="BR1339">
        <f>IFERROR(SMALL(BR346:BR1024,ROW()-ROW($BR$1027)+1),"")</f>
        <v>0</v>
      </c>
    </row>
    <row r="1340" spans="5:70">
      <c r="E1340">
        <f>IFERROR(SMALL(E346:E1024,ROW()-ROW($E$1027)+1),"")</f>
        <v>0</v>
      </c>
      <c r="F1340">
        <f>IFERROR(SMALL(F346:F1024,ROW()-ROW($F$1027)+1),"")</f>
        <v>0</v>
      </c>
      <c r="G1340">
        <f>IFERROR(SMALL(G346:G1024,ROW()-ROW($G$1027)+1),"")</f>
        <v>0</v>
      </c>
      <c r="H1340">
        <f>IFERROR(SMALL(H346:H1024,ROW()-ROW($H$1027)+1),"")</f>
        <v>0</v>
      </c>
      <c r="I1340">
        <f>IFERROR(SMALL(I346:I1024,ROW()-ROW($I$1027)+1),"")</f>
        <v>0</v>
      </c>
      <c r="J1340">
        <f>IFERROR(SMALL(J346:J1024,ROW()-ROW($J$1027)+1),"")</f>
        <v>0</v>
      </c>
      <c r="K1340">
        <f>IFERROR(SMALL(K346:K1024,ROW()-ROW($K$1027)+1),"")</f>
        <v>0</v>
      </c>
      <c r="L1340">
        <f>IFERROR(SMALL(L346:L1024,ROW()-ROW($L$1027)+1),"")</f>
        <v>0</v>
      </c>
      <c r="M1340">
        <f>IFERROR(SMALL(M346:M1024,ROW()-ROW($M$1027)+1),"")</f>
        <v>0</v>
      </c>
      <c r="N1340">
        <f>IFERROR(SMALL(N346:N1024,ROW()-ROW($N$1027)+1),"")</f>
        <v>0</v>
      </c>
      <c r="O1340">
        <f>IFERROR(SMALL(O346:O1024,ROW()-ROW($O$1027)+1),"")</f>
        <v>0</v>
      </c>
      <c r="P1340">
        <f>IFERROR(SMALL(P346:P1024,ROW()-ROW($P$1027)+1),"")</f>
        <v>0</v>
      </c>
      <c r="Q1340">
        <f>IFERROR(SMALL(Q346:Q1024,ROW()-ROW($Q$1027)+1),"")</f>
        <v>0</v>
      </c>
      <c r="R1340">
        <f>IFERROR(SMALL(R346:R1024,ROW()-ROW($R$1027)+1),"")</f>
        <v>0</v>
      </c>
      <c r="S1340">
        <f>IFERROR(SMALL(S346:S1024,ROW()-ROW($S$1027)+1),"")</f>
        <v>0</v>
      </c>
      <c r="T1340">
        <f>IFERROR(SMALL(T346:T1024,ROW()-ROW($T$1027)+1),"")</f>
        <v>0</v>
      </c>
      <c r="U1340">
        <f>IFERROR(SMALL(U346:U1024,ROW()-ROW($U$1027)+1),"")</f>
        <v>0</v>
      </c>
      <c r="V1340">
        <f>IFERROR(SMALL(V346:V1024,ROW()-ROW($V$1027)+1),"")</f>
        <v>0</v>
      </c>
      <c r="W1340">
        <f>IFERROR(SMALL(W346:W1024,ROW()-ROW($W$1027)+1),"")</f>
        <v>0</v>
      </c>
      <c r="X1340">
        <f>IFERROR(SMALL(X346:X1024,ROW()-ROW($X$1027)+1),"")</f>
        <v>0</v>
      </c>
      <c r="Y1340">
        <f>IFERROR(SMALL(Y346:Y1024,ROW()-ROW($Y$1027)+1),"")</f>
        <v>0</v>
      </c>
      <c r="Z1340">
        <f>IFERROR(SMALL(Z346:Z1024,ROW()-ROW($Z$1027)+1),"")</f>
        <v>0</v>
      </c>
      <c r="AA1340">
        <f>IFERROR(SMALL(AA346:AA1024,ROW()-ROW($AA$1027)+1),"")</f>
        <v>0</v>
      </c>
      <c r="AB1340">
        <f>IFERROR(SMALL(AB346:AB1024,ROW()-ROW($AB$1027)+1),"")</f>
        <v>0</v>
      </c>
      <c r="AC1340">
        <f>IFERROR(SMALL(AC346:AC1024,ROW()-ROW($AC$1027)+1),"")</f>
        <v>0</v>
      </c>
      <c r="AD1340">
        <f>IFERROR(SMALL(AD346:AD1024,ROW()-ROW($AD$1027)+1),"")</f>
        <v>0</v>
      </c>
      <c r="AE1340">
        <f>IFERROR(SMALL(AE346:AE1024,ROW()-ROW($AE$1027)+1),"")</f>
        <v>0</v>
      </c>
      <c r="AF1340">
        <f>IFERROR(SMALL(AF346:AF1024,ROW()-ROW($AF$1027)+1),"")</f>
        <v>0</v>
      </c>
      <c r="AG1340">
        <f>IFERROR(SMALL(AG346:AG1024,ROW()-ROW($AG$1027)+1),"")</f>
        <v>0</v>
      </c>
      <c r="AH1340">
        <f>IFERROR(SMALL(AH346:AH1024,ROW()-ROW($AH$1027)+1),"")</f>
        <v>0</v>
      </c>
      <c r="AI1340">
        <f>IFERROR(SMALL(AI346:AI1024,ROW()-ROW($AI$1027)+1),"")</f>
        <v>0</v>
      </c>
      <c r="AJ1340">
        <f>IFERROR(SMALL(AJ346:AJ1024,ROW()-ROW($AJ$1027)+1),"")</f>
        <v>0</v>
      </c>
      <c r="AM1340">
        <f>IFERROR(SMALL(AM346:AM1024,ROW()-ROW($AM$1027)+1),"")</f>
        <v>0</v>
      </c>
      <c r="AN1340">
        <f>IFERROR(SMALL(AN346:AN1024,ROW()-ROW($AN$1027)+1),"")</f>
        <v>0</v>
      </c>
      <c r="AO1340">
        <f>IFERROR(SMALL(AO346:AO1024,ROW()-ROW($AO$1027)+1),"")</f>
        <v>0</v>
      </c>
      <c r="AP1340">
        <f>IFERROR(SMALL(AP346:AP1024,ROW()-ROW($AP$1027)+1),"")</f>
        <v>0</v>
      </c>
      <c r="AQ1340">
        <f>IFERROR(SMALL(AQ346:AQ1024,ROW()-ROW($AQ$1027)+1),"")</f>
        <v>0</v>
      </c>
      <c r="AR1340">
        <f>IFERROR(SMALL(AR346:AR1024,ROW()-ROW($AR$1027)+1),"")</f>
        <v>0</v>
      </c>
      <c r="AS1340">
        <f>IFERROR(SMALL(AS346:AS1024,ROW()-ROW($AS$1027)+1),"")</f>
        <v>0</v>
      </c>
      <c r="AT1340">
        <f>IFERROR(SMALL(AT346:AT1024,ROW()-ROW($AT$1027)+1),"")</f>
        <v>0</v>
      </c>
      <c r="AU1340">
        <f>IFERROR(SMALL(AU346:AU1024,ROW()-ROW($AU$1027)+1),"")</f>
        <v>0</v>
      </c>
      <c r="AV1340">
        <f>IFERROR(SMALL(AV346:AV1024,ROW()-ROW($AV$1027)+1),"")</f>
        <v>0</v>
      </c>
      <c r="AW1340">
        <f>IFERROR(SMALL(AW346:AW1024,ROW()-ROW($AW$1027)+1),"")</f>
        <v>0</v>
      </c>
      <c r="AX1340">
        <f>IFERROR(SMALL(AX346:AX1024,ROW()-ROW($AX$1027)+1),"")</f>
        <v>0</v>
      </c>
      <c r="AY1340">
        <f>IFERROR(SMALL(AY346:AY1024,ROW()-ROW($AY$1027)+1),"")</f>
        <v>0</v>
      </c>
      <c r="AZ1340">
        <f>IFERROR(SMALL(AZ346:AZ1024,ROW()-ROW($AZ$1027)+1),"")</f>
        <v>0</v>
      </c>
      <c r="BA1340">
        <f>IFERROR(SMALL(BA346:BA1024,ROW()-ROW($BA$1027)+1),"")</f>
        <v>0</v>
      </c>
      <c r="BB1340">
        <f>IFERROR(SMALL(BB346:BB1024,ROW()-ROW($BB$1027)+1),"")</f>
        <v>0</v>
      </c>
      <c r="BC1340">
        <f>IFERROR(SMALL(BC346:BC1024,ROW()-ROW($BC$1027)+1),"")</f>
        <v>0</v>
      </c>
      <c r="BD1340">
        <f>IFERROR(SMALL(BD346:BD1024,ROW()-ROW($BD$1027)+1),"")</f>
        <v>0</v>
      </c>
      <c r="BE1340">
        <f>IFERROR(SMALL(BE346:BE1024,ROW()-ROW($BE$1027)+1),"")</f>
        <v>0</v>
      </c>
      <c r="BF1340">
        <f>IFERROR(SMALL(BF346:BF1024,ROW()-ROW($BF$1027)+1),"")</f>
        <v>0</v>
      </c>
      <c r="BG1340">
        <f>IFERROR(SMALL(BG346:BG1024,ROW()-ROW($BG$1027)+1),"")</f>
        <v>0</v>
      </c>
      <c r="BH1340">
        <f>IFERROR(SMALL(BH346:BH1024,ROW()-ROW($BH$1027)+1),"")</f>
        <v>0</v>
      </c>
      <c r="BI1340">
        <f>IFERROR(SMALL(BI346:BI1024,ROW()-ROW($BI$1027)+1),"")</f>
        <v>0</v>
      </c>
      <c r="BJ1340">
        <f>IFERROR(SMALL(BJ346:BJ1024,ROW()-ROW($BJ$1027)+1),"")</f>
        <v>0</v>
      </c>
      <c r="BK1340">
        <f>IFERROR(SMALL(BK346:BK1024,ROW()-ROW($BK$1027)+1),"")</f>
        <v>0</v>
      </c>
      <c r="BL1340">
        <f>IFERROR(SMALL(BL346:BL1024,ROW()-ROW($BL$1027)+1),"")</f>
        <v>0</v>
      </c>
      <c r="BM1340">
        <f>IFERROR(SMALL(BM346:BM1024,ROW()-ROW($BM$1027)+1),"")</f>
        <v>0</v>
      </c>
      <c r="BN1340">
        <f>IFERROR(SMALL(BN346:BN1024,ROW()-ROW($BN$1027)+1),"")</f>
        <v>0</v>
      </c>
      <c r="BO1340">
        <f>IFERROR(SMALL(BO346:BO1024,ROW()-ROW($BO$1027)+1),"")</f>
        <v>0</v>
      </c>
      <c r="BP1340">
        <f>IFERROR(SMALL(BP346:BP1024,ROW()-ROW($BP$1027)+1),"")</f>
        <v>0</v>
      </c>
      <c r="BQ1340">
        <f>IFERROR(SMALL(BQ346:BQ1024,ROW()-ROW($BQ$1027)+1),"")</f>
        <v>0</v>
      </c>
      <c r="BR1340">
        <f>IFERROR(SMALL(BR346:BR1024,ROW()-ROW($BR$1027)+1),"")</f>
        <v>0</v>
      </c>
    </row>
    <row r="1341" spans="5:70">
      <c r="E1341">
        <f>IFERROR(SMALL(E346:E1024,ROW()-ROW($E$1027)+1),"")</f>
        <v>0</v>
      </c>
      <c r="F1341">
        <f>IFERROR(SMALL(F346:F1024,ROW()-ROW($F$1027)+1),"")</f>
        <v>0</v>
      </c>
      <c r="G1341">
        <f>IFERROR(SMALL(G346:G1024,ROW()-ROW($G$1027)+1),"")</f>
        <v>0</v>
      </c>
      <c r="H1341">
        <f>IFERROR(SMALL(H346:H1024,ROW()-ROW($H$1027)+1),"")</f>
        <v>0</v>
      </c>
      <c r="I1341">
        <f>IFERROR(SMALL(I346:I1024,ROW()-ROW($I$1027)+1),"")</f>
        <v>0</v>
      </c>
      <c r="J1341">
        <f>IFERROR(SMALL(J346:J1024,ROW()-ROW($J$1027)+1),"")</f>
        <v>0</v>
      </c>
      <c r="K1341">
        <f>IFERROR(SMALL(K346:K1024,ROW()-ROW($K$1027)+1),"")</f>
        <v>0</v>
      </c>
      <c r="L1341">
        <f>IFERROR(SMALL(L346:L1024,ROW()-ROW($L$1027)+1),"")</f>
        <v>0</v>
      </c>
      <c r="M1341">
        <f>IFERROR(SMALL(M346:M1024,ROW()-ROW($M$1027)+1),"")</f>
        <v>0</v>
      </c>
      <c r="N1341">
        <f>IFERROR(SMALL(N346:N1024,ROW()-ROW($N$1027)+1),"")</f>
        <v>0</v>
      </c>
      <c r="O1341">
        <f>IFERROR(SMALL(O346:O1024,ROW()-ROW($O$1027)+1),"")</f>
        <v>0</v>
      </c>
      <c r="P1341">
        <f>IFERROR(SMALL(P346:P1024,ROW()-ROW($P$1027)+1),"")</f>
        <v>0</v>
      </c>
      <c r="Q1341">
        <f>IFERROR(SMALL(Q346:Q1024,ROW()-ROW($Q$1027)+1),"")</f>
        <v>0</v>
      </c>
      <c r="R1341">
        <f>IFERROR(SMALL(R346:R1024,ROW()-ROW($R$1027)+1),"")</f>
        <v>0</v>
      </c>
      <c r="S1341">
        <f>IFERROR(SMALL(S346:S1024,ROW()-ROW($S$1027)+1),"")</f>
        <v>0</v>
      </c>
      <c r="T1341">
        <f>IFERROR(SMALL(T346:T1024,ROW()-ROW($T$1027)+1),"")</f>
        <v>0</v>
      </c>
      <c r="U1341">
        <f>IFERROR(SMALL(U346:U1024,ROW()-ROW($U$1027)+1),"")</f>
        <v>0</v>
      </c>
      <c r="V1341">
        <f>IFERROR(SMALL(V346:V1024,ROW()-ROW($V$1027)+1),"")</f>
        <v>0</v>
      </c>
      <c r="W1341">
        <f>IFERROR(SMALL(W346:W1024,ROW()-ROW($W$1027)+1),"")</f>
        <v>0</v>
      </c>
      <c r="X1341">
        <f>IFERROR(SMALL(X346:X1024,ROW()-ROW($X$1027)+1),"")</f>
        <v>0</v>
      </c>
      <c r="Y1341">
        <f>IFERROR(SMALL(Y346:Y1024,ROW()-ROW($Y$1027)+1),"")</f>
        <v>0</v>
      </c>
      <c r="Z1341">
        <f>IFERROR(SMALL(Z346:Z1024,ROW()-ROW($Z$1027)+1),"")</f>
        <v>0</v>
      </c>
      <c r="AA1341">
        <f>IFERROR(SMALL(AA346:AA1024,ROW()-ROW($AA$1027)+1),"")</f>
        <v>0</v>
      </c>
      <c r="AB1341">
        <f>IFERROR(SMALL(AB346:AB1024,ROW()-ROW($AB$1027)+1),"")</f>
        <v>0</v>
      </c>
      <c r="AC1341">
        <f>IFERROR(SMALL(AC346:AC1024,ROW()-ROW($AC$1027)+1),"")</f>
        <v>0</v>
      </c>
      <c r="AD1341">
        <f>IFERROR(SMALL(AD346:AD1024,ROW()-ROW($AD$1027)+1),"")</f>
        <v>0</v>
      </c>
      <c r="AE1341">
        <f>IFERROR(SMALL(AE346:AE1024,ROW()-ROW($AE$1027)+1),"")</f>
        <v>0</v>
      </c>
      <c r="AF1341">
        <f>IFERROR(SMALL(AF346:AF1024,ROW()-ROW($AF$1027)+1),"")</f>
        <v>0</v>
      </c>
      <c r="AG1341">
        <f>IFERROR(SMALL(AG346:AG1024,ROW()-ROW($AG$1027)+1),"")</f>
        <v>0</v>
      </c>
      <c r="AH1341">
        <f>IFERROR(SMALL(AH346:AH1024,ROW()-ROW($AH$1027)+1),"")</f>
        <v>0</v>
      </c>
      <c r="AI1341">
        <f>IFERROR(SMALL(AI346:AI1024,ROW()-ROW($AI$1027)+1),"")</f>
        <v>0</v>
      </c>
      <c r="AJ1341">
        <f>IFERROR(SMALL(AJ346:AJ1024,ROW()-ROW($AJ$1027)+1),"")</f>
        <v>0</v>
      </c>
      <c r="AM1341">
        <f>IFERROR(SMALL(AM346:AM1024,ROW()-ROW($AM$1027)+1),"")</f>
        <v>0</v>
      </c>
      <c r="AN1341">
        <f>IFERROR(SMALL(AN346:AN1024,ROW()-ROW($AN$1027)+1),"")</f>
        <v>0</v>
      </c>
      <c r="AO1341">
        <f>IFERROR(SMALL(AO346:AO1024,ROW()-ROW($AO$1027)+1),"")</f>
        <v>0</v>
      </c>
      <c r="AP1341">
        <f>IFERROR(SMALL(AP346:AP1024,ROW()-ROW($AP$1027)+1),"")</f>
        <v>0</v>
      </c>
      <c r="AQ1341">
        <f>IFERROR(SMALL(AQ346:AQ1024,ROW()-ROW($AQ$1027)+1),"")</f>
        <v>0</v>
      </c>
      <c r="AR1341">
        <f>IFERROR(SMALL(AR346:AR1024,ROW()-ROW($AR$1027)+1),"")</f>
        <v>0</v>
      </c>
      <c r="AS1341">
        <f>IFERROR(SMALL(AS346:AS1024,ROW()-ROW($AS$1027)+1),"")</f>
        <v>0</v>
      </c>
      <c r="AT1341">
        <f>IFERROR(SMALL(AT346:AT1024,ROW()-ROW($AT$1027)+1),"")</f>
        <v>0</v>
      </c>
      <c r="AU1341">
        <f>IFERROR(SMALL(AU346:AU1024,ROW()-ROW($AU$1027)+1),"")</f>
        <v>0</v>
      </c>
      <c r="AV1341">
        <f>IFERROR(SMALL(AV346:AV1024,ROW()-ROW($AV$1027)+1),"")</f>
        <v>0</v>
      </c>
      <c r="AW1341">
        <f>IFERROR(SMALL(AW346:AW1024,ROW()-ROW($AW$1027)+1),"")</f>
        <v>0</v>
      </c>
      <c r="AX1341">
        <f>IFERROR(SMALL(AX346:AX1024,ROW()-ROW($AX$1027)+1),"")</f>
        <v>0</v>
      </c>
      <c r="AY1341">
        <f>IFERROR(SMALL(AY346:AY1024,ROW()-ROW($AY$1027)+1),"")</f>
        <v>0</v>
      </c>
      <c r="AZ1341">
        <f>IFERROR(SMALL(AZ346:AZ1024,ROW()-ROW($AZ$1027)+1),"")</f>
        <v>0</v>
      </c>
      <c r="BA1341">
        <f>IFERROR(SMALL(BA346:BA1024,ROW()-ROW($BA$1027)+1),"")</f>
        <v>0</v>
      </c>
      <c r="BB1341">
        <f>IFERROR(SMALL(BB346:BB1024,ROW()-ROW($BB$1027)+1),"")</f>
        <v>0</v>
      </c>
      <c r="BC1341">
        <f>IFERROR(SMALL(BC346:BC1024,ROW()-ROW($BC$1027)+1),"")</f>
        <v>0</v>
      </c>
      <c r="BD1341">
        <f>IFERROR(SMALL(BD346:BD1024,ROW()-ROW($BD$1027)+1),"")</f>
        <v>0</v>
      </c>
      <c r="BE1341">
        <f>IFERROR(SMALL(BE346:BE1024,ROW()-ROW($BE$1027)+1),"")</f>
        <v>0</v>
      </c>
      <c r="BF1341">
        <f>IFERROR(SMALL(BF346:BF1024,ROW()-ROW($BF$1027)+1),"")</f>
        <v>0</v>
      </c>
      <c r="BG1341">
        <f>IFERROR(SMALL(BG346:BG1024,ROW()-ROW($BG$1027)+1),"")</f>
        <v>0</v>
      </c>
      <c r="BH1341">
        <f>IFERROR(SMALL(BH346:BH1024,ROW()-ROW($BH$1027)+1),"")</f>
        <v>0</v>
      </c>
      <c r="BI1341">
        <f>IFERROR(SMALL(BI346:BI1024,ROW()-ROW($BI$1027)+1),"")</f>
        <v>0</v>
      </c>
      <c r="BJ1341">
        <f>IFERROR(SMALL(BJ346:BJ1024,ROW()-ROW($BJ$1027)+1),"")</f>
        <v>0</v>
      </c>
      <c r="BK1341">
        <f>IFERROR(SMALL(BK346:BK1024,ROW()-ROW($BK$1027)+1),"")</f>
        <v>0</v>
      </c>
      <c r="BL1341">
        <f>IFERROR(SMALL(BL346:BL1024,ROW()-ROW($BL$1027)+1),"")</f>
        <v>0</v>
      </c>
      <c r="BM1341">
        <f>IFERROR(SMALL(BM346:BM1024,ROW()-ROW($BM$1027)+1),"")</f>
        <v>0</v>
      </c>
      <c r="BN1341">
        <f>IFERROR(SMALL(BN346:BN1024,ROW()-ROW($BN$1027)+1),"")</f>
        <v>0</v>
      </c>
      <c r="BO1341">
        <f>IFERROR(SMALL(BO346:BO1024,ROW()-ROW($BO$1027)+1),"")</f>
        <v>0</v>
      </c>
      <c r="BP1341">
        <f>IFERROR(SMALL(BP346:BP1024,ROW()-ROW($BP$1027)+1),"")</f>
        <v>0</v>
      </c>
      <c r="BQ1341">
        <f>IFERROR(SMALL(BQ346:BQ1024,ROW()-ROW($BQ$1027)+1),"")</f>
        <v>0</v>
      </c>
      <c r="BR1341">
        <f>IFERROR(SMALL(BR346:BR1024,ROW()-ROW($BR$1027)+1),"")</f>
        <v>0</v>
      </c>
    </row>
    <row r="1342" spans="5:70">
      <c r="E1342">
        <f>IFERROR(SMALL(E346:E1024,ROW()-ROW($E$1027)+1),"")</f>
        <v>0</v>
      </c>
      <c r="F1342">
        <f>IFERROR(SMALL(F346:F1024,ROW()-ROW($F$1027)+1),"")</f>
        <v>0</v>
      </c>
      <c r="G1342">
        <f>IFERROR(SMALL(G346:G1024,ROW()-ROW($G$1027)+1),"")</f>
        <v>0</v>
      </c>
      <c r="H1342">
        <f>IFERROR(SMALL(H346:H1024,ROW()-ROW($H$1027)+1),"")</f>
        <v>0</v>
      </c>
      <c r="I1342">
        <f>IFERROR(SMALL(I346:I1024,ROW()-ROW($I$1027)+1),"")</f>
        <v>0</v>
      </c>
      <c r="J1342">
        <f>IFERROR(SMALL(J346:J1024,ROW()-ROW($J$1027)+1),"")</f>
        <v>0</v>
      </c>
      <c r="K1342">
        <f>IFERROR(SMALL(K346:K1024,ROW()-ROW($K$1027)+1),"")</f>
        <v>0</v>
      </c>
      <c r="L1342">
        <f>IFERROR(SMALL(L346:L1024,ROW()-ROW($L$1027)+1),"")</f>
        <v>0</v>
      </c>
      <c r="M1342">
        <f>IFERROR(SMALL(M346:M1024,ROW()-ROW($M$1027)+1),"")</f>
        <v>0</v>
      </c>
      <c r="N1342">
        <f>IFERROR(SMALL(N346:N1024,ROW()-ROW($N$1027)+1),"")</f>
        <v>0</v>
      </c>
      <c r="O1342">
        <f>IFERROR(SMALL(O346:O1024,ROW()-ROW($O$1027)+1),"")</f>
        <v>0</v>
      </c>
      <c r="P1342">
        <f>IFERROR(SMALL(P346:P1024,ROW()-ROW($P$1027)+1),"")</f>
        <v>0</v>
      </c>
      <c r="Q1342">
        <f>IFERROR(SMALL(Q346:Q1024,ROW()-ROW($Q$1027)+1),"")</f>
        <v>0</v>
      </c>
      <c r="R1342">
        <f>IFERROR(SMALL(R346:R1024,ROW()-ROW($R$1027)+1),"")</f>
        <v>0</v>
      </c>
      <c r="S1342">
        <f>IFERROR(SMALL(S346:S1024,ROW()-ROW($S$1027)+1),"")</f>
        <v>0</v>
      </c>
      <c r="T1342">
        <f>IFERROR(SMALL(T346:T1024,ROW()-ROW($T$1027)+1),"")</f>
        <v>0</v>
      </c>
      <c r="U1342">
        <f>IFERROR(SMALL(U346:U1024,ROW()-ROW($U$1027)+1),"")</f>
        <v>0</v>
      </c>
      <c r="V1342">
        <f>IFERROR(SMALL(V346:V1024,ROW()-ROW($V$1027)+1),"")</f>
        <v>0</v>
      </c>
      <c r="W1342">
        <f>IFERROR(SMALL(W346:W1024,ROW()-ROW($W$1027)+1),"")</f>
        <v>0</v>
      </c>
      <c r="X1342">
        <f>IFERROR(SMALL(X346:X1024,ROW()-ROW($X$1027)+1),"")</f>
        <v>0</v>
      </c>
      <c r="Y1342">
        <f>IFERROR(SMALL(Y346:Y1024,ROW()-ROW($Y$1027)+1),"")</f>
        <v>0</v>
      </c>
      <c r="Z1342">
        <f>IFERROR(SMALL(Z346:Z1024,ROW()-ROW($Z$1027)+1),"")</f>
        <v>0</v>
      </c>
      <c r="AA1342">
        <f>IFERROR(SMALL(AA346:AA1024,ROW()-ROW($AA$1027)+1),"")</f>
        <v>0</v>
      </c>
      <c r="AB1342">
        <f>IFERROR(SMALL(AB346:AB1024,ROW()-ROW($AB$1027)+1),"")</f>
        <v>0</v>
      </c>
      <c r="AC1342">
        <f>IFERROR(SMALL(AC346:AC1024,ROW()-ROW($AC$1027)+1),"")</f>
        <v>0</v>
      </c>
      <c r="AD1342">
        <f>IFERROR(SMALL(AD346:AD1024,ROW()-ROW($AD$1027)+1),"")</f>
        <v>0</v>
      </c>
      <c r="AE1342">
        <f>IFERROR(SMALL(AE346:AE1024,ROW()-ROW($AE$1027)+1),"")</f>
        <v>0</v>
      </c>
      <c r="AF1342">
        <f>IFERROR(SMALL(AF346:AF1024,ROW()-ROW($AF$1027)+1),"")</f>
        <v>0</v>
      </c>
      <c r="AG1342">
        <f>IFERROR(SMALL(AG346:AG1024,ROW()-ROW($AG$1027)+1),"")</f>
        <v>0</v>
      </c>
      <c r="AH1342">
        <f>IFERROR(SMALL(AH346:AH1024,ROW()-ROW($AH$1027)+1),"")</f>
        <v>0</v>
      </c>
      <c r="AI1342">
        <f>IFERROR(SMALL(AI346:AI1024,ROW()-ROW($AI$1027)+1),"")</f>
        <v>0</v>
      </c>
      <c r="AJ1342">
        <f>IFERROR(SMALL(AJ346:AJ1024,ROW()-ROW($AJ$1027)+1),"")</f>
        <v>0</v>
      </c>
      <c r="AM1342">
        <f>IFERROR(SMALL(AM346:AM1024,ROW()-ROW($AM$1027)+1),"")</f>
        <v>0</v>
      </c>
      <c r="AN1342">
        <f>IFERROR(SMALL(AN346:AN1024,ROW()-ROW($AN$1027)+1),"")</f>
        <v>0</v>
      </c>
      <c r="AO1342">
        <f>IFERROR(SMALL(AO346:AO1024,ROW()-ROW($AO$1027)+1),"")</f>
        <v>0</v>
      </c>
      <c r="AP1342">
        <f>IFERROR(SMALL(AP346:AP1024,ROW()-ROW($AP$1027)+1),"")</f>
        <v>0</v>
      </c>
      <c r="AQ1342">
        <f>IFERROR(SMALL(AQ346:AQ1024,ROW()-ROW($AQ$1027)+1),"")</f>
        <v>0</v>
      </c>
      <c r="AR1342">
        <f>IFERROR(SMALL(AR346:AR1024,ROW()-ROW($AR$1027)+1),"")</f>
        <v>0</v>
      </c>
      <c r="AS1342">
        <f>IFERROR(SMALL(AS346:AS1024,ROW()-ROW($AS$1027)+1),"")</f>
        <v>0</v>
      </c>
      <c r="AT1342">
        <f>IFERROR(SMALL(AT346:AT1024,ROW()-ROW($AT$1027)+1),"")</f>
        <v>0</v>
      </c>
      <c r="AU1342">
        <f>IFERROR(SMALL(AU346:AU1024,ROW()-ROW($AU$1027)+1),"")</f>
        <v>0</v>
      </c>
      <c r="AV1342">
        <f>IFERROR(SMALL(AV346:AV1024,ROW()-ROW($AV$1027)+1),"")</f>
        <v>0</v>
      </c>
      <c r="AW1342">
        <f>IFERROR(SMALL(AW346:AW1024,ROW()-ROW($AW$1027)+1),"")</f>
        <v>0</v>
      </c>
      <c r="AX1342">
        <f>IFERROR(SMALL(AX346:AX1024,ROW()-ROW($AX$1027)+1),"")</f>
        <v>0</v>
      </c>
      <c r="AY1342">
        <f>IFERROR(SMALL(AY346:AY1024,ROW()-ROW($AY$1027)+1),"")</f>
        <v>0</v>
      </c>
      <c r="AZ1342">
        <f>IFERROR(SMALL(AZ346:AZ1024,ROW()-ROW($AZ$1027)+1),"")</f>
        <v>0</v>
      </c>
      <c r="BA1342">
        <f>IFERROR(SMALL(BA346:BA1024,ROW()-ROW($BA$1027)+1),"")</f>
        <v>0</v>
      </c>
      <c r="BB1342">
        <f>IFERROR(SMALL(BB346:BB1024,ROW()-ROW($BB$1027)+1),"")</f>
        <v>0</v>
      </c>
      <c r="BC1342">
        <f>IFERROR(SMALL(BC346:BC1024,ROW()-ROW($BC$1027)+1),"")</f>
        <v>0</v>
      </c>
      <c r="BD1342">
        <f>IFERROR(SMALL(BD346:BD1024,ROW()-ROW($BD$1027)+1),"")</f>
        <v>0</v>
      </c>
      <c r="BE1342">
        <f>IFERROR(SMALL(BE346:BE1024,ROW()-ROW($BE$1027)+1),"")</f>
        <v>0</v>
      </c>
      <c r="BF1342">
        <f>IFERROR(SMALL(BF346:BF1024,ROW()-ROW($BF$1027)+1),"")</f>
        <v>0</v>
      </c>
      <c r="BG1342">
        <f>IFERROR(SMALL(BG346:BG1024,ROW()-ROW($BG$1027)+1),"")</f>
        <v>0</v>
      </c>
      <c r="BH1342">
        <f>IFERROR(SMALL(BH346:BH1024,ROW()-ROW($BH$1027)+1),"")</f>
        <v>0</v>
      </c>
      <c r="BI1342">
        <f>IFERROR(SMALL(BI346:BI1024,ROW()-ROW($BI$1027)+1),"")</f>
        <v>0</v>
      </c>
      <c r="BJ1342">
        <f>IFERROR(SMALL(BJ346:BJ1024,ROW()-ROW($BJ$1027)+1),"")</f>
        <v>0</v>
      </c>
      <c r="BK1342">
        <f>IFERROR(SMALL(BK346:BK1024,ROW()-ROW($BK$1027)+1),"")</f>
        <v>0</v>
      </c>
      <c r="BL1342">
        <f>IFERROR(SMALL(BL346:BL1024,ROW()-ROW($BL$1027)+1),"")</f>
        <v>0</v>
      </c>
      <c r="BM1342">
        <f>IFERROR(SMALL(BM346:BM1024,ROW()-ROW($BM$1027)+1),"")</f>
        <v>0</v>
      </c>
      <c r="BN1342">
        <f>IFERROR(SMALL(BN346:BN1024,ROW()-ROW($BN$1027)+1),"")</f>
        <v>0</v>
      </c>
      <c r="BO1342">
        <f>IFERROR(SMALL(BO346:BO1024,ROW()-ROW($BO$1027)+1),"")</f>
        <v>0</v>
      </c>
      <c r="BP1342">
        <f>IFERROR(SMALL(BP346:BP1024,ROW()-ROW($BP$1027)+1),"")</f>
        <v>0</v>
      </c>
      <c r="BQ1342">
        <f>IFERROR(SMALL(BQ346:BQ1024,ROW()-ROW($BQ$1027)+1),"")</f>
        <v>0</v>
      </c>
      <c r="BR1342">
        <f>IFERROR(SMALL(BR346:BR1024,ROW()-ROW($BR$1027)+1),"")</f>
        <v>0</v>
      </c>
    </row>
    <row r="1343" spans="5:70">
      <c r="E1343">
        <f>IFERROR(SMALL(E346:E1024,ROW()-ROW($E$1027)+1),"")</f>
        <v>0</v>
      </c>
      <c r="F1343">
        <f>IFERROR(SMALL(F346:F1024,ROW()-ROW($F$1027)+1),"")</f>
        <v>0</v>
      </c>
      <c r="G1343">
        <f>IFERROR(SMALL(G346:G1024,ROW()-ROW($G$1027)+1),"")</f>
        <v>0</v>
      </c>
      <c r="H1343">
        <f>IFERROR(SMALL(H346:H1024,ROW()-ROW($H$1027)+1),"")</f>
        <v>0</v>
      </c>
      <c r="I1343">
        <f>IFERROR(SMALL(I346:I1024,ROW()-ROW($I$1027)+1),"")</f>
        <v>0</v>
      </c>
      <c r="J1343">
        <f>IFERROR(SMALL(J346:J1024,ROW()-ROW($J$1027)+1),"")</f>
        <v>0</v>
      </c>
      <c r="K1343">
        <f>IFERROR(SMALL(K346:K1024,ROW()-ROW($K$1027)+1),"")</f>
        <v>0</v>
      </c>
      <c r="L1343">
        <f>IFERROR(SMALL(L346:L1024,ROW()-ROW($L$1027)+1),"")</f>
        <v>0</v>
      </c>
      <c r="M1343">
        <f>IFERROR(SMALL(M346:M1024,ROW()-ROW($M$1027)+1),"")</f>
        <v>0</v>
      </c>
      <c r="N1343">
        <f>IFERROR(SMALL(N346:N1024,ROW()-ROW($N$1027)+1),"")</f>
        <v>0</v>
      </c>
      <c r="O1343">
        <f>IFERROR(SMALL(O346:O1024,ROW()-ROW($O$1027)+1),"")</f>
        <v>0</v>
      </c>
      <c r="P1343">
        <f>IFERROR(SMALL(P346:P1024,ROW()-ROW($P$1027)+1),"")</f>
        <v>0</v>
      </c>
      <c r="Q1343">
        <f>IFERROR(SMALL(Q346:Q1024,ROW()-ROW($Q$1027)+1),"")</f>
        <v>0</v>
      </c>
      <c r="R1343">
        <f>IFERROR(SMALL(R346:R1024,ROW()-ROW($R$1027)+1),"")</f>
        <v>0</v>
      </c>
      <c r="S1343">
        <f>IFERROR(SMALL(S346:S1024,ROW()-ROW($S$1027)+1),"")</f>
        <v>0</v>
      </c>
      <c r="T1343">
        <f>IFERROR(SMALL(T346:T1024,ROW()-ROW($T$1027)+1),"")</f>
        <v>0</v>
      </c>
      <c r="U1343">
        <f>IFERROR(SMALL(U346:U1024,ROW()-ROW($U$1027)+1),"")</f>
        <v>0</v>
      </c>
      <c r="V1343">
        <f>IFERROR(SMALL(V346:V1024,ROW()-ROW($V$1027)+1),"")</f>
        <v>0</v>
      </c>
      <c r="W1343">
        <f>IFERROR(SMALL(W346:W1024,ROW()-ROW($W$1027)+1),"")</f>
        <v>0</v>
      </c>
      <c r="X1343">
        <f>IFERROR(SMALL(X346:X1024,ROW()-ROW($X$1027)+1),"")</f>
        <v>0</v>
      </c>
      <c r="Y1343">
        <f>IFERROR(SMALL(Y346:Y1024,ROW()-ROW($Y$1027)+1),"")</f>
        <v>0</v>
      </c>
      <c r="Z1343">
        <f>IFERROR(SMALL(Z346:Z1024,ROW()-ROW($Z$1027)+1),"")</f>
        <v>0</v>
      </c>
      <c r="AA1343">
        <f>IFERROR(SMALL(AA346:AA1024,ROW()-ROW($AA$1027)+1),"")</f>
        <v>0</v>
      </c>
      <c r="AB1343">
        <f>IFERROR(SMALL(AB346:AB1024,ROW()-ROW($AB$1027)+1),"")</f>
        <v>0</v>
      </c>
      <c r="AC1343">
        <f>IFERROR(SMALL(AC346:AC1024,ROW()-ROW($AC$1027)+1),"")</f>
        <v>0</v>
      </c>
      <c r="AD1343">
        <f>IFERROR(SMALL(AD346:AD1024,ROW()-ROW($AD$1027)+1),"")</f>
        <v>0</v>
      </c>
      <c r="AE1343">
        <f>IFERROR(SMALL(AE346:AE1024,ROW()-ROW($AE$1027)+1),"")</f>
        <v>0</v>
      </c>
      <c r="AF1343">
        <f>IFERROR(SMALL(AF346:AF1024,ROW()-ROW($AF$1027)+1),"")</f>
        <v>0</v>
      </c>
      <c r="AG1343">
        <f>IFERROR(SMALL(AG346:AG1024,ROW()-ROW($AG$1027)+1),"")</f>
        <v>0</v>
      </c>
      <c r="AH1343">
        <f>IFERROR(SMALL(AH346:AH1024,ROW()-ROW($AH$1027)+1),"")</f>
        <v>0</v>
      </c>
      <c r="AI1343">
        <f>IFERROR(SMALL(AI346:AI1024,ROW()-ROW($AI$1027)+1),"")</f>
        <v>0</v>
      </c>
      <c r="AJ1343">
        <f>IFERROR(SMALL(AJ346:AJ1024,ROW()-ROW($AJ$1027)+1),"")</f>
        <v>0</v>
      </c>
      <c r="AM1343">
        <f>IFERROR(SMALL(AM346:AM1024,ROW()-ROW($AM$1027)+1),"")</f>
        <v>0</v>
      </c>
      <c r="AN1343">
        <f>IFERROR(SMALL(AN346:AN1024,ROW()-ROW($AN$1027)+1),"")</f>
        <v>0</v>
      </c>
      <c r="AO1343">
        <f>IFERROR(SMALL(AO346:AO1024,ROW()-ROW($AO$1027)+1),"")</f>
        <v>0</v>
      </c>
      <c r="AP1343">
        <f>IFERROR(SMALL(AP346:AP1024,ROW()-ROW($AP$1027)+1),"")</f>
        <v>0</v>
      </c>
      <c r="AQ1343">
        <f>IFERROR(SMALL(AQ346:AQ1024,ROW()-ROW($AQ$1027)+1),"")</f>
        <v>0</v>
      </c>
      <c r="AR1343">
        <f>IFERROR(SMALL(AR346:AR1024,ROW()-ROW($AR$1027)+1),"")</f>
        <v>0</v>
      </c>
      <c r="AS1343">
        <f>IFERROR(SMALL(AS346:AS1024,ROW()-ROW($AS$1027)+1),"")</f>
        <v>0</v>
      </c>
      <c r="AT1343">
        <f>IFERROR(SMALL(AT346:AT1024,ROW()-ROW($AT$1027)+1),"")</f>
        <v>0</v>
      </c>
      <c r="AU1343">
        <f>IFERROR(SMALL(AU346:AU1024,ROW()-ROW($AU$1027)+1),"")</f>
        <v>0</v>
      </c>
      <c r="AV1343">
        <f>IFERROR(SMALL(AV346:AV1024,ROW()-ROW($AV$1027)+1),"")</f>
        <v>0</v>
      </c>
      <c r="AW1343">
        <f>IFERROR(SMALL(AW346:AW1024,ROW()-ROW($AW$1027)+1),"")</f>
        <v>0</v>
      </c>
      <c r="AX1343">
        <f>IFERROR(SMALL(AX346:AX1024,ROW()-ROW($AX$1027)+1),"")</f>
        <v>0</v>
      </c>
      <c r="AY1343">
        <f>IFERROR(SMALL(AY346:AY1024,ROW()-ROW($AY$1027)+1),"")</f>
        <v>0</v>
      </c>
      <c r="AZ1343">
        <f>IFERROR(SMALL(AZ346:AZ1024,ROW()-ROW($AZ$1027)+1),"")</f>
        <v>0</v>
      </c>
      <c r="BA1343">
        <f>IFERROR(SMALL(BA346:BA1024,ROW()-ROW($BA$1027)+1),"")</f>
        <v>0</v>
      </c>
      <c r="BB1343">
        <f>IFERROR(SMALL(BB346:BB1024,ROW()-ROW($BB$1027)+1),"")</f>
        <v>0</v>
      </c>
      <c r="BC1343">
        <f>IFERROR(SMALL(BC346:BC1024,ROW()-ROW($BC$1027)+1),"")</f>
        <v>0</v>
      </c>
      <c r="BD1343">
        <f>IFERROR(SMALL(BD346:BD1024,ROW()-ROW($BD$1027)+1),"")</f>
        <v>0</v>
      </c>
      <c r="BE1343">
        <f>IFERROR(SMALL(BE346:BE1024,ROW()-ROW($BE$1027)+1),"")</f>
        <v>0</v>
      </c>
      <c r="BF1343">
        <f>IFERROR(SMALL(BF346:BF1024,ROW()-ROW($BF$1027)+1),"")</f>
        <v>0</v>
      </c>
      <c r="BG1343">
        <f>IFERROR(SMALL(BG346:BG1024,ROW()-ROW($BG$1027)+1),"")</f>
        <v>0</v>
      </c>
      <c r="BH1343">
        <f>IFERROR(SMALL(BH346:BH1024,ROW()-ROW($BH$1027)+1),"")</f>
        <v>0</v>
      </c>
      <c r="BI1343">
        <f>IFERROR(SMALL(BI346:BI1024,ROW()-ROW($BI$1027)+1),"")</f>
        <v>0</v>
      </c>
      <c r="BJ1343">
        <f>IFERROR(SMALL(BJ346:BJ1024,ROW()-ROW($BJ$1027)+1),"")</f>
        <v>0</v>
      </c>
      <c r="BK1343">
        <f>IFERROR(SMALL(BK346:BK1024,ROW()-ROW($BK$1027)+1),"")</f>
        <v>0</v>
      </c>
      <c r="BL1343">
        <f>IFERROR(SMALL(BL346:BL1024,ROW()-ROW($BL$1027)+1),"")</f>
        <v>0</v>
      </c>
      <c r="BM1343">
        <f>IFERROR(SMALL(BM346:BM1024,ROW()-ROW($BM$1027)+1),"")</f>
        <v>0</v>
      </c>
      <c r="BN1343">
        <f>IFERROR(SMALL(BN346:BN1024,ROW()-ROW($BN$1027)+1),"")</f>
        <v>0</v>
      </c>
      <c r="BO1343">
        <f>IFERROR(SMALL(BO346:BO1024,ROW()-ROW($BO$1027)+1),"")</f>
        <v>0</v>
      </c>
      <c r="BP1343">
        <f>IFERROR(SMALL(BP346:BP1024,ROW()-ROW($BP$1027)+1),"")</f>
        <v>0</v>
      </c>
      <c r="BQ1343">
        <f>IFERROR(SMALL(BQ346:BQ1024,ROW()-ROW($BQ$1027)+1),"")</f>
        <v>0</v>
      </c>
      <c r="BR1343">
        <f>IFERROR(SMALL(BR346:BR1024,ROW()-ROW($BR$1027)+1),"")</f>
        <v>0</v>
      </c>
    </row>
    <row r="1344" spans="5:70">
      <c r="E1344">
        <f>IFERROR(SMALL(E346:E1024,ROW()-ROW($E$1027)+1),"")</f>
        <v>0</v>
      </c>
      <c r="F1344">
        <f>IFERROR(SMALL(F346:F1024,ROW()-ROW($F$1027)+1),"")</f>
        <v>0</v>
      </c>
      <c r="G1344">
        <f>IFERROR(SMALL(G346:G1024,ROW()-ROW($G$1027)+1),"")</f>
        <v>0</v>
      </c>
      <c r="H1344">
        <f>IFERROR(SMALL(H346:H1024,ROW()-ROW($H$1027)+1),"")</f>
        <v>0</v>
      </c>
      <c r="I1344">
        <f>IFERROR(SMALL(I346:I1024,ROW()-ROW($I$1027)+1),"")</f>
        <v>0</v>
      </c>
      <c r="J1344">
        <f>IFERROR(SMALL(J346:J1024,ROW()-ROW($J$1027)+1),"")</f>
        <v>0</v>
      </c>
      <c r="K1344">
        <f>IFERROR(SMALL(K346:K1024,ROW()-ROW($K$1027)+1),"")</f>
        <v>0</v>
      </c>
      <c r="L1344">
        <f>IFERROR(SMALL(L346:L1024,ROW()-ROW($L$1027)+1),"")</f>
        <v>0</v>
      </c>
      <c r="M1344">
        <f>IFERROR(SMALL(M346:M1024,ROW()-ROW($M$1027)+1),"")</f>
        <v>0</v>
      </c>
      <c r="N1344">
        <f>IFERROR(SMALL(N346:N1024,ROW()-ROW($N$1027)+1),"")</f>
        <v>0</v>
      </c>
      <c r="O1344">
        <f>IFERROR(SMALL(O346:O1024,ROW()-ROW($O$1027)+1),"")</f>
        <v>0</v>
      </c>
      <c r="P1344">
        <f>IFERROR(SMALL(P346:P1024,ROW()-ROW($P$1027)+1),"")</f>
        <v>0</v>
      </c>
      <c r="Q1344">
        <f>IFERROR(SMALL(Q346:Q1024,ROW()-ROW($Q$1027)+1),"")</f>
        <v>0</v>
      </c>
      <c r="R1344">
        <f>IFERROR(SMALL(R346:R1024,ROW()-ROW($R$1027)+1),"")</f>
        <v>0</v>
      </c>
      <c r="S1344">
        <f>IFERROR(SMALL(S346:S1024,ROW()-ROW($S$1027)+1),"")</f>
        <v>0</v>
      </c>
      <c r="T1344">
        <f>IFERROR(SMALL(T346:T1024,ROW()-ROW($T$1027)+1),"")</f>
        <v>0</v>
      </c>
      <c r="U1344">
        <f>IFERROR(SMALL(U346:U1024,ROW()-ROW($U$1027)+1),"")</f>
        <v>0</v>
      </c>
      <c r="V1344">
        <f>IFERROR(SMALL(V346:V1024,ROW()-ROW($V$1027)+1),"")</f>
        <v>0</v>
      </c>
      <c r="W1344">
        <f>IFERROR(SMALL(W346:W1024,ROW()-ROW($W$1027)+1),"")</f>
        <v>0</v>
      </c>
      <c r="X1344">
        <f>IFERROR(SMALL(X346:X1024,ROW()-ROW($X$1027)+1),"")</f>
        <v>0</v>
      </c>
      <c r="Y1344">
        <f>IFERROR(SMALL(Y346:Y1024,ROW()-ROW($Y$1027)+1),"")</f>
        <v>0</v>
      </c>
      <c r="Z1344">
        <f>IFERROR(SMALL(Z346:Z1024,ROW()-ROW($Z$1027)+1),"")</f>
        <v>0</v>
      </c>
      <c r="AA1344">
        <f>IFERROR(SMALL(AA346:AA1024,ROW()-ROW($AA$1027)+1),"")</f>
        <v>0</v>
      </c>
      <c r="AB1344">
        <f>IFERROR(SMALL(AB346:AB1024,ROW()-ROW($AB$1027)+1),"")</f>
        <v>0</v>
      </c>
      <c r="AC1344">
        <f>IFERROR(SMALL(AC346:AC1024,ROW()-ROW($AC$1027)+1),"")</f>
        <v>0</v>
      </c>
      <c r="AD1344">
        <f>IFERROR(SMALL(AD346:AD1024,ROW()-ROW($AD$1027)+1),"")</f>
        <v>0</v>
      </c>
      <c r="AE1344">
        <f>IFERROR(SMALL(AE346:AE1024,ROW()-ROW($AE$1027)+1),"")</f>
        <v>0</v>
      </c>
      <c r="AF1344">
        <f>IFERROR(SMALL(AF346:AF1024,ROW()-ROW($AF$1027)+1),"")</f>
        <v>0</v>
      </c>
      <c r="AG1344">
        <f>IFERROR(SMALL(AG346:AG1024,ROW()-ROW($AG$1027)+1),"")</f>
        <v>0</v>
      </c>
      <c r="AH1344">
        <f>IFERROR(SMALL(AH346:AH1024,ROW()-ROW($AH$1027)+1),"")</f>
        <v>0</v>
      </c>
      <c r="AI1344">
        <f>IFERROR(SMALL(AI346:AI1024,ROW()-ROW($AI$1027)+1),"")</f>
        <v>0</v>
      </c>
      <c r="AJ1344">
        <f>IFERROR(SMALL(AJ346:AJ1024,ROW()-ROW($AJ$1027)+1),"")</f>
        <v>0</v>
      </c>
      <c r="AM1344">
        <f>IFERROR(SMALL(AM346:AM1024,ROW()-ROW($AM$1027)+1),"")</f>
        <v>0</v>
      </c>
      <c r="AN1344">
        <f>IFERROR(SMALL(AN346:AN1024,ROW()-ROW($AN$1027)+1),"")</f>
        <v>0</v>
      </c>
      <c r="AO1344">
        <f>IFERROR(SMALL(AO346:AO1024,ROW()-ROW($AO$1027)+1),"")</f>
        <v>0</v>
      </c>
      <c r="AP1344">
        <f>IFERROR(SMALL(AP346:AP1024,ROW()-ROW($AP$1027)+1),"")</f>
        <v>0</v>
      </c>
      <c r="AQ1344">
        <f>IFERROR(SMALL(AQ346:AQ1024,ROW()-ROW($AQ$1027)+1),"")</f>
        <v>0</v>
      </c>
      <c r="AR1344">
        <f>IFERROR(SMALL(AR346:AR1024,ROW()-ROW($AR$1027)+1),"")</f>
        <v>0</v>
      </c>
      <c r="AS1344">
        <f>IFERROR(SMALL(AS346:AS1024,ROW()-ROW($AS$1027)+1),"")</f>
        <v>0</v>
      </c>
      <c r="AT1344">
        <f>IFERROR(SMALL(AT346:AT1024,ROW()-ROW($AT$1027)+1),"")</f>
        <v>0</v>
      </c>
      <c r="AU1344">
        <f>IFERROR(SMALL(AU346:AU1024,ROW()-ROW($AU$1027)+1),"")</f>
        <v>0</v>
      </c>
      <c r="AV1344">
        <f>IFERROR(SMALL(AV346:AV1024,ROW()-ROW($AV$1027)+1),"")</f>
        <v>0</v>
      </c>
      <c r="AW1344">
        <f>IFERROR(SMALL(AW346:AW1024,ROW()-ROW($AW$1027)+1),"")</f>
        <v>0</v>
      </c>
      <c r="AX1344">
        <f>IFERROR(SMALL(AX346:AX1024,ROW()-ROW($AX$1027)+1),"")</f>
        <v>0</v>
      </c>
      <c r="AY1344">
        <f>IFERROR(SMALL(AY346:AY1024,ROW()-ROW($AY$1027)+1),"")</f>
        <v>0</v>
      </c>
      <c r="AZ1344">
        <f>IFERROR(SMALL(AZ346:AZ1024,ROW()-ROW($AZ$1027)+1),"")</f>
        <v>0</v>
      </c>
      <c r="BA1344">
        <f>IFERROR(SMALL(BA346:BA1024,ROW()-ROW($BA$1027)+1),"")</f>
        <v>0</v>
      </c>
      <c r="BB1344">
        <f>IFERROR(SMALL(BB346:BB1024,ROW()-ROW($BB$1027)+1),"")</f>
        <v>0</v>
      </c>
      <c r="BC1344">
        <f>IFERROR(SMALL(BC346:BC1024,ROW()-ROW($BC$1027)+1),"")</f>
        <v>0</v>
      </c>
      <c r="BD1344">
        <f>IFERROR(SMALL(BD346:BD1024,ROW()-ROW($BD$1027)+1),"")</f>
        <v>0</v>
      </c>
      <c r="BE1344">
        <f>IFERROR(SMALL(BE346:BE1024,ROW()-ROW($BE$1027)+1),"")</f>
        <v>0</v>
      </c>
      <c r="BF1344">
        <f>IFERROR(SMALL(BF346:BF1024,ROW()-ROW($BF$1027)+1),"")</f>
        <v>0</v>
      </c>
      <c r="BG1344">
        <f>IFERROR(SMALL(BG346:BG1024,ROW()-ROW($BG$1027)+1),"")</f>
        <v>0</v>
      </c>
      <c r="BH1344">
        <f>IFERROR(SMALL(BH346:BH1024,ROW()-ROW($BH$1027)+1),"")</f>
        <v>0</v>
      </c>
      <c r="BI1344">
        <f>IFERROR(SMALL(BI346:BI1024,ROW()-ROW($BI$1027)+1),"")</f>
        <v>0</v>
      </c>
      <c r="BJ1344">
        <f>IFERROR(SMALL(BJ346:BJ1024,ROW()-ROW($BJ$1027)+1),"")</f>
        <v>0</v>
      </c>
      <c r="BK1344">
        <f>IFERROR(SMALL(BK346:BK1024,ROW()-ROW($BK$1027)+1),"")</f>
        <v>0</v>
      </c>
      <c r="BL1344">
        <f>IFERROR(SMALL(BL346:BL1024,ROW()-ROW($BL$1027)+1),"")</f>
        <v>0</v>
      </c>
      <c r="BM1344">
        <f>IFERROR(SMALL(BM346:BM1024,ROW()-ROW($BM$1027)+1),"")</f>
        <v>0</v>
      </c>
      <c r="BN1344">
        <f>IFERROR(SMALL(BN346:BN1024,ROW()-ROW($BN$1027)+1),"")</f>
        <v>0</v>
      </c>
      <c r="BO1344">
        <f>IFERROR(SMALL(BO346:BO1024,ROW()-ROW($BO$1027)+1),"")</f>
        <v>0</v>
      </c>
      <c r="BP1344">
        <f>IFERROR(SMALL(BP346:BP1024,ROW()-ROW($BP$1027)+1),"")</f>
        <v>0</v>
      </c>
      <c r="BQ1344">
        <f>IFERROR(SMALL(BQ346:BQ1024,ROW()-ROW($BQ$1027)+1),"")</f>
        <v>0</v>
      </c>
      <c r="BR1344">
        <f>IFERROR(SMALL(BR346:BR1024,ROW()-ROW($BR$1027)+1),"")</f>
        <v>0</v>
      </c>
    </row>
    <row r="1345" spans="5:70">
      <c r="E1345">
        <f>IFERROR(SMALL(E346:E1024,ROW()-ROW($E$1027)+1),"")</f>
        <v>0</v>
      </c>
      <c r="F1345">
        <f>IFERROR(SMALL(F346:F1024,ROW()-ROW($F$1027)+1),"")</f>
        <v>0</v>
      </c>
      <c r="G1345">
        <f>IFERROR(SMALL(G346:G1024,ROW()-ROW($G$1027)+1),"")</f>
        <v>0</v>
      </c>
      <c r="H1345">
        <f>IFERROR(SMALL(H346:H1024,ROW()-ROW($H$1027)+1),"")</f>
        <v>0</v>
      </c>
      <c r="I1345">
        <f>IFERROR(SMALL(I346:I1024,ROW()-ROW($I$1027)+1),"")</f>
        <v>0</v>
      </c>
      <c r="J1345">
        <f>IFERROR(SMALL(J346:J1024,ROW()-ROW($J$1027)+1),"")</f>
        <v>0</v>
      </c>
      <c r="K1345">
        <f>IFERROR(SMALL(K346:K1024,ROW()-ROW($K$1027)+1),"")</f>
        <v>0</v>
      </c>
      <c r="L1345">
        <f>IFERROR(SMALL(L346:L1024,ROW()-ROW($L$1027)+1),"")</f>
        <v>0</v>
      </c>
      <c r="M1345">
        <f>IFERROR(SMALL(M346:M1024,ROW()-ROW($M$1027)+1),"")</f>
        <v>0</v>
      </c>
      <c r="N1345">
        <f>IFERROR(SMALL(N346:N1024,ROW()-ROW($N$1027)+1),"")</f>
        <v>0</v>
      </c>
      <c r="O1345">
        <f>IFERROR(SMALL(O346:O1024,ROW()-ROW($O$1027)+1),"")</f>
        <v>0</v>
      </c>
      <c r="P1345">
        <f>IFERROR(SMALL(P346:P1024,ROW()-ROW($P$1027)+1),"")</f>
        <v>0</v>
      </c>
      <c r="Q1345">
        <f>IFERROR(SMALL(Q346:Q1024,ROW()-ROW($Q$1027)+1),"")</f>
        <v>0</v>
      </c>
      <c r="R1345">
        <f>IFERROR(SMALL(R346:R1024,ROW()-ROW($R$1027)+1),"")</f>
        <v>0</v>
      </c>
      <c r="S1345">
        <f>IFERROR(SMALL(S346:S1024,ROW()-ROW($S$1027)+1),"")</f>
        <v>0</v>
      </c>
      <c r="T1345">
        <f>IFERROR(SMALL(T346:T1024,ROW()-ROW($T$1027)+1),"")</f>
        <v>0</v>
      </c>
      <c r="U1345">
        <f>IFERROR(SMALL(U346:U1024,ROW()-ROW($U$1027)+1),"")</f>
        <v>0</v>
      </c>
      <c r="V1345">
        <f>IFERROR(SMALL(V346:V1024,ROW()-ROW($V$1027)+1),"")</f>
        <v>0</v>
      </c>
      <c r="W1345">
        <f>IFERROR(SMALL(W346:W1024,ROW()-ROW($W$1027)+1),"")</f>
        <v>0</v>
      </c>
      <c r="X1345">
        <f>IFERROR(SMALL(X346:X1024,ROW()-ROW($X$1027)+1),"")</f>
        <v>0</v>
      </c>
      <c r="Y1345">
        <f>IFERROR(SMALL(Y346:Y1024,ROW()-ROW($Y$1027)+1),"")</f>
        <v>0</v>
      </c>
      <c r="Z1345">
        <f>IFERROR(SMALL(Z346:Z1024,ROW()-ROW($Z$1027)+1),"")</f>
        <v>0</v>
      </c>
      <c r="AA1345">
        <f>IFERROR(SMALL(AA346:AA1024,ROW()-ROW($AA$1027)+1),"")</f>
        <v>0</v>
      </c>
      <c r="AB1345">
        <f>IFERROR(SMALL(AB346:AB1024,ROW()-ROW($AB$1027)+1),"")</f>
        <v>0</v>
      </c>
      <c r="AC1345">
        <f>IFERROR(SMALL(AC346:AC1024,ROW()-ROW($AC$1027)+1),"")</f>
        <v>0</v>
      </c>
      <c r="AD1345">
        <f>IFERROR(SMALL(AD346:AD1024,ROW()-ROW($AD$1027)+1),"")</f>
        <v>0</v>
      </c>
      <c r="AE1345">
        <f>IFERROR(SMALL(AE346:AE1024,ROW()-ROW($AE$1027)+1),"")</f>
        <v>0</v>
      </c>
      <c r="AF1345">
        <f>IFERROR(SMALL(AF346:AF1024,ROW()-ROW($AF$1027)+1),"")</f>
        <v>0</v>
      </c>
      <c r="AG1345">
        <f>IFERROR(SMALL(AG346:AG1024,ROW()-ROW($AG$1027)+1),"")</f>
        <v>0</v>
      </c>
      <c r="AH1345">
        <f>IFERROR(SMALL(AH346:AH1024,ROW()-ROW($AH$1027)+1),"")</f>
        <v>0</v>
      </c>
      <c r="AI1345">
        <f>IFERROR(SMALL(AI346:AI1024,ROW()-ROW($AI$1027)+1),"")</f>
        <v>0</v>
      </c>
      <c r="AJ1345">
        <f>IFERROR(SMALL(AJ346:AJ1024,ROW()-ROW($AJ$1027)+1),"")</f>
        <v>0</v>
      </c>
      <c r="AM1345">
        <f>IFERROR(SMALL(AM346:AM1024,ROW()-ROW($AM$1027)+1),"")</f>
        <v>0</v>
      </c>
      <c r="AN1345">
        <f>IFERROR(SMALL(AN346:AN1024,ROW()-ROW($AN$1027)+1),"")</f>
        <v>0</v>
      </c>
      <c r="AO1345">
        <f>IFERROR(SMALL(AO346:AO1024,ROW()-ROW($AO$1027)+1),"")</f>
        <v>0</v>
      </c>
      <c r="AP1345">
        <f>IFERROR(SMALL(AP346:AP1024,ROW()-ROW($AP$1027)+1),"")</f>
        <v>0</v>
      </c>
      <c r="AQ1345">
        <f>IFERROR(SMALL(AQ346:AQ1024,ROW()-ROW($AQ$1027)+1),"")</f>
        <v>0</v>
      </c>
      <c r="AR1345">
        <f>IFERROR(SMALL(AR346:AR1024,ROW()-ROW($AR$1027)+1),"")</f>
        <v>0</v>
      </c>
      <c r="AS1345">
        <f>IFERROR(SMALL(AS346:AS1024,ROW()-ROW($AS$1027)+1),"")</f>
        <v>0</v>
      </c>
      <c r="AT1345">
        <f>IFERROR(SMALL(AT346:AT1024,ROW()-ROW($AT$1027)+1),"")</f>
        <v>0</v>
      </c>
      <c r="AU1345">
        <f>IFERROR(SMALL(AU346:AU1024,ROW()-ROW($AU$1027)+1),"")</f>
        <v>0</v>
      </c>
      <c r="AV1345">
        <f>IFERROR(SMALL(AV346:AV1024,ROW()-ROW($AV$1027)+1),"")</f>
        <v>0</v>
      </c>
      <c r="AW1345">
        <f>IFERROR(SMALL(AW346:AW1024,ROW()-ROW($AW$1027)+1),"")</f>
        <v>0</v>
      </c>
      <c r="AX1345">
        <f>IFERROR(SMALL(AX346:AX1024,ROW()-ROW($AX$1027)+1),"")</f>
        <v>0</v>
      </c>
      <c r="AY1345">
        <f>IFERROR(SMALL(AY346:AY1024,ROW()-ROW($AY$1027)+1),"")</f>
        <v>0</v>
      </c>
      <c r="AZ1345">
        <f>IFERROR(SMALL(AZ346:AZ1024,ROW()-ROW($AZ$1027)+1),"")</f>
        <v>0</v>
      </c>
      <c r="BA1345">
        <f>IFERROR(SMALL(BA346:BA1024,ROW()-ROW($BA$1027)+1),"")</f>
        <v>0</v>
      </c>
      <c r="BB1345">
        <f>IFERROR(SMALL(BB346:BB1024,ROW()-ROW($BB$1027)+1),"")</f>
        <v>0</v>
      </c>
      <c r="BC1345">
        <f>IFERROR(SMALL(BC346:BC1024,ROW()-ROW($BC$1027)+1),"")</f>
        <v>0</v>
      </c>
      <c r="BD1345">
        <f>IFERROR(SMALL(BD346:BD1024,ROW()-ROW($BD$1027)+1),"")</f>
        <v>0</v>
      </c>
      <c r="BE1345">
        <f>IFERROR(SMALL(BE346:BE1024,ROW()-ROW($BE$1027)+1),"")</f>
        <v>0</v>
      </c>
      <c r="BF1345">
        <f>IFERROR(SMALL(BF346:BF1024,ROW()-ROW($BF$1027)+1),"")</f>
        <v>0</v>
      </c>
      <c r="BG1345">
        <f>IFERROR(SMALL(BG346:BG1024,ROW()-ROW($BG$1027)+1),"")</f>
        <v>0</v>
      </c>
      <c r="BH1345">
        <f>IFERROR(SMALL(BH346:BH1024,ROW()-ROW($BH$1027)+1),"")</f>
        <v>0</v>
      </c>
      <c r="BI1345">
        <f>IFERROR(SMALL(BI346:BI1024,ROW()-ROW($BI$1027)+1),"")</f>
        <v>0</v>
      </c>
      <c r="BJ1345">
        <f>IFERROR(SMALL(BJ346:BJ1024,ROW()-ROW($BJ$1027)+1),"")</f>
        <v>0</v>
      </c>
      <c r="BK1345">
        <f>IFERROR(SMALL(BK346:BK1024,ROW()-ROW($BK$1027)+1),"")</f>
        <v>0</v>
      </c>
      <c r="BL1345">
        <f>IFERROR(SMALL(BL346:BL1024,ROW()-ROW($BL$1027)+1),"")</f>
        <v>0</v>
      </c>
      <c r="BM1345">
        <f>IFERROR(SMALL(BM346:BM1024,ROW()-ROW($BM$1027)+1),"")</f>
        <v>0</v>
      </c>
      <c r="BN1345">
        <f>IFERROR(SMALL(BN346:BN1024,ROW()-ROW($BN$1027)+1),"")</f>
        <v>0</v>
      </c>
      <c r="BO1345">
        <f>IFERROR(SMALL(BO346:BO1024,ROW()-ROW($BO$1027)+1),"")</f>
        <v>0</v>
      </c>
      <c r="BP1345">
        <f>IFERROR(SMALL(BP346:BP1024,ROW()-ROW($BP$1027)+1),"")</f>
        <v>0</v>
      </c>
      <c r="BQ1345">
        <f>IFERROR(SMALL(BQ346:BQ1024,ROW()-ROW($BQ$1027)+1),"")</f>
        <v>0</v>
      </c>
      <c r="BR1345">
        <f>IFERROR(SMALL(BR346:BR1024,ROW()-ROW($BR$1027)+1),"")</f>
        <v>0</v>
      </c>
    </row>
    <row r="1346" spans="5:70">
      <c r="E1346">
        <f>IFERROR(SMALL(E346:E1024,ROW()-ROW($E$1027)+1),"")</f>
        <v>0</v>
      </c>
      <c r="F1346">
        <f>IFERROR(SMALL(F346:F1024,ROW()-ROW($F$1027)+1),"")</f>
        <v>0</v>
      </c>
      <c r="G1346">
        <f>IFERROR(SMALL(G346:G1024,ROW()-ROW($G$1027)+1),"")</f>
        <v>0</v>
      </c>
      <c r="H1346">
        <f>IFERROR(SMALL(H346:H1024,ROW()-ROW($H$1027)+1),"")</f>
        <v>0</v>
      </c>
      <c r="I1346">
        <f>IFERROR(SMALL(I346:I1024,ROW()-ROW($I$1027)+1),"")</f>
        <v>0</v>
      </c>
      <c r="J1346">
        <f>IFERROR(SMALL(J346:J1024,ROW()-ROW($J$1027)+1),"")</f>
        <v>0</v>
      </c>
      <c r="K1346">
        <f>IFERROR(SMALL(K346:K1024,ROW()-ROW($K$1027)+1),"")</f>
        <v>0</v>
      </c>
      <c r="L1346">
        <f>IFERROR(SMALL(L346:L1024,ROW()-ROW($L$1027)+1),"")</f>
        <v>0</v>
      </c>
      <c r="M1346">
        <f>IFERROR(SMALL(M346:M1024,ROW()-ROW($M$1027)+1),"")</f>
        <v>0</v>
      </c>
      <c r="N1346">
        <f>IFERROR(SMALL(N346:N1024,ROW()-ROW($N$1027)+1),"")</f>
        <v>0</v>
      </c>
      <c r="O1346">
        <f>IFERROR(SMALL(O346:O1024,ROW()-ROW($O$1027)+1),"")</f>
        <v>0</v>
      </c>
      <c r="P1346">
        <f>IFERROR(SMALL(P346:P1024,ROW()-ROW($P$1027)+1),"")</f>
        <v>0</v>
      </c>
      <c r="Q1346">
        <f>IFERROR(SMALL(Q346:Q1024,ROW()-ROW($Q$1027)+1),"")</f>
        <v>0</v>
      </c>
      <c r="R1346">
        <f>IFERROR(SMALL(R346:R1024,ROW()-ROW($R$1027)+1),"")</f>
        <v>0</v>
      </c>
      <c r="S1346">
        <f>IFERROR(SMALL(S346:S1024,ROW()-ROW($S$1027)+1),"")</f>
        <v>0</v>
      </c>
      <c r="T1346">
        <f>IFERROR(SMALL(T346:T1024,ROW()-ROW($T$1027)+1),"")</f>
        <v>0</v>
      </c>
      <c r="U1346">
        <f>IFERROR(SMALL(U346:U1024,ROW()-ROW($U$1027)+1),"")</f>
        <v>0</v>
      </c>
      <c r="V1346">
        <f>IFERROR(SMALL(V346:V1024,ROW()-ROW($V$1027)+1),"")</f>
        <v>0</v>
      </c>
      <c r="W1346">
        <f>IFERROR(SMALL(W346:W1024,ROW()-ROW($W$1027)+1),"")</f>
        <v>0</v>
      </c>
      <c r="X1346">
        <f>IFERROR(SMALL(X346:X1024,ROW()-ROW($X$1027)+1),"")</f>
        <v>0</v>
      </c>
      <c r="Y1346">
        <f>IFERROR(SMALL(Y346:Y1024,ROW()-ROW($Y$1027)+1),"")</f>
        <v>0</v>
      </c>
      <c r="Z1346">
        <f>IFERROR(SMALL(Z346:Z1024,ROW()-ROW($Z$1027)+1),"")</f>
        <v>0</v>
      </c>
      <c r="AA1346">
        <f>IFERROR(SMALL(AA346:AA1024,ROW()-ROW($AA$1027)+1),"")</f>
        <v>0</v>
      </c>
      <c r="AB1346">
        <f>IFERROR(SMALL(AB346:AB1024,ROW()-ROW($AB$1027)+1),"")</f>
        <v>0</v>
      </c>
      <c r="AC1346">
        <f>IFERROR(SMALL(AC346:AC1024,ROW()-ROW($AC$1027)+1),"")</f>
        <v>0</v>
      </c>
      <c r="AD1346">
        <f>IFERROR(SMALL(AD346:AD1024,ROW()-ROW($AD$1027)+1),"")</f>
        <v>0</v>
      </c>
      <c r="AE1346">
        <f>IFERROR(SMALL(AE346:AE1024,ROW()-ROW($AE$1027)+1),"")</f>
        <v>0</v>
      </c>
      <c r="AF1346">
        <f>IFERROR(SMALL(AF346:AF1024,ROW()-ROW($AF$1027)+1),"")</f>
        <v>0</v>
      </c>
      <c r="AG1346">
        <f>IFERROR(SMALL(AG346:AG1024,ROW()-ROW($AG$1027)+1),"")</f>
        <v>0</v>
      </c>
      <c r="AH1346">
        <f>IFERROR(SMALL(AH346:AH1024,ROW()-ROW($AH$1027)+1),"")</f>
        <v>0</v>
      </c>
      <c r="AI1346">
        <f>IFERROR(SMALL(AI346:AI1024,ROW()-ROW($AI$1027)+1),"")</f>
        <v>0</v>
      </c>
      <c r="AJ1346">
        <f>IFERROR(SMALL(AJ346:AJ1024,ROW()-ROW($AJ$1027)+1),"")</f>
        <v>0</v>
      </c>
      <c r="AM1346">
        <f>IFERROR(SMALL(AM346:AM1024,ROW()-ROW($AM$1027)+1),"")</f>
        <v>0</v>
      </c>
      <c r="AN1346">
        <f>IFERROR(SMALL(AN346:AN1024,ROW()-ROW($AN$1027)+1),"")</f>
        <v>0</v>
      </c>
      <c r="AO1346">
        <f>IFERROR(SMALL(AO346:AO1024,ROW()-ROW($AO$1027)+1),"")</f>
        <v>0</v>
      </c>
      <c r="AP1346">
        <f>IFERROR(SMALL(AP346:AP1024,ROW()-ROW($AP$1027)+1),"")</f>
        <v>0</v>
      </c>
      <c r="AQ1346">
        <f>IFERROR(SMALL(AQ346:AQ1024,ROW()-ROW($AQ$1027)+1),"")</f>
        <v>0</v>
      </c>
      <c r="AR1346">
        <f>IFERROR(SMALL(AR346:AR1024,ROW()-ROW($AR$1027)+1),"")</f>
        <v>0</v>
      </c>
      <c r="AS1346">
        <f>IFERROR(SMALL(AS346:AS1024,ROW()-ROW($AS$1027)+1),"")</f>
        <v>0</v>
      </c>
      <c r="AT1346">
        <f>IFERROR(SMALL(AT346:AT1024,ROW()-ROW($AT$1027)+1),"")</f>
        <v>0</v>
      </c>
      <c r="AU1346">
        <f>IFERROR(SMALL(AU346:AU1024,ROW()-ROW($AU$1027)+1),"")</f>
        <v>0</v>
      </c>
      <c r="AV1346">
        <f>IFERROR(SMALL(AV346:AV1024,ROW()-ROW($AV$1027)+1),"")</f>
        <v>0</v>
      </c>
      <c r="AW1346">
        <f>IFERROR(SMALL(AW346:AW1024,ROW()-ROW($AW$1027)+1),"")</f>
        <v>0</v>
      </c>
      <c r="AX1346">
        <f>IFERROR(SMALL(AX346:AX1024,ROW()-ROW($AX$1027)+1),"")</f>
        <v>0</v>
      </c>
      <c r="AY1346">
        <f>IFERROR(SMALL(AY346:AY1024,ROW()-ROW($AY$1027)+1),"")</f>
        <v>0</v>
      </c>
      <c r="AZ1346">
        <f>IFERROR(SMALL(AZ346:AZ1024,ROW()-ROW($AZ$1027)+1),"")</f>
        <v>0</v>
      </c>
      <c r="BA1346">
        <f>IFERROR(SMALL(BA346:BA1024,ROW()-ROW($BA$1027)+1),"")</f>
        <v>0</v>
      </c>
      <c r="BB1346">
        <f>IFERROR(SMALL(BB346:BB1024,ROW()-ROW($BB$1027)+1),"")</f>
        <v>0</v>
      </c>
      <c r="BC1346">
        <f>IFERROR(SMALL(BC346:BC1024,ROW()-ROW($BC$1027)+1),"")</f>
        <v>0</v>
      </c>
      <c r="BD1346">
        <f>IFERROR(SMALL(BD346:BD1024,ROW()-ROW($BD$1027)+1),"")</f>
        <v>0</v>
      </c>
      <c r="BE1346">
        <f>IFERROR(SMALL(BE346:BE1024,ROW()-ROW($BE$1027)+1),"")</f>
        <v>0</v>
      </c>
      <c r="BF1346">
        <f>IFERROR(SMALL(BF346:BF1024,ROW()-ROW($BF$1027)+1),"")</f>
        <v>0</v>
      </c>
      <c r="BG1346">
        <f>IFERROR(SMALL(BG346:BG1024,ROW()-ROW($BG$1027)+1),"")</f>
        <v>0</v>
      </c>
      <c r="BH1346">
        <f>IFERROR(SMALL(BH346:BH1024,ROW()-ROW($BH$1027)+1),"")</f>
        <v>0</v>
      </c>
      <c r="BI1346">
        <f>IFERROR(SMALL(BI346:BI1024,ROW()-ROW($BI$1027)+1),"")</f>
        <v>0</v>
      </c>
      <c r="BJ1346">
        <f>IFERROR(SMALL(BJ346:BJ1024,ROW()-ROW($BJ$1027)+1),"")</f>
        <v>0</v>
      </c>
      <c r="BK1346">
        <f>IFERROR(SMALL(BK346:BK1024,ROW()-ROW($BK$1027)+1),"")</f>
        <v>0</v>
      </c>
      <c r="BL1346">
        <f>IFERROR(SMALL(BL346:BL1024,ROW()-ROW($BL$1027)+1),"")</f>
        <v>0</v>
      </c>
      <c r="BM1346">
        <f>IFERROR(SMALL(BM346:BM1024,ROW()-ROW($BM$1027)+1),"")</f>
        <v>0</v>
      </c>
      <c r="BN1346">
        <f>IFERROR(SMALL(BN346:BN1024,ROW()-ROW($BN$1027)+1),"")</f>
        <v>0</v>
      </c>
      <c r="BO1346">
        <f>IFERROR(SMALL(BO346:BO1024,ROW()-ROW($BO$1027)+1),"")</f>
        <v>0</v>
      </c>
      <c r="BP1346">
        <f>IFERROR(SMALL(BP346:BP1024,ROW()-ROW($BP$1027)+1),"")</f>
        <v>0</v>
      </c>
      <c r="BQ1346">
        <f>IFERROR(SMALL(BQ346:BQ1024,ROW()-ROW($BQ$1027)+1),"")</f>
        <v>0</v>
      </c>
      <c r="BR1346">
        <f>IFERROR(SMALL(BR346:BR1024,ROW()-ROW($BR$1027)+1),"")</f>
        <v>0</v>
      </c>
    </row>
    <row r="1347" spans="5:70">
      <c r="E1347">
        <f>IFERROR(SMALL(E346:E1024,ROW()-ROW($E$1027)+1),"")</f>
        <v>0</v>
      </c>
      <c r="F1347">
        <f>IFERROR(SMALL(F346:F1024,ROW()-ROW($F$1027)+1),"")</f>
        <v>0</v>
      </c>
      <c r="G1347">
        <f>IFERROR(SMALL(G346:G1024,ROW()-ROW($G$1027)+1),"")</f>
        <v>0</v>
      </c>
      <c r="H1347">
        <f>IFERROR(SMALL(H346:H1024,ROW()-ROW($H$1027)+1),"")</f>
        <v>0</v>
      </c>
      <c r="I1347">
        <f>IFERROR(SMALL(I346:I1024,ROW()-ROW($I$1027)+1),"")</f>
        <v>0</v>
      </c>
      <c r="J1347">
        <f>IFERROR(SMALL(J346:J1024,ROW()-ROW($J$1027)+1),"")</f>
        <v>0</v>
      </c>
      <c r="K1347">
        <f>IFERROR(SMALL(K346:K1024,ROW()-ROW($K$1027)+1),"")</f>
        <v>0</v>
      </c>
      <c r="L1347">
        <f>IFERROR(SMALL(L346:L1024,ROW()-ROW($L$1027)+1),"")</f>
        <v>0</v>
      </c>
      <c r="M1347">
        <f>IFERROR(SMALL(M346:M1024,ROW()-ROW($M$1027)+1),"")</f>
        <v>0</v>
      </c>
      <c r="N1347">
        <f>IFERROR(SMALL(N346:N1024,ROW()-ROW($N$1027)+1),"")</f>
        <v>0</v>
      </c>
      <c r="O1347">
        <f>IFERROR(SMALL(O346:O1024,ROW()-ROW($O$1027)+1),"")</f>
        <v>0</v>
      </c>
      <c r="P1347">
        <f>IFERROR(SMALL(P346:P1024,ROW()-ROW($P$1027)+1),"")</f>
        <v>0</v>
      </c>
      <c r="Q1347">
        <f>IFERROR(SMALL(Q346:Q1024,ROW()-ROW($Q$1027)+1),"")</f>
        <v>0</v>
      </c>
      <c r="R1347">
        <f>IFERROR(SMALL(R346:R1024,ROW()-ROW($R$1027)+1),"")</f>
        <v>0</v>
      </c>
      <c r="S1347">
        <f>IFERROR(SMALL(S346:S1024,ROW()-ROW($S$1027)+1),"")</f>
        <v>0</v>
      </c>
      <c r="T1347">
        <f>IFERROR(SMALL(T346:T1024,ROW()-ROW($T$1027)+1),"")</f>
        <v>0</v>
      </c>
      <c r="U1347">
        <f>IFERROR(SMALL(U346:U1024,ROW()-ROW($U$1027)+1),"")</f>
        <v>0</v>
      </c>
      <c r="V1347">
        <f>IFERROR(SMALL(V346:V1024,ROW()-ROW($V$1027)+1),"")</f>
        <v>0</v>
      </c>
      <c r="W1347">
        <f>IFERROR(SMALL(W346:W1024,ROW()-ROW($W$1027)+1),"")</f>
        <v>0</v>
      </c>
      <c r="X1347">
        <f>IFERROR(SMALL(X346:X1024,ROW()-ROW($X$1027)+1),"")</f>
        <v>0</v>
      </c>
      <c r="Y1347">
        <f>IFERROR(SMALL(Y346:Y1024,ROW()-ROW($Y$1027)+1),"")</f>
        <v>0</v>
      </c>
      <c r="Z1347">
        <f>IFERROR(SMALL(Z346:Z1024,ROW()-ROW($Z$1027)+1),"")</f>
        <v>0</v>
      </c>
      <c r="AA1347">
        <f>IFERROR(SMALL(AA346:AA1024,ROW()-ROW($AA$1027)+1),"")</f>
        <v>0</v>
      </c>
      <c r="AB1347">
        <f>IFERROR(SMALL(AB346:AB1024,ROW()-ROW($AB$1027)+1),"")</f>
        <v>0</v>
      </c>
      <c r="AC1347">
        <f>IFERROR(SMALL(AC346:AC1024,ROW()-ROW($AC$1027)+1),"")</f>
        <v>0</v>
      </c>
      <c r="AD1347">
        <f>IFERROR(SMALL(AD346:AD1024,ROW()-ROW($AD$1027)+1),"")</f>
        <v>0</v>
      </c>
      <c r="AE1347">
        <f>IFERROR(SMALL(AE346:AE1024,ROW()-ROW($AE$1027)+1),"")</f>
        <v>0</v>
      </c>
      <c r="AF1347">
        <f>IFERROR(SMALL(AF346:AF1024,ROW()-ROW($AF$1027)+1),"")</f>
        <v>0</v>
      </c>
      <c r="AG1347">
        <f>IFERROR(SMALL(AG346:AG1024,ROW()-ROW($AG$1027)+1),"")</f>
        <v>0</v>
      </c>
      <c r="AH1347">
        <f>IFERROR(SMALL(AH346:AH1024,ROW()-ROW($AH$1027)+1),"")</f>
        <v>0</v>
      </c>
      <c r="AI1347">
        <f>IFERROR(SMALL(AI346:AI1024,ROW()-ROW($AI$1027)+1),"")</f>
        <v>0</v>
      </c>
      <c r="AJ1347">
        <f>IFERROR(SMALL(AJ346:AJ1024,ROW()-ROW($AJ$1027)+1),"")</f>
        <v>0</v>
      </c>
      <c r="AM1347">
        <f>IFERROR(SMALL(AM346:AM1024,ROW()-ROW($AM$1027)+1),"")</f>
        <v>0</v>
      </c>
      <c r="AN1347">
        <f>IFERROR(SMALL(AN346:AN1024,ROW()-ROW($AN$1027)+1),"")</f>
        <v>0</v>
      </c>
      <c r="AO1347">
        <f>IFERROR(SMALL(AO346:AO1024,ROW()-ROW($AO$1027)+1),"")</f>
        <v>0</v>
      </c>
      <c r="AP1347">
        <f>IFERROR(SMALL(AP346:AP1024,ROW()-ROW($AP$1027)+1),"")</f>
        <v>0</v>
      </c>
      <c r="AQ1347">
        <f>IFERROR(SMALL(AQ346:AQ1024,ROW()-ROW($AQ$1027)+1),"")</f>
        <v>0</v>
      </c>
      <c r="AR1347">
        <f>IFERROR(SMALL(AR346:AR1024,ROW()-ROW($AR$1027)+1),"")</f>
        <v>0</v>
      </c>
      <c r="AS1347">
        <f>IFERROR(SMALL(AS346:AS1024,ROW()-ROW($AS$1027)+1),"")</f>
        <v>0</v>
      </c>
      <c r="AT1347">
        <f>IFERROR(SMALL(AT346:AT1024,ROW()-ROW($AT$1027)+1),"")</f>
        <v>0</v>
      </c>
      <c r="AU1347">
        <f>IFERROR(SMALL(AU346:AU1024,ROW()-ROW($AU$1027)+1),"")</f>
        <v>0</v>
      </c>
      <c r="AV1347">
        <f>IFERROR(SMALL(AV346:AV1024,ROW()-ROW($AV$1027)+1),"")</f>
        <v>0</v>
      </c>
      <c r="AW1347">
        <f>IFERROR(SMALL(AW346:AW1024,ROW()-ROW($AW$1027)+1),"")</f>
        <v>0</v>
      </c>
      <c r="AX1347">
        <f>IFERROR(SMALL(AX346:AX1024,ROW()-ROW($AX$1027)+1),"")</f>
        <v>0</v>
      </c>
      <c r="AY1347">
        <f>IFERROR(SMALL(AY346:AY1024,ROW()-ROW($AY$1027)+1),"")</f>
        <v>0</v>
      </c>
      <c r="AZ1347">
        <f>IFERROR(SMALL(AZ346:AZ1024,ROW()-ROW($AZ$1027)+1),"")</f>
        <v>0</v>
      </c>
      <c r="BA1347">
        <f>IFERROR(SMALL(BA346:BA1024,ROW()-ROW($BA$1027)+1),"")</f>
        <v>0</v>
      </c>
      <c r="BB1347">
        <f>IFERROR(SMALL(BB346:BB1024,ROW()-ROW($BB$1027)+1),"")</f>
        <v>0</v>
      </c>
      <c r="BC1347">
        <f>IFERROR(SMALL(BC346:BC1024,ROW()-ROW($BC$1027)+1),"")</f>
        <v>0</v>
      </c>
      <c r="BD1347">
        <f>IFERROR(SMALL(BD346:BD1024,ROW()-ROW($BD$1027)+1),"")</f>
        <v>0</v>
      </c>
      <c r="BE1347">
        <f>IFERROR(SMALL(BE346:BE1024,ROW()-ROW($BE$1027)+1),"")</f>
        <v>0</v>
      </c>
      <c r="BF1347">
        <f>IFERROR(SMALL(BF346:BF1024,ROW()-ROW($BF$1027)+1),"")</f>
        <v>0</v>
      </c>
      <c r="BG1347">
        <f>IFERROR(SMALL(BG346:BG1024,ROW()-ROW($BG$1027)+1),"")</f>
        <v>0</v>
      </c>
      <c r="BH1347">
        <f>IFERROR(SMALL(BH346:BH1024,ROW()-ROW($BH$1027)+1),"")</f>
        <v>0</v>
      </c>
      <c r="BI1347">
        <f>IFERROR(SMALL(BI346:BI1024,ROW()-ROW($BI$1027)+1),"")</f>
        <v>0</v>
      </c>
      <c r="BJ1347">
        <f>IFERROR(SMALL(BJ346:BJ1024,ROW()-ROW($BJ$1027)+1),"")</f>
        <v>0</v>
      </c>
      <c r="BK1347">
        <f>IFERROR(SMALL(BK346:BK1024,ROW()-ROW($BK$1027)+1),"")</f>
        <v>0</v>
      </c>
      <c r="BL1347">
        <f>IFERROR(SMALL(BL346:BL1024,ROW()-ROW($BL$1027)+1),"")</f>
        <v>0</v>
      </c>
      <c r="BM1347">
        <f>IFERROR(SMALL(BM346:BM1024,ROW()-ROW($BM$1027)+1),"")</f>
        <v>0</v>
      </c>
      <c r="BN1347">
        <f>IFERROR(SMALL(BN346:BN1024,ROW()-ROW($BN$1027)+1),"")</f>
        <v>0</v>
      </c>
      <c r="BO1347">
        <f>IFERROR(SMALL(BO346:BO1024,ROW()-ROW($BO$1027)+1),"")</f>
        <v>0</v>
      </c>
      <c r="BP1347">
        <f>IFERROR(SMALL(BP346:BP1024,ROW()-ROW($BP$1027)+1),"")</f>
        <v>0</v>
      </c>
      <c r="BQ1347">
        <f>IFERROR(SMALL(BQ346:BQ1024,ROW()-ROW($BQ$1027)+1),"")</f>
        <v>0</v>
      </c>
      <c r="BR1347">
        <f>IFERROR(SMALL(BR346:BR1024,ROW()-ROW($BR$1027)+1),"")</f>
        <v>0</v>
      </c>
    </row>
    <row r="1348" spans="5:70">
      <c r="E1348">
        <f>IFERROR(SMALL(E346:E1024,ROW()-ROW($E$1027)+1),"")</f>
        <v>0</v>
      </c>
      <c r="F1348">
        <f>IFERROR(SMALL(F346:F1024,ROW()-ROW($F$1027)+1),"")</f>
        <v>0</v>
      </c>
      <c r="G1348">
        <f>IFERROR(SMALL(G346:G1024,ROW()-ROW($G$1027)+1),"")</f>
        <v>0</v>
      </c>
      <c r="H1348">
        <f>IFERROR(SMALL(H346:H1024,ROW()-ROW($H$1027)+1),"")</f>
        <v>0</v>
      </c>
      <c r="I1348">
        <f>IFERROR(SMALL(I346:I1024,ROW()-ROW($I$1027)+1),"")</f>
        <v>0</v>
      </c>
      <c r="J1348">
        <f>IFERROR(SMALL(J346:J1024,ROW()-ROW($J$1027)+1),"")</f>
        <v>0</v>
      </c>
      <c r="K1348">
        <f>IFERROR(SMALL(K346:K1024,ROW()-ROW($K$1027)+1),"")</f>
        <v>0</v>
      </c>
      <c r="L1348">
        <f>IFERROR(SMALL(L346:L1024,ROW()-ROW($L$1027)+1),"")</f>
        <v>0</v>
      </c>
      <c r="M1348">
        <f>IFERROR(SMALL(M346:M1024,ROW()-ROW($M$1027)+1),"")</f>
        <v>0</v>
      </c>
      <c r="N1348">
        <f>IFERROR(SMALL(N346:N1024,ROW()-ROW($N$1027)+1),"")</f>
        <v>0</v>
      </c>
      <c r="O1348">
        <f>IFERROR(SMALL(O346:O1024,ROW()-ROW($O$1027)+1),"")</f>
        <v>0</v>
      </c>
      <c r="P1348">
        <f>IFERROR(SMALL(P346:P1024,ROW()-ROW($P$1027)+1),"")</f>
        <v>0</v>
      </c>
      <c r="Q1348">
        <f>IFERROR(SMALL(Q346:Q1024,ROW()-ROW($Q$1027)+1),"")</f>
        <v>0</v>
      </c>
      <c r="R1348">
        <f>IFERROR(SMALL(R346:R1024,ROW()-ROW($R$1027)+1),"")</f>
        <v>0</v>
      </c>
      <c r="S1348">
        <f>IFERROR(SMALL(S346:S1024,ROW()-ROW($S$1027)+1),"")</f>
        <v>0</v>
      </c>
      <c r="T1348">
        <f>IFERROR(SMALL(T346:T1024,ROW()-ROW($T$1027)+1),"")</f>
        <v>0</v>
      </c>
      <c r="U1348">
        <f>IFERROR(SMALL(U346:U1024,ROW()-ROW($U$1027)+1),"")</f>
        <v>0</v>
      </c>
      <c r="V1348">
        <f>IFERROR(SMALL(V346:V1024,ROW()-ROW($V$1027)+1),"")</f>
        <v>0</v>
      </c>
      <c r="W1348">
        <f>IFERROR(SMALL(W346:W1024,ROW()-ROW($W$1027)+1),"")</f>
        <v>0</v>
      </c>
      <c r="X1348">
        <f>IFERROR(SMALL(X346:X1024,ROW()-ROW($X$1027)+1),"")</f>
        <v>0</v>
      </c>
      <c r="Y1348">
        <f>IFERROR(SMALL(Y346:Y1024,ROW()-ROW($Y$1027)+1),"")</f>
        <v>0</v>
      </c>
      <c r="Z1348">
        <f>IFERROR(SMALL(Z346:Z1024,ROW()-ROW($Z$1027)+1),"")</f>
        <v>0</v>
      </c>
      <c r="AA1348">
        <f>IFERROR(SMALL(AA346:AA1024,ROW()-ROW($AA$1027)+1),"")</f>
        <v>0</v>
      </c>
      <c r="AB1348">
        <f>IFERROR(SMALL(AB346:AB1024,ROW()-ROW($AB$1027)+1),"")</f>
        <v>0</v>
      </c>
      <c r="AC1348">
        <f>IFERROR(SMALL(AC346:AC1024,ROW()-ROW($AC$1027)+1),"")</f>
        <v>0</v>
      </c>
      <c r="AD1348">
        <f>IFERROR(SMALL(AD346:AD1024,ROW()-ROW($AD$1027)+1),"")</f>
        <v>0</v>
      </c>
      <c r="AE1348">
        <f>IFERROR(SMALL(AE346:AE1024,ROW()-ROW($AE$1027)+1),"")</f>
        <v>0</v>
      </c>
      <c r="AF1348">
        <f>IFERROR(SMALL(AF346:AF1024,ROW()-ROW($AF$1027)+1),"")</f>
        <v>0</v>
      </c>
      <c r="AG1348">
        <f>IFERROR(SMALL(AG346:AG1024,ROW()-ROW($AG$1027)+1),"")</f>
        <v>0</v>
      </c>
      <c r="AH1348">
        <f>IFERROR(SMALL(AH346:AH1024,ROW()-ROW($AH$1027)+1),"")</f>
        <v>0</v>
      </c>
      <c r="AI1348">
        <f>IFERROR(SMALL(AI346:AI1024,ROW()-ROW($AI$1027)+1),"")</f>
        <v>0</v>
      </c>
      <c r="AJ1348">
        <f>IFERROR(SMALL(AJ346:AJ1024,ROW()-ROW($AJ$1027)+1),"")</f>
        <v>0</v>
      </c>
      <c r="AM1348">
        <f>IFERROR(SMALL(AM346:AM1024,ROW()-ROW($AM$1027)+1),"")</f>
        <v>0</v>
      </c>
      <c r="AN1348">
        <f>IFERROR(SMALL(AN346:AN1024,ROW()-ROW($AN$1027)+1),"")</f>
        <v>0</v>
      </c>
      <c r="AO1348">
        <f>IFERROR(SMALL(AO346:AO1024,ROW()-ROW($AO$1027)+1),"")</f>
        <v>0</v>
      </c>
      <c r="AP1348">
        <f>IFERROR(SMALL(AP346:AP1024,ROW()-ROW($AP$1027)+1),"")</f>
        <v>0</v>
      </c>
      <c r="AQ1348">
        <f>IFERROR(SMALL(AQ346:AQ1024,ROW()-ROW($AQ$1027)+1),"")</f>
        <v>0</v>
      </c>
      <c r="AR1348">
        <f>IFERROR(SMALL(AR346:AR1024,ROW()-ROW($AR$1027)+1),"")</f>
        <v>0</v>
      </c>
      <c r="AS1348">
        <f>IFERROR(SMALL(AS346:AS1024,ROW()-ROW($AS$1027)+1),"")</f>
        <v>0</v>
      </c>
      <c r="AT1348">
        <f>IFERROR(SMALL(AT346:AT1024,ROW()-ROW($AT$1027)+1),"")</f>
        <v>0</v>
      </c>
      <c r="AU1348">
        <f>IFERROR(SMALL(AU346:AU1024,ROW()-ROW($AU$1027)+1),"")</f>
        <v>0</v>
      </c>
      <c r="AV1348">
        <f>IFERROR(SMALL(AV346:AV1024,ROW()-ROW($AV$1027)+1),"")</f>
        <v>0</v>
      </c>
      <c r="AW1348">
        <f>IFERROR(SMALL(AW346:AW1024,ROW()-ROW($AW$1027)+1),"")</f>
        <v>0</v>
      </c>
      <c r="AX1348">
        <f>IFERROR(SMALL(AX346:AX1024,ROW()-ROW($AX$1027)+1),"")</f>
        <v>0</v>
      </c>
      <c r="AY1348">
        <f>IFERROR(SMALL(AY346:AY1024,ROW()-ROW($AY$1027)+1),"")</f>
        <v>0</v>
      </c>
      <c r="AZ1348">
        <f>IFERROR(SMALL(AZ346:AZ1024,ROW()-ROW($AZ$1027)+1),"")</f>
        <v>0</v>
      </c>
      <c r="BA1348">
        <f>IFERROR(SMALL(BA346:BA1024,ROW()-ROW($BA$1027)+1),"")</f>
        <v>0</v>
      </c>
      <c r="BB1348">
        <f>IFERROR(SMALL(BB346:BB1024,ROW()-ROW($BB$1027)+1),"")</f>
        <v>0</v>
      </c>
      <c r="BC1348">
        <f>IFERROR(SMALL(BC346:BC1024,ROW()-ROW($BC$1027)+1),"")</f>
        <v>0</v>
      </c>
      <c r="BD1348">
        <f>IFERROR(SMALL(BD346:BD1024,ROW()-ROW($BD$1027)+1),"")</f>
        <v>0</v>
      </c>
      <c r="BE1348">
        <f>IFERROR(SMALL(BE346:BE1024,ROW()-ROW($BE$1027)+1),"")</f>
        <v>0</v>
      </c>
      <c r="BF1348">
        <f>IFERROR(SMALL(BF346:BF1024,ROW()-ROW($BF$1027)+1),"")</f>
        <v>0</v>
      </c>
      <c r="BG1348">
        <f>IFERROR(SMALL(BG346:BG1024,ROW()-ROW($BG$1027)+1),"")</f>
        <v>0</v>
      </c>
      <c r="BH1348">
        <f>IFERROR(SMALL(BH346:BH1024,ROW()-ROW($BH$1027)+1),"")</f>
        <v>0</v>
      </c>
      <c r="BI1348">
        <f>IFERROR(SMALL(BI346:BI1024,ROW()-ROW($BI$1027)+1),"")</f>
        <v>0</v>
      </c>
      <c r="BJ1348">
        <f>IFERROR(SMALL(BJ346:BJ1024,ROW()-ROW($BJ$1027)+1),"")</f>
        <v>0</v>
      </c>
      <c r="BK1348">
        <f>IFERROR(SMALL(BK346:BK1024,ROW()-ROW($BK$1027)+1),"")</f>
        <v>0</v>
      </c>
      <c r="BL1348">
        <f>IFERROR(SMALL(BL346:BL1024,ROW()-ROW($BL$1027)+1),"")</f>
        <v>0</v>
      </c>
      <c r="BM1348">
        <f>IFERROR(SMALL(BM346:BM1024,ROW()-ROW($BM$1027)+1),"")</f>
        <v>0</v>
      </c>
      <c r="BN1348">
        <f>IFERROR(SMALL(BN346:BN1024,ROW()-ROW($BN$1027)+1),"")</f>
        <v>0</v>
      </c>
      <c r="BO1348">
        <f>IFERROR(SMALL(BO346:BO1024,ROW()-ROW($BO$1027)+1),"")</f>
        <v>0</v>
      </c>
      <c r="BP1348">
        <f>IFERROR(SMALL(BP346:BP1024,ROW()-ROW($BP$1027)+1),"")</f>
        <v>0</v>
      </c>
      <c r="BQ1348">
        <f>IFERROR(SMALL(BQ346:BQ1024,ROW()-ROW($BQ$1027)+1),"")</f>
        <v>0</v>
      </c>
      <c r="BR1348">
        <f>IFERROR(SMALL(BR346:BR1024,ROW()-ROW($BR$1027)+1),"")</f>
        <v>0</v>
      </c>
    </row>
    <row r="1349" spans="5:70">
      <c r="E1349">
        <f>IFERROR(SMALL(E346:E1024,ROW()-ROW($E$1027)+1),"")</f>
        <v>0</v>
      </c>
      <c r="F1349">
        <f>IFERROR(SMALL(F346:F1024,ROW()-ROW($F$1027)+1),"")</f>
        <v>0</v>
      </c>
      <c r="G1349">
        <f>IFERROR(SMALL(G346:G1024,ROW()-ROW($G$1027)+1),"")</f>
        <v>0</v>
      </c>
      <c r="H1349">
        <f>IFERROR(SMALL(H346:H1024,ROW()-ROW($H$1027)+1),"")</f>
        <v>0</v>
      </c>
      <c r="I1349">
        <f>IFERROR(SMALL(I346:I1024,ROW()-ROW($I$1027)+1),"")</f>
        <v>0</v>
      </c>
      <c r="J1349">
        <f>IFERROR(SMALL(J346:J1024,ROW()-ROW($J$1027)+1),"")</f>
        <v>0</v>
      </c>
      <c r="K1349">
        <f>IFERROR(SMALL(K346:K1024,ROW()-ROW($K$1027)+1),"")</f>
        <v>0</v>
      </c>
      <c r="L1349">
        <f>IFERROR(SMALL(L346:L1024,ROW()-ROW($L$1027)+1),"")</f>
        <v>0</v>
      </c>
      <c r="M1349">
        <f>IFERROR(SMALL(M346:M1024,ROW()-ROW($M$1027)+1),"")</f>
        <v>0</v>
      </c>
      <c r="N1349">
        <f>IFERROR(SMALL(N346:N1024,ROW()-ROW($N$1027)+1),"")</f>
        <v>0</v>
      </c>
      <c r="O1349">
        <f>IFERROR(SMALL(O346:O1024,ROW()-ROW($O$1027)+1),"")</f>
        <v>0</v>
      </c>
      <c r="P1349">
        <f>IFERROR(SMALL(P346:P1024,ROW()-ROW($P$1027)+1),"")</f>
        <v>0</v>
      </c>
      <c r="Q1349">
        <f>IFERROR(SMALL(Q346:Q1024,ROW()-ROW($Q$1027)+1),"")</f>
        <v>0</v>
      </c>
      <c r="R1349">
        <f>IFERROR(SMALL(R346:R1024,ROW()-ROW($R$1027)+1),"")</f>
        <v>0</v>
      </c>
      <c r="S1349">
        <f>IFERROR(SMALL(S346:S1024,ROW()-ROW($S$1027)+1),"")</f>
        <v>0</v>
      </c>
      <c r="T1349">
        <f>IFERROR(SMALL(T346:T1024,ROW()-ROW($T$1027)+1),"")</f>
        <v>0</v>
      </c>
      <c r="U1349">
        <f>IFERROR(SMALL(U346:U1024,ROW()-ROW($U$1027)+1),"")</f>
        <v>0</v>
      </c>
      <c r="V1349">
        <f>IFERROR(SMALL(V346:V1024,ROW()-ROW($V$1027)+1),"")</f>
        <v>0</v>
      </c>
      <c r="W1349">
        <f>IFERROR(SMALL(W346:W1024,ROW()-ROW($W$1027)+1),"")</f>
        <v>0</v>
      </c>
      <c r="X1349">
        <f>IFERROR(SMALL(X346:X1024,ROW()-ROW($X$1027)+1),"")</f>
        <v>0</v>
      </c>
      <c r="Y1349">
        <f>IFERROR(SMALL(Y346:Y1024,ROW()-ROW($Y$1027)+1),"")</f>
        <v>0</v>
      </c>
      <c r="Z1349">
        <f>IFERROR(SMALL(Z346:Z1024,ROW()-ROW($Z$1027)+1),"")</f>
        <v>0</v>
      </c>
      <c r="AA1349">
        <f>IFERROR(SMALL(AA346:AA1024,ROW()-ROW($AA$1027)+1),"")</f>
        <v>0</v>
      </c>
      <c r="AB1349">
        <f>IFERROR(SMALL(AB346:AB1024,ROW()-ROW($AB$1027)+1),"")</f>
        <v>0</v>
      </c>
      <c r="AC1349">
        <f>IFERROR(SMALL(AC346:AC1024,ROW()-ROW($AC$1027)+1),"")</f>
        <v>0</v>
      </c>
      <c r="AD1349">
        <f>IFERROR(SMALL(AD346:AD1024,ROW()-ROW($AD$1027)+1),"")</f>
        <v>0</v>
      </c>
      <c r="AE1349">
        <f>IFERROR(SMALL(AE346:AE1024,ROW()-ROW($AE$1027)+1),"")</f>
        <v>0</v>
      </c>
      <c r="AF1349">
        <f>IFERROR(SMALL(AF346:AF1024,ROW()-ROW($AF$1027)+1),"")</f>
        <v>0</v>
      </c>
      <c r="AG1349">
        <f>IFERROR(SMALL(AG346:AG1024,ROW()-ROW($AG$1027)+1),"")</f>
        <v>0</v>
      </c>
      <c r="AH1349">
        <f>IFERROR(SMALL(AH346:AH1024,ROW()-ROW($AH$1027)+1),"")</f>
        <v>0</v>
      </c>
      <c r="AI1349">
        <f>IFERROR(SMALL(AI346:AI1024,ROW()-ROW($AI$1027)+1),"")</f>
        <v>0</v>
      </c>
      <c r="AJ1349">
        <f>IFERROR(SMALL(AJ346:AJ1024,ROW()-ROW($AJ$1027)+1),"")</f>
        <v>0</v>
      </c>
      <c r="AM1349">
        <f>IFERROR(SMALL(AM346:AM1024,ROW()-ROW($AM$1027)+1),"")</f>
        <v>0</v>
      </c>
      <c r="AN1349">
        <f>IFERROR(SMALL(AN346:AN1024,ROW()-ROW($AN$1027)+1),"")</f>
        <v>0</v>
      </c>
      <c r="AO1349">
        <f>IFERROR(SMALL(AO346:AO1024,ROW()-ROW($AO$1027)+1),"")</f>
        <v>0</v>
      </c>
      <c r="AP1349">
        <f>IFERROR(SMALL(AP346:AP1024,ROW()-ROW($AP$1027)+1),"")</f>
        <v>0</v>
      </c>
      <c r="AQ1349">
        <f>IFERROR(SMALL(AQ346:AQ1024,ROW()-ROW($AQ$1027)+1),"")</f>
        <v>0</v>
      </c>
      <c r="AR1349">
        <f>IFERROR(SMALL(AR346:AR1024,ROW()-ROW($AR$1027)+1),"")</f>
        <v>0</v>
      </c>
      <c r="AS1349">
        <f>IFERROR(SMALL(AS346:AS1024,ROW()-ROW($AS$1027)+1),"")</f>
        <v>0</v>
      </c>
      <c r="AT1349">
        <f>IFERROR(SMALL(AT346:AT1024,ROW()-ROW($AT$1027)+1),"")</f>
        <v>0</v>
      </c>
      <c r="AU1349">
        <f>IFERROR(SMALL(AU346:AU1024,ROW()-ROW($AU$1027)+1),"")</f>
        <v>0</v>
      </c>
      <c r="AV1349">
        <f>IFERROR(SMALL(AV346:AV1024,ROW()-ROW($AV$1027)+1),"")</f>
        <v>0</v>
      </c>
      <c r="AW1349">
        <f>IFERROR(SMALL(AW346:AW1024,ROW()-ROW($AW$1027)+1),"")</f>
        <v>0</v>
      </c>
      <c r="AX1349">
        <f>IFERROR(SMALL(AX346:AX1024,ROW()-ROW($AX$1027)+1),"")</f>
        <v>0</v>
      </c>
      <c r="AY1349">
        <f>IFERROR(SMALL(AY346:AY1024,ROW()-ROW($AY$1027)+1),"")</f>
        <v>0</v>
      </c>
      <c r="AZ1349">
        <f>IFERROR(SMALL(AZ346:AZ1024,ROW()-ROW($AZ$1027)+1),"")</f>
        <v>0</v>
      </c>
      <c r="BA1349">
        <f>IFERROR(SMALL(BA346:BA1024,ROW()-ROW($BA$1027)+1),"")</f>
        <v>0</v>
      </c>
      <c r="BB1349">
        <f>IFERROR(SMALL(BB346:BB1024,ROW()-ROW($BB$1027)+1),"")</f>
        <v>0</v>
      </c>
      <c r="BC1349">
        <f>IFERROR(SMALL(BC346:BC1024,ROW()-ROW($BC$1027)+1),"")</f>
        <v>0</v>
      </c>
      <c r="BD1349">
        <f>IFERROR(SMALL(BD346:BD1024,ROW()-ROW($BD$1027)+1),"")</f>
        <v>0</v>
      </c>
      <c r="BE1349">
        <f>IFERROR(SMALL(BE346:BE1024,ROW()-ROW($BE$1027)+1),"")</f>
        <v>0</v>
      </c>
      <c r="BF1349">
        <f>IFERROR(SMALL(BF346:BF1024,ROW()-ROW($BF$1027)+1),"")</f>
        <v>0</v>
      </c>
      <c r="BG1349">
        <f>IFERROR(SMALL(BG346:BG1024,ROW()-ROW($BG$1027)+1),"")</f>
        <v>0</v>
      </c>
      <c r="BH1349">
        <f>IFERROR(SMALL(BH346:BH1024,ROW()-ROW($BH$1027)+1),"")</f>
        <v>0</v>
      </c>
      <c r="BI1349">
        <f>IFERROR(SMALL(BI346:BI1024,ROW()-ROW($BI$1027)+1),"")</f>
        <v>0</v>
      </c>
      <c r="BJ1349">
        <f>IFERROR(SMALL(BJ346:BJ1024,ROW()-ROW($BJ$1027)+1),"")</f>
        <v>0</v>
      </c>
      <c r="BK1349">
        <f>IFERROR(SMALL(BK346:BK1024,ROW()-ROW($BK$1027)+1),"")</f>
        <v>0</v>
      </c>
      <c r="BL1349">
        <f>IFERROR(SMALL(BL346:BL1024,ROW()-ROW($BL$1027)+1),"")</f>
        <v>0</v>
      </c>
      <c r="BM1349">
        <f>IFERROR(SMALL(BM346:BM1024,ROW()-ROW($BM$1027)+1),"")</f>
        <v>0</v>
      </c>
      <c r="BN1349">
        <f>IFERROR(SMALL(BN346:BN1024,ROW()-ROW($BN$1027)+1),"")</f>
        <v>0</v>
      </c>
      <c r="BO1349">
        <f>IFERROR(SMALL(BO346:BO1024,ROW()-ROW($BO$1027)+1),"")</f>
        <v>0</v>
      </c>
      <c r="BP1349">
        <f>IFERROR(SMALL(BP346:BP1024,ROW()-ROW($BP$1027)+1),"")</f>
        <v>0</v>
      </c>
      <c r="BQ1349">
        <f>IFERROR(SMALL(BQ346:BQ1024,ROW()-ROW($BQ$1027)+1),"")</f>
        <v>0</v>
      </c>
      <c r="BR1349">
        <f>IFERROR(SMALL(BR346:BR1024,ROW()-ROW($BR$1027)+1),"")</f>
        <v>0</v>
      </c>
    </row>
    <row r="1350" spans="5:70">
      <c r="E1350">
        <f>IFERROR(SMALL(E346:E1024,ROW()-ROW($E$1027)+1),"")</f>
        <v>0</v>
      </c>
      <c r="F1350">
        <f>IFERROR(SMALL(F346:F1024,ROW()-ROW($F$1027)+1),"")</f>
        <v>0</v>
      </c>
      <c r="G1350">
        <f>IFERROR(SMALL(G346:G1024,ROW()-ROW($G$1027)+1),"")</f>
        <v>0</v>
      </c>
      <c r="H1350">
        <f>IFERROR(SMALL(H346:H1024,ROW()-ROW($H$1027)+1),"")</f>
        <v>0</v>
      </c>
      <c r="I1350">
        <f>IFERROR(SMALL(I346:I1024,ROW()-ROW($I$1027)+1),"")</f>
        <v>0</v>
      </c>
      <c r="J1350">
        <f>IFERROR(SMALL(J346:J1024,ROW()-ROW($J$1027)+1),"")</f>
        <v>0</v>
      </c>
      <c r="K1350">
        <f>IFERROR(SMALL(K346:K1024,ROW()-ROW($K$1027)+1),"")</f>
        <v>0</v>
      </c>
      <c r="L1350">
        <f>IFERROR(SMALL(L346:L1024,ROW()-ROW($L$1027)+1),"")</f>
        <v>0</v>
      </c>
      <c r="M1350">
        <f>IFERROR(SMALL(M346:M1024,ROW()-ROW($M$1027)+1),"")</f>
        <v>0</v>
      </c>
      <c r="N1350">
        <f>IFERROR(SMALL(N346:N1024,ROW()-ROW($N$1027)+1),"")</f>
        <v>0</v>
      </c>
      <c r="O1350">
        <f>IFERROR(SMALL(O346:O1024,ROW()-ROW($O$1027)+1),"")</f>
        <v>0</v>
      </c>
      <c r="P1350">
        <f>IFERROR(SMALL(P346:P1024,ROW()-ROW($P$1027)+1),"")</f>
        <v>0</v>
      </c>
      <c r="Q1350">
        <f>IFERROR(SMALL(Q346:Q1024,ROW()-ROW($Q$1027)+1),"")</f>
        <v>0</v>
      </c>
      <c r="R1350">
        <f>IFERROR(SMALL(R346:R1024,ROW()-ROW($R$1027)+1),"")</f>
        <v>0</v>
      </c>
      <c r="S1350">
        <f>IFERROR(SMALL(S346:S1024,ROW()-ROW($S$1027)+1),"")</f>
        <v>0</v>
      </c>
      <c r="T1350">
        <f>IFERROR(SMALL(T346:T1024,ROW()-ROW($T$1027)+1),"")</f>
        <v>0</v>
      </c>
      <c r="U1350">
        <f>IFERROR(SMALL(U346:U1024,ROW()-ROW($U$1027)+1),"")</f>
        <v>0</v>
      </c>
      <c r="V1350">
        <f>IFERROR(SMALL(V346:V1024,ROW()-ROW($V$1027)+1),"")</f>
        <v>0</v>
      </c>
      <c r="W1350">
        <f>IFERROR(SMALL(W346:W1024,ROW()-ROW($W$1027)+1),"")</f>
        <v>0</v>
      </c>
      <c r="X1350">
        <f>IFERROR(SMALL(X346:X1024,ROW()-ROW($X$1027)+1),"")</f>
        <v>0</v>
      </c>
      <c r="Y1350">
        <f>IFERROR(SMALL(Y346:Y1024,ROW()-ROW($Y$1027)+1),"")</f>
        <v>0</v>
      </c>
      <c r="Z1350">
        <f>IFERROR(SMALL(Z346:Z1024,ROW()-ROW($Z$1027)+1),"")</f>
        <v>0</v>
      </c>
      <c r="AA1350">
        <f>IFERROR(SMALL(AA346:AA1024,ROW()-ROW($AA$1027)+1),"")</f>
        <v>0</v>
      </c>
      <c r="AB1350">
        <f>IFERROR(SMALL(AB346:AB1024,ROW()-ROW($AB$1027)+1),"")</f>
        <v>0</v>
      </c>
      <c r="AC1350">
        <f>IFERROR(SMALL(AC346:AC1024,ROW()-ROW($AC$1027)+1),"")</f>
        <v>0</v>
      </c>
      <c r="AD1350">
        <f>IFERROR(SMALL(AD346:AD1024,ROW()-ROW($AD$1027)+1),"")</f>
        <v>0</v>
      </c>
      <c r="AE1350">
        <f>IFERROR(SMALL(AE346:AE1024,ROW()-ROW($AE$1027)+1),"")</f>
        <v>0</v>
      </c>
      <c r="AF1350">
        <f>IFERROR(SMALL(AF346:AF1024,ROW()-ROW($AF$1027)+1),"")</f>
        <v>0</v>
      </c>
      <c r="AG1350">
        <f>IFERROR(SMALL(AG346:AG1024,ROW()-ROW($AG$1027)+1),"")</f>
        <v>0</v>
      </c>
      <c r="AH1350">
        <f>IFERROR(SMALL(AH346:AH1024,ROW()-ROW($AH$1027)+1),"")</f>
        <v>0</v>
      </c>
      <c r="AI1350">
        <f>IFERROR(SMALL(AI346:AI1024,ROW()-ROW($AI$1027)+1),"")</f>
        <v>0</v>
      </c>
      <c r="AJ1350">
        <f>IFERROR(SMALL(AJ346:AJ1024,ROW()-ROW($AJ$1027)+1),"")</f>
        <v>0</v>
      </c>
      <c r="AM1350">
        <f>IFERROR(SMALL(AM346:AM1024,ROW()-ROW($AM$1027)+1),"")</f>
        <v>0</v>
      </c>
      <c r="AN1350">
        <f>IFERROR(SMALL(AN346:AN1024,ROW()-ROW($AN$1027)+1),"")</f>
        <v>0</v>
      </c>
      <c r="AO1350">
        <f>IFERROR(SMALL(AO346:AO1024,ROW()-ROW($AO$1027)+1),"")</f>
        <v>0</v>
      </c>
      <c r="AP1350">
        <f>IFERROR(SMALL(AP346:AP1024,ROW()-ROW($AP$1027)+1),"")</f>
        <v>0</v>
      </c>
      <c r="AQ1350">
        <f>IFERROR(SMALL(AQ346:AQ1024,ROW()-ROW($AQ$1027)+1),"")</f>
        <v>0</v>
      </c>
      <c r="AR1350">
        <f>IFERROR(SMALL(AR346:AR1024,ROW()-ROW($AR$1027)+1),"")</f>
        <v>0</v>
      </c>
      <c r="AS1350">
        <f>IFERROR(SMALL(AS346:AS1024,ROW()-ROW($AS$1027)+1),"")</f>
        <v>0</v>
      </c>
      <c r="AT1350">
        <f>IFERROR(SMALL(AT346:AT1024,ROW()-ROW($AT$1027)+1),"")</f>
        <v>0</v>
      </c>
      <c r="AU1350">
        <f>IFERROR(SMALL(AU346:AU1024,ROW()-ROW($AU$1027)+1),"")</f>
        <v>0</v>
      </c>
      <c r="AV1350">
        <f>IFERROR(SMALL(AV346:AV1024,ROW()-ROW($AV$1027)+1),"")</f>
        <v>0</v>
      </c>
      <c r="AW1350">
        <f>IFERROR(SMALL(AW346:AW1024,ROW()-ROW($AW$1027)+1),"")</f>
        <v>0</v>
      </c>
      <c r="AX1350">
        <f>IFERROR(SMALL(AX346:AX1024,ROW()-ROW($AX$1027)+1),"")</f>
        <v>0</v>
      </c>
      <c r="AY1350">
        <f>IFERROR(SMALL(AY346:AY1024,ROW()-ROW($AY$1027)+1),"")</f>
        <v>0</v>
      </c>
      <c r="AZ1350">
        <f>IFERROR(SMALL(AZ346:AZ1024,ROW()-ROW($AZ$1027)+1),"")</f>
        <v>0</v>
      </c>
      <c r="BA1350">
        <f>IFERROR(SMALL(BA346:BA1024,ROW()-ROW($BA$1027)+1),"")</f>
        <v>0</v>
      </c>
      <c r="BB1350">
        <f>IFERROR(SMALL(BB346:BB1024,ROW()-ROW($BB$1027)+1),"")</f>
        <v>0</v>
      </c>
      <c r="BC1350">
        <f>IFERROR(SMALL(BC346:BC1024,ROW()-ROW($BC$1027)+1),"")</f>
        <v>0</v>
      </c>
      <c r="BD1350">
        <f>IFERROR(SMALL(BD346:BD1024,ROW()-ROW($BD$1027)+1),"")</f>
        <v>0</v>
      </c>
      <c r="BE1350">
        <f>IFERROR(SMALL(BE346:BE1024,ROW()-ROW($BE$1027)+1),"")</f>
        <v>0</v>
      </c>
      <c r="BF1350">
        <f>IFERROR(SMALL(BF346:BF1024,ROW()-ROW($BF$1027)+1),"")</f>
        <v>0</v>
      </c>
      <c r="BG1350">
        <f>IFERROR(SMALL(BG346:BG1024,ROW()-ROW($BG$1027)+1),"")</f>
        <v>0</v>
      </c>
      <c r="BH1350">
        <f>IFERROR(SMALL(BH346:BH1024,ROW()-ROW($BH$1027)+1),"")</f>
        <v>0</v>
      </c>
      <c r="BI1350">
        <f>IFERROR(SMALL(BI346:BI1024,ROW()-ROW($BI$1027)+1),"")</f>
        <v>0</v>
      </c>
      <c r="BJ1350">
        <f>IFERROR(SMALL(BJ346:BJ1024,ROW()-ROW($BJ$1027)+1),"")</f>
        <v>0</v>
      </c>
      <c r="BK1350">
        <f>IFERROR(SMALL(BK346:BK1024,ROW()-ROW($BK$1027)+1),"")</f>
        <v>0</v>
      </c>
      <c r="BL1350">
        <f>IFERROR(SMALL(BL346:BL1024,ROW()-ROW($BL$1027)+1),"")</f>
        <v>0</v>
      </c>
      <c r="BM1350">
        <f>IFERROR(SMALL(BM346:BM1024,ROW()-ROW($BM$1027)+1),"")</f>
        <v>0</v>
      </c>
      <c r="BN1350">
        <f>IFERROR(SMALL(BN346:BN1024,ROW()-ROW($BN$1027)+1),"")</f>
        <v>0</v>
      </c>
      <c r="BO1350">
        <f>IFERROR(SMALL(BO346:BO1024,ROW()-ROW($BO$1027)+1),"")</f>
        <v>0</v>
      </c>
      <c r="BP1350">
        <f>IFERROR(SMALL(BP346:BP1024,ROW()-ROW($BP$1027)+1),"")</f>
        <v>0</v>
      </c>
      <c r="BQ1350">
        <f>IFERROR(SMALL(BQ346:BQ1024,ROW()-ROW($BQ$1027)+1),"")</f>
        <v>0</v>
      </c>
      <c r="BR1350">
        <f>IFERROR(SMALL(BR346:BR1024,ROW()-ROW($BR$1027)+1),"")</f>
        <v>0</v>
      </c>
    </row>
    <row r="1351" spans="5:70">
      <c r="E1351">
        <f>IFERROR(SMALL(E346:E1024,ROW()-ROW($E$1027)+1),"")</f>
        <v>0</v>
      </c>
      <c r="F1351">
        <f>IFERROR(SMALL(F346:F1024,ROW()-ROW($F$1027)+1),"")</f>
        <v>0</v>
      </c>
      <c r="G1351">
        <f>IFERROR(SMALL(G346:G1024,ROW()-ROW($G$1027)+1),"")</f>
        <v>0</v>
      </c>
      <c r="H1351">
        <f>IFERROR(SMALL(H346:H1024,ROW()-ROW($H$1027)+1),"")</f>
        <v>0</v>
      </c>
      <c r="I1351">
        <f>IFERROR(SMALL(I346:I1024,ROW()-ROW($I$1027)+1),"")</f>
        <v>0</v>
      </c>
      <c r="J1351">
        <f>IFERROR(SMALL(J346:J1024,ROW()-ROW($J$1027)+1),"")</f>
        <v>0</v>
      </c>
      <c r="K1351">
        <f>IFERROR(SMALL(K346:K1024,ROW()-ROW($K$1027)+1),"")</f>
        <v>0</v>
      </c>
      <c r="L1351">
        <f>IFERROR(SMALL(L346:L1024,ROW()-ROW($L$1027)+1),"")</f>
        <v>0</v>
      </c>
      <c r="M1351">
        <f>IFERROR(SMALL(M346:M1024,ROW()-ROW($M$1027)+1),"")</f>
        <v>0</v>
      </c>
      <c r="N1351">
        <f>IFERROR(SMALL(N346:N1024,ROW()-ROW($N$1027)+1),"")</f>
        <v>0</v>
      </c>
      <c r="O1351">
        <f>IFERROR(SMALL(O346:O1024,ROW()-ROW($O$1027)+1),"")</f>
        <v>0</v>
      </c>
      <c r="P1351">
        <f>IFERROR(SMALL(P346:P1024,ROW()-ROW($P$1027)+1),"")</f>
        <v>0</v>
      </c>
      <c r="Q1351">
        <f>IFERROR(SMALL(Q346:Q1024,ROW()-ROW($Q$1027)+1),"")</f>
        <v>0</v>
      </c>
      <c r="R1351">
        <f>IFERROR(SMALL(R346:R1024,ROW()-ROW($R$1027)+1),"")</f>
        <v>0</v>
      </c>
      <c r="S1351">
        <f>IFERROR(SMALL(S346:S1024,ROW()-ROW($S$1027)+1),"")</f>
        <v>0</v>
      </c>
      <c r="T1351">
        <f>IFERROR(SMALL(T346:T1024,ROW()-ROW($T$1027)+1),"")</f>
        <v>0</v>
      </c>
      <c r="U1351">
        <f>IFERROR(SMALL(U346:U1024,ROW()-ROW($U$1027)+1),"")</f>
        <v>0</v>
      </c>
      <c r="V1351">
        <f>IFERROR(SMALL(V346:V1024,ROW()-ROW($V$1027)+1),"")</f>
        <v>0</v>
      </c>
      <c r="W1351">
        <f>IFERROR(SMALL(W346:W1024,ROW()-ROW($W$1027)+1),"")</f>
        <v>0</v>
      </c>
      <c r="X1351">
        <f>IFERROR(SMALL(X346:X1024,ROW()-ROW($X$1027)+1),"")</f>
        <v>0</v>
      </c>
      <c r="Y1351">
        <f>IFERROR(SMALL(Y346:Y1024,ROW()-ROW($Y$1027)+1),"")</f>
        <v>0</v>
      </c>
      <c r="Z1351">
        <f>IFERROR(SMALL(Z346:Z1024,ROW()-ROW($Z$1027)+1),"")</f>
        <v>0</v>
      </c>
      <c r="AA1351">
        <f>IFERROR(SMALL(AA346:AA1024,ROW()-ROW($AA$1027)+1),"")</f>
        <v>0</v>
      </c>
      <c r="AB1351">
        <f>IFERROR(SMALL(AB346:AB1024,ROW()-ROW($AB$1027)+1),"")</f>
        <v>0</v>
      </c>
      <c r="AC1351">
        <f>IFERROR(SMALL(AC346:AC1024,ROW()-ROW($AC$1027)+1),"")</f>
        <v>0</v>
      </c>
      <c r="AD1351">
        <f>IFERROR(SMALL(AD346:AD1024,ROW()-ROW($AD$1027)+1),"")</f>
        <v>0</v>
      </c>
      <c r="AE1351">
        <f>IFERROR(SMALL(AE346:AE1024,ROW()-ROW($AE$1027)+1),"")</f>
        <v>0</v>
      </c>
      <c r="AF1351">
        <f>IFERROR(SMALL(AF346:AF1024,ROW()-ROW($AF$1027)+1),"")</f>
        <v>0</v>
      </c>
      <c r="AG1351">
        <f>IFERROR(SMALL(AG346:AG1024,ROW()-ROW($AG$1027)+1),"")</f>
        <v>0</v>
      </c>
      <c r="AH1351">
        <f>IFERROR(SMALL(AH346:AH1024,ROW()-ROW($AH$1027)+1),"")</f>
        <v>0</v>
      </c>
      <c r="AI1351">
        <f>IFERROR(SMALL(AI346:AI1024,ROW()-ROW($AI$1027)+1),"")</f>
        <v>0</v>
      </c>
      <c r="AJ1351">
        <f>IFERROR(SMALL(AJ346:AJ1024,ROW()-ROW($AJ$1027)+1),"")</f>
        <v>0</v>
      </c>
      <c r="AM1351">
        <f>IFERROR(SMALL(AM346:AM1024,ROW()-ROW($AM$1027)+1),"")</f>
        <v>0</v>
      </c>
      <c r="AN1351">
        <f>IFERROR(SMALL(AN346:AN1024,ROW()-ROW($AN$1027)+1),"")</f>
        <v>0</v>
      </c>
      <c r="AO1351">
        <f>IFERROR(SMALL(AO346:AO1024,ROW()-ROW($AO$1027)+1),"")</f>
        <v>0</v>
      </c>
      <c r="AP1351">
        <f>IFERROR(SMALL(AP346:AP1024,ROW()-ROW($AP$1027)+1),"")</f>
        <v>0</v>
      </c>
      <c r="AQ1351">
        <f>IFERROR(SMALL(AQ346:AQ1024,ROW()-ROW($AQ$1027)+1),"")</f>
        <v>0</v>
      </c>
      <c r="AR1351">
        <f>IFERROR(SMALL(AR346:AR1024,ROW()-ROW($AR$1027)+1),"")</f>
        <v>0</v>
      </c>
      <c r="AS1351">
        <f>IFERROR(SMALL(AS346:AS1024,ROW()-ROW($AS$1027)+1),"")</f>
        <v>0</v>
      </c>
      <c r="AT1351">
        <f>IFERROR(SMALL(AT346:AT1024,ROW()-ROW($AT$1027)+1),"")</f>
        <v>0</v>
      </c>
      <c r="AU1351">
        <f>IFERROR(SMALL(AU346:AU1024,ROW()-ROW($AU$1027)+1),"")</f>
        <v>0</v>
      </c>
      <c r="AV1351">
        <f>IFERROR(SMALL(AV346:AV1024,ROW()-ROW($AV$1027)+1),"")</f>
        <v>0</v>
      </c>
      <c r="AW1351">
        <f>IFERROR(SMALL(AW346:AW1024,ROW()-ROW($AW$1027)+1),"")</f>
        <v>0</v>
      </c>
      <c r="AX1351">
        <f>IFERROR(SMALL(AX346:AX1024,ROW()-ROW($AX$1027)+1),"")</f>
        <v>0</v>
      </c>
      <c r="AY1351">
        <f>IFERROR(SMALL(AY346:AY1024,ROW()-ROW($AY$1027)+1),"")</f>
        <v>0</v>
      </c>
      <c r="AZ1351">
        <f>IFERROR(SMALL(AZ346:AZ1024,ROW()-ROW($AZ$1027)+1),"")</f>
        <v>0</v>
      </c>
      <c r="BA1351">
        <f>IFERROR(SMALL(BA346:BA1024,ROW()-ROW($BA$1027)+1),"")</f>
        <v>0</v>
      </c>
      <c r="BB1351">
        <f>IFERROR(SMALL(BB346:BB1024,ROW()-ROW($BB$1027)+1),"")</f>
        <v>0</v>
      </c>
      <c r="BC1351">
        <f>IFERROR(SMALL(BC346:BC1024,ROW()-ROW($BC$1027)+1),"")</f>
        <v>0</v>
      </c>
      <c r="BD1351">
        <f>IFERROR(SMALL(BD346:BD1024,ROW()-ROW($BD$1027)+1),"")</f>
        <v>0</v>
      </c>
      <c r="BE1351">
        <f>IFERROR(SMALL(BE346:BE1024,ROW()-ROW($BE$1027)+1),"")</f>
        <v>0</v>
      </c>
      <c r="BF1351">
        <f>IFERROR(SMALL(BF346:BF1024,ROW()-ROW($BF$1027)+1),"")</f>
        <v>0</v>
      </c>
      <c r="BG1351">
        <f>IFERROR(SMALL(BG346:BG1024,ROW()-ROW($BG$1027)+1),"")</f>
        <v>0</v>
      </c>
      <c r="BH1351">
        <f>IFERROR(SMALL(BH346:BH1024,ROW()-ROW($BH$1027)+1),"")</f>
        <v>0</v>
      </c>
      <c r="BI1351">
        <f>IFERROR(SMALL(BI346:BI1024,ROW()-ROW($BI$1027)+1),"")</f>
        <v>0</v>
      </c>
      <c r="BJ1351">
        <f>IFERROR(SMALL(BJ346:BJ1024,ROW()-ROW($BJ$1027)+1),"")</f>
        <v>0</v>
      </c>
      <c r="BK1351">
        <f>IFERROR(SMALL(BK346:BK1024,ROW()-ROW($BK$1027)+1),"")</f>
        <v>0</v>
      </c>
      <c r="BL1351">
        <f>IFERROR(SMALL(BL346:BL1024,ROW()-ROW($BL$1027)+1),"")</f>
        <v>0</v>
      </c>
      <c r="BM1351">
        <f>IFERROR(SMALL(BM346:BM1024,ROW()-ROW($BM$1027)+1),"")</f>
        <v>0</v>
      </c>
      <c r="BN1351">
        <f>IFERROR(SMALL(BN346:BN1024,ROW()-ROW($BN$1027)+1),"")</f>
        <v>0</v>
      </c>
      <c r="BO1351">
        <f>IFERROR(SMALL(BO346:BO1024,ROW()-ROW($BO$1027)+1),"")</f>
        <v>0</v>
      </c>
      <c r="BP1351">
        <f>IFERROR(SMALL(BP346:BP1024,ROW()-ROW($BP$1027)+1),"")</f>
        <v>0</v>
      </c>
      <c r="BQ1351">
        <f>IFERROR(SMALL(BQ346:BQ1024,ROW()-ROW($BQ$1027)+1),"")</f>
        <v>0</v>
      </c>
      <c r="BR1351">
        <f>IFERROR(SMALL(BR346:BR1024,ROW()-ROW($BR$1027)+1),"")</f>
        <v>0</v>
      </c>
    </row>
    <row r="1352" spans="5:70">
      <c r="E1352">
        <f>IFERROR(SMALL(E346:E1024,ROW()-ROW($E$1027)+1),"")</f>
        <v>0</v>
      </c>
      <c r="F1352">
        <f>IFERROR(SMALL(F346:F1024,ROW()-ROW($F$1027)+1),"")</f>
        <v>0</v>
      </c>
      <c r="G1352">
        <f>IFERROR(SMALL(G346:G1024,ROW()-ROW($G$1027)+1),"")</f>
        <v>0</v>
      </c>
      <c r="H1352">
        <f>IFERROR(SMALL(H346:H1024,ROW()-ROW($H$1027)+1),"")</f>
        <v>0</v>
      </c>
      <c r="I1352">
        <f>IFERROR(SMALL(I346:I1024,ROW()-ROW($I$1027)+1),"")</f>
        <v>0</v>
      </c>
      <c r="J1352">
        <f>IFERROR(SMALL(J346:J1024,ROW()-ROW($J$1027)+1),"")</f>
        <v>0</v>
      </c>
      <c r="K1352">
        <f>IFERROR(SMALL(K346:K1024,ROW()-ROW($K$1027)+1),"")</f>
        <v>0</v>
      </c>
      <c r="L1352">
        <f>IFERROR(SMALL(L346:L1024,ROW()-ROW($L$1027)+1),"")</f>
        <v>0</v>
      </c>
      <c r="M1352">
        <f>IFERROR(SMALL(M346:M1024,ROW()-ROW($M$1027)+1),"")</f>
        <v>0</v>
      </c>
      <c r="N1352">
        <f>IFERROR(SMALL(N346:N1024,ROW()-ROW($N$1027)+1),"")</f>
        <v>0</v>
      </c>
      <c r="O1352">
        <f>IFERROR(SMALL(O346:O1024,ROW()-ROW($O$1027)+1),"")</f>
        <v>0</v>
      </c>
      <c r="P1352">
        <f>IFERROR(SMALL(P346:P1024,ROW()-ROW($P$1027)+1),"")</f>
        <v>0</v>
      </c>
      <c r="Q1352">
        <f>IFERROR(SMALL(Q346:Q1024,ROW()-ROW($Q$1027)+1),"")</f>
        <v>0</v>
      </c>
      <c r="R1352">
        <f>IFERROR(SMALL(R346:R1024,ROW()-ROW($R$1027)+1),"")</f>
        <v>0</v>
      </c>
      <c r="S1352">
        <f>IFERROR(SMALL(S346:S1024,ROW()-ROW($S$1027)+1),"")</f>
        <v>0</v>
      </c>
      <c r="T1352">
        <f>IFERROR(SMALL(T346:T1024,ROW()-ROW($T$1027)+1),"")</f>
        <v>0</v>
      </c>
      <c r="U1352">
        <f>IFERROR(SMALL(U346:U1024,ROW()-ROW($U$1027)+1),"")</f>
        <v>0</v>
      </c>
      <c r="V1352">
        <f>IFERROR(SMALL(V346:V1024,ROW()-ROW($V$1027)+1),"")</f>
        <v>0</v>
      </c>
      <c r="W1352">
        <f>IFERROR(SMALL(W346:W1024,ROW()-ROW($W$1027)+1),"")</f>
        <v>0</v>
      </c>
      <c r="X1352">
        <f>IFERROR(SMALL(X346:X1024,ROW()-ROW($X$1027)+1),"")</f>
        <v>0</v>
      </c>
      <c r="Y1352">
        <f>IFERROR(SMALL(Y346:Y1024,ROW()-ROW($Y$1027)+1),"")</f>
        <v>0</v>
      </c>
      <c r="Z1352">
        <f>IFERROR(SMALL(Z346:Z1024,ROW()-ROW($Z$1027)+1),"")</f>
        <v>0</v>
      </c>
      <c r="AA1352">
        <f>IFERROR(SMALL(AA346:AA1024,ROW()-ROW($AA$1027)+1),"")</f>
        <v>0</v>
      </c>
      <c r="AB1352">
        <f>IFERROR(SMALL(AB346:AB1024,ROW()-ROW($AB$1027)+1),"")</f>
        <v>0</v>
      </c>
      <c r="AC1352">
        <f>IFERROR(SMALL(AC346:AC1024,ROW()-ROW($AC$1027)+1),"")</f>
        <v>0</v>
      </c>
      <c r="AD1352">
        <f>IFERROR(SMALL(AD346:AD1024,ROW()-ROW($AD$1027)+1),"")</f>
        <v>0</v>
      </c>
      <c r="AE1352">
        <f>IFERROR(SMALL(AE346:AE1024,ROW()-ROW($AE$1027)+1),"")</f>
        <v>0</v>
      </c>
      <c r="AF1352">
        <f>IFERROR(SMALL(AF346:AF1024,ROW()-ROW($AF$1027)+1),"")</f>
        <v>0</v>
      </c>
      <c r="AG1352">
        <f>IFERROR(SMALL(AG346:AG1024,ROW()-ROW($AG$1027)+1),"")</f>
        <v>0</v>
      </c>
      <c r="AH1352">
        <f>IFERROR(SMALL(AH346:AH1024,ROW()-ROW($AH$1027)+1),"")</f>
        <v>0</v>
      </c>
      <c r="AI1352">
        <f>IFERROR(SMALL(AI346:AI1024,ROW()-ROW($AI$1027)+1),"")</f>
        <v>0</v>
      </c>
      <c r="AJ1352">
        <f>IFERROR(SMALL(AJ346:AJ1024,ROW()-ROW($AJ$1027)+1),"")</f>
        <v>0</v>
      </c>
      <c r="AM1352">
        <f>IFERROR(SMALL(AM346:AM1024,ROW()-ROW($AM$1027)+1),"")</f>
        <v>0</v>
      </c>
      <c r="AN1352">
        <f>IFERROR(SMALL(AN346:AN1024,ROW()-ROW($AN$1027)+1),"")</f>
        <v>0</v>
      </c>
      <c r="AO1352">
        <f>IFERROR(SMALL(AO346:AO1024,ROW()-ROW($AO$1027)+1),"")</f>
        <v>0</v>
      </c>
      <c r="AP1352">
        <f>IFERROR(SMALL(AP346:AP1024,ROW()-ROW($AP$1027)+1),"")</f>
        <v>0</v>
      </c>
      <c r="AQ1352">
        <f>IFERROR(SMALL(AQ346:AQ1024,ROW()-ROW($AQ$1027)+1),"")</f>
        <v>0</v>
      </c>
      <c r="AR1352">
        <f>IFERROR(SMALL(AR346:AR1024,ROW()-ROW($AR$1027)+1),"")</f>
        <v>0</v>
      </c>
      <c r="AS1352">
        <f>IFERROR(SMALL(AS346:AS1024,ROW()-ROW($AS$1027)+1),"")</f>
        <v>0</v>
      </c>
      <c r="AT1352">
        <f>IFERROR(SMALL(AT346:AT1024,ROW()-ROW($AT$1027)+1),"")</f>
        <v>0</v>
      </c>
      <c r="AU1352">
        <f>IFERROR(SMALL(AU346:AU1024,ROW()-ROW($AU$1027)+1),"")</f>
        <v>0</v>
      </c>
      <c r="AV1352">
        <f>IFERROR(SMALL(AV346:AV1024,ROW()-ROW($AV$1027)+1),"")</f>
        <v>0</v>
      </c>
      <c r="AW1352">
        <f>IFERROR(SMALL(AW346:AW1024,ROW()-ROW($AW$1027)+1),"")</f>
        <v>0</v>
      </c>
      <c r="AX1352">
        <f>IFERROR(SMALL(AX346:AX1024,ROW()-ROW($AX$1027)+1),"")</f>
        <v>0</v>
      </c>
      <c r="AY1352">
        <f>IFERROR(SMALL(AY346:AY1024,ROW()-ROW($AY$1027)+1),"")</f>
        <v>0</v>
      </c>
      <c r="AZ1352">
        <f>IFERROR(SMALL(AZ346:AZ1024,ROW()-ROW($AZ$1027)+1),"")</f>
        <v>0</v>
      </c>
      <c r="BA1352">
        <f>IFERROR(SMALL(BA346:BA1024,ROW()-ROW($BA$1027)+1),"")</f>
        <v>0</v>
      </c>
      <c r="BB1352">
        <f>IFERROR(SMALL(BB346:BB1024,ROW()-ROW($BB$1027)+1),"")</f>
        <v>0</v>
      </c>
      <c r="BC1352">
        <f>IFERROR(SMALL(BC346:BC1024,ROW()-ROW($BC$1027)+1),"")</f>
        <v>0</v>
      </c>
      <c r="BD1352">
        <f>IFERROR(SMALL(BD346:BD1024,ROW()-ROW($BD$1027)+1),"")</f>
        <v>0</v>
      </c>
      <c r="BE1352">
        <f>IFERROR(SMALL(BE346:BE1024,ROW()-ROW($BE$1027)+1),"")</f>
        <v>0</v>
      </c>
      <c r="BF1352">
        <f>IFERROR(SMALL(BF346:BF1024,ROW()-ROW($BF$1027)+1),"")</f>
        <v>0</v>
      </c>
      <c r="BG1352">
        <f>IFERROR(SMALL(BG346:BG1024,ROW()-ROW($BG$1027)+1),"")</f>
        <v>0</v>
      </c>
      <c r="BH1352">
        <f>IFERROR(SMALL(BH346:BH1024,ROW()-ROW($BH$1027)+1),"")</f>
        <v>0</v>
      </c>
      <c r="BI1352">
        <f>IFERROR(SMALL(BI346:BI1024,ROW()-ROW($BI$1027)+1),"")</f>
        <v>0</v>
      </c>
      <c r="BJ1352">
        <f>IFERROR(SMALL(BJ346:BJ1024,ROW()-ROW($BJ$1027)+1),"")</f>
        <v>0</v>
      </c>
      <c r="BK1352">
        <f>IFERROR(SMALL(BK346:BK1024,ROW()-ROW($BK$1027)+1),"")</f>
        <v>0</v>
      </c>
      <c r="BL1352">
        <f>IFERROR(SMALL(BL346:BL1024,ROW()-ROW($BL$1027)+1),"")</f>
        <v>0</v>
      </c>
      <c r="BM1352">
        <f>IFERROR(SMALL(BM346:BM1024,ROW()-ROW($BM$1027)+1),"")</f>
        <v>0</v>
      </c>
      <c r="BN1352">
        <f>IFERROR(SMALL(BN346:BN1024,ROW()-ROW($BN$1027)+1),"")</f>
        <v>0</v>
      </c>
      <c r="BO1352">
        <f>IFERROR(SMALL(BO346:BO1024,ROW()-ROW($BO$1027)+1),"")</f>
        <v>0</v>
      </c>
      <c r="BP1352">
        <f>IFERROR(SMALL(BP346:BP1024,ROW()-ROW($BP$1027)+1),"")</f>
        <v>0</v>
      </c>
      <c r="BQ1352">
        <f>IFERROR(SMALL(BQ346:BQ1024,ROW()-ROW($BQ$1027)+1),"")</f>
        <v>0</v>
      </c>
      <c r="BR1352">
        <f>IFERROR(SMALL(BR346:BR1024,ROW()-ROW($BR$1027)+1),"")</f>
        <v>0</v>
      </c>
    </row>
    <row r="1353" spans="5:70">
      <c r="E1353">
        <f>IFERROR(SMALL(E346:E1024,ROW()-ROW($E$1027)+1),"")</f>
        <v>0</v>
      </c>
      <c r="F1353">
        <f>IFERROR(SMALL(F346:F1024,ROW()-ROW($F$1027)+1),"")</f>
        <v>0</v>
      </c>
      <c r="G1353">
        <f>IFERROR(SMALL(G346:G1024,ROW()-ROW($G$1027)+1),"")</f>
        <v>0</v>
      </c>
      <c r="H1353">
        <f>IFERROR(SMALL(H346:H1024,ROW()-ROW($H$1027)+1),"")</f>
        <v>0</v>
      </c>
      <c r="I1353">
        <f>IFERROR(SMALL(I346:I1024,ROW()-ROW($I$1027)+1),"")</f>
        <v>0</v>
      </c>
      <c r="J1353">
        <f>IFERROR(SMALL(J346:J1024,ROW()-ROW($J$1027)+1),"")</f>
        <v>0</v>
      </c>
      <c r="K1353">
        <f>IFERROR(SMALL(K346:K1024,ROW()-ROW($K$1027)+1),"")</f>
        <v>0</v>
      </c>
      <c r="L1353">
        <f>IFERROR(SMALL(L346:L1024,ROW()-ROW($L$1027)+1),"")</f>
        <v>0</v>
      </c>
      <c r="M1353">
        <f>IFERROR(SMALL(M346:M1024,ROW()-ROW($M$1027)+1),"")</f>
        <v>0</v>
      </c>
      <c r="N1353">
        <f>IFERROR(SMALL(N346:N1024,ROW()-ROW($N$1027)+1),"")</f>
        <v>0</v>
      </c>
      <c r="O1353">
        <f>IFERROR(SMALL(O346:O1024,ROW()-ROW($O$1027)+1),"")</f>
        <v>0</v>
      </c>
      <c r="P1353">
        <f>IFERROR(SMALL(P346:P1024,ROW()-ROW($P$1027)+1),"")</f>
        <v>0</v>
      </c>
      <c r="Q1353">
        <f>IFERROR(SMALL(Q346:Q1024,ROW()-ROW($Q$1027)+1),"")</f>
        <v>0</v>
      </c>
      <c r="R1353">
        <f>IFERROR(SMALL(R346:R1024,ROW()-ROW($R$1027)+1),"")</f>
        <v>0</v>
      </c>
      <c r="S1353">
        <f>IFERROR(SMALL(S346:S1024,ROW()-ROW($S$1027)+1),"")</f>
        <v>0</v>
      </c>
      <c r="T1353">
        <f>IFERROR(SMALL(T346:T1024,ROW()-ROW($T$1027)+1),"")</f>
        <v>0</v>
      </c>
      <c r="U1353">
        <f>IFERROR(SMALL(U346:U1024,ROW()-ROW($U$1027)+1),"")</f>
        <v>0</v>
      </c>
      <c r="V1353">
        <f>IFERROR(SMALL(V346:V1024,ROW()-ROW($V$1027)+1),"")</f>
        <v>0</v>
      </c>
      <c r="W1353">
        <f>IFERROR(SMALL(W346:W1024,ROW()-ROW($W$1027)+1),"")</f>
        <v>0</v>
      </c>
      <c r="X1353">
        <f>IFERROR(SMALL(X346:X1024,ROW()-ROW($X$1027)+1),"")</f>
        <v>0</v>
      </c>
      <c r="Y1353">
        <f>IFERROR(SMALL(Y346:Y1024,ROW()-ROW($Y$1027)+1),"")</f>
        <v>0</v>
      </c>
      <c r="Z1353">
        <f>IFERROR(SMALL(Z346:Z1024,ROW()-ROW($Z$1027)+1),"")</f>
        <v>0</v>
      </c>
      <c r="AA1353">
        <f>IFERROR(SMALL(AA346:AA1024,ROW()-ROW($AA$1027)+1),"")</f>
        <v>0</v>
      </c>
      <c r="AB1353">
        <f>IFERROR(SMALL(AB346:AB1024,ROW()-ROW($AB$1027)+1),"")</f>
        <v>0</v>
      </c>
      <c r="AC1353">
        <f>IFERROR(SMALL(AC346:AC1024,ROW()-ROW($AC$1027)+1),"")</f>
        <v>0</v>
      </c>
      <c r="AD1353">
        <f>IFERROR(SMALL(AD346:AD1024,ROW()-ROW($AD$1027)+1),"")</f>
        <v>0</v>
      </c>
      <c r="AE1353">
        <f>IFERROR(SMALL(AE346:AE1024,ROW()-ROW($AE$1027)+1),"")</f>
        <v>0</v>
      </c>
      <c r="AF1353">
        <f>IFERROR(SMALL(AF346:AF1024,ROW()-ROW($AF$1027)+1),"")</f>
        <v>0</v>
      </c>
      <c r="AG1353">
        <f>IFERROR(SMALL(AG346:AG1024,ROW()-ROW($AG$1027)+1),"")</f>
        <v>0</v>
      </c>
      <c r="AH1353">
        <f>IFERROR(SMALL(AH346:AH1024,ROW()-ROW($AH$1027)+1),"")</f>
        <v>0</v>
      </c>
      <c r="AI1353">
        <f>IFERROR(SMALL(AI346:AI1024,ROW()-ROW($AI$1027)+1),"")</f>
        <v>0</v>
      </c>
      <c r="AJ1353">
        <f>IFERROR(SMALL(AJ346:AJ1024,ROW()-ROW($AJ$1027)+1),"")</f>
        <v>0</v>
      </c>
      <c r="AM1353">
        <f>IFERROR(SMALL(AM346:AM1024,ROW()-ROW($AM$1027)+1),"")</f>
        <v>0</v>
      </c>
      <c r="AN1353">
        <f>IFERROR(SMALL(AN346:AN1024,ROW()-ROW($AN$1027)+1),"")</f>
        <v>0</v>
      </c>
      <c r="AO1353">
        <f>IFERROR(SMALL(AO346:AO1024,ROW()-ROW($AO$1027)+1),"")</f>
        <v>0</v>
      </c>
      <c r="AP1353">
        <f>IFERROR(SMALL(AP346:AP1024,ROW()-ROW($AP$1027)+1),"")</f>
        <v>0</v>
      </c>
      <c r="AQ1353">
        <f>IFERROR(SMALL(AQ346:AQ1024,ROW()-ROW($AQ$1027)+1),"")</f>
        <v>0</v>
      </c>
      <c r="AR1353">
        <f>IFERROR(SMALL(AR346:AR1024,ROW()-ROW($AR$1027)+1),"")</f>
        <v>0</v>
      </c>
      <c r="AS1353">
        <f>IFERROR(SMALL(AS346:AS1024,ROW()-ROW($AS$1027)+1),"")</f>
        <v>0</v>
      </c>
      <c r="AT1353">
        <f>IFERROR(SMALL(AT346:AT1024,ROW()-ROW($AT$1027)+1),"")</f>
        <v>0</v>
      </c>
      <c r="AU1353">
        <f>IFERROR(SMALL(AU346:AU1024,ROW()-ROW($AU$1027)+1),"")</f>
        <v>0</v>
      </c>
      <c r="AV1353">
        <f>IFERROR(SMALL(AV346:AV1024,ROW()-ROW($AV$1027)+1),"")</f>
        <v>0</v>
      </c>
      <c r="AW1353">
        <f>IFERROR(SMALL(AW346:AW1024,ROW()-ROW($AW$1027)+1),"")</f>
        <v>0</v>
      </c>
      <c r="AX1353">
        <f>IFERROR(SMALL(AX346:AX1024,ROW()-ROW($AX$1027)+1),"")</f>
        <v>0</v>
      </c>
      <c r="AY1353">
        <f>IFERROR(SMALL(AY346:AY1024,ROW()-ROW($AY$1027)+1),"")</f>
        <v>0</v>
      </c>
      <c r="AZ1353">
        <f>IFERROR(SMALL(AZ346:AZ1024,ROW()-ROW($AZ$1027)+1),"")</f>
        <v>0</v>
      </c>
      <c r="BA1353">
        <f>IFERROR(SMALL(BA346:BA1024,ROW()-ROW($BA$1027)+1),"")</f>
        <v>0</v>
      </c>
      <c r="BB1353">
        <f>IFERROR(SMALL(BB346:BB1024,ROW()-ROW($BB$1027)+1),"")</f>
        <v>0</v>
      </c>
      <c r="BC1353">
        <f>IFERROR(SMALL(BC346:BC1024,ROW()-ROW($BC$1027)+1),"")</f>
        <v>0</v>
      </c>
      <c r="BD1353">
        <f>IFERROR(SMALL(BD346:BD1024,ROW()-ROW($BD$1027)+1),"")</f>
        <v>0</v>
      </c>
      <c r="BE1353">
        <f>IFERROR(SMALL(BE346:BE1024,ROW()-ROW($BE$1027)+1),"")</f>
        <v>0</v>
      </c>
      <c r="BF1353">
        <f>IFERROR(SMALL(BF346:BF1024,ROW()-ROW($BF$1027)+1),"")</f>
        <v>0</v>
      </c>
      <c r="BG1353">
        <f>IFERROR(SMALL(BG346:BG1024,ROW()-ROW($BG$1027)+1),"")</f>
        <v>0</v>
      </c>
      <c r="BH1353">
        <f>IFERROR(SMALL(BH346:BH1024,ROW()-ROW($BH$1027)+1),"")</f>
        <v>0</v>
      </c>
      <c r="BI1353">
        <f>IFERROR(SMALL(BI346:BI1024,ROW()-ROW($BI$1027)+1),"")</f>
        <v>0</v>
      </c>
      <c r="BJ1353">
        <f>IFERROR(SMALL(BJ346:BJ1024,ROW()-ROW($BJ$1027)+1),"")</f>
        <v>0</v>
      </c>
      <c r="BK1353">
        <f>IFERROR(SMALL(BK346:BK1024,ROW()-ROW($BK$1027)+1),"")</f>
        <v>0</v>
      </c>
      <c r="BL1353">
        <f>IFERROR(SMALL(BL346:BL1024,ROW()-ROW($BL$1027)+1),"")</f>
        <v>0</v>
      </c>
      <c r="BM1353">
        <f>IFERROR(SMALL(BM346:BM1024,ROW()-ROW($BM$1027)+1),"")</f>
        <v>0</v>
      </c>
      <c r="BN1353">
        <f>IFERROR(SMALL(BN346:BN1024,ROW()-ROW($BN$1027)+1),"")</f>
        <v>0</v>
      </c>
      <c r="BO1353">
        <f>IFERROR(SMALL(BO346:BO1024,ROW()-ROW($BO$1027)+1),"")</f>
        <v>0</v>
      </c>
      <c r="BP1353">
        <f>IFERROR(SMALL(BP346:BP1024,ROW()-ROW($BP$1027)+1),"")</f>
        <v>0</v>
      </c>
      <c r="BQ1353">
        <f>IFERROR(SMALL(BQ346:BQ1024,ROW()-ROW($BQ$1027)+1),"")</f>
        <v>0</v>
      </c>
      <c r="BR1353">
        <f>IFERROR(SMALL(BR346:BR1024,ROW()-ROW($BR$1027)+1),"")</f>
        <v>0</v>
      </c>
    </row>
    <row r="1354" spans="5:70">
      <c r="E1354">
        <f>IFERROR(SMALL(E346:E1024,ROW()-ROW($E$1027)+1),"")</f>
        <v>0</v>
      </c>
      <c r="F1354">
        <f>IFERROR(SMALL(F346:F1024,ROW()-ROW($F$1027)+1),"")</f>
        <v>0</v>
      </c>
      <c r="G1354">
        <f>IFERROR(SMALL(G346:G1024,ROW()-ROW($G$1027)+1),"")</f>
        <v>0</v>
      </c>
      <c r="H1354">
        <f>IFERROR(SMALL(H346:H1024,ROW()-ROW($H$1027)+1),"")</f>
        <v>0</v>
      </c>
      <c r="I1354">
        <f>IFERROR(SMALL(I346:I1024,ROW()-ROW($I$1027)+1),"")</f>
        <v>0</v>
      </c>
      <c r="J1354">
        <f>IFERROR(SMALL(J346:J1024,ROW()-ROW($J$1027)+1),"")</f>
        <v>0</v>
      </c>
      <c r="K1354">
        <f>IFERROR(SMALL(K346:K1024,ROW()-ROW($K$1027)+1),"")</f>
        <v>0</v>
      </c>
      <c r="L1354">
        <f>IFERROR(SMALL(L346:L1024,ROW()-ROW($L$1027)+1),"")</f>
        <v>0</v>
      </c>
      <c r="M1354">
        <f>IFERROR(SMALL(M346:M1024,ROW()-ROW($M$1027)+1),"")</f>
        <v>0</v>
      </c>
      <c r="N1354">
        <f>IFERROR(SMALL(N346:N1024,ROW()-ROW($N$1027)+1),"")</f>
        <v>0</v>
      </c>
      <c r="O1354">
        <f>IFERROR(SMALL(O346:O1024,ROW()-ROW($O$1027)+1),"")</f>
        <v>0</v>
      </c>
      <c r="P1354">
        <f>IFERROR(SMALL(P346:P1024,ROW()-ROW($P$1027)+1),"")</f>
        <v>0</v>
      </c>
      <c r="Q1354">
        <f>IFERROR(SMALL(Q346:Q1024,ROW()-ROW($Q$1027)+1),"")</f>
        <v>0</v>
      </c>
      <c r="R1354">
        <f>IFERROR(SMALL(R346:R1024,ROW()-ROW($R$1027)+1),"")</f>
        <v>0</v>
      </c>
      <c r="S1354">
        <f>IFERROR(SMALL(S346:S1024,ROW()-ROW($S$1027)+1),"")</f>
        <v>0</v>
      </c>
      <c r="T1354">
        <f>IFERROR(SMALL(T346:T1024,ROW()-ROW($T$1027)+1),"")</f>
        <v>0</v>
      </c>
      <c r="U1354">
        <f>IFERROR(SMALL(U346:U1024,ROW()-ROW($U$1027)+1),"")</f>
        <v>0</v>
      </c>
      <c r="V1354">
        <f>IFERROR(SMALL(V346:V1024,ROW()-ROW($V$1027)+1),"")</f>
        <v>0</v>
      </c>
      <c r="W1354">
        <f>IFERROR(SMALL(W346:W1024,ROW()-ROW($W$1027)+1),"")</f>
        <v>0</v>
      </c>
      <c r="X1354">
        <f>IFERROR(SMALL(X346:X1024,ROW()-ROW($X$1027)+1),"")</f>
        <v>0</v>
      </c>
      <c r="Y1354">
        <f>IFERROR(SMALL(Y346:Y1024,ROW()-ROW($Y$1027)+1),"")</f>
        <v>0</v>
      </c>
      <c r="Z1354">
        <f>IFERROR(SMALL(Z346:Z1024,ROW()-ROW($Z$1027)+1),"")</f>
        <v>0</v>
      </c>
      <c r="AA1354">
        <f>IFERROR(SMALL(AA346:AA1024,ROW()-ROW($AA$1027)+1),"")</f>
        <v>0</v>
      </c>
      <c r="AB1354">
        <f>IFERROR(SMALL(AB346:AB1024,ROW()-ROW($AB$1027)+1),"")</f>
        <v>0</v>
      </c>
      <c r="AC1354">
        <f>IFERROR(SMALL(AC346:AC1024,ROW()-ROW($AC$1027)+1),"")</f>
        <v>0</v>
      </c>
      <c r="AD1354">
        <f>IFERROR(SMALL(AD346:AD1024,ROW()-ROW($AD$1027)+1),"")</f>
        <v>0</v>
      </c>
      <c r="AE1354">
        <f>IFERROR(SMALL(AE346:AE1024,ROW()-ROW($AE$1027)+1),"")</f>
        <v>0</v>
      </c>
      <c r="AF1354">
        <f>IFERROR(SMALL(AF346:AF1024,ROW()-ROW($AF$1027)+1),"")</f>
        <v>0</v>
      </c>
      <c r="AG1354">
        <f>IFERROR(SMALL(AG346:AG1024,ROW()-ROW($AG$1027)+1),"")</f>
        <v>0</v>
      </c>
      <c r="AH1354">
        <f>IFERROR(SMALL(AH346:AH1024,ROW()-ROW($AH$1027)+1),"")</f>
        <v>0</v>
      </c>
      <c r="AI1354">
        <f>IFERROR(SMALL(AI346:AI1024,ROW()-ROW($AI$1027)+1),"")</f>
        <v>0</v>
      </c>
      <c r="AJ1354">
        <f>IFERROR(SMALL(AJ346:AJ1024,ROW()-ROW($AJ$1027)+1),"")</f>
        <v>0</v>
      </c>
      <c r="AM1354">
        <f>IFERROR(SMALL(AM346:AM1024,ROW()-ROW($AM$1027)+1),"")</f>
        <v>0</v>
      </c>
      <c r="AN1354">
        <f>IFERROR(SMALL(AN346:AN1024,ROW()-ROW($AN$1027)+1),"")</f>
        <v>0</v>
      </c>
      <c r="AO1354">
        <f>IFERROR(SMALL(AO346:AO1024,ROW()-ROW($AO$1027)+1),"")</f>
        <v>0</v>
      </c>
      <c r="AP1354">
        <f>IFERROR(SMALL(AP346:AP1024,ROW()-ROW($AP$1027)+1),"")</f>
        <v>0</v>
      </c>
      <c r="AQ1354">
        <f>IFERROR(SMALL(AQ346:AQ1024,ROW()-ROW($AQ$1027)+1),"")</f>
        <v>0</v>
      </c>
      <c r="AR1354">
        <f>IFERROR(SMALL(AR346:AR1024,ROW()-ROW($AR$1027)+1),"")</f>
        <v>0</v>
      </c>
      <c r="AS1354">
        <f>IFERROR(SMALL(AS346:AS1024,ROW()-ROW($AS$1027)+1),"")</f>
        <v>0</v>
      </c>
      <c r="AT1354">
        <f>IFERROR(SMALL(AT346:AT1024,ROW()-ROW($AT$1027)+1),"")</f>
        <v>0</v>
      </c>
      <c r="AU1354">
        <f>IFERROR(SMALL(AU346:AU1024,ROW()-ROW($AU$1027)+1),"")</f>
        <v>0</v>
      </c>
      <c r="AV1354">
        <f>IFERROR(SMALL(AV346:AV1024,ROW()-ROW($AV$1027)+1),"")</f>
        <v>0</v>
      </c>
      <c r="AW1354">
        <f>IFERROR(SMALL(AW346:AW1024,ROW()-ROW($AW$1027)+1),"")</f>
        <v>0</v>
      </c>
      <c r="AX1354">
        <f>IFERROR(SMALL(AX346:AX1024,ROW()-ROW($AX$1027)+1),"")</f>
        <v>0</v>
      </c>
      <c r="AY1354">
        <f>IFERROR(SMALL(AY346:AY1024,ROW()-ROW($AY$1027)+1),"")</f>
        <v>0</v>
      </c>
      <c r="AZ1354">
        <f>IFERROR(SMALL(AZ346:AZ1024,ROW()-ROW($AZ$1027)+1),"")</f>
        <v>0</v>
      </c>
      <c r="BA1354">
        <f>IFERROR(SMALL(BA346:BA1024,ROW()-ROW($BA$1027)+1),"")</f>
        <v>0</v>
      </c>
      <c r="BB1354">
        <f>IFERROR(SMALL(BB346:BB1024,ROW()-ROW($BB$1027)+1),"")</f>
        <v>0</v>
      </c>
      <c r="BC1354">
        <f>IFERROR(SMALL(BC346:BC1024,ROW()-ROW($BC$1027)+1),"")</f>
        <v>0</v>
      </c>
      <c r="BD1354">
        <f>IFERROR(SMALL(BD346:BD1024,ROW()-ROW($BD$1027)+1),"")</f>
        <v>0</v>
      </c>
      <c r="BE1354">
        <f>IFERROR(SMALL(BE346:BE1024,ROW()-ROW($BE$1027)+1),"")</f>
        <v>0</v>
      </c>
      <c r="BF1354">
        <f>IFERROR(SMALL(BF346:BF1024,ROW()-ROW($BF$1027)+1),"")</f>
        <v>0</v>
      </c>
      <c r="BG1354">
        <f>IFERROR(SMALL(BG346:BG1024,ROW()-ROW($BG$1027)+1),"")</f>
        <v>0</v>
      </c>
      <c r="BH1354">
        <f>IFERROR(SMALL(BH346:BH1024,ROW()-ROW($BH$1027)+1),"")</f>
        <v>0</v>
      </c>
      <c r="BI1354">
        <f>IFERROR(SMALL(BI346:BI1024,ROW()-ROW($BI$1027)+1),"")</f>
        <v>0</v>
      </c>
      <c r="BJ1354">
        <f>IFERROR(SMALL(BJ346:BJ1024,ROW()-ROW($BJ$1027)+1),"")</f>
        <v>0</v>
      </c>
      <c r="BK1354">
        <f>IFERROR(SMALL(BK346:BK1024,ROW()-ROW($BK$1027)+1),"")</f>
        <v>0</v>
      </c>
      <c r="BL1354">
        <f>IFERROR(SMALL(BL346:BL1024,ROW()-ROW($BL$1027)+1),"")</f>
        <v>0</v>
      </c>
      <c r="BM1354">
        <f>IFERROR(SMALL(BM346:BM1024,ROW()-ROW($BM$1027)+1),"")</f>
        <v>0</v>
      </c>
      <c r="BN1354">
        <f>IFERROR(SMALL(BN346:BN1024,ROW()-ROW($BN$1027)+1),"")</f>
        <v>0</v>
      </c>
      <c r="BO1354">
        <f>IFERROR(SMALL(BO346:BO1024,ROW()-ROW($BO$1027)+1),"")</f>
        <v>0</v>
      </c>
      <c r="BP1354">
        <f>IFERROR(SMALL(BP346:BP1024,ROW()-ROW($BP$1027)+1),"")</f>
        <v>0</v>
      </c>
      <c r="BQ1354">
        <f>IFERROR(SMALL(BQ346:BQ1024,ROW()-ROW($BQ$1027)+1),"")</f>
        <v>0</v>
      </c>
      <c r="BR1354">
        <f>IFERROR(SMALL(BR346:BR1024,ROW()-ROW($BR$1027)+1),"")</f>
        <v>0</v>
      </c>
    </row>
    <row r="1355" spans="5:70">
      <c r="E1355">
        <f>IFERROR(SMALL(E346:E1024,ROW()-ROW($E$1027)+1),"")</f>
        <v>0</v>
      </c>
      <c r="F1355">
        <f>IFERROR(SMALL(F346:F1024,ROW()-ROW($F$1027)+1),"")</f>
        <v>0</v>
      </c>
      <c r="G1355">
        <f>IFERROR(SMALL(G346:G1024,ROW()-ROW($G$1027)+1),"")</f>
        <v>0</v>
      </c>
      <c r="H1355">
        <f>IFERROR(SMALL(H346:H1024,ROW()-ROW($H$1027)+1),"")</f>
        <v>0</v>
      </c>
      <c r="I1355">
        <f>IFERROR(SMALL(I346:I1024,ROW()-ROW($I$1027)+1),"")</f>
        <v>0</v>
      </c>
      <c r="J1355">
        <f>IFERROR(SMALL(J346:J1024,ROW()-ROW($J$1027)+1),"")</f>
        <v>0</v>
      </c>
      <c r="K1355">
        <f>IFERROR(SMALL(K346:K1024,ROW()-ROW($K$1027)+1),"")</f>
        <v>0</v>
      </c>
      <c r="L1355">
        <f>IFERROR(SMALL(L346:L1024,ROW()-ROW($L$1027)+1),"")</f>
        <v>0</v>
      </c>
      <c r="M1355">
        <f>IFERROR(SMALL(M346:M1024,ROW()-ROW($M$1027)+1),"")</f>
        <v>0</v>
      </c>
      <c r="N1355">
        <f>IFERROR(SMALL(N346:N1024,ROW()-ROW($N$1027)+1),"")</f>
        <v>0</v>
      </c>
      <c r="O1355">
        <f>IFERROR(SMALL(O346:O1024,ROW()-ROW($O$1027)+1),"")</f>
        <v>0</v>
      </c>
      <c r="P1355">
        <f>IFERROR(SMALL(P346:P1024,ROW()-ROW($P$1027)+1),"")</f>
        <v>0</v>
      </c>
      <c r="Q1355">
        <f>IFERROR(SMALL(Q346:Q1024,ROW()-ROW($Q$1027)+1),"")</f>
        <v>0</v>
      </c>
      <c r="R1355">
        <f>IFERROR(SMALL(R346:R1024,ROW()-ROW($R$1027)+1),"")</f>
        <v>0</v>
      </c>
      <c r="S1355">
        <f>IFERROR(SMALL(S346:S1024,ROW()-ROW($S$1027)+1),"")</f>
        <v>0</v>
      </c>
      <c r="T1355">
        <f>IFERROR(SMALL(T346:T1024,ROW()-ROW($T$1027)+1),"")</f>
        <v>0</v>
      </c>
      <c r="U1355">
        <f>IFERROR(SMALL(U346:U1024,ROW()-ROW($U$1027)+1),"")</f>
        <v>0</v>
      </c>
      <c r="V1355">
        <f>IFERROR(SMALL(V346:V1024,ROW()-ROW($V$1027)+1),"")</f>
        <v>0</v>
      </c>
      <c r="W1355">
        <f>IFERROR(SMALL(W346:W1024,ROW()-ROW($W$1027)+1),"")</f>
        <v>0</v>
      </c>
      <c r="X1355">
        <f>IFERROR(SMALL(X346:X1024,ROW()-ROW($X$1027)+1),"")</f>
        <v>0</v>
      </c>
      <c r="Y1355">
        <f>IFERROR(SMALL(Y346:Y1024,ROW()-ROW($Y$1027)+1),"")</f>
        <v>0</v>
      </c>
      <c r="Z1355">
        <f>IFERROR(SMALL(Z346:Z1024,ROW()-ROW($Z$1027)+1),"")</f>
        <v>0</v>
      </c>
      <c r="AA1355">
        <f>IFERROR(SMALL(AA346:AA1024,ROW()-ROW($AA$1027)+1),"")</f>
        <v>0</v>
      </c>
      <c r="AB1355">
        <f>IFERROR(SMALL(AB346:AB1024,ROW()-ROW($AB$1027)+1),"")</f>
        <v>0</v>
      </c>
      <c r="AC1355">
        <f>IFERROR(SMALL(AC346:AC1024,ROW()-ROW($AC$1027)+1),"")</f>
        <v>0</v>
      </c>
      <c r="AD1355">
        <f>IFERROR(SMALL(AD346:AD1024,ROW()-ROW($AD$1027)+1),"")</f>
        <v>0</v>
      </c>
      <c r="AE1355">
        <f>IFERROR(SMALL(AE346:AE1024,ROW()-ROW($AE$1027)+1),"")</f>
        <v>0</v>
      </c>
      <c r="AF1355">
        <f>IFERROR(SMALL(AF346:AF1024,ROW()-ROW($AF$1027)+1),"")</f>
        <v>0</v>
      </c>
      <c r="AG1355">
        <f>IFERROR(SMALL(AG346:AG1024,ROW()-ROW($AG$1027)+1),"")</f>
        <v>0</v>
      </c>
      <c r="AH1355">
        <f>IFERROR(SMALL(AH346:AH1024,ROW()-ROW($AH$1027)+1),"")</f>
        <v>0</v>
      </c>
      <c r="AI1355">
        <f>IFERROR(SMALL(AI346:AI1024,ROW()-ROW($AI$1027)+1),"")</f>
        <v>0</v>
      </c>
      <c r="AJ1355">
        <f>IFERROR(SMALL(AJ346:AJ1024,ROW()-ROW($AJ$1027)+1),"")</f>
        <v>0</v>
      </c>
      <c r="AM1355">
        <f>IFERROR(SMALL(AM346:AM1024,ROW()-ROW($AM$1027)+1),"")</f>
        <v>0</v>
      </c>
      <c r="AN1355">
        <f>IFERROR(SMALL(AN346:AN1024,ROW()-ROW($AN$1027)+1),"")</f>
        <v>0</v>
      </c>
      <c r="AO1355">
        <f>IFERROR(SMALL(AO346:AO1024,ROW()-ROW($AO$1027)+1),"")</f>
        <v>0</v>
      </c>
      <c r="AP1355">
        <f>IFERROR(SMALL(AP346:AP1024,ROW()-ROW($AP$1027)+1),"")</f>
        <v>0</v>
      </c>
      <c r="AQ1355">
        <f>IFERROR(SMALL(AQ346:AQ1024,ROW()-ROW($AQ$1027)+1),"")</f>
        <v>0</v>
      </c>
      <c r="AR1355">
        <f>IFERROR(SMALL(AR346:AR1024,ROW()-ROW($AR$1027)+1),"")</f>
        <v>0</v>
      </c>
      <c r="AS1355">
        <f>IFERROR(SMALL(AS346:AS1024,ROW()-ROW($AS$1027)+1),"")</f>
        <v>0</v>
      </c>
      <c r="AT1355">
        <f>IFERROR(SMALL(AT346:AT1024,ROW()-ROW($AT$1027)+1),"")</f>
        <v>0</v>
      </c>
      <c r="AU1355">
        <f>IFERROR(SMALL(AU346:AU1024,ROW()-ROW($AU$1027)+1),"")</f>
        <v>0</v>
      </c>
      <c r="AV1355">
        <f>IFERROR(SMALL(AV346:AV1024,ROW()-ROW($AV$1027)+1),"")</f>
        <v>0</v>
      </c>
      <c r="AW1355">
        <f>IFERROR(SMALL(AW346:AW1024,ROW()-ROW($AW$1027)+1),"")</f>
        <v>0</v>
      </c>
      <c r="AX1355">
        <f>IFERROR(SMALL(AX346:AX1024,ROW()-ROW($AX$1027)+1),"")</f>
        <v>0</v>
      </c>
      <c r="AY1355">
        <f>IFERROR(SMALL(AY346:AY1024,ROW()-ROW($AY$1027)+1),"")</f>
        <v>0</v>
      </c>
      <c r="AZ1355">
        <f>IFERROR(SMALL(AZ346:AZ1024,ROW()-ROW($AZ$1027)+1),"")</f>
        <v>0</v>
      </c>
      <c r="BA1355">
        <f>IFERROR(SMALL(BA346:BA1024,ROW()-ROW($BA$1027)+1),"")</f>
        <v>0</v>
      </c>
      <c r="BB1355">
        <f>IFERROR(SMALL(BB346:BB1024,ROW()-ROW($BB$1027)+1),"")</f>
        <v>0</v>
      </c>
      <c r="BC1355">
        <f>IFERROR(SMALL(BC346:BC1024,ROW()-ROW($BC$1027)+1),"")</f>
        <v>0</v>
      </c>
      <c r="BD1355">
        <f>IFERROR(SMALL(BD346:BD1024,ROW()-ROW($BD$1027)+1),"")</f>
        <v>0</v>
      </c>
      <c r="BE1355">
        <f>IFERROR(SMALL(BE346:BE1024,ROW()-ROW($BE$1027)+1),"")</f>
        <v>0</v>
      </c>
      <c r="BF1355">
        <f>IFERROR(SMALL(BF346:BF1024,ROW()-ROW($BF$1027)+1),"")</f>
        <v>0</v>
      </c>
      <c r="BG1355">
        <f>IFERROR(SMALL(BG346:BG1024,ROW()-ROW($BG$1027)+1),"")</f>
        <v>0</v>
      </c>
      <c r="BH1355">
        <f>IFERROR(SMALL(BH346:BH1024,ROW()-ROW($BH$1027)+1),"")</f>
        <v>0</v>
      </c>
      <c r="BI1355">
        <f>IFERROR(SMALL(BI346:BI1024,ROW()-ROW($BI$1027)+1),"")</f>
        <v>0</v>
      </c>
      <c r="BJ1355">
        <f>IFERROR(SMALL(BJ346:BJ1024,ROW()-ROW($BJ$1027)+1),"")</f>
        <v>0</v>
      </c>
      <c r="BK1355">
        <f>IFERROR(SMALL(BK346:BK1024,ROW()-ROW($BK$1027)+1),"")</f>
        <v>0</v>
      </c>
      <c r="BL1355">
        <f>IFERROR(SMALL(BL346:BL1024,ROW()-ROW($BL$1027)+1),"")</f>
        <v>0</v>
      </c>
      <c r="BM1355">
        <f>IFERROR(SMALL(BM346:BM1024,ROW()-ROW($BM$1027)+1),"")</f>
        <v>0</v>
      </c>
      <c r="BN1355">
        <f>IFERROR(SMALL(BN346:BN1024,ROW()-ROW($BN$1027)+1),"")</f>
        <v>0</v>
      </c>
      <c r="BO1355">
        <f>IFERROR(SMALL(BO346:BO1024,ROW()-ROW($BO$1027)+1),"")</f>
        <v>0</v>
      </c>
      <c r="BP1355">
        <f>IFERROR(SMALL(BP346:BP1024,ROW()-ROW($BP$1027)+1),"")</f>
        <v>0</v>
      </c>
      <c r="BQ1355">
        <f>IFERROR(SMALL(BQ346:BQ1024,ROW()-ROW($BQ$1027)+1),"")</f>
        <v>0</v>
      </c>
      <c r="BR1355">
        <f>IFERROR(SMALL(BR346:BR1024,ROW()-ROW($BR$1027)+1),"")</f>
        <v>0</v>
      </c>
    </row>
    <row r="1356" spans="5:70">
      <c r="E1356">
        <f>IFERROR(SMALL(E346:E1024,ROW()-ROW($E$1027)+1),"")</f>
        <v>0</v>
      </c>
      <c r="F1356">
        <f>IFERROR(SMALL(F346:F1024,ROW()-ROW($F$1027)+1),"")</f>
        <v>0</v>
      </c>
      <c r="G1356">
        <f>IFERROR(SMALL(G346:G1024,ROW()-ROW($G$1027)+1),"")</f>
        <v>0</v>
      </c>
      <c r="H1356">
        <f>IFERROR(SMALL(H346:H1024,ROW()-ROW($H$1027)+1),"")</f>
        <v>0</v>
      </c>
      <c r="I1356">
        <f>IFERROR(SMALL(I346:I1024,ROW()-ROW($I$1027)+1),"")</f>
        <v>0</v>
      </c>
      <c r="J1356">
        <f>IFERROR(SMALL(J346:J1024,ROW()-ROW($J$1027)+1),"")</f>
        <v>0</v>
      </c>
      <c r="K1356">
        <f>IFERROR(SMALL(K346:K1024,ROW()-ROW($K$1027)+1),"")</f>
        <v>0</v>
      </c>
      <c r="L1356">
        <f>IFERROR(SMALL(L346:L1024,ROW()-ROW($L$1027)+1),"")</f>
        <v>0</v>
      </c>
      <c r="M1356">
        <f>IFERROR(SMALL(M346:M1024,ROW()-ROW($M$1027)+1),"")</f>
        <v>0</v>
      </c>
      <c r="N1356">
        <f>IFERROR(SMALL(N346:N1024,ROW()-ROW($N$1027)+1),"")</f>
        <v>0</v>
      </c>
      <c r="O1356">
        <f>IFERROR(SMALL(O346:O1024,ROW()-ROW($O$1027)+1),"")</f>
        <v>0</v>
      </c>
      <c r="P1356">
        <f>IFERROR(SMALL(P346:P1024,ROW()-ROW($P$1027)+1),"")</f>
        <v>0</v>
      </c>
      <c r="Q1356">
        <f>IFERROR(SMALL(Q346:Q1024,ROW()-ROW($Q$1027)+1),"")</f>
        <v>0</v>
      </c>
      <c r="R1356">
        <f>IFERROR(SMALL(R346:R1024,ROW()-ROW($R$1027)+1),"")</f>
        <v>0</v>
      </c>
      <c r="S1356">
        <f>IFERROR(SMALL(S346:S1024,ROW()-ROW($S$1027)+1),"")</f>
        <v>0</v>
      </c>
      <c r="T1356">
        <f>IFERROR(SMALL(T346:T1024,ROW()-ROW($T$1027)+1),"")</f>
        <v>0</v>
      </c>
      <c r="U1356">
        <f>IFERROR(SMALL(U346:U1024,ROW()-ROW($U$1027)+1),"")</f>
        <v>0</v>
      </c>
      <c r="V1356">
        <f>IFERROR(SMALL(V346:V1024,ROW()-ROW($V$1027)+1),"")</f>
        <v>0</v>
      </c>
      <c r="W1356">
        <f>IFERROR(SMALL(W346:W1024,ROW()-ROW($W$1027)+1),"")</f>
        <v>0</v>
      </c>
      <c r="X1356">
        <f>IFERROR(SMALL(X346:X1024,ROW()-ROW($X$1027)+1),"")</f>
        <v>0</v>
      </c>
      <c r="Y1356">
        <f>IFERROR(SMALL(Y346:Y1024,ROW()-ROW($Y$1027)+1),"")</f>
        <v>0</v>
      </c>
      <c r="Z1356">
        <f>IFERROR(SMALL(Z346:Z1024,ROW()-ROW($Z$1027)+1),"")</f>
        <v>0</v>
      </c>
      <c r="AA1356">
        <f>IFERROR(SMALL(AA346:AA1024,ROW()-ROW($AA$1027)+1),"")</f>
        <v>0</v>
      </c>
      <c r="AB1356">
        <f>IFERROR(SMALL(AB346:AB1024,ROW()-ROW($AB$1027)+1),"")</f>
        <v>0</v>
      </c>
      <c r="AC1356">
        <f>IFERROR(SMALL(AC346:AC1024,ROW()-ROW($AC$1027)+1),"")</f>
        <v>0</v>
      </c>
      <c r="AD1356">
        <f>IFERROR(SMALL(AD346:AD1024,ROW()-ROW($AD$1027)+1),"")</f>
        <v>0</v>
      </c>
      <c r="AE1356">
        <f>IFERROR(SMALL(AE346:AE1024,ROW()-ROW($AE$1027)+1),"")</f>
        <v>0</v>
      </c>
      <c r="AF1356">
        <f>IFERROR(SMALL(AF346:AF1024,ROW()-ROW($AF$1027)+1),"")</f>
        <v>0</v>
      </c>
      <c r="AG1356">
        <f>IFERROR(SMALL(AG346:AG1024,ROW()-ROW($AG$1027)+1),"")</f>
        <v>0</v>
      </c>
      <c r="AH1356">
        <f>IFERROR(SMALL(AH346:AH1024,ROW()-ROW($AH$1027)+1),"")</f>
        <v>0</v>
      </c>
      <c r="AI1356">
        <f>IFERROR(SMALL(AI346:AI1024,ROW()-ROW($AI$1027)+1),"")</f>
        <v>0</v>
      </c>
      <c r="AJ1356">
        <f>IFERROR(SMALL(AJ346:AJ1024,ROW()-ROW($AJ$1027)+1),"")</f>
        <v>0</v>
      </c>
      <c r="AM1356">
        <f>IFERROR(SMALL(AM346:AM1024,ROW()-ROW($AM$1027)+1),"")</f>
        <v>0</v>
      </c>
      <c r="AN1356">
        <f>IFERROR(SMALL(AN346:AN1024,ROW()-ROW($AN$1027)+1),"")</f>
        <v>0</v>
      </c>
      <c r="AO1356">
        <f>IFERROR(SMALL(AO346:AO1024,ROW()-ROW($AO$1027)+1),"")</f>
        <v>0</v>
      </c>
      <c r="AP1356">
        <f>IFERROR(SMALL(AP346:AP1024,ROW()-ROW($AP$1027)+1),"")</f>
        <v>0</v>
      </c>
      <c r="AQ1356">
        <f>IFERROR(SMALL(AQ346:AQ1024,ROW()-ROW($AQ$1027)+1),"")</f>
        <v>0</v>
      </c>
      <c r="AR1356">
        <f>IFERROR(SMALL(AR346:AR1024,ROW()-ROW($AR$1027)+1),"")</f>
        <v>0</v>
      </c>
      <c r="AS1356">
        <f>IFERROR(SMALL(AS346:AS1024,ROW()-ROW($AS$1027)+1),"")</f>
        <v>0</v>
      </c>
      <c r="AT1356">
        <f>IFERROR(SMALL(AT346:AT1024,ROW()-ROW($AT$1027)+1),"")</f>
        <v>0</v>
      </c>
      <c r="AU1356">
        <f>IFERROR(SMALL(AU346:AU1024,ROW()-ROW($AU$1027)+1),"")</f>
        <v>0</v>
      </c>
      <c r="AV1356">
        <f>IFERROR(SMALL(AV346:AV1024,ROW()-ROW($AV$1027)+1),"")</f>
        <v>0</v>
      </c>
      <c r="AW1356">
        <f>IFERROR(SMALL(AW346:AW1024,ROW()-ROW($AW$1027)+1),"")</f>
        <v>0</v>
      </c>
      <c r="AX1356">
        <f>IFERROR(SMALL(AX346:AX1024,ROW()-ROW($AX$1027)+1),"")</f>
        <v>0</v>
      </c>
      <c r="AY1356">
        <f>IFERROR(SMALL(AY346:AY1024,ROW()-ROW($AY$1027)+1),"")</f>
        <v>0</v>
      </c>
      <c r="AZ1356">
        <f>IFERROR(SMALL(AZ346:AZ1024,ROW()-ROW($AZ$1027)+1),"")</f>
        <v>0</v>
      </c>
      <c r="BA1356">
        <f>IFERROR(SMALL(BA346:BA1024,ROW()-ROW($BA$1027)+1),"")</f>
        <v>0</v>
      </c>
      <c r="BB1356">
        <f>IFERROR(SMALL(BB346:BB1024,ROW()-ROW($BB$1027)+1),"")</f>
        <v>0</v>
      </c>
      <c r="BC1356">
        <f>IFERROR(SMALL(BC346:BC1024,ROW()-ROW($BC$1027)+1),"")</f>
        <v>0</v>
      </c>
      <c r="BD1356">
        <f>IFERROR(SMALL(BD346:BD1024,ROW()-ROW($BD$1027)+1),"")</f>
        <v>0</v>
      </c>
      <c r="BE1356">
        <f>IFERROR(SMALL(BE346:BE1024,ROW()-ROW($BE$1027)+1),"")</f>
        <v>0</v>
      </c>
      <c r="BF1356">
        <f>IFERROR(SMALL(BF346:BF1024,ROW()-ROW($BF$1027)+1),"")</f>
        <v>0</v>
      </c>
      <c r="BG1356">
        <f>IFERROR(SMALL(BG346:BG1024,ROW()-ROW($BG$1027)+1),"")</f>
        <v>0</v>
      </c>
      <c r="BH1356">
        <f>IFERROR(SMALL(BH346:BH1024,ROW()-ROW($BH$1027)+1),"")</f>
        <v>0</v>
      </c>
      <c r="BI1356">
        <f>IFERROR(SMALL(BI346:BI1024,ROW()-ROW($BI$1027)+1),"")</f>
        <v>0</v>
      </c>
      <c r="BJ1356">
        <f>IFERROR(SMALL(BJ346:BJ1024,ROW()-ROW($BJ$1027)+1),"")</f>
        <v>0</v>
      </c>
      <c r="BK1356">
        <f>IFERROR(SMALL(BK346:BK1024,ROW()-ROW($BK$1027)+1),"")</f>
        <v>0</v>
      </c>
      <c r="BL1356">
        <f>IFERROR(SMALL(BL346:BL1024,ROW()-ROW($BL$1027)+1),"")</f>
        <v>0</v>
      </c>
      <c r="BM1356">
        <f>IFERROR(SMALL(BM346:BM1024,ROW()-ROW($BM$1027)+1),"")</f>
        <v>0</v>
      </c>
      <c r="BN1356">
        <f>IFERROR(SMALL(BN346:BN1024,ROW()-ROW($BN$1027)+1),"")</f>
        <v>0</v>
      </c>
      <c r="BO1356">
        <f>IFERROR(SMALL(BO346:BO1024,ROW()-ROW($BO$1027)+1),"")</f>
        <v>0</v>
      </c>
      <c r="BP1356">
        <f>IFERROR(SMALL(BP346:BP1024,ROW()-ROW($BP$1027)+1),"")</f>
        <v>0</v>
      </c>
      <c r="BQ1356">
        <f>IFERROR(SMALL(BQ346:BQ1024,ROW()-ROW($BQ$1027)+1),"")</f>
        <v>0</v>
      </c>
      <c r="BR1356">
        <f>IFERROR(SMALL(BR346:BR1024,ROW()-ROW($BR$1027)+1),"")</f>
        <v>0</v>
      </c>
    </row>
    <row r="1357" spans="5:70">
      <c r="E1357">
        <f>IFERROR(SMALL(E346:E1024,ROW()-ROW($E$1027)+1),"")</f>
        <v>0</v>
      </c>
      <c r="F1357">
        <f>IFERROR(SMALL(F346:F1024,ROW()-ROW($F$1027)+1),"")</f>
        <v>0</v>
      </c>
      <c r="G1357">
        <f>IFERROR(SMALL(G346:G1024,ROW()-ROW($G$1027)+1),"")</f>
        <v>0</v>
      </c>
      <c r="H1357">
        <f>IFERROR(SMALL(H346:H1024,ROW()-ROW($H$1027)+1),"")</f>
        <v>0</v>
      </c>
      <c r="I1357">
        <f>IFERROR(SMALL(I346:I1024,ROW()-ROW($I$1027)+1),"")</f>
        <v>0</v>
      </c>
      <c r="J1357">
        <f>IFERROR(SMALL(J346:J1024,ROW()-ROW($J$1027)+1),"")</f>
        <v>0</v>
      </c>
      <c r="K1357">
        <f>IFERROR(SMALL(K346:K1024,ROW()-ROW($K$1027)+1),"")</f>
        <v>0</v>
      </c>
      <c r="L1357">
        <f>IFERROR(SMALL(L346:L1024,ROW()-ROW($L$1027)+1),"")</f>
        <v>0</v>
      </c>
      <c r="M1357">
        <f>IFERROR(SMALL(M346:M1024,ROW()-ROW($M$1027)+1),"")</f>
        <v>0</v>
      </c>
      <c r="N1357">
        <f>IFERROR(SMALL(N346:N1024,ROW()-ROW($N$1027)+1),"")</f>
        <v>0</v>
      </c>
      <c r="O1357">
        <f>IFERROR(SMALL(O346:O1024,ROW()-ROW($O$1027)+1),"")</f>
        <v>0</v>
      </c>
      <c r="P1357">
        <f>IFERROR(SMALL(P346:P1024,ROW()-ROW($P$1027)+1),"")</f>
        <v>0</v>
      </c>
      <c r="Q1357">
        <f>IFERROR(SMALL(Q346:Q1024,ROW()-ROW($Q$1027)+1),"")</f>
        <v>0</v>
      </c>
      <c r="R1357">
        <f>IFERROR(SMALL(R346:R1024,ROW()-ROW($R$1027)+1),"")</f>
        <v>0</v>
      </c>
      <c r="S1357">
        <f>IFERROR(SMALL(S346:S1024,ROW()-ROW($S$1027)+1),"")</f>
        <v>0</v>
      </c>
      <c r="T1357">
        <f>IFERROR(SMALL(T346:T1024,ROW()-ROW($T$1027)+1),"")</f>
        <v>0</v>
      </c>
      <c r="U1357">
        <f>IFERROR(SMALL(U346:U1024,ROW()-ROW($U$1027)+1),"")</f>
        <v>0</v>
      </c>
      <c r="V1357">
        <f>IFERROR(SMALL(V346:V1024,ROW()-ROW($V$1027)+1),"")</f>
        <v>0</v>
      </c>
      <c r="W1357">
        <f>IFERROR(SMALL(W346:W1024,ROW()-ROW($W$1027)+1),"")</f>
        <v>0</v>
      </c>
      <c r="X1357">
        <f>IFERROR(SMALL(X346:X1024,ROW()-ROW($X$1027)+1),"")</f>
        <v>0</v>
      </c>
      <c r="Y1357">
        <f>IFERROR(SMALL(Y346:Y1024,ROW()-ROW($Y$1027)+1),"")</f>
        <v>0</v>
      </c>
      <c r="Z1357">
        <f>IFERROR(SMALL(Z346:Z1024,ROW()-ROW($Z$1027)+1),"")</f>
        <v>0</v>
      </c>
      <c r="AA1357">
        <f>IFERROR(SMALL(AA346:AA1024,ROW()-ROW($AA$1027)+1),"")</f>
        <v>0</v>
      </c>
      <c r="AB1357">
        <f>IFERROR(SMALL(AB346:AB1024,ROW()-ROW($AB$1027)+1),"")</f>
        <v>0</v>
      </c>
      <c r="AC1357">
        <f>IFERROR(SMALL(AC346:AC1024,ROW()-ROW($AC$1027)+1),"")</f>
        <v>0</v>
      </c>
      <c r="AD1357">
        <f>IFERROR(SMALL(AD346:AD1024,ROW()-ROW($AD$1027)+1),"")</f>
        <v>0</v>
      </c>
      <c r="AE1357">
        <f>IFERROR(SMALL(AE346:AE1024,ROW()-ROW($AE$1027)+1),"")</f>
        <v>0</v>
      </c>
      <c r="AF1357">
        <f>IFERROR(SMALL(AF346:AF1024,ROW()-ROW($AF$1027)+1),"")</f>
        <v>0</v>
      </c>
      <c r="AG1357">
        <f>IFERROR(SMALL(AG346:AG1024,ROW()-ROW($AG$1027)+1),"")</f>
        <v>0</v>
      </c>
      <c r="AH1357">
        <f>IFERROR(SMALL(AH346:AH1024,ROW()-ROW($AH$1027)+1),"")</f>
        <v>0</v>
      </c>
      <c r="AI1357">
        <f>IFERROR(SMALL(AI346:AI1024,ROW()-ROW($AI$1027)+1),"")</f>
        <v>0</v>
      </c>
      <c r="AJ1357">
        <f>IFERROR(SMALL(AJ346:AJ1024,ROW()-ROW($AJ$1027)+1),"")</f>
        <v>0</v>
      </c>
      <c r="AM1357">
        <f>IFERROR(SMALL(AM346:AM1024,ROW()-ROW($AM$1027)+1),"")</f>
        <v>0</v>
      </c>
      <c r="AN1357">
        <f>IFERROR(SMALL(AN346:AN1024,ROW()-ROW($AN$1027)+1),"")</f>
        <v>0</v>
      </c>
      <c r="AO1357">
        <f>IFERROR(SMALL(AO346:AO1024,ROW()-ROW($AO$1027)+1),"")</f>
        <v>0</v>
      </c>
      <c r="AP1357">
        <f>IFERROR(SMALL(AP346:AP1024,ROW()-ROW($AP$1027)+1),"")</f>
        <v>0</v>
      </c>
      <c r="AQ1357">
        <f>IFERROR(SMALL(AQ346:AQ1024,ROW()-ROW($AQ$1027)+1),"")</f>
        <v>0</v>
      </c>
      <c r="AR1357">
        <f>IFERROR(SMALL(AR346:AR1024,ROW()-ROW($AR$1027)+1),"")</f>
        <v>0</v>
      </c>
      <c r="AS1357">
        <f>IFERROR(SMALL(AS346:AS1024,ROW()-ROW($AS$1027)+1),"")</f>
        <v>0</v>
      </c>
      <c r="AT1357">
        <f>IFERROR(SMALL(AT346:AT1024,ROW()-ROW($AT$1027)+1),"")</f>
        <v>0</v>
      </c>
      <c r="AU1357">
        <f>IFERROR(SMALL(AU346:AU1024,ROW()-ROW($AU$1027)+1),"")</f>
        <v>0</v>
      </c>
      <c r="AV1357">
        <f>IFERROR(SMALL(AV346:AV1024,ROW()-ROW($AV$1027)+1),"")</f>
        <v>0</v>
      </c>
      <c r="AW1357">
        <f>IFERROR(SMALL(AW346:AW1024,ROW()-ROW($AW$1027)+1),"")</f>
        <v>0</v>
      </c>
      <c r="AX1357">
        <f>IFERROR(SMALL(AX346:AX1024,ROW()-ROW($AX$1027)+1),"")</f>
        <v>0</v>
      </c>
      <c r="AY1357">
        <f>IFERROR(SMALL(AY346:AY1024,ROW()-ROW($AY$1027)+1),"")</f>
        <v>0</v>
      </c>
      <c r="AZ1357">
        <f>IFERROR(SMALL(AZ346:AZ1024,ROW()-ROW($AZ$1027)+1),"")</f>
        <v>0</v>
      </c>
      <c r="BA1357">
        <f>IFERROR(SMALL(BA346:BA1024,ROW()-ROW($BA$1027)+1),"")</f>
        <v>0</v>
      </c>
      <c r="BB1357">
        <f>IFERROR(SMALL(BB346:BB1024,ROW()-ROW($BB$1027)+1),"")</f>
        <v>0</v>
      </c>
      <c r="BC1357">
        <f>IFERROR(SMALL(BC346:BC1024,ROW()-ROW($BC$1027)+1),"")</f>
        <v>0</v>
      </c>
      <c r="BD1357">
        <f>IFERROR(SMALL(BD346:BD1024,ROW()-ROW($BD$1027)+1),"")</f>
        <v>0</v>
      </c>
      <c r="BE1357">
        <f>IFERROR(SMALL(BE346:BE1024,ROW()-ROW($BE$1027)+1),"")</f>
        <v>0</v>
      </c>
      <c r="BF1357">
        <f>IFERROR(SMALL(BF346:BF1024,ROW()-ROW($BF$1027)+1),"")</f>
        <v>0</v>
      </c>
      <c r="BG1357">
        <f>IFERROR(SMALL(BG346:BG1024,ROW()-ROW($BG$1027)+1),"")</f>
        <v>0</v>
      </c>
      <c r="BH1357">
        <f>IFERROR(SMALL(BH346:BH1024,ROW()-ROW($BH$1027)+1),"")</f>
        <v>0</v>
      </c>
      <c r="BI1357">
        <f>IFERROR(SMALL(BI346:BI1024,ROW()-ROW($BI$1027)+1),"")</f>
        <v>0</v>
      </c>
      <c r="BJ1357">
        <f>IFERROR(SMALL(BJ346:BJ1024,ROW()-ROW($BJ$1027)+1),"")</f>
        <v>0</v>
      </c>
      <c r="BK1357">
        <f>IFERROR(SMALL(BK346:BK1024,ROW()-ROW($BK$1027)+1),"")</f>
        <v>0</v>
      </c>
      <c r="BL1357">
        <f>IFERROR(SMALL(BL346:BL1024,ROW()-ROW($BL$1027)+1),"")</f>
        <v>0</v>
      </c>
      <c r="BM1357">
        <f>IFERROR(SMALL(BM346:BM1024,ROW()-ROW($BM$1027)+1),"")</f>
        <v>0</v>
      </c>
      <c r="BN1357">
        <f>IFERROR(SMALL(BN346:BN1024,ROW()-ROW($BN$1027)+1),"")</f>
        <v>0</v>
      </c>
      <c r="BO1357">
        <f>IFERROR(SMALL(BO346:BO1024,ROW()-ROW($BO$1027)+1),"")</f>
        <v>0</v>
      </c>
      <c r="BP1357">
        <f>IFERROR(SMALL(BP346:BP1024,ROW()-ROW($BP$1027)+1),"")</f>
        <v>0</v>
      </c>
      <c r="BQ1357">
        <f>IFERROR(SMALL(BQ346:BQ1024,ROW()-ROW($BQ$1027)+1),"")</f>
        <v>0</v>
      </c>
      <c r="BR1357">
        <f>IFERROR(SMALL(BR346:BR1024,ROW()-ROW($BR$1027)+1),"")</f>
        <v>0</v>
      </c>
    </row>
    <row r="1358" spans="5:70">
      <c r="E1358">
        <f>IFERROR(SMALL(E346:E1024,ROW()-ROW($E$1027)+1),"")</f>
        <v>0</v>
      </c>
      <c r="F1358">
        <f>IFERROR(SMALL(F346:F1024,ROW()-ROW($F$1027)+1),"")</f>
        <v>0</v>
      </c>
      <c r="G1358">
        <f>IFERROR(SMALL(G346:G1024,ROW()-ROW($G$1027)+1),"")</f>
        <v>0</v>
      </c>
      <c r="H1358">
        <f>IFERROR(SMALL(H346:H1024,ROW()-ROW($H$1027)+1),"")</f>
        <v>0</v>
      </c>
      <c r="I1358">
        <f>IFERROR(SMALL(I346:I1024,ROW()-ROW($I$1027)+1),"")</f>
        <v>0</v>
      </c>
      <c r="J1358">
        <f>IFERROR(SMALL(J346:J1024,ROW()-ROW($J$1027)+1),"")</f>
        <v>0</v>
      </c>
      <c r="K1358">
        <f>IFERROR(SMALL(K346:K1024,ROW()-ROW($K$1027)+1),"")</f>
        <v>0</v>
      </c>
      <c r="L1358">
        <f>IFERROR(SMALL(L346:L1024,ROW()-ROW($L$1027)+1),"")</f>
        <v>0</v>
      </c>
      <c r="M1358">
        <f>IFERROR(SMALL(M346:M1024,ROW()-ROW($M$1027)+1),"")</f>
        <v>0</v>
      </c>
      <c r="N1358">
        <f>IFERROR(SMALL(N346:N1024,ROW()-ROW($N$1027)+1),"")</f>
        <v>0</v>
      </c>
      <c r="O1358">
        <f>IFERROR(SMALL(O346:O1024,ROW()-ROW($O$1027)+1),"")</f>
        <v>0</v>
      </c>
      <c r="P1358">
        <f>IFERROR(SMALL(P346:P1024,ROW()-ROW($P$1027)+1),"")</f>
        <v>0</v>
      </c>
      <c r="Q1358">
        <f>IFERROR(SMALL(Q346:Q1024,ROW()-ROW($Q$1027)+1),"")</f>
        <v>0</v>
      </c>
      <c r="R1358">
        <f>IFERROR(SMALL(R346:R1024,ROW()-ROW($R$1027)+1),"")</f>
        <v>0</v>
      </c>
      <c r="S1358">
        <f>IFERROR(SMALL(S346:S1024,ROW()-ROW($S$1027)+1),"")</f>
        <v>0</v>
      </c>
      <c r="T1358">
        <f>IFERROR(SMALL(T346:T1024,ROW()-ROW($T$1027)+1),"")</f>
        <v>0</v>
      </c>
      <c r="U1358">
        <f>IFERROR(SMALL(U346:U1024,ROW()-ROW($U$1027)+1),"")</f>
        <v>0</v>
      </c>
      <c r="V1358">
        <f>IFERROR(SMALL(V346:V1024,ROW()-ROW($V$1027)+1),"")</f>
        <v>0</v>
      </c>
      <c r="W1358">
        <f>IFERROR(SMALL(W346:W1024,ROW()-ROW($W$1027)+1),"")</f>
        <v>0</v>
      </c>
      <c r="X1358">
        <f>IFERROR(SMALL(X346:X1024,ROW()-ROW($X$1027)+1),"")</f>
        <v>0</v>
      </c>
      <c r="Y1358">
        <f>IFERROR(SMALL(Y346:Y1024,ROW()-ROW($Y$1027)+1),"")</f>
        <v>0</v>
      </c>
      <c r="Z1358">
        <f>IFERROR(SMALL(Z346:Z1024,ROW()-ROW($Z$1027)+1),"")</f>
        <v>0</v>
      </c>
      <c r="AA1358">
        <f>IFERROR(SMALL(AA346:AA1024,ROW()-ROW($AA$1027)+1),"")</f>
        <v>0</v>
      </c>
      <c r="AB1358">
        <f>IFERROR(SMALL(AB346:AB1024,ROW()-ROW($AB$1027)+1),"")</f>
        <v>0</v>
      </c>
      <c r="AC1358">
        <f>IFERROR(SMALL(AC346:AC1024,ROW()-ROW($AC$1027)+1),"")</f>
        <v>0</v>
      </c>
      <c r="AD1358">
        <f>IFERROR(SMALL(AD346:AD1024,ROW()-ROW($AD$1027)+1),"")</f>
        <v>0</v>
      </c>
      <c r="AE1358">
        <f>IFERROR(SMALL(AE346:AE1024,ROW()-ROW($AE$1027)+1),"")</f>
        <v>0</v>
      </c>
      <c r="AF1358">
        <f>IFERROR(SMALL(AF346:AF1024,ROW()-ROW($AF$1027)+1),"")</f>
        <v>0</v>
      </c>
      <c r="AG1358">
        <f>IFERROR(SMALL(AG346:AG1024,ROW()-ROW($AG$1027)+1),"")</f>
        <v>0</v>
      </c>
      <c r="AH1358">
        <f>IFERROR(SMALL(AH346:AH1024,ROW()-ROW($AH$1027)+1),"")</f>
        <v>0</v>
      </c>
      <c r="AI1358">
        <f>IFERROR(SMALL(AI346:AI1024,ROW()-ROW($AI$1027)+1),"")</f>
        <v>0</v>
      </c>
      <c r="AJ1358">
        <f>IFERROR(SMALL(AJ346:AJ1024,ROW()-ROW($AJ$1027)+1),"")</f>
        <v>0</v>
      </c>
      <c r="AM1358">
        <f>IFERROR(SMALL(AM346:AM1024,ROW()-ROW($AM$1027)+1),"")</f>
        <v>0</v>
      </c>
      <c r="AN1358">
        <f>IFERROR(SMALL(AN346:AN1024,ROW()-ROW($AN$1027)+1),"")</f>
        <v>0</v>
      </c>
      <c r="AO1358">
        <f>IFERROR(SMALL(AO346:AO1024,ROW()-ROW($AO$1027)+1),"")</f>
        <v>0</v>
      </c>
      <c r="AP1358">
        <f>IFERROR(SMALL(AP346:AP1024,ROW()-ROW($AP$1027)+1),"")</f>
        <v>0</v>
      </c>
      <c r="AQ1358">
        <f>IFERROR(SMALL(AQ346:AQ1024,ROW()-ROW($AQ$1027)+1),"")</f>
        <v>0</v>
      </c>
      <c r="AR1358">
        <f>IFERROR(SMALL(AR346:AR1024,ROW()-ROW($AR$1027)+1),"")</f>
        <v>0</v>
      </c>
      <c r="AS1358">
        <f>IFERROR(SMALL(AS346:AS1024,ROW()-ROW($AS$1027)+1),"")</f>
        <v>0</v>
      </c>
      <c r="AT1358">
        <f>IFERROR(SMALL(AT346:AT1024,ROW()-ROW($AT$1027)+1),"")</f>
        <v>0</v>
      </c>
      <c r="AU1358">
        <f>IFERROR(SMALL(AU346:AU1024,ROW()-ROW($AU$1027)+1),"")</f>
        <v>0</v>
      </c>
      <c r="AV1358">
        <f>IFERROR(SMALL(AV346:AV1024,ROW()-ROW($AV$1027)+1),"")</f>
        <v>0</v>
      </c>
      <c r="AW1358">
        <f>IFERROR(SMALL(AW346:AW1024,ROW()-ROW($AW$1027)+1),"")</f>
        <v>0</v>
      </c>
      <c r="AX1358">
        <f>IFERROR(SMALL(AX346:AX1024,ROW()-ROW($AX$1027)+1),"")</f>
        <v>0</v>
      </c>
      <c r="AY1358">
        <f>IFERROR(SMALL(AY346:AY1024,ROW()-ROW($AY$1027)+1),"")</f>
        <v>0</v>
      </c>
      <c r="AZ1358">
        <f>IFERROR(SMALL(AZ346:AZ1024,ROW()-ROW($AZ$1027)+1),"")</f>
        <v>0</v>
      </c>
      <c r="BA1358">
        <f>IFERROR(SMALL(BA346:BA1024,ROW()-ROW($BA$1027)+1),"")</f>
        <v>0</v>
      </c>
      <c r="BB1358">
        <f>IFERROR(SMALL(BB346:BB1024,ROW()-ROW($BB$1027)+1),"")</f>
        <v>0</v>
      </c>
      <c r="BC1358">
        <f>IFERROR(SMALL(BC346:BC1024,ROW()-ROW($BC$1027)+1),"")</f>
        <v>0</v>
      </c>
      <c r="BD1358">
        <f>IFERROR(SMALL(BD346:BD1024,ROW()-ROW($BD$1027)+1),"")</f>
        <v>0</v>
      </c>
      <c r="BE1358">
        <f>IFERROR(SMALL(BE346:BE1024,ROW()-ROW($BE$1027)+1),"")</f>
        <v>0</v>
      </c>
      <c r="BF1358">
        <f>IFERROR(SMALL(BF346:BF1024,ROW()-ROW($BF$1027)+1),"")</f>
        <v>0</v>
      </c>
      <c r="BG1358">
        <f>IFERROR(SMALL(BG346:BG1024,ROW()-ROW($BG$1027)+1),"")</f>
        <v>0</v>
      </c>
      <c r="BH1358">
        <f>IFERROR(SMALL(BH346:BH1024,ROW()-ROW($BH$1027)+1),"")</f>
        <v>0</v>
      </c>
      <c r="BI1358">
        <f>IFERROR(SMALL(BI346:BI1024,ROW()-ROW($BI$1027)+1),"")</f>
        <v>0</v>
      </c>
      <c r="BJ1358">
        <f>IFERROR(SMALL(BJ346:BJ1024,ROW()-ROW($BJ$1027)+1),"")</f>
        <v>0</v>
      </c>
      <c r="BK1358">
        <f>IFERROR(SMALL(BK346:BK1024,ROW()-ROW($BK$1027)+1),"")</f>
        <v>0</v>
      </c>
      <c r="BL1358">
        <f>IFERROR(SMALL(BL346:BL1024,ROW()-ROW($BL$1027)+1),"")</f>
        <v>0</v>
      </c>
      <c r="BM1358">
        <f>IFERROR(SMALL(BM346:BM1024,ROW()-ROW($BM$1027)+1),"")</f>
        <v>0</v>
      </c>
      <c r="BN1358">
        <f>IFERROR(SMALL(BN346:BN1024,ROW()-ROW($BN$1027)+1),"")</f>
        <v>0</v>
      </c>
      <c r="BO1358">
        <f>IFERROR(SMALL(BO346:BO1024,ROW()-ROW($BO$1027)+1),"")</f>
        <v>0</v>
      </c>
      <c r="BP1358">
        <f>IFERROR(SMALL(BP346:BP1024,ROW()-ROW($BP$1027)+1),"")</f>
        <v>0</v>
      </c>
      <c r="BQ1358">
        <f>IFERROR(SMALL(BQ346:BQ1024,ROW()-ROW($BQ$1027)+1),"")</f>
        <v>0</v>
      </c>
      <c r="BR1358">
        <f>IFERROR(SMALL(BR346:BR1024,ROW()-ROW($BR$1027)+1),"")</f>
        <v>0</v>
      </c>
    </row>
    <row r="1359" spans="5:70">
      <c r="E1359">
        <f>IFERROR(SMALL(E346:E1024,ROW()-ROW($E$1027)+1),"")</f>
        <v>0</v>
      </c>
      <c r="F1359">
        <f>IFERROR(SMALL(F346:F1024,ROW()-ROW($F$1027)+1),"")</f>
        <v>0</v>
      </c>
      <c r="G1359">
        <f>IFERROR(SMALL(G346:G1024,ROW()-ROW($G$1027)+1),"")</f>
        <v>0</v>
      </c>
      <c r="H1359">
        <f>IFERROR(SMALL(H346:H1024,ROW()-ROW($H$1027)+1),"")</f>
        <v>0</v>
      </c>
      <c r="I1359">
        <f>IFERROR(SMALL(I346:I1024,ROW()-ROW($I$1027)+1),"")</f>
        <v>0</v>
      </c>
      <c r="J1359">
        <f>IFERROR(SMALL(J346:J1024,ROW()-ROW($J$1027)+1),"")</f>
        <v>0</v>
      </c>
      <c r="K1359">
        <f>IFERROR(SMALL(K346:K1024,ROW()-ROW($K$1027)+1),"")</f>
        <v>0</v>
      </c>
      <c r="L1359">
        <f>IFERROR(SMALL(L346:L1024,ROW()-ROW($L$1027)+1),"")</f>
        <v>0</v>
      </c>
      <c r="M1359">
        <f>IFERROR(SMALL(M346:M1024,ROW()-ROW($M$1027)+1),"")</f>
        <v>0</v>
      </c>
      <c r="N1359">
        <f>IFERROR(SMALL(N346:N1024,ROW()-ROW($N$1027)+1),"")</f>
        <v>0</v>
      </c>
      <c r="O1359">
        <f>IFERROR(SMALL(O346:O1024,ROW()-ROW($O$1027)+1),"")</f>
        <v>0</v>
      </c>
      <c r="P1359">
        <f>IFERROR(SMALL(P346:P1024,ROW()-ROW($P$1027)+1),"")</f>
        <v>0</v>
      </c>
      <c r="Q1359">
        <f>IFERROR(SMALL(Q346:Q1024,ROW()-ROW($Q$1027)+1),"")</f>
        <v>0</v>
      </c>
      <c r="R1359">
        <f>IFERROR(SMALL(R346:R1024,ROW()-ROW($R$1027)+1),"")</f>
        <v>0</v>
      </c>
      <c r="S1359">
        <f>IFERROR(SMALL(S346:S1024,ROW()-ROW($S$1027)+1),"")</f>
        <v>0</v>
      </c>
      <c r="T1359">
        <f>IFERROR(SMALL(T346:T1024,ROW()-ROW($T$1027)+1),"")</f>
        <v>0</v>
      </c>
      <c r="U1359">
        <f>IFERROR(SMALL(U346:U1024,ROW()-ROW($U$1027)+1),"")</f>
        <v>0</v>
      </c>
      <c r="V1359">
        <f>IFERROR(SMALL(V346:V1024,ROW()-ROW($V$1027)+1),"")</f>
        <v>0</v>
      </c>
      <c r="W1359">
        <f>IFERROR(SMALL(W346:W1024,ROW()-ROW($W$1027)+1),"")</f>
        <v>0</v>
      </c>
      <c r="X1359">
        <f>IFERROR(SMALL(X346:X1024,ROW()-ROW($X$1027)+1),"")</f>
        <v>0</v>
      </c>
      <c r="Y1359">
        <f>IFERROR(SMALL(Y346:Y1024,ROW()-ROW($Y$1027)+1),"")</f>
        <v>0</v>
      </c>
      <c r="Z1359">
        <f>IFERROR(SMALL(Z346:Z1024,ROW()-ROW($Z$1027)+1),"")</f>
        <v>0</v>
      </c>
      <c r="AA1359">
        <f>IFERROR(SMALL(AA346:AA1024,ROW()-ROW($AA$1027)+1),"")</f>
        <v>0</v>
      </c>
      <c r="AB1359">
        <f>IFERROR(SMALL(AB346:AB1024,ROW()-ROW($AB$1027)+1),"")</f>
        <v>0</v>
      </c>
      <c r="AC1359">
        <f>IFERROR(SMALL(AC346:AC1024,ROW()-ROW($AC$1027)+1),"")</f>
        <v>0</v>
      </c>
      <c r="AD1359">
        <f>IFERROR(SMALL(AD346:AD1024,ROW()-ROW($AD$1027)+1),"")</f>
        <v>0</v>
      </c>
      <c r="AE1359">
        <f>IFERROR(SMALL(AE346:AE1024,ROW()-ROW($AE$1027)+1),"")</f>
        <v>0</v>
      </c>
      <c r="AF1359">
        <f>IFERROR(SMALL(AF346:AF1024,ROW()-ROW($AF$1027)+1),"")</f>
        <v>0</v>
      </c>
      <c r="AG1359">
        <f>IFERROR(SMALL(AG346:AG1024,ROW()-ROW($AG$1027)+1),"")</f>
        <v>0</v>
      </c>
      <c r="AH1359">
        <f>IFERROR(SMALL(AH346:AH1024,ROW()-ROW($AH$1027)+1),"")</f>
        <v>0</v>
      </c>
      <c r="AI1359">
        <f>IFERROR(SMALL(AI346:AI1024,ROW()-ROW($AI$1027)+1),"")</f>
        <v>0</v>
      </c>
      <c r="AJ1359">
        <f>IFERROR(SMALL(AJ346:AJ1024,ROW()-ROW($AJ$1027)+1),"")</f>
        <v>0</v>
      </c>
      <c r="AM1359">
        <f>IFERROR(SMALL(AM346:AM1024,ROW()-ROW($AM$1027)+1),"")</f>
        <v>0</v>
      </c>
      <c r="AN1359">
        <f>IFERROR(SMALL(AN346:AN1024,ROW()-ROW($AN$1027)+1),"")</f>
        <v>0</v>
      </c>
      <c r="AO1359">
        <f>IFERROR(SMALL(AO346:AO1024,ROW()-ROW($AO$1027)+1),"")</f>
        <v>0</v>
      </c>
      <c r="AP1359">
        <f>IFERROR(SMALL(AP346:AP1024,ROW()-ROW($AP$1027)+1),"")</f>
        <v>0</v>
      </c>
      <c r="AQ1359">
        <f>IFERROR(SMALL(AQ346:AQ1024,ROW()-ROW($AQ$1027)+1),"")</f>
        <v>0</v>
      </c>
      <c r="AR1359">
        <f>IFERROR(SMALL(AR346:AR1024,ROW()-ROW($AR$1027)+1),"")</f>
        <v>0</v>
      </c>
      <c r="AS1359">
        <f>IFERROR(SMALL(AS346:AS1024,ROW()-ROW($AS$1027)+1),"")</f>
        <v>0</v>
      </c>
      <c r="AT1359">
        <f>IFERROR(SMALL(AT346:AT1024,ROW()-ROW($AT$1027)+1),"")</f>
        <v>0</v>
      </c>
      <c r="AU1359">
        <f>IFERROR(SMALL(AU346:AU1024,ROW()-ROW($AU$1027)+1),"")</f>
        <v>0</v>
      </c>
      <c r="AV1359">
        <f>IFERROR(SMALL(AV346:AV1024,ROW()-ROW($AV$1027)+1),"")</f>
        <v>0</v>
      </c>
      <c r="AW1359">
        <f>IFERROR(SMALL(AW346:AW1024,ROW()-ROW($AW$1027)+1),"")</f>
        <v>0</v>
      </c>
      <c r="AX1359">
        <f>IFERROR(SMALL(AX346:AX1024,ROW()-ROW($AX$1027)+1),"")</f>
        <v>0</v>
      </c>
      <c r="AY1359">
        <f>IFERROR(SMALL(AY346:AY1024,ROW()-ROW($AY$1027)+1),"")</f>
        <v>0</v>
      </c>
      <c r="AZ1359">
        <f>IFERROR(SMALL(AZ346:AZ1024,ROW()-ROW($AZ$1027)+1),"")</f>
        <v>0</v>
      </c>
      <c r="BA1359">
        <f>IFERROR(SMALL(BA346:BA1024,ROW()-ROW($BA$1027)+1),"")</f>
        <v>0</v>
      </c>
      <c r="BB1359">
        <f>IFERROR(SMALL(BB346:BB1024,ROW()-ROW($BB$1027)+1),"")</f>
        <v>0</v>
      </c>
      <c r="BC1359">
        <f>IFERROR(SMALL(BC346:BC1024,ROW()-ROW($BC$1027)+1),"")</f>
        <v>0</v>
      </c>
      <c r="BD1359">
        <f>IFERROR(SMALL(BD346:BD1024,ROW()-ROW($BD$1027)+1),"")</f>
        <v>0</v>
      </c>
      <c r="BE1359">
        <f>IFERROR(SMALL(BE346:BE1024,ROW()-ROW($BE$1027)+1),"")</f>
        <v>0</v>
      </c>
      <c r="BF1359">
        <f>IFERROR(SMALL(BF346:BF1024,ROW()-ROW($BF$1027)+1),"")</f>
        <v>0</v>
      </c>
      <c r="BG1359">
        <f>IFERROR(SMALL(BG346:BG1024,ROW()-ROW($BG$1027)+1),"")</f>
        <v>0</v>
      </c>
      <c r="BH1359">
        <f>IFERROR(SMALL(BH346:BH1024,ROW()-ROW($BH$1027)+1),"")</f>
        <v>0</v>
      </c>
      <c r="BI1359">
        <f>IFERROR(SMALL(BI346:BI1024,ROW()-ROW($BI$1027)+1),"")</f>
        <v>0</v>
      </c>
      <c r="BJ1359">
        <f>IFERROR(SMALL(BJ346:BJ1024,ROW()-ROW($BJ$1027)+1),"")</f>
        <v>0</v>
      </c>
      <c r="BK1359">
        <f>IFERROR(SMALL(BK346:BK1024,ROW()-ROW($BK$1027)+1),"")</f>
        <v>0</v>
      </c>
      <c r="BL1359">
        <f>IFERROR(SMALL(BL346:BL1024,ROW()-ROW($BL$1027)+1),"")</f>
        <v>0</v>
      </c>
      <c r="BM1359">
        <f>IFERROR(SMALL(BM346:BM1024,ROW()-ROW($BM$1027)+1),"")</f>
        <v>0</v>
      </c>
      <c r="BN1359">
        <f>IFERROR(SMALL(BN346:BN1024,ROW()-ROW($BN$1027)+1),"")</f>
        <v>0</v>
      </c>
      <c r="BO1359">
        <f>IFERROR(SMALL(BO346:BO1024,ROW()-ROW($BO$1027)+1),"")</f>
        <v>0</v>
      </c>
      <c r="BP1359">
        <f>IFERROR(SMALL(BP346:BP1024,ROW()-ROW($BP$1027)+1),"")</f>
        <v>0</v>
      </c>
      <c r="BQ1359">
        <f>IFERROR(SMALL(BQ346:BQ1024,ROW()-ROW($BQ$1027)+1),"")</f>
        <v>0</v>
      </c>
      <c r="BR1359">
        <f>IFERROR(SMALL(BR346:BR1024,ROW()-ROW($BR$1027)+1),"")</f>
        <v>0</v>
      </c>
    </row>
    <row r="1360" spans="5:70">
      <c r="E1360">
        <f>IFERROR(SMALL(E346:E1024,ROW()-ROW($E$1027)+1),"")</f>
        <v>0</v>
      </c>
      <c r="F1360">
        <f>IFERROR(SMALL(F346:F1024,ROW()-ROW($F$1027)+1),"")</f>
        <v>0</v>
      </c>
      <c r="G1360">
        <f>IFERROR(SMALL(G346:G1024,ROW()-ROW($G$1027)+1),"")</f>
        <v>0</v>
      </c>
      <c r="H1360">
        <f>IFERROR(SMALL(H346:H1024,ROW()-ROW($H$1027)+1),"")</f>
        <v>0</v>
      </c>
      <c r="I1360">
        <f>IFERROR(SMALL(I346:I1024,ROW()-ROW($I$1027)+1),"")</f>
        <v>0</v>
      </c>
      <c r="J1360">
        <f>IFERROR(SMALL(J346:J1024,ROW()-ROW($J$1027)+1),"")</f>
        <v>0</v>
      </c>
      <c r="K1360">
        <f>IFERROR(SMALL(K346:K1024,ROW()-ROW($K$1027)+1),"")</f>
        <v>0</v>
      </c>
      <c r="L1360">
        <f>IFERROR(SMALL(L346:L1024,ROW()-ROW($L$1027)+1),"")</f>
        <v>0</v>
      </c>
      <c r="M1360">
        <f>IFERROR(SMALL(M346:M1024,ROW()-ROW($M$1027)+1),"")</f>
        <v>0</v>
      </c>
      <c r="N1360">
        <f>IFERROR(SMALL(N346:N1024,ROW()-ROW($N$1027)+1),"")</f>
        <v>0</v>
      </c>
      <c r="O1360">
        <f>IFERROR(SMALL(O346:O1024,ROW()-ROW($O$1027)+1),"")</f>
        <v>0</v>
      </c>
      <c r="P1360">
        <f>IFERROR(SMALL(P346:P1024,ROW()-ROW($P$1027)+1),"")</f>
        <v>0</v>
      </c>
      <c r="Q1360">
        <f>IFERROR(SMALL(Q346:Q1024,ROW()-ROW($Q$1027)+1),"")</f>
        <v>0</v>
      </c>
      <c r="R1360">
        <f>IFERROR(SMALL(R346:R1024,ROW()-ROW($R$1027)+1),"")</f>
        <v>0</v>
      </c>
      <c r="S1360">
        <f>IFERROR(SMALL(S346:S1024,ROW()-ROW($S$1027)+1),"")</f>
        <v>0</v>
      </c>
      <c r="T1360">
        <f>IFERROR(SMALL(T346:T1024,ROW()-ROW($T$1027)+1),"")</f>
        <v>0</v>
      </c>
      <c r="U1360">
        <f>IFERROR(SMALL(U346:U1024,ROW()-ROW($U$1027)+1),"")</f>
        <v>0</v>
      </c>
      <c r="V1360">
        <f>IFERROR(SMALL(V346:V1024,ROW()-ROW($V$1027)+1),"")</f>
        <v>0</v>
      </c>
      <c r="W1360">
        <f>IFERROR(SMALL(W346:W1024,ROW()-ROW($W$1027)+1),"")</f>
        <v>0</v>
      </c>
      <c r="X1360">
        <f>IFERROR(SMALL(X346:X1024,ROW()-ROW($X$1027)+1),"")</f>
        <v>0</v>
      </c>
      <c r="Y1360">
        <f>IFERROR(SMALL(Y346:Y1024,ROW()-ROW($Y$1027)+1),"")</f>
        <v>0</v>
      </c>
      <c r="Z1360">
        <f>IFERROR(SMALL(Z346:Z1024,ROW()-ROW($Z$1027)+1),"")</f>
        <v>0</v>
      </c>
      <c r="AA1360">
        <f>IFERROR(SMALL(AA346:AA1024,ROW()-ROW($AA$1027)+1),"")</f>
        <v>0</v>
      </c>
      <c r="AB1360">
        <f>IFERROR(SMALL(AB346:AB1024,ROW()-ROW($AB$1027)+1),"")</f>
        <v>0</v>
      </c>
      <c r="AC1360">
        <f>IFERROR(SMALL(AC346:AC1024,ROW()-ROW($AC$1027)+1),"")</f>
        <v>0</v>
      </c>
      <c r="AD1360">
        <f>IFERROR(SMALL(AD346:AD1024,ROW()-ROW($AD$1027)+1),"")</f>
        <v>0</v>
      </c>
      <c r="AE1360">
        <f>IFERROR(SMALL(AE346:AE1024,ROW()-ROW($AE$1027)+1),"")</f>
        <v>0</v>
      </c>
      <c r="AF1360">
        <f>IFERROR(SMALL(AF346:AF1024,ROW()-ROW($AF$1027)+1),"")</f>
        <v>0</v>
      </c>
      <c r="AG1360">
        <f>IFERROR(SMALL(AG346:AG1024,ROW()-ROW($AG$1027)+1),"")</f>
        <v>0</v>
      </c>
      <c r="AH1360">
        <f>IFERROR(SMALL(AH346:AH1024,ROW()-ROW($AH$1027)+1),"")</f>
        <v>0</v>
      </c>
      <c r="AI1360">
        <f>IFERROR(SMALL(AI346:AI1024,ROW()-ROW($AI$1027)+1),"")</f>
        <v>0</v>
      </c>
      <c r="AJ1360">
        <f>IFERROR(SMALL(AJ346:AJ1024,ROW()-ROW($AJ$1027)+1),"")</f>
        <v>0</v>
      </c>
      <c r="AM1360">
        <f>IFERROR(SMALL(AM346:AM1024,ROW()-ROW($AM$1027)+1),"")</f>
        <v>0</v>
      </c>
      <c r="AN1360">
        <f>IFERROR(SMALL(AN346:AN1024,ROW()-ROW($AN$1027)+1),"")</f>
        <v>0</v>
      </c>
      <c r="AO1360">
        <f>IFERROR(SMALL(AO346:AO1024,ROW()-ROW($AO$1027)+1),"")</f>
        <v>0</v>
      </c>
      <c r="AP1360">
        <f>IFERROR(SMALL(AP346:AP1024,ROW()-ROW($AP$1027)+1),"")</f>
        <v>0</v>
      </c>
      <c r="AQ1360">
        <f>IFERROR(SMALL(AQ346:AQ1024,ROW()-ROW($AQ$1027)+1),"")</f>
        <v>0</v>
      </c>
      <c r="AR1360">
        <f>IFERROR(SMALL(AR346:AR1024,ROW()-ROW($AR$1027)+1),"")</f>
        <v>0</v>
      </c>
      <c r="AS1360">
        <f>IFERROR(SMALL(AS346:AS1024,ROW()-ROW($AS$1027)+1),"")</f>
        <v>0</v>
      </c>
      <c r="AT1360">
        <f>IFERROR(SMALL(AT346:AT1024,ROW()-ROW($AT$1027)+1),"")</f>
        <v>0</v>
      </c>
      <c r="AU1360">
        <f>IFERROR(SMALL(AU346:AU1024,ROW()-ROW($AU$1027)+1),"")</f>
        <v>0</v>
      </c>
      <c r="AV1360">
        <f>IFERROR(SMALL(AV346:AV1024,ROW()-ROW($AV$1027)+1),"")</f>
        <v>0</v>
      </c>
      <c r="AW1360">
        <f>IFERROR(SMALL(AW346:AW1024,ROW()-ROW($AW$1027)+1),"")</f>
        <v>0</v>
      </c>
      <c r="AX1360">
        <f>IFERROR(SMALL(AX346:AX1024,ROW()-ROW($AX$1027)+1),"")</f>
        <v>0</v>
      </c>
      <c r="AY1360">
        <f>IFERROR(SMALL(AY346:AY1024,ROW()-ROW($AY$1027)+1),"")</f>
        <v>0</v>
      </c>
      <c r="AZ1360">
        <f>IFERROR(SMALL(AZ346:AZ1024,ROW()-ROW($AZ$1027)+1),"")</f>
        <v>0</v>
      </c>
      <c r="BA1360">
        <f>IFERROR(SMALL(BA346:BA1024,ROW()-ROW($BA$1027)+1),"")</f>
        <v>0</v>
      </c>
      <c r="BB1360">
        <f>IFERROR(SMALL(BB346:BB1024,ROW()-ROW($BB$1027)+1),"")</f>
        <v>0</v>
      </c>
      <c r="BC1360">
        <f>IFERROR(SMALL(BC346:BC1024,ROW()-ROW($BC$1027)+1),"")</f>
        <v>0</v>
      </c>
      <c r="BD1360">
        <f>IFERROR(SMALL(BD346:BD1024,ROW()-ROW($BD$1027)+1),"")</f>
        <v>0</v>
      </c>
      <c r="BE1360">
        <f>IFERROR(SMALL(BE346:BE1024,ROW()-ROW($BE$1027)+1),"")</f>
        <v>0</v>
      </c>
      <c r="BF1360">
        <f>IFERROR(SMALL(BF346:BF1024,ROW()-ROW($BF$1027)+1),"")</f>
        <v>0</v>
      </c>
      <c r="BG1360">
        <f>IFERROR(SMALL(BG346:BG1024,ROW()-ROW($BG$1027)+1),"")</f>
        <v>0</v>
      </c>
      <c r="BH1360">
        <f>IFERROR(SMALL(BH346:BH1024,ROW()-ROW($BH$1027)+1),"")</f>
        <v>0</v>
      </c>
      <c r="BI1360">
        <f>IFERROR(SMALL(BI346:BI1024,ROW()-ROW($BI$1027)+1),"")</f>
        <v>0</v>
      </c>
      <c r="BJ1360">
        <f>IFERROR(SMALL(BJ346:BJ1024,ROW()-ROW($BJ$1027)+1),"")</f>
        <v>0</v>
      </c>
      <c r="BK1360">
        <f>IFERROR(SMALL(BK346:BK1024,ROW()-ROW($BK$1027)+1),"")</f>
        <v>0</v>
      </c>
      <c r="BL1360">
        <f>IFERROR(SMALL(BL346:BL1024,ROW()-ROW($BL$1027)+1),"")</f>
        <v>0</v>
      </c>
      <c r="BM1360">
        <f>IFERROR(SMALL(BM346:BM1024,ROW()-ROW($BM$1027)+1),"")</f>
        <v>0</v>
      </c>
      <c r="BN1360">
        <f>IFERROR(SMALL(BN346:BN1024,ROW()-ROW($BN$1027)+1),"")</f>
        <v>0</v>
      </c>
      <c r="BO1360">
        <f>IFERROR(SMALL(BO346:BO1024,ROW()-ROW($BO$1027)+1),"")</f>
        <v>0</v>
      </c>
      <c r="BP1360">
        <f>IFERROR(SMALL(BP346:BP1024,ROW()-ROW($BP$1027)+1),"")</f>
        <v>0</v>
      </c>
      <c r="BQ1360">
        <f>IFERROR(SMALL(BQ346:BQ1024,ROW()-ROW($BQ$1027)+1),"")</f>
        <v>0</v>
      </c>
      <c r="BR1360">
        <f>IFERROR(SMALL(BR346:BR1024,ROW()-ROW($BR$1027)+1),"")</f>
        <v>0</v>
      </c>
    </row>
    <row r="1361" spans="5:70">
      <c r="E1361">
        <f>IFERROR(SMALL(E346:E1024,ROW()-ROW($E$1027)+1),"")</f>
        <v>0</v>
      </c>
      <c r="F1361">
        <f>IFERROR(SMALL(F346:F1024,ROW()-ROW($F$1027)+1),"")</f>
        <v>0</v>
      </c>
      <c r="G1361">
        <f>IFERROR(SMALL(G346:G1024,ROW()-ROW($G$1027)+1),"")</f>
        <v>0</v>
      </c>
      <c r="H1361">
        <f>IFERROR(SMALL(H346:H1024,ROW()-ROW($H$1027)+1),"")</f>
        <v>0</v>
      </c>
      <c r="I1361">
        <f>IFERROR(SMALL(I346:I1024,ROW()-ROW($I$1027)+1),"")</f>
        <v>0</v>
      </c>
      <c r="J1361">
        <f>IFERROR(SMALL(J346:J1024,ROW()-ROW($J$1027)+1),"")</f>
        <v>0</v>
      </c>
      <c r="K1361">
        <f>IFERROR(SMALL(K346:K1024,ROW()-ROW($K$1027)+1),"")</f>
        <v>0</v>
      </c>
      <c r="L1361">
        <f>IFERROR(SMALL(L346:L1024,ROW()-ROW($L$1027)+1),"")</f>
        <v>0</v>
      </c>
      <c r="M1361">
        <f>IFERROR(SMALL(M346:M1024,ROW()-ROW($M$1027)+1),"")</f>
        <v>0</v>
      </c>
      <c r="N1361">
        <f>IFERROR(SMALL(N346:N1024,ROW()-ROW($N$1027)+1),"")</f>
        <v>0</v>
      </c>
      <c r="O1361">
        <f>IFERROR(SMALL(O346:O1024,ROW()-ROW($O$1027)+1),"")</f>
        <v>0</v>
      </c>
      <c r="P1361">
        <f>IFERROR(SMALL(P346:P1024,ROW()-ROW($P$1027)+1),"")</f>
        <v>0</v>
      </c>
      <c r="Q1361">
        <f>IFERROR(SMALL(Q346:Q1024,ROW()-ROW($Q$1027)+1),"")</f>
        <v>0</v>
      </c>
      <c r="R1361">
        <f>IFERROR(SMALL(R346:R1024,ROW()-ROW($R$1027)+1),"")</f>
        <v>0</v>
      </c>
      <c r="S1361">
        <f>IFERROR(SMALL(S346:S1024,ROW()-ROW($S$1027)+1),"")</f>
        <v>0</v>
      </c>
      <c r="T1361">
        <f>IFERROR(SMALL(T346:T1024,ROW()-ROW($T$1027)+1),"")</f>
        <v>0</v>
      </c>
      <c r="U1361">
        <f>IFERROR(SMALL(U346:U1024,ROW()-ROW($U$1027)+1),"")</f>
        <v>0</v>
      </c>
      <c r="V1361">
        <f>IFERROR(SMALL(V346:V1024,ROW()-ROW($V$1027)+1),"")</f>
        <v>0</v>
      </c>
      <c r="W1361">
        <f>IFERROR(SMALL(W346:W1024,ROW()-ROW($W$1027)+1),"")</f>
        <v>0</v>
      </c>
      <c r="X1361">
        <f>IFERROR(SMALL(X346:X1024,ROW()-ROW($X$1027)+1),"")</f>
        <v>0</v>
      </c>
      <c r="Y1361">
        <f>IFERROR(SMALL(Y346:Y1024,ROW()-ROW($Y$1027)+1),"")</f>
        <v>0</v>
      </c>
      <c r="Z1361">
        <f>IFERROR(SMALL(Z346:Z1024,ROW()-ROW($Z$1027)+1),"")</f>
        <v>0</v>
      </c>
      <c r="AA1361">
        <f>IFERROR(SMALL(AA346:AA1024,ROW()-ROW($AA$1027)+1),"")</f>
        <v>0</v>
      </c>
      <c r="AB1361">
        <f>IFERROR(SMALL(AB346:AB1024,ROW()-ROW($AB$1027)+1),"")</f>
        <v>0</v>
      </c>
      <c r="AC1361">
        <f>IFERROR(SMALL(AC346:AC1024,ROW()-ROW($AC$1027)+1),"")</f>
        <v>0</v>
      </c>
      <c r="AD1361">
        <f>IFERROR(SMALL(AD346:AD1024,ROW()-ROW($AD$1027)+1),"")</f>
        <v>0</v>
      </c>
      <c r="AE1361">
        <f>IFERROR(SMALL(AE346:AE1024,ROW()-ROW($AE$1027)+1),"")</f>
        <v>0</v>
      </c>
      <c r="AF1361">
        <f>IFERROR(SMALL(AF346:AF1024,ROW()-ROW($AF$1027)+1),"")</f>
        <v>0</v>
      </c>
      <c r="AG1361">
        <f>IFERROR(SMALL(AG346:AG1024,ROW()-ROW($AG$1027)+1),"")</f>
        <v>0</v>
      </c>
      <c r="AH1361">
        <f>IFERROR(SMALL(AH346:AH1024,ROW()-ROW($AH$1027)+1),"")</f>
        <v>0</v>
      </c>
      <c r="AI1361">
        <f>IFERROR(SMALL(AI346:AI1024,ROW()-ROW($AI$1027)+1),"")</f>
        <v>0</v>
      </c>
      <c r="AJ1361">
        <f>IFERROR(SMALL(AJ346:AJ1024,ROW()-ROW($AJ$1027)+1),"")</f>
        <v>0</v>
      </c>
      <c r="AM1361">
        <f>IFERROR(SMALL(AM346:AM1024,ROW()-ROW($AM$1027)+1),"")</f>
        <v>0</v>
      </c>
      <c r="AN1361">
        <f>IFERROR(SMALL(AN346:AN1024,ROW()-ROW($AN$1027)+1),"")</f>
        <v>0</v>
      </c>
      <c r="AO1361">
        <f>IFERROR(SMALL(AO346:AO1024,ROW()-ROW($AO$1027)+1),"")</f>
        <v>0</v>
      </c>
      <c r="AP1361">
        <f>IFERROR(SMALL(AP346:AP1024,ROW()-ROW($AP$1027)+1),"")</f>
        <v>0</v>
      </c>
      <c r="AQ1361">
        <f>IFERROR(SMALL(AQ346:AQ1024,ROW()-ROW($AQ$1027)+1),"")</f>
        <v>0</v>
      </c>
      <c r="AR1361">
        <f>IFERROR(SMALL(AR346:AR1024,ROW()-ROW($AR$1027)+1),"")</f>
        <v>0</v>
      </c>
      <c r="AS1361">
        <f>IFERROR(SMALL(AS346:AS1024,ROW()-ROW($AS$1027)+1),"")</f>
        <v>0</v>
      </c>
      <c r="AT1361">
        <f>IFERROR(SMALL(AT346:AT1024,ROW()-ROW($AT$1027)+1),"")</f>
        <v>0</v>
      </c>
      <c r="AU1361">
        <f>IFERROR(SMALL(AU346:AU1024,ROW()-ROW($AU$1027)+1),"")</f>
        <v>0</v>
      </c>
      <c r="AV1361">
        <f>IFERROR(SMALL(AV346:AV1024,ROW()-ROW($AV$1027)+1),"")</f>
        <v>0</v>
      </c>
      <c r="AW1361">
        <f>IFERROR(SMALL(AW346:AW1024,ROW()-ROW($AW$1027)+1),"")</f>
        <v>0</v>
      </c>
      <c r="AX1361">
        <f>IFERROR(SMALL(AX346:AX1024,ROW()-ROW($AX$1027)+1),"")</f>
        <v>0</v>
      </c>
      <c r="AY1361">
        <f>IFERROR(SMALL(AY346:AY1024,ROW()-ROW($AY$1027)+1),"")</f>
        <v>0</v>
      </c>
      <c r="AZ1361">
        <f>IFERROR(SMALL(AZ346:AZ1024,ROW()-ROW($AZ$1027)+1),"")</f>
        <v>0</v>
      </c>
      <c r="BA1361">
        <f>IFERROR(SMALL(BA346:BA1024,ROW()-ROW($BA$1027)+1),"")</f>
        <v>0</v>
      </c>
      <c r="BB1361">
        <f>IFERROR(SMALL(BB346:BB1024,ROW()-ROW($BB$1027)+1),"")</f>
        <v>0</v>
      </c>
      <c r="BC1361">
        <f>IFERROR(SMALL(BC346:BC1024,ROW()-ROW($BC$1027)+1),"")</f>
        <v>0</v>
      </c>
      <c r="BD1361">
        <f>IFERROR(SMALL(BD346:BD1024,ROW()-ROW($BD$1027)+1),"")</f>
        <v>0</v>
      </c>
      <c r="BE1361">
        <f>IFERROR(SMALL(BE346:BE1024,ROW()-ROW($BE$1027)+1),"")</f>
        <v>0</v>
      </c>
      <c r="BF1361">
        <f>IFERROR(SMALL(BF346:BF1024,ROW()-ROW($BF$1027)+1),"")</f>
        <v>0</v>
      </c>
      <c r="BG1361">
        <f>IFERROR(SMALL(BG346:BG1024,ROW()-ROW($BG$1027)+1),"")</f>
        <v>0</v>
      </c>
      <c r="BH1361">
        <f>IFERROR(SMALL(BH346:BH1024,ROW()-ROW($BH$1027)+1),"")</f>
        <v>0</v>
      </c>
      <c r="BI1361">
        <f>IFERROR(SMALL(BI346:BI1024,ROW()-ROW($BI$1027)+1),"")</f>
        <v>0</v>
      </c>
      <c r="BJ1361">
        <f>IFERROR(SMALL(BJ346:BJ1024,ROW()-ROW($BJ$1027)+1),"")</f>
        <v>0</v>
      </c>
      <c r="BK1361">
        <f>IFERROR(SMALL(BK346:BK1024,ROW()-ROW($BK$1027)+1),"")</f>
        <v>0</v>
      </c>
      <c r="BL1361">
        <f>IFERROR(SMALL(BL346:BL1024,ROW()-ROW($BL$1027)+1),"")</f>
        <v>0</v>
      </c>
      <c r="BM1361">
        <f>IFERROR(SMALL(BM346:BM1024,ROW()-ROW($BM$1027)+1),"")</f>
        <v>0</v>
      </c>
      <c r="BN1361">
        <f>IFERROR(SMALL(BN346:BN1024,ROW()-ROW($BN$1027)+1),"")</f>
        <v>0</v>
      </c>
      <c r="BO1361">
        <f>IFERROR(SMALL(BO346:BO1024,ROW()-ROW($BO$1027)+1),"")</f>
        <v>0</v>
      </c>
      <c r="BP1361">
        <f>IFERROR(SMALL(BP346:BP1024,ROW()-ROW($BP$1027)+1),"")</f>
        <v>0</v>
      </c>
      <c r="BQ1361">
        <f>IFERROR(SMALL(BQ346:BQ1024,ROW()-ROW($BQ$1027)+1),"")</f>
        <v>0</v>
      </c>
      <c r="BR1361">
        <f>IFERROR(SMALL(BR346:BR1024,ROW()-ROW($BR$1027)+1),"")</f>
        <v>0</v>
      </c>
    </row>
    <row r="1362" spans="5:70">
      <c r="E1362">
        <f>IFERROR(SMALL(E346:E1024,ROW()-ROW($E$1027)+1),"")</f>
        <v>0</v>
      </c>
      <c r="F1362">
        <f>IFERROR(SMALL(F346:F1024,ROW()-ROW($F$1027)+1),"")</f>
        <v>0</v>
      </c>
      <c r="G1362">
        <f>IFERROR(SMALL(G346:G1024,ROW()-ROW($G$1027)+1),"")</f>
        <v>0</v>
      </c>
      <c r="H1362">
        <f>IFERROR(SMALL(H346:H1024,ROW()-ROW($H$1027)+1),"")</f>
        <v>0</v>
      </c>
      <c r="I1362">
        <f>IFERROR(SMALL(I346:I1024,ROW()-ROW($I$1027)+1),"")</f>
        <v>0</v>
      </c>
      <c r="J1362">
        <f>IFERROR(SMALL(J346:J1024,ROW()-ROW($J$1027)+1),"")</f>
        <v>0</v>
      </c>
      <c r="K1362">
        <f>IFERROR(SMALL(K346:K1024,ROW()-ROW($K$1027)+1),"")</f>
        <v>0</v>
      </c>
      <c r="L1362">
        <f>IFERROR(SMALL(L346:L1024,ROW()-ROW($L$1027)+1),"")</f>
        <v>0</v>
      </c>
      <c r="M1362">
        <f>IFERROR(SMALL(M346:M1024,ROW()-ROW($M$1027)+1),"")</f>
        <v>0</v>
      </c>
      <c r="N1362">
        <f>IFERROR(SMALL(N346:N1024,ROW()-ROW($N$1027)+1),"")</f>
        <v>0</v>
      </c>
      <c r="O1362">
        <f>IFERROR(SMALL(O346:O1024,ROW()-ROW($O$1027)+1),"")</f>
        <v>0</v>
      </c>
      <c r="P1362">
        <f>IFERROR(SMALL(P346:P1024,ROW()-ROW($P$1027)+1),"")</f>
        <v>0</v>
      </c>
      <c r="Q1362">
        <f>IFERROR(SMALL(Q346:Q1024,ROW()-ROW($Q$1027)+1),"")</f>
        <v>0</v>
      </c>
      <c r="R1362">
        <f>IFERROR(SMALL(R346:R1024,ROW()-ROW($R$1027)+1),"")</f>
        <v>0</v>
      </c>
      <c r="S1362">
        <f>IFERROR(SMALL(S346:S1024,ROW()-ROW($S$1027)+1),"")</f>
        <v>0</v>
      </c>
      <c r="T1362">
        <f>IFERROR(SMALL(T346:T1024,ROW()-ROW($T$1027)+1),"")</f>
        <v>0</v>
      </c>
      <c r="U1362">
        <f>IFERROR(SMALL(U346:U1024,ROW()-ROW($U$1027)+1),"")</f>
        <v>0</v>
      </c>
      <c r="V1362">
        <f>IFERROR(SMALL(V346:V1024,ROW()-ROW($V$1027)+1),"")</f>
        <v>0</v>
      </c>
      <c r="W1362">
        <f>IFERROR(SMALL(W346:W1024,ROW()-ROW($W$1027)+1),"")</f>
        <v>0</v>
      </c>
      <c r="X1362">
        <f>IFERROR(SMALL(X346:X1024,ROW()-ROW($X$1027)+1),"")</f>
        <v>0</v>
      </c>
      <c r="Y1362">
        <f>IFERROR(SMALL(Y346:Y1024,ROW()-ROW($Y$1027)+1),"")</f>
        <v>0</v>
      </c>
      <c r="Z1362">
        <f>IFERROR(SMALL(Z346:Z1024,ROW()-ROW($Z$1027)+1),"")</f>
        <v>0</v>
      </c>
      <c r="AA1362">
        <f>IFERROR(SMALL(AA346:AA1024,ROW()-ROW($AA$1027)+1),"")</f>
        <v>0</v>
      </c>
      <c r="AB1362">
        <f>IFERROR(SMALL(AB346:AB1024,ROW()-ROW($AB$1027)+1),"")</f>
        <v>0</v>
      </c>
      <c r="AC1362">
        <f>IFERROR(SMALL(AC346:AC1024,ROW()-ROW($AC$1027)+1),"")</f>
        <v>0</v>
      </c>
      <c r="AD1362">
        <f>IFERROR(SMALL(AD346:AD1024,ROW()-ROW($AD$1027)+1),"")</f>
        <v>0</v>
      </c>
      <c r="AE1362">
        <f>IFERROR(SMALL(AE346:AE1024,ROW()-ROW($AE$1027)+1),"")</f>
        <v>0</v>
      </c>
      <c r="AF1362">
        <f>IFERROR(SMALL(AF346:AF1024,ROW()-ROW($AF$1027)+1),"")</f>
        <v>0</v>
      </c>
      <c r="AG1362">
        <f>IFERROR(SMALL(AG346:AG1024,ROW()-ROW($AG$1027)+1),"")</f>
        <v>0</v>
      </c>
      <c r="AH1362">
        <f>IFERROR(SMALL(AH346:AH1024,ROW()-ROW($AH$1027)+1),"")</f>
        <v>0</v>
      </c>
      <c r="AI1362">
        <f>IFERROR(SMALL(AI346:AI1024,ROW()-ROW($AI$1027)+1),"")</f>
        <v>0</v>
      </c>
      <c r="AJ1362">
        <f>IFERROR(SMALL(AJ346:AJ1024,ROW()-ROW($AJ$1027)+1),"")</f>
        <v>0</v>
      </c>
      <c r="AM1362">
        <f>IFERROR(SMALL(AM346:AM1024,ROW()-ROW($AM$1027)+1),"")</f>
        <v>0</v>
      </c>
      <c r="AN1362">
        <f>IFERROR(SMALL(AN346:AN1024,ROW()-ROW($AN$1027)+1),"")</f>
        <v>0</v>
      </c>
      <c r="AO1362">
        <f>IFERROR(SMALL(AO346:AO1024,ROW()-ROW($AO$1027)+1),"")</f>
        <v>0</v>
      </c>
      <c r="AP1362">
        <f>IFERROR(SMALL(AP346:AP1024,ROW()-ROW($AP$1027)+1),"")</f>
        <v>0</v>
      </c>
      <c r="AQ1362">
        <f>IFERROR(SMALL(AQ346:AQ1024,ROW()-ROW($AQ$1027)+1),"")</f>
        <v>0</v>
      </c>
      <c r="AR1362">
        <f>IFERROR(SMALL(AR346:AR1024,ROW()-ROW($AR$1027)+1),"")</f>
        <v>0</v>
      </c>
      <c r="AS1362">
        <f>IFERROR(SMALL(AS346:AS1024,ROW()-ROW($AS$1027)+1),"")</f>
        <v>0</v>
      </c>
      <c r="AT1362">
        <f>IFERROR(SMALL(AT346:AT1024,ROW()-ROW($AT$1027)+1),"")</f>
        <v>0</v>
      </c>
      <c r="AU1362">
        <f>IFERROR(SMALL(AU346:AU1024,ROW()-ROW($AU$1027)+1),"")</f>
        <v>0</v>
      </c>
      <c r="AV1362">
        <f>IFERROR(SMALL(AV346:AV1024,ROW()-ROW($AV$1027)+1),"")</f>
        <v>0</v>
      </c>
      <c r="AW1362">
        <f>IFERROR(SMALL(AW346:AW1024,ROW()-ROW($AW$1027)+1),"")</f>
        <v>0</v>
      </c>
      <c r="AX1362">
        <f>IFERROR(SMALL(AX346:AX1024,ROW()-ROW($AX$1027)+1),"")</f>
        <v>0</v>
      </c>
      <c r="AY1362">
        <f>IFERROR(SMALL(AY346:AY1024,ROW()-ROW($AY$1027)+1),"")</f>
        <v>0</v>
      </c>
      <c r="AZ1362">
        <f>IFERROR(SMALL(AZ346:AZ1024,ROW()-ROW($AZ$1027)+1),"")</f>
        <v>0</v>
      </c>
      <c r="BA1362">
        <f>IFERROR(SMALL(BA346:BA1024,ROW()-ROW($BA$1027)+1),"")</f>
        <v>0</v>
      </c>
      <c r="BB1362">
        <f>IFERROR(SMALL(BB346:BB1024,ROW()-ROW($BB$1027)+1),"")</f>
        <v>0</v>
      </c>
      <c r="BC1362">
        <f>IFERROR(SMALL(BC346:BC1024,ROW()-ROW($BC$1027)+1),"")</f>
        <v>0</v>
      </c>
      <c r="BD1362">
        <f>IFERROR(SMALL(BD346:BD1024,ROW()-ROW($BD$1027)+1),"")</f>
        <v>0</v>
      </c>
      <c r="BE1362">
        <f>IFERROR(SMALL(BE346:BE1024,ROW()-ROW($BE$1027)+1),"")</f>
        <v>0</v>
      </c>
      <c r="BF1362">
        <f>IFERROR(SMALL(BF346:BF1024,ROW()-ROW($BF$1027)+1),"")</f>
        <v>0</v>
      </c>
      <c r="BG1362">
        <f>IFERROR(SMALL(BG346:BG1024,ROW()-ROW($BG$1027)+1),"")</f>
        <v>0</v>
      </c>
      <c r="BH1362">
        <f>IFERROR(SMALL(BH346:BH1024,ROW()-ROW($BH$1027)+1),"")</f>
        <v>0</v>
      </c>
      <c r="BI1362">
        <f>IFERROR(SMALL(BI346:BI1024,ROW()-ROW($BI$1027)+1),"")</f>
        <v>0</v>
      </c>
      <c r="BJ1362">
        <f>IFERROR(SMALL(BJ346:BJ1024,ROW()-ROW($BJ$1027)+1),"")</f>
        <v>0</v>
      </c>
      <c r="BK1362">
        <f>IFERROR(SMALL(BK346:BK1024,ROW()-ROW($BK$1027)+1),"")</f>
        <v>0</v>
      </c>
      <c r="BL1362">
        <f>IFERROR(SMALL(BL346:BL1024,ROW()-ROW($BL$1027)+1),"")</f>
        <v>0</v>
      </c>
      <c r="BM1362">
        <f>IFERROR(SMALL(BM346:BM1024,ROW()-ROW($BM$1027)+1),"")</f>
        <v>0</v>
      </c>
      <c r="BN1362">
        <f>IFERROR(SMALL(BN346:BN1024,ROW()-ROW($BN$1027)+1),"")</f>
        <v>0</v>
      </c>
      <c r="BO1362">
        <f>IFERROR(SMALL(BO346:BO1024,ROW()-ROW($BO$1027)+1),"")</f>
        <v>0</v>
      </c>
      <c r="BP1362">
        <f>IFERROR(SMALL(BP346:BP1024,ROW()-ROW($BP$1027)+1),"")</f>
        <v>0</v>
      </c>
      <c r="BQ1362">
        <f>IFERROR(SMALL(BQ346:BQ1024,ROW()-ROW($BQ$1027)+1),"")</f>
        <v>0</v>
      </c>
      <c r="BR1362">
        <f>IFERROR(SMALL(BR346:BR1024,ROW()-ROW($BR$1027)+1),"")</f>
        <v>0</v>
      </c>
    </row>
    <row r="1363" spans="5:70">
      <c r="E1363">
        <f>IFERROR(SMALL(E346:E1024,ROW()-ROW($E$1027)+1),"")</f>
        <v>0</v>
      </c>
      <c r="F1363">
        <f>IFERROR(SMALL(F346:F1024,ROW()-ROW($F$1027)+1),"")</f>
        <v>0</v>
      </c>
      <c r="G1363">
        <f>IFERROR(SMALL(G346:G1024,ROW()-ROW($G$1027)+1),"")</f>
        <v>0</v>
      </c>
      <c r="H1363">
        <f>IFERROR(SMALL(H346:H1024,ROW()-ROW($H$1027)+1),"")</f>
        <v>0</v>
      </c>
      <c r="I1363">
        <f>IFERROR(SMALL(I346:I1024,ROW()-ROW($I$1027)+1),"")</f>
        <v>0</v>
      </c>
      <c r="J1363">
        <f>IFERROR(SMALL(J346:J1024,ROW()-ROW($J$1027)+1),"")</f>
        <v>0</v>
      </c>
      <c r="K1363">
        <f>IFERROR(SMALL(K346:K1024,ROW()-ROW($K$1027)+1),"")</f>
        <v>0</v>
      </c>
      <c r="L1363">
        <f>IFERROR(SMALL(L346:L1024,ROW()-ROW($L$1027)+1),"")</f>
        <v>0</v>
      </c>
      <c r="M1363">
        <f>IFERROR(SMALL(M346:M1024,ROW()-ROW($M$1027)+1),"")</f>
        <v>0</v>
      </c>
      <c r="N1363">
        <f>IFERROR(SMALL(N346:N1024,ROW()-ROW($N$1027)+1),"")</f>
        <v>0</v>
      </c>
      <c r="O1363">
        <f>IFERROR(SMALL(O346:O1024,ROW()-ROW($O$1027)+1),"")</f>
        <v>0</v>
      </c>
      <c r="P1363">
        <f>IFERROR(SMALL(P346:P1024,ROW()-ROW($P$1027)+1),"")</f>
        <v>0</v>
      </c>
      <c r="Q1363">
        <f>IFERROR(SMALL(Q346:Q1024,ROW()-ROW($Q$1027)+1),"")</f>
        <v>0</v>
      </c>
      <c r="R1363">
        <f>IFERROR(SMALL(R346:R1024,ROW()-ROW($R$1027)+1),"")</f>
        <v>0</v>
      </c>
      <c r="S1363">
        <f>IFERROR(SMALL(S346:S1024,ROW()-ROW($S$1027)+1),"")</f>
        <v>0</v>
      </c>
      <c r="T1363">
        <f>IFERROR(SMALL(T346:T1024,ROW()-ROW($T$1027)+1),"")</f>
        <v>0</v>
      </c>
      <c r="U1363">
        <f>IFERROR(SMALL(U346:U1024,ROW()-ROW($U$1027)+1),"")</f>
        <v>0</v>
      </c>
      <c r="V1363">
        <f>IFERROR(SMALL(V346:V1024,ROW()-ROW($V$1027)+1),"")</f>
        <v>0</v>
      </c>
      <c r="W1363">
        <f>IFERROR(SMALL(W346:W1024,ROW()-ROW($W$1027)+1),"")</f>
        <v>0</v>
      </c>
      <c r="X1363">
        <f>IFERROR(SMALL(X346:X1024,ROW()-ROW($X$1027)+1),"")</f>
        <v>0</v>
      </c>
      <c r="Y1363">
        <f>IFERROR(SMALL(Y346:Y1024,ROW()-ROW($Y$1027)+1),"")</f>
        <v>0</v>
      </c>
      <c r="Z1363">
        <f>IFERROR(SMALL(Z346:Z1024,ROW()-ROW($Z$1027)+1),"")</f>
        <v>0</v>
      </c>
      <c r="AA1363">
        <f>IFERROR(SMALL(AA346:AA1024,ROW()-ROW($AA$1027)+1),"")</f>
        <v>0</v>
      </c>
      <c r="AB1363">
        <f>IFERROR(SMALL(AB346:AB1024,ROW()-ROW($AB$1027)+1),"")</f>
        <v>0</v>
      </c>
      <c r="AC1363">
        <f>IFERROR(SMALL(AC346:AC1024,ROW()-ROW($AC$1027)+1),"")</f>
        <v>0</v>
      </c>
      <c r="AD1363">
        <f>IFERROR(SMALL(AD346:AD1024,ROW()-ROW($AD$1027)+1),"")</f>
        <v>0</v>
      </c>
      <c r="AE1363">
        <f>IFERROR(SMALL(AE346:AE1024,ROW()-ROW($AE$1027)+1),"")</f>
        <v>0</v>
      </c>
      <c r="AF1363">
        <f>IFERROR(SMALL(AF346:AF1024,ROW()-ROW($AF$1027)+1),"")</f>
        <v>0</v>
      </c>
      <c r="AG1363">
        <f>IFERROR(SMALL(AG346:AG1024,ROW()-ROW($AG$1027)+1),"")</f>
        <v>0</v>
      </c>
      <c r="AH1363">
        <f>IFERROR(SMALL(AH346:AH1024,ROW()-ROW($AH$1027)+1),"")</f>
        <v>0</v>
      </c>
      <c r="AI1363">
        <f>IFERROR(SMALL(AI346:AI1024,ROW()-ROW($AI$1027)+1),"")</f>
        <v>0</v>
      </c>
      <c r="AJ1363">
        <f>IFERROR(SMALL(AJ346:AJ1024,ROW()-ROW($AJ$1027)+1),"")</f>
        <v>0</v>
      </c>
      <c r="AM1363">
        <f>IFERROR(SMALL(AM346:AM1024,ROW()-ROW($AM$1027)+1),"")</f>
        <v>0</v>
      </c>
      <c r="AN1363">
        <f>IFERROR(SMALL(AN346:AN1024,ROW()-ROW($AN$1027)+1),"")</f>
        <v>0</v>
      </c>
      <c r="AO1363">
        <f>IFERROR(SMALL(AO346:AO1024,ROW()-ROW($AO$1027)+1),"")</f>
        <v>0</v>
      </c>
      <c r="AP1363">
        <f>IFERROR(SMALL(AP346:AP1024,ROW()-ROW($AP$1027)+1),"")</f>
        <v>0</v>
      </c>
      <c r="AQ1363">
        <f>IFERROR(SMALL(AQ346:AQ1024,ROW()-ROW($AQ$1027)+1),"")</f>
        <v>0</v>
      </c>
      <c r="AR1363">
        <f>IFERROR(SMALL(AR346:AR1024,ROW()-ROW($AR$1027)+1),"")</f>
        <v>0</v>
      </c>
      <c r="AS1363">
        <f>IFERROR(SMALL(AS346:AS1024,ROW()-ROW($AS$1027)+1),"")</f>
        <v>0</v>
      </c>
      <c r="AT1363">
        <f>IFERROR(SMALL(AT346:AT1024,ROW()-ROW($AT$1027)+1),"")</f>
        <v>0</v>
      </c>
      <c r="AU1363">
        <f>IFERROR(SMALL(AU346:AU1024,ROW()-ROW($AU$1027)+1),"")</f>
        <v>0</v>
      </c>
      <c r="AV1363">
        <f>IFERROR(SMALL(AV346:AV1024,ROW()-ROW($AV$1027)+1),"")</f>
        <v>0</v>
      </c>
      <c r="AW1363">
        <f>IFERROR(SMALL(AW346:AW1024,ROW()-ROW($AW$1027)+1),"")</f>
        <v>0</v>
      </c>
      <c r="AX1363">
        <f>IFERROR(SMALL(AX346:AX1024,ROW()-ROW($AX$1027)+1),"")</f>
        <v>0</v>
      </c>
      <c r="AY1363">
        <f>IFERROR(SMALL(AY346:AY1024,ROW()-ROW($AY$1027)+1),"")</f>
        <v>0</v>
      </c>
      <c r="AZ1363">
        <f>IFERROR(SMALL(AZ346:AZ1024,ROW()-ROW($AZ$1027)+1),"")</f>
        <v>0</v>
      </c>
      <c r="BA1363">
        <f>IFERROR(SMALL(BA346:BA1024,ROW()-ROW($BA$1027)+1),"")</f>
        <v>0</v>
      </c>
      <c r="BB1363">
        <f>IFERROR(SMALL(BB346:BB1024,ROW()-ROW($BB$1027)+1),"")</f>
        <v>0</v>
      </c>
      <c r="BC1363">
        <f>IFERROR(SMALL(BC346:BC1024,ROW()-ROW($BC$1027)+1),"")</f>
        <v>0</v>
      </c>
      <c r="BD1363">
        <f>IFERROR(SMALL(BD346:BD1024,ROW()-ROW($BD$1027)+1),"")</f>
        <v>0</v>
      </c>
      <c r="BE1363">
        <f>IFERROR(SMALL(BE346:BE1024,ROW()-ROW($BE$1027)+1),"")</f>
        <v>0</v>
      </c>
      <c r="BF1363">
        <f>IFERROR(SMALL(BF346:BF1024,ROW()-ROW($BF$1027)+1),"")</f>
        <v>0</v>
      </c>
      <c r="BG1363">
        <f>IFERROR(SMALL(BG346:BG1024,ROW()-ROW($BG$1027)+1),"")</f>
        <v>0</v>
      </c>
      <c r="BH1363">
        <f>IFERROR(SMALL(BH346:BH1024,ROW()-ROW($BH$1027)+1),"")</f>
        <v>0</v>
      </c>
      <c r="BI1363">
        <f>IFERROR(SMALL(BI346:BI1024,ROW()-ROW($BI$1027)+1),"")</f>
        <v>0</v>
      </c>
      <c r="BJ1363">
        <f>IFERROR(SMALL(BJ346:BJ1024,ROW()-ROW($BJ$1027)+1),"")</f>
        <v>0</v>
      </c>
      <c r="BK1363">
        <f>IFERROR(SMALL(BK346:BK1024,ROW()-ROW($BK$1027)+1),"")</f>
        <v>0</v>
      </c>
      <c r="BL1363">
        <f>IFERROR(SMALL(BL346:BL1024,ROW()-ROW($BL$1027)+1),"")</f>
        <v>0</v>
      </c>
      <c r="BM1363">
        <f>IFERROR(SMALL(BM346:BM1024,ROW()-ROW($BM$1027)+1),"")</f>
        <v>0</v>
      </c>
      <c r="BN1363">
        <f>IFERROR(SMALL(BN346:BN1024,ROW()-ROW($BN$1027)+1),"")</f>
        <v>0</v>
      </c>
      <c r="BO1363">
        <f>IFERROR(SMALL(BO346:BO1024,ROW()-ROW($BO$1027)+1),"")</f>
        <v>0</v>
      </c>
      <c r="BP1363">
        <f>IFERROR(SMALL(BP346:BP1024,ROW()-ROW($BP$1027)+1),"")</f>
        <v>0</v>
      </c>
      <c r="BQ1363">
        <f>IFERROR(SMALL(BQ346:BQ1024,ROW()-ROW($BQ$1027)+1),"")</f>
        <v>0</v>
      </c>
      <c r="BR1363">
        <f>IFERROR(SMALL(BR346:BR1024,ROW()-ROW($BR$1027)+1),"")</f>
        <v>0</v>
      </c>
    </row>
    <row r="1364" spans="5:70">
      <c r="E1364">
        <f>IFERROR(SMALL(E346:E1024,ROW()-ROW($E$1027)+1),"")</f>
        <v>0</v>
      </c>
      <c r="F1364">
        <f>IFERROR(SMALL(F346:F1024,ROW()-ROW($F$1027)+1),"")</f>
        <v>0</v>
      </c>
      <c r="G1364">
        <f>IFERROR(SMALL(G346:G1024,ROW()-ROW($G$1027)+1),"")</f>
        <v>0</v>
      </c>
      <c r="H1364">
        <f>IFERROR(SMALL(H346:H1024,ROW()-ROW($H$1027)+1),"")</f>
        <v>0</v>
      </c>
      <c r="I1364">
        <f>IFERROR(SMALL(I346:I1024,ROW()-ROW($I$1027)+1),"")</f>
        <v>0</v>
      </c>
      <c r="J1364">
        <f>IFERROR(SMALL(J346:J1024,ROW()-ROW($J$1027)+1),"")</f>
        <v>0</v>
      </c>
      <c r="K1364">
        <f>IFERROR(SMALL(K346:K1024,ROW()-ROW($K$1027)+1),"")</f>
        <v>0</v>
      </c>
      <c r="L1364">
        <f>IFERROR(SMALL(L346:L1024,ROW()-ROW($L$1027)+1),"")</f>
        <v>0</v>
      </c>
      <c r="M1364">
        <f>IFERROR(SMALL(M346:M1024,ROW()-ROW($M$1027)+1),"")</f>
        <v>0</v>
      </c>
      <c r="N1364">
        <f>IFERROR(SMALL(N346:N1024,ROW()-ROW($N$1027)+1),"")</f>
        <v>0</v>
      </c>
      <c r="O1364">
        <f>IFERROR(SMALL(O346:O1024,ROW()-ROW($O$1027)+1),"")</f>
        <v>0</v>
      </c>
      <c r="P1364">
        <f>IFERROR(SMALL(P346:P1024,ROW()-ROW($P$1027)+1),"")</f>
        <v>0</v>
      </c>
      <c r="Q1364">
        <f>IFERROR(SMALL(Q346:Q1024,ROW()-ROW($Q$1027)+1),"")</f>
        <v>0</v>
      </c>
      <c r="R1364">
        <f>IFERROR(SMALL(R346:R1024,ROW()-ROW($R$1027)+1),"")</f>
        <v>0</v>
      </c>
      <c r="S1364">
        <f>IFERROR(SMALL(S346:S1024,ROW()-ROW($S$1027)+1),"")</f>
        <v>0</v>
      </c>
      <c r="T1364">
        <f>IFERROR(SMALL(T346:T1024,ROW()-ROW($T$1027)+1),"")</f>
        <v>0</v>
      </c>
      <c r="U1364">
        <f>IFERROR(SMALL(U346:U1024,ROW()-ROW($U$1027)+1),"")</f>
        <v>0</v>
      </c>
      <c r="V1364">
        <f>IFERROR(SMALL(V346:V1024,ROW()-ROW($V$1027)+1),"")</f>
        <v>0</v>
      </c>
      <c r="W1364">
        <f>IFERROR(SMALL(W346:W1024,ROW()-ROW($W$1027)+1),"")</f>
        <v>0</v>
      </c>
      <c r="X1364">
        <f>IFERROR(SMALL(X346:X1024,ROW()-ROW($X$1027)+1),"")</f>
        <v>0</v>
      </c>
      <c r="Y1364">
        <f>IFERROR(SMALL(Y346:Y1024,ROW()-ROW($Y$1027)+1),"")</f>
        <v>0</v>
      </c>
      <c r="Z1364">
        <f>IFERROR(SMALL(Z346:Z1024,ROW()-ROW($Z$1027)+1),"")</f>
        <v>0</v>
      </c>
      <c r="AA1364">
        <f>IFERROR(SMALL(AA346:AA1024,ROW()-ROW($AA$1027)+1),"")</f>
        <v>0</v>
      </c>
      <c r="AB1364">
        <f>IFERROR(SMALL(AB346:AB1024,ROW()-ROW($AB$1027)+1),"")</f>
        <v>0</v>
      </c>
      <c r="AC1364">
        <f>IFERROR(SMALL(AC346:AC1024,ROW()-ROW($AC$1027)+1),"")</f>
        <v>0</v>
      </c>
      <c r="AD1364">
        <f>IFERROR(SMALL(AD346:AD1024,ROW()-ROW($AD$1027)+1),"")</f>
        <v>0</v>
      </c>
      <c r="AE1364">
        <f>IFERROR(SMALL(AE346:AE1024,ROW()-ROW($AE$1027)+1),"")</f>
        <v>0</v>
      </c>
      <c r="AF1364">
        <f>IFERROR(SMALL(AF346:AF1024,ROW()-ROW($AF$1027)+1),"")</f>
        <v>0</v>
      </c>
      <c r="AG1364">
        <f>IFERROR(SMALL(AG346:AG1024,ROW()-ROW($AG$1027)+1),"")</f>
        <v>0</v>
      </c>
      <c r="AH1364">
        <f>IFERROR(SMALL(AH346:AH1024,ROW()-ROW($AH$1027)+1),"")</f>
        <v>0</v>
      </c>
      <c r="AI1364">
        <f>IFERROR(SMALL(AI346:AI1024,ROW()-ROW($AI$1027)+1),"")</f>
        <v>0</v>
      </c>
      <c r="AJ1364">
        <f>IFERROR(SMALL(AJ346:AJ1024,ROW()-ROW($AJ$1027)+1),"")</f>
        <v>0</v>
      </c>
      <c r="AM1364">
        <f>IFERROR(SMALL(AM346:AM1024,ROW()-ROW($AM$1027)+1),"")</f>
        <v>0</v>
      </c>
      <c r="AN1364">
        <f>IFERROR(SMALL(AN346:AN1024,ROW()-ROW($AN$1027)+1),"")</f>
        <v>0</v>
      </c>
      <c r="AO1364">
        <f>IFERROR(SMALL(AO346:AO1024,ROW()-ROW($AO$1027)+1),"")</f>
        <v>0</v>
      </c>
      <c r="AP1364">
        <f>IFERROR(SMALL(AP346:AP1024,ROW()-ROW($AP$1027)+1),"")</f>
        <v>0</v>
      </c>
      <c r="AQ1364">
        <f>IFERROR(SMALL(AQ346:AQ1024,ROW()-ROW($AQ$1027)+1),"")</f>
        <v>0</v>
      </c>
      <c r="AR1364">
        <f>IFERROR(SMALL(AR346:AR1024,ROW()-ROW($AR$1027)+1),"")</f>
        <v>0</v>
      </c>
      <c r="AS1364">
        <f>IFERROR(SMALL(AS346:AS1024,ROW()-ROW($AS$1027)+1),"")</f>
        <v>0</v>
      </c>
      <c r="AT1364">
        <f>IFERROR(SMALL(AT346:AT1024,ROW()-ROW($AT$1027)+1),"")</f>
        <v>0</v>
      </c>
      <c r="AU1364">
        <f>IFERROR(SMALL(AU346:AU1024,ROW()-ROW($AU$1027)+1),"")</f>
        <v>0</v>
      </c>
      <c r="AV1364">
        <f>IFERROR(SMALL(AV346:AV1024,ROW()-ROW($AV$1027)+1),"")</f>
        <v>0</v>
      </c>
      <c r="AW1364">
        <f>IFERROR(SMALL(AW346:AW1024,ROW()-ROW($AW$1027)+1),"")</f>
        <v>0</v>
      </c>
      <c r="AX1364">
        <f>IFERROR(SMALL(AX346:AX1024,ROW()-ROW($AX$1027)+1),"")</f>
        <v>0</v>
      </c>
      <c r="AY1364">
        <f>IFERROR(SMALL(AY346:AY1024,ROW()-ROW($AY$1027)+1),"")</f>
        <v>0</v>
      </c>
      <c r="AZ1364">
        <f>IFERROR(SMALL(AZ346:AZ1024,ROW()-ROW($AZ$1027)+1),"")</f>
        <v>0</v>
      </c>
      <c r="BA1364">
        <f>IFERROR(SMALL(BA346:BA1024,ROW()-ROW($BA$1027)+1),"")</f>
        <v>0</v>
      </c>
      <c r="BB1364">
        <f>IFERROR(SMALL(BB346:BB1024,ROW()-ROW($BB$1027)+1),"")</f>
        <v>0</v>
      </c>
      <c r="BC1364">
        <f>IFERROR(SMALL(BC346:BC1024,ROW()-ROW($BC$1027)+1),"")</f>
        <v>0</v>
      </c>
      <c r="BD1364">
        <f>IFERROR(SMALL(BD346:BD1024,ROW()-ROW($BD$1027)+1),"")</f>
        <v>0</v>
      </c>
      <c r="BE1364">
        <f>IFERROR(SMALL(BE346:BE1024,ROW()-ROW($BE$1027)+1),"")</f>
        <v>0</v>
      </c>
      <c r="BF1364">
        <f>IFERROR(SMALL(BF346:BF1024,ROW()-ROW($BF$1027)+1),"")</f>
        <v>0</v>
      </c>
      <c r="BG1364">
        <f>IFERROR(SMALL(BG346:BG1024,ROW()-ROW($BG$1027)+1),"")</f>
        <v>0</v>
      </c>
      <c r="BH1364">
        <f>IFERROR(SMALL(BH346:BH1024,ROW()-ROW($BH$1027)+1),"")</f>
        <v>0</v>
      </c>
      <c r="BI1364">
        <f>IFERROR(SMALL(BI346:BI1024,ROW()-ROW($BI$1027)+1),"")</f>
        <v>0</v>
      </c>
      <c r="BJ1364">
        <f>IFERROR(SMALL(BJ346:BJ1024,ROW()-ROW($BJ$1027)+1),"")</f>
        <v>0</v>
      </c>
      <c r="BK1364">
        <f>IFERROR(SMALL(BK346:BK1024,ROW()-ROW($BK$1027)+1),"")</f>
        <v>0</v>
      </c>
      <c r="BL1364">
        <f>IFERROR(SMALL(BL346:BL1024,ROW()-ROW($BL$1027)+1),"")</f>
        <v>0</v>
      </c>
      <c r="BM1364">
        <f>IFERROR(SMALL(BM346:BM1024,ROW()-ROW($BM$1027)+1),"")</f>
        <v>0</v>
      </c>
      <c r="BN1364">
        <f>IFERROR(SMALL(BN346:BN1024,ROW()-ROW($BN$1027)+1),"")</f>
        <v>0</v>
      </c>
      <c r="BO1364">
        <f>IFERROR(SMALL(BO346:BO1024,ROW()-ROW($BO$1027)+1),"")</f>
        <v>0</v>
      </c>
      <c r="BP1364">
        <f>IFERROR(SMALL(BP346:BP1024,ROW()-ROW($BP$1027)+1),"")</f>
        <v>0</v>
      </c>
      <c r="BQ1364">
        <f>IFERROR(SMALL(BQ346:BQ1024,ROW()-ROW($BQ$1027)+1),"")</f>
        <v>0</v>
      </c>
      <c r="BR1364">
        <f>IFERROR(SMALL(BR346:BR1024,ROW()-ROW($BR$1027)+1),"")</f>
        <v>0</v>
      </c>
    </row>
    <row r="1365" spans="5:70">
      <c r="E1365">
        <f>IFERROR(SMALL(E346:E1024,ROW()-ROW($E$1027)+1),"")</f>
        <v>0</v>
      </c>
      <c r="F1365">
        <f>IFERROR(SMALL(F346:F1024,ROW()-ROW($F$1027)+1),"")</f>
        <v>0</v>
      </c>
      <c r="G1365">
        <f>IFERROR(SMALL(G346:G1024,ROW()-ROW($G$1027)+1),"")</f>
        <v>0</v>
      </c>
      <c r="H1365">
        <f>IFERROR(SMALL(H346:H1024,ROW()-ROW($H$1027)+1),"")</f>
        <v>0</v>
      </c>
      <c r="I1365">
        <f>IFERROR(SMALL(I346:I1024,ROW()-ROW($I$1027)+1),"")</f>
        <v>0</v>
      </c>
      <c r="J1365">
        <f>IFERROR(SMALL(J346:J1024,ROW()-ROW($J$1027)+1),"")</f>
        <v>0</v>
      </c>
      <c r="K1365">
        <f>IFERROR(SMALL(K346:K1024,ROW()-ROW($K$1027)+1),"")</f>
        <v>0</v>
      </c>
      <c r="L1365">
        <f>IFERROR(SMALL(L346:L1024,ROW()-ROW($L$1027)+1),"")</f>
        <v>0</v>
      </c>
      <c r="M1365">
        <f>IFERROR(SMALL(M346:M1024,ROW()-ROW($M$1027)+1),"")</f>
        <v>0</v>
      </c>
      <c r="N1365">
        <f>IFERROR(SMALL(N346:N1024,ROW()-ROW($N$1027)+1),"")</f>
        <v>0</v>
      </c>
      <c r="O1365">
        <f>IFERROR(SMALL(O346:O1024,ROW()-ROW($O$1027)+1),"")</f>
        <v>0</v>
      </c>
      <c r="P1365">
        <f>IFERROR(SMALL(P346:P1024,ROW()-ROW($P$1027)+1),"")</f>
        <v>0</v>
      </c>
      <c r="Q1365">
        <f>IFERROR(SMALL(Q346:Q1024,ROW()-ROW($Q$1027)+1),"")</f>
        <v>0</v>
      </c>
      <c r="R1365">
        <f>IFERROR(SMALL(R346:R1024,ROW()-ROW($R$1027)+1),"")</f>
        <v>0</v>
      </c>
      <c r="S1365">
        <f>IFERROR(SMALL(S346:S1024,ROW()-ROW($S$1027)+1),"")</f>
        <v>0</v>
      </c>
      <c r="T1365">
        <f>IFERROR(SMALL(T346:T1024,ROW()-ROW($T$1027)+1),"")</f>
        <v>0</v>
      </c>
      <c r="U1365">
        <f>IFERROR(SMALL(U346:U1024,ROW()-ROW($U$1027)+1),"")</f>
        <v>0</v>
      </c>
      <c r="V1365">
        <f>IFERROR(SMALL(V346:V1024,ROW()-ROW($V$1027)+1),"")</f>
        <v>0</v>
      </c>
      <c r="W1365">
        <f>IFERROR(SMALL(W346:W1024,ROW()-ROW($W$1027)+1),"")</f>
        <v>0</v>
      </c>
      <c r="X1365">
        <f>IFERROR(SMALL(X346:X1024,ROW()-ROW($X$1027)+1),"")</f>
        <v>0</v>
      </c>
      <c r="Y1365">
        <f>IFERROR(SMALL(Y346:Y1024,ROW()-ROW($Y$1027)+1),"")</f>
        <v>0</v>
      </c>
      <c r="Z1365">
        <f>IFERROR(SMALL(Z346:Z1024,ROW()-ROW($Z$1027)+1),"")</f>
        <v>0</v>
      </c>
      <c r="AA1365">
        <f>IFERROR(SMALL(AA346:AA1024,ROW()-ROW($AA$1027)+1),"")</f>
        <v>0</v>
      </c>
      <c r="AB1365">
        <f>IFERROR(SMALL(AB346:AB1024,ROW()-ROW($AB$1027)+1),"")</f>
        <v>0</v>
      </c>
      <c r="AC1365">
        <f>IFERROR(SMALL(AC346:AC1024,ROW()-ROW($AC$1027)+1),"")</f>
        <v>0</v>
      </c>
      <c r="AD1365">
        <f>IFERROR(SMALL(AD346:AD1024,ROW()-ROW($AD$1027)+1),"")</f>
        <v>0</v>
      </c>
      <c r="AE1365">
        <f>IFERROR(SMALL(AE346:AE1024,ROW()-ROW($AE$1027)+1),"")</f>
        <v>0</v>
      </c>
      <c r="AF1365">
        <f>IFERROR(SMALL(AF346:AF1024,ROW()-ROW($AF$1027)+1),"")</f>
        <v>0</v>
      </c>
      <c r="AG1365">
        <f>IFERROR(SMALL(AG346:AG1024,ROW()-ROW($AG$1027)+1),"")</f>
        <v>0</v>
      </c>
      <c r="AH1365">
        <f>IFERROR(SMALL(AH346:AH1024,ROW()-ROW($AH$1027)+1),"")</f>
        <v>0</v>
      </c>
      <c r="AI1365">
        <f>IFERROR(SMALL(AI346:AI1024,ROW()-ROW($AI$1027)+1),"")</f>
        <v>0</v>
      </c>
      <c r="AJ1365">
        <f>IFERROR(SMALL(AJ346:AJ1024,ROW()-ROW($AJ$1027)+1),"")</f>
        <v>0</v>
      </c>
      <c r="AM1365">
        <f>IFERROR(SMALL(AM346:AM1024,ROW()-ROW($AM$1027)+1),"")</f>
        <v>0</v>
      </c>
      <c r="AN1365">
        <f>IFERROR(SMALL(AN346:AN1024,ROW()-ROW($AN$1027)+1),"")</f>
        <v>0</v>
      </c>
      <c r="AO1365">
        <f>IFERROR(SMALL(AO346:AO1024,ROW()-ROW($AO$1027)+1),"")</f>
        <v>0</v>
      </c>
      <c r="AP1365">
        <f>IFERROR(SMALL(AP346:AP1024,ROW()-ROW($AP$1027)+1),"")</f>
        <v>0</v>
      </c>
      <c r="AQ1365">
        <f>IFERROR(SMALL(AQ346:AQ1024,ROW()-ROW($AQ$1027)+1),"")</f>
        <v>0</v>
      </c>
      <c r="AR1365">
        <f>IFERROR(SMALL(AR346:AR1024,ROW()-ROW($AR$1027)+1),"")</f>
        <v>0</v>
      </c>
      <c r="AS1365">
        <f>IFERROR(SMALL(AS346:AS1024,ROW()-ROW($AS$1027)+1),"")</f>
        <v>0</v>
      </c>
      <c r="AT1365">
        <f>IFERROR(SMALL(AT346:AT1024,ROW()-ROW($AT$1027)+1),"")</f>
        <v>0</v>
      </c>
      <c r="AU1365">
        <f>IFERROR(SMALL(AU346:AU1024,ROW()-ROW($AU$1027)+1),"")</f>
        <v>0</v>
      </c>
      <c r="AV1365">
        <f>IFERROR(SMALL(AV346:AV1024,ROW()-ROW($AV$1027)+1),"")</f>
        <v>0</v>
      </c>
      <c r="AW1365">
        <f>IFERROR(SMALL(AW346:AW1024,ROW()-ROW($AW$1027)+1),"")</f>
        <v>0</v>
      </c>
      <c r="AX1365">
        <f>IFERROR(SMALL(AX346:AX1024,ROW()-ROW($AX$1027)+1),"")</f>
        <v>0</v>
      </c>
      <c r="AY1365">
        <f>IFERROR(SMALL(AY346:AY1024,ROW()-ROW($AY$1027)+1),"")</f>
        <v>0</v>
      </c>
      <c r="AZ1365">
        <f>IFERROR(SMALL(AZ346:AZ1024,ROW()-ROW($AZ$1027)+1),"")</f>
        <v>0</v>
      </c>
      <c r="BA1365">
        <f>IFERROR(SMALL(BA346:BA1024,ROW()-ROW($BA$1027)+1),"")</f>
        <v>0</v>
      </c>
      <c r="BB1365">
        <f>IFERROR(SMALL(BB346:BB1024,ROW()-ROW($BB$1027)+1),"")</f>
        <v>0</v>
      </c>
      <c r="BC1365">
        <f>IFERROR(SMALL(BC346:BC1024,ROW()-ROW($BC$1027)+1),"")</f>
        <v>0</v>
      </c>
      <c r="BD1365">
        <f>IFERROR(SMALL(BD346:BD1024,ROW()-ROW($BD$1027)+1),"")</f>
        <v>0</v>
      </c>
      <c r="BE1365">
        <f>IFERROR(SMALL(BE346:BE1024,ROW()-ROW($BE$1027)+1),"")</f>
        <v>0</v>
      </c>
      <c r="BF1365">
        <f>IFERROR(SMALL(BF346:BF1024,ROW()-ROW($BF$1027)+1),"")</f>
        <v>0</v>
      </c>
      <c r="BG1365">
        <f>IFERROR(SMALL(BG346:BG1024,ROW()-ROW($BG$1027)+1),"")</f>
        <v>0</v>
      </c>
      <c r="BH1365">
        <f>IFERROR(SMALL(BH346:BH1024,ROW()-ROW($BH$1027)+1),"")</f>
        <v>0</v>
      </c>
      <c r="BI1365">
        <f>IFERROR(SMALL(BI346:BI1024,ROW()-ROW($BI$1027)+1),"")</f>
        <v>0</v>
      </c>
      <c r="BJ1365">
        <f>IFERROR(SMALL(BJ346:BJ1024,ROW()-ROW($BJ$1027)+1),"")</f>
        <v>0</v>
      </c>
      <c r="BK1365">
        <f>IFERROR(SMALL(BK346:BK1024,ROW()-ROW($BK$1027)+1),"")</f>
        <v>0</v>
      </c>
      <c r="BL1365">
        <f>IFERROR(SMALL(BL346:BL1024,ROW()-ROW($BL$1027)+1),"")</f>
        <v>0</v>
      </c>
      <c r="BM1365">
        <f>IFERROR(SMALL(BM346:BM1024,ROW()-ROW($BM$1027)+1),"")</f>
        <v>0</v>
      </c>
      <c r="BN1365">
        <f>IFERROR(SMALL(BN346:BN1024,ROW()-ROW($BN$1027)+1),"")</f>
        <v>0</v>
      </c>
      <c r="BO1365">
        <f>IFERROR(SMALL(BO346:BO1024,ROW()-ROW($BO$1027)+1),"")</f>
        <v>0</v>
      </c>
      <c r="BP1365">
        <f>IFERROR(SMALL(BP346:BP1024,ROW()-ROW($BP$1027)+1),"")</f>
        <v>0</v>
      </c>
      <c r="BQ1365">
        <f>IFERROR(SMALL(BQ346:BQ1024,ROW()-ROW($BQ$1027)+1),"")</f>
        <v>0</v>
      </c>
      <c r="BR1365">
        <f>IFERROR(SMALL(BR346:BR1024,ROW()-ROW($BR$1027)+1),"")</f>
        <v>0</v>
      </c>
    </row>
    <row r="1366" spans="5:70">
      <c r="E1366">
        <f>IFERROR(SMALL(E346:E1024,ROW()-ROW($E$1027)+1),"")</f>
        <v>0</v>
      </c>
      <c r="F1366">
        <f>IFERROR(SMALL(F346:F1024,ROW()-ROW($F$1027)+1),"")</f>
        <v>0</v>
      </c>
      <c r="G1366">
        <f>IFERROR(SMALL(G346:G1024,ROW()-ROW($G$1027)+1),"")</f>
        <v>0</v>
      </c>
      <c r="H1366">
        <f>IFERROR(SMALL(H346:H1024,ROW()-ROW($H$1027)+1),"")</f>
        <v>0</v>
      </c>
      <c r="I1366">
        <f>IFERROR(SMALL(I346:I1024,ROW()-ROW($I$1027)+1),"")</f>
        <v>0</v>
      </c>
      <c r="J1366">
        <f>IFERROR(SMALL(J346:J1024,ROW()-ROW($J$1027)+1),"")</f>
        <v>0</v>
      </c>
      <c r="K1366">
        <f>IFERROR(SMALL(K346:K1024,ROW()-ROW($K$1027)+1),"")</f>
        <v>0</v>
      </c>
      <c r="L1366">
        <f>IFERROR(SMALL(L346:L1024,ROW()-ROW($L$1027)+1),"")</f>
        <v>0</v>
      </c>
      <c r="M1366">
        <f>IFERROR(SMALL(M346:M1024,ROW()-ROW($M$1027)+1),"")</f>
        <v>0</v>
      </c>
      <c r="N1366">
        <f>IFERROR(SMALL(N346:N1024,ROW()-ROW($N$1027)+1),"")</f>
        <v>0</v>
      </c>
      <c r="O1366">
        <f>IFERROR(SMALL(O346:O1024,ROW()-ROW($O$1027)+1),"")</f>
        <v>0</v>
      </c>
      <c r="P1366">
        <f>IFERROR(SMALL(P346:P1024,ROW()-ROW($P$1027)+1),"")</f>
        <v>0</v>
      </c>
      <c r="Q1366">
        <f>IFERROR(SMALL(Q346:Q1024,ROW()-ROW($Q$1027)+1),"")</f>
        <v>0</v>
      </c>
      <c r="R1366">
        <f>IFERROR(SMALL(R346:R1024,ROW()-ROW($R$1027)+1),"")</f>
        <v>0</v>
      </c>
      <c r="S1366">
        <f>IFERROR(SMALL(S346:S1024,ROW()-ROW($S$1027)+1),"")</f>
        <v>0</v>
      </c>
      <c r="T1366">
        <f>IFERROR(SMALL(T346:T1024,ROW()-ROW($T$1027)+1),"")</f>
        <v>0</v>
      </c>
      <c r="U1366">
        <f>IFERROR(SMALL(U346:U1024,ROW()-ROW($U$1027)+1),"")</f>
        <v>0</v>
      </c>
      <c r="V1366">
        <f>IFERROR(SMALL(V346:V1024,ROW()-ROW($V$1027)+1),"")</f>
        <v>0</v>
      </c>
      <c r="W1366">
        <f>IFERROR(SMALL(W346:W1024,ROW()-ROW($W$1027)+1),"")</f>
        <v>0</v>
      </c>
      <c r="X1366">
        <f>IFERROR(SMALL(X346:X1024,ROW()-ROW($X$1027)+1),"")</f>
        <v>0</v>
      </c>
      <c r="Y1366">
        <f>IFERROR(SMALL(Y346:Y1024,ROW()-ROW($Y$1027)+1),"")</f>
        <v>0</v>
      </c>
      <c r="Z1366">
        <f>IFERROR(SMALL(Z346:Z1024,ROW()-ROW($Z$1027)+1),"")</f>
        <v>0</v>
      </c>
      <c r="AA1366">
        <f>IFERROR(SMALL(AA346:AA1024,ROW()-ROW($AA$1027)+1),"")</f>
        <v>0</v>
      </c>
      <c r="AB1366">
        <f>IFERROR(SMALL(AB346:AB1024,ROW()-ROW($AB$1027)+1),"")</f>
        <v>0</v>
      </c>
      <c r="AC1366">
        <f>IFERROR(SMALL(AC346:AC1024,ROW()-ROW($AC$1027)+1),"")</f>
        <v>0</v>
      </c>
      <c r="AD1366">
        <f>IFERROR(SMALL(AD346:AD1024,ROW()-ROW($AD$1027)+1),"")</f>
        <v>0</v>
      </c>
      <c r="AE1366">
        <f>IFERROR(SMALL(AE346:AE1024,ROW()-ROW($AE$1027)+1),"")</f>
        <v>0</v>
      </c>
      <c r="AF1366">
        <f>IFERROR(SMALL(AF346:AF1024,ROW()-ROW($AF$1027)+1),"")</f>
        <v>0</v>
      </c>
      <c r="AG1366">
        <f>IFERROR(SMALL(AG346:AG1024,ROW()-ROW($AG$1027)+1),"")</f>
        <v>0</v>
      </c>
      <c r="AH1366">
        <f>IFERROR(SMALL(AH346:AH1024,ROW()-ROW($AH$1027)+1),"")</f>
        <v>0</v>
      </c>
      <c r="AI1366">
        <f>IFERROR(SMALL(AI346:AI1024,ROW()-ROW($AI$1027)+1),"")</f>
        <v>0</v>
      </c>
      <c r="AJ1366">
        <f>IFERROR(SMALL(AJ346:AJ1024,ROW()-ROW($AJ$1027)+1),"")</f>
        <v>0</v>
      </c>
      <c r="AM1366">
        <f>IFERROR(SMALL(AM346:AM1024,ROW()-ROW($AM$1027)+1),"")</f>
        <v>0</v>
      </c>
      <c r="AN1366">
        <f>IFERROR(SMALL(AN346:AN1024,ROW()-ROW($AN$1027)+1),"")</f>
        <v>0</v>
      </c>
      <c r="AO1366">
        <f>IFERROR(SMALL(AO346:AO1024,ROW()-ROW($AO$1027)+1),"")</f>
        <v>0</v>
      </c>
      <c r="AP1366">
        <f>IFERROR(SMALL(AP346:AP1024,ROW()-ROW($AP$1027)+1),"")</f>
        <v>0</v>
      </c>
      <c r="AQ1366">
        <f>IFERROR(SMALL(AQ346:AQ1024,ROW()-ROW($AQ$1027)+1),"")</f>
        <v>0</v>
      </c>
      <c r="AR1366">
        <f>IFERROR(SMALL(AR346:AR1024,ROW()-ROW($AR$1027)+1),"")</f>
        <v>0</v>
      </c>
      <c r="AS1366">
        <f>IFERROR(SMALL(AS346:AS1024,ROW()-ROW($AS$1027)+1),"")</f>
        <v>0</v>
      </c>
      <c r="AT1366">
        <f>IFERROR(SMALL(AT346:AT1024,ROW()-ROW($AT$1027)+1),"")</f>
        <v>0</v>
      </c>
      <c r="AU1366">
        <f>IFERROR(SMALL(AU346:AU1024,ROW()-ROW($AU$1027)+1),"")</f>
        <v>0</v>
      </c>
      <c r="AV1366">
        <f>IFERROR(SMALL(AV346:AV1024,ROW()-ROW($AV$1027)+1),"")</f>
        <v>0</v>
      </c>
      <c r="AW1366">
        <f>IFERROR(SMALL(AW346:AW1024,ROW()-ROW($AW$1027)+1),"")</f>
        <v>0</v>
      </c>
      <c r="AX1366">
        <f>IFERROR(SMALL(AX346:AX1024,ROW()-ROW($AX$1027)+1),"")</f>
        <v>0</v>
      </c>
      <c r="AY1366">
        <f>IFERROR(SMALL(AY346:AY1024,ROW()-ROW($AY$1027)+1),"")</f>
        <v>0</v>
      </c>
      <c r="AZ1366">
        <f>IFERROR(SMALL(AZ346:AZ1024,ROW()-ROW($AZ$1027)+1),"")</f>
        <v>0</v>
      </c>
      <c r="BA1366">
        <f>IFERROR(SMALL(BA346:BA1024,ROW()-ROW($BA$1027)+1),"")</f>
        <v>0</v>
      </c>
      <c r="BB1366">
        <f>IFERROR(SMALL(BB346:BB1024,ROW()-ROW($BB$1027)+1),"")</f>
        <v>0</v>
      </c>
      <c r="BC1366">
        <f>IFERROR(SMALL(BC346:BC1024,ROW()-ROW($BC$1027)+1),"")</f>
        <v>0</v>
      </c>
      <c r="BD1366">
        <f>IFERROR(SMALL(BD346:BD1024,ROW()-ROW($BD$1027)+1),"")</f>
        <v>0</v>
      </c>
      <c r="BE1366">
        <f>IFERROR(SMALL(BE346:BE1024,ROW()-ROW($BE$1027)+1),"")</f>
        <v>0</v>
      </c>
      <c r="BF1366">
        <f>IFERROR(SMALL(BF346:BF1024,ROW()-ROW($BF$1027)+1),"")</f>
        <v>0</v>
      </c>
      <c r="BG1366">
        <f>IFERROR(SMALL(BG346:BG1024,ROW()-ROW($BG$1027)+1),"")</f>
        <v>0</v>
      </c>
      <c r="BH1366">
        <f>IFERROR(SMALL(BH346:BH1024,ROW()-ROW($BH$1027)+1),"")</f>
        <v>0</v>
      </c>
      <c r="BI1366">
        <f>IFERROR(SMALL(BI346:BI1024,ROW()-ROW($BI$1027)+1),"")</f>
        <v>0</v>
      </c>
      <c r="BJ1366">
        <f>IFERROR(SMALL(BJ346:BJ1024,ROW()-ROW($BJ$1027)+1),"")</f>
        <v>0</v>
      </c>
      <c r="BK1366">
        <f>IFERROR(SMALL(BK346:BK1024,ROW()-ROW($BK$1027)+1),"")</f>
        <v>0</v>
      </c>
      <c r="BL1366">
        <f>IFERROR(SMALL(BL346:BL1024,ROW()-ROW($BL$1027)+1),"")</f>
        <v>0</v>
      </c>
      <c r="BM1366">
        <f>IFERROR(SMALL(BM346:BM1024,ROW()-ROW($BM$1027)+1),"")</f>
        <v>0</v>
      </c>
      <c r="BN1366">
        <f>IFERROR(SMALL(BN346:BN1024,ROW()-ROW($BN$1027)+1),"")</f>
        <v>0</v>
      </c>
      <c r="BO1366">
        <f>IFERROR(SMALL(BO346:BO1024,ROW()-ROW($BO$1027)+1),"")</f>
        <v>0</v>
      </c>
      <c r="BP1366">
        <f>IFERROR(SMALL(BP346:BP1024,ROW()-ROW($BP$1027)+1),"")</f>
        <v>0</v>
      </c>
      <c r="BQ1366">
        <f>IFERROR(SMALL(BQ346:BQ1024,ROW()-ROW($BQ$1027)+1),"")</f>
        <v>0</v>
      </c>
      <c r="BR1366">
        <f>IFERROR(SMALL(BR346:BR1024,ROW()-ROW($BR$1027)+1),"")</f>
        <v>0</v>
      </c>
    </row>
    <row r="1367" spans="5:70">
      <c r="E1367">
        <f>IFERROR(SMALL(E346:E1024,ROW()-ROW($E$1027)+1),"")</f>
        <v>0</v>
      </c>
      <c r="F1367">
        <f>IFERROR(SMALL(F346:F1024,ROW()-ROW($F$1027)+1),"")</f>
        <v>0</v>
      </c>
      <c r="G1367">
        <f>IFERROR(SMALL(G346:G1024,ROW()-ROW($G$1027)+1),"")</f>
        <v>0</v>
      </c>
      <c r="H1367">
        <f>IFERROR(SMALL(H346:H1024,ROW()-ROW($H$1027)+1),"")</f>
        <v>0</v>
      </c>
      <c r="I1367">
        <f>IFERROR(SMALL(I346:I1024,ROW()-ROW($I$1027)+1),"")</f>
        <v>0</v>
      </c>
      <c r="J1367">
        <f>IFERROR(SMALL(J346:J1024,ROW()-ROW($J$1027)+1),"")</f>
        <v>0</v>
      </c>
      <c r="K1367">
        <f>IFERROR(SMALL(K346:K1024,ROW()-ROW($K$1027)+1),"")</f>
        <v>0</v>
      </c>
      <c r="L1367">
        <f>IFERROR(SMALL(L346:L1024,ROW()-ROW($L$1027)+1),"")</f>
        <v>0</v>
      </c>
      <c r="M1367">
        <f>IFERROR(SMALL(M346:M1024,ROW()-ROW($M$1027)+1),"")</f>
        <v>0</v>
      </c>
      <c r="N1367">
        <f>IFERROR(SMALL(N346:N1024,ROW()-ROW($N$1027)+1),"")</f>
        <v>0</v>
      </c>
      <c r="O1367">
        <f>IFERROR(SMALL(O346:O1024,ROW()-ROW($O$1027)+1),"")</f>
        <v>0</v>
      </c>
      <c r="P1367">
        <f>IFERROR(SMALL(P346:P1024,ROW()-ROW($P$1027)+1),"")</f>
        <v>0</v>
      </c>
      <c r="Q1367">
        <f>IFERROR(SMALL(Q346:Q1024,ROW()-ROW($Q$1027)+1),"")</f>
        <v>0</v>
      </c>
      <c r="R1367">
        <f>IFERROR(SMALL(R346:R1024,ROW()-ROW($R$1027)+1),"")</f>
        <v>0</v>
      </c>
      <c r="S1367">
        <f>IFERROR(SMALL(S346:S1024,ROW()-ROW($S$1027)+1),"")</f>
        <v>0</v>
      </c>
      <c r="T1367">
        <f>IFERROR(SMALL(T346:T1024,ROW()-ROW($T$1027)+1),"")</f>
        <v>0</v>
      </c>
      <c r="U1367">
        <f>IFERROR(SMALL(U346:U1024,ROW()-ROW($U$1027)+1),"")</f>
        <v>0</v>
      </c>
      <c r="V1367">
        <f>IFERROR(SMALL(V346:V1024,ROW()-ROW($V$1027)+1),"")</f>
        <v>0</v>
      </c>
      <c r="W1367">
        <f>IFERROR(SMALL(W346:W1024,ROW()-ROW($W$1027)+1),"")</f>
        <v>0</v>
      </c>
      <c r="X1367">
        <f>IFERROR(SMALL(X346:X1024,ROW()-ROW($X$1027)+1),"")</f>
        <v>0</v>
      </c>
      <c r="Y1367">
        <f>IFERROR(SMALL(Y346:Y1024,ROW()-ROW($Y$1027)+1),"")</f>
        <v>0</v>
      </c>
      <c r="Z1367">
        <f>IFERROR(SMALL(Z346:Z1024,ROW()-ROW($Z$1027)+1),"")</f>
        <v>0</v>
      </c>
      <c r="AA1367">
        <f>IFERROR(SMALL(AA346:AA1024,ROW()-ROW($AA$1027)+1),"")</f>
        <v>0</v>
      </c>
      <c r="AB1367">
        <f>IFERROR(SMALL(AB346:AB1024,ROW()-ROW($AB$1027)+1),"")</f>
        <v>0</v>
      </c>
      <c r="AC1367">
        <f>IFERROR(SMALL(AC346:AC1024,ROW()-ROW($AC$1027)+1),"")</f>
        <v>0</v>
      </c>
      <c r="AD1367">
        <f>IFERROR(SMALL(AD346:AD1024,ROW()-ROW($AD$1027)+1),"")</f>
        <v>0</v>
      </c>
      <c r="AE1367">
        <f>IFERROR(SMALL(AE346:AE1024,ROW()-ROW($AE$1027)+1),"")</f>
        <v>0</v>
      </c>
      <c r="AF1367">
        <f>IFERROR(SMALL(AF346:AF1024,ROW()-ROW($AF$1027)+1),"")</f>
        <v>0</v>
      </c>
      <c r="AG1367">
        <f>IFERROR(SMALL(AG346:AG1024,ROW()-ROW($AG$1027)+1),"")</f>
        <v>0</v>
      </c>
      <c r="AH1367">
        <f>IFERROR(SMALL(AH346:AH1024,ROW()-ROW($AH$1027)+1),"")</f>
        <v>0</v>
      </c>
      <c r="AI1367">
        <f>IFERROR(SMALL(AI346:AI1024,ROW()-ROW($AI$1027)+1),"")</f>
        <v>0</v>
      </c>
      <c r="AJ1367">
        <f>IFERROR(SMALL(AJ346:AJ1024,ROW()-ROW($AJ$1027)+1),"")</f>
        <v>0</v>
      </c>
      <c r="AM1367">
        <f>IFERROR(SMALL(AM346:AM1024,ROW()-ROW($AM$1027)+1),"")</f>
        <v>0</v>
      </c>
      <c r="AN1367">
        <f>IFERROR(SMALL(AN346:AN1024,ROW()-ROW($AN$1027)+1),"")</f>
        <v>0</v>
      </c>
      <c r="AO1367">
        <f>IFERROR(SMALL(AO346:AO1024,ROW()-ROW($AO$1027)+1),"")</f>
        <v>0</v>
      </c>
      <c r="AP1367">
        <f>IFERROR(SMALL(AP346:AP1024,ROW()-ROW($AP$1027)+1),"")</f>
        <v>0</v>
      </c>
      <c r="AQ1367">
        <f>IFERROR(SMALL(AQ346:AQ1024,ROW()-ROW($AQ$1027)+1),"")</f>
        <v>0</v>
      </c>
      <c r="AR1367">
        <f>IFERROR(SMALL(AR346:AR1024,ROW()-ROW($AR$1027)+1),"")</f>
        <v>0</v>
      </c>
      <c r="AS1367">
        <f>IFERROR(SMALL(AS346:AS1024,ROW()-ROW($AS$1027)+1),"")</f>
        <v>0</v>
      </c>
      <c r="AT1367">
        <f>IFERROR(SMALL(AT346:AT1024,ROW()-ROW($AT$1027)+1),"")</f>
        <v>0</v>
      </c>
      <c r="AU1367">
        <f>IFERROR(SMALL(AU346:AU1024,ROW()-ROW($AU$1027)+1),"")</f>
        <v>0</v>
      </c>
      <c r="AV1367">
        <f>IFERROR(SMALL(AV346:AV1024,ROW()-ROW($AV$1027)+1),"")</f>
        <v>0</v>
      </c>
      <c r="AW1367">
        <f>IFERROR(SMALL(AW346:AW1024,ROW()-ROW($AW$1027)+1),"")</f>
        <v>0</v>
      </c>
      <c r="AX1367">
        <f>IFERROR(SMALL(AX346:AX1024,ROW()-ROW($AX$1027)+1),"")</f>
        <v>0</v>
      </c>
      <c r="AY1367">
        <f>IFERROR(SMALL(AY346:AY1024,ROW()-ROW($AY$1027)+1),"")</f>
        <v>0</v>
      </c>
      <c r="AZ1367">
        <f>IFERROR(SMALL(AZ346:AZ1024,ROW()-ROW($AZ$1027)+1),"")</f>
        <v>0</v>
      </c>
      <c r="BA1367">
        <f>IFERROR(SMALL(BA346:BA1024,ROW()-ROW($BA$1027)+1),"")</f>
        <v>0</v>
      </c>
      <c r="BB1367">
        <f>IFERROR(SMALL(BB346:BB1024,ROW()-ROW($BB$1027)+1),"")</f>
        <v>0</v>
      </c>
      <c r="BC1367">
        <f>IFERROR(SMALL(BC346:BC1024,ROW()-ROW($BC$1027)+1),"")</f>
        <v>0</v>
      </c>
      <c r="BD1367">
        <f>IFERROR(SMALL(BD346:BD1024,ROW()-ROW($BD$1027)+1),"")</f>
        <v>0</v>
      </c>
      <c r="BE1367">
        <f>IFERROR(SMALL(BE346:BE1024,ROW()-ROW($BE$1027)+1),"")</f>
        <v>0</v>
      </c>
      <c r="BF1367">
        <f>IFERROR(SMALL(BF346:BF1024,ROW()-ROW($BF$1027)+1),"")</f>
        <v>0</v>
      </c>
      <c r="BG1367">
        <f>IFERROR(SMALL(BG346:BG1024,ROW()-ROW($BG$1027)+1),"")</f>
        <v>0</v>
      </c>
      <c r="BH1367">
        <f>IFERROR(SMALL(BH346:BH1024,ROW()-ROW($BH$1027)+1),"")</f>
        <v>0</v>
      </c>
      <c r="BI1367">
        <f>IFERROR(SMALL(BI346:BI1024,ROW()-ROW($BI$1027)+1),"")</f>
        <v>0</v>
      </c>
      <c r="BJ1367">
        <f>IFERROR(SMALL(BJ346:BJ1024,ROW()-ROW($BJ$1027)+1),"")</f>
        <v>0</v>
      </c>
      <c r="BK1367">
        <f>IFERROR(SMALL(BK346:BK1024,ROW()-ROW($BK$1027)+1),"")</f>
        <v>0</v>
      </c>
      <c r="BL1367">
        <f>IFERROR(SMALL(BL346:BL1024,ROW()-ROW($BL$1027)+1),"")</f>
        <v>0</v>
      </c>
      <c r="BM1367">
        <f>IFERROR(SMALL(BM346:BM1024,ROW()-ROW($BM$1027)+1),"")</f>
        <v>0</v>
      </c>
      <c r="BN1367">
        <f>IFERROR(SMALL(BN346:BN1024,ROW()-ROW($BN$1027)+1),"")</f>
        <v>0</v>
      </c>
      <c r="BO1367">
        <f>IFERROR(SMALL(BO346:BO1024,ROW()-ROW($BO$1027)+1),"")</f>
        <v>0</v>
      </c>
      <c r="BP1367">
        <f>IFERROR(SMALL(BP346:BP1024,ROW()-ROW($BP$1027)+1),"")</f>
        <v>0</v>
      </c>
      <c r="BQ1367">
        <f>IFERROR(SMALL(BQ346:BQ1024,ROW()-ROW($BQ$1027)+1),"")</f>
        <v>0</v>
      </c>
      <c r="BR1367">
        <f>IFERROR(SMALL(BR346:BR1024,ROW()-ROW($BR$1027)+1),"")</f>
        <v>0</v>
      </c>
    </row>
    <row r="1368" spans="5:70">
      <c r="E1368">
        <f>IFERROR(SMALL(E346:E1024,ROW()-ROW($E$1027)+1),"")</f>
        <v>0</v>
      </c>
      <c r="F1368">
        <f>IFERROR(SMALL(F346:F1024,ROW()-ROW($F$1027)+1),"")</f>
        <v>0</v>
      </c>
      <c r="G1368">
        <f>IFERROR(SMALL(G346:G1024,ROW()-ROW($G$1027)+1),"")</f>
        <v>0</v>
      </c>
      <c r="H1368">
        <f>IFERROR(SMALL(H346:H1024,ROW()-ROW($H$1027)+1),"")</f>
        <v>0</v>
      </c>
      <c r="I1368">
        <f>IFERROR(SMALL(I346:I1024,ROW()-ROW($I$1027)+1),"")</f>
        <v>0</v>
      </c>
      <c r="J1368">
        <f>IFERROR(SMALL(J346:J1024,ROW()-ROW($J$1027)+1),"")</f>
        <v>0</v>
      </c>
      <c r="K1368">
        <f>IFERROR(SMALL(K346:K1024,ROW()-ROW($K$1027)+1),"")</f>
        <v>0</v>
      </c>
      <c r="L1368">
        <f>IFERROR(SMALL(L346:L1024,ROW()-ROW($L$1027)+1),"")</f>
        <v>0</v>
      </c>
      <c r="M1368">
        <f>IFERROR(SMALL(M346:M1024,ROW()-ROW($M$1027)+1),"")</f>
        <v>0</v>
      </c>
      <c r="N1368">
        <f>IFERROR(SMALL(N346:N1024,ROW()-ROW($N$1027)+1),"")</f>
        <v>0</v>
      </c>
      <c r="O1368">
        <f>IFERROR(SMALL(O346:O1024,ROW()-ROW($O$1027)+1),"")</f>
        <v>0</v>
      </c>
      <c r="P1368">
        <f>IFERROR(SMALL(P346:P1024,ROW()-ROW($P$1027)+1),"")</f>
        <v>0</v>
      </c>
      <c r="Q1368">
        <f>IFERROR(SMALL(Q346:Q1024,ROW()-ROW($Q$1027)+1),"")</f>
        <v>0</v>
      </c>
      <c r="R1368">
        <f>IFERROR(SMALL(R346:R1024,ROW()-ROW($R$1027)+1),"")</f>
        <v>0</v>
      </c>
      <c r="S1368">
        <f>IFERROR(SMALL(S346:S1024,ROW()-ROW($S$1027)+1),"")</f>
        <v>0</v>
      </c>
      <c r="T1368">
        <f>IFERROR(SMALL(T346:T1024,ROW()-ROW($T$1027)+1),"")</f>
        <v>0</v>
      </c>
      <c r="U1368">
        <f>IFERROR(SMALL(U346:U1024,ROW()-ROW($U$1027)+1),"")</f>
        <v>0</v>
      </c>
      <c r="V1368">
        <f>IFERROR(SMALL(V346:V1024,ROW()-ROW($V$1027)+1),"")</f>
        <v>0</v>
      </c>
      <c r="W1368">
        <f>IFERROR(SMALL(W346:W1024,ROW()-ROW($W$1027)+1),"")</f>
        <v>0</v>
      </c>
      <c r="X1368">
        <f>IFERROR(SMALL(X346:X1024,ROW()-ROW($X$1027)+1),"")</f>
        <v>0</v>
      </c>
      <c r="Y1368">
        <f>IFERROR(SMALL(Y346:Y1024,ROW()-ROW($Y$1027)+1),"")</f>
        <v>0</v>
      </c>
      <c r="Z1368">
        <f>IFERROR(SMALL(Z346:Z1024,ROW()-ROW($Z$1027)+1),"")</f>
        <v>0</v>
      </c>
      <c r="AA1368">
        <f>IFERROR(SMALL(AA346:AA1024,ROW()-ROW($AA$1027)+1),"")</f>
        <v>0</v>
      </c>
      <c r="AB1368">
        <f>IFERROR(SMALL(AB346:AB1024,ROW()-ROW($AB$1027)+1),"")</f>
        <v>0</v>
      </c>
      <c r="AC1368">
        <f>IFERROR(SMALL(AC346:AC1024,ROW()-ROW($AC$1027)+1),"")</f>
        <v>0</v>
      </c>
      <c r="AD1368">
        <f>IFERROR(SMALL(AD346:AD1024,ROW()-ROW($AD$1027)+1),"")</f>
        <v>0</v>
      </c>
      <c r="AE1368">
        <f>IFERROR(SMALL(AE346:AE1024,ROW()-ROW($AE$1027)+1),"")</f>
        <v>0</v>
      </c>
      <c r="AF1368">
        <f>IFERROR(SMALL(AF346:AF1024,ROW()-ROW($AF$1027)+1),"")</f>
        <v>0</v>
      </c>
      <c r="AG1368">
        <f>IFERROR(SMALL(AG346:AG1024,ROW()-ROW($AG$1027)+1),"")</f>
        <v>0</v>
      </c>
      <c r="AH1368">
        <f>IFERROR(SMALL(AH346:AH1024,ROW()-ROW($AH$1027)+1),"")</f>
        <v>0</v>
      </c>
      <c r="AI1368">
        <f>IFERROR(SMALL(AI346:AI1024,ROW()-ROW($AI$1027)+1),"")</f>
        <v>0</v>
      </c>
      <c r="AJ1368">
        <f>IFERROR(SMALL(AJ346:AJ1024,ROW()-ROW($AJ$1027)+1),"")</f>
        <v>0</v>
      </c>
      <c r="AM1368">
        <f>IFERROR(SMALL(AM346:AM1024,ROW()-ROW($AM$1027)+1),"")</f>
        <v>0</v>
      </c>
      <c r="AN1368">
        <f>IFERROR(SMALL(AN346:AN1024,ROW()-ROW($AN$1027)+1),"")</f>
        <v>0</v>
      </c>
      <c r="AO1368">
        <f>IFERROR(SMALL(AO346:AO1024,ROW()-ROW($AO$1027)+1),"")</f>
        <v>0</v>
      </c>
      <c r="AP1368">
        <f>IFERROR(SMALL(AP346:AP1024,ROW()-ROW($AP$1027)+1),"")</f>
        <v>0</v>
      </c>
      <c r="AQ1368">
        <f>IFERROR(SMALL(AQ346:AQ1024,ROW()-ROW($AQ$1027)+1),"")</f>
        <v>0</v>
      </c>
      <c r="AR1368">
        <f>IFERROR(SMALL(AR346:AR1024,ROW()-ROW($AR$1027)+1),"")</f>
        <v>0</v>
      </c>
      <c r="AS1368">
        <f>IFERROR(SMALL(AS346:AS1024,ROW()-ROW($AS$1027)+1),"")</f>
        <v>0</v>
      </c>
      <c r="AT1368">
        <f>IFERROR(SMALL(AT346:AT1024,ROW()-ROW($AT$1027)+1),"")</f>
        <v>0</v>
      </c>
      <c r="AU1368">
        <f>IFERROR(SMALL(AU346:AU1024,ROW()-ROW($AU$1027)+1),"")</f>
        <v>0</v>
      </c>
      <c r="AV1368">
        <f>IFERROR(SMALL(AV346:AV1024,ROW()-ROW($AV$1027)+1),"")</f>
        <v>0</v>
      </c>
      <c r="AW1368">
        <f>IFERROR(SMALL(AW346:AW1024,ROW()-ROW($AW$1027)+1),"")</f>
        <v>0</v>
      </c>
      <c r="AX1368">
        <f>IFERROR(SMALL(AX346:AX1024,ROW()-ROW($AX$1027)+1),"")</f>
        <v>0</v>
      </c>
      <c r="AY1368">
        <f>IFERROR(SMALL(AY346:AY1024,ROW()-ROW($AY$1027)+1),"")</f>
        <v>0</v>
      </c>
      <c r="AZ1368">
        <f>IFERROR(SMALL(AZ346:AZ1024,ROW()-ROW($AZ$1027)+1),"")</f>
        <v>0</v>
      </c>
      <c r="BA1368">
        <f>IFERROR(SMALL(BA346:BA1024,ROW()-ROW($BA$1027)+1),"")</f>
        <v>0</v>
      </c>
      <c r="BB1368">
        <f>IFERROR(SMALL(BB346:BB1024,ROW()-ROW($BB$1027)+1),"")</f>
        <v>0</v>
      </c>
      <c r="BC1368">
        <f>IFERROR(SMALL(BC346:BC1024,ROW()-ROW($BC$1027)+1),"")</f>
        <v>0</v>
      </c>
      <c r="BD1368">
        <f>IFERROR(SMALL(BD346:BD1024,ROW()-ROW($BD$1027)+1),"")</f>
        <v>0</v>
      </c>
      <c r="BE1368">
        <f>IFERROR(SMALL(BE346:BE1024,ROW()-ROW($BE$1027)+1),"")</f>
        <v>0</v>
      </c>
      <c r="BF1368">
        <f>IFERROR(SMALL(BF346:BF1024,ROW()-ROW($BF$1027)+1),"")</f>
        <v>0</v>
      </c>
      <c r="BG1368">
        <f>IFERROR(SMALL(BG346:BG1024,ROW()-ROW($BG$1027)+1),"")</f>
        <v>0</v>
      </c>
      <c r="BH1368">
        <f>IFERROR(SMALL(BH346:BH1024,ROW()-ROW($BH$1027)+1),"")</f>
        <v>0</v>
      </c>
      <c r="BI1368">
        <f>IFERROR(SMALL(BI346:BI1024,ROW()-ROW($BI$1027)+1),"")</f>
        <v>0</v>
      </c>
      <c r="BJ1368">
        <f>IFERROR(SMALL(BJ346:BJ1024,ROW()-ROW($BJ$1027)+1),"")</f>
        <v>0</v>
      </c>
      <c r="BK1368">
        <f>IFERROR(SMALL(BK346:BK1024,ROW()-ROW($BK$1027)+1),"")</f>
        <v>0</v>
      </c>
      <c r="BL1368">
        <f>IFERROR(SMALL(BL346:BL1024,ROW()-ROW($BL$1027)+1),"")</f>
        <v>0</v>
      </c>
      <c r="BM1368">
        <f>IFERROR(SMALL(BM346:BM1024,ROW()-ROW($BM$1027)+1),"")</f>
        <v>0</v>
      </c>
      <c r="BN1368">
        <f>IFERROR(SMALL(BN346:BN1024,ROW()-ROW($BN$1027)+1),"")</f>
        <v>0</v>
      </c>
      <c r="BO1368">
        <f>IFERROR(SMALL(BO346:BO1024,ROW()-ROW($BO$1027)+1),"")</f>
        <v>0</v>
      </c>
      <c r="BP1368">
        <f>IFERROR(SMALL(BP346:BP1024,ROW()-ROW($BP$1027)+1),"")</f>
        <v>0</v>
      </c>
      <c r="BQ1368">
        <f>IFERROR(SMALL(BQ346:BQ1024,ROW()-ROW($BQ$1027)+1),"")</f>
        <v>0</v>
      </c>
      <c r="BR1368">
        <f>IFERROR(SMALL(BR346:BR1024,ROW()-ROW($BR$1027)+1),"")</f>
        <v>0</v>
      </c>
    </row>
    <row r="1369" spans="5:70">
      <c r="E1369">
        <f>IFERROR(SMALL(E346:E1024,ROW()-ROW($E$1027)+1),"")</f>
        <v>0</v>
      </c>
      <c r="F1369">
        <f>IFERROR(SMALL(F346:F1024,ROW()-ROW($F$1027)+1),"")</f>
        <v>0</v>
      </c>
      <c r="G1369">
        <f>IFERROR(SMALL(G346:G1024,ROW()-ROW($G$1027)+1),"")</f>
        <v>0</v>
      </c>
      <c r="H1369">
        <f>IFERROR(SMALL(H346:H1024,ROW()-ROW($H$1027)+1),"")</f>
        <v>0</v>
      </c>
      <c r="I1369">
        <f>IFERROR(SMALL(I346:I1024,ROW()-ROW($I$1027)+1),"")</f>
        <v>0</v>
      </c>
      <c r="J1369">
        <f>IFERROR(SMALL(J346:J1024,ROW()-ROW($J$1027)+1),"")</f>
        <v>0</v>
      </c>
      <c r="K1369">
        <f>IFERROR(SMALL(K346:K1024,ROW()-ROW($K$1027)+1),"")</f>
        <v>0</v>
      </c>
      <c r="L1369">
        <f>IFERROR(SMALL(L346:L1024,ROW()-ROW($L$1027)+1),"")</f>
        <v>0</v>
      </c>
      <c r="M1369">
        <f>IFERROR(SMALL(M346:M1024,ROW()-ROW($M$1027)+1),"")</f>
        <v>0</v>
      </c>
      <c r="N1369">
        <f>IFERROR(SMALL(N346:N1024,ROW()-ROW($N$1027)+1),"")</f>
        <v>0</v>
      </c>
      <c r="O1369">
        <f>IFERROR(SMALL(O346:O1024,ROW()-ROW($O$1027)+1),"")</f>
        <v>0</v>
      </c>
      <c r="P1369">
        <f>IFERROR(SMALL(P346:P1024,ROW()-ROW($P$1027)+1),"")</f>
        <v>0</v>
      </c>
      <c r="Q1369">
        <f>IFERROR(SMALL(Q346:Q1024,ROW()-ROW($Q$1027)+1),"")</f>
        <v>0</v>
      </c>
      <c r="R1369">
        <f>IFERROR(SMALL(R346:R1024,ROW()-ROW($R$1027)+1),"")</f>
        <v>0</v>
      </c>
      <c r="S1369">
        <f>IFERROR(SMALL(S346:S1024,ROW()-ROW($S$1027)+1),"")</f>
        <v>0</v>
      </c>
      <c r="T1369">
        <f>IFERROR(SMALL(T346:T1024,ROW()-ROW($T$1027)+1),"")</f>
        <v>0</v>
      </c>
      <c r="U1369">
        <f>IFERROR(SMALL(U346:U1024,ROW()-ROW($U$1027)+1),"")</f>
        <v>0</v>
      </c>
      <c r="V1369">
        <f>IFERROR(SMALL(V346:V1024,ROW()-ROW($V$1027)+1),"")</f>
        <v>0</v>
      </c>
      <c r="W1369">
        <f>IFERROR(SMALL(W346:W1024,ROW()-ROW($W$1027)+1),"")</f>
        <v>0</v>
      </c>
      <c r="X1369">
        <f>IFERROR(SMALL(X346:X1024,ROW()-ROW($X$1027)+1),"")</f>
        <v>0</v>
      </c>
      <c r="Y1369">
        <f>IFERROR(SMALL(Y346:Y1024,ROW()-ROW($Y$1027)+1),"")</f>
        <v>0</v>
      </c>
      <c r="Z1369">
        <f>IFERROR(SMALL(Z346:Z1024,ROW()-ROW($Z$1027)+1),"")</f>
        <v>0</v>
      </c>
      <c r="AA1369">
        <f>IFERROR(SMALL(AA346:AA1024,ROW()-ROW($AA$1027)+1),"")</f>
        <v>0</v>
      </c>
      <c r="AB1369">
        <f>IFERROR(SMALL(AB346:AB1024,ROW()-ROW($AB$1027)+1),"")</f>
        <v>0</v>
      </c>
      <c r="AC1369">
        <f>IFERROR(SMALL(AC346:AC1024,ROW()-ROW($AC$1027)+1),"")</f>
        <v>0</v>
      </c>
      <c r="AD1369">
        <f>IFERROR(SMALL(AD346:AD1024,ROW()-ROW($AD$1027)+1),"")</f>
        <v>0</v>
      </c>
      <c r="AE1369">
        <f>IFERROR(SMALL(AE346:AE1024,ROW()-ROW($AE$1027)+1),"")</f>
        <v>0</v>
      </c>
      <c r="AF1369">
        <f>IFERROR(SMALL(AF346:AF1024,ROW()-ROW($AF$1027)+1),"")</f>
        <v>0</v>
      </c>
      <c r="AG1369">
        <f>IFERROR(SMALL(AG346:AG1024,ROW()-ROW($AG$1027)+1),"")</f>
        <v>0</v>
      </c>
      <c r="AH1369">
        <f>IFERROR(SMALL(AH346:AH1024,ROW()-ROW($AH$1027)+1),"")</f>
        <v>0</v>
      </c>
      <c r="AI1369">
        <f>IFERROR(SMALL(AI346:AI1024,ROW()-ROW($AI$1027)+1),"")</f>
        <v>0</v>
      </c>
      <c r="AJ1369">
        <f>IFERROR(SMALL(AJ346:AJ1024,ROW()-ROW($AJ$1027)+1),"")</f>
        <v>0</v>
      </c>
      <c r="AM1369">
        <f>IFERROR(SMALL(AM346:AM1024,ROW()-ROW($AM$1027)+1),"")</f>
        <v>0</v>
      </c>
      <c r="AN1369">
        <f>IFERROR(SMALL(AN346:AN1024,ROW()-ROW($AN$1027)+1),"")</f>
        <v>0</v>
      </c>
      <c r="AO1369">
        <f>IFERROR(SMALL(AO346:AO1024,ROW()-ROW($AO$1027)+1),"")</f>
        <v>0</v>
      </c>
      <c r="AP1369">
        <f>IFERROR(SMALL(AP346:AP1024,ROW()-ROW($AP$1027)+1),"")</f>
        <v>0</v>
      </c>
      <c r="AQ1369">
        <f>IFERROR(SMALL(AQ346:AQ1024,ROW()-ROW($AQ$1027)+1),"")</f>
        <v>0</v>
      </c>
      <c r="AR1369">
        <f>IFERROR(SMALL(AR346:AR1024,ROW()-ROW($AR$1027)+1),"")</f>
        <v>0</v>
      </c>
      <c r="AS1369">
        <f>IFERROR(SMALL(AS346:AS1024,ROW()-ROW($AS$1027)+1),"")</f>
        <v>0</v>
      </c>
      <c r="AT1369">
        <f>IFERROR(SMALL(AT346:AT1024,ROW()-ROW($AT$1027)+1),"")</f>
        <v>0</v>
      </c>
      <c r="AU1369">
        <f>IFERROR(SMALL(AU346:AU1024,ROW()-ROW($AU$1027)+1),"")</f>
        <v>0</v>
      </c>
      <c r="AV1369">
        <f>IFERROR(SMALL(AV346:AV1024,ROW()-ROW($AV$1027)+1),"")</f>
        <v>0</v>
      </c>
      <c r="AW1369">
        <f>IFERROR(SMALL(AW346:AW1024,ROW()-ROW($AW$1027)+1),"")</f>
        <v>0</v>
      </c>
      <c r="AX1369">
        <f>IFERROR(SMALL(AX346:AX1024,ROW()-ROW($AX$1027)+1),"")</f>
        <v>0</v>
      </c>
      <c r="AY1369">
        <f>IFERROR(SMALL(AY346:AY1024,ROW()-ROW($AY$1027)+1),"")</f>
        <v>0</v>
      </c>
      <c r="AZ1369">
        <f>IFERROR(SMALL(AZ346:AZ1024,ROW()-ROW($AZ$1027)+1),"")</f>
        <v>0</v>
      </c>
      <c r="BA1369">
        <f>IFERROR(SMALL(BA346:BA1024,ROW()-ROW($BA$1027)+1),"")</f>
        <v>0</v>
      </c>
      <c r="BB1369">
        <f>IFERROR(SMALL(BB346:BB1024,ROW()-ROW($BB$1027)+1),"")</f>
        <v>0</v>
      </c>
      <c r="BC1369">
        <f>IFERROR(SMALL(BC346:BC1024,ROW()-ROW($BC$1027)+1),"")</f>
        <v>0</v>
      </c>
      <c r="BD1369">
        <f>IFERROR(SMALL(BD346:BD1024,ROW()-ROW($BD$1027)+1),"")</f>
        <v>0</v>
      </c>
      <c r="BE1369">
        <f>IFERROR(SMALL(BE346:BE1024,ROW()-ROW($BE$1027)+1),"")</f>
        <v>0</v>
      </c>
      <c r="BF1369">
        <f>IFERROR(SMALL(BF346:BF1024,ROW()-ROW($BF$1027)+1),"")</f>
        <v>0</v>
      </c>
      <c r="BG1369">
        <f>IFERROR(SMALL(BG346:BG1024,ROW()-ROW($BG$1027)+1),"")</f>
        <v>0</v>
      </c>
      <c r="BH1369">
        <f>IFERROR(SMALL(BH346:BH1024,ROW()-ROW($BH$1027)+1),"")</f>
        <v>0</v>
      </c>
      <c r="BI1369">
        <f>IFERROR(SMALL(BI346:BI1024,ROW()-ROW($BI$1027)+1),"")</f>
        <v>0</v>
      </c>
      <c r="BJ1369">
        <f>IFERROR(SMALL(BJ346:BJ1024,ROW()-ROW($BJ$1027)+1),"")</f>
        <v>0</v>
      </c>
      <c r="BK1369">
        <f>IFERROR(SMALL(BK346:BK1024,ROW()-ROW($BK$1027)+1),"")</f>
        <v>0</v>
      </c>
      <c r="BL1369">
        <f>IFERROR(SMALL(BL346:BL1024,ROW()-ROW($BL$1027)+1),"")</f>
        <v>0</v>
      </c>
      <c r="BM1369">
        <f>IFERROR(SMALL(BM346:BM1024,ROW()-ROW($BM$1027)+1),"")</f>
        <v>0</v>
      </c>
      <c r="BN1369">
        <f>IFERROR(SMALL(BN346:BN1024,ROW()-ROW($BN$1027)+1),"")</f>
        <v>0</v>
      </c>
      <c r="BO1369">
        <f>IFERROR(SMALL(BO346:BO1024,ROW()-ROW($BO$1027)+1),"")</f>
        <v>0</v>
      </c>
      <c r="BP1369">
        <f>IFERROR(SMALL(BP346:BP1024,ROW()-ROW($BP$1027)+1),"")</f>
        <v>0</v>
      </c>
      <c r="BQ1369">
        <f>IFERROR(SMALL(BQ346:BQ1024,ROW()-ROW($BQ$1027)+1),"")</f>
        <v>0</v>
      </c>
      <c r="BR1369">
        <f>IFERROR(SMALL(BR346:BR1024,ROW()-ROW($BR$1027)+1),"")</f>
        <v>0</v>
      </c>
    </row>
    <row r="1370" spans="5:70">
      <c r="E1370">
        <f>IFERROR(SMALL(E346:E1024,ROW()-ROW($E$1027)+1),"")</f>
        <v>0</v>
      </c>
      <c r="F1370">
        <f>IFERROR(SMALL(F346:F1024,ROW()-ROW($F$1027)+1),"")</f>
        <v>0</v>
      </c>
      <c r="G1370">
        <f>IFERROR(SMALL(G346:G1024,ROW()-ROW($G$1027)+1),"")</f>
        <v>0</v>
      </c>
      <c r="H1370">
        <f>IFERROR(SMALL(H346:H1024,ROW()-ROW($H$1027)+1),"")</f>
        <v>0</v>
      </c>
      <c r="I1370">
        <f>IFERROR(SMALL(I346:I1024,ROW()-ROW($I$1027)+1),"")</f>
        <v>0</v>
      </c>
      <c r="J1370">
        <f>IFERROR(SMALL(J346:J1024,ROW()-ROW($J$1027)+1),"")</f>
        <v>0</v>
      </c>
      <c r="K1370">
        <f>IFERROR(SMALL(K346:K1024,ROW()-ROW($K$1027)+1),"")</f>
        <v>0</v>
      </c>
      <c r="L1370">
        <f>IFERROR(SMALL(L346:L1024,ROW()-ROW($L$1027)+1),"")</f>
        <v>0</v>
      </c>
      <c r="M1370">
        <f>IFERROR(SMALL(M346:M1024,ROW()-ROW($M$1027)+1),"")</f>
        <v>0</v>
      </c>
      <c r="N1370">
        <f>IFERROR(SMALL(N346:N1024,ROW()-ROW($N$1027)+1),"")</f>
        <v>0</v>
      </c>
      <c r="O1370">
        <f>IFERROR(SMALL(O346:O1024,ROW()-ROW($O$1027)+1),"")</f>
        <v>0</v>
      </c>
      <c r="P1370">
        <f>IFERROR(SMALL(P346:P1024,ROW()-ROW($P$1027)+1),"")</f>
        <v>0</v>
      </c>
      <c r="Q1370">
        <f>IFERROR(SMALL(Q346:Q1024,ROW()-ROW($Q$1027)+1),"")</f>
        <v>0</v>
      </c>
      <c r="R1370">
        <f>IFERROR(SMALL(R346:R1024,ROW()-ROW($R$1027)+1),"")</f>
        <v>0</v>
      </c>
      <c r="S1370">
        <f>IFERROR(SMALL(S346:S1024,ROW()-ROW($S$1027)+1),"")</f>
        <v>0</v>
      </c>
      <c r="T1370">
        <f>IFERROR(SMALL(T346:T1024,ROW()-ROW($T$1027)+1),"")</f>
        <v>0</v>
      </c>
      <c r="U1370">
        <f>IFERROR(SMALL(U346:U1024,ROW()-ROW($U$1027)+1),"")</f>
        <v>0</v>
      </c>
      <c r="V1370">
        <f>IFERROR(SMALL(V346:V1024,ROW()-ROW($V$1027)+1),"")</f>
        <v>0</v>
      </c>
      <c r="W1370">
        <f>IFERROR(SMALL(W346:W1024,ROW()-ROW($W$1027)+1),"")</f>
        <v>0</v>
      </c>
      <c r="X1370">
        <f>IFERROR(SMALL(X346:X1024,ROW()-ROW($X$1027)+1),"")</f>
        <v>0</v>
      </c>
      <c r="Y1370">
        <f>IFERROR(SMALL(Y346:Y1024,ROW()-ROW($Y$1027)+1),"")</f>
        <v>0</v>
      </c>
      <c r="Z1370">
        <f>IFERROR(SMALL(Z346:Z1024,ROW()-ROW($Z$1027)+1),"")</f>
        <v>0</v>
      </c>
      <c r="AA1370">
        <f>IFERROR(SMALL(AA346:AA1024,ROW()-ROW($AA$1027)+1),"")</f>
        <v>0</v>
      </c>
      <c r="AB1370">
        <f>IFERROR(SMALL(AB346:AB1024,ROW()-ROW($AB$1027)+1),"")</f>
        <v>0</v>
      </c>
      <c r="AC1370">
        <f>IFERROR(SMALL(AC346:AC1024,ROW()-ROW($AC$1027)+1),"")</f>
        <v>0</v>
      </c>
      <c r="AD1370">
        <f>IFERROR(SMALL(AD346:AD1024,ROW()-ROW($AD$1027)+1),"")</f>
        <v>0</v>
      </c>
      <c r="AE1370">
        <f>IFERROR(SMALL(AE346:AE1024,ROW()-ROW($AE$1027)+1),"")</f>
        <v>0</v>
      </c>
      <c r="AF1370">
        <f>IFERROR(SMALL(AF346:AF1024,ROW()-ROW($AF$1027)+1),"")</f>
        <v>0</v>
      </c>
      <c r="AG1370">
        <f>IFERROR(SMALL(AG346:AG1024,ROW()-ROW($AG$1027)+1),"")</f>
        <v>0</v>
      </c>
      <c r="AH1370">
        <f>IFERROR(SMALL(AH346:AH1024,ROW()-ROW($AH$1027)+1),"")</f>
        <v>0</v>
      </c>
      <c r="AI1370">
        <f>IFERROR(SMALL(AI346:AI1024,ROW()-ROW($AI$1027)+1),"")</f>
        <v>0</v>
      </c>
      <c r="AJ1370">
        <f>IFERROR(SMALL(AJ346:AJ1024,ROW()-ROW($AJ$1027)+1),"")</f>
        <v>0</v>
      </c>
      <c r="AM1370">
        <f>IFERROR(SMALL(AM346:AM1024,ROW()-ROW($AM$1027)+1),"")</f>
        <v>0</v>
      </c>
      <c r="AN1370">
        <f>IFERROR(SMALL(AN346:AN1024,ROW()-ROW($AN$1027)+1),"")</f>
        <v>0</v>
      </c>
      <c r="AO1370">
        <f>IFERROR(SMALL(AO346:AO1024,ROW()-ROW($AO$1027)+1),"")</f>
        <v>0</v>
      </c>
      <c r="AP1370">
        <f>IFERROR(SMALL(AP346:AP1024,ROW()-ROW($AP$1027)+1),"")</f>
        <v>0</v>
      </c>
      <c r="AQ1370">
        <f>IFERROR(SMALL(AQ346:AQ1024,ROW()-ROW($AQ$1027)+1),"")</f>
        <v>0</v>
      </c>
      <c r="AR1370">
        <f>IFERROR(SMALL(AR346:AR1024,ROW()-ROW($AR$1027)+1),"")</f>
        <v>0</v>
      </c>
      <c r="AS1370">
        <f>IFERROR(SMALL(AS346:AS1024,ROW()-ROW($AS$1027)+1),"")</f>
        <v>0</v>
      </c>
      <c r="AT1370">
        <f>IFERROR(SMALL(AT346:AT1024,ROW()-ROW($AT$1027)+1),"")</f>
        <v>0</v>
      </c>
      <c r="AU1370">
        <f>IFERROR(SMALL(AU346:AU1024,ROW()-ROW($AU$1027)+1),"")</f>
        <v>0</v>
      </c>
      <c r="AV1370">
        <f>IFERROR(SMALL(AV346:AV1024,ROW()-ROW($AV$1027)+1),"")</f>
        <v>0</v>
      </c>
      <c r="AW1370">
        <f>IFERROR(SMALL(AW346:AW1024,ROW()-ROW($AW$1027)+1),"")</f>
        <v>0</v>
      </c>
      <c r="AX1370">
        <f>IFERROR(SMALL(AX346:AX1024,ROW()-ROW($AX$1027)+1),"")</f>
        <v>0</v>
      </c>
      <c r="AY1370">
        <f>IFERROR(SMALL(AY346:AY1024,ROW()-ROW($AY$1027)+1),"")</f>
        <v>0</v>
      </c>
      <c r="AZ1370">
        <f>IFERROR(SMALL(AZ346:AZ1024,ROW()-ROW($AZ$1027)+1),"")</f>
        <v>0</v>
      </c>
      <c r="BA1370">
        <f>IFERROR(SMALL(BA346:BA1024,ROW()-ROW($BA$1027)+1),"")</f>
        <v>0</v>
      </c>
      <c r="BB1370">
        <f>IFERROR(SMALL(BB346:BB1024,ROW()-ROW($BB$1027)+1),"")</f>
        <v>0</v>
      </c>
      <c r="BC1370">
        <f>IFERROR(SMALL(BC346:BC1024,ROW()-ROW($BC$1027)+1),"")</f>
        <v>0</v>
      </c>
      <c r="BD1370">
        <f>IFERROR(SMALL(BD346:BD1024,ROW()-ROW($BD$1027)+1),"")</f>
        <v>0</v>
      </c>
      <c r="BE1370">
        <f>IFERROR(SMALL(BE346:BE1024,ROW()-ROW($BE$1027)+1),"")</f>
        <v>0</v>
      </c>
      <c r="BF1370">
        <f>IFERROR(SMALL(BF346:BF1024,ROW()-ROW($BF$1027)+1),"")</f>
        <v>0</v>
      </c>
      <c r="BG1370">
        <f>IFERROR(SMALL(BG346:BG1024,ROW()-ROW($BG$1027)+1),"")</f>
        <v>0</v>
      </c>
      <c r="BH1370">
        <f>IFERROR(SMALL(BH346:BH1024,ROW()-ROW($BH$1027)+1),"")</f>
        <v>0</v>
      </c>
      <c r="BI1370">
        <f>IFERROR(SMALL(BI346:BI1024,ROW()-ROW($BI$1027)+1),"")</f>
        <v>0</v>
      </c>
      <c r="BJ1370">
        <f>IFERROR(SMALL(BJ346:BJ1024,ROW()-ROW($BJ$1027)+1),"")</f>
        <v>0</v>
      </c>
      <c r="BK1370">
        <f>IFERROR(SMALL(BK346:BK1024,ROW()-ROW($BK$1027)+1),"")</f>
        <v>0</v>
      </c>
      <c r="BL1370">
        <f>IFERROR(SMALL(BL346:BL1024,ROW()-ROW($BL$1027)+1),"")</f>
        <v>0</v>
      </c>
      <c r="BM1370">
        <f>IFERROR(SMALL(BM346:BM1024,ROW()-ROW($BM$1027)+1),"")</f>
        <v>0</v>
      </c>
      <c r="BN1370">
        <f>IFERROR(SMALL(BN346:BN1024,ROW()-ROW($BN$1027)+1),"")</f>
        <v>0</v>
      </c>
      <c r="BO1370">
        <f>IFERROR(SMALL(BO346:BO1024,ROW()-ROW($BO$1027)+1),"")</f>
        <v>0</v>
      </c>
      <c r="BP1370">
        <f>IFERROR(SMALL(BP346:BP1024,ROW()-ROW($BP$1027)+1),"")</f>
        <v>0</v>
      </c>
      <c r="BQ1370">
        <f>IFERROR(SMALL(BQ346:BQ1024,ROW()-ROW($BQ$1027)+1),"")</f>
        <v>0</v>
      </c>
      <c r="BR1370">
        <f>IFERROR(SMALL(BR346:BR1024,ROW()-ROW($BR$1027)+1),"")</f>
        <v>0</v>
      </c>
    </row>
    <row r="1371" spans="5:70">
      <c r="E1371">
        <f>IFERROR(SMALL(E346:E1024,ROW()-ROW($E$1027)+1),"")</f>
        <v>0</v>
      </c>
      <c r="F1371">
        <f>IFERROR(SMALL(F346:F1024,ROW()-ROW($F$1027)+1),"")</f>
        <v>0</v>
      </c>
      <c r="G1371">
        <f>IFERROR(SMALL(G346:G1024,ROW()-ROW($G$1027)+1),"")</f>
        <v>0</v>
      </c>
      <c r="H1371">
        <f>IFERROR(SMALL(H346:H1024,ROW()-ROW($H$1027)+1),"")</f>
        <v>0</v>
      </c>
      <c r="I1371">
        <f>IFERROR(SMALL(I346:I1024,ROW()-ROW($I$1027)+1),"")</f>
        <v>0</v>
      </c>
      <c r="J1371">
        <f>IFERROR(SMALL(J346:J1024,ROW()-ROW($J$1027)+1),"")</f>
        <v>0</v>
      </c>
      <c r="K1371">
        <f>IFERROR(SMALL(K346:K1024,ROW()-ROW($K$1027)+1),"")</f>
        <v>0</v>
      </c>
      <c r="L1371">
        <f>IFERROR(SMALL(L346:L1024,ROW()-ROW($L$1027)+1),"")</f>
        <v>0</v>
      </c>
      <c r="M1371">
        <f>IFERROR(SMALL(M346:M1024,ROW()-ROW($M$1027)+1),"")</f>
        <v>0</v>
      </c>
      <c r="N1371">
        <f>IFERROR(SMALL(N346:N1024,ROW()-ROW($N$1027)+1),"")</f>
        <v>0</v>
      </c>
      <c r="O1371">
        <f>IFERROR(SMALL(O346:O1024,ROW()-ROW($O$1027)+1),"")</f>
        <v>0</v>
      </c>
      <c r="P1371">
        <f>IFERROR(SMALL(P346:P1024,ROW()-ROW($P$1027)+1),"")</f>
        <v>0</v>
      </c>
      <c r="Q1371">
        <f>IFERROR(SMALL(Q346:Q1024,ROW()-ROW($Q$1027)+1),"")</f>
        <v>0</v>
      </c>
      <c r="R1371">
        <f>IFERROR(SMALL(R346:R1024,ROW()-ROW($R$1027)+1),"")</f>
        <v>0</v>
      </c>
      <c r="S1371">
        <f>IFERROR(SMALL(S346:S1024,ROW()-ROW($S$1027)+1),"")</f>
        <v>0</v>
      </c>
      <c r="T1371">
        <f>IFERROR(SMALL(T346:T1024,ROW()-ROW($T$1027)+1),"")</f>
        <v>0</v>
      </c>
      <c r="U1371">
        <f>IFERROR(SMALL(U346:U1024,ROW()-ROW($U$1027)+1),"")</f>
        <v>0</v>
      </c>
      <c r="V1371">
        <f>IFERROR(SMALL(V346:V1024,ROW()-ROW($V$1027)+1),"")</f>
        <v>0</v>
      </c>
      <c r="W1371">
        <f>IFERROR(SMALL(W346:W1024,ROW()-ROW($W$1027)+1),"")</f>
        <v>0</v>
      </c>
      <c r="X1371">
        <f>IFERROR(SMALL(X346:X1024,ROW()-ROW($X$1027)+1),"")</f>
        <v>0</v>
      </c>
      <c r="Y1371">
        <f>IFERROR(SMALL(Y346:Y1024,ROW()-ROW($Y$1027)+1),"")</f>
        <v>0</v>
      </c>
      <c r="Z1371">
        <f>IFERROR(SMALL(Z346:Z1024,ROW()-ROW($Z$1027)+1),"")</f>
        <v>0</v>
      </c>
      <c r="AA1371">
        <f>IFERROR(SMALL(AA346:AA1024,ROW()-ROW($AA$1027)+1),"")</f>
        <v>0</v>
      </c>
      <c r="AB1371">
        <f>IFERROR(SMALL(AB346:AB1024,ROW()-ROW($AB$1027)+1),"")</f>
        <v>0</v>
      </c>
      <c r="AC1371">
        <f>IFERROR(SMALL(AC346:AC1024,ROW()-ROW($AC$1027)+1),"")</f>
        <v>0</v>
      </c>
      <c r="AD1371">
        <f>IFERROR(SMALL(AD346:AD1024,ROW()-ROW($AD$1027)+1),"")</f>
        <v>0</v>
      </c>
      <c r="AE1371">
        <f>IFERROR(SMALL(AE346:AE1024,ROW()-ROW($AE$1027)+1),"")</f>
        <v>0</v>
      </c>
      <c r="AF1371">
        <f>IFERROR(SMALL(AF346:AF1024,ROW()-ROW($AF$1027)+1),"")</f>
        <v>0</v>
      </c>
      <c r="AG1371">
        <f>IFERROR(SMALL(AG346:AG1024,ROW()-ROW($AG$1027)+1),"")</f>
        <v>0</v>
      </c>
      <c r="AH1371">
        <f>IFERROR(SMALL(AH346:AH1024,ROW()-ROW($AH$1027)+1),"")</f>
        <v>0</v>
      </c>
      <c r="AI1371">
        <f>IFERROR(SMALL(AI346:AI1024,ROW()-ROW($AI$1027)+1),"")</f>
        <v>0</v>
      </c>
      <c r="AJ1371">
        <f>IFERROR(SMALL(AJ346:AJ1024,ROW()-ROW($AJ$1027)+1),"")</f>
        <v>0</v>
      </c>
      <c r="AM1371">
        <f>IFERROR(SMALL(AM346:AM1024,ROW()-ROW($AM$1027)+1),"")</f>
        <v>0</v>
      </c>
      <c r="AN1371">
        <f>IFERROR(SMALL(AN346:AN1024,ROW()-ROW($AN$1027)+1),"")</f>
        <v>0</v>
      </c>
      <c r="AO1371">
        <f>IFERROR(SMALL(AO346:AO1024,ROW()-ROW($AO$1027)+1),"")</f>
        <v>0</v>
      </c>
      <c r="AP1371">
        <f>IFERROR(SMALL(AP346:AP1024,ROW()-ROW($AP$1027)+1),"")</f>
        <v>0</v>
      </c>
      <c r="AQ1371">
        <f>IFERROR(SMALL(AQ346:AQ1024,ROW()-ROW($AQ$1027)+1),"")</f>
        <v>0</v>
      </c>
      <c r="AR1371">
        <f>IFERROR(SMALL(AR346:AR1024,ROW()-ROW($AR$1027)+1),"")</f>
        <v>0</v>
      </c>
      <c r="AS1371">
        <f>IFERROR(SMALL(AS346:AS1024,ROW()-ROW($AS$1027)+1),"")</f>
        <v>0</v>
      </c>
      <c r="AT1371">
        <f>IFERROR(SMALL(AT346:AT1024,ROW()-ROW($AT$1027)+1),"")</f>
        <v>0</v>
      </c>
      <c r="AU1371">
        <f>IFERROR(SMALL(AU346:AU1024,ROW()-ROW($AU$1027)+1),"")</f>
        <v>0</v>
      </c>
      <c r="AV1371">
        <f>IFERROR(SMALL(AV346:AV1024,ROW()-ROW($AV$1027)+1),"")</f>
        <v>0</v>
      </c>
      <c r="AW1371">
        <f>IFERROR(SMALL(AW346:AW1024,ROW()-ROW($AW$1027)+1),"")</f>
        <v>0</v>
      </c>
      <c r="AX1371">
        <f>IFERROR(SMALL(AX346:AX1024,ROW()-ROW($AX$1027)+1),"")</f>
        <v>0</v>
      </c>
      <c r="AY1371">
        <f>IFERROR(SMALL(AY346:AY1024,ROW()-ROW($AY$1027)+1),"")</f>
        <v>0</v>
      </c>
      <c r="AZ1371">
        <f>IFERROR(SMALL(AZ346:AZ1024,ROW()-ROW($AZ$1027)+1),"")</f>
        <v>0</v>
      </c>
      <c r="BA1371">
        <f>IFERROR(SMALL(BA346:BA1024,ROW()-ROW($BA$1027)+1),"")</f>
        <v>0</v>
      </c>
      <c r="BB1371">
        <f>IFERROR(SMALL(BB346:BB1024,ROW()-ROW($BB$1027)+1),"")</f>
        <v>0</v>
      </c>
      <c r="BC1371">
        <f>IFERROR(SMALL(BC346:BC1024,ROW()-ROW($BC$1027)+1),"")</f>
        <v>0</v>
      </c>
      <c r="BD1371">
        <f>IFERROR(SMALL(BD346:BD1024,ROW()-ROW($BD$1027)+1),"")</f>
        <v>0</v>
      </c>
      <c r="BE1371">
        <f>IFERROR(SMALL(BE346:BE1024,ROW()-ROW($BE$1027)+1),"")</f>
        <v>0</v>
      </c>
      <c r="BF1371">
        <f>IFERROR(SMALL(BF346:BF1024,ROW()-ROW($BF$1027)+1),"")</f>
        <v>0</v>
      </c>
      <c r="BG1371">
        <f>IFERROR(SMALL(BG346:BG1024,ROW()-ROW($BG$1027)+1),"")</f>
        <v>0</v>
      </c>
      <c r="BH1371">
        <f>IFERROR(SMALL(BH346:BH1024,ROW()-ROW($BH$1027)+1),"")</f>
        <v>0</v>
      </c>
      <c r="BI1371">
        <f>IFERROR(SMALL(BI346:BI1024,ROW()-ROW($BI$1027)+1),"")</f>
        <v>0</v>
      </c>
      <c r="BJ1371">
        <f>IFERROR(SMALL(BJ346:BJ1024,ROW()-ROW($BJ$1027)+1),"")</f>
        <v>0</v>
      </c>
      <c r="BK1371">
        <f>IFERROR(SMALL(BK346:BK1024,ROW()-ROW($BK$1027)+1),"")</f>
        <v>0</v>
      </c>
      <c r="BL1371">
        <f>IFERROR(SMALL(BL346:BL1024,ROW()-ROW($BL$1027)+1),"")</f>
        <v>0</v>
      </c>
      <c r="BM1371">
        <f>IFERROR(SMALL(BM346:BM1024,ROW()-ROW($BM$1027)+1),"")</f>
        <v>0</v>
      </c>
      <c r="BN1371">
        <f>IFERROR(SMALL(BN346:BN1024,ROW()-ROW($BN$1027)+1),"")</f>
        <v>0</v>
      </c>
      <c r="BO1371">
        <f>IFERROR(SMALL(BO346:BO1024,ROW()-ROW($BO$1027)+1),"")</f>
        <v>0</v>
      </c>
      <c r="BP1371">
        <f>IFERROR(SMALL(BP346:BP1024,ROW()-ROW($BP$1027)+1),"")</f>
        <v>0</v>
      </c>
      <c r="BQ1371">
        <f>IFERROR(SMALL(BQ346:BQ1024,ROW()-ROW($BQ$1027)+1),"")</f>
        <v>0</v>
      </c>
      <c r="BR1371">
        <f>IFERROR(SMALL(BR346:BR1024,ROW()-ROW($BR$1027)+1),"")</f>
        <v>0</v>
      </c>
    </row>
    <row r="1372" spans="5:70">
      <c r="E1372">
        <f>IFERROR(SMALL(E346:E1024,ROW()-ROW($E$1027)+1),"")</f>
        <v>0</v>
      </c>
      <c r="F1372">
        <f>IFERROR(SMALL(F346:F1024,ROW()-ROW($F$1027)+1),"")</f>
        <v>0</v>
      </c>
      <c r="G1372">
        <f>IFERROR(SMALL(G346:G1024,ROW()-ROW($G$1027)+1),"")</f>
        <v>0</v>
      </c>
      <c r="H1372">
        <f>IFERROR(SMALL(H346:H1024,ROW()-ROW($H$1027)+1),"")</f>
        <v>0</v>
      </c>
      <c r="I1372">
        <f>IFERROR(SMALL(I346:I1024,ROW()-ROW($I$1027)+1),"")</f>
        <v>0</v>
      </c>
      <c r="J1372">
        <f>IFERROR(SMALL(J346:J1024,ROW()-ROW($J$1027)+1),"")</f>
        <v>0</v>
      </c>
      <c r="K1372">
        <f>IFERROR(SMALL(K346:K1024,ROW()-ROW($K$1027)+1),"")</f>
        <v>0</v>
      </c>
      <c r="L1372">
        <f>IFERROR(SMALL(L346:L1024,ROW()-ROW($L$1027)+1),"")</f>
        <v>0</v>
      </c>
      <c r="M1372">
        <f>IFERROR(SMALL(M346:M1024,ROW()-ROW($M$1027)+1),"")</f>
        <v>0</v>
      </c>
      <c r="N1372">
        <f>IFERROR(SMALL(N346:N1024,ROW()-ROW($N$1027)+1),"")</f>
        <v>0</v>
      </c>
      <c r="O1372">
        <f>IFERROR(SMALL(O346:O1024,ROW()-ROW($O$1027)+1),"")</f>
        <v>0</v>
      </c>
      <c r="P1372">
        <f>IFERROR(SMALL(P346:P1024,ROW()-ROW($P$1027)+1),"")</f>
        <v>0</v>
      </c>
      <c r="Q1372">
        <f>IFERROR(SMALL(Q346:Q1024,ROW()-ROW($Q$1027)+1),"")</f>
        <v>0</v>
      </c>
      <c r="R1372">
        <f>IFERROR(SMALL(R346:R1024,ROW()-ROW($R$1027)+1),"")</f>
        <v>0</v>
      </c>
      <c r="S1372">
        <f>IFERROR(SMALL(S346:S1024,ROW()-ROW($S$1027)+1),"")</f>
        <v>0</v>
      </c>
      <c r="T1372">
        <f>IFERROR(SMALL(T346:T1024,ROW()-ROW($T$1027)+1),"")</f>
        <v>0</v>
      </c>
      <c r="U1372">
        <f>IFERROR(SMALL(U346:U1024,ROW()-ROW($U$1027)+1),"")</f>
        <v>0</v>
      </c>
      <c r="V1372">
        <f>IFERROR(SMALL(V346:V1024,ROW()-ROW($V$1027)+1),"")</f>
        <v>0</v>
      </c>
      <c r="W1372">
        <f>IFERROR(SMALL(W346:W1024,ROW()-ROW($W$1027)+1),"")</f>
        <v>0</v>
      </c>
      <c r="X1372">
        <f>IFERROR(SMALL(X346:X1024,ROW()-ROW($X$1027)+1),"")</f>
        <v>0</v>
      </c>
      <c r="Y1372">
        <f>IFERROR(SMALL(Y346:Y1024,ROW()-ROW($Y$1027)+1),"")</f>
        <v>0</v>
      </c>
      <c r="Z1372">
        <f>IFERROR(SMALL(Z346:Z1024,ROW()-ROW($Z$1027)+1),"")</f>
        <v>0</v>
      </c>
      <c r="AA1372">
        <f>IFERROR(SMALL(AA346:AA1024,ROW()-ROW($AA$1027)+1),"")</f>
        <v>0</v>
      </c>
      <c r="AB1372">
        <f>IFERROR(SMALL(AB346:AB1024,ROW()-ROW($AB$1027)+1),"")</f>
        <v>0</v>
      </c>
      <c r="AC1372">
        <f>IFERROR(SMALL(AC346:AC1024,ROW()-ROW($AC$1027)+1),"")</f>
        <v>0</v>
      </c>
      <c r="AD1372">
        <f>IFERROR(SMALL(AD346:AD1024,ROW()-ROW($AD$1027)+1),"")</f>
        <v>0</v>
      </c>
      <c r="AE1372">
        <f>IFERROR(SMALL(AE346:AE1024,ROW()-ROW($AE$1027)+1),"")</f>
        <v>0</v>
      </c>
      <c r="AF1372">
        <f>IFERROR(SMALL(AF346:AF1024,ROW()-ROW($AF$1027)+1),"")</f>
        <v>0</v>
      </c>
      <c r="AG1372">
        <f>IFERROR(SMALL(AG346:AG1024,ROW()-ROW($AG$1027)+1),"")</f>
        <v>0</v>
      </c>
      <c r="AH1372">
        <f>IFERROR(SMALL(AH346:AH1024,ROW()-ROW($AH$1027)+1),"")</f>
        <v>0</v>
      </c>
      <c r="AI1372">
        <f>IFERROR(SMALL(AI346:AI1024,ROW()-ROW($AI$1027)+1),"")</f>
        <v>0</v>
      </c>
      <c r="AJ1372">
        <f>IFERROR(SMALL(AJ346:AJ1024,ROW()-ROW($AJ$1027)+1),"")</f>
        <v>0</v>
      </c>
      <c r="AM1372">
        <f>IFERROR(SMALL(AM346:AM1024,ROW()-ROW($AM$1027)+1),"")</f>
        <v>0</v>
      </c>
      <c r="AN1372">
        <f>IFERROR(SMALL(AN346:AN1024,ROW()-ROW($AN$1027)+1),"")</f>
        <v>0</v>
      </c>
      <c r="AO1372">
        <f>IFERROR(SMALL(AO346:AO1024,ROW()-ROW($AO$1027)+1),"")</f>
        <v>0</v>
      </c>
      <c r="AP1372">
        <f>IFERROR(SMALL(AP346:AP1024,ROW()-ROW($AP$1027)+1),"")</f>
        <v>0</v>
      </c>
      <c r="AQ1372">
        <f>IFERROR(SMALL(AQ346:AQ1024,ROW()-ROW($AQ$1027)+1),"")</f>
        <v>0</v>
      </c>
      <c r="AR1372">
        <f>IFERROR(SMALL(AR346:AR1024,ROW()-ROW($AR$1027)+1),"")</f>
        <v>0</v>
      </c>
      <c r="AS1372">
        <f>IFERROR(SMALL(AS346:AS1024,ROW()-ROW($AS$1027)+1),"")</f>
        <v>0</v>
      </c>
      <c r="AT1372">
        <f>IFERROR(SMALL(AT346:AT1024,ROW()-ROW($AT$1027)+1),"")</f>
        <v>0</v>
      </c>
      <c r="AU1372">
        <f>IFERROR(SMALL(AU346:AU1024,ROW()-ROW($AU$1027)+1),"")</f>
        <v>0</v>
      </c>
      <c r="AV1372">
        <f>IFERROR(SMALL(AV346:AV1024,ROW()-ROW($AV$1027)+1),"")</f>
        <v>0</v>
      </c>
      <c r="AW1372">
        <f>IFERROR(SMALL(AW346:AW1024,ROW()-ROW($AW$1027)+1),"")</f>
        <v>0</v>
      </c>
      <c r="AX1372">
        <f>IFERROR(SMALL(AX346:AX1024,ROW()-ROW($AX$1027)+1),"")</f>
        <v>0</v>
      </c>
      <c r="AY1372">
        <f>IFERROR(SMALL(AY346:AY1024,ROW()-ROW($AY$1027)+1),"")</f>
        <v>0</v>
      </c>
      <c r="AZ1372">
        <f>IFERROR(SMALL(AZ346:AZ1024,ROW()-ROW($AZ$1027)+1),"")</f>
        <v>0</v>
      </c>
      <c r="BA1372">
        <f>IFERROR(SMALL(BA346:BA1024,ROW()-ROW($BA$1027)+1),"")</f>
        <v>0</v>
      </c>
      <c r="BB1372">
        <f>IFERROR(SMALL(BB346:BB1024,ROW()-ROW($BB$1027)+1),"")</f>
        <v>0</v>
      </c>
      <c r="BC1372">
        <f>IFERROR(SMALL(BC346:BC1024,ROW()-ROW($BC$1027)+1),"")</f>
        <v>0</v>
      </c>
      <c r="BD1372">
        <f>IFERROR(SMALL(BD346:BD1024,ROW()-ROW($BD$1027)+1),"")</f>
        <v>0</v>
      </c>
      <c r="BE1372">
        <f>IFERROR(SMALL(BE346:BE1024,ROW()-ROW($BE$1027)+1),"")</f>
        <v>0</v>
      </c>
      <c r="BF1372">
        <f>IFERROR(SMALL(BF346:BF1024,ROW()-ROW($BF$1027)+1),"")</f>
        <v>0</v>
      </c>
      <c r="BG1372">
        <f>IFERROR(SMALL(BG346:BG1024,ROW()-ROW($BG$1027)+1),"")</f>
        <v>0</v>
      </c>
      <c r="BH1372">
        <f>IFERROR(SMALL(BH346:BH1024,ROW()-ROW($BH$1027)+1),"")</f>
        <v>0</v>
      </c>
      <c r="BI1372">
        <f>IFERROR(SMALL(BI346:BI1024,ROW()-ROW($BI$1027)+1),"")</f>
        <v>0</v>
      </c>
      <c r="BJ1372">
        <f>IFERROR(SMALL(BJ346:BJ1024,ROW()-ROW($BJ$1027)+1),"")</f>
        <v>0</v>
      </c>
      <c r="BK1372">
        <f>IFERROR(SMALL(BK346:BK1024,ROW()-ROW($BK$1027)+1),"")</f>
        <v>0</v>
      </c>
      <c r="BL1372">
        <f>IFERROR(SMALL(BL346:BL1024,ROW()-ROW($BL$1027)+1),"")</f>
        <v>0</v>
      </c>
      <c r="BM1372">
        <f>IFERROR(SMALL(BM346:BM1024,ROW()-ROW($BM$1027)+1),"")</f>
        <v>0</v>
      </c>
      <c r="BN1372">
        <f>IFERROR(SMALL(BN346:BN1024,ROW()-ROW($BN$1027)+1),"")</f>
        <v>0</v>
      </c>
      <c r="BO1372">
        <f>IFERROR(SMALL(BO346:BO1024,ROW()-ROW($BO$1027)+1),"")</f>
        <v>0</v>
      </c>
      <c r="BP1372">
        <f>IFERROR(SMALL(BP346:BP1024,ROW()-ROW($BP$1027)+1),"")</f>
        <v>0</v>
      </c>
      <c r="BQ1372">
        <f>IFERROR(SMALL(BQ346:BQ1024,ROW()-ROW($BQ$1027)+1),"")</f>
        <v>0</v>
      </c>
      <c r="BR1372">
        <f>IFERROR(SMALL(BR346:BR1024,ROW()-ROW($BR$1027)+1),"")</f>
        <v>0</v>
      </c>
    </row>
    <row r="1373" spans="5:70">
      <c r="E1373">
        <f>IFERROR(SMALL(E346:E1024,ROW()-ROW($E$1027)+1),"")</f>
        <v>0</v>
      </c>
      <c r="F1373">
        <f>IFERROR(SMALL(F346:F1024,ROW()-ROW($F$1027)+1),"")</f>
        <v>0</v>
      </c>
      <c r="G1373">
        <f>IFERROR(SMALL(G346:G1024,ROW()-ROW($G$1027)+1),"")</f>
        <v>0</v>
      </c>
      <c r="H1373">
        <f>IFERROR(SMALL(H346:H1024,ROW()-ROW($H$1027)+1),"")</f>
        <v>0</v>
      </c>
      <c r="I1373">
        <f>IFERROR(SMALL(I346:I1024,ROW()-ROW($I$1027)+1),"")</f>
        <v>0</v>
      </c>
      <c r="J1373">
        <f>IFERROR(SMALL(J346:J1024,ROW()-ROW($J$1027)+1),"")</f>
        <v>0</v>
      </c>
      <c r="K1373">
        <f>IFERROR(SMALL(K346:K1024,ROW()-ROW($K$1027)+1),"")</f>
        <v>0</v>
      </c>
      <c r="L1373">
        <f>IFERROR(SMALL(L346:L1024,ROW()-ROW($L$1027)+1),"")</f>
        <v>0</v>
      </c>
      <c r="M1373">
        <f>IFERROR(SMALL(M346:M1024,ROW()-ROW($M$1027)+1),"")</f>
        <v>0</v>
      </c>
      <c r="N1373">
        <f>IFERROR(SMALL(N346:N1024,ROW()-ROW($N$1027)+1),"")</f>
        <v>0</v>
      </c>
      <c r="O1373">
        <f>IFERROR(SMALL(O346:O1024,ROW()-ROW($O$1027)+1),"")</f>
        <v>0</v>
      </c>
      <c r="P1373">
        <f>IFERROR(SMALL(P346:P1024,ROW()-ROW($P$1027)+1),"")</f>
        <v>0</v>
      </c>
      <c r="Q1373">
        <f>IFERROR(SMALL(Q346:Q1024,ROW()-ROW($Q$1027)+1),"")</f>
        <v>0</v>
      </c>
      <c r="R1373">
        <f>IFERROR(SMALL(R346:R1024,ROW()-ROW($R$1027)+1),"")</f>
        <v>0</v>
      </c>
      <c r="S1373">
        <f>IFERROR(SMALL(S346:S1024,ROW()-ROW($S$1027)+1),"")</f>
        <v>0</v>
      </c>
      <c r="T1373">
        <f>IFERROR(SMALL(T346:T1024,ROW()-ROW($T$1027)+1),"")</f>
        <v>0</v>
      </c>
      <c r="U1373">
        <f>IFERROR(SMALL(U346:U1024,ROW()-ROW($U$1027)+1),"")</f>
        <v>0</v>
      </c>
      <c r="V1373">
        <f>IFERROR(SMALL(V346:V1024,ROW()-ROW($V$1027)+1),"")</f>
        <v>0</v>
      </c>
      <c r="W1373">
        <f>IFERROR(SMALL(W346:W1024,ROW()-ROW($W$1027)+1),"")</f>
        <v>0</v>
      </c>
      <c r="X1373">
        <f>IFERROR(SMALL(X346:X1024,ROW()-ROW($X$1027)+1),"")</f>
        <v>0</v>
      </c>
      <c r="Y1373">
        <f>IFERROR(SMALL(Y346:Y1024,ROW()-ROW($Y$1027)+1),"")</f>
        <v>0</v>
      </c>
      <c r="Z1373">
        <f>IFERROR(SMALL(Z346:Z1024,ROW()-ROW($Z$1027)+1),"")</f>
        <v>0</v>
      </c>
      <c r="AA1373">
        <f>IFERROR(SMALL(AA346:AA1024,ROW()-ROW($AA$1027)+1),"")</f>
        <v>0</v>
      </c>
      <c r="AB1373">
        <f>IFERROR(SMALL(AB346:AB1024,ROW()-ROW($AB$1027)+1),"")</f>
        <v>0</v>
      </c>
      <c r="AC1373">
        <f>IFERROR(SMALL(AC346:AC1024,ROW()-ROW($AC$1027)+1),"")</f>
        <v>0</v>
      </c>
      <c r="AD1373">
        <f>IFERROR(SMALL(AD346:AD1024,ROW()-ROW($AD$1027)+1),"")</f>
        <v>0</v>
      </c>
      <c r="AE1373">
        <f>IFERROR(SMALL(AE346:AE1024,ROW()-ROW($AE$1027)+1),"")</f>
        <v>0</v>
      </c>
      <c r="AF1373">
        <f>IFERROR(SMALL(AF346:AF1024,ROW()-ROW($AF$1027)+1),"")</f>
        <v>0</v>
      </c>
      <c r="AG1373">
        <f>IFERROR(SMALL(AG346:AG1024,ROW()-ROW($AG$1027)+1),"")</f>
        <v>0</v>
      </c>
      <c r="AH1373">
        <f>IFERROR(SMALL(AH346:AH1024,ROW()-ROW($AH$1027)+1),"")</f>
        <v>0</v>
      </c>
      <c r="AI1373">
        <f>IFERROR(SMALL(AI346:AI1024,ROW()-ROW($AI$1027)+1),"")</f>
        <v>0</v>
      </c>
      <c r="AJ1373">
        <f>IFERROR(SMALL(AJ346:AJ1024,ROW()-ROW($AJ$1027)+1),"")</f>
        <v>0</v>
      </c>
      <c r="AM1373">
        <f>IFERROR(SMALL(AM346:AM1024,ROW()-ROW($AM$1027)+1),"")</f>
        <v>0</v>
      </c>
      <c r="AN1373">
        <f>IFERROR(SMALL(AN346:AN1024,ROW()-ROW($AN$1027)+1),"")</f>
        <v>0</v>
      </c>
      <c r="AO1373">
        <f>IFERROR(SMALL(AO346:AO1024,ROW()-ROW($AO$1027)+1),"")</f>
        <v>0</v>
      </c>
      <c r="AP1373">
        <f>IFERROR(SMALL(AP346:AP1024,ROW()-ROW($AP$1027)+1),"")</f>
        <v>0</v>
      </c>
      <c r="AQ1373">
        <f>IFERROR(SMALL(AQ346:AQ1024,ROW()-ROW($AQ$1027)+1),"")</f>
        <v>0</v>
      </c>
      <c r="AR1373">
        <f>IFERROR(SMALL(AR346:AR1024,ROW()-ROW($AR$1027)+1),"")</f>
        <v>0</v>
      </c>
      <c r="AS1373">
        <f>IFERROR(SMALL(AS346:AS1024,ROW()-ROW($AS$1027)+1),"")</f>
        <v>0</v>
      </c>
      <c r="AT1373">
        <f>IFERROR(SMALL(AT346:AT1024,ROW()-ROW($AT$1027)+1),"")</f>
        <v>0</v>
      </c>
      <c r="AU1373">
        <f>IFERROR(SMALL(AU346:AU1024,ROW()-ROW($AU$1027)+1),"")</f>
        <v>0</v>
      </c>
      <c r="AV1373">
        <f>IFERROR(SMALL(AV346:AV1024,ROW()-ROW($AV$1027)+1),"")</f>
        <v>0</v>
      </c>
      <c r="AW1373">
        <f>IFERROR(SMALL(AW346:AW1024,ROW()-ROW($AW$1027)+1),"")</f>
        <v>0</v>
      </c>
      <c r="AX1373">
        <f>IFERROR(SMALL(AX346:AX1024,ROW()-ROW($AX$1027)+1),"")</f>
        <v>0</v>
      </c>
      <c r="AY1373">
        <f>IFERROR(SMALL(AY346:AY1024,ROW()-ROW($AY$1027)+1),"")</f>
        <v>0</v>
      </c>
      <c r="AZ1373">
        <f>IFERROR(SMALL(AZ346:AZ1024,ROW()-ROW($AZ$1027)+1),"")</f>
        <v>0</v>
      </c>
      <c r="BA1373">
        <f>IFERROR(SMALL(BA346:BA1024,ROW()-ROW($BA$1027)+1),"")</f>
        <v>0</v>
      </c>
      <c r="BB1373">
        <f>IFERROR(SMALL(BB346:BB1024,ROW()-ROW($BB$1027)+1),"")</f>
        <v>0</v>
      </c>
      <c r="BC1373">
        <f>IFERROR(SMALL(BC346:BC1024,ROW()-ROW($BC$1027)+1),"")</f>
        <v>0</v>
      </c>
      <c r="BD1373">
        <f>IFERROR(SMALL(BD346:BD1024,ROW()-ROW($BD$1027)+1),"")</f>
        <v>0</v>
      </c>
      <c r="BE1373">
        <f>IFERROR(SMALL(BE346:BE1024,ROW()-ROW($BE$1027)+1),"")</f>
        <v>0</v>
      </c>
      <c r="BF1373">
        <f>IFERROR(SMALL(BF346:BF1024,ROW()-ROW($BF$1027)+1),"")</f>
        <v>0</v>
      </c>
      <c r="BG1373">
        <f>IFERROR(SMALL(BG346:BG1024,ROW()-ROW($BG$1027)+1),"")</f>
        <v>0</v>
      </c>
      <c r="BH1373">
        <f>IFERROR(SMALL(BH346:BH1024,ROW()-ROW($BH$1027)+1),"")</f>
        <v>0</v>
      </c>
      <c r="BI1373">
        <f>IFERROR(SMALL(BI346:BI1024,ROW()-ROW($BI$1027)+1),"")</f>
        <v>0</v>
      </c>
      <c r="BJ1373">
        <f>IFERROR(SMALL(BJ346:BJ1024,ROW()-ROW($BJ$1027)+1),"")</f>
        <v>0</v>
      </c>
      <c r="BK1373">
        <f>IFERROR(SMALL(BK346:BK1024,ROW()-ROW($BK$1027)+1),"")</f>
        <v>0</v>
      </c>
      <c r="BL1373">
        <f>IFERROR(SMALL(BL346:BL1024,ROW()-ROW($BL$1027)+1),"")</f>
        <v>0</v>
      </c>
      <c r="BM1373">
        <f>IFERROR(SMALL(BM346:BM1024,ROW()-ROW($BM$1027)+1),"")</f>
        <v>0</v>
      </c>
      <c r="BN1373">
        <f>IFERROR(SMALL(BN346:BN1024,ROW()-ROW($BN$1027)+1),"")</f>
        <v>0</v>
      </c>
      <c r="BO1373">
        <f>IFERROR(SMALL(BO346:BO1024,ROW()-ROW($BO$1027)+1),"")</f>
        <v>0</v>
      </c>
      <c r="BP1373">
        <f>IFERROR(SMALL(BP346:BP1024,ROW()-ROW($BP$1027)+1),"")</f>
        <v>0</v>
      </c>
      <c r="BQ1373">
        <f>IFERROR(SMALL(BQ346:BQ1024,ROW()-ROW($BQ$1027)+1),"")</f>
        <v>0</v>
      </c>
      <c r="BR1373">
        <f>IFERROR(SMALL(BR346:BR1024,ROW()-ROW($BR$1027)+1),"")</f>
        <v>0</v>
      </c>
    </row>
    <row r="1374" spans="5:70">
      <c r="E1374">
        <f>IFERROR(SMALL(E346:E1024,ROW()-ROW($E$1027)+1),"")</f>
        <v>0</v>
      </c>
      <c r="F1374">
        <f>IFERROR(SMALL(F346:F1024,ROW()-ROW($F$1027)+1),"")</f>
        <v>0</v>
      </c>
      <c r="G1374">
        <f>IFERROR(SMALL(G346:G1024,ROW()-ROW($G$1027)+1),"")</f>
        <v>0</v>
      </c>
      <c r="H1374">
        <f>IFERROR(SMALL(H346:H1024,ROW()-ROW($H$1027)+1),"")</f>
        <v>0</v>
      </c>
      <c r="I1374">
        <f>IFERROR(SMALL(I346:I1024,ROW()-ROW($I$1027)+1),"")</f>
        <v>0</v>
      </c>
      <c r="J1374">
        <f>IFERROR(SMALL(J346:J1024,ROW()-ROW($J$1027)+1),"")</f>
        <v>0</v>
      </c>
      <c r="K1374">
        <f>IFERROR(SMALL(K346:K1024,ROW()-ROW($K$1027)+1),"")</f>
        <v>0</v>
      </c>
      <c r="L1374">
        <f>IFERROR(SMALL(L346:L1024,ROW()-ROW($L$1027)+1),"")</f>
        <v>0</v>
      </c>
      <c r="M1374">
        <f>IFERROR(SMALL(M346:M1024,ROW()-ROW($M$1027)+1),"")</f>
        <v>0</v>
      </c>
      <c r="N1374">
        <f>IFERROR(SMALL(N346:N1024,ROW()-ROW($N$1027)+1),"")</f>
        <v>0</v>
      </c>
      <c r="O1374">
        <f>IFERROR(SMALL(O346:O1024,ROW()-ROW($O$1027)+1),"")</f>
        <v>0</v>
      </c>
      <c r="P1374">
        <f>IFERROR(SMALL(P346:P1024,ROW()-ROW($P$1027)+1),"")</f>
        <v>0</v>
      </c>
      <c r="Q1374">
        <f>IFERROR(SMALL(Q346:Q1024,ROW()-ROW($Q$1027)+1),"")</f>
        <v>0</v>
      </c>
      <c r="R1374">
        <f>IFERROR(SMALL(R346:R1024,ROW()-ROW($R$1027)+1),"")</f>
        <v>0</v>
      </c>
      <c r="S1374">
        <f>IFERROR(SMALL(S346:S1024,ROW()-ROW($S$1027)+1),"")</f>
        <v>0</v>
      </c>
      <c r="T1374">
        <f>IFERROR(SMALL(T346:T1024,ROW()-ROW($T$1027)+1),"")</f>
        <v>0</v>
      </c>
      <c r="U1374">
        <f>IFERROR(SMALL(U346:U1024,ROW()-ROW($U$1027)+1),"")</f>
        <v>0</v>
      </c>
      <c r="V1374">
        <f>IFERROR(SMALL(V346:V1024,ROW()-ROW($V$1027)+1),"")</f>
        <v>0</v>
      </c>
      <c r="W1374">
        <f>IFERROR(SMALL(W346:W1024,ROW()-ROW($W$1027)+1),"")</f>
        <v>0</v>
      </c>
      <c r="X1374">
        <f>IFERROR(SMALL(X346:X1024,ROW()-ROW($X$1027)+1),"")</f>
        <v>0</v>
      </c>
      <c r="Y1374">
        <f>IFERROR(SMALL(Y346:Y1024,ROW()-ROW($Y$1027)+1),"")</f>
        <v>0</v>
      </c>
      <c r="Z1374">
        <f>IFERROR(SMALL(Z346:Z1024,ROW()-ROW($Z$1027)+1),"")</f>
        <v>0</v>
      </c>
      <c r="AA1374">
        <f>IFERROR(SMALL(AA346:AA1024,ROW()-ROW($AA$1027)+1),"")</f>
        <v>0</v>
      </c>
      <c r="AB1374">
        <f>IFERROR(SMALL(AB346:AB1024,ROW()-ROW($AB$1027)+1),"")</f>
        <v>0</v>
      </c>
      <c r="AC1374">
        <f>IFERROR(SMALL(AC346:AC1024,ROW()-ROW($AC$1027)+1),"")</f>
        <v>0</v>
      </c>
      <c r="AD1374">
        <f>IFERROR(SMALL(AD346:AD1024,ROW()-ROW($AD$1027)+1),"")</f>
        <v>0</v>
      </c>
      <c r="AE1374">
        <f>IFERROR(SMALL(AE346:AE1024,ROW()-ROW($AE$1027)+1),"")</f>
        <v>0</v>
      </c>
      <c r="AF1374">
        <f>IFERROR(SMALL(AF346:AF1024,ROW()-ROW($AF$1027)+1),"")</f>
        <v>0</v>
      </c>
      <c r="AG1374">
        <f>IFERROR(SMALL(AG346:AG1024,ROW()-ROW($AG$1027)+1),"")</f>
        <v>0</v>
      </c>
      <c r="AH1374">
        <f>IFERROR(SMALL(AH346:AH1024,ROW()-ROW($AH$1027)+1),"")</f>
        <v>0</v>
      </c>
      <c r="AI1374">
        <f>IFERROR(SMALL(AI346:AI1024,ROW()-ROW($AI$1027)+1),"")</f>
        <v>0</v>
      </c>
      <c r="AJ1374">
        <f>IFERROR(SMALL(AJ346:AJ1024,ROW()-ROW($AJ$1027)+1),"")</f>
        <v>0</v>
      </c>
      <c r="AM1374">
        <f>IFERROR(SMALL(AM346:AM1024,ROW()-ROW($AM$1027)+1),"")</f>
        <v>0</v>
      </c>
      <c r="AN1374">
        <f>IFERROR(SMALL(AN346:AN1024,ROW()-ROW($AN$1027)+1),"")</f>
        <v>0</v>
      </c>
      <c r="AO1374">
        <f>IFERROR(SMALL(AO346:AO1024,ROW()-ROW($AO$1027)+1),"")</f>
        <v>0</v>
      </c>
      <c r="AP1374">
        <f>IFERROR(SMALL(AP346:AP1024,ROW()-ROW($AP$1027)+1),"")</f>
        <v>0</v>
      </c>
      <c r="AQ1374">
        <f>IFERROR(SMALL(AQ346:AQ1024,ROW()-ROW($AQ$1027)+1),"")</f>
        <v>0</v>
      </c>
      <c r="AR1374">
        <f>IFERROR(SMALL(AR346:AR1024,ROW()-ROW($AR$1027)+1),"")</f>
        <v>0</v>
      </c>
      <c r="AS1374">
        <f>IFERROR(SMALL(AS346:AS1024,ROW()-ROW($AS$1027)+1),"")</f>
        <v>0</v>
      </c>
      <c r="AT1374">
        <f>IFERROR(SMALL(AT346:AT1024,ROW()-ROW($AT$1027)+1),"")</f>
        <v>0</v>
      </c>
      <c r="AU1374">
        <f>IFERROR(SMALL(AU346:AU1024,ROW()-ROW($AU$1027)+1),"")</f>
        <v>0</v>
      </c>
      <c r="AV1374">
        <f>IFERROR(SMALL(AV346:AV1024,ROW()-ROW($AV$1027)+1),"")</f>
        <v>0</v>
      </c>
      <c r="AW1374">
        <f>IFERROR(SMALL(AW346:AW1024,ROW()-ROW($AW$1027)+1),"")</f>
        <v>0</v>
      </c>
      <c r="AX1374">
        <f>IFERROR(SMALL(AX346:AX1024,ROW()-ROW($AX$1027)+1),"")</f>
        <v>0</v>
      </c>
      <c r="AY1374">
        <f>IFERROR(SMALL(AY346:AY1024,ROW()-ROW($AY$1027)+1),"")</f>
        <v>0</v>
      </c>
      <c r="AZ1374">
        <f>IFERROR(SMALL(AZ346:AZ1024,ROW()-ROW($AZ$1027)+1),"")</f>
        <v>0</v>
      </c>
      <c r="BA1374">
        <f>IFERROR(SMALL(BA346:BA1024,ROW()-ROW($BA$1027)+1),"")</f>
        <v>0</v>
      </c>
      <c r="BB1374">
        <f>IFERROR(SMALL(BB346:BB1024,ROW()-ROW($BB$1027)+1),"")</f>
        <v>0</v>
      </c>
      <c r="BC1374">
        <f>IFERROR(SMALL(BC346:BC1024,ROW()-ROW($BC$1027)+1),"")</f>
        <v>0</v>
      </c>
      <c r="BD1374">
        <f>IFERROR(SMALL(BD346:BD1024,ROW()-ROW($BD$1027)+1),"")</f>
        <v>0</v>
      </c>
      <c r="BE1374">
        <f>IFERROR(SMALL(BE346:BE1024,ROW()-ROW($BE$1027)+1),"")</f>
        <v>0</v>
      </c>
      <c r="BF1374">
        <f>IFERROR(SMALL(BF346:BF1024,ROW()-ROW($BF$1027)+1),"")</f>
        <v>0</v>
      </c>
      <c r="BG1374">
        <f>IFERROR(SMALL(BG346:BG1024,ROW()-ROW($BG$1027)+1),"")</f>
        <v>0</v>
      </c>
      <c r="BH1374">
        <f>IFERROR(SMALL(BH346:BH1024,ROW()-ROW($BH$1027)+1),"")</f>
        <v>0</v>
      </c>
      <c r="BI1374">
        <f>IFERROR(SMALL(BI346:BI1024,ROW()-ROW($BI$1027)+1),"")</f>
        <v>0</v>
      </c>
      <c r="BJ1374">
        <f>IFERROR(SMALL(BJ346:BJ1024,ROW()-ROW($BJ$1027)+1),"")</f>
        <v>0</v>
      </c>
      <c r="BK1374">
        <f>IFERROR(SMALL(BK346:BK1024,ROW()-ROW($BK$1027)+1),"")</f>
        <v>0</v>
      </c>
      <c r="BL1374">
        <f>IFERROR(SMALL(BL346:BL1024,ROW()-ROW($BL$1027)+1),"")</f>
        <v>0</v>
      </c>
      <c r="BM1374">
        <f>IFERROR(SMALL(BM346:BM1024,ROW()-ROW($BM$1027)+1),"")</f>
        <v>0</v>
      </c>
      <c r="BN1374">
        <f>IFERROR(SMALL(BN346:BN1024,ROW()-ROW($BN$1027)+1),"")</f>
        <v>0</v>
      </c>
      <c r="BO1374">
        <f>IFERROR(SMALL(BO346:BO1024,ROW()-ROW($BO$1027)+1),"")</f>
        <v>0</v>
      </c>
      <c r="BP1374">
        <f>IFERROR(SMALL(BP346:BP1024,ROW()-ROW($BP$1027)+1),"")</f>
        <v>0</v>
      </c>
      <c r="BQ1374">
        <f>IFERROR(SMALL(BQ346:BQ1024,ROW()-ROW($BQ$1027)+1),"")</f>
        <v>0</v>
      </c>
      <c r="BR1374">
        <f>IFERROR(SMALL(BR346:BR1024,ROW()-ROW($BR$1027)+1),"")</f>
        <v>0</v>
      </c>
    </row>
    <row r="1375" spans="5:70">
      <c r="E1375">
        <f>IFERROR(SMALL(E346:E1024,ROW()-ROW($E$1027)+1),"")</f>
        <v>0</v>
      </c>
      <c r="F1375">
        <f>IFERROR(SMALL(F346:F1024,ROW()-ROW($F$1027)+1),"")</f>
        <v>0</v>
      </c>
      <c r="G1375">
        <f>IFERROR(SMALL(G346:G1024,ROW()-ROW($G$1027)+1),"")</f>
        <v>0</v>
      </c>
      <c r="H1375">
        <f>IFERROR(SMALL(H346:H1024,ROW()-ROW($H$1027)+1),"")</f>
        <v>0</v>
      </c>
      <c r="I1375">
        <f>IFERROR(SMALL(I346:I1024,ROW()-ROW($I$1027)+1),"")</f>
        <v>0</v>
      </c>
      <c r="J1375">
        <f>IFERROR(SMALL(J346:J1024,ROW()-ROW($J$1027)+1),"")</f>
        <v>0</v>
      </c>
      <c r="K1375">
        <f>IFERROR(SMALL(K346:K1024,ROW()-ROW($K$1027)+1),"")</f>
        <v>0</v>
      </c>
      <c r="L1375">
        <f>IFERROR(SMALL(L346:L1024,ROW()-ROW($L$1027)+1),"")</f>
        <v>0</v>
      </c>
      <c r="M1375">
        <f>IFERROR(SMALL(M346:M1024,ROW()-ROW($M$1027)+1),"")</f>
        <v>0</v>
      </c>
      <c r="N1375">
        <f>IFERROR(SMALL(N346:N1024,ROW()-ROW($N$1027)+1),"")</f>
        <v>0</v>
      </c>
      <c r="O1375">
        <f>IFERROR(SMALL(O346:O1024,ROW()-ROW($O$1027)+1),"")</f>
        <v>0</v>
      </c>
      <c r="P1375">
        <f>IFERROR(SMALL(P346:P1024,ROW()-ROW($P$1027)+1),"")</f>
        <v>0</v>
      </c>
      <c r="Q1375">
        <f>IFERROR(SMALL(Q346:Q1024,ROW()-ROW($Q$1027)+1),"")</f>
        <v>0</v>
      </c>
      <c r="R1375">
        <f>IFERROR(SMALL(R346:R1024,ROW()-ROW($R$1027)+1),"")</f>
        <v>0</v>
      </c>
      <c r="S1375">
        <f>IFERROR(SMALL(S346:S1024,ROW()-ROW($S$1027)+1),"")</f>
        <v>0</v>
      </c>
      <c r="T1375">
        <f>IFERROR(SMALL(T346:T1024,ROW()-ROW($T$1027)+1),"")</f>
        <v>0</v>
      </c>
      <c r="U1375">
        <f>IFERROR(SMALL(U346:U1024,ROW()-ROW($U$1027)+1),"")</f>
        <v>0</v>
      </c>
      <c r="V1375">
        <f>IFERROR(SMALL(V346:V1024,ROW()-ROW($V$1027)+1),"")</f>
        <v>0</v>
      </c>
      <c r="W1375">
        <f>IFERROR(SMALL(W346:W1024,ROW()-ROW($W$1027)+1),"")</f>
        <v>0</v>
      </c>
      <c r="X1375">
        <f>IFERROR(SMALL(X346:X1024,ROW()-ROW($X$1027)+1),"")</f>
        <v>0</v>
      </c>
      <c r="Y1375">
        <f>IFERROR(SMALL(Y346:Y1024,ROW()-ROW($Y$1027)+1),"")</f>
        <v>0</v>
      </c>
      <c r="Z1375">
        <f>IFERROR(SMALL(Z346:Z1024,ROW()-ROW($Z$1027)+1),"")</f>
        <v>0</v>
      </c>
      <c r="AA1375">
        <f>IFERROR(SMALL(AA346:AA1024,ROW()-ROW($AA$1027)+1),"")</f>
        <v>0</v>
      </c>
      <c r="AB1375">
        <f>IFERROR(SMALL(AB346:AB1024,ROW()-ROW($AB$1027)+1),"")</f>
        <v>0</v>
      </c>
      <c r="AC1375">
        <f>IFERROR(SMALL(AC346:AC1024,ROW()-ROW($AC$1027)+1),"")</f>
        <v>0</v>
      </c>
      <c r="AD1375">
        <f>IFERROR(SMALL(AD346:AD1024,ROW()-ROW($AD$1027)+1),"")</f>
        <v>0</v>
      </c>
      <c r="AE1375">
        <f>IFERROR(SMALL(AE346:AE1024,ROW()-ROW($AE$1027)+1),"")</f>
        <v>0</v>
      </c>
      <c r="AF1375">
        <f>IFERROR(SMALL(AF346:AF1024,ROW()-ROW($AF$1027)+1),"")</f>
        <v>0</v>
      </c>
      <c r="AG1375">
        <f>IFERROR(SMALL(AG346:AG1024,ROW()-ROW($AG$1027)+1),"")</f>
        <v>0</v>
      </c>
      <c r="AH1375">
        <f>IFERROR(SMALL(AH346:AH1024,ROW()-ROW($AH$1027)+1),"")</f>
        <v>0</v>
      </c>
      <c r="AI1375">
        <f>IFERROR(SMALL(AI346:AI1024,ROW()-ROW($AI$1027)+1),"")</f>
        <v>0</v>
      </c>
      <c r="AJ1375">
        <f>IFERROR(SMALL(AJ346:AJ1024,ROW()-ROW($AJ$1027)+1),"")</f>
        <v>0</v>
      </c>
      <c r="AM1375">
        <f>IFERROR(SMALL(AM346:AM1024,ROW()-ROW($AM$1027)+1),"")</f>
        <v>0</v>
      </c>
      <c r="AN1375">
        <f>IFERROR(SMALL(AN346:AN1024,ROW()-ROW($AN$1027)+1),"")</f>
        <v>0</v>
      </c>
      <c r="AO1375">
        <f>IFERROR(SMALL(AO346:AO1024,ROW()-ROW($AO$1027)+1),"")</f>
        <v>0</v>
      </c>
      <c r="AP1375">
        <f>IFERROR(SMALL(AP346:AP1024,ROW()-ROW($AP$1027)+1),"")</f>
        <v>0</v>
      </c>
      <c r="AQ1375">
        <f>IFERROR(SMALL(AQ346:AQ1024,ROW()-ROW($AQ$1027)+1),"")</f>
        <v>0</v>
      </c>
      <c r="AR1375">
        <f>IFERROR(SMALL(AR346:AR1024,ROW()-ROW($AR$1027)+1),"")</f>
        <v>0</v>
      </c>
      <c r="AS1375">
        <f>IFERROR(SMALL(AS346:AS1024,ROW()-ROW($AS$1027)+1),"")</f>
        <v>0</v>
      </c>
      <c r="AT1375">
        <f>IFERROR(SMALL(AT346:AT1024,ROW()-ROW($AT$1027)+1),"")</f>
        <v>0</v>
      </c>
      <c r="AU1375">
        <f>IFERROR(SMALL(AU346:AU1024,ROW()-ROW($AU$1027)+1),"")</f>
        <v>0</v>
      </c>
      <c r="AV1375">
        <f>IFERROR(SMALL(AV346:AV1024,ROW()-ROW($AV$1027)+1),"")</f>
        <v>0</v>
      </c>
      <c r="AW1375">
        <f>IFERROR(SMALL(AW346:AW1024,ROW()-ROW($AW$1027)+1),"")</f>
        <v>0</v>
      </c>
      <c r="AX1375">
        <f>IFERROR(SMALL(AX346:AX1024,ROW()-ROW($AX$1027)+1),"")</f>
        <v>0</v>
      </c>
      <c r="AY1375">
        <f>IFERROR(SMALL(AY346:AY1024,ROW()-ROW($AY$1027)+1),"")</f>
        <v>0</v>
      </c>
      <c r="AZ1375">
        <f>IFERROR(SMALL(AZ346:AZ1024,ROW()-ROW($AZ$1027)+1),"")</f>
        <v>0</v>
      </c>
      <c r="BA1375">
        <f>IFERROR(SMALL(BA346:BA1024,ROW()-ROW($BA$1027)+1),"")</f>
        <v>0</v>
      </c>
      <c r="BB1375">
        <f>IFERROR(SMALL(BB346:BB1024,ROW()-ROW($BB$1027)+1),"")</f>
        <v>0</v>
      </c>
      <c r="BC1375">
        <f>IFERROR(SMALL(BC346:BC1024,ROW()-ROW($BC$1027)+1),"")</f>
        <v>0</v>
      </c>
      <c r="BD1375">
        <f>IFERROR(SMALL(BD346:BD1024,ROW()-ROW($BD$1027)+1),"")</f>
        <v>0</v>
      </c>
      <c r="BE1375">
        <f>IFERROR(SMALL(BE346:BE1024,ROW()-ROW($BE$1027)+1),"")</f>
        <v>0</v>
      </c>
      <c r="BF1375">
        <f>IFERROR(SMALL(BF346:BF1024,ROW()-ROW($BF$1027)+1),"")</f>
        <v>0</v>
      </c>
      <c r="BG1375">
        <f>IFERROR(SMALL(BG346:BG1024,ROW()-ROW($BG$1027)+1),"")</f>
        <v>0</v>
      </c>
      <c r="BH1375">
        <f>IFERROR(SMALL(BH346:BH1024,ROW()-ROW($BH$1027)+1),"")</f>
        <v>0</v>
      </c>
      <c r="BI1375">
        <f>IFERROR(SMALL(BI346:BI1024,ROW()-ROW($BI$1027)+1),"")</f>
        <v>0</v>
      </c>
      <c r="BJ1375">
        <f>IFERROR(SMALL(BJ346:BJ1024,ROW()-ROW($BJ$1027)+1),"")</f>
        <v>0</v>
      </c>
      <c r="BK1375">
        <f>IFERROR(SMALL(BK346:BK1024,ROW()-ROW($BK$1027)+1),"")</f>
        <v>0</v>
      </c>
      <c r="BL1375">
        <f>IFERROR(SMALL(BL346:BL1024,ROW()-ROW($BL$1027)+1),"")</f>
        <v>0</v>
      </c>
      <c r="BM1375">
        <f>IFERROR(SMALL(BM346:BM1024,ROW()-ROW($BM$1027)+1),"")</f>
        <v>0</v>
      </c>
      <c r="BN1375">
        <f>IFERROR(SMALL(BN346:BN1024,ROW()-ROW($BN$1027)+1),"")</f>
        <v>0</v>
      </c>
      <c r="BO1375">
        <f>IFERROR(SMALL(BO346:BO1024,ROW()-ROW($BO$1027)+1),"")</f>
        <v>0</v>
      </c>
      <c r="BP1375">
        <f>IFERROR(SMALL(BP346:BP1024,ROW()-ROW($BP$1027)+1),"")</f>
        <v>0</v>
      </c>
      <c r="BQ1375">
        <f>IFERROR(SMALL(BQ346:BQ1024,ROW()-ROW($BQ$1027)+1),"")</f>
        <v>0</v>
      </c>
      <c r="BR1375">
        <f>IFERROR(SMALL(BR346:BR1024,ROW()-ROW($BR$1027)+1),"")</f>
        <v>0</v>
      </c>
    </row>
    <row r="1376" spans="5:70">
      <c r="E1376">
        <f>IFERROR(SMALL(E346:E1024,ROW()-ROW($E$1027)+1),"")</f>
        <v>0</v>
      </c>
      <c r="F1376">
        <f>IFERROR(SMALL(F346:F1024,ROW()-ROW($F$1027)+1),"")</f>
        <v>0</v>
      </c>
      <c r="G1376">
        <f>IFERROR(SMALL(G346:G1024,ROW()-ROW($G$1027)+1),"")</f>
        <v>0</v>
      </c>
      <c r="H1376">
        <f>IFERROR(SMALL(H346:H1024,ROW()-ROW($H$1027)+1),"")</f>
        <v>0</v>
      </c>
      <c r="I1376">
        <f>IFERROR(SMALL(I346:I1024,ROW()-ROW($I$1027)+1),"")</f>
        <v>0</v>
      </c>
      <c r="J1376">
        <f>IFERROR(SMALL(J346:J1024,ROW()-ROW($J$1027)+1),"")</f>
        <v>0</v>
      </c>
      <c r="K1376">
        <f>IFERROR(SMALL(K346:K1024,ROW()-ROW($K$1027)+1),"")</f>
        <v>0</v>
      </c>
      <c r="L1376">
        <f>IFERROR(SMALL(L346:L1024,ROW()-ROW($L$1027)+1),"")</f>
        <v>0</v>
      </c>
      <c r="M1376">
        <f>IFERROR(SMALL(M346:M1024,ROW()-ROW($M$1027)+1),"")</f>
        <v>0</v>
      </c>
      <c r="N1376">
        <f>IFERROR(SMALL(N346:N1024,ROW()-ROW($N$1027)+1),"")</f>
        <v>0</v>
      </c>
      <c r="O1376">
        <f>IFERROR(SMALL(O346:O1024,ROW()-ROW($O$1027)+1),"")</f>
        <v>0</v>
      </c>
      <c r="P1376">
        <f>IFERROR(SMALL(P346:P1024,ROW()-ROW($P$1027)+1),"")</f>
        <v>0</v>
      </c>
      <c r="Q1376">
        <f>IFERROR(SMALL(Q346:Q1024,ROW()-ROW($Q$1027)+1),"")</f>
        <v>0</v>
      </c>
      <c r="R1376">
        <f>IFERROR(SMALL(R346:R1024,ROW()-ROW($R$1027)+1),"")</f>
        <v>0</v>
      </c>
      <c r="S1376">
        <f>IFERROR(SMALL(S346:S1024,ROW()-ROW($S$1027)+1),"")</f>
        <v>0</v>
      </c>
      <c r="T1376">
        <f>IFERROR(SMALL(T346:T1024,ROW()-ROW($T$1027)+1),"")</f>
        <v>0</v>
      </c>
      <c r="U1376">
        <f>IFERROR(SMALL(U346:U1024,ROW()-ROW($U$1027)+1),"")</f>
        <v>0</v>
      </c>
      <c r="V1376">
        <f>IFERROR(SMALL(V346:V1024,ROW()-ROW($V$1027)+1),"")</f>
        <v>0</v>
      </c>
      <c r="W1376">
        <f>IFERROR(SMALL(W346:W1024,ROW()-ROW($W$1027)+1),"")</f>
        <v>0</v>
      </c>
      <c r="X1376">
        <f>IFERROR(SMALL(X346:X1024,ROW()-ROW($X$1027)+1),"")</f>
        <v>0</v>
      </c>
      <c r="Y1376">
        <f>IFERROR(SMALL(Y346:Y1024,ROW()-ROW($Y$1027)+1),"")</f>
        <v>0</v>
      </c>
      <c r="Z1376">
        <f>IFERROR(SMALL(Z346:Z1024,ROW()-ROW($Z$1027)+1),"")</f>
        <v>0</v>
      </c>
      <c r="AA1376">
        <f>IFERROR(SMALL(AA346:AA1024,ROW()-ROW($AA$1027)+1),"")</f>
        <v>0</v>
      </c>
      <c r="AB1376">
        <f>IFERROR(SMALL(AB346:AB1024,ROW()-ROW($AB$1027)+1),"")</f>
        <v>0</v>
      </c>
      <c r="AC1376">
        <f>IFERROR(SMALL(AC346:AC1024,ROW()-ROW($AC$1027)+1),"")</f>
        <v>0</v>
      </c>
      <c r="AD1376">
        <f>IFERROR(SMALL(AD346:AD1024,ROW()-ROW($AD$1027)+1),"")</f>
        <v>0</v>
      </c>
      <c r="AE1376">
        <f>IFERROR(SMALL(AE346:AE1024,ROW()-ROW($AE$1027)+1),"")</f>
        <v>0</v>
      </c>
      <c r="AF1376">
        <f>IFERROR(SMALL(AF346:AF1024,ROW()-ROW($AF$1027)+1),"")</f>
        <v>0</v>
      </c>
      <c r="AG1376">
        <f>IFERROR(SMALL(AG346:AG1024,ROW()-ROW($AG$1027)+1),"")</f>
        <v>0</v>
      </c>
      <c r="AH1376">
        <f>IFERROR(SMALL(AH346:AH1024,ROW()-ROW($AH$1027)+1),"")</f>
        <v>0</v>
      </c>
      <c r="AI1376">
        <f>IFERROR(SMALL(AI346:AI1024,ROW()-ROW($AI$1027)+1),"")</f>
        <v>0</v>
      </c>
      <c r="AJ1376">
        <f>IFERROR(SMALL(AJ346:AJ1024,ROW()-ROW($AJ$1027)+1),"")</f>
        <v>0</v>
      </c>
      <c r="AM1376">
        <f>IFERROR(SMALL(AM346:AM1024,ROW()-ROW($AM$1027)+1),"")</f>
        <v>0</v>
      </c>
      <c r="AN1376">
        <f>IFERROR(SMALL(AN346:AN1024,ROW()-ROW($AN$1027)+1),"")</f>
        <v>0</v>
      </c>
      <c r="AO1376">
        <f>IFERROR(SMALL(AO346:AO1024,ROW()-ROW($AO$1027)+1),"")</f>
        <v>0</v>
      </c>
      <c r="AP1376">
        <f>IFERROR(SMALL(AP346:AP1024,ROW()-ROW($AP$1027)+1),"")</f>
        <v>0</v>
      </c>
      <c r="AQ1376">
        <f>IFERROR(SMALL(AQ346:AQ1024,ROW()-ROW($AQ$1027)+1),"")</f>
        <v>0</v>
      </c>
      <c r="AR1376">
        <f>IFERROR(SMALL(AR346:AR1024,ROW()-ROW($AR$1027)+1),"")</f>
        <v>0</v>
      </c>
      <c r="AS1376">
        <f>IFERROR(SMALL(AS346:AS1024,ROW()-ROW($AS$1027)+1),"")</f>
        <v>0</v>
      </c>
      <c r="AT1376">
        <f>IFERROR(SMALL(AT346:AT1024,ROW()-ROW($AT$1027)+1),"")</f>
        <v>0</v>
      </c>
      <c r="AU1376">
        <f>IFERROR(SMALL(AU346:AU1024,ROW()-ROW($AU$1027)+1),"")</f>
        <v>0</v>
      </c>
      <c r="AV1376">
        <f>IFERROR(SMALL(AV346:AV1024,ROW()-ROW($AV$1027)+1),"")</f>
        <v>0</v>
      </c>
      <c r="AW1376">
        <f>IFERROR(SMALL(AW346:AW1024,ROW()-ROW($AW$1027)+1),"")</f>
        <v>0</v>
      </c>
      <c r="AX1376">
        <f>IFERROR(SMALL(AX346:AX1024,ROW()-ROW($AX$1027)+1),"")</f>
        <v>0</v>
      </c>
      <c r="AY1376">
        <f>IFERROR(SMALL(AY346:AY1024,ROW()-ROW($AY$1027)+1),"")</f>
        <v>0</v>
      </c>
      <c r="AZ1376">
        <f>IFERROR(SMALL(AZ346:AZ1024,ROW()-ROW($AZ$1027)+1),"")</f>
        <v>0</v>
      </c>
      <c r="BA1376">
        <f>IFERROR(SMALL(BA346:BA1024,ROW()-ROW($BA$1027)+1),"")</f>
        <v>0</v>
      </c>
      <c r="BB1376">
        <f>IFERROR(SMALL(BB346:BB1024,ROW()-ROW($BB$1027)+1),"")</f>
        <v>0</v>
      </c>
      <c r="BC1376">
        <f>IFERROR(SMALL(BC346:BC1024,ROW()-ROW($BC$1027)+1),"")</f>
        <v>0</v>
      </c>
      <c r="BD1376">
        <f>IFERROR(SMALL(BD346:BD1024,ROW()-ROW($BD$1027)+1),"")</f>
        <v>0</v>
      </c>
      <c r="BE1376">
        <f>IFERROR(SMALL(BE346:BE1024,ROW()-ROW($BE$1027)+1),"")</f>
        <v>0</v>
      </c>
      <c r="BF1376">
        <f>IFERROR(SMALL(BF346:BF1024,ROW()-ROW($BF$1027)+1),"")</f>
        <v>0</v>
      </c>
      <c r="BG1376">
        <f>IFERROR(SMALL(BG346:BG1024,ROW()-ROW($BG$1027)+1),"")</f>
        <v>0</v>
      </c>
      <c r="BH1376">
        <f>IFERROR(SMALL(BH346:BH1024,ROW()-ROW($BH$1027)+1),"")</f>
        <v>0</v>
      </c>
      <c r="BI1376">
        <f>IFERROR(SMALL(BI346:BI1024,ROW()-ROW($BI$1027)+1),"")</f>
        <v>0</v>
      </c>
      <c r="BJ1376">
        <f>IFERROR(SMALL(BJ346:BJ1024,ROW()-ROW($BJ$1027)+1),"")</f>
        <v>0</v>
      </c>
      <c r="BK1376">
        <f>IFERROR(SMALL(BK346:BK1024,ROW()-ROW($BK$1027)+1),"")</f>
        <v>0</v>
      </c>
      <c r="BL1376">
        <f>IFERROR(SMALL(BL346:BL1024,ROW()-ROW($BL$1027)+1),"")</f>
        <v>0</v>
      </c>
      <c r="BM1376">
        <f>IFERROR(SMALL(BM346:BM1024,ROW()-ROW($BM$1027)+1),"")</f>
        <v>0</v>
      </c>
      <c r="BN1376">
        <f>IFERROR(SMALL(BN346:BN1024,ROW()-ROW($BN$1027)+1),"")</f>
        <v>0</v>
      </c>
      <c r="BO1376">
        <f>IFERROR(SMALL(BO346:BO1024,ROW()-ROW($BO$1027)+1),"")</f>
        <v>0</v>
      </c>
      <c r="BP1376">
        <f>IFERROR(SMALL(BP346:BP1024,ROW()-ROW($BP$1027)+1),"")</f>
        <v>0</v>
      </c>
      <c r="BQ1376">
        <f>IFERROR(SMALL(BQ346:BQ1024,ROW()-ROW($BQ$1027)+1),"")</f>
        <v>0</v>
      </c>
      <c r="BR1376">
        <f>IFERROR(SMALL(BR346:BR1024,ROW()-ROW($BR$1027)+1),"")</f>
        <v>0</v>
      </c>
    </row>
    <row r="1377" spans="5:70">
      <c r="E1377">
        <f>IFERROR(SMALL(E346:E1024,ROW()-ROW($E$1027)+1),"")</f>
        <v>0</v>
      </c>
      <c r="F1377">
        <f>IFERROR(SMALL(F346:F1024,ROW()-ROW($F$1027)+1),"")</f>
        <v>0</v>
      </c>
      <c r="G1377">
        <f>IFERROR(SMALL(G346:G1024,ROW()-ROW($G$1027)+1),"")</f>
        <v>0</v>
      </c>
      <c r="H1377">
        <f>IFERROR(SMALL(H346:H1024,ROW()-ROW($H$1027)+1),"")</f>
        <v>0</v>
      </c>
      <c r="I1377">
        <f>IFERROR(SMALL(I346:I1024,ROW()-ROW($I$1027)+1),"")</f>
        <v>0</v>
      </c>
      <c r="J1377">
        <f>IFERROR(SMALL(J346:J1024,ROW()-ROW($J$1027)+1),"")</f>
        <v>0</v>
      </c>
      <c r="K1377">
        <f>IFERROR(SMALL(K346:K1024,ROW()-ROW($K$1027)+1),"")</f>
        <v>0</v>
      </c>
      <c r="L1377">
        <f>IFERROR(SMALL(L346:L1024,ROW()-ROW($L$1027)+1),"")</f>
        <v>0</v>
      </c>
      <c r="M1377">
        <f>IFERROR(SMALL(M346:M1024,ROW()-ROW($M$1027)+1),"")</f>
        <v>0</v>
      </c>
      <c r="N1377">
        <f>IFERROR(SMALL(N346:N1024,ROW()-ROW($N$1027)+1),"")</f>
        <v>0</v>
      </c>
      <c r="O1377">
        <f>IFERROR(SMALL(O346:O1024,ROW()-ROW($O$1027)+1),"")</f>
        <v>0</v>
      </c>
      <c r="P1377">
        <f>IFERROR(SMALL(P346:P1024,ROW()-ROW($P$1027)+1),"")</f>
        <v>0</v>
      </c>
      <c r="Q1377">
        <f>IFERROR(SMALL(Q346:Q1024,ROW()-ROW($Q$1027)+1),"")</f>
        <v>0</v>
      </c>
      <c r="R1377">
        <f>IFERROR(SMALL(R346:R1024,ROW()-ROW($R$1027)+1),"")</f>
        <v>0</v>
      </c>
      <c r="S1377">
        <f>IFERROR(SMALL(S346:S1024,ROW()-ROW($S$1027)+1),"")</f>
        <v>0</v>
      </c>
      <c r="T1377">
        <f>IFERROR(SMALL(T346:T1024,ROW()-ROW($T$1027)+1),"")</f>
        <v>0</v>
      </c>
      <c r="U1377">
        <f>IFERROR(SMALL(U346:U1024,ROW()-ROW($U$1027)+1),"")</f>
        <v>0</v>
      </c>
      <c r="V1377">
        <f>IFERROR(SMALL(V346:V1024,ROW()-ROW($V$1027)+1),"")</f>
        <v>0</v>
      </c>
      <c r="W1377">
        <f>IFERROR(SMALL(W346:W1024,ROW()-ROW($W$1027)+1),"")</f>
        <v>0</v>
      </c>
      <c r="X1377">
        <f>IFERROR(SMALL(X346:X1024,ROW()-ROW($X$1027)+1),"")</f>
        <v>0</v>
      </c>
      <c r="Y1377">
        <f>IFERROR(SMALL(Y346:Y1024,ROW()-ROW($Y$1027)+1),"")</f>
        <v>0</v>
      </c>
      <c r="Z1377">
        <f>IFERROR(SMALL(Z346:Z1024,ROW()-ROW($Z$1027)+1),"")</f>
        <v>0</v>
      </c>
      <c r="AA1377">
        <f>IFERROR(SMALL(AA346:AA1024,ROW()-ROW($AA$1027)+1),"")</f>
        <v>0</v>
      </c>
      <c r="AB1377">
        <f>IFERROR(SMALL(AB346:AB1024,ROW()-ROW($AB$1027)+1),"")</f>
        <v>0</v>
      </c>
      <c r="AC1377">
        <f>IFERROR(SMALL(AC346:AC1024,ROW()-ROW($AC$1027)+1),"")</f>
        <v>0</v>
      </c>
      <c r="AD1377">
        <f>IFERROR(SMALL(AD346:AD1024,ROW()-ROW($AD$1027)+1),"")</f>
        <v>0</v>
      </c>
      <c r="AE1377">
        <f>IFERROR(SMALL(AE346:AE1024,ROW()-ROW($AE$1027)+1),"")</f>
        <v>0</v>
      </c>
      <c r="AF1377">
        <f>IFERROR(SMALL(AF346:AF1024,ROW()-ROW($AF$1027)+1),"")</f>
        <v>0</v>
      </c>
      <c r="AG1377">
        <f>IFERROR(SMALL(AG346:AG1024,ROW()-ROW($AG$1027)+1),"")</f>
        <v>0</v>
      </c>
      <c r="AH1377">
        <f>IFERROR(SMALL(AH346:AH1024,ROW()-ROW($AH$1027)+1),"")</f>
        <v>0</v>
      </c>
      <c r="AI1377">
        <f>IFERROR(SMALL(AI346:AI1024,ROW()-ROW($AI$1027)+1),"")</f>
        <v>0</v>
      </c>
      <c r="AJ1377">
        <f>IFERROR(SMALL(AJ346:AJ1024,ROW()-ROW($AJ$1027)+1),"")</f>
        <v>0</v>
      </c>
      <c r="AM1377">
        <f>IFERROR(SMALL(AM346:AM1024,ROW()-ROW($AM$1027)+1),"")</f>
        <v>0</v>
      </c>
      <c r="AN1377">
        <f>IFERROR(SMALL(AN346:AN1024,ROW()-ROW($AN$1027)+1),"")</f>
        <v>0</v>
      </c>
      <c r="AO1377">
        <f>IFERROR(SMALL(AO346:AO1024,ROW()-ROW($AO$1027)+1),"")</f>
        <v>0</v>
      </c>
      <c r="AP1377">
        <f>IFERROR(SMALL(AP346:AP1024,ROW()-ROW($AP$1027)+1),"")</f>
        <v>0</v>
      </c>
      <c r="AQ1377">
        <f>IFERROR(SMALL(AQ346:AQ1024,ROW()-ROW($AQ$1027)+1),"")</f>
        <v>0</v>
      </c>
      <c r="AR1377">
        <f>IFERROR(SMALL(AR346:AR1024,ROW()-ROW($AR$1027)+1),"")</f>
        <v>0</v>
      </c>
      <c r="AS1377">
        <f>IFERROR(SMALL(AS346:AS1024,ROW()-ROW($AS$1027)+1),"")</f>
        <v>0</v>
      </c>
      <c r="AT1377">
        <f>IFERROR(SMALL(AT346:AT1024,ROW()-ROW($AT$1027)+1),"")</f>
        <v>0</v>
      </c>
      <c r="AU1377">
        <f>IFERROR(SMALL(AU346:AU1024,ROW()-ROW($AU$1027)+1),"")</f>
        <v>0</v>
      </c>
      <c r="AV1377">
        <f>IFERROR(SMALL(AV346:AV1024,ROW()-ROW($AV$1027)+1),"")</f>
        <v>0</v>
      </c>
      <c r="AW1377">
        <f>IFERROR(SMALL(AW346:AW1024,ROW()-ROW($AW$1027)+1),"")</f>
        <v>0</v>
      </c>
      <c r="AX1377">
        <f>IFERROR(SMALL(AX346:AX1024,ROW()-ROW($AX$1027)+1),"")</f>
        <v>0</v>
      </c>
      <c r="AY1377">
        <f>IFERROR(SMALL(AY346:AY1024,ROW()-ROW($AY$1027)+1),"")</f>
        <v>0</v>
      </c>
      <c r="AZ1377">
        <f>IFERROR(SMALL(AZ346:AZ1024,ROW()-ROW($AZ$1027)+1),"")</f>
        <v>0</v>
      </c>
      <c r="BA1377">
        <f>IFERROR(SMALL(BA346:BA1024,ROW()-ROW($BA$1027)+1),"")</f>
        <v>0</v>
      </c>
      <c r="BB1377">
        <f>IFERROR(SMALL(BB346:BB1024,ROW()-ROW($BB$1027)+1),"")</f>
        <v>0</v>
      </c>
      <c r="BC1377">
        <f>IFERROR(SMALL(BC346:BC1024,ROW()-ROW($BC$1027)+1),"")</f>
        <v>0</v>
      </c>
      <c r="BD1377">
        <f>IFERROR(SMALL(BD346:BD1024,ROW()-ROW($BD$1027)+1),"")</f>
        <v>0</v>
      </c>
      <c r="BE1377">
        <f>IFERROR(SMALL(BE346:BE1024,ROW()-ROW($BE$1027)+1),"")</f>
        <v>0</v>
      </c>
      <c r="BF1377">
        <f>IFERROR(SMALL(BF346:BF1024,ROW()-ROW($BF$1027)+1),"")</f>
        <v>0</v>
      </c>
      <c r="BG1377">
        <f>IFERROR(SMALL(BG346:BG1024,ROW()-ROW($BG$1027)+1),"")</f>
        <v>0</v>
      </c>
      <c r="BH1377">
        <f>IFERROR(SMALL(BH346:BH1024,ROW()-ROW($BH$1027)+1),"")</f>
        <v>0</v>
      </c>
      <c r="BI1377">
        <f>IFERROR(SMALL(BI346:BI1024,ROW()-ROW($BI$1027)+1),"")</f>
        <v>0</v>
      </c>
      <c r="BJ1377">
        <f>IFERROR(SMALL(BJ346:BJ1024,ROW()-ROW($BJ$1027)+1),"")</f>
        <v>0</v>
      </c>
      <c r="BK1377">
        <f>IFERROR(SMALL(BK346:BK1024,ROW()-ROW($BK$1027)+1),"")</f>
        <v>0</v>
      </c>
      <c r="BL1377">
        <f>IFERROR(SMALL(BL346:BL1024,ROW()-ROW($BL$1027)+1),"")</f>
        <v>0</v>
      </c>
      <c r="BM1377">
        <f>IFERROR(SMALL(BM346:BM1024,ROW()-ROW($BM$1027)+1),"")</f>
        <v>0</v>
      </c>
      <c r="BN1377">
        <f>IFERROR(SMALL(BN346:BN1024,ROW()-ROW($BN$1027)+1),"")</f>
        <v>0</v>
      </c>
      <c r="BO1377">
        <f>IFERROR(SMALL(BO346:BO1024,ROW()-ROW($BO$1027)+1),"")</f>
        <v>0</v>
      </c>
      <c r="BP1377">
        <f>IFERROR(SMALL(BP346:BP1024,ROW()-ROW($BP$1027)+1),"")</f>
        <v>0</v>
      </c>
      <c r="BQ1377">
        <f>IFERROR(SMALL(BQ346:BQ1024,ROW()-ROW($BQ$1027)+1),"")</f>
        <v>0</v>
      </c>
      <c r="BR1377">
        <f>IFERROR(SMALL(BR346:BR1024,ROW()-ROW($BR$1027)+1),"")</f>
        <v>0</v>
      </c>
    </row>
    <row r="1378" spans="5:70">
      <c r="E1378">
        <f>IFERROR(SMALL(E346:E1024,ROW()-ROW($E$1027)+1),"")</f>
        <v>0</v>
      </c>
      <c r="F1378">
        <f>IFERROR(SMALL(F346:F1024,ROW()-ROW($F$1027)+1),"")</f>
        <v>0</v>
      </c>
      <c r="G1378">
        <f>IFERROR(SMALL(G346:G1024,ROW()-ROW($G$1027)+1),"")</f>
        <v>0</v>
      </c>
      <c r="H1378">
        <f>IFERROR(SMALL(H346:H1024,ROW()-ROW($H$1027)+1),"")</f>
        <v>0</v>
      </c>
      <c r="I1378">
        <f>IFERROR(SMALL(I346:I1024,ROW()-ROW($I$1027)+1),"")</f>
        <v>0</v>
      </c>
      <c r="J1378">
        <f>IFERROR(SMALL(J346:J1024,ROW()-ROW($J$1027)+1),"")</f>
        <v>0</v>
      </c>
      <c r="K1378">
        <f>IFERROR(SMALL(K346:K1024,ROW()-ROW($K$1027)+1),"")</f>
        <v>0</v>
      </c>
      <c r="L1378">
        <f>IFERROR(SMALL(L346:L1024,ROW()-ROW($L$1027)+1),"")</f>
        <v>0</v>
      </c>
      <c r="M1378">
        <f>IFERROR(SMALL(M346:M1024,ROW()-ROW($M$1027)+1),"")</f>
        <v>0</v>
      </c>
      <c r="N1378">
        <f>IFERROR(SMALL(N346:N1024,ROW()-ROW($N$1027)+1),"")</f>
        <v>0</v>
      </c>
      <c r="O1378">
        <f>IFERROR(SMALL(O346:O1024,ROW()-ROW($O$1027)+1),"")</f>
        <v>0</v>
      </c>
      <c r="P1378">
        <f>IFERROR(SMALL(P346:P1024,ROW()-ROW($P$1027)+1),"")</f>
        <v>0</v>
      </c>
      <c r="Q1378">
        <f>IFERROR(SMALL(Q346:Q1024,ROW()-ROW($Q$1027)+1),"")</f>
        <v>0</v>
      </c>
      <c r="R1378">
        <f>IFERROR(SMALL(R346:R1024,ROW()-ROW($R$1027)+1),"")</f>
        <v>0</v>
      </c>
      <c r="S1378">
        <f>IFERROR(SMALL(S346:S1024,ROW()-ROW($S$1027)+1),"")</f>
        <v>0</v>
      </c>
      <c r="T1378">
        <f>IFERROR(SMALL(T346:T1024,ROW()-ROW($T$1027)+1),"")</f>
        <v>0</v>
      </c>
      <c r="U1378">
        <f>IFERROR(SMALL(U346:U1024,ROW()-ROW($U$1027)+1),"")</f>
        <v>0</v>
      </c>
      <c r="V1378">
        <f>IFERROR(SMALL(V346:V1024,ROW()-ROW($V$1027)+1),"")</f>
        <v>0</v>
      </c>
      <c r="W1378">
        <f>IFERROR(SMALL(W346:W1024,ROW()-ROW($W$1027)+1),"")</f>
        <v>0</v>
      </c>
      <c r="X1378">
        <f>IFERROR(SMALL(X346:X1024,ROW()-ROW($X$1027)+1),"")</f>
        <v>0</v>
      </c>
      <c r="Y1378">
        <f>IFERROR(SMALL(Y346:Y1024,ROW()-ROW($Y$1027)+1),"")</f>
        <v>0</v>
      </c>
      <c r="Z1378">
        <f>IFERROR(SMALL(Z346:Z1024,ROW()-ROW($Z$1027)+1),"")</f>
        <v>0</v>
      </c>
      <c r="AA1378">
        <f>IFERROR(SMALL(AA346:AA1024,ROW()-ROW($AA$1027)+1),"")</f>
        <v>0</v>
      </c>
      <c r="AB1378">
        <f>IFERROR(SMALL(AB346:AB1024,ROW()-ROW($AB$1027)+1),"")</f>
        <v>0</v>
      </c>
      <c r="AC1378">
        <f>IFERROR(SMALL(AC346:AC1024,ROW()-ROW($AC$1027)+1),"")</f>
        <v>0</v>
      </c>
      <c r="AD1378">
        <f>IFERROR(SMALL(AD346:AD1024,ROW()-ROW($AD$1027)+1),"")</f>
        <v>0</v>
      </c>
      <c r="AE1378">
        <f>IFERROR(SMALL(AE346:AE1024,ROW()-ROW($AE$1027)+1),"")</f>
        <v>0</v>
      </c>
      <c r="AF1378">
        <f>IFERROR(SMALL(AF346:AF1024,ROW()-ROW($AF$1027)+1),"")</f>
        <v>0</v>
      </c>
      <c r="AG1378">
        <f>IFERROR(SMALL(AG346:AG1024,ROW()-ROW($AG$1027)+1),"")</f>
        <v>0</v>
      </c>
      <c r="AH1378">
        <f>IFERROR(SMALL(AH346:AH1024,ROW()-ROW($AH$1027)+1),"")</f>
        <v>0</v>
      </c>
      <c r="AI1378">
        <f>IFERROR(SMALL(AI346:AI1024,ROW()-ROW($AI$1027)+1),"")</f>
        <v>0</v>
      </c>
      <c r="AJ1378">
        <f>IFERROR(SMALL(AJ346:AJ1024,ROW()-ROW($AJ$1027)+1),"")</f>
        <v>0</v>
      </c>
      <c r="AM1378">
        <f>IFERROR(SMALL(AM346:AM1024,ROW()-ROW($AM$1027)+1),"")</f>
        <v>0</v>
      </c>
      <c r="AN1378">
        <f>IFERROR(SMALL(AN346:AN1024,ROW()-ROW($AN$1027)+1),"")</f>
        <v>0</v>
      </c>
      <c r="AO1378">
        <f>IFERROR(SMALL(AO346:AO1024,ROW()-ROW($AO$1027)+1),"")</f>
        <v>0</v>
      </c>
      <c r="AP1378">
        <f>IFERROR(SMALL(AP346:AP1024,ROW()-ROW($AP$1027)+1),"")</f>
        <v>0</v>
      </c>
      <c r="AQ1378">
        <f>IFERROR(SMALL(AQ346:AQ1024,ROW()-ROW($AQ$1027)+1),"")</f>
        <v>0</v>
      </c>
      <c r="AR1378">
        <f>IFERROR(SMALL(AR346:AR1024,ROW()-ROW($AR$1027)+1),"")</f>
        <v>0</v>
      </c>
      <c r="AS1378">
        <f>IFERROR(SMALL(AS346:AS1024,ROW()-ROW($AS$1027)+1),"")</f>
        <v>0</v>
      </c>
      <c r="AT1378">
        <f>IFERROR(SMALL(AT346:AT1024,ROW()-ROW($AT$1027)+1),"")</f>
        <v>0</v>
      </c>
      <c r="AU1378">
        <f>IFERROR(SMALL(AU346:AU1024,ROW()-ROW($AU$1027)+1),"")</f>
        <v>0</v>
      </c>
      <c r="AV1378">
        <f>IFERROR(SMALL(AV346:AV1024,ROW()-ROW($AV$1027)+1),"")</f>
        <v>0</v>
      </c>
      <c r="AW1378">
        <f>IFERROR(SMALL(AW346:AW1024,ROW()-ROW($AW$1027)+1),"")</f>
        <v>0</v>
      </c>
      <c r="AX1378">
        <f>IFERROR(SMALL(AX346:AX1024,ROW()-ROW($AX$1027)+1),"")</f>
        <v>0</v>
      </c>
      <c r="AY1378">
        <f>IFERROR(SMALL(AY346:AY1024,ROW()-ROW($AY$1027)+1),"")</f>
        <v>0</v>
      </c>
      <c r="AZ1378">
        <f>IFERROR(SMALL(AZ346:AZ1024,ROW()-ROW($AZ$1027)+1),"")</f>
        <v>0</v>
      </c>
      <c r="BA1378">
        <f>IFERROR(SMALL(BA346:BA1024,ROW()-ROW($BA$1027)+1),"")</f>
        <v>0</v>
      </c>
      <c r="BB1378">
        <f>IFERROR(SMALL(BB346:BB1024,ROW()-ROW($BB$1027)+1),"")</f>
        <v>0</v>
      </c>
      <c r="BC1378">
        <f>IFERROR(SMALL(BC346:BC1024,ROW()-ROW($BC$1027)+1),"")</f>
        <v>0</v>
      </c>
      <c r="BD1378">
        <f>IFERROR(SMALL(BD346:BD1024,ROW()-ROW($BD$1027)+1),"")</f>
        <v>0</v>
      </c>
      <c r="BE1378">
        <f>IFERROR(SMALL(BE346:BE1024,ROW()-ROW($BE$1027)+1),"")</f>
        <v>0</v>
      </c>
      <c r="BF1378">
        <f>IFERROR(SMALL(BF346:BF1024,ROW()-ROW($BF$1027)+1),"")</f>
        <v>0</v>
      </c>
      <c r="BG1378">
        <f>IFERROR(SMALL(BG346:BG1024,ROW()-ROW($BG$1027)+1),"")</f>
        <v>0</v>
      </c>
      <c r="BH1378">
        <f>IFERROR(SMALL(BH346:BH1024,ROW()-ROW($BH$1027)+1),"")</f>
        <v>0</v>
      </c>
      <c r="BI1378">
        <f>IFERROR(SMALL(BI346:BI1024,ROW()-ROW($BI$1027)+1),"")</f>
        <v>0</v>
      </c>
      <c r="BJ1378">
        <f>IFERROR(SMALL(BJ346:BJ1024,ROW()-ROW($BJ$1027)+1),"")</f>
        <v>0</v>
      </c>
      <c r="BK1378">
        <f>IFERROR(SMALL(BK346:BK1024,ROW()-ROW($BK$1027)+1),"")</f>
        <v>0</v>
      </c>
      <c r="BL1378">
        <f>IFERROR(SMALL(BL346:BL1024,ROW()-ROW($BL$1027)+1),"")</f>
        <v>0</v>
      </c>
      <c r="BM1378">
        <f>IFERROR(SMALL(BM346:BM1024,ROW()-ROW($BM$1027)+1),"")</f>
        <v>0</v>
      </c>
      <c r="BN1378">
        <f>IFERROR(SMALL(BN346:BN1024,ROW()-ROW($BN$1027)+1),"")</f>
        <v>0</v>
      </c>
      <c r="BO1378">
        <f>IFERROR(SMALL(BO346:BO1024,ROW()-ROW($BO$1027)+1),"")</f>
        <v>0</v>
      </c>
      <c r="BP1378">
        <f>IFERROR(SMALL(BP346:BP1024,ROW()-ROW($BP$1027)+1),"")</f>
        <v>0</v>
      </c>
      <c r="BQ1378">
        <f>IFERROR(SMALL(BQ346:BQ1024,ROW()-ROW($BQ$1027)+1),"")</f>
        <v>0</v>
      </c>
      <c r="BR1378">
        <f>IFERROR(SMALL(BR346:BR1024,ROW()-ROW($BR$1027)+1),"")</f>
        <v>0</v>
      </c>
    </row>
    <row r="1379" spans="5:70">
      <c r="E1379">
        <f>IFERROR(SMALL(E346:E1024,ROW()-ROW($E$1027)+1),"")</f>
        <v>0</v>
      </c>
      <c r="F1379">
        <f>IFERROR(SMALL(F346:F1024,ROW()-ROW($F$1027)+1),"")</f>
        <v>0</v>
      </c>
      <c r="G1379">
        <f>IFERROR(SMALL(G346:G1024,ROW()-ROW($G$1027)+1),"")</f>
        <v>0</v>
      </c>
      <c r="H1379">
        <f>IFERROR(SMALL(H346:H1024,ROW()-ROW($H$1027)+1),"")</f>
        <v>0</v>
      </c>
      <c r="I1379">
        <f>IFERROR(SMALL(I346:I1024,ROW()-ROW($I$1027)+1),"")</f>
        <v>0</v>
      </c>
      <c r="J1379">
        <f>IFERROR(SMALL(J346:J1024,ROW()-ROW($J$1027)+1),"")</f>
        <v>0</v>
      </c>
      <c r="K1379">
        <f>IFERROR(SMALL(K346:K1024,ROW()-ROW($K$1027)+1),"")</f>
        <v>0</v>
      </c>
      <c r="L1379">
        <f>IFERROR(SMALL(L346:L1024,ROW()-ROW($L$1027)+1),"")</f>
        <v>0</v>
      </c>
      <c r="M1379">
        <f>IFERROR(SMALL(M346:M1024,ROW()-ROW($M$1027)+1),"")</f>
        <v>0</v>
      </c>
      <c r="N1379">
        <f>IFERROR(SMALL(N346:N1024,ROW()-ROW($N$1027)+1),"")</f>
        <v>0</v>
      </c>
      <c r="O1379">
        <f>IFERROR(SMALL(O346:O1024,ROW()-ROW($O$1027)+1),"")</f>
        <v>0</v>
      </c>
      <c r="P1379">
        <f>IFERROR(SMALL(P346:P1024,ROW()-ROW($P$1027)+1),"")</f>
        <v>0</v>
      </c>
      <c r="Q1379">
        <f>IFERROR(SMALL(Q346:Q1024,ROW()-ROW($Q$1027)+1),"")</f>
        <v>0</v>
      </c>
      <c r="R1379">
        <f>IFERROR(SMALL(R346:R1024,ROW()-ROW($R$1027)+1),"")</f>
        <v>0</v>
      </c>
      <c r="S1379">
        <f>IFERROR(SMALL(S346:S1024,ROW()-ROW($S$1027)+1),"")</f>
        <v>0</v>
      </c>
      <c r="T1379">
        <f>IFERROR(SMALL(T346:T1024,ROW()-ROW($T$1027)+1),"")</f>
        <v>0</v>
      </c>
      <c r="U1379">
        <f>IFERROR(SMALL(U346:U1024,ROW()-ROW($U$1027)+1),"")</f>
        <v>0</v>
      </c>
      <c r="V1379">
        <f>IFERROR(SMALL(V346:V1024,ROW()-ROW($V$1027)+1),"")</f>
        <v>0</v>
      </c>
      <c r="W1379">
        <f>IFERROR(SMALL(W346:W1024,ROW()-ROW($W$1027)+1),"")</f>
        <v>0</v>
      </c>
      <c r="X1379">
        <f>IFERROR(SMALL(X346:X1024,ROW()-ROW($X$1027)+1),"")</f>
        <v>0</v>
      </c>
      <c r="Y1379">
        <f>IFERROR(SMALL(Y346:Y1024,ROW()-ROW($Y$1027)+1),"")</f>
        <v>0</v>
      </c>
      <c r="Z1379">
        <f>IFERROR(SMALL(Z346:Z1024,ROW()-ROW($Z$1027)+1),"")</f>
        <v>0</v>
      </c>
      <c r="AA1379">
        <f>IFERROR(SMALL(AA346:AA1024,ROW()-ROW($AA$1027)+1),"")</f>
        <v>0</v>
      </c>
      <c r="AB1379">
        <f>IFERROR(SMALL(AB346:AB1024,ROW()-ROW($AB$1027)+1),"")</f>
        <v>0</v>
      </c>
      <c r="AC1379">
        <f>IFERROR(SMALL(AC346:AC1024,ROW()-ROW($AC$1027)+1),"")</f>
        <v>0</v>
      </c>
      <c r="AD1379">
        <f>IFERROR(SMALL(AD346:AD1024,ROW()-ROW($AD$1027)+1),"")</f>
        <v>0</v>
      </c>
      <c r="AE1379">
        <f>IFERROR(SMALL(AE346:AE1024,ROW()-ROW($AE$1027)+1),"")</f>
        <v>0</v>
      </c>
      <c r="AF1379">
        <f>IFERROR(SMALL(AF346:AF1024,ROW()-ROW($AF$1027)+1),"")</f>
        <v>0</v>
      </c>
      <c r="AG1379">
        <f>IFERROR(SMALL(AG346:AG1024,ROW()-ROW($AG$1027)+1),"")</f>
        <v>0</v>
      </c>
      <c r="AH1379">
        <f>IFERROR(SMALL(AH346:AH1024,ROW()-ROW($AH$1027)+1),"")</f>
        <v>0</v>
      </c>
      <c r="AI1379">
        <f>IFERROR(SMALL(AI346:AI1024,ROW()-ROW($AI$1027)+1),"")</f>
        <v>0</v>
      </c>
      <c r="AJ1379">
        <f>IFERROR(SMALL(AJ346:AJ1024,ROW()-ROW($AJ$1027)+1),"")</f>
        <v>0</v>
      </c>
      <c r="AM1379">
        <f>IFERROR(SMALL(AM346:AM1024,ROW()-ROW($AM$1027)+1),"")</f>
        <v>0</v>
      </c>
      <c r="AN1379">
        <f>IFERROR(SMALL(AN346:AN1024,ROW()-ROW($AN$1027)+1),"")</f>
        <v>0</v>
      </c>
      <c r="AO1379">
        <f>IFERROR(SMALL(AO346:AO1024,ROW()-ROW($AO$1027)+1),"")</f>
        <v>0</v>
      </c>
      <c r="AP1379">
        <f>IFERROR(SMALL(AP346:AP1024,ROW()-ROW($AP$1027)+1),"")</f>
        <v>0</v>
      </c>
      <c r="AQ1379">
        <f>IFERROR(SMALL(AQ346:AQ1024,ROW()-ROW($AQ$1027)+1),"")</f>
        <v>0</v>
      </c>
      <c r="AR1379">
        <f>IFERROR(SMALL(AR346:AR1024,ROW()-ROW($AR$1027)+1),"")</f>
        <v>0</v>
      </c>
      <c r="AS1379">
        <f>IFERROR(SMALL(AS346:AS1024,ROW()-ROW($AS$1027)+1),"")</f>
        <v>0</v>
      </c>
      <c r="AT1379">
        <f>IFERROR(SMALL(AT346:AT1024,ROW()-ROW($AT$1027)+1),"")</f>
        <v>0</v>
      </c>
      <c r="AU1379">
        <f>IFERROR(SMALL(AU346:AU1024,ROW()-ROW($AU$1027)+1),"")</f>
        <v>0</v>
      </c>
      <c r="AV1379">
        <f>IFERROR(SMALL(AV346:AV1024,ROW()-ROW($AV$1027)+1),"")</f>
        <v>0</v>
      </c>
      <c r="AW1379">
        <f>IFERROR(SMALL(AW346:AW1024,ROW()-ROW($AW$1027)+1),"")</f>
        <v>0</v>
      </c>
      <c r="AX1379">
        <f>IFERROR(SMALL(AX346:AX1024,ROW()-ROW($AX$1027)+1),"")</f>
        <v>0</v>
      </c>
      <c r="AY1379">
        <f>IFERROR(SMALL(AY346:AY1024,ROW()-ROW($AY$1027)+1),"")</f>
        <v>0</v>
      </c>
      <c r="AZ1379">
        <f>IFERROR(SMALL(AZ346:AZ1024,ROW()-ROW($AZ$1027)+1),"")</f>
        <v>0</v>
      </c>
      <c r="BA1379">
        <f>IFERROR(SMALL(BA346:BA1024,ROW()-ROW($BA$1027)+1),"")</f>
        <v>0</v>
      </c>
      <c r="BB1379">
        <f>IFERROR(SMALL(BB346:BB1024,ROW()-ROW($BB$1027)+1),"")</f>
        <v>0</v>
      </c>
      <c r="BC1379">
        <f>IFERROR(SMALL(BC346:BC1024,ROW()-ROW($BC$1027)+1),"")</f>
        <v>0</v>
      </c>
      <c r="BD1379">
        <f>IFERROR(SMALL(BD346:BD1024,ROW()-ROW($BD$1027)+1),"")</f>
        <v>0</v>
      </c>
      <c r="BE1379">
        <f>IFERROR(SMALL(BE346:BE1024,ROW()-ROW($BE$1027)+1),"")</f>
        <v>0</v>
      </c>
      <c r="BF1379">
        <f>IFERROR(SMALL(BF346:BF1024,ROW()-ROW($BF$1027)+1),"")</f>
        <v>0</v>
      </c>
      <c r="BG1379">
        <f>IFERROR(SMALL(BG346:BG1024,ROW()-ROW($BG$1027)+1),"")</f>
        <v>0</v>
      </c>
      <c r="BH1379">
        <f>IFERROR(SMALL(BH346:BH1024,ROW()-ROW($BH$1027)+1),"")</f>
        <v>0</v>
      </c>
      <c r="BI1379">
        <f>IFERROR(SMALL(BI346:BI1024,ROW()-ROW($BI$1027)+1),"")</f>
        <v>0</v>
      </c>
      <c r="BJ1379">
        <f>IFERROR(SMALL(BJ346:BJ1024,ROW()-ROW($BJ$1027)+1),"")</f>
        <v>0</v>
      </c>
      <c r="BK1379">
        <f>IFERROR(SMALL(BK346:BK1024,ROW()-ROW($BK$1027)+1),"")</f>
        <v>0</v>
      </c>
      <c r="BL1379">
        <f>IFERROR(SMALL(BL346:BL1024,ROW()-ROW($BL$1027)+1),"")</f>
        <v>0</v>
      </c>
      <c r="BM1379">
        <f>IFERROR(SMALL(BM346:BM1024,ROW()-ROW($BM$1027)+1),"")</f>
        <v>0</v>
      </c>
      <c r="BN1379">
        <f>IFERROR(SMALL(BN346:BN1024,ROW()-ROW($BN$1027)+1),"")</f>
        <v>0</v>
      </c>
      <c r="BO1379">
        <f>IFERROR(SMALL(BO346:BO1024,ROW()-ROW($BO$1027)+1),"")</f>
        <v>0</v>
      </c>
      <c r="BP1379">
        <f>IFERROR(SMALL(BP346:BP1024,ROW()-ROW($BP$1027)+1),"")</f>
        <v>0</v>
      </c>
      <c r="BQ1379">
        <f>IFERROR(SMALL(BQ346:BQ1024,ROW()-ROW($BQ$1027)+1),"")</f>
        <v>0</v>
      </c>
      <c r="BR1379">
        <f>IFERROR(SMALL(BR346:BR1024,ROW()-ROW($BR$1027)+1),"")</f>
        <v>0</v>
      </c>
    </row>
    <row r="1380" spans="5:70">
      <c r="E1380">
        <f>IFERROR(SMALL(E346:E1024,ROW()-ROW($E$1027)+1),"")</f>
        <v>0</v>
      </c>
      <c r="F1380">
        <f>IFERROR(SMALL(F346:F1024,ROW()-ROW($F$1027)+1),"")</f>
        <v>0</v>
      </c>
      <c r="G1380">
        <f>IFERROR(SMALL(G346:G1024,ROW()-ROW($G$1027)+1),"")</f>
        <v>0</v>
      </c>
      <c r="H1380">
        <f>IFERROR(SMALL(H346:H1024,ROW()-ROW($H$1027)+1),"")</f>
        <v>0</v>
      </c>
      <c r="I1380">
        <f>IFERROR(SMALL(I346:I1024,ROW()-ROW($I$1027)+1),"")</f>
        <v>0</v>
      </c>
      <c r="J1380">
        <f>IFERROR(SMALL(J346:J1024,ROW()-ROW($J$1027)+1),"")</f>
        <v>0</v>
      </c>
      <c r="K1380">
        <f>IFERROR(SMALL(K346:K1024,ROW()-ROW($K$1027)+1),"")</f>
        <v>0</v>
      </c>
      <c r="L1380">
        <f>IFERROR(SMALL(L346:L1024,ROW()-ROW($L$1027)+1),"")</f>
        <v>0</v>
      </c>
      <c r="M1380">
        <f>IFERROR(SMALL(M346:M1024,ROW()-ROW($M$1027)+1),"")</f>
        <v>0</v>
      </c>
      <c r="N1380">
        <f>IFERROR(SMALL(N346:N1024,ROW()-ROW($N$1027)+1),"")</f>
        <v>0</v>
      </c>
      <c r="O1380">
        <f>IFERROR(SMALL(O346:O1024,ROW()-ROW($O$1027)+1),"")</f>
        <v>0</v>
      </c>
      <c r="P1380">
        <f>IFERROR(SMALL(P346:P1024,ROW()-ROW($P$1027)+1),"")</f>
        <v>0</v>
      </c>
      <c r="Q1380">
        <f>IFERROR(SMALL(Q346:Q1024,ROW()-ROW($Q$1027)+1),"")</f>
        <v>0</v>
      </c>
      <c r="R1380">
        <f>IFERROR(SMALL(R346:R1024,ROW()-ROW($R$1027)+1),"")</f>
        <v>0</v>
      </c>
      <c r="S1380">
        <f>IFERROR(SMALL(S346:S1024,ROW()-ROW($S$1027)+1),"")</f>
        <v>0</v>
      </c>
      <c r="T1380">
        <f>IFERROR(SMALL(T346:T1024,ROW()-ROW($T$1027)+1),"")</f>
        <v>0</v>
      </c>
      <c r="U1380">
        <f>IFERROR(SMALL(U346:U1024,ROW()-ROW($U$1027)+1),"")</f>
        <v>0</v>
      </c>
      <c r="V1380">
        <f>IFERROR(SMALL(V346:V1024,ROW()-ROW($V$1027)+1),"")</f>
        <v>0</v>
      </c>
      <c r="W1380">
        <f>IFERROR(SMALL(W346:W1024,ROW()-ROW($W$1027)+1),"")</f>
        <v>0</v>
      </c>
      <c r="X1380">
        <f>IFERROR(SMALL(X346:X1024,ROW()-ROW($X$1027)+1),"")</f>
        <v>0</v>
      </c>
      <c r="Y1380">
        <f>IFERROR(SMALL(Y346:Y1024,ROW()-ROW($Y$1027)+1),"")</f>
        <v>0</v>
      </c>
      <c r="Z1380">
        <f>IFERROR(SMALL(Z346:Z1024,ROW()-ROW($Z$1027)+1),"")</f>
        <v>0</v>
      </c>
      <c r="AA1380">
        <f>IFERROR(SMALL(AA346:AA1024,ROW()-ROW($AA$1027)+1),"")</f>
        <v>0</v>
      </c>
      <c r="AB1380">
        <f>IFERROR(SMALL(AB346:AB1024,ROW()-ROW($AB$1027)+1),"")</f>
        <v>0</v>
      </c>
      <c r="AC1380">
        <f>IFERROR(SMALL(AC346:AC1024,ROW()-ROW($AC$1027)+1),"")</f>
        <v>0</v>
      </c>
      <c r="AD1380">
        <f>IFERROR(SMALL(AD346:AD1024,ROW()-ROW($AD$1027)+1),"")</f>
        <v>0</v>
      </c>
      <c r="AE1380">
        <f>IFERROR(SMALL(AE346:AE1024,ROW()-ROW($AE$1027)+1),"")</f>
        <v>0</v>
      </c>
      <c r="AF1380">
        <f>IFERROR(SMALL(AF346:AF1024,ROW()-ROW($AF$1027)+1),"")</f>
        <v>0</v>
      </c>
      <c r="AG1380">
        <f>IFERROR(SMALL(AG346:AG1024,ROW()-ROW($AG$1027)+1),"")</f>
        <v>0</v>
      </c>
      <c r="AH1380">
        <f>IFERROR(SMALL(AH346:AH1024,ROW()-ROW($AH$1027)+1),"")</f>
        <v>0</v>
      </c>
      <c r="AI1380">
        <f>IFERROR(SMALL(AI346:AI1024,ROW()-ROW($AI$1027)+1),"")</f>
        <v>0</v>
      </c>
      <c r="AJ1380">
        <f>IFERROR(SMALL(AJ346:AJ1024,ROW()-ROW($AJ$1027)+1),"")</f>
        <v>0</v>
      </c>
      <c r="AM1380">
        <f>IFERROR(SMALL(AM346:AM1024,ROW()-ROW($AM$1027)+1),"")</f>
        <v>0</v>
      </c>
      <c r="AN1380">
        <f>IFERROR(SMALL(AN346:AN1024,ROW()-ROW($AN$1027)+1),"")</f>
        <v>0</v>
      </c>
      <c r="AO1380">
        <f>IFERROR(SMALL(AO346:AO1024,ROW()-ROW($AO$1027)+1),"")</f>
        <v>0</v>
      </c>
      <c r="AP1380">
        <f>IFERROR(SMALL(AP346:AP1024,ROW()-ROW($AP$1027)+1),"")</f>
        <v>0</v>
      </c>
      <c r="AQ1380">
        <f>IFERROR(SMALL(AQ346:AQ1024,ROW()-ROW($AQ$1027)+1),"")</f>
        <v>0</v>
      </c>
      <c r="AR1380">
        <f>IFERROR(SMALL(AR346:AR1024,ROW()-ROW($AR$1027)+1),"")</f>
        <v>0</v>
      </c>
      <c r="AS1380">
        <f>IFERROR(SMALL(AS346:AS1024,ROW()-ROW($AS$1027)+1),"")</f>
        <v>0</v>
      </c>
      <c r="AT1380">
        <f>IFERROR(SMALL(AT346:AT1024,ROW()-ROW($AT$1027)+1),"")</f>
        <v>0</v>
      </c>
      <c r="AU1380">
        <f>IFERROR(SMALL(AU346:AU1024,ROW()-ROW($AU$1027)+1),"")</f>
        <v>0</v>
      </c>
      <c r="AV1380">
        <f>IFERROR(SMALL(AV346:AV1024,ROW()-ROW($AV$1027)+1),"")</f>
        <v>0</v>
      </c>
      <c r="AW1380">
        <f>IFERROR(SMALL(AW346:AW1024,ROW()-ROW($AW$1027)+1),"")</f>
        <v>0</v>
      </c>
      <c r="AX1380">
        <f>IFERROR(SMALL(AX346:AX1024,ROW()-ROW($AX$1027)+1),"")</f>
        <v>0</v>
      </c>
      <c r="AY1380">
        <f>IFERROR(SMALL(AY346:AY1024,ROW()-ROW($AY$1027)+1),"")</f>
        <v>0</v>
      </c>
      <c r="AZ1380">
        <f>IFERROR(SMALL(AZ346:AZ1024,ROW()-ROW($AZ$1027)+1),"")</f>
        <v>0</v>
      </c>
      <c r="BA1380">
        <f>IFERROR(SMALL(BA346:BA1024,ROW()-ROW($BA$1027)+1),"")</f>
        <v>0</v>
      </c>
      <c r="BB1380">
        <f>IFERROR(SMALL(BB346:BB1024,ROW()-ROW($BB$1027)+1),"")</f>
        <v>0</v>
      </c>
      <c r="BC1380">
        <f>IFERROR(SMALL(BC346:BC1024,ROW()-ROW($BC$1027)+1),"")</f>
        <v>0</v>
      </c>
      <c r="BD1380">
        <f>IFERROR(SMALL(BD346:BD1024,ROW()-ROW($BD$1027)+1),"")</f>
        <v>0</v>
      </c>
      <c r="BE1380">
        <f>IFERROR(SMALL(BE346:BE1024,ROW()-ROW($BE$1027)+1),"")</f>
        <v>0</v>
      </c>
      <c r="BF1380">
        <f>IFERROR(SMALL(BF346:BF1024,ROW()-ROW($BF$1027)+1),"")</f>
        <v>0</v>
      </c>
      <c r="BG1380">
        <f>IFERROR(SMALL(BG346:BG1024,ROW()-ROW($BG$1027)+1),"")</f>
        <v>0</v>
      </c>
      <c r="BH1380">
        <f>IFERROR(SMALL(BH346:BH1024,ROW()-ROW($BH$1027)+1),"")</f>
        <v>0</v>
      </c>
      <c r="BI1380">
        <f>IFERROR(SMALL(BI346:BI1024,ROW()-ROW($BI$1027)+1),"")</f>
        <v>0</v>
      </c>
      <c r="BJ1380">
        <f>IFERROR(SMALL(BJ346:BJ1024,ROW()-ROW($BJ$1027)+1),"")</f>
        <v>0</v>
      </c>
      <c r="BK1380">
        <f>IFERROR(SMALL(BK346:BK1024,ROW()-ROW($BK$1027)+1),"")</f>
        <v>0</v>
      </c>
      <c r="BL1380">
        <f>IFERROR(SMALL(BL346:BL1024,ROW()-ROW($BL$1027)+1),"")</f>
        <v>0</v>
      </c>
      <c r="BM1380">
        <f>IFERROR(SMALL(BM346:BM1024,ROW()-ROW($BM$1027)+1),"")</f>
        <v>0</v>
      </c>
      <c r="BN1380">
        <f>IFERROR(SMALL(BN346:BN1024,ROW()-ROW($BN$1027)+1),"")</f>
        <v>0</v>
      </c>
      <c r="BO1380">
        <f>IFERROR(SMALL(BO346:BO1024,ROW()-ROW($BO$1027)+1),"")</f>
        <v>0</v>
      </c>
      <c r="BP1380">
        <f>IFERROR(SMALL(BP346:BP1024,ROW()-ROW($BP$1027)+1),"")</f>
        <v>0</v>
      </c>
      <c r="BQ1380">
        <f>IFERROR(SMALL(BQ346:BQ1024,ROW()-ROW($BQ$1027)+1),"")</f>
        <v>0</v>
      </c>
      <c r="BR1380">
        <f>IFERROR(SMALL(BR346:BR1024,ROW()-ROW($BR$1027)+1),"")</f>
        <v>0</v>
      </c>
    </row>
    <row r="1381" spans="5:70">
      <c r="E1381">
        <f>IFERROR(SMALL(E346:E1024,ROW()-ROW($E$1027)+1),"")</f>
        <v>0</v>
      </c>
      <c r="F1381">
        <f>IFERROR(SMALL(F346:F1024,ROW()-ROW($F$1027)+1),"")</f>
        <v>0</v>
      </c>
      <c r="G1381">
        <f>IFERROR(SMALL(G346:G1024,ROW()-ROW($G$1027)+1),"")</f>
        <v>0</v>
      </c>
      <c r="H1381">
        <f>IFERROR(SMALL(H346:H1024,ROW()-ROW($H$1027)+1),"")</f>
        <v>0</v>
      </c>
      <c r="I1381">
        <f>IFERROR(SMALL(I346:I1024,ROW()-ROW($I$1027)+1),"")</f>
        <v>0</v>
      </c>
      <c r="J1381">
        <f>IFERROR(SMALL(J346:J1024,ROW()-ROW($J$1027)+1),"")</f>
        <v>0</v>
      </c>
      <c r="K1381">
        <f>IFERROR(SMALL(K346:K1024,ROW()-ROW($K$1027)+1),"")</f>
        <v>0</v>
      </c>
      <c r="L1381">
        <f>IFERROR(SMALL(L346:L1024,ROW()-ROW($L$1027)+1),"")</f>
        <v>0</v>
      </c>
      <c r="M1381">
        <f>IFERROR(SMALL(M346:M1024,ROW()-ROW($M$1027)+1),"")</f>
        <v>0</v>
      </c>
      <c r="N1381">
        <f>IFERROR(SMALL(N346:N1024,ROW()-ROW($N$1027)+1),"")</f>
        <v>0</v>
      </c>
      <c r="O1381">
        <f>IFERROR(SMALL(O346:O1024,ROW()-ROW($O$1027)+1),"")</f>
        <v>0</v>
      </c>
      <c r="P1381">
        <f>IFERROR(SMALL(P346:P1024,ROW()-ROW($P$1027)+1),"")</f>
        <v>0</v>
      </c>
      <c r="Q1381">
        <f>IFERROR(SMALL(Q346:Q1024,ROW()-ROW($Q$1027)+1),"")</f>
        <v>0</v>
      </c>
      <c r="R1381">
        <f>IFERROR(SMALL(R346:R1024,ROW()-ROW($R$1027)+1),"")</f>
        <v>0</v>
      </c>
      <c r="S1381">
        <f>IFERROR(SMALL(S346:S1024,ROW()-ROW($S$1027)+1),"")</f>
        <v>0</v>
      </c>
      <c r="T1381">
        <f>IFERROR(SMALL(T346:T1024,ROW()-ROW($T$1027)+1),"")</f>
        <v>0</v>
      </c>
      <c r="U1381">
        <f>IFERROR(SMALL(U346:U1024,ROW()-ROW($U$1027)+1),"")</f>
        <v>0</v>
      </c>
      <c r="V1381">
        <f>IFERROR(SMALL(V346:V1024,ROW()-ROW($V$1027)+1),"")</f>
        <v>0</v>
      </c>
      <c r="W1381">
        <f>IFERROR(SMALL(W346:W1024,ROW()-ROW($W$1027)+1),"")</f>
        <v>0</v>
      </c>
      <c r="X1381">
        <f>IFERROR(SMALL(X346:X1024,ROW()-ROW($X$1027)+1),"")</f>
        <v>0</v>
      </c>
      <c r="Y1381">
        <f>IFERROR(SMALL(Y346:Y1024,ROW()-ROW($Y$1027)+1),"")</f>
        <v>0</v>
      </c>
      <c r="Z1381">
        <f>IFERROR(SMALL(Z346:Z1024,ROW()-ROW($Z$1027)+1),"")</f>
        <v>0</v>
      </c>
      <c r="AA1381">
        <f>IFERROR(SMALL(AA346:AA1024,ROW()-ROW($AA$1027)+1),"")</f>
        <v>0</v>
      </c>
      <c r="AB1381">
        <f>IFERROR(SMALL(AB346:AB1024,ROW()-ROW($AB$1027)+1),"")</f>
        <v>0</v>
      </c>
      <c r="AC1381">
        <f>IFERROR(SMALL(AC346:AC1024,ROW()-ROW($AC$1027)+1),"")</f>
        <v>0</v>
      </c>
      <c r="AD1381">
        <f>IFERROR(SMALL(AD346:AD1024,ROW()-ROW($AD$1027)+1),"")</f>
        <v>0</v>
      </c>
      <c r="AE1381">
        <f>IFERROR(SMALL(AE346:AE1024,ROW()-ROW($AE$1027)+1),"")</f>
        <v>0</v>
      </c>
      <c r="AF1381">
        <f>IFERROR(SMALL(AF346:AF1024,ROW()-ROW($AF$1027)+1),"")</f>
        <v>0</v>
      </c>
      <c r="AG1381">
        <f>IFERROR(SMALL(AG346:AG1024,ROW()-ROW($AG$1027)+1),"")</f>
        <v>0</v>
      </c>
      <c r="AH1381">
        <f>IFERROR(SMALL(AH346:AH1024,ROW()-ROW($AH$1027)+1),"")</f>
        <v>0</v>
      </c>
      <c r="AI1381">
        <f>IFERROR(SMALL(AI346:AI1024,ROW()-ROW($AI$1027)+1),"")</f>
        <v>0</v>
      </c>
      <c r="AJ1381">
        <f>IFERROR(SMALL(AJ346:AJ1024,ROW()-ROW($AJ$1027)+1),"")</f>
        <v>0</v>
      </c>
      <c r="AM1381">
        <f>IFERROR(SMALL(AM346:AM1024,ROW()-ROW($AM$1027)+1),"")</f>
        <v>0</v>
      </c>
      <c r="AN1381">
        <f>IFERROR(SMALL(AN346:AN1024,ROW()-ROW($AN$1027)+1),"")</f>
        <v>0</v>
      </c>
      <c r="AO1381">
        <f>IFERROR(SMALL(AO346:AO1024,ROW()-ROW($AO$1027)+1),"")</f>
        <v>0</v>
      </c>
      <c r="AP1381">
        <f>IFERROR(SMALL(AP346:AP1024,ROW()-ROW($AP$1027)+1),"")</f>
        <v>0</v>
      </c>
      <c r="AQ1381">
        <f>IFERROR(SMALL(AQ346:AQ1024,ROW()-ROW($AQ$1027)+1),"")</f>
        <v>0</v>
      </c>
      <c r="AR1381">
        <f>IFERROR(SMALL(AR346:AR1024,ROW()-ROW($AR$1027)+1),"")</f>
        <v>0</v>
      </c>
      <c r="AS1381">
        <f>IFERROR(SMALL(AS346:AS1024,ROW()-ROW($AS$1027)+1),"")</f>
        <v>0</v>
      </c>
      <c r="AT1381">
        <f>IFERROR(SMALL(AT346:AT1024,ROW()-ROW($AT$1027)+1),"")</f>
        <v>0</v>
      </c>
      <c r="AU1381">
        <f>IFERROR(SMALL(AU346:AU1024,ROW()-ROW($AU$1027)+1),"")</f>
        <v>0</v>
      </c>
      <c r="AV1381">
        <f>IFERROR(SMALL(AV346:AV1024,ROW()-ROW($AV$1027)+1),"")</f>
        <v>0</v>
      </c>
      <c r="AW1381">
        <f>IFERROR(SMALL(AW346:AW1024,ROW()-ROW($AW$1027)+1),"")</f>
        <v>0</v>
      </c>
      <c r="AX1381">
        <f>IFERROR(SMALL(AX346:AX1024,ROW()-ROW($AX$1027)+1),"")</f>
        <v>0</v>
      </c>
      <c r="AY1381">
        <f>IFERROR(SMALL(AY346:AY1024,ROW()-ROW($AY$1027)+1),"")</f>
        <v>0</v>
      </c>
      <c r="AZ1381">
        <f>IFERROR(SMALL(AZ346:AZ1024,ROW()-ROW($AZ$1027)+1),"")</f>
        <v>0</v>
      </c>
      <c r="BA1381">
        <f>IFERROR(SMALL(BA346:BA1024,ROW()-ROW($BA$1027)+1),"")</f>
        <v>0</v>
      </c>
      <c r="BB1381">
        <f>IFERROR(SMALL(BB346:BB1024,ROW()-ROW($BB$1027)+1),"")</f>
        <v>0</v>
      </c>
      <c r="BC1381">
        <f>IFERROR(SMALL(BC346:BC1024,ROW()-ROW($BC$1027)+1),"")</f>
        <v>0</v>
      </c>
      <c r="BD1381">
        <f>IFERROR(SMALL(BD346:BD1024,ROW()-ROW($BD$1027)+1),"")</f>
        <v>0</v>
      </c>
      <c r="BE1381">
        <f>IFERROR(SMALL(BE346:BE1024,ROW()-ROW($BE$1027)+1),"")</f>
        <v>0</v>
      </c>
      <c r="BF1381">
        <f>IFERROR(SMALL(BF346:BF1024,ROW()-ROW($BF$1027)+1),"")</f>
        <v>0</v>
      </c>
      <c r="BG1381">
        <f>IFERROR(SMALL(BG346:BG1024,ROW()-ROW($BG$1027)+1),"")</f>
        <v>0</v>
      </c>
      <c r="BH1381">
        <f>IFERROR(SMALL(BH346:BH1024,ROW()-ROW($BH$1027)+1),"")</f>
        <v>0</v>
      </c>
      <c r="BI1381">
        <f>IFERROR(SMALL(BI346:BI1024,ROW()-ROW($BI$1027)+1),"")</f>
        <v>0</v>
      </c>
      <c r="BJ1381">
        <f>IFERROR(SMALL(BJ346:BJ1024,ROW()-ROW($BJ$1027)+1),"")</f>
        <v>0</v>
      </c>
      <c r="BK1381">
        <f>IFERROR(SMALL(BK346:BK1024,ROW()-ROW($BK$1027)+1),"")</f>
        <v>0</v>
      </c>
      <c r="BL1381">
        <f>IFERROR(SMALL(BL346:BL1024,ROW()-ROW($BL$1027)+1),"")</f>
        <v>0</v>
      </c>
      <c r="BM1381">
        <f>IFERROR(SMALL(BM346:BM1024,ROW()-ROW($BM$1027)+1),"")</f>
        <v>0</v>
      </c>
      <c r="BN1381">
        <f>IFERROR(SMALL(BN346:BN1024,ROW()-ROW($BN$1027)+1),"")</f>
        <v>0</v>
      </c>
      <c r="BO1381">
        <f>IFERROR(SMALL(BO346:BO1024,ROW()-ROW($BO$1027)+1),"")</f>
        <v>0</v>
      </c>
      <c r="BP1381">
        <f>IFERROR(SMALL(BP346:BP1024,ROW()-ROW($BP$1027)+1),"")</f>
        <v>0</v>
      </c>
      <c r="BQ1381">
        <f>IFERROR(SMALL(BQ346:BQ1024,ROW()-ROW($BQ$1027)+1),"")</f>
        <v>0</v>
      </c>
      <c r="BR1381">
        <f>IFERROR(SMALL(BR346:BR1024,ROW()-ROW($BR$1027)+1),"")</f>
        <v>0</v>
      </c>
    </row>
    <row r="1382" spans="5:70">
      <c r="E1382">
        <f>IFERROR(SMALL(E346:E1024,ROW()-ROW($E$1027)+1),"")</f>
        <v>0</v>
      </c>
      <c r="F1382">
        <f>IFERROR(SMALL(F346:F1024,ROW()-ROW($F$1027)+1),"")</f>
        <v>0</v>
      </c>
      <c r="G1382">
        <f>IFERROR(SMALL(G346:G1024,ROW()-ROW($G$1027)+1),"")</f>
        <v>0</v>
      </c>
      <c r="H1382">
        <f>IFERROR(SMALL(H346:H1024,ROW()-ROW($H$1027)+1),"")</f>
        <v>0</v>
      </c>
      <c r="I1382">
        <f>IFERROR(SMALL(I346:I1024,ROW()-ROW($I$1027)+1),"")</f>
        <v>0</v>
      </c>
      <c r="J1382">
        <f>IFERROR(SMALL(J346:J1024,ROW()-ROW($J$1027)+1),"")</f>
        <v>0</v>
      </c>
      <c r="K1382">
        <f>IFERROR(SMALL(K346:K1024,ROW()-ROW($K$1027)+1),"")</f>
        <v>0</v>
      </c>
      <c r="L1382">
        <f>IFERROR(SMALL(L346:L1024,ROW()-ROW($L$1027)+1),"")</f>
        <v>0</v>
      </c>
      <c r="M1382">
        <f>IFERROR(SMALL(M346:M1024,ROW()-ROW($M$1027)+1),"")</f>
        <v>0</v>
      </c>
      <c r="N1382">
        <f>IFERROR(SMALL(N346:N1024,ROW()-ROW($N$1027)+1),"")</f>
        <v>0</v>
      </c>
      <c r="O1382">
        <f>IFERROR(SMALL(O346:O1024,ROW()-ROW($O$1027)+1),"")</f>
        <v>0</v>
      </c>
      <c r="P1382">
        <f>IFERROR(SMALL(P346:P1024,ROW()-ROW($P$1027)+1),"")</f>
        <v>0</v>
      </c>
      <c r="Q1382">
        <f>IFERROR(SMALL(Q346:Q1024,ROW()-ROW($Q$1027)+1),"")</f>
        <v>0</v>
      </c>
      <c r="R1382">
        <f>IFERROR(SMALL(R346:R1024,ROW()-ROW($R$1027)+1),"")</f>
        <v>0</v>
      </c>
      <c r="S1382">
        <f>IFERROR(SMALL(S346:S1024,ROW()-ROW($S$1027)+1),"")</f>
        <v>0</v>
      </c>
      <c r="T1382">
        <f>IFERROR(SMALL(T346:T1024,ROW()-ROW($T$1027)+1),"")</f>
        <v>0</v>
      </c>
      <c r="U1382">
        <f>IFERROR(SMALL(U346:U1024,ROW()-ROW($U$1027)+1),"")</f>
        <v>0</v>
      </c>
      <c r="V1382">
        <f>IFERROR(SMALL(V346:V1024,ROW()-ROW($V$1027)+1),"")</f>
        <v>0</v>
      </c>
      <c r="W1382">
        <f>IFERROR(SMALL(W346:W1024,ROW()-ROW($W$1027)+1),"")</f>
        <v>0</v>
      </c>
      <c r="X1382">
        <f>IFERROR(SMALL(X346:X1024,ROW()-ROW($X$1027)+1),"")</f>
        <v>0</v>
      </c>
      <c r="Y1382">
        <f>IFERROR(SMALL(Y346:Y1024,ROW()-ROW($Y$1027)+1),"")</f>
        <v>0</v>
      </c>
      <c r="Z1382">
        <f>IFERROR(SMALL(Z346:Z1024,ROW()-ROW($Z$1027)+1),"")</f>
        <v>0</v>
      </c>
      <c r="AA1382">
        <f>IFERROR(SMALL(AA346:AA1024,ROW()-ROW($AA$1027)+1),"")</f>
        <v>0</v>
      </c>
      <c r="AB1382">
        <f>IFERROR(SMALL(AB346:AB1024,ROW()-ROW($AB$1027)+1),"")</f>
        <v>0</v>
      </c>
      <c r="AC1382">
        <f>IFERROR(SMALL(AC346:AC1024,ROW()-ROW($AC$1027)+1),"")</f>
        <v>0</v>
      </c>
      <c r="AD1382">
        <f>IFERROR(SMALL(AD346:AD1024,ROW()-ROW($AD$1027)+1),"")</f>
        <v>0</v>
      </c>
      <c r="AE1382">
        <f>IFERROR(SMALL(AE346:AE1024,ROW()-ROW($AE$1027)+1),"")</f>
        <v>0</v>
      </c>
      <c r="AF1382">
        <f>IFERROR(SMALL(AF346:AF1024,ROW()-ROW($AF$1027)+1),"")</f>
        <v>0</v>
      </c>
      <c r="AG1382">
        <f>IFERROR(SMALL(AG346:AG1024,ROW()-ROW($AG$1027)+1),"")</f>
        <v>0</v>
      </c>
      <c r="AH1382">
        <f>IFERROR(SMALL(AH346:AH1024,ROW()-ROW($AH$1027)+1),"")</f>
        <v>0</v>
      </c>
      <c r="AI1382">
        <f>IFERROR(SMALL(AI346:AI1024,ROW()-ROW($AI$1027)+1),"")</f>
        <v>0</v>
      </c>
      <c r="AJ1382">
        <f>IFERROR(SMALL(AJ346:AJ1024,ROW()-ROW($AJ$1027)+1),"")</f>
        <v>0</v>
      </c>
      <c r="AM1382">
        <f>IFERROR(SMALL(AM346:AM1024,ROW()-ROW($AM$1027)+1),"")</f>
        <v>0</v>
      </c>
      <c r="AN1382">
        <f>IFERROR(SMALL(AN346:AN1024,ROW()-ROW($AN$1027)+1),"")</f>
        <v>0</v>
      </c>
      <c r="AO1382">
        <f>IFERROR(SMALL(AO346:AO1024,ROW()-ROW($AO$1027)+1),"")</f>
        <v>0</v>
      </c>
      <c r="AP1382">
        <f>IFERROR(SMALL(AP346:AP1024,ROW()-ROW($AP$1027)+1),"")</f>
        <v>0</v>
      </c>
      <c r="AQ1382">
        <f>IFERROR(SMALL(AQ346:AQ1024,ROW()-ROW($AQ$1027)+1),"")</f>
        <v>0</v>
      </c>
      <c r="AR1382">
        <f>IFERROR(SMALL(AR346:AR1024,ROW()-ROW($AR$1027)+1),"")</f>
        <v>0</v>
      </c>
      <c r="AS1382">
        <f>IFERROR(SMALL(AS346:AS1024,ROW()-ROW($AS$1027)+1),"")</f>
        <v>0</v>
      </c>
      <c r="AT1382">
        <f>IFERROR(SMALL(AT346:AT1024,ROW()-ROW($AT$1027)+1),"")</f>
        <v>0</v>
      </c>
      <c r="AU1382">
        <f>IFERROR(SMALL(AU346:AU1024,ROW()-ROW($AU$1027)+1),"")</f>
        <v>0</v>
      </c>
      <c r="AV1382">
        <f>IFERROR(SMALL(AV346:AV1024,ROW()-ROW($AV$1027)+1),"")</f>
        <v>0</v>
      </c>
      <c r="AW1382">
        <f>IFERROR(SMALL(AW346:AW1024,ROW()-ROW($AW$1027)+1),"")</f>
        <v>0</v>
      </c>
      <c r="AX1382">
        <f>IFERROR(SMALL(AX346:AX1024,ROW()-ROW($AX$1027)+1),"")</f>
        <v>0</v>
      </c>
      <c r="AY1382">
        <f>IFERROR(SMALL(AY346:AY1024,ROW()-ROW($AY$1027)+1),"")</f>
        <v>0</v>
      </c>
      <c r="AZ1382">
        <f>IFERROR(SMALL(AZ346:AZ1024,ROW()-ROW($AZ$1027)+1),"")</f>
        <v>0</v>
      </c>
      <c r="BA1382">
        <f>IFERROR(SMALL(BA346:BA1024,ROW()-ROW($BA$1027)+1),"")</f>
        <v>0</v>
      </c>
      <c r="BB1382">
        <f>IFERROR(SMALL(BB346:BB1024,ROW()-ROW($BB$1027)+1),"")</f>
        <v>0</v>
      </c>
      <c r="BC1382">
        <f>IFERROR(SMALL(BC346:BC1024,ROW()-ROW($BC$1027)+1),"")</f>
        <v>0</v>
      </c>
      <c r="BD1382">
        <f>IFERROR(SMALL(BD346:BD1024,ROW()-ROW($BD$1027)+1),"")</f>
        <v>0</v>
      </c>
      <c r="BE1382">
        <f>IFERROR(SMALL(BE346:BE1024,ROW()-ROW($BE$1027)+1),"")</f>
        <v>0</v>
      </c>
      <c r="BF1382">
        <f>IFERROR(SMALL(BF346:BF1024,ROW()-ROW($BF$1027)+1),"")</f>
        <v>0</v>
      </c>
      <c r="BG1382">
        <f>IFERROR(SMALL(BG346:BG1024,ROW()-ROW($BG$1027)+1),"")</f>
        <v>0</v>
      </c>
      <c r="BH1382">
        <f>IFERROR(SMALL(BH346:BH1024,ROW()-ROW($BH$1027)+1),"")</f>
        <v>0</v>
      </c>
      <c r="BI1382">
        <f>IFERROR(SMALL(BI346:BI1024,ROW()-ROW($BI$1027)+1),"")</f>
        <v>0</v>
      </c>
      <c r="BJ1382">
        <f>IFERROR(SMALL(BJ346:BJ1024,ROW()-ROW($BJ$1027)+1),"")</f>
        <v>0</v>
      </c>
      <c r="BK1382">
        <f>IFERROR(SMALL(BK346:BK1024,ROW()-ROW($BK$1027)+1),"")</f>
        <v>0</v>
      </c>
      <c r="BL1382">
        <f>IFERROR(SMALL(BL346:BL1024,ROW()-ROW($BL$1027)+1),"")</f>
        <v>0</v>
      </c>
      <c r="BM1382">
        <f>IFERROR(SMALL(BM346:BM1024,ROW()-ROW($BM$1027)+1),"")</f>
        <v>0</v>
      </c>
      <c r="BN1382">
        <f>IFERROR(SMALL(BN346:BN1024,ROW()-ROW($BN$1027)+1),"")</f>
        <v>0</v>
      </c>
      <c r="BO1382">
        <f>IFERROR(SMALL(BO346:BO1024,ROW()-ROW($BO$1027)+1),"")</f>
        <v>0</v>
      </c>
      <c r="BP1382">
        <f>IFERROR(SMALL(BP346:BP1024,ROW()-ROW($BP$1027)+1),"")</f>
        <v>0</v>
      </c>
      <c r="BQ1382">
        <f>IFERROR(SMALL(BQ346:BQ1024,ROW()-ROW($BQ$1027)+1),"")</f>
        <v>0</v>
      </c>
      <c r="BR1382">
        <f>IFERROR(SMALL(BR346:BR1024,ROW()-ROW($BR$1027)+1),"")</f>
        <v>0</v>
      </c>
    </row>
    <row r="1383" spans="5:70">
      <c r="E1383">
        <f>IFERROR(SMALL(E346:E1024,ROW()-ROW($E$1027)+1),"")</f>
        <v>0</v>
      </c>
      <c r="F1383">
        <f>IFERROR(SMALL(F346:F1024,ROW()-ROW($F$1027)+1),"")</f>
        <v>0</v>
      </c>
      <c r="G1383">
        <f>IFERROR(SMALL(G346:G1024,ROW()-ROW($G$1027)+1),"")</f>
        <v>0</v>
      </c>
      <c r="H1383">
        <f>IFERROR(SMALL(H346:H1024,ROW()-ROW($H$1027)+1),"")</f>
        <v>0</v>
      </c>
      <c r="I1383">
        <f>IFERROR(SMALL(I346:I1024,ROW()-ROW($I$1027)+1),"")</f>
        <v>0</v>
      </c>
      <c r="J1383">
        <f>IFERROR(SMALL(J346:J1024,ROW()-ROW($J$1027)+1),"")</f>
        <v>0</v>
      </c>
      <c r="K1383">
        <f>IFERROR(SMALL(K346:K1024,ROW()-ROW($K$1027)+1),"")</f>
        <v>0</v>
      </c>
      <c r="L1383">
        <f>IFERROR(SMALL(L346:L1024,ROW()-ROW($L$1027)+1),"")</f>
        <v>0</v>
      </c>
      <c r="M1383">
        <f>IFERROR(SMALL(M346:M1024,ROW()-ROW($M$1027)+1),"")</f>
        <v>0</v>
      </c>
      <c r="N1383">
        <f>IFERROR(SMALL(N346:N1024,ROW()-ROW($N$1027)+1),"")</f>
        <v>0</v>
      </c>
      <c r="O1383">
        <f>IFERROR(SMALL(O346:O1024,ROW()-ROW($O$1027)+1),"")</f>
        <v>0</v>
      </c>
      <c r="P1383">
        <f>IFERROR(SMALL(P346:P1024,ROW()-ROW($P$1027)+1),"")</f>
        <v>0</v>
      </c>
      <c r="Q1383">
        <f>IFERROR(SMALL(Q346:Q1024,ROW()-ROW($Q$1027)+1),"")</f>
        <v>0</v>
      </c>
      <c r="R1383">
        <f>IFERROR(SMALL(R346:R1024,ROW()-ROW($R$1027)+1),"")</f>
        <v>0</v>
      </c>
      <c r="S1383">
        <f>IFERROR(SMALL(S346:S1024,ROW()-ROW($S$1027)+1),"")</f>
        <v>0</v>
      </c>
      <c r="T1383">
        <f>IFERROR(SMALL(T346:T1024,ROW()-ROW($T$1027)+1),"")</f>
        <v>0</v>
      </c>
      <c r="U1383">
        <f>IFERROR(SMALL(U346:U1024,ROW()-ROW($U$1027)+1),"")</f>
        <v>0</v>
      </c>
      <c r="V1383">
        <f>IFERROR(SMALL(V346:V1024,ROW()-ROW($V$1027)+1),"")</f>
        <v>0</v>
      </c>
      <c r="W1383">
        <f>IFERROR(SMALL(W346:W1024,ROW()-ROW($W$1027)+1),"")</f>
        <v>0</v>
      </c>
      <c r="X1383">
        <f>IFERROR(SMALL(X346:X1024,ROW()-ROW($X$1027)+1),"")</f>
        <v>0</v>
      </c>
      <c r="Y1383">
        <f>IFERROR(SMALL(Y346:Y1024,ROW()-ROW($Y$1027)+1),"")</f>
        <v>0</v>
      </c>
      <c r="Z1383">
        <f>IFERROR(SMALL(Z346:Z1024,ROW()-ROW($Z$1027)+1),"")</f>
        <v>0</v>
      </c>
      <c r="AA1383">
        <f>IFERROR(SMALL(AA346:AA1024,ROW()-ROW($AA$1027)+1),"")</f>
        <v>0</v>
      </c>
      <c r="AB1383">
        <f>IFERROR(SMALL(AB346:AB1024,ROW()-ROW($AB$1027)+1),"")</f>
        <v>0</v>
      </c>
      <c r="AC1383">
        <f>IFERROR(SMALL(AC346:AC1024,ROW()-ROW($AC$1027)+1),"")</f>
        <v>0</v>
      </c>
      <c r="AD1383">
        <f>IFERROR(SMALL(AD346:AD1024,ROW()-ROW($AD$1027)+1),"")</f>
        <v>0</v>
      </c>
      <c r="AE1383">
        <f>IFERROR(SMALL(AE346:AE1024,ROW()-ROW($AE$1027)+1),"")</f>
        <v>0</v>
      </c>
      <c r="AF1383">
        <f>IFERROR(SMALL(AF346:AF1024,ROW()-ROW($AF$1027)+1),"")</f>
        <v>0</v>
      </c>
      <c r="AG1383">
        <f>IFERROR(SMALL(AG346:AG1024,ROW()-ROW($AG$1027)+1),"")</f>
        <v>0</v>
      </c>
      <c r="AH1383">
        <f>IFERROR(SMALL(AH346:AH1024,ROW()-ROW($AH$1027)+1),"")</f>
        <v>0</v>
      </c>
      <c r="AI1383">
        <f>IFERROR(SMALL(AI346:AI1024,ROW()-ROW($AI$1027)+1),"")</f>
        <v>0</v>
      </c>
      <c r="AJ1383">
        <f>IFERROR(SMALL(AJ346:AJ1024,ROW()-ROW($AJ$1027)+1),"")</f>
        <v>0</v>
      </c>
      <c r="AM1383">
        <f>IFERROR(SMALL(AM346:AM1024,ROW()-ROW($AM$1027)+1),"")</f>
        <v>0</v>
      </c>
      <c r="AN1383">
        <f>IFERROR(SMALL(AN346:AN1024,ROW()-ROW($AN$1027)+1),"")</f>
        <v>0</v>
      </c>
      <c r="AO1383">
        <f>IFERROR(SMALL(AO346:AO1024,ROW()-ROW($AO$1027)+1),"")</f>
        <v>0</v>
      </c>
      <c r="AP1383">
        <f>IFERROR(SMALL(AP346:AP1024,ROW()-ROW($AP$1027)+1),"")</f>
        <v>0</v>
      </c>
      <c r="AQ1383">
        <f>IFERROR(SMALL(AQ346:AQ1024,ROW()-ROW($AQ$1027)+1),"")</f>
        <v>0</v>
      </c>
      <c r="AR1383">
        <f>IFERROR(SMALL(AR346:AR1024,ROW()-ROW($AR$1027)+1),"")</f>
        <v>0</v>
      </c>
      <c r="AS1383">
        <f>IFERROR(SMALL(AS346:AS1024,ROW()-ROW($AS$1027)+1),"")</f>
        <v>0</v>
      </c>
      <c r="AT1383">
        <f>IFERROR(SMALL(AT346:AT1024,ROW()-ROW($AT$1027)+1),"")</f>
        <v>0</v>
      </c>
      <c r="AU1383">
        <f>IFERROR(SMALL(AU346:AU1024,ROW()-ROW($AU$1027)+1),"")</f>
        <v>0</v>
      </c>
      <c r="AV1383">
        <f>IFERROR(SMALL(AV346:AV1024,ROW()-ROW($AV$1027)+1),"")</f>
        <v>0</v>
      </c>
      <c r="AW1383">
        <f>IFERROR(SMALL(AW346:AW1024,ROW()-ROW($AW$1027)+1),"")</f>
        <v>0</v>
      </c>
      <c r="AX1383">
        <f>IFERROR(SMALL(AX346:AX1024,ROW()-ROW($AX$1027)+1),"")</f>
        <v>0</v>
      </c>
      <c r="AY1383">
        <f>IFERROR(SMALL(AY346:AY1024,ROW()-ROW($AY$1027)+1),"")</f>
        <v>0</v>
      </c>
      <c r="AZ1383">
        <f>IFERROR(SMALL(AZ346:AZ1024,ROW()-ROW($AZ$1027)+1),"")</f>
        <v>0</v>
      </c>
      <c r="BA1383">
        <f>IFERROR(SMALL(BA346:BA1024,ROW()-ROW($BA$1027)+1),"")</f>
        <v>0</v>
      </c>
      <c r="BB1383">
        <f>IFERROR(SMALL(BB346:BB1024,ROW()-ROW($BB$1027)+1),"")</f>
        <v>0</v>
      </c>
      <c r="BC1383">
        <f>IFERROR(SMALL(BC346:BC1024,ROW()-ROW($BC$1027)+1),"")</f>
        <v>0</v>
      </c>
      <c r="BD1383">
        <f>IFERROR(SMALL(BD346:BD1024,ROW()-ROW($BD$1027)+1),"")</f>
        <v>0</v>
      </c>
      <c r="BE1383">
        <f>IFERROR(SMALL(BE346:BE1024,ROW()-ROW($BE$1027)+1),"")</f>
        <v>0</v>
      </c>
      <c r="BF1383">
        <f>IFERROR(SMALL(BF346:BF1024,ROW()-ROW($BF$1027)+1),"")</f>
        <v>0</v>
      </c>
      <c r="BG1383">
        <f>IFERROR(SMALL(BG346:BG1024,ROW()-ROW($BG$1027)+1),"")</f>
        <v>0</v>
      </c>
      <c r="BH1383">
        <f>IFERROR(SMALL(BH346:BH1024,ROW()-ROW($BH$1027)+1),"")</f>
        <v>0</v>
      </c>
      <c r="BI1383">
        <f>IFERROR(SMALL(BI346:BI1024,ROW()-ROW($BI$1027)+1),"")</f>
        <v>0</v>
      </c>
      <c r="BJ1383">
        <f>IFERROR(SMALL(BJ346:BJ1024,ROW()-ROW($BJ$1027)+1),"")</f>
        <v>0</v>
      </c>
      <c r="BK1383">
        <f>IFERROR(SMALL(BK346:BK1024,ROW()-ROW($BK$1027)+1),"")</f>
        <v>0</v>
      </c>
      <c r="BL1383">
        <f>IFERROR(SMALL(BL346:BL1024,ROW()-ROW($BL$1027)+1),"")</f>
        <v>0</v>
      </c>
      <c r="BM1383">
        <f>IFERROR(SMALL(BM346:BM1024,ROW()-ROW($BM$1027)+1),"")</f>
        <v>0</v>
      </c>
      <c r="BN1383">
        <f>IFERROR(SMALL(BN346:BN1024,ROW()-ROW($BN$1027)+1),"")</f>
        <v>0</v>
      </c>
      <c r="BO1383">
        <f>IFERROR(SMALL(BO346:BO1024,ROW()-ROW($BO$1027)+1),"")</f>
        <v>0</v>
      </c>
      <c r="BP1383">
        <f>IFERROR(SMALL(BP346:BP1024,ROW()-ROW($BP$1027)+1),"")</f>
        <v>0</v>
      </c>
      <c r="BQ1383">
        <f>IFERROR(SMALL(BQ346:BQ1024,ROW()-ROW($BQ$1027)+1),"")</f>
        <v>0</v>
      </c>
      <c r="BR1383">
        <f>IFERROR(SMALL(BR346:BR1024,ROW()-ROW($BR$1027)+1),"")</f>
        <v>0</v>
      </c>
    </row>
    <row r="1384" spans="5:70">
      <c r="E1384">
        <f>IFERROR(SMALL(E346:E1024,ROW()-ROW($E$1027)+1),"")</f>
        <v>0</v>
      </c>
      <c r="F1384">
        <f>IFERROR(SMALL(F346:F1024,ROW()-ROW($F$1027)+1),"")</f>
        <v>0</v>
      </c>
      <c r="G1384">
        <f>IFERROR(SMALL(G346:G1024,ROW()-ROW($G$1027)+1),"")</f>
        <v>0</v>
      </c>
      <c r="H1384">
        <f>IFERROR(SMALL(H346:H1024,ROW()-ROW($H$1027)+1),"")</f>
        <v>0</v>
      </c>
      <c r="I1384">
        <f>IFERROR(SMALL(I346:I1024,ROW()-ROW($I$1027)+1),"")</f>
        <v>0</v>
      </c>
      <c r="J1384">
        <f>IFERROR(SMALL(J346:J1024,ROW()-ROW($J$1027)+1),"")</f>
        <v>0</v>
      </c>
      <c r="K1384">
        <f>IFERROR(SMALL(K346:K1024,ROW()-ROW($K$1027)+1),"")</f>
        <v>0</v>
      </c>
      <c r="L1384">
        <f>IFERROR(SMALL(L346:L1024,ROW()-ROW($L$1027)+1),"")</f>
        <v>0</v>
      </c>
      <c r="M1384">
        <f>IFERROR(SMALL(M346:M1024,ROW()-ROW($M$1027)+1),"")</f>
        <v>0</v>
      </c>
      <c r="N1384">
        <f>IFERROR(SMALL(N346:N1024,ROW()-ROW($N$1027)+1),"")</f>
        <v>0</v>
      </c>
      <c r="O1384">
        <f>IFERROR(SMALL(O346:O1024,ROW()-ROW($O$1027)+1),"")</f>
        <v>0</v>
      </c>
      <c r="P1384">
        <f>IFERROR(SMALL(P346:P1024,ROW()-ROW($P$1027)+1),"")</f>
        <v>0</v>
      </c>
      <c r="Q1384">
        <f>IFERROR(SMALL(Q346:Q1024,ROW()-ROW($Q$1027)+1),"")</f>
        <v>0</v>
      </c>
      <c r="R1384">
        <f>IFERROR(SMALL(R346:R1024,ROW()-ROW($R$1027)+1),"")</f>
        <v>0</v>
      </c>
      <c r="S1384">
        <f>IFERROR(SMALL(S346:S1024,ROW()-ROW($S$1027)+1),"")</f>
        <v>0</v>
      </c>
      <c r="T1384">
        <f>IFERROR(SMALL(T346:T1024,ROW()-ROW($T$1027)+1),"")</f>
        <v>0</v>
      </c>
      <c r="U1384">
        <f>IFERROR(SMALL(U346:U1024,ROW()-ROW($U$1027)+1),"")</f>
        <v>0</v>
      </c>
      <c r="V1384">
        <f>IFERROR(SMALL(V346:V1024,ROW()-ROW($V$1027)+1),"")</f>
        <v>0</v>
      </c>
      <c r="W1384">
        <f>IFERROR(SMALL(W346:W1024,ROW()-ROW($W$1027)+1),"")</f>
        <v>0</v>
      </c>
      <c r="X1384">
        <f>IFERROR(SMALL(X346:X1024,ROW()-ROW($X$1027)+1),"")</f>
        <v>0</v>
      </c>
      <c r="Y1384">
        <f>IFERROR(SMALL(Y346:Y1024,ROW()-ROW($Y$1027)+1),"")</f>
        <v>0</v>
      </c>
      <c r="Z1384">
        <f>IFERROR(SMALL(Z346:Z1024,ROW()-ROW($Z$1027)+1),"")</f>
        <v>0</v>
      </c>
      <c r="AA1384">
        <f>IFERROR(SMALL(AA346:AA1024,ROW()-ROW($AA$1027)+1),"")</f>
        <v>0</v>
      </c>
      <c r="AB1384">
        <f>IFERROR(SMALL(AB346:AB1024,ROW()-ROW($AB$1027)+1),"")</f>
        <v>0</v>
      </c>
      <c r="AC1384">
        <f>IFERROR(SMALL(AC346:AC1024,ROW()-ROW($AC$1027)+1),"")</f>
        <v>0</v>
      </c>
      <c r="AD1384">
        <f>IFERROR(SMALL(AD346:AD1024,ROW()-ROW($AD$1027)+1),"")</f>
        <v>0</v>
      </c>
      <c r="AE1384">
        <f>IFERROR(SMALL(AE346:AE1024,ROW()-ROW($AE$1027)+1),"")</f>
        <v>0</v>
      </c>
      <c r="AF1384">
        <f>IFERROR(SMALL(AF346:AF1024,ROW()-ROW($AF$1027)+1),"")</f>
        <v>0</v>
      </c>
      <c r="AG1384">
        <f>IFERROR(SMALL(AG346:AG1024,ROW()-ROW($AG$1027)+1),"")</f>
        <v>0</v>
      </c>
      <c r="AH1384">
        <f>IFERROR(SMALL(AH346:AH1024,ROW()-ROW($AH$1027)+1),"")</f>
        <v>0</v>
      </c>
      <c r="AI1384">
        <f>IFERROR(SMALL(AI346:AI1024,ROW()-ROW($AI$1027)+1),"")</f>
        <v>0</v>
      </c>
      <c r="AJ1384">
        <f>IFERROR(SMALL(AJ346:AJ1024,ROW()-ROW($AJ$1027)+1),"")</f>
        <v>0</v>
      </c>
      <c r="AM1384">
        <f>IFERROR(SMALL(AM346:AM1024,ROW()-ROW($AM$1027)+1),"")</f>
        <v>0</v>
      </c>
      <c r="AN1384">
        <f>IFERROR(SMALL(AN346:AN1024,ROW()-ROW($AN$1027)+1),"")</f>
        <v>0</v>
      </c>
      <c r="AO1384">
        <f>IFERROR(SMALL(AO346:AO1024,ROW()-ROW($AO$1027)+1),"")</f>
        <v>0</v>
      </c>
      <c r="AP1384">
        <f>IFERROR(SMALL(AP346:AP1024,ROW()-ROW($AP$1027)+1),"")</f>
        <v>0</v>
      </c>
      <c r="AQ1384">
        <f>IFERROR(SMALL(AQ346:AQ1024,ROW()-ROW($AQ$1027)+1),"")</f>
        <v>0</v>
      </c>
      <c r="AR1384">
        <f>IFERROR(SMALL(AR346:AR1024,ROW()-ROW($AR$1027)+1),"")</f>
        <v>0</v>
      </c>
      <c r="AS1384">
        <f>IFERROR(SMALL(AS346:AS1024,ROW()-ROW($AS$1027)+1),"")</f>
        <v>0</v>
      </c>
      <c r="AT1384">
        <f>IFERROR(SMALL(AT346:AT1024,ROW()-ROW($AT$1027)+1),"")</f>
        <v>0</v>
      </c>
      <c r="AU1384">
        <f>IFERROR(SMALL(AU346:AU1024,ROW()-ROW($AU$1027)+1),"")</f>
        <v>0</v>
      </c>
      <c r="AV1384">
        <f>IFERROR(SMALL(AV346:AV1024,ROW()-ROW($AV$1027)+1),"")</f>
        <v>0</v>
      </c>
      <c r="AW1384">
        <f>IFERROR(SMALL(AW346:AW1024,ROW()-ROW($AW$1027)+1),"")</f>
        <v>0</v>
      </c>
      <c r="AX1384">
        <f>IFERROR(SMALL(AX346:AX1024,ROW()-ROW($AX$1027)+1),"")</f>
        <v>0</v>
      </c>
      <c r="AY1384">
        <f>IFERROR(SMALL(AY346:AY1024,ROW()-ROW($AY$1027)+1),"")</f>
        <v>0</v>
      </c>
      <c r="AZ1384">
        <f>IFERROR(SMALL(AZ346:AZ1024,ROW()-ROW($AZ$1027)+1),"")</f>
        <v>0</v>
      </c>
      <c r="BA1384">
        <f>IFERROR(SMALL(BA346:BA1024,ROW()-ROW($BA$1027)+1),"")</f>
        <v>0</v>
      </c>
      <c r="BB1384">
        <f>IFERROR(SMALL(BB346:BB1024,ROW()-ROW($BB$1027)+1),"")</f>
        <v>0</v>
      </c>
      <c r="BC1384">
        <f>IFERROR(SMALL(BC346:BC1024,ROW()-ROW($BC$1027)+1),"")</f>
        <v>0</v>
      </c>
      <c r="BD1384">
        <f>IFERROR(SMALL(BD346:BD1024,ROW()-ROW($BD$1027)+1),"")</f>
        <v>0</v>
      </c>
      <c r="BE1384">
        <f>IFERROR(SMALL(BE346:BE1024,ROW()-ROW($BE$1027)+1),"")</f>
        <v>0</v>
      </c>
      <c r="BF1384">
        <f>IFERROR(SMALL(BF346:BF1024,ROW()-ROW($BF$1027)+1),"")</f>
        <v>0</v>
      </c>
      <c r="BG1384">
        <f>IFERROR(SMALL(BG346:BG1024,ROW()-ROW($BG$1027)+1),"")</f>
        <v>0</v>
      </c>
      <c r="BH1384">
        <f>IFERROR(SMALL(BH346:BH1024,ROW()-ROW($BH$1027)+1),"")</f>
        <v>0</v>
      </c>
      <c r="BI1384">
        <f>IFERROR(SMALL(BI346:BI1024,ROW()-ROW($BI$1027)+1),"")</f>
        <v>0</v>
      </c>
      <c r="BJ1384">
        <f>IFERROR(SMALL(BJ346:BJ1024,ROW()-ROW($BJ$1027)+1),"")</f>
        <v>0</v>
      </c>
      <c r="BK1384">
        <f>IFERROR(SMALL(BK346:BK1024,ROW()-ROW($BK$1027)+1),"")</f>
        <v>0</v>
      </c>
      <c r="BL1384">
        <f>IFERROR(SMALL(BL346:BL1024,ROW()-ROW($BL$1027)+1),"")</f>
        <v>0</v>
      </c>
      <c r="BM1384">
        <f>IFERROR(SMALL(BM346:BM1024,ROW()-ROW($BM$1027)+1),"")</f>
        <v>0</v>
      </c>
      <c r="BN1384">
        <f>IFERROR(SMALL(BN346:BN1024,ROW()-ROW($BN$1027)+1),"")</f>
        <v>0</v>
      </c>
      <c r="BO1384">
        <f>IFERROR(SMALL(BO346:BO1024,ROW()-ROW($BO$1027)+1),"")</f>
        <v>0</v>
      </c>
      <c r="BP1384">
        <f>IFERROR(SMALL(BP346:BP1024,ROW()-ROW($BP$1027)+1),"")</f>
        <v>0</v>
      </c>
      <c r="BQ1384">
        <f>IFERROR(SMALL(BQ346:BQ1024,ROW()-ROW($BQ$1027)+1),"")</f>
        <v>0</v>
      </c>
      <c r="BR1384">
        <f>IFERROR(SMALL(BR346:BR1024,ROW()-ROW($BR$1027)+1),"")</f>
        <v>0</v>
      </c>
    </row>
    <row r="1385" spans="5:70">
      <c r="E1385">
        <f>IFERROR(SMALL(E346:E1024,ROW()-ROW($E$1027)+1),"")</f>
        <v>0</v>
      </c>
      <c r="F1385">
        <f>IFERROR(SMALL(F346:F1024,ROW()-ROW($F$1027)+1),"")</f>
        <v>0</v>
      </c>
      <c r="G1385">
        <f>IFERROR(SMALL(G346:G1024,ROW()-ROW($G$1027)+1),"")</f>
        <v>0</v>
      </c>
      <c r="H1385">
        <f>IFERROR(SMALL(H346:H1024,ROW()-ROW($H$1027)+1),"")</f>
        <v>0</v>
      </c>
      <c r="I1385">
        <f>IFERROR(SMALL(I346:I1024,ROW()-ROW($I$1027)+1),"")</f>
        <v>0</v>
      </c>
      <c r="J1385">
        <f>IFERROR(SMALL(J346:J1024,ROW()-ROW($J$1027)+1),"")</f>
        <v>0</v>
      </c>
      <c r="K1385">
        <f>IFERROR(SMALL(K346:K1024,ROW()-ROW($K$1027)+1),"")</f>
        <v>0</v>
      </c>
      <c r="L1385">
        <f>IFERROR(SMALL(L346:L1024,ROW()-ROW($L$1027)+1),"")</f>
        <v>0</v>
      </c>
      <c r="M1385">
        <f>IFERROR(SMALL(M346:M1024,ROW()-ROW($M$1027)+1),"")</f>
        <v>0</v>
      </c>
      <c r="N1385">
        <f>IFERROR(SMALL(N346:N1024,ROW()-ROW($N$1027)+1),"")</f>
        <v>0</v>
      </c>
      <c r="O1385">
        <f>IFERROR(SMALL(O346:O1024,ROW()-ROW($O$1027)+1),"")</f>
        <v>0</v>
      </c>
      <c r="P1385">
        <f>IFERROR(SMALL(P346:P1024,ROW()-ROW($P$1027)+1),"")</f>
        <v>0</v>
      </c>
      <c r="Q1385">
        <f>IFERROR(SMALL(Q346:Q1024,ROW()-ROW($Q$1027)+1),"")</f>
        <v>0</v>
      </c>
      <c r="R1385">
        <f>IFERROR(SMALL(R346:R1024,ROW()-ROW($R$1027)+1),"")</f>
        <v>0</v>
      </c>
      <c r="S1385">
        <f>IFERROR(SMALL(S346:S1024,ROW()-ROW($S$1027)+1),"")</f>
        <v>0</v>
      </c>
      <c r="T1385">
        <f>IFERROR(SMALL(T346:T1024,ROW()-ROW($T$1027)+1),"")</f>
        <v>0</v>
      </c>
      <c r="U1385">
        <f>IFERROR(SMALL(U346:U1024,ROW()-ROW($U$1027)+1),"")</f>
        <v>0</v>
      </c>
      <c r="V1385">
        <f>IFERROR(SMALL(V346:V1024,ROW()-ROW($V$1027)+1),"")</f>
        <v>0</v>
      </c>
      <c r="W1385">
        <f>IFERROR(SMALL(W346:W1024,ROW()-ROW($W$1027)+1),"")</f>
        <v>0</v>
      </c>
      <c r="X1385">
        <f>IFERROR(SMALL(X346:X1024,ROW()-ROW($X$1027)+1),"")</f>
        <v>0</v>
      </c>
      <c r="Y1385">
        <f>IFERROR(SMALL(Y346:Y1024,ROW()-ROW($Y$1027)+1),"")</f>
        <v>0</v>
      </c>
      <c r="Z1385">
        <f>IFERROR(SMALL(Z346:Z1024,ROW()-ROW($Z$1027)+1),"")</f>
        <v>0</v>
      </c>
      <c r="AA1385">
        <f>IFERROR(SMALL(AA346:AA1024,ROW()-ROW($AA$1027)+1),"")</f>
        <v>0</v>
      </c>
      <c r="AB1385">
        <f>IFERROR(SMALL(AB346:AB1024,ROW()-ROW($AB$1027)+1),"")</f>
        <v>0</v>
      </c>
      <c r="AC1385">
        <f>IFERROR(SMALL(AC346:AC1024,ROW()-ROW($AC$1027)+1),"")</f>
        <v>0</v>
      </c>
      <c r="AD1385">
        <f>IFERROR(SMALL(AD346:AD1024,ROW()-ROW($AD$1027)+1),"")</f>
        <v>0</v>
      </c>
      <c r="AE1385">
        <f>IFERROR(SMALL(AE346:AE1024,ROW()-ROW($AE$1027)+1),"")</f>
        <v>0</v>
      </c>
      <c r="AF1385">
        <f>IFERROR(SMALL(AF346:AF1024,ROW()-ROW($AF$1027)+1),"")</f>
        <v>0</v>
      </c>
      <c r="AG1385">
        <f>IFERROR(SMALL(AG346:AG1024,ROW()-ROW($AG$1027)+1),"")</f>
        <v>0</v>
      </c>
      <c r="AH1385">
        <f>IFERROR(SMALL(AH346:AH1024,ROW()-ROW($AH$1027)+1),"")</f>
        <v>0</v>
      </c>
      <c r="AI1385">
        <f>IFERROR(SMALL(AI346:AI1024,ROW()-ROW($AI$1027)+1),"")</f>
        <v>0</v>
      </c>
      <c r="AJ1385">
        <f>IFERROR(SMALL(AJ346:AJ1024,ROW()-ROW($AJ$1027)+1),"")</f>
        <v>0</v>
      </c>
      <c r="AM1385">
        <f>IFERROR(SMALL(AM346:AM1024,ROW()-ROW($AM$1027)+1),"")</f>
        <v>0</v>
      </c>
      <c r="AN1385">
        <f>IFERROR(SMALL(AN346:AN1024,ROW()-ROW($AN$1027)+1),"")</f>
        <v>0</v>
      </c>
      <c r="AO1385">
        <f>IFERROR(SMALL(AO346:AO1024,ROW()-ROW($AO$1027)+1),"")</f>
        <v>0</v>
      </c>
      <c r="AP1385">
        <f>IFERROR(SMALL(AP346:AP1024,ROW()-ROW($AP$1027)+1),"")</f>
        <v>0</v>
      </c>
      <c r="AQ1385">
        <f>IFERROR(SMALL(AQ346:AQ1024,ROW()-ROW($AQ$1027)+1),"")</f>
        <v>0</v>
      </c>
      <c r="AR1385">
        <f>IFERROR(SMALL(AR346:AR1024,ROW()-ROW($AR$1027)+1),"")</f>
        <v>0</v>
      </c>
      <c r="AS1385">
        <f>IFERROR(SMALL(AS346:AS1024,ROW()-ROW($AS$1027)+1),"")</f>
        <v>0</v>
      </c>
      <c r="AT1385">
        <f>IFERROR(SMALL(AT346:AT1024,ROW()-ROW($AT$1027)+1),"")</f>
        <v>0</v>
      </c>
      <c r="AU1385">
        <f>IFERROR(SMALL(AU346:AU1024,ROW()-ROW($AU$1027)+1),"")</f>
        <v>0</v>
      </c>
      <c r="AV1385">
        <f>IFERROR(SMALL(AV346:AV1024,ROW()-ROW($AV$1027)+1),"")</f>
        <v>0</v>
      </c>
      <c r="AW1385">
        <f>IFERROR(SMALL(AW346:AW1024,ROW()-ROW($AW$1027)+1),"")</f>
        <v>0</v>
      </c>
      <c r="AX1385">
        <f>IFERROR(SMALL(AX346:AX1024,ROW()-ROW($AX$1027)+1),"")</f>
        <v>0</v>
      </c>
      <c r="AY1385">
        <f>IFERROR(SMALL(AY346:AY1024,ROW()-ROW($AY$1027)+1),"")</f>
        <v>0</v>
      </c>
      <c r="AZ1385">
        <f>IFERROR(SMALL(AZ346:AZ1024,ROW()-ROW($AZ$1027)+1),"")</f>
        <v>0</v>
      </c>
      <c r="BA1385">
        <f>IFERROR(SMALL(BA346:BA1024,ROW()-ROW($BA$1027)+1),"")</f>
        <v>0</v>
      </c>
      <c r="BB1385">
        <f>IFERROR(SMALL(BB346:BB1024,ROW()-ROW($BB$1027)+1),"")</f>
        <v>0</v>
      </c>
      <c r="BC1385">
        <f>IFERROR(SMALL(BC346:BC1024,ROW()-ROW($BC$1027)+1),"")</f>
        <v>0</v>
      </c>
      <c r="BD1385">
        <f>IFERROR(SMALL(BD346:BD1024,ROW()-ROW($BD$1027)+1),"")</f>
        <v>0</v>
      </c>
      <c r="BE1385">
        <f>IFERROR(SMALL(BE346:BE1024,ROW()-ROW($BE$1027)+1),"")</f>
        <v>0</v>
      </c>
      <c r="BF1385">
        <f>IFERROR(SMALL(BF346:BF1024,ROW()-ROW($BF$1027)+1),"")</f>
        <v>0</v>
      </c>
      <c r="BG1385">
        <f>IFERROR(SMALL(BG346:BG1024,ROW()-ROW($BG$1027)+1),"")</f>
        <v>0</v>
      </c>
      <c r="BH1385">
        <f>IFERROR(SMALL(BH346:BH1024,ROW()-ROW($BH$1027)+1),"")</f>
        <v>0</v>
      </c>
      <c r="BI1385">
        <f>IFERROR(SMALL(BI346:BI1024,ROW()-ROW($BI$1027)+1),"")</f>
        <v>0</v>
      </c>
      <c r="BJ1385">
        <f>IFERROR(SMALL(BJ346:BJ1024,ROW()-ROW($BJ$1027)+1),"")</f>
        <v>0</v>
      </c>
      <c r="BK1385">
        <f>IFERROR(SMALL(BK346:BK1024,ROW()-ROW($BK$1027)+1),"")</f>
        <v>0</v>
      </c>
      <c r="BL1385">
        <f>IFERROR(SMALL(BL346:BL1024,ROW()-ROW($BL$1027)+1),"")</f>
        <v>0</v>
      </c>
      <c r="BM1385">
        <f>IFERROR(SMALL(BM346:BM1024,ROW()-ROW($BM$1027)+1),"")</f>
        <v>0</v>
      </c>
      <c r="BN1385">
        <f>IFERROR(SMALL(BN346:BN1024,ROW()-ROW($BN$1027)+1),"")</f>
        <v>0</v>
      </c>
      <c r="BO1385">
        <f>IFERROR(SMALL(BO346:BO1024,ROW()-ROW($BO$1027)+1),"")</f>
        <v>0</v>
      </c>
      <c r="BP1385">
        <f>IFERROR(SMALL(BP346:BP1024,ROW()-ROW($BP$1027)+1),"")</f>
        <v>0</v>
      </c>
      <c r="BQ1385">
        <f>IFERROR(SMALL(BQ346:BQ1024,ROW()-ROW($BQ$1027)+1),"")</f>
        <v>0</v>
      </c>
      <c r="BR1385">
        <f>IFERROR(SMALL(BR346:BR1024,ROW()-ROW($BR$1027)+1),"")</f>
        <v>0</v>
      </c>
    </row>
    <row r="1386" spans="5:70">
      <c r="E1386">
        <f>IFERROR(SMALL(E346:E1024,ROW()-ROW($E$1027)+1),"")</f>
        <v>0</v>
      </c>
      <c r="F1386">
        <f>IFERROR(SMALL(F346:F1024,ROW()-ROW($F$1027)+1),"")</f>
        <v>0</v>
      </c>
      <c r="G1386">
        <f>IFERROR(SMALL(G346:G1024,ROW()-ROW($G$1027)+1),"")</f>
        <v>0</v>
      </c>
      <c r="H1386">
        <f>IFERROR(SMALL(H346:H1024,ROW()-ROW($H$1027)+1),"")</f>
        <v>0</v>
      </c>
      <c r="I1386">
        <f>IFERROR(SMALL(I346:I1024,ROW()-ROW($I$1027)+1),"")</f>
        <v>0</v>
      </c>
      <c r="J1386">
        <f>IFERROR(SMALL(J346:J1024,ROW()-ROW($J$1027)+1),"")</f>
        <v>0</v>
      </c>
      <c r="K1386">
        <f>IFERROR(SMALL(K346:K1024,ROW()-ROW($K$1027)+1),"")</f>
        <v>0</v>
      </c>
      <c r="L1386">
        <f>IFERROR(SMALL(L346:L1024,ROW()-ROW($L$1027)+1),"")</f>
        <v>0</v>
      </c>
      <c r="M1386">
        <f>IFERROR(SMALL(M346:M1024,ROW()-ROW($M$1027)+1),"")</f>
        <v>0</v>
      </c>
      <c r="N1386">
        <f>IFERROR(SMALL(N346:N1024,ROW()-ROW($N$1027)+1),"")</f>
        <v>0</v>
      </c>
      <c r="O1386">
        <f>IFERROR(SMALL(O346:O1024,ROW()-ROW($O$1027)+1),"")</f>
        <v>0</v>
      </c>
      <c r="P1386">
        <f>IFERROR(SMALL(P346:P1024,ROW()-ROW($P$1027)+1),"")</f>
        <v>0</v>
      </c>
      <c r="Q1386">
        <f>IFERROR(SMALL(Q346:Q1024,ROW()-ROW($Q$1027)+1),"")</f>
        <v>0</v>
      </c>
      <c r="R1386">
        <f>IFERROR(SMALL(R346:R1024,ROW()-ROW($R$1027)+1),"")</f>
        <v>0</v>
      </c>
      <c r="S1386">
        <f>IFERROR(SMALL(S346:S1024,ROW()-ROW($S$1027)+1),"")</f>
        <v>0</v>
      </c>
      <c r="T1386">
        <f>IFERROR(SMALL(T346:T1024,ROW()-ROW($T$1027)+1),"")</f>
        <v>0</v>
      </c>
      <c r="U1386">
        <f>IFERROR(SMALL(U346:U1024,ROW()-ROW($U$1027)+1),"")</f>
        <v>0</v>
      </c>
      <c r="V1386">
        <f>IFERROR(SMALL(V346:V1024,ROW()-ROW($V$1027)+1),"")</f>
        <v>0</v>
      </c>
      <c r="W1386">
        <f>IFERROR(SMALL(W346:W1024,ROW()-ROW($W$1027)+1),"")</f>
        <v>0</v>
      </c>
      <c r="X1386">
        <f>IFERROR(SMALL(X346:X1024,ROW()-ROW($X$1027)+1),"")</f>
        <v>0</v>
      </c>
      <c r="Y1386">
        <f>IFERROR(SMALL(Y346:Y1024,ROW()-ROW($Y$1027)+1),"")</f>
        <v>0</v>
      </c>
      <c r="Z1386">
        <f>IFERROR(SMALL(Z346:Z1024,ROW()-ROW($Z$1027)+1),"")</f>
        <v>0</v>
      </c>
      <c r="AA1386">
        <f>IFERROR(SMALL(AA346:AA1024,ROW()-ROW($AA$1027)+1),"")</f>
        <v>0</v>
      </c>
      <c r="AB1386">
        <f>IFERROR(SMALL(AB346:AB1024,ROW()-ROW($AB$1027)+1),"")</f>
        <v>0</v>
      </c>
      <c r="AC1386">
        <f>IFERROR(SMALL(AC346:AC1024,ROW()-ROW($AC$1027)+1),"")</f>
        <v>0</v>
      </c>
      <c r="AD1386">
        <f>IFERROR(SMALL(AD346:AD1024,ROW()-ROW($AD$1027)+1),"")</f>
        <v>0</v>
      </c>
      <c r="AE1386">
        <f>IFERROR(SMALL(AE346:AE1024,ROW()-ROW($AE$1027)+1),"")</f>
        <v>0</v>
      </c>
      <c r="AF1386">
        <f>IFERROR(SMALL(AF346:AF1024,ROW()-ROW($AF$1027)+1),"")</f>
        <v>0</v>
      </c>
      <c r="AG1386">
        <f>IFERROR(SMALL(AG346:AG1024,ROW()-ROW($AG$1027)+1),"")</f>
        <v>0</v>
      </c>
      <c r="AH1386">
        <f>IFERROR(SMALL(AH346:AH1024,ROW()-ROW($AH$1027)+1),"")</f>
        <v>0</v>
      </c>
      <c r="AI1386">
        <f>IFERROR(SMALL(AI346:AI1024,ROW()-ROW($AI$1027)+1),"")</f>
        <v>0</v>
      </c>
      <c r="AJ1386">
        <f>IFERROR(SMALL(AJ346:AJ1024,ROW()-ROW($AJ$1027)+1),"")</f>
        <v>0</v>
      </c>
      <c r="AM1386">
        <f>IFERROR(SMALL(AM346:AM1024,ROW()-ROW($AM$1027)+1),"")</f>
        <v>0</v>
      </c>
      <c r="AN1386">
        <f>IFERROR(SMALL(AN346:AN1024,ROW()-ROW($AN$1027)+1),"")</f>
        <v>0</v>
      </c>
      <c r="AO1386">
        <f>IFERROR(SMALL(AO346:AO1024,ROW()-ROW($AO$1027)+1),"")</f>
        <v>0</v>
      </c>
      <c r="AP1386">
        <f>IFERROR(SMALL(AP346:AP1024,ROW()-ROW($AP$1027)+1),"")</f>
        <v>0</v>
      </c>
      <c r="AQ1386">
        <f>IFERROR(SMALL(AQ346:AQ1024,ROW()-ROW($AQ$1027)+1),"")</f>
        <v>0</v>
      </c>
      <c r="AR1386">
        <f>IFERROR(SMALL(AR346:AR1024,ROW()-ROW($AR$1027)+1),"")</f>
        <v>0</v>
      </c>
      <c r="AS1386">
        <f>IFERROR(SMALL(AS346:AS1024,ROW()-ROW($AS$1027)+1),"")</f>
        <v>0</v>
      </c>
      <c r="AT1386">
        <f>IFERROR(SMALL(AT346:AT1024,ROW()-ROW($AT$1027)+1),"")</f>
        <v>0</v>
      </c>
      <c r="AU1386">
        <f>IFERROR(SMALL(AU346:AU1024,ROW()-ROW($AU$1027)+1),"")</f>
        <v>0</v>
      </c>
      <c r="AV1386">
        <f>IFERROR(SMALL(AV346:AV1024,ROW()-ROW($AV$1027)+1),"")</f>
        <v>0</v>
      </c>
      <c r="AW1386">
        <f>IFERROR(SMALL(AW346:AW1024,ROW()-ROW($AW$1027)+1),"")</f>
        <v>0</v>
      </c>
      <c r="AX1386">
        <f>IFERROR(SMALL(AX346:AX1024,ROW()-ROW($AX$1027)+1),"")</f>
        <v>0</v>
      </c>
      <c r="AY1386">
        <f>IFERROR(SMALL(AY346:AY1024,ROW()-ROW($AY$1027)+1),"")</f>
        <v>0</v>
      </c>
      <c r="AZ1386">
        <f>IFERROR(SMALL(AZ346:AZ1024,ROW()-ROW($AZ$1027)+1),"")</f>
        <v>0</v>
      </c>
      <c r="BA1386">
        <f>IFERROR(SMALL(BA346:BA1024,ROW()-ROW($BA$1027)+1),"")</f>
        <v>0</v>
      </c>
      <c r="BB1386">
        <f>IFERROR(SMALL(BB346:BB1024,ROW()-ROW($BB$1027)+1),"")</f>
        <v>0</v>
      </c>
      <c r="BC1386">
        <f>IFERROR(SMALL(BC346:BC1024,ROW()-ROW($BC$1027)+1),"")</f>
        <v>0</v>
      </c>
      <c r="BD1386">
        <f>IFERROR(SMALL(BD346:BD1024,ROW()-ROW($BD$1027)+1),"")</f>
        <v>0</v>
      </c>
      <c r="BE1386">
        <f>IFERROR(SMALL(BE346:BE1024,ROW()-ROW($BE$1027)+1),"")</f>
        <v>0</v>
      </c>
      <c r="BF1386">
        <f>IFERROR(SMALL(BF346:BF1024,ROW()-ROW($BF$1027)+1),"")</f>
        <v>0</v>
      </c>
      <c r="BG1386">
        <f>IFERROR(SMALL(BG346:BG1024,ROW()-ROW($BG$1027)+1),"")</f>
        <v>0</v>
      </c>
      <c r="BH1386">
        <f>IFERROR(SMALL(BH346:BH1024,ROW()-ROW($BH$1027)+1),"")</f>
        <v>0</v>
      </c>
      <c r="BI1386">
        <f>IFERROR(SMALL(BI346:BI1024,ROW()-ROW($BI$1027)+1),"")</f>
        <v>0</v>
      </c>
      <c r="BJ1386">
        <f>IFERROR(SMALL(BJ346:BJ1024,ROW()-ROW($BJ$1027)+1),"")</f>
        <v>0</v>
      </c>
      <c r="BK1386">
        <f>IFERROR(SMALL(BK346:BK1024,ROW()-ROW($BK$1027)+1),"")</f>
        <v>0</v>
      </c>
      <c r="BL1386">
        <f>IFERROR(SMALL(BL346:BL1024,ROW()-ROW($BL$1027)+1),"")</f>
        <v>0</v>
      </c>
      <c r="BM1386">
        <f>IFERROR(SMALL(BM346:BM1024,ROW()-ROW($BM$1027)+1),"")</f>
        <v>0</v>
      </c>
      <c r="BN1386">
        <f>IFERROR(SMALL(BN346:BN1024,ROW()-ROW($BN$1027)+1),"")</f>
        <v>0</v>
      </c>
      <c r="BO1386">
        <f>IFERROR(SMALL(BO346:BO1024,ROW()-ROW($BO$1027)+1),"")</f>
        <v>0</v>
      </c>
      <c r="BP1386">
        <f>IFERROR(SMALL(BP346:BP1024,ROW()-ROW($BP$1027)+1),"")</f>
        <v>0</v>
      </c>
      <c r="BQ1386">
        <f>IFERROR(SMALL(BQ346:BQ1024,ROW()-ROW($BQ$1027)+1),"")</f>
        <v>0</v>
      </c>
      <c r="BR1386">
        <f>IFERROR(SMALL(BR346:BR1024,ROW()-ROW($BR$1027)+1),"")</f>
        <v>0</v>
      </c>
    </row>
    <row r="1387" spans="5:70">
      <c r="E1387">
        <f>IFERROR(SMALL(E346:E1024,ROW()-ROW($E$1027)+1),"")</f>
        <v>0</v>
      </c>
      <c r="F1387">
        <f>IFERROR(SMALL(F346:F1024,ROW()-ROW($F$1027)+1),"")</f>
        <v>0</v>
      </c>
      <c r="G1387">
        <f>IFERROR(SMALL(G346:G1024,ROW()-ROW($G$1027)+1),"")</f>
        <v>0</v>
      </c>
      <c r="H1387">
        <f>IFERROR(SMALL(H346:H1024,ROW()-ROW($H$1027)+1),"")</f>
        <v>0</v>
      </c>
      <c r="I1387">
        <f>IFERROR(SMALL(I346:I1024,ROW()-ROW($I$1027)+1),"")</f>
        <v>0</v>
      </c>
      <c r="J1387">
        <f>IFERROR(SMALL(J346:J1024,ROW()-ROW($J$1027)+1),"")</f>
        <v>0</v>
      </c>
      <c r="K1387">
        <f>IFERROR(SMALL(K346:K1024,ROW()-ROW($K$1027)+1),"")</f>
        <v>0</v>
      </c>
      <c r="L1387">
        <f>IFERROR(SMALL(L346:L1024,ROW()-ROW($L$1027)+1),"")</f>
        <v>0</v>
      </c>
      <c r="M1387">
        <f>IFERROR(SMALL(M346:M1024,ROW()-ROW($M$1027)+1),"")</f>
        <v>0</v>
      </c>
      <c r="N1387">
        <f>IFERROR(SMALL(N346:N1024,ROW()-ROW($N$1027)+1),"")</f>
        <v>0</v>
      </c>
      <c r="O1387">
        <f>IFERROR(SMALL(O346:O1024,ROW()-ROW($O$1027)+1),"")</f>
        <v>0</v>
      </c>
      <c r="P1387">
        <f>IFERROR(SMALL(P346:P1024,ROW()-ROW($P$1027)+1),"")</f>
        <v>0</v>
      </c>
      <c r="Q1387">
        <f>IFERROR(SMALL(Q346:Q1024,ROW()-ROW($Q$1027)+1),"")</f>
        <v>0</v>
      </c>
      <c r="R1387">
        <f>IFERROR(SMALL(R346:R1024,ROW()-ROW($R$1027)+1),"")</f>
        <v>0</v>
      </c>
      <c r="S1387">
        <f>IFERROR(SMALL(S346:S1024,ROW()-ROW($S$1027)+1),"")</f>
        <v>0</v>
      </c>
      <c r="T1387">
        <f>IFERROR(SMALL(T346:T1024,ROW()-ROW($T$1027)+1),"")</f>
        <v>0</v>
      </c>
      <c r="U1387">
        <f>IFERROR(SMALL(U346:U1024,ROW()-ROW($U$1027)+1),"")</f>
        <v>0</v>
      </c>
      <c r="V1387">
        <f>IFERROR(SMALL(V346:V1024,ROW()-ROW($V$1027)+1),"")</f>
        <v>0</v>
      </c>
      <c r="W1387">
        <f>IFERROR(SMALL(W346:W1024,ROW()-ROW($W$1027)+1),"")</f>
        <v>0</v>
      </c>
      <c r="X1387">
        <f>IFERROR(SMALL(X346:X1024,ROW()-ROW($X$1027)+1),"")</f>
        <v>0</v>
      </c>
      <c r="Y1387">
        <f>IFERROR(SMALL(Y346:Y1024,ROW()-ROW($Y$1027)+1),"")</f>
        <v>0</v>
      </c>
      <c r="Z1387">
        <f>IFERROR(SMALL(Z346:Z1024,ROW()-ROW($Z$1027)+1),"")</f>
        <v>0</v>
      </c>
      <c r="AA1387">
        <f>IFERROR(SMALL(AA346:AA1024,ROW()-ROW($AA$1027)+1),"")</f>
        <v>0</v>
      </c>
      <c r="AB1387">
        <f>IFERROR(SMALL(AB346:AB1024,ROW()-ROW($AB$1027)+1),"")</f>
        <v>0</v>
      </c>
      <c r="AC1387">
        <f>IFERROR(SMALL(AC346:AC1024,ROW()-ROW($AC$1027)+1),"")</f>
        <v>0</v>
      </c>
      <c r="AD1387">
        <f>IFERROR(SMALL(AD346:AD1024,ROW()-ROW($AD$1027)+1),"")</f>
        <v>0</v>
      </c>
      <c r="AE1387">
        <f>IFERROR(SMALL(AE346:AE1024,ROW()-ROW($AE$1027)+1),"")</f>
        <v>0</v>
      </c>
      <c r="AF1387">
        <f>IFERROR(SMALL(AF346:AF1024,ROW()-ROW($AF$1027)+1),"")</f>
        <v>0</v>
      </c>
      <c r="AG1387">
        <f>IFERROR(SMALL(AG346:AG1024,ROW()-ROW($AG$1027)+1),"")</f>
        <v>0</v>
      </c>
      <c r="AH1387">
        <f>IFERROR(SMALL(AH346:AH1024,ROW()-ROW($AH$1027)+1),"")</f>
        <v>0</v>
      </c>
      <c r="AI1387">
        <f>IFERROR(SMALL(AI346:AI1024,ROW()-ROW($AI$1027)+1),"")</f>
        <v>0</v>
      </c>
      <c r="AJ1387">
        <f>IFERROR(SMALL(AJ346:AJ1024,ROW()-ROW($AJ$1027)+1),"")</f>
        <v>0</v>
      </c>
      <c r="AM1387">
        <f>IFERROR(SMALL(AM346:AM1024,ROW()-ROW($AM$1027)+1),"")</f>
        <v>0</v>
      </c>
      <c r="AN1387">
        <f>IFERROR(SMALL(AN346:AN1024,ROW()-ROW($AN$1027)+1),"")</f>
        <v>0</v>
      </c>
      <c r="AO1387">
        <f>IFERROR(SMALL(AO346:AO1024,ROW()-ROW($AO$1027)+1),"")</f>
        <v>0</v>
      </c>
      <c r="AP1387">
        <f>IFERROR(SMALL(AP346:AP1024,ROW()-ROW($AP$1027)+1),"")</f>
        <v>0</v>
      </c>
      <c r="AQ1387">
        <f>IFERROR(SMALL(AQ346:AQ1024,ROW()-ROW($AQ$1027)+1),"")</f>
        <v>0</v>
      </c>
      <c r="AR1387">
        <f>IFERROR(SMALL(AR346:AR1024,ROW()-ROW($AR$1027)+1),"")</f>
        <v>0</v>
      </c>
      <c r="AS1387">
        <f>IFERROR(SMALL(AS346:AS1024,ROW()-ROW($AS$1027)+1),"")</f>
        <v>0</v>
      </c>
      <c r="AT1387">
        <f>IFERROR(SMALL(AT346:AT1024,ROW()-ROW($AT$1027)+1),"")</f>
        <v>0</v>
      </c>
      <c r="AU1387">
        <f>IFERROR(SMALL(AU346:AU1024,ROW()-ROW($AU$1027)+1),"")</f>
        <v>0</v>
      </c>
      <c r="AV1387">
        <f>IFERROR(SMALL(AV346:AV1024,ROW()-ROW($AV$1027)+1),"")</f>
        <v>0</v>
      </c>
      <c r="AW1387">
        <f>IFERROR(SMALL(AW346:AW1024,ROW()-ROW($AW$1027)+1),"")</f>
        <v>0</v>
      </c>
      <c r="AX1387">
        <f>IFERROR(SMALL(AX346:AX1024,ROW()-ROW($AX$1027)+1),"")</f>
        <v>0</v>
      </c>
      <c r="AY1387">
        <f>IFERROR(SMALL(AY346:AY1024,ROW()-ROW($AY$1027)+1),"")</f>
        <v>0</v>
      </c>
      <c r="AZ1387">
        <f>IFERROR(SMALL(AZ346:AZ1024,ROW()-ROW($AZ$1027)+1),"")</f>
        <v>0</v>
      </c>
      <c r="BA1387">
        <f>IFERROR(SMALL(BA346:BA1024,ROW()-ROW($BA$1027)+1),"")</f>
        <v>0</v>
      </c>
      <c r="BB1387">
        <f>IFERROR(SMALL(BB346:BB1024,ROW()-ROW($BB$1027)+1),"")</f>
        <v>0</v>
      </c>
      <c r="BC1387">
        <f>IFERROR(SMALL(BC346:BC1024,ROW()-ROW($BC$1027)+1),"")</f>
        <v>0</v>
      </c>
      <c r="BD1387">
        <f>IFERROR(SMALL(BD346:BD1024,ROW()-ROW($BD$1027)+1),"")</f>
        <v>0</v>
      </c>
      <c r="BE1387">
        <f>IFERROR(SMALL(BE346:BE1024,ROW()-ROW($BE$1027)+1),"")</f>
        <v>0</v>
      </c>
      <c r="BF1387">
        <f>IFERROR(SMALL(BF346:BF1024,ROW()-ROW($BF$1027)+1),"")</f>
        <v>0</v>
      </c>
      <c r="BG1387">
        <f>IFERROR(SMALL(BG346:BG1024,ROW()-ROW($BG$1027)+1),"")</f>
        <v>0</v>
      </c>
      <c r="BH1387">
        <f>IFERROR(SMALL(BH346:BH1024,ROW()-ROW($BH$1027)+1),"")</f>
        <v>0</v>
      </c>
      <c r="BI1387">
        <f>IFERROR(SMALL(BI346:BI1024,ROW()-ROW($BI$1027)+1),"")</f>
        <v>0</v>
      </c>
      <c r="BJ1387">
        <f>IFERROR(SMALL(BJ346:BJ1024,ROW()-ROW($BJ$1027)+1),"")</f>
        <v>0</v>
      </c>
      <c r="BK1387">
        <f>IFERROR(SMALL(BK346:BK1024,ROW()-ROW($BK$1027)+1),"")</f>
        <v>0</v>
      </c>
      <c r="BL1387">
        <f>IFERROR(SMALL(BL346:BL1024,ROW()-ROW($BL$1027)+1),"")</f>
        <v>0</v>
      </c>
      <c r="BM1387">
        <f>IFERROR(SMALL(BM346:BM1024,ROW()-ROW($BM$1027)+1),"")</f>
        <v>0</v>
      </c>
      <c r="BN1387">
        <f>IFERROR(SMALL(BN346:BN1024,ROW()-ROW($BN$1027)+1),"")</f>
        <v>0</v>
      </c>
      <c r="BO1387">
        <f>IFERROR(SMALL(BO346:BO1024,ROW()-ROW($BO$1027)+1),"")</f>
        <v>0</v>
      </c>
      <c r="BP1387">
        <f>IFERROR(SMALL(BP346:BP1024,ROW()-ROW($BP$1027)+1),"")</f>
        <v>0</v>
      </c>
      <c r="BQ1387">
        <f>IFERROR(SMALL(BQ346:BQ1024,ROW()-ROW($BQ$1027)+1),"")</f>
        <v>0</v>
      </c>
      <c r="BR1387">
        <f>IFERROR(SMALL(BR346:BR1024,ROW()-ROW($BR$1027)+1),"")</f>
        <v>0</v>
      </c>
    </row>
    <row r="1388" spans="5:70">
      <c r="E1388">
        <f>IFERROR(SMALL(E346:E1024,ROW()-ROW($E$1027)+1),"")</f>
        <v>0</v>
      </c>
      <c r="F1388">
        <f>IFERROR(SMALL(F346:F1024,ROW()-ROW($F$1027)+1),"")</f>
        <v>0</v>
      </c>
      <c r="G1388">
        <f>IFERROR(SMALL(G346:G1024,ROW()-ROW($G$1027)+1),"")</f>
        <v>0</v>
      </c>
      <c r="H1388">
        <f>IFERROR(SMALL(H346:H1024,ROW()-ROW($H$1027)+1),"")</f>
        <v>0</v>
      </c>
      <c r="I1388">
        <f>IFERROR(SMALL(I346:I1024,ROW()-ROW($I$1027)+1),"")</f>
        <v>0</v>
      </c>
      <c r="J1388">
        <f>IFERROR(SMALL(J346:J1024,ROW()-ROW($J$1027)+1),"")</f>
        <v>0</v>
      </c>
      <c r="K1388">
        <f>IFERROR(SMALL(K346:K1024,ROW()-ROW($K$1027)+1),"")</f>
        <v>0</v>
      </c>
      <c r="L1388">
        <f>IFERROR(SMALL(L346:L1024,ROW()-ROW($L$1027)+1),"")</f>
        <v>0</v>
      </c>
      <c r="M1388">
        <f>IFERROR(SMALL(M346:M1024,ROW()-ROW($M$1027)+1),"")</f>
        <v>0</v>
      </c>
      <c r="N1388">
        <f>IFERROR(SMALL(N346:N1024,ROW()-ROW($N$1027)+1),"")</f>
        <v>0</v>
      </c>
      <c r="O1388">
        <f>IFERROR(SMALL(O346:O1024,ROW()-ROW($O$1027)+1),"")</f>
        <v>0</v>
      </c>
      <c r="P1388">
        <f>IFERROR(SMALL(P346:P1024,ROW()-ROW($P$1027)+1),"")</f>
        <v>0</v>
      </c>
      <c r="Q1388">
        <f>IFERROR(SMALL(Q346:Q1024,ROW()-ROW($Q$1027)+1),"")</f>
        <v>0</v>
      </c>
      <c r="R1388">
        <f>IFERROR(SMALL(R346:R1024,ROW()-ROW($R$1027)+1),"")</f>
        <v>0</v>
      </c>
      <c r="S1388">
        <f>IFERROR(SMALL(S346:S1024,ROW()-ROW($S$1027)+1),"")</f>
        <v>0</v>
      </c>
      <c r="T1388">
        <f>IFERROR(SMALL(T346:T1024,ROW()-ROW($T$1027)+1),"")</f>
        <v>0</v>
      </c>
      <c r="U1388">
        <f>IFERROR(SMALL(U346:U1024,ROW()-ROW($U$1027)+1),"")</f>
        <v>0</v>
      </c>
      <c r="V1388">
        <f>IFERROR(SMALL(V346:V1024,ROW()-ROW($V$1027)+1),"")</f>
        <v>0</v>
      </c>
      <c r="W1388">
        <f>IFERROR(SMALL(W346:W1024,ROW()-ROW($W$1027)+1),"")</f>
        <v>0</v>
      </c>
      <c r="X1388">
        <f>IFERROR(SMALL(X346:X1024,ROW()-ROW($X$1027)+1),"")</f>
        <v>0</v>
      </c>
      <c r="Y1388">
        <f>IFERROR(SMALL(Y346:Y1024,ROW()-ROW($Y$1027)+1),"")</f>
        <v>0</v>
      </c>
      <c r="Z1388">
        <f>IFERROR(SMALL(Z346:Z1024,ROW()-ROW($Z$1027)+1),"")</f>
        <v>0</v>
      </c>
      <c r="AA1388">
        <f>IFERROR(SMALL(AA346:AA1024,ROW()-ROW($AA$1027)+1),"")</f>
        <v>0</v>
      </c>
      <c r="AB1388">
        <f>IFERROR(SMALL(AB346:AB1024,ROW()-ROW($AB$1027)+1),"")</f>
        <v>0</v>
      </c>
      <c r="AC1388">
        <f>IFERROR(SMALL(AC346:AC1024,ROW()-ROW($AC$1027)+1),"")</f>
        <v>0</v>
      </c>
      <c r="AD1388">
        <f>IFERROR(SMALL(AD346:AD1024,ROW()-ROW($AD$1027)+1),"")</f>
        <v>0</v>
      </c>
      <c r="AE1388">
        <f>IFERROR(SMALL(AE346:AE1024,ROW()-ROW($AE$1027)+1),"")</f>
        <v>0</v>
      </c>
      <c r="AF1388">
        <f>IFERROR(SMALL(AF346:AF1024,ROW()-ROW($AF$1027)+1),"")</f>
        <v>0</v>
      </c>
      <c r="AG1388">
        <f>IFERROR(SMALL(AG346:AG1024,ROW()-ROW($AG$1027)+1),"")</f>
        <v>0</v>
      </c>
      <c r="AH1388">
        <f>IFERROR(SMALL(AH346:AH1024,ROW()-ROW($AH$1027)+1),"")</f>
        <v>0</v>
      </c>
      <c r="AI1388">
        <f>IFERROR(SMALL(AI346:AI1024,ROW()-ROW($AI$1027)+1),"")</f>
        <v>0</v>
      </c>
      <c r="AJ1388">
        <f>IFERROR(SMALL(AJ346:AJ1024,ROW()-ROW($AJ$1027)+1),"")</f>
        <v>0</v>
      </c>
      <c r="AM1388">
        <f>IFERROR(SMALL(AM346:AM1024,ROW()-ROW($AM$1027)+1),"")</f>
        <v>0</v>
      </c>
      <c r="AN1388">
        <f>IFERROR(SMALL(AN346:AN1024,ROW()-ROW($AN$1027)+1),"")</f>
        <v>0</v>
      </c>
      <c r="AO1388">
        <f>IFERROR(SMALL(AO346:AO1024,ROW()-ROW($AO$1027)+1),"")</f>
        <v>0</v>
      </c>
      <c r="AP1388">
        <f>IFERROR(SMALL(AP346:AP1024,ROW()-ROW($AP$1027)+1),"")</f>
        <v>0</v>
      </c>
      <c r="AQ1388">
        <f>IFERROR(SMALL(AQ346:AQ1024,ROW()-ROW($AQ$1027)+1),"")</f>
        <v>0</v>
      </c>
      <c r="AR1388">
        <f>IFERROR(SMALL(AR346:AR1024,ROW()-ROW($AR$1027)+1),"")</f>
        <v>0</v>
      </c>
      <c r="AS1388">
        <f>IFERROR(SMALL(AS346:AS1024,ROW()-ROW($AS$1027)+1),"")</f>
        <v>0</v>
      </c>
      <c r="AT1388">
        <f>IFERROR(SMALL(AT346:AT1024,ROW()-ROW($AT$1027)+1),"")</f>
        <v>0</v>
      </c>
      <c r="AU1388">
        <f>IFERROR(SMALL(AU346:AU1024,ROW()-ROW($AU$1027)+1),"")</f>
        <v>0</v>
      </c>
      <c r="AV1388">
        <f>IFERROR(SMALL(AV346:AV1024,ROW()-ROW($AV$1027)+1),"")</f>
        <v>0</v>
      </c>
      <c r="AW1388">
        <f>IFERROR(SMALL(AW346:AW1024,ROW()-ROW($AW$1027)+1),"")</f>
        <v>0</v>
      </c>
      <c r="AX1388">
        <f>IFERROR(SMALL(AX346:AX1024,ROW()-ROW($AX$1027)+1),"")</f>
        <v>0</v>
      </c>
      <c r="AY1388">
        <f>IFERROR(SMALL(AY346:AY1024,ROW()-ROW($AY$1027)+1),"")</f>
        <v>0</v>
      </c>
      <c r="AZ1388">
        <f>IFERROR(SMALL(AZ346:AZ1024,ROW()-ROW($AZ$1027)+1),"")</f>
        <v>0</v>
      </c>
      <c r="BA1388">
        <f>IFERROR(SMALL(BA346:BA1024,ROW()-ROW($BA$1027)+1),"")</f>
        <v>0</v>
      </c>
      <c r="BB1388">
        <f>IFERROR(SMALL(BB346:BB1024,ROW()-ROW($BB$1027)+1),"")</f>
        <v>0</v>
      </c>
      <c r="BC1388">
        <f>IFERROR(SMALL(BC346:BC1024,ROW()-ROW($BC$1027)+1),"")</f>
        <v>0</v>
      </c>
      <c r="BD1388">
        <f>IFERROR(SMALL(BD346:BD1024,ROW()-ROW($BD$1027)+1),"")</f>
        <v>0</v>
      </c>
      <c r="BE1388">
        <f>IFERROR(SMALL(BE346:BE1024,ROW()-ROW($BE$1027)+1),"")</f>
        <v>0</v>
      </c>
      <c r="BF1388">
        <f>IFERROR(SMALL(BF346:BF1024,ROW()-ROW($BF$1027)+1),"")</f>
        <v>0</v>
      </c>
      <c r="BG1388">
        <f>IFERROR(SMALL(BG346:BG1024,ROW()-ROW($BG$1027)+1),"")</f>
        <v>0</v>
      </c>
      <c r="BH1388">
        <f>IFERROR(SMALL(BH346:BH1024,ROW()-ROW($BH$1027)+1),"")</f>
        <v>0</v>
      </c>
      <c r="BI1388">
        <f>IFERROR(SMALL(BI346:BI1024,ROW()-ROW($BI$1027)+1),"")</f>
        <v>0</v>
      </c>
      <c r="BJ1388">
        <f>IFERROR(SMALL(BJ346:BJ1024,ROW()-ROW($BJ$1027)+1),"")</f>
        <v>0</v>
      </c>
      <c r="BK1388">
        <f>IFERROR(SMALL(BK346:BK1024,ROW()-ROW($BK$1027)+1),"")</f>
        <v>0</v>
      </c>
      <c r="BL1388">
        <f>IFERROR(SMALL(BL346:BL1024,ROW()-ROW($BL$1027)+1),"")</f>
        <v>0</v>
      </c>
      <c r="BM1388">
        <f>IFERROR(SMALL(BM346:BM1024,ROW()-ROW($BM$1027)+1),"")</f>
        <v>0</v>
      </c>
      <c r="BN1388">
        <f>IFERROR(SMALL(BN346:BN1024,ROW()-ROW($BN$1027)+1),"")</f>
        <v>0</v>
      </c>
      <c r="BO1388">
        <f>IFERROR(SMALL(BO346:BO1024,ROW()-ROW($BO$1027)+1),"")</f>
        <v>0</v>
      </c>
      <c r="BP1388">
        <f>IFERROR(SMALL(BP346:BP1024,ROW()-ROW($BP$1027)+1),"")</f>
        <v>0</v>
      </c>
      <c r="BQ1388">
        <f>IFERROR(SMALL(BQ346:BQ1024,ROW()-ROW($BQ$1027)+1),"")</f>
        <v>0</v>
      </c>
      <c r="BR1388">
        <f>IFERROR(SMALL(BR346:BR1024,ROW()-ROW($BR$1027)+1),"")</f>
        <v>0</v>
      </c>
    </row>
    <row r="1389" spans="5:70">
      <c r="E1389">
        <f>IFERROR(SMALL(E346:E1024,ROW()-ROW($E$1027)+1),"")</f>
        <v>0</v>
      </c>
      <c r="F1389">
        <f>IFERROR(SMALL(F346:F1024,ROW()-ROW($F$1027)+1),"")</f>
        <v>0</v>
      </c>
      <c r="G1389">
        <f>IFERROR(SMALL(G346:G1024,ROW()-ROW($G$1027)+1),"")</f>
        <v>0</v>
      </c>
      <c r="H1389">
        <f>IFERROR(SMALL(H346:H1024,ROW()-ROW($H$1027)+1),"")</f>
        <v>0</v>
      </c>
      <c r="I1389">
        <f>IFERROR(SMALL(I346:I1024,ROW()-ROW($I$1027)+1),"")</f>
        <v>0</v>
      </c>
      <c r="J1389">
        <f>IFERROR(SMALL(J346:J1024,ROW()-ROW($J$1027)+1),"")</f>
        <v>0</v>
      </c>
      <c r="K1389">
        <f>IFERROR(SMALL(K346:K1024,ROW()-ROW($K$1027)+1),"")</f>
        <v>0</v>
      </c>
      <c r="L1389">
        <f>IFERROR(SMALL(L346:L1024,ROW()-ROW($L$1027)+1),"")</f>
        <v>0</v>
      </c>
      <c r="M1389">
        <f>IFERROR(SMALL(M346:M1024,ROW()-ROW($M$1027)+1),"")</f>
        <v>0</v>
      </c>
      <c r="N1389">
        <f>IFERROR(SMALL(N346:N1024,ROW()-ROW($N$1027)+1),"")</f>
        <v>0</v>
      </c>
      <c r="O1389">
        <f>IFERROR(SMALL(O346:O1024,ROW()-ROW($O$1027)+1),"")</f>
        <v>0</v>
      </c>
      <c r="P1389">
        <f>IFERROR(SMALL(P346:P1024,ROW()-ROW($P$1027)+1),"")</f>
        <v>0</v>
      </c>
      <c r="Q1389">
        <f>IFERROR(SMALL(Q346:Q1024,ROW()-ROW($Q$1027)+1),"")</f>
        <v>0</v>
      </c>
      <c r="R1389">
        <f>IFERROR(SMALL(R346:R1024,ROW()-ROW($R$1027)+1),"")</f>
        <v>0</v>
      </c>
      <c r="S1389">
        <f>IFERROR(SMALL(S346:S1024,ROW()-ROW($S$1027)+1),"")</f>
        <v>0</v>
      </c>
      <c r="T1389">
        <f>IFERROR(SMALL(T346:T1024,ROW()-ROW($T$1027)+1),"")</f>
        <v>0</v>
      </c>
      <c r="U1389">
        <f>IFERROR(SMALL(U346:U1024,ROW()-ROW($U$1027)+1),"")</f>
        <v>0</v>
      </c>
      <c r="V1389">
        <f>IFERROR(SMALL(V346:V1024,ROW()-ROW($V$1027)+1),"")</f>
        <v>0</v>
      </c>
      <c r="W1389">
        <f>IFERROR(SMALL(W346:W1024,ROW()-ROW($W$1027)+1),"")</f>
        <v>0</v>
      </c>
      <c r="X1389">
        <f>IFERROR(SMALL(X346:X1024,ROW()-ROW($X$1027)+1),"")</f>
        <v>0</v>
      </c>
      <c r="Y1389">
        <f>IFERROR(SMALL(Y346:Y1024,ROW()-ROW($Y$1027)+1),"")</f>
        <v>0</v>
      </c>
      <c r="Z1389">
        <f>IFERROR(SMALL(Z346:Z1024,ROW()-ROW($Z$1027)+1),"")</f>
        <v>0</v>
      </c>
      <c r="AA1389">
        <f>IFERROR(SMALL(AA346:AA1024,ROW()-ROW($AA$1027)+1),"")</f>
        <v>0</v>
      </c>
      <c r="AB1389">
        <f>IFERROR(SMALL(AB346:AB1024,ROW()-ROW($AB$1027)+1),"")</f>
        <v>0</v>
      </c>
      <c r="AC1389">
        <f>IFERROR(SMALL(AC346:AC1024,ROW()-ROW($AC$1027)+1),"")</f>
        <v>0</v>
      </c>
      <c r="AD1389">
        <f>IFERROR(SMALL(AD346:AD1024,ROW()-ROW($AD$1027)+1),"")</f>
        <v>0</v>
      </c>
      <c r="AE1389">
        <f>IFERROR(SMALL(AE346:AE1024,ROW()-ROW($AE$1027)+1),"")</f>
        <v>0</v>
      </c>
      <c r="AF1389">
        <f>IFERROR(SMALL(AF346:AF1024,ROW()-ROW($AF$1027)+1),"")</f>
        <v>0</v>
      </c>
      <c r="AG1389">
        <f>IFERROR(SMALL(AG346:AG1024,ROW()-ROW($AG$1027)+1),"")</f>
        <v>0</v>
      </c>
      <c r="AH1389">
        <f>IFERROR(SMALL(AH346:AH1024,ROW()-ROW($AH$1027)+1),"")</f>
        <v>0</v>
      </c>
      <c r="AI1389">
        <f>IFERROR(SMALL(AI346:AI1024,ROW()-ROW($AI$1027)+1),"")</f>
        <v>0</v>
      </c>
      <c r="AJ1389">
        <f>IFERROR(SMALL(AJ346:AJ1024,ROW()-ROW($AJ$1027)+1),"")</f>
        <v>0</v>
      </c>
      <c r="AM1389">
        <f>IFERROR(SMALL(AM346:AM1024,ROW()-ROW($AM$1027)+1),"")</f>
        <v>0</v>
      </c>
      <c r="AN1389">
        <f>IFERROR(SMALL(AN346:AN1024,ROW()-ROW($AN$1027)+1),"")</f>
        <v>0</v>
      </c>
      <c r="AO1389">
        <f>IFERROR(SMALL(AO346:AO1024,ROW()-ROW($AO$1027)+1),"")</f>
        <v>0</v>
      </c>
      <c r="AP1389">
        <f>IFERROR(SMALL(AP346:AP1024,ROW()-ROW($AP$1027)+1),"")</f>
        <v>0</v>
      </c>
      <c r="AQ1389">
        <f>IFERROR(SMALL(AQ346:AQ1024,ROW()-ROW($AQ$1027)+1),"")</f>
        <v>0</v>
      </c>
      <c r="AR1389">
        <f>IFERROR(SMALL(AR346:AR1024,ROW()-ROW($AR$1027)+1),"")</f>
        <v>0</v>
      </c>
      <c r="AS1389">
        <f>IFERROR(SMALL(AS346:AS1024,ROW()-ROW($AS$1027)+1),"")</f>
        <v>0</v>
      </c>
      <c r="AT1389">
        <f>IFERROR(SMALL(AT346:AT1024,ROW()-ROW($AT$1027)+1),"")</f>
        <v>0</v>
      </c>
      <c r="AU1389">
        <f>IFERROR(SMALL(AU346:AU1024,ROW()-ROW($AU$1027)+1),"")</f>
        <v>0</v>
      </c>
      <c r="AV1389">
        <f>IFERROR(SMALL(AV346:AV1024,ROW()-ROW($AV$1027)+1),"")</f>
        <v>0</v>
      </c>
      <c r="AW1389">
        <f>IFERROR(SMALL(AW346:AW1024,ROW()-ROW($AW$1027)+1),"")</f>
        <v>0</v>
      </c>
      <c r="AX1389">
        <f>IFERROR(SMALL(AX346:AX1024,ROW()-ROW($AX$1027)+1),"")</f>
        <v>0</v>
      </c>
      <c r="AY1389">
        <f>IFERROR(SMALL(AY346:AY1024,ROW()-ROW($AY$1027)+1),"")</f>
        <v>0</v>
      </c>
      <c r="AZ1389">
        <f>IFERROR(SMALL(AZ346:AZ1024,ROW()-ROW($AZ$1027)+1),"")</f>
        <v>0</v>
      </c>
      <c r="BA1389">
        <f>IFERROR(SMALL(BA346:BA1024,ROW()-ROW($BA$1027)+1),"")</f>
        <v>0</v>
      </c>
      <c r="BB1389">
        <f>IFERROR(SMALL(BB346:BB1024,ROW()-ROW($BB$1027)+1),"")</f>
        <v>0</v>
      </c>
      <c r="BC1389">
        <f>IFERROR(SMALL(BC346:BC1024,ROW()-ROW($BC$1027)+1),"")</f>
        <v>0</v>
      </c>
      <c r="BD1389">
        <f>IFERROR(SMALL(BD346:BD1024,ROW()-ROW($BD$1027)+1),"")</f>
        <v>0</v>
      </c>
      <c r="BE1389">
        <f>IFERROR(SMALL(BE346:BE1024,ROW()-ROW($BE$1027)+1),"")</f>
        <v>0</v>
      </c>
      <c r="BF1389">
        <f>IFERROR(SMALL(BF346:BF1024,ROW()-ROW($BF$1027)+1),"")</f>
        <v>0</v>
      </c>
      <c r="BG1389">
        <f>IFERROR(SMALL(BG346:BG1024,ROW()-ROW($BG$1027)+1),"")</f>
        <v>0</v>
      </c>
      <c r="BH1389">
        <f>IFERROR(SMALL(BH346:BH1024,ROW()-ROW($BH$1027)+1),"")</f>
        <v>0</v>
      </c>
      <c r="BI1389">
        <f>IFERROR(SMALL(BI346:BI1024,ROW()-ROW($BI$1027)+1),"")</f>
        <v>0</v>
      </c>
      <c r="BJ1389">
        <f>IFERROR(SMALL(BJ346:BJ1024,ROW()-ROW($BJ$1027)+1),"")</f>
        <v>0</v>
      </c>
      <c r="BK1389">
        <f>IFERROR(SMALL(BK346:BK1024,ROW()-ROW($BK$1027)+1),"")</f>
        <v>0</v>
      </c>
      <c r="BL1389">
        <f>IFERROR(SMALL(BL346:BL1024,ROW()-ROW($BL$1027)+1),"")</f>
        <v>0</v>
      </c>
      <c r="BM1389">
        <f>IFERROR(SMALL(BM346:BM1024,ROW()-ROW($BM$1027)+1),"")</f>
        <v>0</v>
      </c>
      <c r="BN1389">
        <f>IFERROR(SMALL(BN346:BN1024,ROW()-ROW($BN$1027)+1),"")</f>
        <v>0</v>
      </c>
      <c r="BO1389">
        <f>IFERROR(SMALL(BO346:BO1024,ROW()-ROW($BO$1027)+1),"")</f>
        <v>0</v>
      </c>
      <c r="BP1389">
        <f>IFERROR(SMALL(BP346:BP1024,ROW()-ROW($BP$1027)+1),"")</f>
        <v>0</v>
      </c>
      <c r="BQ1389">
        <f>IFERROR(SMALL(BQ346:BQ1024,ROW()-ROW($BQ$1027)+1),"")</f>
        <v>0</v>
      </c>
      <c r="BR1389">
        <f>IFERROR(SMALL(BR346:BR1024,ROW()-ROW($BR$1027)+1),"")</f>
        <v>0</v>
      </c>
    </row>
    <row r="1390" spans="5:70">
      <c r="E1390">
        <f>IFERROR(SMALL(E346:E1024,ROW()-ROW($E$1027)+1),"")</f>
        <v>0</v>
      </c>
      <c r="F1390">
        <f>IFERROR(SMALL(F346:F1024,ROW()-ROW($F$1027)+1),"")</f>
        <v>0</v>
      </c>
      <c r="G1390">
        <f>IFERROR(SMALL(G346:G1024,ROW()-ROW($G$1027)+1),"")</f>
        <v>0</v>
      </c>
      <c r="H1390">
        <f>IFERROR(SMALL(H346:H1024,ROW()-ROW($H$1027)+1),"")</f>
        <v>0</v>
      </c>
      <c r="I1390">
        <f>IFERROR(SMALL(I346:I1024,ROW()-ROW($I$1027)+1),"")</f>
        <v>0</v>
      </c>
      <c r="J1390">
        <f>IFERROR(SMALL(J346:J1024,ROW()-ROW($J$1027)+1),"")</f>
        <v>0</v>
      </c>
      <c r="K1390">
        <f>IFERROR(SMALL(K346:K1024,ROW()-ROW($K$1027)+1),"")</f>
        <v>0</v>
      </c>
      <c r="L1390">
        <f>IFERROR(SMALL(L346:L1024,ROW()-ROW($L$1027)+1),"")</f>
        <v>0</v>
      </c>
      <c r="M1390">
        <f>IFERROR(SMALL(M346:M1024,ROW()-ROW($M$1027)+1),"")</f>
        <v>0</v>
      </c>
      <c r="N1390">
        <f>IFERROR(SMALL(N346:N1024,ROW()-ROW($N$1027)+1),"")</f>
        <v>0</v>
      </c>
      <c r="O1390">
        <f>IFERROR(SMALL(O346:O1024,ROW()-ROW($O$1027)+1),"")</f>
        <v>0</v>
      </c>
      <c r="P1390">
        <f>IFERROR(SMALL(P346:P1024,ROW()-ROW($P$1027)+1),"")</f>
        <v>0</v>
      </c>
      <c r="Q1390">
        <f>IFERROR(SMALL(Q346:Q1024,ROW()-ROW($Q$1027)+1),"")</f>
        <v>0</v>
      </c>
      <c r="R1390">
        <f>IFERROR(SMALL(R346:R1024,ROW()-ROW($R$1027)+1),"")</f>
        <v>0</v>
      </c>
      <c r="S1390">
        <f>IFERROR(SMALL(S346:S1024,ROW()-ROW($S$1027)+1),"")</f>
        <v>0</v>
      </c>
      <c r="T1390">
        <f>IFERROR(SMALL(T346:T1024,ROW()-ROW($T$1027)+1),"")</f>
        <v>0</v>
      </c>
      <c r="U1390">
        <f>IFERROR(SMALL(U346:U1024,ROW()-ROW($U$1027)+1),"")</f>
        <v>0</v>
      </c>
      <c r="V1390">
        <f>IFERROR(SMALL(V346:V1024,ROW()-ROW($V$1027)+1),"")</f>
        <v>0</v>
      </c>
      <c r="W1390">
        <f>IFERROR(SMALL(W346:W1024,ROW()-ROW($W$1027)+1),"")</f>
        <v>0</v>
      </c>
      <c r="X1390">
        <f>IFERROR(SMALL(X346:X1024,ROW()-ROW($X$1027)+1),"")</f>
        <v>0</v>
      </c>
      <c r="Y1390">
        <f>IFERROR(SMALL(Y346:Y1024,ROW()-ROW($Y$1027)+1),"")</f>
        <v>0</v>
      </c>
      <c r="Z1390">
        <f>IFERROR(SMALL(Z346:Z1024,ROW()-ROW($Z$1027)+1),"")</f>
        <v>0</v>
      </c>
      <c r="AA1390">
        <f>IFERROR(SMALL(AA346:AA1024,ROW()-ROW($AA$1027)+1),"")</f>
        <v>0</v>
      </c>
      <c r="AB1390">
        <f>IFERROR(SMALL(AB346:AB1024,ROW()-ROW($AB$1027)+1),"")</f>
        <v>0</v>
      </c>
      <c r="AC1390">
        <f>IFERROR(SMALL(AC346:AC1024,ROW()-ROW($AC$1027)+1),"")</f>
        <v>0</v>
      </c>
      <c r="AD1390">
        <f>IFERROR(SMALL(AD346:AD1024,ROW()-ROW($AD$1027)+1),"")</f>
        <v>0</v>
      </c>
      <c r="AE1390">
        <f>IFERROR(SMALL(AE346:AE1024,ROW()-ROW($AE$1027)+1),"")</f>
        <v>0</v>
      </c>
      <c r="AF1390">
        <f>IFERROR(SMALL(AF346:AF1024,ROW()-ROW($AF$1027)+1),"")</f>
        <v>0</v>
      </c>
      <c r="AG1390">
        <f>IFERROR(SMALL(AG346:AG1024,ROW()-ROW($AG$1027)+1),"")</f>
        <v>0</v>
      </c>
      <c r="AH1390">
        <f>IFERROR(SMALL(AH346:AH1024,ROW()-ROW($AH$1027)+1),"")</f>
        <v>0</v>
      </c>
      <c r="AI1390">
        <f>IFERROR(SMALL(AI346:AI1024,ROW()-ROW($AI$1027)+1),"")</f>
        <v>0</v>
      </c>
      <c r="AJ1390">
        <f>IFERROR(SMALL(AJ346:AJ1024,ROW()-ROW($AJ$1027)+1),"")</f>
        <v>0</v>
      </c>
      <c r="AM1390">
        <f>IFERROR(SMALL(AM346:AM1024,ROW()-ROW($AM$1027)+1),"")</f>
        <v>0</v>
      </c>
      <c r="AN1390">
        <f>IFERROR(SMALL(AN346:AN1024,ROW()-ROW($AN$1027)+1),"")</f>
        <v>0</v>
      </c>
      <c r="AO1390">
        <f>IFERROR(SMALL(AO346:AO1024,ROW()-ROW($AO$1027)+1),"")</f>
        <v>0</v>
      </c>
      <c r="AP1390">
        <f>IFERROR(SMALL(AP346:AP1024,ROW()-ROW($AP$1027)+1),"")</f>
        <v>0</v>
      </c>
      <c r="AQ1390">
        <f>IFERROR(SMALL(AQ346:AQ1024,ROW()-ROW($AQ$1027)+1),"")</f>
        <v>0</v>
      </c>
      <c r="AR1390">
        <f>IFERROR(SMALL(AR346:AR1024,ROW()-ROW($AR$1027)+1),"")</f>
        <v>0</v>
      </c>
      <c r="AS1390">
        <f>IFERROR(SMALL(AS346:AS1024,ROW()-ROW($AS$1027)+1),"")</f>
        <v>0</v>
      </c>
      <c r="AT1390">
        <f>IFERROR(SMALL(AT346:AT1024,ROW()-ROW($AT$1027)+1),"")</f>
        <v>0</v>
      </c>
      <c r="AU1390">
        <f>IFERROR(SMALL(AU346:AU1024,ROW()-ROW($AU$1027)+1),"")</f>
        <v>0</v>
      </c>
      <c r="AV1390">
        <f>IFERROR(SMALL(AV346:AV1024,ROW()-ROW($AV$1027)+1),"")</f>
        <v>0</v>
      </c>
      <c r="AW1390">
        <f>IFERROR(SMALL(AW346:AW1024,ROW()-ROW($AW$1027)+1),"")</f>
        <v>0</v>
      </c>
      <c r="AX1390">
        <f>IFERROR(SMALL(AX346:AX1024,ROW()-ROW($AX$1027)+1),"")</f>
        <v>0</v>
      </c>
      <c r="AY1390">
        <f>IFERROR(SMALL(AY346:AY1024,ROW()-ROW($AY$1027)+1),"")</f>
        <v>0</v>
      </c>
      <c r="AZ1390">
        <f>IFERROR(SMALL(AZ346:AZ1024,ROW()-ROW($AZ$1027)+1),"")</f>
        <v>0</v>
      </c>
      <c r="BA1390">
        <f>IFERROR(SMALL(BA346:BA1024,ROW()-ROW($BA$1027)+1),"")</f>
        <v>0</v>
      </c>
      <c r="BB1390">
        <f>IFERROR(SMALL(BB346:BB1024,ROW()-ROW($BB$1027)+1),"")</f>
        <v>0</v>
      </c>
      <c r="BC1390">
        <f>IFERROR(SMALL(BC346:BC1024,ROW()-ROW($BC$1027)+1),"")</f>
        <v>0</v>
      </c>
      <c r="BD1390">
        <f>IFERROR(SMALL(BD346:BD1024,ROW()-ROW($BD$1027)+1),"")</f>
        <v>0</v>
      </c>
      <c r="BE1390">
        <f>IFERROR(SMALL(BE346:BE1024,ROW()-ROW($BE$1027)+1),"")</f>
        <v>0</v>
      </c>
      <c r="BF1390">
        <f>IFERROR(SMALL(BF346:BF1024,ROW()-ROW($BF$1027)+1),"")</f>
        <v>0</v>
      </c>
      <c r="BG1390">
        <f>IFERROR(SMALL(BG346:BG1024,ROW()-ROW($BG$1027)+1),"")</f>
        <v>0</v>
      </c>
      <c r="BH1390">
        <f>IFERROR(SMALL(BH346:BH1024,ROW()-ROW($BH$1027)+1),"")</f>
        <v>0</v>
      </c>
      <c r="BI1390">
        <f>IFERROR(SMALL(BI346:BI1024,ROW()-ROW($BI$1027)+1),"")</f>
        <v>0</v>
      </c>
      <c r="BJ1390">
        <f>IFERROR(SMALL(BJ346:BJ1024,ROW()-ROW($BJ$1027)+1),"")</f>
        <v>0</v>
      </c>
      <c r="BK1390">
        <f>IFERROR(SMALL(BK346:BK1024,ROW()-ROW($BK$1027)+1),"")</f>
        <v>0</v>
      </c>
      <c r="BL1390">
        <f>IFERROR(SMALL(BL346:BL1024,ROW()-ROW($BL$1027)+1),"")</f>
        <v>0</v>
      </c>
      <c r="BM1390">
        <f>IFERROR(SMALL(BM346:BM1024,ROW()-ROW($BM$1027)+1),"")</f>
        <v>0</v>
      </c>
      <c r="BN1390">
        <f>IFERROR(SMALL(BN346:BN1024,ROW()-ROW($BN$1027)+1),"")</f>
        <v>0</v>
      </c>
      <c r="BO1390">
        <f>IFERROR(SMALL(BO346:BO1024,ROW()-ROW($BO$1027)+1),"")</f>
        <v>0</v>
      </c>
      <c r="BP1390">
        <f>IFERROR(SMALL(BP346:BP1024,ROW()-ROW($BP$1027)+1),"")</f>
        <v>0</v>
      </c>
      <c r="BQ1390">
        <f>IFERROR(SMALL(BQ346:BQ1024,ROW()-ROW($BQ$1027)+1),"")</f>
        <v>0</v>
      </c>
      <c r="BR1390">
        <f>IFERROR(SMALL(BR346:BR1024,ROW()-ROW($BR$1027)+1),"")</f>
        <v>0</v>
      </c>
    </row>
    <row r="1391" spans="5:70">
      <c r="E1391">
        <f>IFERROR(SMALL(E346:E1024,ROW()-ROW($E$1027)+1),"")</f>
        <v>0</v>
      </c>
      <c r="F1391">
        <f>IFERROR(SMALL(F346:F1024,ROW()-ROW($F$1027)+1),"")</f>
        <v>0</v>
      </c>
      <c r="G1391">
        <f>IFERROR(SMALL(G346:G1024,ROW()-ROW($G$1027)+1),"")</f>
        <v>0</v>
      </c>
      <c r="H1391">
        <f>IFERROR(SMALL(H346:H1024,ROW()-ROW($H$1027)+1),"")</f>
        <v>0</v>
      </c>
      <c r="I1391">
        <f>IFERROR(SMALL(I346:I1024,ROW()-ROW($I$1027)+1),"")</f>
        <v>0</v>
      </c>
      <c r="J1391">
        <f>IFERROR(SMALL(J346:J1024,ROW()-ROW($J$1027)+1),"")</f>
        <v>0</v>
      </c>
      <c r="K1391">
        <f>IFERROR(SMALL(K346:K1024,ROW()-ROW($K$1027)+1),"")</f>
        <v>0</v>
      </c>
      <c r="L1391">
        <f>IFERROR(SMALL(L346:L1024,ROW()-ROW($L$1027)+1),"")</f>
        <v>0</v>
      </c>
      <c r="M1391">
        <f>IFERROR(SMALL(M346:M1024,ROW()-ROW($M$1027)+1),"")</f>
        <v>0</v>
      </c>
      <c r="N1391">
        <f>IFERROR(SMALL(N346:N1024,ROW()-ROW($N$1027)+1),"")</f>
        <v>0</v>
      </c>
      <c r="O1391">
        <f>IFERROR(SMALL(O346:O1024,ROW()-ROW($O$1027)+1),"")</f>
        <v>0</v>
      </c>
      <c r="P1391">
        <f>IFERROR(SMALL(P346:P1024,ROW()-ROW($P$1027)+1),"")</f>
        <v>0</v>
      </c>
      <c r="Q1391">
        <f>IFERROR(SMALL(Q346:Q1024,ROW()-ROW($Q$1027)+1),"")</f>
        <v>0</v>
      </c>
      <c r="R1391">
        <f>IFERROR(SMALL(R346:R1024,ROW()-ROW($R$1027)+1),"")</f>
        <v>0</v>
      </c>
      <c r="S1391">
        <f>IFERROR(SMALL(S346:S1024,ROW()-ROW($S$1027)+1),"")</f>
        <v>0</v>
      </c>
      <c r="T1391">
        <f>IFERROR(SMALL(T346:T1024,ROW()-ROW($T$1027)+1),"")</f>
        <v>0</v>
      </c>
      <c r="U1391">
        <f>IFERROR(SMALL(U346:U1024,ROW()-ROW($U$1027)+1),"")</f>
        <v>0</v>
      </c>
      <c r="V1391">
        <f>IFERROR(SMALL(V346:V1024,ROW()-ROW($V$1027)+1),"")</f>
        <v>0</v>
      </c>
      <c r="W1391">
        <f>IFERROR(SMALL(W346:W1024,ROW()-ROW($W$1027)+1),"")</f>
        <v>0</v>
      </c>
      <c r="X1391">
        <f>IFERROR(SMALL(X346:X1024,ROW()-ROW($X$1027)+1),"")</f>
        <v>0</v>
      </c>
      <c r="Y1391">
        <f>IFERROR(SMALL(Y346:Y1024,ROW()-ROW($Y$1027)+1),"")</f>
        <v>0</v>
      </c>
      <c r="Z1391">
        <f>IFERROR(SMALL(Z346:Z1024,ROW()-ROW($Z$1027)+1),"")</f>
        <v>0</v>
      </c>
      <c r="AA1391">
        <f>IFERROR(SMALL(AA346:AA1024,ROW()-ROW($AA$1027)+1),"")</f>
        <v>0</v>
      </c>
      <c r="AB1391">
        <f>IFERROR(SMALL(AB346:AB1024,ROW()-ROW($AB$1027)+1),"")</f>
        <v>0</v>
      </c>
      <c r="AC1391">
        <f>IFERROR(SMALL(AC346:AC1024,ROW()-ROW($AC$1027)+1),"")</f>
        <v>0</v>
      </c>
      <c r="AD1391">
        <f>IFERROR(SMALL(AD346:AD1024,ROW()-ROW($AD$1027)+1),"")</f>
        <v>0</v>
      </c>
      <c r="AE1391">
        <f>IFERROR(SMALL(AE346:AE1024,ROW()-ROW($AE$1027)+1),"")</f>
        <v>0</v>
      </c>
      <c r="AF1391">
        <f>IFERROR(SMALL(AF346:AF1024,ROW()-ROW($AF$1027)+1),"")</f>
        <v>0</v>
      </c>
      <c r="AG1391">
        <f>IFERROR(SMALL(AG346:AG1024,ROW()-ROW($AG$1027)+1),"")</f>
        <v>0</v>
      </c>
      <c r="AH1391">
        <f>IFERROR(SMALL(AH346:AH1024,ROW()-ROW($AH$1027)+1),"")</f>
        <v>0</v>
      </c>
      <c r="AI1391">
        <f>IFERROR(SMALL(AI346:AI1024,ROW()-ROW($AI$1027)+1),"")</f>
        <v>0</v>
      </c>
      <c r="AJ1391">
        <f>IFERROR(SMALL(AJ346:AJ1024,ROW()-ROW($AJ$1027)+1),"")</f>
        <v>0</v>
      </c>
      <c r="AM1391">
        <f>IFERROR(SMALL(AM346:AM1024,ROW()-ROW($AM$1027)+1),"")</f>
        <v>0</v>
      </c>
      <c r="AN1391">
        <f>IFERROR(SMALL(AN346:AN1024,ROW()-ROW($AN$1027)+1),"")</f>
        <v>0</v>
      </c>
      <c r="AO1391">
        <f>IFERROR(SMALL(AO346:AO1024,ROW()-ROW($AO$1027)+1),"")</f>
        <v>0</v>
      </c>
      <c r="AP1391">
        <f>IFERROR(SMALL(AP346:AP1024,ROW()-ROW($AP$1027)+1),"")</f>
        <v>0</v>
      </c>
      <c r="AQ1391">
        <f>IFERROR(SMALL(AQ346:AQ1024,ROW()-ROW($AQ$1027)+1),"")</f>
        <v>0</v>
      </c>
      <c r="AR1391">
        <f>IFERROR(SMALL(AR346:AR1024,ROW()-ROW($AR$1027)+1),"")</f>
        <v>0</v>
      </c>
      <c r="AS1391">
        <f>IFERROR(SMALL(AS346:AS1024,ROW()-ROW($AS$1027)+1),"")</f>
        <v>0</v>
      </c>
      <c r="AT1391">
        <f>IFERROR(SMALL(AT346:AT1024,ROW()-ROW($AT$1027)+1),"")</f>
        <v>0</v>
      </c>
      <c r="AU1391">
        <f>IFERROR(SMALL(AU346:AU1024,ROW()-ROW($AU$1027)+1),"")</f>
        <v>0</v>
      </c>
      <c r="AV1391">
        <f>IFERROR(SMALL(AV346:AV1024,ROW()-ROW($AV$1027)+1),"")</f>
        <v>0</v>
      </c>
      <c r="AW1391">
        <f>IFERROR(SMALL(AW346:AW1024,ROW()-ROW($AW$1027)+1),"")</f>
        <v>0</v>
      </c>
      <c r="AX1391">
        <f>IFERROR(SMALL(AX346:AX1024,ROW()-ROW($AX$1027)+1),"")</f>
        <v>0</v>
      </c>
      <c r="AY1391">
        <f>IFERROR(SMALL(AY346:AY1024,ROW()-ROW($AY$1027)+1),"")</f>
        <v>0</v>
      </c>
      <c r="AZ1391">
        <f>IFERROR(SMALL(AZ346:AZ1024,ROW()-ROW($AZ$1027)+1),"")</f>
        <v>0</v>
      </c>
      <c r="BA1391">
        <f>IFERROR(SMALL(BA346:BA1024,ROW()-ROW($BA$1027)+1),"")</f>
        <v>0</v>
      </c>
      <c r="BB1391">
        <f>IFERROR(SMALL(BB346:BB1024,ROW()-ROW($BB$1027)+1),"")</f>
        <v>0</v>
      </c>
      <c r="BC1391">
        <f>IFERROR(SMALL(BC346:BC1024,ROW()-ROW($BC$1027)+1),"")</f>
        <v>0</v>
      </c>
      <c r="BD1391">
        <f>IFERROR(SMALL(BD346:BD1024,ROW()-ROW($BD$1027)+1),"")</f>
        <v>0</v>
      </c>
      <c r="BE1391">
        <f>IFERROR(SMALL(BE346:BE1024,ROW()-ROW($BE$1027)+1),"")</f>
        <v>0</v>
      </c>
      <c r="BF1391">
        <f>IFERROR(SMALL(BF346:BF1024,ROW()-ROW($BF$1027)+1),"")</f>
        <v>0</v>
      </c>
      <c r="BG1391">
        <f>IFERROR(SMALL(BG346:BG1024,ROW()-ROW($BG$1027)+1),"")</f>
        <v>0</v>
      </c>
      <c r="BH1391">
        <f>IFERROR(SMALL(BH346:BH1024,ROW()-ROW($BH$1027)+1),"")</f>
        <v>0</v>
      </c>
      <c r="BI1391">
        <f>IFERROR(SMALL(BI346:BI1024,ROW()-ROW($BI$1027)+1),"")</f>
        <v>0</v>
      </c>
      <c r="BJ1391">
        <f>IFERROR(SMALL(BJ346:BJ1024,ROW()-ROW($BJ$1027)+1),"")</f>
        <v>0</v>
      </c>
      <c r="BK1391">
        <f>IFERROR(SMALL(BK346:BK1024,ROW()-ROW($BK$1027)+1),"")</f>
        <v>0</v>
      </c>
      <c r="BL1391">
        <f>IFERROR(SMALL(BL346:BL1024,ROW()-ROW($BL$1027)+1),"")</f>
        <v>0</v>
      </c>
      <c r="BM1391">
        <f>IFERROR(SMALL(BM346:BM1024,ROW()-ROW($BM$1027)+1),"")</f>
        <v>0</v>
      </c>
      <c r="BN1391">
        <f>IFERROR(SMALL(BN346:BN1024,ROW()-ROW($BN$1027)+1),"")</f>
        <v>0</v>
      </c>
      <c r="BO1391">
        <f>IFERROR(SMALL(BO346:BO1024,ROW()-ROW($BO$1027)+1),"")</f>
        <v>0</v>
      </c>
      <c r="BP1391">
        <f>IFERROR(SMALL(BP346:BP1024,ROW()-ROW($BP$1027)+1),"")</f>
        <v>0</v>
      </c>
      <c r="BQ1391">
        <f>IFERROR(SMALL(BQ346:BQ1024,ROW()-ROW($BQ$1027)+1),"")</f>
        <v>0</v>
      </c>
      <c r="BR1391">
        <f>IFERROR(SMALL(BR346:BR1024,ROW()-ROW($BR$1027)+1),"")</f>
        <v>0</v>
      </c>
    </row>
    <row r="1392" spans="5:70">
      <c r="E1392">
        <f>IFERROR(SMALL(E346:E1024,ROW()-ROW($E$1027)+1),"")</f>
        <v>0</v>
      </c>
      <c r="F1392">
        <f>IFERROR(SMALL(F346:F1024,ROW()-ROW($F$1027)+1),"")</f>
        <v>0</v>
      </c>
      <c r="G1392">
        <f>IFERROR(SMALL(G346:G1024,ROW()-ROW($G$1027)+1),"")</f>
        <v>0</v>
      </c>
      <c r="H1392">
        <f>IFERROR(SMALL(H346:H1024,ROW()-ROW($H$1027)+1),"")</f>
        <v>0</v>
      </c>
      <c r="I1392">
        <f>IFERROR(SMALL(I346:I1024,ROW()-ROW($I$1027)+1),"")</f>
        <v>0</v>
      </c>
      <c r="J1392">
        <f>IFERROR(SMALL(J346:J1024,ROW()-ROW($J$1027)+1),"")</f>
        <v>0</v>
      </c>
      <c r="K1392">
        <f>IFERROR(SMALL(K346:K1024,ROW()-ROW($K$1027)+1),"")</f>
        <v>0</v>
      </c>
      <c r="L1392">
        <f>IFERROR(SMALL(L346:L1024,ROW()-ROW($L$1027)+1),"")</f>
        <v>0</v>
      </c>
      <c r="M1392">
        <f>IFERROR(SMALL(M346:M1024,ROW()-ROW($M$1027)+1),"")</f>
        <v>0</v>
      </c>
      <c r="N1392">
        <f>IFERROR(SMALL(N346:N1024,ROW()-ROW($N$1027)+1),"")</f>
        <v>0</v>
      </c>
      <c r="O1392">
        <f>IFERROR(SMALL(O346:O1024,ROW()-ROW($O$1027)+1),"")</f>
        <v>0</v>
      </c>
      <c r="P1392">
        <f>IFERROR(SMALL(P346:P1024,ROW()-ROW($P$1027)+1),"")</f>
        <v>0</v>
      </c>
      <c r="Q1392">
        <f>IFERROR(SMALL(Q346:Q1024,ROW()-ROW($Q$1027)+1),"")</f>
        <v>0</v>
      </c>
      <c r="R1392">
        <f>IFERROR(SMALL(R346:R1024,ROW()-ROW($R$1027)+1),"")</f>
        <v>0</v>
      </c>
      <c r="S1392">
        <f>IFERROR(SMALL(S346:S1024,ROW()-ROW($S$1027)+1),"")</f>
        <v>0</v>
      </c>
      <c r="T1392">
        <f>IFERROR(SMALL(T346:T1024,ROW()-ROW($T$1027)+1),"")</f>
        <v>0</v>
      </c>
      <c r="U1392">
        <f>IFERROR(SMALL(U346:U1024,ROW()-ROW($U$1027)+1),"")</f>
        <v>0</v>
      </c>
      <c r="V1392">
        <f>IFERROR(SMALL(V346:V1024,ROW()-ROW($V$1027)+1),"")</f>
        <v>0</v>
      </c>
      <c r="W1392">
        <f>IFERROR(SMALL(W346:W1024,ROW()-ROW($W$1027)+1),"")</f>
        <v>0</v>
      </c>
      <c r="X1392">
        <f>IFERROR(SMALL(X346:X1024,ROW()-ROW($X$1027)+1),"")</f>
        <v>0</v>
      </c>
      <c r="Y1392">
        <f>IFERROR(SMALL(Y346:Y1024,ROW()-ROW($Y$1027)+1),"")</f>
        <v>0</v>
      </c>
      <c r="Z1392">
        <f>IFERROR(SMALL(Z346:Z1024,ROW()-ROW($Z$1027)+1),"")</f>
        <v>0</v>
      </c>
      <c r="AA1392">
        <f>IFERROR(SMALL(AA346:AA1024,ROW()-ROW($AA$1027)+1),"")</f>
        <v>0</v>
      </c>
      <c r="AB1392">
        <f>IFERROR(SMALL(AB346:AB1024,ROW()-ROW($AB$1027)+1),"")</f>
        <v>0</v>
      </c>
      <c r="AC1392">
        <f>IFERROR(SMALL(AC346:AC1024,ROW()-ROW($AC$1027)+1),"")</f>
        <v>0</v>
      </c>
      <c r="AD1392">
        <f>IFERROR(SMALL(AD346:AD1024,ROW()-ROW($AD$1027)+1),"")</f>
        <v>0</v>
      </c>
      <c r="AE1392">
        <f>IFERROR(SMALL(AE346:AE1024,ROW()-ROW($AE$1027)+1),"")</f>
        <v>0</v>
      </c>
      <c r="AF1392">
        <f>IFERROR(SMALL(AF346:AF1024,ROW()-ROW($AF$1027)+1),"")</f>
        <v>0</v>
      </c>
      <c r="AG1392">
        <f>IFERROR(SMALL(AG346:AG1024,ROW()-ROW($AG$1027)+1),"")</f>
        <v>0</v>
      </c>
      <c r="AH1392">
        <f>IFERROR(SMALL(AH346:AH1024,ROW()-ROW($AH$1027)+1),"")</f>
        <v>0</v>
      </c>
      <c r="AI1392">
        <f>IFERROR(SMALL(AI346:AI1024,ROW()-ROW($AI$1027)+1),"")</f>
        <v>0</v>
      </c>
      <c r="AJ1392">
        <f>IFERROR(SMALL(AJ346:AJ1024,ROW()-ROW($AJ$1027)+1),"")</f>
        <v>0</v>
      </c>
      <c r="AM1392">
        <f>IFERROR(SMALL(AM346:AM1024,ROW()-ROW($AM$1027)+1),"")</f>
        <v>0</v>
      </c>
      <c r="AN1392">
        <f>IFERROR(SMALL(AN346:AN1024,ROW()-ROW($AN$1027)+1),"")</f>
        <v>0</v>
      </c>
      <c r="AO1392">
        <f>IFERROR(SMALL(AO346:AO1024,ROW()-ROW($AO$1027)+1),"")</f>
        <v>0</v>
      </c>
      <c r="AP1392">
        <f>IFERROR(SMALL(AP346:AP1024,ROW()-ROW($AP$1027)+1),"")</f>
        <v>0</v>
      </c>
      <c r="AQ1392">
        <f>IFERROR(SMALL(AQ346:AQ1024,ROW()-ROW($AQ$1027)+1),"")</f>
        <v>0</v>
      </c>
      <c r="AR1392">
        <f>IFERROR(SMALL(AR346:AR1024,ROW()-ROW($AR$1027)+1),"")</f>
        <v>0</v>
      </c>
      <c r="AS1392">
        <f>IFERROR(SMALL(AS346:AS1024,ROW()-ROW($AS$1027)+1),"")</f>
        <v>0</v>
      </c>
      <c r="AT1392">
        <f>IFERROR(SMALL(AT346:AT1024,ROW()-ROW($AT$1027)+1),"")</f>
        <v>0</v>
      </c>
      <c r="AU1392">
        <f>IFERROR(SMALL(AU346:AU1024,ROW()-ROW($AU$1027)+1),"")</f>
        <v>0</v>
      </c>
      <c r="AV1392">
        <f>IFERROR(SMALL(AV346:AV1024,ROW()-ROW($AV$1027)+1),"")</f>
        <v>0</v>
      </c>
      <c r="AW1392">
        <f>IFERROR(SMALL(AW346:AW1024,ROW()-ROW($AW$1027)+1),"")</f>
        <v>0</v>
      </c>
      <c r="AX1392">
        <f>IFERROR(SMALL(AX346:AX1024,ROW()-ROW($AX$1027)+1),"")</f>
        <v>0</v>
      </c>
      <c r="AY1392">
        <f>IFERROR(SMALL(AY346:AY1024,ROW()-ROW($AY$1027)+1),"")</f>
        <v>0</v>
      </c>
      <c r="AZ1392">
        <f>IFERROR(SMALL(AZ346:AZ1024,ROW()-ROW($AZ$1027)+1),"")</f>
        <v>0</v>
      </c>
      <c r="BA1392">
        <f>IFERROR(SMALL(BA346:BA1024,ROW()-ROW($BA$1027)+1),"")</f>
        <v>0</v>
      </c>
      <c r="BB1392">
        <f>IFERROR(SMALL(BB346:BB1024,ROW()-ROW($BB$1027)+1),"")</f>
        <v>0</v>
      </c>
      <c r="BC1392">
        <f>IFERROR(SMALL(BC346:BC1024,ROW()-ROW($BC$1027)+1),"")</f>
        <v>0</v>
      </c>
      <c r="BD1392">
        <f>IFERROR(SMALL(BD346:BD1024,ROW()-ROW($BD$1027)+1),"")</f>
        <v>0</v>
      </c>
      <c r="BE1392">
        <f>IFERROR(SMALL(BE346:BE1024,ROW()-ROW($BE$1027)+1),"")</f>
        <v>0</v>
      </c>
      <c r="BF1392">
        <f>IFERROR(SMALL(BF346:BF1024,ROW()-ROW($BF$1027)+1),"")</f>
        <v>0</v>
      </c>
      <c r="BG1392">
        <f>IFERROR(SMALL(BG346:BG1024,ROW()-ROW($BG$1027)+1),"")</f>
        <v>0</v>
      </c>
      <c r="BH1392">
        <f>IFERROR(SMALL(BH346:BH1024,ROW()-ROW($BH$1027)+1),"")</f>
        <v>0</v>
      </c>
      <c r="BI1392">
        <f>IFERROR(SMALL(BI346:BI1024,ROW()-ROW($BI$1027)+1),"")</f>
        <v>0</v>
      </c>
      <c r="BJ1392">
        <f>IFERROR(SMALL(BJ346:BJ1024,ROW()-ROW($BJ$1027)+1),"")</f>
        <v>0</v>
      </c>
      <c r="BK1392">
        <f>IFERROR(SMALL(BK346:BK1024,ROW()-ROW($BK$1027)+1),"")</f>
        <v>0</v>
      </c>
      <c r="BL1392">
        <f>IFERROR(SMALL(BL346:BL1024,ROW()-ROW($BL$1027)+1),"")</f>
        <v>0</v>
      </c>
      <c r="BM1392">
        <f>IFERROR(SMALL(BM346:BM1024,ROW()-ROW($BM$1027)+1),"")</f>
        <v>0</v>
      </c>
      <c r="BN1392">
        <f>IFERROR(SMALL(BN346:BN1024,ROW()-ROW($BN$1027)+1),"")</f>
        <v>0</v>
      </c>
      <c r="BO1392">
        <f>IFERROR(SMALL(BO346:BO1024,ROW()-ROW($BO$1027)+1),"")</f>
        <v>0</v>
      </c>
      <c r="BP1392">
        <f>IFERROR(SMALL(BP346:BP1024,ROW()-ROW($BP$1027)+1),"")</f>
        <v>0</v>
      </c>
      <c r="BQ1392">
        <f>IFERROR(SMALL(BQ346:BQ1024,ROW()-ROW($BQ$1027)+1),"")</f>
        <v>0</v>
      </c>
      <c r="BR1392">
        <f>IFERROR(SMALL(BR346:BR1024,ROW()-ROW($BR$1027)+1),"")</f>
        <v>0</v>
      </c>
    </row>
    <row r="1393" spans="5:70">
      <c r="E1393">
        <f>IFERROR(SMALL(E346:E1024,ROW()-ROW($E$1027)+1),"")</f>
        <v>0</v>
      </c>
      <c r="F1393">
        <f>IFERROR(SMALL(F346:F1024,ROW()-ROW($F$1027)+1),"")</f>
        <v>0</v>
      </c>
      <c r="G1393">
        <f>IFERROR(SMALL(G346:G1024,ROW()-ROW($G$1027)+1),"")</f>
        <v>0</v>
      </c>
      <c r="H1393">
        <f>IFERROR(SMALL(H346:H1024,ROW()-ROW($H$1027)+1),"")</f>
        <v>0</v>
      </c>
      <c r="I1393">
        <f>IFERROR(SMALL(I346:I1024,ROW()-ROW($I$1027)+1),"")</f>
        <v>0</v>
      </c>
      <c r="J1393">
        <f>IFERROR(SMALL(J346:J1024,ROW()-ROW($J$1027)+1),"")</f>
        <v>0</v>
      </c>
      <c r="K1393">
        <f>IFERROR(SMALL(K346:K1024,ROW()-ROW($K$1027)+1),"")</f>
        <v>0</v>
      </c>
      <c r="L1393">
        <f>IFERROR(SMALL(L346:L1024,ROW()-ROW($L$1027)+1),"")</f>
        <v>0</v>
      </c>
      <c r="M1393">
        <f>IFERROR(SMALL(M346:M1024,ROW()-ROW($M$1027)+1),"")</f>
        <v>0</v>
      </c>
      <c r="N1393">
        <f>IFERROR(SMALL(N346:N1024,ROW()-ROW($N$1027)+1),"")</f>
        <v>0</v>
      </c>
      <c r="O1393">
        <f>IFERROR(SMALL(O346:O1024,ROW()-ROW($O$1027)+1),"")</f>
        <v>0</v>
      </c>
      <c r="P1393">
        <f>IFERROR(SMALL(P346:P1024,ROW()-ROW($P$1027)+1),"")</f>
        <v>0</v>
      </c>
      <c r="Q1393">
        <f>IFERROR(SMALL(Q346:Q1024,ROW()-ROW($Q$1027)+1),"")</f>
        <v>0</v>
      </c>
      <c r="R1393">
        <f>IFERROR(SMALL(R346:R1024,ROW()-ROW($R$1027)+1),"")</f>
        <v>0</v>
      </c>
      <c r="S1393">
        <f>IFERROR(SMALL(S346:S1024,ROW()-ROW($S$1027)+1),"")</f>
        <v>0</v>
      </c>
      <c r="T1393">
        <f>IFERROR(SMALL(T346:T1024,ROW()-ROW($T$1027)+1),"")</f>
        <v>0</v>
      </c>
      <c r="U1393">
        <f>IFERROR(SMALL(U346:U1024,ROW()-ROW($U$1027)+1),"")</f>
        <v>0</v>
      </c>
      <c r="V1393">
        <f>IFERROR(SMALL(V346:V1024,ROW()-ROW($V$1027)+1),"")</f>
        <v>0</v>
      </c>
      <c r="W1393">
        <f>IFERROR(SMALL(W346:W1024,ROW()-ROW($W$1027)+1),"")</f>
        <v>0</v>
      </c>
      <c r="X1393">
        <f>IFERROR(SMALL(X346:X1024,ROW()-ROW($X$1027)+1),"")</f>
        <v>0</v>
      </c>
      <c r="Y1393">
        <f>IFERROR(SMALL(Y346:Y1024,ROW()-ROW($Y$1027)+1),"")</f>
        <v>0</v>
      </c>
      <c r="Z1393">
        <f>IFERROR(SMALL(Z346:Z1024,ROW()-ROW($Z$1027)+1),"")</f>
        <v>0</v>
      </c>
      <c r="AA1393">
        <f>IFERROR(SMALL(AA346:AA1024,ROW()-ROW($AA$1027)+1),"")</f>
        <v>0</v>
      </c>
      <c r="AB1393">
        <f>IFERROR(SMALL(AB346:AB1024,ROW()-ROW($AB$1027)+1),"")</f>
        <v>0</v>
      </c>
      <c r="AC1393">
        <f>IFERROR(SMALL(AC346:AC1024,ROW()-ROW($AC$1027)+1),"")</f>
        <v>0</v>
      </c>
      <c r="AD1393">
        <f>IFERROR(SMALL(AD346:AD1024,ROW()-ROW($AD$1027)+1),"")</f>
        <v>0</v>
      </c>
      <c r="AE1393">
        <f>IFERROR(SMALL(AE346:AE1024,ROW()-ROW($AE$1027)+1),"")</f>
        <v>0</v>
      </c>
      <c r="AF1393">
        <f>IFERROR(SMALL(AF346:AF1024,ROW()-ROW($AF$1027)+1),"")</f>
        <v>0</v>
      </c>
      <c r="AG1393">
        <f>IFERROR(SMALL(AG346:AG1024,ROW()-ROW($AG$1027)+1),"")</f>
        <v>0</v>
      </c>
      <c r="AH1393">
        <f>IFERROR(SMALL(AH346:AH1024,ROW()-ROW($AH$1027)+1),"")</f>
        <v>0</v>
      </c>
      <c r="AI1393">
        <f>IFERROR(SMALL(AI346:AI1024,ROW()-ROW($AI$1027)+1),"")</f>
        <v>0</v>
      </c>
      <c r="AJ1393">
        <f>IFERROR(SMALL(AJ346:AJ1024,ROW()-ROW($AJ$1027)+1),"")</f>
        <v>0</v>
      </c>
      <c r="AM1393">
        <f>IFERROR(SMALL(AM346:AM1024,ROW()-ROW($AM$1027)+1),"")</f>
        <v>0</v>
      </c>
      <c r="AN1393">
        <f>IFERROR(SMALL(AN346:AN1024,ROW()-ROW($AN$1027)+1),"")</f>
        <v>0</v>
      </c>
      <c r="AO1393">
        <f>IFERROR(SMALL(AO346:AO1024,ROW()-ROW($AO$1027)+1),"")</f>
        <v>0</v>
      </c>
      <c r="AP1393">
        <f>IFERROR(SMALL(AP346:AP1024,ROW()-ROW($AP$1027)+1),"")</f>
        <v>0</v>
      </c>
      <c r="AQ1393">
        <f>IFERROR(SMALL(AQ346:AQ1024,ROW()-ROW($AQ$1027)+1),"")</f>
        <v>0</v>
      </c>
      <c r="AR1393">
        <f>IFERROR(SMALL(AR346:AR1024,ROW()-ROW($AR$1027)+1),"")</f>
        <v>0</v>
      </c>
      <c r="AS1393">
        <f>IFERROR(SMALL(AS346:AS1024,ROW()-ROW($AS$1027)+1),"")</f>
        <v>0</v>
      </c>
      <c r="AT1393">
        <f>IFERROR(SMALL(AT346:AT1024,ROW()-ROW($AT$1027)+1),"")</f>
        <v>0</v>
      </c>
      <c r="AU1393">
        <f>IFERROR(SMALL(AU346:AU1024,ROW()-ROW($AU$1027)+1),"")</f>
        <v>0</v>
      </c>
      <c r="AV1393">
        <f>IFERROR(SMALL(AV346:AV1024,ROW()-ROW($AV$1027)+1),"")</f>
        <v>0</v>
      </c>
      <c r="AW1393">
        <f>IFERROR(SMALL(AW346:AW1024,ROW()-ROW($AW$1027)+1),"")</f>
        <v>0</v>
      </c>
      <c r="AX1393">
        <f>IFERROR(SMALL(AX346:AX1024,ROW()-ROW($AX$1027)+1),"")</f>
        <v>0</v>
      </c>
      <c r="AY1393">
        <f>IFERROR(SMALL(AY346:AY1024,ROW()-ROW($AY$1027)+1),"")</f>
        <v>0</v>
      </c>
      <c r="AZ1393">
        <f>IFERROR(SMALL(AZ346:AZ1024,ROW()-ROW($AZ$1027)+1),"")</f>
        <v>0</v>
      </c>
      <c r="BA1393">
        <f>IFERROR(SMALL(BA346:BA1024,ROW()-ROW($BA$1027)+1),"")</f>
        <v>0</v>
      </c>
      <c r="BB1393">
        <f>IFERROR(SMALL(BB346:BB1024,ROW()-ROW($BB$1027)+1),"")</f>
        <v>0</v>
      </c>
      <c r="BC1393">
        <f>IFERROR(SMALL(BC346:BC1024,ROW()-ROW($BC$1027)+1),"")</f>
        <v>0</v>
      </c>
      <c r="BD1393">
        <f>IFERROR(SMALL(BD346:BD1024,ROW()-ROW($BD$1027)+1),"")</f>
        <v>0</v>
      </c>
      <c r="BE1393">
        <f>IFERROR(SMALL(BE346:BE1024,ROW()-ROW($BE$1027)+1),"")</f>
        <v>0</v>
      </c>
      <c r="BF1393">
        <f>IFERROR(SMALL(BF346:BF1024,ROW()-ROW($BF$1027)+1),"")</f>
        <v>0</v>
      </c>
      <c r="BG1393">
        <f>IFERROR(SMALL(BG346:BG1024,ROW()-ROW($BG$1027)+1),"")</f>
        <v>0</v>
      </c>
      <c r="BH1393">
        <f>IFERROR(SMALL(BH346:BH1024,ROW()-ROW($BH$1027)+1),"")</f>
        <v>0</v>
      </c>
      <c r="BI1393">
        <f>IFERROR(SMALL(BI346:BI1024,ROW()-ROW($BI$1027)+1),"")</f>
        <v>0</v>
      </c>
      <c r="BJ1393">
        <f>IFERROR(SMALL(BJ346:BJ1024,ROW()-ROW($BJ$1027)+1),"")</f>
        <v>0</v>
      </c>
      <c r="BK1393">
        <f>IFERROR(SMALL(BK346:BK1024,ROW()-ROW($BK$1027)+1),"")</f>
        <v>0</v>
      </c>
      <c r="BL1393">
        <f>IFERROR(SMALL(BL346:BL1024,ROW()-ROW($BL$1027)+1),"")</f>
        <v>0</v>
      </c>
      <c r="BM1393">
        <f>IFERROR(SMALL(BM346:BM1024,ROW()-ROW($BM$1027)+1),"")</f>
        <v>0</v>
      </c>
      <c r="BN1393">
        <f>IFERROR(SMALL(BN346:BN1024,ROW()-ROW($BN$1027)+1),"")</f>
        <v>0</v>
      </c>
      <c r="BO1393">
        <f>IFERROR(SMALL(BO346:BO1024,ROW()-ROW($BO$1027)+1),"")</f>
        <v>0</v>
      </c>
      <c r="BP1393">
        <f>IFERROR(SMALL(BP346:BP1024,ROW()-ROW($BP$1027)+1),"")</f>
        <v>0</v>
      </c>
      <c r="BQ1393">
        <f>IFERROR(SMALL(BQ346:BQ1024,ROW()-ROW($BQ$1027)+1),"")</f>
        <v>0</v>
      </c>
      <c r="BR1393">
        <f>IFERROR(SMALL(BR346:BR1024,ROW()-ROW($BR$1027)+1),"")</f>
        <v>0</v>
      </c>
    </row>
    <row r="1394" spans="5:70">
      <c r="E1394">
        <f>IFERROR(SMALL(E346:E1024,ROW()-ROW($E$1027)+1),"")</f>
        <v>0</v>
      </c>
      <c r="F1394">
        <f>IFERROR(SMALL(F346:F1024,ROW()-ROW($F$1027)+1),"")</f>
        <v>0</v>
      </c>
      <c r="G1394">
        <f>IFERROR(SMALL(G346:G1024,ROW()-ROW($G$1027)+1),"")</f>
        <v>0</v>
      </c>
      <c r="H1394">
        <f>IFERROR(SMALL(H346:H1024,ROW()-ROW($H$1027)+1),"")</f>
        <v>0</v>
      </c>
      <c r="I1394">
        <f>IFERROR(SMALL(I346:I1024,ROW()-ROW($I$1027)+1),"")</f>
        <v>0</v>
      </c>
      <c r="J1394">
        <f>IFERROR(SMALL(J346:J1024,ROW()-ROW($J$1027)+1),"")</f>
        <v>0</v>
      </c>
      <c r="K1394">
        <f>IFERROR(SMALL(K346:K1024,ROW()-ROW($K$1027)+1),"")</f>
        <v>0</v>
      </c>
      <c r="L1394">
        <f>IFERROR(SMALL(L346:L1024,ROW()-ROW($L$1027)+1),"")</f>
        <v>0</v>
      </c>
      <c r="M1394">
        <f>IFERROR(SMALL(M346:M1024,ROW()-ROW($M$1027)+1),"")</f>
        <v>0</v>
      </c>
      <c r="N1394">
        <f>IFERROR(SMALL(N346:N1024,ROW()-ROW($N$1027)+1),"")</f>
        <v>0</v>
      </c>
      <c r="O1394">
        <f>IFERROR(SMALL(O346:O1024,ROW()-ROW($O$1027)+1),"")</f>
        <v>0</v>
      </c>
      <c r="P1394">
        <f>IFERROR(SMALL(P346:P1024,ROW()-ROW($P$1027)+1),"")</f>
        <v>0</v>
      </c>
      <c r="Q1394">
        <f>IFERROR(SMALL(Q346:Q1024,ROW()-ROW($Q$1027)+1),"")</f>
        <v>0</v>
      </c>
      <c r="R1394">
        <f>IFERROR(SMALL(R346:R1024,ROW()-ROW($R$1027)+1),"")</f>
        <v>0</v>
      </c>
      <c r="S1394">
        <f>IFERROR(SMALL(S346:S1024,ROW()-ROW($S$1027)+1),"")</f>
        <v>0</v>
      </c>
      <c r="T1394">
        <f>IFERROR(SMALL(T346:T1024,ROW()-ROW($T$1027)+1),"")</f>
        <v>0</v>
      </c>
      <c r="U1394">
        <f>IFERROR(SMALL(U346:U1024,ROW()-ROW($U$1027)+1),"")</f>
        <v>0</v>
      </c>
      <c r="V1394">
        <f>IFERROR(SMALL(V346:V1024,ROW()-ROW($V$1027)+1),"")</f>
        <v>0</v>
      </c>
      <c r="W1394">
        <f>IFERROR(SMALL(W346:W1024,ROW()-ROW($W$1027)+1),"")</f>
        <v>0</v>
      </c>
      <c r="X1394">
        <f>IFERROR(SMALL(X346:X1024,ROW()-ROW($X$1027)+1),"")</f>
        <v>0</v>
      </c>
      <c r="Y1394">
        <f>IFERROR(SMALL(Y346:Y1024,ROW()-ROW($Y$1027)+1),"")</f>
        <v>0</v>
      </c>
      <c r="Z1394">
        <f>IFERROR(SMALL(Z346:Z1024,ROW()-ROW($Z$1027)+1),"")</f>
        <v>0</v>
      </c>
      <c r="AA1394">
        <f>IFERROR(SMALL(AA346:AA1024,ROW()-ROW($AA$1027)+1),"")</f>
        <v>0</v>
      </c>
      <c r="AB1394">
        <f>IFERROR(SMALL(AB346:AB1024,ROW()-ROW($AB$1027)+1),"")</f>
        <v>0</v>
      </c>
      <c r="AC1394">
        <f>IFERROR(SMALL(AC346:AC1024,ROW()-ROW($AC$1027)+1),"")</f>
        <v>0</v>
      </c>
      <c r="AD1394">
        <f>IFERROR(SMALL(AD346:AD1024,ROW()-ROW($AD$1027)+1),"")</f>
        <v>0</v>
      </c>
      <c r="AE1394">
        <f>IFERROR(SMALL(AE346:AE1024,ROW()-ROW($AE$1027)+1),"")</f>
        <v>0</v>
      </c>
      <c r="AF1394">
        <f>IFERROR(SMALL(AF346:AF1024,ROW()-ROW($AF$1027)+1),"")</f>
        <v>0</v>
      </c>
      <c r="AG1394">
        <f>IFERROR(SMALL(AG346:AG1024,ROW()-ROW($AG$1027)+1),"")</f>
        <v>0</v>
      </c>
      <c r="AH1394">
        <f>IFERROR(SMALL(AH346:AH1024,ROW()-ROW($AH$1027)+1),"")</f>
        <v>0</v>
      </c>
      <c r="AI1394">
        <f>IFERROR(SMALL(AI346:AI1024,ROW()-ROW($AI$1027)+1),"")</f>
        <v>0</v>
      </c>
      <c r="AJ1394">
        <f>IFERROR(SMALL(AJ346:AJ1024,ROW()-ROW($AJ$1027)+1),"")</f>
        <v>0</v>
      </c>
      <c r="AM1394">
        <f>IFERROR(SMALL(AM346:AM1024,ROW()-ROW($AM$1027)+1),"")</f>
        <v>0</v>
      </c>
      <c r="AN1394">
        <f>IFERROR(SMALL(AN346:AN1024,ROW()-ROW($AN$1027)+1),"")</f>
        <v>0</v>
      </c>
      <c r="AO1394">
        <f>IFERROR(SMALL(AO346:AO1024,ROW()-ROW($AO$1027)+1),"")</f>
        <v>0</v>
      </c>
      <c r="AP1394">
        <f>IFERROR(SMALL(AP346:AP1024,ROW()-ROW($AP$1027)+1),"")</f>
        <v>0</v>
      </c>
      <c r="AQ1394">
        <f>IFERROR(SMALL(AQ346:AQ1024,ROW()-ROW($AQ$1027)+1),"")</f>
        <v>0</v>
      </c>
      <c r="AR1394">
        <f>IFERROR(SMALL(AR346:AR1024,ROW()-ROW($AR$1027)+1),"")</f>
        <v>0</v>
      </c>
      <c r="AS1394">
        <f>IFERROR(SMALL(AS346:AS1024,ROW()-ROW($AS$1027)+1),"")</f>
        <v>0</v>
      </c>
      <c r="AT1394">
        <f>IFERROR(SMALL(AT346:AT1024,ROW()-ROW($AT$1027)+1),"")</f>
        <v>0</v>
      </c>
      <c r="AU1394">
        <f>IFERROR(SMALL(AU346:AU1024,ROW()-ROW($AU$1027)+1),"")</f>
        <v>0</v>
      </c>
      <c r="AV1394">
        <f>IFERROR(SMALL(AV346:AV1024,ROW()-ROW($AV$1027)+1),"")</f>
        <v>0</v>
      </c>
      <c r="AW1394">
        <f>IFERROR(SMALL(AW346:AW1024,ROW()-ROW($AW$1027)+1),"")</f>
        <v>0</v>
      </c>
      <c r="AX1394">
        <f>IFERROR(SMALL(AX346:AX1024,ROW()-ROW($AX$1027)+1),"")</f>
        <v>0</v>
      </c>
      <c r="AY1394">
        <f>IFERROR(SMALL(AY346:AY1024,ROW()-ROW($AY$1027)+1),"")</f>
        <v>0</v>
      </c>
      <c r="AZ1394">
        <f>IFERROR(SMALL(AZ346:AZ1024,ROW()-ROW($AZ$1027)+1),"")</f>
        <v>0</v>
      </c>
      <c r="BA1394">
        <f>IFERROR(SMALL(BA346:BA1024,ROW()-ROW($BA$1027)+1),"")</f>
        <v>0</v>
      </c>
      <c r="BB1394">
        <f>IFERROR(SMALL(BB346:BB1024,ROW()-ROW($BB$1027)+1),"")</f>
        <v>0</v>
      </c>
      <c r="BC1394">
        <f>IFERROR(SMALL(BC346:BC1024,ROW()-ROW($BC$1027)+1),"")</f>
        <v>0</v>
      </c>
      <c r="BD1394">
        <f>IFERROR(SMALL(BD346:BD1024,ROW()-ROW($BD$1027)+1),"")</f>
        <v>0</v>
      </c>
      <c r="BE1394">
        <f>IFERROR(SMALL(BE346:BE1024,ROW()-ROW($BE$1027)+1),"")</f>
        <v>0</v>
      </c>
      <c r="BF1394">
        <f>IFERROR(SMALL(BF346:BF1024,ROW()-ROW($BF$1027)+1),"")</f>
        <v>0</v>
      </c>
      <c r="BG1394">
        <f>IFERROR(SMALL(BG346:BG1024,ROW()-ROW($BG$1027)+1),"")</f>
        <v>0</v>
      </c>
      <c r="BH1394">
        <f>IFERROR(SMALL(BH346:BH1024,ROW()-ROW($BH$1027)+1),"")</f>
        <v>0</v>
      </c>
      <c r="BI1394">
        <f>IFERROR(SMALL(BI346:BI1024,ROW()-ROW($BI$1027)+1),"")</f>
        <v>0</v>
      </c>
      <c r="BJ1394">
        <f>IFERROR(SMALL(BJ346:BJ1024,ROW()-ROW($BJ$1027)+1),"")</f>
        <v>0</v>
      </c>
      <c r="BK1394">
        <f>IFERROR(SMALL(BK346:BK1024,ROW()-ROW($BK$1027)+1),"")</f>
        <v>0</v>
      </c>
      <c r="BL1394">
        <f>IFERROR(SMALL(BL346:BL1024,ROW()-ROW($BL$1027)+1),"")</f>
        <v>0</v>
      </c>
      <c r="BM1394">
        <f>IFERROR(SMALL(BM346:BM1024,ROW()-ROW($BM$1027)+1),"")</f>
        <v>0</v>
      </c>
      <c r="BN1394">
        <f>IFERROR(SMALL(BN346:BN1024,ROW()-ROW($BN$1027)+1),"")</f>
        <v>0</v>
      </c>
      <c r="BO1394">
        <f>IFERROR(SMALL(BO346:BO1024,ROW()-ROW($BO$1027)+1),"")</f>
        <v>0</v>
      </c>
      <c r="BP1394">
        <f>IFERROR(SMALL(BP346:BP1024,ROW()-ROW($BP$1027)+1),"")</f>
        <v>0</v>
      </c>
      <c r="BQ1394">
        <f>IFERROR(SMALL(BQ346:BQ1024,ROW()-ROW($BQ$1027)+1),"")</f>
        <v>0</v>
      </c>
      <c r="BR1394">
        <f>IFERROR(SMALL(BR346:BR1024,ROW()-ROW($BR$1027)+1),"")</f>
        <v>0</v>
      </c>
    </row>
    <row r="1395" spans="5:70">
      <c r="E1395">
        <f>IFERROR(SMALL(E346:E1024,ROW()-ROW($E$1027)+1),"")</f>
        <v>0</v>
      </c>
      <c r="F1395">
        <f>IFERROR(SMALL(F346:F1024,ROW()-ROW($F$1027)+1),"")</f>
        <v>0</v>
      </c>
      <c r="G1395">
        <f>IFERROR(SMALL(G346:G1024,ROW()-ROW($G$1027)+1),"")</f>
        <v>0</v>
      </c>
      <c r="H1395">
        <f>IFERROR(SMALL(H346:H1024,ROW()-ROW($H$1027)+1),"")</f>
        <v>0</v>
      </c>
      <c r="I1395">
        <f>IFERROR(SMALL(I346:I1024,ROW()-ROW($I$1027)+1),"")</f>
        <v>0</v>
      </c>
      <c r="J1395">
        <f>IFERROR(SMALL(J346:J1024,ROW()-ROW($J$1027)+1),"")</f>
        <v>0</v>
      </c>
      <c r="K1395">
        <f>IFERROR(SMALL(K346:K1024,ROW()-ROW($K$1027)+1),"")</f>
        <v>0</v>
      </c>
      <c r="L1395">
        <f>IFERROR(SMALL(L346:L1024,ROW()-ROW($L$1027)+1),"")</f>
        <v>0</v>
      </c>
      <c r="M1395">
        <f>IFERROR(SMALL(M346:M1024,ROW()-ROW($M$1027)+1),"")</f>
        <v>0</v>
      </c>
      <c r="N1395">
        <f>IFERROR(SMALL(N346:N1024,ROW()-ROW($N$1027)+1),"")</f>
        <v>0</v>
      </c>
      <c r="O1395">
        <f>IFERROR(SMALL(O346:O1024,ROW()-ROW($O$1027)+1),"")</f>
        <v>0</v>
      </c>
      <c r="P1395">
        <f>IFERROR(SMALL(P346:P1024,ROW()-ROW($P$1027)+1),"")</f>
        <v>0</v>
      </c>
      <c r="Q1395">
        <f>IFERROR(SMALL(Q346:Q1024,ROW()-ROW($Q$1027)+1),"")</f>
        <v>0</v>
      </c>
      <c r="R1395">
        <f>IFERROR(SMALL(R346:R1024,ROW()-ROW($R$1027)+1),"")</f>
        <v>0</v>
      </c>
      <c r="S1395">
        <f>IFERROR(SMALL(S346:S1024,ROW()-ROW($S$1027)+1),"")</f>
        <v>0</v>
      </c>
      <c r="T1395">
        <f>IFERROR(SMALL(T346:T1024,ROW()-ROW($T$1027)+1),"")</f>
        <v>0</v>
      </c>
      <c r="U1395">
        <f>IFERROR(SMALL(U346:U1024,ROW()-ROW($U$1027)+1),"")</f>
        <v>0</v>
      </c>
      <c r="V1395">
        <f>IFERROR(SMALL(V346:V1024,ROW()-ROW($V$1027)+1),"")</f>
        <v>0</v>
      </c>
      <c r="W1395">
        <f>IFERROR(SMALL(W346:W1024,ROW()-ROW($W$1027)+1),"")</f>
        <v>0</v>
      </c>
      <c r="X1395">
        <f>IFERROR(SMALL(X346:X1024,ROW()-ROW($X$1027)+1),"")</f>
        <v>0</v>
      </c>
      <c r="Y1395">
        <f>IFERROR(SMALL(Y346:Y1024,ROW()-ROW($Y$1027)+1),"")</f>
        <v>0</v>
      </c>
      <c r="Z1395">
        <f>IFERROR(SMALL(Z346:Z1024,ROW()-ROW($Z$1027)+1),"")</f>
        <v>0</v>
      </c>
      <c r="AA1395">
        <f>IFERROR(SMALL(AA346:AA1024,ROW()-ROW($AA$1027)+1),"")</f>
        <v>0</v>
      </c>
      <c r="AB1395">
        <f>IFERROR(SMALL(AB346:AB1024,ROW()-ROW($AB$1027)+1),"")</f>
        <v>0</v>
      </c>
      <c r="AC1395">
        <f>IFERROR(SMALL(AC346:AC1024,ROW()-ROW($AC$1027)+1),"")</f>
        <v>0</v>
      </c>
      <c r="AD1395">
        <f>IFERROR(SMALL(AD346:AD1024,ROW()-ROW($AD$1027)+1),"")</f>
        <v>0</v>
      </c>
      <c r="AE1395">
        <f>IFERROR(SMALL(AE346:AE1024,ROW()-ROW($AE$1027)+1),"")</f>
        <v>0</v>
      </c>
      <c r="AF1395">
        <f>IFERROR(SMALL(AF346:AF1024,ROW()-ROW($AF$1027)+1),"")</f>
        <v>0</v>
      </c>
      <c r="AG1395">
        <f>IFERROR(SMALL(AG346:AG1024,ROW()-ROW($AG$1027)+1),"")</f>
        <v>0</v>
      </c>
      <c r="AH1395">
        <f>IFERROR(SMALL(AH346:AH1024,ROW()-ROW($AH$1027)+1),"")</f>
        <v>0</v>
      </c>
      <c r="AI1395">
        <f>IFERROR(SMALL(AI346:AI1024,ROW()-ROW($AI$1027)+1),"")</f>
        <v>0</v>
      </c>
      <c r="AJ1395">
        <f>IFERROR(SMALL(AJ346:AJ1024,ROW()-ROW($AJ$1027)+1),"")</f>
        <v>0</v>
      </c>
      <c r="AM1395">
        <f>IFERROR(SMALL(AM346:AM1024,ROW()-ROW($AM$1027)+1),"")</f>
        <v>0</v>
      </c>
      <c r="AN1395">
        <f>IFERROR(SMALL(AN346:AN1024,ROW()-ROW($AN$1027)+1),"")</f>
        <v>0</v>
      </c>
      <c r="AO1395">
        <f>IFERROR(SMALL(AO346:AO1024,ROW()-ROW($AO$1027)+1),"")</f>
        <v>0</v>
      </c>
      <c r="AP1395">
        <f>IFERROR(SMALL(AP346:AP1024,ROW()-ROW($AP$1027)+1),"")</f>
        <v>0</v>
      </c>
      <c r="AQ1395">
        <f>IFERROR(SMALL(AQ346:AQ1024,ROW()-ROW($AQ$1027)+1),"")</f>
        <v>0</v>
      </c>
      <c r="AR1395">
        <f>IFERROR(SMALL(AR346:AR1024,ROW()-ROW($AR$1027)+1),"")</f>
        <v>0</v>
      </c>
      <c r="AS1395">
        <f>IFERROR(SMALL(AS346:AS1024,ROW()-ROW($AS$1027)+1),"")</f>
        <v>0</v>
      </c>
      <c r="AT1395">
        <f>IFERROR(SMALL(AT346:AT1024,ROW()-ROW($AT$1027)+1),"")</f>
        <v>0</v>
      </c>
      <c r="AU1395">
        <f>IFERROR(SMALL(AU346:AU1024,ROW()-ROW($AU$1027)+1),"")</f>
        <v>0</v>
      </c>
      <c r="AV1395">
        <f>IFERROR(SMALL(AV346:AV1024,ROW()-ROW($AV$1027)+1),"")</f>
        <v>0</v>
      </c>
      <c r="AW1395">
        <f>IFERROR(SMALL(AW346:AW1024,ROW()-ROW($AW$1027)+1),"")</f>
        <v>0</v>
      </c>
      <c r="AX1395">
        <f>IFERROR(SMALL(AX346:AX1024,ROW()-ROW($AX$1027)+1),"")</f>
        <v>0</v>
      </c>
      <c r="AY1395">
        <f>IFERROR(SMALL(AY346:AY1024,ROW()-ROW($AY$1027)+1),"")</f>
        <v>0</v>
      </c>
      <c r="AZ1395">
        <f>IFERROR(SMALL(AZ346:AZ1024,ROW()-ROW($AZ$1027)+1),"")</f>
        <v>0</v>
      </c>
      <c r="BA1395">
        <f>IFERROR(SMALL(BA346:BA1024,ROW()-ROW($BA$1027)+1),"")</f>
        <v>0</v>
      </c>
      <c r="BB1395">
        <f>IFERROR(SMALL(BB346:BB1024,ROW()-ROW($BB$1027)+1),"")</f>
        <v>0</v>
      </c>
      <c r="BC1395">
        <f>IFERROR(SMALL(BC346:BC1024,ROW()-ROW($BC$1027)+1),"")</f>
        <v>0</v>
      </c>
      <c r="BD1395">
        <f>IFERROR(SMALL(BD346:BD1024,ROW()-ROW($BD$1027)+1),"")</f>
        <v>0</v>
      </c>
      <c r="BE1395">
        <f>IFERROR(SMALL(BE346:BE1024,ROW()-ROW($BE$1027)+1),"")</f>
        <v>0</v>
      </c>
      <c r="BF1395">
        <f>IFERROR(SMALL(BF346:BF1024,ROW()-ROW($BF$1027)+1),"")</f>
        <v>0</v>
      </c>
      <c r="BG1395">
        <f>IFERROR(SMALL(BG346:BG1024,ROW()-ROW($BG$1027)+1),"")</f>
        <v>0</v>
      </c>
      <c r="BH1395">
        <f>IFERROR(SMALL(BH346:BH1024,ROW()-ROW($BH$1027)+1),"")</f>
        <v>0</v>
      </c>
      <c r="BI1395">
        <f>IFERROR(SMALL(BI346:BI1024,ROW()-ROW($BI$1027)+1),"")</f>
        <v>0</v>
      </c>
      <c r="BJ1395">
        <f>IFERROR(SMALL(BJ346:BJ1024,ROW()-ROW($BJ$1027)+1),"")</f>
        <v>0</v>
      </c>
      <c r="BK1395">
        <f>IFERROR(SMALL(BK346:BK1024,ROW()-ROW($BK$1027)+1),"")</f>
        <v>0</v>
      </c>
      <c r="BL1395">
        <f>IFERROR(SMALL(BL346:BL1024,ROW()-ROW($BL$1027)+1),"")</f>
        <v>0</v>
      </c>
      <c r="BM1395">
        <f>IFERROR(SMALL(BM346:BM1024,ROW()-ROW($BM$1027)+1),"")</f>
        <v>0</v>
      </c>
      <c r="BN1395">
        <f>IFERROR(SMALL(BN346:BN1024,ROW()-ROW($BN$1027)+1),"")</f>
        <v>0</v>
      </c>
      <c r="BO1395">
        <f>IFERROR(SMALL(BO346:BO1024,ROW()-ROW($BO$1027)+1),"")</f>
        <v>0</v>
      </c>
      <c r="BP1395">
        <f>IFERROR(SMALL(BP346:BP1024,ROW()-ROW($BP$1027)+1),"")</f>
        <v>0</v>
      </c>
      <c r="BQ1395">
        <f>IFERROR(SMALL(BQ346:BQ1024,ROW()-ROW($BQ$1027)+1),"")</f>
        <v>0</v>
      </c>
      <c r="BR1395">
        <f>IFERROR(SMALL(BR346:BR1024,ROW()-ROW($BR$1027)+1),"")</f>
        <v>0</v>
      </c>
    </row>
    <row r="1396" spans="5:70">
      <c r="E1396">
        <f>IFERROR(SMALL(E346:E1024,ROW()-ROW($E$1027)+1),"")</f>
        <v>0</v>
      </c>
      <c r="F1396">
        <f>IFERROR(SMALL(F346:F1024,ROW()-ROW($F$1027)+1),"")</f>
        <v>0</v>
      </c>
      <c r="G1396">
        <f>IFERROR(SMALL(G346:G1024,ROW()-ROW($G$1027)+1),"")</f>
        <v>0</v>
      </c>
      <c r="H1396">
        <f>IFERROR(SMALL(H346:H1024,ROW()-ROW($H$1027)+1),"")</f>
        <v>0</v>
      </c>
      <c r="I1396">
        <f>IFERROR(SMALL(I346:I1024,ROW()-ROW($I$1027)+1),"")</f>
        <v>0</v>
      </c>
      <c r="J1396">
        <f>IFERROR(SMALL(J346:J1024,ROW()-ROW($J$1027)+1),"")</f>
        <v>0</v>
      </c>
      <c r="K1396">
        <f>IFERROR(SMALL(K346:K1024,ROW()-ROW($K$1027)+1),"")</f>
        <v>0</v>
      </c>
      <c r="L1396">
        <f>IFERROR(SMALL(L346:L1024,ROW()-ROW($L$1027)+1),"")</f>
        <v>0</v>
      </c>
      <c r="M1396">
        <f>IFERROR(SMALL(M346:M1024,ROW()-ROW($M$1027)+1),"")</f>
        <v>0</v>
      </c>
      <c r="N1396">
        <f>IFERROR(SMALL(N346:N1024,ROW()-ROW($N$1027)+1),"")</f>
        <v>0</v>
      </c>
      <c r="O1396">
        <f>IFERROR(SMALL(O346:O1024,ROW()-ROW($O$1027)+1),"")</f>
        <v>0</v>
      </c>
      <c r="P1396">
        <f>IFERROR(SMALL(P346:P1024,ROW()-ROW($P$1027)+1),"")</f>
        <v>0</v>
      </c>
      <c r="Q1396">
        <f>IFERROR(SMALL(Q346:Q1024,ROW()-ROW($Q$1027)+1),"")</f>
        <v>0</v>
      </c>
      <c r="R1396">
        <f>IFERROR(SMALL(R346:R1024,ROW()-ROW($R$1027)+1),"")</f>
        <v>0</v>
      </c>
      <c r="S1396">
        <f>IFERROR(SMALL(S346:S1024,ROW()-ROW($S$1027)+1),"")</f>
        <v>0</v>
      </c>
      <c r="T1396">
        <f>IFERROR(SMALL(T346:T1024,ROW()-ROW($T$1027)+1),"")</f>
        <v>0</v>
      </c>
      <c r="U1396">
        <f>IFERROR(SMALL(U346:U1024,ROW()-ROW($U$1027)+1),"")</f>
        <v>0</v>
      </c>
      <c r="V1396">
        <f>IFERROR(SMALL(V346:V1024,ROW()-ROW($V$1027)+1),"")</f>
        <v>0</v>
      </c>
      <c r="W1396">
        <f>IFERROR(SMALL(W346:W1024,ROW()-ROW($W$1027)+1),"")</f>
        <v>0</v>
      </c>
      <c r="X1396">
        <f>IFERROR(SMALL(X346:X1024,ROW()-ROW($X$1027)+1),"")</f>
        <v>0</v>
      </c>
      <c r="Y1396">
        <f>IFERROR(SMALL(Y346:Y1024,ROW()-ROW($Y$1027)+1),"")</f>
        <v>0</v>
      </c>
      <c r="Z1396">
        <f>IFERROR(SMALL(Z346:Z1024,ROW()-ROW($Z$1027)+1),"")</f>
        <v>0</v>
      </c>
      <c r="AA1396">
        <f>IFERROR(SMALL(AA346:AA1024,ROW()-ROW($AA$1027)+1),"")</f>
        <v>0</v>
      </c>
      <c r="AB1396">
        <f>IFERROR(SMALL(AB346:AB1024,ROW()-ROW($AB$1027)+1),"")</f>
        <v>0</v>
      </c>
      <c r="AC1396">
        <f>IFERROR(SMALL(AC346:AC1024,ROW()-ROW($AC$1027)+1),"")</f>
        <v>0</v>
      </c>
      <c r="AD1396">
        <f>IFERROR(SMALL(AD346:AD1024,ROW()-ROW($AD$1027)+1),"")</f>
        <v>0</v>
      </c>
      <c r="AE1396">
        <f>IFERROR(SMALL(AE346:AE1024,ROW()-ROW($AE$1027)+1),"")</f>
        <v>0</v>
      </c>
      <c r="AF1396">
        <f>IFERROR(SMALL(AF346:AF1024,ROW()-ROW($AF$1027)+1),"")</f>
        <v>0</v>
      </c>
      <c r="AG1396">
        <f>IFERROR(SMALL(AG346:AG1024,ROW()-ROW($AG$1027)+1),"")</f>
        <v>0</v>
      </c>
      <c r="AH1396">
        <f>IFERROR(SMALL(AH346:AH1024,ROW()-ROW($AH$1027)+1),"")</f>
        <v>0</v>
      </c>
      <c r="AI1396">
        <f>IFERROR(SMALL(AI346:AI1024,ROW()-ROW($AI$1027)+1),"")</f>
        <v>0</v>
      </c>
      <c r="AJ1396">
        <f>IFERROR(SMALL(AJ346:AJ1024,ROW()-ROW($AJ$1027)+1),"")</f>
        <v>0</v>
      </c>
      <c r="AM1396">
        <f>IFERROR(SMALL(AM346:AM1024,ROW()-ROW($AM$1027)+1),"")</f>
        <v>0</v>
      </c>
      <c r="AN1396">
        <f>IFERROR(SMALL(AN346:AN1024,ROW()-ROW($AN$1027)+1),"")</f>
        <v>0</v>
      </c>
      <c r="AO1396">
        <f>IFERROR(SMALL(AO346:AO1024,ROW()-ROW($AO$1027)+1),"")</f>
        <v>0</v>
      </c>
      <c r="AP1396">
        <f>IFERROR(SMALL(AP346:AP1024,ROW()-ROW($AP$1027)+1),"")</f>
        <v>0</v>
      </c>
      <c r="AQ1396">
        <f>IFERROR(SMALL(AQ346:AQ1024,ROW()-ROW($AQ$1027)+1),"")</f>
        <v>0</v>
      </c>
      <c r="AR1396">
        <f>IFERROR(SMALL(AR346:AR1024,ROW()-ROW($AR$1027)+1),"")</f>
        <v>0</v>
      </c>
      <c r="AS1396">
        <f>IFERROR(SMALL(AS346:AS1024,ROW()-ROW($AS$1027)+1),"")</f>
        <v>0</v>
      </c>
      <c r="AT1396">
        <f>IFERROR(SMALL(AT346:AT1024,ROW()-ROW($AT$1027)+1),"")</f>
        <v>0</v>
      </c>
      <c r="AU1396">
        <f>IFERROR(SMALL(AU346:AU1024,ROW()-ROW($AU$1027)+1),"")</f>
        <v>0</v>
      </c>
      <c r="AV1396">
        <f>IFERROR(SMALL(AV346:AV1024,ROW()-ROW($AV$1027)+1),"")</f>
        <v>0</v>
      </c>
      <c r="AW1396">
        <f>IFERROR(SMALL(AW346:AW1024,ROW()-ROW($AW$1027)+1),"")</f>
        <v>0</v>
      </c>
      <c r="AX1396">
        <f>IFERROR(SMALL(AX346:AX1024,ROW()-ROW($AX$1027)+1),"")</f>
        <v>0</v>
      </c>
      <c r="AY1396">
        <f>IFERROR(SMALL(AY346:AY1024,ROW()-ROW($AY$1027)+1),"")</f>
        <v>0</v>
      </c>
      <c r="AZ1396">
        <f>IFERROR(SMALL(AZ346:AZ1024,ROW()-ROW($AZ$1027)+1),"")</f>
        <v>0</v>
      </c>
      <c r="BA1396">
        <f>IFERROR(SMALL(BA346:BA1024,ROW()-ROW($BA$1027)+1),"")</f>
        <v>0</v>
      </c>
      <c r="BB1396">
        <f>IFERROR(SMALL(BB346:BB1024,ROW()-ROW($BB$1027)+1),"")</f>
        <v>0</v>
      </c>
      <c r="BC1396">
        <f>IFERROR(SMALL(BC346:BC1024,ROW()-ROW($BC$1027)+1),"")</f>
        <v>0</v>
      </c>
      <c r="BD1396">
        <f>IFERROR(SMALL(BD346:BD1024,ROW()-ROW($BD$1027)+1),"")</f>
        <v>0</v>
      </c>
      <c r="BE1396">
        <f>IFERROR(SMALL(BE346:BE1024,ROW()-ROW($BE$1027)+1),"")</f>
        <v>0</v>
      </c>
      <c r="BF1396">
        <f>IFERROR(SMALL(BF346:BF1024,ROW()-ROW($BF$1027)+1),"")</f>
        <v>0</v>
      </c>
      <c r="BG1396">
        <f>IFERROR(SMALL(BG346:BG1024,ROW()-ROW($BG$1027)+1),"")</f>
        <v>0</v>
      </c>
      <c r="BH1396">
        <f>IFERROR(SMALL(BH346:BH1024,ROW()-ROW($BH$1027)+1),"")</f>
        <v>0</v>
      </c>
      <c r="BI1396">
        <f>IFERROR(SMALL(BI346:BI1024,ROW()-ROW($BI$1027)+1),"")</f>
        <v>0</v>
      </c>
      <c r="BJ1396">
        <f>IFERROR(SMALL(BJ346:BJ1024,ROW()-ROW($BJ$1027)+1),"")</f>
        <v>0</v>
      </c>
      <c r="BK1396">
        <f>IFERROR(SMALL(BK346:BK1024,ROW()-ROW($BK$1027)+1),"")</f>
        <v>0</v>
      </c>
      <c r="BL1396">
        <f>IFERROR(SMALL(BL346:BL1024,ROW()-ROW($BL$1027)+1),"")</f>
        <v>0</v>
      </c>
      <c r="BM1396">
        <f>IFERROR(SMALL(BM346:BM1024,ROW()-ROW($BM$1027)+1),"")</f>
        <v>0</v>
      </c>
      <c r="BN1396">
        <f>IFERROR(SMALL(BN346:BN1024,ROW()-ROW($BN$1027)+1),"")</f>
        <v>0</v>
      </c>
      <c r="BO1396">
        <f>IFERROR(SMALL(BO346:BO1024,ROW()-ROW($BO$1027)+1),"")</f>
        <v>0</v>
      </c>
      <c r="BP1396">
        <f>IFERROR(SMALL(BP346:BP1024,ROW()-ROW($BP$1027)+1),"")</f>
        <v>0</v>
      </c>
      <c r="BQ1396">
        <f>IFERROR(SMALL(BQ346:BQ1024,ROW()-ROW($BQ$1027)+1),"")</f>
        <v>0</v>
      </c>
      <c r="BR1396">
        <f>IFERROR(SMALL(BR346:BR1024,ROW()-ROW($BR$1027)+1),"")</f>
        <v>0</v>
      </c>
    </row>
    <row r="1397" spans="5:70">
      <c r="E1397">
        <f>IFERROR(SMALL(E346:E1024,ROW()-ROW($E$1027)+1),"")</f>
        <v>0</v>
      </c>
      <c r="F1397">
        <f>IFERROR(SMALL(F346:F1024,ROW()-ROW($F$1027)+1),"")</f>
        <v>0</v>
      </c>
      <c r="G1397">
        <f>IFERROR(SMALL(G346:G1024,ROW()-ROW($G$1027)+1),"")</f>
        <v>0</v>
      </c>
      <c r="H1397">
        <f>IFERROR(SMALL(H346:H1024,ROW()-ROW($H$1027)+1),"")</f>
        <v>0</v>
      </c>
      <c r="I1397">
        <f>IFERROR(SMALL(I346:I1024,ROW()-ROW($I$1027)+1),"")</f>
        <v>0</v>
      </c>
      <c r="J1397">
        <f>IFERROR(SMALL(J346:J1024,ROW()-ROW($J$1027)+1),"")</f>
        <v>0</v>
      </c>
      <c r="K1397">
        <f>IFERROR(SMALL(K346:K1024,ROW()-ROW($K$1027)+1),"")</f>
        <v>0</v>
      </c>
      <c r="L1397">
        <f>IFERROR(SMALL(L346:L1024,ROW()-ROW($L$1027)+1),"")</f>
        <v>0</v>
      </c>
      <c r="M1397">
        <f>IFERROR(SMALL(M346:M1024,ROW()-ROW($M$1027)+1),"")</f>
        <v>0</v>
      </c>
      <c r="N1397">
        <f>IFERROR(SMALL(N346:N1024,ROW()-ROW($N$1027)+1),"")</f>
        <v>0</v>
      </c>
      <c r="O1397">
        <f>IFERROR(SMALL(O346:O1024,ROW()-ROW($O$1027)+1),"")</f>
        <v>0</v>
      </c>
      <c r="P1397">
        <f>IFERROR(SMALL(P346:P1024,ROW()-ROW($P$1027)+1),"")</f>
        <v>0</v>
      </c>
      <c r="Q1397">
        <f>IFERROR(SMALL(Q346:Q1024,ROW()-ROW($Q$1027)+1),"")</f>
        <v>0</v>
      </c>
      <c r="R1397">
        <f>IFERROR(SMALL(R346:R1024,ROW()-ROW($R$1027)+1),"")</f>
        <v>0</v>
      </c>
      <c r="S1397">
        <f>IFERROR(SMALL(S346:S1024,ROW()-ROW($S$1027)+1),"")</f>
        <v>0</v>
      </c>
      <c r="T1397">
        <f>IFERROR(SMALL(T346:T1024,ROW()-ROW($T$1027)+1),"")</f>
        <v>0</v>
      </c>
      <c r="U1397">
        <f>IFERROR(SMALL(U346:U1024,ROW()-ROW($U$1027)+1),"")</f>
        <v>0</v>
      </c>
      <c r="V1397">
        <f>IFERROR(SMALL(V346:V1024,ROW()-ROW($V$1027)+1),"")</f>
        <v>0</v>
      </c>
      <c r="W1397">
        <f>IFERROR(SMALL(W346:W1024,ROW()-ROW($W$1027)+1),"")</f>
        <v>0</v>
      </c>
      <c r="X1397">
        <f>IFERROR(SMALL(X346:X1024,ROW()-ROW($X$1027)+1),"")</f>
        <v>0</v>
      </c>
      <c r="Y1397">
        <f>IFERROR(SMALL(Y346:Y1024,ROW()-ROW($Y$1027)+1),"")</f>
        <v>0</v>
      </c>
      <c r="Z1397">
        <f>IFERROR(SMALL(Z346:Z1024,ROW()-ROW($Z$1027)+1),"")</f>
        <v>0</v>
      </c>
      <c r="AA1397">
        <f>IFERROR(SMALL(AA346:AA1024,ROW()-ROW($AA$1027)+1),"")</f>
        <v>0</v>
      </c>
      <c r="AB1397">
        <f>IFERROR(SMALL(AB346:AB1024,ROW()-ROW($AB$1027)+1),"")</f>
        <v>0</v>
      </c>
      <c r="AC1397">
        <f>IFERROR(SMALL(AC346:AC1024,ROW()-ROW($AC$1027)+1),"")</f>
        <v>0</v>
      </c>
      <c r="AD1397">
        <f>IFERROR(SMALL(AD346:AD1024,ROW()-ROW($AD$1027)+1),"")</f>
        <v>0</v>
      </c>
      <c r="AE1397">
        <f>IFERROR(SMALL(AE346:AE1024,ROW()-ROW($AE$1027)+1),"")</f>
        <v>0</v>
      </c>
      <c r="AF1397">
        <f>IFERROR(SMALL(AF346:AF1024,ROW()-ROW($AF$1027)+1),"")</f>
        <v>0</v>
      </c>
      <c r="AG1397">
        <f>IFERROR(SMALL(AG346:AG1024,ROW()-ROW($AG$1027)+1),"")</f>
        <v>0</v>
      </c>
      <c r="AH1397">
        <f>IFERROR(SMALL(AH346:AH1024,ROW()-ROW($AH$1027)+1),"")</f>
        <v>0</v>
      </c>
      <c r="AI1397">
        <f>IFERROR(SMALL(AI346:AI1024,ROW()-ROW($AI$1027)+1),"")</f>
        <v>0</v>
      </c>
      <c r="AJ1397">
        <f>IFERROR(SMALL(AJ346:AJ1024,ROW()-ROW($AJ$1027)+1),"")</f>
        <v>0</v>
      </c>
      <c r="AM1397">
        <f>IFERROR(SMALL(AM346:AM1024,ROW()-ROW($AM$1027)+1),"")</f>
        <v>0</v>
      </c>
      <c r="AN1397">
        <f>IFERROR(SMALL(AN346:AN1024,ROW()-ROW($AN$1027)+1),"")</f>
        <v>0</v>
      </c>
      <c r="AO1397">
        <f>IFERROR(SMALL(AO346:AO1024,ROW()-ROW($AO$1027)+1),"")</f>
        <v>0</v>
      </c>
      <c r="AP1397">
        <f>IFERROR(SMALL(AP346:AP1024,ROW()-ROW($AP$1027)+1),"")</f>
        <v>0</v>
      </c>
      <c r="AQ1397">
        <f>IFERROR(SMALL(AQ346:AQ1024,ROW()-ROW($AQ$1027)+1),"")</f>
        <v>0</v>
      </c>
      <c r="AR1397">
        <f>IFERROR(SMALL(AR346:AR1024,ROW()-ROW($AR$1027)+1),"")</f>
        <v>0</v>
      </c>
      <c r="AS1397">
        <f>IFERROR(SMALL(AS346:AS1024,ROW()-ROW($AS$1027)+1),"")</f>
        <v>0</v>
      </c>
      <c r="AT1397">
        <f>IFERROR(SMALL(AT346:AT1024,ROW()-ROW($AT$1027)+1),"")</f>
        <v>0</v>
      </c>
      <c r="AU1397">
        <f>IFERROR(SMALL(AU346:AU1024,ROW()-ROW($AU$1027)+1),"")</f>
        <v>0</v>
      </c>
      <c r="AV1397">
        <f>IFERROR(SMALL(AV346:AV1024,ROW()-ROW($AV$1027)+1),"")</f>
        <v>0</v>
      </c>
      <c r="AW1397">
        <f>IFERROR(SMALL(AW346:AW1024,ROW()-ROW($AW$1027)+1),"")</f>
        <v>0</v>
      </c>
      <c r="AX1397">
        <f>IFERROR(SMALL(AX346:AX1024,ROW()-ROW($AX$1027)+1),"")</f>
        <v>0</v>
      </c>
      <c r="AY1397">
        <f>IFERROR(SMALL(AY346:AY1024,ROW()-ROW($AY$1027)+1),"")</f>
        <v>0</v>
      </c>
      <c r="AZ1397">
        <f>IFERROR(SMALL(AZ346:AZ1024,ROW()-ROW($AZ$1027)+1),"")</f>
        <v>0</v>
      </c>
      <c r="BA1397">
        <f>IFERROR(SMALL(BA346:BA1024,ROW()-ROW($BA$1027)+1),"")</f>
        <v>0</v>
      </c>
      <c r="BB1397">
        <f>IFERROR(SMALL(BB346:BB1024,ROW()-ROW($BB$1027)+1),"")</f>
        <v>0</v>
      </c>
      <c r="BC1397">
        <f>IFERROR(SMALL(BC346:BC1024,ROW()-ROW($BC$1027)+1),"")</f>
        <v>0</v>
      </c>
      <c r="BD1397">
        <f>IFERROR(SMALL(BD346:BD1024,ROW()-ROW($BD$1027)+1),"")</f>
        <v>0</v>
      </c>
      <c r="BE1397">
        <f>IFERROR(SMALL(BE346:BE1024,ROW()-ROW($BE$1027)+1),"")</f>
        <v>0</v>
      </c>
      <c r="BF1397">
        <f>IFERROR(SMALL(BF346:BF1024,ROW()-ROW($BF$1027)+1),"")</f>
        <v>0</v>
      </c>
      <c r="BG1397">
        <f>IFERROR(SMALL(BG346:BG1024,ROW()-ROW($BG$1027)+1),"")</f>
        <v>0</v>
      </c>
      <c r="BH1397">
        <f>IFERROR(SMALL(BH346:BH1024,ROW()-ROW($BH$1027)+1),"")</f>
        <v>0</v>
      </c>
      <c r="BI1397">
        <f>IFERROR(SMALL(BI346:BI1024,ROW()-ROW($BI$1027)+1),"")</f>
        <v>0</v>
      </c>
      <c r="BJ1397">
        <f>IFERROR(SMALL(BJ346:BJ1024,ROW()-ROW($BJ$1027)+1),"")</f>
        <v>0</v>
      </c>
      <c r="BK1397">
        <f>IFERROR(SMALL(BK346:BK1024,ROW()-ROW($BK$1027)+1),"")</f>
        <v>0</v>
      </c>
      <c r="BL1397">
        <f>IFERROR(SMALL(BL346:BL1024,ROW()-ROW($BL$1027)+1),"")</f>
        <v>0</v>
      </c>
      <c r="BM1397">
        <f>IFERROR(SMALL(BM346:BM1024,ROW()-ROW($BM$1027)+1),"")</f>
        <v>0</v>
      </c>
      <c r="BN1397">
        <f>IFERROR(SMALL(BN346:BN1024,ROW()-ROW($BN$1027)+1),"")</f>
        <v>0</v>
      </c>
      <c r="BO1397">
        <f>IFERROR(SMALL(BO346:BO1024,ROW()-ROW($BO$1027)+1),"")</f>
        <v>0</v>
      </c>
      <c r="BP1397">
        <f>IFERROR(SMALL(BP346:BP1024,ROW()-ROW($BP$1027)+1),"")</f>
        <v>0</v>
      </c>
      <c r="BQ1397">
        <f>IFERROR(SMALL(BQ346:BQ1024,ROW()-ROW($BQ$1027)+1),"")</f>
        <v>0</v>
      </c>
      <c r="BR1397">
        <f>IFERROR(SMALL(BR346:BR1024,ROW()-ROW($BR$1027)+1),"")</f>
        <v>0</v>
      </c>
    </row>
    <row r="1398" spans="5:70">
      <c r="E1398">
        <f>IFERROR(SMALL(E346:E1024,ROW()-ROW($E$1027)+1),"")</f>
        <v>0</v>
      </c>
      <c r="F1398">
        <f>IFERROR(SMALL(F346:F1024,ROW()-ROW($F$1027)+1),"")</f>
        <v>0</v>
      </c>
      <c r="G1398">
        <f>IFERROR(SMALL(G346:G1024,ROW()-ROW($G$1027)+1),"")</f>
        <v>0</v>
      </c>
      <c r="H1398">
        <f>IFERROR(SMALL(H346:H1024,ROW()-ROW($H$1027)+1),"")</f>
        <v>0</v>
      </c>
      <c r="I1398">
        <f>IFERROR(SMALL(I346:I1024,ROW()-ROW($I$1027)+1),"")</f>
        <v>0</v>
      </c>
      <c r="J1398">
        <f>IFERROR(SMALL(J346:J1024,ROW()-ROW($J$1027)+1),"")</f>
        <v>0</v>
      </c>
      <c r="K1398">
        <f>IFERROR(SMALL(K346:K1024,ROW()-ROW($K$1027)+1),"")</f>
        <v>0</v>
      </c>
      <c r="L1398">
        <f>IFERROR(SMALL(L346:L1024,ROW()-ROW($L$1027)+1),"")</f>
        <v>0</v>
      </c>
      <c r="M1398">
        <f>IFERROR(SMALL(M346:M1024,ROW()-ROW($M$1027)+1),"")</f>
        <v>0</v>
      </c>
      <c r="N1398">
        <f>IFERROR(SMALL(N346:N1024,ROW()-ROW($N$1027)+1),"")</f>
        <v>0</v>
      </c>
      <c r="O1398">
        <f>IFERROR(SMALL(O346:O1024,ROW()-ROW($O$1027)+1),"")</f>
        <v>0</v>
      </c>
      <c r="P1398">
        <f>IFERROR(SMALL(P346:P1024,ROW()-ROW($P$1027)+1),"")</f>
        <v>0</v>
      </c>
      <c r="Q1398">
        <f>IFERROR(SMALL(Q346:Q1024,ROW()-ROW($Q$1027)+1),"")</f>
        <v>0</v>
      </c>
      <c r="R1398">
        <f>IFERROR(SMALL(R346:R1024,ROW()-ROW($R$1027)+1),"")</f>
        <v>0</v>
      </c>
      <c r="S1398">
        <f>IFERROR(SMALL(S346:S1024,ROW()-ROW($S$1027)+1),"")</f>
        <v>0</v>
      </c>
      <c r="T1398">
        <f>IFERROR(SMALL(T346:T1024,ROW()-ROW($T$1027)+1),"")</f>
        <v>0</v>
      </c>
      <c r="U1398">
        <f>IFERROR(SMALL(U346:U1024,ROW()-ROW($U$1027)+1),"")</f>
        <v>0</v>
      </c>
      <c r="V1398">
        <f>IFERROR(SMALL(V346:V1024,ROW()-ROW($V$1027)+1),"")</f>
        <v>0</v>
      </c>
      <c r="W1398">
        <f>IFERROR(SMALL(W346:W1024,ROW()-ROW($W$1027)+1),"")</f>
        <v>0</v>
      </c>
      <c r="X1398">
        <f>IFERROR(SMALL(X346:X1024,ROW()-ROW($X$1027)+1),"")</f>
        <v>0</v>
      </c>
      <c r="Y1398">
        <f>IFERROR(SMALL(Y346:Y1024,ROW()-ROW($Y$1027)+1),"")</f>
        <v>0</v>
      </c>
      <c r="Z1398">
        <f>IFERROR(SMALL(Z346:Z1024,ROW()-ROW($Z$1027)+1),"")</f>
        <v>0</v>
      </c>
      <c r="AA1398">
        <f>IFERROR(SMALL(AA346:AA1024,ROW()-ROW($AA$1027)+1),"")</f>
        <v>0</v>
      </c>
      <c r="AB1398">
        <f>IFERROR(SMALL(AB346:AB1024,ROW()-ROW($AB$1027)+1),"")</f>
        <v>0</v>
      </c>
      <c r="AC1398">
        <f>IFERROR(SMALL(AC346:AC1024,ROW()-ROW($AC$1027)+1),"")</f>
        <v>0</v>
      </c>
      <c r="AD1398">
        <f>IFERROR(SMALL(AD346:AD1024,ROW()-ROW($AD$1027)+1),"")</f>
        <v>0</v>
      </c>
      <c r="AE1398">
        <f>IFERROR(SMALL(AE346:AE1024,ROW()-ROW($AE$1027)+1),"")</f>
        <v>0</v>
      </c>
      <c r="AF1398">
        <f>IFERROR(SMALL(AF346:AF1024,ROW()-ROW($AF$1027)+1),"")</f>
        <v>0</v>
      </c>
      <c r="AG1398">
        <f>IFERROR(SMALL(AG346:AG1024,ROW()-ROW($AG$1027)+1),"")</f>
        <v>0</v>
      </c>
      <c r="AH1398">
        <f>IFERROR(SMALL(AH346:AH1024,ROW()-ROW($AH$1027)+1),"")</f>
        <v>0</v>
      </c>
      <c r="AI1398">
        <f>IFERROR(SMALL(AI346:AI1024,ROW()-ROW($AI$1027)+1),"")</f>
        <v>0</v>
      </c>
      <c r="AJ1398">
        <f>IFERROR(SMALL(AJ346:AJ1024,ROW()-ROW($AJ$1027)+1),"")</f>
        <v>0</v>
      </c>
      <c r="AM1398">
        <f>IFERROR(SMALL(AM346:AM1024,ROW()-ROW($AM$1027)+1),"")</f>
        <v>0</v>
      </c>
      <c r="AN1398">
        <f>IFERROR(SMALL(AN346:AN1024,ROW()-ROW($AN$1027)+1),"")</f>
        <v>0</v>
      </c>
      <c r="AO1398">
        <f>IFERROR(SMALL(AO346:AO1024,ROW()-ROW($AO$1027)+1),"")</f>
        <v>0</v>
      </c>
      <c r="AP1398">
        <f>IFERROR(SMALL(AP346:AP1024,ROW()-ROW($AP$1027)+1),"")</f>
        <v>0</v>
      </c>
      <c r="AQ1398">
        <f>IFERROR(SMALL(AQ346:AQ1024,ROW()-ROW($AQ$1027)+1),"")</f>
        <v>0</v>
      </c>
      <c r="AR1398">
        <f>IFERROR(SMALL(AR346:AR1024,ROW()-ROW($AR$1027)+1),"")</f>
        <v>0</v>
      </c>
      <c r="AS1398">
        <f>IFERROR(SMALL(AS346:AS1024,ROW()-ROW($AS$1027)+1),"")</f>
        <v>0</v>
      </c>
      <c r="AT1398">
        <f>IFERROR(SMALL(AT346:AT1024,ROW()-ROW($AT$1027)+1),"")</f>
        <v>0</v>
      </c>
      <c r="AU1398">
        <f>IFERROR(SMALL(AU346:AU1024,ROW()-ROW($AU$1027)+1),"")</f>
        <v>0</v>
      </c>
      <c r="AV1398">
        <f>IFERROR(SMALL(AV346:AV1024,ROW()-ROW($AV$1027)+1),"")</f>
        <v>0</v>
      </c>
      <c r="AW1398">
        <f>IFERROR(SMALL(AW346:AW1024,ROW()-ROW($AW$1027)+1),"")</f>
        <v>0</v>
      </c>
      <c r="AX1398">
        <f>IFERROR(SMALL(AX346:AX1024,ROW()-ROW($AX$1027)+1),"")</f>
        <v>0</v>
      </c>
      <c r="AY1398">
        <f>IFERROR(SMALL(AY346:AY1024,ROW()-ROW($AY$1027)+1),"")</f>
        <v>0</v>
      </c>
      <c r="AZ1398">
        <f>IFERROR(SMALL(AZ346:AZ1024,ROW()-ROW($AZ$1027)+1),"")</f>
        <v>0</v>
      </c>
      <c r="BA1398">
        <f>IFERROR(SMALL(BA346:BA1024,ROW()-ROW($BA$1027)+1),"")</f>
        <v>0</v>
      </c>
      <c r="BB1398">
        <f>IFERROR(SMALL(BB346:BB1024,ROW()-ROW($BB$1027)+1),"")</f>
        <v>0</v>
      </c>
      <c r="BC1398">
        <f>IFERROR(SMALL(BC346:BC1024,ROW()-ROW($BC$1027)+1),"")</f>
        <v>0</v>
      </c>
      <c r="BD1398">
        <f>IFERROR(SMALL(BD346:BD1024,ROW()-ROW($BD$1027)+1),"")</f>
        <v>0</v>
      </c>
      <c r="BE1398">
        <f>IFERROR(SMALL(BE346:BE1024,ROW()-ROW($BE$1027)+1),"")</f>
        <v>0</v>
      </c>
      <c r="BF1398">
        <f>IFERROR(SMALL(BF346:BF1024,ROW()-ROW($BF$1027)+1),"")</f>
        <v>0</v>
      </c>
      <c r="BG1398">
        <f>IFERROR(SMALL(BG346:BG1024,ROW()-ROW($BG$1027)+1),"")</f>
        <v>0</v>
      </c>
      <c r="BH1398">
        <f>IFERROR(SMALL(BH346:BH1024,ROW()-ROW($BH$1027)+1),"")</f>
        <v>0</v>
      </c>
      <c r="BI1398">
        <f>IFERROR(SMALL(BI346:BI1024,ROW()-ROW($BI$1027)+1),"")</f>
        <v>0</v>
      </c>
      <c r="BJ1398">
        <f>IFERROR(SMALL(BJ346:BJ1024,ROW()-ROW($BJ$1027)+1),"")</f>
        <v>0</v>
      </c>
      <c r="BK1398">
        <f>IFERROR(SMALL(BK346:BK1024,ROW()-ROW($BK$1027)+1),"")</f>
        <v>0</v>
      </c>
      <c r="BL1398">
        <f>IFERROR(SMALL(BL346:BL1024,ROW()-ROW($BL$1027)+1),"")</f>
        <v>0</v>
      </c>
      <c r="BM1398">
        <f>IFERROR(SMALL(BM346:BM1024,ROW()-ROW($BM$1027)+1),"")</f>
        <v>0</v>
      </c>
      <c r="BN1398">
        <f>IFERROR(SMALL(BN346:BN1024,ROW()-ROW($BN$1027)+1),"")</f>
        <v>0</v>
      </c>
      <c r="BO1398">
        <f>IFERROR(SMALL(BO346:BO1024,ROW()-ROW($BO$1027)+1),"")</f>
        <v>0</v>
      </c>
      <c r="BP1398">
        <f>IFERROR(SMALL(BP346:BP1024,ROW()-ROW($BP$1027)+1),"")</f>
        <v>0</v>
      </c>
      <c r="BQ1398">
        <f>IFERROR(SMALL(BQ346:BQ1024,ROW()-ROW($BQ$1027)+1),"")</f>
        <v>0</v>
      </c>
      <c r="BR1398">
        <f>IFERROR(SMALL(BR346:BR1024,ROW()-ROW($BR$1027)+1),"")</f>
        <v>0</v>
      </c>
    </row>
    <row r="1399" spans="5:70">
      <c r="E1399">
        <f>IFERROR(SMALL(E346:E1024,ROW()-ROW($E$1027)+1),"")</f>
        <v>0</v>
      </c>
      <c r="F1399">
        <f>IFERROR(SMALL(F346:F1024,ROW()-ROW($F$1027)+1),"")</f>
        <v>0</v>
      </c>
      <c r="G1399">
        <f>IFERROR(SMALL(G346:G1024,ROW()-ROW($G$1027)+1),"")</f>
        <v>0</v>
      </c>
      <c r="H1399">
        <f>IFERROR(SMALL(H346:H1024,ROW()-ROW($H$1027)+1),"")</f>
        <v>0</v>
      </c>
      <c r="I1399">
        <f>IFERROR(SMALL(I346:I1024,ROW()-ROW($I$1027)+1),"")</f>
        <v>0</v>
      </c>
      <c r="J1399">
        <f>IFERROR(SMALL(J346:J1024,ROW()-ROW($J$1027)+1),"")</f>
        <v>0</v>
      </c>
      <c r="K1399">
        <f>IFERROR(SMALL(K346:K1024,ROW()-ROW($K$1027)+1),"")</f>
        <v>0</v>
      </c>
      <c r="L1399">
        <f>IFERROR(SMALL(L346:L1024,ROW()-ROW($L$1027)+1),"")</f>
        <v>0</v>
      </c>
      <c r="M1399">
        <f>IFERROR(SMALL(M346:M1024,ROW()-ROW($M$1027)+1),"")</f>
        <v>0</v>
      </c>
      <c r="N1399">
        <f>IFERROR(SMALL(N346:N1024,ROW()-ROW($N$1027)+1),"")</f>
        <v>0</v>
      </c>
      <c r="O1399">
        <f>IFERROR(SMALL(O346:O1024,ROW()-ROW($O$1027)+1),"")</f>
        <v>0</v>
      </c>
      <c r="P1399">
        <f>IFERROR(SMALL(P346:P1024,ROW()-ROW($P$1027)+1),"")</f>
        <v>0</v>
      </c>
      <c r="Q1399">
        <f>IFERROR(SMALL(Q346:Q1024,ROW()-ROW($Q$1027)+1),"")</f>
        <v>0</v>
      </c>
      <c r="R1399">
        <f>IFERROR(SMALL(R346:R1024,ROW()-ROW($R$1027)+1),"")</f>
        <v>0</v>
      </c>
      <c r="S1399">
        <f>IFERROR(SMALL(S346:S1024,ROW()-ROW($S$1027)+1),"")</f>
        <v>0</v>
      </c>
      <c r="T1399">
        <f>IFERROR(SMALL(T346:T1024,ROW()-ROW($T$1027)+1),"")</f>
        <v>0</v>
      </c>
      <c r="U1399">
        <f>IFERROR(SMALL(U346:U1024,ROW()-ROW($U$1027)+1),"")</f>
        <v>0</v>
      </c>
      <c r="V1399">
        <f>IFERROR(SMALL(V346:V1024,ROW()-ROW($V$1027)+1),"")</f>
        <v>0</v>
      </c>
      <c r="W1399">
        <f>IFERROR(SMALL(W346:W1024,ROW()-ROW($W$1027)+1),"")</f>
        <v>0</v>
      </c>
      <c r="X1399">
        <f>IFERROR(SMALL(X346:X1024,ROW()-ROW($X$1027)+1),"")</f>
        <v>0</v>
      </c>
      <c r="Y1399">
        <f>IFERROR(SMALL(Y346:Y1024,ROW()-ROW($Y$1027)+1),"")</f>
        <v>0</v>
      </c>
      <c r="Z1399">
        <f>IFERROR(SMALL(Z346:Z1024,ROW()-ROW($Z$1027)+1),"")</f>
        <v>0</v>
      </c>
      <c r="AA1399">
        <f>IFERROR(SMALL(AA346:AA1024,ROW()-ROW($AA$1027)+1),"")</f>
        <v>0</v>
      </c>
      <c r="AB1399">
        <f>IFERROR(SMALL(AB346:AB1024,ROW()-ROW($AB$1027)+1),"")</f>
        <v>0</v>
      </c>
      <c r="AC1399">
        <f>IFERROR(SMALL(AC346:AC1024,ROW()-ROW($AC$1027)+1),"")</f>
        <v>0</v>
      </c>
      <c r="AD1399">
        <f>IFERROR(SMALL(AD346:AD1024,ROW()-ROW($AD$1027)+1),"")</f>
        <v>0</v>
      </c>
      <c r="AE1399">
        <f>IFERROR(SMALL(AE346:AE1024,ROW()-ROW($AE$1027)+1),"")</f>
        <v>0</v>
      </c>
      <c r="AF1399">
        <f>IFERROR(SMALL(AF346:AF1024,ROW()-ROW($AF$1027)+1),"")</f>
        <v>0</v>
      </c>
      <c r="AG1399">
        <f>IFERROR(SMALL(AG346:AG1024,ROW()-ROW($AG$1027)+1),"")</f>
        <v>0</v>
      </c>
      <c r="AH1399">
        <f>IFERROR(SMALL(AH346:AH1024,ROW()-ROW($AH$1027)+1),"")</f>
        <v>0</v>
      </c>
      <c r="AI1399">
        <f>IFERROR(SMALL(AI346:AI1024,ROW()-ROW($AI$1027)+1),"")</f>
        <v>0</v>
      </c>
      <c r="AJ1399">
        <f>IFERROR(SMALL(AJ346:AJ1024,ROW()-ROW($AJ$1027)+1),"")</f>
        <v>0</v>
      </c>
      <c r="AM1399">
        <f>IFERROR(SMALL(AM346:AM1024,ROW()-ROW($AM$1027)+1),"")</f>
        <v>0</v>
      </c>
      <c r="AN1399">
        <f>IFERROR(SMALL(AN346:AN1024,ROW()-ROW($AN$1027)+1),"")</f>
        <v>0</v>
      </c>
      <c r="AO1399">
        <f>IFERROR(SMALL(AO346:AO1024,ROW()-ROW($AO$1027)+1),"")</f>
        <v>0</v>
      </c>
      <c r="AP1399">
        <f>IFERROR(SMALL(AP346:AP1024,ROW()-ROW($AP$1027)+1),"")</f>
        <v>0</v>
      </c>
      <c r="AQ1399">
        <f>IFERROR(SMALL(AQ346:AQ1024,ROW()-ROW($AQ$1027)+1),"")</f>
        <v>0</v>
      </c>
      <c r="AR1399">
        <f>IFERROR(SMALL(AR346:AR1024,ROW()-ROW($AR$1027)+1),"")</f>
        <v>0</v>
      </c>
      <c r="AS1399">
        <f>IFERROR(SMALL(AS346:AS1024,ROW()-ROW($AS$1027)+1),"")</f>
        <v>0</v>
      </c>
      <c r="AT1399">
        <f>IFERROR(SMALL(AT346:AT1024,ROW()-ROW($AT$1027)+1),"")</f>
        <v>0</v>
      </c>
      <c r="AU1399">
        <f>IFERROR(SMALL(AU346:AU1024,ROW()-ROW($AU$1027)+1),"")</f>
        <v>0</v>
      </c>
      <c r="AV1399">
        <f>IFERROR(SMALL(AV346:AV1024,ROW()-ROW($AV$1027)+1),"")</f>
        <v>0</v>
      </c>
      <c r="AW1399">
        <f>IFERROR(SMALL(AW346:AW1024,ROW()-ROW($AW$1027)+1),"")</f>
        <v>0</v>
      </c>
      <c r="AX1399">
        <f>IFERROR(SMALL(AX346:AX1024,ROW()-ROW($AX$1027)+1),"")</f>
        <v>0</v>
      </c>
      <c r="AY1399">
        <f>IFERROR(SMALL(AY346:AY1024,ROW()-ROW($AY$1027)+1),"")</f>
        <v>0</v>
      </c>
      <c r="AZ1399">
        <f>IFERROR(SMALL(AZ346:AZ1024,ROW()-ROW($AZ$1027)+1),"")</f>
        <v>0</v>
      </c>
      <c r="BA1399">
        <f>IFERROR(SMALL(BA346:BA1024,ROW()-ROW($BA$1027)+1),"")</f>
        <v>0</v>
      </c>
      <c r="BB1399">
        <f>IFERROR(SMALL(BB346:BB1024,ROW()-ROW($BB$1027)+1),"")</f>
        <v>0</v>
      </c>
      <c r="BC1399">
        <f>IFERROR(SMALL(BC346:BC1024,ROW()-ROW($BC$1027)+1),"")</f>
        <v>0</v>
      </c>
      <c r="BD1399">
        <f>IFERROR(SMALL(BD346:BD1024,ROW()-ROW($BD$1027)+1),"")</f>
        <v>0</v>
      </c>
      <c r="BE1399">
        <f>IFERROR(SMALL(BE346:BE1024,ROW()-ROW($BE$1027)+1),"")</f>
        <v>0</v>
      </c>
      <c r="BF1399">
        <f>IFERROR(SMALL(BF346:BF1024,ROW()-ROW($BF$1027)+1),"")</f>
        <v>0</v>
      </c>
      <c r="BG1399">
        <f>IFERROR(SMALL(BG346:BG1024,ROW()-ROW($BG$1027)+1),"")</f>
        <v>0</v>
      </c>
      <c r="BH1399">
        <f>IFERROR(SMALL(BH346:BH1024,ROW()-ROW($BH$1027)+1),"")</f>
        <v>0</v>
      </c>
      <c r="BI1399">
        <f>IFERROR(SMALL(BI346:BI1024,ROW()-ROW($BI$1027)+1),"")</f>
        <v>0</v>
      </c>
      <c r="BJ1399">
        <f>IFERROR(SMALL(BJ346:BJ1024,ROW()-ROW($BJ$1027)+1),"")</f>
        <v>0</v>
      </c>
      <c r="BK1399">
        <f>IFERROR(SMALL(BK346:BK1024,ROW()-ROW($BK$1027)+1),"")</f>
        <v>0</v>
      </c>
      <c r="BL1399">
        <f>IFERROR(SMALL(BL346:BL1024,ROW()-ROW($BL$1027)+1),"")</f>
        <v>0</v>
      </c>
      <c r="BM1399">
        <f>IFERROR(SMALL(BM346:BM1024,ROW()-ROW($BM$1027)+1),"")</f>
        <v>0</v>
      </c>
      <c r="BN1399">
        <f>IFERROR(SMALL(BN346:BN1024,ROW()-ROW($BN$1027)+1),"")</f>
        <v>0</v>
      </c>
      <c r="BO1399">
        <f>IFERROR(SMALL(BO346:BO1024,ROW()-ROW($BO$1027)+1),"")</f>
        <v>0</v>
      </c>
      <c r="BP1399">
        <f>IFERROR(SMALL(BP346:BP1024,ROW()-ROW($BP$1027)+1),"")</f>
        <v>0</v>
      </c>
      <c r="BQ1399">
        <f>IFERROR(SMALL(BQ346:BQ1024,ROW()-ROW($BQ$1027)+1),"")</f>
        <v>0</v>
      </c>
      <c r="BR1399">
        <f>IFERROR(SMALL(BR346:BR1024,ROW()-ROW($BR$1027)+1),"")</f>
        <v>0</v>
      </c>
    </row>
    <row r="1400" spans="5:70">
      <c r="E1400">
        <f>IFERROR(SMALL(E346:E1024,ROW()-ROW($E$1027)+1),"")</f>
        <v>0</v>
      </c>
      <c r="F1400">
        <f>IFERROR(SMALL(F346:F1024,ROW()-ROW($F$1027)+1),"")</f>
        <v>0</v>
      </c>
      <c r="G1400">
        <f>IFERROR(SMALL(G346:G1024,ROW()-ROW($G$1027)+1),"")</f>
        <v>0</v>
      </c>
      <c r="H1400">
        <f>IFERROR(SMALL(H346:H1024,ROW()-ROW($H$1027)+1),"")</f>
        <v>0</v>
      </c>
      <c r="I1400">
        <f>IFERROR(SMALL(I346:I1024,ROW()-ROW($I$1027)+1),"")</f>
        <v>0</v>
      </c>
      <c r="J1400">
        <f>IFERROR(SMALL(J346:J1024,ROW()-ROW($J$1027)+1),"")</f>
        <v>0</v>
      </c>
      <c r="K1400">
        <f>IFERROR(SMALL(K346:K1024,ROW()-ROW($K$1027)+1),"")</f>
        <v>0</v>
      </c>
      <c r="L1400">
        <f>IFERROR(SMALL(L346:L1024,ROW()-ROW($L$1027)+1),"")</f>
        <v>0</v>
      </c>
      <c r="M1400">
        <f>IFERROR(SMALL(M346:M1024,ROW()-ROW($M$1027)+1),"")</f>
        <v>0</v>
      </c>
      <c r="N1400">
        <f>IFERROR(SMALL(N346:N1024,ROW()-ROW($N$1027)+1),"")</f>
        <v>0</v>
      </c>
      <c r="O1400">
        <f>IFERROR(SMALL(O346:O1024,ROW()-ROW($O$1027)+1),"")</f>
        <v>0</v>
      </c>
      <c r="P1400">
        <f>IFERROR(SMALL(P346:P1024,ROW()-ROW($P$1027)+1),"")</f>
        <v>0</v>
      </c>
      <c r="Q1400">
        <f>IFERROR(SMALL(Q346:Q1024,ROW()-ROW($Q$1027)+1),"")</f>
        <v>0</v>
      </c>
      <c r="R1400">
        <f>IFERROR(SMALL(R346:R1024,ROW()-ROW($R$1027)+1),"")</f>
        <v>0</v>
      </c>
      <c r="S1400">
        <f>IFERROR(SMALL(S346:S1024,ROW()-ROW($S$1027)+1),"")</f>
        <v>0</v>
      </c>
      <c r="T1400">
        <f>IFERROR(SMALL(T346:T1024,ROW()-ROW($T$1027)+1),"")</f>
        <v>0</v>
      </c>
      <c r="U1400">
        <f>IFERROR(SMALL(U346:U1024,ROW()-ROW($U$1027)+1),"")</f>
        <v>0</v>
      </c>
      <c r="V1400">
        <f>IFERROR(SMALL(V346:V1024,ROW()-ROW($V$1027)+1),"")</f>
        <v>0</v>
      </c>
      <c r="W1400">
        <f>IFERROR(SMALL(W346:W1024,ROW()-ROW($W$1027)+1),"")</f>
        <v>0</v>
      </c>
      <c r="X1400">
        <f>IFERROR(SMALL(X346:X1024,ROW()-ROW($X$1027)+1),"")</f>
        <v>0</v>
      </c>
      <c r="Y1400">
        <f>IFERROR(SMALL(Y346:Y1024,ROW()-ROW($Y$1027)+1),"")</f>
        <v>0</v>
      </c>
      <c r="Z1400">
        <f>IFERROR(SMALL(Z346:Z1024,ROW()-ROW($Z$1027)+1),"")</f>
        <v>0</v>
      </c>
      <c r="AA1400">
        <f>IFERROR(SMALL(AA346:AA1024,ROW()-ROW($AA$1027)+1),"")</f>
        <v>0</v>
      </c>
      <c r="AB1400">
        <f>IFERROR(SMALL(AB346:AB1024,ROW()-ROW($AB$1027)+1),"")</f>
        <v>0</v>
      </c>
      <c r="AC1400">
        <f>IFERROR(SMALL(AC346:AC1024,ROW()-ROW($AC$1027)+1),"")</f>
        <v>0</v>
      </c>
      <c r="AD1400">
        <f>IFERROR(SMALL(AD346:AD1024,ROW()-ROW($AD$1027)+1),"")</f>
        <v>0</v>
      </c>
      <c r="AE1400">
        <f>IFERROR(SMALL(AE346:AE1024,ROW()-ROW($AE$1027)+1),"")</f>
        <v>0</v>
      </c>
      <c r="AF1400">
        <f>IFERROR(SMALL(AF346:AF1024,ROW()-ROW($AF$1027)+1),"")</f>
        <v>0</v>
      </c>
      <c r="AG1400">
        <f>IFERROR(SMALL(AG346:AG1024,ROW()-ROW($AG$1027)+1),"")</f>
        <v>0</v>
      </c>
      <c r="AH1400">
        <f>IFERROR(SMALL(AH346:AH1024,ROW()-ROW($AH$1027)+1),"")</f>
        <v>0</v>
      </c>
      <c r="AI1400">
        <f>IFERROR(SMALL(AI346:AI1024,ROW()-ROW($AI$1027)+1),"")</f>
        <v>0</v>
      </c>
      <c r="AJ1400">
        <f>IFERROR(SMALL(AJ346:AJ1024,ROW()-ROW($AJ$1027)+1),"")</f>
        <v>0</v>
      </c>
      <c r="AM1400">
        <f>IFERROR(SMALL(AM346:AM1024,ROW()-ROW($AM$1027)+1),"")</f>
        <v>0</v>
      </c>
      <c r="AN1400">
        <f>IFERROR(SMALL(AN346:AN1024,ROW()-ROW($AN$1027)+1),"")</f>
        <v>0</v>
      </c>
      <c r="AO1400">
        <f>IFERROR(SMALL(AO346:AO1024,ROW()-ROW($AO$1027)+1),"")</f>
        <v>0</v>
      </c>
      <c r="AP1400">
        <f>IFERROR(SMALL(AP346:AP1024,ROW()-ROW($AP$1027)+1),"")</f>
        <v>0</v>
      </c>
      <c r="AQ1400">
        <f>IFERROR(SMALL(AQ346:AQ1024,ROW()-ROW($AQ$1027)+1),"")</f>
        <v>0</v>
      </c>
      <c r="AR1400">
        <f>IFERROR(SMALL(AR346:AR1024,ROW()-ROW($AR$1027)+1),"")</f>
        <v>0</v>
      </c>
      <c r="AS1400">
        <f>IFERROR(SMALL(AS346:AS1024,ROW()-ROW($AS$1027)+1),"")</f>
        <v>0</v>
      </c>
      <c r="AT1400">
        <f>IFERROR(SMALL(AT346:AT1024,ROW()-ROW($AT$1027)+1),"")</f>
        <v>0</v>
      </c>
      <c r="AU1400">
        <f>IFERROR(SMALL(AU346:AU1024,ROW()-ROW($AU$1027)+1),"")</f>
        <v>0</v>
      </c>
      <c r="AV1400">
        <f>IFERROR(SMALL(AV346:AV1024,ROW()-ROW($AV$1027)+1),"")</f>
        <v>0</v>
      </c>
      <c r="AW1400">
        <f>IFERROR(SMALL(AW346:AW1024,ROW()-ROW($AW$1027)+1),"")</f>
        <v>0</v>
      </c>
      <c r="AX1400">
        <f>IFERROR(SMALL(AX346:AX1024,ROW()-ROW($AX$1027)+1),"")</f>
        <v>0</v>
      </c>
      <c r="AY1400">
        <f>IFERROR(SMALL(AY346:AY1024,ROW()-ROW($AY$1027)+1),"")</f>
        <v>0</v>
      </c>
      <c r="AZ1400">
        <f>IFERROR(SMALL(AZ346:AZ1024,ROW()-ROW($AZ$1027)+1),"")</f>
        <v>0</v>
      </c>
      <c r="BA1400">
        <f>IFERROR(SMALL(BA346:BA1024,ROW()-ROW($BA$1027)+1),"")</f>
        <v>0</v>
      </c>
      <c r="BB1400">
        <f>IFERROR(SMALL(BB346:BB1024,ROW()-ROW($BB$1027)+1),"")</f>
        <v>0</v>
      </c>
      <c r="BC1400">
        <f>IFERROR(SMALL(BC346:BC1024,ROW()-ROW($BC$1027)+1),"")</f>
        <v>0</v>
      </c>
      <c r="BD1400">
        <f>IFERROR(SMALL(BD346:BD1024,ROW()-ROW($BD$1027)+1),"")</f>
        <v>0</v>
      </c>
      <c r="BE1400">
        <f>IFERROR(SMALL(BE346:BE1024,ROW()-ROW($BE$1027)+1),"")</f>
        <v>0</v>
      </c>
      <c r="BF1400">
        <f>IFERROR(SMALL(BF346:BF1024,ROW()-ROW($BF$1027)+1),"")</f>
        <v>0</v>
      </c>
      <c r="BG1400">
        <f>IFERROR(SMALL(BG346:BG1024,ROW()-ROW($BG$1027)+1),"")</f>
        <v>0</v>
      </c>
      <c r="BH1400">
        <f>IFERROR(SMALL(BH346:BH1024,ROW()-ROW($BH$1027)+1),"")</f>
        <v>0</v>
      </c>
      <c r="BI1400">
        <f>IFERROR(SMALL(BI346:BI1024,ROW()-ROW($BI$1027)+1),"")</f>
        <v>0</v>
      </c>
      <c r="BJ1400">
        <f>IFERROR(SMALL(BJ346:BJ1024,ROW()-ROW($BJ$1027)+1),"")</f>
        <v>0</v>
      </c>
      <c r="BK1400">
        <f>IFERROR(SMALL(BK346:BK1024,ROW()-ROW($BK$1027)+1),"")</f>
        <v>0</v>
      </c>
      <c r="BL1400">
        <f>IFERROR(SMALL(BL346:BL1024,ROW()-ROW($BL$1027)+1),"")</f>
        <v>0</v>
      </c>
      <c r="BM1400">
        <f>IFERROR(SMALL(BM346:BM1024,ROW()-ROW($BM$1027)+1),"")</f>
        <v>0</v>
      </c>
      <c r="BN1400">
        <f>IFERROR(SMALL(BN346:BN1024,ROW()-ROW($BN$1027)+1),"")</f>
        <v>0</v>
      </c>
      <c r="BO1400">
        <f>IFERROR(SMALL(BO346:BO1024,ROW()-ROW($BO$1027)+1),"")</f>
        <v>0</v>
      </c>
      <c r="BP1400">
        <f>IFERROR(SMALL(BP346:BP1024,ROW()-ROW($BP$1027)+1),"")</f>
        <v>0</v>
      </c>
      <c r="BQ1400">
        <f>IFERROR(SMALL(BQ346:BQ1024,ROW()-ROW($BQ$1027)+1),"")</f>
        <v>0</v>
      </c>
      <c r="BR1400">
        <f>IFERROR(SMALL(BR346:BR1024,ROW()-ROW($BR$1027)+1),"")</f>
        <v>0</v>
      </c>
    </row>
    <row r="1401" spans="5:70">
      <c r="E1401">
        <f>IFERROR(SMALL(E346:E1024,ROW()-ROW($E$1027)+1),"")</f>
        <v>0</v>
      </c>
      <c r="F1401">
        <f>IFERROR(SMALL(F346:F1024,ROW()-ROW($F$1027)+1),"")</f>
        <v>0</v>
      </c>
      <c r="G1401">
        <f>IFERROR(SMALL(G346:G1024,ROW()-ROW($G$1027)+1),"")</f>
        <v>0</v>
      </c>
      <c r="H1401">
        <f>IFERROR(SMALL(H346:H1024,ROW()-ROW($H$1027)+1),"")</f>
        <v>0</v>
      </c>
      <c r="I1401">
        <f>IFERROR(SMALL(I346:I1024,ROW()-ROW($I$1027)+1),"")</f>
        <v>0</v>
      </c>
      <c r="J1401">
        <f>IFERROR(SMALL(J346:J1024,ROW()-ROW($J$1027)+1),"")</f>
        <v>0</v>
      </c>
      <c r="K1401">
        <f>IFERROR(SMALL(K346:K1024,ROW()-ROW($K$1027)+1),"")</f>
        <v>0</v>
      </c>
      <c r="L1401">
        <f>IFERROR(SMALL(L346:L1024,ROW()-ROW($L$1027)+1),"")</f>
        <v>0</v>
      </c>
      <c r="M1401">
        <f>IFERROR(SMALL(M346:M1024,ROW()-ROW($M$1027)+1),"")</f>
        <v>0</v>
      </c>
      <c r="N1401">
        <f>IFERROR(SMALL(N346:N1024,ROW()-ROW($N$1027)+1),"")</f>
        <v>0</v>
      </c>
      <c r="O1401">
        <f>IFERROR(SMALL(O346:O1024,ROW()-ROW($O$1027)+1),"")</f>
        <v>0</v>
      </c>
      <c r="P1401">
        <f>IFERROR(SMALL(P346:P1024,ROW()-ROW($P$1027)+1),"")</f>
        <v>0</v>
      </c>
      <c r="Q1401">
        <f>IFERROR(SMALL(Q346:Q1024,ROW()-ROW($Q$1027)+1),"")</f>
        <v>0</v>
      </c>
      <c r="R1401">
        <f>IFERROR(SMALL(R346:R1024,ROW()-ROW($R$1027)+1),"")</f>
        <v>0</v>
      </c>
      <c r="S1401">
        <f>IFERROR(SMALL(S346:S1024,ROW()-ROW($S$1027)+1),"")</f>
        <v>0</v>
      </c>
      <c r="T1401">
        <f>IFERROR(SMALL(T346:T1024,ROW()-ROW($T$1027)+1),"")</f>
        <v>0</v>
      </c>
      <c r="U1401">
        <f>IFERROR(SMALL(U346:U1024,ROW()-ROW($U$1027)+1),"")</f>
        <v>0</v>
      </c>
      <c r="V1401">
        <f>IFERROR(SMALL(V346:V1024,ROW()-ROW($V$1027)+1),"")</f>
        <v>0</v>
      </c>
      <c r="W1401">
        <f>IFERROR(SMALL(W346:W1024,ROW()-ROW($W$1027)+1),"")</f>
        <v>0</v>
      </c>
      <c r="X1401">
        <f>IFERROR(SMALL(X346:X1024,ROW()-ROW($X$1027)+1),"")</f>
        <v>0</v>
      </c>
      <c r="Y1401">
        <f>IFERROR(SMALL(Y346:Y1024,ROW()-ROW($Y$1027)+1),"")</f>
        <v>0</v>
      </c>
      <c r="Z1401">
        <f>IFERROR(SMALL(Z346:Z1024,ROW()-ROW($Z$1027)+1),"")</f>
        <v>0</v>
      </c>
      <c r="AA1401">
        <f>IFERROR(SMALL(AA346:AA1024,ROW()-ROW($AA$1027)+1),"")</f>
        <v>0</v>
      </c>
      <c r="AB1401">
        <f>IFERROR(SMALL(AB346:AB1024,ROW()-ROW($AB$1027)+1),"")</f>
        <v>0</v>
      </c>
      <c r="AC1401">
        <f>IFERROR(SMALL(AC346:AC1024,ROW()-ROW($AC$1027)+1),"")</f>
        <v>0</v>
      </c>
      <c r="AD1401">
        <f>IFERROR(SMALL(AD346:AD1024,ROW()-ROW($AD$1027)+1),"")</f>
        <v>0</v>
      </c>
      <c r="AE1401">
        <f>IFERROR(SMALL(AE346:AE1024,ROW()-ROW($AE$1027)+1),"")</f>
        <v>0</v>
      </c>
      <c r="AF1401">
        <f>IFERROR(SMALL(AF346:AF1024,ROW()-ROW($AF$1027)+1),"")</f>
        <v>0</v>
      </c>
      <c r="AG1401">
        <f>IFERROR(SMALL(AG346:AG1024,ROW()-ROW($AG$1027)+1),"")</f>
        <v>0</v>
      </c>
      <c r="AH1401">
        <f>IFERROR(SMALL(AH346:AH1024,ROW()-ROW($AH$1027)+1),"")</f>
        <v>0</v>
      </c>
      <c r="AI1401">
        <f>IFERROR(SMALL(AI346:AI1024,ROW()-ROW($AI$1027)+1),"")</f>
        <v>0</v>
      </c>
      <c r="AJ1401">
        <f>IFERROR(SMALL(AJ346:AJ1024,ROW()-ROW($AJ$1027)+1),"")</f>
        <v>0</v>
      </c>
      <c r="AM1401">
        <f>IFERROR(SMALL(AM346:AM1024,ROW()-ROW($AM$1027)+1),"")</f>
        <v>0</v>
      </c>
      <c r="AN1401">
        <f>IFERROR(SMALL(AN346:AN1024,ROW()-ROW($AN$1027)+1),"")</f>
        <v>0</v>
      </c>
      <c r="AO1401">
        <f>IFERROR(SMALL(AO346:AO1024,ROW()-ROW($AO$1027)+1),"")</f>
        <v>0</v>
      </c>
      <c r="AP1401">
        <f>IFERROR(SMALL(AP346:AP1024,ROW()-ROW($AP$1027)+1),"")</f>
        <v>0</v>
      </c>
      <c r="AQ1401">
        <f>IFERROR(SMALL(AQ346:AQ1024,ROW()-ROW($AQ$1027)+1),"")</f>
        <v>0</v>
      </c>
      <c r="AR1401">
        <f>IFERROR(SMALL(AR346:AR1024,ROW()-ROW($AR$1027)+1),"")</f>
        <v>0</v>
      </c>
      <c r="AS1401">
        <f>IFERROR(SMALL(AS346:AS1024,ROW()-ROW($AS$1027)+1),"")</f>
        <v>0</v>
      </c>
      <c r="AT1401">
        <f>IFERROR(SMALL(AT346:AT1024,ROW()-ROW($AT$1027)+1),"")</f>
        <v>0</v>
      </c>
      <c r="AU1401">
        <f>IFERROR(SMALL(AU346:AU1024,ROW()-ROW($AU$1027)+1),"")</f>
        <v>0</v>
      </c>
      <c r="AV1401">
        <f>IFERROR(SMALL(AV346:AV1024,ROW()-ROW($AV$1027)+1),"")</f>
        <v>0</v>
      </c>
      <c r="AW1401">
        <f>IFERROR(SMALL(AW346:AW1024,ROW()-ROW($AW$1027)+1),"")</f>
        <v>0</v>
      </c>
      <c r="AX1401">
        <f>IFERROR(SMALL(AX346:AX1024,ROW()-ROW($AX$1027)+1),"")</f>
        <v>0</v>
      </c>
      <c r="AY1401">
        <f>IFERROR(SMALL(AY346:AY1024,ROW()-ROW($AY$1027)+1),"")</f>
        <v>0</v>
      </c>
      <c r="AZ1401">
        <f>IFERROR(SMALL(AZ346:AZ1024,ROW()-ROW($AZ$1027)+1),"")</f>
        <v>0</v>
      </c>
      <c r="BA1401">
        <f>IFERROR(SMALL(BA346:BA1024,ROW()-ROW($BA$1027)+1),"")</f>
        <v>0</v>
      </c>
      <c r="BB1401">
        <f>IFERROR(SMALL(BB346:BB1024,ROW()-ROW($BB$1027)+1),"")</f>
        <v>0</v>
      </c>
      <c r="BC1401">
        <f>IFERROR(SMALL(BC346:BC1024,ROW()-ROW($BC$1027)+1),"")</f>
        <v>0</v>
      </c>
      <c r="BD1401">
        <f>IFERROR(SMALL(BD346:BD1024,ROW()-ROW($BD$1027)+1),"")</f>
        <v>0</v>
      </c>
      <c r="BE1401">
        <f>IFERROR(SMALL(BE346:BE1024,ROW()-ROW($BE$1027)+1),"")</f>
        <v>0</v>
      </c>
      <c r="BF1401">
        <f>IFERROR(SMALL(BF346:BF1024,ROW()-ROW($BF$1027)+1),"")</f>
        <v>0</v>
      </c>
      <c r="BG1401">
        <f>IFERROR(SMALL(BG346:BG1024,ROW()-ROW($BG$1027)+1),"")</f>
        <v>0</v>
      </c>
      <c r="BH1401">
        <f>IFERROR(SMALL(BH346:BH1024,ROW()-ROW($BH$1027)+1),"")</f>
        <v>0</v>
      </c>
      <c r="BI1401">
        <f>IFERROR(SMALL(BI346:BI1024,ROW()-ROW($BI$1027)+1),"")</f>
        <v>0</v>
      </c>
      <c r="BJ1401">
        <f>IFERROR(SMALL(BJ346:BJ1024,ROW()-ROW($BJ$1027)+1),"")</f>
        <v>0</v>
      </c>
      <c r="BK1401">
        <f>IFERROR(SMALL(BK346:BK1024,ROW()-ROW($BK$1027)+1),"")</f>
        <v>0</v>
      </c>
      <c r="BL1401">
        <f>IFERROR(SMALL(BL346:BL1024,ROW()-ROW($BL$1027)+1),"")</f>
        <v>0</v>
      </c>
      <c r="BM1401">
        <f>IFERROR(SMALL(BM346:BM1024,ROW()-ROW($BM$1027)+1),"")</f>
        <v>0</v>
      </c>
      <c r="BN1401">
        <f>IFERROR(SMALL(BN346:BN1024,ROW()-ROW($BN$1027)+1),"")</f>
        <v>0</v>
      </c>
      <c r="BO1401">
        <f>IFERROR(SMALL(BO346:BO1024,ROW()-ROW($BO$1027)+1),"")</f>
        <v>0</v>
      </c>
      <c r="BP1401">
        <f>IFERROR(SMALL(BP346:BP1024,ROW()-ROW($BP$1027)+1),"")</f>
        <v>0</v>
      </c>
      <c r="BQ1401">
        <f>IFERROR(SMALL(BQ346:BQ1024,ROW()-ROW($BQ$1027)+1),"")</f>
        <v>0</v>
      </c>
      <c r="BR1401">
        <f>IFERROR(SMALL(BR346:BR1024,ROW()-ROW($BR$1027)+1),"")</f>
        <v>0</v>
      </c>
    </row>
    <row r="1402" spans="5:70">
      <c r="E1402">
        <f>IFERROR(SMALL(E346:E1024,ROW()-ROW($E$1027)+1),"")</f>
        <v>0</v>
      </c>
      <c r="F1402">
        <f>IFERROR(SMALL(F346:F1024,ROW()-ROW($F$1027)+1),"")</f>
        <v>0</v>
      </c>
      <c r="G1402">
        <f>IFERROR(SMALL(G346:G1024,ROW()-ROW($G$1027)+1),"")</f>
        <v>0</v>
      </c>
      <c r="H1402">
        <f>IFERROR(SMALL(H346:H1024,ROW()-ROW($H$1027)+1),"")</f>
        <v>0</v>
      </c>
      <c r="I1402">
        <f>IFERROR(SMALL(I346:I1024,ROW()-ROW($I$1027)+1),"")</f>
        <v>0</v>
      </c>
      <c r="J1402">
        <f>IFERROR(SMALL(J346:J1024,ROW()-ROW($J$1027)+1),"")</f>
        <v>0</v>
      </c>
      <c r="K1402">
        <f>IFERROR(SMALL(K346:K1024,ROW()-ROW($K$1027)+1),"")</f>
        <v>0</v>
      </c>
      <c r="L1402">
        <f>IFERROR(SMALL(L346:L1024,ROW()-ROW($L$1027)+1),"")</f>
        <v>0</v>
      </c>
      <c r="M1402">
        <f>IFERROR(SMALL(M346:M1024,ROW()-ROW($M$1027)+1),"")</f>
        <v>0</v>
      </c>
      <c r="N1402">
        <f>IFERROR(SMALL(N346:N1024,ROW()-ROW($N$1027)+1),"")</f>
        <v>0</v>
      </c>
      <c r="O1402">
        <f>IFERROR(SMALL(O346:O1024,ROW()-ROW($O$1027)+1),"")</f>
        <v>0</v>
      </c>
      <c r="P1402">
        <f>IFERROR(SMALL(P346:P1024,ROW()-ROW($P$1027)+1),"")</f>
        <v>0</v>
      </c>
      <c r="Q1402">
        <f>IFERROR(SMALL(Q346:Q1024,ROW()-ROW($Q$1027)+1),"")</f>
        <v>0</v>
      </c>
      <c r="R1402">
        <f>IFERROR(SMALL(R346:R1024,ROW()-ROW($R$1027)+1),"")</f>
        <v>0</v>
      </c>
      <c r="S1402">
        <f>IFERROR(SMALL(S346:S1024,ROW()-ROW($S$1027)+1),"")</f>
        <v>0</v>
      </c>
      <c r="T1402">
        <f>IFERROR(SMALL(T346:T1024,ROW()-ROW($T$1027)+1),"")</f>
        <v>0</v>
      </c>
      <c r="U1402">
        <f>IFERROR(SMALL(U346:U1024,ROW()-ROW($U$1027)+1),"")</f>
        <v>0</v>
      </c>
      <c r="V1402">
        <f>IFERROR(SMALL(V346:V1024,ROW()-ROW($V$1027)+1),"")</f>
        <v>0</v>
      </c>
      <c r="W1402">
        <f>IFERROR(SMALL(W346:W1024,ROW()-ROW($W$1027)+1),"")</f>
        <v>0</v>
      </c>
      <c r="X1402">
        <f>IFERROR(SMALL(X346:X1024,ROW()-ROW($X$1027)+1),"")</f>
        <v>0</v>
      </c>
      <c r="Y1402">
        <f>IFERROR(SMALL(Y346:Y1024,ROW()-ROW($Y$1027)+1),"")</f>
        <v>0</v>
      </c>
      <c r="Z1402">
        <f>IFERROR(SMALL(Z346:Z1024,ROW()-ROW($Z$1027)+1),"")</f>
        <v>0</v>
      </c>
      <c r="AA1402">
        <f>IFERROR(SMALL(AA346:AA1024,ROW()-ROW($AA$1027)+1),"")</f>
        <v>0</v>
      </c>
      <c r="AB1402">
        <f>IFERROR(SMALL(AB346:AB1024,ROW()-ROW($AB$1027)+1),"")</f>
        <v>0</v>
      </c>
      <c r="AC1402">
        <f>IFERROR(SMALL(AC346:AC1024,ROW()-ROW($AC$1027)+1),"")</f>
        <v>0</v>
      </c>
      <c r="AD1402">
        <f>IFERROR(SMALL(AD346:AD1024,ROW()-ROW($AD$1027)+1),"")</f>
        <v>0</v>
      </c>
      <c r="AE1402">
        <f>IFERROR(SMALL(AE346:AE1024,ROW()-ROW($AE$1027)+1),"")</f>
        <v>0</v>
      </c>
      <c r="AF1402">
        <f>IFERROR(SMALL(AF346:AF1024,ROW()-ROW($AF$1027)+1),"")</f>
        <v>0</v>
      </c>
      <c r="AG1402">
        <f>IFERROR(SMALL(AG346:AG1024,ROW()-ROW($AG$1027)+1),"")</f>
        <v>0</v>
      </c>
      <c r="AH1402">
        <f>IFERROR(SMALL(AH346:AH1024,ROW()-ROW($AH$1027)+1),"")</f>
        <v>0</v>
      </c>
      <c r="AI1402">
        <f>IFERROR(SMALL(AI346:AI1024,ROW()-ROW($AI$1027)+1),"")</f>
        <v>0</v>
      </c>
      <c r="AJ1402">
        <f>IFERROR(SMALL(AJ346:AJ1024,ROW()-ROW($AJ$1027)+1),"")</f>
        <v>0</v>
      </c>
      <c r="AM1402">
        <f>IFERROR(SMALL(AM346:AM1024,ROW()-ROW($AM$1027)+1),"")</f>
        <v>0</v>
      </c>
      <c r="AN1402">
        <f>IFERROR(SMALL(AN346:AN1024,ROW()-ROW($AN$1027)+1),"")</f>
        <v>0</v>
      </c>
      <c r="AO1402">
        <f>IFERROR(SMALL(AO346:AO1024,ROW()-ROW($AO$1027)+1),"")</f>
        <v>0</v>
      </c>
      <c r="AP1402">
        <f>IFERROR(SMALL(AP346:AP1024,ROW()-ROW($AP$1027)+1),"")</f>
        <v>0</v>
      </c>
      <c r="AQ1402">
        <f>IFERROR(SMALL(AQ346:AQ1024,ROW()-ROW($AQ$1027)+1),"")</f>
        <v>0</v>
      </c>
      <c r="AR1402">
        <f>IFERROR(SMALL(AR346:AR1024,ROW()-ROW($AR$1027)+1),"")</f>
        <v>0</v>
      </c>
      <c r="AS1402">
        <f>IFERROR(SMALL(AS346:AS1024,ROW()-ROW($AS$1027)+1),"")</f>
        <v>0</v>
      </c>
      <c r="AT1402">
        <f>IFERROR(SMALL(AT346:AT1024,ROW()-ROW($AT$1027)+1),"")</f>
        <v>0</v>
      </c>
      <c r="AU1402">
        <f>IFERROR(SMALL(AU346:AU1024,ROW()-ROW($AU$1027)+1),"")</f>
        <v>0</v>
      </c>
      <c r="AV1402">
        <f>IFERROR(SMALL(AV346:AV1024,ROW()-ROW($AV$1027)+1),"")</f>
        <v>0</v>
      </c>
      <c r="AW1402">
        <f>IFERROR(SMALL(AW346:AW1024,ROW()-ROW($AW$1027)+1),"")</f>
        <v>0</v>
      </c>
      <c r="AX1402">
        <f>IFERROR(SMALL(AX346:AX1024,ROW()-ROW($AX$1027)+1),"")</f>
        <v>0</v>
      </c>
      <c r="AY1402">
        <f>IFERROR(SMALL(AY346:AY1024,ROW()-ROW($AY$1027)+1),"")</f>
        <v>0</v>
      </c>
      <c r="AZ1402">
        <f>IFERROR(SMALL(AZ346:AZ1024,ROW()-ROW($AZ$1027)+1),"")</f>
        <v>0</v>
      </c>
      <c r="BA1402">
        <f>IFERROR(SMALL(BA346:BA1024,ROW()-ROW($BA$1027)+1),"")</f>
        <v>0</v>
      </c>
      <c r="BB1402">
        <f>IFERROR(SMALL(BB346:BB1024,ROW()-ROW($BB$1027)+1),"")</f>
        <v>0</v>
      </c>
      <c r="BC1402">
        <f>IFERROR(SMALL(BC346:BC1024,ROW()-ROW($BC$1027)+1),"")</f>
        <v>0</v>
      </c>
      <c r="BD1402">
        <f>IFERROR(SMALL(BD346:BD1024,ROW()-ROW($BD$1027)+1),"")</f>
        <v>0</v>
      </c>
      <c r="BE1402">
        <f>IFERROR(SMALL(BE346:BE1024,ROW()-ROW($BE$1027)+1),"")</f>
        <v>0</v>
      </c>
      <c r="BF1402">
        <f>IFERROR(SMALL(BF346:BF1024,ROW()-ROW($BF$1027)+1),"")</f>
        <v>0</v>
      </c>
      <c r="BG1402">
        <f>IFERROR(SMALL(BG346:BG1024,ROW()-ROW($BG$1027)+1),"")</f>
        <v>0</v>
      </c>
      <c r="BH1402">
        <f>IFERROR(SMALL(BH346:BH1024,ROW()-ROW($BH$1027)+1),"")</f>
        <v>0</v>
      </c>
      <c r="BI1402">
        <f>IFERROR(SMALL(BI346:BI1024,ROW()-ROW($BI$1027)+1),"")</f>
        <v>0</v>
      </c>
      <c r="BJ1402">
        <f>IFERROR(SMALL(BJ346:BJ1024,ROW()-ROW($BJ$1027)+1),"")</f>
        <v>0</v>
      </c>
      <c r="BK1402">
        <f>IFERROR(SMALL(BK346:BK1024,ROW()-ROW($BK$1027)+1),"")</f>
        <v>0</v>
      </c>
      <c r="BL1402">
        <f>IFERROR(SMALL(BL346:BL1024,ROW()-ROW($BL$1027)+1),"")</f>
        <v>0</v>
      </c>
      <c r="BM1402">
        <f>IFERROR(SMALL(BM346:BM1024,ROW()-ROW($BM$1027)+1),"")</f>
        <v>0</v>
      </c>
      <c r="BN1402">
        <f>IFERROR(SMALL(BN346:BN1024,ROW()-ROW($BN$1027)+1),"")</f>
        <v>0</v>
      </c>
      <c r="BO1402">
        <f>IFERROR(SMALL(BO346:BO1024,ROW()-ROW($BO$1027)+1),"")</f>
        <v>0</v>
      </c>
      <c r="BP1402">
        <f>IFERROR(SMALL(BP346:BP1024,ROW()-ROW($BP$1027)+1),"")</f>
        <v>0</v>
      </c>
      <c r="BQ1402">
        <f>IFERROR(SMALL(BQ346:BQ1024,ROW()-ROW($BQ$1027)+1),"")</f>
        <v>0</v>
      </c>
      <c r="BR1402">
        <f>IFERROR(SMALL(BR346:BR1024,ROW()-ROW($BR$1027)+1),"")</f>
        <v>0</v>
      </c>
    </row>
    <row r="1403" spans="5:70">
      <c r="E1403">
        <f>IFERROR(SMALL(E346:E1024,ROW()-ROW($E$1027)+1),"")</f>
        <v>0</v>
      </c>
      <c r="F1403">
        <f>IFERROR(SMALL(F346:F1024,ROW()-ROW($F$1027)+1),"")</f>
        <v>0</v>
      </c>
      <c r="G1403">
        <f>IFERROR(SMALL(G346:G1024,ROW()-ROW($G$1027)+1),"")</f>
        <v>0</v>
      </c>
      <c r="H1403">
        <f>IFERROR(SMALL(H346:H1024,ROW()-ROW($H$1027)+1),"")</f>
        <v>0</v>
      </c>
      <c r="I1403">
        <f>IFERROR(SMALL(I346:I1024,ROW()-ROW($I$1027)+1),"")</f>
        <v>0</v>
      </c>
      <c r="J1403">
        <f>IFERROR(SMALL(J346:J1024,ROW()-ROW($J$1027)+1),"")</f>
        <v>0</v>
      </c>
      <c r="K1403">
        <f>IFERROR(SMALL(K346:K1024,ROW()-ROW($K$1027)+1),"")</f>
        <v>0</v>
      </c>
      <c r="L1403">
        <f>IFERROR(SMALL(L346:L1024,ROW()-ROW($L$1027)+1),"")</f>
        <v>0</v>
      </c>
      <c r="M1403">
        <f>IFERROR(SMALL(M346:M1024,ROW()-ROW($M$1027)+1),"")</f>
        <v>0</v>
      </c>
      <c r="N1403">
        <f>IFERROR(SMALL(N346:N1024,ROW()-ROW($N$1027)+1),"")</f>
        <v>0</v>
      </c>
      <c r="O1403">
        <f>IFERROR(SMALL(O346:O1024,ROW()-ROW($O$1027)+1),"")</f>
        <v>0</v>
      </c>
      <c r="P1403">
        <f>IFERROR(SMALL(P346:P1024,ROW()-ROW($P$1027)+1),"")</f>
        <v>0</v>
      </c>
      <c r="Q1403">
        <f>IFERROR(SMALL(Q346:Q1024,ROW()-ROW($Q$1027)+1),"")</f>
        <v>0</v>
      </c>
      <c r="R1403">
        <f>IFERROR(SMALL(R346:R1024,ROW()-ROW($R$1027)+1),"")</f>
        <v>0</v>
      </c>
      <c r="S1403">
        <f>IFERROR(SMALL(S346:S1024,ROW()-ROW($S$1027)+1),"")</f>
        <v>0</v>
      </c>
      <c r="T1403">
        <f>IFERROR(SMALL(T346:T1024,ROW()-ROW($T$1027)+1),"")</f>
        <v>0</v>
      </c>
      <c r="U1403">
        <f>IFERROR(SMALL(U346:U1024,ROW()-ROW($U$1027)+1),"")</f>
        <v>0</v>
      </c>
      <c r="V1403">
        <f>IFERROR(SMALL(V346:V1024,ROW()-ROW($V$1027)+1),"")</f>
        <v>0</v>
      </c>
      <c r="W1403">
        <f>IFERROR(SMALL(W346:W1024,ROW()-ROW($W$1027)+1),"")</f>
        <v>0</v>
      </c>
      <c r="X1403">
        <f>IFERROR(SMALL(X346:X1024,ROW()-ROW($X$1027)+1),"")</f>
        <v>0</v>
      </c>
      <c r="Y1403">
        <f>IFERROR(SMALL(Y346:Y1024,ROW()-ROW($Y$1027)+1),"")</f>
        <v>0</v>
      </c>
      <c r="Z1403">
        <f>IFERROR(SMALL(Z346:Z1024,ROW()-ROW($Z$1027)+1),"")</f>
        <v>0</v>
      </c>
      <c r="AA1403">
        <f>IFERROR(SMALL(AA346:AA1024,ROW()-ROW($AA$1027)+1),"")</f>
        <v>0</v>
      </c>
      <c r="AB1403">
        <f>IFERROR(SMALL(AB346:AB1024,ROW()-ROW($AB$1027)+1),"")</f>
        <v>0</v>
      </c>
      <c r="AC1403">
        <f>IFERROR(SMALL(AC346:AC1024,ROW()-ROW($AC$1027)+1),"")</f>
        <v>0</v>
      </c>
      <c r="AD1403">
        <f>IFERROR(SMALL(AD346:AD1024,ROW()-ROW($AD$1027)+1),"")</f>
        <v>0</v>
      </c>
      <c r="AE1403">
        <f>IFERROR(SMALL(AE346:AE1024,ROW()-ROW($AE$1027)+1),"")</f>
        <v>0</v>
      </c>
      <c r="AF1403">
        <f>IFERROR(SMALL(AF346:AF1024,ROW()-ROW($AF$1027)+1),"")</f>
        <v>0</v>
      </c>
      <c r="AG1403">
        <f>IFERROR(SMALL(AG346:AG1024,ROW()-ROW($AG$1027)+1),"")</f>
        <v>0</v>
      </c>
      <c r="AH1403">
        <f>IFERROR(SMALL(AH346:AH1024,ROW()-ROW($AH$1027)+1),"")</f>
        <v>0</v>
      </c>
      <c r="AI1403">
        <f>IFERROR(SMALL(AI346:AI1024,ROW()-ROW($AI$1027)+1),"")</f>
        <v>0</v>
      </c>
      <c r="AJ1403">
        <f>IFERROR(SMALL(AJ346:AJ1024,ROW()-ROW($AJ$1027)+1),"")</f>
        <v>0</v>
      </c>
      <c r="AM1403">
        <f>IFERROR(SMALL(AM346:AM1024,ROW()-ROW($AM$1027)+1),"")</f>
        <v>0</v>
      </c>
      <c r="AN1403">
        <f>IFERROR(SMALL(AN346:AN1024,ROW()-ROW($AN$1027)+1),"")</f>
        <v>0</v>
      </c>
      <c r="AO1403">
        <f>IFERROR(SMALL(AO346:AO1024,ROW()-ROW($AO$1027)+1),"")</f>
        <v>0</v>
      </c>
      <c r="AP1403">
        <f>IFERROR(SMALL(AP346:AP1024,ROW()-ROW($AP$1027)+1),"")</f>
        <v>0</v>
      </c>
      <c r="AQ1403">
        <f>IFERROR(SMALL(AQ346:AQ1024,ROW()-ROW($AQ$1027)+1),"")</f>
        <v>0</v>
      </c>
      <c r="AR1403">
        <f>IFERROR(SMALL(AR346:AR1024,ROW()-ROW($AR$1027)+1),"")</f>
        <v>0</v>
      </c>
      <c r="AS1403">
        <f>IFERROR(SMALL(AS346:AS1024,ROW()-ROW($AS$1027)+1),"")</f>
        <v>0</v>
      </c>
      <c r="AT1403">
        <f>IFERROR(SMALL(AT346:AT1024,ROW()-ROW($AT$1027)+1),"")</f>
        <v>0</v>
      </c>
      <c r="AU1403">
        <f>IFERROR(SMALL(AU346:AU1024,ROW()-ROW($AU$1027)+1),"")</f>
        <v>0</v>
      </c>
      <c r="AV1403">
        <f>IFERROR(SMALL(AV346:AV1024,ROW()-ROW($AV$1027)+1),"")</f>
        <v>0</v>
      </c>
      <c r="AW1403">
        <f>IFERROR(SMALL(AW346:AW1024,ROW()-ROW($AW$1027)+1),"")</f>
        <v>0</v>
      </c>
      <c r="AX1403">
        <f>IFERROR(SMALL(AX346:AX1024,ROW()-ROW($AX$1027)+1),"")</f>
        <v>0</v>
      </c>
      <c r="AY1403">
        <f>IFERROR(SMALL(AY346:AY1024,ROW()-ROW($AY$1027)+1),"")</f>
        <v>0</v>
      </c>
      <c r="AZ1403">
        <f>IFERROR(SMALL(AZ346:AZ1024,ROW()-ROW($AZ$1027)+1),"")</f>
        <v>0</v>
      </c>
      <c r="BA1403">
        <f>IFERROR(SMALL(BA346:BA1024,ROW()-ROW($BA$1027)+1),"")</f>
        <v>0</v>
      </c>
      <c r="BB1403">
        <f>IFERROR(SMALL(BB346:BB1024,ROW()-ROW($BB$1027)+1),"")</f>
        <v>0</v>
      </c>
      <c r="BC1403">
        <f>IFERROR(SMALL(BC346:BC1024,ROW()-ROW($BC$1027)+1),"")</f>
        <v>0</v>
      </c>
      <c r="BD1403">
        <f>IFERROR(SMALL(BD346:BD1024,ROW()-ROW($BD$1027)+1),"")</f>
        <v>0</v>
      </c>
      <c r="BE1403">
        <f>IFERROR(SMALL(BE346:BE1024,ROW()-ROW($BE$1027)+1),"")</f>
        <v>0</v>
      </c>
      <c r="BF1403">
        <f>IFERROR(SMALL(BF346:BF1024,ROW()-ROW($BF$1027)+1),"")</f>
        <v>0</v>
      </c>
      <c r="BG1403">
        <f>IFERROR(SMALL(BG346:BG1024,ROW()-ROW($BG$1027)+1),"")</f>
        <v>0</v>
      </c>
      <c r="BH1403">
        <f>IFERROR(SMALL(BH346:BH1024,ROW()-ROW($BH$1027)+1),"")</f>
        <v>0</v>
      </c>
      <c r="BI1403">
        <f>IFERROR(SMALL(BI346:BI1024,ROW()-ROW($BI$1027)+1),"")</f>
        <v>0</v>
      </c>
      <c r="BJ1403">
        <f>IFERROR(SMALL(BJ346:BJ1024,ROW()-ROW($BJ$1027)+1),"")</f>
        <v>0</v>
      </c>
      <c r="BK1403">
        <f>IFERROR(SMALL(BK346:BK1024,ROW()-ROW($BK$1027)+1),"")</f>
        <v>0</v>
      </c>
      <c r="BL1403">
        <f>IFERROR(SMALL(BL346:BL1024,ROW()-ROW($BL$1027)+1),"")</f>
        <v>0</v>
      </c>
      <c r="BM1403">
        <f>IFERROR(SMALL(BM346:BM1024,ROW()-ROW($BM$1027)+1),"")</f>
        <v>0</v>
      </c>
      <c r="BN1403">
        <f>IFERROR(SMALL(BN346:BN1024,ROW()-ROW($BN$1027)+1),"")</f>
        <v>0</v>
      </c>
      <c r="BO1403">
        <f>IFERROR(SMALL(BO346:BO1024,ROW()-ROW($BO$1027)+1),"")</f>
        <v>0</v>
      </c>
      <c r="BP1403">
        <f>IFERROR(SMALL(BP346:BP1024,ROW()-ROW($BP$1027)+1),"")</f>
        <v>0</v>
      </c>
      <c r="BQ1403">
        <f>IFERROR(SMALL(BQ346:BQ1024,ROW()-ROW($BQ$1027)+1),"")</f>
        <v>0</v>
      </c>
      <c r="BR1403">
        <f>IFERROR(SMALL(BR346:BR1024,ROW()-ROW($BR$1027)+1),"")</f>
        <v>0</v>
      </c>
    </row>
    <row r="1404" spans="5:70">
      <c r="E1404">
        <f>IFERROR(SMALL(E346:E1024,ROW()-ROW($E$1027)+1),"")</f>
        <v>0</v>
      </c>
      <c r="F1404">
        <f>IFERROR(SMALL(F346:F1024,ROW()-ROW($F$1027)+1),"")</f>
        <v>0</v>
      </c>
      <c r="G1404">
        <f>IFERROR(SMALL(G346:G1024,ROW()-ROW($G$1027)+1),"")</f>
        <v>0</v>
      </c>
      <c r="H1404">
        <f>IFERROR(SMALL(H346:H1024,ROW()-ROW($H$1027)+1),"")</f>
        <v>0</v>
      </c>
      <c r="I1404">
        <f>IFERROR(SMALL(I346:I1024,ROW()-ROW($I$1027)+1),"")</f>
        <v>0</v>
      </c>
      <c r="J1404">
        <f>IFERROR(SMALL(J346:J1024,ROW()-ROW($J$1027)+1),"")</f>
        <v>0</v>
      </c>
      <c r="K1404">
        <f>IFERROR(SMALL(K346:K1024,ROW()-ROW($K$1027)+1),"")</f>
        <v>0</v>
      </c>
      <c r="L1404">
        <f>IFERROR(SMALL(L346:L1024,ROW()-ROW($L$1027)+1),"")</f>
        <v>0</v>
      </c>
      <c r="M1404">
        <f>IFERROR(SMALL(M346:M1024,ROW()-ROW($M$1027)+1),"")</f>
        <v>0</v>
      </c>
      <c r="N1404">
        <f>IFERROR(SMALL(N346:N1024,ROW()-ROW($N$1027)+1),"")</f>
        <v>0</v>
      </c>
      <c r="O1404">
        <f>IFERROR(SMALL(O346:O1024,ROW()-ROW($O$1027)+1),"")</f>
        <v>0</v>
      </c>
      <c r="P1404">
        <f>IFERROR(SMALL(P346:P1024,ROW()-ROW($P$1027)+1),"")</f>
        <v>0</v>
      </c>
      <c r="Q1404">
        <f>IFERROR(SMALL(Q346:Q1024,ROW()-ROW($Q$1027)+1),"")</f>
        <v>0</v>
      </c>
      <c r="R1404">
        <f>IFERROR(SMALL(R346:R1024,ROW()-ROW($R$1027)+1),"")</f>
        <v>0</v>
      </c>
      <c r="S1404">
        <f>IFERROR(SMALL(S346:S1024,ROW()-ROW($S$1027)+1),"")</f>
        <v>0</v>
      </c>
      <c r="T1404">
        <f>IFERROR(SMALL(T346:T1024,ROW()-ROW($T$1027)+1),"")</f>
        <v>0</v>
      </c>
      <c r="U1404">
        <f>IFERROR(SMALL(U346:U1024,ROW()-ROW($U$1027)+1),"")</f>
        <v>0</v>
      </c>
      <c r="V1404">
        <f>IFERROR(SMALL(V346:V1024,ROW()-ROW($V$1027)+1),"")</f>
        <v>0</v>
      </c>
      <c r="W1404">
        <f>IFERROR(SMALL(W346:W1024,ROW()-ROW($W$1027)+1),"")</f>
        <v>0</v>
      </c>
      <c r="X1404">
        <f>IFERROR(SMALL(X346:X1024,ROW()-ROW($X$1027)+1),"")</f>
        <v>0</v>
      </c>
      <c r="Y1404">
        <f>IFERROR(SMALL(Y346:Y1024,ROW()-ROW($Y$1027)+1),"")</f>
        <v>0</v>
      </c>
      <c r="Z1404">
        <f>IFERROR(SMALL(Z346:Z1024,ROW()-ROW($Z$1027)+1),"")</f>
        <v>0</v>
      </c>
      <c r="AA1404">
        <f>IFERROR(SMALL(AA346:AA1024,ROW()-ROW($AA$1027)+1),"")</f>
        <v>0</v>
      </c>
      <c r="AB1404">
        <f>IFERROR(SMALL(AB346:AB1024,ROW()-ROW($AB$1027)+1),"")</f>
        <v>0</v>
      </c>
      <c r="AC1404">
        <f>IFERROR(SMALL(AC346:AC1024,ROW()-ROW($AC$1027)+1),"")</f>
        <v>0</v>
      </c>
      <c r="AD1404">
        <f>IFERROR(SMALL(AD346:AD1024,ROW()-ROW($AD$1027)+1),"")</f>
        <v>0</v>
      </c>
      <c r="AE1404">
        <f>IFERROR(SMALL(AE346:AE1024,ROW()-ROW($AE$1027)+1),"")</f>
        <v>0</v>
      </c>
      <c r="AF1404">
        <f>IFERROR(SMALL(AF346:AF1024,ROW()-ROW($AF$1027)+1),"")</f>
        <v>0</v>
      </c>
      <c r="AG1404">
        <f>IFERROR(SMALL(AG346:AG1024,ROW()-ROW($AG$1027)+1),"")</f>
        <v>0</v>
      </c>
      <c r="AH1404">
        <f>IFERROR(SMALL(AH346:AH1024,ROW()-ROW($AH$1027)+1),"")</f>
        <v>0</v>
      </c>
      <c r="AI1404">
        <f>IFERROR(SMALL(AI346:AI1024,ROW()-ROW($AI$1027)+1),"")</f>
        <v>0</v>
      </c>
      <c r="AJ1404">
        <f>IFERROR(SMALL(AJ346:AJ1024,ROW()-ROW($AJ$1027)+1),"")</f>
        <v>0</v>
      </c>
      <c r="AM1404">
        <f>IFERROR(SMALL(AM346:AM1024,ROW()-ROW($AM$1027)+1),"")</f>
        <v>0</v>
      </c>
      <c r="AN1404">
        <f>IFERROR(SMALL(AN346:AN1024,ROW()-ROW($AN$1027)+1),"")</f>
        <v>0</v>
      </c>
      <c r="AO1404">
        <f>IFERROR(SMALL(AO346:AO1024,ROW()-ROW($AO$1027)+1),"")</f>
        <v>0</v>
      </c>
      <c r="AP1404">
        <f>IFERROR(SMALL(AP346:AP1024,ROW()-ROW($AP$1027)+1),"")</f>
        <v>0</v>
      </c>
      <c r="AQ1404">
        <f>IFERROR(SMALL(AQ346:AQ1024,ROW()-ROW($AQ$1027)+1),"")</f>
        <v>0</v>
      </c>
      <c r="AR1404">
        <f>IFERROR(SMALL(AR346:AR1024,ROW()-ROW($AR$1027)+1),"")</f>
        <v>0</v>
      </c>
      <c r="AS1404">
        <f>IFERROR(SMALL(AS346:AS1024,ROW()-ROW($AS$1027)+1),"")</f>
        <v>0</v>
      </c>
      <c r="AT1404">
        <f>IFERROR(SMALL(AT346:AT1024,ROW()-ROW($AT$1027)+1),"")</f>
        <v>0</v>
      </c>
      <c r="AU1404">
        <f>IFERROR(SMALL(AU346:AU1024,ROW()-ROW($AU$1027)+1),"")</f>
        <v>0</v>
      </c>
      <c r="AV1404">
        <f>IFERROR(SMALL(AV346:AV1024,ROW()-ROW($AV$1027)+1),"")</f>
        <v>0</v>
      </c>
      <c r="AW1404">
        <f>IFERROR(SMALL(AW346:AW1024,ROW()-ROW($AW$1027)+1),"")</f>
        <v>0</v>
      </c>
      <c r="AX1404">
        <f>IFERROR(SMALL(AX346:AX1024,ROW()-ROW($AX$1027)+1),"")</f>
        <v>0</v>
      </c>
      <c r="AY1404">
        <f>IFERROR(SMALL(AY346:AY1024,ROW()-ROW($AY$1027)+1),"")</f>
        <v>0</v>
      </c>
      <c r="AZ1404">
        <f>IFERROR(SMALL(AZ346:AZ1024,ROW()-ROW($AZ$1027)+1),"")</f>
        <v>0</v>
      </c>
      <c r="BA1404">
        <f>IFERROR(SMALL(BA346:BA1024,ROW()-ROW($BA$1027)+1),"")</f>
        <v>0</v>
      </c>
      <c r="BB1404">
        <f>IFERROR(SMALL(BB346:BB1024,ROW()-ROW($BB$1027)+1),"")</f>
        <v>0</v>
      </c>
      <c r="BC1404">
        <f>IFERROR(SMALL(BC346:BC1024,ROW()-ROW($BC$1027)+1),"")</f>
        <v>0</v>
      </c>
      <c r="BD1404">
        <f>IFERROR(SMALL(BD346:BD1024,ROW()-ROW($BD$1027)+1),"")</f>
        <v>0</v>
      </c>
      <c r="BE1404">
        <f>IFERROR(SMALL(BE346:BE1024,ROW()-ROW($BE$1027)+1),"")</f>
        <v>0</v>
      </c>
      <c r="BF1404">
        <f>IFERROR(SMALL(BF346:BF1024,ROW()-ROW($BF$1027)+1),"")</f>
        <v>0</v>
      </c>
      <c r="BG1404">
        <f>IFERROR(SMALL(BG346:BG1024,ROW()-ROW($BG$1027)+1),"")</f>
        <v>0</v>
      </c>
      <c r="BH1404">
        <f>IFERROR(SMALL(BH346:BH1024,ROW()-ROW($BH$1027)+1),"")</f>
        <v>0</v>
      </c>
      <c r="BI1404">
        <f>IFERROR(SMALL(BI346:BI1024,ROW()-ROW($BI$1027)+1),"")</f>
        <v>0</v>
      </c>
      <c r="BJ1404">
        <f>IFERROR(SMALL(BJ346:BJ1024,ROW()-ROW($BJ$1027)+1),"")</f>
        <v>0</v>
      </c>
      <c r="BK1404">
        <f>IFERROR(SMALL(BK346:BK1024,ROW()-ROW($BK$1027)+1),"")</f>
        <v>0</v>
      </c>
      <c r="BL1404">
        <f>IFERROR(SMALL(BL346:BL1024,ROW()-ROW($BL$1027)+1),"")</f>
        <v>0</v>
      </c>
      <c r="BM1404">
        <f>IFERROR(SMALL(BM346:BM1024,ROW()-ROW($BM$1027)+1),"")</f>
        <v>0</v>
      </c>
      <c r="BN1404">
        <f>IFERROR(SMALL(BN346:BN1024,ROW()-ROW($BN$1027)+1),"")</f>
        <v>0</v>
      </c>
      <c r="BO1404">
        <f>IFERROR(SMALL(BO346:BO1024,ROW()-ROW($BO$1027)+1),"")</f>
        <v>0</v>
      </c>
      <c r="BP1404">
        <f>IFERROR(SMALL(BP346:BP1024,ROW()-ROW($BP$1027)+1),"")</f>
        <v>0</v>
      </c>
      <c r="BQ1404">
        <f>IFERROR(SMALL(BQ346:BQ1024,ROW()-ROW($BQ$1027)+1),"")</f>
        <v>0</v>
      </c>
      <c r="BR1404">
        <f>IFERROR(SMALL(BR346:BR1024,ROW()-ROW($BR$1027)+1),"")</f>
        <v>0</v>
      </c>
    </row>
    <row r="1405" spans="5:70">
      <c r="E1405">
        <f>IFERROR(SMALL(E346:E1024,ROW()-ROW($E$1027)+1),"")</f>
        <v>0</v>
      </c>
      <c r="F1405">
        <f>IFERROR(SMALL(F346:F1024,ROW()-ROW($F$1027)+1),"")</f>
        <v>0</v>
      </c>
      <c r="G1405">
        <f>IFERROR(SMALL(G346:G1024,ROW()-ROW($G$1027)+1),"")</f>
        <v>0</v>
      </c>
      <c r="H1405">
        <f>IFERROR(SMALL(H346:H1024,ROW()-ROW($H$1027)+1),"")</f>
        <v>0</v>
      </c>
      <c r="I1405">
        <f>IFERROR(SMALL(I346:I1024,ROW()-ROW($I$1027)+1),"")</f>
        <v>0</v>
      </c>
      <c r="J1405">
        <f>IFERROR(SMALL(J346:J1024,ROW()-ROW($J$1027)+1),"")</f>
        <v>0</v>
      </c>
      <c r="K1405">
        <f>IFERROR(SMALL(K346:K1024,ROW()-ROW($K$1027)+1),"")</f>
        <v>0</v>
      </c>
      <c r="L1405">
        <f>IFERROR(SMALL(L346:L1024,ROW()-ROW($L$1027)+1),"")</f>
        <v>0</v>
      </c>
      <c r="M1405">
        <f>IFERROR(SMALL(M346:M1024,ROW()-ROW($M$1027)+1),"")</f>
        <v>0</v>
      </c>
      <c r="N1405">
        <f>IFERROR(SMALL(N346:N1024,ROW()-ROW($N$1027)+1),"")</f>
        <v>0</v>
      </c>
      <c r="O1405">
        <f>IFERROR(SMALL(O346:O1024,ROW()-ROW($O$1027)+1),"")</f>
        <v>0</v>
      </c>
      <c r="P1405">
        <f>IFERROR(SMALL(P346:P1024,ROW()-ROW($P$1027)+1),"")</f>
        <v>0</v>
      </c>
      <c r="Q1405">
        <f>IFERROR(SMALL(Q346:Q1024,ROW()-ROW($Q$1027)+1),"")</f>
        <v>0</v>
      </c>
      <c r="R1405">
        <f>IFERROR(SMALL(R346:R1024,ROW()-ROW($R$1027)+1),"")</f>
        <v>0</v>
      </c>
      <c r="S1405">
        <f>IFERROR(SMALL(S346:S1024,ROW()-ROW($S$1027)+1),"")</f>
        <v>0</v>
      </c>
      <c r="T1405">
        <f>IFERROR(SMALL(T346:T1024,ROW()-ROW($T$1027)+1),"")</f>
        <v>0</v>
      </c>
      <c r="U1405">
        <f>IFERROR(SMALL(U346:U1024,ROW()-ROW($U$1027)+1),"")</f>
        <v>0</v>
      </c>
      <c r="V1405">
        <f>IFERROR(SMALL(V346:V1024,ROW()-ROW($V$1027)+1),"")</f>
        <v>0</v>
      </c>
      <c r="W1405">
        <f>IFERROR(SMALL(W346:W1024,ROW()-ROW($W$1027)+1),"")</f>
        <v>0</v>
      </c>
      <c r="X1405">
        <f>IFERROR(SMALL(X346:X1024,ROW()-ROW($X$1027)+1),"")</f>
        <v>0</v>
      </c>
      <c r="Y1405">
        <f>IFERROR(SMALL(Y346:Y1024,ROW()-ROW($Y$1027)+1),"")</f>
        <v>0</v>
      </c>
      <c r="Z1405">
        <f>IFERROR(SMALL(Z346:Z1024,ROW()-ROW($Z$1027)+1),"")</f>
        <v>0</v>
      </c>
      <c r="AA1405">
        <f>IFERROR(SMALL(AA346:AA1024,ROW()-ROW($AA$1027)+1),"")</f>
        <v>0</v>
      </c>
      <c r="AB1405">
        <f>IFERROR(SMALL(AB346:AB1024,ROW()-ROW($AB$1027)+1),"")</f>
        <v>0</v>
      </c>
      <c r="AC1405">
        <f>IFERROR(SMALL(AC346:AC1024,ROW()-ROW($AC$1027)+1),"")</f>
        <v>0</v>
      </c>
      <c r="AD1405">
        <f>IFERROR(SMALL(AD346:AD1024,ROW()-ROW($AD$1027)+1),"")</f>
        <v>0</v>
      </c>
      <c r="AE1405">
        <f>IFERROR(SMALL(AE346:AE1024,ROW()-ROW($AE$1027)+1),"")</f>
        <v>0</v>
      </c>
      <c r="AF1405">
        <f>IFERROR(SMALL(AF346:AF1024,ROW()-ROW($AF$1027)+1),"")</f>
        <v>0</v>
      </c>
      <c r="AG1405">
        <f>IFERROR(SMALL(AG346:AG1024,ROW()-ROW($AG$1027)+1),"")</f>
        <v>0</v>
      </c>
      <c r="AH1405">
        <f>IFERROR(SMALL(AH346:AH1024,ROW()-ROW($AH$1027)+1),"")</f>
        <v>0</v>
      </c>
      <c r="AI1405">
        <f>IFERROR(SMALL(AI346:AI1024,ROW()-ROW($AI$1027)+1),"")</f>
        <v>0</v>
      </c>
      <c r="AJ1405">
        <f>IFERROR(SMALL(AJ346:AJ1024,ROW()-ROW($AJ$1027)+1),"")</f>
        <v>0</v>
      </c>
      <c r="AM1405">
        <f>IFERROR(SMALL(AM346:AM1024,ROW()-ROW($AM$1027)+1),"")</f>
        <v>0</v>
      </c>
      <c r="AN1405">
        <f>IFERROR(SMALL(AN346:AN1024,ROW()-ROW($AN$1027)+1),"")</f>
        <v>0</v>
      </c>
      <c r="AO1405">
        <f>IFERROR(SMALL(AO346:AO1024,ROW()-ROW($AO$1027)+1),"")</f>
        <v>0</v>
      </c>
      <c r="AP1405">
        <f>IFERROR(SMALL(AP346:AP1024,ROW()-ROW($AP$1027)+1),"")</f>
        <v>0</v>
      </c>
      <c r="AQ1405">
        <f>IFERROR(SMALL(AQ346:AQ1024,ROW()-ROW($AQ$1027)+1),"")</f>
        <v>0</v>
      </c>
      <c r="AR1405">
        <f>IFERROR(SMALL(AR346:AR1024,ROW()-ROW($AR$1027)+1),"")</f>
        <v>0</v>
      </c>
      <c r="AS1405">
        <f>IFERROR(SMALL(AS346:AS1024,ROW()-ROW($AS$1027)+1),"")</f>
        <v>0</v>
      </c>
      <c r="AT1405">
        <f>IFERROR(SMALL(AT346:AT1024,ROW()-ROW($AT$1027)+1),"")</f>
        <v>0</v>
      </c>
      <c r="AU1405">
        <f>IFERROR(SMALL(AU346:AU1024,ROW()-ROW($AU$1027)+1),"")</f>
        <v>0</v>
      </c>
      <c r="AV1405">
        <f>IFERROR(SMALL(AV346:AV1024,ROW()-ROW($AV$1027)+1),"")</f>
        <v>0</v>
      </c>
      <c r="AW1405">
        <f>IFERROR(SMALL(AW346:AW1024,ROW()-ROW($AW$1027)+1),"")</f>
        <v>0</v>
      </c>
      <c r="AX1405">
        <f>IFERROR(SMALL(AX346:AX1024,ROW()-ROW($AX$1027)+1),"")</f>
        <v>0</v>
      </c>
      <c r="AY1405">
        <f>IFERROR(SMALL(AY346:AY1024,ROW()-ROW($AY$1027)+1),"")</f>
        <v>0</v>
      </c>
      <c r="AZ1405">
        <f>IFERROR(SMALL(AZ346:AZ1024,ROW()-ROW($AZ$1027)+1),"")</f>
        <v>0</v>
      </c>
      <c r="BA1405">
        <f>IFERROR(SMALL(BA346:BA1024,ROW()-ROW($BA$1027)+1),"")</f>
        <v>0</v>
      </c>
      <c r="BB1405">
        <f>IFERROR(SMALL(BB346:BB1024,ROW()-ROW($BB$1027)+1),"")</f>
        <v>0</v>
      </c>
      <c r="BC1405">
        <f>IFERROR(SMALL(BC346:BC1024,ROW()-ROW($BC$1027)+1),"")</f>
        <v>0</v>
      </c>
      <c r="BD1405">
        <f>IFERROR(SMALL(BD346:BD1024,ROW()-ROW($BD$1027)+1),"")</f>
        <v>0</v>
      </c>
      <c r="BE1405">
        <f>IFERROR(SMALL(BE346:BE1024,ROW()-ROW($BE$1027)+1),"")</f>
        <v>0</v>
      </c>
      <c r="BF1405">
        <f>IFERROR(SMALL(BF346:BF1024,ROW()-ROW($BF$1027)+1),"")</f>
        <v>0</v>
      </c>
      <c r="BG1405">
        <f>IFERROR(SMALL(BG346:BG1024,ROW()-ROW($BG$1027)+1),"")</f>
        <v>0</v>
      </c>
      <c r="BH1405">
        <f>IFERROR(SMALL(BH346:BH1024,ROW()-ROW($BH$1027)+1),"")</f>
        <v>0</v>
      </c>
      <c r="BI1405">
        <f>IFERROR(SMALL(BI346:BI1024,ROW()-ROW($BI$1027)+1),"")</f>
        <v>0</v>
      </c>
      <c r="BJ1405">
        <f>IFERROR(SMALL(BJ346:BJ1024,ROW()-ROW($BJ$1027)+1),"")</f>
        <v>0</v>
      </c>
      <c r="BK1405">
        <f>IFERROR(SMALL(BK346:BK1024,ROW()-ROW($BK$1027)+1),"")</f>
        <v>0</v>
      </c>
      <c r="BL1405">
        <f>IFERROR(SMALL(BL346:BL1024,ROW()-ROW($BL$1027)+1),"")</f>
        <v>0</v>
      </c>
      <c r="BM1405">
        <f>IFERROR(SMALL(BM346:BM1024,ROW()-ROW($BM$1027)+1),"")</f>
        <v>0</v>
      </c>
      <c r="BN1405">
        <f>IFERROR(SMALL(BN346:BN1024,ROW()-ROW($BN$1027)+1),"")</f>
        <v>0</v>
      </c>
      <c r="BO1405">
        <f>IFERROR(SMALL(BO346:BO1024,ROW()-ROW($BO$1027)+1),"")</f>
        <v>0</v>
      </c>
      <c r="BP1405">
        <f>IFERROR(SMALL(BP346:BP1024,ROW()-ROW($BP$1027)+1),"")</f>
        <v>0</v>
      </c>
      <c r="BQ1405">
        <f>IFERROR(SMALL(BQ346:BQ1024,ROW()-ROW($BQ$1027)+1),"")</f>
        <v>0</v>
      </c>
      <c r="BR1405">
        <f>IFERROR(SMALL(BR346:BR1024,ROW()-ROW($BR$1027)+1),"")</f>
        <v>0</v>
      </c>
    </row>
    <row r="1406" spans="5:70">
      <c r="E1406">
        <f>IFERROR(SMALL(E346:E1024,ROW()-ROW($E$1027)+1),"")</f>
        <v>0</v>
      </c>
      <c r="F1406">
        <f>IFERROR(SMALL(F346:F1024,ROW()-ROW($F$1027)+1),"")</f>
        <v>0</v>
      </c>
      <c r="G1406">
        <f>IFERROR(SMALL(G346:G1024,ROW()-ROW($G$1027)+1),"")</f>
        <v>0</v>
      </c>
      <c r="H1406">
        <f>IFERROR(SMALL(H346:H1024,ROW()-ROW($H$1027)+1),"")</f>
        <v>0</v>
      </c>
      <c r="I1406">
        <f>IFERROR(SMALL(I346:I1024,ROW()-ROW($I$1027)+1),"")</f>
        <v>0</v>
      </c>
      <c r="J1406">
        <f>IFERROR(SMALL(J346:J1024,ROW()-ROW($J$1027)+1),"")</f>
        <v>0</v>
      </c>
      <c r="K1406">
        <f>IFERROR(SMALL(K346:K1024,ROW()-ROW($K$1027)+1),"")</f>
        <v>0</v>
      </c>
      <c r="L1406">
        <f>IFERROR(SMALL(L346:L1024,ROW()-ROW($L$1027)+1),"")</f>
        <v>0</v>
      </c>
      <c r="M1406">
        <f>IFERROR(SMALL(M346:M1024,ROW()-ROW($M$1027)+1),"")</f>
        <v>0</v>
      </c>
      <c r="N1406">
        <f>IFERROR(SMALL(N346:N1024,ROW()-ROW($N$1027)+1),"")</f>
        <v>0</v>
      </c>
      <c r="O1406">
        <f>IFERROR(SMALL(O346:O1024,ROW()-ROW($O$1027)+1),"")</f>
        <v>0</v>
      </c>
      <c r="P1406">
        <f>IFERROR(SMALL(P346:P1024,ROW()-ROW($P$1027)+1),"")</f>
        <v>0</v>
      </c>
      <c r="Q1406">
        <f>IFERROR(SMALL(Q346:Q1024,ROW()-ROW($Q$1027)+1),"")</f>
        <v>0</v>
      </c>
      <c r="R1406">
        <f>IFERROR(SMALL(R346:R1024,ROW()-ROW($R$1027)+1),"")</f>
        <v>0</v>
      </c>
      <c r="S1406">
        <f>IFERROR(SMALL(S346:S1024,ROW()-ROW($S$1027)+1),"")</f>
        <v>0</v>
      </c>
      <c r="T1406">
        <f>IFERROR(SMALL(T346:T1024,ROW()-ROW($T$1027)+1),"")</f>
        <v>0</v>
      </c>
      <c r="U1406">
        <f>IFERROR(SMALL(U346:U1024,ROW()-ROW($U$1027)+1),"")</f>
        <v>0</v>
      </c>
      <c r="V1406">
        <f>IFERROR(SMALL(V346:V1024,ROW()-ROW($V$1027)+1),"")</f>
        <v>0</v>
      </c>
      <c r="W1406">
        <f>IFERROR(SMALL(W346:W1024,ROW()-ROW($W$1027)+1),"")</f>
        <v>0</v>
      </c>
      <c r="X1406">
        <f>IFERROR(SMALL(X346:X1024,ROW()-ROW($X$1027)+1),"")</f>
        <v>0</v>
      </c>
      <c r="Y1406">
        <f>IFERROR(SMALL(Y346:Y1024,ROW()-ROW($Y$1027)+1),"")</f>
        <v>0</v>
      </c>
      <c r="Z1406">
        <f>IFERROR(SMALL(Z346:Z1024,ROW()-ROW($Z$1027)+1),"")</f>
        <v>0</v>
      </c>
      <c r="AA1406">
        <f>IFERROR(SMALL(AA346:AA1024,ROW()-ROW($AA$1027)+1),"")</f>
        <v>0</v>
      </c>
      <c r="AB1406">
        <f>IFERROR(SMALL(AB346:AB1024,ROW()-ROW($AB$1027)+1),"")</f>
        <v>0</v>
      </c>
      <c r="AC1406">
        <f>IFERROR(SMALL(AC346:AC1024,ROW()-ROW($AC$1027)+1),"")</f>
        <v>0</v>
      </c>
      <c r="AD1406">
        <f>IFERROR(SMALL(AD346:AD1024,ROW()-ROW($AD$1027)+1),"")</f>
        <v>0</v>
      </c>
      <c r="AE1406">
        <f>IFERROR(SMALL(AE346:AE1024,ROW()-ROW($AE$1027)+1),"")</f>
        <v>0</v>
      </c>
      <c r="AF1406">
        <f>IFERROR(SMALL(AF346:AF1024,ROW()-ROW($AF$1027)+1),"")</f>
        <v>0</v>
      </c>
      <c r="AG1406">
        <f>IFERROR(SMALL(AG346:AG1024,ROW()-ROW($AG$1027)+1),"")</f>
        <v>0</v>
      </c>
      <c r="AH1406">
        <f>IFERROR(SMALL(AH346:AH1024,ROW()-ROW($AH$1027)+1),"")</f>
        <v>0</v>
      </c>
      <c r="AI1406">
        <f>IFERROR(SMALL(AI346:AI1024,ROW()-ROW($AI$1027)+1),"")</f>
        <v>0</v>
      </c>
      <c r="AJ1406">
        <f>IFERROR(SMALL(AJ346:AJ1024,ROW()-ROW($AJ$1027)+1),"")</f>
        <v>0</v>
      </c>
      <c r="AM1406">
        <f>IFERROR(SMALL(AM346:AM1024,ROW()-ROW($AM$1027)+1),"")</f>
        <v>0</v>
      </c>
      <c r="AN1406">
        <f>IFERROR(SMALL(AN346:AN1024,ROW()-ROW($AN$1027)+1),"")</f>
        <v>0</v>
      </c>
      <c r="AO1406">
        <f>IFERROR(SMALL(AO346:AO1024,ROW()-ROW($AO$1027)+1),"")</f>
        <v>0</v>
      </c>
      <c r="AP1406">
        <f>IFERROR(SMALL(AP346:AP1024,ROW()-ROW($AP$1027)+1),"")</f>
        <v>0</v>
      </c>
      <c r="AQ1406">
        <f>IFERROR(SMALL(AQ346:AQ1024,ROW()-ROW($AQ$1027)+1),"")</f>
        <v>0</v>
      </c>
      <c r="AR1406">
        <f>IFERROR(SMALL(AR346:AR1024,ROW()-ROW($AR$1027)+1),"")</f>
        <v>0</v>
      </c>
      <c r="AS1406">
        <f>IFERROR(SMALL(AS346:AS1024,ROW()-ROW($AS$1027)+1),"")</f>
        <v>0</v>
      </c>
      <c r="AT1406">
        <f>IFERROR(SMALL(AT346:AT1024,ROW()-ROW($AT$1027)+1),"")</f>
        <v>0</v>
      </c>
      <c r="AU1406">
        <f>IFERROR(SMALL(AU346:AU1024,ROW()-ROW($AU$1027)+1),"")</f>
        <v>0</v>
      </c>
      <c r="AV1406">
        <f>IFERROR(SMALL(AV346:AV1024,ROW()-ROW($AV$1027)+1),"")</f>
        <v>0</v>
      </c>
      <c r="AW1406">
        <f>IFERROR(SMALL(AW346:AW1024,ROW()-ROW($AW$1027)+1),"")</f>
        <v>0</v>
      </c>
      <c r="AX1406">
        <f>IFERROR(SMALL(AX346:AX1024,ROW()-ROW($AX$1027)+1),"")</f>
        <v>0</v>
      </c>
      <c r="AY1406">
        <f>IFERROR(SMALL(AY346:AY1024,ROW()-ROW($AY$1027)+1),"")</f>
        <v>0</v>
      </c>
      <c r="AZ1406">
        <f>IFERROR(SMALL(AZ346:AZ1024,ROW()-ROW($AZ$1027)+1),"")</f>
        <v>0</v>
      </c>
      <c r="BA1406">
        <f>IFERROR(SMALL(BA346:BA1024,ROW()-ROW($BA$1027)+1),"")</f>
        <v>0</v>
      </c>
      <c r="BB1406">
        <f>IFERROR(SMALL(BB346:BB1024,ROW()-ROW($BB$1027)+1),"")</f>
        <v>0</v>
      </c>
      <c r="BC1406">
        <f>IFERROR(SMALL(BC346:BC1024,ROW()-ROW($BC$1027)+1),"")</f>
        <v>0</v>
      </c>
      <c r="BD1406">
        <f>IFERROR(SMALL(BD346:BD1024,ROW()-ROW($BD$1027)+1),"")</f>
        <v>0</v>
      </c>
      <c r="BE1406">
        <f>IFERROR(SMALL(BE346:BE1024,ROW()-ROW($BE$1027)+1),"")</f>
        <v>0</v>
      </c>
      <c r="BF1406">
        <f>IFERROR(SMALL(BF346:BF1024,ROW()-ROW($BF$1027)+1),"")</f>
        <v>0</v>
      </c>
      <c r="BG1406">
        <f>IFERROR(SMALL(BG346:BG1024,ROW()-ROW($BG$1027)+1),"")</f>
        <v>0</v>
      </c>
      <c r="BH1406">
        <f>IFERROR(SMALL(BH346:BH1024,ROW()-ROW($BH$1027)+1),"")</f>
        <v>0</v>
      </c>
      <c r="BI1406">
        <f>IFERROR(SMALL(BI346:BI1024,ROW()-ROW($BI$1027)+1),"")</f>
        <v>0</v>
      </c>
      <c r="BJ1406">
        <f>IFERROR(SMALL(BJ346:BJ1024,ROW()-ROW($BJ$1027)+1),"")</f>
        <v>0</v>
      </c>
      <c r="BK1406">
        <f>IFERROR(SMALL(BK346:BK1024,ROW()-ROW($BK$1027)+1),"")</f>
        <v>0</v>
      </c>
      <c r="BL1406">
        <f>IFERROR(SMALL(BL346:BL1024,ROW()-ROW($BL$1027)+1),"")</f>
        <v>0</v>
      </c>
      <c r="BM1406">
        <f>IFERROR(SMALL(BM346:BM1024,ROW()-ROW($BM$1027)+1),"")</f>
        <v>0</v>
      </c>
      <c r="BN1406">
        <f>IFERROR(SMALL(BN346:BN1024,ROW()-ROW($BN$1027)+1),"")</f>
        <v>0</v>
      </c>
      <c r="BO1406">
        <f>IFERROR(SMALL(BO346:BO1024,ROW()-ROW($BO$1027)+1),"")</f>
        <v>0</v>
      </c>
      <c r="BP1406">
        <f>IFERROR(SMALL(BP346:BP1024,ROW()-ROW($BP$1027)+1),"")</f>
        <v>0</v>
      </c>
      <c r="BQ1406">
        <f>IFERROR(SMALL(BQ346:BQ1024,ROW()-ROW($BQ$1027)+1),"")</f>
        <v>0</v>
      </c>
      <c r="BR1406">
        <f>IFERROR(SMALL(BR346:BR1024,ROW()-ROW($BR$1027)+1),"")</f>
        <v>0</v>
      </c>
    </row>
    <row r="1407" spans="5:70">
      <c r="E1407">
        <f>IFERROR(SMALL(E346:E1024,ROW()-ROW($E$1027)+1),"")</f>
        <v>0</v>
      </c>
      <c r="F1407">
        <f>IFERROR(SMALL(F346:F1024,ROW()-ROW($F$1027)+1),"")</f>
        <v>0</v>
      </c>
      <c r="G1407">
        <f>IFERROR(SMALL(G346:G1024,ROW()-ROW($G$1027)+1),"")</f>
        <v>0</v>
      </c>
      <c r="H1407">
        <f>IFERROR(SMALL(H346:H1024,ROW()-ROW($H$1027)+1),"")</f>
        <v>0</v>
      </c>
      <c r="I1407">
        <f>IFERROR(SMALL(I346:I1024,ROW()-ROW($I$1027)+1),"")</f>
        <v>0</v>
      </c>
      <c r="J1407">
        <f>IFERROR(SMALL(J346:J1024,ROW()-ROW($J$1027)+1),"")</f>
        <v>0</v>
      </c>
      <c r="K1407">
        <f>IFERROR(SMALL(K346:K1024,ROW()-ROW($K$1027)+1),"")</f>
        <v>0</v>
      </c>
      <c r="L1407">
        <f>IFERROR(SMALL(L346:L1024,ROW()-ROW($L$1027)+1),"")</f>
        <v>0</v>
      </c>
      <c r="M1407">
        <f>IFERROR(SMALL(M346:M1024,ROW()-ROW($M$1027)+1),"")</f>
        <v>0</v>
      </c>
      <c r="N1407">
        <f>IFERROR(SMALL(N346:N1024,ROW()-ROW($N$1027)+1),"")</f>
        <v>0</v>
      </c>
      <c r="O1407">
        <f>IFERROR(SMALL(O346:O1024,ROW()-ROW($O$1027)+1),"")</f>
        <v>0</v>
      </c>
      <c r="P1407">
        <f>IFERROR(SMALL(P346:P1024,ROW()-ROW($P$1027)+1),"")</f>
        <v>0</v>
      </c>
      <c r="Q1407">
        <f>IFERROR(SMALL(Q346:Q1024,ROW()-ROW($Q$1027)+1),"")</f>
        <v>0</v>
      </c>
      <c r="R1407">
        <f>IFERROR(SMALL(R346:R1024,ROW()-ROW($R$1027)+1),"")</f>
        <v>0</v>
      </c>
      <c r="S1407">
        <f>IFERROR(SMALL(S346:S1024,ROW()-ROW($S$1027)+1),"")</f>
        <v>0</v>
      </c>
      <c r="T1407">
        <f>IFERROR(SMALL(T346:T1024,ROW()-ROW($T$1027)+1),"")</f>
        <v>0</v>
      </c>
      <c r="U1407">
        <f>IFERROR(SMALL(U346:U1024,ROW()-ROW($U$1027)+1),"")</f>
        <v>0</v>
      </c>
      <c r="V1407">
        <f>IFERROR(SMALL(V346:V1024,ROW()-ROW($V$1027)+1),"")</f>
        <v>0</v>
      </c>
      <c r="W1407">
        <f>IFERROR(SMALL(W346:W1024,ROW()-ROW($W$1027)+1),"")</f>
        <v>0</v>
      </c>
      <c r="X1407">
        <f>IFERROR(SMALL(X346:X1024,ROW()-ROW($X$1027)+1),"")</f>
        <v>0</v>
      </c>
      <c r="Y1407">
        <f>IFERROR(SMALL(Y346:Y1024,ROW()-ROW($Y$1027)+1),"")</f>
        <v>0</v>
      </c>
      <c r="Z1407">
        <f>IFERROR(SMALL(Z346:Z1024,ROW()-ROW($Z$1027)+1),"")</f>
        <v>0</v>
      </c>
      <c r="AA1407">
        <f>IFERROR(SMALL(AA346:AA1024,ROW()-ROW($AA$1027)+1),"")</f>
        <v>0</v>
      </c>
      <c r="AB1407">
        <f>IFERROR(SMALL(AB346:AB1024,ROW()-ROW($AB$1027)+1),"")</f>
        <v>0</v>
      </c>
      <c r="AC1407">
        <f>IFERROR(SMALL(AC346:AC1024,ROW()-ROW($AC$1027)+1),"")</f>
        <v>0</v>
      </c>
      <c r="AD1407">
        <f>IFERROR(SMALL(AD346:AD1024,ROW()-ROW($AD$1027)+1),"")</f>
        <v>0</v>
      </c>
      <c r="AE1407">
        <f>IFERROR(SMALL(AE346:AE1024,ROW()-ROW($AE$1027)+1),"")</f>
        <v>0</v>
      </c>
      <c r="AF1407">
        <f>IFERROR(SMALL(AF346:AF1024,ROW()-ROW($AF$1027)+1),"")</f>
        <v>0</v>
      </c>
      <c r="AG1407">
        <f>IFERROR(SMALL(AG346:AG1024,ROW()-ROW($AG$1027)+1),"")</f>
        <v>0</v>
      </c>
      <c r="AH1407">
        <f>IFERROR(SMALL(AH346:AH1024,ROW()-ROW($AH$1027)+1),"")</f>
        <v>0</v>
      </c>
      <c r="AI1407">
        <f>IFERROR(SMALL(AI346:AI1024,ROW()-ROW($AI$1027)+1),"")</f>
        <v>0</v>
      </c>
      <c r="AJ1407">
        <f>IFERROR(SMALL(AJ346:AJ1024,ROW()-ROW($AJ$1027)+1),"")</f>
        <v>0</v>
      </c>
      <c r="AM1407">
        <f>IFERROR(SMALL(AM346:AM1024,ROW()-ROW($AM$1027)+1),"")</f>
        <v>0</v>
      </c>
      <c r="AN1407">
        <f>IFERROR(SMALL(AN346:AN1024,ROW()-ROW($AN$1027)+1),"")</f>
        <v>0</v>
      </c>
      <c r="AO1407">
        <f>IFERROR(SMALL(AO346:AO1024,ROW()-ROW($AO$1027)+1),"")</f>
        <v>0</v>
      </c>
      <c r="AP1407">
        <f>IFERROR(SMALL(AP346:AP1024,ROW()-ROW($AP$1027)+1),"")</f>
        <v>0</v>
      </c>
      <c r="AQ1407">
        <f>IFERROR(SMALL(AQ346:AQ1024,ROW()-ROW($AQ$1027)+1),"")</f>
        <v>0</v>
      </c>
      <c r="AR1407">
        <f>IFERROR(SMALL(AR346:AR1024,ROW()-ROW($AR$1027)+1),"")</f>
        <v>0</v>
      </c>
      <c r="AS1407">
        <f>IFERROR(SMALL(AS346:AS1024,ROW()-ROW($AS$1027)+1),"")</f>
        <v>0</v>
      </c>
      <c r="AT1407">
        <f>IFERROR(SMALL(AT346:AT1024,ROW()-ROW($AT$1027)+1),"")</f>
        <v>0</v>
      </c>
      <c r="AU1407">
        <f>IFERROR(SMALL(AU346:AU1024,ROW()-ROW($AU$1027)+1),"")</f>
        <v>0</v>
      </c>
      <c r="AV1407">
        <f>IFERROR(SMALL(AV346:AV1024,ROW()-ROW($AV$1027)+1),"")</f>
        <v>0</v>
      </c>
      <c r="AW1407">
        <f>IFERROR(SMALL(AW346:AW1024,ROW()-ROW($AW$1027)+1),"")</f>
        <v>0</v>
      </c>
      <c r="AX1407">
        <f>IFERROR(SMALL(AX346:AX1024,ROW()-ROW($AX$1027)+1),"")</f>
        <v>0</v>
      </c>
      <c r="AY1407">
        <f>IFERROR(SMALL(AY346:AY1024,ROW()-ROW($AY$1027)+1),"")</f>
        <v>0</v>
      </c>
      <c r="AZ1407">
        <f>IFERROR(SMALL(AZ346:AZ1024,ROW()-ROW($AZ$1027)+1),"")</f>
        <v>0</v>
      </c>
      <c r="BA1407">
        <f>IFERROR(SMALL(BA346:BA1024,ROW()-ROW($BA$1027)+1),"")</f>
        <v>0</v>
      </c>
      <c r="BB1407">
        <f>IFERROR(SMALL(BB346:BB1024,ROW()-ROW($BB$1027)+1),"")</f>
        <v>0</v>
      </c>
      <c r="BC1407">
        <f>IFERROR(SMALL(BC346:BC1024,ROW()-ROW($BC$1027)+1),"")</f>
        <v>0</v>
      </c>
      <c r="BD1407">
        <f>IFERROR(SMALL(BD346:BD1024,ROW()-ROW($BD$1027)+1),"")</f>
        <v>0</v>
      </c>
      <c r="BE1407">
        <f>IFERROR(SMALL(BE346:BE1024,ROW()-ROW($BE$1027)+1),"")</f>
        <v>0</v>
      </c>
      <c r="BF1407">
        <f>IFERROR(SMALL(BF346:BF1024,ROW()-ROW($BF$1027)+1),"")</f>
        <v>0</v>
      </c>
      <c r="BG1407">
        <f>IFERROR(SMALL(BG346:BG1024,ROW()-ROW($BG$1027)+1),"")</f>
        <v>0</v>
      </c>
      <c r="BH1407">
        <f>IFERROR(SMALL(BH346:BH1024,ROW()-ROW($BH$1027)+1),"")</f>
        <v>0</v>
      </c>
      <c r="BI1407">
        <f>IFERROR(SMALL(BI346:BI1024,ROW()-ROW($BI$1027)+1),"")</f>
        <v>0</v>
      </c>
      <c r="BJ1407">
        <f>IFERROR(SMALL(BJ346:BJ1024,ROW()-ROW($BJ$1027)+1),"")</f>
        <v>0</v>
      </c>
      <c r="BK1407">
        <f>IFERROR(SMALL(BK346:BK1024,ROW()-ROW($BK$1027)+1),"")</f>
        <v>0</v>
      </c>
      <c r="BL1407">
        <f>IFERROR(SMALL(BL346:BL1024,ROW()-ROW($BL$1027)+1),"")</f>
        <v>0</v>
      </c>
      <c r="BM1407">
        <f>IFERROR(SMALL(BM346:BM1024,ROW()-ROW($BM$1027)+1),"")</f>
        <v>0</v>
      </c>
      <c r="BN1407">
        <f>IFERROR(SMALL(BN346:BN1024,ROW()-ROW($BN$1027)+1),"")</f>
        <v>0</v>
      </c>
      <c r="BO1407">
        <f>IFERROR(SMALL(BO346:BO1024,ROW()-ROW($BO$1027)+1),"")</f>
        <v>0</v>
      </c>
      <c r="BP1407">
        <f>IFERROR(SMALL(BP346:BP1024,ROW()-ROW($BP$1027)+1),"")</f>
        <v>0</v>
      </c>
      <c r="BQ1407">
        <f>IFERROR(SMALL(BQ346:BQ1024,ROW()-ROW($BQ$1027)+1),"")</f>
        <v>0</v>
      </c>
      <c r="BR1407">
        <f>IFERROR(SMALL(BR346:BR1024,ROW()-ROW($BR$1027)+1),"")</f>
        <v>0</v>
      </c>
    </row>
    <row r="1408" spans="5:70">
      <c r="E1408">
        <f>IFERROR(SMALL(E346:E1024,ROW()-ROW($E$1027)+1),"")</f>
        <v>0</v>
      </c>
      <c r="F1408">
        <f>IFERROR(SMALL(F346:F1024,ROW()-ROW($F$1027)+1),"")</f>
        <v>0</v>
      </c>
      <c r="G1408">
        <f>IFERROR(SMALL(G346:G1024,ROW()-ROW($G$1027)+1),"")</f>
        <v>0</v>
      </c>
      <c r="H1408">
        <f>IFERROR(SMALL(H346:H1024,ROW()-ROW($H$1027)+1),"")</f>
        <v>0</v>
      </c>
      <c r="I1408">
        <f>IFERROR(SMALL(I346:I1024,ROW()-ROW($I$1027)+1),"")</f>
        <v>0</v>
      </c>
      <c r="J1408">
        <f>IFERROR(SMALL(J346:J1024,ROW()-ROW($J$1027)+1),"")</f>
        <v>0</v>
      </c>
      <c r="K1408">
        <f>IFERROR(SMALL(K346:K1024,ROW()-ROW($K$1027)+1),"")</f>
        <v>0</v>
      </c>
      <c r="L1408">
        <f>IFERROR(SMALL(L346:L1024,ROW()-ROW($L$1027)+1),"")</f>
        <v>0</v>
      </c>
      <c r="M1408">
        <f>IFERROR(SMALL(M346:M1024,ROW()-ROW($M$1027)+1),"")</f>
        <v>0</v>
      </c>
      <c r="N1408">
        <f>IFERROR(SMALL(N346:N1024,ROW()-ROW($N$1027)+1),"")</f>
        <v>0</v>
      </c>
      <c r="O1408">
        <f>IFERROR(SMALL(O346:O1024,ROW()-ROW($O$1027)+1),"")</f>
        <v>0</v>
      </c>
      <c r="P1408">
        <f>IFERROR(SMALL(P346:P1024,ROW()-ROW($P$1027)+1),"")</f>
        <v>0</v>
      </c>
      <c r="Q1408">
        <f>IFERROR(SMALL(Q346:Q1024,ROW()-ROW($Q$1027)+1),"")</f>
        <v>0</v>
      </c>
      <c r="R1408">
        <f>IFERROR(SMALL(R346:R1024,ROW()-ROW($R$1027)+1),"")</f>
        <v>0</v>
      </c>
      <c r="S1408">
        <f>IFERROR(SMALL(S346:S1024,ROW()-ROW($S$1027)+1),"")</f>
        <v>0</v>
      </c>
      <c r="T1408">
        <f>IFERROR(SMALL(T346:T1024,ROW()-ROW($T$1027)+1),"")</f>
        <v>0</v>
      </c>
      <c r="U1408">
        <f>IFERROR(SMALL(U346:U1024,ROW()-ROW($U$1027)+1),"")</f>
        <v>0</v>
      </c>
      <c r="V1408">
        <f>IFERROR(SMALL(V346:V1024,ROW()-ROW($V$1027)+1),"")</f>
        <v>0</v>
      </c>
      <c r="W1408">
        <f>IFERROR(SMALL(W346:W1024,ROW()-ROW($W$1027)+1),"")</f>
        <v>0</v>
      </c>
      <c r="X1408">
        <f>IFERROR(SMALL(X346:X1024,ROW()-ROW($X$1027)+1),"")</f>
        <v>0</v>
      </c>
      <c r="Y1408">
        <f>IFERROR(SMALL(Y346:Y1024,ROW()-ROW($Y$1027)+1),"")</f>
        <v>0</v>
      </c>
      <c r="Z1408">
        <f>IFERROR(SMALL(Z346:Z1024,ROW()-ROW($Z$1027)+1),"")</f>
        <v>0</v>
      </c>
      <c r="AA1408">
        <f>IFERROR(SMALL(AA346:AA1024,ROW()-ROW($AA$1027)+1),"")</f>
        <v>0</v>
      </c>
      <c r="AB1408">
        <f>IFERROR(SMALL(AB346:AB1024,ROW()-ROW($AB$1027)+1),"")</f>
        <v>0</v>
      </c>
      <c r="AC1408">
        <f>IFERROR(SMALL(AC346:AC1024,ROW()-ROW($AC$1027)+1),"")</f>
        <v>0</v>
      </c>
      <c r="AD1408">
        <f>IFERROR(SMALL(AD346:AD1024,ROW()-ROW($AD$1027)+1),"")</f>
        <v>0</v>
      </c>
      <c r="AE1408">
        <f>IFERROR(SMALL(AE346:AE1024,ROW()-ROW($AE$1027)+1),"")</f>
        <v>0</v>
      </c>
      <c r="AF1408">
        <f>IFERROR(SMALL(AF346:AF1024,ROW()-ROW($AF$1027)+1),"")</f>
        <v>0</v>
      </c>
      <c r="AG1408">
        <f>IFERROR(SMALL(AG346:AG1024,ROW()-ROW($AG$1027)+1),"")</f>
        <v>0</v>
      </c>
      <c r="AH1408">
        <f>IFERROR(SMALL(AH346:AH1024,ROW()-ROW($AH$1027)+1),"")</f>
        <v>0</v>
      </c>
      <c r="AI1408">
        <f>IFERROR(SMALL(AI346:AI1024,ROW()-ROW($AI$1027)+1),"")</f>
        <v>0</v>
      </c>
      <c r="AJ1408">
        <f>IFERROR(SMALL(AJ346:AJ1024,ROW()-ROW($AJ$1027)+1),"")</f>
        <v>0</v>
      </c>
      <c r="AM1408">
        <f>IFERROR(SMALL(AM346:AM1024,ROW()-ROW($AM$1027)+1),"")</f>
        <v>0</v>
      </c>
      <c r="AN1408">
        <f>IFERROR(SMALL(AN346:AN1024,ROW()-ROW($AN$1027)+1),"")</f>
        <v>0</v>
      </c>
      <c r="AO1408">
        <f>IFERROR(SMALL(AO346:AO1024,ROW()-ROW($AO$1027)+1),"")</f>
        <v>0</v>
      </c>
      <c r="AP1408">
        <f>IFERROR(SMALL(AP346:AP1024,ROW()-ROW($AP$1027)+1),"")</f>
        <v>0</v>
      </c>
      <c r="AQ1408">
        <f>IFERROR(SMALL(AQ346:AQ1024,ROW()-ROW($AQ$1027)+1),"")</f>
        <v>0</v>
      </c>
      <c r="AR1408">
        <f>IFERROR(SMALL(AR346:AR1024,ROW()-ROW($AR$1027)+1),"")</f>
        <v>0</v>
      </c>
      <c r="AS1408">
        <f>IFERROR(SMALL(AS346:AS1024,ROW()-ROW($AS$1027)+1),"")</f>
        <v>0</v>
      </c>
      <c r="AT1408">
        <f>IFERROR(SMALL(AT346:AT1024,ROW()-ROW($AT$1027)+1),"")</f>
        <v>0</v>
      </c>
      <c r="AU1408">
        <f>IFERROR(SMALL(AU346:AU1024,ROW()-ROW($AU$1027)+1),"")</f>
        <v>0</v>
      </c>
      <c r="AV1408">
        <f>IFERROR(SMALL(AV346:AV1024,ROW()-ROW($AV$1027)+1),"")</f>
        <v>0</v>
      </c>
      <c r="AW1408">
        <f>IFERROR(SMALL(AW346:AW1024,ROW()-ROW($AW$1027)+1),"")</f>
        <v>0</v>
      </c>
      <c r="AX1408">
        <f>IFERROR(SMALL(AX346:AX1024,ROW()-ROW($AX$1027)+1),"")</f>
        <v>0</v>
      </c>
      <c r="AY1408">
        <f>IFERROR(SMALL(AY346:AY1024,ROW()-ROW($AY$1027)+1),"")</f>
        <v>0</v>
      </c>
      <c r="AZ1408">
        <f>IFERROR(SMALL(AZ346:AZ1024,ROW()-ROW($AZ$1027)+1),"")</f>
        <v>0</v>
      </c>
      <c r="BA1408">
        <f>IFERROR(SMALL(BA346:BA1024,ROW()-ROW($BA$1027)+1),"")</f>
        <v>0</v>
      </c>
      <c r="BB1408">
        <f>IFERROR(SMALL(BB346:BB1024,ROW()-ROW($BB$1027)+1),"")</f>
        <v>0</v>
      </c>
      <c r="BC1408">
        <f>IFERROR(SMALL(BC346:BC1024,ROW()-ROW($BC$1027)+1),"")</f>
        <v>0</v>
      </c>
      <c r="BD1408">
        <f>IFERROR(SMALL(BD346:BD1024,ROW()-ROW($BD$1027)+1),"")</f>
        <v>0</v>
      </c>
      <c r="BE1408">
        <f>IFERROR(SMALL(BE346:BE1024,ROW()-ROW($BE$1027)+1),"")</f>
        <v>0</v>
      </c>
      <c r="BF1408">
        <f>IFERROR(SMALL(BF346:BF1024,ROW()-ROW($BF$1027)+1),"")</f>
        <v>0</v>
      </c>
      <c r="BG1408">
        <f>IFERROR(SMALL(BG346:BG1024,ROW()-ROW($BG$1027)+1),"")</f>
        <v>0</v>
      </c>
      <c r="BH1408">
        <f>IFERROR(SMALL(BH346:BH1024,ROW()-ROW($BH$1027)+1),"")</f>
        <v>0</v>
      </c>
      <c r="BI1408">
        <f>IFERROR(SMALL(BI346:BI1024,ROW()-ROW($BI$1027)+1),"")</f>
        <v>0</v>
      </c>
      <c r="BJ1408">
        <f>IFERROR(SMALL(BJ346:BJ1024,ROW()-ROW($BJ$1027)+1),"")</f>
        <v>0</v>
      </c>
      <c r="BK1408">
        <f>IFERROR(SMALL(BK346:BK1024,ROW()-ROW($BK$1027)+1),"")</f>
        <v>0</v>
      </c>
      <c r="BL1408">
        <f>IFERROR(SMALL(BL346:BL1024,ROW()-ROW($BL$1027)+1),"")</f>
        <v>0</v>
      </c>
      <c r="BM1408">
        <f>IFERROR(SMALL(BM346:BM1024,ROW()-ROW($BM$1027)+1),"")</f>
        <v>0</v>
      </c>
      <c r="BN1408">
        <f>IFERROR(SMALL(BN346:BN1024,ROW()-ROW($BN$1027)+1),"")</f>
        <v>0</v>
      </c>
      <c r="BO1408">
        <f>IFERROR(SMALL(BO346:BO1024,ROW()-ROW($BO$1027)+1),"")</f>
        <v>0</v>
      </c>
      <c r="BP1408">
        <f>IFERROR(SMALL(BP346:BP1024,ROW()-ROW($BP$1027)+1),"")</f>
        <v>0</v>
      </c>
      <c r="BQ1408">
        <f>IFERROR(SMALL(BQ346:BQ1024,ROW()-ROW($BQ$1027)+1),"")</f>
        <v>0</v>
      </c>
      <c r="BR1408">
        <f>IFERROR(SMALL(BR346:BR1024,ROW()-ROW($BR$1027)+1),"")</f>
        <v>0</v>
      </c>
    </row>
    <row r="1409" spans="5:70">
      <c r="E1409">
        <f>IFERROR(SMALL(E346:E1024,ROW()-ROW($E$1027)+1),"")</f>
        <v>0</v>
      </c>
      <c r="F1409">
        <f>IFERROR(SMALL(F346:F1024,ROW()-ROW($F$1027)+1),"")</f>
        <v>0</v>
      </c>
      <c r="G1409">
        <f>IFERROR(SMALL(G346:G1024,ROW()-ROW($G$1027)+1),"")</f>
        <v>0</v>
      </c>
      <c r="H1409">
        <f>IFERROR(SMALL(H346:H1024,ROW()-ROW($H$1027)+1),"")</f>
        <v>0</v>
      </c>
      <c r="I1409">
        <f>IFERROR(SMALL(I346:I1024,ROW()-ROW($I$1027)+1),"")</f>
        <v>0</v>
      </c>
      <c r="J1409">
        <f>IFERROR(SMALL(J346:J1024,ROW()-ROW($J$1027)+1),"")</f>
        <v>0</v>
      </c>
      <c r="K1409">
        <f>IFERROR(SMALL(K346:K1024,ROW()-ROW($K$1027)+1),"")</f>
        <v>0</v>
      </c>
      <c r="L1409">
        <f>IFERROR(SMALL(L346:L1024,ROW()-ROW($L$1027)+1),"")</f>
        <v>0</v>
      </c>
      <c r="M1409">
        <f>IFERROR(SMALL(M346:M1024,ROW()-ROW($M$1027)+1),"")</f>
        <v>0</v>
      </c>
      <c r="N1409">
        <f>IFERROR(SMALL(N346:N1024,ROW()-ROW($N$1027)+1),"")</f>
        <v>0</v>
      </c>
      <c r="O1409">
        <f>IFERROR(SMALL(O346:O1024,ROW()-ROW($O$1027)+1),"")</f>
        <v>0</v>
      </c>
      <c r="P1409">
        <f>IFERROR(SMALL(P346:P1024,ROW()-ROW($P$1027)+1),"")</f>
        <v>0</v>
      </c>
      <c r="Q1409">
        <f>IFERROR(SMALL(Q346:Q1024,ROW()-ROW($Q$1027)+1),"")</f>
        <v>0</v>
      </c>
      <c r="R1409">
        <f>IFERROR(SMALL(R346:R1024,ROW()-ROW($R$1027)+1),"")</f>
        <v>0</v>
      </c>
      <c r="S1409">
        <f>IFERROR(SMALL(S346:S1024,ROW()-ROW($S$1027)+1),"")</f>
        <v>0</v>
      </c>
      <c r="T1409">
        <f>IFERROR(SMALL(T346:T1024,ROW()-ROW($T$1027)+1),"")</f>
        <v>0</v>
      </c>
      <c r="U1409">
        <f>IFERROR(SMALL(U346:U1024,ROW()-ROW($U$1027)+1),"")</f>
        <v>0</v>
      </c>
      <c r="V1409">
        <f>IFERROR(SMALL(V346:V1024,ROW()-ROW($V$1027)+1),"")</f>
        <v>0</v>
      </c>
      <c r="W1409">
        <f>IFERROR(SMALL(W346:W1024,ROW()-ROW($W$1027)+1),"")</f>
        <v>0</v>
      </c>
      <c r="X1409">
        <f>IFERROR(SMALL(X346:X1024,ROW()-ROW($X$1027)+1),"")</f>
        <v>0</v>
      </c>
      <c r="Y1409">
        <f>IFERROR(SMALL(Y346:Y1024,ROW()-ROW($Y$1027)+1),"")</f>
        <v>0</v>
      </c>
      <c r="Z1409">
        <f>IFERROR(SMALL(Z346:Z1024,ROW()-ROW($Z$1027)+1),"")</f>
        <v>0</v>
      </c>
      <c r="AA1409">
        <f>IFERROR(SMALL(AA346:AA1024,ROW()-ROW($AA$1027)+1),"")</f>
        <v>0</v>
      </c>
      <c r="AB1409">
        <f>IFERROR(SMALL(AB346:AB1024,ROW()-ROW($AB$1027)+1),"")</f>
        <v>0</v>
      </c>
      <c r="AC1409">
        <f>IFERROR(SMALL(AC346:AC1024,ROW()-ROW($AC$1027)+1),"")</f>
        <v>0</v>
      </c>
      <c r="AD1409">
        <f>IFERROR(SMALL(AD346:AD1024,ROW()-ROW($AD$1027)+1),"")</f>
        <v>0</v>
      </c>
      <c r="AE1409">
        <f>IFERROR(SMALL(AE346:AE1024,ROW()-ROW($AE$1027)+1),"")</f>
        <v>0</v>
      </c>
      <c r="AF1409">
        <f>IFERROR(SMALL(AF346:AF1024,ROW()-ROW($AF$1027)+1),"")</f>
        <v>0</v>
      </c>
      <c r="AG1409">
        <f>IFERROR(SMALL(AG346:AG1024,ROW()-ROW($AG$1027)+1),"")</f>
        <v>0</v>
      </c>
      <c r="AH1409">
        <f>IFERROR(SMALL(AH346:AH1024,ROW()-ROW($AH$1027)+1),"")</f>
        <v>0</v>
      </c>
      <c r="AI1409">
        <f>IFERROR(SMALL(AI346:AI1024,ROW()-ROW($AI$1027)+1),"")</f>
        <v>0</v>
      </c>
      <c r="AJ1409">
        <f>IFERROR(SMALL(AJ346:AJ1024,ROW()-ROW($AJ$1027)+1),"")</f>
        <v>0</v>
      </c>
      <c r="AM1409">
        <f>IFERROR(SMALL(AM346:AM1024,ROW()-ROW($AM$1027)+1),"")</f>
        <v>0</v>
      </c>
      <c r="AN1409">
        <f>IFERROR(SMALL(AN346:AN1024,ROW()-ROW($AN$1027)+1),"")</f>
        <v>0</v>
      </c>
      <c r="AO1409">
        <f>IFERROR(SMALL(AO346:AO1024,ROW()-ROW($AO$1027)+1),"")</f>
        <v>0</v>
      </c>
      <c r="AP1409">
        <f>IFERROR(SMALL(AP346:AP1024,ROW()-ROW($AP$1027)+1),"")</f>
        <v>0</v>
      </c>
      <c r="AQ1409">
        <f>IFERROR(SMALL(AQ346:AQ1024,ROW()-ROW($AQ$1027)+1),"")</f>
        <v>0</v>
      </c>
      <c r="AR1409">
        <f>IFERROR(SMALL(AR346:AR1024,ROW()-ROW($AR$1027)+1),"")</f>
        <v>0</v>
      </c>
      <c r="AS1409">
        <f>IFERROR(SMALL(AS346:AS1024,ROW()-ROW($AS$1027)+1),"")</f>
        <v>0</v>
      </c>
      <c r="AT1409">
        <f>IFERROR(SMALL(AT346:AT1024,ROW()-ROW($AT$1027)+1),"")</f>
        <v>0</v>
      </c>
      <c r="AU1409">
        <f>IFERROR(SMALL(AU346:AU1024,ROW()-ROW($AU$1027)+1),"")</f>
        <v>0</v>
      </c>
      <c r="AV1409">
        <f>IFERROR(SMALL(AV346:AV1024,ROW()-ROW($AV$1027)+1),"")</f>
        <v>0</v>
      </c>
      <c r="AW1409">
        <f>IFERROR(SMALL(AW346:AW1024,ROW()-ROW($AW$1027)+1),"")</f>
        <v>0</v>
      </c>
      <c r="AX1409">
        <f>IFERROR(SMALL(AX346:AX1024,ROW()-ROW($AX$1027)+1),"")</f>
        <v>0</v>
      </c>
      <c r="AY1409">
        <f>IFERROR(SMALL(AY346:AY1024,ROW()-ROW($AY$1027)+1),"")</f>
        <v>0</v>
      </c>
      <c r="AZ1409">
        <f>IFERROR(SMALL(AZ346:AZ1024,ROW()-ROW($AZ$1027)+1),"")</f>
        <v>0</v>
      </c>
      <c r="BA1409">
        <f>IFERROR(SMALL(BA346:BA1024,ROW()-ROW($BA$1027)+1),"")</f>
        <v>0</v>
      </c>
      <c r="BB1409">
        <f>IFERROR(SMALL(BB346:BB1024,ROW()-ROW($BB$1027)+1),"")</f>
        <v>0</v>
      </c>
      <c r="BC1409">
        <f>IFERROR(SMALL(BC346:BC1024,ROW()-ROW($BC$1027)+1),"")</f>
        <v>0</v>
      </c>
      <c r="BD1409">
        <f>IFERROR(SMALL(BD346:BD1024,ROW()-ROW($BD$1027)+1),"")</f>
        <v>0</v>
      </c>
      <c r="BE1409">
        <f>IFERROR(SMALL(BE346:BE1024,ROW()-ROW($BE$1027)+1),"")</f>
        <v>0</v>
      </c>
      <c r="BF1409">
        <f>IFERROR(SMALL(BF346:BF1024,ROW()-ROW($BF$1027)+1),"")</f>
        <v>0</v>
      </c>
      <c r="BG1409">
        <f>IFERROR(SMALL(BG346:BG1024,ROW()-ROW($BG$1027)+1),"")</f>
        <v>0</v>
      </c>
      <c r="BH1409">
        <f>IFERROR(SMALL(BH346:BH1024,ROW()-ROW($BH$1027)+1),"")</f>
        <v>0</v>
      </c>
      <c r="BI1409">
        <f>IFERROR(SMALL(BI346:BI1024,ROW()-ROW($BI$1027)+1),"")</f>
        <v>0</v>
      </c>
      <c r="BJ1409">
        <f>IFERROR(SMALL(BJ346:BJ1024,ROW()-ROW($BJ$1027)+1),"")</f>
        <v>0</v>
      </c>
      <c r="BK1409">
        <f>IFERROR(SMALL(BK346:BK1024,ROW()-ROW($BK$1027)+1),"")</f>
        <v>0</v>
      </c>
      <c r="BL1409">
        <f>IFERROR(SMALL(BL346:BL1024,ROW()-ROW($BL$1027)+1),"")</f>
        <v>0</v>
      </c>
      <c r="BM1409">
        <f>IFERROR(SMALL(BM346:BM1024,ROW()-ROW($BM$1027)+1),"")</f>
        <v>0</v>
      </c>
      <c r="BN1409">
        <f>IFERROR(SMALL(BN346:BN1024,ROW()-ROW($BN$1027)+1),"")</f>
        <v>0</v>
      </c>
      <c r="BO1409">
        <f>IFERROR(SMALL(BO346:BO1024,ROW()-ROW($BO$1027)+1),"")</f>
        <v>0</v>
      </c>
      <c r="BP1409">
        <f>IFERROR(SMALL(BP346:BP1024,ROW()-ROW($BP$1027)+1),"")</f>
        <v>0</v>
      </c>
      <c r="BQ1409">
        <f>IFERROR(SMALL(BQ346:BQ1024,ROW()-ROW($BQ$1027)+1),"")</f>
        <v>0</v>
      </c>
      <c r="BR1409">
        <f>IFERROR(SMALL(BR346:BR1024,ROW()-ROW($BR$1027)+1),"")</f>
        <v>0</v>
      </c>
    </row>
    <row r="1410" spans="5:70">
      <c r="E1410">
        <f>IFERROR(SMALL(E346:E1024,ROW()-ROW($E$1027)+1),"")</f>
        <v>0</v>
      </c>
      <c r="F1410">
        <f>IFERROR(SMALL(F346:F1024,ROW()-ROW($F$1027)+1),"")</f>
        <v>0</v>
      </c>
      <c r="G1410">
        <f>IFERROR(SMALL(G346:G1024,ROW()-ROW($G$1027)+1),"")</f>
        <v>0</v>
      </c>
      <c r="H1410">
        <f>IFERROR(SMALL(H346:H1024,ROW()-ROW($H$1027)+1),"")</f>
        <v>0</v>
      </c>
      <c r="I1410">
        <f>IFERROR(SMALL(I346:I1024,ROW()-ROW($I$1027)+1),"")</f>
        <v>0</v>
      </c>
      <c r="J1410">
        <f>IFERROR(SMALL(J346:J1024,ROW()-ROW($J$1027)+1),"")</f>
        <v>0</v>
      </c>
      <c r="K1410">
        <f>IFERROR(SMALL(K346:K1024,ROW()-ROW($K$1027)+1),"")</f>
        <v>0</v>
      </c>
      <c r="L1410">
        <f>IFERROR(SMALL(L346:L1024,ROW()-ROW($L$1027)+1),"")</f>
        <v>0</v>
      </c>
      <c r="M1410">
        <f>IFERROR(SMALL(M346:M1024,ROW()-ROW($M$1027)+1),"")</f>
        <v>0</v>
      </c>
      <c r="N1410">
        <f>IFERROR(SMALL(N346:N1024,ROW()-ROW($N$1027)+1),"")</f>
        <v>0</v>
      </c>
      <c r="O1410">
        <f>IFERROR(SMALL(O346:O1024,ROW()-ROW($O$1027)+1),"")</f>
        <v>0</v>
      </c>
      <c r="P1410">
        <f>IFERROR(SMALL(P346:P1024,ROW()-ROW($P$1027)+1),"")</f>
        <v>0</v>
      </c>
      <c r="Q1410">
        <f>IFERROR(SMALL(Q346:Q1024,ROW()-ROW($Q$1027)+1),"")</f>
        <v>0</v>
      </c>
      <c r="R1410">
        <f>IFERROR(SMALL(R346:R1024,ROW()-ROW($R$1027)+1),"")</f>
        <v>0</v>
      </c>
      <c r="S1410">
        <f>IFERROR(SMALL(S346:S1024,ROW()-ROW($S$1027)+1),"")</f>
        <v>0</v>
      </c>
      <c r="T1410">
        <f>IFERROR(SMALL(T346:T1024,ROW()-ROW($T$1027)+1),"")</f>
        <v>0</v>
      </c>
      <c r="U1410">
        <f>IFERROR(SMALL(U346:U1024,ROW()-ROW($U$1027)+1),"")</f>
        <v>0</v>
      </c>
      <c r="V1410">
        <f>IFERROR(SMALL(V346:V1024,ROW()-ROW($V$1027)+1),"")</f>
        <v>0</v>
      </c>
      <c r="W1410">
        <f>IFERROR(SMALL(W346:W1024,ROW()-ROW($W$1027)+1),"")</f>
        <v>0</v>
      </c>
      <c r="X1410">
        <f>IFERROR(SMALL(X346:X1024,ROW()-ROW($X$1027)+1),"")</f>
        <v>0</v>
      </c>
      <c r="Y1410">
        <f>IFERROR(SMALL(Y346:Y1024,ROW()-ROW($Y$1027)+1),"")</f>
        <v>0</v>
      </c>
      <c r="Z1410">
        <f>IFERROR(SMALL(Z346:Z1024,ROW()-ROW($Z$1027)+1),"")</f>
        <v>0</v>
      </c>
      <c r="AA1410">
        <f>IFERROR(SMALL(AA346:AA1024,ROW()-ROW($AA$1027)+1),"")</f>
        <v>0</v>
      </c>
      <c r="AB1410">
        <f>IFERROR(SMALL(AB346:AB1024,ROW()-ROW($AB$1027)+1),"")</f>
        <v>0</v>
      </c>
      <c r="AC1410">
        <f>IFERROR(SMALL(AC346:AC1024,ROW()-ROW($AC$1027)+1),"")</f>
        <v>0</v>
      </c>
      <c r="AD1410">
        <f>IFERROR(SMALL(AD346:AD1024,ROW()-ROW($AD$1027)+1),"")</f>
        <v>0</v>
      </c>
      <c r="AE1410">
        <f>IFERROR(SMALL(AE346:AE1024,ROW()-ROW($AE$1027)+1),"")</f>
        <v>0</v>
      </c>
      <c r="AF1410">
        <f>IFERROR(SMALL(AF346:AF1024,ROW()-ROW($AF$1027)+1),"")</f>
        <v>0</v>
      </c>
      <c r="AG1410">
        <f>IFERROR(SMALL(AG346:AG1024,ROW()-ROW($AG$1027)+1),"")</f>
        <v>0</v>
      </c>
      <c r="AH1410">
        <f>IFERROR(SMALL(AH346:AH1024,ROW()-ROW($AH$1027)+1),"")</f>
        <v>0</v>
      </c>
      <c r="AI1410">
        <f>IFERROR(SMALL(AI346:AI1024,ROW()-ROW($AI$1027)+1),"")</f>
        <v>0</v>
      </c>
      <c r="AJ1410">
        <f>IFERROR(SMALL(AJ346:AJ1024,ROW()-ROW($AJ$1027)+1),"")</f>
        <v>0</v>
      </c>
      <c r="AM1410">
        <f>IFERROR(SMALL(AM346:AM1024,ROW()-ROW($AM$1027)+1),"")</f>
        <v>0</v>
      </c>
      <c r="AN1410">
        <f>IFERROR(SMALL(AN346:AN1024,ROW()-ROW($AN$1027)+1),"")</f>
        <v>0</v>
      </c>
      <c r="AO1410">
        <f>IFERROR(SMALL(AO346:AO1024,ROW()-ROW($AO$1027)+1),"")</f>
        <v>0</v>
      </c>
      <c r="AP1410">
        <f>IFERROR(SMALL(AP346:AP1024,ROW()-ROW($AP$1027)+1),"")</f>
        <v>0</v>
      </c>
      <c r="AQ1410">
        <f>IFERROR(SMALL(AQ346:AQ1024,ROW()-ROW($AQ$1027)+1),"")</f>
        <v>0</v>
      </c>
      <c r="AR1410">
        <f>IFERROR(SMALL(AR346:AR1024,ROW()-ROW($AR$1027)+1),"")</f>
        <v>0</v>
      </c>
      <c r="AS1410">
        <f>IFERROR(SMALL(AS346:AS1024,ROW()-ROW($AS$1027)+1),"")</f>
        <v>0</v>
      </c>
      <c r="AT1410">
        <f>IFERROR(SMALL(AT346:AT1024,ROW()-ROW($AT$1027)+1),"")</f>
        <v>0</v>
      </c>
      <c r="AU1410">
        <f>IFERROR(SMALL(AU346:AU1024,ROW()-ROW($AU$1027)+1),"")</f>
        <v>0</v>
      </c>
      <c r="AV1410">
        <f>IFERROR(SMALL(AV346:AV1024,ROW()-ROW($AV$1027)+1),"")</f>
        <v>0</v>
      </c>
      <c r="AW1410">
        <f>IFERROR(SMALL(AW346:AW1024,ROW()-ROW($AW$1027)+1),"")</f>
        <v>0</v>
      </c>
      <c r="AX1410">
        <f>IFERROR(SMALL(AX346:AX1024,ROW()-ROW($AX$1027)+1),"")</f>
        <v>0</v>
      </c>
      <c r="AY1410">
        <f>IFERROR(SMALL(AY346:AY1024,ROW()-ROW($AY$1027)+1),"")</f>
        <v>0</v>
      </c>
      <c r="AZ1410">
        <f>IFERROR(SMALL(AZ346:AZ1024,ROW()-ROW($AZ$1027)+1),"")</f>
        <v>0</v>
      </c>
      <c r="BA1410">
        <f>IFERROR(SMALL(BA346:BA1024,ROW()-ROW($BA$1027)+1),"")</f>
        <v>0</v>
      </c>
      <c r="BB1410">
        <f>IFERROR(SMALL(BB346:BB1024,ROW()-ROW($BB$1027)+1),"")</f>
        <v>0</v>
      </c>
      <c r="BC1410">
        <f>IFERROR(SMALL(BC346:BC1024,ROW()-ROW($BC$1027)+1),"")</f>
        <v>0</v>
      </c>
      <c r="BD1410">
        <f>IFERROR(SMALL(BD346:BD1024,ROW()-ROW($BD$1027)+1),"")</f>
        <v>0</v>
      </c>
      <c r="BE1410">
        <f>IFERROR(SMALL(BE346:BE1024,ROW()-ROW($BE$1027)+1),"")</f>
        <v>0</v>
      </c>
      <c r="BF1410">
        <f>IFERROR(SMALL(BF346:BF1024,ROW()-ROW($BF$1027)+1),"")</f>
        <v>0</v>
      </c>
      <c r="BG1410">
        <f>IFERROR(SMALL(BG346:BG1024,ROW()-ROW($BG$1027)+1),"")</f>
        <v>0</v>
      </c>
      <c r="BH1410">
        <f>IFERROR(SMALL(BH346:BH1024,ROW()-ROW($BH$1027)+1),"")</f>
        <v>0</v>
      </c>
      <c r="BI1410">
        <f>IFERROR(SMALL(BI346:BI1024,ROW()-ROW($BI$1027)+1),"")</f>
        <v>0</v>
      </c>
      <c r="BJ1410">
        <f>IFERROR(SMALL(BJ346:BJ1024,ROW()-ROW($BJ$1027)+1),"")</f>
        <v>0</v>
      </c>
      <c r="BK1410">
        <f>IFERROR(SMALL(BK346:BK1024,ROW()-ROW($BK$1027)+1),"")</f>
        <v>0</v>
      </c>
      <c r="BL1410">
        <f>IFERROR(SMALL(BL346:BL1024,ROW()-ROW($BL$1027)+1),"")</f>
        <v>0</v>
      </c>
      <c r="BM1410">
        <f>IFERROR(SMALL(BM346:BM1024,ROW()-ROW($BM$1027)+1),"")</f>
        <v>0</v>
      </c>
      <c r="BN1410">
        <f>IFERROR(SMALL(BN346:BN1024,ROW()-ROW($BN$1027)+1),"")</f>
        <v>0</v>
      </c>
      <c r="BO1410">
        <f>IFERROR(SMALL(BO346:BO1024,ROW()-ROW($BO$1027)+1),"")</f>
        <v>0</v>
      </c>
      <c r="BP1410">
        <f>IFERROR(SMALL(BP346:BP1024,ROW()-ROW($BP$1027)+1),"")</f>
        <v>0</v>
      </c>
      <c r="BQ1410">
        <f>IFERROR(SMALL(BQ346:BQ1024,ROW()-ROW($BQ$1027)+1),"")</f>
        <v>0</v>
      </c>
      <c r="BR1410">
        <f>IFERROR(SMALL(BR346:BR1024,ROW()-ROW($BR$1027)+1),"")</f>
        <v>0</v>
      </c>
    </row>
    <row r="1411" spans="5:70">
      <c r="E1411">
        <f>IFERROR(SMALL(E346:E1024,ROW()-ROW($E$1027)+1),"")</f>
        <v>0</v>
      </c>
      <c r="F1411">
        <f>IFERROR(SMALL(F346:F1024,ROW()-ROW($F$1027)+1),"")</f>
        <v>0</v>
      </c>
      <c r="G1411">
        <f>IFERROR(SMALL(G346:G1024,ROW()-ROW($G$1027)+1),"")</f>
        <v>0</v>
      </c>
      <c r="H1411">
        <f>IFERROR(SMALL(H346:H1024,ROW()-ROW($H$1027)+1),"")</f>
        <v>0</v>
      </c>
      <c r="I1411">
        <f>IFERROR(SMALL(I346:I1024,ROW()-ROW($I$1027)+1),"")</f>
        <v>0</v>
      </c>
      <c r="J1411">
        <f>IFERROR(SMALL(J346:J1024,ROW()-ROW($J$1027)+1),"")</f>
        <v>0</v>
      </c>
      <c r="K1411">
        <f>IFERROR(SMALL(K346:K1024,ROW()-ROW($K$1027)+1),"")</f>
        <v>0</v>
      </c>
      <c r="L1411">
        <f>IFERROR(SMALL(L346:L1024,ROW()-ROW($L$1027)+1),"")</f>
        <v>0</v>
      </c>
      <c r="M1411">
        <f>IFERROR(SMALL(M346:M1024,ROW()-ROW($M$1027)+1),"")</f>
        <v>0</v>
      </c>
      <c r="N1411">
        <f>IFERROR(SMALL(N346:N1024,ROW()-ROW($N$1027)+1),"")</f>
        <v>0</v>
      </c>
      <c r="O1411">
        <f>IFERROR(SMALL(O346:O1024,ROW()-ROW($O$1027)+1),"")</f>
        <v>0</v>
      </c>
      <c r="P1411">
        <f>IFERROR(SMALL(P346:P1024,ROW()-ROW($P$1027)+1),"")</f>
        <v>0</v>
      </c>
      <c r="Q1411">
        <f>IFERROR(SMALL(Q346:Q1024,ROW()-ROW($Q$1027)+1),"")</f>
        <v>0</v>
      </c>
      <c r="R1411">
        <f>IFERROR(SMALL(R346:R1024,ROW()-ROW($R$1027)+1),"")</f>
        <v>0</v>
      </c>
      <c r="S1411">
        <f>IFERROR(SMALL(S346:S1024,ROW()-ROW($S$1027)+1),"")</f>
        <v>0</v>
      </c>
      <c r="T1411">
        <f>IFERROR(SMALL(T346:T1024,ROW()-ROW($T$1027)+1),"")</f>
        <v>0</v>
      </c>
      <c r="U1411">
        <f>IFERROR(SMALL(U346:U1024,ROW()-ROW($U$1027)+1),"")</f>
        <v>0</v>
      </c>
      <c r="V1411">
        <f>IFERROR(SMALL(V346:V1024,ROW()-ROW($V$1027)+1),"")</f>
        <v>0</v>
      </c>
      <c r="W1411">
        <f>IFERROR(SMALL(W346:W1024,ROW()-ROW($W$1027)+1),"")</f>
        <v>0</v>
      </c>
      <c r="X1411">
        <f>IFERROR(SMALL(X346:X1024,ROW()-ROW($X$1027)+1),"")</f>
        <v>0</v>
      </c>
      <c r="Y1411">
        <f>IFERROR(SMALL(Y346:Y1024,ROW()-ROW($Y$1027)+1),"")</f>
        <v>0</v>
      </c>
      <c r="Z1411">
        <f>IFERROR(SMALL(Z346:Z1024,ROW()-ROW($Z$1027)+1),"")</f>
        <v>0</v>
      </c>
      <c r="AA1411">
        <f>IFERROR(SMALL(AA346:AA1024,ROW()-ROW($AA$1027)+1),"")</f>
        <v>0</v>
      </c>
      <c r="AB1411">
        <f>IFERROR(SMALL(AB346:AB1024,ROW()-ROW($AB$1027)+1),"")</f>
        <v>0</v>
      </c>
      <c r="AC1411">
        <f>IFERROR(SMALL(AC346:AC1024,ROW()-ROW($AC$1027)+1),"")</f>
        <v>0</v>
      </c>
      <c r="AD1411">
        <f>IFERROR(SMALL(AD346:AD1024,ROW()-ROW($AD$1027)+1),"")</f>
        <v>0</v>
      </c>
      <c r="AE1411">
        <f>IFERROR(SMALL(AE346:AE1024,ROW()-ROW($AE$1027)+1),"")</f>
        <v>0</v>
      </c>
      <c r="AF1411">
        <f>IFERROR(SMALL(AF346:AF1024,ROW()-ROW($AF$1027)+1),"")</f>
        <v>0</v>
      </c>
      <c r="AG1411">
        <f>IFERROR(SMALL(AG346:AG1024,ROW()-ROW($AG$1027)+1),"")</f>
        <v>0</v>
      </c>
      <c r="AH1411">
        <f>IFERROR(SMALL(AH346:AH1024,ROW()-ROW($AH$1027)+1),"")</f>
        <v>0</v>
      </c>
      <c r="AI1411">
        <f>IFERROR(SMALL(AI346:AI1024,ROW()-ROW($AI$1027)+1),"")</f>
        <v>0</v>
      </c>
      <c r="AJ1411">
        <f>IFERROR(SMALL(AJ346:AJ1024,ROW()-ROW($AJ$1027)+1),"")</f>
        <v>0</v>
      </c>
      <c r="AM1411">
        <f>IFERROR(SMALL(AM346:AM1024,ROW()-ROW($AM$1027)+1),"")</f>
        <v>0</v>
      </c>
      <c r="AN1411">
        <f>IFERROR(SMALL(AN346:AN1024,ROW()-ROW($AN$1027)+1),"")</f>
        <v>0</v>
      </c>
      <c r="AO1411">
        <f>IFERROR(SMALL(AO346:AO1024,ROW()-ROW($AO$1027)+1),"")</f>
        <v>0</v>
      </c>
      <c r="AP1411">
        <f>IFERROR(SMALL(AP346:AP1024,ROW()-ROW($AP$1027)+1),"")</f>
        <v>0</v>
      </c>
      <c r="AQ1411">
        <f>IFERROR(SMALL(AQ346:AQ1024,ROW()-ROW($AQ$1027)+1),"")</f>
        <v>0</v>
      </c>
      <c r="AR1411">
        <f>IFERROR(SMALL(AR346:AR1024,ROW()-ROW($AR$1027)+1),"")</f>
        <v>0</v>
      </c>
      <c r="AS1411">
        <f>IFERROR(SMALL(AS346:AS1024,ROW()-ROW($AS$1027)+1),"")</f>
        <v>0</v>
      </c>
      <c r="AT1411">
        <f>IFERROR(SMALL(AT346:AT1024,ROW()-ROW($AT$1027)+1),"")</f>
        <v>0</v>
      </c>
      <c r="AU1411">
        <f>IFERROR(SMALL(AU346:AU1024,ROW()-ROW($AU$1027)+1),"")</f>
        <v>0</v>
      </c>
      <c r="AV1411">
        <f>IFERROR(SMALL(AV346:AV1024,ROW()-ROW($AV$1027)+1),"")</f>
        <v>0</v>
      </c>
      <c r="AW1411">
        <f>IFERROR(SMALL(AW346:AW1024,ROW()-ROW($AW$1027)+1),"")</f>
        <v>0</v>
      </c>
      <c r="AX1411">
        <f>IFERROR(SMALL(AX346:AX1024,ROW()-ROW($AX$1027)+1),"")</f>
        <v>0</v>
      </c>
      <c r="AY1411">
        <f>IFERROR(SMALL(AY346:AY1024,ROW()-ROW($AY$1027)+1),"")</f>
        <v>0</v>
      </c>
      <c r="AZ1411">
        <f>IFERROR(SMALL(AZ346:AZ1024,ROW()-ROW($AZ$1027)+1),"")</f>
        <v>0</v>
      </c>
      <c r="BA1411">
        <f>IFERROR(SMALL(BA346:BA1024,ROW()-ROW($BA$1027)+1),"")</f>
        <v>0</v>
      </c>
      <c r="BB1411">
        <f>IFERROR(SMALL(BB346:BB1024,ROW()-ROW($BB$1027)+1),"")</f>
        <v>0</v>
      </c>
      <c r="BC1411">
        <f>IFERROR(SMALL(BC346:BC1024,ROW()-ROW($BC$1027)+1),"")</f>
        <v>0</v>
      </c>
      <c r="BD1411">
        <f>IFERROR(SMALL(BD346:BD1024,ROW()-ROW($BD$1027)+1),"")</f>
        <v>0</v>
      </c>
      <c r="BE1411">
        <f>IFERROR(SMALL(BE346:BE1024,ROW()-ROW($BE$1027)+1),"")</f>
        <v>0</v>
      </c>
      <c r="BF1411">
        <f>IFERROR(SMALL(BF346:BF1024,ROW()-ROW($BF$1027)+1),"")</f>
        <v>0</v>
      </c>
      <c r="BG1411">
        <f>IFERROR(SMALL(BG346:BG1024,ROW()-ROW($BG$1027)+1),"")</f>
        <v>0</v>
      </c>
      <c r="BH1411">
        <f>IFERROR(SMALL(BH346:BH1024,ROW()-ROW($BH$1027)+1),"")</f>
        <v>0</v>
      </c>
      <c r="BI1411">
        <f>IFERROR(SMALL(BI346:BI1024,ROW()-ROW($BI$1027)+1),"")</f>
        <v>0</v>
      </c>
      <c r="BJ1411">
        <f>IFERROR(SMALL(BJ346:BJ1024,ROW()-ROW($BJ$1027)+1),"")</f>
        <v>0</v>
      </c>
      <c r="BK1411">
        <f>IFERROR(SMALL(BK346:BK1024,ROW()-ROW($BK$1027)+1),"")</f>
        <v>0</v>
      </c>
      <c r="BL1411">
        <f>IFERROR(SMALL(BL346:BL1024,ROW()-ROW($BL$1027)+1),"")</f>
        <v>0</v>
      </c>
      <c r="BM1411">
        <f>IFERROR(SMALL(BM346:BM1024,ROW()-ROW($BM$1027)+1),"")</f>
        <v>0</v>
      </c>
      <c r="BN1411">
        <f>IFERROR(SMALL(BN346:BN1024,ROW()-ROW($BN$1027)+1),"")</f>
        <v>0</v>
      </c>
      <c r="BO1411">
        <f>IFERROR(SMALL(BO346:BO1024,ROW()-ROW($BO$1027)+1),"")</f>
        <v>0</v>
      </c>
      <c r="BP1411">
        <f>IFERROR(SMALL(BP346:BP1024,ROW()-ROW($BP$1027)+1),"")</f>
        <v>0</v>
      </c>
      <c r="BQ1411">
        <f>IFERROR(SMALL(BQ346:BQ1024,ROW()-ROW($BQ$1027)+1),"")</f>
        <v>0</v>
      </c>
      <c r="BR1411">
        <f>IFERROR(SMALL(BR346:BR1024,ROW()-ROW($BR$1027)+1),"")</f>
        <v>0</v>
      </c>
    </row>
    <row r="1412" spans="5:70">
      <c r="E1412">
        <f>IFERROR(SMALL(E346:E1024,ROW()-ROW($E$1027)+1),"")</f>
        <v>0</v>
      </c>
      <c r="F1412">
        <f>IFERROR(SMALL(F346:F1024,ROW()-ROW($F$1027)+1),"")</f>
        <v>0</v>
      </c>
      <c r="G1412">
        <f>IFERROR(SMALL(G346:G1024,ROW()-ROW($G$1027)+1),"")</f>
        <v>0</v>
      </c>
      <c r="H1412">
        <f>IFERROR(SMALL(H346:H1024,ROW()-ROW($H$1027)+1),"")</f>
        <v>0</v>
      </c>
      <c r="I1412">
        <f>IFERROR(SMALL(I346:I1024,ROW()-ROW($I$1027)+1),"")</f>
        <v>0</v>
      </c>
      <c r="J1412">
        <f>IFERROR(SMALL(J346:J1024,ROW()-ROW($J$1027)+1),"")</f>
        <v>0</v>
      </c>
      <c r="K1412">
        <f>IFERROR(SMALL(K346:K1024,ROW()-ROW($K$1027)+1),"")</f>
        <v>0</v>
      </c>
      <c r="L1412">
        <f>IFERROR(SMALL(L346:L1024,ROW()-ROW($L$1027)+1),"")</f>
        <v>0</v>
      </c>
      <c r="M1412">
        <f>IFERROR(SMALL(M346:M1024,ROW()-ROW($M$1027)+1),"")</f>
        <v>0</v>
      </c>
      <c r="N1412">
        <f>IFERROR(SMALL(N346:N1024,ROW()-ROW($N$1027)+1),"")</f>
        <v>0</v>
      </c>
      <c r="O1412">
        <f>IFERROR(SMALL(O346:O1024,ROW()-ROW($O$1027)+1),"")</f>
        <v>0</v>
      </c>
      <c r="P1412">
        <f>IFERROR(SMALL(P346:P1024,ROW()-ROW($P$1027)+1),"")</f>
        <v>0</v>
      </c>
      <c r="Q1412">
        <f>IFERROR(SMALL(Q346:Q1024,ROW()-ROW($Q$1027)+1),"")</f>
        <v>0</v>
      </c>
      <c r="R1412">
        <f>IFERROR(SMALL(R346:R1024,ROW()-ROW($R$1027)+1),"")</f>
        <v>0</v>
      </c>
      <c r="S1412">
        <f>IFERROR(SMALL(S346:S1024,ROW()-ROW($S$1027)+1),"")</f>
        <v>0</v>
      </c>
      <c r="T1412">
        <f>IFERROR(SMALL(T346:T1024,ROW()-ROW($T$1027)+1),"")</f>
        <v>0</v>
      </c>
      <c r="U1412">
        <f>IFERROR(SMALL(U346:U1024,ROW()-ROW($U$1027)+1),"")</f>
        <v>0</v>
      </c>
      <c r="V1412">
        <f>IFERROR(SMALL(V346:V1024,ROW()-ROW($V$1027)+1),"")</f>
        <v>0</v>
      </c>
      <c r="W1412">
        <f>IFERROR(SMALL(W346:W1024,ROW()-ROW($W$1027)+1),"")</f>
        <v>0</v>
      </c>
      <c r="X1412">
        <f>IFERROR(SMALL(X346:X1024,ROW()-ROW($X$1027)+1),"")</f>
        <v>0</v>
      </c>
      <c r="Y1412">
        <f>IFERROR(SMALL(Y346:Y1024,ROW()-ROW($Y$1027)+1),"")</f>
        <v>0</v>
      </c>
      <c r="Z1412">
        <f>IFERROR(SMALL(Z346:Z1024,ROW()-ROW($Z$1027)+1),"")</f>
        <v>0</v>
      </c>
      <c r="AA1412">
        <f>IFERROR(SMALL(AA346:AA1024,ROW()-ROW($AA$1027)+1),"")</f>
        <v>0</v>
      </c>
      <c r="AB1412">
        <f>IFERROR(SMALL(AB346:AB1024,ROW()-ROW($AB$1027)+1),"")</f>
        <v>0</v>
      </c>
      <c r="AC1412">
        <f>IFERROR(SMALL(AC346:AC1024,ROW()-ROW($AC$1027)+1),"")</f>
        <v>0</v>
      </c>
      <c r="AD1412">
        <f>IFERROR(SMALL(AD346:AD1024,ROW()-ROW($AD$1027)+1),"")</f>
        <v>0</v>
      </c>
      <c r="AE1412">
        <f>IFERROR(SMALL(AE346:AE1024,ROW()-ROW($AE$1027)+1),"")</f>
        <v>0</v>
      </c>
      <c r="AF1412">
        <f>IFERROR(SMALL(AF346:AF1024,ROW()-ROW($AF$1027)+1),"")</f>
        <v>0</v>
      </c>
      <c r="AG1412">
        <f>IFERROR(SMALL(AG346:AG1024,ROW()-ROW($AG$1027)+1),"")</f>
        <v>0</v>
      </c>
      <c r="AH1412">
        <f>IFERROR(SMALL(AH346:AH1024,ROW()-ROW($AH$1027)+1),"")</f>
        <v>0</v>
      </c>
      <c r="AI1412">
        <f>IFERROR(SMALL(AI346:AI1024,ROW()-ROW($AI$1027)+1),"")</f>
        <v>0</v>
      </c>
      <c r="AJ1412">
        <f>IFERROR(SMALL(AJ346:AJ1024,ROW()-ROW($AJ$1027)+1),"")</f>
        <v>0</v>
      </c>
      <c r="AM1412">
        <f>IFERROR(SMALL(AM346:AM1024,ROW()-ROW($AM$1027)+1),"")</f>
        <v>0</v>
      </c>
      <c r="AN1412">
        <f>IFERROR(SMALL(AN346:AN1024,ROW()-ROW($AN$1027)+1),"")</f>
        <v>0</v>
      </c>
      <c r="AO1412">
        <f>IFERROR(SMALL(AO346:AO1024,ROW()-ROW($AO$1027)+1),"")</f>
        <v>0</v>
      </c>
      <c r="AP1412">
        <f>IFERROR(SMALL(AP346:AP1024,ROW()-ROW($AP$1027)+1),"")</f>
        <v>0</v>
      </c>
      <c r="AQ1412">
        <f>IFERROR(SMALL(AQ346:AQ1024,ROW()-ROW($AQ$1027)+1),"")</f>
        <v>0</v>
      </c>
      <c r="AR1412">
        <f>IFERROR(SMALL(AR346:AR1024,ROW()-ROW($AR$1027)+1),"")</f>
        <v>0</v>
      </c>
      <c r="AS1412">
        <f>IFERROR(SMALL(AS346:AS1024,ROW()-ROW($AS$1027)+1),"")</f>
        <v>0</v>
      </c>
      <c r="AT1412">
        <f>IFERROR(SMALL(AT346:AT1024,ROW()-ROW($AT$1027)+1),"")</f>
        <v>0</v>
      </c>
      <c r="AU1412">
        <f>IFERROR(SMALL(AU346:AU1024,ROW()-ROW($AU$1027)+1),"")</f>
        <v>0</v>
      </c>
      <c r="AV1412">
        <f>IFERROR(SMALL(AV346:AV1024,ROW()-ROW($AV$1027)+1),"")</f>
        <v>0</v>
      </c>
      <c r="AW1412">
        <f>IFERROR(SMALL(AW346:AW1024,ROW()-ROW($AW$1027)+1),"")</f>
        <v>0</v>
      </c>
      <c r="AX1412">
        <f>IFERROR(SMALL(AX346:AX1024,ROW()-ROW($AX$1027)+1),"")</f>
        <v>0</v>
      </c>
      <c r="AY1412">
        <f>IFERROR(SMALL(AY346:AY1024,ROW()-ROW($AY$1027)+1),"")</f>
        <v>0</v>
      </c>
      <c r="AZ1412">
        <f>IFERROR(SMALL(AZ346:AZ1024,ROW()-ROW($AZ$1027)+1),"")</f>
        <v>0</v>
      </c>
      <c r="BA1412">
        <f>IFERROR(SMALL(BA346:BA1024,ROW()-ROW($BA$1027)+1),"")</f>
        <v>0</v>
      </c>
      <c r="BB1412">
        <f>IFERROR(SMALL(BB346:BB1024,ROW()-ROW($BB$1027)+1),"")</f>
        <v>0</v>
      </c>
      <c r="BC1412">
        <f>IFERROR(SMALL(BC346:BC1024,ROW()-ROW($BC$1027)+1),"")</f>
        <v>0</v>
      </c>
      <c r="BD1412">
        <f>IFERROR(SMALL(BD346:BD1024,ROW()-ROW($BD$1027)+1),"")</f>
        <v>0</v>
      </c>
      <c r="BE1412">
        <f>IFERROR(SMALL(BE346:BE1024,ROW()-ROW($BE$1027)+1),"")</f>
        <v>0</v>
      </c>
      <c r="BF1412">
        <f>IFERROR(SMALL(BF346:BF1024,ROW()-ROW($BF$1027)+1),"")</f>
        <v>0</v>
      </c>
      <c r="BG1412">
        <f>IFERROR(SMALL(BG346:BG1024,ROW()-ROW($BG$1027)+1),"")</f>
        <v>0</v>
      </c>
      <c r="BH1412">
        <f>IFERROR(SMALL(BH346:BH1024,ROW()-ROW($BH$1027)+1),"")</f>
        <v>0</v>
      </c>
      <c r="BI1412">
        <f>IFERROR(SMALL(BI346:BI1024,ROW()-ROW($BI$1027)+1),"")</f>
        <v>0</v>
      </c>
      <c r="BJ1412">
        <f>IFERROR(SMALL(BJ346:BJ1024,ROW()-ROW($BJ$1027)+1),"")</f>
        <v>0</v>
      </c>
      <c r="BK1412">
        <f>IFERROR(SMALL(BK346:BK1024,ROW()-ROW($BK$1027)+1),"")</f>
        <v>0</v>
      </c>
      <c r="BL1412">
        <f>IFERROR(SMALL(BL346:BL1024,ROW()-ROW($BL$1027)+1),"")</f>
        <v>0</v>
      </c>
      <c r="BM1412">
        <f>IFERROR(SMALL(BM346:BM1024,ROW()-ROW($BM$1027)+1),"")</f>
        <v>0</v>
      </c>
      <c r="BN1412">
        <f>IFERROR(SMALL(BN346:BN1024,ROW()-ROW($BN$1027)+1),"")</f>
        <v>0</v>
      </c>
      <c r="BO1412">
        <f>IFERROR(SMALL(BO346:BO1024,ROW()-ROW($BO$1027)+1),"")</f>
        <v>0</v>
      </c>
      <c r="BP1412">
        <f>IFERROR(SMALL(BP346:BP1024,ROW()-ROW($BP$1027)+1),"")</f>
        <v>0</v>
      </c>
      <c r="BQ1412">
        <f>IFERROR(SMALL(BQ346:BQ1024,ROW()-ROW($BQ$1027)+1),"")</f>
        <v>0</v>
      </c>
      <c r="BR1412">
        <f>IFERROR(SMALL(BR346:BR1024,ROW()-ROW($BR$1027)+1),"")</f>
        <v>0</v>
      </c>
    </row>
    <row r="1413" spans="5:70">
      <c r="E1413">
        <f>IFERROR(SMALL(E346:E1024,ROW()-ROW($E$1027)+1),"")</f>
        <v>0</v>
      </c>
      <c r="F1413">
        <f>IFERROR(SMALL(F346:F1024,ROW()-ROW($F$1027)+1),"")</f>
        <v>0</v>
      </c>
      <c r="G1413">
        <f>IFERROR(SMALL(G346:G1024,ROW()-ROW($G$1027)+1),"")</f>
        <v>0</v>
      </c>
      <c r="H1413">
        <f>IFERROR(SMALL(H346:H1024,ROW()-ROW($H$1027)+1),"")</f>
        <v>0</v>
      </c>
      <c r="I1413">
        <f>IFERROR(SMALL(I346:I1024,ROW()-ROW($I$1027)+1),"")</f>
        <v>0</v>
      </c>
      <c r="J1413">
        <f>IFERROR(SMALL(J346:J1024,ROW()-ROW($J$1027)+1),"")</f>
        <v>0</v>
      </c>
      <c r="K1413">
        <f>IFERROR(SMALL(K346:K1024,ROW()-ROW($K$1027)+1),"")</f>
        <v>0</v>
      </c>
      <c r="L1413">
        <f>IFERROR(SMALL(L346:L1024,ROW()-ROW($L$1027)+1),"")</f>
        <v>0</v>
      </c>
      <c r="M1413">
        <f>IFERROR(SMALL(M346:M1024,ROW()-ROW($M$1027)+1),"")</f>
        <v>0</v>
      </c>
      <c r="N1413">
        <f>IFERROR(SMALL(N346:N1024,ROW()-ROW($N$1027)+1),"")</f>
        <v>0</v>
      </c>
      <c r="O1413">
        <f>IFERROR(SMALL(O346:O1024,ROW()-ROW($O$1027)+1),"")</f>
        <v>0</v>
      </c>
      <c r="P1413">
        <f>IFERROR(SMALL(P346:P1024,ROW()-ROW($P$1027)+1),"")</f>
        <v>0</v>
      </c>
      <c r="Q1413">
        <f>IFERROR(SMALL(Q346:Q1024,ROW()-ROW($Q$1027)+1),"")</f>
        <v>0</v>
      </c>
      <c r="R1413">
        <f>IFERROR(SMALL(R346:R1024,ROW()-ROW($R$1027)+1),"")</f>
        <v>0</v>
      </c>
      <c r="S1413">
        <f>IFERROR(SMALL(S346:S1024,ROW()-ROW($S$1027)+1),"")</f>
        <v>0</v>
      </c>
      <c r="T1413">
        <f>IFERROR(SMALL(T346:T1024,ROW()-ROW($T$1027)+1),"")</f>
        <v>0</v>
      </c>
      <c r="U1413">
        <f>IFERROR(SMALL(U346:U1024,ROW()-ROW($U$1027)+1),"")</f>
        <v>0</v>
      </c>
      <c r="V1413">
        <f>IFERROR(SMALL(V346:V1024,ROW()-ROW($V$1027)+1),"")</f>
        <v>0</v>
      </c>
      <c r="W1413">
        <f>IFERROR(SMALL(W346:W1024,ROW()-ROW($W$1027)+1),"")</f>
        <v>0</v>
      </c>
      <c r="X1413">
        <f>IFERROR(SMALL(X346:X1024,ROW()-ROW($X$1027)+1),"")</f>
        <v>0</v>
      </c>
      <c r="Y1413">
        <f>IFERROR(SMALL(Y346:Y1024,ROW()-ROW($Y$1027)+1),"")</f>
        <v>0</v>
      </c>
      <c r="Z1413">
        <f>IFERROR(SMALL(Z346:Z1024,ROW()-ROW($Z$1027)+1),"")</f>
        <v>0</v>
      </c>
      <c r="AA1413">
        <f>IFERROR(SMALL(AA346:AA1024,ROW()-ROW($AA$1027)+1),"")</f>
        <v>0</v>
      </c>
      <c r="AB1413">
        <f>IFERROR(SMALL(AB346:AB1024,ROW()-ROW($AB$1027)+1),"")</f>
        <v>0</v>
      </c>
      <c r="AC1413">
        <f>IFERROR(SMALL(AC346:AC1024,ROW()-ROW($AC$1027)+1),"")</f>
        <v>0</v>
      </c>
      <c r="AD1413">
        <f>IFERROR(SMALL(AD346:AD1024,ROW()-ROW($AD$1027)+1),"")</f>
        <v>0</v>
      </c>
      <c r="AE1413">
        <f>IFERROR(SMALL(AE346:AE1024,ROW()-ROW($AE$1027)+1),"")</f>
        <v>0</v>
      </c>
      <c r="AF1413">
        <f>IFERROR(SMALL(AF346:AF1024,ROW()-ROW($AF$1027)+1),"")</f>
        <v>0</v>
      </c>
      <c r="AG1413">
        <f>IFERROR(SMALL(AG346:AG1024,ROW()-ROW($AG$1027)+1),"")</f>
        <v>0</v>
      </c>
      <c r="AH1413">
        <f>IFERROR(SMALL(AH346:AH1024,ROW()-ROW($AH$1027)+1),"")</f>
        <v>0</v>
      </c>
      <c r="AI1413">
        <f>IFERROR(SMALL(AI346:AI1024,ROW()-ROW($AI$1027)+1),"")</f>
        <v>0</v>
      </c>
      <c r="AJ1413">
        <f>IFERROR(SMALL(AJ346:AJ1024,ROW()-ROW($AJ$1027)+1),"")</f>
        <v>0</v>
      </c>
      <c r="AM1413">
        <f>IFERROR(SMALL(AM346:AM1024,ROW()-ROW($AM$1027)+1),"")</f>
        <v>0</v>
      </c>
      <c r="AN1413">
        <f>IFERROR(SMALL(AN346:AN1024,ROW()-ROW($AN$1027)+1),"")</f>
        <v>0</v>
      </c>
      <c r="AO1413">
        <f>IFERROR(SMALL(AO346:AO1024,ROW()-ROW($AO$1027)+1),"")</f>
        <v>0</v>
      </c>
      <c r="AP1413">
        <f>IFERROR(SMALL(AP346:AP1024,ROW()-ROW($AP$1027)+1),"")</f>
        <v>0</v>
      </c>
      <c r="AQ1413">
        <f>IFERROR(SMALL(AQ346:AQ1024,ROW()-ROW($AQ$1027)+1),"")</f>
        <v>0</v>
      </c>
      <c r="AR1413">
        <f>IFERROR(SMALL(AR346:AR1024,ROW()-ROW($AR$1027)+1),"")</f>
        <v>0</v>
      </c>
      <c r="AS1413">
        <f>IFERROR(SMALL(AS346:AS1024,ROW()-ROW($AS$1027)+1),"")</f>
        <v>0</v>
      </c>
      <c r="AT1413">
        <f>IFERROR(SMALL(AT346:AT1024,ROW()-ROW($AT$1027)+1),"")</f>
        <v>0</v>
      </c>
      <c r="AU1413">
        <f>IFERROR(SMALL(AU346:AU1024,ROW()-ROW($AU$1027)+1),"")</f>
        <v>0</v>
      </c>
      <c r="AV1413">
        <f>IFERROR(SMALL(AV346:AV1024,ROW()-ROW($AV$1027)+1),"")</f>
        <v>0</v>
      </c>
      <c r="AW1413">
        <f>IFERROR(SMALL(AW346:AW1024,ROW()-ROW($AW$1027)+1),"")</f>
        <v>0</v>
      </c>
      <c r="AX1413">
        <f>IFERROR(SMALL(AX346:AX1024,ROW()-ROW($AX$1027)+1),"")</f>
        <v>0</v>
      </c>
      <c r="AY1413">
        <f>IFERROR(SMALL(AY346:AY1024,ROW()-ROW($AY$1027)+1),"")</f>
        <v>0</v>
      </c>
      <c r="AZ1413">
        <f>IFERROR(SMALL(AZ346:AZ1024,ROW()-ROW($AZ$1027)+1),"")</f>
        <v>0</v>
      </c>
      <c r="BA1413">
        <f>IFERROR(SMALL(BA346:BA1024,ROW()-ROW($BA$1027)+1),"")</f>
        <v>0</v>
      </c>
      <c r="BB1413">
        <f>IFERROR(SMALL(BB346:BB1024,ROW()-ROW($BB$1027)+1),"")</f>
        <v>0</v>
      </c>
      <c r="BC1413">
        <f>IFERROR(SMALL(BC346:BC1024,ROW()-ROW($BC$1027)+1),"")</f>
        <v>0</v>
      </c>
      <c r="BD1413">
        <f>IFERROR(SMALL(BD346:BD1024,ROW()-ROW($BD$1027)+1),"")</f>
        <v>0</v>
      </c>
      <c r="BE1413">
        <f>IFERROR(SMALL(BE346:BE1024,ROW()-ROW($BE$1027)+1),"")</f>
        <v>0</v>
      </c>
      <c r="BF1413">
        <f>IFERROR(SMALL(BF346:BF1024,ROW()-ROW($BF$1027)+1),"")</f>
        <v>0</v>
      </c>
      <c r="BG1413">
        <f>IFERROR(SMALL(BG346:BG1024,ROW()-ROW($BG$1027)+1),"")</f>
        <v>0</v>
      </c>
      <c r="BH1413">
        <f>IFERROR(SMALL(BH346:BH1024,ROW()-ROW($BH$1027)+1),"")</f>
        <v>0</v>
      </c>
      <c r="BI1413">
        <f>IFERROR(SMALL(BI346:BI1024,ROW()-ROW($BI$1027)+1),"")</f>
        <v>0</v>
      </c>
      <c r="BJ1413">
        <f>IFERROR(SMALL(BJ346:BJ1024,ROW()-ROW($BJ$1027)+1),"")</f>
        <v>0</v>
      </c>
      <c r="BK1413">
        <f>IFERROR(SMALL(BK346:BK1024,ROW()-ROW($BK$1027)+1),"")</f>
        <v>0</v>
      </c>
      <c r="BL1413">
        <f>IFERROR(SMALL(BL346:BL1024,ROW()-ROW($BL$1027)+1),"")</f>
        <v>0</v>
      </c>
      <c r="BM1413">
        <f>IFERROR(SMALL(BM346:BM1024,ROW()-ROW($BM$1027)+1),"")</f>
        <v>0</v>
      </c>
      <c r="BN1413">
        <f>IFERROR(SMALL(BN346:BN1024,ROW()-ROW($BN$1027)+1),"")</f>
        <v>0</v>
      </c>
      <c r="BO1413">
        <f>IFERROR(SMALL(BO346:BO1024,ROW()-ROW($BO$1027)+1),"")</f>
        <v>0</v>
      </c>
      <c r="BP1413">
        <f>IFERROR(SMALL(BP346:BP1024,ROW()-ROW($BP$1027)+1),"")</f>
        <v>0</v>
      </c>
      <c r="BQ1413">
        <f>IFERROR(SMALL(BQ346:BQ1024,ROW()-ROW($BQ$1027)+1),"")</f>
        <v>0</v>
      </c>
      <c r="BR1413">
        <f>IFERROR(SMALL(BR346:BR1024,ROW()-ROW($BR$1027)+1),"")</f>
        <v>0</v>
      </c>
    </row>
    <row r="1414" spans="5:70">
      <c r="E1414">
        <f>IFERROR(SMALL(E346:E1024,ROW()-ROW($E$1027)+1),"")</f>
        <v>0</v>
      </c>
      <c r="F1414">
        <f>IFERROR(SMALL(F346:F1024,ROW()-ROW($F$1027)+1),"")</f>
        <v>0</v>
      </c>
      <c r="G1414">
        <f>IFERROR(SMALL(G346:G1024,ROW()-ROW($G$1027)+1),"")</f>
        <v>0</v>
      </c>
      <c r="H1414">
        <f>IFERROR(SMALL(H346:H1024,ROW()-ROW($H$1027)+1),"")</f>
        <v>0</v>
      </c>
      <c r="I1414">
        <f>IFERROR(SMALL(I346:I1024,ROW()-ROW($I$1027)+1),"")</f>
        <v>0</v>
      </c>
      <c r="J1414">
        <f>IFERROR(SMALL(J346:J1024,ROW()-ROW($J$1027)+1),"")</f>
        <v>0</v>
      </c>
      <c r="K1414">
        <f>IFERROR(SMALL(K346:K1024,ROW()-ROW($K$1027)+1),"")</f>
        <v>0</v>
      </c>
      <c r="L1414">
        <f>IFERROR(SMALL(L346:L1024,ROW()-ROW($L$1027)+1),"")</f>
        <v>0</v>
      </c>
      <c r="M1414">
        <f>IFERROR(SMALL(M346:M1024,ROW()-ROW($M$1027)+1),"")</f>
        <v>0</v>
      </c>
      <c r="N1414">
        <f>IFERROR(SMALL(N346:N1024,ROW()-ROW($N$1027)+1),"")</f>
        <v>0</v>
      </c>
      <c r="O1414">
        <f>IFERROR(SMALL(O346:O1024,ROW()-ROW($O$1027)+1),"")</f>
        <v>0</v>
      </c>
      <c r="P1414">
        <f>IFERROR(SMALL(P346:P1024,ROW()-ROW($P$1027)+1),"")</f>
        <v>0</v>
      </c>
      <c r="Q1414">
        <f>IFERROR(SMALL(Q346:Q1024,ROW()-ROW($Q$1027)+1),"")</f>
        <v>0</v>
      </c>
      <c r="R1414">
        <f>IFERROR(SMALL(R346:R1024,ROW()-ROW($R$1027)+1),"")</f>
        <v>0</v>
      </c>
      <c r="S1414">
        <f>IFERROR(SMALL(S346:S1024,ROW()-ROW($S$1027)+1),"")</f>
        <v>0</v>
      </c>
      <c r="T1414">
        <f>IFERROR(SMALL(T346:T1024,ROW()-ROW($T$1027)+1),"")</f>
        <v>0</v>
      </c>
      <c r="U1414">
        <f>IFERROR(SMALL(U346:U1024,ROW()-ROW($U$1027)+1),"")</f>
        <v>0</v>
      </c>
      <c r="V1414">
        <f>IFERROR(SMALL(V346:V1024,ROW()-ROW($V$1027)+1),"")</f>
        <v>0</v>
      </c>
      <c r="W1414">
        <f>IFERROR(SMALL(W346:W1024,ROW()-ROW($W$1027)+1),"")</f>
        <v>0</v>
      </c>
      <c r="X1414">
        <f>IFERROR(SMALL(X346:X1024,ROW()-ROW($X$1027)+1),"")</f>
        <v>0</v>
      </c>
      <c r="Y1414">
        <f>IFERROR(SMALL(Y346:Y1024,ROW()-ROW($Y$1027)+1),"")</f>
        <v>0</v>
      </c>
      <c r="Z1414">
        <f>IFERROR(SMALL(Z346:Z1024,ROW()-ROW($Z$1027)+1),"")</f>
        <v>0</v>
      </c>
      <c r="AA1414">
        <f>IFERROR(SMALL(AA346:AA1024,ROW()-ROW($AA$1027)+1),"")</f>
        <v>0</v>
      </c>
      <c r="AB1414">
        <f>IFERROR(SMALL(AB346:AB1024,ROW()-ROW($AB$1027)+1),"")</f>
        <v>0</v>
      </c>
      <c r="AC1414">
        <f>IFERROR(SMALL(AC346:AC1024,ROW()-ROW($AC$1027)+1),"")</f>
        <v>0</v>
      </c>
      <c r="AD1414">
        <f>IFERROR(SMALL(AD346:AD1024,ROW()-ROW($AD$1027)+1),"")</f>
        <v>0</v>
      </c>
      <c r="AE1414">
        <f>IFERROR(SMALL(AE346:AE1024,ROW()-ROW($AE$1027)+1),"")</f>
        <v>0</v>
      </c>
      <c r="AF1414">
        <f>IFERROR(SMALL(AF346:AF1024,ROW()-ROW($AF$1027)+1),"")</f>
        <v>0</v>
      </c>
      <c r="AG1414">
        <f>IFERROR(SMALL(AG346:AG1024,ROW()-ROW($AG$1027)+1),"")</f>
        <v>0</v>
      </c>
      <c r="AH1414">
        <f>IFERROR(SMALL(AH346:AH1024,ROW()-ROW($AH$1027)+1),"")</f>
        <v>0</v>
      </c>
      <c r="AI1414">
        <f>IFERROR(SMALL(AI346:AI1024,ROW()-ROW($AI$1027)+1),"")</f>
        <v>0</v>
      </c>
      <c r="AJ1414">
        <f>IFERROR(SMALL(AJ346:AJ1024,ROW()-ROW($AJ$1027)+1),"")</f>
        <v>0</v>
      </c>
      <c r="AM1414">
        <f>IFERROR(SMALL(AM346:AM1024,ROW()-ROW($AM$1027)+1),"")</f>
        <v>0</v>
      </c>
      <c r="AN1414">
        <f>IFERROR(SMALL(AN346:AN1024,ROW()-ROW($AN$1027)+1),"")</f>
        <v>0</v>
      </c>
      <c r="AO1414">
        <f>IFERROR(SMALL(AO346:AO1024,ROW()-ROW($AO$1027)+1),"")</f>
        <v>0</v>
      </c>
      <c r="AP1414">
        <f>IFERROR(SMALL(AP346:AP1024,ROW()-ROW($AP$1027)+1),"")</f>
        <v>0</v>
      </c>
      <c r="AQ1414">
        <f>IFERROR(SMALL(AQ346:AQ1024,ROW()-ROW($AQ$1027)+1),"")</f>
        <v>0</v>
      </c>
      <c r="AR1414">
        <f>IFERROR(SMALL(AR346:AR1024,ROW()-ROW($AR$1027)+1),"")</f>
        <v>0</v>
      </c>
      <c r="AS1414">
        <f>IFERROR(SMALL(AS346:AS1024,ROW()-ROW($AS$1027)+1),"")</f>
        <v>0</v>
      </c>
      <c r="AT1414">
        <f>IFERROR(SMALL(AT346:AT1024,ROW()-ROW($AT$1027)+1),"")</f>
        <v>0</v>
      </c>
      <c r="AU1414">
        <f>IFERROR(SMALL(AU346:AU1024,ROW()-ROW($AU$1027)+1),"")</f>
        <v>0</v>
      </c>
      <c r="AV1414">
        <f>IFERROR(SMALL(AV346:AV1024,ROW()-ROW($AV$1027)+1),"")</f>
        <v>0</v>
      </c>
      <c r="AW1414">
        <f>IFERROR(SMALL(AW346:AW1024,ROW()-ROW($AW$1027)+1),"")</f>
        <v>0</v>
      </c>
      <c r="AX1414">
        <f>IFERROR(SMALL(AX346:AX1024,ROW()-ROW($AX$1027)+1),"")</f>
        <v>0</v>
      </c>
      <c r="AY1414">
        <f>IFERROR(SMALL(AY346:AY1024,ROW()-ROW($AY$1027)+1),"")</f>
        <v>0</v>
      </c>
      <c r="AZ1414">
        <f>IFERROR(SMALL(AZ346:AZ1024,ROW()-ROW($AZ$1027)+1),"")</f>
        <v>0</v>
      </c>
      <c r="BA1414">
        <f>IFERROR(SMALL(BA346:BA1024,ROW()-ROW($BA$1027)+1),"")</f>
        <v>0</v>
      </c>
      <c r="BB1414">
        <f>IFERROR(SMALL(BB346:BB1024,ROW()-ROW($BB$1027)+1),"")</f>
        <v>0</v>
      </c>
      <c r="BC1414">
        <f>IFERROR(SMALL(BC346:BC1024,ROW()-ROW($BC$1027)+1),"")</f>
        <v>0</v>
      </c>
      <c r="BD1414">
        <f>IFERROR(SMALL(BD346:BD1024,ROW()-ROW($BD$1027)+1),"")</f>
        <v>0</v>
      </c>
      <c r="BE1414">
        <f>IFERROR(SMALL(BE346:BE1024,ROW()-ROW($BE$1027)+1),"")</f>
        <v>0</v>
      </c>
      <c r="BF1414">
        <f>IFERROR(SMALL(BF346:BF1024,ROW()-ROW($BF$1027)+1),"")</f>
        <v>0</v>
      </c>
      <c r="BG1414">
        <f>IFERROR(SMALL(BG346:BG1024,ROW()-ROW($BG$1027)+1),"")</f>
        <v>0</v>
      </c>
      <c r="BH1414">
        <f>IFERROR(SMALL(BH346:BH1024,ROW()-ROW($BH$1027)+1),"")</f>
        <v>0</v>
      </c>
      <c r="BI1414">
        <f>IFERROR(SMALL(BI346:BI1024,ROW()-ROW($BI$1027)+1),"")</f>
        <v>0</v>
      </c>
      <c r="BJ1414">
        <f>IFERROR(SMALL(BJ346:BJ1024,ROW()-ROW($BJ$1027)+1),"")</f>
        <v>0</v>
      </c>
      <c r="BK1414">
        <f>IFERROR(SMALL(BK346:BK1024,ROW()-ROW($BK$1027)+1),"")</f>
        <v>0</v>
      </c>
      <c r="BL1414">
        <f>IFERROR(SMALL(BL346:BL1024,ROW()-ROW($BL$1027)+1),"")</f>
        <v>0</v>
      </c>
      <c r="BM1414">
        <f>IFERROR(SMALL(BM346:BM1024,ROW()-ROW($BM$1027)+1),"")</f>
        <v>0</v>
      </c>
      <c r="BN1414">
        <f>IFERROR(SMALL(BN346:BN1024,ROW()-ROW($BN$1027)+1),"")</f>
        <v>0</v>
      </c>
      <c r="BO1414">
        <f>IFERROR(SMALL(BO346:BO1024,ROW()-ROW($BO$1027)+1),"")</f>
        <v>0</v>
      </c>
      <c r="BP1414">
        <f>IFERROR(SMALL(BP346:BP1024,ROW()-ROW($BP$1027)+1),"")</f>
        <v>0</v>
      </c>
      <c r="BQ1414">
        <f>IFERROR(SMALL(BQ346:BQ1024,ROW()-ROW($BQ$1027)+1),"")</f>
        <v>0</v>
      </c>
      <c r="BR1414">
        <f>IFERROR(SMALL(BR346:BR1024,ROW()-ROW($BR$1027)+1),"")</f>
        <v>0</v>
      </c>
    </row>
    <row r="1415" spans="5:70">
      <c r="E1415">
        <f>IFERROR(SMALL(E346:E1024,ROW()-ROW($E$1027)+1),"")</f>
        <v>0</v>
      </c>
      <c r="F1415">
        <f>IFERROR(SMALL(F346:F1024,ROW()-ROW($F$1027)+1),"")</f>
        <v>0</v>
      </c>
      <c r="G1415">
        <f>IFERROR(SMALL(G346:G1024,ROW()-ROW($G$1027)+1),"")</f>
        <v>0</v>
      </c>
      <c r="H1415">
        <f>IFERROR(SMALL(H346:H1024,ROW()-ROW($H$1027)+1),"")</f>
        <v>0</v>
      </c>
      <c r="I1415">
        <f>IFERROR(SMALL(I346:I1024,ROW()-ROW($I$1027)+1),"")</f>
        <v>0</v>
      </c>
      <c r="J1415">
        <f>IFERROR(SMALL(J346:J1024,ROW()-ROW($J$1027)+1),"")</f>
        <v>0</v>
      </c>
      <c r="K1415">
        <f>IFERROR(SMALL(K346:K1024,ROW()-ROW($K$1027)+1),"")</f>
        <v>0</v>
      </c>
      <c r="L1415">
        <f>IFERROR(SMALL(L346:L1024,ROW()-ROW($L$1027)+1),"")</f>
        <v>0</v>
      </c>
      <c r="M1415">
        <f>IFERROR(SMALL(M346:M1024,ROW()-ROW($M$1027)+1),"")</f>
        <v>0</v>
      </c>
      <c r="N1415">
        <f>IFERROR(SMALL(N346:N1024,ROW()-ROW($N$1027)+1),"")</f>
        <v>0</v>
      </c>
      <c r="O1415">
        <f>IFERROR(SMALL(O346:O1024,ROW()-ROW($O$1027)+1),"")</f>
        <v>0</v>
      </c>
      <c r="P1415">
        <f>IFERROR(SMALL(P346:P1024,ROW()-ROW($P$1027)+1),"")</f>
        <v>0</v>
      </c>
      <c r="Q1415">
        <f>IFERROR(SMALL(Q346:Q1024,ROW()-ROW($Q$1027)+1),"")</f>
        <v>0</v>
      </c>
      <c r="R1415">
        <f>IFERROR(SMALL(R346:R1024,ROW()-ROW($R$1027)+1),"")</f>
        <v>0</v>
      </c>
      <c r="S1415">
        <f>IFERROR(SMALL(S346:S1024,ROW()-ROW($S$1027)+1),"")</f>
        <v>0</v>
      </c>
      <c r="T1415">
        <f>IFERROR(SMALL(T346:T1024,ROW()-ROW($T$1027)+1),"")</f>
        <v>0</v>
      </c>
      <c r="U1415">
        <f>IFERROR(SMALL(U346:U1024,ROW()-ROW($U$1027)+1),"")</f>
        <v>0</v>
      </c>
      <c r="V1415">
        <f>IFERROR(SMALL(V346:V1024,ROW()-ROW($V$1027)+1),"")</f>
        <v>0</v>
      </c>
      <c r="W1415">
        <f>IFERROR(SMALL(W346:W1024,ROW()-ROW($W$1027)+1),"")</f>
        <v>0</v>
      </c>
      <c r="X1415">
        <f>IFERROR(SMALL(X346:X1024,ROW()-ROW($X$1027)+1),"")</f>
        <v>0</v>
      </c>
      <c r="Y1415">
        <f>IFERROR(SMALL(Y346:Y1024,ROW()-ROW($Y$1027)+1),"")</f>
        <v>0</v>
      </c>
      <c r="Z1415">
        <f>IFERROR(SMALL(Z346:Z1024,ROW()-ROW($Z$1027)+1),"")</f>
        <v>0</v>
      </c>
      <c r="AA1415">
        <f>IFERROR(SMALL(AA346:AA1024,ROW()-ROW($AA$1027)+1),"")</f>
        <v>0</v>
      </c>
      <c r="AB1415">
        <f>IFERROR(SMALL(AB346:AB1024,ROW()-ROW($AB$1027)+1),"")</f>
        <v>0</v>
      </c>
      <c r="AC1415">
        <f>IFERROR(SMALL(AC346:AC1024,ROW()-ROW($AC$1027)+1),"")</f>
        <v>0</v>
      </c>
      <c r="AD1415">
        <f>IFERROR(SMALL(AD346:AD1024,ROW()-ROW($AD$1027)+1),"")</f>
        <v>0</v>
      </c>
      <c r="AE1415">
        <f>IFERROR(SMALL(AE346:AE1024,ROW()-ROW($AE$1027)+1),"")</f>
        <v>0</v>
      </c>
      <c r="AF1415">
        <f>IFERROR(SMALL(AF346:AF1024,ROW()-ROW($AF$1027)+1),"")</f>
        <v>0</v>
      </c>
      <c r="AG1415">
        <f>IFERROR(SMALL(AG346:AG1024,ROW()-ROW($AG$1027)+1),"")</f>
        <v>0</v>
      </c>
      <c r="AH1415">
        <f>IFERROR(SMALL(AH346:AH1024,ROW()-ROW($AH$1027)+1),"")</f>
        <v>0</v>
      </c>
      <c r="AI1415">
        <f>IFERROR(SMALL(AI346:AI1024,ROW()-ROW($AI$1027)+1),"")</f>
        <v>0</v>
      </c>
      <c r="AJ1415">
        <f>IFERROR(SMALL(AJ346:AJ1024,ROW()-ROW($AJ$1027)+1),"")</f>
        <v>0</v>
      </c>
      <c r="AM1415">
        <f>IFERROR(SMALL(AM346:AM1024,ROW()-ROW($AM$1027)+1),"")</f>
        <v>0</v>
      </c>
      <c r="AN1415">
        <f>IFERROR(SMALL(AN346:AN1024,ROW()-ROW($AN$1027)+1),"")</f>
        <v>0</v>
      </c>
      <c r="AO1415">
        <f>IFERROR(SMALL(AO346:AO1024,ROW()-ROW($AO$1027)+1),"")</f>
        <v>0</v>
      </c>
      <c r="AP1415">
        <f>IFERROR(SMALL(AP346:AP1024,ROW()-ROW($AP$1027)+1),"")</f>
        <v>0</v>
      </c>
      <c r="AQ1415">
        <f>IFERROR(SMALL(AQ346:AQ1024,ROW()-ROW($AQ$1027)+1),"")</f>
        <v>0</v>
      </c>
      <c r="AR1415">
        <f>IFERROR(SMALL(AR346:AR1024,ROW()-ROW($AR$1027)+1),"")</f>
        <v>0</v>
      </c>
      <c r="AS1415">
        <f>IFERROR(SMALL(AS346:AS1024,ROW()-ROW($AS$1027)+1),"")</f>
        <v>0</v>
      </c>
      <c r="AT1415">
        <f>IFERROR(SMALL(AT346:AT1024,ROW()-ROW($AT$1027)+1),"")</f>
        <v>0</v>
      </c>
      <c r="AU1415">
        <f>IFERROR(SMALL(AU346:AU1024,ROW()-ROW($AU$1027)+1),"")</f>
        <v>0</v>
      </c>
      <c r="AV1415">
        <f>IFERROR(SMALL(AV346:AV1024,ROW()-ROW($AV$1027)+1),"")</f>
        <v>0</v>
      </c>
      <c r="AW1415">
        <f>IFERROR(SMALL(AW346:AW1024,ROW()-ROW($AW$1027)+1),"")</f>
        <v>0</v>
      </c>
      <c r="AX1415">
        <f>IFERROR(SMALL(AX346:AX1024,ROW()-ROW($AX$1027)+1),"")</f>
        <v>0</v>
      </c>
      <c r="AY1415">
        <f>IFERROR(SMALL(AY346:AY1024,ROW()-ROW($AY$1027)+1),"")</f>
        <v>0</v>
      </c>
      <c r="AZ1415">
        <f>IFERROR(SMALL(AZ346:AZ1024,ROW()-ROW($AZ$1027)+1),"")</f>
        <v>0</v>
      </c>
      <c r="BA1415">
        <f>IFERROR(SMALL(BA346:BA1024,ROW()-ROW($BA$1027)+1),"")</f>
        <v>0</v>
      </c>
      <c r="BB1415">
        <f>IFERROR(SMALL(BB346:BB1024,ROW()-ROW($BB$1027)+1),"")</f>
        <v>0</v>
      </c>
      <c r="BC1415">
        <f>IFERROR(SMALL(BC346:BC1024,ROW()-ROW($BC$1027)+1),"")</f>
        <v>0</v>
      </c>
      <c r="BD1415">
        <f>IFERROR(SMALL(BD346:BD1024,ROW()-ROW($BD$1027)+1),"")</f>
        <v>0</v>
      </c>
      <c r="BE1415">
        <f>IFERROR(SMALL(BE346:BE1024,ROW()-ROW($BE$1027)+1),"")</f>
        <v>0</v>
      </c>
      <c r="BF1415">
        <f>IFERROR(SMALL(BF346:BF1024,ROW()-ROW($BF$1027)+1),"")</f>
        <v>0</v>
      </c>
      <c r="BG1415">
        <f>IFERROR(SMALL(BG346:BG1024,ROW()-ROW($BG$1027)+1),"")</f>
        <v>0</v>
      </c>
      <c r="BH1415">
        <f>IFERROR(SMALL(BH346:BH1024,ROW()-ROW($BH$1027)+1),"")</f>
        <v>0</v>
      </c>
      <c r="BI1415">
        <f>IFERROR(SMALL(BI346:BI1024,ROW()-ROW($BI$1027)+1),"")</f>
        <v>0</v>
      </c>
      <c r="BJ1415">
        <f>IFERROR(SMALL(BJ346:BJ1024,ROW()-ROW($BJ$1027)+1),"")</f>
        <v>0</v>
      </c>
      <c r="BK1415">
        <f>IFERROR(SMALL(BK346:BK1024,ROW()-ROW($BK$1027)+1),"")</f>
        <v>0</v>
      </c>
      <c r="BL1415">
        <f>IFERROR(SMALL(BL346:BL1024,ROW()-ROW($BL$1027)+1),"")</f>
        <v>0</v>
      </c>
      <c r="BM1415">
        <f>IFERROR(SMALL(BM346:BM1024,ROW()-ROW($BM$1027)+1),"")</f>
        <v>0</v>
      </c>
      <c r="BN1415">
        <f>IFERROR(SMALL(BN346:BN1024,ROW()-ROW($BN$1027)+1),"")</f>
        <v>0</v>
      </c>
      <c r="BO1415">
        <f>IFERROR(SMALL(BO346:BO1024,ROW()-ROW($BO$1027)+1),"")</f>
        <v>0</v>
      </c>
      <c r="BP1415">
        <f>IFERROR(SMALL(BP346:BP1024,ROW()-ROW($BP$1027)+1),"")</f>
        <v>0</v>
      </c>
      <c r="BQ1415">
        <f>IFERROR(SMALL(BQ346:BQ1024,ROW()-ROW($BQ$1027)+1),"")</f>
        <v>0</v>
      </c>
      <c r="BR1415">
        <f>IFERROR(SMALL(BR346:BR1024,ROW()-ROW($BR$1027)+1),"")</f>
        <v>0</v>
      </c>
    </row>
    <row r="1416" spans="5:70">
      <c r="E1416">
        <f>IFERROR(SMALL(E346:E1024,ROW()-ROW($E$1027)+1),"")</f>
        <v>0</v>
      </c>
      <c r="F1416">
        <f>IFERROR(SMALL(F346:F1024,ROW()-ROW($F$1027)+1),"")</f>
        <v>0</v>
      </c>
      <c r="G1416">
        <f>IFERROR(SMALL(G346:G1024,ROW()-ROW($G$1027)+1),"")</f>
        <v>0</v>
      </c>
      <c r="H1416">
        <f>IFERROR(SMALL(H346:H1024,ROW()-ROW($H$1027)+1),"")</f>
        <v>0</v>
      </c>
      <c r="I1416">
        <f>IFERROR(SMALL(I346:I1024,ROW()-ROW($I$1027)+1),"")</f>
        <v>0</v>
      </c>
      <c r="J1416">
        <f>IFERROR(SMALL(J346:J1024,ROW()-ROW($J$1027)+1),"")</f>
        <v>0</v>
      </c>
      <c r="K1416">
        <f>IFERROR(SMALL(K346:K1024,ROW()-ROW($K$1027)+1),"")</f>
        <v>0</v>
      </c>
      <c r="L1416">
        <f>IFERROR(SMALL(L346:L1024,ROW()-ROW($L$1027)+1),"")</f>
        <v>0</v>
      </c>
      <c r="M1416">
        <f>IFERROR(SMALL(M346:M1024,ROW()-ROW($M$1027)+1),"")</f>
        <v>0</v>
      </c>
      <c r="N1416">
        <f>IFERROR(SMALL(N346:N1024,ROW()-ROW($N$1027)+1),"")</f>
        <v>0</v>
      </c>
      <c r="O1416">
        <f>IFERROR(SMALL(O346:O1024,ROW()-ROW($O$1027)+1),"")</f>
        <v>0</v>
      </c>
      <c r="P1416">
        <f>IFERROR(SMALL(P346:P1024,ROW()-ROW($P$1027)+1),"")</f>
        <v>0</v>
      </c>
      <c r="Q1416">
        <f>IFERROR(SMALL(Q346:Q1024,ROW()-ROW($Q$1027)+1),"")</f>
        <v>0</v>
      </c>
      <c r="R1416">
        <f>IFERROR(SMALL(R346:R1024,ROW()-ROW($R$1027)+1),"")</f>
        <v>0</v>
      </c>
      <c r="S1416">
        <f>IFERROR(SMALL(S346:S1024,ROW()-ROW($S$1027)+1),"")</f>
        <v>0</v>
      </c>
      <c r="T1416">
        <f>IFERROR(SMALL(T346:T1024,ROW()-ROW($T$1027)+1),"")</f>
        <v>0</v>
      </c>
      <c r="U1416">
        <f>IFERROR(SMALL(U346:U1024,ROW()-ROW($U$1027)+1),"")</f>
        <v>0</v>
      </c>
      <c r="V1416">
        <f>IFERROR(SMALL(V346:V1024,ROW()-ROW($V$1027)+1),"")</f>
        <v>0</v>
      </c>
      <c r="W1416">
        <f>IFERROR(SMALL(W346:W1024,ROW()-ROW($W$1027)+1),"")</f>
        <v>0</v>
      </c>
      <c r="X1416">
        <f>IFERROR(SMALL(X346:X1024,ROW()-ROW($X$1027)+1),"")</f>
        <v>0</v>
      </c>
      <c r="Y1416">
        <f>IFERROR(SMALL(Y346:Y1024,ROW()-ROW($Y$1027)+1),"")</f>
        <v>0</v>
      </c>
      <c r="Z1416">
        <f>IFERROR(SMALL(Z346:Z1024,ROW()-ROW($Z$1027)+1),"")</f>
        <v>0</v>
      </c>
      <c r="AA1416">
        <f>IFERROR(SMALL(AA346:AA1024,ROW()-ROW($AA$1027)+1),"")</f>
        <v>0</v>
      </c>
      <c r="AB1416">
        <f>IFERROR(SMALL(AB346:AB1024,ROW()-ROW($AB$1027)+1),"")</f>
        <v>0</v>
      </c>
      <c r="AC1416">
        <f>IFERROR(SMALL(AC346:AC1024,ROW()-ROW($AC$1027)+1),"")</f>
        <v>0</v>
      </c>
      <c r="AD1416">
        <f>IFERROR(SMALL(AD346:AD1024,ROW()-ROW($AD$1027)+1),"")</f>
        <v>0</v>
      </c>
      <c r="AE1416">
        <f>IFERROR(SMALL(AE346:AE1024,ROW()-ROW($AE$1027)+1),"")</f>
        <v>0</v>
      </c>
      <c r="AF1416">
        <f>IFERROR(SMALL(AF346:AF1024,ROW()-ROW($AF$1027)+1),"")</f>
        <v>0</v>
      </c>
      <c r="AG1416">
        <f>IFERROR(SMALL(AG346:AG1024,ROW()-ROW($AG$1027)+1),"")</f>
        <v>0</v>
      </c>
      <c r="AH1416">
        <f>IFERROR(SMALL(AH346:AH1024,ROW()-ROW($AH$1027)+1),"")</f>
        <v>0</v>
      </c>
      <c r="AI1416">
        <f>IFERROR(SMALL(AI346:AI1024,ROW()-ROW($AI$1027)+1),"")</f>
        <v>0</v>
      </c>
      <c r="AJ1416">
        <f>IFERROR(SMALL(AJ346:AJ1024,ROW()-ROW($AJ$1027)+1),"")</f>
        <v>0</v>
      </c>
      <c r="AM1416">
        <f>IFERROR(SMALL(AM346:AM1024,ROW()-ROW($AM$1027)+1),"")</f>
        <v>0</v>
      </c>
      <c r="AN1416">
        <f>IFERROR(SMALL(AN346:AN1024,ROW()-ROW($AN$1027)+1),"")</f>
        <v>0</v>
      </c>
      <c r="AO1416">
        <f>IFERROR(SMALL(AO346:AO1024,ROW()-ROW($AO$1027)+1),"")</f>
        <v>0</v>
      </c>
      <c r="AP1416">
        <f>IFERROR(SMALL(AP346:AP1024,ROW()-ROW($AP$1027)+1),"")</f>
        <v>0</v>
      </c>
      <c r="AQ1416">
        <f>IFERROR(SMALL(AQ346:AQ1024,ROW()-ROW($AQ$1027)+1),"")</f>
        <v>0</v>
      </c>
      <c r="AR1416">
        <f>IFERROR(SMALL(AR346:AR1024,ROW()-ROW($AR$1027)+1),"")</f>
        <v>0</v>
      </c>
      <c r="AS1416">
        <f>IFERROR(SMALL(AS346:AS1024,ROW()-ROW($AS$1027)+1),"")</f>
        <v>0</v>
      </c>
      <c r="AT1416">
        <f>IFERROR(SMALL(AT346:AT1024,ROW()-ROW($AT$1027)+1),"")</f>
        <v>0</v>
      </c>
      <c r="AU1416">
        <f>IFERROR(SMALL(AU346:AU1024,ROW()-ROW($AU$1027)+1),"")</f>
        <v>0</v>
      </c>
      <c r="AV1416">
        <f>IFERROR(SMALL(AV346:AV1024,ROW()-ROW($AV$1027)+1),"")</f>
        <v>0</v>
      </c>
      <c r="AW1416">
        <f>IFERROR(SMALL(AW346:AW1024,ROW()-ROW($AW$1027)+1),"")</f>
        <v>0</v>
      </c>
      <c r="AX1416">
        <f>IFERROR(SMALL(AX346:AX1024,ROW()-ROW($AX$1027)+1),"")</f>
        <v>0</v>
      </c>
      <c r="AY1416">
        <f>IFERROR(SMALL(AY346:AY1024,ROW()-ROW($AY$1027)+1),"")</f>
        <v>0</v>
      </c>
      <c r="AZ1416">
        <f>IFERROR(SMALL(AZ346:AZ1024,ROW()-ROW($AZ$1027)+1),"")</f>
        <v>0</v>
      </c>
      <c r="BA1416">
        <f>IFERROR(SMALL(BA346:BA1024,ROW()-ROW($BA$1027)+1),"")</f>
        <v>0</v>
      </c>
      <c r="BB1416">
        <f>IFERROR(SMALL(BB346:BB1024,ROW()-ROW($BB$1027)+1),"")</f>
        <v>0</v>
      </c>
      <c r="BC1416">
        <f>IFERROR(SMALL(BC346:BC1024,ROW()-ROW($BC$1027)+1),"")</f>
        <v>0</v>
      </c>
      <c r="BD1416">
        <f>IFERROR(SMALL(BD346:BD1024,ROW()-ROW($BD$1027)+1),"")</f>
        <v>0</v>
      </c>
      <c r="BE1416">
        <f>IFERROR(SMALL(BE346:BE1024,ROW()-ROW($BE$1027)+1),"")</f>
        <v>0</v>
      </c>
      <c r="BF1416">
        <f>IFERROR(SMALL(BF346:BF1024,ROW()-ROW($BF$1027)+1),"")</f>
        <v>0</v>
      </c>
      <c r="BG1416">
        <f>IFERROR(SMALL(BG346:BG1024,ROW()-ROW($BG$1027)+1),"")</f>
        <v>0</v>
      </c>
      <c r="BH1416">
        <f>IFERROR(SMALL(BH346:BH1024,ROW()-ROW($BH$1027)+1),"")</f>
        <v>0</v>
      </c>
      <c r="BI1416">
        <f>IFERROR(SMALL(BI346:BI1024,ROW()-ROW($BI$1027)+1),"")</f>
        <v>0</v>
      </c>
      <c r="BJ1416">
        <f>IFERROR(SMALL(BJ346:BJ1024,ROW()-ROW($BJ$1027)+1),"")</f>
        <v>0</v>
      </c>
      <c r="BK1416">
        <f>IFERROR(SMALL(BK346:BK1024,ROW()-ROW($BK$1027)+1),"")</f>
        <v>0</v>
      </c>
      <c r="BL1416">
        <f>IFERROR(SMALL(BL346:BL1024,ROW()-ROW($BL$1027)+1),"")</f>
        <v>0</v>
      </c>
      <c r="BM1416">
        <f>IFERROR(SMALL(BM346:BM1024,ROW()-ROW($BM$1027)+1),"")</f>
        <v>0</v>
      </c>
      <c r="BN1416">
        <f>IFERROR(SMALL(BN346:BN1024,ROW()-ROW($BN$1027)+1),"")</f>
        <v>0</v>
      </c>
      <c r="BO1416">
        <f>IFERROR(SMALL(BO346:BO1024,ROW()-ROW($BO$1027)+1),"")</f>
        <v>0</v>
      </c>
      <c r="BP1416">
        <f>IFERROR(SMALL(BP346:BP1024,ROW()-ROW($BP$1027)+1),"")</f>
        <v>0</v>
      </c>
      <c r="BQ1416">
        <f>IFERROR(SMALL(BQ346:BQ1024,ROW()-ROW($BQ$1027)+1),"")</f>
        <v>0</v>
      </c>
      <c r="BR1416">
        <f>IFERROR(SMALL(BR346:BR1024,ROW()-ROW($BR$1027)+1),"")</f>
        <v>0</v>
      </c>
    </row>
    <row r="1417" spans="5:70">
      <c r="E1417">
        <f>IFERROR(SMALL(E346:E1024,ROW()-ROW($E$1027)+1),"")</f>
        <v>0</v>
      </c>
      <c r="F1417">
        <f>IFERROR(SMALL(F346:F1024,ROW()-ROW($F$1027)+1),"")</f>
        <v>0</v>
      </c>
      <c r="G1417">
        <f>IFERROR(SMALL(G346:G1024,ROW()-ROW($G$1027)+1),"")</f>
        <v>0</v>
      </c>
      <c r="H1417">
        <f>IFERROR(SMALL(H346:H1024,ROW()-ROW($H$1027)+1),"")</f>
        <v>0</v>
      </c>
      <c r="I1417">
        <f>IFERROR(SMALL(I346:I1024,ROW()-ROW($I$1027)+1),"")</f>
        <v>0</v>
      </c>
      <c r="J1417">
        <f>IFERROR(SMALL(J346:J1024,ROW()-ROW($J$1027)+1),"")</f>
        <v>0</v>
      </c>
      <c r="K1417">
        <f>IFERROR(SMALL(K346:K1024,ROW()-ROW($K$1027)+1),"")</f>
        <v>0</v>
      </c>
      <c r="L1417">
        <f>IFERROR(SMALL(L346:L1024,ROW()-ROW($L$1027)+1),"")</f>
        <v>0</v>
      </c>
      <c r="M1417">
        <f>IFERROR(SMALL(M346:M1024,ROW()-ROW($M$1027)+1),"")</f>
        <v>0</v>
      </c>
      <c r="N1417">
        <f>IFERROR(SMALL(N346:N1024,ROW()-ROW($N$1027)+1),"")</f>
        <v>0</v>
      </c>
      <c r="O1417">
        <f>IFERROR(SMALL(O346:O1024,ROW()-ROW($O$1027)+1),"")</f>
        <v>0</v>
      </c>
      <c r="P1417">
        <f>IFERROR(SMALL(P346:P1024,ROW()-ROW($P$1027)+1),"")</f>
        <v>0</v>
      </c>
      <c r="Q1417">
        <f>IFERROR(SMALL(Q346:Q1024,ROW()-ROW($Q$1027)+1),"")</f>
        <v>0</v>
      </c>
      <c r="R1417">
        <f>IFERROR(SMALL(R346:R1024,ROW()-ROW($R$1027)+1),"")</f>
        <v>0</v>
      </c>
      <c r="S1417">
        <f>IFERROR(SMALL(S346:S1024,ROW()-ROW($S$1027)+1),"")</f>
        <v>0</v>
      </c>
      <c r="T1417">
        <f>IFERROR(SMALL(T346:T1024,ROW()-ROW($T$1027)+1),"")</f>
        <v>0</v>
      </c>
      <c r="U1417">
        <f>IFERROR(SMALL(U346:U1024,ROW()-ROW($U$1027)+1),"")</f>
        <v>0</v>
      </c>
      <c r="V1417">
        <f>IFERROR(SMALL(V346:V1024,ROW()-ROW($V$1027)+1),"")</f>
        <v>0</v>
      </c>
      <c r="W1417">
        <f>IFERROR(SMALL(W346:W1024,ROW()-ROW($W$1027)+1),"")</f>
        <v>0</v>
      </c>
      <c r="X1417">
        <f>IFERROR(SMALL(X346:X1024,ROW()-ROW($X$1027)+1),"")</f>
        <v>0</v>
      </c>
      <c r="Y1417">
        <f>IFERROR(SMALL(Y346:Y1024,ROW()-ROW($Y$1027)+1),"")</f>
        <v>0</v>
      </c>
      <c r="Z1417">
        <f>IFERROR(SMALL(Z346:Z1024,ROW()-ROW($Z$1027)+1),"")</f>
        <v>0</v>
      </c>
      <c r="AA1417">
        <f>IFERROR(SMALL(AA346:AA1024,ROW()-ROW($AA$1027)+1),"")</f>
        <v>0</v>
      </c>
      <c r="AB1417">
        <f>IFERROR(SMALL(AB346:AB1024,ROW()-ROW($AB$1027)+1),"")</f>
        <v>0</v>
      </c>
      <c r="AC1417">
        <f>IFERROR(SMALL(AC346:AC1024,ROW()-ROW($AC$1027)+1),"")</f>
        <v>0</v>
      </c>
      <c r="AD1417">
        <f>IFERROR(SMALL(AD346:AD1024,ROW()-ROW($AD$1027)+1),"")</f>
        <v>0</v>
      </c>
      <c r="AE1417">
        <f>IFERROR(SMALL(AE346:AE1024,ROW()-ROW($AE$1027)+1),"")</f>
        <v>0</v>
      </c>
      <c r="AF1417">
        <f>IFERROR(SMALL(AF346:AF1024,ROW()-ROW($AF$1027)+1),"")</f>
        <v>0</v>
      </c>
      <c r="AG1417">
        <f>IFERROR(SMALL(AG346:AG1024,ROW()-ROW($AG$1027)+1),"")</f>
        <v>0</v>
      </c>
      <c r="AH1417">
        <f>IFERROR(SMALL(AH346:AH1024,ROW()-ROW($AH$1027)+1),"")</f>
        <v>0</v>
      </c>
      <c r="AI1417">
        <f>IFERROR(SMALL(AI346:AI1024,ROW()-ROW($AI$1027)+1),"")</f>
        <v>0</v>
      </c>
      <c r="AJ1417">
        <f>IFERROR(SMALL(AJ346:AJ1024,ROW()-ROW($AJ$1027)+1),"")</f>
        <v>0</v>
      </c>
      <c r="AM1417">
        <f>IFERROR(SMALL(AM346:AM1024,ROW()-ROW($AM$1027)+1),"")</f>
        <v>0</v>
      </c>
      <c r="AN1417">
        <f>IFERROR(SMALL(AN346:AN1024,ROW()-ROW($AN$1027)+1),"")</f>
        <v>0</v>
      </c>
      <c r="AO1417">
        <f>IFERROR(SMALL(AO346:AO1024,ROW()-ROW($AO$1027)+1),"")</f>
        <v>0</v>
      </c>
      <c r="AP1417">
        <f>IFERROR(SMALL(AP346:AP1024,ROW()-ROW($AP$1027)+1),"")</f>
        <v>0</v>
      </c>
      <c r="AQ1417">
        <f>IFERROR(SMALL(AQ346:AQ1024,ROW()-ROW($AQ$1027)+1),"")</f>
        <v>0</v>
      </c>
      <c r="AR1417">
        <f>IFERROR(SMALL(AR346:AR1024,ROW()-ROW($AR$1027)+1),"")</f>
        <v>0</v>
      </c>
      <c r="AS1417">
        <f>IFERROR(SMALL(AS346:AS1024,ROW()-ROW($AS$1027)+1),"")</f>
        <v>0</v>
      </c>
      <c r="AT1417">
        <f>IFERROR(SMALL(AT346:AT1024,ROW()-ROW($AT$1027)+1),"")</f>
        <v>0</v>
      </c>
      <c r="AU1417">
        <f>IFERROR(SMALL(AU346:AU1024,ROW()-ROW($AU$1027)+1),"")</f>
        <v>0</v>
      </c>
      <c r="AV1417">
        <f>IFERROR(SMALL(AV346:AV1024,ROW()-ROW($AV$1027)+1),"")</f>
        <v>0</v>
      </c>
      <c r="AW1417">
        <f>IFERROR(SMALL(AW346:AW1024,ROW()-ROW($AW$1027)+1),"")</f>
        <v>0</v>
      </c>
      <c r="AX1417">
        <f>IFERROR(SMALL(AX346:AX1024,ROW()-ROW($AX$1027)+1),"")</f>
        <v>0</v>
      </c>
      <c r="AY1417">
        <f>IFERROR(SMALL(AY346:AY1024,ROW()-ROW($AY$1027)+1),"")</f>
        <v>0</v>
      </c>
      <c r="AZ1417">
        <f>IFERROR(SMALL(AZ346:AZ1024,ROW()-ROW($AZ$1027)+1),"")</f>
        <v>0</v>
      </c>
      <c r="BA1417">
        <f>IFERROR(SMALL(BA346:BA1024,ROW()-ROW($BA$1027)+1),"")</f>
        <v>0</v>
      </c>
      <c r="BB1417">
        <f>IFERROR(SMALL(BB346:BB1024,ROW()-ROW($BB$1027)+1),"")</f>
        <v>0</v>
      </c>
      <c r="BC1417">
        <f>IFERROR(SMALL(BC346:BC1024,ROW()-ROW($BC$1027)+1),"")</f>
        <v>0</v>
      </c>
      <c r="BD1417">
        <f>IFERROR(SMALL(BD346:BD1024,ROW()-ROW($BD$1027)+1),"")</f>
        <v>0</v>
      </c>
      <c r="BE1417">
        <f>IFERROR(SMALL(BE346:BE1024,ROW()-ROW($BE$1027)+1),"")</f>
        <v>0</v>
      </c>
      <c r="BF1417">
        <f>IFERROR(SMALL(BF346:BF1024,ROW()-ROW($BF$1027)+1),"")</f>
        <v>0</v>
      </c>
      <c r="BG1417">
        <f>IFERROR(SMALL(BG346:BG1024,ROW()-ROW($BG$1027)+1),"")</f>
        <v>0</v>
      </c>
      <c r="BH1417">
        <f>IFERROR(SMALL(BH346:BH1024,ROW()-ROW($BH$1027)+1),"")</f>
        <v>0</v>
      </c>
      <c r="BI1417">
        <f>IFERROR(SMALL(BI346:BI1024,ROW()-ROW($BI$1027)+1),"")</f>
        <v>0</v>
      </c>
      <c r="BJ1417">
        <f>IFERROR(SMALL(BJ346:BJ1024,ROW()-ROW($BJ$1027)+1),"")</f>
        <v>0</v>
      </c>
      <c r="BK1417">
        <f>IFERROR(SMALL(BK346:BK1024,ROW()-ROW($BK$1027)+1),"")</f>
        <v>0</v>
      </c>
      <c r="BL1417">
        <f>IFERROR(SMALL(BL346:BL1024,ROW()-ROW($BL$1027)+1),"")</f>
        <v>0</v>
      </c>
      <c r="BM1417">
        <f>IFERROR(SMALL(BM346:BM1024,ROW()-ROW($BM$1027)+1),"")</f>
        <v>0</v>
      </c>
      <c r="BN1417">
        <f>IFERROR(SMALL(BN346:BN1024,ROW()-ROW($BN$1027)+1),"")</f>
        <v>0</v>
      </c>
      <c r="BO1417">
        <f>IFERROR(SMALL(BO346:BO1024,ROW()-ROW($BO$1027)+1),"")</f>
        <v>0</v>
      </c>
      <c r="BP1417">
        <f>IFERROR(SMALL(BP346:BP1024,ROW()-ROW($BP$1027)+1),"")</f>
        <v>0</v>
      </c>
      <c r="BQ1417">
        <f>IFERROR(SMALL(BQ346:BQ1024,ROW()-ROW($BQ$1027)+1),"")</f>
        <v>0</v>
      </c>
      <c r="BR1417">
        <f>IFERROR(SMALL(BR346:BR1024,ROW()-ROW($BR$1027)+1),"")</f>
        <v>0</v>
      </c>
    </row>
    <row r="1418" spans="5:70">
      <c r="E1418">
        <f>IFERROR(SMALL(E346:E1024,ROW()-ROW($E$1027)+1),"")</f>
        <v>0</v>
      </c>
      <c r="F1418">
        <f>IFERROR(SMALL(F346:F1024,ROW()-ROW($F$1027)+1),"")</f>
        <v>0</v>
      </c>
      <c r="G1418">
        <f>IFERROR(SMALL(G346:G1024,ROW()-ROW($G$1027)+1),"")</f>
        <v>0</v>
      </c>
      <c r="H1418">
        <f>IFERROR(SMALL(H346:H1024,ROW()-ROW($H$1027)+1),"")</f>
        <v>0</v>
      </c>
      <c r="I1418">
        <f>IFERROR(SMALL(I346:I1024,ROW()-ROW($I$1027)+1),"")</f>
        <v>0</v>
      </c>
      <c r="J1418">
        <f>IFERROR(SMALL(J346:J1024,ROW()-ROW($J$1027)+1),"")</f>
        <v>0</v>
      </c>
      <c r="K1418">
        <f>IFERROR(SMALL(K346:K1024,ROW()-ROW($K$1027)+1),"")</f>
        <v>0</v>
      </c>
      <c r="L1418">
        <f>IFERROR(SMALL(L346:L1024,ROW()-ROW($L$1027)+1),"")</f>
        <v>0</v>
      </c>
      <c r="M1418">
        <f>IFERROR(SMALL(M346:M1024,ROW()-ROW($M$1027)+1),"")</f>
        <v>0</v>
      </c>
      <c r="N1418">
        <f>IFERROR(SMALL(N346:N1024,ROW()-ROW($N$1027)+1),"")</f>
        <v>0</v>
      </c>
      <c r="O1418">
        <f>IFERROR(SMALL(O346:O1024,ROW()-ROW($O$1027)+1),"")</f>
        <v>0</v>
      </c>
      <c r="P1418">
        <f>IFERROR(SMALL(P346:P1024,ROW()-ROW($P$1027)+1),"")</f>
        <v>0</v>
      </c>
      <c r="Q1418">
        <f>IFERROR(SMALL(Q346:Q1024,ROW()-ROW($Q$1027)+1),"")</f>
        <v>0</v>
      </c>
      <c r="R1418">
        <f>IFERROR(SMALL(R346:R1024,ROW()-ROW($R$1027)+1),"")</f>
        <v>0</v>
      </c>
      <c r="S1418">
        <f>IFERROR(SMALL(S346:S1024,ROW()-ROW($S$1027)+1),"")</f>
        <v>0</v>
      </c>
      <c r="T1418">
        <f>IFERROR(SMALL(T346:T1024,ROW()-ROW($T$1027)+1),"")</f>
        <v>0</v>
      </c>
      <c r="U1418">
        <f>IFERROR(SMALL(U346:U1024,ROW()-ROW($U$1027)+1),"")</f>
        <v>0</v>
      </c>
      <c r="V1418">
        <f>IFERROR(SMALL(V346:V1024,ROW()-ROW($V$1027)+1),"")</f>
        <v>0</v>
      </c>
      <c r="W1418">
        <f>IFERROR(SMALL(W346:W1024,ROW()-ROW($W$1027)+1),"")</f>
        <v>0</v>
      </c>
      <c r="X1418">
        <f>IFERROR(SMALL(X346:X1024,ROW()-ROW($X$1027)+1),"")</f>
        <v>0</v>
      </c>
      <c r="Y1418">
        <f>IFERROR(SMALL(Y346:Y1024,ROW()-ROW($Y$1027)+1),"")</f>
        <v>0</v>
      </c>
      <c r="Z1418">
        <f>IFERROR(SMALL(Z346:Z1024,ROW()-ROW($Z$1027)+1),"")</f>
        <v>0</v>
      </c>
      <c r="AA1418">
        <f>IFERROR(SMALL(AA346:AA1024,ROW()-ROW($AA$1027)+1),"")</f>
        <v>0</v>
      </c>
      <c r="AB1418">
        <f>IFERROR(SMALL(AB346:AB1024,ROW()-ROW($AB$1027)+1),"")</f>
        <v>0</v>
      </c>
      <c r="AC1418">
        <f>IFERROR(SMALL(AC346:AC1024,ROW()-ROW($AC$1027)+1),"")</f>
        <v>0</v>
      </c>
      <c r="AD1418">
        <f>IFERROR(SMALL(AD346:AD1024,ROW()-ROW($AD$1027)+1),"")</f>
        <v>0</v>
      </c>
      <c r="AE1418">
        <f>IFERROR(SMALL(AE346:AE1024,ROW()-ROW($AE$1027)+1),"")</f>
        <v>0</v>
      </c>
      <c r="AF1418">
        <f>IFERROR(SMALL(AF346:AF1024,ROW()-ROW($AF$1027)+1),"")</f>
        <v>0</v>
      </c>
      <c r="AG1418">
        <f>IFERROR(SMALL(AG346:AG1024,ROW()-ROW($AG$1027)+1),"")</f>
        <v>0</v>
      </c>
      <c r="AH1418">
        <f>IFERROR(SMALL(AH346:AH1024,ROW()-ROW($AH$1027)+1),"")</f>
        <v>0</v>
      </c>
      <c r="AI1418">
        <f>IFERROR(SMALL(AI346:AI1024,ROW()-ROW($AI$1027)+1),"")</f>
        <v>0</v>
      </c>
      <c r="AJ1418">
        <f>IFERROR(SMALL(AJ346:AJ1024,ROW()-ROW($AJ$1027)+1),"")</f>
        <v>0</v>
      </c>
      <c r="AM1418">
        <f>IFERROR(SMALL(AM346:AM1024,ROW()-ROW($AM$1027)+1),"")</f>
        <v>0</v>
      </c>
      <c r="AN1418">
        <f>IFERROR(SMALL(AN346:AN1024,ROW()-ROW($AN$1027)+1),"")</f>
        <v>0</v>
      </c>
      <c r="AO1418">
        <f>IFERROR(SMALL(AO346:AO1024,ROW()-ROW($AO$1027)+1),"")</f>
        <v>0</v>
      </c>
      <c r="AP1418">
        <f>IFERROR(SMALL(AP346:AP1024,ROW()-ROW($AP$1027)+1),"")</f>
        <v>0</v>
      </c>
      <c r="AQ1418">
        <f>IFERROR(SMALL(AQ346:AQ1024,ROW()-ROW($AQ$1027)+1),"")</f>
        <v>0</v>
      </c>
      <c r="AR1418">
        <f>IFERROR(SMALL(AR346:AR1024,ROW()-ROW($AR$1027)+1),"")</f>
        <v>0</v>
      </c>
      <c r="AS1418">
        <f>IFERROR(SMALL(AS346:AS1024,ROW()-ROW($AS$1027)+1),"")</f>
        <v>0</v>
      </c>
      <c r="AT1418">
        <f>IFERROR(SMALL(AT346:AT1024,ROW()-ROW($AT$1027)+1),"")</f>
        <v>0</v>
      </c>
      <c r="AU1418">
        <f>IFERROR(SMALL(AU346:AU1024,ROW()-ROW($AU$1027)+1),"")</f>
        <v>0</v>
      </c>
      <c r="AV1418">
        <f>IFERROR(SMALL(AV346:AV1024,ROW()-ROW($AV$1027)+1),"")</f>
        <v>0</v>
      </c>
      <c r="AW1418">
        <f>IFERROR(SMALL(AW346:AW1024,ROW()-ROW($AW$1027)+1),"")</f>
        <v>0</v>
      </c>
      <c r="AX1418">
        <f>IFERROR(SMALL(AX346:AX1024,ROW()-ROW($AX$1027)+1),"")</f>
        <v>0</v>
      </c>
      <c r="AY1418">
        <f>IFERROR(SMALL(AY346:AY1024,ROW()-ROW($AY$1027)+1),"")</f>
        <v>0</v>
      </c>
      <c r="AZ1418">
        <f>IFERROR(SMALL(AZ346:AZ1024,ROW()-ROW($AZ$1027)+1),"")</f>
        <v>0</v>
      </c>
      <c r="BA1418">
        <f>IFERROR(SMALL(BA346:BA1024,ROW()-ROW($BA$1027)+1),"")</f>
        <v>0</v>
      </c>
      <c r="BB1418">
        <f>IFERROR(SMALL(BB346:BB1024,ROW()-ROW($BB$1027)+1),"")</f>
        <v>0</v>
      </c>
      <c r="BC1418">
        <f>IFERROR(SMALL(BC346:BC1024,ROW()-ROW($BC$1027)+1),"")</f>
        <v>0</v>
      </c>
      <c r="BD1418">
        <f>IFERROR(SMALL(BD346:BD1024,ROW()-ROW($BD$1027)+1),"")</f>
        <v>0</v>
      </c>
      <c r="BE1418">
        <f>IFERROR(SMALL(BE346:BE1024,ROW()-ROW($BE$1027)+1),"")</f>
        <v>0</v>
      </c>
      <c r="BF1418">
        <f>IFERROR(SMALL(BF346:BF1024,ROW()-ROW($BF$1027)+1),"")</f>
        <v>0</v>
      </c>
      <c r="BG1418">
        <f>IFERROR(SMALL(BG346:BG1024,ROW()-ROW($BG$1027)+1),"")</f>
        <v>0</v>
      </c>
      <c r="BH1418">
        <f>IFERROR(SMALL(BH346:BH1024,ROW()-ROW($BH$1027)+1),"")</f>
        <v>0</v>
      </c>
      <c r="BI1418">
        <f>IFERROR(SMALL(BI346:BI1024,ROW()-ROW($BI$1027)+1),"")</f>
        <v>0</v>
      </c>
      <c r="BJ1418">
        <f>IFERROR(SMALL(BJ346:BJ1024,ROW()-ROW($BJ$1027)+1),"")</f>
        <v>0</v>
      </c>
      <c r="BK1418">
        <f>IFERROR(SMALL(BK346:BK1024,ROW()-ROW($BK$1027)+1),"")</f>
        <v>0</v>
      </c>
      <c r="BL1418">
        <f>IFERROR(SMALL(BL346:BL1024,ROW()-ROW($BL$1027)+1),"")</f>
        <v>0</v>
      </c>
      <c r="BM1418">
        <f>IFERROR(SMALL(BM346:BM1024,ROW()-ROW($BM$1027)+1),"")</f>
        <v>0</v>
      </c>
      <c r="BN1418">
        <f>IFERROR(SMALL(BN346:BN1024,ROW()-ROW($BN$1027)+1),"")</f>
        <v>0</v>
      </c>
      <c r="BO1418">
        <f>IFERROR(SMALL(BO346:BO1024,ROW()-ROW($BO$1027)+1),"")</f>
        <v>0</v>
      </c>
      <c r="BP1418">
        <f>IFERROR(SMALL(BP346:BP1024,ROW()-ROW($BP$1027)+1),"")</f>
        <v>0</v>
      </c>
      <c r="BQ1418">
        <f>IFERROR(SMALL(BQ346:BQ1024,ROW()-ROW($BQ$1027)+1),"")</f>
        <v>0</v>
      </c>
      <c r="BR1418">
        <f>IFERROR(SMALL(BR346:BR1024,ROW()-ROW($BR$1027)+1),"")</f>
        <v>0</v>
      </c>
    </row>
    <row r="1419" spans="5:70">
      <c r="E1419">
        <f>IFERROR(SMALL(E346:E1024,ROW()-ROW($E$1027)+1),"")</f>
        <v>0</v>
      </c>
      <c r="F1419">
        <f>IFERROR(SMALL(F346:F1024,ROW()-ROW($F$1027)+1),"")</f>
        <v>0</v>
      </c>
      <c r="G1419">
        <f>IFERROR(SMALL(G346:G1024,ROW()-ROW($G$1027)+1),"")</f>
        <v>0</v>
      </c>
      <c r="H1419">
        <f>IFERROR(SMALL(H346:H1024,ROW()-ROW($H$1027)+1),"")</f>
        <v>0</v>
      </c>
      <c r="I1419">
        <f>IFERROR(SMALL(I346:I1024,ROW()-ROW($I$1027)+1),"")</f>
        <v>0</v>
      </c>
      <c r="J1419">
        <f>IFERROR(SMALL(J346:J1024,ROW()-ROW($J$1027)+1),"")</f>
        <v>0</v>
      </c>
      <c r="K1419">
        <f>IFERROR(SMALL(K346:K1024,ROW()-ROW($K$1027)+1),"")</f>
        <v>0</v>
      </c>
      <c r="L1419">
        <f>IFERROR(SMALL(L346:L1024,ROW()-ROW($L$1027)+1),"")</f>
        <v>0</v>
      </c>
      <c r="M1419">
        <f>IFERROR(SMALL(M346:M1024,ROW()-ROW($M$1027)+1),"")</f>
        <v>0</v>
      </c>
      <c r="N1419">
        <f>IFERROR(SMALL(N346:N1024,ROW()-ROW($N$1027)+1),"")</f>
        <v>0</v>
      </c>
      <c r="O1419">
        <f>IFERROR(SMALL(O346:O1024,ROW()-ROW($O$1027)+1),"")</f>
        <v>0</v>
      </c>
      <c r="P1419">
        <f>IFERROR(SMALL(P346:P1024,ROW()-ROW($P$1027)+1),"")</f>
        <v>0</v>
      </c>
      <c r="Q1419">
        <f>IFERROR(SMALL(Q346:Q1024,ROW()-ROW($Q$1027)+1),"")</f>
        <v>0</v>
      </c>
      <c r="R1419">
        <f>IFERROR(SMALL(R346:R1024,ROW()-ROW($R$1027)+1),"")</f>
        <v>0</v>
      </c>
      <c r="S1419">
        <f>IFERROR(SMALL(S346:S1024,ROW()-ROW($S$1027)+1),"")</f>
        <v>0</v>
      </c>
      <c r="T1419">
        <f>IFERROR(SMALL(T346:T1024,ROW()-ROW($T$1027)+1),"")</f>
        <v>0</v>
      </c>
      <c r="U1419">
        <f>IFERROR(SMALL(U346:U1024,ROW()-ROW($U$1027)+1),"")</f>
        <v>0</v>
      </c>
      <c r="V1419">
        <f>IFERROR(SMALL(V346:V1024,ROW()-ROW($V$1027)+1),"")</f>
        <v>0</v>
      </c>
      <c r="W1419">
        <f>IFERROR(SMALL(W346:W1024,ROW()-ROW($W$1027)+1),"")</f>
        <v>0</v>
      </c>
      <c r="X1419">
        <f>IFERROR(SMALL(X346:X1024,ROW()-ROW($X$1027)+1),"")</f>
        <v>0</v>
      </c>
      <c r="Y1419">
        <f>IFERROR(SMALL(Y346:Y1024,ROW()-ROW($Y$1027)+1),"")</f>
        <v>0</v>
      </c>
      <c r="Z1419">
        <f>IFERROR(SMALL(Z346:Z1024,ROW()-ROW($Z$1027)+1),"")</f>
        <v>0</v>
      </c>
      <c r="AA1419">
        <f>IFERROR(SMALL(AA346:AA1024,ROW()-ROW($AA$1027)+1),"")</f>
        <v>0</v>
      </c>
      <c r="AB1419">
        <f>IFERROR(SMALL(AB346:AB1024,ROW()-ROW($AB$1027)+1),"")</f>
        <v>0</v>
      </c>
      <c r="AC1419">
        <f>IFERROR(SMALL(AC346:AC1024,ROW()-ROW($AC$1027)+1),"")</f>
        <v>0</v>
      </c>
      <c r="AD1419">
        <f>IFERROR(SMALL(AD346:AD1024,ROW()-ROW($AD$1027)+1),"")</f>
        <v>0</v>
      </c>
      <c r="AE1419">
        <f>IFERROR(SMALL(AE346:AE1024,ROW()-ROW($AE$1027)+1),"")</f>
        <v>0</v>
      </c>
      <c r="AF1419">
        <f>IFERROR(SMALL(AF346:AF1024,ROW()-ROW($AF$1027)+1),"")</f>
        <v>0</v>
      </c>
      <c r="AG1419">
        <f>IFERROR(SMALL(AG346:AG1024,ROW()-ROW($AG$1027)+1),"")</f>
        <v>0</v>
      </c>
      <c r="AH1419">
        <f>IFERROR(SMALL(AH346:AH1024,ROW()-ROW($AH$1027)+1),"")</f>
        <v>0</v>
      </c>
      <c r="AI1419">
        <f>IFERROR(SMALL(AI346:AI1024,ROW()-ROW($AI$1027)+1),"")</f>
        <v>0</v>
      </c>
      <c r="AJ1419">
        <f>IFERROR(SMALL(AJ346:AJ1024,ROW()-ROW($AJ$1027)+1),"")</f>
        <v>0</v>
      </c>
      <c r="AM1419">
        <f>IFERROR(SMALL(AM346:AM1024,ROW()-ROW($AM$1027)+1),"")</f>
        <v>0</v>
      </c>
      <c r="AN1419">
        <f>IFERROR(SMALL(AN346:AN1024,ROW()-ROW($AN$1027)+1),"")</f>
        <v>0</v>
      </c>
      <c r="AO1419">
        <f>IFERROR(SMALL(AO346:AO1024,ROW()-ROW($AO$1027)+1),"")</f>
        <v>0</v>
      </c>
      <c r="AP1419">
        <f>IFERROR(SMALL(AP346:AP1024,ROW()-ROW($AP$1027)+1),"")</f>
        <v>0</v>
      </c>
      <c r="AQ1419">
        <f>IFERROR(SMALL(AQ346:AQ1024,ROW()-ROW($AQ$1027)+1),"")</f>
        <v>0</v>
      </c>
      <c r="AR1419">
        <f>IFERROR(SMALL(AR346:AR1024,ROW()-ROW($AR$1027)+1),"")</f>
        <v>0</v>
      </c>
      <c r="AS1419">
        <f>IFERROR(SMALL(AS346:AS1024,ROW()-ROW($AS$1027)+1),"")</f>
        <v>0</v>
      </c>
      <c r="AT1419">
        <f>IFERROR(SMALL(AT346:AT1024,ROW()-ROW($AT$1027)+1),"")</f>
        <v>0</v>
      </c>
      <c r="AU1419">
        <f>IFERROR(SMALL(AU346:AU1024,ROW()-ROW($AU$1027)+1),"")</f>
        <v>0</v>
      </c>
      <c r="AV1419">
        <f>IFERROR(SMALL(AV346:AV1024,ROW()-ROW($AV$1027)+1),"")</f>
        <v>0</v>
      </c>
      <c r="AW1419">
        <f>IFERROR(SMALL(AW346:AW1024,ROW()-ROW($AW$1027)+1),"")</f>
        <v>0</v>
      </c>
      <c r="AX1419">
        <f>IFERROR(SMALL(AX346:AX1024,ROW()-ROW($AX$1027)+1),"")</f>
        <v>0</v>
      </c>
      <c r="AY1419">
        <f>IFERROR(SMALL(AY346:AY1024,ROW()-ROW($AY$1027)+1),"")</f>
        <v>0</v>
      </c>
      <c r="AZ1419">
        <f>IFERROR(SMALL(AZ346:AZ1024,ROW()-ROW($AZ$1027)+1),"")</f>
        <v>0</v>
      </c>
      <c r="BA1419">
        <f>IFERROR(SMALL(BA346:BA1024,ROW()-ROW($BA$1027)+1),"")</f>
        <v>0</v>
      </c>
      <c r="BB1419">
        <f>IFERROR(SMALL(BB346:BB1024,ROW()-ROW($BB$1027)+1),"")</f>
        <v>0</v>
      </c>
      <c r="BC1419">
        <f>IFERROR(SMALL(BC346:BC1024,ROW()-ROW($BC$1027)+1),"")</f>
        <v>0</v>
      </c>
      <c r="BD1419">
        <f>IFERROR(SMALL(BD346:BD1024,ROW()-ROW($BD$1027)+1),"")</f>
        <v>0</v>
      </c>
      <c r="BE1419">
        <f>IFERROR(SMALL(BE346:BE1024,ROW()-ROW($BE$1027)+1),"")</f>
        <v>0</v>
      </c>
      <c r="BF1419">
        <f>IFERROR(SMALL(BF346:BF1024,ROW()-ROW($BF$1027)+1),"")</f>
        <v>0</v>
      </c>
      <c r="BG1419">
        <f>IFERROR(SMALL(BG346:BG1024,ROW()-ROW($BG$1027)+1),"")</f>
        <v>0</v>
      </c>
      <c r="BH1419">
        <f>IFERROR(SMALL(BH346:BH1024,ROW()-ROW($BH$1027)+1),"")</f>
        <v>0</v>
      </c>
      <c r="BI1419">
        <f>IFERROR(SMALL(BI346:BI1024,ROW()-ROW($BI$1027)+1),"")</f>
        <v>0</v>
      </c>
      <c r="BJ1419">
        <f>IFERROR(SMALL(BJ346:BJ1024,ROW()-ROW($BJ$1027)+1),"")</f>
        <v>0</v>
      </c>
      <c r="BK1419">
        <f>IFERROR(SMALL(BK346:BK1024,ROW()-ROW($BK$1027)+1),"")</f>
        <v>0</v>
      </c>
      <c r="BL1419">
        <f>IFERROR(SMALL(BL346:BL1024,ROW()-ROW($BL$1027)+1),"")</f>
        <v>0</v>
      </c>
      <c r="BM1419">
        <f>IFERROR(SMALL(BM346:BM1024,ROW()-ROW($BM$1027)+1),"")</f>
        <v>0</v>
      </c>
      <c r="BN1419">
        <f>IFERROR(SMALL(BN346:BN1024,ROW()-ROW($BN$1027)+1),"")</f>
        <v>0</v>
      </c>
      <c r="BO1419">
        <f>IFERROR(SMALL(BO346:BO1024,ROW()-ROW($BO$1027)+1),"")</f>
        <v>0</v>
      </c>
      <c r="BP1419">
        <f>IFERROR(SMALL(BP346:BP1024,ROW()-ROW($BP$1027)+1),"")</f>
        <v>0</v>
      </c>
      <c r="BQ1419">
        <f>IFERROR(SMALL(BQ346:BQ1024,ROW()-ROW($BQ$1027)+1),"")</f>
        <v>0</v>
      </c>
      <c r="BR1419">
        <f>IFERROR(SMALL(BR346:BR1024,ROW()-ROW($BR$1027)+1),"")</f>
        <v>0</v>
      </c>
    </row>
    <row r="1420" spans="5:70">
      <c r="E1420">
        <f>IFERROR(SMALL(E346:E1024,ROW()-ROW($E$1027)+1),"")</f>
        <v>0</v>
      </c>
      <c r="F1420">
        <f>IFERROR(SMALL(F346:F1024,ROW()-ROW($F$1027)+1),"")</f>
        <v>0</v>
      </c>
      <c r="G1420">
        <f>IFERROR(SMALL(G346:G1024,ROW()-ROW($G$1027)+1),"")</f>
        <v>0</v>
      </c>
      <c r="H1420">
        <f>IFERROR(SMALL(H346:H1024,ROW()-ROW($H$1027)+1),"")</f>
        <v>0</v>
      </c>
      <c r="I1420">
        <f>IFERROR(SMALL(I346:I1024,ROW()-ROW($I$1027)+1),"")</f>
        <v>0</v>
      </c>
      <c r="J1420">
        <f>IFERROR(SMALL(J346:J1024,ROW()-ROW($J$1027)+1),"")</f>
        <v>0</v>
      </c>
      <c r="K1420">
        <f>IFERROR(SMALL(K346:K1024,ROW()-ROW($K$1027)+1),"")</f>
        <v>0</v>
      </c>
      <c r="L1420">
        <f>IFERROR(SMALL(L346:L1024,ROW()-ROW($L$1027)+1),"")</f>
        <v>0</v>
      </c>
      <c r="M1420">
        <f>IFERROR(SMALL(M346:M1024,ROW()-ROW($M$1027)+1),"")</f>
        <v>0</v>
      </c>
      <c r="N1420">
        <f>IFERROR(SMALL(N346:N1024,ROW()-ROW($N$1027)+1),"")</f>
        <v>0</v>
      </c>
      <c r="O1420">
        <f>IFERROR(SMALL(O346:O1024,ROW()-ROW($O$1027)+1),"")</f>
        <v>0</v>
      </c>
      <c r="P1420">
        <f>IFERROR(SMALL(P346:P1024,ROW()-ROW($P$1027)+1),"")</f>
        <v>0</v>
      </c>
      <c r="Q1420">
        <f>IFERROR(SMALL(Q346:Q1024,ROW()-ROW($Q$1027)+1),"")</f>
        <v>0</v>
      </c>
      <c r="R1420">
        <f>IFERROR(SMALL(R346:R1024,ROW()-ROW($R$1027)+1),"")</f>
        <v>0</v>
      </c>
      <c r="S1420">
        <f>IFERROR(SMALL(S346:S1024,ROW()-ROW($S$1027)+1),"")</f>
        <v>0</v>
      </c>
      <c r="T1420">
        <f>IFERROR(SMALL(T346:T1024,ROW()-ROW($T$1027)+1),"")</f>
        <v>0</v>
      </c>
      <c r="U1420">
        <f>IFERROR(SMALL(U346:U1024,ROW()-ROW($U$1027)+1),"")</f>
        <v>0</v>
      </c>
      <c r="V1420">
        <f>IFERROR(SMALL(V346:V1024,ROW()-ROW($V$1027)+1),"")</f>
        <v>0</v>
      </c>
      <c r="W1420">
        <f>IFERROR(SMALL(W346:W1024,ROW()-ROW($W$1027)+1),"")</f>
        <v>0</v>
      </c>
      <c r="X1420">
        <f>IFERROR(SMALL(X346:X1024,ROW()-ROW($X$1027)+1),"")</f>
        <v>0</v>
      </c>
      <c r="Y1420">
        <f>IFERROR(SMALL(Y346:Y1024,ROW()-ROW($Y$1027)+1),"")</f>
        <v>0</v>
      </c>
      <c r="Z1420">
        <f>IFERROR(SMALL(Z346:Z1024,ROW()-ROW($Z$1027)+1),"")</f>
        <v>0</v>
      </c>
      <c r="AA1420">
        <f>IFERROR(SMALL(AA346:AA1024,ROW()-ROW($AA$1027)+1),"")</f>
        <v>0</v>
      </c>
      <c r="AB1420">
        <f>IFERROR(SMALL(AB346:AB1024,ROW()-ROW($AB$1027)+1),"")</f>
        <v>0</v>
      </c>
      <c r="AC1420">
        <f>IFERROR(SMALL(AC346:AC1024,ROW()-ROW($AC$1027)+1),"")</f>
        <v>0</v>
      </c>
      <c r="AD1420">
        <f>IFERROR(SMALL(AD346:AD1024,ROW()-ROW($AD$1027)+1),"")</f>
        <v>0</v>
      </c>
      <c r="AE1420">
        <f>IFERROR(SMALL(AE346:AE1024,ROW()-ROW($AE$1027)+1),"")</f>
        <v>0</v>
      </c>
      <c r="AF1420">
        <f>IFERROR(SMALL(AF346:AF1024,ROW()-ROW($AF$1027)+1),"")</f>
        <v>0</v>
      </c>
      <c r="AG1420">
        <f>IFERROR(SMALL(AG346:AG1024,ROW()-ROW($AG$1027)+1),"")</f>
        <v>0</v>
      </c>
      <c r="AH1420">
        <f>IFERROR(SMALL(AH346:AH1024,ROW()-ROW($AH$1027)+1),"")</f>
        <v>0</v>
      </c>
      <c r="AI1420">
        <f>IFERROR(SMALL(AI346:AI1024,ROW()-ROW($AI$1027)+1),"")</f>
        <v>0</v>
      </c>
      <c r="AJ1420">
        <f>IFERROR(SMALL(AJ346:AJ1024,ROW()-ROW($AJ$1027)+1),"")</f>
        <v>0</v>
      </c>
      <c r="AM1420">
        <f>IFERROR(SMALL(AM346:AM1024,ROW()-ROW($AM$1027)+1),"")</f>
        <v>0</v>
      </c>
      <c r="AN1420">
        <f>IFERROR(SMALL(AN346:AN1024,ROW()-ROW($AN$1027)+1),"")</f>
        <v>0</v>
      </c>
      <c r="AO1420">
        <f>IFERROR(SMALL(AO346:AO1024,ROW()-ROW($AO$1027)+1),"")</f>
        <v>0</v>
      </c>
      <c r="AP1420">
        <f>IFERROR(SMALL(AP346:AP1024,ROW()-ROW($AP$1027)+1),"")</f>
        <v>0</v>
      </c>
      <c r="AQ1420">
        <f>IFERROR(SMALL(AQ346:AQ1024,ROW()-ROW($AQ$1027)+1),"")</f>
        <v>0</v>
      </c>
      <c r="AR1420">
        <f>IFERROR(SMALL(AR346:AR1024,ROW()-ROW($AR$1027)+1),"")</f>
        <v>0</v>
      </c>
      <c r="AS1420">
        <f>IFERROR(SMALL(AS346:AS1024,ROW()-ROW($AS$1027)+1),"")</f>
        <v>0</v>
      </c>
      <c r="AT1420">
        <f>IFERROR(SMALL(AT346:AT1024,ROW()-ROW($AT$1027)+1),"")</f>
        <v>0</v>
      </c>
      <c r="AU1420">
        <f>IFERROR(SMALL(AU346:AU1024,ROW()-ROW($AU$1027)+1),"")</f>
        <v>0</v>
      </c>
      <c r="AV1420">
        <f>IFERROR(SMALL(AV346:AV1024,ROW()-ROW($AV$1027)+1),"")</f>
        <v>0</v>
      </c>
      <c r="AW1420">
        <f>IFERROR(SMALL(AW346:AW1024,ROW()-ROW($AW$1027)+1),"")</f>
        <v>0</v>
      </c>
      <c r="AX1420">
        <f>IFERROR(SMALL(AX346:AX1024,ROW()-ROW($AX$1027)+1),"")</f>
        <v>0</v>
      </c>
      <c r="AY1420">
        <f>IFERROR(SMALL(AY346:AY1024,ROW()-ROW($AY$1027)+1),"")</f>
        <v>0</v>
      </c>
      <c r="AZ1420">
        <f>IFERROR(SMALL(AZ346:AZ1024,ROW()-ROW($AZ$1027)+1),"")</f>
        <v>0</v>
      </c>
      <c r="BA1420">
        <f>IFERROR(SMALL(BA346:BA1024,ROW()-ROW($BA$1027)+1),"")</f>
        <v>0</v>
      </c>
      <c r="BB1420">
        <f>IFERROR(SMALL(BB346:BB1024,ROW()-ROW($BB$1027)+1),"")</f>
        <v>0</v>
      </c>
      <c r="BC1420">
        <f>IFERROR(SMALL(BC346:BC1024,ROW()-ROW($BC$1027)+1),"")</f>
        <v>0</v>
      </c>
      <c r="BD1420">
        <f>IFERROR(SMALL(BD346:BD1024,ROW()-ROW($BD$1027)+1),"")</f>
        <v>0</v>
      </c>
      <c r="BE1420">
        <f>IFERROR(SMALL(BE346:BE1024,ROW()-ROW($BE$1027)+1),"")</f>
        <v>0</v>
      </c>
      <c r="BF1420">
        <f>IFERROR(SMALL(BF346:BF1024,ROW()-ROW($BF$1027)+1),"")</f>
        <v>0</v>
      </c>
      <c r="BG1420">
        <f>IFERROR(SMALL(BG346:BG1024,ROW()-ROW($BG$1027)+1),"")</f>
        <v>0</v>
      </c>
      <c r="BH1420">
        <f>IFERROR(SMALL(BH346:BH1024,ROW()-ROW($BH$1027)+1),"")</f>
        <v>0</v>
      </c>
      <c r="BI1420">
        <f>IFERROR(SMALL(BI346:BI1024,ROW()-ROW($BI$1027)+1),"")</f>
        <v>0</v>
      </c>
      <c r="BJ1420">
        <f>IFERROR(SMALL(BJ346:BJ1024,ROW()-ROW($BJ$1027)+1),"")</f>
        <v>0</v>
      </c>
      <c r="BK1420">
        <f>IFERROR(SMALL(BK346:BK1024,ROW()-ROW($BK$1027)+1),"")</f>
        <v>0</v>
      </c>
      <c r="BL1420">
        <f>IFERROR(SMALL(BL346:BL1024,ROW()-ROW($BL$1027)+1),"")</f>
        <v>0</v>
      </c>
      <c r="BM1420">
        <f>IFERROR(SMALL(BM346:BM1024,ROW()-ROW($BM$1027)+1),"")</f>
        <v>0</v>
      </c>
      <c r="BN1420">
        <f>IFERROR(SMALL(BN346:BN1024,ROW()-ROW($BN$1027)+1),"")</f>
        <v>0</v>
      </c>
      <c r="BO1420">
        <f>IFERROR(SMALL(BO346:BO1024,ROW()-ROW($BO$1027)+1),"")</f>
        <v>0</v>
      </c>
      <c r="BP1420">
        <f>IFERROR(SMALL(BP346:BP1024,ROW()-ROW($BP$1027)+1),"")</f>
        <v>0</v>
      </c>
      <c r="BQ1420">
        <f>IFERROR(SMALL(BQ346:BQ1024,ROW()-ROW($BQ$1027)+1),"")</f>
        <v>0</v>
      </c>
      <c r="BR1420">
        <f>IFERROR(SMALL(BR346:BR1024,ROW()-ROW($BR$1027)+1),"")</f>
        <v>0</v>
      </c>
    </row>
    <row r="1421" spans="5:70">
      <c r="E1421">
        <f>IFERROR(SMALL(E346:E1024,ROW()-ROW($E$1027)+1),"")</f>
        <v>0</v>
      </c>
      <c r="F1421">
        <f>IFERROR(SMALL(F346:F1024,ROW()-ROW($F$1027)+1),"")</f>
        <v>0</v>
      </c>
      <c r="G1421">
        <f>IFERROR(SMALL(G346:G1024,ROW()-ROW($G$1027)+1),"")</f>
        <v>0</v>
      </c>
      <c r="H1421">
        <f>IFERROR(SMALL(H346:H1024,ROW()-ROW($H$1027)+1),"")</f>
        <v>0</v>
      </c>
      <c r="I1421">
        <f>IFERROR(SMALL(I346:I1024,ROW()-ROW($I$1027)+1),"")</f>
        <v>0</v>
      </c>
      <c r="J1421">
        <f>IFERROR(SMALL(J346:J1024,ROW()-ROW($J$1027)+1),"")</f>
        <v>0</v>
      </c>
      <c r="K1421">
        <f>IFERROR(SMALL(K346:K1024,ROW()-ROW($K$1027)+1),"")</f>
        <v>0</v>
      </c>
      <c r="L1421">
        <f>IFERROR(SMALL(L346:L1024,ROW()-ROW($L$1027)+1),"")</f>
        <v>0</v>
      </c>
      <c r="M1421">
        <f>IFERROR(SMALL(M346:M1024,ROW()-ROW($M$1027)+1),"")</f>
        <v>0</v>
      </c>
      <c r="N1421">
        <f>IFERROR(SMALL(N346:N1024,ROW()-ROW($N$1027)+1),"")</f>
        <v>0</v>
      </c>
      <c r="O1421">
        <f>IFERROR(SMALL(O346:O1024,ROW()-ROW($O$1027)+1),"")</f>
        <v>0</v>
      </c>
      <c r="P1421">
        <f>IFERROR(SMALL(P346:P1024,ROW()-ROW($P$1027)+1),"")</f>
        <v>0</v>
      </c>
      <c r="Q1421">
        <f>IFERROR(SMALL(Q346:Q1024,ROW()-ROW($Q$1027)+1),"")</f>
        <v>0</v>
      </c>
      <c r="R1421">
        <f>IFERROR(SMALL(R346:R1024,ROW()-ROW($R$1027)+1),"")</f>
        <v>0</v>
      </c>
      <c r="S1421">
        <f>IFERROR(SMALL(S346:S1024,ROW()-ROW($S$1027)+1),"")</f>
        <v>0</v>
      </c>
      <c r="T1421">
        <f>IFERROR(SMALL(T346:T1024,ROW()-ROW($T$1027)+1),"")</f>
        <v>0</v>
      </c>
      <c r="U1421">
        <f>IFERROR(SMALL(U346:U1024,ROW()-ROW($U$1027)+1),"")</f>
        <v>0</v>
      </c>
      <c r="V1421">
        <f>IFERROR(SMALL(V346:V1024,ROW()-ROW($V$1027)+1),"")</f>
        <v>0</v>
      </c>
      <c r="W1421">
        <f>IFERROR(SMALL(W346:W1024,ROW()-ROW($W$1027)+1),"")</f>
        <v>0</v>
      </c>
      <c r="X1421">
        <f>IFERROR(SMALL(X346:X1024,ROW()-ROW($X$1027)+1),"")</f>
        <v>0</v>
      </c>
      <c r="Y1421">
        <f>IFERROR(SMALL(Y346:Y1024,ROW()-ROW($Y$1027)+1),"")</f>
        <v>0</v>
      </c>
      <c r="Z1421">
        <f>IFERROR(SMALL(Z346:Z1024,ROW()-ROW($Z$1027)+1),"")</f>
        <v>0</v>
      </c>
      <c r="AA1421">
        <f>IFERROR(SMALL(AA346:AA1024,ROW()-ROW($AA$1027)+1),"")</f>
        <v>0</v>
      </c>
      <c r="AB1421">
        <f>IFERROR(SMALL(AB346:AB1024,ROW()-ROW($AB$1027)+1),"")</f>
        <v>0</v>
      </c>
      <c r="AC1421">
        <f>IFERROR(SMALL(AC346:AC1024,ROW()-ROW($AC$1027)+1),"")</f>
        <v>0</v>
      </c>
      <c r="AD1421">
        <f>IFERROR(SMALL(AD346:AD1024,ROW()-ROW($AD$1027)+1),"")</f>
        <v>0</v>
      </c>
      <c r="AE1421">
        <f>IFERROR(SMALL(AE346:AE1024,ROW()-ROW($AE$1027)+1),"")</f>
        <v>0</v>
      </c>
      <c r="AF1421">
        <f>IFERROR(SMALL(AF346:AF1024,ROW()-ROW($AF$1027)+1),"")</f>
        <v>0</v>
      </c>
      <c r="AG1421">
        <f>IFERROR(SMALL(AG346:AG1024,ROW()-ROW($AG$1027)+1),"")</f>
        <v>0</v>
      </c>
      <c r="AH1421">
        <f>IFERROR(SMALL(AH346:AH1024,ROW()-ROW($AH$1027)+1),"")</f>
        <v>0</v>
      </c>
      <c r="AI1421">
        <f>IFERROR(SMALL(AI346:AI1024,ROW()-ROW($AI$1027)+1),"")</f>
        <v>0</v>
      </c>
      <c r="AJ1421">
        <f>IFERROR(SMALL(AJ346:AJ1024,ROW()-ROW($AJ$1027)+1),"")</f>
        <v>0</v>
      </c>
      <c r="AM1421">
        <f>IFERROR(SMALL(AM346:AM1024,ROW()-ROW($AM$1027)+1),"")</f>
        <v>0</v>
      </c>
      <c r="AN1421">
        <f>IFERROR(SMALL(AN346:AN1024,ROW()-ROW($AN$1027)+1),"")</f>
        <v>0</v>
      </c>
      <c r="AO1421">
        <f>IFERROR(SMALL(AO346:AO1024,ROW()-ROW($AO$1027)+1),"")</f>
        <v>0</v>
      </c>
      <c r="AP1421">
        <f>IFERROR(SMALL(AP346:AP1024,ROW()-ROW($AP$1027)+1),"")</f>
        <v>0</v>
      </c>
      <c r="AQ1421">
        <f>IFERROR(SMALL(AQ346:AQ1024,ROW()-ROW($AQ$1027)+1),"")</f>
        <v>0</v>
      </c>
      <c r="AR1421">
        <f>IFERROR(SMALL(AR346:AR1024,ROW()-ROW($AR$1027)+1),"")</f>
        <v>0</v>
      </c>
      <c r="AS1421">
        <f>IFERROR(SMALL(AS346:AS1024,ROW()-ROW($AS$1027)+1),"")</f>
        <v>0</v>
      </c>
      <c r="AT1421">
        <f>IFERROR(SMALL(AT346:AT1024,ROW()-ROW($AT$1027)+1),"")</f>
        <v>0</v>
      </c>
      <c r="AU1421">
        <f>IFERROR(SMALL(AU346:AU1024,ROW()-ROW($AU$1027)+1),"")</f>
        <v>0</v>
      </c>
      <c r="AV1421">
        <f>IFERROR(SMALL(AV346:AV1024,ROW()-ROW($AV$1027)+1),"")</f>
        <v>0</v>
      </c>
      <c r="AW1421">
        <f>IFERROR(SMALL(AW346:AW1024,ROW()-ROW($AW$1027)+1),"")</f>
        <v>0</v>
      </c>
      <c r="AX1421">
        <f>IFERROR(SMALL(AX346:AX1024,ROW()-ROW($AX$1027)+1),"")</f>
        <v>0</v>
      </c>
      <c r="AY1421">
        <f>IFERROR(SMALL(AY346:AY1024,ROW()-ROW($AY$1027)+1),"")</f>
        <v>0</v>
      </c>
      <c r="AZ1421">
        <f>IFERROR(SMALL(AZ346:AZ1024,ROW()-ROW($AZ$1027)+1),"")</f>
        <v>0</v>
      </c>
      <c r="BA1421">
        <f>IFERROR(SMALL(BA346:BA1024,ROW()-ROW($BA$1027)+1),"")</f>
        <v>0</v>
      </c>
      <c r="BB1421">
        <f>IFERROR(SMALL(BB346:BB1024,ROW()-ROW($BB$1027)+1),"")</f>
        <v>0</v>
      </c>
      <c r="BC1421">
        <f>IFERROR(SMALL(BC346:BC1024,ROW()-ROW($BC$1027)+1),"")</f>
        <v>0</v>
      </c>
      <c r="BD1421">
        <f>IFERROR(SMALL(BD346:BD1024,ROW()-ROW($BD$1027)+1),"")</f>
        <v>0</v>
      </c>
      <c r="BE1421">
        <f>IFERROR(SMALL(BE346:BE1024,ROW()-ROW($BE$1027)+1),"")</f>
        <v>0</v>
      </c>
      <c r="BF1421">
        <f>IFERROR(SMALL(BF346:BF1024,ROW()-ROW($BF$1027)+1),"")</f>
        <v>0</v>
      </c>
      <c r="BG1421">
        <f>IFERROR(SMALL(BG346:BG1024,ROW()-ROW($BG$1027)+1),"")</f>
        <v>0</v>
      </c>
      <c r="BH1421">
        <f>IFERROR(SMALL(BH346:BH1024,ROW()-ROW($BH$1027)+1),"")</f>
        <v>0</v>
      </c>
      <c r="BI1421">
        <f>IFERROR(SMALL(BI346:BI1024,ROW()-ROW($BI$1027)+1),"")</f>
        <v>0</v>
      </c>
      <c r="BJ1421">
        <f>IFERROR(SMALL(BJ346:BJ1024,ROW()-ROW($BJ$1027)+1),"")</f>
        <v>0</v>
      </c>
      <c r="BK1421">
        <f>IFERROR(SMALL(BK346:BK1024,ROW()-ROW($BK$1027)+1),"")</f>
        <v>0</v>
      </c>
      <c r="BL1421">
        <f>IFERROR(SMALL(BL346:BL1024,ROW()-ROW($BL$1027)+1),"")</f>
        <v>0</v>
      </c>
      <c r="BM1421">
        <f>IFERROR(SMALL(BM346:BM1024,ROW()-ROW($BM$1027)+1),"")</f>
        <v>0</v>
      </c>
      <c r="BN1421">
        <f>IFERROR(SMALL(BN346:BN1024,ROW()-ROW($BN$1027)+1),"")</f>
        <v>0</v>
      </c>
      <c r="BO1421">
        <f>IFERROR(SMALL(BO346:BO1024,ROW()-ROW($BO$1027)+1),"")</f>
        <v>0</v>
      </c>
      <c r="BP1421">
        <f>IFERROR(SMALL(BP346:BP1024,ROW()-ROW($BP$1027)+1),"")</f>
        <v>0</v>
      </c>
      <c r="BQ1421">
        <f>IFERROR(SMALL(BQ346:BQ1024,ROW()-ROW($BQ$1027)+1),"")</f>
        <v>0</v>
      </c>
      <c r="BR1421">
        <f>IFERROR(SMALL(BR346:BR1024,ROW()-ROW($BR$1027)+1),"")</f>
        <v>0</v>
      </c>
    </row>
    <row r="1422" spans="5:70">
      <c r="E1422">
        <f>IFERROR(SMALL(E346:E1024,ROW()-ROW($E$1027)+1),"")</f>
        <v>0</v>
      </c>
      <c r="F1422">
        <f>IFERROR(SMALL(F346:F1024,ROW()-ROW($F$1027)+1),"")</f>
        <v>0</v>
      </c>
      <c r="G1422">
        <f>IFERROR(SMALL(G346:G1024,ROW()-ROW($G$1027)+1),"")</f>
        <v>0</v>
      </c>
      <c r="H1422">
        <f>IFERROR(SMALL(H346:H1024,ROW()-ROW($H$1027)+1),"")</f>
        <v>0</v>
      </c>
      <c r="I1422">
        <f>IFERROR(SMALL(I346:I1024,ROW()-ROW($I$1027)+1),"")</f>
        <v>0</v>
      </c>
      <c r="J1422">
        <f>IFERROR(SMALL(J346:J1024,ROW()-ROW($J$1027)+1),"")</f>
        <v>0</v>
      </c>
      <c r="K1422">
        <f>IFERROR(SMALL(K346:K1024,ROW()-ROW($K$1027)+1),"")</f>
        <v>0</v>
      </c>
      <c r="L1422">
        <f>IFERROR(SMALL(L346:L1024,ROW()-ROW($L$1027)+1),"")</f>
        <v>0</v>
      </c>
      <c r="M1422">
        <f>IFERROR(SMALL(M346:M1024,ROW()-ROW($M$1027)+1),"")</f>
        <v>0</v>
      </c>
      <c r="N1422">
        <f>IFERROR(SMALL(N346:N1024,ROW()-ROW($N$1027)+1),"")</f>
        <v>0</v>
      </c>
      <c r="O1422">
        <f>IFERROR(SMALL(O346:O1024,ROW()-ROW($O$1027)+1),"")</f>
        <v>0</v>
      </c>
      <c r="P1422">
        <f>IFERROR(SMALL(P346:P1024,ROW()-ROW($P$1027)+1),"")</f>
        <v>0</v>
      </c>
      <c r="Q1422">
        <f>IFERROR(SMALL(Q346:Q1024,ROW()-ROW($Q$1027)+1),"")</f>
        <v>0</v>
      </c>
      <c r="R1422">
        <f>IFERROR(SMALL(R346:R1024,ROW()-ROW($R$1027)+1),"")</f>
        <v>0</v>
      </c>
      <c r="S1422">
        <f>IFERROR(SMALL(S346:S1024,ROW()-ROW($S$1027)+1),"")</f>
        <v>0</v>
      </c>
      <c r="T1422">
        <f>IFERROR(SMALL(T346:T1024,ROW()-ROW($T$1027)+1),"")</f>
        <v>0</v>
      </c>
      <c r="U1422">
        <f>IFERROR(SMALL(U346:U1024,ROW()-ROW($U$1027)+1),"")</f>
        <v>0</v>
      </c>
      <c r="V1422">
        <f>IFERROR(SMALL(V346:V1024,ROW()-ROW($V$1027)+1),"")</f>
        <v>0</v>
      </c>
      <c r="W1422">
        <f>IFERROR(SMALL(W346:W1024,ROW()-ROW($W$1027)+1),"")</f>
        <v>0</v>
      </c>
      <c r="X1422">
        <f>IFERROR(SMALL(X346:X1024,ROW()-ROW($X$1027)+1),"")</f>
        <v>0</v>
      </c>
      <c r="Y1422">
        <f>IFERROR(SMALL(Y346:Y1024,ROW()-ROW($Y$1027)+1),"")</f>
        <v>0</v>
      </c>
      <c r="Z1422">
        <f>IFERROR(SMALL(Z346:Z1024,ROW()-ROW($Z$1027)+1),"")</f>
        <v>0</v>
      </c>
      <c r="AA1422">
        <f>IFERROR(SMALL(AA346:AA1024,ROW()-ROW($AA$1027)+1),"")</f>
        <v>0</v>
      </c>
      <c r="AB1422">
        <f>IFERROR(SMALL(AB346:AB1024,ROW()-ROW($AB$1027)+1),"")</f>
        <v>0</v>
      </c>
      <c r="AC1422">
        <f>IFERROR(SMALL(AC346:AC1024,ROW()-ROW($AC$1027)+1),"")</f>
        <v>0</v>
      </c>
      <c r="AD1422">
        <f>IFERROR(SMALL(AD346:AD1024,ROW()-ROW($AD$1027)+1),"")</f>
        <v>0</v>
      </c>
      <c r="AE1422">
        <f>IFERROR(SMALL(AE346:AE1024,ROW()-ROW($AE$1027)+1),"")</f>
        <v>0</v>
      </c>
      <c r="AF1422">
        <f>IFERROR(SMALL(AF346:AF1024,ROW()-ROW($AF$1027)+1),"")</f>
        <v>0</v>
      </c>
      <c r="AG1422">
        <f>IFERROR(SMALL(AG346:AG1024,ROW()-ROW($AG$1027)+1),"")</f>
        <v>0</v>
      </c>
      <c r="AH1422">
        <f>IFERROR(SMALL(AH346:AH1024,ROW()-ROW($AH$1027)+1),"")</f>
        <v>0</v>
      </c>
      <c r="AI1422">
        <f>IFERROR(SMALL(AI346:AI1024,ROW()-ROW($AI$1027)+1),"")</f>
        <v>0</v>
      </c>
      <c r="AJ1422">
        <f>IFERROR(SMALL(AJ346:AJ1024,ROW()-ROW($AJ$1027)+1),"")</f>
        <v>0</v>
      </c>
      <c r="AM1422">
        <f>IFERROR(SMALL(AM346:AM1024,ROW()-ROW($AM$1027)+1),"")</f>
        <v>0</v>
      </c>
      <c r="AN1422">
        <f>IFERROR(SMALL(AN346:AN1024,ROW()-ROW($AN$1027)+1),"")</f>
        <v>0</v>
      </c>
      <c r="AO1422">
        <f>IFERROR(SMALL(AO346:AO1024,ROW()-ROW($AO$1027)+1),"")</f>
        <v>0</v>
      </c>
      <c r="AP1422">
        <f>IFERROR(SMALL(AP346:AP1024,ROW()-ROW($AP$1027)+1),"")</f>
        <v>0</v>
      </c>
      <c r="AQ1422">
        <f>IFERROR(SMALL(AQ346:AQ1024,ROW()-ROW($AQ$1027)+1),"")</f>
        <v>0</v>
      </c>
      <c r="AR1422">
        <f>IFERROR(SMALL(AR346:AR1024,ROW()-ROW($AR$1027)+1),"")</f>
        <v>0</v>
      </c>
      <c r="AS1422">
        <f>IFERROR(SMALL(AS346:AS1024,ROW()-ROW($AS$1027)+1),"")</f>
        <v>0</v>
      </c>
      <c r="AT1422">
        <f>IFERROR(SMALL(AT346:AT1024,ROW()-ROW($AT$1027)+1),"")</f>
        <v>0</v>
      </c>
      <c r="AU1422">
        <f>IFERROR(SMALL(AU346:AU1024,ROW()-ROW($AU$1027)+1),"")</f>
        <v>0</v>
      </c>
      <c r="AV1422">
        <f>IFERROR(SMALL(AV346:AV1024,ROW()-ROW($AV$1027)+1),"")</f>
        <v>0</v>
      </c>
      <c r="AW1422">
        <f>IFERROR(SMALL(AW346:AW1024,ROW()-ROW($AW$1027)+1),"")</f>
        <v>0</v>
      </c>
      <c r="AX1422">
        <f>IFERROR(SMALL(AX346:AX1024,ROW()-ROW($AX$1027)+1),"")</f>
        <v>0</v>
      </c>
      <c r="AY1422">
        <f>IFERROR(SMALL(AY346:AY1024,ROW()-ROW($AY$1027)+1),"")</f>
        <v>0</v>
      </c>
      <c r="AZ1422">
        <f>IFERROR(SMALL(AZ346:AZ1024,ROW()-ROW($AZ$1027)+1),"")</f>
        <v>0</v>
      </c>
      <c r="BA1422">
        <f>IFERROR(SMALL(BA346:BA1024,ROW()-ROW($BA$1027)+1),"")</f>
        <v>0</v>
      </c>
      <c r="BB1422">
        <f>IFERROR(SMALL(BB346:BB1024,ROW()-ROW($BB$1027)+1),"")</f>
        <v>0</v>
      </c>
      <c r="BC1422">
        <f>IFERROR(SMALL(BC346:BC1024,ROW()-ROW($BC$1027)+1),"")</f>
        <v>0</v>
      </c>
      <c r="BD1422">
        <f>IFERROR(SMALL(BD346:BD1024,ROW()-ROW($BD$1027)+1),"")</f>
        <v>0</v>
      </c>
      <c r="BE1422">
        <f>IFERROR(SMALL(BE346:BE1024,ROW()-ROW($BE$1027)+1),"")</f>
        <v>0</v>
      </c>
      <c r="BF1422">
        <f>IFERROR(SMALL(BF346:BF1024,ROW()-ROW($BF$1027)+1),"")</f>
        <v>0</v>
      </c>
      <c r="BG1422">
        <f>IFERROR(SMALL(BG346:BG1024,ROW()-ROW($BG$1027)+1),"")</f>
        <v>0</v>
      </c>
      <c r="BH1422">
        <f>IFERROR(SMALL(BH346:BH1024,ROW()-ROW($BH$1027)+1),"")</f>
        <v>0</v>
      </c>
      <c r="BI1422">
        <f>IFERROR(SMALL(BI346:BI1024,ROW()-ROW($BI$1027)+1),"")</f>
        <v>0</v>
      </c>
      <c r="BJ1422">
        <f>IFERROR(SMALL(BJ346:BJ1024,ROW()-ROW($BJ$1027)+1),"")</f>
        <v>0</v>
      </c>
      <c r="BK1422">
        <f>IFERROR(SMALL(BK346:BK1024,ROW()-ROW($BK$1027)+1),"")</f>
        <v>0</v>
      </c>
      <c r="BL1422">
        <f>IFERROR(SMALL(BL346:BL1024,ROW()-ROW($BL$1027)+1),"")</f>
        <v>0</v>
      </c>
      <c r="BM1422">
        <f>IFERROR(SMALL(BM346:BM1024,ROW()-ROW($BM$1027)+1),"")</f>
        <v>0</v>
      </c>
      <c r="BN1422">
        <f>IFERROR(SMALL(BN346:BN1024,ROW()-ROW($BN$1027)+1),"")</f>
        <v>0</v>
      </c>
      <c r="BO1422">
        <f>IFERROR(SMALL(BO346:BO1024,ROW()-ROW($BO$1027)+1),"")</f>
        <v>0</v>
      </c>
      <c r="BP1422">
        <f>IFERROR(SMALL(BP346:BP1024,ROW()-ROW($BP$1027)+1),"")</f>
        <v>0</v>
      </c>
      <c r="BQ1422">
        <f>IFERROR(SMALL(BQ346:BQ1024,ROW()-ROW($BQ$1027)+1),"")</f>
        <v>0</v>
      </c>
      <c r="BR1422">
        <f>IFERROR(SMALL(BR346:BR1024,ROW()-ROW($BR$1027)+1),"")</f>
        <v>0</v>
      </c>
    </row>
    <row r="1423" spans="5:70">
      <c r="E1423">
        <f>IFERROR(SMALL(E346:E1024,ROW()-ROW($E$1027)+1),"")</f>
        <v>0</v>
      </c>
      <c r="F1423">
        <f>IFERROR(SMALL(F346:F1024,ROW()-ROW($F$1027)+1),"")</f>
        <v>0</v>
      </c>
      <c r="G1423">
        <f>IFERROR(SMALL(G346:G1024,ROW()-ROW($G$1027)+1),"")</f>
        <v>0</v>
      </c>
      <c r="H1423">
        <f>IFERROR(SMALL(H346:H1024,ROW()-ROW($H$1027)+1),"")</f>
        <v>0</v>
      </c>
      <c r="I1423">
        <f>IFERROR(SMALL(I346:I1024,ROW()-ROW($I$1027)+1),"")</f>
        <v>0</v>
      </c>
      <c r="J1423">
        <f>IFERROR(SMALL(J346:J1024,ROW()-ROW($J$1027)+1),"")</f>
        <v>0</v>
      </c>
      <c r="K1423">
        <f>IFERROR(SMALL(K346:K1024,ROW()-ROW($K$1027)+1),"")</f>
        <v>0</v>
      </c>
      <c r="L1423">
        <f>IFERROR(SMALL(L346:L1024,ROW()-ROW($L$1027)+1),"")</f>
        <v>0</v>
      </c>
      <c r="M1423">
        <f>IFERROR(SMALL(M346:M1024,ROW()-ROW($M$1027)+1),"")</f>
        <v>0</v>
      </c>
      <c r="N1423">
        <f>IFERROR(SMALL(N346:N1024,ROW()-ROW($N$1027)+1),"")</f>
        <v>0</v>
      </c>
      <c r="O1423">
        <f>IFERROR(SMALL(O346:O1024,ROW()-ROW($O$1027)+1),"")</f>
        <v>0</v>
      </c>
      <c r="P1423">
        <f>IFERROR(SMALL(P346:P1024,ROW()-ROW($P$1027)+1),"")</f>
        <v>0</v>
      </c>
      <c r="Q1423">
        <f>IFERROR(SMALL(Q346:Q1024,ROW()-ROW($Q$1027)+1),"")</f>
        <v>0</v>
      </c>
      <c r="R1423">
        <f>IFERROR(SMALL(R346:R1024,ROW()-ROW($R$1027)+1),"")</f>
        <v>0</v>
      </c>
      <c r="S1423">
        <f>IFERROR(SMALL(S346:S1024,ROW()-ROW($S$1027)+1),"")</f>
        <v>0</v>
      </c>
      <c r="T1423">
        <f>IFERROR(SMALL(T346:T1024,ROW()-ROW($T$1027)+1),"")</f>
        <v>0</v>
      </c>
      <c r="U1423">
        <f>IFERROR(SMALL(U346:U1024,ROW()-ROW($U$1027)+1),"")</f>
        <v>0</v>
      </c>
      <c r="V1423">
        <f>IFERROR(SMALL(V346:V1024,ROW()-ROW($V$1027)+1),"")</f>
        <v>0</v>
      </c>
      <c r="W1423">
        <f>IFERROR(SMALL(W346:W1024,ROW()-ROW($W$1027)+1),"")</f>
        <v>0</v>
      </c>
      <c r="X1423">
        <f>IFERROR(SMALL(X346:X1024,ROW()-ROW($X$1027)+1),"")</f>
        <v>0</v>
      </c>
      <c r="Y1423">
        <f>IFERROR(SMALL(Y346:Y1024,ROW()-ROW($Y$1027)+1),"")</f>
        <v>0</v>
      </c>
      <c r="Z1423">
        <f>IFERROR(SMALL(Z346:Z1024,ROW()-ROW($Z$1027)+1),"")</f>
        <v>0</v>
      </c>
      <c r="AA1423">
        <f>IFERROR(SMALL(AA346:AA1024,ROW()-ROW($AA$1027)+1),"")</f>
        <v>0</v>
      </c>
      <c r="AB1423">
        <f>IFERROR(SMALL(AB346:AB1024,ROW()-ROW($AB$1027)+1),"")</f>
        <v>0</v>
      </c>
      <c r="AC1423">
        <f>IFERROR(SMALL(AC346:AC1024,ROW()-ROW($AC$1027)+1),"")</f>
        <v>0</v>
      </c>
      <c r="AD1423">
        <f>IFERROR(SMALL(AD346:AD1024,ROW()-ROW($AD$1027)+1),"")</f>
        <v>0</v>
      </c>
      <c r="AE1423">
        <f>IFERROR(SMALL(AE346:AE1024,ROW()-ROW($AE$1027)+1),"")</f>
        <v>0</v>
      </c>
      <c r="AF1423">
        <f>IFERROR(SMALL(AF346:AF1024,ROW()-ROW($AF$1027)+1),"")</f>
        <v>0</v>
      </c>
      <c r="AG1423">
        <f>IFERROR(SMALL(AG346:AG1024,ROW()-ROW($AG$1027)+1),"")</f>
        <v>0</v>
      </c>
      <c r="AH1423">
        <f>IFERROR(SMALL(AH346:AH1024,ROW()-ROW($AH$1027)+1),"")</f>
        <v>0</v>
      </c>
      <c r="AI1423">
        <f>IFERROR(SMALL(AI346:AI1024,ROW()-ROW($AI$1027)+1),"")</f>
        <v>0</v>
      </c>
      <c r="AJ1423">
        <f>IFERROR(SMALL(AJ346:AJ1024,ROW()-ROW($AJ$1027)+1),"")</f>
        <v>0</v>
      </c>
      <c r="AM1423">
        <f>IFERROR(SMALL(AM346:AM1024,ROW()-ROW($AM$1027)+1),"")</f>
        <v>0</v>
      </c>
      <c r="AN1423">
        <f>IFERROR(SMALL(AN346:AN1024,ROW()-ROW($AN$1027)+1),"")</f>
        <v>0</v>
      </c>
      <c r="AO1423">
        <f>IFERROR(SMALL(AO346:AO1024,ROW()-ROW($AO$1027)+1),"")</f>
        <v>0</v>
      </c>
      <c r="AP1423">
        <f>IFERROR(SMALL(AP346:AP1024,ROW()-ROW($AP$1027)+1),"")</f>
        <v>0</v>
      </c>
      <c r="AQ1423">
        <f>IFERROR(SMALL(AQ346:AQ1024,ROW()-ROW($AQ$1027)+1),"")</f>
        <v>0</v>
      </c>
      <c r="AR1423">
        <f>IFERROR(SMALL(AR346:AR1024,ROW()-ROW($AR$1027)+1),"")</f>
        <v>0</v>
      </c>
      <c r="AS1423">
        <f>IFERROR(SMALL(AS346:AS1024,ROW()-ROW($AS$1027)+1),"")</f>
        <v>0</v>
      </c>
      <c r="AT1423">
        <f>IFERROR(SMALL(AT346:AT1024,ROW()-ROW($AT$1027)+1),"")</f>
        <v>0</v>
      </c>
      <c r="AU1423">
        <f>IFERROR(SMALL(AU346:AU1024,ROW()-ROW($AU$1027)+1),"")</f>
        <v>0</v>
      </c>
      <c r="AV1423">
        <f>IFERROR(SMALL(AV346:AV1024,ROW()-ROW($AV$1027)+1),"")</f>
        <v>0</v>
      </c>
      <c r="AW1423">
        <f>IFERROR(SMALL(AW346:AW1024,ROW()-ROW($AW$1027)+1),"")</f>
        <v>0</v>
      </c>
      <c r="AX1423">
        <f>IFERROR(SMALL(AX346:AX1024,ROW()-ROW($AX$1027)+1),"")</f>
        <v>0</v>
      </c>
      <c r="AY1423">
        <f>IFERROR(SMALL(AY346:AY1024,ROW()-ROW($AY$1027)+1),"")</f>
        <v>0</v>
      </c>
      <c r="AZ1423">
        <f>IFERROR(SMALL(AZ346:AZ1024,ROW()-ROW($AZ$1027)+1),"")</f>
        <v>0</v>
      </c>
      <c r="BA1423">
        <f>IFERROR(SMALL(BA346:BA1024,ROW()-ROW($BA$1027)+1),"")</f>
        <v>0</v>
      </c>
      <c r="BB1423">
        <f>IFERROR(SMALL(BB346:BB1024,ROW()-ROW($BB$1027)+1),"")</f>
        <v>0</v>
      </c>
      <c r="BC1423">
        <f>IFERROR(SMALL(BC346:BC1024,ROW()-ROW($BC$1027)+1),"")</f>
        <v>0</v>
      </c>
      <c r="BD1423">
        <f>IFERROR(SMALL(BD346:BD1024,ROW()-ROW($BD$1027)+1),"")</f>
        <v>0</v>
      </c>
      <c r="BE1423">
        <f>IFERROR(SMALL(BE346:BE1024,ROW()-ROW($BE$1027)+1),"")</f>
        <v>0</v>
      </c>
      <c r="BF1423">
        <f>IFERROR(SMALL(BF346:BF1024,ROW()-ROW($BF$1027)+1),"")</f>
        <v>0</v>
      </c>
      <c r="BG1423">
        <f>IFERROR(SMALL(BG346:BG1024,ROW()-ROW($BG$1027)+1),"")</f>
        <v>0</v>
      </c>
      <c r="BH1423">
        <f>IFERROR(SMALL(BH346:BH1024,ROW()-ROW($BH$1027)+1),"")</f>
        <v>0</v>
      </c>
      <c r="BI1423">
        <f>IFERROR(SMALL(BI346:BI1024,ROW()-ROW($BI$1027)+1),"")</f>
        <v>0</v>
      </c>
      <c r="BJ1423">
        <f>IFERROR(SMALL(BJ346:BJ1024,ROW()-ROW($BJ$1027)+1),"")</f>
        <v>0</v>
      </c>
      <c r="BK1423">
        <f>IFERROR(SMALL(BK346:BK1024,ROW()-ROW($BK$1027)+1),"")</f>
        <v>0</v>
      </c>
      <c r="BL1423">
        <f>IFERROR(SMALL(BL346:BL1024,ROW()-ROW($BL$1027)+1),"")</f>
        <v>0</v>
      </c>
      <c r="BM1423">
        <f>IFERROR(SMALL(BM346:BM1024,ROW()-ROW($BM$1027)+1),"")</f>
        <v>0</v>
      </c>
      <c r="BN1423">
        <f>IFERROR(SMALL(BN346:BN1024,ROW()-ROW($BN$1027)+1),"")</f>
        <v>0</v>
      </c>
      <c r="BO1423">
        <f>IFERROR(SMALL(BO346:BO1024,ROW()-ROW($BO$1027)+1),"")</f>
        <v>0</v>
      </c>
      <c r="BP1423">
        <f>IFERROR(SMALL(BP346:BP1024,ROW()-ROW($BP$1027)+1),"")</f>
        <v>0</v>
      </c>
      <c r="BQ1423">
        <f>IFERROR(SMALL(BQ346:BQ1024,ROW()-ROW($BQ$1027)+1),"")</f>
        <v>0</v>
      </c>
      <c r="BR1423">
        <f>IFERROR(SMALL(BR346:BR1024,ROW()-ROW($BR$1027)+1),"")</f>
        <v>0</v>
      </c>
    </row>
    <row r="1424" spans="5:70">
      <c r="E1424">
        <f>IFERROR(SMALL(E346:E1024,ROW()-ROW($E$1027)+1),"")</f>
        <v>0</v>
      </c>
      <c r="F1424">
        <f>IFERROR(SMALL(F346:F1024,ROW()-ROW($F$1027)+1),"")</f>
        <v>0</v>
      </c>
      <c r="G1424">
        <f>IFERROR(SMALL(G346:G1024,ROW()-ROW($G$1027)+1),"")</f>
        <v>0</v>
      </c>
      <c r="H1424">
        <f>IFERROR(SMALL(H346:H1024,ROW()-ROW($H$1027)+1),"")</f>
        <v>0</v>
      </c>
      <c r="I1424">
        <f>IFERROR(SMALL(I346:I1024,ROW()-ROW($I$1027)+1),"")</f>
        <v>0</v>
      </c>
      <c r="J1424">
        <f>IFERROR(SMALL(J346:J1024,ROW()-ROW($J$1027)+1),"")</f>
        <v>0</v>
      </c>
      <c r="K1424">
        <f>IFERROR(SMALL(K346:K1024,ROW()-ROW($K$1027)+1),"")</f>
        <v>0</v>
      </c>
      <c r="L1424">
        <f>IFERROR(SMALL(L346:L1024,ROW()-ROW($L$1027)+1),"")</f>
        <v>0</v>
      </c>
      <c r="M1424">
        <f>IFERROR(SMALL(M346:M1024,ROW()-ROW($M$1027)+1),"")</f>
        <v>0</v>
      </c>
      <c r="N1424">
        <f>IFERROR(SMALL(N346:N1024,ROW()-ROW($N$1027)+1),"")</f>
        <v>0</v>
      </c>
      <c r="O1424">
        <f>IFERROR(SMALL(O346:O1024,ROW()-ROW($O$1027)+1),"")</f>
        <v>0</v>
      </c>
      <c r="P1424">
        <f>IFERROR(SMALL(P346:P1024,ROW()-ROW($P$1027)+1),"")</f>
        <v>0</v>
      </c>
      <c r="Q1424">
        <f>IFERROR(SMALL(Q346:Q1024,ROW()-ROW($Q$1027)+1),"")</f>
        <v>0</v>
      </c>
      <c r="R1424">
        <f>IFERROR(SMALL(R346:R1024,ROW()-ROW($R$1027)+1),"")</f>
        <v>0</v>
      </c>
      <c r="S1424">
        <f>IFERROR(SMALL(S346:S1024,ROW()-ROW($S$1027)+1),"")</f>
        <v>0</v>
      </c>
      <c r="T1424">
        <f>IFERROR(SMALL(T346:T1024,ROW()-ROW($T$1027)+1),"")</f>
        <v>0</v>
      </c>
      <c r="U1424">
        <f>IFERROR(SMALL(U346:U1024,ROW()-ROW($U$1027)+1),"")</f>
        <v>0</v>
      </c>
      <c r="V1424">
        <f>IFERROR(SMALL(V346:V1024,ROW()-ROW($V$1027)+1),"")</f>
        <v>0</v>
      </c>
      <c r="W1424">
        <f>IFERROR(SMALL(W346:W1024,ROW()-ROW($W$1027)+1),"")</f>
        <v>0</v>
      </c>
      <c r="X1424">
        <f>IFERROR(SMALL(X346:X1024,ROW()-ROW($X$1027)+1),"")</f>
        <v>0</v>
      </c>
      <c r="Y1424">
        <f>IFERROR(SMALL(Y346:Y1024,ROW()-ROW($Y$1027)+1),"")</f>
        <v>0</v>
      </c>
      <c r="Z1424">
        <f>IFERROR(SMALL(Z346:Z1024,ROW()-ROW($Z$1027)+1),"")</f>
        <v>0</v>
      </c>
      <c r="AA1424">
        <f>IFERROR(SMALL(AA346:AA1024,ROW()-ROW($AA$1027)+1),"")</f>
        <v>0</v>
      </c>
      <c r="AB1424">
        <f>IFERROR(SMALL(AB346:AB1024,ROW()-ROW($AB$1027)+1),"")</f>
        <v>0</v>
      </c>
      <c r="AC1424">
        <f>IFERROR(SMALL(AC346:AC1024,ROW()-ROW($AC$1027)+1),"")</f>
        <v>0</v>
      </c>
      <c r="AD1424">
        <f>IFERROR(SMALL(AD346:AD1024,ROW()-ROW($AD$1027)+1),"")</f>
        <v>0</v>
      </c>
      <c r="AE1424">
        <f>IFERROR(SMALL(AE346:AE1024,ROW()-ROW($AE$1027)+1),"")</f>
        <v>0</v>
      </c>
      <c r="AF1424">
        <f>IFERROR(SMALL(AF346:AF1024,ROW()-ROW($AF$1027)+1),"")</f>
        <v>0</v>
      </c>
      <c r="AG1424">
        <f>IFERROR(SMALL(AG346:AG1024,ROW()-ROW($AG$1027)+1),"")</f>
        <v>0</v>
      </c>
      <c r="AH1424">
        <f>IFERROR(SMALL(AH346:AH1024,ROW()-ROW($AH$1027)+1),"")</f>
        <v>0</v>
      </c>
      <c r="AI1424">
        <f>IFERROR(SMALL(AI346:AI1024,ROW()-ROW($AI$1027)+1),"")</f>
        <v>0</v>
      </c>
      <c r="AJ1424">
        <f>IFERROR(SMALL(AJ346:AJ1024,ROW()-ROW($AJ$1027)+1),"")</f>
        <v>0</v>
      </c>
      <c r="AM1424">
        <f>IFERROR(SMALL(AM346:AM1024,ROW()-ROW($AM$1027)+1),"")</f>
        <v>0</v>
      </c>
      <c r="AN1424">
        <f>IFERROR(SMALL(AN346:AN1024,ROW()-ROW($AN$1027)+1),"")</f>
        <v>0</v>
      </c>
      <c r="AO1424">
        <f>IFERROR(SMALL(AO346:AO1024,ROW()-ROW($AO$1027)+1),"")</f>
        <v>0</v>
      </c>
      <c r="AP1424">
        <f>IFERROR(SMALL(AP346:AP1024,ROW()-ROW($AP$1027)+1),"")</f>
        <v>0</v>
      </c>
      <c r="AQ1424">
        <f>IFERROR(SMALL(AQ346:AQ1024,ROW()-ROW($AQ$1027)+1),"")</f>
        <v>0</v>
      </c>
      <c r="AR1424">
        <f>IFERROR(SMALL(AR346:AR1024,ROW()-ROW($AR$1027)+1),"")</f>
        <v>0</v>
      </c>
      <c r="AS1424">
        <f>IFERROR(SMALL(AS346:AS1024,ROW()-ROW($AS$1027)+1),"")</f>
        <v>0</v>
      </c>
      <c r="AT1424">
        <f>IFERROR(SMALL(AT346:AT1024,ROW()-ROW($AT$1027)+1),"")</f>
        <v>0</v>
      </c>
      <c r="AU1424">
        <f>IFERROR(SMALL(AU346:AU1024,ROW()-ROW($AU$1027)+1),"")</f>
        <v>0</v>
      </c>
      <c r="AV1424">
        <f>IFERROR(SMALL(AV346:AV1024,ROW()-ROW($AV$1027)+1),"")</f>
        <v>0</v>
      </c>
      <c r="AW1424">
        <f>IFERROR(SMALL(AW346:AW1024,ROW()-ROW($AW$1027)+1),"")</f>
        <v>0</v>
      </c>
      <c r="AX1424">
        <f>IFERROR(SMALL(AX346:AX1024,ROW()-ROW($AX$1027)+1),"")</f>
        <v>0</v>
      </c>
      <c r="AY1424">
        <f>IFERROR(SMALL(AY346:AY1024,ROW()-ROW($AY$1027)+1),"")</f>
        <v>0</v>
      </c>
      <c r="AZ1424">
        <f>IFERROR(SMALL(AZ346:AZ1024,ROW()-ROW($AZ$1027)+1),"")</f>
        <v>0</v>
      </c>
      <c r="BA1424">
        <f>IFERROR(SMALL(BA346:BA1024,ROW()-ROW($BA$1027)+1),"")</f>
        <v>0</v>
      </c>
      <c r="BB1424">
        <f>IFERROR(SMALL(BB346:BB1024,ROW()-ROW($BB$1027)+1),"")</f>
        <v>0</v>
      </c>
      <c r="BC1424">
        <f>IFERROR(SMALL(BC346:BC1024,ROW()-ROW($BC$1027)+1),"")</f>
        <v>0</v>
      </c>
      <c r="BD1424">
        <f>IFERROR(SMALL(BD346:BD1024,ROW()-ROW($BD$1027)+1),"")</f>
        <v>0</v>
      </c>
      <c r="BE1424">
        <f>IFERROR(SMALL(BE346:BE1024,ROW()-ROW($BE$1027)+1),"")</f>
        <v>0</v>
      </c>
      <c r="BF1424">
        <f>IFERROR(SMALL(BF346:BF1024,ROW()-ROW($BF$1027)+1),"")</f>
        <v>0</v>
      </c>
      <c r="BG1424">
        <f>IFERROR(SMALL(BG346:BG1024,ROW()-ROW($BG$1027)+1),"")</f>
        <v>0</v>
      </c>
      <c r="BH1424">
        <f>IFERROR(SMALL(BH346:BH1024,ROW()-ROW($BH$1027)+1),"")</f>
        <v>0</v>
      </c>
      <c r="BI1424">
        <f>IFERROR(SMALL(BI346:BI1024,ROW()-ROW($BI$1027)+1),"")</f>
        <v>0</v>
      </c>
      <c r="BJ1424">
        <f>IFERROR(SMALL(BJ346:BJ1024,ROW()-ROW($BJ$1027)+1),"")</f>
        <v>0</v>
      </c>
      <c r="BK1424">
        <f>IFERROR(SMALL(BK346:BK1024,ROW()-ROW($BK$1027)+1),"")</f>
        <v>0</v>
      </c>
      <c r="BL1424">
        <f>IFERROR(SMALL(BL346:BL1024,ROW()-ROW($BL$1027)+1),"")</f>
        <v>0</v>
      </c>
      <c r="BM1424">
        <f>IFERROR(SMALL(BM346:BM1024,ROW()-ROW($BM$1027)+1),"")</f>
        <v>0</v>
      </c>
      <c r="BN1424">
        <f>IFERROR(SMALL(BN346:BN1024,ROW()-ROW($BN$1027)+1),"")</f>
        <v>0</v>
      </c>
      <c r="BO1424">
        <f>IFERROR(SMALL(BO346:BO1024,ROW()-ROW($BO$1027)+1),"")</f>
        <v>0</v>
      </c>
      <c r="BP1424">
        <f>IFERROR(SMALL(BP346:BP1024,ROW()-ROW($BP$1027)+1),"")</f>
        <v>0</v>
      </c>
      <c r="BQ1424">
        <f>IFERROR(SMALL(BQ346:BQ1024,ROW()-ROW($BQ$1027)+1),"")</f>
        <v>0</v>
      </c>
      <c r="BR1424">
        <f>IFERROR(SMALL(BR346:BR1024,ROW()-ROW($BR$1027)+1),"")</f>
        <v>0</v>
      </c>
    </row>
    <row r="1425" spans="5:70">
      <c r="E1425">
        <f>IFERROR(SMALL(E346:E1024,ROW()-ROW($E$1027)+1),"")</f>
        <v>0</v>
      </c>
      <c r="F1425">
        <f>IFERROR(SMALL(F346:F1024,ROW()-ROW($F$1027)+1),"")</f>
        <v>0</v>
      </c>
      <c r="G1425">
        <f>IFERROR(SMALL(G346:G1024,ROW()-ROW($G$1027)+1),"")</f>
        <v>0</v>
      </c>
      <c r="H1425">
        <f>IFERROR(SMALL(H346:H1024,ROW()-ROW($H$1027)+1),"")</f>
        <v>0</v>
      </c>
      <c r="I1425">
        <f>IFERROR(SMALL(I346:I1024,ROW()-ROW($I$1027)+1),"")</f>
        <v>0</v>
      </c>
      <c r="J1425">
        <f>IFERROR(SMALL(J346:J1024,ROW()-ROW($J$1027)+1),"")</f>
        <v>0</v>
      </c>
      <c r="K1425">
        <f>IFERROR(SMALL(K346:K1024,ROW()-ROW($K$1027)+1),"")</f>
        <v>0</v>
      </c>
      <c r="L1425">
        <f>IFERROR(SMALL(L346:L1024,ROW()-ROW($L$1027)+1),"")</f>
        <v>0</v>
      </c>
      <c r="M1425">
        <f>IFERROR(SMALL(M346:M1024,ROW()-ROW($M$1027)+1),"")</f>
        <v>0</v>
      </c>
      <c r="N1425">
        <f>IFERROR(SMALL(N346:N1024,ROW()-ROW($N$1027)+1),"")</f>
        <v>0</v>
      </c>
      <c r="O1425">
        <f>IFERROR(SMALL(O346:O1024,ROW()-ROW($O$1027)+1),"")</f>
        <v>0</v>
      </c>
      <c r="P1425">
        <f>IFERROR(SMALL(P346:P1024,ROW()-ROW($P$1027)+1),"")</f>
        <v>0</v>
      </c>
      <c r="Q1425">
        <f>IFERROR(SMALL(Q346:Q1024,ROW()-ROW($Q$1027)+1),"")</f>
        <v>0</v>
      </c>
      <c r="R1425">
        <f>IFERROR(SMALL(R346:R1024,ROW()-ROW($R$1027)+1),"")</f>
        <v>0</v>
      </c>
      <c r="S1425">
        <f>IFERROR(SMALL(S346:S1024,ROW()-ROW($S$1027)+1),"")</f>
        <v>0</v>
      </c>
      <c r="T1425">
        <f>IFERROR(SMALL(T346:T1024,ROW()-ROW($T$1027)+1),"")</f>
        <v>0</v>
      </c>
      <c r="U1425">
        <f>IFERROR(SMALL(U346:U1024,ROW()-ROW($U$1027)+1),"")</f>
        <v>0</v>
      </c>
      <c r="V1425">
        <f>IFERROR(SMALL(V346:V1024,ROW()-ROW($V$1027)+1),"")</f>
        <v>0</v>
      </c>
      <c r="W1425">
        <f>IFERROR(SMALL(W346:W1024,ROW()-ROW($W$1027)+1),"")</f>
        <v>0</v>
      </c>
      <c r="X1425">
        <f>IFERROR(SMALL(X346:X1024,ROW()-ROW($X$1027)+1),"")</f>
        <v>0</v>
      </c>
      <c r="Y1425">
        <f>IFERROR(SMALL(Y346:Y1024,ROW()-ROW($Y$1027)+1),"")</f>
        <v>0</v>
      </c>
      <c r="Z1425">
        <f>IFERROR(SMALL(Z346:Z1024,ROW()-ROW($Z$1027)+1),"")</f>
        <v>0</v>
      </c>
      <c r="AA1425">
        <f>IFERROR(SMALL(AA346:AA1024,ROW()-ROW($AA$1027)+1),"")</f>
        <v>0</v>
      </c>
      <c r="AB1425">
        <f>IFERROR(SMALL(AB346:AB1024,ROW()-ROW($AB$1027)+1),"")</f>
        <v>0</v>
      </c>
      <c r="AC1425">
        <f>IFERROR(SMALL(AC346:AC1024,ROW()-ROW($AC$1027)+1),"")</f>
        <v>0</v>
      </c>
      <c r="AD1425">
        <f>IFERROR(SMALL(AD346:AD1024,ROW()-ROW($AD$1027)+1),"")</f>
        <v>0</v>
      </c>
      <c r="AE1425">
        <f>IFERROR(SMALL(AE346:AE1024,ROW()-ROW($AE$1027)+1),"")</f>
        <v>0</v>
      </c>
      <c r="AF1425">
        <f>IFERROR(SMALL(AF346:AF1024,ROW()-ROW($AF$1027)+1),"")</f>
        <v>0</v>
      </c>
      <c r="AG1425">
        <f>IFERROR(SMALL(AG346:AG1024,ROW()-ROW($AG$1027)+1),"")</f>
        <v>0</v>
      </c>
      <c r="AH1425">
        <f>IFERROR(SMALL(AH346:AH1024,ROW()-ROW($AH$1027)+1),"")</f>
        <v>0</v>
      </c>
      <c r="AI1425">
        <f>IFERROR(SMALL(AI346:AI1024,ROW()-ROW($AI$1027)+1),"")</f>
        <v>0</v>
      </c>
      <c r="AJ1425">
        <f>IFERROR(SMALL(AJ346:AJ1024,ROW()-ROW($AJ$1027)+1),"")</f>
        <v>0</v>
      </c>
      <c r="AM1425">
        <f>IFERROR(SMALL(AM346:AM1024,ROW()-ROW($AM$1027)+1),"")</f>
        <v>0</v>
      </c>
      <c r="AN1425">
        <f>IFERROR(SMALL(AN346:AN1024,ROW()-ROW($AN$1027)+1),"")</f>
        <v>0</v>
      </c>
      <c r="AO1425">
        <f>IFERROR(SMALL(AO346:AO1024,ROW()-ROW($AO$1027)+1),"")</f>
        <v>0</v>
      </c>
      <c r="AP1425">
        <f>IFERROR(SMALL(AP346:AP1024,ROW()-ROW($AP$1027)+1),"")</f>
        <v>0</v>
      </c>
      <c r="AQ1425">
        <f>IFERROR(SMALL(AQ346:AQ1024,ROW()-ROW($AQ$1027)+1),"")</f>
        <v>0</v>
      </c>
      <c r="AR1425">
        <f>IFERROR(SMALL(AR346:AR1024,ROW()-ROW($AR$1027)+1),"")</f>
        <v>0</v>
      </c>
      <c r="AS1425">
        <f>IFERROR(SMALL(AS346:AS1024,ROW()-ROW($AS$1027)+1),"")</f>
        <v>0</v>
      </c>
      <c r="AT1425">
        <f>IFERROR(SMALL(AT346:AT1024,ROW()-ROW($AT$1027)+1),"")</f>
        <v>0</v>
      </c>
      <c r="AU1425">
        <f>IFERROR(SMALL(AU346:AU1024,ROW()-ROW($AU$1027)+1),"")</f>
        <v>0</v>
      </c>
      <c r="AV1425">
        <f>IFERROR(SMALL(AV346:AV1024,ROW()-ROW($AV$1027)+1),"")</f>
        <v>0</v>
      </c>
      <c r="AW1425">
        <f>IFERROR(SMALL(AW346:AW1024,ROW()-ROW($AW$1027)+1),"")</f>
        <v>0</v>
      </c>
      <c r="AX1425">
        <f>IFERROR(SMALL(AX346:AX1024,ROW()-ROW($AX$1027)+1),"")</f>
        <v>0</v>
      </c>
      <c r="AY1425">
        <f>IFERROR(SMALL(AY346:AY1024,ROW()-ROW($AY$1027)+1),"")</f>
        <v>0</v>
      </c>
      <c r="AZ1425">
        <f>IFERROR(SMALL(AZ346:AZ1024,ROW()-ROW($AZ$1027)+1),"")</f>
        <v>0</v>
      </c>
      <c r="BA1425">
        <f>IFERROR(SMALL(BA346:BA1024,ROW()-ROW($BA$1027)+1),"")</f>
        <v>0</v>
      </c>
      <c r="BB1425">
        <f>IFERROR(SMALL(BB346:BB1024,ROW()-ROW($BB$1027)+1),"")</f>
        <v>0</v>
      </c>
      <c r="BC1425">
        <f>IFERROR(SMALL(BC346:BC1024,ROW()-ROW($BC$1027)+1),"")</f>
        <v>0</v>
      </c>
      <c r="BD1425">
        <f>IFERROR(SMALL(BD346:BD1024,ROW()-ROW($BD$1027)+1),"")</f>
        <v>0</v>
      </c>
      <c r="BE1425">
        <f>IFERROR(SMALL(BE346:BE1024,ROW()-ROW($BE$1027)+1),"")</f>
        <v>0</v>
      </c>
      <c r="BF1425">
        <f>IFERROR(SMALL(BF346:BF1024,ROW()-ROW($BF$1027)+1),"")</f>
        <v>0</v>
      </c>
      <c r="BG1425">
        <f>IFERROR(SMALL(BG346:BG1024,ROW()-ROW($BG$1027)+1),"")</f>
        <v>0</v>
      </c>
      <c r="BH1425">
        <f>IFERROR(SMALL(BH346:BH1024,ROW()-ROW($BH$1027)+1),"")</f>
        <v>0</v>
      </c>
      <c r="BI1425">
        <f>IFERROR(SMALL(BI346:BI1024,ROW()-ROW($BI$1027)+1),"")</f>
        <v>0</v>
      </c>
      <c r="BJ1425">
        <f>IFERROR(SMALL(BJ346:BJ1024,ROW()-ROW($BJ$1027)+1),"")</f>
        <v>0</v>
      </c>
      <c r="BK1425">
        <f>IFERROR(SMALL(BK346:BK1024,ROW()-ROW($BK$1027)+1),"")</f>
        <v>0</v>
      </c>
      <c r="BL1425">
        <f>IFERROR(SMALL(BL346:BL1024,ROW()-ROW($BL$1027)+1),"")</f>
        <v>0</v>
      </c>
      <c r="BM1425">
        <f>IFERROR(SMALL(BM346:BM1024,ROW()-ROW($BM$1027)+1),"")</f>
        <v>0</v>
      </c>
      <c r="BN1425">
        <f>IFERROR(SMALL(BN346:BN1024,ROW()-ROW($BN$1027)+1),"")</f>
        <v>0</v>
      </c>
      <c r="BO1425">
        <f>IFERROR(SMALL(BO346:BO1024,ROW()-ROW($BO$1027)+1),"")</f>
        <v>0</v>
      </c>
      <c r="BP1425">
        <f>IFERROR(SMALL(BP346:BP1024,ROW()-ROW($BP$1027)+1),"")</f>
        <v>0</v>
      </c>
      <c r="BQ1425">
        <f>IFERROR(SMALL(BQ346:BQ1024,ROW()-ROW($BQ$1027)+1),"")</f>
        <v>0</v>
      </c>
      <c r="BR1425">
        <f>IFERROR(SMALL(BR346:BR1024,ROW()-ROW($BR$1027)+1),"")</f>
        <v>0</v>
      </c>
    </row>
    <row r="1426" spans="5:70">
      <c r="E1426">
        <f>IFERROR(SMALL(E346:E1024,ROW()-ROW($E$1027)+1),"")</f>
        <v>0</v>
      </c>
      <c r="F1426">
        <f>IFERROR(SMALL(F346:F1024,ROW()-ROW($F$1027)+1),"")</f>
        <v>0</v>
      </c>
      <c r="G1426">
        <f>IFERROR(SMALL(G346:G1024,ROW()-ROW($G$1027)+1),"")</f>
        <v>0</v>
      </c>
      <c r="H1426">
        <f>IFERROR(SMALL(H346:H1024,ROW()-ROW($H$1027)+1),"")</f>
        <v>0</v>
      </c>
      <c r="I1426">
        <f>IFERROR(SMALL(I346:I1024,ROW()-ROW($I$1027)+1),"")</f>
        <v>0</v>
      </c>
      <c r="J1426">
        <f>IFERROR(SMALL(J346:J1024,ROW()-ROW($J$1027)+1),"")</f>
        <v>0</v>
      </c>
      <c r="K1426">
        <f>IFERROR(SMALL(K346:K1024,ROW()-ROW($K$1027)+1),"")</f>
        <v>0</v>
      </c>
      <c r="L1426">
        <f>IFERROR(SMALL(L346:L1024,ROW()-ROW($L$1027)+1),"")</f>
        <v>0</v>
      </c>
      <c r="M1426">
        <f>IFERROR(SMALL(M346:M1024,ROW()-ROW($M$1027)+1),"")</f>
        <v>0</v>
      </c>
      <c r="N1426">
        <f>IFERROR(SMALL(N346:N1024,ROW()-ROW($N$1027)+1),"")</f>
        <v>0</v>
      </c>
      <c r="O1426">
        <f>IFERROR(SMALL(O346:O1024,ROW()-ROW($O$1027)+1),"")</f>
        <v>0</v>
      </c>
      <c r="P1426">
        <f>IFERROR(SMALL(P346:P1024,ROW()-ROW($P$1027)+1),"")</f>
        <v>0</v>
      </c>
      <c r="Q1426">
        <f>IFERROR(SMALL(Q346:Q1024,ROW()-ROW($Q$1027)+1),"")</f>
        <v>0</v>
      </c>
      <c r="R1426">
        <f>IFERROR(SMALL(R346:R1024,ROW()-ROW($R$1027)+1),"")</f>
        <v>0</v>
      </c>
      <c r="S1426">
        <f>IFERROR(SMALL(S346:S1024,ROW()-ROW($S$1027)+1),"")</f>
        <v>0</v>
      </c>
      <c r="T1426">
        <f>IFERROR(SMALL(T346:T1024,ROW()-ROW($T$1027)+1),"")</f>
        <v>0</v>
      </c>
      <c r="U1426">
        <f>IFERROR(SMALL(U346:U1024,ROW()-ROW($U$1027)+1),"")</f>
        <v>0</v>
      </c>
      <c r="V1426">
        <f>IFERROR(SMALL(V346:V1024,ROW()-ROW($V$1027)+1),"")</f>
        <v>0</v>
      </c>
      <c r="W1426">
        <f>IFERROR(SMALL(W346:W1024,ROW()-ROW($W$1027)+1),"")</f>
        <v>0</v>
      </c>
      <c r="X1426">
        <f>IFERROR(SMALL(X346:X1024,ROW()-ROW($X$1027)+1),"")</f>
        <v>0</v>
      </c>
      <c r="Y1426">
        <f>IFERROR(SMALL(Y346:Y1024,ROW()-ROW($Y$1027)+1),"")</f>
        <v>0</v>
      </c>
      <c r="Z1426">
        <f>IFERROR(SMALL(Z346:Z1024,ROW()-ROW($Z$1027)+1),"")</f>
        <v>0</v>
      </c>
      <c r="AA1426">
        <f>IFERROR(SMALL(AA346:AA1024,ROW()-ROW($AA$1027)+1),"")</f>
        <v>0</v>
      </c>
      <c r="AB1426">
        <f>IFERROR(SMALL(AB346:AB1024,ROW()-ROW($AB$1027)+1),"")</f>
        <v>0</v>
      </c>
      <c r="AC1426">
        <f>IFERROR(SMALL(AC346:AC1024,ROW()-ROW($AC$1027)+1),"")</f>
        <v>0</v>
      </c>
      <c r="AD1426">
        <f>IFERROR(SMALL(AD346:AD1024,ROW()-ROW($AD$1027)+1),"")</f>
        <v>0</v>
      </c>
      <c r="AE1426">
        <f>IFERROR(SMALL(AE346:AE1024,ROW()-ROW($AE$1027)+1),"")</f>
        <v>0</v>
      </c>
      <c r="AF1426">
        <f>IFERROR(SMALL(AF346:AF1024,ROW()-ROW($AF$1027)+1),"")</f>
        <v>0</v>
      </c>
      <c r="AG1426">
        <f>IFERROR(SMALL(AG346:AG1024,ROW()-ROW($AG$1027)+1),"")</f>
        <v>0</v>
      </c>
      <c r="AH1426">
        <f>IFERROR(SMALL(AH346:AH1024,ROW()-ROW($AH$1027)+1),"")</f>
        <v>0</v>
      </c>
      <c r="AI1426">
        <f>IFERROR(SMALL(AI346:AI1024,ROW()-ROW($AI$1027)+1),"")</f>
        <v>0</v>
      </c>
      <c r="AJ1426">
        <f>IFERROR(SMALL(AJ346:AJ1024,ROW()-ROW($AJ$1027)+1),"")</f>
        <v>0</v>
      </c>
      <c r="AM1426">
        <f>IFERROR(SMALL(AM346:AM1024,ROW()-ROW($AM$1027)+1),"")</f>
        <v>0</v>
      </c>
      <c r="AN1426">
        <f>IFERROR(SMALL(AN346:AN1024,ROW()-ROW($AN$1027)+1),"")</f>
        <v>0</v>
      </c>
      <c r="AO1426">
        <f>IFERROR(SMALL(AO346:AO1024,ROW()-ROW($AO$1027)+1),"")</f>
        <v>0</v>
      </c>
      <c r="AP1426">
        <f>IFERROR(SMALL(AP346:AP1024,ROW()-ROW($AP$1027)+1),"")</f>
        <v>0</v>
      </c>
      <c r="AQ1426">
        <f>IFERROR(SMALL(AQ346:AQ1024,ROW()-ROW($AQ$1027)+1),"")</f>
        <v>0</v>
      </c>
      <c r="AR1426">
        <f>IFERROR(SMALL(AR346:AR1024,ROW()-ROW($AR$1027)+1),"")</f>
        <v>0</v>
      </c>
      <c r="AS1426">
        <f>IFERROR(SMALL(AS346:AS1024,ROW()-ROW($AS$1027)+1),"")</f>
        <v>0</v>
      </c>
      <c r="AT1426">
        <f>IFERROR(SMALL(AT346:AT1024,ROW()-ROW($AT$1027)+1),"")</f>
        <v>0</v>
      </c>
      <c r="AU1426">
        <f>IFERROR(SMALL(AU346:AU1024,ROW()-ROW($AU$1027)+1),"")</f>
        <v>0</v>
      </c>
      <c r="AV1426">
        <f>IFERROR(SMALL(AV346:AV1024,ROW()-ROW($AV$1027)+1),"")</f>
        <v>0</v>
      </c>
      <c r="AW1426">
        <f>IFERROR(SMALL(AW346:AW1024,ROW()-ROW($AW$1027)+1),"")</f>
        <v>0</v>
      </c>
      <c r="AX1426">
        <f>IFERROR(SMALL(AX346:AX1024,ROW()-ROW($AX$1027)+1),"")</f>
        <v>0</v>
      </c>
      <c r="AY1426">
        <f>IFERROR(SMALL(AY346:AY1024,ROW()-ROW($AY$1027)+1),"")</f>
        <v>0</v>
      </c>
      <c r="AZ1426">
        <f>IFERROR(SMALL(AZ346:AZ1024,ROW()-ROW($AZ$1027)+1),"")</f>
        <v>0</v>
      </c>
      <c r="BA1426">
        <f>IFERROR(SMALL(BA346:BA1024,ROW()-ROW($BA$1027)+1),"")</f>
        <v>0</v>
      </c>
      <c r="BB1426">
        <f>IFERROR(SMALL(BB346:BB1024,ROW()-ROW($BB$1027)+1),"")</f>
        <v>0</v>
      </c>
      <c r="BC1426">
        <f>IFERROR(SMALL(BC346:BC1024,ROW()-ROW($BC$1027)+1),"")</f>
        <v>0</v>
      </c>
      <c r="BD1426">
        <f>IFERROR(SMALL(BD346:BD1024,ROW()-ROW($BD$1027)+1),"")</f>
        <v>0</v>
      </c>
      <c r="BE1426">
        <f>IFERROR(SMALL(BE346:BE1024,ROW()-ROW($BE$1027)+1),"")</f>
        <v>0</v>
      </c>
      <c r="BF1426">
        <f>IFERROR(SMALL(BF346:BF1024,ROW()-ROW($BF$1027)+1),"")</f>
        <v>0</v>
      </c>
      <c r="BG1426">
        <f>IFERROR(SMALL(BG346:BG1024,ROW()-ROW($BG$1027)+1),"")</f>
        <v>0</v>
      </c>
      <c r="BH1426">
        <f>IFERROR(SMALL(BH346:BH1024,ROW()-ROW($BH$1027)+1),"")</f>
        <v>0</v>
      </c>
      <c r="BI1426">
        <f>IFERROR(SMALL(BI346:BI1024,ROW()-ROW($BI$1027)+1),"")</f>
        <v>0</v>
      </c>
      <c r="BJ1426">
        <f>IFERROR(SMALL(BJ346:BJ1024,ROW()-ROW($BJ$1027)+1),"")</f>
        <v>0</v>
      </c>
      <c r="BK1426">
        <f>IFERROR(SMALL(BK346:BK1024,ROW()-ROW($BK$1027)+1),"")</f>
        <v>0</v>
      </c>
      <c r="BL1426">
        <f>IFERROR(SMALL(BL346:BL1024,ROW()-ROW($BL$1027)+1),"")</f>
        <v>0</v>
      </c>
      <c r="BM1426">
        <f>IFERROR(SMALL(BM346:BM1024,ROW()-ROW($BM$1027)+1),"")</f>
        <v>0</v>
      </c>
      <c r="BN1426">
        <f>IFERROR(SMALL(BN346:BN1024,ROW()-ROW($BN$1027)+1),"")</f>
        <v>0</v>
      </c>
      <c r="BO1426">
        <f>IFERROR(SMALL(BO346:BO1024,ROW()-ROW($BO$1027)+1),"")</f>
        <v>0</v>
      </c>
      <c r="BP1426">
        <f>IFERROR(SMALL(BP346:BP1024,ROW()-ROW($BP$1027)+1),"")</f>
        <v>0</v>
      </c>
      <c r="BQ1426">
        <f>IFERROR(SMALL(BQ346:BQ1024,ROW()-ROW($BQ$1027)+1),"")</f>
        <v>0</v>
      </c>
      <c r="BR1426">
        <f>IFERROR(SMALL(BR346:BR1024,ROW()-ROW($BR$1027)+1),"")</f>
        <v>0</v>
      </c>
    </row>
    <row r="1427" spans="5:70">
      <c r="E1427">
        <f>IFERROR(SMALL(E346:E1024,ROW()-ROW($E$1027)+1),"")</f>
        <v>0</v>
      </c>
      <c r="F1427">
        <f>IFERROR(SMALL(F346:F1024,ROW()-ROW($F$1027)+1),"")</f>
        <v>0</v>
      </c>
      <c r="G1427">
        <f>IFERROR(SMALL(G346:G1024,ROW()-ROW($G$1027)+1),"")</f>
        <v>0</v>
      </c>
      <c r="H1427">
        <f>IFERROR(SMALL(H346:H1024,ROW()-ROW($H$1027)+1),"")</f>
        <v>0</v>
      </c>
      <c r="I1427">
        <f>IFERROR(SMALL(I346:I1024,ROW()-ROW($I$1027)+1),"")</f>
        <v>0</v>
      </c>
      <c r="J1427">
        <f>IFERROR(SMALL(J346:J1024,ROW()-ROW($J$1027)+1),"")</f>
        <v>0</v>
      </c>
      <c r="K1427">
        <f>IFERROR(SMALL(K346:K1024,ROW()-ROW($K$1027)+1),"")</f>
        <v>0</v>
      </c>
      <c r="L1427">
        <f>IFERROR(SMALL(L346:L1024,ROW()-ROW($L$1027)+1),"")</f>
        <v>0</v>
      </c>
      <c r="M1427">
        <f>IFERROR(SMALL(M346:M1024,ROW()-ROW($M$1027)+1),"")</f>
        <v>0</v>
      </c>
      <c r="N1427">
        <f>IFERROR(SMALL(N346:N1024,ROW()-ROW($N$1027)+1),"")</f>
        <v>0</v>
      </c>
      <c r="O1427">
        <f>IFERROR(SMALL(O346:O1024,ROW()-ROW($O$1027)+1),"")</f>
        <v>0</v>
      </c>
      <c r="P1427">
        <f>IFERROR(SMALL(P346:P1024,ROW()-ROW($P$1027)+1),"")</f>
        <v>0</v>
      </c>
      <c r="Q1427">
        <f>IFERROR(SMALL(Q346:Q1024,ROW()-ROW($Q$1027)+1),"")</f>
        <v>0</v>
      </c>
      <c r="R1427">
        <f>IFERROR(SMALL(R346:R1024,ROW()-ROW($R$1027)+1),"")</f>
        <v>0</v>
      </c>
      <c r="S1427">
        <f>IFERROR(SMALL(S346:S1024,ROW()-ROW($S$1027)+1),"")</f>
        <v>0</v>
      </c>
      <c r="T1427">
        <f>IFERROR(SMALL(T346:T1024,ROW()-ROW($T$1027)+1),"")</f>
        <v>0</v>
      </c>
      <c r="U1427">
        <f>IFERROR(SMALL(U346:U1024,ROW()-ROW($U$1027)+1),"")</f>
        <v>0</v>
      </c>
      <c r="V1427">
        <f>IFERROR(SMALL(V346:V1024,ROW()-ROW($V$1027)+1),"")</f>
        <v>0</v>
      </c>
      <c r="W1427">
        <f>IFERROR(SMALL(W346:W1024,ROW()-ROW($W$1027)+1),"")</f>
        <v>0</v>
      </c>
      <c r="X1427">
        <f>IFERROR(SMALL(X346:X1024,ROW()-ROW($X$1027)+1),"")</f>
        <v>0</v>
      </c>
      <c r="Y1427">
        <f>IFERROR(SMALL(Y346:Y1024,ROW()-ROW($Y$1027)+1),"")</f>
        <v>0</v>
      </c>
      <c r="Z1427">
        <f>IFERROR(SMALL(Z346:Z1024,ROW()-ROW($Z$1027)+1),"")</f>
        <v>0</v>
      </c>
      <c r="AA1427">
        <f>IFERROR(SMALL(AA346:AA1024,ROW()-ROW($AA$1027)+1),"")</f>
        <v>0</v>
      </c>
      <c r="AB1427">
        <f>IFERROR(SMALL(AB346:AB1024,ROW()-ROW($AB$1027)+1),"")</f>
        <v>0</v>
      </c>
      <c r="AC1427">
        <f>IFERROR(SMALL(AC346:AC1024,ROW()-ROW($AC$1027)+1),"")</f>
        <v>0</v>
      </c>
      <c r="AD1427">
        <f>IFERROR(SMALL(AD346:AD1024,ROW()-ROW($AD$1027)+1),"")</f>
        <v>0</v>
      </c>
      <c r="AE1427">
        <f>IFERROR(SMALL(AE346:AE1024,ROW()-ROW($AE$1027)+1),"")</f>
        <v>0</v>
      </c>
      <c r="AF1427">
        <f>IFERROR(SMALL(AF346:AF1024,ROW()-ROW($AF$1027)+1),"")</f>
        <v>0</v>
      </c>
      <c r="AG1427">
        <f>IFERROR(SMALL(AG346:AG1024,ROW()-ROW($AG$1027)+1),"")</f>
        <v>0</v>
      </c>
      <c r="AH1427">
        <f>IFERROR(SMALL(AH346:AH1024,ROW()-ROW($AH$1027)+1),"")</f>
        <v>0</v>
      </c>
      <c r="AI1427">
        <f>IFERROR(SMALL(AI346:AI1024,ROW()-ROW($AI$1027)+1),"")</f>
        <v>0</v>
      </c>
      <c r="AJ1427">
        <f>IFERROR(SMALL(AJ346:AJ1024,ROW()-ROW($AJ$1027)+1),"")</f>
        <v>0</v>
      </c>
      <c r="AM1427">
        <f>IFERROR(SMALL(AM346:AM1024,ROW()-ROW($AM$1027)+1),"")</f>
        <v>0</v>
      </c>
      <c r="AN1427">
        <f>IFERROR(SMALL(AN346:AN1024,ROW()-ROW($AN$1027)+1),"")</f>
        <v>0</v>
      </c>
      <c r="AO1427">
        <f>IFERROR(SMALL(AO346:AO1024,ROW()-ROW($AO$1027)+1),"")</f>
        <v>0</v>
      </c>
      <c r="AP1427">
        <f>IFERROR(SMALL(AP346:AP1024,ROW()-ROW($AP$1027)+1),"")</f>
        <v>0</v>
      </c>
      <c r="AQ1427">
        <f>IFERROR(SMALL(AQ346:AQ1024,ROW()-ROW($AQ$1027)+1),"")</f>
        <v>0</v>
      </c>
      <c r="AR1427">
        <f>IFERROR(SMALL(AR346:AR1024,ROW()-ROW($AR$1027)+1),"")</f>
        <v>0</v>
      </c>
      <c r="AS1427">
        <f>IFERROR(SMALL(AS346:AS1024,ROW()-ROW($AS$1027)+1),"")</f>
        <v>0</v>
      </c>
      <c r="AT1427">
        <f>IFERROR(SMALL(AT346:AT1024,ROW()-ROW($AT$1027)+1),"")</f>
        <v>0</v>
      </c>
      <c r="AU1427">
        <f>IFERROR(SMALL(AU346:AU1024,ROW()-ROW($AU$1027)+1),"")</f>
        <v>0</v>
      </c>
      <c r="AV1427">
        <f>IFERROR(SMALL(AV346:AV1024,ROW()-ROW($AV$1027)+1),"")</f>
        <v>0</v>
      </c>
      <c r="AW1427">
        <f>IFERROR(SMALL(AW346:AW1024,ROW()-ROW($AW$1027)+1),"")</f>
        <v>0</v>
      </c>
      <c r="AX1427">
        <f>IFERROR(SMALL(AX346:AX1024,ROW()-ROW($AX$1027)+1),"")</f>
        <v>0</v>
      </c>
      <c r="AY1427">
        <f>IFERROR(SMALL(AY346:AY1024,ROW()-ROW($AY$1027)+1),"")</f>
        <v>0</v>
      </c>
      <c r="AZ1427">
        <f>IFERROR(SMALL(AZ346:AZ1024,ROW()-ROW($AZ$1027)+1),"")</f>
        <v>0</v>
      </c>
      <c r="BA1427">
        <f>IFERROR(SMALL(BA346:BA1024,ROW()-ROW($BA$1027)+1),"")</f>
        <v>0</v>
      </c>
      <c r="BB1427">
        <f>IFERROR(SMALL(BB346:BB1024,ROW()-ROW($BB$1027)+1),"")</f>
        <v>0</v>
      </c>
      <c r="BC1427">
        <f>IFERROR(SMALL(BC346:BC1024,ROW()-ROW($BC$1027)+1),"")</f>
        <v>0</v>
      </c>
      <c r="BD1427">
        <f>IFERROR(SMALL(BD346:BD1024,ROW()-ROW($BD$1027)+1),"")</f>
        <v>0</v>
      </c>
      <c r="BE1427">
        <f>IFERROR(SMALL(BE346:BE1024,ROW()-ROW($BE$1027)+1),"")</f>
        <v>0</v>
      </c>
      <c r="BF1427">
        <f>IFERROR(SMALL(BF346:BF1024,ROW()-ROW($BF$1027)+1),"")</f>
        <v>0</v>
      </c>
      <c r="BG1427">
        <f>IFERROR(SMALL(BG346:BG1024,ROW()-ROW($BG$1027)+1),"")</f>
        <v>0</v>
      </c>
      <c r="BH1427">
        <f>IFERROR(SMALL(BH346:BH1024,ROW()-ROW($BH$1027)+1),"")</f>
        <v>0</v>
      </c>
      <c r="BI1427">
        <f>IFERROR(SMALL(BI346:BI1024,ROW()-ROW($BI$1027)+1),"")</f>
        <v>0</v>
      </c>
      <c r="BJ1427">
        <f>IFERROR(SMALL(BJ346:BJ1024,ROW()-ROW($BJ$1027)+1),"")</f>
        <v>0</v>
      </c>
      <c r="BK1427">
        <f>IFERROR(SMALL(BK346:BK1024,ROW()-ROW($BK$1027)+1),"")</f>
        <v>0</v>
      </c>
      <c r="BL1427">
        <f>IFERROR(SMALL(BL346:BL1024,ROW()-ROW($BL$1027)+1),"")</f>
        <v>0</v>
      </c>
      <c r="BM1427">
        <f>IFERROR(SMALL(BM346:BM1024,ROW()-ROW($BM$1027)+1),"")</f>
        <v>0</v>
      </c>
      <c r="BN1427">
        <f>IFERROR(SMALL(BN346:BN1024,ROW()-ROW($BN$1027)+1),"")</f>
        <v>0</v>
      </c>
      <c r="BO1427">
        <f>IFERROR(SMALL(BO346:BO1024,ROW()-ROW($BO$1027)+1),"")</f>
        <v>0</v>
      </c>
      <c r="BP1427">
        <f>IFERROR(SMALL(BP346:BP1024,ROW()-ROW($BP$1027)+1),"")</f>
        <v>0</v>
      </c>
      <c r="BQ1427">
        <f>IFERROR(SMALL(BQ346:BQ1024,ROW()-ROW($BQ$1027)+1),"")</f>
        <v>0</v>
      </c>
      <c r="BR1427">
        <f>IFERROR(SMALL(BR346:BR1024,ROW()-ROW($BR$1027)+1),"")</f>
        <v>0</v>
      </c>
    </row>
    <row r="1428" spans="5:70">
      <c r="E1428">
        <f>IFERROR(SMALL(E346:E1024,ROW()-ROW($E$1027)+1),"")</f>
        <v>0</v>
      </c>
      <c r="F1428">
        <f>IFERROR(SMALL(F346:F1024,ROW()-ROW($F$1027)+1),"")</f>
        <v>0</v>
      </c>
      <c r="G1428">
        <f>IFERROR(SMALL(G346:G1024,ROW()-ROW($G$1027)+1),"")</f>
        <v>0</v>
      </c>
      <c r="H1428">
        <f>IFERROR(SMALL(H346:H1024,ROW()-ROW($H$1027)+1),"")</f>
        <v>0</v>
      </c>
      <c r="I1428">
        <f>IFERROR(SMALL(I346:I1024,ROW()-ROW($I$1027)+1),"")</f>
        <v>0</v>
      </c>
      <c r="J1428">
        <f>IFERROR(SMALL(J346:J1024,ROW()-ROW($J$1027)+1),"")</f>
        <v>0</v>
      </c>
      <c r="K1428">
        <f>IFERROR(SMALL(K346:K1024,ROW()-ROW($K$1027)+1),"")</f>
        <v>0</v>
      </c>
      <c r="L1428">
        <f>IFERROR(SMALL(L346:L1024,ROW()-ROW($L$1027)+1),"")</f>
        <v>0</v>
      </c>
      <c r="M1428">
        <f>IFERROR(SMALL(M346:M1024,ROW()-ROW($M$1027)+1),"")</f>
        <v>0</v>
      </c>
      <c r="N1428">
        <f>IFERROR(SMALL(N346:N1024,ROW()-ROW($N$1027)+1),"")</f>
        <v>0</v>
      </c>
      <c r="O1428">
        <f>IFERROR(SMALL(O346:O1024,ROW()-ROW($O$1027)+1),"")</f>
        <v>0</v>
      </c>
      <c r="P1428">
        <f>IFERROR(SMALL(P346:P1024,ROW()-ROW($P$1027)+1),"")</f>
        <v>0</v>
      </c>
      <c r="Q1428">
        <f>IFERROR(SMALL(Q346:Q1024,ROW()-ROW($Q$1027)+1),"")</f>
        <v>0</v>
      </c>
      <c r="R1428">
        <f>IFERROR(SMALL(R346:R1024,ROW()-ROW($R$1027)+1),"")</f>
        <v>0</v>
      </c>
      <c r="S1428">
        <f>IFERROR(SMALL(S346:S1024,ROW()-ROW($S$1027)+1),"")</f>
        <v>0</v>
      </c>
      <c r="T1428">
        <f>IFERROR(SMALL(T346:T1024,ROW()-ROW($T$1027)+1),"")</f>
        <v>0</v>
      </c>
      <c r="U1428">
        <f>IFERROR(SMALL(U346:U1024,ROW()-ROW($U$1027)+1),"")</f>
        <v>0</v>
      </c>
      <c r="V1428">
        <f>IFERROR(SMALL(V346:V1024,ROW()-ROW($V$1027)+1),"")</f>
        <v>0</v>
      </c>
      <c r="W1428">
        <f>IFERROR(SMALL(W346:W1024,ROW()-ROW($W$1027)+1),"")</f>
        <v>0</v>
      </c>
      <c r="X1428">
        <f>IFERROR(SMALL(X346:X1024,ROW()-ROW($X$1027)+1),"")</f>
        <v>0</v>
      </c>
      <c r="Y1428">
        <f>IFERROR(SMALL(Y346:Y1024,ROW()-ROW($Y$1027)+1),"")</f>
        <v>0</v>
      </c>
      <c r="Z1428">
        <f>IFERROR(SMALL(Z346:Z1024,ROW()-ROW($Z$1027)+1),"")</f>
        <v>0</v>
      </c>
      <c r="AA1428">
        <f>IFERROR(SMALL(AA346:AA1024,ROW()-ROW($AA$1027)+1),"")</f>
        <v>0</v>
      </c>
      <c r="AB1428">
        <f>IFERROR(SMALL(AB346:AB1024,ROW()-ROW($AB$1027)+1),"")</f>
        <v>0</v>
      </c>
      <c r="AC1428">
        <f>IFERROR(SMALL(AC346:AC1024,ROW()-ROW($AC$1027)+1),"")</f>
        <v>0</v>
      </c>
      <c r="AD1428">
        <f>IFERROR(SMALL(AD346:AD1024,ROW()-ROW($AD$1027)+1),"")</f>
        <v>0</v>
      </c>
      <c r="AE1428">
        <f>IFERROR(SMALL(AE346:AE1024,ROW()-ROW($AE$1027)+1),"")</f>
        <v>0</v>
      </c>
      <c r="AF1428">
        <f>IFERROR(SMALL(AF346:AF1024,ROW()-ROW($AF$1027)+1),"")</f>
        <v>0</v>
      </c>
      <c r="AG1428">
        <f>IFERROR(SMALL(AG346:AG1024,ROW()-ROW($AG$1027)+1),"")</f>
        <v>0</v>
      </c>
      <c r="AH1428">
        <f>IFERROR(SMALL(AH346:AH1024,ROW()-ROW($AH$1027)+1),"")</f>
        <v>0</v>
      </c>
      <c r="AI1428">
        <f>IFERROR(SMALL(AI346:AI1024,ROW()-ROW($AI$1027)+1),"")</f>
        <v>0</v>
      </c>
      <c r="AJ1428">
        <f>IFERROR(SMALL(AJ346:AJ1024,ROW()-ROW($AJ$1027)+1),"")</f>
        <v>0</v>
      </c>
      <c r="AM1428">
        <f>IFERROR(SMALL(AM346:AM1024,ROW()-ROW($AM$1027)+1),"")</f>
        <v>0</v>
      </c>
      <c r="AN1428">
        <f>IFERROR(SMALL(AN346:AN1024,ROW()-ROW($AN$1027)+1),"")</f>
        <v>0</v>
      </c>
      <c r="AO1428">
        <f>IFERROR(SMALL(AO346:AO1024,ROW()-ROW($AO$1027)+1),"")</f>
        <v>0</v>
      </c>
      <c r="AP1428">
        <f>IFERROR(SMALL(AP346:AP1024,ROW()-ROW($AP$1027)+1),"")</f>
        <v>0</v>
      </c>
      <c r="AQ1428">
        <f>IFERROR(SMALL(AQ346:AQ1024,ROW()-ROW($AQ$1027)+1),"")</f>
        <v>0</v>
      </c>
      <c r="AR1428">
        <f>IFERROR(SMALL(AR346:AR1024,ROW()-ROW($AR$1027)+1),"")</f>
        <v>0</v>
      </c>
      <c r="AS1428">
        <f>IFERROR(SMALL(AS346:AS1024,ROW()-ROW($AS$1027)+1),"")</f>
        <v>0</v>
      </c>
      <c r="AT1428">
        <f>IFERROR(SMALL(AT346:AT1024,ROW()-ROW($AT$1027)+1),"")</f>
        <v>0</v>
      </c>
      <c r="AU1428">
        <f>IFERROR(SMALL(AU346:AU1024,ROW()-ROW($AU$1027)+1),"")</f>
        <v>0</v>
      </c>
      <c r="AV1428">
        <f>IFERROR(SMALL(AV346:AV1024,ROW()-ROW($AV$1027)+1),"")</f>
        <v>0</v>
      </c>
      <c r="AW1428">
        <f>IFERROR(SMALL(AW346:AW1024,ROW()-ROW($AW$1027)+1),"")</f>
        <v>0</v>
      </c>
      <c r="AX1428">
        <f>IFERROR(SMALL(AX346:AX1024,ROW()-ROW($AX$1027)+1),"")</f>
        <v>0</v>
      </c>
      <c r="AY1428">
        <f>IFERROR(SMALL(AY346:AY1024,ROW()-ROW($AY$1027)+1),"")</f>
        <v>0</v>
      </c>
      <c r="AZ1428">
        <f>IFERROR(SMALL(AZ346:AZ1024,ROW()-ROW($AZ$1027)+1),"")</f>
        <v>0</v>
      </c>
      <c r="BA1428">
        <f>IFERROR(SMALL(BA346:BA1024,ROW()-ROW($BA$1027)+1),"")</f>
        <v>0</v>
      </c>
      <c r="BB1428">
        <f>IFERROR(SMALL(BB346:BB1024,ROW()-ROW($BB$1027)+1),"")</f>
        <v>0</v>
      </c>
      <c r="BC1428">
        <f>IFERROR(SMALL(BC346:BC1024,ROW()-ROW($BC$1027)+1),"")</f>
        <v>0</v>
      </c>
      <c r="BD1428">
        <f>IFERROR(SMALL(BD346:BD1024,ROW()-ROW($BD$1027)+1),"")</f>
        <v>0</v>
      </c>
      <c r="BE1428">
        <f>IFERROR(SMALL(BE346:BE1024,ROW()-ROW($BE$1027)+1),"")</f>
        <v>0</v>
      </c>
      <c r="BF1428">
        <f>IFERROR(SMALL(BF346:BF1024,ROW()-ROW($BF$1027)+1),"")</f>
        <v>0</v>
      </c>
      <c r="BG1428">
        <f>IFERROR(SMALL(BG346:BG1024,ROW()-ROW($BG$1027)+1),"")</f>
        <v>0</v>
      </c>
      <c r="BH1428">
        <f>IFERROR(SMALL(BH346:BH1024,ROW()-ROW($BH$1027)+1),"")</f>
        <v>0</v>
      </c>
      <c r="BI1428">
        <f>IFERROR(SMALL(BI346:BI1024,ROW()-ROW($BI$1027)+1),"")</f>
        <v>0</v>
      </c>
      <c r="BJ1428">
        <f>IFERROR(SMALL(BJ346:BJ1024,ROW()-ROW($BJ$1027)+1),"")</f>
        <v>0</v>
      </c>
      <c r="BK1428">
        <f>IFERROR(SMALL(BK346:BK1024,ROW()-ROW($BK$1027)+1),"")</f>
        <v>0</v>
      </c>
      <c r="BL1428">
        <f>IFERROR(SMALL(BL346:BL1024,ROW()-ROW($BL$1027)+1),"")</f>
        <v>0</v>
      </c>
      <c r="BM1428">
        <f>IFERROR(SMALL(BM346:BM1024,ROW()-ROW($BM$1027)+1),"")</f>
        <v>0</v>
      </c>
      <c r="BN1428">
        <f>IFERROR(SMALL(BN346:BN1024,ROW()-ROW($BN$1027)+1),"")</f>
        <v>0</v>
      </c>
      <c r="BO1428">
        <f>IFERROR(SMALL(BO346:BO1024,ROW()-ROW($BO$1027)+1),"")</f>
        <v>0</v>
      </c>
      <c r="BP1428">
        <f>IFERROR(SMALL(BP346:BP1024,ROW()-ROW($BP$1027)+1),"")</f>
        <v>0</v>
      </c>
      <c r="BQ1428">
        <f>IFERROR(SMALL(BQ346:BQ1024,ROW()-ROW($BQ$1027)+1),"")</f>
        <v>0</v>
      </c>
      <c r="BR1428">
        <f>IFERROR(SMALL(BR346:BR1024,ROW()-ROW($BR$1027)+1),"")</f>
        <v>0</v>
      </c>
    </row>
    <row r="1429" spans="5:70">
      <c r="E1429">
        <f>IFERROR(SMALL(E346:E1024,ROW()-ROW($E$1027)+1),"")</f>
        <v>0</v>
      </c>
      <c r="F1429">
        <f>IFERROR(SMALL(F346:F1024,ROW()-ROW($F$1027)+1),"")</f>
        <v>0</v>
      </c>
      <c r="G1429">
        <f>IFERROR(SMALL(G346:G1024,ROW()-ROW($G$1027)+1),"")</f>
        <v>0</v>
      </c>
      <c r="H1429">
        <f>IFERROR(SMALL(H346:H1024,ROW()-ROW($H$1027)+1),"")</f>
        <v>0</v>
      </c>
      <c r="I1429">
        <f>IFERROR(SMALL(I346:I1024,ROW()-ROW($I$1027)+1),"")</f>
        <v>0</v>
      </c>
      <c r="J1429">
        <f>IFERROR(SMALL(J346:J1024,ROW()-ROW($J$1027)+1),"")</f>
        <v>0</v>
      </c>
      <c r="K1429">
        <f>IFERROR(SMALL(K346:K1024,ROW()-ROW($K$1027)+1),"")</f>
        <v>0</v>
      </c>
      <c r="L1429">
        <f>IFERROR(SMALL(L346:L1024,ROW()-ROW($L$1027)+1),"")</f>
        <v>0</v>
      </c>
      <c r="M1429">
        <f>IFERROR(SMALL(M346:M1024,ROW()-ROW($M$1027)+1),"")</f>
        <v>0</v>
      </c>
      <c r="N1429">
        <f>IFERROR(SMALL(N346:N1024,ROW()-ROW($N$1027)+1),"")</f>
        <v>0</v>
      </c>
      <c r="O1429">
        <f>IFERROR(SMALL(O346:O1024,ROW()-ROW($O$1027)+1),"")</f>
        <v>0</v>
      </c>
      <c r="P1429">
        <f>IFERROR(SMALL(P346:P1024,ROW()-ROW($P$1027)+1),"")</f>
        <v>0</v>
      </c>
      <c r="Q1429">
        <f>IFERROR(SMALL(Q346:Q1024,ROW()-ROW($Q$1027)+1),"")</f>
        <v>0</v>
      </c>
      <c r="R1429">
        <f>IFERROR(SMALL(R346:R1024,ROW()-ROW($R$1027)+1),"")</f>
        <v>0</v>
      </c>
      <c r="S1429">
        <f>IFERROR(SMALL(S346:S1024,ROW()-ROW($S$1027)+1),"")</f>
        <v>0</v>
      </c>
      <c r="T1429">
        <f>IFERROR(SMALL(T346:T1024,ROW()-ROW($T$1027)+1),"")</f>
        <v>0</v>
      </c>
      <c r="U1429">
        <f>IFERROR(SMALL(U346:U1024,ROW()-ROW($U$1027)+1),"")</f>
        <v>0</v>
      </c>
      <c r="V1429">
        <f>IFERROR(SMALL(V346:V1024,ROW()-ROW($V$1027)+1),"")</f>
        <v>0</v>
      </c>
      <c r="W1429">
        <f>IFERROR(SMALL(W346:W1024,ROW()-ROW($W$1027)+1),"")</f>
        <v>0</v>
      </c>
      <c r="X1429">
        <f>IFERROR(SMALL(X346:X1024,ROW()-ROW($X$1027)+1),"")</f>
        <v>0</v>
      </c>
      <c r="Y1429">
        <f>IFERROR(SMALL(Y346:Y1024,ROW()-ROW($Y$1027)+1),"")</f>
        <v>0</v>
      </c>
      <c r="Z1429">
        <f>IFERROR(SMALL(Z346:Z1024,ROW()-ROW($Z$1027)+1),"")</f>
        <v>0</v>
      </c>
      <c r="AA1429">
        <f>IFERROR(SMALL(AA346:AA1024,ROW()-ROW($AA$1027)+1),"")</f>
        <v>0</v>
      </c>
      <c r="AB1429">
        <f>IFERROR(SMALL(AB346:AB1024,ROW()-ROW($AB$1027)+1),"")</f>
        <v>0</v>
      </c>
      <c r="AC1429">
        <f>IFERROR(SMALL(AC346:AC1024,ROW()-ROW($AC$1027)+1),"")</f>
        <v>0</v>
      </c>
      <c r="AD1429">
        <f>IFERROR(SMALL(AD346:AD1024,ROW()-ROW($AD$1027)+1),"")</f>
        <v>0</v>
      </c>
      <c r="AE1429">
        <f>IFERROR(SMALL(AE346:AE1024,ROW()-ROW($AE$1027)+1),"")</f>
        <v>0</v>
      </c>
      <c r="AF1429">
        <f>IFERROR(SMALL(AF346:AF1024,ROW()-ROW($AF$1027)+1),"")</f>
        <v>0</v>
      </c>
      <c r="AG1429">
        <f>IFERROR(SMALL(AG346:AG1024,ROW()-ROW($AG$1027)+1),"")</f>
        <v>0</v>
      </c>
      <c r="AH1429">
        <f>IFERROR(SMALL(AH346:AH1024,ROW()-ROW($AH$1027)+1),"")</f>
        <v>0</v>
      </c>
      <c r="AI1429">
        <f>IFERROR(SMALL(AI346:AI1024,ROW()-ROW($AI$1027)+1),"")</f>
        <v>0</v>
      </c>
      <c r="AJ1429">
        <f>IFERROR(SMALL(AJ346:AJ1024,ROW()-ROW($AJ$1027)+1),"")</f>
        <v>0</v>
      </c>
      <c r="AM1429">
        <f>IFERROR(SMALL(AM346:AM1024,ROW()-ROW($AM$1027)+1),"")</f>
        <v>0</v>
      </c>
      <c r="AN1429">
        <f>IFERROR(SMALL(AN346:AN1024,ROW()-ROW($AN$1027)+1),"")</f>
        <v>0</v>
      </c>
      <c r="AO1429">
        <f>IFERROR(SMALL(AO346:AO1024,ROW()-ROW($AO$1027)+1),"")</f>
        <v>0</v>
      </c>
      <c r="AP1429">
        <f>IFERROR(SMALL(AP346:AP1024,ROW()-ROW($AP$1027)+1),"")</f>
        <v>0</v>
      </c>
      <c r="AQ1429">
        <f>IFERROR(SMALL(AQ346:AQ1024,ROW()-ROW($AQ$1027)+1),"")</f>
        <v>0</v>
      </c>
      <c r="AR1429">
        <f>IFERROR(SMALL(AR346:AR1024,ROW()-ROW($AR$1027)+1),"")</f>
        <v>0</v>
      </c>
      <c r="AS1429">
        <f>IFERROR(SMALL(AS346:AS1024,ROW()-ROW($AS$1027)+1),"")</f>
        <v>0</v>
      </c>
      <c r="AT1429">
        <f>IFERROR(SMALL(AT346:AT1024,ROW()-ROW($AT$1027)+1),"")</f>
        <v>0</v>
      </c>
      <c r="AU1429">
        <f>IFERROR(SMALL(AU346:AU1024,ROW()-ROW($AU$1027)+1),"")</f>
        <v>0</v>
      </c>
      <c r="AV1429">
        <f>IFERROR(SMALL(AV346:AV1024,ROW()-ROW($AV$1027)+1),"")</f>
        <v>0</v>
      </c>
      <c r="AW1429">
        <f>IFERROR(SMALL(AW346:AW1024,ROW()-ROW($AW$1027)+1),"")</f>
        <v>0</v>
      </c>
      <c r="AX1429">
        <f>IFERROR(SMALL(AX346:AX1024,ROW()-ROW($AX$1027)+1),"")</f>
        <v>0</v>
      </c>
      <c r="AY1429">
        <f>IFERROR(SMALL(AY346:AY1024,ROW()-ROW($AY$1027)+1),"")</f>
        <v>0</v>
      </c>
      <c r="AZ1429">
        <f>IFERROR(SMALL(AZ346:AZ1024,ROW()-ROW($AZ$1027)+1),"")</f>
        <v>0</v>
      </c>
      <c r="BA1429">
        <f>IFERROR(SMALL(BA346:BA1024,ROW()-ROW($BA$1027)+1),"")</f>
        <v>0</v>
      </c>
      <c r="BB1429">
        <f>IFERROR(SMALL(BB346:BB1024,ROW()-ROW($BB$1027)+1),"")</f>
        <v>0</v>
      </c>
      <c r="BC1429">
        <f>IFERROR(SMALL(BC346:BC1024,ROW()-ROW($BC$1027)+1),"")</f>
        <v>0</v>
      </c>
      <c r="BD1429">
        <f>IFERROR(SMALL(BD346:BD1024,ROW()-ROW($BD$1027)+1),"")</f>
        <v>0</v>
      </c>
      <c r="BE1429">
        <f>IFERROR(SMALL(BE346:BE1024,ROW()-ROW($BE$1027)+1),"")</f>
        <v>0</v>
      </c>
      <c r="BF1429">
        <f>IFERROR(SMALL(BF346:BF1024,ROW()-ROW($BF$1027)+1),"")</f>
        <v>0</v>
      </c>
      <c r="BG1429">
        <f>IFERROR(SMALL(BG346:BG1024,ROW()-ROW($BG$1027)+1),"")</f>
        <v>0</v>
      </c>
      <c r="BH1429">
        <f>IFERROR(SMALL(BH346:BH1024,ROW()-ROW($BH$1027)+1),"")</f>
        <v>0</v>
      </c>
      <c r="BI1429">
        <f>IFERROR(SMALL(BI346:BI1024,ROW()-ROW($BI$1027)+1),"")</f>
        <v>0</v>
      </c>
      <c r="BJ1429">
        <f>IFERROR(SMALL(BJ346:BJ1024,ROW()-ROW($BJ$1027)+1),"")</f>
        <v>0</v>
      </c>
      <c r="BK1429">
        <f>IFERROR(SMALL(BK346:BK1024,ROW()-ROW($BK$1027)+1),"")</f>
        <v>0</v>
      </c>
      <c r="BL1429">
        <f>IFERROR(SMALL(BL346:BL1024,ROW()-ROW($BL$1027)+1),"")</f>
        <v>0</v>
      </c>
      <c r="BM1429">
        <f>IFERROR(SMALL(BM346:BM1024,ROW()-ROW($BM$1027)+1),"")</f>
        <v>0</v>
      </c>
      <c r="BN1429">
        <f>IFERROR(SMALL(BN346:BN1024,ROW()-ROW($BN$1027)+1),"")</f>
        <v>0</v>
      </c>
      <c r="BO1429">
        <f>IFERROR(SMALL(BO346:BO1024,ROW()-ROW($BO$1027)+1),"")</f>
        <v>0</v>
      </c>
      <c r="BP1429">
        <f>IFERROR(SMALL(BP346:BP1024,ROW()-ROW($BP$1027)+1),"")</f>
        <v>0</v>
      </c>
      <c r="BQ1429">
        <f>IFERROR(SMALL(BQ346:BQ1024,ROW()-ROW($BQ$1027)+1),"")</f>
        <v>0</v>
      </c>
      <c r="BR1429">
        <f>IFERROR(SMALL(BR346:BR1024,ROW()-ROW($BR$1027)+1),"")</f>
        <v>0</v>
      </c>
    </row>
    <row r="1430" spans="5:70">
      <c r="E1430">
        <f>IFERROR(SMALL(E346:E1024,ROW()-ROW($E$1027)+1),"")</f>
        <v>0</v>
      </c>
      <c r="F1430">
        <f>IFERROR(SMALL(F346:F1024,ROW()-ROW($F$1027)+1),"")</f>
        <v>0</v>
      </c>
      <c r="G1430">
        <f>IFERROR(SMALL(G346:G1024,ROW()-ROW($G$1027)+1),"")</f>
        <v>0</v>
      </c>
      <c r="H1430">
        <f>IFERROR(SMALL(H346:H1024,ROW()-ROW($H$1027)+1),"")</f>
        <v>0</v>
      </c>
      <c r="I1430">
        <f>IFERROR(SMALL(I346:I1024,ROW()-ROW($I$1027)+1),"")</f>
        <v>0</v>
      </c>
      <c r="J1430">
        <f>IFERROR(SMALL(J346:J1024,ROW()-ROW($J$1027)+1),"")</f>
        <v>0</v>
      </c>
      <c r="K1430">
        <f>IFERROR(SMALL(K346:K1024,ROW()-ROW($K$1027)+1),"")</f>
        <v>0</v>
      </c>
      <c r="L1430">
        <f>IFERROR(SMALL(L346:L1024,ROW()-ROW($L$1027)+1),"")</f>
        <v>0</v>
      </c>
      <c r="M1430">
        <f>IFERROR(SMALL(M346:M1024,ROW()-ROW($M$1027)+1),"")</f>
        <v>0</v>
      </c>
      <c r="N1430">
        <f>IFERROR(SMALL(N346:N1024,ROW()-ROW($N$1027)+1),"")</f>
        <v>0</v>
      </c>
      <c r="O1430">
        <f>IFERROR(SMALL(O346:O1024,ROW()-ROW($O$1027)+1),"")</f>
        <v>0</v>
      </c>
      <c r="P1430">
        <f>IFERROR(SMALL(P346:P1024,ROW()-ROW($P$1027)+1),"")</f>
        <v>0</v>
      </c>
      <c r="Q1430">
        <f>IFERROR(SMALL(Q346:Q1024,ROW()-ROW($Q$1027)+1),"")</f>
        <v>0</v>
      </c>
      <c r="R1430">
        <f>IFERROR(SMALL(R346:R1024,ROW()-ROW($R$1027)+1),"")</f>
        <v>0</v>
      </c>
      <c r="S1430">
        <f>IFERROR(SMALL(S346:S1024,ROW()-ROW($S$1027)+1),"")</f>
        <v>0</v>
      </c>
      <c r="T1430">
        <f>IFERROR(SMALL(T346:T1024,ROW()-ROW($T$1027)+1),"")</f>
        <v>0</v>
      </c>
      <c r="U1430">
        <f>IFERROR(SMALL(U346:U1024,ROW()-ROW($U$1027)+1),"")</f>
        <v>0</v>
      </c>
      <c r="V1430">
        <f>IFERROR(SMALL(V346:V1024,ROW()-ROW($V$1027)+1),"")</f>
        <v>0</v>
      </c>
      <c r="W1430">
        <f>IFERROR(SMALL(W346:W1024,ROW()-ROW($W$1027)+1),"")</f>
        <v>0</v>
      </c>
      <c r="X1430">
        <f>IFERROR(SMALL(X346:X1024,ROW()-ROW($X$1027)+1),"")</f>
        <v>0</v>
      </c>
      <c r="Y1430">
        <f>IFERROR(SMALL(Y346:Y1024,ROW()-ROW($Y$1027)+1),"")</f>
        <v>0</v>
      </c>
      <c r="Z1430">
        <f>IFERROR(SMALL(Z346:Z1024,ROW()-ROW($Z$1027)+1),"")</f>
        <v>0</v>
      </c>
      <c r="AA1430">
        <f>IFERROR(SMALL(AA346:AA1024,ROW()-ROW($AA$1027)+1),"")</f>
        <v>0</v>
      </c>
      <c r="AB1430">
        <f>IFERROR(SMALL(AB346:AB1024,ROW()-ROW($AB$1027)+1),"")</f>
        <v>0</v>
      </c>
      <c r="AC1430">
        <f>IFERROR(SMALL(AC346:AC1024,ROW()-ROW($AC$1027)+1),"")</f>
        <v>0</v>
      </c>
      <c r="AD1430">
        <f>IFERROR(SMALL(AD346:AD1024,ROW()-ROW($AD$1027)+1),"")</f>
        <v>0</v>
      </c>
      <c r="AE1430">
        <f>IFERROR(SMALL(AE346:AE1024,ROW()-ROW($AE$1027)+1),"")</f>
        <v>0</v>
      </c>
      <c r="AF1430">
        <f>IFERROR(SMALL(AF346:AF1024,ROW()-ROW($AF$1027)+1),"")</f>
        <v>0</v>
      </c>
      <c r="AG1430">
        <f>IFERROR(SMALL(AG346:AG1024,ROW()-ROW($AG$1027)+1),"")</f>
        <v>0</v>
      </c>
      <c r="AH1430">
        <f>IFERROR(SMALL(AH346:AH1024,ROW()-ROW($AH$1027)+1),"")</f>
        <v>0</v>
      </c>
      <c r="AI1430">
        <f>IFERROR(SMALL(AI346:AI1024,ROW()-ROW($AI$1027)+1),"")</f>
        <v>0</v>
      </c>
      <c r="AJ1430">
        <f>IFERROR(SMALL(AJ346:AJ1024,ROW()-ROW($AJ$1027)+1),"")</f>
        <v>0</v>
      </c>
      <c r="AM1430">
        <f>IFERROR(SMALL(AM346:AM1024,ROW()-ROW($AM$1027)+1),"")</f>
        <v>0</v>
      </c>
      <c r="AN1430">
        <f>IFERROR(SMALL(AN346:AN1024,ROW()-ROW($AN$1027)+1),"")</f>
        <v>0</v>
      </c>
      <c r="AO1430">
        <f>IFERROR(SMALL(AO346:AO1024,ROW()-ROW($AO$1027)+1),"")</f>
        <v>0</v>
      </c>
      <c r="AP1430">
        <f>IFERROR(SMALL(AP346:AP1024,ROW()-ROW($AP$1027)+1),"")</f>
        <v>0</v>
      </c>
      <c r="AQ1430">
        <f>IFERROR(SMALL(AQ346:AQ1024,ROW()-ROW($AQ$1027)+1),"")</f>
        <v>0</v>
      </c>
      <c r="AR1430">
        <f>IFERROR(SMALL(AR346:AR1024,ROW()-ROW($AR$1027)+1),"")</f>
        <v>0</v>
      </c>
      <c r="AS1430">
        <f>IFERROR(SMALL(AS346:AS1024,ROW()-ROW($AS$1027)+1),"")</f>
        <v>0</v>
      </c>
      <c r="AT1430">
        <f>IFERROR(SMALL(AT346:AT1024,ROW()-ROW($AT$1027)+1),"")</f>
        <v>0</v>
      </c>
      <c r="AU1430">
        <f>IFERROR(SMALL(AU346:AU1024,ROW()-ROW($AU$1027)+1),"")</f>
        <v>0</v>
      </c>
      <c r="AV1430">
        <f>IFERROR(SMALL(AV346:AV1024,ROW()-ROW($AV$1027)+1),"")</f>
        <v>0</v>
      </c>
      <c r="AW1430">
        <f>IFERROR(SMALL(AW346:AW1024,ROW()-ROW($AW$1027)+1),"")</f>
        <v>0</v>
      </c>
      <c r="AX1430">
        <f>IFERROR(SMALL(AX346:AX1024,ROW()-ROW($AX$1027)+1),"")</f>
        <v>0</v>
      </c>
      <c r="AY1430">
        <f>IFERROR(SMALL(AY346:AY1024,ROW()-ROW($AY$1027)+1),"")</f>
        <v>0</v>
      </c>
      <c r="AZ1430">
        <f>IFERROR(SMALL(AZ346:AZ1024,ROW()-ROW($AZ$1027)+1),"")</f>
        <v>0</v>
      </c>
      <c r="BA1430">
        <f>IFERROR(SMALL(BA346:BA1024,ROW()-ROW($BA$1027)+1),"")</f>
        <v>0</v>
      </c>
      <c r="BB1430">
        <f>IFERROR(SMALL(BB346:BB1024,ROW()-ROW($BB$1027)+1),"")</f>
        <v>0</v>
      </c>
      <c r="BC1430">
        <f>IFERROR(SMALL(BC346:BC1024,ROW()-ROW($BC$1027)+1),"")</f>
        <v>0</v>
      </c>
      <c r="BD1430">
        <f>IFERROR(SMALL(BD346:BD1024,ROW()-ROW($BD$1027)+1),"")</f>
        <v>0</v>
      </c>
      <c r="BE1430">
        <f>IFERROR(SMALL(BE346:BE1024,ROW()-ROW($BE$1027)+1),"")</f>
        <v>0</v>
      </c>
      <c r="BF1430">
        <f>IFERROR(SMALL(BF346:BF1024,ROW()-ROW($BF$1027)+1),"")</f>
        <v>0</v>
      </c>
      <c r="BG1430">
        <f>IFERROR(SMALL(BG346:BG1024,ROW()-ROW($BG$1027)+1),"")</f>
        <v>0</v>
      </c>
      <c r="BH1430">
        <f>IFERROR(SMALL(BH346:BH1024,ROW()-ROW($BH$1027)+1),"")</f>
        <v>0</v>
      </c>
      <c r="BI1430">
        <f>IFERROR(SMALL(BI346:BI1024,ROW()-ROW($BI$1027)+1),"")</f>
        <v>0</v>
      </c>
      <c r="BJ1430">
        <f>IFERROR(SMALL(BJ346:BJ1024,ROW()-ROW($BJ$1027)+1),"")</f>
        <v>0</v>
      </c>
      <c r="BK1430">
        <f>IFERROR(SMALL(BK346:BK1024,ROW()-ROW($BK$1027)+1),"")</f>
        <v>0</v>
      </c>
      <c r="BL1430">
        <f>IFERROR(SMALL(BL346:BL1024,ROW()-ROW($BL$1027)+1),"")</f>
        <v>0</v>
      </c>
      <c r="BM1430">
        <f>IFERROR(SMALL(BM346:BM1024,ROW()-ROW($BM$1027)+1),"")</f>
        <v>0</v>
      </c>
      <c r="BN1430">
        <f>IFERROR(SMALL(BN346:BN1024,ROW()-ROW($BN$1027)+1),"")</f>
        <v>0</v>
      </c>
      <c r="BO1430">
        <f>IFERROR(SMALL(BO346:BO1024,ROW()-ROW($BO$1027)+1),"")</f>
        <v>0</v>
      </c>
      <c r="BP1430">
        <f>IFERROR(SMALL(BP346:BP1024,ROW()-ROW($BP$1027)+1),"")</f>
        <v>0</v>
      </c>
      <c r="BQ1430">
        <f>IFERROR(SMALL(BQ346:BQ1024,ROW()-ROW($BQ$1027)+1),"")</f>
        <v>0</v>
      </c>
      <c r="BR1430">
        <f>IFERROR(SMALL(BR346:BR1024,ROW()-ROW($BR$1027)+1),"")</f>
        <v>0</v>
      </c>
    </row>
    <row r="1431" spans="5:70">
      <c r="E1431">
        <f>IFERROR(SMALL(E346:E1024,ROW()-ROW($E$1027)+1),"")</f>
        <v>0</v>
      </c>
      <c r="F1431">
        <f>IFERROR(SMALL(F346:F1024,ROW()-ROW($F$1027)+1),"")</f>
        <v>0</v>
      </c>
      <c r="G1431">
        <f>IFERROR(SMALL(G346:G1024,ROW()-ROW($G$1027)+1),"")</f>
        <v>0</v>
      </c>
      <c r="H1431">
        <f>IFERROR(SMALL(H346:H1024,ROW()-ROW($H$1027)+1),"")</f>
        <v>0</v>
      </c>
      <c r="I1431">
        <f>IFERROR(SMALL(I346:I1024,ROW()-ROW($I$1027)+1),"")</f>
        <v>0</v>
      </c>
      <c r="J1431">
        <f>IFERROR(SMALL(J346:J1024,ROW()-ROW($J$1027)+1),"")</f>
        <v>0</v>
      </c>
      <c r="K1431">
        <f>IFERROR(SMALL(K346:K1024,ROW()-ROW($K$1027)+1),"")</f>
        <v>0</v>
      </c>
      <c r="L1431">
        <f>IFERROR(SMALL(L346:L1024,ROW()-ROW($L$1027)+1),"")</f>
        <v>0</v>
      </c>
      <c r="M1431">
        <f>IFERROR(SMALL(M346:M1024,ROW()-ROW($M$1027)+1),"")</f>
        <v>0</v>
      </c>
      <c r="N1431">
        <f>IFERROR(SMALL(N346:N1024,ROW()-ROW($N$1027)+1),"")</f>
        <v>0</v>
      </c>
      <c r="O1431">
        <f>IFERROR(SMALL(O346:O1024,ROW()-ROW($O$1027)+1),"")</f>
        <v>0</v>
      </c>
      <c r="P1431">
        <f>IFERROR(SMALL(P346:P1024,ROW()-ROW($P$1027)+1),"")</f>
        <v>0</v>
      </c>
      <c r="Q1431">
        <f>IFERROR(SMALL(Q346:Q1024,ROW()-ROW($Q$1027)+1),"")</f>
        <v>0</v>
      </c>
      <c r="R1431">
        <f>IFERROR(SMALL(R346:R1024,ROW()-ROW($R$1027)+1),"")</f>
        <v>0</v>
      </c>
      <c r="S1431">
        <f>IFERROR(SMALL(S346:S1024,ROW()-ROW($S$1027)+1),"")</f>
        <v>0</v>
      </c>
      <c r="T1431">
        <f>IFERROR(SMALL(T346:T1024,ROW()-ROW($T$1027)+1),"")</f>
        <v>0</v>
      </c>
      <c r="U1431">
        <f>IFERROR(SMALL(U346:U1024,ROW()-ROW($U$1027)+1),"")</f>
        <v>0</v>
      </c>
      <c r="V1431">
        <f>IFERROR(SMALL(V346:V1024,ROW()-ROW($V$1027)+1),"")</f>
        <v>0</v>
      </c>
      <c r="W1431">
        <f>IFERROR(SMALL(W346:W1024,ROW()-ROW($W$1027)+1),"")</f>
        <v>0</v>
      </c>
      <c r="X1431">
        <f>IFERROR(SMALL(X346:X1024,ROW()-ROW($X$1027)+1),"")</f>
        <v>0</v>
      </c>
      <c r="Y1431">
        <f>IFERROR(SMALL(Y346:Y1024,ROW()-ROW($Y$1027)+1),"")</f>
        <v>0</v>
      </c>
      <c r="Z1431">
        <f>IFERROR(SMALL(Z346:Z1024,ROW()-ROW($Z$1027)+1),"")</f>
        <v>0</v>
      </c>
      <c r="AA1431">
        <f>IFERROR(SMALL(AA346:AA1024,ROW()-ROW($AA$1027)+1),"")</f>
        <v>0</v>
      </c>
      <c r="AB1431">
        <f>IFERROR(SMALL(AB346:AB1024,ROW()-ROW($AB$1027)+1),"")</f>
        <v>0</v>
      </c>
      <c r="AC1431">
        <f>IFERROR(SMALL(AC346:AC1024,ROW()-ROW($AC$1027)+1),"")</f>
        <v>0</v>
      </c>
      <c r="AD1431">
        <f>IFERROR(SMALL(AD346:AD1024,ROW()-ROW($AD$1027)+1),"")</f>
        <v>0</v>
      </c>
      <c r="AE1431">
        <f>IFERROR(SMALL(AE346:AE1024,ROW()-ROW($AE$1027)+1),"")</f>
        <v>0</v>
      </c>
      <c r="AF1431">
        <f>IFERROR(SMALL(AF346:AF1024,ROW()-ROW($AF$1027)+1),"")</f>
        <v>0</v>
      </c>
      <c r="AG1431">
        <f>IFERROR(SMALL(AG346:AG1024,ROW()-ROW($AG$1027)+1),"")</f>
        <v>0</v>
      </c>
      <c r="AH1431">
        <f>IFERROR(SMALL(AH346:AH1024,ROW()-ROW($AH$1027)+1),"")</f>
        <v>0</v>
      </c>
      <c r="AI1431">
        <f>IFERROR(SMALL(AI346:AI1024,ROW()-ROW($AI$1027)+1),"")</f>
        <v>0</v>
      </c>
      <c r="AJ1431">
        <f>IFERROR(SMALL(AJ346:AJ1024,ROW()-ROW($AJ$1027)+1),"")</f>
        <v>0</v>
      </c>
      <c r="AM1431">
        <f>IFERROR(SMALL(AM346:AM1024,ROW()-ROW($AM$1027)+1),"")</f>
        <v>0</v>
      </c>
      <c r="AN1431">
        <f>IFERROR(SMALL(AN346:AN1024,ROW()-ROW($AN$1027)+1),"")</f>
        <v>0</v>
      </c>
      <c r="AO1431">
        <f>IFERROR(SMALL(AO346:AO1024,ROW()-ROW($AO$1027)+1),"")</f>
        <v>0</v>
      </c>
      <c r="AP1431">
        <f>IFERROR(SMALL(AP346:AP1024,ROW()-ROW($AP$1027)+1),"")</f>
        <v>0</v>
      </c>
      <c r="AQ1431">
        <f>IFERROR(SMALL(AQ346:AQ1024,ROW()-ROW($AQ$1027)+1),"")</f>
        <v>0</v>
      </c>
      <c r="AR1431">
        <f>IFERROR(SMALL(AR346:AR1024,ROW()-ROW($AR$1027)+1),"")</f>
        <v>0</v>
      </c>
      <c r="AS1431">
        <f>IFERROR(SMALL(AS346:AS1024,ROW()-ROW($AS$1027)+1),"")</f>
        <v>0</v>
      </c>
      <c r="AT1431">
        <f>IFERROR(SMALL(AT346:AT1024,ROW()-ROW($AT$1027)+1),"")</f>
        <v>0</v>
      </c>
      <c r="AU1431">
        <f>IFERROR(SMALL(AU346:AU1024,ROW()-ROW($AU$1027)+1),"")</f>
        <v>0</v>
      </c>
      <c r="AV1431">
        <f>IFERROR(SMALL(AV346:AV1024,ROW()-ROW($AV$1027)+1),"")</f>
        <v>0</v>
      </c>
      <c r="AW1431">
        <f>IFERROR(SMALL(AW346:AW1024,ROW()-ROW($AW$1027)+1),"")</f>
        <v>0</v>
      </c>
      <c r="AX1431">
        <f>IFERROR(SMALL(AX346:AX1024,ROW()-ROW($AX$1027)+1),"")</f>
        <v>0</v>
      </c>
      <c r="AY1431">
        <f>IFERROR(SMALL(AY346:AY1024,ROW()-ROW($AY$1027)+1),"")</f>
        <v>0</v>
      </c>
      <c r="AZ1431">
        <f>IFERROR(SMALL(AZ346:AZ1024,ROW()-ROW($AZ$1027)+1),"")</f>
        <v>0</v>
      </c>
      <c r="BA1431">
        <f>IFERROR(SMALL(BA346:BA1024,ROW()-ROW($BA$1027)+1),"")</f>
        <v>0</v>
      </c>
      <c r="BB1431">
        <f>IFERROR(SMALL(BB346:BB1024,ROW()-ROW($BB$1027)+1),"")</f>
        <v>0</v>
      </c>
      <c r="BC1431">
        <f>IFERROR(SMALL(BC346:BC1024,ROW()-ROW($BC$1027)+1),"")</f>
        <v>0</v>
      </c>
      <c r="BD1431">
        <f>IFERROR(SMALL(BD346:BD1024,ROW()-ROW($BD$1027)+1),"")</f>
        <v>0</v>
      </c>
      <c r="BE1431">
        <f>IFERROR(SMALL(BE346:BE1024,ROW()-ROW($BE$1027)+1),"")</f>
        <v>0</v>
      </c>
      <c r="BF1431">
        <f>IFERROR(SMALL(BF346:BF1024,ROW()-ROW($BF$1027)+1),"")</f>
        <v>0</v>
      </c>
      <c r="BG1431">
        <f>IFERROR(SMALL(BG346:BG1024,ROW()-ROW($BG$1027)+1),"")</f>
        <v>0</v>
      </c>
      <c r="BH1431">
        <f>IFERROR(SMALL(BH346:BH1024,ROW()-ROW($BH$1027)+1),"")</f>
        <v>0</v>
      </c>
      <c r="BI1431">
        <f>IFERROR(SMALL(BI346:BI1024,ROW()-ROW($BI$1027)+1),"")</f>
        <v>0</v>
      </c>
      <c r="BJ1431">
        <f>IFERROR(SMALL(BJ346:BJ1024,ROW()-ROW($BJ$1027)+1),"")</f>
        <v>0</v>
      </c>
      <c r="BK1431">
        <f>IFERROR(SMALL(BK346:BK1024,ROW()-ROW($BK$1027)+1),"")</f>
        <v>0</v>
      </c>
      <c r="BL1431">
        <f>IFERROR(SMALL(BL346:BL1024,ROW()-ROW($BL$1027)+1),"")</f>
        <v>0</v>
      </c>
      <c r="BM1431">
        <f>IFERROR(SMALL(BM346:BM1024,ROW()-ROW($BM$1027)+1),"")</f>
        <v>0</v>
      </c>
      <c r="BN1431">
        <f>IFERROR(SMALL(BN346:BN1024,ROW()-ROW($BN$1027)+1),"")</f>
        <v>0</v>
      </c>
      <c r="BO1431">
        <f>IFERROR(SMALL(BO346:BO1024,ROW()-ROW($BO$1027)+1),"")</f>
        <v>0</v>
      </c>
      <c r="BP1431">
        <f>IFERROR(SMALL(BP346:BP1024,ROW()-ROW($BP$1027)+1),"")</f>
        <v>0</v>
      </c>
      <c r="BQ1431">
        <f>IFERROR(SMALL(BQ346:BQ1024,ROW()-ROW($BQ$1027)+1),"")</f>
        <v>0</v>
      </c>
      <c r="BR1431">
        <f>IFERROR(SMALL(BR346:BR1024,ROW()-ROW($BR$1027)+1),"")</f>
        <v>0</v>
      </c>
    </row>
    <row r="1432" spans="5:70">
      <c r="E1432">
        <f>IFERROR(SMALL(E346:E1024,ROW()-ROW($E$1027)+1),"")</f>
        <v>0</v>
      </c>
      <c r="F1432">
        <f>IFERROR(SMALL(F346:F1024,ROW()-ROW($F$1027)+1),"")</f>
        <v>0</v>
      </c>
      <c r="G1432">
        <f>IFERROR(SMALL(G346:G1024,ROW()-ROW($G$1027)+1),"")</f>
        <v>0</v>
      </c>
      <c r="H1432">
        <f>IFERROR(SMALL(H346:H1024,ROW()-ROW($H$1027)+1),"")</f>
        <v>0</v>
      </c>
      <c r="I1432">
        <f>IFERROR(SMALL(I346:I1024,ROW()-ROW($I$1027)+1),"")</f>
        <v>0</v>
      </c>
      <c r="J1432">
        <f>IFERROR(SMALL(J346:J1024,ROW()-ROW($J$1027)+1),"")</f>
        <v>0</v>
      </c>
      <c r="K1432">
        <f>IFERROR(SMALL(K346:K1024,ROW()-ROW($K$1027)+1),"")</f>
        <v>0</v>
      </c>
      <c r="L1432">
        <f>IFERROR(SMALL(L346:L1024,ROW()-ROW($L$1027)+1),"")</f>
        <v>0</v>
      </c>
      <c r="M1432">
        <f>IFERROR(SMALL(M346:M1024,ROW()-ROW($M$1027)+1),"")</f>
        <v>0</v>
      </c>
      <c r="N1432">
        <f>IFERROR(SMALL(N346:N1024,ROW()-ROW($N$1027)+1),"")</f>
        <v>0</v>
      </c>
      <c r="O1432">
        <f>IFERROR(SMALL(O346:O1024,ROW()-ROW($O$1027)+1),"")</f>
        <v>0</v>
      </c>
      <c r="P1432">
        <f>IFERROR(SMALL(P346:P1024,ROW()-ROW($P$1027)+1),"")</f>
        <v>0</v>
      </c>
      <c r="Q1432">
        <f>IFERROR(SMALL(Q346:Q1024,ROW()-ROW($Q$1027)+1),"")</f>
        <v>0</v>
      </c>
      <c r="R1432">
        <f>IFERROR(SMALL(R346:R1024,ROW()-ROW($R$1027)+1),"")</f>
        <v>0</v>
      </c>
      <c r="S1432">
        <f>IFERROR(SMALL(S346:S1024,ROW()-ROW($S$1027)+1),"")</f>
        <v>0</v>
      </c>
      <c r="T1432">
        <f>IFERROR(SMALL(T346:T1024,ROW()-ROW($T$1027)+1),"")</f>
        <v>0</v>
      </c>
      <c r="U1432">
        <f>IFERROR(SMALL(U346:U1024,ROW()-ROW($U$1027)+1),"")</f>
        <v>0</v>
      </c>
      <c r="V1432">
        <f>IFERROR(SMALL(V346:V1024,ROW()-ROW($V$1027)+1),"")</f>
        <v>0</v>
      </c>
      <c r="W1432">
        <f>IFERROR(SMALL(W346:W1024,ROW()-ROW($W$1027)+1),"")</f>
        <v>0</v>
      </c>
      <c r="X1432">
        <f>IFERROR(SMALL(X346:X1024,ROW()-ROW($X$1027)+1),"")</f>
        <v>0</v>
      </c>
      <c r="Y1432">
        <f>IFERROR(SMALL(Y346:Y1024,ROW()-ROW($Y$1027)+1),"")</f>
        <v>0</v>
      </c>
      <c r="Z1432">
        <f>IFERROR(SMALL(Z346:Z1024,ROW()-ROW($Z$1027)+1),"")</f>
        <v>0</v>
      </c>
      <c r="AA1432">
        <f>IFERROR(SMALL(AA346:AA1024,ROW()-ROW($AA$1027)+1),"")</f>
        <v>0</v>
      </c>
      <c r="AB1432">
        <f>IFERROR(SMALL(AB346:AB1024,ROW()-ROW($AB$1027)+1),"")</f>
        <v>0</v>
      </c>
      <c r="AC1432">
        <f>IFERROR(SMALL(AC346:AC1024,ROW()-ROW($AC$1027)+1),"")</f>
        <v>0</v>
      </c>
      <c r="AD1432">
        <f>IFERROR(SMALL(AD346:AD1024,ROW()-ROW($AD$1027)+1),"")</f>
        <v>0</v>
      </c>
      <c r="AE1432">
        <f>IFERROR(SMALL(AE346:AE1024,ROW()-ROW($AE$1027)+1),"")</f>
        <v>0</v>
      </c>
      <c r="AF1432">
        <f>IFERROR(SMALL(AF346:AF1024,ROW()-ROW($AF$1027)+1),"")</f>
        <v>0</v>
      </c>
      <c r="AG1432">
        <f>IFERROR(SMALL(AG346:AG1024,ROW()-ROW($AG$1027)+1),"")</f>
        <v>0</v>
      </c>
      <c r="AH1432">
        <f>IFERROR(SMALL(AH346:AH1024,ROW()-ROW($AH$1027)+1),"")</f>
        <v>0</v>
      </c>
      <c r="AI1432">
        <f>IFERROR(SMALL(AI346:AI1024,ROW()-ROW($AI$1027)+1),"")</f>
        <v>0</v>
      </c>
      <c r="AJ1432">
        <f>IFERROR(SMALL(AJ346:AJ1024,ROW()-ROW($AJ$1027)+1),"")</f>
        <v>0</v>
      </c>
      <c r="AM1432">
        <f>IFERROR(SMALL(AM346:AM1024,ROW()-ROW($AM$1027)+1),"")</f>
        <v>0</v>
      </c>
      <c r="AN1432">
        <f>IFERROR(SMALL(AN346:AN1024,ROW()-ROW($AN$1027)+1),"")</f>
        <v>0</v>
      </c>
      <c r="AO1432">
        <f>IFERROR(SMALL(AO346:AO1024,ROW()-ROW($AO$1027)+1),"")</f>
        <v>0</v>
      </c>
      <c r="AP1432">
        <f>IFERROR(SMALL(AP346:AP1024,ROW()-ROW($AP$1027)+1),"")</f>
        <v>0</v>
      </c>
      <c r="AQ1432">
        <f>IFERROR(SMALL(AQ346:AQ1024,ROW()-ROW($AQ$1027)+1),"")</f>
        <v>0</v>
      </c>
      <c r="AR1432">
        <f>IFERROR(SMALL(AR346:AR1024,ROW()-ROW($AR$1027)+1),"")</f>
        <v>0</v>
      </c>
      <c r="AS1432">
        <f>IFERROR(SMALL(AS346:AS1024,ROW()-ROW($AS$1027)+1),"")</f>
        <v>0</v>
      </c>
      <c r="AT1432">
        <f>IFERROR(SMALL(AT346:AT1024,ROW()-ROW($AT$1027)+1),"")</f>
        <v>0</v>
      </c>
      <c r="AU1432">
        <f>IFERROR(SMALL(AU346:AU1024,ROW()-ROW($AU$1027)+1),"")</f>
        <v>0</v>
      </c>
      <c r="AV1432">
        <f>IFERROR(SMALL(AV346:AV1024,ROW()-ROW($AV$1027)+1),"")</f>
        <v>0</v>
      </c>
      <c r="AW1432">
        <f>IFERROR(SMALL(AW346:AW1024,ROW()-ROW($AW$1027)+1),"")</f>
        <v>0</v>
      </c>
      <c r="AX1432">
        <f>IFERROR(SMALL(AX346:AX1024,ROW()-ROW($AX$1027)+1),"")</f>
        <v>0</v>
      </c>
      <c r="AY1432">
        <f>IFERROR(SMALL(AY346:AY1024,ROW()-ROW($AY$1027)+1),"")</f>
        <v>0</v>
      </c>
      <c r="AZ1432">
        <f>IFERROR(SMALL(AZ346:AZ1024,ROW()-ROW($AZ$1027)+1),"")</f>
        <v>0</v>
      </c>
      <c r="BA1432">
        <f>IFERROR(SMALL(BA346:BA1024,ROW()-ROW($BA$1027)+1),"")</f>
        <v>0</v>
      </c>
      <c r="BB1432">
        <f>IFERROR(SMALL(BB346:BB1024,ROW()-ROW($BB$1027)+1),"")</f>
        <v>0</v>
      </c>
      <c r="BC1432">
        <f>IFERROR(SMALL(BC346:BC1024,ROW()-ROW($BC$1027)+1),"")</f>
        <v>0</v>
      </c>
      <c r="BD1432">
        <f>IFERROR(SMALL(BD346:BD1024,ROW()-ROW($BD$1027)+1),"")</f>
        <v>0</v>
      </c>
      <c r="BE1432">
        <f>IFERROR(SMALL(BE346:BE1024,ROW()-ROW($BE$1027)+1),"")</f>
        <v>0</v>
      </c>
      <c r="BF1432">
        <f>IFERROR(SMALL(BF346:BF1024,ROW()-ROW($BF$1027)+1),"")</f>
        <v>0</v>
      </c>
      <c r="BG1432">
        <f>IFERROR(SMALL(BG346:BG1024,ROW()-ROW($BG$1027)+1),"")</f>
        <v>0</v>
      </c>
      <c r="BH1432">
        <f>IFERROR(SMALL(BH346:BH1024,ROW()-ROW($BH$1027)+1),"")</f>
        <v>0</v>
      </c>
      <c r="BI1432">
        <f>IFERROR(SMALL(BI346:BI1024,ROW()-ROW($BI$1027)+1),"")</f>
        <v>0</v>
      </c>
      <c r="BJ1432">
        <f>IFERROR(SMALL(BJ346:BJ1024,ROW()-ROW($BJ$1027)+1),"")</f>
        <v>0</v>
      </c>
      <c r="BK1432">
        <f>IFERROR(SMALL(BK346:BK1024,ROW()-ROW($BK$1027)+1),"")</f>
        <v>0</v>
      </c>
      <c r="BL1432">
        <f>IFERROR(SMALL(BL346:BL1024,ROW()-ROW($BL$1027)+1),"")</f>
        <v>0</v>
      </c>
      <c r="BM1432">
        <f>IFERROR(SMALL(BM346:BM1024,ROW()-ROW($BM$1027)+1),"")</f>
        <v>0</v>
      </c>
      <c r="BN1432">
        <f>IFERROR(SMALL(BN346:BN1024,ROW()-ROW($BN$1027)+1),"")</f>
        <v>0</v>
      </c>
      <c r="BO1432">
        <f>IFERROR(SMALL(BO346:BO1024,ROW()-ROW($BO$1027)+1),"")</f>
        <v>0</v>
      </c>
      <c r="BP1432">
        <f>IFERROR(SMALL(BP346:BP1024,ROW()-ROW($BP$1027)+1),"")</f>
        <v>0</v>
      </c>
      <c r="BQ1432">
        <f>IFERROR(SMALL(BQ346:BQ1024,ROW()-ROW($BQ$1027)+1),"")</f>
        <v>0</v>
      </c>
      <c r="BR1432">
        <f>IFERROR(SMALL(BR346:BR1024,ROW()-ROW($BR$1027)+1),"")</f>
        <v>0</v>
      </c>
    </row>
    <row r="1433" spans="5:70">
      <c r="E1433">
        <f>IFERROR(SMALL(E346:E1024,ROW()-ROW($E$1027)+1),"")</f>
        <v>0</v>
      </c>
      <c r="F1433">
        <f>IFERROR(SMALL(F346:F1024,ROW()-ROW($F$1027)+1),"")</f>
        <v>0</v>
      </c>
      <c r="G1433">
        <f>IFERROR(SMALL(G346:G1024,ROW()-ROW($G$1027)+1),"")</f>
        <v>0</v>
      </c>
      <c r="H1433">
        <f>IFERROR(SMALL(H346:H1024,ROW()-ROW($H$1027)+1),"")</f>
        <v>0</v>
      </c>
      <c r="I1433">
        <f>IFERROR(SMALL(I346:I1024,ROW()-ROW($I$1027)+1),"")</f>
        <v>0</v>
      </c>
      <c r="J1433">
        <f>IFERROR(SMALL(J346:J1024,ROW()-ROW($J$1027)+1),"")</f>
        <v>0</v>
      </c>
      <c r="K1433">
        <f>IFERROR(SMALL(K346:K1024,ROW()-ROW($K$1027)+1),"")</f>
        <v>0</v>
      </c>
      <c r="L1433">
        <f>IFERROR(SMALL(L346:L1024,ROW()-ROW($L$1027)+1),"")</f>
        <v>0</v>
      </c>
      <c r="M1433">
        <f>IFERROR(SMALL(M346:M1024,ROW()-ROW($M$1027)+1),"")</f>
        <v>0</v>
      </c>
      <c r="N1433">
        <f>IFERROR(SMALL(N346:N1024,ROW()-ROW($N$1027)+1),"")</f>
        <v>0</v>
      </c>
      <c r="O1433">
        <f>IFERROR(SMALL(O346:O1024,ROW()-ROW($O$1027)+1),"")</f>
        <v>0</v>
      </c>
      <c r="P1433">
        <f>IFERROR(SMALL(P346:P1024,ROW()-ROW($P$1027)+1),"")</f>
        <v>0</v>
      </c>
      <c r="Q1433">
        <f>IFERROR(SMALL(Q346:Q1024,ROW()-ROW($Q$1027)+1),"")</f>
        <v>0</v>
      </c>
      <c r="R1433">
        <f>IFERROR(SMALL(R346:R1024,ROW()-ROW($R$1027)+1),"")</f>
        <v>0</v>
      </c>
      <c r="S1433">
        <f>IFERROR(SMALL(S346:S1024,ROW()-ROW($S$1027)+1),"")</f>
        <v>0</v>
      </c>
      <c r="T1433">
        <f>IFERROR(SMALL(T346:T1024,ROW()-ROW($T$1027)+1),"")</f>
        <v>0</v>
      </c>
      <c r="U1433">
        <f>IFERROR(SMALL(U346:U1024,ROW()-ROW($U$1027)+1),"")</f>
        <v>0</v>
      </c>
      <c r="V1433">
        <f>IFERROR(SMALL(V346:V1024,ROW()-ROW($V$1027)+1),"")</f>
        <v>0</v>
      </c>
      <c r="W1433">
        <f>IFERROR(SMALL(W346:W1024,ROW()-ROW($W$1027)+1),"")</f>
        <v>0</v>
      </c>
      <c r="X1433">
        <f>IFERROR(SMALL(X346:X1024,ROW()-ROW($X$1027)+1),"")</f>
        <v>0</v>
      </c>
      <c r="Y1433">
        <f>IFERROR(SMALL(Y346:Y1024,ROW()-ROW($Y$1027)+1),"")</f>
        <v>0</v>
      </c>
      <c r="Z1433">
        <f>IFERROR(SMALL(Z346:Z1024,ROW()-ROW($Z$1027)+1),"")</f>
        <v>0</v>
      </c>
      <c r="AA1433">
        <f>IFERROR(SMALL(AA346:AA1024,ROW()-ROW($AA$1027)+1),"")</f>
        <v>0</v>
      </c>
      <c r="AB1433">
        <f>IFERROR(SMALL(AB346:AB1024,ROW()-ROW($AB$1027)+1),"")</f>
        <v>0</v>
      </c>
      <c r="AC1433">
        <f>IFERROR(SMALL(AC346:AC1024,ROW()-ROW($AC$1027)+1),"")</f>
        <v>0</v>
      </c>
      <c r="AD1433">
        <f>IFERROR(SMALL(AD346:AD1024,ROW()-ROW($AD$1027)+1),"")</f>
        <v>0</v>
      </c>
      <c r="AE1433">
        <f>IFERROR(SMALL(AE346:AE1024,ROW()-ROW($AE$1027)+1),"")</f>
        <v>0</v>
      </c>
      <c r="AF1433">
        <f>IFERROR(SMALL(AF346:AF1024,ROW()-ROW($AF$1027)+1),"")</f>
        <v>0</v>
      </c>
      <c r="AG1433">
        <f>IFERROR(SMALL(AG346:AG1024,ROW()-ROW($AG$1027)+1),"")</f>
        <v>0</v>
      </c>
      <c r="AH1433">
        <f>IFERROR(SMALL(AH346:AH1024,ROW()-ROW($AH$1027)+1),"")</f>
        <v>0</v>
      </c>
      <c r="AI1433">
        <f>IFERROR(SMALL(AI346:AI1024,ROW()-ROW($AI$1027)+1),"")</f>
        <v>0</v>
      </c>
      <c r="AJ1433">
        <f>IFERROR(SMALL(AJ346:AJ1024,ROW()-ROW($AJ$1027)+1),"")</f>
        <v>0</v>
      </c>
      <c r="AM1433">
        <f>IFERROR(SMALL(AM346:AM1024,ROW()-ROW($AM$1027)+1),"")</f>
        <v>0</v>
      </c>
      <c r="AN1433">
        <f>IFERROR(SMALL(AN346:AN1024,ROW()-ROW($AN$1027)+1),"")</f>
        <v>0</v>
      </c>
      <c r="AO1433">
        <f>IFERROR(SMALL(AO346:AO1024,ROW()-ROW($AO$1027)+1),"")</f>
        <v>0</v>
      </c>
      <c r="AP1433">
        <f>IFERROR(SMALL(AP346:AP1024,ROW()-ROW($AP$1027)+1),"")</f>
        <v>0</v>
      </c>
      <c r="AQ1433">
        <f>IFERROR(SMALL(AQ346:AQ1024,ROW()-ROW($AQ$1027)+1),"")</f>
        <v>0</v>
      </c>
      <c r="AR1433">
        <f>IFERROR(SMALL(AR346:AR1024,ROW()-ROW($AR$1027)+1),"")</f>
        <v>0</v>
      </c>
      <c r="AS1433">
        <f>IFERROR(SMALL(AS346:AS1024,ROW()-ROW($AS$1027)+1),"")</f>
        <v>0</v>
      </c>
      <c r="AT1433">
        <f>IFERROR(SMALL(AT346:AT1024,ROW()-ROW($AT$1027)+1),"")</f>
        <v>0</v>
      </c>
      <c r="AU1433">
        <f>IFERROR(SMALL(AU346:AU1024,ROW()-ROW($AU$1027)+1),"")</f>
        <v>0</v>
      </c>
      <c r="AV1433">
        <f>IFERROR(SMALL(AV346:AV1024,ROW()-ROW($AV$1027)+1),"")</f>
        <v>0</v>
      </c>
      <c r="AW1433">
        <f>IFERROR(SMALL(AW346:AW1024,ROW()-ROW($AW$1027)+1),"")</f>
        <v>0</v>
      </c>
      <c r="AX1433">
        <f>IFERROR(SMALL(AX346:AX1024,ROW()-ROW($AX$1027)+1),"")</f>
        <v>0</v>
      </c>
      <c r="AY1433">
        <f>IFERROR(SMALL(AY346:AY1024,ROW()-ROW($AY$1027)+1),"")</f>
        <v>0</v>
      </c>
      <c r="AZ1433">
        <f>IFERROR(SMALL(AZ346:AZ1024,ROW()-ROW($AZ$1027)+1),"")</f>
        <v>0</v>
      </c>
      <c r="BA1433">
        <f>IFERROR(SMALL(BA346:BA1024,ROW()-ROW($BA$1027)+1),"")</f>
        <v>0</v>
      </c>
      <c r="BB1433">
        <f>IFERROR(SMALL(BB346:BB1024,ROW()-ROW($BB$1027)+1),"")</f>
        <v>0</v>
      </c>
      <c r="BC1433">
        <f>IFERROR(SMALL(BC346:BC1024,ROW()-ROW($BC$1027)+1),"")</f>
        <v>0</v>
      </c>
      <c r="BD1433">
        <f>IFERROR(SMALL(BD346:BD1024,ROW()-ROW($BD$1027)+1),"")</f>
        <v>0</v>
      </c>
      <c r="BE1433">
        <f>IFERROR(SMALL(BE346:BE1024,ROW()-ROW($BE$1027)+1),"")</f>
        <v>0</v>
      </c>
      <c r="BF1433">
        <f>IFERROR(SMALL(BF346:BF1024,ROW()-ROW($BF$1027)+1),"")</f>
        <v>0</v>
      </c>
      <c r="BG1433">
        <f>IFERROR(SMALL(BG346:BG1024,ROW()-ROW($BG$1027)+1),"")</f>
        <v>0</v>
      </c>
      <c r="BH1433">
        <f>IFERROR(SMALL(BH346:BH1024,ROW()-ROW($BH$1027)+1),"")</f>
        <v>0</v>
      </c>
      <c r="BI1433">
        <f>IFERROR(SMALL(BI346:BI1024,ROW()-ROW($BI$1027)+1),"")</f>
        <v>0</v>
      </c>
      <c r="BJ1433">
        <f>IFERROR(SMALL(BJ346:BJ1024,ROW()-ROW($BJ$1027)+1),"")</f>
        <v>0</v>
      </c>
      <c r="BK1433">
        <f>IFERROR(SMALL(BK346:BK1024,ROW()-ROW($BK$1027)+1),"")</f>
        <v>0</v>
      </c>
      <c r="BL1433">
        <f>IFERROR(SMALL(BL346:BL1024,ROW()-ROW($BL$1027)+1),"")</f>
        <v>0</v>
      </c>
      <c r="BM1433">
        <f>IFERROR(SMALL(BM346:BM1024,ROW()-ROW($BM$1027)+1),"")</f>
        <v>0</v>
      </c>
      <c r="BN1433">
        <f>IFERROR(SMALL(BN346:BN1024,ROW()-ROW($BN$1027)+1),"")</f>
        <v>0</v>
      </c>
      <c r="BO1433">
        <f>IFERROR(SMALL(BO346:BO1024,ROW()-ROW($BO$1027)+1),"")</f>
        <v>0</v>
      </c>
      <c r="BP1433">
        <f>IFERROR(SMALL(BP346:BP1024,ROW()-ROW($BP$1027)+1),"")</f>
        <v>0</v>
      </c>
      <c r="BQ1433">
        <f>IFERROR(SMALL(BQ346:BQ1024,ROW()-ROW($BQ$1027)+1),"")</f>
        <v>0</v>
      </c>
      <c r="BR1433">
        <f>IFERROR(SMALL(BR346:BR1024,ROW()-ROW($BR$1027)+1),"")</f>
        <v>0</v>
      </c>
    </row>
    <row r="1434" spans="5:70">
      <c r="E1434">
        <f>IFERROR(SMALL(E346:E1024,ROW()-ROW($E$1027)+1),"")</f>
        <v>0</v>
      </c>
      <c r="F1434">
        <f>IFERROR(SMALL(F346:F1024,ROW()-ROW($F$1027)+1),"")</f>
        <v>0</v>
      </c>
      <c r="G1434">
        <f>IFERROR(SMALL(G346:G1024,ROW()-ROW($G$1027)+1),"")</f>
        <v>0</v>
      </c>
      <c r="H1434">
        <f>IFERROR(SMALL(H346:H1024,ROW()-ROW($H$1027)+1),"")</f>
        <v>0</v>
      </c>
      <c r="I1434">
        <f>IFERROR(SMALL(I346:I1024,ROW()-ROW($I$1027)+1),"")</f>
        <v>0</v>
      </c>
      <c r="J1434">
        <f>IFERROR(SMALL(J346:J1024,ROW()-ROW($J$1027)+1),"")</f>
        <v>0</v>
      </c>
      <c r="K1434">
        <f>IFERROR(SMALL(K346:K1024,ROW()-ROW($K$1027)+1),"")</f>
        <v>0</v>
      </c>
      <c r="L1434">
        <f>IFERROR(SMALL(L346:L1024,ROW()-ROW($L$1027)+1),"")</f>
        <v>0</v>
      </c>
      <c r="M1434">
        <f>IFERROR(SMALL(M346:M1024,ROW()-ROW($M$1027)+1),"")</f>
        <v>0</v>
      </c>
      <c r="N1434">
        <f>IFERROR(SMALL(N346:N1024,ROW()-ROW($N$1027)+1),"")</f>
        <v>0</v>
      </c>
      <c r="O1434">
        <f>IFERROR(SMALL(O346:O1024,ROW()-ROW($O$1027)+1),"")</f>
        <v>0</v>
      </c>
      <c r="P1434">
        <f>IFERROR(SMALL(P346:P1024,ROW()-ROW($P$1027)+1),"")</f>
        <v>0</v>
      </c>
      <c r="Q1434">
        <f>IFERROR(SMALL(Q346:Q1024,ROW()-ROW($Q$1027)+1),"")</f>
        <v>0</v>
      </c>
      <c r="R1434">
        <f>IFERROR(SMALL(R346:R1024,ROW()-ROW($R$1027)+1),"")</f>
        <v>0</v>
      </c>
      <c r="S1434">
        <f>IFERROR(SMALL(S346:S1024,ROW()-ROW($S$1027)+1),"")</f>
        <v>0</v>
      </c>
      <c r="T1434">
        <f>IFERROR(SMALL(T346:T1024,ROW()-ROW($T$1027)+1),"")</f>
        <v>0</v>
      </c>
      <c r="U1434">
        <f>IFERROR(SMALL(U346:U1024,ROW()-ROW($U$1027)+1),"")</f>
        <v>0</v>
      </c>
      <c r="V1434">
        <f>IFERROR(SMALL(V346:V1024,ROW()-ROW($V$1027)+1),"")</f>
        <v>0</v>
      </c>
      <c r="W1434">
        <f>IFERROR(SMALL(W346:W1024,ROW()-ROW($W$1027)+1),"")</f>
        <v>0</v>
      </c>
      <c r="X1434">
        <f>IFERROR(SMALL(X346:X1024,ROW()-ROW($X$1027)+1),"")</f>
        <v>0</v>
      </c>
      <c r="Y1434">
        <f>IFERROR(SMALL(Y346:Y1024,ROW()-ROW($Y$1027)+1),"")</f>
        <v>0</v>
      </c>
      <c r="Z1434">
        <f>IFERROR(SMALL(Z346:Z1024,ROW()-ROW($Z$1027)+1),"")</f>
        <v>0</v>
      </c>
      <c r="AA1434">
        <f>IFERROR(SMALL(AA346:AA1024,ROW()-ROW($AA$1027)+1),"")</f>
        <v>0</v>
      </c>
      <c r="AB1434">
        <f>IFERROR(SMALL(AB346:AB1024,ROW()-ROW($AB$1027)+1),"")</f>
        <v>0</v>
      </c>
      <c r="AC1434">
        <f>IFERROR(SMALL(AC346:AC1024,ROW()-ROW($AC$1027)+1),"")</f>
        <v>0</v>
      </c>
      <c r="AD1434">
        <f>IFERROR(SMALL(AD346:AD1024,ROW()-ROW($AD$1027)+1),"")</f>
        <v>0</v>
      </c>
      <c r="AE1434">
        <f>IFERROR(SMALL(AE346:AE1024,ROW()-ROW($AE$1027)+1),"")</f>
        <v>0</v>
      </c>
      <c r="AF1434">
        <f>IFERROR(SMALL(AF346:AF1024,ROW()-ROW($AF$1027)+1),"")</f>
        <v>0</v>
      </c>
      <c r="AG1434">
        <f>IFERROR(SMALL(AG346:AG1024,ROW()-ROW($AG$1027)+1),"")</f>
        <v>0</v>
      </c>
      <c r="AH1434">
        <f>IFERROR(SMALL(AH346:AH1024,ROW()-ROW($AH$1027)+1),"")</f>
        <v>0</v>
      </c>
      <c r="AI1434">
        <f>IFERROR(SMALL(AI346:AI1024,ROW()-ROW($AI$1027)+1),"")</f>
        <v>0</v>
      </c>
      <c r="AJ1434">
        <f>IFERROR(SMALL(AJ346:AJ1024,ROW()-ROW($AJ$1027)+1),"")</f>
        <v>0</v>
      </c>
      <c r="AM1434">
        <f>IFERROR(SMALL(AM346:AM1024,ROW()-ROW($AM$1027)+1),"")</f>
        <v>0</v>
      </c>
      <c r="AN1434">
        <f>IFERROR(SMALL(AN346:AN1024,ROW()-ROW($AN$1027)+1),"")</f>
        <v>0</v>
      </c>
      <c r="AO1434">
        <f>IFERROR(SMALL(AO346:AO1024,ROW()-ROW($AO$1027)+1),"")</f>
        <v>0</v>
      </c>
      <c r="AP1434">
        <f>IFERROR(SMALL(AP346:AP1024,ROW()-ROW($AP$1027)+1),"")</f>
        <v>0</v>
      </c>
      <c r="AQ1434">
        <f>IFERROR(SMALL(AQ346:AQ1024,ROW()-ROW($AQ$1027)+1),"")</f>
        <v>0</v>
      </c>
      <c r="AR1434">
        <f>IFERROR(SMALL(AR346:AR1024,ROW()-ROW($AR$1027)+1),"")</f>
        <v>0</v>
      </c>
      <c r="AS1434">
        <f>IFERROR(SMALL(AS346:AS1024,ROW()-ROW($AS$1027)+1),"")</f>
        <v>0</v>
      </c>
      <c r="AT1434">
        <f>IFERROR(SMALL(AT346:AT1024,ROW()-ROW($AT$1027)+1),"")</f>
        <v>0</v>
      </c>
      <c r="AU1434">
        <f>IFERROR(SMALL(AU346:AU1024,ROW()-ROW($AU$1027)+1),"")</f>
        <v>0</v>
      </c>
      <c r="AV1434">
        <f>IFERROR(SMALL(AV346:AV1024,ROW()-ROW($AV$1027)+1),"")</f>
        <v>0</v>
      </c>
      <c r="AW1434">
        <f>IFERROR(SMALL(AW346:AW1024,ROW()-ROW($AW$1027)+1),"")</f>
        <v>0</v>
      </c>
      <c r="AX1434">
        <f>IFERROR(SMALL(AX346:AX1024,ROW()-ROW($AX$1027)+1),"")</f>
        <v>0</v>
      </c>
      <c r="AY1434">
        <f>IFERROR(SMALL(AY346:AY1024,ROW()-ROW($AY$1027)+1),"")</f>
        <v>0</v>
      </c>
      <c r="AZ1434">
        <f>IFERROR(SMALL(AZ346:AZ1024,ROW()-ROW($AZ$1027)+1),"")</f>
        <v>0</v>
      </c>
      <c r="BA1434">
        <f>IFERROR(SMALL(BA346:BA1024,ROW()-ROW($BA$1027)+1),"")</f>
        <v>0</v>
      </c>
      <c r="BB1434">
        <f>IFERROR(SMALL(BB346:BB1024,ROW()-ROW($BB$1027)+1),"")</f>
        <v>0</v>
      </c>
      <c r="BC1434">
        <f>IFERROR(SMALL(BC346:BC1024,ROW()-ROW($BC$1027)+1),"")</f>
        <v>0</v>
      </c>
      <c r="BD1434">
        <f>IFERROR(SMALL(BD346:BD1024,ROW()-ROW($BD$1027)+1),"")</f>
        <v>0</v>
      </c>
      <c r="BE1434">
        <f>IFERROR(SMALL(BE346:BE1024,ROW()-ROW($BE$1027)+1),"")</f>
        <v>0</v>
      </c>
      <c r="BF1434">
        <f>IFERROR(SMALL(BF346:BF1024,ROW()-ROW($BF$1027)+1),"")</f>
        <v>0</v>
      </c>
      <c r="BG1434">
        <f>IFERROR(SMALL(BG346:BG1024,ROW()-ROW($BG$1027)+1),"")</f>
        <v>0</v>
      </c>
      <c r="BH1434">
        <f>IFERROR(SMALL(BH346:BH1024,ROW()-ROW($BH$1027)+1),"")</f>
        <v>0</v>
      </c>
      <c r="BI1434">
        <f>IFERROR(SMALL(BI346:BI1024,ROW()-ROW($BI$1027)+1),"")</f>
        <v>0</v>
      </c>
      <c r="BJ1434">
        <f>IFERROR(SMALL(BJ346:BJ1024,ROW()-ROW($BJ$1027)+1),"")</f>
        <v>0</v>
      </c>
      <c r="BK1434">
        <f>IFERROR(SMALL(BK346:BK1024,ROW()-ROW($BK$1027)+1),"")</f>
        <v>0</v>
      </c>
      <c r="BL1434">
        <f>IFERROR(SMALL(BL346:BL1024,ROW()-ROW($BL$1027)+1),"")</f>
        <v>0</v>
      </c>
      <c r="BM1434">
        <f>IFERROR(SMALL(BM346:BM1024,ROW()-ROW($BM$1027)+1),"")</f>
        <v>0</v>
      </c>
      <c r="BN1434">
        <f>IFERROR(SMALL(BN346:BN1024,ROW()-ROW($BN$1027)+1),"")</f>
        <v>0</v>
      </c>
      <c r="BO1434">
        <f>IFERROR(SMALL(BO346:BO1024,ROW()-ROW($BO$1027)+1),"")</f>
        <v>0</v>
      </c>
      <c r="BP1434">
        <f>IFERROR(SMALL(BP346:BP1024,ROW()-ROW($BP$1027)+1),"")</f>
        <v>0</v>
      </c>
      <c r="BQ1434">
        <f>IFERROR(SMALL(BQ346:BQ1024,ROW()-ROW($BQ$1027)+1),"")</f>
        <v>0</v>
      </c>
      <c r="BR1434">
        <f>IFERROR(SMALL(BR346:BR1024,ROW()-ROW($BR$1027)+1),"")</f>
        <v>0</v>
      </c>
    </row>
    <row r="1435" spans="5:70">
      <c r="E1435">
        <f>IFERROR(SMALL(E346:E1024,ROW()-ROW($E$1027)+1),"")</f>
        <v>0</v>
      </c>
      <c r="F1435">
        <f>IFERROR(SMALL(F346:F1024,ROW()-ROW($F$1027)+1),"")</f>
        <v>0</v>
      </c>
      <c r="G1435">
        <f>IFERROR(SMALL(G346:G1024,ROW()-ROW($G$1027)+1),"")</f>
        <v>0</v>
      </c>
      <c r="H1435">
        <f>IFERROR(SMALL(H346:H1024,ROW()-ROW($H$1027)+1),"")</f>
        <v>0</v>
      </c>
      <c r="I1435">
        <f>IFERROR(SMALL(I346:I1024,ROW()-ROW($I$1027)+1),"")</f>
        <v>0</v>
      </c>
      <c r="J1435">
        <f>IFERROR(SMALL(J346:J1024,ROW()-ROW($J$1027)+1),"")</f>
        <v>0</v>
      </c>
      <c r="K1435">
        <f>IFERROR(SMALL(K346:K1024,ROW()-ROW($K$1027)+1),"")</f>
        <v>0</v>
      </c>
      <c r="L1435">
        <f>IFERROR(SMALL(L346:L1024,ROW()-ROW($L$1027)+1),"")</f>
        <v>0</v>
      </c>
      <c r="M1435">
        <f>IFERROR(SMALL(M346:M1024,ROW()-ROW($M$1027)+1),"")</f>
        <v>0</v>
      </c>
      <c r="N1435">
        <f>IFERROR(SMALL(N346:N1024,ROW()-ROW($N$1027)+1),"")</f>
        <v>0</v>
      </c>
      <c r="O1435">
        <f>IFERROR(SMALL(O346:O1024,ROW()-ROW($O$1027)+1),"")</f>
        <v>0</v>
      </c>
      <c r="P1435">
        <f>IFERROR(SMALL(P346:P1024,ROW()-ROW($P$1027)+1),"")</f>
        <v>0</v>
      </c>
      <c r="Q1435">
        <f>IFERROR(SMALL(Q346:Q1024,ROW()-ROW($Q$1027)+1),"")</f>
        <v>0</v>
      </c>
      <c r="R1435">
        <f>IFERROR(SMALL(R346:R1024,ROW()-ROW($R$1027)+1),"")</f>
        <v>0</v>
      </c>
      <c r="S1435">
        <f>IFERROR(SMALL(S346:S1024,ROW()-ROW($S$1027)+1),"")</f>
        <v>0</v>
      </c>
      <c r="T1435">
        <f>IFERROR(SMALL(T346:T1024,ROW()-ROW($T$1027)+1),"")</f>
        <v>0</v>
      </c>
      <c r="U1435">
        <f>IFERROR(SMALL(U346:U1024,ROW()-ROW($U$1027)+1),"")</f>
        <v>0</v>
      </c>
      <c r="V1435">
        <f>IFERROR(SMALL(V346:V1024,ROW()-ROW($V$1027)+1),"")</f>
        <v>0</v>
      </c>
      <c r="W1435">
        <f>IFERROR(SMALL(W346:W1024,ROW()-ROW($W$1027)+1),"")</f>
        <v>0</v>
      </c>
      <c r="X1435">
        <f>IFERROR(SMALL(X346:X1024,ROW()-ROW($X$1027)+1),"")</f>
        <v>0</v>
      </c>
      <c r="Y1435">
        <f>IFERROR(SMALL(Y346:Y1024,ROW()-ROW($Y$1027)+1),"")</f>
        <v>0</v>
      </c>
      <c r="Z1435">
        <f>IFERROR(SMALL(Z346:Z1024,ROW()-ROW($Z$1027)+1),"")</f>
        <v>0</v>
      </c>
      <c r="AA1435">
        <f>IFERROR(SMALL(AA346:AA1024,ROW()-ROW($AA$1027)+1),"")</f>
        <v>0</v>
      </c>
      <c r="AB1435">
        <f>IFERROR(SMALL(AB346:AB1024,ROW()-ROW($AB$1027)+1),"")</f>
        <v>0</v>
      </c>
      <c r="AC1435">
        <f>IFERROR(SMALL(AC346:AC1024,ROW()-ROW($AC$1027)+1),"")</f>
        <v>0</v>
      </c>
      <c r="AD1435">
        <f>IFERROR(SMALL(AD346:AD1024,ROW()-ROW($AD$1027)+1),"")</f>
        <v>0</v>
      </c>
      <c r="AE1435">
        <f>IFERROR(SMALL(AE346:AE1024,ROW()-ROW($AE$1027)+1),"")</f>
        <v>0</v>
      </c>
      <c r="AF1435">
        <f>IFERROR(SMALL(AF346:AF1024,ROW()-ROW($AF$1027)+1),"")</f>
        <v>0</v>
      </c>
      <c r="AG1435">
        <f>IFERROR(SMALL(AG346:AG1024,ROW()-ROW($AG$1027)+1),"")</f>
        <v>0</v>
      </c>
      <c r="AH1435">
        <f>IFERROR(SMALL(AH346:AH1024,ROW()-ROW($AH$1027)+1),"")</f>
        <v>0</v>
      </c>
      <c r="AI1435">
        <f>IFERROR(SMALL(AI346:AI1024,ROW()-ROW($AI$1027)+1),"")</f>
        <v>0</v>
      </c>
      <c r="AJ1435">
        <f>IFERROR(SMALL(AJ346:AJ1024,ROW()-ROW($AJ$1027)+1),"")</f>
        <v>0</v>
      </c>
      <c r="AM1435">
        <f>IFERROR(SMALL(AM346:AM1024,ROW()-ROW($AM$1027)+1),"")</f>
        <v>0</v>
      </c>
      <c r="AN1435">
        <f>IFERROR(SMALL(AN346:AN1024,ROW()-ROW($AN$1027)+1),"")</f>
        <v>0</v>
      </c>
      <c r="AO1435">
        <f>IFERROR(SMALL(AO346:AO1024,ROW()-ROW($AO$1027)+1),"")</f>
        <v>0</v>
      </c>
      <c r="AP1435">
        <f>IFERROR(SMALL(AP346:AP1024,ROW()-ROW($AP$1027)+1),"")</f>
        <v>0</v>
      </c>
      <c r="AQ1435">
        <f>IFERROR(SMALL(AQ346:AQ1024,ROW()-ROW($AQ$1027)+1),"")</f>
        <v>0</v>
      </c>
      <c r="AR1435">
        <f>IFERROR(SMALL(AR346:AR1024,ROW()-ROW($AR$1027)+1),"")</f>
        <v>0</v>
      </c>
      <c r="AS1435">
        <f>IFERROR(SMALL(AS346:AS1024,ROW()-ROW($AS$1027)+1),"")</f>
        <v>0</v>
      </c>
      <c r="AT1435">
        <f>IFERROR(SMALL(AT346:AT1024,ROW()-ROW($AT$1027)+1),"")</f>
        <v>0</v>
      </c>
      <c r="AU1435">
        <f>IFERROR(SMALL(AU346:AU1024,ROW()-ROW($AU$1027)+1),"")</f>
        <v>0</v>
      </c>
      <c r="AV1435">
        <f>IFERROR(SMALL(AV346:AV1024,ROW()-ROW($AV$1027)+1),"")</f>
        <v>0</v>
      </c>
      <c r="AW1435">
        <f>IFERROR(SMALL(AW346:AW1024,ROW()-ROW($AW$1027)+1),"")</f>
        <v>0</v>
      </c>
      <c r="AX1435">
        <f>IFERROR(SMALL(AX346:AX1024,ROW()-ROW($AX$1027)+1),"")</f>
        <v>0</v>
      </c>
      <c r="AY1435">
        <f>IFERROR(SMALL(AY346:AY1024,ROW()-ROW($AY$1027)+1),"")</f>
        <v>0</v>
      </c>
      <c r="AZ1435">
        <f>IFERROR(SMALL(AZ346:AZ1024,ROW()-ROW($AZ$1027)+1),"")</f>
        <v>0</v>
      </c>
      <c r="BA1435">
        <f>IFERROR(SMALL(BA346:BA1024,ROW()-ROW($BA$1027)+1),"")</f>
        <v>0</v>
      </c>
      <c r="BB1435">
        <f>IFERROR(SMALL(BB346:BB1024,ROW()-ROW($BB$1027)+1),"")</f>
        <v>0</v>
      </c>
      <c r="BC1435">
        <f>IFERROR(SMALL(BC346:BC1024,ROW()-ROW($BC$1027)+1),"")</f>
        <v>0</v>
      </c>
      <c r="BD1435">
        <f>IFERROR(SMALL(BD346:BD1024,ROW()-ROW($BD$1027)+1),"")</f>
        <v>0</v>
      </c>
      <c r="BE1435">
        <f>IFERROR(SMALL(BE346:BE1024,ROW()-ROW($BE$1027)+1),"")</f>
        <v>0</v>
      </c>
      <c r="BF1435">
        <f>IFERROR(SMALL(BF346:BF1024,ROW()-ROW($BF$1027)+1),"")</f>
        <v>0</v>
      </c>
      <c r="BG1435">
        <f>IFERROR(SMALL(BG346:BG1024,ROW()-ROW($BG$1027)+1),"")</f>
        <v>0</v>
      </c>
      <c r="BH1435">
        <f>IFERROR(SMALL(BH346:BH1024,ROW()-ROW($BH$1027)+1),"")</f>
        <v>0</v>
      </c>
      <c r="BI1435">
        <f>IFERROR(SMALL(BI346:BI1024,ROW()-ROW($BI$1027)+1),"")</f>
        <v>0</v>
      </c>
      <c r="BJ1435">
        <f>IFERROR(SMALL(BJ346:BJ1024,ROW()-ROW($BJ$1027)+1),"")</f>
        <v>0</v>
      </c>
      <c r="BK1435">
        <f>IFERROR(SMALL(BK346:BK1024,ROW()-ROW($BK$1027)+1),"")</f>
        <v>0</v>
      </c>
      <c r="BL1435">
        <f>IFERROR(SMALL(BL346:BL1024,ROW()-ROW($BL$1027)+1),"")</f>
        <v>0</v>
      </c>
      <c r="BM1435">
        <f>IFERROR(SMALL(BM346:BM1024,ROW()-ROW($BM$1027)+1),"")</f>
        <v>0</v>
      </c>
      <c r="BN1435">
        <f>IFERROR(SMALL(BN346:BN1024,ROW()-ROW($BN$1027)+1),"")</f>
        <v>0</v>
      </c>
      <c r="BO1435">
        <f>IFERROR(SMALL(BO346:BO1024,ROW()-ROW($BO$1027)+1),"")</f>
        <v>0</v>
      </c>
      <c r="BP1435">
        <f>IFERROR(SMALL(BP346:BP1024,ROW()-ROW($BP$1027)+1),"")</f>
        <v>0</v>
      </c>
      <c r="BQ1435">
        <f>IFERROR(SMALL(BQ346:BQ1024,ROW()-ROW($BQ$1027)+1),"")</f>
        <v>0</v>
      </c>
      <c r="BR1435">
        <f>IFERROR(SMALL(BR346:BR1024,ROW()-ROW($BR$1027)+1),"")</f>
        <v>0</v>
      </c>
    </row>
    <row r="1436" spans="5:70">
      <c r="E1436">
        <f>IFERROR(SMALL(E346:E1024,ROW()-ROW($E$1027)+1),"")</f>
        <v>0</v>
      </c>
      <c r="F1436">
        <f>IFERROR(SMALL(F346:F1024,ROW()-ROW($F$1027)+1),"")</f>
        <v>0</v>
      </c>
      <c r="G1436">
        <f>IFERROR(SMALL(G346:G1024,ROW()-ROW($G$1027)+1),"")</f>
        <v>0</v>
      </c>
      <c r="H1436">
        <f>IFERROR(SMALL(H346:H1024,ROW()-ROW($H$1027)+1),"")</f>
        <v>0</v>
      </c>
      <c r="I1436">
        <f>IFERROR(SMALL(I346:I1024,ROW()-ROW($I$1027)+1),"")</f>
        <v>0</v>
      </c>
      <c r="J1436">
        <f>IFERROR(SMALL(J346:J1024,ROW()-ROW($J$1027)+1),"")</f>
        <v>0</v>
      </c>
      <c r="K1436">
        <f>IFERROR(SMALL(K346:K1024,ROW()-ROW($K$1027)+1),"")</f>
        <v>0</v>
      </c>
      <c r="L1436">
        <f>IFERROR(SMALL(L346:L1024,ROW()-ROW($L$1027)+1),"")</f>
        <v>0</v>
      </c>
      <c r="M1436">
        <f>IFERROR(SMALL(M346:M1024,ROW()-ROW($M$1027)+1),"")</f>
        <v>0</v>
      </c>
      <c r="N1436">
        <f>IFERROR(SMALL(N346:N1024,ROW()-ROW($N$1027)+1),"")</f>
        <v>0</v>
      </c>
      <c r="O1436">
        <f>IFERROR(SMALL(O346:O1024,ROW()-ROW($O$1027)+1),"")</f>
        <v>0</v>
      </c>
      <c r="P1436">
        <f>IFERROR(SMALL(P346:P1024,ROW()-ROW($P$1027)+1),"")</f>
        <v>0</v>
      </c>
      <c r="Q1436">
        <f>IFERROR(SMALL(Q346:Q1024,ROW()-ROW($Q$1027)+1),"")</f>
        <v>0</v>
      </c>
      <c r="R1436">
        <f>IFERROR(SMALL(R346:R1024,ROW()-ROW($R$1027)+1),"")</f>
        <v>0</v>
      </c>
      <c r="S1436">
        <f>IFERROR(SMALL(S346:S1024,ROW()-ROW($S$1027)+1),"")</f>
        <v>0</v>
      </c>
      <c r="T1436">
        <f>IFERROR(SMALL(T346:T1024,ROW()-ROW($T$1027)+1),"")</f>
        <v>0</v>
      </c>
      <c r="U1436">
        <f>IFERROR(SMALL(U346:U1024,ROW()-ROW($U$1027)+1),"")</f>
        <v>0</v>
      </c>
      <c r="V1436">
        <f>IFERROR(SMALL(V346:V1024,ROW()-ROW($V$1027)+1),"")</f>
        <v>0</v>
      </c>
      <c r="W1436">
        <f>IFERROR(SMALL(W346:W1024,ROW()-ROW($W$1027)+1),"")</f>
        <v>0</v>
      </c>
      <c r="X1436">
        <f>IFERROR(SMALL(X346:X1024,ROW()-ROW($X$1027)+1),"")</f>
        <v>0</v>
      </c>
      <c r="Y1436">
        <f>IFERROR(SMALL(Y346:Y1024,ROW()-ROW($Y$1027)+1),"")</f>
        <v>0</v>
      </c>
      <c r="Z1436">
        <f>IFERROR(SMALL(Z346:Z1024,ROW()-ROW($Z$1027)+1),"")</f>
        <v>0</v>
      </c>
      <c r="AA1436">
        <f>IFERROR(SMALL(AA346:AA1024,ROW()-ROW($AA$1027)+1),"")</f>
        <v>0</v>
      </c>
      <c r="AB1436">
        <f>IFERROR(SMALL(AB346:AB1024,ROW()-ROW($AB$1027)+1),"")</f>
        <v>0</v>
      </c>
      <c r="AC1436">
        <f>IFERROR(SMALL(AC346:AC1024,ROW()-ROW($AC$1027)+1),"")</f>
        <v>0</v>
      </c>
      <c r="AD1436">
        <f>IFERROR(SMALL(AD346:AD1024,ROW()-ROW($AD$1027)+1),"")</f>
        <v>0</v>
      </c>
      <c r="AE1436">
        <f>IFERROR(SMALL(AE346:AE1024,ROW()-ROW($AE$1027)+1),"")</f>
        <v>0</v>
      </c>
      <c r="AF1436">
        <f>IFERROR(SMALL(AF346:AF1024,ROW()-ROW($AF$1027)+1),"")</f>
        <v>0</v>
      </c>
      <c r="AG1436">
        <f>IFERROR(SMALL(AG346:AG1024,ROW()-ROW($AG$1027)+1),"")</f>
        <v>0</v>
      </c>
      <c r="AH1436">
        <f>IFERROR(SMALL(AH346:AH1024,ROW()-ROW($AH$1027)+1),"")</f>
        <v>0</v>
      </c>
      <c r="AI1436">
        <f>IFERROR(SMALL(AI346:AI1024,ROW()-ROW($AI$1027)+1),"")</f>
        <v>0</v>
      </c>
      <c r="AJ1436">
        <f>IFERROR(SMALL(AJ346:AJ1024,ROW()-ROW($AJ$1027)+1),"")</f>
        <v>0</v>
      </c>
      <c r="AM1436">
        <f>IFERROR(SMALL(AM346:AM1024,ROW()-ROW($AM$1027)+1),"")</f>
        <v>0</v>
      </c>
      <c r="AN1436">
        <f>IFERROR(SMALL(AN346:AN1024,ROW()-ROW($AN$1027)+1),"")</f>
        <v>0</v>
      </c>
      <c r="AO1436">
        <f>IFERROR(SMALL(AO346:AO1024,ROW()-ROW($AO$1027)+1),"")</f>
        <v>0</v>
      </c>
      <c r="AP1436">
        <f>IFERROR(SMALL(AP346:AP1024,ROW()-ROW($AP$1027)+1),"")</f>
        <v>0</v>
      </c>
      <c r="AQ1436">
        <f>IFERROR(SMALL(AQ346:AQ1024,ROW()-ROW($AQ$1027)+1),"")</f>
        <v>0</v>
      </c>
      <c r="AR1436">
        <f>IFERROR(SMALL(AR346:AR1024,ROW()-ROW($AR$1027)+1),"")</f>
        <v>0</v>
      </c>
      <c r="AS1436">
        <f>IFERROR(SMALL(AS346:AS1024,ROW()-ROW($AS$1027)+1),"")</f>
        <v>0</v>
      </c>
      <c r="AT1436">
        <f>IFERROR(SMALL(AT346:AT1024,ROW()-ROW($AT$1027)+1),"")</f>
        <v>0</v>
      </c>
      <c r="AU1436">
        <f>IFERROR(SMALL(AU346:AU1024,ROW()-ROW($AU$1027)+1),"")</f>
        <v>0</v>
      </c>
      <c r="AV1436">
        <f>IFERROR(SMALL(AV346:AV1024,ROW()-ROW($AV$1027)+1),"")</f>
        <v>0</v>
      </c>
      <c r="AW1436">
        <f>IFERROR(SMALL(AW346:AW1024,ROW()-ROW($AW$1027)+1),"")</f>
        <v>0</v>
      </c>
      <c r="AX1436">
        <f>IFERROR(SMALL(AX346:AX1024,ROW()-ROW($AX$1027)+1),"")</f>
        <v>0</v>
      </c>
      <c r="AY1436">
        <f>IFERROR(SMALL(AY346:AY1024,ROW()-ROW($AY$1027)+1),"")</f>
        <v>0</v>
      </c>
      <c r="AZ1436">
        <f>IFERROR(SMALL(AZ346:AZ1024,ROW()-ROW($AZ$1027)+1),"")</f>
        <v>0</v>
      </c>
      <c r="BA1436">
        <f>IFERROR(SMALL(BA346:BA1024,ROW()-ROW($BA$1027)+1),"")</f>
        <v>0</v>
      </c>
      <c r="BB1436">
        <f>IFERROR(SMALL(BB346:BB1024,ROW()-ROW($BB$1027)+1),"")</f>
        <v>0</v>
      </c>
      <c r="BC1436">
        <f>IFERROR(SMALL(BC346:BC1024,ROW()-ROW($BC$1027)+1),"")</f>
        <v>0</v>
      </c>
      <c r="BD1436">
        <f>IFERROR(SMALL(BD346:BD1024,ROW()-ROW($BD$1027)+1),"")</f>
        <v>0</v>
      </c>
      <c r="BE1436">
        <f>IFERROR(SMALL(BE346:BE1024,ROW()-ROW($BE$1027)+1),"")</f>
        <v>0</v>
      </c>
      <c r="BF1436">
        <f>IFERROR(SMALL(BF346:BF1024,ROW()-ROW($BF$1027)+1),"")</f>
        <v>0</v>
      </c>
      <c r="BG1436">
        <f>IFERROR(SMALL(BG346:BG1024,ROW()-ROW($BG$1027)+1),"")</f>
        <v>0</v>
      </c>
      <c r="BH1436">
        <f>IFERROR(SMALL(BH346:BH1024,ROW()-ROW($BH$1027)+1),"")</f>
        <v>0</v>
      </c>
      <c r="BI1436">
        <f>IFERROR(SMALL(BI346:BI1024,ROW()-ROW($BI$1027)+1),"")</f>
        <v>0</v>
      </c>
      <c r="BJ1436">
        <f>IFERROR(SMALL(BJ346:BJ1024,ROW()-ROW($BJ$1027)+1),"")</f>
        <v>0</v>
      </c>
      <c r="BK1436">
        <f>IFERROR(SMALL(BK346:BK1024,ROW()-ROW($BK$1027)+1),"")</f>
        <v>0</v>
      </c>
      <c r="BL1436">
        <f>IFERROR(SMALL(BL346:BL1024,ROW()-ROW($BL$1027)+1),"")</f>
        <v>0</v>
      </c>
      <c r="BM1436">
        <f>IFERROR(SMALL(BM346:BM1024,ROW()-ROW($BM$1027)+1),"")</f>
        <v>0</v>
      </c>
      <c r="BN1436">
        <f>IFERROR(SMALL(BN346:BN1024,ROW()-ROW($BN$1027)+1),"")</f>
        <v>0</v>
      </c>
      <c r="BO1436">
        <f>IFERROR(SMALL(BO346:BO1024,ROW()-ROW($BO$1027)+1),"")</f>
        <v>0</v>
      </c>
      <c r="BP1436">
        <f>IFERROR(SMALL(BP346:BP1024,ROW()-ROW($BP$1027)+1),"")</f>
        <v>0</v>
      </c>
      <c r="BQ1436">
        <f>IFERROR(SMALL(BQ346:BQ1024,ROW()-ROW($BQ$1027)+1),"")</f>
        <v>0</v>
      </c>
      <c r="BR1436">
        <f>IFERROR(SMALL(BR346:BR1024,ROW()-ROW($BR$1027)+1),"")</f>
        <v>0</v>
      </c>
    </row>
    <row r="1437" spans="5:70">
      <c r="E1437">
        <f>IFERROR(SMALL(E346:E1024,ROW()-ROW($E$1027)+1),"")</f>
        <v>0</v>
      </c>
      <c r="F1437">
        <f>IFERROR(SMALL(F346:F1024,ROW()-ROW($F$1027)+1),"")</f>
        <v>0</v>
      </c>
      <c r="G1437">
        <f>IFERROR(SMALL(G346:G1024,ROW()-ROW($G$1027)+1),"")</f>
        <v>0</v>
      </c>
      <c r="H1437">
        <f>IFERROR(SMALL(H346:H1024,ROW()-ROW($H$1027)+1),"")</f>
        <v>0</v>
      </c>
      <c r="I1437">
        <f>IFERROR(SMALL(I346:I1024,ROW()-ROW($I$1027)+1),"")</f>
        <v>0</v>
      </c>
      <c r="J1437">
        <f>IFERROR(SMALL(J346:J1024,ROW()-ROW($J$1027)+1),"")</f>
        <v>0</v>
      </c>
      <c r="K1437">
        <f>IFERROR(SMALL(K346:K1024,ROW()-ROW($K$1027)+1),"")</f>
        <v>0</v>
      </c>
      <c r="L1437">
        <f>IFERROR(SMALL(L346:L1024,ROW()-ROW($L$1027)+1),"")</f>
        <v>0</v>
      </c>
      <c r="M1437">
        <f>IFERROR(SMALL(M346:M1024,ROW()-ROW($M$1027)+1),"")</f>
        <v>0</v>
      </c>
      <c r="N1437">
        <f>IFERROR(SMALL(N346:N1024,ROW()-ROW($N$1027)+1),"")</f>
        <v>0</v>
      </c>
      <c r="O1437">
        <f>IFERROR(SMALL(O346:O1024,ROW()-ROW($O$1027)+1),"")</f>
        <v>0</v>
      </c>
      <c r="P1437">
        <f>IFERROR(SMALL(P346:P1024,ROW()-ROW($P$1027)+1),"")</f>
        <v>0</v>
      </c>
      <c r="Q1437">
        <f>IFERROR(SMALL(Q346:Q1024,ROW()-ROW($Q$1027)+1),"")</f>
        <v>0</v>
      </c>
      <c r="R1437">
        <f>IFERROR(SMALL(R346:R1024,ROW()-ROW($R$1027)+1),"")</f>
        <v>0</v>
      </c>
      <c r="S1437">
        <f>IFERROR(SMALL(S346:S1024,ROW()-ROW($S$1027)+1),"")</f>
        <v>0</v>
      </c>
      <c r="T1437">
        <f>IFERROR(SMALL(T346:T1024,ROW()-ROW($T$1027)+1),"")</f>
        <v>0</v>
      </c>
      <c r="U1437">
        <f>IFERROR(SMALL(U346:U1024,ROW()-ROW($U$1027)+1),"")</f>
        <v>0</v>
      </c>
      <c r="V1437">
        <f>IFERROR(SMALL(V346:V1024,ROW()-ROW($V$1027)+1),"")</f>
        <v>0</v>
      </c>
      <c r="W1437">
        <f>IFERROR(SMALL(W346:W1024,ROW()-ROW($W$1027)+1),"")</f>
        <v>0</v>
      </c>
      <c r="X1437">
        <f>IFERROR(SMALL(X346:X1024,ROW()-ROW($X$1027)+1),"")</f>
        <v>0</v>
      </c>
      <c r="Y1437">
        <f>IFERROR(SMALL(Y346:Y1024,ROW()-ROW($Y$1027)+1),"")</f>
        <v>0</v>
      </c>
      <c r="Z1437">
        <f>IFERROR(SMALL(Z346:Z1024,ROW()-ROW($Z$1027)+1),"")</f>
        <v>0</v>
      </c>
      <c r="AA1437">
        <f>IFERROR(SMALL(AA346:AA1024,ROW()-ROW($AA$1027)+1),"")</f>
        <v>0</v>
      </c>
      <c r="AB1437">
        <f>IFERROR(SMALL(AB346:AB1024,ROW()-ROW($AB$1027)+1),"")</f>
        <v>0</v>
      </c>
      <c r="AC1437">
        <f>IFERROR(SMALL(AC346:AC1024,ROW()-ROW($AC$1027)+1),"")</f>
        <v>0</v>
      </c>
      <c r="AD1437">
        <f>IFERROR(SMALL(AD346:AD1024,ROW()-ROW($AD$1027)+1),"")</f>
        <v>0</v>
      </c>
      <c r="AE1437">
        <f>IFERROR(SMALL(AE346:AE1024,ROW()-ROW($AE$1027)+1),"")</f>
        <v>0</v>
      </c>
      <c r="AF1437">
        <f>IFERROR(SMALL(AF346:AF1024,ROW()-ROW($AF$1027)+1),"")</f>
        <v>0</v>
      </c>
      <c r="AG1437">
        <f>IFERROR(SMALL(AG346:AG1024,ROW()-ROW($AG$1027)+1),"")</f>
        <v>0</v>
      </c>
      <c r="AH1437">
        <f>IFERROR(SMALL(AH346:AH1024,ROW()-ROW($AH$1027)+1),"")</f>
        <v>0</v>
      </c>
      <c r="AI1437">
        <f>IFERROR(SMALL(AI346:AI1024,ROW()-ROW($AI$1027)+1),"")</f>
        <v>0</v>
      </c>
      <c r="AJ1437">
        <f>IFERROR(SMALL(AJ346:AJ1024,ROW()-ROW($AJ$1027)+1),"")</f>
        <v>0</v>
      </c>
      <c r="AM1437">
        <f>IFERROR(SMALL(AM346:AM1024,ROW()-ROW($AM$1027)+1),"")</f>
        <v>0</v>
      </c>
      <c r="AN1437">
        <f>IFERROR(SMALL(AN346:AN1024,ROW()-ROW($AN$1027)+1),"")</f>
        <v>0</v>
      </c>
      <c r="AO1437">
        <f>IFERROR(SMALL(AO346:AO1024,ROW()-ROW($AO$1027)+1),"")</f>
        <v>0</v>
      </c>
      <c r="AP1437">
        <f>IFERROR(SMALL(AP346:AP1024,ROW()-ROW($AP$1027)+1),"")</f>
        <v>0</v>
      </c>
      <c r="AQ1437">
        <f>IFERROR(SMALL(AQ346:AQ1024,ROW()-ROW($AQ$1027)+1),"")</f>
        <v>0</v>
      </c>
      <c r="AR1437">
        <f>IFERROR(SMALL(AR346:AR1024,ROW()-ROW($AR$1027)+1),"")</f>
        <v>0</v>
      </c>
      <c r="AS1437">
        <f>IFERROR(SMALL(AS346:AS1024,ROW()-ROW($AS$1027)+1),"")</f>
        <v>0</v>
      </c>
      <c r="AT1437">
        <f>IFERROR(SMALL(AT346:AT1024,ROW()-ROW($AT$1027)+1),"")</f>
        <v>0</v>
      </c>
      <c r="AU1437">
        <f>IFERROR(SMALL(AU346:AU1024,ROW()-ROW($AU$1027)+1),"")</f>
        <v>0</v>
      </c>
      <c r="AV1437">
        <f>IFERROR(SMALL(AV346:AV1024,ROW()-ROW($AV$1027)+1),"")</f>
        <v>0</v>
      </c>
      <c r="AW1437">
        <f>IFERROR(SMALL(AW346:AW1024,ROW()-ROW($AW$1027)+1),"")</f>
        <v>0</v>
      </c>
      <c r="AX1437">
        <f>IFERROR(SMALL(AX346:AX1024,ROW()-ROW($AX$1027)+1),"")</f>
        <v>0</v>
      </c>
      <c r="AY1437">
        <f>IFERROR(SMALL(AY346:AY1024,ROW()-ROW($AY$1027)+1),"")</f>
        <v>0</v>
      </c>
      <c r="AZ1437">
        <f>IFERROR(SMALL(AZ346:AZ1024,ROW()-ROW($AZ$1027)+1),"")</f>
        <v>0</v>
      </c>
      <c r="BA1437">
        <f>IFERROR(SMALL(BA346:BA1024,ROW()-ROW($BA$1027)+1),"")</f>
        <v>0</v>
      </c>
      <c r="BB1437">
        <f>IFERROR(SMALL(BB346:BB1024,ROW()-ROW($BB$1027)+1),"")</f>
        <v>0</v>
      </c>
      <c r="BC1437">
        <f>IFERROR(SMALL(BC346:BC1024,ROW()-ROW($BC$1027)+1),"")</f>
        <v>0</v>
      </c>
      <c r="BD1437">
        <f>IFERROR(SMALL(BD346:BD1024,ROW()-ROW($BD$1027)+1),"")</f>
        <v>0</v>
      </c>
      <c r="BE1437">
        <f>IFERROR(SMALL(BE346:BE1024,ROW()-ROW($BE$1027)+1),"")</f>
        <v>0</v>
      </c>
      <c r="BF1437">
        <f>IFERROR(SMALL(BF346:BF1024,ROW()-ROW($BF$1027)+1),"")</f>
        <v>0</v>
      </c>
      <c r="BG1437">
        <f>IFERROR(SMALL(BG346:BG1024,ROW()-ROW($BG$1027)+1),"")</f>
        <v>0</v>
      </c>
      <c r="BH1437">
        <f>IFERROR(SMALL(BH346:BH1024,ROW()-ROW($BH$1027)+1),"")</f>
        <v>0</v>
      </c>
      <c r="BI1437">
        <f>IFERROR(SMALL(BI346:BI1024,ROW()-ROW($BI$1027)+1),"")</f>
        <v>0</v>
      </c>
      <c r="BJ1437">
        <f>IFERROR(SMALL(BJ346:BJ1024,ROW()-ROW($BJ$1027)+1),"")</f>
        <v>0</v>
      </c>
      <c r="BK1437">
        <f>IFERROR(SMALL(BK346:BK1024,ROW()-ROW($BK$1027)+1),"")</f>
        <v>0</v>
      </c>
      <c r="BL1437">
        <f>IFERROR(SMALL(BL346:BL1024,ROW()-ROW($BL$1027)+1),"")</f>
        <v>0</v>
      </c>
      <c r="BM1437">
        <f>IFERROR(SMALL(BM346:BM1024,ROW()-ROW($BM$1027)+1),"")</f>
        <v>0</v>
      </c>
      <c r="BN1437">
        <f>IFERROR(SMALL(BN346:BN1024,ROW()-ROW($BN$1027)+1),"")</f>
        <v>0</v>
      </c>
      <c r="BO1437">
        <f>IFERROR(SMALL(BO346:BO1024,ROW()-ROW($BO$1027)+1),"")</f>
        <v>0</v>
      </c>
      <c r="BP1437">
        <f>IFERROR(SMALL(BP346:BP1024,ROW()-ROW($BP$1027)+1),"")</f>
        <v>0</v>
      </c>
      <c r="BQ1437">
        <f>IFERROR(SMALL(BQ346:BQ1024,ROW()-ROW($BQ$1027)+1),"")</f>
        <v>0</v>
      </c>
      <c r="BR1437">
        <f>IFERROR(SMALL(BR346:BR1024,ROW()-ROW($BR$1027)+1),"")</f>
        <v>0</v>
      </c>
    </row>
    <row r="1438" spans="5:70">
      <c r="E1438">
        <f>IFERROR(SMALL(E346:E1024,ROW()-ROW($E$1027)+1),"")</f>
        <v>0</v>
      </c>
      <c r="F1438">
        <f>IFERROR(SMALL(F346:F1024,ROW()-ROW($F$1027)+1),"")</f>
        <v>0</v>
      </c>
      <c r="G1438">
        <f>IFERROR(SMALL(G346:G1024,ROW()-ROW($G$1027)+1),"")</f>
        <v>0</v>
      </c>
      <c r="H1438">
        <f>IFERROR(SMALL(H346:H1024,ROW()-ROW($H$1027)+1),"")</f>
        <v>0</v>
      </c>
      <c r="I1438">
        <f>IFERROR(SMALL(I346:I1024,ROW()-ROW($I$1027)+1),"")</f>
        <v>0</v>
      </c>
      <c r="J1438">
        <f>IFERROR(SMALL(J346:J1024,ROW()-ROW($J$1027)+1),"")</f>
        <v>0</v>
      </c>
      <c r="K1438">
        <f>IFERROR(SMALL(K346:K1024,ROW()-ROW($K$1027)+1),"")</f>
        <v>0</v>
      </c>
      <c r="L1438">
        <f>IFERROR(SMALL(L346:L1024,ROW()-ROW($L$1027)+1),"")</f>
        <v>0</v>
      </c>
      <c r="M1438">
        <f>IFERROR(SMALL(M346:M1024,ROW()-ROW($M$1027)+1),"")</f>
        <v>0</v>
      </c>
      <c r="N1438">
        <f>IFERROR(SMALL(N346:N1024,ROW()-ROW($N$1027)+1),"")</f>
        <v>0</v>
      </c>
      <c r="O1438">
        <f>IFERROR(SMALL(O346:O1024,ROW()-ROW($O$1027)+1),"")</f>
        <v>0</v>
      </c>
      <c r="P1438">
        <f>IFERROR(SMALL(P346:P1024,ROW()-ROW($P$1027)+1),"")</f>
        <v>0</v>
      </c>
      <c r="Q1438">
        <f>IFERROR(SMALL(Q346:Q1024,ROW()-ROW($Q$1027)+1),"")</f>
        <v>0</v>
      </c>
      <c r="R1438">
        <f>IFERROR(SMALL(R346:R1024,ROW()-ROW($R$1027)+1),"")</f>
        <v>0</v>
      </c>
      <c r="S1438">
        <f>IFERROR(SMALL(S346:S1024,ROW()-ROW($S$1027)+1),"")</f>
        <v>0</v>
      </c>
      <c r="T1438">
        <f>IFERROR(SMALL(T346:T1024,ROW()-ROW($T$1027)+1),"")</f>
        <v>0</v>
      </c>
      <c r="U1438">
        <f>IFERROR(SMALL(U346:U1024,ROW()-ROW($U$1027)+1),"")</f>
        <v>0</v>
      </c>
      <c r="V1438">
        <f>IFERROR(SMALL(V346:V1024,ROW()-ROW($V$1027)+1),"")</f>
        <v>0</v>
      </c>
      <c r="W1438">
        <f>IFERROR(SMALL(W346:W1024,ROW()-ROW($W$1027)+1),"")</f>
        <v>0</v>
      </c>
      <c r="X1438">
        <f>IFERROR(SMALL(X346:X1024,ROW()-ROW($X$1027)+1),"")</f>
        <v>0</v>
      </c>
      <c r="Y1438">
        <f>IFERROR(SMALL(Y346:Y1024,ROW()-ROW($Y$1027)+1),"")</f>
        <v>0</v>
      </c>
      <c r="Z1438">
        <f>IFERROR(SMALL(Z346:Z1024,ROW()-ROW($Z$1027)+1),"")</f>
        <v>0</v>
      </c>
      <c r="AA1438">
        <f>IFERROR(SMALL(AA346:AA1024,ROW()-ROW($AA$1027)+1),"")</f>
        <v>0</v>
      </c>
      <c r="AB1438">
        <f>IFERROR(SMALL(AB346:AB1024,ROW()-ROW($AB$1027)+1),"")</f>
        <v>0</v>
      </c>
      <c r="AC1438">
        <f>IFERROR(SMALL(AC346:AC1024,ROW()-ROW($AC$1027)+1),"")</f>
        <v>0</v>
      </c>
      <c r="AD1438">
        <f>IFERROR(SMALL(AD346:AD1024,ROW()-ROW($AD$1027)+1),"")</f>
        <v>0</v>
      </c>
      <c r="AE1438">
        <f>IFERROR(SMALL(AE346:AE1024,ROW()-ROW($AE$1027)+1),"")</f>
        <v>0</v>
      </c>
      <c r="AF1438">
        <f>IFERROR(SMALL(AF346:AF1024,ROW()-ROW($AF$1027)+1),"")</f>
        <v>0</v>
      </c>
      <c r="AG1438">
        <f>IFERROR(SMALL(AG346:AG1024,ROW()-ROW($AG$1027)+1),"")</f>
        <v>0</v>
      </c>
      <c r="AH1438">
        <f>IFERROR(SMALL(AH346:AH1024,ROW()-ROW($AH$1027)+1),"")</f>
        <v>0</v>
      </c>
      <c r="AI1438">
        <f>IFERROR(SMALL(AI346:AI1024,ROW()-ROW($AI$1027)+1),"")</f>
        <v>0</v>
      </c>
      <c r="AJ1438">
        <f>IFERROR(SMALL(AJ346:AJ1024,ROW()-ROW($AJ$1027)+1),"")</f>
        <v>0</v>
      </c>
      <c r="AM1438">
        <f>IFERROR(SMALL(AM346:AM1024,ROW()-ROW($AM$1027)+1),"")</f>
        <v>0</v>
      </c>
      <c r="AN1438">
        <f>IFERROR(SMALL(AN346:AN1024,ROW()-ROW($AN$1027)+1),"")</f>
        <v>0</v>
      </c>
      <c r="AO1438">
        <f>IFERROR(SMALL(AO346:AO1024,ROW()-ROW($AO$1027)+1),"")</f>
        <v>0</v>
      </c>
      <c r="AP1438">
        <f>IFERROR(SMALL(AP346:AP1024,ROW()-ROW($AP$1027)+1),"")</f>
        <v>0</v>
      </c>
      <c r="AQ1438">
        <f>IFERROR(SMALL(AQ346:AQ1024,ROW()-ROW($AQ$1027)+1),"")</f>
        <v>0</v>
      </c>
      <c r="AR1438">
        <f>IFERROR(SMALL(AR346:AR1024,ROW()-ROW($AR$1027)+1),"")</f>
        <v>0</v>
      </c>
      <c r="AS1438">
        <f>IFERROR(SMALL(AS346:AS1024,ROW()-ROW($AS$1027)+1),"")</f>
        <v>0</v>
      </c>
      <c r="AT1438">
        <f>IFERROR(SMALL(AT346:AT1024,ROW()-ROW($AT$1027)+1),"")</f>
        <v>0</v>
      </c>
      <c r="AU1438">
        <f>IFERROR(SMALL(AU346:AU1024,ROW()-ROW($AU$1027)+1),"")</f>
        <v>0</v>
      </c>
      <c r="AV1438">
        <f>IFERROR(SMALL(AV346:AV1024,ROW()-ROW($AV$1027)+1),"")</f>
        <v>0</v>
      </c>
      <c r="AW1438">
        <f>IFERROR(SMALL(AW346:AW1024,ROW()-ROW($AW$1027)+1),"")</f>
        <v>0</v>
      </c>
      <c r="AX1438">
        <f>IFERROR(SMALL(AX346:AX1024,ROW()-ROW($AX$1027)+1),"")</f>
        <v>0</v>
      </c>
      <c r="AY1438">
        <f>IFERROR(SMALL(AY346:AY1024,ROW()-ROW($AY$1027)+1),"")</f>
        <v>0</v>
      </c>
      <c r="AZ1438">
        <f>IFERROR(SMALL(AZ346:AZ1024,ROW()-ROW($AZ$1027)+1),"")</f>
        <v>0</v>
      </c>
      <c r="BA1438">
        <f>IFERROR(SMALL(BA346:BA1024,ROW()-ROW($BA$1027)+1),"")</f>
        <v>0</v>
      </c>
      <c r="BB1438">
        <f>IFERROR(SMALL(BB346:BB1024,ROW()-ROW($BB$1027)+1),"")</f>
        <v>0</v>
      </c>
      <c r="BC1438">
        <f>IFERROR(SMALL(BC346:BC1024,ROW()-ROW($BC$1027)+1),"")</f>
        <v>0</v>
      </c>
      <c r="BD1438">
        <f>IFERROR(SMALL(BD346:BD1024,ROW()-ROW($BD$1027)+1),"")</f>
        <v>0</v>
      </c>
      <c r="BE1438">
        <f>IFERROR(SMALL(BE346:BE1024,ROW()-ROW($BE$1027)+1),"")</f>
        <v>0</v>
      </c>
      <c r="BF1438">
        <f>IFERROR(SMALL(BF346:BF1024,ROW()-ROW($BF$1027)+1),"")</f>
        <v>0</v>
      </c>
      <c r="BG1438">
        <f>IFERROR(SMALL(BG346:BG1024,ROW()-ROW($BG$1027)+1),"")</f>
        <v>0</v>
      </c>
      <c r="BH1438">
        <f>IFERROR(SMALL(BH346:BH1024,ROW()-ROW($BH$1027)+1),"")</f>
        <v>0</v>
      </c>
      <c r="BI1438">
        <f>IFERROR(SMALL(BI346:BI1024,ROW()-ROW($BI$1027)+1),"")</f>
        <v>0</v>
      </c>
      <c r="BJ1438">
        <f>IFERROR(SMALL(BJ346:BJ1024,ROW()-ROW($BJ$1027)+1),"")</f>
        <v>0</v>
      </c>
      <c r="BK1438">
        <f>IFERROR(SMALL(BK346:BK1024,ROW()-ROW($BK$1027)+1),"")</f>
        <v>0</v>
      </c>
      <c r="BL1438">
        <f>IFERROR(SMALL(BL346:BL1024,ROW()-ROW($BL$1027)+1),"")</f>
        <v>0</v>
      </c>
      <c r="BM1438">
        <f>IFERROR(SMALL(BM346:BM1024,ROW()-ROW($BM$1027)+1),"")</f>
        <v>0</v>
      </c>
      <c r="BN1438">
        <f>IFERROR(SMALL(BN346:BN1024,ROW()-ROW($BN$1027)+1),"")</f>
        <v>0</v>
      </c>
      <c r="BO1438">
        <f>IFERROR(SMALL(BO346:BO1024,ROW()-ROW($BO$1027)+1),"")</f>
        <v>0</v>
      </c>
      <c r="BP1438">
        <f>IFERROR(SMALL(BP346:BP1024,ROW()-ROW($BP$1027)+1),"")</f>
        <v>0</v>
      </c>
      <c r="BQ1438">
        <f>IFERROR(SMALL(BQ346:BQ1024,ROW()-ROW($BQ$1027)+1),"")</f>
        <v>0</v>
      </c>
      <c r="BR1438">
        <f>IFERROR(SMALL(BR346:BR1024,ROW()-ROW($BR$1027)+1),"")</f>
        <v>0</v>
      </c>
    </row>
    <row r="1439" spans="5:70">
      <c r="E1439">
        <f>IFERROR(SMALL(E346:E1024,ROW()-ROW($E$1027)+1),"")</f>
        <v>0</v>
      </c>
      <c r="F1439">
        <f>IFERROR(SMALL(F346:F1024,ROW()-ROW($F$1027)+1),"")</f>
        <v>0</v>
      </c>
      <c r="G1439">
        <f>IFERROR(SMALL(G346:G1024,ROW()-ROW($G$1027)+1),"")</f>
        <v>0</v>
      </c>
      <c r="H1439">
        <f>IFERROR(SMALL(H346:H1024,ROW()-ROW($H$1027)+1),"")</f>
        <v>0</v>
      </c>
      <c r="I1439">
        <f>IFERROR(SMALL(I346:I1024,ROW()-ROW($I$1027)+1),"")</f>
        <v>0</v>
      </c>
      <c r="J1439">
        <f>IFERROR(SMALL(J346:J1024,ROW()-ROW($J$1027)+1),"")</f>
        <v>0</v>
      </c>
      <c r="K1439">
        <f>IFERROR(SMALL(K346:K1024,ROW()-ROW($K$1027)+1),"")</f>
        <v>0</v>
      </c>
      <c r="L1439">
        <f>IFERROR(SMALL(L346:L1024,ROW()-ROW($L$1027)+1),"")</f>
        <v>0</v>
      </c>
      <c r="M1439">
        <f>IFERROR(SMALL(M346:M1024,ROW()-ROW($M$1027)+1),"")</f>
        <v>0</v>
      </c>
      <c r="N1439">
        <f>IFERROR(SMALL(N346:N1024,ROW()-ROW($N$1027)+1),"")</f>
        <v>0</v>
      </c>
      <c r="O1439">
        <f>IFERROR(SMALL(O346:O1024,ROW()-ROW($O$1027)+1),"")</f>
        <v>0</v>
      </c>
      <c r="P1439">
        <f>IFERROR(SMALL(P346:P1024,ROW()-ROW($P$1027)+1),"")</f>
        <v>0</v>
      </c>
      <c r="Q1439">
        <f>IFERROR(SMALL(Q346:Q1024,ROW()-ROW($Q$1027)+1),"")</f>
        <v>0</v>
      </c>
      <c r="R1439">
        <f>IFERROR(SMALL(R346:R1024,ROW()-ROW($R$1027)+1),"")</f>
        <v>0</v>
      </c>
      <c r="S1439">
        <f>IFERROR(SMALL(S346:S1024,ROW()-ROW($S$1027)+1),"")</f>
        <v>0</v>
      </c>
      <c r="T1439">
        <f>IFERROR(SMALL(T346:T1024,ROW()-ROW($T$1027)+1),"")</f>
        <v>0</v>
      </c>
      <c r="U1439">
        <f>IFERROR(SMALL(U346:U1024,ROW()-ROW($U$1027)+1),"")</f>
        <v>0</v>
      </c>
      <c r="V1439">
        <f>IFERROR(SMALL(V346:V1024,ROW()-ROW($V$1027)+1),"")</f>
        <v>0</v>
      </c>
      <c r="W1439">
        <f>IFERROR(SMALL(W346:W1024,ROW()-ROW($W$1027)+1),"")</f>
        <v>0</v>
      </c>
      <c r="X1439">
        <f>IFERROR(SMALL(X346:X1024,ROW()-ROW($X$1027)+1),"")</f>
        <v>0</v>
      </c>
      <c r="Y1439">
        <f>IFERROR(SMALL(Y346:Y1024,ROW()-ROW($Y$1027)+1),"")</f>
        <v>0</v>
      </c>
      <c r="Z1439">
        <f>IFERROR(SMALL(Z346:Z1024,ROW()-ROW($Z$1027)+1),"")</f>
        <v>0</v>
      </c>
      <c r="AA1439">
        <f>IFERROR(SMALL(AA346:AA1024,ROW()-ROW($AA$1027)+1),"")</f>
        <v>0</v>
      </c>
      <c r="AB1439">
        <f>IFERROR(SMALL(AB346:AB1024,ROW()-ROW($AB$1027)+1),"")</f>
        <v>0</v>
      </c>
      <c r="AC1439">
        <f>IFERROR(SMALL(AC346:AC1024,ROW()-ROW($AC$1027)+1),"")</f>
        <v>0</v>
      </c>
      <c r="AD1439">
        <f>IFERROR(SMALL(AD346:AD1024,ROW()-ROW($AD$1027)+1),"")</f>
        <v>0</v>
      </c>
      <c r="AE1439">
        <f>IFERROR(SMALL(AE346:AE1024,ROW()-ROW($AE$1027)+1),"")</f>
        <v>0</v>
      </c>
      <c r="AF1439">
        <f>IFERROR(SMALL(AF346:AF1024,ROW()-ROW($AF$1027)+1),"")</f>
        <v>0</v>
      </c>
      <c r="AG1439">
        <f>IFERROR(SMALL(AG346:AG1024,ROW()-ROW($AG$1027)+1),"")</f>
        <v>0</v>
      </c>
      <c r="AH1439">
        <f>IFERROR(SMALL(AH346:AH1024,ROW()-ROW($AH$1027)+1),"")</f>
        <v>0</v>
      </c>
      <c r="AI1439">
        <f>IFERROR(SMALL(AI346:AI1024,ROW()-ROW($AI$1027)+1),"")</f>
        <v>0</v>
      </c>
      <c r="AJ1439">
        <f>IFERROR(SMALL(AJ346:AJ1024,ROW()-ROW($AJ$1027)+1),"")</f>
        <v>0</v>
      </c>
      <c r="AM1439">
        <f>IFERROR(SMALL(AM346:AM1024,ROW()-ROW($AM$1027)+1),"")</f>
        <v>0</v>
      </c>
      <c r="AN1439">
        <f>IFERROR(SMALL(AN346:AN1024,ROW()-ROW($AN$1027)+1),"")</f>
        <v>0</v>
      </c>
      <c r="AO1439">
        <f>IFERROR(SMALL(AO346:AO1024,ROW()-ROW($AO$1027)+1),"")</f>
        <v>0</v>
      </c>
      <c r="AP1439">
        <f>IFERROR(SMALL(AP346:AP1024,ROW()-ROW($AP$1027)+1),"")</f>
        <v>0</v>
      </c>
      <c r="AQ1439">
        <f>IFERROR(SMALL(AQ346:AQ1024,ROW()-ROW($AQ$1027)+1),"")</f>
        <v>0</v>
      </c>
      <c r="AR1439">
        <f>IFERROR(SMALL(AR346:AR1024,ROW()-ROW($AR$1027)+1),"")</f>
        <v>0</v>
      </c>
      <c r="AS1439">
        <f>IFERROR(SMALL(AS346:AS1024,ROW()-ROW($AS$1027)+1),"")</f>
        <v>0</v>
      </c>
      <c r="AT1439">
        <f>IFERROR(SMALL(AT346:AT1024,ROW()-ROW($AT$1027)+1),"")</f>
        <v>0</v>
      </c>
      <c r="AU1439">
        <f>IFERROR(SMALL(AU346:AU1024,ROW()-ROW($AU$1027)+1),"")</f>
        <v>0</v>
      </c>
      <c r="AV1439">
        <f>IFERROR(SMALL(AV346:AV1024,ROW()-ROW($AV$1027)+1),"")</f>
        <v>0</v>
      </c>
      <c r="AW1439">
        <f>IFERROR(SMALL(AW346:AW1024,ROW()-ROW($AW$1027)+1),"")</f>
        <v>0</v>
      </c>
      <c r="AX1439">
        <f>IFERROR(SMALL(AX346:AX1024,ROW()-ROW($AX$1027)+1),"")</f>
        <v>0</v>
      </c>
      <c r="AY1439">
        <f>IFERROR(SMALL(AY346:AY1024,ROW()-ROW($AY$1027)+1),"")</f>
        <v>0</v>
      </c>
      <c r="AZ1439">
        <f>IFERROR(SMALL(AZ346:AZ1024,ROW()-ROW($AZ$1027)+1),"")</f>
        <v>0</v>
      </c>
      <c r="BA1439">
        <f>IFERROR(SMALL(BA346:BA1024,ROW()-ROW($BA$1027)+1),"")</f>
        <v>0</v>
      </c>
      <c r="BB1439">
        <f>IFERROR(SMALL(BB346:BB1024,ROW()-ROW($BB$1027)+1),"")</f>
        <v>0</v>
      </c>
      <c r="BC1439">
        <f>IFERROR(SMALL(BC346:BC1024,ROW()-ROW($BC$1027)+1),"")</f>
        <v>0</v>
      </c>
      <c r="BD1439">
        <f>IFERROR(SMALL(BD346:BD1024,ROW()-ROW($BD$1027)+1),"")</f>
        <v>0</v>
      </c>
      <c r="BE1439">
        <f>IFERROR(SMALL(BE346:BE1024,ROW()-ROW($BE$1027)+1),"")</f>
        <v>0</v>
      </c>
      <c r="BF1439">
        <f>IFERROR(SMALL(BF346:BF1024,ROW()-ROW($BF$1027)+1),"")</f>
        <v>0</v>
      </c>
      <c r="BG1439">
        <f>IFERROR(SMALL(BG346:BG1024,ROW()-ROW($BG$1027)+1),"")</f>
        <v>0</v>
      </c>
      <c r="BH1439">
        <f>IFERROR(SMALL(BH346:BH1024,ROW()-ROW($BH$1027)+1),"")</f>
        <v>0</v>
      </c>
      <c r="BI1439">
        <f>IFERROR(SMALL(BI346:BI1024,ROW()-ROW($BI$1027)+1),"")</f>
        <v>0</v>
      </c>
      <c r="BJ1439">
        <f>IFERROR(SMALL(BJ346:BJ1024,ROW()-ROW($BJ$1027)+1),"")</f>
        <v>0</v>
      </c>
      <c r="BK1439">
        <f>IFERROR(SMALL(BK346:BK1024,ROW()-ROW($BK$1027)+1),"")</f>
        <v>0</v>
      </c>
      <c r="BL1439">
        <f>IFERROR(SMALL(BL346:BL1024,ROW()-ROW($BL$1027)+1),"")</f>
        <v>0</v>
      </c>
      <c r="BM1439">
        <f>IFERROR(SMALL(BM346:BM1024,ROW()-ROW($BM$1027)+1),"")</f>
        <v>0</v>
      </c>
      <c r="BN1439">
        <f>IFERROR(SMALL(BN346:BN1024,ROW()-ROW($BN$1027)+1),"")</f>
        <v>0</v>
      </c>
      <c r="BO1439">
        <f>IFERROR(SMALL(BO346:BO1024,ROW()-ROW($BO$1027)+1),"")</f>
        <v>0</v>
      </c>
      <c r="BP1439">
        <f>IFERROR(SMALL(BP346:BP1024,ROW()-ROW($BP$1027)+1),"")</f>
        <v>0</v>
      </c>
      <c r="BQ1439">
        <f>IFERROR(SMALL(BQ346:BQ1024,ROW()-ROW($BQ$1027)+1),"")</f>
        <v>0</v>
      </c>
      <c r="BR1439">
        <f>IFERROR(SMALL(BR346:BR1024,ROW()-ROW($BR$1027)+1),"")</f>
        <v>0</v>
      </c>
    </row>
    <row r="1440" spans="5:70">
      <c r="E1440">
        <f>IFERROR(SMALL(E346:E1024,ROW()-ROW($E$1027)+1),"")</f>
        <v>0</v>
      </c>
      <c r="F1440">
        <f>IFERROR(SMALL(F346:F1024,ROW()-ROW($F$1027)+1),"")</f>
        <v>0</v>
      </c>
      <c r="G1440">
        <f>IFERROR(SMALL(G346:G1024,ROW()-ROW($G$1027)+1),"")</f>
        <v>0</v>
      </c>
      <c r="H1440">
        <f>IFERROR(SMALL(H346:H1024,ROW()-ROW($H$1027)+1),"")</f>
        <v>0</v>
      </c>
      <c r="I1440">
        <f>IFERROR(SMALL(I346:I1024,ROW()-ROW($I$1027)+1),"")</f>
        <v>0</v>
      </c>
      <c r="J1440">
        <f>IFERROR(SMALL(J346:J1024,ROW()-ROW($J$1027)+1),"")</f>
        <v>0</v>
      </c>
      <c r="K1440">
        <f>IFERROR(SMALL(K346:K1024,ROW()-ROW($K$1027)+1),"")</f>
        <v>0</v>
      </c>
      <c r="L1440">
        <f>IFERROR(SMALL(L346:L1024,ROW()-ROW($L$1027)+1),"")</f>
        <v>0</v>
      </c>
      <c r="M1440">
        <f>IFERROR(SMALL(M346:M1024,ROW()-ROW($M$1027)+1),"")</f>
        <v>0</v>
      </c>
      <c r="N1440">
        <f>IFERROR(SMALL(N346:N1024,ROW()-ROW($N$1027)+1),"")</f>
        <v>0</v>
      </c>
      <c r="O1440">
        <f>IFERROR(SMALL(O346:O1024,ROW()-ROW($O$1027)+1),"")</f>
        <v>0</v>
      </c>
      <c r="P1440">
        <f>IFERROR(SMALL(P346:P1024,ROW()-ROW($P$1027)+1),"")</f>
        <v>0</v>
      </c>
      <c r="Q1440">
        <f>IFERROR(SMALL(Q346:Q1024,ROW()-ROW($Q$1027)+1),"")</f>
        <v>0</v>
      </c>
      <c r="R1440">
        <f>IFERROR(SMALL(R346:R1024,ROW()-ROW($R$1027)+1),"")</f>
        <v>0</v>
      </c>
      <c r="S1440">
        <f>IFERROR(SMALL(S346:S1024,ROW()-ROW($S$1027)+1),"")</f>
        <v>0</v>
      </c>
      <c r="T1440">
        <f>IFERROR(SMALL(T346:T1024,ROW()-ROW($T$1027)+1),"")</f>
        <v>0</v>
      </c>
      <c r="U1440">
        <f>IFERROR(SMALL(U346:U1024,ROW()-ROW($U$1027)+1),"")</f>
        <v>0</v>
      </c>
      <c r="V1440">
        <f>IFERROR(SMALL(V346:V1024,ROW()-ROW($V$1027)+1),"")</f>
        <v>0</v>
      </c>
      <c r="W1440">
        <f>IFERROR(SMALL(W346:W1024,ROW()-ROW($W$1027)+1),"")</f>
        <v>0</v>
      </c>
      <c r="X1440">
        <f>IFERROR(SMALL(X346:X1024,ROW()-ROW($X$1027)+1),"")</f>
        <v>0</v>
      </c>
      <c r="Y1440">
        <f>IFERROR(SMALL(Y346:Y1024,ROW()-ROW($Y$1027)+1),"")</f>
        <v>0</v>
      </c>
      <c r="Z1440">
        <f>IFERROR(SMALL(Z346:Z1024,ROW()-ROW($Z$1027)+1),"")</f>
        <v>0</v>
      </c>
      <c r="AA1440">
        <f>IFERROR(SMALL(AA346:AA1024,ROW()-ROW($AA$1027)+1),"")</f>
        <v>0</v>
      </c>
      <c r="AB1440">
        <f>IFERROR(SMALL(AB346:AB1024,ROW()-ROW($AB$1027)+1),"")</f>
        <v>0</v>
      </c>
      <c r="AC1440">
        <f>IFERROR(SMALL(AC346:AC1024,ROW()-ROW($AC$1027)+1),"")</f>
        <v>0</v>
      </c>
      <c r="AD1440">
        <f>IFERROR(SMALL(AD346:AD1024,ROW()-ROW($AD$1027)+1),"")</f>
        <v>0</v>
      </c>
      <c r="AE1440">
        <f>IFERROR(SMALL(AE346:AE1024,ROW()-ROW($AE$1027)+1),"")</f>
        <v>0</v>
      </c>
      <c r="AF1440">
        <f>IFERROR(SMALL(AF346:AF1024,ROW()-ROW($AF$1027)+1),"")</f>
        <v>0</v>
      </c>
      <c r="AG1440">
        <f>IFERROR(SMALL(AG346:AG1024,ROW()-ROW($AG$1027)+1),"")</f>
        <v>0</v>
      </c>
      <c r="AH1440">
        <f>IFERROR(SMALL(AH346:AH1024,ROW()-ROW($AH$1027)+1),"")</f>
        <v>0</v>
      </c>
      <c r="AI1440">
        <f>IFERROR(SMALL(AI346:AI1024,ROW()-ROW($AI$1027)+1),"")</f>
        <v>0</v>
      </c>
      <c r="AJ1440">
        <f>IFERROR(SMALL(AJ346:AJ1024,ROW()-ROW($AJ$1027)+1),"")</f>
        <v>0</v>
      </c>
      <c r="AM1440">
        <f>IFERROR(SMALL(AM346:AM1024,ROW()-ROW($AM$1027)+1),"")</f>
        <v>0</v>
      </c>
      <c r="AN1440">
        <f>IFERROR(SMALL(AN346:AN1024,ROW()-ROW($AN$1027)+1),"")</f>
        <v>0</v>
      </c>
      <c r="AO1440">
        <f>IFERROR(SMALL(AO346:AO1024,ROW()-ROW($AO$1027)+1),"")</f>
        <v>0</v>
      </c>
      <c r="AP1440">
        <f>IFERROR(SMALL(AP346:AP1024,ROW()-ROW($AP$1027)+1),"")</f>
        <v>0</v>
      </c>
      <c r="AQ1440">
        <f>IFERROR(SMALL(AQ346:AQ1024,ROW()-ROW($AQ$1027)+1),"")</f>
        <v>0</v>
      </c>
      <c r="AR1440">
        <f>IFERROR(SMALL(AR346:AR1024,ROW()-ROW($AR$1027)+1),"")</f>
        <v>0</v>
      </c>
      <c r="AS1440">
        <f>IFERROR(SMALL(AS346:AS1024,ROW()-ROW($AS$1027)+1),"")</f>
        <v>0</v>
      </c>
      <c r="AT1440">
        <f>IFERROR(SMALL(AT346:AT1024,ROW()-ROW($AT$1027)+1),"")</f>
        <v>0</v>
      </c>
      <c r="AU1440">
        <f>IFERROR(SMALL(AU346:AU1024,ROW()-ROW($AU$1027)+1),"")</f>
        <v>0</v>
      </c>
      <c r="AV1440">
        <f>IFERROR(SMALL(AV346:AV1024,ROW()-ROW($AV$1027)+1),"")</f>
        <v>0</v>
      </c>
      <c r="AW1440">
        <f>IFERROR(SMALL(AW346:AW1024,ROW()-ROW($AW$1027)+1),"")</f>
        <v>0</v>
      </c>
      <c r="AX1440">
        <f>IFERROR(SMALL(AX346:AX1024,ROW()-ROW($AX$1027)+1),"")</f>
        <v>0</v>
      </c>
      <c r="AY1440">
        <f>IFERROR(SMALL(AY346:AY1024,ROW()-ROW($AY$1027)+1),"")</f>
        <v>0</v>
      </c>
      <c r="AZ1440">
        <f>IFERROR(SMALL(AZ346:AZ1024,ROW()-ROW($AZ$1027)+1),"")</f>
        <v>0</v>
      </c>
      <c r="BA1440">
        <f>IFERROR(SMALL(BA346:BA1024,ROW()-ROW($BA$1027)+1),"")</f>
        <v>0</v>
      </c>
      <c r="BB1440">
        <f>IFERROR(SMALL(BB346:BB1024,ROW()-ROW($BB$1027)+1),"")</f>
        <v>0</v>
      </c>
      <c r="BC1440">
        <f>IFERROR(SMALL(BC346:BC1024,ROW()-ROW($BC$1027)+1),"")</f>
        <v>0</v>
      </c>
      <c r="BD1440">
        <f>IFERROR(SMALL(BD346:BD1024,ROW()-ROW($BD$1027)+1),"")</f>
        <v>0</v>
      </c>
      <c r="BE1440">
        <f>IFERROR(SMALL(BE346:BE1024,ROW()-ROW($BE$1027)+1),"")</f>
        <v>0</v>
      </c>
      <c r="BF1440">
        <f>IFERROR(SMALL(BF346:BF1024,ROW()-ROW($BF$1027)+1),"")</f>
        <v>0</v>
      </c>
      <c r="BG1440">
        <f>IFERROR(SMALL(BG346:BG1024,ROW()-ROW($BG$1027)+1),"")</f>
        <v>0</v>
      </c>
      <c r="BH1440">
        <f>IFERROR(SMALL(BH346:BH1024,ROW()-ROW($BH$1027)+1),"")</f>
        <v>0</v>
      </c>
      <c r="BI1440">
        <f>IFERROR(SMALL(BI346:BI1024,ROW()-ROW($BI$1027)+1),"")</f>
        <v>0</v>
      </c>
      <c r="BJ1440">
        <f>IFERROR(SMALL(BJ346:BJ1024,ROW()-ROW($BJ$1027)+1),"")</f>
        <v>0</v>
      </c>
      <c r="BK1440">
        <f>IFERROR(SMALL(BK346:BK1024,ROW()-ROW($BK$1027)+1),"")</f>
        <v>0</v>
      </c>
      <c r="BL1440">
        <f>IFERROR(SMALL(BL346:BL1024,ROW()-ROW($BL$1027)+1),"")</f>
        <v>0</v>
      </c>
      <c r="BM1440">
        <f>IFERROR(SMALL(BM346:BM1024,ROW()-ROW($BM$1027)+1),"")</f>
        <v>0</v>
      </c>
      <c r="BN1440">
        <f>IFERROR(SMALL(BN346:BN1024,ROW()-ROW($BN$1027)+1),"")</f>
        <v>0</v>
      </c>
      <c r="BO1440">
        <f>IFERROR(SMALL(BO346:BO1024,ROW()-ROW($BO$1027)+1),"")</f>
        <v>0</v>
      </c>
      <c r="BP1440">
        <f>IFERROR(SMALL(BP346:BP1024,ROW()-ROW($BP$1027)+1),"")</f>
        <v>0</v>
      </c>
      <c r="BQ1440">
        <f>IFERROR(SMALL(BQ346:BQ1024,ROW()-ROW($BQ$1027)+1),"")</f>
        <v>0</v>
      </c>
      <c r="BR1440">
        <f>IFERROR(SMALL(BR346:BR1024,ROW()-ROW($BR$1027)+1),"")</f>
        <v>0</v>
      </c>
    </row>
    <row r="1441" spans="5:70">
      <c r="E1441">
        <f>IFERROR(SMALL(E346:E1024,ROW()-ROW($E$1027)+1),"")</f>
        <v>0</v>
      </c>
      <c r="F1441">
        <f>IFERROR(SMALL(F346:F1024,ROW()-ROW($F$1027)+1),"")</f>
        <v>0</v>
      </c>
      <c r="G1441">
        <f>IFERROR(SMALL(G346:G1024,ROW()-ROW($G$1027)+1),"")</f>
        <v>0</v>
      </c>
      <c r="H1441">
        <f>IFERROR(SMALL(H346:H1024,ROW()-ROW($H$1027)+1),"")</f>
        <v>0</v>
      </c>
      <c r="I1441">
        <f>IFERROR(SMALL(I346:I1024,ROW()-ROW($I$1027)+1),"")</f>
        <v>0</v>
      </c>
      <c r="J1441">
        <f>IFERROR(SMALL(J346:J1024,ROW()-ROW($J$1027)+1),"")</f>
        <v>0</v>
      </c>
      <c r="K1441">
        <f>IFERROR(SMALL(K346:K1024,ROW()-ROW($K$1027)+1),"")</f>
        <v>0</v>
      </c>
      <c r="L1441">
        <f>IFERROR(SMALL(L346:L1024,ROW()-ROW($L$1027)+1),"")</f>
        <v>0</v>
      </c>
      <c r="M1441">
        <f>IFERROR(SMALL(M346:M1024,ROW()-ROW($M$1027)+1),"")</f>
        <v>0</v>
      </c>
      <c r="N1441">
        <f>IFERROR(SMALL(N346:N1024,ROW()-ROW($N$1027)+1),"")</f>
        <v>0</v>
      </c>
      <c r="O1441">
        <f>IFERROR(SMALL(O346:O1024,ROW()-ROW($O$1027)+1),"")</f>
        <v>0</v>
      </c>
      <c r="P1441">
        <f>IFERROR(SMALL(P346:P1024,ROW()-ROW($P$1027)+1),"")</f>
        <v>0</v>
      </c>
      <c r="Q1441">
        <f>IFERROR(SMALL(Q346:Q1024,ROW()-ROW($Q$1027)+1),"")</f>
        <v>0</v>
      </c>
      <c r="R1441">
        <f>IFERROR(SMALL(R346:R1024,ROW()-ROW($R$1027)+1),"")</f>
        <v>0</v>
      </c>
      <c r="S1441">
        <f>IFERROR(SMALL(S346:S1024,ROW()-ROW($S$1027)+1),"")</f>
        <v>0</v>
      </c>
      <c r="T1441">
        <f>IFERROR(SMALL(T346:T1024,ROW()-ROW($T$1027)+1),"")</f>
        <v>0</v>
      </c>
      <c r="U1441">
        <f>IFERROR(SMALL(U346:U1024,ROW()-ROW($U$1027)+1),"")</f>
        <v>0</v>
      </c>
      <c r="V1441">
        <f>IFERROR(SMALL(V346:V1024,ROW()-ROW($V$1027)+1),"")</f>
        <v>0</v>
      </c>
      <c r="W1441">
        <f>IFERROR(SMALL(W346:W1024,ROW()-ROW($W$1027)+1),"")</f>
        <v>0</v>
      </c>
      <c r="X1441">
        <f>IFERROR(SMALL(X346:X1024,ROW()-ROW($X$1027)+1),"")</f>
        <v>0</v>
      </c>
      <c r="Y1441">
        <f>IFERROR(SMALL(Y346:Y1024,ROW()-ROW($Y$1027)+1),"")</f>
        <v>0</v>
      </c>
      <c r="Z1441">
        <f>IFERROR(SMALL(Z346:Z1024,ROW()-ROW($Z$1027)+1),"")</f>
        <v>0</v>
      </c>
      <c r="AA1441">
        <f>IFERROR(SMALL(AA346:AA1024,ROW()-ROW($AA$1027)+1),"")</f>
        <v>0</v>
      </c>
      <c r="AB1441">
        <f>IFERROR(SMALL(AB346:AB1024,ROW()-ROW($AB$1027)+1),"")</f>
        <v>0</v>
      </c>
      <c r="AC1441">
        <f>IFERROR(SMALL(AC346:AC1024,ROW()-ROW($AC$1027)+1),"")</f>
        <v>0</v>
      </c>
      <c r="AD1441">
        <f>IFERROR(SMALL(AD346:AD1024,ROW()-ROW($AD$1027)+1),"")</f>
        <v>0</v>
      </c>
      <c r="AE1441">
        <f>IFERROR(SMALL(AE346:AE1024,ROW()-ROW($AE$1027)+1),"")</f>
        <v>0</v>
      </c>
      <c r="AF1441">
        <f>IFERROR(SMALL(AF346:AF1024,ROW()-ROW($AF$1027)+1),"")</f>
        <v>0</v>
      </c>
      <c r="AG1441">
        <f>IFERROR(SMALL(AG346:AG1024,ROW()-ROW($AG$1027)+1),"")</f>
        <v>0</v>
      </c>
      <c r="AH1441">
        <f>IFERROR(SMALL(AH346:AH1024,ROW()-ROW($AH$1027)+1),"")</f>
        <v>0</v>
      </c>
      <c r="AI1441">
        <f>IFERROR(SMALL(AI346:AI1024,ROW()-ROW($AI$1027)+1),"")</f>
        <v>0</v>
      </c>
      <c r="AJ1441">
        <f>IFERROR(SMALL(AJ346:AJ1024,ROW()-ROW($AJ$1027)+1),"")</f>
        <v>0</v>
      </c>
      <c r="AM1441">
        <f>IFERROR(SMALL(AM346:AM1024,ROW()-ROW($AM$1027)+1),"")</f>
        <v>0</v>
      </c>
      <c r="AN1441">
        <f>IFERROR(SMALL(AN346:AN1024,ROW()-ROW($AN$1027)+1),"")</f>
        <v>0</v>
      </c>
      <c r="AO1441">
        <f>IFERROR(SMALL(AO346:AO1024,ROW()-ROW($AO$1027)+1),"")</f>
        <v>0</v>
      </c>
      <c r="AP1441">
        <f>IFERROR(SMALL(AP346:AP1024,ROW()-ROW($AP$1027)+1),"")</f>
        <v>0</v>
      </c>
      <c r="AQ1441">
        <f>IFERROR(SMALL(AQ346:AQ1024,ROW()-ROW($AQ$1027)+1),"")</f>
        <v>0</v>
      </c>
      <c r="AR1441">
        <f>IFERROR(SMALL(AR346:AR1024,ROW()-ROW($AR$1027)+1),"")</f>
        <v>0</v>
      </c>
      <c r="AS1441">
        <f>IFERROR(SMALL(AS346:AS1024,ROW()-ROW($AS$1027)+1),"")</f>
        <v>0</v>
      </c>
      <c r="AT1441">
        <f>IFERROR(SMALL(AT346:AT1024,ROW()-ROW($AT$1027)+1),"")</f>
        <v>0</v>
      </c>
      <c r="AU1441">
        <f>IFERROR(SMALL(AU346:AU1024,ROW()-ROW($AU$1027)+1),"")</f>
        <v>0</v>
      </c>
      <c r="AV1441">
        <f>IFERROR(SMALL(AV346:AV1024,ROW()-ROW($AV$1027)+1),"")</f>
        <v>0</v>
      </c>
      <c r="AW1441">
        <f>IFERROR(SMALL(AW346:AW1024,ROW()-ROW($AW$1027)+1),"")</f>
        <v>0</v>
      </c>
      <c r="AX1441">
        <f>IFERROR(SMALL(AX346:AX1024,ROW()-ROW($AX$1027)+1),"")</f>
        <v>0</v>
      </c>
      <c r="AY1441">
        <f>IFERROR(SMALL(AY346:AY1024,ROW()-ROW($AY$1027)+1),"")</f>
        <v>0</v>
      </c>
      <c r="AZ1441">
        <f>IFERROR(SMALL(AZ346:AZ1024,ROW()-ROW($AZ$1027)+1),"")</f>
        <v>0</v>
      </c>
      <c r="BA1441">
        <f>IFERROR(SMALL(BA346:BA1024,ROW()-ROW($BA$1027)+1),"")</f>
        <v>0</v>
      </c>
      <c r="BB1441">
        <f>IFERROR(SMALL(BB346:BB1024,ROW()-ROW($BB$1027)+1),"")</f>
        <v>0</v>
      </c>
      <c r="BC1441">
        <f>IFERROR(SMALL(BC346:BC1024,ROW()-ROW($BC$1027)+1),"")</f>
        <v>0</v>
      </c>
      <c r="BD1441">
        <f>IFERROR(SMALL(BD346:BD1024,ROW()-ROW($BD$1027)+1),"")</f>
        <v>0</v>
      </c>
      <c r="BE1441">
        <f>IFERROR(SMALL(BE346:BE1024,ROW()-ROW($BE$1027)+1),"")</f>
        <v>0</v>
      </c>
      <c r="BF1441">
        <f>IFERROR(SMALL(BF346:BF1024,ROW()-ROW($BF$1027)+1),"")</f>
        <v>0</v>
      </c>
      <c r="BG1441">
        <f>IFERROR(SMALL(BG346:BG1024,ROW()-ROW($BG$1027)+1),"")</f>
        <v>0</v>
      </c>
      <c r="BH1441">
        <f>IFERROR(SMALL(BH346:BH1024,ROW()-ROW($BH$1027)+1),"")</f>
        <v>0</v>
      </c>
      <c r="BI1441">
        <f>IFERROR(SMALL(BI346:BI1024,ROW()-ROW($BI$1027)+1),"")</f>
        <v>0</v>
      </c>
      <c r="BJ1441">
        <f>IFERROR(SMALL(BJ346:BJ1024,ROW()-ROW($BJ$1027)+1),"")</f>
        <v>0</v>
      </c>
      <c r="BK1441">
        <f>IFERROR(SMALL(BK346:BK1024,ROW()-ROW($BK$1027)+1),"")</f>
        <v>0</v>
      </c>
      <c r="BL1441">
        <f>IFERROR(SMALL(BL346:BL1024,ROW()-ROW($BL$1027)+1),"")</f>
        <v>0</v>
      </c>
      <c r="BM1441">
        <f>IFERROR(SMALL(BM346:BM1024,ROW()-ROW($BM$1027)+1),"")</f>
        <v>0</v>
      </c>
      <c r="BN1441">
        <f>IFERROR(SMALL(BN346:BN1024,ROW()-ROW($BN$1027)+1),"")</f>
        <v>0</v>
      </c>
      <c r="BO1441">
        <f>IFERROR(SMALL(BO346:BO1024,ROW()-ROW($BO$1027)+1),"")</f>
        <v>0</v>
      </c>
      <c r="BP1441">
        <f>IFERROR(SMALL(BP346:BP1024,ROW()-ROW($BP$1027)+1),"")</f>
        <v>0</v>
      </c>
      <c r="BQ1441">
        <f>IFERROR(SMALL(BQ346:BQ1024,ROW()-ROW($BQ$1027)+1),"")</f>
        <v>0</v>
      </c>
      <c r="BR1441">
        <f>IFERROR(SMALL(BR346:BR1024,ROW()-ROW($BR$1027)+1),"")</f>
        <v>0</v>
      </c>
    </row>
    <row r="1442" spans="5:70">
      <c r="E1442">
        <f>IFERROR(SMALL(E346:E1024,ROW()-ROW($E$1027)+1),"")</f>
        <v>0</v>
      </c>
      <c r="F1442">
        <f>IFERROR(SMALL(F346:F1024,ROW()-ROW($F$1027)+1),"")</f>
        <v>0</v>
      </c>
      <c r="G1442">
        <f>IFERROR(SMALL(G346:G1024,ROW()-ROW($G$1027)+1),"")</f>
        <v>0</v>
      </c>
      <c r="H1442">
        <f>IFERROR(SMALL(H346:H1024,ROW()-ROW($H$1027)+1),"")</f>
        <v>0</v>
      </c>
      <c r="I1442">
        <f>IFERROR(SMALL(I346:I1024,ROW()-ROW($I$1027)+1),"")</f>
        <v>0</v>
      </c>
      <c r="J1442">
        <f>IFERROR(SMALL(J346:J1024,ROW()-ROW($J$1027)+1),"")</f>
        <v>0</v>
      </c>
      <c r="K1442">
        <f>IFERROR(SMALL(K346:K1024,ROW()-ROW($K$1027)+1),"")</f>
        <v>0</v>
      </c>
      <c r="L1442">
        <f>IFERROR(SMALL(L346:L1024,ROW()-ROW($L$1027)+1),"")</f>
        <v>0</v>
      </c>
      <c r="M1442">
        <f>IFERROR(SMALL(M346:M1024,ROW()-ROW($M$1027)+1),"")</f>
        <v>0</v>
      </c>
      <c r="N1442">
        <f>IFERROR(SMALL(N346:N1024,ROW()-ROW($N$1027)+1),"")</f>
        <v>0</v>
      </c>
      <c r="O1442">
        <f>IFERROR(SMALL(O346:O1024,ROW()-ROW($O$1027)+1),"")</f>
        <v>0</v>
      </c>
      <c r="P1442">
        <f>IFERROR(SMALL(P346:P1024,ROW()-ROW($P$1027)+1),"")</f>
        <v>0</v>
      </c>
      <c r="Q1442">
        <f>IFERROR(SMALL(Q346:Q1024,ROW()-ROW($Q$1027)+1),"")</f>
        <v>0</v>
      </c>
      <c r="R1442">
        <f>IFERROR(SMALL(R346:R1024,ROW()-ROW($R$1027)+1),"")</f>
        <v>0</v>
      </c>
      <c r="S1442">
        <f>IFERROR(SMALL(S346:S1024,ROW()-ROW($S$1027)+1),"")</f>
        <v>0</v>
      </c>
      <c r="T1442">
        <f>IFERROR(SMALL(T346:T1024,ROW()-ROW($T$1027)+1),"")</f>
        <v>0</v>
      </c>
      <c r="U1442">
        <f>IFERROR(SMALL(U346:U1024,ROW()-ROW($U$1027)+1),"")</f>
        <v>0</v>
      </c>
      <c r="V1442">
        <f>IFERROR(SMALL(V346:V1024,ROW()-ROW($V$1027)+1),"")</f>
        <v>0</v>
      </c>
      <c r="W1442">
        <f>IFERROR(SMALL(W346:W1024,ROW()-ROW($W$1027)+1),"")</f>
        <v>0</v>
      </c>
      <c r="X1442">
        <f>IFERROR(SMALL(X346:X1024,ROW()-ROW($X$1027)+1),"")</f>
        <v>0</v>
      </c>
      <c r="Y1442">
        <f>IFERROR(SMALL(Y346:Y1024,ROW()-ROW($Y$1027)+1),"")</f>
        <v>0</v>
      </c>
      <c r="Z1442">
        <f>IFERROR(SMALL(Z346:Z1024,ROW()-ROW($Z$1027)+1),"")</f>
        <v>0</v>
      </c>
      <c r="AA1442">
        <f>IFERROR(SMALL(AA346:AA1024,ROW()-ROW($AA$1027)+1),"")</f>
        <v>0</v>
      </c>
      <c r="AB1442">
        <f>IFERROR(SMALL(AB346:AB1024,ROW()-ROW($AB$1027)+1),"")</f>
        <v>0</v>
      </c>
      <c r="AC1442">
        <f>IFERROR(SMALL(AC346:AC1024,ROW()-ROW($AC$1027)+1),"")</f>
        <v>0</v>
      </c>
      <c r="AD1442">
        <f>IFERROR(SMALL(AD346:AD1024,ROW()-ROW($AD$1027)+1),"")</f>
        <v>0</v>
      </c>
      <c r="AE1442">
        <f>IFERROR(SMALL(AE346:AE1024,ROW()-ROW($AE$1027)+1),"")</f>
        <v>0</v>
      </c>
      <c r="AF1442">
        <f>IFERROR(SMALL(AF346:AF1024,ROW()-ROW($AF$1027)+1),"")</f>
        <v>0</v>
      </c>
      <c r="AG1442">
        <f>IFERROR(SMALL(AG346:AG1024,ROW()-ROW($AG$1027)+1),"")</f>
        <v>0</v>
      </c>
      <c r="AH1442">
        <f>IFERROR(SMALL(AH346:AH1024,ROW()-ROW($AH$1027)+1),"")</f>
        <v>0</v>
      </c>
      <c r="AI1442">
        <f>IFERROR(SMALL(AI346:AI1024,ROW()-ROW($AI$1027)+1),"")</f>
        <v>0</v>
      </c>
      <c r="AJ1442">
        <f>IFERROR(SMALL(AJ346:AJ1024,ROW()-ROW($AJ$1027)+1),"")</f>
        <v>0</v>
      </c>
      <c r="AM1442">
        <f>IFERROR(SMALL(AM346:AM1024,ROW()-ROW($AM$1027)+1),"")</f>
        <v>0</v>
      </c>
      <c r="AN1442">
        <f>IFERROR(SMALL(AN346:AN1024,ROW()-ROW($AN$1027)+1),"")</f>
        <v>0</v>
      </c>
      <c r="AO1442">
        <f>IFERROR(SMALL(AO346:AO1024,ROW()-ROW($AO$1027)+1),"")</f>
        <v>0</v>
      </c>
      <c r="AP1442">
        <f>IFERROR(SMALL(AP346:AP1024,ROW()-ROW($AP$1027)+1),"")</f>
        <v>0</v>
      </c>
      <c r="AQ1442">
        <f>IFERROR(SMALL(AQ346:AQ1024,ROW()-ROW($AQ$1027)+1),"")</f>
        <v>0</v>
      </c>
      <c r="AR1442">
        <f>IFERROR(SMALL(AR346:AR1024,ROW()-ROW($AR$1027)+1),"")</f>
        <v>0</v>
      </c>
      <c r="AS1442">
        <f>IFERROR(SMALL(AS346:AS1024,ROW()-ROW($AS$1027)+1),"")</f>
        <v>0</v>
      </c>
      <c r="AT1442">
        <f>IFERROR(SMALL(AT346:AT1024,ROW()-ROW($AT$1027)+1),"")</f>
        <v>0</v>
      </c>
      <c r="AU1442">
        <f>IFERROR(SMALL(AU346:AU1024,ROW()-ROW($AU$1027)+1),"")</f>
        <v>0</v>
      </c>
      <c r="AV1442">
        <f>IFERROR(SMALL(AV346:AV1024,ROW()-ROW($AV$1027)+1),"")</f>
        <v>0</v>
      </c>
      <c r="AW1442">
        <f>IFERROR(SMALL(AW346:AW1024,ROW()-ROW($AW$1027)+1),"")</f>
        <v>0</v>
      </c>
      <c r="AX1442">
        <f>IFERROR(SMALL(AX346:AX1024,ROW()-ROW($AX$1027)+1),"")</f>
        <v>0</v>
      </c>
      <c r="AY1442">
        <f>IFERROR(SMALL(AY346:AY1024,ROW()-ROW($AY$1027)+1),"")</f>
        <v>0</v>
      </c>
      <c r="AZ1442">
        <f>IFERROR(SMALL(AZ346:AZ1024,ROW()-ROW($AZ$1027)+1),"")</f>
        <v>0</v>
      </c>
      <c r="BA1442">
        <f>IFERROR(SMALL(BA346:BA1024,ROW()-ROW($BA$1027)+1),"")</f>
        <v>0</v>
      </c>
      <c r="BB1442">
        <f>IFERROR(SMALL(BB346:BB1024,ROW()-ROW($BB$1027)+1),"")</f>
        <v>0</v>
      </c>
      <c r="BC1442">
        <f>IFERROR(SMALL(BC346:BC1024,ROW()-ROW($BC$1027)+1),"")</f>
        <v>0</v>
      </c>
      <c r="BD1442">
        <f>IFERROR(SMALL(BD346:BD1024,ROW()-ROW($BD$1027)+1),"")</f>
        <v>0</v>
      </c>
      <c r="BE1442">
        <f>IFERROR(SMALL(BE346:BE1024,ROW()-ROW($BE$1027)+1),"")</f>
        <v>0</v>
      </c>
      <c r="BF1442">
        <f>IFERROR(SMALL(BF346:BF1024,ROW()-ROW($BF$1027)+1),"")</f>
        <v>0</v>
      </c>
      <c r="BG1442">
        <f>IFERROR(SMALL(BG346:BG1024,ROW()-ROW($BG$1027)+1),"")</f>
        <v>0</v>
      </c>
      <c r="BH1442">
        <f>IFERROR(SMALL(BH346:BH1024,ROW()-ROW($BH$1027)+1),"")</f>
        <v>0</v>
      </c>
      <c r="BI1442">
        <f>IFERROR(SMALL(BI346:BI1024,ROW()-ROW($BI$1027)+1),"")</f>
        <v>0</v>
      </c>
      <c r="BJ1442">
        <f>IFERROR(SMALL(BJ346:BJ1024,ROW()-ROW($BJ$1027)+1),"")</f>
        <v>0</v>
      </c>
      <c r="BK1442">
        <f>IFERROR(SMALL(BK346:BK1024,ROW()-ROW($BK$1027)+1),"")</f>
        <v>0</v>
      </c>
      <c r="BL1442">
        <f>IFERROR(SMALL(BL346:BL1024,ROW()-ROW($BL$1027)+1),"")</f>
        <v>0</v>
      </c>
      <c r="BM1442">
        <f>IFERROR(SMALL(BM346:BM1024,ROW()-ROW($BM$1027)+1),"")</f>
        <v>0</v>
      </c>
      <c r="BN1442">
        <f>IFERROR(SMALL(BN346:BN1024,ROW()-ROW($BN$1027)+1),"")</f>
        <v>0</v>
      </c>
      <c r="BO1442">
        <f>IFERROR(SMALL(BO346:BO1024,ROW()-ROW($BO$1027)+1),"")</f>
        <v>0</v>
      </c>
      <c r="BP1442">
        <f>IFERROR(SMALL(BP346:BP1024,ROW()-ROW($BP$1027)+1),"")</f>
        <v>0</v>
      </c>
      <c r="BQ1442">
        <f>IFERROR(SMALL(BQ346:BQ1024,ROW()-ROW($BQ$1027)+1),"")</f>
        <v>0</v>
      </c>
      <c r="BR1442">
        <f>IFERROR(SMALL(BR346:BR1024,ROW()-ROW($BR$1027)+1),"")</f>
        <v>0</v>
      </c>
    </row>
    <row r="1443" spans="5:70">
      <c r="E1443">
        <f>IFERROR(SMALL(E346:E1024,ROW()-ROW($E$1027)+1),"")</f>
        <v>0</v>
      </c>
      <c r="F1443">
        <f>IFERROR(SMALL(F346:F1024,ROW()-ROW($F$1027)+1),"")</f>
        <v>0</v>
      </c>
      <c r="G1443">
        <f>IFERROR(SMALL(G346:G1024,ROW()-ROW($G$1027)+1),"")</f>
        <v>0</v>
      </c>
      <c r="H1443">
        <f>IFERROR(SMALL(H346:H1024,ROW()-ROW($H$1027)+1),"")</f>
        <v>0</v>
      </c>
      <c r="I1443">
        <f>IFERROR(SMALL(I346:I1024,ROW()-ROW($I$1027)+1),"")</f>
        <v>0</v>
      </c>
      <c r="J1443">
        <f>IFERROR(SMALL(J346:J1024,ROW()-ROW($J$1027)+1),"")</f>
        <v>0</v>
      </c>
      <c r="K1443">
        <f>IFERROR(SMALL(K346:K1024,ROW()-ROW($K$1027)+1),"")</f>
        <v>0</v>
      </c>
      <c r="L1443">
        <f>IFERROR(SMALL(L346:L1024,ROW()-ROW($L$1027)+1),"")</f>
        <v>0</v>
      </c>
      <c r="M1443">
        <f>IFERROR(SMALL(M346:M1024,ROW()-ROW($M$1027)+1),"")</f>
        <v>0</v>
      </c>
      <c r="N1443">
        <f>IFERROR(SMALL(N346:N1024,ROW()-ROW($N$1027)+1),"")</f>
        <v>0</v>
      </c>
      <c r="O1443">
        <f>IFERROR(SMALL(O346:O1024,ROW()-ROW($O$1027)+1),"")</f>
        <v>0</v>
      </c>
      <c r="P1443">
        <f>IFERROR(SMALL(P346:P1024,ROW()-ROW($P$1027)+1),"")</f>
        <v>0</v>
      </c>
      <c r="Q1443">
        <f>IFERROR(SMALL(Q346:Q1024,ROW()-ROW($Q$1027)+1),"")</f>
        <v>0</v>
      </c>
      <c r="R1443">
        <f>IFERROR(SMALL(R346:R1024,ROW()-ROW($R$1027)+1),"")</f>
        <v>0</v>
      </c>
      <c r="S1443">
        <f>IFERROR(SMALL(S346:S1024,ROW()-ROW($S$1027)+1),"")</f>
        <v>0</v>
      </c>
      <c r="T1443">
        <f>IFERROR(SMALL(T346:T1024,ROW()-ROW($T$1027)+1),"")</f>
        <v>0</v>
      </c>
      <c r="U1443">
        <f>IFERROR(SMALL(U346:U1024,ROW()-ROW($U$1027)+1),"")</f>
        <v>0</v>
      </c>
      <c r="V1443">
        <f>IFERROR(SMALL(V346:V1024,ROW()-ROW($V$1027)+1),"")</f>
        <v>0</v>
      </c>
      <c r="W1443">
        <f>IFERROR(SMALL(W346:W1024,ROW()-ROW($W$1027)+1),"")</f>
        <v>0</v>
      </c>
      <c r="X1443">
        <f>IFERROR(SMALL(X346:X1024,ROW()-ROW($X$1027)+1),"")</f>
        <v>0</v>
      </c>
      <c r="Y1443">
        <f>IFERROR(SMALL(Y346:Y1024,ROW()-ROW($Y$1027)+1),"")</f>
        <v>0</v>
      </c>
      <c r="Z1443">
        <f>IFERROR(SMALL(Z346:Z1024,ROW()-ROW($Z$1027)+1),"")</f>
        <v>0</v>
      </c>
      <c r="AA1443">
        <f>IFERROR(SMALL(AA346:AA1024,ROW()-ROW($AA$1027)+1),"")</f>
        <v>0</v>
      </c>
      <c r="AB1443">
        <f>IFERROR(SMALL(AB346:AB1024,ROW()-ROW($AB$1027)+1),"")</f>
        <v>0</v>
      </c>
      <c r="AC1443">
        <f>IFERROR(SMALL(AC346:AC1024,ROW()-ROW($AC$1027)+1),"")</f>
        <v>0</v>
      </c>
      <c r="AD1443">
        <f>IFERROR(SMALL(AD346:AD1024,ROW()-ROW($AD$1027)+1),"")</f>
        <v>0</v>
      </c>
      <c r="AE1443">
        <f>IFERROR(SMALL(AE346:AE1024,ROW()-ROW($AE$1027)+1),"")</f>
        <v>0</v>
      </c>
      <c r="AF1443">
        <f>IFERROR(SMALL(AF346:AF1024,ROW()-ROW($AF$1027)+1),"")</f>
        <v>0</v>
      </c>
      <c r="AG1443">
        <f>IFERROR(SMALL(AG346:AG1024,ROW()-ROW($AG$1027)+1),"")</f>
        <v>0</v>
      </c>
      <c r="AH1443">
        <f>IFERROR(SMALL(AH346:AH1024,ROW()-ROW($AH$1027)+1),"")</f>
        <v>0</v>
      </c>
      <c r="AI1443">
        <f>IFERROR(SMALL(AI346:AI1024,ROW()-ROW($AI$1027)+1),"")</f>
        <v>0</v>
      </c>
      <c r="AJ1443">
        <f>IFERROR(SMALL(AJ346:AJ1024,ROW()-ROW($AJ$1027)+1),"")</f>
        <v>0</v>
      </c>
      <c r="AM1443">
        <f>IFERROR(SMALL(AM346:AM1024,ROW()-ROW($AM$1027)+1),"")</f>
        <v>0</v>
      </c>
      <c r="AN1443">
        <f>IFERROR(SMALL(AN346:AN1024,ROW()-ROW($AN$1027)+1),"")</f>
        <v>0</v>
      </c>
      <c r="AO1443">
        <f>IFERROR(SMALL(AO346:AO1024,ROW()-ROW($AO$1027)+1),"")</f>
        <v>0</v>
      </c>
      <c r="AP1443">
        <f>IFERROR(SMALL(AP346:AP1024,ROW()-ROW($AP$1027)+1),"")</f>
        <v>0</v>
      </c>
      <c r="AQ1443">
        <f>IFERROR(SMALL(AQ346:AQ1024,ROW()-ROW($AQ$1027)+1),"")</f>
        <v>0</v>
      </c>
      <c r="AR1443">
        <f>IFERROR(SMALL(AR346:AR1024,ROW()-ROW($AR$1027)+1),"")</f>
        <v>0</v>
      </c>
      <c r="AS1443">
        <f>IFERROR(SMALL(AS346:AS1024,ROW()-ROW($AS$1027)+1),"")</f>
        <v>0</v>
      </c>
      <c r="AT1443">
        <f>IFERROR(SMALL(AT346:AT1024,ROW()-ROW($AT$1027)+1),"")</f>
        <v>0</v>
      </c>
      <c r="AU1443">
        <f>IFERROR(SMALL(AU346:AU1024,ROW()-ROW($AU$1027)+1),"")</f>
        <v>0</v>
      </c>
      <c r="AV1443">
        <f>IFERROR(SMALL(AV346:AV1024,ROW()-ROW($AV$1027)+1),"")</f>
        <v>0</v>
      </c>
      <c r="AW1443">
        <f>IFERROR(SMALL(AW346:AW1024,ROW()-ROW($AW$1027)+1),"")</f>
        <v>0</v>
      </c>
      <c r="AX1443">
        <f>IFERROR(SMALL(AX346:AX1024,ROW()-ROW($AX$1027)+1),"")</f>
        <v>0</v>
      </c>
      <c r="AY1443">
        <f>IFERROR(SMALL(AY346:AY1024,ROW()-ROW($AY$1027)+1),"")</f>
        <v>0</v>
      </c>
      <c r="AZ1443">
        <f>IFERROR(SMALL(AZ346:AZ1024,ROW()-ROW($AZ$1027)+1),"")</f>
        <v>0</v>
      </c>
      <c r="BA1443">
        <f>IFERROR(SMALL(BA346:BA1024,ROW()-ROW($BA$1027)+1),"")</f>
        <v>0</v>
      </c>
      <c r="BB1443">
        <f>IFERROR(SMALL(BB346:BB1024,ROW()-ROW($BB$1027)+1),"")</f>
        <v>0</v>
      </c>
      <c r="BC1443">
        <f>IFERROR(SMALL(BC346:BC1024,ROW()-ROW($BC$1027)+1),"")</f>
        <v>0</v>
      </c>
      <c r="BD1443">
        <f>IFERROR(SMALL(BD346:BD1024,ROW()-ROW($BD$1027)+1),"")</f>
        <v>0</v>
      </c>
      <c r="BE1443">
        <f>IFERROR(SMALL(BE346:BE1024,ROW()-ROW($BE$1027)+1),"")</f>
        <v>0</v>
      </c>
      <c r="BF1443">
        <f>IFERROR(SMALL(BF346:BF1024,ROW()-ROW($BF$1027)+1),"")</f>
        <v>0</v>
      </c>
      <c r="BG1443">
        <f>IFERROR(SMALL(BG346:BG1024,ROW()-ROW($BG$1027)+1),"")</f>
        <v>0</v>
      </c>
      <c r="BH1443">
        <f>IFERROR(SMALL(BH346:BH1024,ROW()-ROW($BH$1027)+1),"")</f>
        <v>0</v>
      </c>
      <c r="BI1443">
        <f>IFERROR(SMALL(BI346:BI1024,ROW()-ROW($BI$1027)+1),"")</f>
        <v>0</v>
      </c>
      <c r="BJ1443">
        <f>IFERROR(SMALL(BJ346:BJ1024,ROW()-ROW($BJ$1027)+1),"")</f>
        <v>0</v>
      </c>
      <c r="BK1443">
        <f>IFERROR(SMALL(BK346:BK1024,ROW()-ROW($BK$1027)+1),"")</f>
        <v>0</v>
      </c>
      <c r="BL1443">
        <f>IFERROR(SMALL(BL346:BL1024,ROW()-ROW($BL$1027)+1),"")</f>
        <v>0</v>
      </c>
      <c r="BM1443">
        <f>IFERROR(SMALL(BM346:BM1024,ROW()-ROW($BM$1027)+1),"")</f>
        <v>0</v>
      </c>
      <c r="BN1443">
        <f>IFERROR(SMALL(BN346:BN1024,ROW()-ROW($BN$1027)+1),"")</f>
        <v>0</v>
      </c>
      <c r="BO1443">
        <f>IFERROR(SMALL(BO346:BO1024,ROW()-ROW($BO$1027)+1),"")</f>
        <v>0</v>
      </c>
      <c r="BP1443">
        <f>IFERROR(SMALL(BP346:BP1024,ROW()-ROW($BP$1027)+1),"")</f>
        <v>0</v>
      </c>
      <c r="BQ1443">
        <f>IFERROR(SMALL(BQ346:BQ1024,ROW()-ROW($BQ$1027)+1),"")</f>
        <v>0</v>
      </c>
      <c r="BR1443">
        <f>IFERROR(SMALL(BR346:BR1024,ROW()-ROW($BR$1027)+1),"")</f>
        <v>0</v>
      </c>
    </row>
    <row r="1444" spans="5:70">
      <c r="E1444">
        <f>IFERROR(SMALL(E346:E1024,ROW()-ROW($E$1027)+1),"")</f>
        <v>0</v>
      </c>
      <c r="F1444">
        <f>IFERROR(SMALL(F346:F1024,ROW()-ROW($F$1027)+1),"")</f>
        <v>0</v>
      </c>
      <c r="G1444">
        <f>IFERROR(SMALL(G346:G1024,ROW()-ROW($G$1027)+1),"")</f>
        <v>0</v>
      </c>
      <c r="H1444">
        <f>IFERROR(SMALL(H346:H1024,ROW()-ROW($H$1027)+1),"")</f>
        <v>0</v>
      </c>
      <c r="I1444">
        <f>IFERROR(SMALL(I346:I1024,ROW()-ROW($I$1027)+1),"")</f>
        <v>0</v>
      </c>
      <c r="J1444">
        <f>IFERROR(SMALL(J346:J1024,ROW()-ROW($J$1027)+1),"")</f>
        <v>0</v>
      </c>
      <c r="K1444">
        <f>IFERROR(SMALL(K346:K1024,ROW()-ROW($K$1027)+1),"")</f>
        <v>0</v>
      </c>
      <c r="L1444">
        <f>IFERROR(SMALL(L346:L1024,ROW()-ROW($L$1027)+1),"")</f>
        <v>0</v>
      </c>
      <c r="M1444">
        <f>IFERROR(SMALL(M346:M1024,ROW()-ROW($M$1027)+1),"")</f>
        <v>0</v>
      </c>
      <c r="N1444">
        <f>IFERROR(SMALL(N346:N1024,ROW()-ROW($N$1027)+1),"")</f>
        <v>0</v>
      </c>
      <c r="O1444">
        <f>IFERROR(SMALL(O346:O1024,ROW()-ROW($O$1027)+1),"")</f>
        <v>0</v>
      </c>
      <c r="P1444">
        <f>IFERROR(SMALL(P346:P1024,ROW()-ROW($P$1027)+1),"")</f>
        <v>0</v>
      </c>
      <c r="Q1444">
        <f>IFERROR(SMALL(Q346:Q1024,ROW()-ROW($Q$1027)+1),"")</f>
        <v>0</v>
      </c>
      <c r="R1444">
        <f>IFERROR(SMALL(R346:R1024,ROW()-ROW($R$1027)+1),"")</f>
        <v>0</v>
      </c>
      <c r="S1444">
        <f>IFERROR(SMALL(S346:S1024,ROW()-ROW($S$1027)+1),"")</f>
        <v>0</v>
      </c>
      <c r="T1444">
        <f>IFERROR(SMALL(T346:T1024,ROW()-ROW($T$1027)+1),"")</f>
        <v>0</v>
      </c>
      <c r="U1444">
        <f>IFERROR(SMALL(U346:U1024,ROW()-ROW($U$1027)+1),"")</f>
        <v>0</v>
      </c>
      <c r="V1444">
        <f>IFERROR(SMALL(V346:V1024,ROW()-ROW($V$1027)+1),"")</f>
        <v>0</v>
      </c>
      <c r="W1444">
        <f>IFERROR(SMALL(W346:W1024,ROW()-ROW($W$1027)+1),"")</f>
        <v>0</v>
      </c>
      <c r="X1444">
        <f>IFERROR(SMALL(X346:X1024,ROW()-ROW($X$1027)+1),"")</f>
        <v>0</v>
      </c>
      <c r="Y1444">
        <f>IFERROR(SMALL(Y346:Y1024,ROW()-ROW($Y$1027)+1),"")</f>
        <v>0</v>
      </c>
      <c r="Z1444">
        <f>IFERROR(SMALL(Z346:Z1024,ROW()-ROW($Z$1027)+1),"")</f>
        <v>0</v>
      </c>
      <c r="AA1444">
        <f>IFERROR(SMALL(AA346:AA1024,ROW()-ROW($AA$1027)+1),"")</f>
        <v>0</v>
      </c>
      <c r="AB1444">
        <f>IFERROR(SMALL(AB346:AB1024,ROW()-ROW($AB$1027)+1),"")</f>
        <v>0</v>
      </c>
      <c r="AC1444">
        <f>IFERROR(SMALL(AC346:AC1024,ROW()-ROW($AC$1027)+1),"")</f>
        <v>0</v>
      </c>
      <c r="AD1444">
        <f>IFERROR(SMALL(AD346:AD1024,ROW()-ROW($AD$1027)+1),"")</f>
        <v>0</v>
      </c>
      <c r="AE1444">
        <f>IFERROR(SMALL(AE346:AE1024,ROW()-ROW($AE$1027)+1),"")</f>
        <v>0</v>
      </c>
      <c r="AF1444">
        <f>IFERROR(SMALL(AF346:AF1024,ROW()-ROW($AF$1027)+1),"")</f>
        <v>0</v>
      </c>
      <c r="AG1444">
        <f>IFERROR(SMALL(AG346:AG1024,ROW()-ROW($AG$1027)+1),"")</f>
        <v>0</v>
      </c>
      <c r="AH1444">
        <f>IFERROR(SMALL(AH346:AH1024,ROW()-ROW($AH$1027)+1),"")</f>
        <v>0</v>
      </c>
      <c r="AI1444">
        <f>IFERROR(SMALL(AI346:AI1024,ROW()-ROW($AI$1027)+1),"")</f>
        <v>0</v>
      </c>
      <c r="AJ1444">
        <f>IFERROR(SMALL(AJ346:AJ1024,ROW()-ROW($AJ$1027)+1),"")</f>
        <v>0</v>
      </c>
      <c r="AM1444">
        <f>IFERROR(SMALL(AM346:AM1024,ROW()-ROW($AM$1027)+1),"")</f>
        <v>0</v>
      </c>
      <c r="AN1444">
        <f>IFERROR(SMALL(AN346:AN1024,ROW()-ROW($AN$1027)+1),"")</f>
        <v>0</v>
      </c>
      <c r="AO1444">
        <f>IFERROR(SMALL(AO346:AO1024,ROW()-ROW($AO$1027)+1),"")</f>
        <v>0</v>
      </c>
      <c r="AP1444">
        <f>IFERROR(SMALL(AP346:AP1024,ROW()-ROW($AP$1027)+1),"")</f>
        <v>0</v>
      </c>
      <c r="AQ1444">
        <f>IFERROR(SMALL(AQ346:AQ1024,ROW()-ROW($AQ$1027)+1),"")</f>
        <v>0</v>
      </c>
      <c r="AR1444">
        <f>IFERROR(SMALL(AR346:AR1024,ROW()-ROW($AR$1027)+1),"")</f>
        <v>0</v>
      </c>
      <c r="AS1444">
        <f>IFERROR(SMALL(AS346:AS1024,ROW()-ROW($AS$1027)+1),"")</f>
        <v>0</v>
      </c>
      <c r="AT1444">
        <f>IFERROR(SMALL(AT346:AT1024,ROW()-ROW($AT$1027)+1),"")</f>
        <v>0</v>
      </c>
      <c r="AU1444">
        <f>IFERROR(SMALL(AU346:AU1024,ROW()-ROW($AU$1027)+1),"")</f>
        <v>0</v>
      </c>
      <c r="AV1444">
        <f>IFERROR(SMALL(AV346:AV1024,ROW()-ROW($AV$1027)+1),"")</f>
        <v>0</v>
      </c>
      <c r="AW1444">
        <f>IFERROR(SMALL(AW346:AW1024,ROW()-ROW($AW$1027)+1),"")</f>
        <v>0</v>
      </c>
      <c r="AX1444">
        <f>IFERROR(SMALL(AX346:AX1024,ROW()-ROW($AX$1027)+1),"")</f>
        <v>0</v>
      </c>
      <c r="AY1444">
        <f>IFERROR(SMALL(AY346:AY1024,ROW()-ROW($AY$1027)+1),"")</f>
        <v>0</v>
      </c>
      <c r="AZ1444">
        <f>IFERROR(SMALL(AZ346:AZ1024,ROW()-ROW($AZ$1027)+1),"")</f>
        <v>0</v>
      </c>
      <c r="BA1444">
        <f>IFERROR(SMALL(BA346:BA1024,ROW()-ROW($BA$1027)+1),"")</f>
        <v>0</v>
      </c>
      <c r="BB1444">
        <f>IFERROR(SMALL(BB346:BB1024,ROW()-ROW($BB$1027)+1),"")</f>
        <v>0</v>
      </c>
      <c r="BC1444">
        <f>IFERROR(SMALL(BC346:BC1024,ROW()-ROW($BC$1027)+1),"")</f>
        <v>0</v>
      </c>
      <c r="BD1444">
        <f>IFERROR(SMALL(BD346:BD1024,ROW()-ROW($BD$1027)+1),"")</f>
        <v>0</v>
      </c>
      <c r="BE1444">
        <f>IFERROR(SMALL(BE346:BE1024,ROW()-ROW($BE$1027)+1),"")</f>
        <v>0</v>
      </c>
      <c r="BF1444">
        <f>IFERROR(SMALL(BF346:BF1024,ROW()-ROW($BF$1027)+1),"")</f>
        <v>0</v>
      </c>
      <c r="BG1444">
        <f>IFERROR(SMALL(BG346:BG1024,ROW()-ROW($BG$1027)+1),"")</f>
        <v>0</v>
      </c>
      <c r="BH1444">
        <f>IFERROR(SMALL(BH346:BH1024,ROW()-ROW($BH$1027)+1),"")</f>
        <v>0</v>
      </c>
      <c r="BI1444">
        <f>IFERROR(SMALL(BI346:BI1024,ROW()-ROW($BI$1027)+1),"")</f>
        <v>0</v>
      </c>
      <c r="BJ1444">
        <f>IFERROR(SMALL(BJ346:BJ1024,ROW()-ROW($BJ$1027)+1),"")</f>
        <v>0</v>
      </c>
      <c r="BK1444">
        <f>IFERROR(SMALL(BK346:BK1024,ROW()-ROW($BK$1027)+1),"")</f>
        <v>0</v>
      </c>
      <c r="BL1444">
        <f>IFERROR(SMALL(BL346:BL1024,ROW()-ROW($BL$1027)+1),"")</f>
        <v>0</v>
      </c>
      <c r="BM1444">
        <f>IFERROR(SMALL(BM346:BM1024,ROW()-ROW($BM$1027)+1),"")</f>
        <v>0</v>
      </c>
      <c r="BN1444">
        <f>IFERROR(SMALL(BN346:BN1024,ROW()-ROW($BN$1027)+1),"")</f>
        <v>0</v>
      </c>
      <c r="BO1444">
        <f>IFERROR(SMALL(BO346:BO1024,ROW()-ROW($BO$1027)+1),"")</f>
        <v>0</v>
      </c>
      <c r="BP1444">
        <f>IFERROR(SMALL(BP346:BP1024,ROW()-ROW($BP$1027)+1),"")</f>
        <v>0</v>
      </c>
      <c r="BQ1444">
        <f>IFERROR(SMALL(BQ346:BQ1024,ROW()-ROW($BQ$1027)+1),"")</f>
        <v>0</v>
      </c>
      <c r="BR1444">
        <f>IFERROR(SMALL(BR346:BR1024,ROW()-ROW($BR$1027)+1),"")</f>
        <v>0</v>
      </c>
    </row>
    <row r="1445" spans="5:70">
      <c r="E1445">
        <f>IFERROR(SMALL(E346:E1024,ROW()-ROW($E$1027)+1),"")</f>
        <v>0</v>
      </c>
      <c r="F1445">
        <f>IFERROR(SMALL(F346:F1024,ROW()-ROW($F$1027)+1),"")</f>
        <v>0</v>
      </c>
      <c r="G1445">
        <f>IFERROR(SMALL(G346:G1024,ROW()-ROW($G$1027)+1),"")</f>
        <v>0</v>
      </c>
      <c r="H1445">
        <f>IFERROR(SMALL(H346:H1024,ROW()-ROW($H$1027)+1),"")</f>
        <v>0</v>
      </c>
      <c r="I1445">
        <f>IFERROR(SMALL(I346:I1024,ROW()-ROW($I$1027)+1),"")</f>
        <v>0</v>
      </c>
      <c r="J1445">
        <f>IFERROR(SMALL(J346:J1024,ROW()-ROW($J$1027)+1),"")</f>
        <v>0</v>
      </c>
      <c r="K1445">
        <f>IFERROR(SMALL(K346:K1024,ROW()-ROW($K$1027)+1),"")</f>
        <v>0</v>
      </c>
      <c r="L1445">
        <f>IFERROR(SMALL(L346:L1024,ROW()-ROW($L$1027)+1),"")</f>
        <v>0</v>
      </c>
      <c r="M1445">
        <f>IFERROR(SMALL(M346:M1024,ROW()-ROW($M$1027)+1),"")</f>
        <v>0</v>
      </c>
      <c r="N1445">
        <f>IFERROR(SMALL(N346:N1024,ROW()-ROW($N$1027)+1),"")</f>
        <v>0</v>
      </c>
      <c r="O1445">
        <f>IFERROR(SMALL(O346:O1024,ROW()-ROW($O$1027)+1),"")</f>
        <v>0</v>
      </c>
      <c r="P1445">
        <f>IFERROR(SMALL(P346:P1024,ROW()-ROW($P$1027)+1),"")</f>
        <v>0</v>
      </c>
      <c r="Q1445">
        <f>IFERROR(SMALL(Q346:Q1024,ROW()-ROW($Q$1027)+1),"")</f>
        <v>0</v>
      </c>
      <c r="R1445">
        <f>IFERROR(SMALL(R346:R1024,ROW()-ROW($R$1027)+1),"")</f>
        <v>0</v>
      </c>
      <c r="S1445">
        <f>IFERROR(SMALL(S346:S1024,ROW()-ROW($S$1027)+1),"")</f>
        <v>0</v>
      </c>
      <c r="T1445">
        <f>IFERROR(SMALL(T346:T1024,ROW()-ROW($T$1027)+1),"")</f>
        <v>0</v>
      </c>
      <c r="U1445">
        <f>IFERROR(SMALL(U346:U1024,ROW()-ROW($U$1027)+1),"")</f>
        <v>0</v>
      </c>
      <c r="V1445">
        <f>IFERROR(SMALL(V346:V1024,ROW()-ROW($V$1027)+1),"")</f>
        <v>0</v>
      </c>
      <c r="W1445">
        <f>IFERROR(SMALL(W346:W1024,ROW()-ROW($W$1027)+1),"")</f>
        <v>0</v>
      </c>
      <c r="X1445">
        <f>IFERROR(SMALL(X346:X1024,ROW()-ROW($X$1027)+1),"")</f>
        <v>0</v>
      </c>
      <c r="Y1445">
        <f>IFERROR(SMALL(Y346:Y1024,ROW()-ROW($Y$1027)+1),"")</f>
        <v>0</v>
      </c>
      <c r="Z1445">
        <f>IFERROR(SMALL(Z346:Z1024,ROW()-ROW($Z$1027)+1),"")</f>
        <v>0</v>
      </c>
      <c r="AA1445">
        <f>IFERROR(SMALL(AA346:AA1024,ROW()-ROW($AA$1027)+1),"")</f>
        <v>0</v>
      </c>
      <c r="AB1445">
        <f>IFERROR(SMALL(AB346:AB1024,ROW()-ROW($AB$1027)+1),"")</f>
        <v>0</v>
      </c>
      <c r="AC1445">
        <f>IFERROR(SMALL(AC346:AC1024,ROW()-ROW($AC$1027)+1),"")</f>
        <v>0</v>
      </c>
      <c r="AD1445">
        <f>IFERROR(SMALL(AD346:AD1024,ROW()-ROW($AD$1027)+1),"")</f>
        <v>0</v>
      </c>
      <c r="AE1445">
        <f>IFERROR(SMALL(AE346:AE1024,ROW()-ROW($AE$1027)+1),"")</f>
        <v>0</v>
      </c>
      <c r="AF1445">
        <f>IFERROR(SMALL(AF346:AF1024,ROW()-ROW($AF$1027)+1),"")</f>
        <v>0</v>
      </c>
      <c r="AG1445">
        <f>IFERROR(SMALL(AG346:AG1024,ROW()-ROW($AG$1027)+1),"")</f>
        <v>0</v>
      </c>
      <c r="AH1445">
        <f>IFERROR(SMALL(AH346:AH1024,ROW()-ROW($AH$1027)+1),"")</f>
        <v>0</v>
      </c>
      <c r="AI1445">
        <f>IFERROR(SMALL(AI346:AI1024,ROW()-ROW($AI$1027)+1),"")</f>
        <v>0</v>
      </c>
      <c r="AJ1445">
        <f>IFERROR(SMALL(AJ346:AJ1024,ROW()-ROW($AJ$1027)+1),"")</f>
        <v>0</v>
      </c>
      <c r="AM1445">
        <f>IFERROR(SMALL(AM346:AM1024,ROW()-ROW($AM$1027)+1),"")</f>
        <v>0</v>
      </c>
      <c r="AN1445">
        <f>IFERROR(SMALL(AN346:AN1024,ROW()-ROW($AN$1027)+1),"")</f>
        <v>0</v>
      </c>
      <c r="AO1445">
        <f>IFERROR(SMALL(AO346:AO1024,ROW()-ROW($AO$1027)+1),"")</f>
        <v>0</v>
      </c>
      <c r="AP1445">
        <f>IFERROR(SMALL(AP346:AP1024,ROW()-ROW($AP$1027)+1),"")</f>
        <v>0</v>
      </c>
      <c r="AQ1445">
        <f>IFERROR(SMALL(AQ346:AQ1024,ROW()-ROW($AQ$1027)+1),"")</f>
        <v>0</v>
      </c>
      <c r="AR1445">
        <f>IFERROR(SMALL(AR346:AR1024,ROW()-ROW($AR$1027)+1),"")</f>
        <v>0</v>
      </c>
      <c r="AS1445">
        <f>IFERROR(SMALL(AS346:AS1024,ROW()-ROW($AS$1027)+1),"")</f>
        <v>0</v>
      </c>
      <c r="AT1445">
        <f>IFERROR(SMALL(AT346:AT1024,ROW()-ROW($AT$1027)+1),"")</f>
        <v>0</v>
      </c>
      <c r="AU1445">
        <f>IFERROR(SMALL(AU346:AU1024,ROW()-ROW($AU$1027)+1),"")</f>
        <v>0</v>
      </c>
      <c r="AV1445">
        <f>IFERROR(SMALL(AV346:AV1024,ROW()-ROW($AV$1027)+1),"")</f>
        <v>0</v>
      </c>
      <c r="AW1445">
        <f>IFERROR(SMALL(AW346:AW1024,ROW()-ROW($AW$1027)+1),"")</f>
        <v>0</v>
      </c>
      <c r="AX1445">
        <f>IFERROR(SMALL(AX346:AX1024,ROW()-ROW($AX$1027)+1),"")</f>
        <v>0</v>
      </c>
      <c r="AY1445">
        <f>IFERROR(SMALL(AY346:AY1024,ROW()-ROW($AY$1027)+1),"")</f>
        <v>0</v>
      </c>
      <c r="AZ1445">
        <f>IFERROR(SMALL(AZ346:AZ1024,ROW()-ROW($AZ$1027)+1),"")</f>
        <v>0</v>
      </c>
      <c r="BA1445">
        <f>IFERROR(SMALL(BA346:BA1024,ROW()-ROW($BA$1027)+1),"")</f>
        <v>0</v>
      </c>
      <c r="BB1445">
        <f>IFERROR(SMALL(BB346:BB1024,ROW()-ROW($BB$1027)+1),"")</f>
        <v>0</v>
      </c>
      <c r="BC1445">
        <f>IFERROR(SMALL(BC346:BC1024,ROW()-ROW($BC$1027)+1),"")</f>
        <v>0</v>
      </c>
      <c r="BD1445">
        <f>IFERROR(SMALL(BD346:BD1024,ROW()-ROW($BD$1027)+1),"")</f>
        <v>0</v>
      </c>
      <c r="BE1445">
        <f>IFERROR(SMALL(BE346:BE1024,ROW()-ROW($BE$1027)+1),"")</f>
        <v>0</v>
      </c>
      <c r="BF1445">
        <f>IFERROR(SMALL(BF346:BF1024,ROW()-ROW($BF$1027)+1),"")</f>
        <v>0</v>
      </c>
      <c r="BG1445">
        <f>IFERROR(SMALL(BG346:BG1024,ROW()-ROW($BG$1027)+1),"")</f>
        <v>0</v>
      </c>
      <c r="BH1445">
        <f>IFERROR(SMALL(BH346:BH1024,ROW()-ROW($BH$1027)+1),"")</f>
        <v>0</v>
      </c>
      <c r="BI1445">
        <f>IFERROR(SMALL(BI346:BI1024,ROW()-ROW($BI$1027)+1),"")</f>
        <v>0</v>
      </c>
      <c r="BJ1445">
        <f>IFERROR(SMALL(BJ346:BJ1024,ROW()-ROW($BJ$1027)+1),"")</f>
        <v>0</v>
      </c>
      <c r="BK1445">
        <f>IFERROR(SMALL(BK346:BK1024,ROW()-ROW($BK$1027)+1),"")</f>
        <v>0</v>
      </c>
      <c r="BL1445">
        <f>IFERROR(SMALL(BL346:BL1024,ROW()-ROW($BL$1027)+1),"")</f>
        <v>0</v>
      </c>
      <c r="BM1445">
        <f>IFERROR(SMALL(BM346:BM1024,ROW()-ROW($BM$1027)+1),"")</f>
        <v>0</v>
      </c>
      <c r="BN1445">
        <f>IFERROR(SMALL(BN346:BN1024,ROW()-ROW($BN$1027)+1),"")</f>
        <v>0</v>
      </c>
      <c r="BO1445">
        <f>IFERROR(SMALL(BO346:BO1024,ROW()-ROW($BO$1027)+1),"")</f>
        <v>0</v>
      </c>
      <c r="BP1445">
        <f>IFERROR(SMALL(BP346:BP1024,ROW()-ROW($BP$1027)+1),"")</f>
        <v>0</v>
      </c>
      <c r="BQ1445">
        <f>IFERROR(SMALL(BQ346:BQ1024,ROW()-ROW($BQ$1027)+1),"")</f>
        <v>0</v>
      </c>
      <c r="BR1445">
        <f>IFERROR(SMALL(BR346:BR1024,ROW()-ROW($BR$1027)+1),"")</f>
        <v>0</v>
      </c>
    </row>
    <row r="1446" spans="5:70">
      <c r="E1446">
        <f>IFERROR(SMALL(E346:E1024,ROW()-ROW($E$1027)+1),"")</f>
        <v>0</v>
      </c>
      <c r="F1446">
        <f>IFERROR(SMALL(F346:F1024,ROW()-ROW($F$1027)+1),"")</f>
        <v>0</v>
      </c>
      <c r="G1446">
        <f>IFERROR(SMALL(G346:G1024,ROW()-ROW($G$1027)+1),"")</f>
        <v>0</v>
      </c>
      <c r="H1446">
        <f>IFERROR(SMALL(H346:H1024,ROW()-ROW($H$1027)+1),"")</f>
        <v>0</v>
      </c>
      <c r="I1446">
        <f>IFERROR(SMALL(I346:I1024,ROW()-ROW($I$1027)+1),"")</f>
        <v>0</v>
      </c>
      <c r="J1446">
        <f>IFERROR(SMALL(J346:J1024,ROW()-ROW($J$1027)+1),"")</f>
        <v>0</v>
      </c>
      <c r="K1446">
        <f>IFERROR(SMALL(K346:K1024,ROW()-ROW($K$1027)+1),"")</f>
        <v>0</v>
      </c>
      <c r="L1446">
        <f>IFERROR(SMALL(L346:L1024,ROW()-ROW($L$1027)+1),"")</f>
        <v>0</v>
      </c>
      <c r="M1446">
        <f>IFERROR(SMALL(M346:M1024,ROW()-ROW($M$1027)+1),"")</f>
        <v>0</v>
      </c>
      <c r="N1446">
        <f>IFERROR(SMALL(N346:N1024,ROW()-ROW($N$1027)+1),"")</f>
        <v>0</v>
      </c>
      <c r="O1446">
        <f>IFERROR(SMALL(O346:O1024,ROW()-ROW($O$1027)+1),"")</f>
        <v>0</v>
      </c>
      <c r="P1446">
        <f>IFERROR(SMALL(P346:P1024,ROW()-ROW($P$1027)+1),"")</f>
        <v>0</v>
      </c>
      <c r="Q1446">
        <f>IFERROR(SMALL(Q346:Q1024,ROW()-ROW($Q$1027)+1),"")</f>
        <v>0</v>
      </c>
      <c r="R1446">
        <f>IFERROR(SMALL(R346:R1024,ROW()-ROW($R$1027)+1),"")</f>
        <v>0</v>
      </c>
      <c r="S1446">
        <f>IFERROR(SMALL(S346:S1024,ROW()-ROW($S$1027)+1),"")</f>
        <v>0</v>
      </c>
      <c r="T1446">
        <f>IFERROR(SMALL(T346:T1024,ROW()-ROW($T$1027)+1),"")</f>
        <v>0</v>
      </c>
      <c r="U1446">
        <f>IFERROR(SMALL(U346:U1024,ROW()-ROW($U$1027)+1),"")</f>
        <v>0</v>
      </c>
      <c r="V1446">
        <f>IFERROR(SMALL(V346:V1024,ROW()-ROW($V$1027)+1),"")</f>
        <v>0</v>
      </c>
      <c r="W1446">
        <f>IFERROR(SMALL(W346:W1024,ROW()-ROW($W$1027)+1),"")</f>
        <v>0</v>
      </c>
      <c r="X1446">
        <f>IFERROR(SMALL(X346:X1024,ROW()-ROW($X$1027)+1),"")</f>
        <v>0</v>
      </c>
      <c r="Y1446">
        <f>IFERROR(SMALL(Y346:Y1024,ROW()-ROW($Y$1027)+1),"")</f>
        <v>0</v>
      </c>
      <c r="Z1446">
        <f>IFERROR(SMALL(Z346:Z1024,ROW()-ROW($Z$1027)+1),"")</f>
        <v>0</v>
      </c>
      <c r="AA1446">
        <f>IFERROR(SMALL(AA346:AA1024,ROW()-ROW($AA$1027)+1),"")</f>
        <v>0</v>
      </c>
      <c r="AB1446">
        <f>IFERROR(SMALL(AB346:AB1024,ROW()-ROW($AB$1027)+1),"")</f>
        <v>0</v>
      </c>
      <c r="AC1446">
        <f>IFERROR(SMALL(AC346:AC1024,ROW()-ROW($AC$1027)+1),"")</f>
        <v>0</v>
      </c>
      <c r="AD1446">
        <f>IFERROR(SMALL(AD346:AD1024,ROW()-ROW($AD$1027)+1),"")</f>
        <v>0</v>
      </c>
      <c r="AE1446">
        <f>IFERROR(SMALL(AE346:AE1024,ROW()-ROW($AE$1027)+1),"")</f>
        <v>0</v>
      </c>
      <c r="AF1446">
        <f>IFERROR(SMALL(AF346:AF1024,ROW()-ROW($AF$1027)+1),"")</f>
        <v>0</v>
      </c>
      <c r="AG1446">
        <f>IFERROR(SMALL(AG346:AG1024,ROW()-ROW($AG$1027)+1),"")</f>
        <v>0</v>
      </c>
      <c r="AH1446">
        <f>IFERROR(SMALL(AH346:AH1024,ROW()-ROW($AH$1027)+1),"")</f>
        <v>0</v>
      </c>
      <c r="AI1446">
        <f>IFERROR(SMALL(AI346:AI1024,ROW()-ROW($AI$1027)+1),"")</f>
        <v>0</v>
      </c>
      <c r="AJ1446">
        <f>IFERROR(SMALL(AJ346:AJ1024,ROW()-ROW($AJ$1027)+1),"")</f>
        <v>0</v>
      </c>
      <c r="AM1446">
        <f>IFERROR(SMALL(AM346:AM1024,ROW()-ROW($AM$1027)+1),"")</f>
        <v>0</v>
      </c>
      <c r="AN1446">
        <f>IFERROR(SMALL(AN346:AN1024,ROW()-ROW($AN$1027)+1),"")</f>
        <v>0</v>
      </c>
      <c r="AO1446">
        <f>IFERROR(SMALL(AO346:AO1024,ROW()-ROW($AO$1027)+1),"")</f>
        <v>0</v>
      </c>
      <c r="AP1446">
        <f>IFERROR(SMALL(AP346:AP1024,ROW()-ROW($AP$1027)+1),"")</f>
        <v>0</v>
      </c>
      <c r="AQ1446">
        <f>IFERROR(SMALL(AQ346:AQ1024,ROW()-ROW($AQ$1027)+1),"")</f>
        <v>0</v>
      </c>
      <c r="AR1446">
        <f>IFERROR(SMALL(AR346:AR1024,ROW()-ROW($AR$1027)+1),"")</f>
        <v>0</v>
      </c>
      <c r="AS1446">
        <f>IFERROR(SMALL(AS346:AS1024,ROW()-ROW($AS$1027)+1),"")</f>
        <v>0</v>
      </c>
      <c r="AT1446">
        <f>IFERROR(SMALL(AT346:AT1024,ROW()-ROW($AT$1027)+1),"")</f>
        <v>0</v>
      </c>
      <c r="AU1446">
        <f>IFERROR(SMALL(AU346:AU1024,ROW()-ROW($AU$1027)+1),"")</f>
        <v>0</v>
      </c>
      <c r="AV1446">
        <f>IFERROR(SMALL(AV346:AV1024,ROW()-ROW($AV$1027)+1),"")</f>
        <v>0</v>
      </c>
      <c r="AW1446">
        <f>IFERROR(SMALL(AW346:AW1024,ROW()-ROW($AW$1027)+1),"")</f>
        <v>0</v>
      </c>
      <c r="AX1446">
        <f>IFERROR(SMALL(AX346:AX1024,ROW()-ROW($AX$1027)+1),"")</f>
        <v>0</v>
      </c>
      <c r="AY1446">
        <f>IFERROR(SMALL(AY346:AY1024,ROW()-ROW($AY$1027)+1),"")</f>
        <v>0</v>
      </c>
      <c r="AZ1446">
        <f>IFERROR(SMALL(AZ346:AZ1024,ROW()-ROW($AZ$1027)+1),"")</f>
        <v>0</v>
      </c>
      <c r="BA1446">
        <f>IFERROR(SMALL(BA346:BA1024,ROW()-ROW($BA$1027)+1),"")</f>
        <v>0</v>
      </c>
      <c r="BB1446">
        <f>IFERROR(SMALL(BB346:BB1024,ROW()-ROW($BB$1027)+1),"")</f>
        <v>0</v>
      </c>
      <c r="BC1446">
        <f>IFERROR(SMALL(BC346:BC1024,ROW()-ROW($BC$1027)+1),"")</f>
        <v>0</v>
      </c>
      <c r="BD1446">
        <f>IFERROR(SMALL(BD346:BD1024,ROW()-ROW($BD$1027)+1),"")</f>
        <v>0</v>
      </c>
      <c r="BE1446">
        <f>IFERROR(SMALL(BE346:BE1024,ROW()-ROW($BE$1027)+1),"")</f>
        <v>0</v>
      </c>
      <c r="BF1446">
        <f>IFERROR(SMALL(BF346:BF1024,ROW()-ROW($BF$1027)+1),"")</f>
        <v>0</v>
      </c>
      <c r="BG1446">
        <f>IFERROR(SMALL(BG346:BG1024,ROW()-ROW($BG$1027)+1),"")</f>
        <v>0</v>
      </c>
      <c r="BH1446">
        <f>IFERROR(SMALL(BH346:BH1024,ROW()-ROW($BH$1027)+1),"")</f>
        <v>0</v>
      </c>
      <c r="BI1446">
        <f>IFERROR(SMALL(BI346:BI1024,ROW()-ROW($BI$1027)+1),"")</f>
        <v>0</v>
      </c>
      <c r="BJ1446">
        <f>IFERROR(SMALL(BJ346:BJ1024,ROW()-ROW($BJ$1027)+1),"")</f>
        <v>0</v>
      </c>
      <c r="BK1446">
        <f>IFERROR(SMALL(BK346:BK1024,ROW()-ROW($BK$1027)+1),"")</f>
        <v>0</v>
      </c>
      <c r="BL1446">
        <f>IFERROR(SMALL(BL346:BL1024,ROW()-ROW($BL$1027)+1),"")</f>
        <v>0</v>
      </c>
      <c r="BM1446">
        <f>IFERROR(SMALL(BM346:BM1024,ROW()-ROW($BM$1027)+1),"")</f>
        <v>0</v>
      </c>
      <c r="BN1446">
        <f>IFERROR(SMALL(BN346:BN1024,ROW()-ROW($BN$1027)+1),"")</f>
        <v>0</v>
      </c>
      <c r="BO1446">
        <f>IFERROR(SMALL(BO346:BO1024,ROW()-ROW($BO$1027)+1),"")</f>
        <v>0</v>
      </c>
      <c r="BP1446">
        <f>IFERROR(SMALL(BP346:BP1024,ROW()-ROW($BP$1027)+1),"")</f>
        <v>0</v>
      </c>
      <c r="BQ1446">
        <f>IFERROR(SMALL(BQ346:BQ1024,ROW()-ROW($BQ$1027)+1),"")</f>
        <v>0</v>
      </c>
      <c r="BR1446">
        <f>IFERROR(SMALL(BR346:BR1024,ROW()-ROW($BR$1027)+1),"")</f>
        <v>0</v>
      </c>
    </row>
    <row r="1447" spans="5:70">
      <c r="E1447">
        <f>IFERROR(SMALL(E346:E1024,ROW()-ROW($E$1027)+1),"")</f>
        <v>0</v>
      </c>
      <c r="F1447">
        <f>IFERROR(SMALL(F346:F1024,ROW()-ROW($F$1027)+1),"")</f>
        <v>0</v>
      </c>
      <c r="G1447">
        <f>IFERROR(SMALL(G346:G1024,ROW()-ROW($G$1027)+1),"")</f>
        <v>0</v>
      </c>
      <c r="H1447">
        <f>IFERROR(SMALL(H346:H1024,ROW()-ROW($H$1027)+1),"")</f>
        <v>0</v>
      </c>
      <c r="I1447">
        <f>IFERROR(SMALL(I346:I1024,ROW()-ROW($I$1027)+1),"")</f>
        <v>0</v>
      </c>
      <c r="J1447">
        <f>IFERROR(SMALL(J346:J1024,ROW()-ROW($J$1027)+1),"")</f>
        <v>0</v>
      </c>
      <c r="K1447">
        <f>IFERROR(SMALL(K346:K1024,ROW()-ROW($K$1027)+1),"")</f>
        <v>0</v>
      </c>
      <c r="L1447">
        <f>IFERROR(SMALL(L346:L1024,ROW()-ROW($L$1027)+1),"")</f>
        <v>0</v>
      </c>
      <c r="M1447">
        <f>IFERROR(SMALL(M346:M1024,ROW()-ROW($M$1027)+1),"")</f>
        <v>0</v>
      </c>
      <c r="N1447">
        <f>IFERROR(SMALL(N346:N1024,ROW()-ROW($N$1027)+1),"")</f>
        <v>0</v>
      </c>
      <c r="O1447">
        <f>IFERROR(SMALL(O346:O1024,ROW()-ROW($O$1027)+1),"")</f>
        <v>0</v>
      </c>
      <c r="P1447">
        <f>IFERROR(SMALL(P346:P1024,ROW()-ROW($P$1027)+1),"")</f>
        <v>0</v>
      </c>
      <c r="Q1447">
        <f>IFERROR(SMALL(Q346:Q1024,ROW()-ROW($Q$1027)+1),"")</f>
        <v>0</v>
      </c>
      <c r="R1447">
        <f>IFERROR(SMALL(R346:R1024,ROW()-ROW($R$1027)+1),"")</f>
        <v>0</v>
      </c>
      <c r="S1447">
        <f>IFERROR(SMALL(S346:S1024,ROW()-ROW($S$1027)+1),"")</f>
        <v>0</v>
      </c>
      <c r="T1447">
        <f>IFERROR(SMALL(T346:T1024,ROW()-ROW($T$1027)+1),"")</f>
        <v>0</v>
      </c>
      <c r="U1447">
        <f>IFERROR(SMALL(U346:U1024,ROW()-ROW($U$1027)+1),"")</f>
        <v>0</v>
      </c>
      <c r="V1447">
        <f>IFERROR(SMALL(V346:V1024,ROW()-ROW($V$1027)+1),"")</f>
        <v>0</v>
      </c>
      <c r="W1447">
        <f>IFERROR(SMALL(W346:W1024,ROW()-ROW($W$1027)+1),"")</f>
        <v>0</v>
      </c>
      <c r="X1447">
        <f>IFERROR(SMALL(X346:X1024,ROW()-ROW($X$1027)+1),"")</f>
        <v>0</v>
      </c>
      <c r="Y1447">
        <f>IFERROR(SMALL(Y346:Y1024,ROW()-ROW($Y$1027)+1),"")</f>
        <v>0</v>
      </c>
      <c r="Z1447">
        <f>IFERROR(SMALL(Z346:Z1024,ROW()-ROW($Z$1027)+1),"")</f>
        <v>0</v>
      </c>
      <c r="AA1447">
        <f>IFERROR(SMALL(AA346:AA1024,ROW()-ROW($AA$1027)+1),"")</f>
        <v>0</v>
      </c>
      <c r="AB1447">
        <f>IFERROR(SMALL(AB346:AB1024,ROW()-ROW($AB$1027)+1),"")</f>
        <v>0</v>
      </c>
      <c r="AC1447">
        <f>IFERROR(SMALL(AC346:AC1024,ROW()-ROW($AC$1027)+1),"")</f>
        <v>0</v>
      </c>
      <c r="AD1447">
        <f>IFERROR(SMALL(AD346:AD1024,ROW()-ROW($AD$1027)+1),"")</f>
        <v>0</v>
      </c>
      <c r="AE1447">
        <f>IFERROR(SMALL(AE346:AE1024,ROW()-ROW($AE$1027)+1),"")</f>
        <v>0</v>
      </c>
      <c r="AF1447">
        <f>IFERROR(SMALL(AF346:AF1024,ROW()-ROW($AF$1027)+1),"")</f>
        <v>0</v>
      </c>
      <c r="AG1447">
        <f>IFERROR(SMALL(AG346:AG1024,ROW()-ROW($AG$1027)+1),"")</f>
        <v>0</v>
      </c>
      <c r="AH1447">
        <f>IFERROR(SMALL(AH346:AH1024,ROW()-ROW($AH$1027)+1),"")</f>
        <v>0</v>
      </c>
      <c r="AI1447">
        <f>IFERROR(SMALL(AI346:AI1024,ROW()-ROW($AI$1027)+1),"")</f>
        <v>0</v>
      </c>
      <c r="AJ1447">
        <f>IFERROR(SMALL(AJ346:AJ1024,ROW()-ROW($AJ$1027)+1),"")</f>
        <v>0</v>
      </c>
      <c r="AM1447">
        <f>IFERROR(SMALL(AM346:AM1024,ROW()-ROW($AM$1027)+1),"")</f>
        <v>0</v>
      </c>
      <c r="AN1447">
        <f>IFERROR(SMALL(AN346:AN1024,ROW()-ROW($AN$1027)+1),"")</f>
        <v>0</v>
      </c>
      <c r="AO1447">
        <f>IFERROR(SMALL(AO346:AO1024,ROW()-ROW($AO$1027)+1),"")</f>
        <v>0</v>
      </c>
      <c r="AP1447">
        <f>IFERROR(SMALL(AP346:AP1024,ROW()-ROW($AP$1027)+1),"")</f>
        <v>0</v>
      </c>
      <c r="AQ1447">
        <f>IFERROR(SMALL(AQ346:AQ1024,ROW()-ROW($AQ$1027)+1),"")</f>
        <v>0</v>
      </c>
      <c r="AR1447">
        <f>IFERROR(SMALL(AR346:AR1024,ROW()-ROW($AR$1027)+1),"")</f>
        <v>0</v>
      </c>
      <c r="AS1447">
        <f>IFERROR(SMALL(AS346:AS1024,ROW()-ROW($AS$1027)+1),"")</f>
        <v>0</v>
      </c>
      <c r="AT1447">
        <f>IFERROR(SMALL(AT346:AT1024,ROW()-ROW($AT$1027)+1),"")</f>
        <v>0</v>
      </c>
      <c r="AU1447">
        <f>IFERROR(SMALL(AU346:AU1024,ROW()-ROW($AU$1027)+1),"")</f>
        <v>0</v>
      </c>
      <c r="AV1447">
        <f>IFERROR(SMALL(AV346:AV1024,ROW()-ROW($AV$1027)+1),"")</f>
        <v>0</v>
      </c>
      <c r="AW1447">
        <f>IFERROR(SMALL(AW346:AW1024,ROW()-ROW($AW$1027)+1),"")</f>
        <v>0</v>
      </c>
      <c r="AX1447">
        <f>IFERROR(SMALL(AX346:AX1024,ROW()-ROW($AX$1027)+1),"")</f>
        <v>0</v>
      </c>
      <c r="AY1447">
        <f>IFERROR(SMALL(AY346:AY1024,ROW()-ROW($AY$1027)+1),"")</f>
        <v>0</v>
      </c>
      <c r="AZ1447">
        <f>IFERROR(SMALL(AZ346:AZ1024,ROW()-ROW($AZ$1027)+1),"")</f>
        <v>0</v>
      </c>
      <c r="BA1447">
        <f>IFERROR(SMALL(BA346:BA1024,ROW()-ROW($BA$1027)+1),"")</f>
        <v>0</v>
      </c>
      <c r="BB1447">
        <f>IFERROR(SMALL(BB346:BB1024,ROW()-ROW($BB$1027)+1),"")</f>
        <v>0</v>
      </c>
      <c r="BC1447">
        <f>IFERROR(SMALL(BC346:BC1024,ROW()-ROW($BC$1027)+1),"")</f>
        <v>0</v>
      </c>
      <c r="BD1447">
        <f>IFERROR(SMALL(BD346:BD1024,ROW()-ROW($BD$1027)+1),"")</f>
        <v>0</v>
      </c>
      <c r="BE1447">
        <f>IFERROR(SMALL(BE346:BE1024,ROW()-ROW($BE$1027)+1),"")</f>
        <v>0</v>
      </c>
      <c r="BF1447">
        <f>IFERROR(SMALL(BF346:BF1024,ROW()-ROW($BF$1027)+1),"")</f>
        <v>0</v>
      </c>
      <c r="BG1447">
        <f>IFERROR(SMALL(BG346:BG1024,ROW()-ROW($BG$1027)+1),"")</f>
        <v>0</v>
      </c>
      <c r="BH1447">
        <f>IFERROR(SMALL(BH346:BH1024,ROW()-ROW($BH$1027)+1),"")</f>
        <v>0</v>
      </c>
      <c r="BI1447">
        <f>IFERROR(SMALL(BI346:BI1024,ROW()-ROW($BI$1027)+1),"")</f>
        <v>0</v>
      </c>
      <c r="BJ1447">
        <f>IFERROR(SMALL(BJ346:BJ1024,ROW()-ROW($BJ$1027)+1),"")</f>
        <v>0</v>
      </c>
      <c r="BK1447">
        <f>IFERROR(SMALL(BK346:BK1024,ROW()-ROW($BK$1027)+1),"")</f>
        <v>0</v>
      </c>
      <c r="BL1447">
        <f>IFERROR(SMALL(BL346:BL1024,ROW()-ROW($BL$1027)+1),"")</f>
        <v>0</v>
      </c>
      <c r="BM1447">
        <f>IFERROR(SMALL(BM346:BM1024,ROW()-ROW($BM$1027)+1),"")</f>
        <v>0</v>
      </c>
      <c r="BN1447">
        <f>IFERROR(SMALL(BN346:BN1024,ROW()-ROW($BN$1027)+1),"")</f>
        <v>0</v>
      </c>
      <c r="BO1447">
        <f>IFERROR(SMALL(BO346:BO1024,ROW()-ROW($BO$1027)+1),"")</f>
        <v>0</v>
      </c>
      <c r="BP1447">
        <f>IFERROR(SMALL(BP346:BP1024,ROW()-ROW($BP$1027)+1),"")</f>
        <v>0</v>
      </c>
      <c r="BQ1447">
        <f>IFERROR(SMALL(BQ346:BQ1024,ROW()-ROW($BQ$1027)+1),"")</f>
        <v>0</v>
      </c>
      <c r="BR1447">
        <f>IFERROR(SMALL(BR346:BR1024,ROW()-ROW($BR$1027)+1),"")</f>
        <v>0</v>
      </c>
    </row>
    <row r="1448" spans="5:70">
      <c r="E1448">
        <f>IFERROR(SMALL(E346:E1024,ROW()-ROW($E$1027)+1),"")</f>
        <v>0</v>
      </c>
      <c r="F1448">
        <f>IFERROR(SMALL(F346:F1024,ROW()-ROW($F$1027)+1),"")</f>
        <v>0</v>
      </c>
      <c r="G1448">
        <f>IFERROR(SMALL(G346:G1024,ROW()-ROW($G$1027)+1),"")</f>
        <v>0</v>
      </c>
      <c r="H1448">
        <f>IFERROR(SMALL(H346:H1024,ROW()-ROW($H$1027)+1),"")</f>
        <v>0</v>
      </c>
      <c r="I1448">
        <f>IFERROR(SMALL(I346:I1024,ROW()-ROW($I$1027)+1),"")</f>
        <v>0</v>
      </c>
      <c r="J1448">
        <f>IFERROR(SMALL(J346:J1024,ROW()-ROW($J$1027)+1),"")</f>
        <v>0</v>
      </c>
      <c r="K1448">
        <f>IFERROR(SMALL(K346:K1024,ROW()-ROW($K$1027)+1),"")</f>
        <v>0</v>
      </c>
      <c r="L1448">
        <f>IFERROR(SMALL(L346:L1024,ROW()-ROW($L$1027)+1),"")</f>
        <v>0</v>
      </c>
      <c r="M1448">
        <f>IFERROR(SMALL(M346:M1024,ROW()-ROW($M$1027)+1),"")</f>
        <v>0</v>
      </c>
      <c r="N1448">
        <f>IFERROR(SMALL(N346:N1024,ROW()-ROW($N$1027)+1),"")</f>
        <v>0</v>
      </c>
      <c r="O1448">
        <f>IFERROR(SMALL(O346:O1024,ROW()-ROW($O$1027)+1),"")</f>
        <v>0</v>
      </c>
      <c r="P1448">
        <f>IFERROR(SMALL(P346:P1024,ROW()-ROW($P$1027)+1),"")</f>
        <v>0</v>
      </c>
      <c r="Q1448">
        <f>IFERROR(SMALL(Q346:Q1024,ROW()-ROW($Q$1027)+1),"")</f>
        <v>0</v>
      </c>
      <c r="R1448">
        <f>IFERROR(SMALL(R346:R1024,ROW()-ROW($R$1027)+1),"")</f>
        <v>0</v>
      </c>
      <c r="S1448">
        <f>IFERROR(SMALL(S346:S1024,ROW()-ROW($S$1027)+1),"")</f>
        <v>0</v>
      </c>
      <c r="T1448">
        <f>IFERROR(SMALL(T346:T1024,ROW()-ROW($T$1027)+1),"")</f>
        <v>0</v>
      </c>
      <c r="U1448">
        <f>IFERROR(SMALL(U346:U1024,ROW()-ROW($U$1027)+1),"")</f>
        <v>0</v>
      </c>
      <c r="V1448">
        <f>IFERROR(SMALL(V346:V1024,ROW()-ROW($V$1027)+1),"")</f>
        <v>0</v>
      </c>
      <c r="W1448">
        <f>IFERROR(SMALL(W346:W1024,ROW()-ROW($W$1027)+1),"")</f>
        <v>0</v>
      </c>
      <c r="X1448">
        <f>IFERROR(SMALL(X346:X1024,ROW()-ROW($X$1027)+1),"")</f>
        <v>0</v>
      </c>
      <c r="Y1448">
        <f>IFERROR(SMALL(Y346:Y1024,ROW()-ROW($Y$1027)+1),"")</f>
        <v>0</v>
      </c>
      <c r="Z1448">
        <f>IFERROR(SMALL(Z346:Z1024,ROW()-ROW($Z$1027)+1),"")</f>
        <v>0</v>
      </c>
      <c r="AA1448">
        <f>IFERROR(SMALL(AA346:AA1024,ROW()-ROW($AA$1027)+1),"")</f>
        <v>0</v>
      </c>
      <c r="AB1448">
        <f>IFERROR(SMALL(AB346:AB1024,ROW()-ROW($AB$1027)+1),"")</f>
        <v>0</v>
      </c>
      <c r="AC1448">
        <f>IFERROR(SMALL(AC346:AC1024,ROW()-ROW($AC$1027)+1),"")</f>
        <v>0</v>
      </c>
      <c r="AD1448">
        <f>IFERROR(SMALL(AD346:AD1024,ROW()-ROW($AD$1027)+1),"")</f>
        <v>0</v>
      </c>
      <c r="AE1448">
        <f>IFERROR(SMALL(AE346:AE1024,ROW()-ROW($AE$1027)+1),"")</f>
        <v>0</v>
      </c>
      <c r="AF1448">
        <f>IFERROR(SMALL(AF346:AF1024,ROW()-ROW($AF$1027)+1),"")</f>
        <v>0</v>
      </c>
      <c r="AG1448">
        <f>IFERROR(SMALL(AG346:AG1024,ROW()-ROW($AG$1027)+1),"")</f>
        <v>0</v>
      </c>
      <c r="AH1448">
        <f>IFERROR(SMALL(AH346:AH1024,ROW()-ROW($AH$1027)+1),"")</f>
        <v>0</v>
      </c>
      <c r="AI1448">
        <f>IFERROR(SMALL(AI346:AI1024,ROW()-ROW($AI$1027)+1),"")</f>
        <v>0</v>
      </c>
      <c r="AJ1448">
        <f>IFERROR(SMALL(AJ346:AJ1024,ROW()-ROW($AJ$1027)+1),"")</f>
        <v>0</v>
      </c>
      <c r="AM1448">
        <f>IFERROR(SMALL(AM346:AM1024,ROW()-ROW($AM$1027)+1),"")</f>
        <v>0</v>
      </c>
      <c r="AN1448">
        <f>IFERROR(SMALL(AN346:AN1024,ROW()-ROW($AN$1027)+1),"")</f>
        <v>0</v>
      </c>
      <c r="AO1448">
        <f>IFERROR(SMALL(AO346:AO1024,ROW()-ROW($AO$1027)+1),"")</f>
        <v>0</v>
      </c>
      <c r="AP1448">
        <f>IFERROR(SMALL(AP346:AP1024,ROW()-ROW($AP$1027)+1),"")</f>
        <v>0</v>
      </c>
      <c r="AQ1448">
        <f>IFERROR(SMALL(AQ346:AQ1024,ROW()-ROW($AQ$1027)+1),"")</f>
        <v>0</v>
      </c>
      <c r="AR1448">
        <f>IFERROR(SMALL(AR346:AR1024,ROW()-ROW($AR$1027)+1),"")</f>
        <v>0</v>
      </c>
      <c r="AS1448">
        <f>IFERROR(SMALL(AS346:AS1024,ROW()-ROW($AS$1027)+1),"")</f>
        <v>0</v>
      </c>
      <c r="AT1448">
        <f>IFERROR(SMALL(AT346:AT1024,ROW()-ROW($AT$1027)+1),"")</f>
        <v>0</v>
      </c>
      <c r="AU1448">
        <f>IFERROR(SMALL(AU346:AU1024,ROW()-ROW($AU$1027)+1),"")</f>
        <v>0</v>
      </c>
      <c r="AV1448">
        <f>IFERROR(SMALL(AV346:AV1024,ROW()-ROW($AV$1027)+1),"")</f>
        <v>0</v>
      </c>
      <c r="AW1448">
        <f>IFERROR(SMALL(AW346:AW1024,ROW()-ROW($AW$1027)+1),"")</f>
        <v>0</v>
      </c>
      <c r="AX1448">
        <f>IFERROR(SMALL(AX346:AX1024,ROW()-ROW($AX$1027)+1),"")</f>
        <v>0</v>
      </c>
      <c r="AY1448">
        <f>IFERROR(SMALL(AY346:AY1024,ROW()-ROW($AY$1027)+1),"")</f>
        <v>0</v>
      </c>
      <c r="AZ1448">
        <f>IFERROR(SMALL(AZ346:AZ1024,ROW()-ROW($AZ$1027)+1),"")</f>
        <v>0</v>
      </c>
      <c r="BA1448">
        <f>IFERROR(SMALL(BA346:BA1024,ROW()-ROW($BA$1027)+1),"")</f>
        <v>0</v>
      </c>
      <c r="BB1448">
        <f>IFERROR(SMALL(BB346:BB1024,ROW()-ROW($BB$1027)+1),"")</f>
        <v>0</v>
      </c>
      <c r="BC1448">
        <f>IFERROR(SMALL(BC346:BC1024,ROW()-ROW($BC$1027)+1),"")</f>
        <v>0</v>
      </c>
      <c r="BD1448">
        <f>IFERROR(SMALL(BD346:BD1024,ROW()-ROW($BD$1027)+1),"")</f>
        <v>0</v>
      </c>
      <c r="BE1448">
        <f>IFERROR(SMALL(BE346:BE1024,ROW()-ROW($BE$1027)+1),"")</f>
        <v>0</v>
      </c>
      <c r="BF1448">
        <f>IFERROR(SMALL(BF346:BF1024,ROW()-ROW($BF$1027)+1),"")</f>
        <v>0</v>
      </c>
      <c r="BG1448">
        <f>IFERROR(SMALL(BG346:BG1024,ROW()-ROW($BG$1027)+1),"")</f>
        <v>0</v>
      </c>
      <c r="BH1448">
        <f>IFERROR(SMALL(BH346:BH1024,ROW()-ROW($BH$1027)+1),"")</f>
        <v>0</v>
      </c>
      <c r="BI1448">
        <f>IFERROR(SMALL(BI346:BI1024,ROW()-ROW($BI$1027)+1),"")</f>
        <v>0</v>
      </c>
      <c r="BJ1448">
        <f>IFERROR(SMALL(BJ346:BJ1024,ROW()-ROW($BJ$1027)+1),"")</f>
        <v>0</v>
      </c>
      <c r="BK1448">
        <f>IFERROR(SMALL(BK346:BK1024,ROW()-ROW($BK$1027)+1),"")</f>
        <v>0</v>
      </c>
      <c r="BL1448">
        <f>IFERROR(SMALL(BL346:BL1024,ROW()-ROW($BL$1027)+1),"")</f>
        <v>0</v>
      </c>
      <c r="BM1448">
        <f>IFERROR(SMALL(BM346:BM1024,ROW()-ROW($BM$1027)+1),"")</f>
        <v>0</v>
      </c>
      <c r="BN1448">
        <f>IFERROR(SMALL(BN346:BN1024,ROW()-ROW($BN$1027)+1),"")</f>
        <v>0</v>
      </c>
      <c r="BO1448">
        <f>IFERROR(SMALL(BO346:BO1024,ROW()-ROW($BO$1027)+1),"")</f>
        <v>0</v>
      </c>
      <c r="BP1448">
        <f>IFERROR(SMALL(BP346:BP1024,ROW()-ROW($BP$1027)+1),"")</f>
        <v>0</v>
      </c>
      <c r="BQ1448">
        <f>IFERROR(SMALL(BQ346:BQ1024,ROW()-ROW($BQ$1027)+1),"")</f>
        <v>0</v>
      </c>
      <c r="BR1448">
        <f>IFERROR(SMALL(BR346:BR1024,ROW()-ROW($BR$1027)+1),"")</f>
        <v>0</v>
      </c>
    </row>
    <row r="1449" spans="5:70">
      <c r="E1449">
        <f>IFERROR(SMALL(E346:E1024,ROW()-ROW($E$1027)+1),"")</f>
        <v>0</v>
      </c>
      <c r="F1449">
        <f>IFERROR(SMALL(F346:F1024,ROW()-ROW($F$1027)+1),"")</f>
        <v>0</v>
      </c>
      <c r="G1449">
        <f>IFERROR(SMALL(G346:G1024,ROW()-ROW($G$1027)+1),"")</f>
        <v>0</v>
      </c>
      <c r="H1449">
        <f>IFERROR(SMALL(H346:H1024,ROW()-ROW($H$1027)+1),"")</f>
        <v>0</v>
      </c>
      <c r="I1449">
        <f>IFERROR(SMALL(I346:I1024,ROW()-ROW($I$1027)+1),"")</f>
        <v>0</v>
      </c>
      <c r="J1449">
        <f>IFERROR(SMALL(J346:J1024,ROW()-ROW($J$1027)+1),"")</f>
        <v>0</v>
      </c>
      <c r="K1449">
        <f>IFERROR(SMALL(K346:K1024,ROW()-ROW($K$1027)+1),"")</f>
        <v>0</v>
      </c>
      <c r="L1449">
        <f>IFERROR(SMALL(L346:L1024,ROW()-ROW($L$1027)+1),"")</f>
        <v>0</v>
      </c>
      <c r="M1449">
        <f>IFERROR(SMALL(M346:M1024,ROW()-ROW($M$1027)+1),"")</f>
        <v>0</v>
      </c>
      <c r="N1449">
        <f>IFERROR(SMALL(N346:N1024,ROW()-ROW($N$1027)+1),"")</f>
        <v>0</v>
      </c>
      <c r="O1449">
        <f>IFERROR(SMALL(O346:O1024,ROW()-ROW($O$1027)+1),"")</f>
        <v>0</v>
      </c>
      <c r="P1449">
        <f>IFERROR(SMALL(P346:P1024,ROW()-ROW($P$1027)+1),"")</f>
        <v>0</v>
      </c>
      <c r="Q1449">
        <f>IFERROR(SMALL(Q346:Q1024,ROW()-ROW($Q$1027)+1),"")</f>
        <v>0</v>
      </c>
      <c r="R1449">
        <f>IFERROR(SMALL(R346:R1024,ROW()-ROW($R$1027)+1),"")</f>
        <v>0</v>
      </c>
      <c r="S1449">
        <f>IFERROR(SMALL(S346:S1024,ROW()-ROW($S$1027)+1),"")</f>
        <v>0</v>
      </c>
      <c r="T1449">
        <f>IFERROR(SMALL(T346:T1024,ROW()-ROW($T$1027)+1),"")</f>
        <v>0</v>
      </c>
      <c r="U1449">
        <f>IFERROR(SMALL(U346:U1024,ROW()-ROW($U$1027)+1),"")</f>
        <v>0</v>
      </c>
      <c r="V1449">
        <f>IFERROR(SMALL(V346:V1024,ROW()-ROW($V$1027)+1),"")</f>
        <v>0</v>
      </c>
      <c r="W1449">
        <f>IFERROR(SMALL(W346:W1024,ROW()-ROW($W$1027)+1),"")</f>
        <v>0</v>
      </c>
      <c r="X1449">
        <f>IFERROR(SMALL(X346:X1024,ROW()-ROW($X$1027)+1),"")</f>
        <v>0</v>
      </c>
      <c r="Y1449">
        <f>IFERROR(SMALL(Y346:Y1024,ROW()-ROW($Y$1027)+1),"")</f>
        <v>0</v>
      </c>
      <c r="Z1449">
        <f>IFERROR(SMALL(Z346:Z1024,ROW()-ROW($Z$1027)+1),"")</f>
        <v>0</v>
      </c>
      <c r="AA1449">
        <f>IFERROR(SMALL(AA346:AA1024,ROW()-ROW($AA$1027)+1),"")</f>
        <v>0</v>
      </c>
      <c r="AB1449">
        <f>IFERROR(SMALL(AB346:AB1024,ROW()-ROW($AB$1027)+1),"")</f>
        <v>0</v>
      </c>
      <c r="AC1449">
        <f>IFERROR(SMALL(AC346:AC1024,ROW()-ROW($AC$1027)+1),"")</f>
        <v>0</v>
      </c>
      <c r="AD1449">
        <f>IFERROR(SMALL(AD346:AD1024,ROW()-ROW($AD$1027)+1),"")</f>
        <v>0</v>
      </c>
      <c r="AE1449">
        <f>IFERROR(SMALL(AE346:AE1024,ROW()-ROW($AE$1027)+1),"")</f>
        <v>0</v>
      </c>
      <c r="AF1449">
        <f>IFERROR(SMALL(AF346:AF1024,ROW()-ROW($AF$1027)+1),"")</f>
        <v>0</v>
      </c>
      <c r="AG1449">
        <f>IFERROR(SMALL(AG346:AG1024,ROW()-ROW($AG$1027)+1),"")</f>
        <v>0</v>
      </c>
      <c r="AH1449">
        <f>IFERROR(SMALL(AH346:AH1024,ROW()-ROW($AH$1027)+1),"")</f>
        <v>0</v>
      </c>
      <c r="AI1449">
        <f>IFERROR(SMALL(AI346:AI1024,ROW()-ROW($AI$1027)+1),"")</f>
        <v>0</v>
      </c>
      <c r="AJ1449">
        <f>IFERROR(SMALL(AJ346:AJ1024,ROW()-ROW($AJ$1027)+1),"")</f>
        <v>0</v>
      </c>
      <c r="AM1449">
        <f>IFERROR(SMALL(AM346:AM1024,ROW()-ROW($AM$1027)+1),"")</f>
        <v>0</v>
      </c>
      <c r="AN1449">
        <f>IFERROR(SMALL(AN346:AN1024,ROW()-ROW($AN$1027)+1),"")</f>
        <v>0</v>
      </c>
      <c r="AO1449">
        <f>IFERROR(SMALL(AO346:AO1024,ROW()-ROW($AO$1027)+1),"")</f>
        <v>0</v>
      </c>
      <c r="AP1449">
        <f>IFERROR(SMALL(AP346:AP1024,ROW()-ROW($AP$1027)+1),"")</f>
        <v>0</v>
      </c>
      <c r="AQ1449">
        <f>IFERROR(SMALL(AQ346:AQ1024,ROW()-ROW($AQ$1027)+1),"")</f>
        <v>0</v>
      </c>
      <c r="AR1449">
        <f>IFERROR(SMALL(AR346:AR1024,ROW()-ROW($AR$1027)+1),"")</f>
        <v>0</v>
      </c>
      <c r="AS1449">
        <f>IFERROR(SMALL(AS346:AS1024,ROW()-ROW($AS$1027)+1),"")</f>
        <v>0</v>
      </c>
      <c r="AT1449">
        <f>IFERROR(SMALL(AT346:AT1024,ROW()-ROW($AT$1027)+1),"")</f>
        <v>0</v>
      </c>
      <c r="AU1449">
        <f>IFERROR(SMALL(AU346:AU1024,ROW()-ROW($AU$1027)+1),"")</f>
        <v>0</v>
      </c>
      <c r="AV1449">
        <f>IFERROR(SMALL(AV346:AV1024,ROW()-ROW($AV$1027)+1),"")</f>
        <v>0</v>
      </c>
      <c r="AW1449">
        <f>IFERROR(SMALL(AW346:AW1024,ROW()-ROW($AW$1027)+1),"")</f>
        <v>0</v>
      </c>
      <c r="AX1449">
        <f>IFERROR(SMALL(AX346:AX1024,ROW()-ROW($AX$1027)+1),"")</f>
        <v>0</v>
      </c>
      <c r="AY1449">
        <f>IFERROR(SMALL(AY346:AY1024,ROW()-ROW($AY$1027)+1),"")</f>
        <v>0</v>
      </c>
      <c r="AZ1449">
        <f>IFERROR(SMALL(AZ346:AZ1024,ROW()-ROW($AZ$1027)+1),"")</f>
        <v>0</v>
      </c>
      <c r="BA1449">
        <f>IFERROR(SMALL(BA346:BA1024,ROW()-ROW($BA$1027)+1),"")</f>
        <v>0</v>
      </c>
      <c r="BB1449">
        <f>IFERROR(SMALL(BB346:BB1024,ROW()-ROW($BB$1027)+1),"")</f>
        <v>0</v>
      </c>
      <c r="BC1449">
        <f>IFERROR(SMALL(BC346:BC1024,ROW()-ROW($BC$1027)+1),"")</f>
        <v>0</v>
      </c>
      <c r="BD1449">
        <f>IFERROR(SMALL(BD346:BD1024,ROW()-ROW($BD$1027)+1),"")</f>
        <v>0</v>
      </c>
      <c r="BE1449">
        <f>IFERROR(SMALL(BE346:BE1024,ROW()-ROW($BE$1027)+1),"")</f>
        <v>0</v>
      </c>
      <c r="BF1449">
        <f>IFERROR(SMALL(BF346:BF1024,ROW()-ROW($BF$1027)+1),"")</f>
        <v>0</v>
      </c>
      <c r="BG1449">
        <f>IFERROR(SMALL(BG346:BG1024,ROW()-ROW($BG$1027)+1),"")</f>
        <v>0</v>
      </c>
      <c r="BH1449">
        <f>IFERROR(SMALL(BH346:BH1024,ROW()-ROW($BH$1027)+1),"")</f>
        <v>0</v>
      </c>
      <c r="BI1449">
        <f>IFERROR(SMALL(BI346:BI1024,ROW()-ROW($BI$1027)+1),"")</f>
        <v>0</v>
      </c>
      <c r="BJ1449">
        <f>IFERROR(SMALL(BJ346:BJ1024,ROW()-ROW($BJ$1027)+1),"")</f>
        <v>0</v>
      </c>
      <c r="BK1449">
        <f>IFERROR(SMALL(BK346:BK1024,ROW()-ROW($BK$1027)+1),"")</f>
        <v>0</v>
      </c>
      <c r="BL1449">
        <f>IFERROR(SMALL(BL346:BL1024,ROW()-ROW($BL$1027)+1),"")</f>
        <v>0</v>
      </c>
      <c r="BM1449">
        <f>IFERROR(SMALL(BM346:BM1024,ROW()-ROW($BM$1027)+1),"")</f>
        <v>0</v>
      </c>
      <c r="BN1449">
        <f>IFERROR(SMALL(BN346:BN1024,ROW()-ROW($BN$1027)+1),"")</f>
        <v>0</v>
      </c>
      <c r="BO1449">
        <f>IFERROR(SMALL(BO346:BO1024,ROW()-ROW($BO$1027)+1),"")</f>
        <v>0</v>
      </c>
      <c r="BP1449">
        <f>IFERROR(SMALL(BP346:BP1024,ROW()-ROW($BP$1027)+1),"")</f>
        <v>0</v>
      </c>
      <c r="BQ1449">
        <f>IFERROR(SMALL(BQ346:BQ1024,ROW()-ROW($BQ$1027)+1),"")</f>
        <v>0</v>
      </c>
      <c r="BR1449">
        <f>IFERROR(SMALL(BR346:BR1024,ROW()-ROW($BR$1027)+1),"")</f>
        <v>0</v>
      </c>
    </row>
    <row r="1450" spans="5:70">
      <c r="E1450">
        <f>IFERROR(SMALL(E346:E1024,ROW()-ROW($E$1027)+1),"")</f>
        <v>0</v>
      </c>
      <c r="F1450">
        <f>IFERROR(SMALL(F346:F1024,ROW()-ROW($F$1027)+1),"")</f>
        <v>0</v>
      </c>
      <c r="G1450">
        <f>IFERROR(SMALL(G346:G1024,ROW()-ROW($G$1027)+1),"")</f>
        <v>0</v>
      </c>
      <c r="H1450">
        <f>IFERROR(SMALL(H346:H1024,ROW()-ROW($H$1027)+1),"")</f>
        <v>0</v>
      </c>
      <c r="I1450">
        <f>IFERROR(SMALL(I346:I1024,ROW()-ROW($I$1027)+1),"")</f>
        <v>0</v>
      </c>
      <c r="J1450">
        <f>IFERROR(SMALL(J346:J1024,ROW()-ROW($J$1027)+1),"")</f>
        <v>0</v>
      </c>
      <c r="K1450">
        <f>IFERROR(SMALL(K346:K1024,ROW()-ROW($K$1027)+1),"")</f>
        <v>0</v>
      </c>
      <c r="L1450">
        <f>IFERROR(SMALL(L346:L1024,ROW()-ROW($L$1027)+1),"")</f>
        <v>0</v>
      </c>
      <c r="M1450">
        <f>IFERROR(SMALL(M346:M1024,ROW()-ROW($M$1027)+1),"")</f>
        <v>0</v>
      </c>
      <c r="N1450">
        <f>IFERROR(SMALL(N346:N1024,ROW()-ROW($N$1027)+1),"")</f>
        <v>0</v>
      </c>
      <c r="O1450">
        <f>IFERROR(SMALL(O346:O1024,ROW()-ROW($O$1027)+1),"")</f>
        <v>0</v>
      </c>
      <c r="P1450">
        <f>IFERROR(SMALL(P346:P1024,ROW()-ROW($P$1027)+1),"")</f>
        <v>0</v>
      </c>
      <c r="Q1450">
        <f>IFERROR(SMALL(Q346:Q1024,ROW()-ROW($Q$1027)+1),"")</f>
        <v>0</v>
      </c>
      <c r="R1450">
        <f>IFERROR(SMALL(R346:R1024,ROW()-ROW($R$1027)+1),"")</f>
        <v>0</v>
      </c>
      <c r="S1450">
        <f>IFERROR(SMALL(S346:S1024,ROW()-ROW($S$1027)+1),"")</f>
        <v>0</v>
      </c>
      <c r="T1450">
        <f>IFERROR(SMALL(T346:T1024,ROW()-ROW($T$1027)+1),"")</f>
        <v>0</v>
      </c>
      <c r="U1450">
        <f>IFERROR(SMALL(U346:U1024,ROW()-ROW($U$1027)+1),"")</f>
        <v>0</v>
      </c>
      <c r="V1450">
        <f>IFERROR(SMALL(V346:V1024,ROW()-ROW($V$1027)+1),"")</f>
        <v>0</v>
      </c>
      <c r="W1450">
        <f>IFERROR(SMALL(W346:W1024,ROW()-ROW($W$1027)+1),"")</f>
        <v>0</v>
      </c>
      <c r="X1450">
        <f>IFERROR(SMALL(X346:X1024,ROW()-ROW($X$1027)+1),"")</f>
        <v>0</v>
      </c>
      <c r="Y1450">
        <f>IFERROR(SMALL(Y346:Y1024,ROW()-ROW($Y$1027)+1),"")</f>
        <v>0</v>
      </c>
      <c r="Z1450">
        <f>IFERROR(SMALL(Z346:Z1024,ROW()-ROW($Z$1027)+1),"")</f>
        <v>0</v>
      </c>
      <c r="AA1450">
        <f>IFERROR(SMALL(AA346:AA1024,ROW()-ROW($AA$1027)+1),"")</f>
        <v>0</v>
      </c>
      <c r="AB1450">
        <f>IFERROR(SMALL(AB346:AB1024,ROW()-ROW($AB$1027)+1),"")</f>
        <v>0</v>
      </c>
      <c r="AC1450">
        <f>IFERROR(SMALL(AC346:AC1024,ROW()-ROW($AC$1027)+1),"")</f>
        <v>0</v>
      </c>
      <c r="AD1450">
        <f>IFERROR(SMALL(AD346:AD1024,ROW()-ROW($AD$1027)+1),"")</f>
        <v>0</v>
      </c>
      <c r="AE1450">
        <f>IFERROR(SMALL(AE346:AE1024,ROW()-ROW($AE$1027)+1),"")</f>
        <v>0</v>
      </c>
      <c r="AF1450">
        <f>IFERROR(SMALL(AF346:AF1024,ROW()-ROW($AF$1027)+1),"")</f>
        <v>0</v>
      </c>
      <c r="AG1450">
        <f>IFERROR(SMALL(AG346:AG1024,ROW()-ROW($AG$1027)+1),"")</f>
        <v>0</v>
      </c>
      <c r="AH1450">
        <f>IFERROR(SMALL(AH346:AH1024,ROW()-ROW($AH$1027)+1),"")</f>
        <v>0</v>
      </c>
      <c r="AI1450">
        <f>IFERROR(SMALL(AI346:AI1024,ROW()-ROW($AI$1027)+1),"")</f>
        <v>0</v>
      </c>
      <c r="AJ1450">
        <f>IFERROR(SMALL(AJ346:AJ1024,ROW()-ROW($AJ$1027)+1),"")</f>
        <v>0</v>
      </c>
      <c r="AM1450">
        <f>IFERROR(SMALL(AM346:AM1024,ROW()-ROW($AM$1027)+1),"")</f>
        <v>0</v>
      </c>
      <c r="AN1450">
        <f>IFERROR(SMALL(AN346:AN1024,ROW()-ROW($AN$1027)+1),"")</f>
        <v>0</v>
      </c>
      <c r="AO1450">
        <f>IFERROR(SMALL(AO346:AO1024,ROW()-ROW($AO$1027)+1),"")</f>
        <v>0</v>
      </c>
      <c r="AP1450">
        <f>IFERROR(SMALL(AP346:AP1024,ROW()-ROW($AP$1027)+1),"")</f>
        <v>0</v>
      </c>
      <c r="AQ1450">
        <f>IFERROR(SMALL(AQ346:AQ1024,ROW()-ROW($AQ$1027)+1),"")</f>
        <v>0</v>
      </c>
      <c r="AR1450">
        <f>IFERROR(SMALL(AR346:AR1024,ROW()-ROW($AR$1027)+1),"")</f>
        <v>0</v>
      </c>
      <c r="AS1450">
        <f>IFERROR(SMALL(AS346:AS1024,ROW()-ROW($AS$1027)+1),"")</f>
        <v>0</v>
      </c>
      <c r="AT1450">
        <f>IFERROR(SMALL(AT346:AT1024,ROW()-ROW($AT$1027)+1),"")</f>
        <v>0</v>
      </c>
      <c r="AU1450">
        <f>IFERROR(SMALL(AU346:AU1024,ROW()-ROW($AU$1027)+1),"")</f>
        <v>0</v>
      </c>
      <c r="AV1450">
        <f>IFERROR(SMALL(AV346:AV1024,ROW()-ROW($AV$1027)+1),"")</f>
        <v>0</v>
      </c>
      <c r="AW1450">
        <f>IFERROR(SMALL(AW346:AW1024,ROW()-ROW($AW$1027)+1),"")</f>
        <v>0</v>
      </c>
      <c r="AX1450">
        <f>IFERROR(SMALL(AX346:AX1024,ROW()-ROW($AX$1027)+1),"")</f>
        <v>0</v>
      </c>
      <c r="AY1450">
        <f>IFERROR(SMALL(AY346:AY1024,ROW()-ROW($AY$1027)+1),"")</f>
        <v>0</v>
      </c>
      <c r="AZ1450">
        <f>IFERROR(SMALL(AZ346:AZ1024,ROW()-ROW($AZ$1027)+1),"")</f>
        <v>0</v>
      </c>
      <c r="BA1450">
        <f>IFERROR(SMALL(BA346:BA1024,ROW()-ROW($BA$1027)+1),"")</f>
        <v>0</v>
      </c>
      <c r="BB1450">
        <f>IFERROR(SMALL(BB346:BB1024,ROW()-ROW($BB$1027)+1),"")</f>
        <v>0</v>
      </c>
      <c r="BC1450">
        <f>IFERROR(SMALL(BC346:BC1024,ROW()-ROW($BC$1027)+1),"")</f>
        <v>0</v>
      </c>
      <c r="BD1450">
        <f>IFERROR(SMALL(BD346:BD1024,ROW()-ROW($BD$1027)+1),"")</f>
        <v>0</v>
      </c>
      <c r="BE1450">
        <f>IFERROR(SMALL(BE346:BE1024,ROW()-ROW($BE$1027)+1),"")</f>
        <v>0</v>
      </c>
      <c r="BF1450">
        <f>IFERROR(SMALL(BF346:BF1024,ROW()-ROW($BF$1027)+1),"")</f>
        <v>0</v>
      </c>
      <c r="BG1450">
        <f>IFERROR(SMALL(BG346:BG1024,ROW()-ROW($BG$1027)+1),"")</f>
        <v>0</v>
      </c>
      <c r="BH1450">
        <f>IFERROR(SMALL(BH346:BH1024,ROW()-ROW($BH$1027)+1),"")</f>
        <v>0</v>
      </c>
      <c r="BI1450">
        <f>IFERROR(SMALL(BI346:BI1024,ROW()-ROW($BI$1027)+1),"")</f>
        <v>0</v>
      </c>
      <c r="BJ1450">
        <f>IFERROR(SMALL(BJ346:BJ1024,ROW()-ROW($BJ$1027)+1),"")</f>
        <v>0</v>
      </c>
      <c r="BK1450">
        <f>IFERROR(SMALL(BK346:BK1024,ROW()-ROW($BK$1027)+1),"")</f>
        <v>0</v>
      </c>
      <c r="BL1450">
        <f>IFERROR(SMALL(BL346:BL1024,ROW()-ROW($BL$1027)+1),"")</f>
        <v>0</v>
      </c>
      <c r="BM1450">
        <f>IFERROR(SMALL(BM346:BM1024,ROW()-ROW($BM$1027)+1),"")</f>
        <v>0</v>
      </c>
      <c r="BN1450">
        <f>IFERROR(SMALL(BN346:BN1024,ROW()-ROW($BN$1027)+1),"")</f>
        <v>0</v>
      </c>
      <c r="BO1450">
        <f>IFERROR(SMALL(BO346:BO1024,ROW()-ROW($BO$1027)+1),"")</f>
        <v>0</v>
      </c>
      <c r="BP1450">
        <f>IFERROR(SMALL(BP346:BP1024,ROW()-ROW($BP$1027)+1),"")</f>
        <v>0</v>
      </c>
      <c r="BQ1450">
        <f>IFERROR(SMALL(BQ346:BQ1024,ROW()-ROW($BQ$1027)+1),"")</f>
        <v>0</v>
      </c>
      <c r="BR1450">
        <f>IFERROR(SMALL(BR346:BR1024,ROW()-ROW($BR$1027)+1),"")</f>
        <v>0</v>
      </c>
    </row>
    <row r="1451" spans="5:70">
      <c r="E1451">
        <f>IFERROR(SMALL(E346:E1024,ROW()-ROW($E$1027)+1),"")</f>
        <v>0</v>
      </c>
      <c r="F1451">
        <f>IFERROR(SMALL(F346:F1024,ROW()-ROW($F$1027)+1),"")</f>
        <v>0</v>
      </c>
      <c r="G1451">
        <f>IFERROR(SMALL(G346:G1024,ROW()-ROW($G$1027)+1),"")</f>
        <v>0</v>
      </c>
      <c r="H1451">
        <f>IFERROR(SMALL(H346:H1024,ROW()-ROW($H$1027)+1),"")</f>
        <v>0</v>
      </c>
      <c r="I1451">
        <f>IFERROR(SMALL(I346:I1024,ROW()-ROW($I$1027)+1),"")</f>
        <v>0</v>
      </c>
      <c r="J1451">
        <f>IFERROR(SMALL(J346:J1024,ROW()-ROW($J$1027)+1),"")</f>
        <v>0</v>
      </c>
      <c r="K1451">
        <f>IFERROR(SMALL(K346:K1024,ROW()-ROW($K$1027)+1),"")</f>
        <v>0</v>
      </c>
      <c r="L1451">
        <f>IFERROR(SMALL(L346:L1024,ROW()-ROW($L$1027)+1),"")</f>
        <v>0</v>
      </c>
      <c r="M1451">
        <f>IFERROR(SMALL(M346:M1024,ROW()-ROW($M$1027)+1),"")</f>
        <v>0</v>
      </c>
      <c r="N1451">
        <f>IFERROR(SMALL(N346:N1024,ROW()-ROW($N$1027)+1),"")</f>
        <v>0</v>
      </c>
      <c r="O1451">
        <f>IFERROR(SMALL(O346:O1024,ROW()-ROW($O$1027)+1),"")</f>
        <v>0</v>
      </c>
      <c r="P1451">
        <f>IFERROR(SMALL(P346:P1024,ROW()-ROW($P$1027)+1),"")</f>
        <v>0</v>
      </c>
      <c r="Q1451">
        <f>IFERROR(SMALL(Q346:Q1024,ROW()-ROW($Q$1027)+1),"")</f>
        <v>0</v>
      </c>
      <c r="R1451">
        <f>IFERROR(SMALL(R346:R1024,ROW()-ROW($R$1027)+1),"")</f>
        <v>0</v>
      </c>
      <c r="S1451">
        <f>IFERROR(SMALL(S346:S1024,ROW()-ROW($S$1027)+1),"")</f>
        <v>0</v>
      </c>
      <c r="T1451">
        <f>IFERROR(SMALL(T346:T1024,ROW()-ROW($T$1027)+1),"")</f>
        <v>0</v>
      </c>
      <c r="U1451">
        <f>IFERROR(SMALL(U346:U1024,ROW()-ROW($U$1027)+1),"")</f>
        <v>0</v>
      </c>
      <c r="V1451">
        <f>IFERROR(SMALL(V346:V1024,ROW()-ROW($V$1027)+1),"")</f>
        <v>0</v>
      </c>
      <c r="W1451">
        <f>IFERROR(SMALL(W346:W1024,ROW()-ROW($W$1027)+1),"")</f>
        <v>0</v>
      </c>
      <c r="X1451">
        <f>IFERROR(SMALL(X346:X1024,ROW()-ROW($X$1027)+1),"")</f>
        <v>0</v>
      </c>
      <c r="Y1451">
        <f>IFERROR(SMALL(Y346:Y1024,ROW()-ROW($Y$1027)+1),"")</f>
        <v>0</v>
      </c>
      <c r="Z1451">
        <f>IFERROR(SMALL(Z346:Z1024,ROW()-ROW($Z$1027)+1),"")</f>
        <v>0</v>
      </c>
      <c r="AA1451">
        <f>IFERROR(SMALL(AA346:AA1024,ROW()-ROW($AA$1027)+1),"")</f>
        <v>0</v>
      </c>
      <c r="AB1451">
        <f>IFERROR(SMALL(AB346:AB1024,ROW()-ROW($AB$1027)+1),"")</f>
        <v>0</v>
      </c>
      <c r="AC1451">
        <f>IFERROR(SMALL(AC346:AC1024,ROW()-ROW($AC$1027)+1),"")</f>
        <v>0</v>
      </c>
      <c r="AD1451">
        <f>IFERROR(SMALL(AD346:AD1024,ROW()-ROW($AD$1027)+1),"")</f>
        <v>0</v>
      </c>
      <c r="AE1451">
        <f>IFERROR(SMALL(AE346:AE1024,ROW()-ROW($AE$1027)+1),"")</f>
        <v>0</v>
      </c>
      <c r="AF1451">
        <f>IFERROR(SMALL(AF346:AF1024,ROW()-ROW($AF$1027)+1),"")</f>
        <v>0</v>
      </c>
      <c r="AG1451">
        <f>IFERROR(SMALL(AG346:AG1024,ROW()-ROW($AG$1027)+1),"")</f>
        <v>0</v>
      </c>
      <c r="AH1451">
        <f>IFERROR(SMALL(AH346:AH1024,ROW()-ROW($AH$1027)+1),"")</f>
        <v>0</v>
      </c>
      <c r="AI1451">
        <f>IFERROR(SMALL(AI346:AI1024,ROW()-ROW($AI$1027)+1),"")</f>
        <v>0</v>
      </c>
      <c r="AJ1451">
        <f>IFERROR(SMALL(AJ346:AJ1024,ROW()-ROW($AJ$1027)+1),"")</f>
        <v>0</v>
      </c>
      <c r="AM1451">
        <f>IFERROR(SMALL(AM346:AM1024,ROW()-ROW($AM$1027)+1),"")</f>
        <v>0</v>
      </c>
      <c r="AN1451">
        <f>IFERROR(SMALL(AN346:AN1024,ROW()-ROW($AN$1027)+1),"")</f>
        <v>0</v>
      </c>
      <c r="AO1451">
        <f>IFERROR(SMALL(AO346:AO1024,ROW()-ROW($AO$1027)+1),"")</f>
        <v>0</v>
      </c>
      <c r="AP1451">
        <f>IFERROR(SMALL(AP346:AP1024,ROW()-ROW($AP$1027)+1),"")</f>
        <v>0</v>
      </c>
      <c r="AQ1451">
        <f>IFERROR(SMALL(AQ346:AQ1024,ROW()-ROW($AQ$1027)+1),"")</f>
        <v>0</v>
      </c>
      <c r="AR1451">
        <f>IFERROR(SMALL(AR346:AR1024,ROW()-ROW($AR$1027)+1),"")</f>
        <v>0</v>
      </c>
      <c r="AS1451">
        <f>IFERROR(SMALL(AS346:AS1024,ROW()-ROW($AS$1027)+1),"")</f>
        <v>0</v>
      </c>
      <c r="AT1451">
        <f>IFERROR(SMALL(AT346:AT1024,ROW()-ROW($AT$1027)+1),"")</f>
        <v>0</v>
      </c>
      <c r="AU1451">
        <f>IFERROR(SMALL(AU346:AU1024,ROW()-ROW($AU$1027)+1),"")</f>
        <v>0</v>
      </c>
      <c r="AV1451">
        <f>IFERROR(SMALL(AV346:AV1024,ROW()-ROW($AV$1027)+1),"")</f>
        <v>0</v>
      </c>
      <c r="AW1451">
        <f>IFERROR(SMALL(AW346:AW1024,ROW()-ROW($AW$1027)+1),"")</f>
        <v>0</v>
      </c>
      <c r="AX1451">
        <f>IFERROR(SMALL(AX346:AX1024,ROW()-ROW($AX$1027)+1),"")</f>
        <v>0</v>
      </c>
      <c r="AY1451">
        <f>IFERROR(SMALL(AY346:AY1024,ROW()-ROW($AY$1027)+1),"")</f>
        <v>0</v>
      </c>
      <c r="AZ1451">
        <f>IFERROR(SMALL(AZ346:AZ1024,ROW()-ROW($AZ$1027)+1),"")</f>
        <v>0</v>
      </c>
      <c r="BA1451">
        <f>IFERROR(SMALL(BA346:BA1024,ROW()-ROW($BA$1027)+1),"")</f>
        <v>0</v>
      </c>
      <c r="BB1451">
        <f>IFERROR(SMALL(BB346:BB1024,ROW()-ROW($BB$1027)+1),"")</f>
        <v>0</v>
      </c>
      <c r="BC1451">
        <f>IFERROR(SMALL(BC346:BC1024,ROW()-ROW($BC$1027)+1),"")</f>
        <v>0</v>
      </c>
      <c r="BD1451">
        <f>IFERROR(SMALL(BD346:BD1024,ROW()-ROW($BD$1027)+1),"")</f>
        <v>0</v>
      </c>
      <c r="BE1451">
        <f>IFERROR(SMALL(BE346:BE1024,ROW()-ROW($BE$1027)+1),"")</f>
        <v>0</v>
      </c>
      <c r="BF1451">
        <f>IFERROR(SMALL(BF346:BF1024,ROW()-ROW($BF$1027)+1),"")</f>
        <v>0</v>
      </c>
      <c r="BG1451">
        <f>IFERROR(SMALL(BG346:BG1024,ROW()-ROW($BG$1027)+1),"")</f>
        <v>0</v>
      </c>
      <c r="BH1451">
        <f>IFERROR(SMALL(BH346:BH1024,ROW()-ROW($BH$1027)+1),"")</f>
        <v>0</v>
      </c>
      <c r="BI1451">
        <f>IFERROR(SMALL(BI346:BI1024,ROW()-ROW($BI$1027)+1),"")</f>
        <v>0</v>
      </c>
      <c r="BJ1451">
        <f>IFERROR(SMALL(BJ346:BJ1024,ROW()-ROW($BJ$1027)+1),"")</f>
        <v>0</v>
      </c>
      <c r="BK1451">
        <f>IFERROR(SMALL(BK346:BK1024,ROW()-ROW($BK$1027)+1),"")</f>
        <v>0</v>
      </c>
      <c r="BL1451">
        <f>IFERROR(SMALL(BL346:BL1024,ROW()-ROW($BL$1027)+1),"")</f>
        <v>0</v>
      </c>
      <c r="BM1451">
        <f>IFERROR(SMALL(BM346:BM1024,ROW()-ROW($BM$1027)+1),"")</f>
        <v>0</v>
      </c>
      <c r="BN1451">
        <f>IFERROR(SMALL(BN346:BN1024,ROW()-ROW($BN$1027)+1),"")</f>
        <v>0</v>
      </c>
      <c r="BO1451">
        <f>IFERROR(SMALL(BO346:BO1024,ROW()-ROW($BO$1027)+1),"")</f>
        <v>0</v>
      </c>
      <c r="BP1451">
        <f>IFERROR(SMALL(BP346:BP1024,ROW()-ROW($BP$1027)+1),"")</f>
        <v>0</v>
      </c>
      <c r="BQ1451">
        <f>IFERROR(SMALL(BQ346:BQ1024,ROW()-ROW($BQ$1027)+1),"")</f>
        <v>0</v>
      </c>
      <c r="BR1451">
        <f>IFERROR(SMALL(BR346:BR1024,ROW()-ROW($BR$1027)+1),"")</f>
        <v>0</v>
      </c>
    </row>
    <row r="1452" spans="5:70">
      <c r="E1452">
        <f>IFERROR(SMALL(E346:E1024,ROW()-ROW($E$1027)+1),"")</f>
        <v>0</v>
      </c>
      <c r="F1452">
        <f>IFERROR(SMALL(F346:F1024,ROW()-ROW($F$1027)+1),"")</f>
        <v>0</v>
      </c>
      <c r="G1452">
        <f>IFERROR(SMALL(G346:G1024,ROW()-ROW($G$1027)+1),"")</f>
        <v>0</v>
      </c>
      <c r="H1452">
        <f>IFERROR(SMALL(H346:H1024,ROW()-ROW($H$1027)+1),"")</f>
        <v>0</v>
      </c>
      <c r="I1452">
        <f>IFERROR(SMALL(I346:I1024,ROW()-ROW($I$1027)+1),"")</f>
        <v>0</v>
      </c>
      <c r="J1452">
        <f>IFERROR(SMALL(J346:J1024,ROW()-ROW($J$1027)+1),"")</f>
        <v>0</v>
      </c>
      <c r="K1452">
        <f>IFERROR(SMALL(K346:K1024,ROW()-ROW($K$1027)+1),"")</f>
        <v>0</v>
      </c>
      <c r="L1452">
        <f>IFERROR(SMALL(L346:L1024,ROW()-ROW($L$1027)+1),"")</f>
        <v>0</v>
      </c>
      <c r="M1452">
        <f>IFERROR(SMALL(M346:M1024,ROW()-ROW($M$1027)+1),"")</f>
        <v>0</v>
      </c>
      <c r="N1452">
        <f>IFERROR(SMALL(N346:N1024,ROW()-ROW($N$1027)+1),"")</f>
        <v>0</v>
      </c>
      <c r="O1452">
        <f>IFERROR(SMALL(O346:O1024,ROW()-ROW($O$1027)+1),"")</f>
        <v>0</v>
      </c>
      <c r="P1452">
        <f>IFERROR(SMALL(P346:P1024,ROW()-ROW($P$1027)+1),"")</f>
        <v>0</v>
      </c>
      <c r="Q1452">
        <f>IFERROR(SMALL(Q346:Q1024,ROW()-ROW($Q$1027)+1),"")</f>
        <v>0</v>
      </c>
      <c r="R1452">
        <f>IFERROR(SMALL(R346:R1024,ROW()-ROW($R$1027)+1),"")</f>
        <v>0</v>
      </c>
      <c r="S1452">
        <f>IFERROR(SMALL(S346:S1024,ROW()-ROW($S$1027)+1),"")</f>
        <v>0</v>
      </c>
      <c r="T1452">
        <f>IFERROR(SMALL(T346:T1024,ROW()-ROW($T$1027)+1),"")</f>
        <v>0</v>
      </c>
      <c r="U1452">
        <f>IFERROR(SMALL(U346:U1024,ROW()-ROW($U$1027)+1),"")</f>
        <v>0</v>
      </c>
      <c r="V1452">
        <f>IFERROR(SMALL(V346:V1024,ROW()-ROW($V$1027)+1),"")</f>
        <v>0</v>
      </c>
      <c r="W1452">
        <f>IFERROR(SMALL(W346:W1024,ROW()-ROW($W$1027)+1),"")</f>
        <v>0</v>
      </c>
      <c r="X1452">
        <f>IFERROR(SMALL(X346:X1024,ROW()-ROW($X$1027)+1),"")</f>
        <v>0</v>
      </c>
      <c r="Y1452">
        <f>IFERROR(SMALL(Y346:Y1024,ROW()-ROW($Y$1027)+1),"")</f>
        <v>0</v>
      </c>
      <c r="Z1452">
        <f>IFERROR(SMALL(Z346:Z1024,ROW()-ROW($Z$1027)+1),"")</f>
        <v>0</v>
      </c>
      <c r="AA1452">
        <f>IFERROR(SMALL(AA346:AA1024,ROW()-ROW($AA$1027)+1),"")</f>
        <v>0</v>
      </c>
      <c r="AB1452">
        <f>IFERROR(SMALL(AB346:AB1024,ROW()-ROW($AB$1027)+1),"")</f>
        <v>0</v>
      </c>
      <c r="AC1452">
        <f>IFERROR(SMALL(AC346:AC1024,ROW()-ROW($AC$1027)+1),"")</f>
        <v>0</v>
      </c>
      <c r="AD1452">
        <f>IFERROR(SMALL(AD346:AD1024,ROW()-ROW($AD$1027)+1),"")</f>
        <v>0</v>
      </c>
      <c r="AE1452">
        <f>IFERROR(SMALL(AE346:AE1024,ROW()-ROW($AE$1027)+1),"")</f>
        <v>0</v>
      </c>
      <c r="AF1452">
        <f>IFERROR(SMALL(AF346:AF1024,ROW()-ROW($AF$1027)+1),"")</f>
        <v>0</v>
      </c>
      <c r="AG1452">
        <f>IFERROR(SMALL(AG346:AG1024,ROW()-ROW($AG$1027)+1),"")</f>
        <v>0</v>
      </c>
      <c r="AH1452">
        <f>IFERROR(SMALL(AH346:AH1024,ROW()-ROW($AH$1027)+1),"")</f>
        <v>0</v>
      </c>
      <c r="AI1452">
        <f>IFERROR(SMALL(AI346:AI1024,ROW()-ROW($AI$1027)+1),"")</f>
        <v>0</v>
      </c>
      <c r="AJ1452">
        <f>IFERROR(SMALL(AJ346:AJ1024,ROW()-ROW($AJ$1027)+1),"")</f>
        <v>0</v>
      </c>
      <c r="AM1452">
        <f>IFERROR(SMALL(AM346:AM1024,ROW()-ROW($AM$1027)+1),"")</f>
        <v>0</v>
      </c>
      <c r="AN1452">
        <f>IFERROR(SMALL(AN346:AN1024,ROW()-ROW($AN$1027)+1),"")</f>
        <v>0</v>
      </c>
      <c r="AO1452">
        <f>IFERROR(SMALL(AO346:AO1024,ROW()-ROW($AO$1027)+1),"")</f>
        <v>0</v>
      </c>
      <c r="AP1452">
        <f>IFERROR(SMALL(AP346:AP1024,ROW()-ROW($AP$1027)+1),"")</f>
        <v>0</v>
      </c>
      <c r="AQ1452">
        <f>IFERROR(SMALL(AQ346:AQ1024,ROW()-ROW($AQ$1027)+1),"")</f>
        <v>0</v>
      </c>
      <c r="AR1452">
        <f>IFERROR(SMALL(AR346:AR1024,ROW()-ROW($AR$1027)+1),"")</f>
        <v>0</v>
      </c>
      <c r="AS1452">
        <f>IFERROR(SMALL(AS346:AS1024,ROW()-ROW($AS$1027)+1),"")</f>
        <v>0</v>
      </c>
      <c r="AT1452">
        <f>IFERROR(SMALL(AT346:AT1024,ROW()-ROW($AT$1027)+1),"")</f>
        <v>0</v>
      </c>
      <c r="AU1452">
        <f>IFERROR(SMALL(AU346:AU1024,ROW()-ROW($AU$1027)+1),"")</f>
        <v>0</v>
      </c>
      <c r="AV1452">
        <f>IFERROR(SMALL(AV346:AV1024,ROW()-ROW($AV$1027)+1),"")</f>
        <v>0</v>
      </c>
      <c r="AW1452">
        <f>IFERROR(SMALL(AW346:AW1024,ROW()-ROW($AW$1027)+1),"")</f>
        <v>0</v>
      </c>
      <c r="AX1452">
        <f>IFERROR(SMALL(AX346:AX1024,ROW()-ROW($AX$1027)+1),"")</f>
        <v>0</v>
      </c>
      <c r="AY1452">
        <f>IFERROR(SMALL(AY346:AY1024,ROW()-ROW($AY$1027)+1),"")</f>
        <v>0</v>
      </c>
      <c r="AZ1452">
        <f>IFERROR(SMALL(AZ346:AZ1024,ROW()-ROW($AZ$1027)+1),"")</f>
        <v>0</v>
      </c>
      <c r="BA1452">
        <f>IFERROR(SMALL(BA346:BA1024,ROW()-ROW($BA$1027)+1),"")</f>
        <v>0</v>
      </c>
      <c r="BB1452">
        <f>IFERROR(SMALL(BB346:BB1024,ROW()-ROW($BB$1027)+1),"")</f>
        <v>0</v>
      </c>
      <c r="BC1452">
        <f>IFERROR(SMALL(BC346:BC1024,ROW()-ROW($BC$1027)+1),"")</f>
        <v>0</v>
      </c>
      <c r="BD1452">
        <f>IFERROR(SMALL(BD346:BD1024,ROW()-ROW($BD$1027)+1),"")</f>
        <v>0</v>
      </c>
      <c r="BE1452">
        <f>IFERROR(SMALL(BE346:BE1024,ROW()-ROW($BE$1027)+1),"")</f>
        <v>0</v>
      </c>
      <c r="BF1452">
        <f>IFERROR(SMALL(BF346:BF1024,ROW()-ROW($BF$1027)+1),"")</f>
        <v>0</v>
      </c>
      <c r="BG1452">
        <f>IFERROR(SMALL(BG346:BG1024,ROW()-ROW($BG$1027)+1),"")</f>
        <v>0</v>
      </c>
      <c r="BH1452">
        <f>IFERROR(SMALL(BH346:BH1024,ROW()-ROW($BH$1027)+1),"")</f>
        <v>0</v>
      </c>
      <c r="BI1452">
        <f>IFERROR(SMALL(BI346:BI1024,ROW()-ROW($BI$1027)+1),"")</f>
        <v>0</v>
      </c>
      <c r="BJ1452">
        <f>IFERROR(SMALL(BJ346:BJ1024,ROW()-ROW($BJ$1027)+1),"")</f>
        <v>0</v>
      </c>
      <c r="BK1452">
        <f>IFERROR(SMALL(BK346:BK1024,ROW()-ROW($BK$1027)+1),"")</f>
        <v>0</v>
      </c>
      <c r="BL1452">
        <f>IFERROR(SMALL(BL346:BL1024,ROW()-ROW($BL$1027)+1),"")</f>
        <v>0</v>
      </c>
      <c r="BM1452">
        <f>IFERROR(SMALL(BM346:BM1024,ROW()-ROW($BM$1027)+1),"")</f>
        <v>0</v>
      </c>
      <c r="BN1452">
        <f>IFERROR(SMALL(BN346:BN1024,ROW()-ROW($BN$1027)+1),"")</f>
        <v>0</v>
      </c>
      <c r="BO1452">
        <f>IFERROR(SMALL(BO346:BO1024,ROW()-ROW($BO$1027)+1),"")</f>
        <v>0</v>
      </c>
      <c r="BP1452">
        <f>IFERROR(SMALL(BP346:BP1024,ROW()-ROW($BP$1027)+1),"")</f>
        <v>0</v>
      </c>
      <c r="BQ1452">
        <f>IFERROR(SMALL(BQ346:BQ1024,ROW()-ROW($BQ$1027)+1),"")</f>
        <v>0</v>
      </c>
      <c r="BR1452">
        <f>IFERROR(SMALL(BR346:BR1024,ROW()-ROW($BR$1027)+1),"")</f>
        <v>0</v>
      </c>
    </row>
    <row r="1453" spans="5:70">
      <c r="E1453">
        <f>IFERROR(SMALL(E346:E1024,ROW()-ROW($E$1027)+1),"")</f>
        <v>0</v>
      </c>
      <c r="F1453">
        <f>IFERROR(SMALL(F346:F1024,ROW()-ROW($F$1027)+1),"")</f>
        <v>0</v>
      </c>
      <c r="G1453">
        <f>IFERROR(SMALL(G346:G1024,ROW()-ROW($G$1027)+1),"")</f>
        <v>0</v>
      </c>
      <c r="H1453">
        <f>IFERROR(SMALL(H346:H1024,ROW()-ROW($H$1027)+1),"")</f>
        <v>0</v>
      </c>
      <c r="I1453">
        <f>IFERROR(SMALL(I346:I1024,ROW()-ROW($I$1027)+1),"")</f>
        <v>0</v>
      </c>
      <c r="J1453">
        <f>IFERROR(SMALL(J346:J1024,ROW()-ROW($J$1027)+1),"")</f>
        <v>0</v>
      </c>
      <c r="K1453">
        <f>IFERROR(SMALL(K346:K1024,ROW()-ROW($K$1027)+1),"")</f>
        <v>0</v>
      </c>
      <c r="L1453">
        <f>IFERROR(SMALL(L346:L1024,ROW()-ROW($L$1027)+1),"")</f>
        <v>0</v>
      </c>
      <c r="M1453">
        <f>IFERROR(SMALL(M346:M1024,ROW()-ROW($M$1027)+1),"")</f>
        <v>0</v>
      </c>
      <c r="N1453">
        <f>IFERROR(SMALL(N346:N1024,ROW()-ROW($N$1027)+1),"")</f>
        <v>0</v>
      </c>
      <c r="O1453">
        <f>IFERROR(SMALL(O346:O1024,ROW()-ROW($O$1027)+1),"")</f>
        <v>0</v>
      </c>
      <c r="P1453">
        <f>IFERROR(SMALL(P346:P1024,ROW()-ROW($P$1027)+1),"")</f>
        <v>0</v>
      </c>
      <c r="Q1453">
        <f>IFERROR(SMALL(Q346:Q1024,ROW()-ROW($Q$1027)+1),"")</f>
        <v>0</v>
      </c>
      <c r="R1453">
        <f>IFERROR(SMALL(R346:R1024,ROW()-ROW($R$1027)+1),"")</f>
        <v>0</v>
      </c>
      <c r="S1453">
        <f>IFERROR(SMALL(S346:S1024,ROW()-ROW($S$1027)+1),"")</f>
        <v>0</v>
      </c>
      <c r="T1453">
        <f>IFERROR(SMALL(T346:T1024,ROW()-ROW($T$1027)+1),"")</f>
        <v>0</v>
      </c>
      <c r="U1453">
        <f>IFERROR(SMALL(U346:U1024,ROW()-ROW($U$1027)+1),"")</f>
        <v>0</v>
      </c>
      <c r="V1453">
        <f>IFERROR(SMALL(V346:V1024,ROW()-ROW($V$1027)+1),"")</f>
        <v>0</v>
      </c>
      <c r="W1453">
        <f>IFERROR(SMALL(W346:W1024,ROW()-ROW($W$1027)+1),"")</f>
        <v>0</v>
      </c>
      <c r="X1453">
        <f>IFERROR(SMALL(X346:X1024,ROW()-ROW($X$1027)+1),"")</f>
        <v>0</v>
      </c>
      <c r="Y1453">
        <f>IFERROR(SMALL(Y346:Y1024,ROW()-ROW($Y$1027)+1),"")</f>
        <v>0</v>
      </c>
      <c r="Z1453">
        <f>IFERROR(SMALL(Z346:Z1024,ROW()-ROW($Z$1027)+1),"")</f>
        <v>0</v>
      </c>
      <c r="AA1453">
        <f>IFERROR(SMALL(AA346:AA1024,ROW()-ROW($AA$1027)+1),"")</f>
        <v>0</v>
      </c>
      <c r="AB1453">
        <f>IFERROR(SMALL(AB346:AB1024,ROW()-ROW($AB$1027)+1),"")</f>
        <v>0</v>
      </c>
      <c r="AC1453">
        <f>IFERROR(SMALL(AC346:AC1024,ROW()-ROW($AC$1027)+1),"")</f>
        <v>0</v>
      </c>
      <c r="AD1453">
        <f>IFERROR(SMALL(AD346:AD1024,ROW()-ROW($AD$1027)+1),"")</f>
        <v>0</v>
      </c>
      <c r="AE1453">
        <f>IFERROR(SMALL(AE346:AE1024,ROW()-ROW($AE$1027)+1),"")</f>
        <v>0</v>
      </c>
      <c r="AF1453">
        <f>IFERROR(SMALL(AF346:AF1024,ROW()-ROW($AF$1027)+1),"")</f>
        <v>0</v>
      </c>
      <c r="AG1453">
        <f>IFERROR(SMALL(AG346:AG1024,ROW()-ROW($AG$1027)+1),"")</f>
        <v>0</v>
      </c>
      <c r="AH1453">
        <f>IFERROR(SMALL(AH346:AH1024,ROW()-ROW($AH$1027)+1),"")</f>
        <v>0</v>
      </c>
      <c r="AI1453">
        <f>IFERROR(SMALL(AI346:AI1024,ROW()-ROW($AI$1027)+1),"")</f>
        <v>0</v>
      </c>
      <c r="AJ1453">
        <f>IFERROR(SMALL(AJ346:AJ1024,ROW()-ROW($AJ$1027)+1),"")</f>
        <v>0</v>
      </c>
      <c r="AM1453">
        <f>IFERROR(SMALL(AM346:AM1024,ROW()-ROW($AM$1027)+1),"")</f>
        <v>0</v>
      </c>
      <c r="AN1453">
        <f>IFERROR(SMALL(AN346:AN1024,ROW()-ROW($AN$1027)+1),"")</f>
        <v>0</v>
      </c>
      <c r="AO1453">
        <f>IFERROR(SMALL(AO346:AO1024,ROW()-ROW($AO$1027)+1),"")</f>
        <v>0</v>
      </c>
      <c r="AP1453">
        <f>IFERROR(SMALL(AP346:AP1024,ROW()-ROW($AP$1027)+1),"")</f>
        <v>0</v>
      </c>
      <c r="AQ1453">
        <f>IFERROR(SMALL(AQ346:AQ1024,ROW()-ROW($AQ$1027)+1),"")</f>
        <v>0</v>
      </c>
      <c r="AR1453">
        <f>IFERROR(SMALL(AR346:AR1024,ROW()-ROW($AR$1027)+1),"")</f>
        <v>0</v>
      </c>
      <c r="AS1453">
        <f>IFERROR(SMALL(AS346:AS1024,ROW()-ROW($AS$1027)+1),"")</f>
        <v>0</v>
      </c>
      <c r="AT1453">
        <f>IFERROR(SMALL(AT346:AT1024,ROW()-ROW($AT$1027)+1),"")</f>
        <v>0</v>
      </c>
      <c r="AU1453">
        <f>IFERROR(SMALL(AU346:AU1024,ROW()-ROW($AU$1027)+1),"")</f>
        <v>0</v>
      </c>
      <c r="AV1453">
        <f>IFERROR(SMALL(AV346:AV1024,ROW()-ROW($AV$1027)+1),"")</f>
        <v>0</v>
      </c>
      <c r="AW1453">
        <f>IFERROR(SMALL(AW346:AW1024,ROW()-ROW($AW$1027)+1),"")</f>
        <v>0</v>
      </c>
      <c r="AX1453">
        <f>IFERROR(SMALL(AX346:AX1024,ROW()-ROW($AX$1027)+1),"")</f>
        <v>0</v>
      </c>
      <c r="AY1453">
        <f>IFERROR(SMALL(AY346:AY1024,ROW()-ROW($AY$1027)+1),"")</f>
        <v>0</v>
      </c>
      <c r="AZ1453">
        <f>IFERROR(SMALL(AZ346:AZ1024,ROW()-ROW($AZ$1027)+1),"")</f>
        <v>0</v>
      </c>
      <c r="BA1453">
        <f>IFERROR(SMALL(BA346:BA1024,ROW()-ROW($BA$1027)+1),"")</f>
        <v>0</v>
      </c>
      <c r="BB1453">
        <f>IFERROR(SMALL(BB346:BB1024,ROW()-ROW($BB$1027)+1),"")</f>
        <v>0</v>
      </c>
      <c r="BC1453">
        <f>IFERROR(SMALL(BC346:BC1024,ROW()-ROW($BC$1027)+1),"")</f>
        <v>0</v>
      </c>
      <c r="BD1453">
        <f>IFERROR(SMALL(BD346:BD1024,ROW()-ROW($BD$1027)+1),"")</f>
        <v>0</v>
      </c>
      <c r="BE1453">
        <f>IFERROR(SMALL(BE346:BE1024,ROW()-ROW($BE$1027)+1),"")</f>
        <v>0</v>
      </c>
      <c r="BF1453">
        <f>IFERROR(SMALL(BF346:BF1024,ROW()-ROW($BF$1027)+1),"")</f>
        <v>0</v>
      </c>
      <c r="BG1453">
        <f>IFERROR(SMALL(BG346:BG1024,ROW()-ROW($BG$1027)+1),"")</f>
        <v>0</v>
      </c>
      <c r="BH1453">
        <f>IFERROR(SMALL(BH346:BH1024,ROW()-ROW($BH$1027)+1),"")</f>
        <v>0</v>
      </c>
      <c r="BI1453">
        <f>IFERROR(SMALL(BI346:BI1024,ROW()-ROW($BI$1027)+1),"")</f>
        <v>0</v>
      </c>
      <c r="BJ1453">
        <f>IFERROR(SMALL(BJ346:BJ1024,ROW()-ROW($BJ$1027)+1),"")</f>
        <v>0</v>
      </c>
      <c r="BK1453">
        <f>IFERROR(SMALL(BK346:BK1024,ROW()-ROW($BK$1027)+1),"")</f>
        <v>0</v>
      </c>
      <c r="BL1453">
        <f>IFERROR(SMALL(BL346:BL1024,ROW()-ROW($BL$1027)+1),"")</f>
        <v>0</v>
      </c>
      <c r="BM1453">
        <f>IFERROR(SMALL(BM346:BM1024,ROW()-ROW($BM$1027)+1),"")</f>
        <v>0</v>
      </c>
      <c r="BN1453">
        <f>IFERROR(SMALL(BN346:BN1024,ROW()-ROW($BN$1027)+1),"")</f>
        <v>0</v>
      </c>
      <c r="BO1453">
        <f>IFERROR(SMALL(BO346:BO1024,ROW()-ROW($BO$1027)+1),"")</f>
        <v>0</v>
      </c>
      <c r="BP1453">
        <f>IFERROR(SMALL(BP346:BP1024,ROW()-ROW($BP$1027)+1),"")</f>
        <v>0</v>
      </c>
      <c r="BQ1453">
        <f>IFERROR(SMALL(BQ346:BQ1024,ROW()-ROW($BQ$1027)+1),"")</f>
        <v>0</v>
      </c>
      <c r="BR1453">
        <f>IFERROR(SMALL(BR346:BR1024,ROW()-ROW($BR$1027)+1),"")</f>
        <v>0</v>
      </c>
    </row>
    <row r="1454" spans="5:70">
      <c r="E1454">
        <f>IFERROR(SMALL(E346:E1024,ROW()-ROW($E$1027)+1),"")</f>
        <v>0</v>
      </c>
      <c r="F1454">
        <f>IFERROR(SMALL(F346:F1024,ROW()-ROW($F$1027)+1),"")</f>
        <v>0</v>
      </c>
      <c r="G1454">
        <f>IFERROR(SMALL(G346:G1024,ROW()-ROW($G$1027)+1),"")</f>
        <v>0</v>
      </c>
      <c r="H1454">
        <f>IFERROR(SMALL(H346:H1024,ROW()-ROW($H$1027)+1),"")</f>
        <v>0</v>
      </c>
      <c r="I1454">
        <f>IFERROR(SMALL(I346:I1024,ROW()-ROW($I$1027)+1),"")</f>
        <v>0</v>
      </c>
      <c r="J1454">
        <f>IFERROR(SMALL(J346:J1024,ROW()-ROW($J$1027)+1),"")</f>
        <v>0</v>
      </c>
      <c r="K1454">
        <f>IFERROR(SMALL(K346:K1024,ROW()-ROW($K$1027)+1),"")</f>
        <v>0</v>
      </c>
      <c r="L1454">
        <f>IFERROR(SMALL(L346:L1024,ROW()-ROW($L$1027)+1),"")</f>
        <v>0</v>
      </c>
      <c r="M1454">
        <f>IFERROR(SMALL(M346:M1024,ROW()-ROW($M$1027)+1),"")</f>
        <v>0</v>
      </c>
      <c r="N1454">
        <f>IFERROR(SMALL(N346:N1024,ROW()-ROW($N$1027)+1),"")</f>
        <v>0</v>
      </c>
      <c r="O1454">
        <f>IFERROR(SMALL(O346:O1024,ROW()-ROW($O$1027)+1),"")</f>
        <v>0</v>
      </c>
      <c r="P1454">
        <f>IFERROR(SMALL(P346:P1024,ROW()-ROW($P$1027)+1),"")</f>
        <v>0</v>
      </c>
      <c r="Q1454">
        <f>IFERROR(SMALL(Q346:Q1024,ROW()-ROW($Q$1027)+1),"")</f>
        <v>0</v>
      </c>
      <c r="R1454">
        <f>IFERROR(SMALL(R346:R1024,ROW()-ROW($R$1027)+1),"")</f>
        <v>0</v>
      </c>
      <c r="S1454">
        <f>IFERROR(SMALL(S346:S1024,ROW()-ROW($S$1027)+1),"")</f>
        <v>0</v>
      </c>
      <c r="T1454">
        <f>IFERROR(SMALL(T346:T1024,ROW()-ROW($T$1027)+1),"")</f>
        <v>0</v>
      </c>
      <c r="U1454">
        <f>IFERROR(SMALL(U346:U1024,ROW()-ROW($U$1027)+1),"")</f>
        <v>0</v>
      </c>
      <c r="V1454">
        <f>IFERROR(SMALL(V346:V1024,ROW()-ROW($V$1027)+1),"")</f>
        <v>0</v>
      </c>
      <c r="W1454">
        <f>IFERROR(SMALL(W346:W1024,ROW()-ROW($W$1027)+1),"")</f>
        <v>0</v>
      </c>
      <c r="X1454">
        <f>IFERROR(SMALL(X346:X1024,ROW()-ROW($X$1027)+1),"")</f>
        <v>0</v>
      </c>
      <c r="Y1454">
        <f>IFERROR(SMALL(Y346:Y1024,ROW()-ROW($Y$1027)+1),"")</f>
        <v>0</v>
      </c>
      <c r="Z1454">
        <f>IFERROR(SMALL(Z346:Z1024,ROW()-ROW($Z$1027)+1),"")</f>
        <v>0</v>
      </c>
      <c r="AA1454">
        <f>IFERROR(SMALL(AA346:AA1024,ROW()-ROW($AA$1027)+1),"")</f>
        <v>0</v>
      </c>
      <c r="AB1454">
        <f>IFERROR(SMALL(AB346:AB1024,ROW()-ROW($AB$1027)+1),"")</f>
        <v>0</v>
      </c>
      <c r="AC1454">
        <f>IFERROR(SMALL(AC346:AC1024,ROW()-ROW($AC$1027)+1),"")</f>
        <v>0</v>
      </c>
      <c r="AD1454">
        <f>IFERROR(SMALL(AD346:AD1024,ROW()-ROW($AD$1027)+1),"")</f>
        <v>0</v>
      </c>
      <c r="AE1454">
        <f>IFERROR(SMALL(AE346:AE1024,ROW()-ROW($AE$1027)+1),"")</f>
        <v>0</v>
      </c>
      <c r="AF1454">
        <f>IFERROR(SMALL(AF346:AF1024,ROW()-ROW($AF$1027)+1),"")</f>
        <v>0</v>
      </c>
      <c r="AG1454">
        <f>IFERROR(SMALL(AG346:AG1024,ROW()-ROW($AG$1027)+1),"")</f>
        <v>0</v>
      </c>
      <c r="AH1454">
        <f>IFERROR(SMALL(AH346:AH1024,ROW()-ROW($AH$1027)+1),"")</f>
        <v>0</v>
      </c>
      <c r="AI1454">
        <f>IFERROR(SMALL(AI346:AI1024,ROW()-ROW($AI$1027)+1),"")</f>
        <v>0</v>
      </c>
      <c r="AJ1454">
        <f>IFERROR(SMALL(AJ346:AJ1024,ROW()-ROW($AJ$1027)+1),"")</f>
        <v>0</v>
      </c>
      <c r="AM1454">
        <f>IFERROR(SMALL(AM346:AM1024,ROW()-ROW($AM$1027)+1),"")</f>
        <v>0</v>
      </c>
      <c r="AN1454">
        <f>IFERROR(SMALL(AN346:AN1024,ROW()-ROW($AN$1027)+1),"")</f>
        <v>0</v>
      </c>
      <c r="AO1454">
        <f>IFERROR(SMALL(AO346:AO1024,ROW()-ROW($AO$1027)+1),"")</f>
        <v>0</v>
      </c>
      <c r="AP1454">
        <f>IFERROR(SMALL(AP346:AP1024,ROW()-ROW($AP$1027)+1),"")</f>
        <v>0</v>
      </c>
      <c r="AQ1454">
        <f>IFERROR(SMALL(AQ346:AQ1024,ROW()-ROW($AQ$1027)+1),"")</f>
        <v>0</v>
      </c>
      <c r="AR1454">
        <f>IFERROR(SMALL(AR346:AR1024,ROW()-ROW($AR$1027)+1),"")</f>
        <v>0</v>
      </c>
      <c r="AS1454">
        <f>IFERROR(SMALL(AS346:AS1024,ROW()-ROW($AS$1027)+1),"")</f>
        <v>0</v>
      </c>
      <c r="AT1454">
        <f>IFERROR(SMALL(AT346:AT1024,ROW()-ROW($AT$1027)+1),"")</f>
        <v>0</v>
      </c>
      <c r="AU1454">
        <f>IFERROR(SMALL(AU346:AU1024,ROW()-ROW($AU$1027)+1),"")</f>
        <v>0</v>
      </c>
      <c r="AV1454">
        <f>IFERROR(SMALL(AV346:AV1024,ROW()-ROW($AV$1027)+1),"")</f>
        <v>0</v>
      </c>
      <c r="AW1454">
        <f>IFERROR(SMALL(AW346:AW1024,ROW()-ROW($AW$1027)+1),"")</f>
        <v>0</v>
      </c>
      <c r="AX1454">
        <f>IFERROR(SMALL(AX346:AX1024,ROW()-ROW($AX$1027)+1),"")</f>
        <v>0</v>
      </c>
      <c r="AY1454">
        <f>IFERROR(SMALL(AY346:AY1024,ROW()-ROW($AY$1027)+1),"")</f>
        <v>0</v>
      </c>
      <c r="AZ1454">
        <f>IFERROR(SMALL(AZ346:AZ1024,ROW()-ROW($AZ$1027)+1),"")</f>
        <v>0</v>
      </c>
      <c r="BA1454">
        <f>IFERROR(SMALL(BA346:BA1024,ROW()-ROW($BA$1027)+1),"")</f>
        <v>0</v>
      </c>
      <c r="BB1454">
        <f>IFERROR(SMALL(BB346:BB1024,ROW()-ROW($BB$1027)+1),"")</f>
        <v>0</v>
      </c>
      <c r="BC1454">
        <f>IFERROR(SMALL(BC346:BC1024,ROW()-ROW($BC$1027)+1),"")</f>
        <v>0</v>
      </c>
      <c r="BD1454">
        <f>IFERROR(SMALL(BD346:BD1024,ROW()-ROW($BD$1027)+1),"")</f>
        <v>0</v>
      </c>
      <c r="BE1454">
        <f>IFERROR(SMALL(BE346:BE1024,ROW()-ROW($BE$1027)+1),"")</f>
        <v>0</v>
      </c>
      <c r="BF1454">
        <f>IFERROR(SMALL(BF346:BF1024,ROW()-ROW($BF$1027)+1),"")</f>
        <v>0</v>
      </c>
      <c r="BG1454">
        <f>IFERROR(SMALL(BG346:BG1024,ROW()-ROW($BG$1027)+1),"")</f>
        <v>0</v>
      </c>
      <c r="BH1454">
        <f>IFERROR(SMALL(BH346:BH1024,ROW()-ROW($BH$1027)+1),"")</f>
        <v>0</v>
      </c>
      <c r="BI1454">
        <f>IFERROR(SMALL(BI346:BI1024,ROW()-ROW($BI$1027)+1),"")</f>
        <v>0</v>
      </c>
      <c r="BJ1454">
        <f>IFERROR(SMALL(BJ346:BJ1024,ROW()-ROW($BJ$1027)+1),"")</f>
        <v>0</v>
      </c>
      <c r="BK1454">
        <f>IFERROR(SMALL(BK346:BK1024,ROW()-ROW($BK$1027)+1),"")</f>
        <v>0</v>
      </c>
      <c r="BL1454">
        <f>IFERROR(SMALL(BL346:BL1024,ROW()-ROW($BL$1027)+1),"")</f>
        <v>0</v>
      </c>
      <c r="BM1454">
        <f>IFERROR(SMALL(BM346:BM1024,ROW()-ROW($BM$1027)+1),"")</f>
        <v>0</v>
      </c>
      <c r="BN1454">
        <f>IFERROR(SMALL(BN346:BN1024,ROW()-ROW($BN$1027)+1),"")</f>
        <v>0</v>
      </c>
      <c r="BO1454">
        <f>IFERROR(SMALL(BO346:BO1024,ROW()-ROW($BO$1027)+1),"")</f>
        <v>0</v>
      </c>
      <c r="BP1454">
        <f>IFERROR(SMALL(BP346:BP1024,ROW()-ROW($BP$1027)+1),"")</f>
        <v>0</v>
      </c>
      <c r="BQ1454">
        <f>IFERROR(SMALL(BQ346:BQ1024,ROW()-ROW($BQ$1027)+1),"")</f>
        <v>0</v>
      </c>
      <c r="BR1454">
        <f>IFERROR(SMALL(BR346:BR1024,ROW()-ROW($BR$1027)+1),"")</f>
        <v>0</v>
      </c>
    </row>
    <row r="1455" spans="5:70">
      <c r="E1455">
        <f>IFERROR(SMALL(E346:E1024,ROW()-ROW($E$1027)+1),"")</f>
        <v>0</v>
      </c>
      <c r="F1455">
        <f>IFERROR(SMALL(F346:F1024,ROW()-ROW($F$1027)+1),"")</f>
        <v>0</v>
      </c>
      <c r="G1455">
        <f>IFERROR(SMALL(G346:G1024,ROW()-ROW($G$1027)+1),"")</f>
        <v>0</v>
      </c>
      <c r="H1455">
        <f>IFERROR(SMALL(H346:H1024,ROW()-ROW($H$1027)+1),"")</f>
        <v>0</v>
      </c>
      <c r="I1455">
        <f>IFERROR(SMALL(I346:I1024,ROW()-ROW($I$1027)+1),"")</f>
        <v>0</v>
      </c>
      <c r="J1455">
        <f>IFERROR(SMALL(J346:J1024,ROW()-ROW($J$1027)+1),"")</f>
        <v>0</v>
      </c>
      <c r="K1455">
        <f>IFERROR(SMALL(K346:K1024,ROW()-ROW($K$1027)+1),"")</f>
        <v>0</v>
      </c>
      <c r="L1455">
        <f>IFERROR(SMALL(L346:L1024,ROW()-ROW($L$1027)+1),"")</f>
        <v>0</v>
      </c>
      <c r="M1455">
        <f>IFERROR(SMALL(M346:M1024,ROW()-ROW($M$1027)+1),"")</f>
        <v>0</v>
      </c>
      <c r="N1455">
        <f>IFERROR(SMALL(N346:N1024,ROW()-ROW($N$1027)+1),"")</f>
        <v>0</v>
      </c>
      <c r="O1455">
        <f>IFERROR(SMALL(O346:O1024,ROW()-ROW($O$1027)+1),"")</f>
        <v>0</v>
      </c>
      <c r="P1455">
        <f>IFERROR(SMALL(P346:P1024,ROW()-ROW($P$1027)+1),"")</f>
        <v>0</v>
      </c>
      <c r="Q1455">
        <f>IFERROR(SMALL(Q346:Q1024,ROW()-ROW($Q$1027)+1),"")</f>
        <v>0</v>
      </c>
      <c r="R1455">
        <f>IFERROR(SMALL(R346:R1024,ROW()-ROW($R$1027)+1),"")</f>
        <v>0</v>
      </c>
      <c r="S1455">
        <f>IFERROR(SMALL(S346:S1024,ROW()-ROW($S$1027)+1),"")</f>
        <v>0</v>
      </c>
      <c r="T1455">
        <f>IFERROR(SMALL(T346:T1024,ROW()-ROW($T$1027)+1),"")</f>
        <v>0</v>
      </c>
      <c r="U1455">
        <f>IFERROR(SMALL(U346:U1024,ROW()-ROW($U$1027)+1),"")</f>
        <v>0</v>
      </c>
      <c r="V1455">
        <f>IFERROR(SMALL(V346:V1024,ROW()-ROW($V$1027)+1),"")</f>
        <v>0</v>
      </c>
      <c r="W1455">
        <f>IFERROR(SMALL(W346:W1024,ROW()-ROW($W$1027)+1),"")</f>
        <v>0</v>
      </c>
      <c r="X1455">
        <f>IFERROR(SMALL(X346:X1024,ROW()-ROW($X$1027)+1),"")</f>
        <v>0</v>
      </c>
      <c r="Y1455">
        <f>IFERROR(SMALL(Y346:Y1024,ROW()-ROW($Y$1027)+1),"")</f>
        <v>0</v>
      </c>
      <c r="Z1455">
        <f>IFERROR(SMALL(Z346:Z1024,ROW()-ROW($Z$1027)+1),"")</f>
        <v>0</v>
      </c>
      <c r="AA1455">
        <f>IFERROR(SMALL(AA346:AA1024,ROW()-ROW($AA$1027)+1),"")</f>
        <v>0</v>
      </c>
      <c r="AB1455">
        <f>IFERROR(SMALL(AB346:AB1024,ROW()-ROW($AB$1027)+1),"")</f>
        <v>0</v>
      </c>
      <c r="AC1455">
        <f>IFERROR(SMALL(AC346:AC1024,ROW()-ROW($AC$1027)+1),"")</f>
        <v>0</v>
      </c>
      <c r="AD1455">
        <f>IFERROR(SMALL(AD346:AD1024,ROW()-ROW($AD$1027)+1),"")</f>
        <v>0</v>
      </c>
      <c r="AE1455">
        <f>IFERROR(SMALL(AE346:AE1024,ROW()-ROW($AE$1027)+1),"")</f>
        <v>0</v>
      </c>
      <c r="AF1455">
        <f>IFERROR(SMALL(AF346:AF1024,ROW()-ROW($AF$1027)+1),"")</f>
        <v>0</v>
      </c>
      <c r="AG1455">
        <f>IFERROR(SMALL(AG346:AG1024,ROW()-ROW($AG$1027)+1),"")</f>
        <v>0</v>
      </c>
      <c r="AH1455">
        <f>IFERROR(SMALL(AH346:AH1024,ROW()-ROW($AH$1027)+1),"")</f>
        <v>0</v>
      </c>
      <c r="AI1455">
        <f>IFERROR(SMALL(AI346:AI1024,ROW()-ROW($AI$1027)+1),"")</f>
        <v>0</v>
      </c>
      <c r="AJ1455">
        <f>IFERROR(SMALL(AJ346:AJ1024,ROW()-ROW($AJ$1027)+1),"")</f>
        <v>0</v>
      </c>
      <c r="AM1455">
        <f>IFERROR(SMALL(AM346:AM1024,ROW()-ROW($AM$1027)+1),"")</f>
        <v>0</v>
      </c>
      <c r="AN1455">
        <f>IFERROR(SMALL(AN346:AN1024,ROW()-ROW($AN$1027)+1),"")</f>
        <v>0</v>
      </c>
      <c r="AO1455">
        <f>IFERROR(SMALL(AO346:AO1024,ROW()-ROW($AO$1027)+1),"")</f>
        <v>0</v>
      </c>
      <c r="AP1455">
        <f>IFERROR(SMALL(AP346:AP1024,ROW()-ROW($AP$1027)+1),"")</f>
        <v>0</v>
      </c>
      <c r="AQ1455">
        <f>IFERROR(SMALL(AQ346:AQ1024,ROW()-ROW($AQ$1027)+1),"")</f>
        <v>0</v>
      </c>
      <c r="AR1455">
        <f>IFERROR(SMALL(AR346:AR1024,ROW()-ROW($AR$1027)+1),"")</f>
        <v>0</v>
      </c>
      <c r="AS1455">
        <f>IFERROR(SMALL(AS346:AS1024,ROW()-ROW($AS$1027)+1),"")</f>
        <v>0</v>
      </c>
      <c r="AT1455">
        <f>IFERROR(SMALL(AT346:AT1024,ROW()-ROW($AT$1027)+1),"")</f>
        <v>0</v>
      </c>
      <c r="AU1455">
        <f>IFERROR(SMALL(AU346:AU1024,ROW()-ROW($AU$1027)+1),"")</f>
        <v>0</v>
      </c>
      <c r="AV1455">
        <f>IFERROR(SMALL(AV346:AV1024,ROW()-ROW($AV$1027)+1),"")</f>
        <v>0</v>
      </c>
      <c r="AW1455">
        <f>IFERROR(SMALL(AW346:AW1024,ROW()-ROW($AW$1027)+1),"")</f>
        <v>0</v>
      </c>
      <c r="AX1455">
        <f>IFERROR(SMALL(AX346:AX1024,ROW()-ROW($AX$1027)+1),"")</f>
        <v>0</v>
      </c>
      <c r="AY1455">
        <f>IFERROR(SMALL(AY346:AY1024,ROW()-ROW($AY$1027)+1),"")</f>
        <v>0</v>
      </c>
      <c r="AZ1455">
        <f>IFERROR(SMALL(AZ346:AZ1024,ROW()-ROW($AZ$1027)+1),"")</f>
        <v>0</v>
      </c>
      <c r="BA1455">
        <f>IFERROR(SMALL(BA346:BA1024,ROW()-ROW($BA$1027)+1),"")</f>
        <v>0</v>
      </c>
      <c r="BB1455">
        <f>IFERROR(SMALL(BB346:BB1024,ROW()-ROW($BB$1027)+1),"")</f>
        <v>0</v>
      </c>
      <c r="BC1455">
        <f>IFERROR(SMALL(BC346:BC1024,ROW()-ROW($BC$1027)+1),"")</f>
        <v>0</v>
      </c>
      <c r="BD1455">
        <f>IFERROR(SMALL(BD346:BD1024,ROW()-ROW($BD$1027)+1),"")</f>
        <v>0</v>
      </c>
      <c r="BE1455">
        <f>IFERROR(SMALL(BE346:BE1024,ROW()-ROW($BE$1027)+1),"")</f>
        <v>0</v>
      </c>
      <c r="BF1455">
        <f>IFERROR(SMALL(BF346:BF1024,ROW()-ROW($BF$1027)+1),"")</f>
        <v>0</v>
      </c>
      <c r="BG1455">
        <f>IFERROR(SMALL(BG346:BG1024,ROW()-ROW($BG$1027)+1),"")</f>
        <v>0</v>
      </c>
      <c r="BH1455">
        <f>IFERROR(SMALL(BH346:BH1024,ROW()-ROW($BH$1027)+1),"")</f>
        <v>0</v>
      </c>
      <c r="BI1455">
        <f>IFERROR(SMALL(BI346:BI1024,ROW()-ROW($BI$1027)+1),"")</f>
        <v>0</v>
      </c>
      <c r="BJ1455">
        <f>IFERROR(SMALL(BJ346:BJ1024,ROW()-ROW($BJ$1027)+1),"")</f>
        <v>0</v>
      </c>
      <c r="BK1455">
        <f>IFERROR(SMALL(BK346:BK1024,ROW()-ROW($BK$1027)+1),"")</f>
        <v>0</v>
      </c>
      <c r="BL1455">
        <f>IFERROR(SMALL(BL346:BL1024,ROW()-ROW($BL$1027)+1),"")</f>
        <v>0</v>
      </c>
      <c r="BM1455">
        <f>IFERROR(SMALL(BM346:BM1024,ROW()-ROW($BM$1027)+1),"")</f>
        <v>0</v>
      </c>
      <c r="BN1455">
        <f>IFERROR(SMALL(BN346:BN1024,ROW()-ROW($BN$1027)+1),"")</f>
        <v>0</v>
      </c>
      <c r="BO1455">
        <f>IFERROR(SMALL(BO346:BO1024,ROW()-ROW($BO$1027)+1),"")</f>
        <v>0</v>
      </c>
      <c r="BP1455">
        <f>IFERROR(SMALL(BP346:BP1024,ROW()-ROW($BP$1027)+1),"")</f>
        <v>0</v>
      </c>
      <c r="BQ1455">
        <f>IFERROR(SMALL(BQ346:BQ1024,ROW()-ROW($BQ$1027)+1),"")</f>
        <v>0</v>
      </c>
      <c r="BR1455">
        <f>IFERROR(SMALL(BR346:BR1024,ROW()-ROW($BR$1027)+1),"")</f>
        <v>0</v>
      </c>
    </row>
    <row r="1456" spans="5:70">
      <c r="E1456">
        <f>IFERROR(SMALL(E346:E1024,ROW()-ROW($E$1027)+1),"")</f>
        <v>0</v>
      </c>
      <c r="F1456">
        <f>IFERROR(SMALL(F346:F1024,ROW()-ROW($F$1027)+1),"")</f>
        <v>0</v>
      </c>
      <c r="G1456">
        <f>IFERROR(SMALL(G346:G1024,ROW()-ROW($G$1027)+1),"")</f>
        <v>0</v>
      </c>
      <c r="H1456">
        <f>IFERROR(SMALL(H346:H1024,ROW()-ROW($H$1027)+1),"")</f>
        <v>0</v>
      </c>
      <c r="I1456">
        <f>IFERROR(SMALL(I346:I1024,ROW()-ROW($I$1027)+1),"")</f>
        <v>0</v>
      </c>
      <c r="J1456">
        <f>IFERROR(SMALL(J346:J1024,ROW()-ROW($J$1027)+1),"")</f>
        <v>0</v>
      </c>
      <c r="K1456">
        <f>IFERROR(SMALL(K346:K1024,ROW()-ROW($K$1027)+1),"")</f>
        <v>0</v>
      </c>
      <c r="L1456">
        <f>IFERROR(SMALL(L346:L1024,ROW()-ROW($L$1027)+1),"")</f>
        <v>0</v>
      </c>
      <c r="M1456">
        <f>IFERROR(SMALL(M346:M1024,ROW()-ROW($M$1027)+1),"")</f>
        <v>0</v>
      </c>
      <c r="N1456">
        <f>IFERROR(SMALL(N346:N1024,ROW()-ROW($N$1027)+1),"")</f>
        <v>0</v>
      </c>
      <c r="O1456">
        <f>IFERROR(SMALL(O346:O1024,ROW()-ROW($O$1027)+1),"")</f>
        <v>0</v>
      </c>
      <c r="P1456">
        <f>IFERROR(SMALL(P346:P1024,ROW()-ROW($P$1027)+1),"")</f>
        <v>0</v>
      </c>
      <c r="Q1456">
        <f>IFERROR(SMALL(Q346:Q1024,ROW()-ROW($Q$1027)+1),"")</f>
        <v>0</v>
      </c>
      <c r="R1456">
        <f>IFERROR(SMALL(R346:R1024,ROW()-ROW($R$1027)+1),"")</f>
        <v>0</v>
      </c>
      <c r="S1456">
        <f>IFERROR(SMALL(S346:S1024,ROW()-ROW($S$1027)+1),"")</f>
        <v>0</v>
      </c>
      <c r="T1456">
        <f>IFERROR(SMALL(T346:T1024,ROW()-ROW($T$1027)+1),"")</f>
        <v>0</v>
      </c>
      <c r="U1456">
        <f>IFERROR(SMALL(U346:U1024,ROW()-ROW($U$1027)+1),"")</f>
        <v>0</v>
      </c>
      <c r="V1456">
        <f>IFERROR(SMALL(V346:V1024,ROW()-ROW($V$1027)+1),"")</f>
        <v>0</v>
      </c>
      <c r="W1456">
        <f>IFERROR(SMALL(W346:W1024,ROW()-ROW($W$1027)+1),"")</f>
        <v>0</v>
      </c>
      <c r="X1456">
        <f>IFERROR(SMALL(X346:X1024,ROW()-ROW($X$1027)+1),"")</f>
        <v>0</v>
      </c>
      <c r="Y1456">
        <f>IFERROR(SMALL(Y346:Y1024,ROW()-ROW($Y$1027)+1),"")</f>
        <v>0</v>
      </c>
      <c r="Z1456">
        <f>IFERROR(SMALL(Z346:Z1024,ROW()-ROW($Z$1027)+1),"")</f>
        <v>0</v>
      </c>
      <c r="AA1456">
        <f>IFERROR(SMALL(AA346:AA1024,ROW()-ROW($AA$1027)+1),"")</f>
        <v>0</v>
      </c>
      <c r="AB1456">
        <f>IFERROR(SMALL(AB346:AB1024,ROW()-ROW($AB$1027)+1),"")</f>
        <v>0</v>
      </c>
      <c r="AC1456">
        <f>IFERROR(SMALL(AC346:AC1024,ROW()-ROW($AC$1027)+1),"")</f>
        <v>0</v>
      </c>
      <c r="AD1456">
        <f>IFERROR(SMALL(AD346:AD1024,ROW()-ROW($AD$1027)+1),"")</f>
        <v>0</v>
      </c>
      <c r="AE1456">
        <f>IFERROR(SMALL(AE346:AE1024,ROW()-ROW($AE$1027)+1),"")</f>
        <v>0</v>
      </c>
      <c r="AF1456">
        <f>IFERROR(SMALL(AF346:AF1024,ROW()-ROW($AF$1027)+1),"")</f>
        <v>0</v>
      </c>
      <c r="AG1456">
        <f>IFERROR(SMALL(AG346:AG1024,ROW()-ROW($AG$1027)+1),"")</f>
        <v>0</v>
      </c>
      <c r="AH1456">
        <f>IFERROR(SMALL(AH346:AH1024,ROW()-ROW($AH$1027)+1),"")</f>
        <v>0</v>
      </c>
      <c r="AI1456">
        <f>IFERROR(SMALL(AI346:AI1024,ROW()-ROW($AI$1027)+1),"")</f>
        <v>0</v>
      </c>
      <c r="AJ1456">
        <f>IFERROR(SMALL(AJ346:AJ1024,ROW()-ROW($AJ$1027)+1),"")</f>
        <v>0</v>
      </c>
      <c r="AM1456">
        <f>IFERROR(SMALL(AM346:AM1024,ROW()-ROW($AM$1027)+1),"")</f>
        <v>0</v>
      </c>
      <c r="AN1456">
        <f>IFERROR(SMALL(AN346:AN1024,ROW()-ROW($AN$1027)+1),"")</f>
        <v>0</v>
      </c>
      <c r="AO1456">
        <f>IFERROR(SMALL(AO346:AO1024,ROW()-ROW($AO$1027)+1),"")</f>
        <v>0</v>
      </c>
      <c r="AP1456">
        <f>IFERROR(SMALL(AP346:AP1024,ROW()-ROW($AP$1027)+1),"")</f>
        <v>0</v>
      </c>
      <c r="AQ1456">
        <f>IFERROR(SMALL(AQ346:AQ1024,ROW()-ROW($AQ$1027)+1),"")</f>
        <v>0</v>
      </c>
      <c r="AR1456">
        <f>IFERROR(SMALL(AR346:AR1024,ROW()-ROW($AR$1027)+1),"")</f>
        <v>0</v>
      </c>
      <c r="AS1456">
        <f>IFERROR(SMALL(AS346:AS1024,ROW()-ROW($AS$1027)+1),"")</f>
        <v>0</v>
      </c>
      <c r="AT1456">
        <f>IFERROR(SMALL(AT346:AT1024,ROW()-ROW($AT$1027)+1),"")</f>
        <v>0</v>
      </c>
      <c r="AU1456">
        <f>IFERROR(SMALL(AU346:AU1024,ROW()-ROW($AU$1027)+1),"")</f>
        <v>0</v>
      </c>
      <c r="AV1456">
        <f>IFERROR(SMALL(AV346:AV1024,ROW()-ROW($AV$1027)+1),"")</f>
        <v>0</v>
      </c>
      <c r="AW1456">
        <f>IFERROR(SMALL(AW346:AW1024,ROW()-ROW($AW$1027)+1),"")</f>
        <v>0</v>
      </c>
      <c r="AX1456">
        <f>IFERROR(SMALL(AX346:AX1024,ROW()-ROW($AX$1027)+1),"")</f>
        <v>0</v>
      </c>
      <c r="AY1456">
        <f>IFERROR(SMALL(AY346:AY1024,ROW()-ROW($AY$1027)+1),"")</f>
        <v>0</v>
      </c>
      <c r="AZ1456">
        <f>IFERROR(SMALL(AZ346:AZ1024,ROW()-ROW($AZ$1027)+1),"")</f>
        <v>0</v>
      </c>
      <c r="BA1456">
        <f>IFERROR(SMALL(BA346:BA1024,ROW()-ROW($BA$1027)+1),"")</f>
        <v>0</v>
      </c>
      <c r="BB1456">
        <f>IFERROR(SMALL(BB346:BB1024,ROW()-ROW($BB$1027)+1),"")</f>
        <v>0</v>
      </c>
      <c r="BC1456">
        <f>IFERROR(SMALL(BC346:BC1024,ROW()-ROW($BC$1027)+1),"")</f>
        <v>0</v>
      </c>
      <c r="BD1456">
        <f>IFERROR(SMALL(BD346:BD1024,ROW()-ROW($BD$1027)+1),"")</f>
        <v>0</v>
      </c>
      <c r="BE1456">
        <f>IFERROR(SMALL(BE346:BE1024,ROW()-ROW($BE$1027)+1),"")</f>
        <v>0</v>
      </c>
      <c r="BF1456">
        <f>IFERROR(SMALL(BF346:BF1024,ROW()-ROW($BF$1027)+1),"")</f>
        <v>0</v>
      </c>
      <c r="BG1456">
        <f>IFERROR(SMALL(BG346:BG1024,ROW()-ROW($BG$1027)+1),"")</f>
        <v>0</v>
      </c>
      <c r="BH1456">
        <f>IFERROR(SMALL(BH346:BH1024,ROW()-ROW($BH$1027)+1),"")</f>
        <v>0</v>
      </c>
      <c r="BI1456">
        <f>IFERROR(SMALL(BI346:BI1024,ROW()-ROW($BI$1027)+1),"")</f>
        <v>0</v>
      </c>
      <c r="BJ1456">
        <f>IFERROR(SMALL(BJ346:BJ1024,ROW()-ROW($BJ$1027)+1),"")</f>
        <v>0</v>
      </c>
      <c r="BK1456">
        <f>IFERROR(SMALL(BK346:BK1024,ROW()-ROW($BK$1027)+1),"")</f>
        <v>0</v>
      </c>
      <c r="BL1456">
        <f>IFERROR(SMALL(BL346:BL1024,ROW()-ROW($BL$1027)+1),"")</f>
        <v>0</v>
      </c>
      <c r="BM1456">
        <f>IFERROR(SMALL(BM346:BM1024,ROW()-ROW($BM$1027)+1),"")</f>
        <v>0</v>
      </c>
      <c r="BN1456">
        <f>IFERROR(SMALL(BN346:BN1024,ROW()-ROW($BN$1027)+1),"")</f>
        <v>0</v>
      </c>
      <c r="BO1456">
        <f>IFERROR(SMALL(BO346:BO1024,ROW()-ROW($BO$1027)+1),"")</f>
        <v>0</v>
      </c>
      <c r="BP1456">
        <f>IFERROR(SMALL(BP346:BP1024,ROW()-ROW($BP$1027)+1),"")</f>
        <v>0</v>
      </c>
      <c r="BQ1456">
        <f>IFERROR(SMALL(BQ346:BQ1024,ROW()-ROW($BQ$1027)+1),"")</f>
        <v>0</v>
      </c>
      <c r="BR1456">
        <f>IFERROR(SMALL(BR346:BR1024,ROW()-ROW($BR$1027)+1),"")</f>
        <v>0</v>
      </c>
    </row>
    <row r="1457" spans="5:70">
      <c r="E1457">
        <f>IFERROR(SMALL(E346:E1024,ROW()-ROW($E$1027)+1),"")</f>
        <v>0</v>
      </c>
      <c r="F1457">
        <f>IFERROR(SMALL(F346:F1024,ROW()-ROW($F$1027)+1),"")</f>
        <v>0</v>
      </c>
      <c r="G1457">
        <f>IFERROR(SMALL(G346:G1024,ROW()-ROW($G$1027)+1),"")</f>
        <v>0</v>
      </c>
      <c r="H1457">
        <f>IFERROR(SMALL(H346:H1024,ROW()-ROW($H$1027)+1),"")</f>
        <v>0</v>
      </c>
      <c r="I1457">
        <f>IFERROR(SMALL(I346:I1024,ROW()-ROW($I$1027)+1),"")</f>
        <v>0</v>
      </c>
      <c r="J1457">
        <f>IFERROR(SMALL(J346:J1024,ROW()-ROW($J$1027)+1),"")</f>
        <v>0</v>
      </c>
      <c r="K1457">
        <f>IFERROR(SMALL(K346:K1024,ROW()-ROW($K$1027)+1),"")</f>
        <v>0</v>
      </c>
      <c r="L1457">
        <f>IFERROR(SMALL(L346:L1024,ROW()-ROW($L$1027)+1),"")</f>
        <v>0</v>
      </c>
      <c r="M1457">
        <f>IFERROR(SMALL(M346:M1024,ROW()-ROW($M$1027)+1),"")</f>
        <v>0</v>
      </c>
      <c r="N1457">
        <f>IFERROR(SMALL(N346:N1024,ROW()-ROW($N$1027)+1),"")</f>
        <v>0</v>
      </c>
      <c r="O1457">
        <f>IFERROR(SMALL(O346:O1024,ROW()-ROW($O$1027)+1),"")</f>
        <v>0</v>
      </c>
      <c r="P1457">
        <f>IFERROR(SMALL(P346:P1024,ROW()-ROW($P$1027)+1),"")</f>
        <v>0</v>
      </c>
      <c r="Q1457">
        <f>IFERROR(SMALL(Q346:Q1024,ROW()-ROW($Q$1027)+1),"")</f>
        <v>0</v>
      </c>
      <c r="R1457">
        <f>IFERROR(SMALL(R346:R1024,ROW()-ROW($R$1027)+1),"")</f>
        <v>0</v>
      </c>
      <c r="S1457">
        <f>IFERROR(SMALL(S346:S1024,ROW()-ROW($S$1027)+1),"")</f>
        <v>0</v>
      </c>
      <c r="T1457">
        <f>IFERROR(SMALL(T346:T1024,ROW()-ROW($T$1027)+1),"")</f>
        <v>0</v>
      </c>
      <c r="U1457">
        <f>IFERROR(SMALL(U346:U1024,ROW()-ROW($U$1027)+1),"")</f>
        <v>0</v>
      </c>
      <c r="V1457">
        <f>IFERROR(SMALL(V346:V1024,ROW()-ROW($V$1027)+1),"")</f>
        <v>0</v>
      </c>
      <c r="W1457">
        <f>IFERROR(SMALL(W346:W1024,ROW()-ROW($W$1027)+1),"")</f>
        <v>0</v>
      </c>
      <c r="X1457">
        <f>IFERROR(SMALL(X346:X1024,ROW()-ROW($X$1027)+1),"")</f>
        <v>0</v>
      </c>
      <c r="Y1457">
        <f>IFERROR(SMALL(Y346:Y1024,ROW()-ROW($Y$1027)+1),"")</f>
        <v>0</v>
      </c>
      <c r="Z1457">
        <f>IFERROR(SMALL(Z346:Z1024,ROW()-ROW($Z$1027)+1),"")</f>
        <v>0</v>
      </c>
      <c r="AA1457">
        <f>IFERROR(SMALL(AA346:AA1024,ROW()-ROW($AA$1027)+1),"")</f>
        <v>0</v>
      </c>
      <c r="AB1457">
        <f>IFERROR(SMALL(AB346:AB1024,ROW()-ROW($AB$1027)+1),"")</f>
        <v>0</v>
      </c>
      <c r="AC1457">
        <f>IFERROR(SMALL(AC346:AC1024,ROW()-ROW($AC$1027)+1),"")</f>
        <v>0</v>
      </c>
      <c r="AD1457">
        <f>IFERROR(SMALL(AD346:AD1024,ROW()-ROW($AD$1027)+1),"")</f>
        <v>0</v>
      </c>
      <c r="AE1457">
        <f>IFERROR(SMALL(AE346:AE1024,ROW()-ROW($AE$1027)+1),"")</f>
        <v>0</v>
      </c>
      <c r="AF1457">
        <f>IFERROR(SMALL(AF346:AF1024,ROW()-ROW($AF$1027)+1),"")</f>
        <v>0</v>
      </c>
      <c r="AG1457">
        <f>IFERROR(SMALL(AG346:AG1024,ROW()-ROW($AG$1027)+1),"")</f>
        <v>0</v>
      </c>
      <c r="AH1457">
        <f>IFERROR(SMALL(AH346:AH1024,ROW()-ROW($AH$1027)+1),"")</f>
        <v>0</v>
      </c>
      <c r="AI1457">
        <f>IFERROR(SMALL(AI346:AI1024,ROW()-ROW($AI$1027)+1),"")</f>
        <v>0</v>
      </c>
      <c r="AJ1457">
        <f>IFERROR(SMALL(AJ346:AJ1024,ROW()-ROW($AJ$1027)+1),"")</f>
        <v>0</v>
      </c>
      <c r="AM1457">
        <f>IFERROR(SMALL(AM346:AM1024,ROW()-ROW($AM$1027)+1),"")</f>
        <v>0</v>
      </c>
      <c r="AN1457">
        <f>IFERROR(SMALL(AN346:AN1024,ROW()-ROW($AN$1027)+1),"")</f>
        <v>0</v>
      </c>
      <c r="AO1457">
        <f>IFERROR(SMALL(AO346:AO1024,ROW()-ROW($AO$1027)+1),"")</f>
        <v>0</v>
      </c>
      <c r="AP1457">
        <f>IFERROR(SMALL(AP346:AP1024,ROW()-ROW($AP$1027)+1),"")</f>
        <v>0</v>
      </c>
      <c r="AQ1457">
        <f>IFERROR(SMALL(AQ346:AQ1024,ROW()-ROW($AQ$1027)+1),"")</f>
        <v>0</v>
      </c>
      <c r="AR1457">
        <f>IFERROR(SMALL(AR346:AR1024,ROW()-ROW($AR$1027)+1),"")</f>
        <v>0</v>
      </c>
      <c r="AS1457">
        <f>IFERROR(SMALL(AS346:AS1024,ROW()-ROW($AS$1027)+1),"")</f>
        <v>0</v>
      </c>
      <c r="AT1457">
        <f>IFERROR(SMALL(AT346:AT1024,ROW()-ROW($AT$1027)+1),"")</f>
        <v>0</v>
      </c>
      <c r="AU1457">
        <f>IFERROR(SMALL(AU346:AU1024,ROW()-ROW($AU$1027)+1),"")</f>
        <v>0</v>
      </c>
      <c r="AV1457">
        <f>IFERROR(SMALL(AV346:AV1024,ROW()-ROW($AV$1027)+1),"")</f>
        <v>0</v>
      </c>
      <c r="AW1457">
        <f>IFERROR(SMALL(AW346:AW1024,ROW()-ROW($AW$1027)+1),"")</f>
        <v>0</v>
      </c>
      <c r="AX1457">
        <f>IFERROR(SMALL(AX346:AX1024,ROW()-ROW($AX$1027)+1),"")</f>
        <v>0</v>
      </c>
      <c r="AY1457">
        <f>IFERROR(SMALL(AY346:AY1024,ROW()-ROW($AY$1027)+1),"")</f>
        <v>0</v>
      </c>
      <c r="AZ1457">
        <f>IFERROR(SMALL(AZ346:AZ1024,ROW()-ROW($AZ$1027)+1),"")</f>
        <v>0</v>
      </c>
      <c r="BA1457">
        <f>IFERROR(SMALL(BA346:BA1024,ROW()-ROW($BA$1027)+1),"")</f>
        <v>0</v>
      </c>
      <c r="BB1457">
        <f>IFERROR(SMALL(BB346:BB1024,ROW()-ROW($BB$1027)+1),"")</f>
        <v>0</v>
      </c>
      <c r="BC1457">
        <f>IFERROR(SMALL(BC346:BC1024,ROW()-ROW($BC$1027)+1),"")</f>
        <v>0</v>
      </c>
      <c r="BD1457">
        <f>IFERROR(SMALL(BD346:BD1024,ROW()-ROW($BD$1027)+1),"")</f>
        <v>0</v>
      </c>
      <c r="BE1457">
        <f>IFERROR(SMALL(BE346:BE1024,ROW()-ROW($BE$1027)+1),"")</f>
        <v>0</v>
      </c>
      <c r="BF1457">
        <f>IFERROR(SMALL(BF346:BF1024,ROW()-ROW($BF$1027)+1),"")</f>
        <v>0</v>
      </c>
      <c r="BG1457">
        <f>IFERROR(SMALL(BG346:BG1024,ROW()-ROW($BG$1027)+1),"")</f>
        <v>0</v>
      </c>
      <c r="BH1457">
        <f>IFERROR(SMALL(BH346:BH1024,ROW()-ROW($BH$1027)+1),"")</f>
        <v>0</v>
      </c>
      <c r="BI1457">
        <f>IFERROR(SMALL(BI346:BI1024,ROW()-ROW($BI$1027)+1),"")</f>
        <v>0</v>
      </c>
      <c r="BJ1457">
        <f>IFERROR(SMALL(BJ346:BJ1024,ROW()-ROW($BJ$1027)+1),"")</f>
        <v>0</v>
      </c>
      <c r="BK1457">
        <f>IFERROR(SMALL(BK346:BK1024,ROW()-ROW($BK$1027)+1),"")</f>
        <v>0</v>
      </c>
      <c r="BL1457">
        <f>IFERROR(SMALL(BL346:BL1024,ROW()-ROW($BL$1027)+1),"")</f>
        <v>0</v>
      </c>
      <c r="BM1457">
        <f>IFERROR(SMALL(BM346:BM1024,ROW()-ROW($BM$1027)+1),"")</f>
        <v>0</v>
      </c>
      <c r="BN1457">
        <f>IFERROR(SMALL(BN346:BN1024,ROW()-ROW($BN$1027)+1),"")</f>
        <v>0</v>
      </c>
      <c r="BO1457">
        <f>IFERROR(SMALL(BO346:BO1024,ROW()-ROW($BO$1027)+1),"")</f>
        <v>0</v>
      </c>
      <c r="BP1457">
        <f>IFERROR(SMALL(BP346:BP1024,ROW()-ROW($BP$1027)+1),"")</f>
        <v>0</v>
      </c>
      <c r="BQ1457">
        <f>IFERROR(SMALL(BQ346:BQ1024,ROW()-ROW($BQ$1027)+1),"")</f>
        <v>0</v>
      </c>
      <c r="BR1457">
        <f>IFERROR(SMALL(BR346:BR1024,ROW()-ROW($BR$1027)+1),"")</f>
        <v>0</v>
      </c>
    </row>
    <row r="1458" spans="5:70">
      <c r="E1458">
        <f>IFERROR(SMALL(E346:E1024,ROW()-ROW($E$1027)+1),"")</f>
        <v>0</v>
      </c>
      <c r="F1458">
        <f>IFERROR(SMALL(F346:F1024,ROW()-ROW($F$1027)+1),"")</f>
        <v>0</v>
      </c>
      <c r="G1458">
        <f>IFERROR(SMALL(G346:G1024,ROW()-ROW($G$1027)+1),"")</f>
        <v>0</v>
      </c>
      <c r="H1458">
        <f>IFERROR(SMALL(H346:H1024,ROW()-ROW($H$1027)+1),"")</f>
        <v>0</v>
      </c>
      <c r="I1458">
        <f>IFERROR(SMALL(I346:I1024,ROW()-ROW($I$1027)+1),"")</f>
        <v>0</v>
      </c>
      <c r="J1458">
        <f>IFERROR(SMALL(J346:J1024,ROW()-ROW($J$1027)+1),"")</f>
        <v>0</v>
      </c>
      <c r="K1458">
        <f>IFERROR(SMALL(K346:K1024,ROW()-ROW($K$1027)+1),"")</f>
        <v>0</v>
      </c>
      <c r="L1458">
        <f>IFERROR(SMALL(L346:L1024,ROW()-ROW($L$1027)+1),"")</f>
        <v>0</v>
      </c>
      <c r="M1458">
        <f>IFERROR(SMALL(M346:M1024,ROW()-ROW($M$1027)+1),"")</f>
        <v>0</v>
      </c>
      <c r="N1458">
        <f>IFERROR(SMALL(N346:N1024,ROW()-ROW($N$1027)+1),"")</f>
        <v>0</v>
      </c>
      <c r="O1458">
        <f>IFERROR(SMALL(O346:O1024,ROW()-ROW($O$1027)+1),"")</f>
        <v>0</v>
      </c>
      <c r="P1458">
        <f>IFERROR(SMALL(P346:P1024,ROW()-ROW($P$1027)+1),"")</f>
        <v>0</v>
      </c>
      <c r="Q1458">
        <f>IFERROR(SMALL(Q346:Q1024,ROW()-ROW($Q$1027)+1),"")</f>
        <v>0</v>
      </c>
      <c r="R1458">
        <f>IFERROR(SMALL(R346:R1024,ROW()-ROW($R$1027)+1),"")</f>
        <v>0</v>
      </c>
      <c r="S1458">
        <f>IFERROR(SMALL(S346:S1024,ROW()-ROW($S$1027)+1),"")</f>
        <v>0</v>
      </c>
      <c r="T1458">
        <f>IFERROR(SMALL(T346:T1024,ROW()-ROW($T$1027)+1),"")</f>
        <v>0</v>
      </c>
      <c r="U1458">
        <f>IFERROR(SMALL(U346:U1024,ROW()-ROW($U$1027)+1),"")</f>
        <v>0</v>
      </c>
      <c r="V1458">
        <f>IFERROR(SMALL(V346:V1024,ROW()-ROW($V$1027)+1),"")</f>
        <v>0</v>
      </c>
      <c r="W1458">
        <f>IFERROR(SMALL(W346:W1024,ROW()-ROW($W$1027)+1),"")</f>
        <v>0</v>
      </c>
      <c r="X1458">
        <f>IFERROR(SMALL(X346:X1024,ROW()-ROW($X$1027)+1),"")</f>
        <v>0</v>
      </c>
      <c r="Y1458">
        <f>IFERROR(SMALL(Y346:Y1024,ROW()-ROW($Y$1027)+1),"")</f>
        <v>0</v>
      </c>
      <c r="Z1458">
        <f>IFERROR(SMALL(Z346:Z1024,ROW()-ROW($Z$1027)+1),"")</f>
        <v>0</v>
      </c>
      <c r="AA1458">
        <f>IFERROR(SMALL(AA346:AA1024,ROW()-ROW($AA$1027)+1),"")</f>
        <v>0</v>
      </c>
      <c r="AB1458">
        <f>IFERROR(SMALL(AB346:AB1024,ROW()-ROW($AB$1027)+1),"")</f>
        <v>0</v>
      </c>
      <c r="AC1458">
        <f>IFERROR(SMALL(AC346:AC1024,ROW()-ROW($AC$1027)+1),"")</f>
        <v>0</v>
      </c>
      <c r="AD1458">
        <f>IFERROR(SMALL(AD346:AD1024,ROW()-ROW($AD$1027)+1),"")</f>
        <v>0</v>
      </c>
      <c r="AE1458">
        <f>IFERROR(SMALL(AE346:AE1024,ROW()-ROW($AE$1027)+1),"")</f>
        <v>0</v>
      </c>
      <c r="AF1458">
        <f>IFERROR(SMALL(AF346:AF1024,ROW()-ROW($AF$1027)+1),"")</f>
        <v>0</v>
      </c>
      <c r="AG1458">
        <f>IFERROR(SMALL(AG346:AG1024,ROW()-ROW($AG$1027)+1),"")</f>
        <v>0</v>
      </c>
      <c r="AH1458">
        <f>IFERROR(SMALL(AH346:AH1024,ROW()-ROW($AH$1027)+1),"")</f>
        <v>0</v>
      </c>
      <c r="AI1458">
        <f>IFERROR(SMALL(AI346:AI1024,ROW()-ROW($AI$1027)+1),"")</f>
        <v>0</v>
      </c>
      <c r="AJ1458">
        <f>IFERROR(SMALL(AJ346:AJ1024,ROW()-ROW($AJ$1027)+1),"")</f>
        <v>0</v>
      </c>
      <c r="AM1458">
        <f>IFERROR(SMALL(AM346:AM1024,ROW()-ROW($AM$1027)+1),"")</f>
        <v>0</v>
      </c>
      <c r="AN1458">
        <f>IFERROR(SMALL(AN346:AN1024,ROW()-ROW($AN$1027)+1),"")</f>
        <v>0</v>
      </c>
      <c r="AO1458">
        <f>IFERROR(SMALL(AO346:AO1024,ROW()-ROW($AO$1027)+1),"")</f>
        <v>0</v>
      </c>
      <c r="AP1458">
        <f>IFERROR(SMALL(AP346:AP1024,ROW()-ROW($AP$1027)+1),"")</f>
        <v>0</v>
      </c>
      <c r="AQ1458">
        <f>IFERROR(SMALL(AQ346:AQ1024,ROW()-ROW($AQ$1027)+1),"")</f>
        <v>0</v>
      </c>
      <c r="AR1458">
        <f>IFERROR(SMALL(AR346:AR1024,ROW()-ROW($AR$1027)+1),"")</f>
        <v>0</v>
      </c>
      <c r="AS1458">
        <f>IFERROR(SMALL(AS346:AS1024,ROW()-ROW($AS$1027)+1),"")</f>
        <v>0</v>
      </c>
      <c r="AT1458">
        <f>IFERROR(SMALL(AT346:AT1024,ROW()-ROW($AT$1027)+1),"")</f>
        <v>0</v>
      </c>
      <c r="AU1458">
        <f>IFERROR(SMALL(AU346:AU1024,ROW()-ROW($AU$1027)+1),"")</f>
        <v>0</v>
      </c>
      <c r="AV1458">
        <f>IFERROR(SMALL(AV346:AV1024,ROW()-ROW($AV$1027)+1),"")</f>
        <v>0</v>
      </c>
      <c r="AW1458">
        <f>IFERROR(SMALL(AW346:AW1024,ROW()-ROW($AW$1027)+1),"")</f>
        <v>0</v>
      </c>
      <c r="AX1458">
        <f>IFERROR(SMALL(AX346:AX1024,ROW()-ROW($AX$1027)+1),"")</f>
        <v>0</v>
      </c>
      <c r="AY1458">
        <f>IFERROR(SMALL(AY346:AY1024,ROW()-ROW($AY$1027)+1),"")</f>
        <v>0</v>
      </c>
      <c r="AZ1458">
        <f>IFERROR(SMALL(AZ346:AZ1024,ROW()-ROW($AZ$1027)+1),"")</f>
        <v>0</v>
      </c>
      <c r="BA1458">
        <f>IFERROR(SMALL(BA346:BA1024,ROW()-ROW($BA$1027)+1),"")</f>
        <v>0</v>
      </c>
      <c r="BB1458">
        <f>IFERROR(SMALL(BB346:BB1024,ROW()-ROW($BB$1027)+1),"")</f>
        <v>0</v>
      </c>
      <c r="BC1458">
        <f>IFERROR(SMALL(BC346:BC1024,ROW()-ROW($BC$1027)+1),"")</f>
        <v>0</v>
      </c>
      <c r="BD1458">
        <f>IFERROR(SMALL(BD346:BD1024,ROW()-ROW($BD$1027)+1),"")</f>
        <v>0</v>
      </c>
      <c r="BE1458">
        <f>IFERROR(SMALL(BE346:BE1024,ROW()-ROW($BE$1027)+1),"")</f>
        <v>0</v>
      </c>
      <c r="BF1458">
        <f>IFERROR(SMALL(BF346:BF1024,ROW()-ROW($BF$1027)+1),"")</f>
        <v>0</v>
      </c>
      <c r="BG1458">
        <f>IFERROR(SMALL(BG346:BG1024,ROW()-ROW($BG$1027)+1),"")</f>
        <v>0</v>
      </c>
      <c r="BH1458">
        <f>IFERROR(SMALL(BH346:BH1024,ROW()-ROW($BH$1027)+1),"")</f>
        <v>0</v>
      </c>
      <c r="BI1458">
        <f>IFERROR(SMALL(BI346:BI1024,ROW()-ROW($BI$1027)+1),"")</f>
        <v>0</v>
      </c>
      <c r="BJ1458">
        <f>IFERROR(SMALL(BJ346:BJ1024,ROW()-ROW($BJ$1027)+1),"")</f>
        <v>0</v>
      </c>
      <c r="BK1458">
        <f>IFERROR(SMALL(BK346:BK1024,ROW()-ROW($BK$1027)+1),"")</f>
        <v>0</v>
      </c>
      <c r="BL1458">
        <f>IFERROR(SMALL(BL346:BL1024,ROW()-ROW($BL$1027)+1),"")</f>
        <v>0</v>
      </c>
      <c r="BM1458">
        <f>IFERROR(SMALL(BM346:BM1024,ROW()-ROW($BM$1027)+1),"")</f>
        <v>0</v>
      </c>
      <c r="BN1458">
        <f>IFERROR(SMALL(BN346:BN1024,ROW()-ROW($BN$1027)+1),"")</f>
        <v>0</v>
      </c>
      <c r="BO1458">
        <f>IFERROR(SMALL(BO346:BO1024,ROW()-ROW($BO$1027)+1),"")</f>
        <v>0</v>
      </c>
      <c r="BP1458">
        <f>IFERROR(SMALL(BP346:BP1024,ROW()-ROW($BP$1027)+1),"")</f>
        <v>0</v>
      </c>
      <c r="BQ1458">
        <f>IFERROR(SMALL(BQ346:BQ1024,ROW()-ROW($BQ$1027)+1),"")</f>
        <v>0</v>
      </c>
      <c r="BR1458">
        <f>IFERROR(SMALL(BR346:BR1024,ROW()-ROW($BR$1027)+1),"")</f>
        <v>0</v>
      </c>
    </row>
    <row r="1459" spans="5:70">
      <c r="E1459">
        <f>IFERROR(SMALL(E346:E1024,ROW()-ROW($E$1027)+1),"")</f>
        <v>0</v>
      </c>
      <c r="F1459">
        <f>IFERROR(SMALL(F346:F1024,ROW()-ROW($F$1027)+1),"")</f>
        <v>0</v>
      </c>
      <c r="G1459">
        <f>IFERROR(SMALL(G346:G1024,ROW()-ROW($G$1027)+1),"")</f>
        <v>0</v>
      </c>
      <c r="H1459">
        <f>IFERROR(SMALL(H346:H1024,ROW()-ROW($H$1027)+1),"")</f>
        <v>0</v>
      </c>
      <c r="I1459">
        <f>IFERROR(SMALL(I346:I1024,ROW()-ROW($I$1027)+1),"")</f>
        <v>0</v>
      </c>
      <c r="J1459">
        <f>IFERROR(SMALL(J346:J1024,ROW()-ROW($J$1027)+1),"")</f>
        <v>0</v>
      </c>
      <c r="K1459">
        <f>IFERROR(SMALL(K346:K1024,ROW()-ROW($K$1027)+1),"")</f>
        <v>0</v>
      </c>
      <c r="L1459">
        <f>IFERROR(SMALL(L346:L1024,ROW()-ROW($L$1027)+1),"")</f>
        <v>0</v>
      </c>
      <c r="M1459">
        <f>IFERROR(SMALL(M346:M1024,ROW()-ROW($M$1027)+1),"")</f>
        <v>0</v>
      </c>
      <c r="N1459">
        <f>IFERROR(SMALL(N346:N1024,ROW()-ROW($N$1027)+1),"")</f>
        <v>0</v>
      </c>
      <c r="O1459">
        <f>IFERROR(SMALL(O346:O1024,ROW()-ROW($O$1027)+1),"")</f>
        <v>0</v>
      </c>
      <c r="P1459">
        <f>IFERROR(SMALL(P346:P1024,ROW()-ROW($P$1027)+1),"")</f>
        <v>0</v>
      </c>
      <c r="Q1459">
        <f>IFERROR(SMALL(Q346:Q1024,ROW()-ROW($Q$1027)+1),"")</f>
        <v>0</v>
      </c>
      <c r="R1459">
        <f>IFERROR(SMALL(R346:R1024,ROW()-ROW($R$1027)+1),"")</f>
        <v>0</v>
      </c>
      <c r="S1459">
        <f>IFERROR(SMALL(S346:S1024,ROW()-ROW($S$1027)+1),"")</f>
        <v>0</v>
      </c>
      <c r="T1459">
        <f>IFERROR(SMALL(T346:T1024,ROW()-ROW($T$1027)+1),"")</f>
        <v>0</v>
      </c>
      <c r="U1459">
        <f>IFERROR(SMALL(U346:U1024,ROW()-ROW($U$1027)+1),"")</f>
        <v>0</v>
      </c>
      <c r="V1459">
        <f>IFERROR(SMALL(V346:V1024,ROW()-ROW($V$1027)+1),"")</f>
        <v>0</v>
      </c>
      <c r="W1459">
        <f>IFERROR(SMALL(W346:W1024,ROW()-ROW($W$1027)+1),"")</f>
        <v>0</v>
      </c>
      <c r="X1459">
        <f>IFERROR(SMALL(X346:X1024,ROW()-ROW($X$1027)+1),"")</f>
        <v>0</v>
      </c>
      <c r="Y1459">
        <f>IFERROR(SMALL(Y346:Y1024,ROW()-ROW($Y$1027)+1),"")</f>
        <v>0</v>
      </c>
      <c r="Z1459">
        <f>IFERROR(SMALL(Z346:Z1024,ROW()-ROW($Z$1027)+1),"")</f>
        <v>0</v>
      </c>
      <c r="AA1459">
        <f>IFERROR(SMALL(AA346:AA1024,ROW()-ROW($AA$1027)+1),"")</f>
        <v>0</v>
      </c>
      <c r="AB1459">
        <f>IFERROR(SMALL(AB346:AB1024,ROW()-ROW($AB$1027)+1),"")</f>
        <v>0</v>
      </c>
      <c r="AC1459">
        <f>IFERROR(SMALL(AC346:AC1024,ROW()-ROW($AC$1027)+1),"")</f>
        <v>0</v>
      </c>
      <c r="AD1459">
        <f>IFERROR(SMALL(AD346:AD1024,ROW()-ROW($AD$1027)+1),"")</f>
        <v>0</v>
      </c>
      <c r="AE1459">
        <f>IFERROR(SMALL(AE346:AE1024,ROW()-ROW($AE$1027)+1),"")</f>
        <v>0</v>
      </c>
      <c r="AF1459">
        <f>IFERROR(SMALL(AF346:AF1024,ROW()-ROW($AF$1027)+1),"")</f>
        <v>0</v>
      </c>
      <c r="AG1459">
        <f>IFERROR(SMALL(AG346:AG1024,ROW()-ROW($AG$1027)+1),"")</f>
        <v>0</v>
      </c>
      <c r="AH1459">
        <f>IFERROR(SMALL(AH346:AH1024,ROW()-ROW($AH$1027)+1),"")</f>
        <v>0</v>
      </c>
      <c r="AI1459">
        <f>IFERROR(SMALL(AI346:AI1024,ROW()-ROW($AI$1027)+1),"")</f>
        <v>0</v>
      </c>
      <c r="AJ1459">
        <f>IFERROR(SMALL(AJ346:AJ1024,ROW()-ROW($AJ$1027)+1),"")</f>
        <v>0</v>
      </c>
      <c r="AM1459">
        <f>IFERROR(SMALL(AM346:AM1024,ROW()-ROW($AM$1027)+1),"")</f>
        <v>0</v>
      </c>
      <c r="AN1459">
        <f>IFERROR(SMALL(AN346:AN1024,ROW()-ROW($AN$1027)+1),"")</f>
        <v>0</v>
      </c>
      <c r="AO1459">
        <f>IFERROR(SMALL(AO346:AO1024,ROW()-ROW($AO$1027)+1),"")</f>
        <v>0</v>
      </c>
      <c r="AP1459">
        <f>IFERROR(SMALL(AP346:AP1024,ROW()-ROW($AP$1027)+1),"")</f>
        <v>0</v>
      </c>
      <c r="AQ1459">
        <f>IFERROR(SMALL(AQ346:AQ1024,ROW()-ROW($AQ$1027)+1),"")</f>
        <v>0</v>
      </c>
      <c r="AR1459">
        <f>IFERROR(SMALL(AR346:AR1024,ROW()-ROW($AR$1027)+1),"")</f>
        <v>0</v>
      </c>
      <c r="AS1459">
        <f>IFERROR(SMALL(AS346:AS1024,ROW()-ROW($AS$1027)+1),"")</f>
        <v>0</v>
      </c>
      <c r="AT1459">
        <f>IFERROR(SMALL(AT346:AT1024,ROW()-ROW($AT$1027)+1),"")</f>
        <v>0</v>
      </c>
      <c r="AU1459">
        <f>IFERROR(SMALL(AU346:AU1024,ROW()-ROW($AU$1027)+1),"")</f>
        <v>0</v>
      </c>
      <c r="AV1459">
        <f>IFERROR(SMALL(AV346:AV1024,ROW()-ROW($AV$1027)+1),"")</f>
        <v>0</v>
      </c>
      <c r="AW1459">
        <f>IFERROR(SMALL(AW346:AW1024,ROW()-ROW($AW$1027)+1),"")</f>
        <v>0</v>
      </c>
      <c r="AX1459">
        <f>IFERROR(SMALL(AX346:AX1024,ROW()-ROW($AX$1027)+1),"")</f>
        <v>0</v>
      </c>
      <c r="AY1459">
        <f>IFERROR(SMALL(AY346:AY1024,ROW()-ROW($AY$1027)+1),"")</f>
        <v>0</v>
      </c>
      <c r="AZ1459">
        <f>IFERROR(SMALL(AZ346:AZ1024,ROW()-ROW($AZ$1027)+1),"")</f>
        <v>0</v>
      </c>
      <c r="BA1459">
        <f>IFERROR(SMALL(BA346:BA1024,ROW()-ROW($BA$1027)+1),"")</f>
        <v>0</v>
      </c>
      <c r="BB1459">
        <f>IFERROR(SMALL(BB346:BB1024,ROW()-ROW($BB$1027)+1),"")</f>
        <v>0</v>
      </c>
      <c r="BC1459">
        <f>IFERROR(SMALL(BC346:BC1024,ROW()-ROW($BC$1027)+1),"")</f>
        <v>0</v>
      </c>
      <c r="BD1459">
        <f>IFERROR(SMALL(BD346:BD1024,ROW()-ROW($BD$1027)+1),"")</f>
        <v>0</v>
      </c>
      <c r="BE1459">
        <f>IFERROR(SMALL(BE346:BE1024,ROW()-ROW($BE$1027)+1),"")</f>
        <v>0</v>
      </c>
      <c r="BF1459">
        <f>IFERROR(SMALL(BF346:BF1024,ROW()-ROW($BF$1027)+1),"")</f>
        <v>0</v>
      </c>
      <c r="BG1459">
        <f>IFERROR(SMALL(BG346:BG1024,ROW()-ROW($BG$1027)+1),"")</f>
        <v>0</v>
      </c>
      <c r="BH1459">
        <f>IFERROR(SMALL(BH346:BH1024,ROW()-ROW($BH$1027)+1),"")</f>
        <v>0</v>
      </c>
      <c r="BI1459">
        <f>IFERROR(SMALL(BI346:BI1024,ROW()-ROW($BI$1027)+1),"")</f>
        <v>0</v>
      </c>
      <c r="BJ1459">
        <f>IFERROR(SMALL(BJ346:BJ1024,ROW()-ROW($BJ$1027)+1),"")</f>
        <v>0</v>
      </c>
      <c r="BK1459">
        <f>IFERROR(SMALL(BK346:BK1024,ROW()-ROW($BK$1027)+1),"")</f>
        <v>0</v>
      </c>
      <c r="BL1459">
        <f>IFERROR(SMALL(BL346:BL1024,ROW()-ROW($BL$1027)+1),"")</f>
        <v>0</v>
      </c>
      <c r="BM1459">
        <f>IFERROR(SMALL(BM346:BM1024,ROW()-ROW($BM$1027)+1),"")</f>
        <v>0</v>
      </c>
      <c r="BN1459">
        <f>IFERROR(SMALL(BN346:BN1024,ROW()-ROW($BN$1027)+1),"")</f>
        <v>0</v>
      </c>
      <c r="BO1459">
        <f>IFERROR(SMALL(BO346:BO1024,ROW()-ROW($BO$1027)+1),"")</f>
        <v>0</v>
      </c>
      <c r="BP1459">
        <f>IFERROR(SMALL(BP346:BP1024,ROW()-ROW($BP$1027)+1),"")</f>
        <v>0</v>
      </c>
      <c r="BQ1459">
        <f>IFERROR(SMALL(BQ346:BQ1024,ROW()-ROW($BQ$1027)+1),"")</f>
        <v>0</v>
      </c>
      <c r="BR1459">
        <f>IFERROR(SMALL(BR346:BR1024,ROW()-ROW($BR$1027)+1),"")</f>
        <v>0</v>
      </c>
    </row>
    <row r="1460" spans="5:70">
      <c r="E1460">
        <f>IFERROR(SMALL(E346:E1024,ROW()-ROW($E$1027)+1),"")</f>
        <v>0</v>
      </c>
      <c r="F1460">
        <f>IFERROR(SMALL(F346:F1024,ROW()-ROW($F$1027)+1),"")</f>
        <v>0</v>
      </c>
      <c r="G1460">
        <f>IFERROR(SMALL(G346:G1024,ROW()-ROW($G$1027)+1),"")</f>
        <v>0</v>
      </c>
      <c r="H1460">
        <f>IFERROR(SMALL(H346:H1024,ROW()-ROW($H$1027)+1),"")</f>
        <v>0</v>
      </c>
      <c r="I1460">
        <f>IFERROR(SMALL(I346:I1024,ROW()-ROW($I$1027)+1),"")</f>
        <v>0</v>
      </c>
      <c r="J1460">
        <f>IFERROR(SMALL(J346:J1024,ROW()-ROW($J$1027)+1),"")</f>
        <v>0</v>
      </c>
      <c r="K1460">
        <f>IFERROR(SMALL(K346:K1024,ROW()-ROW($K$1027)+1),"")</f>
        <v>0</v>
      </c>
      <c r="L1460">
        <f>IFERROR(SMALL(L346:L1024,ROW()-ROW($L$1027)+1),"")</f>
        <v>0</v>
      </c>
      <c r="M1460">
        <f>IFERROR(SMALL(M346:M1024,ROW()-ROW($M$1027)+1),"")</f>
        <v>0</v>
      </c>
      <c r="N1460">
        <f>IFERROR(SMALL(N346:N1024,ROW()-ROW($N$1027)+1),"")</f>
        <v>0</v>
      </c>
      <c r="O1460">
        <f>IFERROR(SMALL(O346:O1024,ROW()-ROW($O$1027)+1),"")</f>
        <v>0</v>
      </c>
      <c r="P1460">
        <f>IFERROR(SMALL(P346:P1024,ROW()-ROW($P$1027)+1),"")</f>
        <v>0</v>
      </c>
      <c r="Q1460">
        <f>IFERROR(SMALL(Q346:Q1024,ROW()-ROW($Q$1027)+1),"")</f>
        <v>0</v>
      </c>
      <c r="R1460">
        <f>IFERROR(SMALL(R346:R1024,ROW()-ROW($R$1027)+1),"")</f>
        <v>0</v>
      </c>
      <c r="S1460">
        <f>IFERROR(SMALL(S346:S1024,ROW()-ROW($S$1027)+1),"")</f>
        <v>0</v>
      </c>
      <c r="T1460">
        <f>IFERROR(SMALL(T346:T1024,ROW()-ROW($T$1027)+1),"")</f>
        <v>0</v>
      </c>
      <c r="U1460">
        <f>IFERROR(SMALL(U346:U1024,ROW()-ROW($U$1027)+1),"")</f>
        <v>0</v>
      </c>
      <c r="V1460">
        <f>IFERROR(SMALL(V346:V1024,ROW()-ROW($V$1027)+1),"")</f>
        <v>0</v>
      </c>
      <c r="W1460">
        <f>IFERROR(SMALL(W346:W1024,ROW()-ROW($W$1027)+1),"")</f>
        <v>0</v>
      </c>
      <c r="X1460">
        <f>IFERROR(SMALL(X346:X1024,ROW()-ROW($X$1027)+1),"")</f>
        <v>0</v>
      </c>
      <c r="Y1460">
        <f>IFERROR(SMALL(Y346:Y1024,ROW()-ROW($Y$1027)+1),"")</f>
        <v>0</v>
      </c>
      <c r="Z1460">
        <f>IFERROR(SMALL(Z346:Z1024,ROW()-ROW($Z$1027)+1),"")</f>
        <v>0</v>
      </c>
      <c r="AA1460">
        <f>IFERROR(SMALL(AA346:AA1024,ROW()-ROW($AA$1027)+1),"")</f>
        <v>0</v>
      </c>
      <c r="AB1460">
        <f>IFERROR(SMALL(AB346:AB1024,ROW()-ROW($AB$1027)+1),"")</f>
        <v>0</v>
      </c>
      <c r="AC1460">
        <f>IFERROR(SMALL(AC346:AC1024,ROW()-ROW($AC$1027)+1),"")</f>
        <v>0</v>
      </c>
      <c r="AD1460">
        <f>IFERROR(SMALL(AD346:AD1024,ROW()-ROW($AD$1027)+1),"")</f>
        <v>0</v>
      </c>
      <c r="AE1460">
        <f>IFERROR(SMALL(AE346:AE1024,ROW()-ROW($AE$1027)+1),"")</f>
        <v>0</v>
      </c>
      <c r="AF1460">
        <f>IFERROR(SMALL(AF346:AF1024,ROW()-ROW($AF$1027)+1),"")</f>
        <v>0</v>
      </c>
      <c r="AG1460">
        <f>IFERROR(SMALL(AG346:AG1024,ROW()-ROW($AG$1027)+1),"")</f>
        <v>0</v>
      </c>
      <c r="AH1460">
        <f>IFERROR(SMALL(AH346:AH1024,ROW()-ROW($AH$1027)+1),"")</f>
        <v>0</v>
      </c>
      <c r="AI1460">
        <f>IFERROR(SMALL(AI346:AI1024,ROW()-ROW($AI$1027)+1),"")</f>
        <v>0</v>
      </c>
      <c r="AJ1460">
        <f>IFERROR(SMALL(AJ346:AJ1024,ROW()-ROW($AJ$1027)+1),"")</f>
        <v>0</v>
      </c>
      <c r="AM1460">
        <f>IFERROR(SMALL(AM346:AM1024,ROW()-ROW($AM$1027)+1),"")</f>
        <v>0</v>
      </c>
      <c r="AN1460">
        <f>IFERROR(SMALL(AN346:AN1024,ROW()-ROW($AN$1027)+1),"")</f>
        <v>0</v>
      </c>
      <c r="AO1460">
        <f>IFERROR(SMALL(AO346:AO1024,ROW()-ROW($AO$1027)+1),"")</f>
        <v>0</v>
      </c>
      <c r="AP1460">
        <f>IFERROR(SMALL(AP346:AP1024,ROW()-ROW($AP$1027)+1),"")</f>
        <v>0</v>
      </c>
      <c r="AQ1460">
        <f>IFERROR(SMALL(AQ346:AQ1024,ROW()-ROW($AQ$1027)+1),"")</f>
        <v>0</v>
      </c>
      <c r="AR1460">
        <f>IFERROR(SMALL(AR346:AR1024,ROW()-ROW($AR$1027)+1),"")</f>
        <v>0</v>
      </c>
      <c r="AS1460">
        <f>IFERROR(SMALL(AS346:AS1024,ROW()-ROW($AS$1027)+1),"")</f>
        <v>0</v>
      </c>
      <c r="AT1460">
        <f>IFERROR(SMALL(AT346:AT1024,ROW()-ROW($AT$1027)+1),"")</f>
        <v>0</v>
      </c>
      <c r="AU1460">
        <f>IFERROR(SMALL(AU346:AU1024,ROW()-ROW($AU$1027)+1),"")</f>
        <v>0</v>
      </c>
      <c r="AV1460">
        <f>IFERROR(SMALL(AV346:AV1024,ROW()-ROW($AV$1027)+1),"")</f>
        <v>0</v>
      </c>
      <c r="AW1460">
        <f>IFERROR(SMALL(AW346:AW1024,ROW()-ROW($AW$1027)+1),"")</f>
        <v>0</v>
      </c>
      <c r="AX1460">
        <f>IFERROR(SMALL(AX346:AX1024,ROW()-ROW($AX$1027)+1),"")</f>
        <v>0</v>
      </c>
      <c r="AY1460">
        <f>IFERROR(SMALL(AY346:AY1024,ROW()-ROW($AY$1027)+1),"")</f>
        <v>0</v>
      </c>
      <c r="AZ1460">
        <f>IFERROR(SMALL(AZ346:AZ1024,ROW()-ROW($AZ$1027)+1),"")</f>
        <v>0</v>
      </c>
      <c r="BA1460">
        <f>IFERROR(SMALL(BA346:BA1024,ROW()-ROW($BA$1027)+1),"")</f>
        <v>0</v>
      </c>
      <c r="BB1460">
        <f>IFERROR(SMALL(BB346:BB1024,ROW()-ROW($BB$1027)+1),"")</f>
        <v>0</v>
      </c>
      <c r="BC1460">
        <f>IFERROR(SMALL(BC346:BC1024,ROW()-ROW($BC$1027)+1),"")</f>
        <v>0</v>
      </c>
      <c r="BD1460">
        <f>IFERROR(SMALL(BD346:BD1024,ROW()-ROW($BD$1027)+1),"")</f>
        <v>0</v>
      </c>
      <c r="BE1460">
        <f>IFERROR(SMALL(BE346:BE1024,ROW()-ROW($BE$1027)+1),"")</f>
        <v>0</v>
      </c>
      <c r="BF1460">
        <f>IFERROR(SMALL(BF346:BF1024,ROW()-ROW($BF$1027)+1),"")</f>
        <v>0</v>
      </c>
      <c r="BG1460">
        <f>IFERROR(SMALL(BG346:BG1024,ROW()-ROW($BG$1027)+1),"")</f>
        <v>0</v>
      </c>
      <c r="BH1460">
        <f>IFERROR(SMALL(BH346:BH1024,ROW()-ROW($BH$1027)+1),"")</f>
        <v>0</v>
      </c>
      <c r="BI1460">
        <f>IFERROR(SMALL(BI346:BI1024,ROW()-ROW($BI$1027)+1),"")</f>
        <v>0</v>
      </c>
      <c r="BJ1460">
        <f>IFERROR(SMALL(BJ346:BJ1024,ROW()-ROW($BJ$1027)+1),"")</f>
        <v>0</v>
      </c>
      <c r="BK1460">
        <f>IFERROR(SMALL(BK346:BK1024,ROW()-ROW($BK$1027)+1),"")</f>
        <v>0</v>
      </c>
      <c r="BL1460">
        <f>IFERROR(SMALL(BL346:BL1024,ROW()-ROW($BL$1027)+1),"")</f>
        <v>0</v>
      </c>
      <c r="BM1460">
        <f>IFERROR(SMALL(BM346:BM1024,ROW()-ROW($BM$1027)+1),"")</f>
        <v>0</v>
      </c>
      <c r="BN1460">
        <f>IFERROR(SMALL(BN346:BN1024,ROW()-ROW($BN$1027)+1),"")</f>
        <v>0</v>
      </c>
      <c r="BO1460">
        <f>IFERROR(SMALL(BO346:BO1024,ROW()-ROW($BO$1027)+1),"")</f>
        <v>0</v>
      </c>
      <c r="BP1460">
        <f>IFERROR(SMALL(BP346:BP1024,ROW()-ROW($BP$1027)+1),"")</f>
        <v>0</v>
      </c>
      <c r="BQ1460">
        <f>IFERROR(SMALL(BQ346:BQ1024,ROW()-ROW($BQ$1027)+1),"")</f>
        <v>0</v>
      </c>
      <c r="BR1460">
        <f>IFERROR(SMALL(BR346:BR1024,ROW()-ROW($BR$1027)+1),"")</f>
        <v>0</v>
      </c>
    </row>
    <row r="1461" spans="5:70">
      <c r="E1461">
        <f>IFERROR(SMALL(E346:E1024,ROW()-ROW($E$1027)+1),"")</f>
        <v>0</v>
      </c>
      <c r="F1461">
        <f>IFERROR(SMALL(F346:F1024,ROW()-ROW($F$1027)+1),"")</f>
        <v>0</v>
      </c>
      <c r="G1461">
        <f>IFERROR(SMALL(G346:G1024,ROW()-ROW($G$1027)+1),"")</f>
        <v>0</v>
      </c>
      <c r="H1461">
        <f>IFERROR(SMALL(H346:H1024,ROW()-ROW($H$1027)+1),"")</f>
        <v>0</v>
      </c>
      <c r="I1461">
        <f>IFERROR(SMALL(I346:I1024,ROW()-ROW($I$1027)+1),"")</f>
        <v>0</v>
      </c>
      <c r="J1461">
        <f>IFERROR(SMALL(J346:J1024,ROW()-ROW($J$1027)+1),"")</f>
        <v>0</v>
      </c>
      <c r="K1461">
        <f>IFERROR(SMALL(K346:K1024,ROW()-ROW($K$1027)+1),"")</f>
        <v>0</v>
      </c>
      <c r="L1461">
        <f>IFERROR(SMALL(L346:L1024,ROW()-ROW($L$1027)+1),"")</f>
        <v>0</v>
      </c>
      <c r="M1461">
        <f>IFERROR(SMALL(M346:M1024,ROW()-ROW($M$1027)+1),"")</f>
        <v>0</v>
      </c>
      <c r="N1461">
        <f>IFERROR(SMALL(N346:N1024,ROW()-ROW($N$1027)+1),"")</f>
        <v>0</v>
      </c>
      <c r="O1461">
        <f>IFERROR(SMALL(O346:O1024,ROW()-ROW($O$1027)+1),"")</f>
        <v>0</v>
      </c>
      <c r="P1461">
        <f>IFERROR(SMALL(P346:P1024,ROW()-ROW($P$1027)+1),"")</f>
        <v>0</v>
      </c>
      <c r="Q1461">
        <f>IFERROR(SMALL(Q346:Q1024,ROW()-ROW($Q$1027)+1),"")</f>
        <v>0</v>
      </c>
      <c r="R1461">
        <f>IFERROR(SMALL(R346:R1024,ROW()-ROW($R$1027)+1),"")</f>
        <v>0</v>
      </c>
      <c r="S1461">
        <f>IFERROR(SMALL(S346:S1024,ROW()-ROW($S$1027)+1),"")</f>
        <v>0</v>
      </c>
      <c r="T1461">
        <f>IFERROR(SMALL(T346:T1024,ROW()-ROW($T$1027)+1),"")</f>
        <v>0</v>
      </c>
      <c r="U1461">
        <f>IFERROR(SMALL(U346:U1024,ROW()-ROW($U$1027)+1),"")</f>
        <v>0</v>
      </c>
      <c r="V1461">
        <f>IFERROR(SMALL(V346:V1024,ROW()-ROW($V$1027)+1),"")</f>
        <v>0</v>
      </c>
      <c r="W1461">
        <f>IFERROR(SMALL(W346:W1024,ROW()-ROW($W$1027)+1),"")</f>
        <v>0</v>
      </c>
      <c r="X1461">
        <f>IFERROR(SMALL(X346:X1024,ROW()-ROW($X$1027)+1),"")</f>
        <v>0</v>
      </c>
      <c r="Y1461">
        <f>IFERROR(SMALL(Y346:Y1024,ROW()-ROW($Y$1027)+1),"")</f>
        <v>0</v>
      </c>
      <c r="Z1461">
        <f>IFERROR(SMALL(Z346:Z1024,ROW()-ROW($Z$1027)+1),"")</f>
        <v>0</v>
      </c>
      <c r="AA1461">
        <f>IFERROR(SMALL(AA346:AA1024,ROW()-ROW($AA$1027)+1),"")</f>
        <v>0</v>
      </c>
      <c r="AB1461">
        <f>IFERROR(SMALL(AB346:AB1024,ROW()-ROW($AB$1027)+1),"")</f>
        <v>0</v>
      </c>
      <c r="AC1461">
        <f>IFERROR(SMALL(AC346:AC1024,ROW()-ROW($AC$1027)+1),"")</f>
        <v>0</v>
      </c>
      <c r="AD1461">
        <f>IFERROR(SMALL(AD346:AD1024,ROW()-ROW($AD$1027)+1),"")</f>
        <v>0</v>
      </c>
      <c r="AE1461">
        <f>IFERROR(SMALL(AE346:AE1024,ROW()-ROW($AE$1027)+1),"")</f>
        <v>0</v>
      </c>
      <c r="AF1461">
        <f>IFERROR(SMALL(AF346:AF1024,ROW()-ROW($AF$1027)+1),"")</f>
        <v>0</v>
      </c>
      <c r="AG1461">
        <f>IFERROR(SMALL(AG346:AG1024,ROW()-ROW($AG$1027)+1),"")</f>
        <v>0</v>
      </c>
      <c r="AH1461">
        <f>IFERROR(SMALL(AH346:AH1024,ROW()-ROW($AH$1027)+1),"")</f>
        <v>0</v>
      </c>
      <c r="AI1461">
        <f>IFERROR(SMALL(AI346:AI1024,ROW()-ROW($AI$1027)+1),"")</f>
        <v>0</v>
      </c>
      <c r="AJ1461">
        <f>IFERROR(SMALL(AJ346:AJ1024,ROW()-ROW($AJ$1027)+1),"")</f>
        <v>0</v>
      </c>
      <c r="AM1461">
        <f>IFERROR(SMALL(AM346:AM1024,ROW()-ROW($AM$1027)+1),"")</f>
        <v>0</v>
      </c>
      <c r="AN1461">
        <f>IFERROR(SMALL(AN346:AN1024,ROW()-ROW($AN$1027)+1),"")</f>
        <v>0</v>
      </c>
      <c r="AO1461">
        <f>IFERROR(SMALL(AO346:AO1024,ROW()-ROW($AO$1027)+1),"")</f>
        <v>0</v>
      </c>
      <c r="AP1461">
        <f>IFERROR(SMALL(AP346:AP1024,ROW()-ROW($AP$1027)+1),"")</f>
        <v>0</v>
      </c>
      <c r="AQ1461">
        <f>IFERROR(SMALL(AQ346:AQ1024,ROW()-ROW($AQ$1027)+1),"")</f>
        <v>0</v>
      </c>
      <c r="AR1461">
        <f>IFERROR(SMALL(AR346:AR1024,ROW()-ROW($AR$1027)+1),"")</f>
        <v>0</v>
      </c>
      <c r="AS1461">
        <f>IFERROR(SMALL(AS346:AS1024,ROW()-ROW($AS$1027)+1),"")</f>
        <v>0</v>
      </c>
      <c r="AT1461">
        <f>IFERROR(SMALL(AT346:AT1024,ROW()-ROW($AT$1027)+1),"")</f>
        <v>0</v>
      </c>
      <c r="AU1461">
        <f>IFERROR(SMALL(AU346:AU1024,ROW()-ROW($AU$1027)+1),"")</f>
        <v>0</v>
      </c>
      <c r="AV1461">
        <f>IFERROR(SMALL(AV346:AV1024,ROW()-ROW($AV$1027)+1),"")</f>
        <v>0</v>
      </c>
      <c r="AW1461">
        <f>IFERROR(SMALL(AW346:AW1024,ROW()-ROW($AW$1027)+1),"")</f>
        <v>0</v>
      </c>
      <c r="AX1461">
        <f>IFERROR(SMALL(AX346:AX1024,ROW()-ROW($AX$1027)+1),"")</f>
        <v>0</v>
      </c>
      <c r="AY1461">
        <f>IFERROR(SMALL(AY346:AY1024,ROW()-ROW($AY$1027)+1),"")</f>
        <v>0</v>
      </c>
      <c r="AZ1461">
        <f>IFERROR(SMALL(AZ346:AZ1024,ROW()-ROW($AZ$1027)+1),"")</f>
        <v>0</v>
      </c>
      <c r="BA1461">
        <f>IFERROR(SMALL(BA346:BA1024,ROW()-ROW($BA$1027)+1),"")</f>
        <v>0</v>
      </c>
      <c r="BB1461">
        <f>IFERROR(SMALL(BB346:BB1024,ROW()-ROW($BB$1027)+1),"")</f>
        <v>0</v>
      </c>
      <c r="BC1461">
        <f>IFERROR(SMALL(BC346:BC1024,ROW()-ROW($BC$1027)+1),"")</f>
        <v>0</v>
      </c>
      <c r="BD1461">
        <f>IFERROR(SMALL(BD346:BD1024,ROW()-ROW($BD$1027)+1),"")</f>
        <v>0</v>
      </c>
      <c r="BE1461">
        <f>IFERROR(SMALL(BE346:BE1024,ROW()-ROW($BE$1027)+1),"")</f>
        <v>0</v>
      </c>
      <c r="BF1461">
        <f>IFERROR(SMALL(BF346:BF1024,ROW()-ROW($BF$1027)+1),"")</f>
        <v>0</v>
      </c>
      <c r="BG1461">
        <f>IFERROR(SMALL(BG346:BG1024,ROW()-ROW($BG$1027)+1),"")</f>
        <v>0</v>
      </c>
      <c r="BH1461">
        <f>IFERROR(SMALL(BH346:BH1024,ROW()-ROW($BH$1027)+1),"")</f>
        <v>0</v>
      </c>
      <c r="BI1461">
        <f>IFERROR(SMALL(BI346:BI1024,ROW()-ROW($BI$1027)+1),"")</f>
        <v>0</v>
      </c>
      <c r="BJ1461">
        <f>IFERROR(SMALL(BJ346:BJ1024,ROW()-ROW($BJ$1027)+1),"")</f>
        <v>0</v>
      </c>
      <c r="BK1461">
        <f>IFERROR(SMALL(BK346:BK1024,ROW()-ROW($BK$1027)+1),"")</f>
        <v>0</v>
      </c>
      <c r="BL1461">
        <f>IFERROR(SMALL(BL346:BL1024,ROW()-ROW($BL$1027)+1),"")</f>
        <v>0</v>
      </c>
      <c r="BM1461">
        <f>IFERROR(SMALL(BM346:BM1024,ROW()-ROW($BM$1027)+1),"")</f>
        <v>0</v>
      </c>
      <c r="BN1461">
        <f>IFERROR(SMALL(BN346:BN1024,ROW()-ROW($BN$1027)+1),"")</f>
        <v>0</v>
      </c>
      <c r="BO1461">
        <f>IFERROR(SMALL(BO346:BO1024,ROW()-ROW($BO$1027)+1),"")</f>
        <v>0</v>
      </c>
      <c r="BP1461">
        <f>IFERROR(SMALL(BP346:BP1024,ROW()-ROW($BP$1027)+1),"")</f>
        <v>0</v>
      </c>
      <c r="BQ1461">
        <f>IFERROR(SMALL(BQ346:BQ1024,ROW()-ROW($BQ$1027)+1),"")</f>
        <v>0</v>
      </c>
      <c r="BR1461">
        <f>IFERROR(SMALL(BR346:BR1024,ROW()-ROW($BR$1027)+1),"")</f>
        <v>0</v>
      </c>
    </row>
    <row r="1462" spans="5:70">
      <c r="E1462">
        <f>IFERROR(SMALL(E346:E1024,ROW()-ROW($E$1027)+1),"")</f>
        <v>0</v>
      </c>
      <c r="F1462">
        <f>IFERROR(SMALL(F346:F1024,ROW()-ROW($F$1027)+1),"")</f>
        <v>0</v>
      </c>
      <c r="G1462">
        <f>IFERROR(SMALL(G346:G1024,ROW()-ROW($G$1027)+1),"")</f>
        <v>0</v>
      </c>
      <c r="H1462">
        <f>IFERROR(SMALL(H346:H1024,ROW()-ROW($H$1027)+1),"")</f>
        <v>0</v>
      </c>
      <c r="I1462">
        <f>IFERROR(SMALL(I346:I1024,ROW()-ROW($I$1027)+1),"")</f>
        <v>0</v>
      </c>
      <c r="J1462">
        <f>IFERROR(SMALL(J346:J1024,ROW()-ROW($J$1027)+1),"")</f>
        <v>0</v>
      </c>
      <c r="K1462">
        <f>IFERROR(SMALL(K346:K1024,ROW()-ROW($K$1027)+1),"")</f>
        <v>0</v>
      </c>
      <c r="L1462">
        <f>IFERROR(SMALL(L346:L1024,ROW()-ROW($L$1027)+1),"")</f>
        <v>0</v>
      </c>
      <c r="M1462">
        <f>IFERROR(SMALL(M346:M1024,ROW()-ROW($M$1027)+1),"")</f>
        <v>0</v>
      </c>
      <c r="N1462">
        <f>IFERROR(SMALL(N346:N1024,ROW()-ROW($N$1027)+1),"")</f>
        <v>0</v>
      </c>
      <c r="O1462">
        <f>IFERROR(SMALL(O346:O1024,ROW()-ROW($O$1027)+1),"")</f>
        <v>0</v>
      </c>
      <c r="P1462">
        <f>IFERROR(SMALL(P346:P1024,ROW()-ROW($P$1027)+1),"")</f>
        <v>0</v>
      </c>
      <c r="Q1462">
        <f>IFERROR(SMALL(Q346:Q1024,ROW()-ROW($Q$1027)+1),"")</f>
        <v>0</v>
      </c>
      <c r="R1462">
        <f>IFERROR(SMALL(R346:R1024,ROW()-ROW($R$1027)+1),"")</f>
        <v>0</v>
      </c>
      <c r="S1462">
        <f>IFERROR(SMALL(S346:S1024,ROW()-ROW($S$1027)+1),"")</f>
        <v>0</v>
      </c>
      <c r="T1462">
        <f>IFERROR(SMALL(T346:T1024,ROW()-ROW($T$1027)+1),"")</f>
        <v>0</v>
      </c>
      <c r="U1462">
        <f>IFERROR(SMALL(U346:U1024,ROW()-ROW($U$1027)+1),"")</f>
        <v>0</v>
      </c>
      <c r="V1462">
        <f>IFERROR(SMALL(V346:V1024,ROW()-ROW($V$1027)+1),"")</f>
        <v>0</v>
      </c>
      <c r="W1462">
        <f>IFERROR(SMALL(W346:W1024,ROW()-ROW($W$1027)+1),"")</f>
        <v>0</v>
      </c>
      <c r="X1462">
        <f>IFERROR(SMALL(X346:X1024,ROW()-ROW($X$1027)+1),"")</f>
        <v>0</v>
      </c>
      <c r="Y1462">
        <f>IFERROR(SMALL(Y346:Y1024,ROW()-ROW($Y$1027)+1),"")</f>
        <v>0</v>
      </c>
      <c r="Z1462">
        <f>IFERROR(SMALL(Z346:Z1024,ROW()-ROW($Z$1027)+1),"")</f>
        <v>0</v>
      </c>
      <c r="AA1462">
        <f>IFERROR(SMALL(AA346:AA1024,ROW()-ROW($AA$1027)+1),"")</f>
        <v>0</v>
      </c>
      <c r="AB1462">
        <f>IFERROR(SMALL(AB346:AB1024,ROW()-ROW($AB$1027)+1),"")</f>
        <v>0</v>
      </c>
      <c r="AC1462">
        <f>IFERROR(SMALL(AC346:AC1024,ROW()-ROW($AC$1027)+1),"")</f>
        <v>0</v>
      </c>
      <c r="AD1462">
        <f>IFERROR(SMALL(AD346:AD1024,ROW()-ROW($AD$1027)+1),"")</f>
        <v>0</v>
      </c>
      <c r="AE1462">
        <f>IFERROR(SMALL(AE346:AE1024,ROW()-ROW($AE$1027)+1),"")</f>
        <v>0</v>
      </c>
      <c r="AF1462">
        <f>IFERROR(SMALL(AF346:AF1024,ROW()-ROW($AF$1027)+1),"")</f>
        <v>0</v>
      </c>
      <c r="AG1462">
        <f>IFERROR(SMALL(AG346:AG1024,ROW()-ROW($AG$1027)+1),"")</f>
        <v>0</v>
      </c>
      <c r="AH1462">
        <f>IFERROR(SMALL(AH346:AH1024,ROW()-ROW($AH$1027)+1),"")</f>
        <v>0</v>
      </c>
      <c r="AI1462">
        <f>IFERROR(SMALL(AI346:AI1024,ROW()-ROW($AI$1027)+1),"")</f>
        <v>0</v>
      </c>
      <c r="AJ1462">
        <f>IFERROR(SMALL(AJ346:AJ1024,ROW()-ROW($AJ$1027)+1),"")</f>
        <v>0</v>
      </c>
      <c r="AM1462">
        <f>IFERROR(SMALL(AM346:AM1024,ROW()-ROW($AM$1027)+1),"")</f>
        <v>0</v>
      </c>
      <c r="AN1462">
        <f>IFERROR(SMALL(AN346:AN1024,ROW()-ROW($AN$1027)+1),"")</f>
        <v>0</v>
      </c>
      <c r="AO1462">
        <f>IFERROR(SMALL(AO346:AO1024,ROW()-ROW($AO$1027)+1),"")</f>
        <v>0</v>
      </c>
      <c r="AP1462">
        <f>IFERROR(SMALL(AP346:AP1024,ROW()-ROW($AP$1027)+1),"")</f>
        <v>0</v>
      </c>
      <c r="AQ1462">
        <f>IFERROR(SMALL(AQ346:AQ1024,ROW()-ROW($AQ$1027)+1),"")</f>
        <v>0</v>
      </c>
      <c r="AR1462">
        <f>IFERROR(SMALL(AR346:AR1024,ROW()-ROW($AR$1027)+1),"")</f>
        <v>0</v>
      </c>
      <c r="AS1462">
        <f>IFERROR(SMALL(AS346:AS1024,ROW()-ROW($AS$1027)+1),"")</f>
        <v>0</v>
      </c>
      <c r="AT1462">
        <f>IFERROR(SMALL(AT346:AT1024,ROW()-ROW($AT$1027)+1),"")</f>
        <v>0</v>
      </c>
      <c r="AU1462">
        <f>IFERROR(SMALL(AU346:AU1024,ROW()-ROW($AU$1027)+1),"")</f>
        <v>0</v>
      </c>
      <c r="AV1462">
        <f>IFERROR(SMALL(AV346:AV1024,ROW()-ROW($AV$1027)+1),"")</f>
        <v>0</v>
      </c>
      <c r="AW1462">
        <f>IFERROR(SMALL(AW346:AW1024,ROW()-ROW($AW$1027)+1),"")</f>
        <v>0</v>
      </c>
      <c r="AX1462">
        <f>IFERROR(SMALL(AX346:AX1024,ROW()-ROW($AX$1027)+1),"")</f>
        <v>0</v>
      </c>
      <c r="AY1462">
        <f>IFERROR(SMALL(AY346:AY1024,ROW()-ROW($AY$1027)+1),"")</f>
        <v>0</v>
      </c>
      <c r="AZ1462">
        <f>IFERROR(SMALL(AZ346:AZ1024,ROW()-ROW($AZ$1027)+1),"")</f>
        <v>0</v>
      </c>
      <c r="BA1462">
        <f>IFERROR(SMALL(BA346:BA1024,ROW()-ROW($BA$1027)+1),"")</f>
        <v>0</v>
      </c>
      <c r="BB1462">
        <f>IFERROR(SMALL(BB346:BB1024,ROW()-ROW($BB$1027)+1),"")</f>
        <v>0</v>
      </c>
      <c r="BC1462">
        <f>IFERROR(SMALL(BC346:BC1024,ROW()-ROW($BC$1027)+1),"")</f>
        <v>0</v>
      </c>
      <c r="BD1462">
        <f>IFERROR(SMALL(BD346:BD1024,ROW()-ROW($BD$1027)+1),"")</f>
        <v>0</v>
      </c>
      <c r="BE1462">
        <f>IFERROR(SMALL(BE346:BE1024,ROW()-ROW($BE$1027)+1),"")</f>
        <v>0</v>
      </c>
      <c r="BF1462">
        <f>IFERROR(SMALL(BF346:BF1024,ROW()-ROW($BF$1027)+1),"")</f>
        <v>0</v>
      </c>
      <c r="BG1462">
        <f>IFERROR(SMALL(BG346:BG1024,ROW()-ROW($BG$1027)+1),"")</f>
        <v>0</v>
      </c>
      <c r="BH1462">
        <f>IFERROR(SMALL(BH346:BH1024,ROW()-ROW($BH$1027)+1),"")</f>
        <v>0</v>
      </c>
      <c r="BI1462">
        <f>IFERROR(SMALL(BI346:BI1024,ROW()-ROW($BI$1027)+1),"")</f>
        <v>0</v>
      </c>
      <c r="BJ1462">
        <f>IFERROR(SMALL(BJ346:BJ1024,ROW()-ROW($BJ$1027)+1),"")</f>
        <v>0</v>
      </c>
      <c r="BK1462">
        <f>IFERROR(SMALL(BK346:BK1024,ROW()-ROW($BK$1027)+1),"")</f>
        <v>0</v>
      </c>
      <c r="BL1462">
        <f>IFERROR(SMALL(BL346:BL1024,ROW()-ROW($BL$1027)+1),"")</f>
        <v>0</v>
      </c>
      <c r="BM1462">
        <f>IFERROR(SMALL(BM346:BM1024,ROW()-ROW($BM$1027)+1),"")</f>
        <v>0</v>
      </c>
      <c r="BN1462">
        <f>IFERROR(SMALL(BN346:BN1024,ROW()-ROW($BN$1027)+1),"")</f>
        <v>0</v>
      </c>
      <c r="BO1462">
        <f>IFERROR(SMALL(BO346:BO1024,ROW()-ROW($BO$1027)+1),"")</f>
        <v>0</v>
      </c>
      <c r="BP1462">
        <f>IFERROR(SMALL(BP346:BP1024,ROW()-ROW($BP$1027)+1),"")</f>
        <v>0</v>
      </c>
      <c r="BQ1462">
        <f>IFERROR(SMALL(BQ346:BQ1024,ROW()-ROW($BQ$1027)+1),"")</f>
        <v>0</v>
      </c>
      <c r="BR1462">
        <f>IFERROR(SMALL(BR346:BR1024,ROW()-ROW($BR$1027)+1),"")</f>
        <v>0</v>
      </c>
    </row>
    <row r="1463" spans="5:70">
      <c r="E1463">
        <f>IFERROR(SMALL(E346:E1024,ROW()-ROW($E$1027)+1),"")</f>
        <v>0</v>
      </c>
      <c r="F1463">
        <f>IFERROR(SMALL(F346:F1024,ROW()-ROW($F$1027)+1),"")</f>
        <v>0</v>
      </c>
      <c r="G1463">
        <f>IFERROR(SMALL(G346:G1024,ROW()-ROW($G$1027)+1),"")</f>
        <v>0</v>
      </c>
      <c r="H1463">
        <f>IFERROR(SMALL(H346:H1024,ROW()-ROW($H$1027)+1),"")</f>
        <v>0</v>
      </c>
      <c r="I1463">
        <f>IFERROR(SMALL(I346:I1024,ROW()-ROW($I$1027)+1),"")</f>
        <v>0</v>
      </c>
      <c r="J1463">
        <f>IFERROR(SMALL(J346:J1024,ROW()-ROW($J$1027)+1),"")</f>
        <v>0</v>
      </c>
      <c r="K1463">
        <f>IFERROR(SMALL(K346:K1024,ROW()-ROW($K$1027)+1),"")</f>
        <v>0</v>
      </c>
      <c r="L1463">
        <f>IFERROR(SMALL(L346:L1024,ROW()-ROW($L$1027)+1),"")</f>
        <v>0</v>
      </c>
      <c r="M1463">
        <f>IFERROR(SMALL(M346:M1024,ROW()-ROW($M$1027)+1),"")</f>
        <v>0</v>
      </c>
      <c r="N1463">
        <f>IFERROR(SMALL(N346:N1024,ROW()-ROW($N$1027)+1),"")</f>
        <v>0</v>
      </c>
      <c r="O1463">
        <f>IFERROR(SMALL(O346:O1024,ROW()-ROW($O$1027)+1),"")</f>
        <v>0</v>
      </c>
      <c r="P1463">
        <f>IFERROR(SMALL(P346:P1024,ROW()-ROW($P$1027)+1),"")</f>
        <v>0</v>
      </c>
      <c r="Q1463">
        <f>IFERROR(SMALL(Q346:Q1024,ROW()-ROW($Q$1027)+1),"")</f>
        <v>0</v>
      </c>
      <c r="R1463">
        <f>IFERROR(SMALL(R346:R1024,ROW()-ROW($R$1027)+1),"")</f>
        <v>0</v>
      </c>
      <c r="S1463">
        <f>IFERROR(SMALL(S346:S1024,ROW()-ROW($S$1027)+1),"")</f>
        <v>0</v>
      </c>
      <c r="T1463">
        <f>IFERROR(SMALL(T346:T1024,ROW()-ROW($T$1027)+1),"")</f>
        <v>0</v>
      </c>
      <c r="U1463">
        <f>IFERROR(SMALL(U346:U1024,ROW()-ROW($U$1027)+1),"")</f>
        <v>0</v>
      </c>
      <c r="V1463">
        <f>IFERROR(SMALL(V346:V1024,ROW()-ROW($V$1027)+1),"")</f>
        <v>0</v>
      </c>
      <c r="W1463">
        <f>IFERROR(SMALL(W346:W1024,ROW()-ROW($W$1027)+1),"")</f>
        <v>0</v>
      </c>
      <c r="X1463">
        <f>IFERROR(SMALL(X346:X1024,ROW()-ROW($X$1027)+1),"")</f>
        <v>0</v>
      </c>
      <c r="Y1463">
        <f>IFERROR(SMALL(Y346:Y1024,ROW()-ROW($Y$1027)+1),"")</f>
        <v>0</v>
      </c>
      <c r="Z1463">
        <f>IFERROR(SMALL(Z346:Z1024,ROW()-ROW($Z$1027)+1),"")</f>
        <v>0</v>
      </c>
      <c r="AA1463">
        <f>IFERROR(SMALL(AA346:AA1024,ROW()-ROW($AA$1027)+1),"")</f>
        <v>0</v>
      </c>
      <c r="AB1463">
        <f>IFERROR(SMALL(AB346:AB1024,ROW()-ROW($AB$1027)+1),"")</f>
        <v>0</v>
      </c>
      <c r="AC1463">
        <f>IFERROR(SMALL(AC346:AC1024,ROW()-ROW($AC$1027)+1),"")</f>
        <v>0</v>
      </c>
      <c r="AD1463">
        <f>IFERROR(SMALL(AD346:AD1024,ROW()-ROW($AD$1027)+1),"")</f>
        <v>0</v>
      </c>
      <c r="AE1463">
        <f>IFERROR(SMALL(AE346:AE1024,ROW()-ROW($AE$1027)+1),"")</f>
        <v>0</v>
      </c>
      <c r="AF1463">
        <f>IFERROR(SMALL(AF346:AF1024,ROW()-ROW($AF$1027)+1),"")</f>
        <v>0</v>
      </c>
      <c r="AG1463">
        <f>IFERROR(SMALL(AG346:AG1024,ROW()-ROW($AG$1027)+1),"")</f>
        <v>0</v>
      </c>
      <c r="AH1463">
        <f>IFERROR(SMALL(AH346:AH1024,ROW()-ROW($AH$1027)+1),"")</f>
        <v>0</v>
      </c>
      <c r="AI1463">
        <f>IFERROR(SMALL(AI346:AI1024,ROW()-ROW($AI$1027)+1),"")</f>
        <v>0</v>
      </c>
      <c r="AJ1463">
        <f>IFERROR(SMALL(AJ346:AJ1024,ROW()-ROW($AJ$1027)+1),"")</f>
        <v>0</v>
      </c>
      <c r="AM1463">
        <f>IFERROR(SMALL(AM346:AM1024,ROW()-ROW($AM$1027)+1),"")</f>
        <v>0</v>
      </c>
      <c r="AN1463">
        <f>IFERROR(SMALL(AN346:AN1024,ROW()-ROW($AN$1027)+1),"")</f>
        <v>0</v>
      </c>
      <c r="AO1463">
        <f>IFERROR(SMALL(AO346:AO1024,ROW()-ROW($AO$1027)+1),"")</f>
        <v>0</v>
      </c>
      <c r="AP1463">
        <f>IFERROR(SMALL(AP346:AP1024,ROW()-ROW($AP$1027)+1),"")</f>
        <v>0</v>
      </c>
      <c r="AQ1463">
        <f>IFERROR(SMALL(AQ346:AQ1024,ROW()-ROW($AQ$1027)+1),"")</f>
        <v>0</v>
      </c>
      <c r="AR1463">
        <f>IFERROR(SMALL(AR346:AR1024,ROW()-ROW($AR$1027)+1),"")</f>
        <v>0</v>
      </c>
      <c r="AS1463">
        <f>IFERROR(SMALL(AS346:AS1024,ROW()-ROW($AS$1027)+1),"")</f>
        <v>0</v>
      </c>
      <c r="AT1463">
        <f>IFERROR(SMALL(AT346:AT1024,ROW()-ROW($AT$1027)+1),"")</f>
        <v>0</v>
      </c>
      <c r="AU1463">
        <f>IFERROR(SMALL(AU346:AU1024,ROW()-ROW($AU$1027)+1),"")</f>
        <v>0</v>
      </c>
      <c r="AV1463">
        <f>IFERROR(SMALL(AV346:AV1024,ROW()-ROW($AV$1027)+1),"")</f>
        <v>0</v>
      </c>
      <c r="AW1463">
        <f>IFERROR(SMALL(AW346:AW1024,ROW()-ROW($AW$1027)+1),"")</f>
        <v>0</v>
      </c>
      <c r="AX1463">
        <f>IFERROR(SMALL(AX346:AX1024,ROW()-ROW($AX$1027)+1),"")</f>
        <v>0</v>
      </c>
      <c r="AY1463">
        <f>IFERROR(SMALL(AY346:AY1024,ROW()-ROW($AY$1027)+1),"")</f>
        <v>0</v>
      </c>
      <c r="AZ1463">
        <f>IFERROR(SMALL(AZ346:AZ1024,ROW()-ROW($AZ$1027)+1),"")</f>
        <v>0</v>
      </c>
      <c r="BA1463">
        <f>IFERROR(SMALL(BA346:BA1024,ROW()-ROW($BA$1027)+1),"")</f>
        <v>0</v>
      </c>
      <c r="BB1463">
        <f>IFERROR(SMALL(BB346:BB1024,ROW()-ROW($BB$1027)+1),"")</f>
        <v>0</v>
      </c>
      <c r="BC1463">
        <f>IFERROR(SMALL(BC346:BC1024,ROW()-ROW($BC$1027)+1),"")</f>
        <v>0</v>
      </c>
      <c r="BD1463">
        <f>IFERROR(SMALL(BD346:BD1024,ROW()-ROW($BD$1027)+1),"")</f>
        <v>0</v>
      </c>
      <c r="BE1463">
        <f>IFERROR(SMALL(BE346:BE1024,ROW()-ROW($BE$1027)+1),"")</f>
        <v>0</v>
      </c>
      <c r="BF1463">
        <f>IFERROR(SMALL(BF346:BF1024,ROW()-ROW($BF$1027)+1),"")</f>
        <v>0</v>
      </c>
      <c r="BG1463">
        <f>IFERROR(SMALL(BG346:BG1024,ROW()-ROW($BG$1027)+1),"")</f>
        <v>0</v>
      </c>
      <c r="BH1463">
        <f>IFERROR(SMALL(BH346:BH1024,ROW()-ROW($BH$1027)+1),"")</f>
        <v>0</v>
      </c>
      <c r="BI1463">
        <f>IFERROR(SMALL(BI346:BI1024,ROW()-ROW($BI$1027)+1),"")</f>
        <v>0</v>
      </c>
      <c r="BJ1463">
        <f>IFERROR(SMALL(BJ346:BJ1024,ROW()-ROW($BJ$1027)+1),"")</f>
        <v>0</v>
      </c>
      <c r="BK1463">
        <f>IFERROR(SMALL(BK346:BK1024,ROW()-ROW($BK$1027)+1),"")</f>
        <v>0</v>
      </c>
      <c r="BL1463">
        <f>IFERROR(SMALL(BL346:BL1024,ROW()-ROW($BL$1027)+1),"")</f>
        <v>0</v>
      </c>
      <c r="BM1463">
        <f>IFERROR(SMALL(BM346:BM1024,ROW()-ROW($BM$1027)+1),"")</f>
        <v>0</v>
      </c>
      <c r="BN1463">
        <f>IFERROR(SMALL(BN346:BN1024,ROW()-ROW($BN$1027)+1),"")</f>
        <v>0</v>
      </c>
      <c r="BO1463">
        <f>IFERROR(SMALL(BO346:BO1024,ROW()-ROW($BO$1027)+1),"")</f>
        <v>0</v>
      </c>
      <c r="BP1463">
        <f>IFERROR(SMALL(BP346:BP1024,ROW()-ROW($BP$1027)+1),"")</f>
        <v>0</v>
      </c>
      <c r="BQ1463">
        <f>IFERROR(SMALL(BQ346:BQ1024,ROW()-ROW($BQ$1027)+1),"")</f>
        <v>0</v>
      </c>
      <c r="BR1463">
        <f>IFERROR(SMALL(BR346:BR1024,ROW()-ROW($BR$1027)+1),"")</f>
        <v>0</v>
      </c>
    </row>
    <row r="1464" spans="5:70">
      <c r="E1464">
        <f>IFERROR(SMALL(E346:E1024,ROW()-ROW($E$1027)+1),"")</f>
        <v>0</v>
      </c>
      <c r="F1464">
        <f>IFERROR(SMALL(F346:F1024,ROW()-ROW($F$1027)+1),"")</f>
        <v>0</v>
      </c>
      <c r="G1464">
        <f>IFERROR(SMALL(G346:G1024,ROW()-ROW($G$1027)+1),"")</f>
        <v>0</v>
      </c>
      <c r="H1464">
        <f>IFERROR(SMALL(H346:H1024,ROW()-ROW($H$1027)+1),"")</f>
        <v>0</v>
      </c>
      <c r="I1464">
        <f>IFERROR(SMALL(I346:I1024,ROW()-ROW($I$1027)+1),"")</f>
        <v>0</v>
      </c>
      <c r="J1464">
        <f>IFERROR(SMALL(J346:J1024,ROW()-ROW($J$1027)+1),"")</f>
        <v>0</v>
      </c>
      <c r="K1464">
        <f>IFERROR(SMALL(K346:K1024,ROW()-ROW($K$1027)+1),"")</f>
        <v>0</v>
      </c>
      <c r="L1464">
        <f>IFERROR(SMALL(L346:L1024,ROW()-ROW($L$1027)+1),"")</f>
        <v>0</v>
      </c>
      <c r="M1464">
        <f>IFERROR(SMALL(M346:M1024,ROW()-ROW($M$1027)+1),"")</f>
        <v>0</v>
      </c>
      <c r="N1464">
        <f>IFERROR(SMALL(N346:N1024,ROW()-ROW($N$1027)+1),"")</f>
        <v>0</v>
      </c>
      <c r="O1464">
        <f>IFERROR(SMALL(O346:O1024,ROW()-ROW($O$1027)+1),"")</f>
        <v>0</v>
      </c>
      <c r="P1464">
        <f>IFERROR(SMALL(P346:P1024,ROW()-ROW($P$1027)+1),"")</f>
        <v>0</v>
      </c>
      <c r="Q1464">
        <f>IFERROR(SMALL(Q346:Q1024,ROW()-ROW($Q$1027)+1),"")</f>
        <v>0</v>
      </c>
      <c r="R1464">
        <f>IFERROR(SMALL(R346:R1024,ROW()-ROW($R$1027)+1),"")</f>
        <v>0</v>
      </c>
      <c r="S1464">
        <f>IFERROR(SMALL(S346:S1024,ROW()-ROW($S$1027)+1),"")</f>
        <v>0</v>
      </c>
      <c r="T1464">
        <f>IFERROR(SMALL(T346:T1024,ROW()-ROW($T$1027)+1),"")</f>
        <v>0</v>
      </c>
      <c r="U1464">
        <f>IFERROR(SMALL(U346:U1024,ROW()-ROW($U$1027)+1),"")</f>
        <v>0</v>
      </c>
      <c r="V1464">
        <f>IFERROR(SMALL(V346:V1024,ROW()-ROW($V$1027)+1),"")</f>
        <v>0</v>
      </c>
      <c r="W1464">
        <f>IFERROR(SMALL(W346:W1024,ROW()-ROW($W$1027)+1),"")</f>
        <v>0</v>
      </c>
      <c r="X1464">
        <f>IFERROR(SMALL(X346:X1024,ROW()-ROW($X$1027)+1),"")</f>
        <v>0</v>
      </c>
      <c r="Y1464">
        <f>IFERROR(SMALL(Y346:Y1024,ROW()-ROW($Y$1027)+1),"")</f>
        <v>0</v>
      </c>
      <c r="Z1464">
        <f>IFERROR(SMALL(Z346:Z1024,ROW()-ROW($Z$1027)+1),"")</f>
        <v>0</v>
      </c>
      <c r="AA1464">
        <f>IFERROR(SMALL(AA346:AA1024,ROW()-ROW($AA$1027)+1),"")</f>
        <v>0</v>
      </c>
      <c r="AB1464">
        <f>IFERROR(SMALL(AB346:AB1024,ROW()-ROW($AB$1027)+1),"")</f>
        <v>0</v>
      </c>
      <c r="AC1464">
        <f>IFERROR(SMALL(AC346:AC1024,ROW()-ROW($AC$1027)+1),"")</f>
        <v>0</v>
      </c>
      <c r="AD1464">
        <f>IFERROR(SMALL(AD346:AD1024,ROW()-ROW($AD$1027)+1),"")</f>
        <v>0</v>
      </c>
      <c r="AE1464">
        <f>IFERROR(SMALL(AE346:AE1024,ROW()-ROW($AE$1027)+1),"")</f>
        <v>0</v>
      </c>
      <c r="AF1464">
        <f>IFERROR(SMALL(AF346:AF1024,ROW()-ROW($AF$1027)+1),"")</f>
        <v>0</v>
      </c>
      <c r="AG1464">
        <f>IFERROR(SMALL(AG346:AG1024,ROW()-ROW($AG$1027)+1),"")</f>
        <v>0</v>
      </c>
      <c r="AH1464">
        <f>IFERROR(SMALL(AH346:AH1024,ROW()-ROW($AH$1027)+1),"")</f>
        <v>0</v>
      </c>
      <c r="AI1464">
        <f>IFERROR(SMALL(AI346:AI1024,ROW()-ROW($AI$1027)+1),"")</f>
        <v>0</v>
      </c>
      <c r="AJ1464">
        <f>IFERROR(SMALL(AJ346:AJ1024,ROW()-ROW($AJ$1027)+1),"")</f>
        <v>0</v>
      </c>
      <c r="AM1464">
        <f>IFERROR(SMALL(AM346:AM1024,ROW()-ROW($AM$1027)+1),"")</f>
        <v>0</v>
      </c>
      <c r="AN1464">
        <f>IFERROR(SMALL(AN346:AN1024,ROW()-ROW($AN$1027)+1),"")</f>
        <v>0</v>
      </c>
      <c r="AO1464">
        <f>IFERROR(SMALL(AO346:AO1024,ROW()-ROW($AO$1027)+1),"")</f>
        <v>0</v>
      </c>
      <c r="AP1464">
        <f>IFERROR(SMALL(AP346:AP1024,ROW()-ROW($AP$1027)+1),"")</f>
        <v>0</v>
      </c>
      <c r="AQ1464">
        <f>IFERROR(SMALL(AQ346:AQ1024,ROW()-ROW($AQ$1027)+1),"")</f>
        <v>0</v>
      </c>
      <c r="AR1464">
        <f>IFERROR(SMALL(AR346:AR1024,ROW()-ROW($AR$1027)+1),"")</f>
        <v>0</v>
      </c>
      <c r="AS1464">
        <f>IFERROR(SMALL(AS346:AS1024,ROW()-ROW($AS$1027)+1),"")</f>
        <v>0</v>
      </c>
      <c r="AT1464">
        <f>IFERROR(SMALL(AT346:AT1024,ROW()-ROW($AT$1027)+1),"")</f>
        <v>0</v>
      </c>
      <c r="AU1464">
        <f>IFERROR(SMALL(AU346:AU1024,ROW()-ROW($AU$1027)+1),"")</f>
        <v>0</v>
      </c>
      <c r="AV1464">
        <f>IFERROR(SMALL(AV346:AV1024,ROW()-ROW($AV$1027)+1),"")</f>
        <v>0</v>
      </c>
      <c r="AW1464">
        <f>IFERROR(SMALL(AW346:AW1024,ROW()-ROW($AW$1027)+1),"")</f>
        <v>0</v>
      </c>
      <c r="AX1464">
        <f>IFERROR(SMALL(AX346:AX1024,ROW()-ROW($AX$1027)+1),"")</f>
        <v>0</v>
      </c>
      <c r="AY1464">
        <f>IFERROR(SMALL(AY346:AY1024,ROW()-ROW($AY$1027)+1),"")</f>
        <v>0</v>
      </c>
      <c r="AZ1464">
        <f>IFERROR(SMALL(AZ346:AZ1024,ROW()-ROW($AZ$1027)+1),"")</f>
        <v>0</v>
      </c>
      <c r="BA1464">
        <f>IFERROR(SMALL(BA346:BA1024,ROW()-ROW($BA$1027)+1),"")</f>
        <v>0</v>
      </c>
      <c r="BB1464">
        <f>IFERROR(SMALL(BB346:BB1024,ROW()-ROW($BB$1027)+1),"")</f>
        <v>0</v>
      </c>
      <c r="BC1464">
        <f>IFERROR(SMALL(BC346:BC1024,ROW()-ROW($BC$1027)+1),"")</f>
        <v>0</v>
      </c>
      <c r="BD1464">
        <f>IFERROR(SMALL(BD346:BD1024,ROW()-ROW($BD$1027)+1),"")</f>
        <v>0</v>
      </c>
      <c r="BE1464">
        <f>IFERROR(SMALL(BE346:BE1024,ROW()-ROW($BE$1027)+1),"")</f>
        <v>0</v>
      </c>
      <c r="BF1464">
        <f>IFERROR(SMALL(BF346:BF1024,ROW()-ROW($BF$1027)+1),"")</f>
        <v>0</v>
      </c>
      <c r="BG1464">
        <f>IFERROR(SMALL(BG346:BG1024,ROW()-ROW($BG$1027)+1),"")</f>
        <v>0</v>
      </c>
      <c r="BH1464">
        <f>IFERROR(SMALL(BH346:BH1024,ROW()-ROW($BH$1027)+1),"")</f>
        <v>0</v>
      </c>
      <c r="BI1464">
        <f>IFERROR(SMALL(BI346:BI1024,ROW()-ROW($BI$1027)+1),"")</f>
        <v>0</v>
      </c>
      <c r="BJ1464">
        <f>IFERROR(SMALL(BJ346:BJ1024,ROW()-ROW($BJ$1027)+1),"")</f>
        <v>0</v>
      </c>
      <c r="BK1464">
        <f>IFERROR(SMALL(BK346:BK1024,ROW()-ROW($BK$1027)+1),"")</f>
        <v>0</v>
      </c>
      <c r="BL1464">
        <f>IFERROR(SMALL(BL346:BL1024,ROW()-ROW($BL$1027)+1),"")</f>
        <v>0</v>
      </c>
      <c r="BM1464">
        <f>IFERROR(SMALL(BM346:BM1024,ROW()-ROW($BM$1027)+1),"")</f>
        <v>0</v>
      </c>
      <c r="BN1464">
        <f>IFERROR(SMALL(BN346:BN1024,ROW()-ROW($BN$1027)+1),"")</f>
        <v>0</v>
      </c>
      <c r="BO1464">
        <f>IFERROR(SMALL(BO346:BO1024,ROW()-ROW($BO$1027)+1),"")</f>
        <v>0</v>
      </c>
      <c r="BP1464">
        <f>IFERROR(SMALL(BP346:BP1024,ROW()-ROW($BP$1027)+1),"")</f>
        <v>0</v>
      </c>
      <c r="BQ1464">
        <f>IFERROR(SMALL(BQ346:BQ1024,ROW()-ROW($BQ$1027)+1),"")</f>
        <v>0</v>
      </c>
      <c r="BR1464">
        <f>IFERROR(SMALL(BR346:BR1024,ROW()-ROW($BR$1027)+1),"")</f>
        <v>0</v>
      </c>
    </row>
    <row r="1465" spans="5:70">
      <c r="E1465">
        <f>IFERROR(SMALL(E346:E1024,ROW()-ROW($E$1027)+1),"")</f>
        <v>0</v>
      </c>
      <c r="F1465">
        <f>IFERROR(SMALL(F346:F1024,ROW()-ROW($F$1027)+1),"")</f>
        <v>0</v>
      </c>
      <c r="G1465">
        <f>IFERROR(SMALL(G346:G1024,ROW()-ROW($G$1027)+1),"")</f>
        <v>0</v>
      </c>
      <c r="H1465">
        <f>IFERROR(SMALL(H346:H1024,ROW()-ROW($H$1027)+1),"")</f>
        <v>0</v>
      </c>
      <c r="I1465">
        <f>IFERROR(SMALL(I346:I1024,ROW()-ROW($I$1027)+1),"")</f>
        <v>0</v>
      </c>
      <c r="J1465">
        <f>IFERROR(SMALL(J346:J1024,ROW()-ROW($J$1027)+1),"")</f>
        <v>0</v>
      </c>
      <c r="K1465">
        <f>IFERROR(SMALL(K346:K1024,ROW()-ROW($K$1027)+1),"")</f>
        <v>0</v>
      </c>
      <c r="L1465">
        <f>IFERROR(SMALL(L346:L1024,ROW()-ROW($L$1027)+1),"")</f>
        <v>0</v>
      </c>
      <c r="M1465">
        <f>IFERROR(SMALL(M346:M1024,ROW()-ROW($M$1027)+1),"")</f>
        <v>0</v>
      </c>
      <c r="N1465">
        <f>IFERROR(SMALL(N346:N1024,ROW()-ROW($N$1027)+1),"")</f>
        <v>0</v>
      </c>
      <c r="O1465">
        <f>IFERROR(SMALL(O346:O1024,ROW()-ROW($O$1027)+1),"")</f>
        <v>0</v>
      </c>
      <c r="P1465">
        <f>IFERROR(SMALL(P346:P1024,ROW()-ROW($P$1027)+1),"")</f>
        <v>0</v>
      </c>
      <c r="Q1465">
        <f>IFERROR(SMALL(Q346:Q1024,ROW()-ROW($Q$1027)+1),"")</f>
        <v>0</v>
      </c>
      <c r="R1465">
        <f>IFERROR(SMALL(R346:R1024,ROW()-ROW($R$1027)+1),"")</f>
        <v>0</v>
      </c>
      <c r="S1465">
        <f>IFERROR(SMALL(S346:S1024,ROW()-ROW($S$1027)+1),"")</f>
        <v>0</v>
      </c>
      <c r="T1465">
        <f>IFERROR(SMALL(T346:T1024,ROW()-ROW($T$1027)+1),"")</f>
        <v>0</v>
      </c>
      <c r="U1465">
        <f>IFERROR(SMALL(U346:U1024,ROW()-ROW($U$1027)+1),"")</f>
        <v>0</v>
      </c>
      <c r="V1465">
        <f>IFERROR(SMALL(V346:V1024,ROW()-ROW($V$1027)+1),"")</f>
        <v>0</v>
      </c>
      <c r="W1465">
        <f>IFERROR(SMALL(W346:W1024,ROW()-ROW($W$1027)+1),"")</f>
        <v>0</v>
      </c>
      <c r="X1465">
        <f>IFERROR(SMALL(X346:X1024,ROW()-ROW($X$1027)+1),"")</f>
        <v>0</v>
      </c>
      <c r="Y1465">
        <f>IFERROR(SMALL(Y346:Y1024,ROW()-ROW($Y$1027)+1),"")</f>
        <v>0</v>
      </c>
      <c r="Z1465">
        <f>IFERROR(SMALL(Z346:Z1024,ROW()-ROW($Z$1027)+1),"")</f>
        <v>0</v>
      </c>
      <c r="AA1465">
        <f>IFERROR(SMALL(AA346:AA1024,ROW()-ROW($AA$1027)+1),"")</f>
        <v>0</v>
      </c>
      <c r="AB1465">
        <f>IFERROR(SMALL(AB346:AB1024,ROW()-ROW($AB$1027)+1),"")</f>
        <v>0</v>
      </c>
      <c r="AC1465">
        <f>IFERROR(SMALL(AC346:AC1024,ROW()-ROW($AC$1027)+1),"")</f>
        <v>0</v>
      </c>
      <c r="AD1465">
        <f>IFERROR(SMALL(AD346:AD1024,ROW()-ROW($AD$1027)+1),"")</f>
        <v>0</v>
      </c>
      <c r="AE1465">
        <f>IFERROR(SMALL(AE346:AE1024,ROW()-ROW($AE$1027)+1),"")</f>
        <v>0</v>
      </c>
      <c r="AF1465">
        <f>IFERROR(SMALL(AF346:AF1024,ROW()-ROW($AF$1027)+1),"")</f>
        <v>0</v>
      </c>
      <c r="AG1465">
        <f>IFERROR(SMALL(AG346:AG1024,ROW()-ROW($AG$1027)+1),"")</f>
        <v>0</v>
      </c>
      <c r="AH1465">
        <f>IFERROR(SMALL(AH346:AH1024,ROW()-ROW($AH$1027)+1),"")</f>
        <v>0</v>
      </c>
      <c r="AI1465">
        <f>IFERROR(SMALL(AI346:AI1024,ROW()-ROW($AI$1027)+1),"")</f>
        <v>0</v>
      </c>
      <c r="AJ1465">
        <f>IFERROR(SMALL(AJ346:AJ1024,ROW()-ROW($AJ$1027)+1),"")</f>
        <v>0</v>
      </c>
      <c r="AM1465">
        <f>IFERROR(SMALL(AM346:AM1024,ROW()-ROW($AM$1027)+1),"")</f>
        <v>0</v>
      </c>
      <c r="AN1465">
        <f>IFERROR(SMALL(AN346:AN1024,ROW()-ROW($AN$1027)+1),"")</f>
        <v>0</v>
      </c>
      <c r="AO1465">
        <f>IFERROR(SMALL(AO346:AO1024,ROW()-ROW($AO$1027)+1),"")</f>
        <v>0</v>
      </c>
      <c r="AP1465">
        <f>IFERROR(SMALL(AP346:AP1024,ROW()-ROW($AP$1027)+1),"")</f>
        <v>0</v>
      </c>
      <c r="AQ1465">
        <f>IFERROR(SMALL(AQ346:AQ1024,ROW()-ROW($AQ$1027)+1),"")</f>
        <v>0</v>
      </c>
      <c r="AR1465">
        <f>IFERROR(SMALL(AR346:AR1024,ROW()-ROW($AR$1027)+1),"")</f>
        <v>0</v>
      </c>
      <c r="AS1465">
        <f>IFERROR(SMALL(AS346:AS1024,ROW()-ROW($AS$1027)+1),"")</f>
        <v>0</v>
      </c>
      <c r="AT1465">
        <f>IFERROR(SMALL(AT346:AT1024,ROW()-ROW($AT$1027)+1),"")</f>
        <v>0</v>
      </c>
      <c r="AU1465">
        <f>IFERROR(SMALL(AU346:AU1024,ROW()-ROW($AU$1027)+1),"")</f>
        <v>0</v>
      </c>
      <c r="AV1465">
        <f>IFERROR(SMALL(AV346:AV1024,ROW()-ROW($AV$1027)+1),"")</f>
        <v>0</v>
      </c>
      <c r="AW1465">
        <f>IFERROR(SMALL(AW346:AW1024,ROW()-ROW($AW$1027)+1),"")</f>
        <v>0</v>
      </c>
      <c r="AX1465">
        <f>IFERROR(SMALL(AX346:AX1024,ROW()-ROW($AX$1027)+1),"")</f>
        <v>0</v>
      </c>
      <c r="AY1465">
        <f>IFERROR(SMALL(AY346:AY1024,ROW()-ROW($AY$1027)+1),"")</f>
        <v>0</v>
      </c>
      <c r="AZ1465">
        <f>IFERROR(SMALL(AZ346:AZ1024,ROW()-ROW($AZ$1027)+1),"")</f>
        <v>0</v>
      </c>
      <c r="BA1465">
        <f>IFERROR(SMALL(BA346:BA1024,ROW()-ROW($BA$1027)+1),"")</f>
        <v>0</v>
      </c>
      <c r="BB1465">
        <f>IFERROR(SMALL(BB346:BB1024,ROW()-ROW($BB$1027)+1),"")</f>
        <v>0</v>
      </c>
      <c r="BC1465">
        <f>IFERROR(SMALL(BC346:BC1024,ROW()-ROW($BC$1027)+1),"")</f>
        <v>0</v>
      </c>
      <c r="BD1465">
        <f>IFERROR(SMALL(BD346:BD1024,ROW()-ROW($BD$1027)+1),"")</f>
        <v>0</v>
      </c>
      <c r="BE1465">
        <f>IFERROR(SMALL(BE346:BE1024,ROW()-ROW($BE$1027)+1),"")</f>
        <v>0</v>
      </c>
      <c r="BF1465">
        <f>IFERROR(SMALL(BF346:BF1024,ROW()-ROW($BF$1027)+1),"")</f>
        <v>0</v>
      </c>
      <c r="BG1465">
        <f>IFERROR(SMALL(BG346:BG1024,ROW()-ROW($BG$1027)+1),"")</f>
        <v>0</v>
      </c>
      <c r="BH1465">
        <f>IFERROR(SMALL(BH346:BH1024,ROW()-ROW($BH$1027)+1),"")</f>
        <v>0</v>
      </c>
      <c r="BI1465">
        <f>IFERROR(SMALL(BI346:BI1024,ROW()-ROW($BI$1027)+1),"")</f>
        <v>0</v>
      </c>
      <c r="BJ1465">
        <f>IFERROR(SMALL(BJ346:BJ1024,ROW()-ROW($BJ$1027)+1),"")</f>
        <v>0</v>
      </c>
      <c r="BK1465">
        <f>IFERROR(SMALL(BK346:BK1024,ROW()-ROW($BK$1027)+1),"")</f>
        <v>0</v>
      </c>
      <c r="BL1465">
        <f>IFERROR(SMALL(BL346:BL1024,ROW()-ROW($BL$1027)+1),"")</f>
        <v>0</v>
      </c>
      <c r="BM1465">
        <f>IFERROR(SMALL(BM346:BM1024,ROW()-ROW($BM$1027)+1),"")</f>
        <v>0</v>
      </c>
      <c r="BN1465">
        <f>IFERROR(SMALL(BN346:BN1024,ROW()-ROW($BN$1027)+1),"")</f>
        <v>0</v>
      </c>
      <c r="BO1465">
        <f>IFERROR(SMALL(BO346:BO1024,ROW()-ROW($BO$1027)+1),"")</f>
        <v>0</v>
      </c>
      <c r="BP1465">
        <f>IFERROR(SMALL(BP346:BP1024,ROW()-ROW($BP$1027)+1),"")</f>
        <v>0</v>
      </c>
      <c r="BQ1465">
        <f>IFERROR(SMALL(BQ346:BQ1024,ROW()-ROW($BQ$1027)+1),"")</f>
        <v>0</v>
      </c>
      <c r="BR1465">
        <f>IFERROR(SMALL(BR346:BR1024,ROW()-ROW($BR$1027)+1),"")</f>
        <v>0</v>
      </c>
    </row>
    <row r="1466" spans="5:70">
      <c r="E1466">
        <f>IFERROR(SMALL(E346:E1024,ROW()-ROW($E$1027)+1),"")</f>
        <v>0</v>
      </c>
      <c r="F1466">
        <f>IFERROR(SMALL(F346:F1024,ROW()-ROW($F$1027)+1),"")</f>
        <v>0</v>
      </c>
      <c r="G1466">
        <f>IFERROR(SMALL(G346:G1024,ROW()-ROW($G$1027)+1),"")</f>
        <v>0</v>
      </c>
      <c r="H1466">
        <f>IFERROR(SMALL(H346:H1024,ROW()-ROW($H$1027)+1),"")</f>
        <v>0</v>
      </c>
      <c r="I1466">
        <f>IFERROR(SMALL(I346:I1024,ROW()-ROW($I$1027)+1),"")</f>
        <v>0</v>
      </c>
      <c r="J1466">
        <f>IFERROR(SMALL(J346:J1024,ROW()-ROW($J$1027)+1),"")</f>
        <v>0</v>
      </c>
      <c r="K1466">
        <f>IFERROR(SMALL(K346:K1024,ROW()-ROW($K$1027)+1),"")</f>
        <v>0</v>
      </c>
      <c r="L1466">
        <f>IFERROR(SMALL(L346:L1024,ROW()-ROW($L$1027)+1),"")</f>
        <v>0</v>
      </c>
      <c r="M1466">
        <f>IFERROR(SMALL(M346:M1024,ROW()-ROW($M$1027)+1),"")</f>
        <v>0</v>
      </c>
      <c r="N1466">
        <f>IFERROR(SMALL(N346:N1024,ROW()-ROW($N$1027)+1),"")</f>
        <v>0</v>
      </c>
      <c r="O1466">
        <f>IFERROR(SMALL(O346:O1024,ROW()-ROW($O$1027)+1),"")</f>
        <v>0</v>
      </c>
      <c r="P1466">
        <f>IFERROR(SMALL(P346:P1024,ROW()-ROW($P$1027)+1),"")</f>
        <v>0</v>
      </c>
      <c r="Q1466">
        <f>IFERROR(SMALL(Q346:Q1024,ROW()-ROW($Q$1027)+1),"")</f>
        <v>0</v>
      </c>
      <c r="R1466">
        <f>IFERROR(SMALL(R346:R1024,ROW()-ROW($R$1027)+1),"")</f>
        <v>0</v>
      </c>
      <c r="S1466">
        <f>IFERROR(SMALL(S346:S1024,ROW()-ROW($S$1027)+1),"")</f>
        <v>0</v>
      </c>
      <c r="T1466">
        <f>IFERROR(SMALL(T346:T1024,ROW()-ROW($T$1027)+1),"")</f>
        <v>0</v>
      </c>
      <c r="U1466">
        <f>IFERROR(SMALL(U346:U1024,ROW()-ROW($U$1027)+1),"")</f>
        <v>0</v>
      </c>
      <c r="V1466">
        <f>IFERROR(SMALL(V346:V1024,ROW()-ROW($V$1027)+1),"")</f>
        <v>0</v>
      </c>
      <c r="W1466">
        <f>IFERROR(SMALL(W346:W1024,ROW()-ROW($W$1027)+1),"")</f>
        <v>0</v>
      </c>
      <c r="X1466">
        <f>IFERROR(SMALL(X346:X1024,ROW()-ROW($X$1027)+1),"")</f>
        <v>0</v>
      </c>
      <c r="Y1466">
        <f>IFERROR(SMALL(Y346:Y1024,ROW()-ROW($Y$1027)+1),"")</f>
        <v>0</v>
      </c>
      <c r="Z1466">
        <f>IFERROR(SMALL(Z346:Z1024,ROW()-ROW($Z$1027)+1),"")</f>
        <v>0</v>
      </c>
      <c r="AA1466">
        <f>IFERROR(SMALL(AA346:AA1024,ROW()-ROW($AA$1027)+1),"")</f>
        <v>0</v>
      </c>
      <c r="AB1466">
        <f>IFERROR(SMALL(AB346:AB1024,ROW()-ROW($AB$1027)+1),"")</f>
        <v>0</v>
      </c>
      <c r="AC1466">
        <f>IFERROR(SMALL(AC346:AC1024,ROW()-ROW($AC$1027)+1),"")</f>
        <v>0</v>
      </c>
      <c r="AD1466">
        <f>IFERROR(SMALL(AD346:AD1024,ROW()-ROW($AD$1027)+1),"")</f>
        <v>0</v>
      </c>
      <c r="AE1466">
        <f>IFERROR(SMALL(AE346:AE1024,ROW()-ROW($AE$1027)+1),"")</f>
        <v>0</v>
      </c>
      <c r="AF1466">
        <f>IFERROR(SMALL(AF346:AF1024,ROW()-ROW($AF$1027)+1),"")</f>
        <v>0</v>
      </c>
      <c r="AG1466">
        <f>IFERROR(SMALL(AG346:AG1024,ROW()-ROW($AG$1027)+1),"")</f>
        <v>0</v>
      </c>
      <c r="AH1466">
        <f>IFERROR(SMALL(AH346:AH1024,ROW()-ROW($AH$1027)+1),"")</f>
        <v>0</v>
      </c>
      <c r="AI1466">
        <f>IFERROR(SMALL(AI346:AI1024,ROW()-ROW($AI$1027)+1),"")</f>
        <v>0</v>
      </c>
      <c r="AJ1466">
        <f>IFERROR(SMALL(AJ346:AJ1024,ROW()-ROW($AJ$1027)+1),"")</f>
        <v>0</v>
      </c>
      <c r="AM1466">
        <f>IFERROR(SMALL(AM346:AM1024,ROW()-ROW($AM$1027)+1),"")</f>
        <v>0</v>
      </c>
      <c r="AN1466">
        <f>IFERROR(SMALL(AN346:AN1024,ROW()-ROW($AN$1027)+1),"")</f>
        <v>0</v>
      </c>
      <c r="AO1466">
        <f>IFERROR(SMALL(AO346:AO1024,ROW()-ROW($AO$1027)+1),"")</f>
        <v>0</v>
      </c>
      <c r="AP1466">
        <f>IFERROR(SMALL(AP346:AP1024,ROW()-ROW($AP$1027)+1),"")</f>
        <v>0</v>
      </c>
      <c r="AQ1466">
        <f>IFERROR(SMALL(AQ346:AQ1024,ROW()-ROW($AQ$1027)+1),"")</f>
        <v>0</v>
      </c>
      <c r="AR1466">
        <f>IFERROR(SMALL(AR346:AR1024,ROW()-ROW($AR$1027)+1),"")</f>
        <v>0</v>
      </c>
      <c r="AS1466">
        <f>IFERROR(SMALL(AS346:AS1024,ROW()-ROW($AS$1027)+1),"")</f>
        <v>0</v>
      </c>
      <c r="AT1466">
        <f>IFERROR(SMALL(AT346:AT1024,ROW()-ROW($AT$1027)+1),"")</f>
        <v>0</v>
      </c>
      <c r="AU1466">
        <f>IFERROR(SMALL(AU346:AU1024,ROW()-ROW($AU$1027)+1),"")</f>
        <v>0</v>
      </c>
      <c r="AV1466">
        <f>IFERROR(SMALL(AV346:AV1024,ROW()-ROW($AV$1027)+1),"")</f>
        <v>0</v>
      </c>
      <c r="AW1466">
        <f>IFERROR(SMALL(AW346:AW1024,ROW()-ROW($AW$1027)+1),"")</f>
        <v>0</v>
      </c>
      <c r="AX1466">
        <f>IFERROR(SMALL(AX346:AX1024,ROW()-ROW($AX$1027)+1),"")</f>
        <v>0</v>
      </c>
      <c r="AY1466">
        <f>IFERROR(SMALL(AY346:AY1024,ROW()-ROW($AY$1027)+1),"")</f>
        <v>0</v>
      </c>
      <c r="AZ1466">
        <f>IFERROR(SMALL(AZ346:AZ1024,ROW()-ROW($AZ$1027)+1),"")</f>
        <v>0</v>
      </c>
      <c r="BA1466">
        <f>IFERROR(SMALL(BA346:BA1024,ROW()-ROW($BA$1027)+1),"")</f>
        <v>0</v>
      </c>
      <c r="BB1466">
        <f>IFERROR(SMALL(BB346:BB1024,ROW()-ROW($BB$1027)+1),"")</f>
        <v>0</v>
      </c>
      <c r="BC1466">
        <f>IFERROR(SMALL(BC346:BC1024,ROW()-ROW($BC$1027)+1),"")</f>
        <v>0</v>
      </c>
      <c r="BD1466">
        <f>IFERROR(SMALL(BD346:BD1024,ROW()-ROW($BD$1027)+1),"")</f>
        <v>0</v>
      </c>
      <c r="BE1466">
        <f>IFERROR(SMALL(BE346:BE1024,ROW()-ROW($BE$1027)+1),"")</f>
        <v>0</v>
      </c>
      <c r="BF1466">
        <f>IFERROR(SMALL(BF346:BF1024,ROW()-ROW($BF$1027)+1),"")</f>
        <v>0</v>
      </c>
      <c r="BG1466">
        <f>IFERROR(SMALL(BG346:BG1024,ROW()-ROW($BG$1027)+1),"")</f>
        <v>0</v>
      </c>
      <c r="BH1466">
        <f>IFERROR(SMALL(BH346:BH1024,ROW()-ROW($BH$1027)+1),"")</f>
        <v>0</v>
      </c>
      <c r="BI1466">
        <f>IFERROR(SMALL(BI346:BI1024,ROW()-ROW($BI$1027)+1),"")</f>
        <v>0</v>
      </c>
      <c r="BJ1466">
        <f>IFERROR(SMALL(BJ346:BJ1024,ROW()-ROW($BJ$1027)+1),"")</f>
        <v>0</v>
      </c>
      <c r="BK1466">
        <f>IFERROR(SMALL(BK346:BK1024,ROW()-ROW($BK$1027)+1),"")</f>
        <v>0</v>
      </c>
      <c r="BL1466">
        <f>IFERROR(SMALL(BL346:BL1024,ROW()-ROW($BL$1027)+1),"")</f>
        <v>0</v>
      </c>
      <c r="BM1466">
        <f>IFERROR(SMALL(BM346:BM1024,ROW()-ROW($BM$1027)+1),"")</f>
        <v>0</v>
      </c>
      <c r="BN1466">
        <f>IFERROR(SMALL(BN346:BN1024,ROW()-ROW($BN$1027)+1),"")</f>
        <v>0</v>
      </c>
      <c r="BO1466">
        <f>IFERROR(SMALL(BO346:BO1024,ROW()-ROW($BO$1027)+1),"")</f>
        <v>0</v>
      </c>
      <c r="BP1466">
        <f>IFERROR(SMALL(BP346:BP1024,ROW()-ROW($BP$1027)+1),"")</f>
        <v>0</v>
      </c>
      <c r="BQ1466">
        <f>IFERROR(SMALL(BQ346:BQ1024,ROW()-ROW($BQ$1027)+1),"")</f>
        <v>0</v>
      </c>
      <c r="BR1466">
        <f>IFERROR(SMALL(BR346:BR1024,ROW()-ROW($BR$1027)+1),"")</f>
        <v>0</v>
      </c>
    </row>
    <row r="1467" spans="5:70">
      <c r="E1467">
        <f>IFERROR(SMALL(E346:E1024,ROW()-ROW($E$1027)+1),"")</f>
        <v>0</v>
      </c>
      <c r="F1467">
        <f>IFERROR(SMALL(F346:F1024,ROW()-ROW($F$1027)+1),"")</f>
        <v>0</v>
      </c>
      <c r="G1467">
        <f>IFERROR(SMALL(G346:G1024,ROW()-ROW($G$1027)+1),"")</f>
        <v>0</v>
      </c>
      <c r="H1467">
        <f>IFERROR(SMALL(H346:H1024,ROW()-ROW($H$1027)+1),"")</f>
        <v>0</v>
      </c>
      <c r="I1467">
        <f>IFERROR(SMALL(I346:I1024,ROW()-ROW($I$1027)+1),"")</f>
        <v>0</v>
      </c>
      <c r="J1467">
        <f>IFERROR(SMALL(J346:J1024,ROW()-ROW($J$1027)+1),"")</f>
        <v>0</v>
      </c>
      <c r="K1467">
        <f>IFERROR(SMALL(K346:K1024,ROW()-ROW($K$1027)+1),"")</f>
        <v>0</v>
      </c>
      <c r="L1467">
        <f>IFERROR(SMALL(L346:L1024,ROW()-ROW($L$1027)+1),"")</f>
        <v>0</v>
      </c>
      <c r="M1467">
        <f>IFERROR(SMALL(M346:M1024,ROW()-ROW($M$1027)+1),"")</f>
        <v>0</v>
      </c>
      <c r="N1467">
        <f>IFERROR(SMALL(N346:N1024,ROW()-ROW($N$1027)+1),"")</f>
        <v>0</v>
      </c>
      <c r="O1467">
        <f>IFERROR(SMALL(O346:O1024,ROW()-ROW($O$1027)+1),"")</f>
        <v>0</v>
      </c>
      <c r="P1467">
        <f>IFERROR(SMALL(P346:P1024,ROW()-ROW($P$1027)+1),"")</f>
        <v>0</v>
      </c>
      <c r="Q1467">
        <f>IFERROR(SMALL(Q346:Q1024,ROW()-ROW($Q$1027)+1),"")</f>
        <v>0</v>
      </c>
      <c r="R1467">
        <f>IFERROR(SMALL(R346:R1024,ROW()-ROW($R$1027)+1),"")</f>
        <v>0</v>
      </c>
      <c r="S1467">
        <f>IFERROR(SMALL(S346:S1024,ROW()-ROW($S$1027)+1),"")</f>
        <v>0</v>
      </c>
      <c r="T1467">
        <f>IFERROR(SMALL(T346:T1024,ROW()-ROW($T$1027)+1),"")</f>
        <v>0</v>
      </c>
      <c r="U1467">
        <f>IFERROR(SMALL(U346:U1024,ROW()-ROW($U$1027)+1),"")</f>
        <v>0</v>
      </c>
      <c r="V1467">
        <f>IFERROR(SMALL(V346:V1024,ROW()-ROW($V$1027)+1),"")</f>
        <v>0</v>
      </c>
      <c r="W1467">
        <f>IFERROR(SMALL(W346:W1024,ROW()-ROW($W$1027)+1),"")</f>
        <v>0</v>
      </c>
      <c r="X1467">
        <f>IFERROR(SMALL(X346:X1024,ROW()-ROW($X$1027)+1),"")</f>
        <v>0</v>
      </c>
      <c r="Y1467">
        <f>IFERROR(SMALL(Y346:Y1024,ROW()-ROW($Y$1027)+1),"")</f>
        <v>0</v>
      </c>
      <c r="Z1467">
        <f>IFERROR(SMALL(Z346:Z1024,ROW()-ROW($Z$1027)+1),"")</f>
        <v>0</v>
      </c>
      <c r="AA1467">
        <f>IFERROR(SMALL(AA346:AA1024,ROW()-ROW($AA$1027)+1),"")</f>
        <v>0</v>
      </c>
      <c r="AB1467">
        <f>IFERROR(SMALL(AB346:AB1024,ROW()-ROW($AB$1027)+1),"")</f>
        <v>0</v>
      </c>
      <c r="AC1467">
        <f>IFERROR(SMALL(AC346:AC1024,ROW()-ROW($AC$1027)+1),"")</f>
        <v>0</v>
      </c>
      <c r="AD1467">
        <f>IFERROR(SMALL(AD346:AD1024,ROW()-ROW($AD$1027)+1),"")</f>
        <v>0</v>
      </c>
      <c r="AE1467">
        <f>IFERROR(SMALL(AE346:AE1024,ROW()-ROW($AE$1027)+1),"")</f>
        <v>0</v>
      </c>
      <c r="AF1467">
        <f>IFERROR(SMALL(AF346:AF1024,ROW()-ROW($AF$1027)+1),"")</f>
        <v>0</v>
      </c>
      <c r="AG1467">
        <f>IFERROR(SMALL(AG346:AG1024,ROW()-ROW($AG$1027)+1),"")</f>
        <v>0</v>
      </c>
      <c r="AH1467">
        <f>IFERROR(SMALL(AH346:AH1024,ROW()-ROW($AH$1027)+1),"")</f>
        <v>0</v>
      </c>
      <c r="AI1467">
        <f>IFERROR(SMALL(AI346:AI1024,ROW()-ROW($AI$1027)+1),"")</f>
        <v>0</v>
      </c>
      <c r="AJ1467">
        <f>IFERROR(SMALL(AJ346:AJ1024,ROW()-ROW($AJ$1027)+1),"")</f>
        <v>0</v>
      </c>
      <c r="AM1467">
        <f>IFERROR(SMALL(AM346:AM1024,ROW()-ROW($AM$1027)+1),"")</f>
        <v>0</v>
      </c>
      <c r="AN1467">
        <f>IFERROR(SMALL(AN346:AN1024,ROW()-ROW($AN$1027)+1),"")</f>
        <v>0</v>
      </c>
      <c r="AO1467">
        <f>IFERROR(SMALL(AO346:AO1024,ROW()-ROW($AO$1027)+1),"")</f>
        <v>0</v>
      </c>
      <c r="AP1467">
        <f>IFERROR(SMALL(AP346:AP1024,ROW()-ROW($AP$1027)+1),"")</f>
        <v>0</v>
      </c>
      <c r="AQ1467">
        <f>IFERROR(SMALL(AQ346:AQ1024,ROW()-ROW($AQ$1027)+1),"")</f>
        <v>0</v>
      </c>
      <c r="AR1467">
        <f>IFERROR(SMALL(AR346:AR1024,ROW()-ROW($AR$1027)+1),"")</f>
        <v>0</v>
      </c>
      <c r="AS1467">
        <f>IFERROR(SMALL(AS346:AS1024,ROW()-ROW($AS$1027)+1),"")</f>
        <v>0</v>
      </c>
      <c r="AT1467">
        <f>IFERROR(SMALL(AT346:AT1024,ROW()-ROW($AT$1027)+1),"")</f>
        <v>0</v>
      </c>
      <c r="AU1467">
        <f>IFERROR(SMALL(AU346:AU1024,ROW()-ROW($AU$1027)+1),"")</f>
        <v>0</v>
      </c>
      <c r="AV1467">
        <f>IFERROR(SMALL(AV346:AV1024,ROW()-ROW($AV$1027)+1),"")</f>
        <v>0</v>
      </c>
      <c r="AW1467">
        <f>IFERROR(SMALL(AW346:AW1024,ROW()-ROW($AW$1027)+1),"")</f>
        <v>0</v>
      </c>
      <c r="AX1467">
        <f>IFERROR(SMALL(AX346:AX1024,ROW()-ROW($AX$1027)+1),"")</f>
        <v>0</v>
      </c>
      <c r="AY1467">
        <f>IFERROR(SMALL(AY346:AY1024,ROW()-ROW($AY$1027)+1),"")</f>
        <v>0</v>
      </c>
      <c r="AZ1467">
        <f>IFERROR(SMALL(AZ346:AZ1024,ROW()-ROW($AZ$1027)+1),"")</f>
        <v>0</v>
      </c>
      <c r="BA1467">
        <f>IFERROR(SMALL(BA346:BA1024,ROW()-ROW($BA$1027)+1),"")</f>
        <v>0</v>
      </c>
      <c r="BB1467">
        <f>IFERROR(SMALL(BB346:BB1024,ROW()-ROW($BB$1027)+1),"")</f>
        <v>0</v>
      </c>
      <c r="BC1467">
        <f>IFERROR(SMALL(BC346:BC1024,ROW()-ROW($BC$1027)+1),"")</f>
        <v>0</v>
      </c>
      <c r="BD1467">
        <f>IFERROR(SMALL(BD346:BD1024,ROW()-ROW($BD$1027)+1),"")</f>
        <v>0</v>
      </c>
      <c r="BE1467">
        <f>IFERROR(SMALL(BE346:BE1024,ROW()-ROW($BE$1027)+1),"")</f>
        <v>0</v>
      </c>
      <c r="BF1467">
        <f>IFERROR(SMALL(BF346:BF1024,ROW()-ROW($BF$1027)+1),"")</f>
        <v>0</v>
      </c>
      <c r="BG1467">
        <f>IFERROR(SMALL(BG346:BG1024,ROW()-ROW($BG$1027)+1),"")</f>
        <v>0</v>
      </c>
      <c r="BH1467">
        <f>IFERROR(SMALL(BH346:BH1024,ROW()-ROW($BH$1027)+1),"")</f>
        <v>0</v>
      </c>
      <c r="BI1467">
        <f>IFERROR(SMALL(BI346:BI1024,ROW()-ROW($BI$1027)+1),"")</f>
        <v>0</v>
      </c>
      <c r="BJ1467">
        <f>IFERROR(SMALL(BJ346:BJ1024,ROW()-ROW($BJ$1027)+1),"")</f>
        <v>0</v>
      </c>
      <c r="BK1467">
        <f>IFERROR(SMALL(BK346:BK1024,ROW()-ROW($BK$1027)+1),"")</f>
        <v>0</v>
      </c>
      <c r="BL1467">
        <f>IFERROR(SMALL(BL346:BL1024,ROW()-ROW($BL$1027)+1),"")</f>
        <v>0</v>
      </c>
      <c r="BM1467">
        <f>IFERROR(SMALL(BM346:BM1024,ROW()-ROW($BM$1027)+1),"")</f>
        <v>0</v>
      </c>
      <c r="BN1467">
        <f>IFERROR(SMALL(BN346:BN1024,ROW()-ROW($BN$1027)+1),"")</f>
        <v>0</v>
      </c>
      <c r="BO1467">
        <f>IFERROR(SMALL(BO346:BO1024,ROW()-ROW($BO$1027)+1),"")</f>
        <v>0</v>
      </c>
      <c r="BP1467">
        <f>IFERROR(SMALL(BP346:BP1024,ROW()-ROW($BP$1027)+1),"")</f>
        <v>0</v>
      </c>
      <c r="BQ1467">
        <f>IFERROR(SMALL(BQ346:BQ1024,ROW()-ROW($BQ$1027)+1),"")</f>
        <v>0</v>
      </c>
      <c r="BR1467">
        <f>IFERROR(SMALL(BR346:BR1024,ROW()-ROW($BR$1027)+1),"")</f>
        <v>0</v>
      </c>
    </row>
    <row r="1468" spans="5:70">
      <c r="E1468">
        <f>IFERROR(SMALL(E346:E1024,ROW()-ROW($E$1027)+1),"")</f>
        <v>0</v>
      </c>
      <c r="F1468">
        <f>IFERROR(SMALL(F346:F1024,ROW()-ROW($F$1027)+1),"")</f>
        <v>0</v>
      </c>
      <c r="G1468">
        <f>IFERROR(SMALL(G346:G1024,ROW()-ROW($G$1027)+1),"")</f>
        <v>0</v>
      </c>
      <c r="H1468">
        <f>IFERROR(SMALL(H346:H1024,ROW()-ROW($H$1027)+1),"")</f>
        <v>0</v>
      </c>
      <c r="I1468">
        <f>IFERROR(SMALL(I346:I1024,ROW()-ROW($I$1027)+1),"")</f>
        <v>0</v>
      </c>
      <c r="J1468">
        <f>IFERROR(SMALL(J346:J1024,ROW()-ROW($J$1027)+1),"")</f>
        <v>0</v>
      </c>
      <c r="K1468">
        <f>IFERROR(SMALL(K346:K1024,ROW()-ROW($K$1027)+1),"")</f>
        <v>0</v>
      </c>
      <c r="L1468">
        <f>IFERROR(SMALL(L346:L1024,ROW()-ROW($L$1027)+1),"")</f>
        <v>0</v>
      </c>
      <c r="M1468">
        <f>IFERROR(SMALL(M346:M1024,ROW()-ROW($M$1027)+1),"")</f>
        <v>0</v>
      </c>
      <c r="N1468">
        <f>IFERROR(SMALL(N346:N1024,ROW()-ROW($N$1027)+1),"")</f>
        <v>0</v>
      </c>
      <c r="O1468">
        <f>IFERROR(SMALL(O346:O1024,ROW()-ROW($O$1027)+1),"")</f>
        <v>0</v>
      </c>
      <c r="P1468">
        <f>IFERROR(SMALL(P346:P1024,ROW()-ROW($P$1027)+1),"")</f>
        <v>0</v>
      </c>
      <c r="Q1468">
        <f>IFERROR(SMALL(Q346:Q1024,ROW()-ROW($Q$1027)+1),"")</f>
        <v>0</v>
      </c>
      <c r="R1468">
        <f>IFERROR(SMALL(R346:R1024,ROW()-ROW($R$1027)+1),"")</f>
        <v>0</v>
      </c>
      <c r="S1468">
        <f>IFERROR(SMALL(S346:S1024,ROW()-ROW($S$1027)+1),"")</f>
        <v>0</v>
      </c>
      <c r="T1468">
        <f>IFERROR(SMALL(T346:T1024,ROW()-ROW($T$1027)+1),"")</f>
        <v>0</v>
      </c>
      <c r="U1468">
        <f>IFERROR(SMALL(U346:U1024,ROW()-ROW($U$1027)+1),"")</f>
        <v>0</v>
      </c>
      <c r="V1468">
        <f>IFERROR(SMALL(V346:V1024,ROW()-ROW($V$1027)+1),"")</f>
        <v>0</v>
      </c>
      <c r="W1468">
        <f>IFERROR(SMALL(W346:W1024,ROW()-ROW($W$1027)+1),"")</f>
        <v>0</v>
      </c>
      <c r="X1468">
        <f>IFERROR(SMALL(X346:X1024,ROW()-ROW($X$1027)+1),"")</f>
        <v>0</v>
      </c>
      <c r="Y1468">
        <f>IFERROR(SMALL(Y346:Y1024,ROW()-ROW($Y$1027)+1),"")</f>
        <v>0</v>
      </c>
      <c r="Z1468">
        <f>IFERROR(SMALL(Z346:Z1024,ROW()-ROW($Z$1027)+1),"")</f>
        <v>0</v>
      </c>
      <c r="AA1468">
        <f>IFERROR(SMALL(AA346:AA1024,ROW()-ROW($AA$1027)+1),"")</f>
        <v>0</v>
      </c>
      <c r="AB1468">
        <f>IFERROR(SMALL(AB346:AB1024,ROW()-ROW($AB$1027)+1),"")</f>
        <v>0</v>
      </c>
      <c r="AC1468">
        <f>IFERROR(SMALL(AC346:AC1024,ROW()-ROW($AC$1027)+1),"")</f>
        <v>0</v>
      </c>
      <c r="AD1468">
        <f>IFERROR(SMALL(AD346:AD1024,ROW()-ROW($AD$1027)+1),"")</f>
        <v>0</v>
      </c>
      <c r="AE1468">
        <f>IFERROR(SMALL(AE346:AE1024,ROW()-ROW($AE$1027)+1),"")</f>
        <v>0</v>
      </c>
      <c r="AF1468">
        <f>IFERROR(SMALL(AF346:AF1024,ROW()-ROW($AF$1027)+1),"")</f>
        <v>0</v>
      </c>
      <c r="AG1468">
        <f>IFERROR(SMALL(AG346:AG1024,ROW()-ROW($AG$1027)+1),"")</f>
        <v>0</v>
      </c>
      <c r="AH1468">
        <f>IFERROR(SMALL(AH346:AH1024,ROW()-ROW($AH$1027)+1),"")</f>
        <v>0</v>
      </c>
      <c r="AI1468">
        <f>IFERROR(SMALL(AI346:AI1024,ROW()-ROW($AI$1027)+1),"")</f>
        <v>0</v>
      </c>
      <c r="AJ1468">
        <f>IFERROR(SMALL(AJ346:AJ1024,ROW()-ROW($AJ$1027)+1),"")</f>
        <v>0</v>
      </c>
      <c r="AM1468">
        <f>IFERROR(SMALL(AM346:AM1024,ROW()-ROW($AM$1027)+1),"")</f>
        <v>0</v>
      </c>
      <c r="AN1468">
        <f>IFERROR(SMALL(AN346:AN1024,ROW()-ROW($AN$1027)+1),"")</f>
        <v>0</v>
      </c>
      <c r="AO1468">
        <f>IFERROR(SMALL(AO346:AO1024,ROW()-ROW($AO$1027)+1),"")</f>
        <v>0</v>
      </c>
      <c r="AP1468">
        <f>IFERROR(SMALL(AP346:AP1024,ROW()-ROW($AP$1027)+1),"")</f>
        <v>0</v>
      </c>
      <c r="AQ1468">
        <f>IFERROR(SMALL(AQ346:AQ1024,ROW()-ROW($AQ$1027)+1),"")</f>
        <v>0</v>
      </c>
      <c r="AR1468">
        <f>IFERROR(SMALL(AR346:AR1024,ROW()-ROW($AR$1027)+1),"")</f>
        <v>0</v>
      </c>
      <c r="AS1468">
        <f>IFERROR(SMALL(AS346:AS1024,ROW()-ROW($AS$1027)+1),"")</f>
        <v>0</v>
      </c>
      <c r="AT1468">
        <f>IFERROR(SMALL(AT346:AT1024,ROW()-ROW($AT$1027)+1),"")</f>
        <v>0</v>
      </c>
      <c r="AU1468">
        <f>IFERROR(SMALL(AU346:AU1024,ROW()-ROW($AU$1027)+1),"")</f>
        <v>0</v>
      </c>
      <c r="AV1468">
        <f>IFERROR(SMALL(AV346:AV1024,ROW()-ROW($AV$1027)+1),"")</f>
        <v>0</v>
      </c>
      <c r="AW1468">
        <f>IFERROR(SMALL(AW346:AW1024,ROW()-ROW($AW$1027)+1),"")</f>
        <v>0</v>
      </c>
      <c r="AX1468">
        <f>IFERROR(SMALL(AX346:AX1024,ROW()-ROW($AX$1027)+1),"")</f>
        <v>0</v>
      </c>
      <c r="AY1468">
        <f>IFERROR(SMALL(AY346:AY1024,ROW()-ROW($AY$1027)+1),"")</f>
        <v>0</v>
      </c>
      <c r="AZ1468">
        <f>IFERROR(SMALL(AZ346:AZ1024,ROW()-ROW($AZ$1027)+1),"")</f>
        <v>0</v>
      </c>
      <c r="BA1468">
        <f>IFERROR(SMALL(BA346:BA1024,ROW()-ROW($BA$1027)+1),"")</f>
        <v>0</v>
      </c>
      <c r="BB1468">
        <f>IFERROR(SMALL(BB346:BB1024,ROW()-ROW($BB$1027)+1),"")</f>
        <v>0</v>
      </c>
      <c r="BC1468">
        <f>IFERROR(SMALL(BC346:BC1024,ROW()-ROW($BC$1027)+1),"")</f>
        <v>0</v>
      </c>
      <c r="BD1468">
        <f>IFERROR(SMALL(BD346:BD1024,ROW()-ROW($BD$1027)+1),"")</f>
        <v>0</v>
      </c>
      <c r="BE1468">
        <f>IFERROR(SMALL(BE346:BE1024,ROW()-ROW($BE$1027)+1),"")</f>
        <v>0</v>
      </c>
      <c r="BF1468">
        <f>IFERROR(SMALL(BF346:BF1024,ROW()-ROW($BF$1027)+1),"")</f>
        <v>0</v>
      </c>
      <c r="BG1468">
        <f>IFERROR(SMALL(BG346:BG1024,ROW()-ROW($BG$1027)+1),"")</f>
        <v>0</v>
      </c>
      <c r="BH1468">
        <f>IFERROR(SMALL(BH346:BH1024,ROW()-ROW($BH$1027)+1),"")</f>
        <v>0</v>
      </c>
      <c r="BI1468">
        <f>IFERROR(SMALL(BI346:BI1024,ROW()-ROW($BI$1027)+1),"")</f>
        <v>0</v>
      </c>
      <c r="BJ1468">
        <f>IFERROR(SMALL(BJ346:BJ1024,ROW()-ROW($BJ$1027)+1),"")</f>
        <v>0</v>
      </c>
      <c r="BK1468">
        <f>IFERROR(SMALL(BK346:BK1024,ROW()-ROW($BK$1027)+1),"")</f>
        <v>0</v>
      </c>
      <c r="BL1468">
        <f>IFERROR(SMALL(BL346:BL1024,ROW()-ROW($BL$1027)+1),"")</f>
        <v>0</v>
      </c>
      <c r="BM1468">
        <f>IFERROR(SMALL(BM346:BM1024,ROW()-ROW($BM$1027)+1),"")</f>
        <v>0</v>
      </c>
      <c r="BN1468">
        <f>IFERROR(SMALL(BN346:BN1024,ROW()-ROW($BN$1027)+1),"")</f>
        <v>0</v>
      </c>
      <c r="BO1468">
        <f>IFERROR(SMALL(BO346:BO1024,ROW()-ROW($BO$1027)+1),"")</f>
        <v>0</v>
      </c>
      <c r="BP1468">
        <f>IFERROR(SMALL(BP346:BP1024,ROW()-ROW($BP$1027)+1),"")</f>
        <v>0</v>
      </c>
      <c r="BQ1468">
        <f>IFERROR(SMALL(BQ346:BQ1024,ROW()-ROW($BQ$1027)+1),"")</f>
        <v>0</v>
      </c>
      <c r="BR1468">
        <f>IFERROR(SMALL(BR346:BR1024,ROW()-ROW($BR$1027)+1),"")</f>
        <v>0</v>
      </c>
    </row>
    <row r="1469" spans="5:70">
      <c r="E1469">
        <f>IFERROR(SMALL(E346:E1024,ROW()-ROW($E$1027)+1),"")</f>
        <v>0</v>
      </c>
      <c r="F1469">
        <f>IFERROR(SMALL(F346:F1024,ROW()-ROW($F$1027)+1),"")</f>
        <v>0</v>
      </c>
      <c r="G1469">
        <f>IFERROR(SMALL(G346:G1024,ROW()-ROW($G$1027)+1),"")</f>
        <v>0</v>
      </c>
      <c r="H1469">
        <f>IFERROR(SMALL(H346:H1024,ROW()-ROW($H$1027)+1),"")</f>
        <v>0</v>
      </c>
      <c r="I1469">
        <f>IFERROR(SMALL(I346:I1024,ROW()-ROW($I$1027)+1),"")</f>
        <v>0</v>
      </c>
      <c r="J1469">
        <f>IFERROR(SMALL(J346:J1024,ROW()-ROW($J$1027)+1),"")</f>
        <v>0</v>
      </c>
      <c r="K1469">
        <f>IFERROR(SMALL(K346:K1024,ROW()-ROW($K$1027)+1),"")</f>
        <v>0</v>
      </c>
      <c r="L1469">
        <f>IFERROR(SMALL(L346:L1024,ROW()-ROW($L$1027)+1),"")</f>
        <v>0</v>
      </c>
      <c r="M1469">
        <f>IFERROR(SMALL(M346:M1024,ROW()-ROW($M$1027)+1),"")</f>
        <v>0</v>
      </c>
      <c r="N1469">
        <f>IFERROR(SMALL(N346:N1024,ROW()-ROW($N$1027)+1),"")</f>
        <v>0</v>
      </c>
      <c r="O1469">
        <f>IFERROR(SMALL(O346:O1024,ROW()-ROW($O$1027)+1),"")</f>
        <v>0</v>
      </c>
      <c r="P1469">
        <f>IFERROR(SMALL(P346:P1024,ROW()-ROW($P$1027)+1),"")</f>
        <v>0</v>
      </c>
      <c r="Q1469">
        <f>IFERROR(SMALL(Q346:Q1024,ROW()-ROW($Q$1027)+1),"")</f>
        <v>0</v>
      </c>
      <c r="R1469">
        <f>IFERROR(SMALL(R346:R1024,ROW()-ROW($R$1027)+1),"")</f>
        <v>0</v>
      </c>
      <c r="S1469">
        <f>IFERROR(SMALL(S346:S1024,ROW()-ROW($S$1027)+1),"")</f>
        <v>0</v>
      </c>
      <c r="T1469">
        <f>IFERROR(SMALL(T346:T1024,ROW()-ROW($T$1027)+1),"")</f>
        <v>0</v>
      </c>
      <c r="U1469">
        <f>IFERROR(SMALL(U346:U1024,ROW()-ROW($U$1027)+1),"")</f>
        <v>0</v>
      </c>
      <c r="V1469">
        <f>IFERROR(SMALL(V346:V1024,ROW()-ROW($V$1027)+1),"")</f>
        <v>0</v>
      </c>
      <c r="W1469">
        <f>IFERROR(SMALL(W346:W1024,ROW()-ROW($W$1027)+1),"")</f>
        <v>0</v>
      </c>
      <c r="X1469">
        <f>IFERROR(SMALL(X346:X1024,ROW()-ROW($X$1027)+1),"")</f>
        <v>0</v>
      </c>
      <c r="Y1469">
        <f>IFERROR(SMALL(Y346:Y1024,ROW()-ROW($Y$1027)+1),"")</f>
        <v>0</v>
      </c>
      <c r="Z1469">
        <f>IFERROR(SMALL(Z346:Z1024,ROW()-ROW($Z$1027)+1),"")</f>
        <v>0</v>
      </c>
      <c r="AA1469">
        <f>IFERROR(SMALL(AA346:AA1024,ROW()-ROW($AA$1027)+1),"")</f>
        <v>0</v>
      </c>
      <c r="AB1469">
        <f>IFERROR(SMALL(AB346:AB1024,ROW()-ROW($AB$1027)+1),"")</f>
        <v>0</v>
      </c>
      <c r="AC1469">
        <f>IFERROR(SMALL(AC346:AC1024,ROW()-ROW($AC$1027)+1),"")</f>
        <v>0</v>
      </c>
      <c r="AD1469">
        <f>IFERROR(SMALL(AD346:AD1024,ROW()-ROW($AD$1027)+1),"")</f>
        <v>0</v>
      </c>
      <c r="AE1469">
        <f>IFERROR(SMALL(AE346:AE1024,ROW()-ROW($AE$1027)+1),"")</f>
        <v>0</v>
      </c>
      <c r="AF1469">
        <f>IFERROR(SMALL(AF346:AF1024,ROW()-ROW($AF$1027)+1),"")</f>
        <v>0</v>
      </c>
      <c r="AG1469">
        <f>IFERROR(SMALL(AG346:AG1024,ROW()-ROW($AG$1027)+1),"")</f>
        <v>0</v>
      </c>
      <c r="AH1469">
        <f>IFERROR(SMALL(AH346:AH1024,ROW()-ROW($AH$1027)+1),"")</f>
        <v>0</v>
      </c>
      <c r="AI1469">
        <f>IFERROR(SMALL(AI346:AI1024,ROW()-ROW($AI$1027)+1),"")</f>
        <v>0</v>
      </c>
      <c r="AJ1469">
        <f>IFERROR(SMALL(AJ346:AJ1024,ROW()-ROW($AJ$1027)+1),"")</f>
        <v>0</v>
      </c>
      <c r="AM1469">
        <f>IFERROR(SMALL(AM346:AM1024,ROW()-ROW($AM$1027)+1),"")</f>
        <v>0</v>
      </c>
      <c r="AN1469">
        <f>IFERROR(SMALL(AN346:AN1024,ROW()-ROW($AN$1027)+1),"")</f>
        <v>0</v>
      </c>
      <c r="AO1469">
        <f>IFERROR(SMALL(AO346:AO1024,ROW()-ROW($AO$1027)+1),"")</f>
        <v>0</v>
      </c>
      <c r="AP1469">
        <f>IFERROR(SMALL(AP346:AP1024,ROW()-ROW($AP$1027)+1),"")</f>
        <v>0</v>
      </c>
      <c r="AQ1469">
        <f>IFERROR(SMALL(AQ346:AQ1024,ROW()-ROW($AQ$1027)+1),"")</f>
        <v>0</v>
      </c>
      <c r="AR1469">
        <f>IFERROR(SMALL(AR346:AR1024,ROW()-ROW($AR$1027)+1),"")</f>
        <v>0</v>
      </c>
      <c r="AS1469">
        <f>IFERROR(SMALL(AS346:AS1024,ROW()-ROW($AS$1027)+1),"")</f>
        <v>0</v>
      </c>
      <c r="AT1469">
        <f>IFERROR(SMALL(AT346:AT1024,ROW()-ROW($AT$1027)+1),"")</f>
        <v>0</v>
      </c>
      <c r="AU1469">
        <f>IFERROR(SMALL(AU346:AU1024,ROW()-ROW($AU$1027)+1),"")</f>
        <v>0</v>
      </c>
      <c r="AV1469">
        <f>IFERROR(SMALL(AV346:AV1024,ROW()-ROW($AV$1027)+1),"")</f>
        <v>0</v>
      </c>
      <c r="AW1469">
        <f>IFERROR(SMALL(AW346:AW1024,ROW()-ROW($AW$1027)+1),"")</f>
        <v>0</v>
      </c>
      <c r="AX1469">
        <f>IFERROR(SMALL(AX346:AX1024,ROW()-ROW($AX$1027)+1),"")</f>
        <v>0</v>
      </c>
      <c r="AY1469">
        <f>IFERROR(SMALL(AY346:AY1024,ROW()-ROW($AY$1027)+1),"")</f>
        <v>0</v>
      </c>
      <c r="AZ1469">
        <f>IFERROR(SMALL(AZ346:AZ1024,ROW()-ROW($AZ$1027)+1),"")</f>
        <v>0</v>
      </c>
      <c r="BA1469">
        <f>IFERROR(SMALL(BA346:BA1024,ROW()-ROW($BA$1027)+1),"")</f>
        <v>0</v>
      </c>
      <c r="BB1469">
        <f>IFERROR(SMALL(BB346:BB1024,ROW()-ROW($BB$1027)+1),"")</f>
        <v>0</v>
      </c>
      <c r="BC1469">
        <f>IFERROR(SMALL(BC346:BC1024,ROW()-ROW($BC$1027)+1),"")</f>
        <v>0</v>
      </c>
      <c r="BD1469">
        <f>IFERROR(SMALL(BD346:BD1024,ROW()-ROW($BD$1027)+1),"")</f>
        <v>0</v>
      </c>
      <c r="BE1469">
        <f>IFERROR(SMALL(BE346:BE1024,ROW()-ROW($BE$1027)+1),"")</f>
        <v>0</v>
      </c>
      <c r="BF1469">
        <f>IFERROR(SMALL(BF346:BF1024,ROW()-ROW($BF$1027)+1),"")</f>
        <v>0</v>
      </c>
      <c r="BG1469">
        <f>IFERROR(SMALL(BG346:BG1024,ROW()-ROW($BG$1027)+1),"")</f>
        <v>0</v>
      </c>
      <c r="BH1469">
        <f>IFERROR(SMALL(BH346:BH1024,ROW()-ROW($BH$1027)+1),"")</f>
        <v>0</v>
      </c>
      <c r="BI1469">
        <f>IFERROR(SMALL(BI346:BI1024,ROW()-ROW($BI$1027)+1),"")</f>
        <v>0</v>
      </c>
      <c r="BJ1469">
        <f>IFERROR(SMALL(BJ346:BJ1024,ROW()-ROW($BJ$1027)+1),"")</f>
        <v>0</v>
      </c>
      <c r="BK1469">
        <f>IFERROR(SMALL(BK346:BK1024,ROW()-ROW($BK$1027)+1),"")</f>
        <v>0</v>
      </c>
      <c r="BL1469">
        <f>IFERROR(SMALL(BL346:BL1024,ROW()-ROW($BL$1027)+1),"")</f>
        <v>0</v>
      </c>
      <c r="BM1469">
        <f>IFERROR(SMALL(BM346:BM1024,ROW()-ROW($BM$1027)+1),"")</f>
        <v>0</v>
      </c>
      <c r="BN1469">
        <f>IFERROR(SMALL(BN346:BN1024,ROW()-ROW($BN$1027)+1),"")</f>
        <v>0</v>
      </c>
      <c r="BO1469">
        <f>IFERROR(SMALL(BO346:BO1024,ROW()-ROW($BO$1027)+1),"")</f>
        <v>0</v>
      </c>
      <c r="BP1469">
        <f>IFERROR(SMALL(BP346:BP1024,ROW()-ROW($BP$1027)+1),"")</f>
        <v>0</v>
      </c>
      <c r="BQ1469">
        <f>IFERROR(SMALL(BQ346:BQ1024,ROW()-ROW($BQ$1027)+1),"")</f>
        <v>0</v>
      </c>
      <c r="BR1469">
        <f>IFERROR(SMALL(BR346:BR1024,ROW()-ROW($BR$1027)+1),"")</f>
        <v>0</v>
      </c>
    </row>
    <row r="1470" spans="5:70">
      <c r="E1470">
        <f>IFERROR(SMALL(E346:E1024,ROW()-ROW($E$1027)+1),"")</f>
        <v>0</v>
      </c>
      <c r="F1470">
        <f>IFERROR(SMALL(F346:F1024,ROW()-ROW($F$1027)+1),"")</f>
        <v>0</v>
      </c>
      <c r="G1470">
        <f>IFERROR(SMALL(G346:G1024,ROW()-ROW($G$1027)+1),"")</f>
        <v>0</v>
      </c>
      <c r="H1470">
        <f>IFERROR(SMALL(H346:H1024,ROW()-ROW($H$1027)+1),"")</f>
        <v>0</v>
      </c>
      <c r="I1470">
        <f>IFERROR(SMALL(I346:I1024,ROW()-ROW($I$1027)+1),"")</f>
        <v>0</v>
      </c>
      <c r="J1470">
        <f>IFERROR(SMALL(J346:J1024,ROW()-ROW($J$1027)+1),"")</f>
        <v>0</v>
      </c>
      <c r="K1470">
        <f>IFERROR(SMALL(K346:K1024,ROW()-ROW($K$1027)+1),"")</f>
        <v>0</v>
      </c>
      <c r="L1470">
        <f>IFERROR(SMALL(L346:L1024,ROW()-ROW($L$1027)+1),"")</f>
        <v>0</v>
      </c>
      <c r="M1470">
        <f>IFERROR(SMALL(M346:M1024,ROW()-ROW($M$1027)+1),"")</f>
        <v>0</v>
      </c>
      <c r="N1470">
        <f>IFERROR(SMALL(N346:N1024,ROW()-ROW($N$1027)+1),"")</f>
        <v>0</v>
      </c>
      <c r="O1470">
        <f>IFERROR(SMALL(O346:O1024,ROW()-ROW($O$1027)+1),"")</f>
        <v>0</v>
      </c>
      <c r="P1470">
        <f>IFERROR(SMALL(P346:P1024,ROW()-ROW($P$1027)+1),"")</f>
        <v>0</v>
      </c>
      <c r="Q1470">
        <f>IFERROR(SMALL(Q346:Q1024,ROW()-ROW($Q$1027)+1),"")</f>
        <v>0</v>
      </c>
      <c r="R1470">
        <f>IFERROR(SMALL(R346:R1024,ROW()-ROW($R$1027)+1),"")</f>
        <v>0</v>
      </c>
      <c r="S1470">
        <f>IFERROR(SMALL(S346:S1024,ROW()-ROW($S$1027)+1),"")</f>
        <v>0</v>
      </c>
      <c r="T1470">
        <f>IFERROR(SMALL(T346:T1024,ROW()-ROW($T$1027)+1),"")</f>
        <v>0</v>
      </c>
      <c r="U1470">
        <f>IFERROR(SMALL(U346:U1024,ROW()-ROW($U$1027)+1),"")</f>
        <v>0</v>
      </c>
      <c r="V1470">
        <f>IFERROR(SMALL(V346:V1024,ROW()-ROW($V$1027)+1),"")</f>
        <v>0</v>
      </c>
      <c r="W1470">
        <f>IFERROR(SMALL(W346:W1024,ROW()-ROW($W$1027)+1),"")</f>
        <v>0</v>
      </c>
      <c r="X1470">
        <f>IFERROR(SMALL(X346:X1024,ROW()-ROW($X$1027)+1),"")</f>
        <v>0</v>
      </c>
      <c r="Y1470">
        <f>IFERROR(SMALL(Y346:Y1024,ROW()-ROW($Y$1027)+1),"")</f>
        <v>0</v>
      </c>
      <c r="Z1470">
        <f>IFERROR(SMALL(Z346:Z1024,ROW()-ROW($Z$1027)+1),"")</f>
        <v>0</v>
      </c>
      <c r="AA1470">
        <f>IFERROR(SMALL(AA346:AA1024,ROW()-ROW($AA$1027)+1),"")</f>
        <v>0</v>
      </c>
      <c r="AB1470">
        <f>IFERROR(SMALL(AB346:AB1024,ROW()-ROW($AB$1027)+1),"")</f>
        <v>0</v>
      </c>
      <c r="AC1470">
        <f>IFERROR(SMALL(AC346:AC1024,ROW()-ROW($AC$1027)+1),"")</f>
        <v>0</v>
      </c>
      <c r="AD1470">
        <f>IFERROR(SMALL(AD346:AD1024,ROW()-ROW($AD$1027)+1),"")</f>
        <v>0</v>
      </c>
      <c r="AE1470">
        <f>IFERROR(SMALL(AE346:AE1024,ROW()-ROW($AE$1027)+1),"")</f>
        <v>0</v>
      </c>
      <c r="AF1470">
        <f>IFERROR(SMALL(AF346:AF1024,ROW()-ROW($AF$1027)+1),"")</f>
        <v>0</v>
      </c>
      <c r="AG1470">
        <f>IFERROR(SMALL(AG346:AG1024,ROW()-ROW($AG$1027)+1),"")</f>
        <v>0</v>
      </c>
      <c r="AH1470">
        <f>IFERROR(SMALL(AH346:AH1024,ROW()-ROW($AH$1027)+1),"")</f>
        <v>0</v>
      </c>
      <c r="AI1470">
        <f>IFERROR(SMALL(AI346:AI1024,ROW()-ROW($AI$1027)+1),"")</f>
        <v>0</v>
      </c>
      <c r="AJ1470">
        <f>IFERROR(SMALL(AJ346:AJ1024,ROW()-ROW($AJ$1027)+1),"")</f>
        <v>0</v>
      </c>
      <c r="AM1470">
        <f>IFERROR(SMALL(AM346:AM1024,ROW()-ROW($AM$1027)+1),"")</f>
        <v>0</v>
      </c>
      <c r="AN1470">
        <f>IFERROR(SMALL(AN346:AN1024,ROW()-ROW($AN$1027)+1),"")</f>
        <v>0</v>
      </c>
      <c r="AO1470">
        <f>IFERROR(SMALL(AO346:AO1024,ROW()-ROW($AO$1027)+1),"")</f>
        <v>0</v>
      </c>
      <c r="AP1470">
        <f>IFERROR(SMALL(AP346:AP1024,ROW()-ROW($AP$1027)+1),"")</f>
        <v>0</v>
      </c>
      <c r="AQ1470">
        <f>IFERROR(SMALL(AQ346:AQ1024,ROW()-ROW($AQ$1027)+1),"")</f>
        <v>0</v>
      </c>
      <c r="AR1470">
        <f>IFERROR(SMALL(AR346:AR1024,ROW()-ROW($AR$1027)+1),"")</f>
        <v>0</v>
      </c>
      <c r="AS1470">
        <f>IFERROR(SMALL(AS346:AS1024,ROW()-ROW($AS$1027)+1),"")</f>
        <v>0</v>
      </c>
      <c r="AT1470">
        <f>IFERROR(SMALL(AT346:AT1024,ROW()-ROW($AT$1027)+1),"")</f>
        <v>0</v>
      </c>
      <c r="AU1470">
        <f>IFERROR(SMALL(AU346:AU1024,ROW()-ROW($AU$1027)+1),"")</f>
        <v>0</v>
      </c>
      <c r="AV1470">
        <f>IFERROR(SMALL(AV346:AV1024,ROW()-ROW($AV$1027)+1),"")</f>
        <v>0</v>
      </c>
      <c r="AW1470">
        <f>IFERROR(SMALL(AW346:AW1024,ROW()-ROW($AW$1027)+1),"")</f>
        <v>0</v>
      </c>
      <c r="AX1470">
        <f>IFERROR(SMALL(AX346:AX1024,ROW()-ROW($AX$1027)+1),"")</f>
        <v>0</v>
      </c>
      <c r="AY1470">
        <f>IFERROR(SMALL(AY346:AY1024,ROW()-ROW($AY$1027)+1),"")</f>
        <v>0</v>
      </c>
      <c r="AZ1470">
        <f>IFERROR(SMALL(AZ346:AZ1024,ROW()-ROW($AZ$1027)+1),"")</f>
        <v>0</v>
      </c>
      <c r="BA1470">
        <f>IFERROR(SMALL(BA346:BA1024,ROW()-ROW($BA$1027)+1),"")</f>
        <v>0</v>
      </c>
      <c r="BB1470">
        <f>IFERROR(SMALL(BB346:BB1024,ROW()-ROW($BB$1027)+1),"")</f>
        <v>0</v>
      </c>
      <c r="BC1470">
        <f>IFERROR(SMALL(BC346:BC1024,ROW()-ROW($BC$1027)+1),"")</f>
        <v>0</v>
      </c>
      <c r="BD1470">
        <f>IFERROR(SMALL(BD346:BD1024,ROW()-ROW($BD$1027)+1),"")</f>
        <v>0</v>
      </c>
      <c r="BE1470">
        <f>IFERROR(SMALL(BE346:BE1024,ROW()-ROW($BE$1027)+1),"")</f>
        <v>0</v>
      </c>
      <c r="BF1470">
        <f>IFERROR(SMALL(BF346:BF1024,ROW()-ROW($BF$1027)+1),"")</f>
        <v>0</v>
      </c>
      <c r="BG1470">
        <f>IFERROR(SMALL(BG346:BG1024,ROW()-ROW($BG$1027)+1),"")</f>
        <v>0</v>
      </c>
      <c r="BH1470">
        <f>IFERROR(SMALL(BH346:BH1024,ROW()-ROW($BH$1027)+1),"")</f>
        <v>0</v>
      </c>
      <c r="BI1470">
        <f>IFERROR(SMALL(BI346:BI1024,ROW()-ROW($BI$1027)+1),"")</f>
        <v>0</v>
      </c>
      <c r="BJ1470">
        <f>IFERROR(SMALL(BJ346:BJ1024,ROW()-ROW($BJ$1027)+1),"")</f>
        <v>0</v>
      </c>
      <c r="BK1470">
        <f>IFERROR(SMALL(BK346:BK1024,ROW()-ROW($BK$1027)+1),"")</f>
        <v>0</v>
      </c>
      <c r="BL1470">
        <f>IFERROR(SMALL(BL346:BL1024,ROW()-ROW($BL$1027)+1),"")</f>
        <v>0</v>
      </c>
      <c r="BM1470">
        <f>IFERROR(SMALL(BM346:BM1024,ROW()-ROW($BM$1027)+1),"")</f>
        <v>0</v>
      </c>
      <c r="BN1470">
        <f>IFERROR(SMALL(BN346:BN1024,ROW()-ROW($BN$1027)+1),"")</f>
        <v>0</v>
      </c>
      <c r="BO1470">
        <f>IFERROR(SMALL(BO346:BO1024,ROW()-ROW($BO$1027)+1),"")</f>
        <v>0</v>
      </c>
      <c r="BP1470">
        <f>IFERROR(SMALL(BP346:BP1024,ROW()-ROW($BP$1027)+1),"")</f>
        <v>0</v>
      </c>
      <c r="BQ1470">
        <f>IFERROR(SMALL(BQ346:BQ1024,ROW()-ROW($BQ$1027)+1),"")</f>
        <v>0</v>
      </c>
      <c r="BR1470">
        <f>IFERROR(SMALL(BR346:BR1024,ROW()-ROW($BR$1027)+1),"")</f>
        <v>0</v>
      </c>
    </row>
    <row r="1471" spans="5:70">
      <c r="E1471">
        <f>IFERROR(SMALL(E346:E1024,ROW()-ROW($E$1027)+1),"")</f>
        <v>0</v>
      </c>
      <c r="F1471">
        <f>IFERROR(SMALL(F346:F1024,ROW()-ROW($F$1027)+1),"")</f>
        <v>0</v>
      </c>
      <c r="G1471">
        <f>IFERROR(SMALL(G346:G1024,ROW()-ROW($G$1027)+1),"")</f>
        <v>0</v>
      </c>
      <c r="H1471">
        <f>IFERROR(SMALL(H346:H1024,ROW()-ROW($H$1027)+1),"")</f>
        <v>0</v>
      </c>
      <c r="I1471">
        <f>IFERROR(SMALL(I346:I1024,ROW()-ROW($I$1027)+1),"")</f>
        <v>0</v>
      </c>
      <c r="J1471">
        <f>IFERROR(SMALL(J346:J1024,ROW()-ROW($J$1027)+1),"")</f>
        <v>0</v>
      </c>
      <c r="K1471">
        <f>IFERROR(SMALL(K346:K1024,ROW()-ROW($K$1027)+1),"")</f>
        <v>0</v>
      </c>
      <c r="L1471">
        <f>IFERROR(SMALL(L346:L1024,ROW()-ROW($L$1027)+1),"")</f>
        <v>0</v>
      </c>
      <c r="M1471">
        <f>IFERROR(SMALL(M346:M1024,ROW()-ROW($M$1027)+1),"")</f>
        <v>0</v>
      </c>
      <c r="N1471">
        <f>IFERROR(SMALL(N346:N1024,ROW()-ROW($N$1027)+1),"")</f>
        <v>0</v>
      </c>
      <c r="O1471">
        <f>IFERROR(SMALL(O346:O1024,ROW()-ROW($O$1027)+1),"")</f>
        <v>0</v>
      </c>
      <c r="P1471">
        <f>IFERROR(SMALL(P346:P1024,ROW()-ROW($P$1027)+1),"")</f>
        <v>0</v>
      </c>
      <c r="Q1471">
        <f>IFERROR(SMALL(Q346:Q1024,ROW()-ROW($Q$1027)+1),"")</f>
        <v>0</v>
      </c>
      <c r="R1471">
        <f>IFERROR(SMALL(R346:R1024,ROW()-ROW($R$1027)+1),"")</f>
        <v>0</v>
      </c>
      <c r="S1471">
        <f>IFERROR(SMALL(S346:S1024,ROW()-ROW($S$1027)+1),"")</f>
        <v>0</v>
      </c>
      <c r="T1471">
        <f>IFERROR(SMALL(T346:T1024,ROW()-ROW($T$1027)+1),"")</f>
        <v>0</v>
      </c>
      <c r="U1471">
        <f>IFERROR(SMALL(U346:U1024,ROW()-ROW($U$1027)+1),"")</f>
        <v>0</v>
      </c>
      <c r="V1471">
        <f>IFERROR(SMALL(V346:V1024,ROW()-ROW($V$1027)+1),"")</f>
        <v>0</v>
      </c>
      <c r="W1471">
        <f>IFERROR(SMALL(W346:W1024,ROW()-ROW($W$1027)+1),"")</f>
        <v>0</v>
      </c>
      <c r="X1471">
        <f>IFERROR(SMALL(X346:X1024,ROW()-ROW($X$1027)+1),"")</f>
        <v>0</v>
      </c>
      <c r="Y1471">
        <f>IFERROR(SMALL(Y346:Y1024,ROW()-ROW($Y$1027)+1),"")</f>
        <v>0</v>
      </c>
      <c r="Z1471">
        <f>IFERROR(SMALL(Z346:Z1024,ROW()-ROW($Z$1027)+1),"")</f>
        <v>0</v>
      </c>
      <c r="AA1471">
        <f>IFERROR(SMALL(AA346:AA1024,ROW()-ROW($AA$1027)+1),"")</f>
        <v>0</v>
      </c>
      <c r="AB1471">
        <f>IFERROR(SMALL(AB346:AB1024,ROW()-ROW($AB$1027)+1),"")</f>
        <v>0</v>
      </c>
      <c r="AC1471">
        <f>IFERROR(SMALL(AC346:AC1024,ROW()-ROW($AC$1027)+1),"")</f>
        <v>0</v>
      </c>
      <c r="AD1471">
        <f>IFERROR(SMALL(AD346:AD1024,ROW()-ROW($AD$1027)+1),"")</f>
        <v>0</v>
      </c>
      <c r="AE1471">
        <f>IFERROR(SMALL(AE346:AE1024,ROW()-ROW($AE$1027)+1),"")</f>
        <v>0</v>
      </c>
      <c r="AF1471">
        <f>IFERROR(SMALL(AF346:AF1024,ROW()-ROW($AF$1027)+1),"")</f>
        <v>0</v>
      </c>
      <c r="AG1471">
        <f>IFERROR(SMALL(AG346:AG1024,ROW()-ROW($AG$1027)+1),"")</f>
        <v>0</v>
      </c>
      <c r="AH1471">
        <f>IFERROR(SMALL(AH346:AH1024,ROW()-ROW($AH$1027)+1),"")</f>
        <v>0</v>
      </c>
      <c r="AI1471">
        <f>IFERROR(SMALL(AI346:AI1024,ROW()-ROW($AI$1027)+1),"")</f>
        <v>0</v>
      </c>
      <c r="AJ1471">
        <f>IFERROR(SMALL(AJ346:AJ1024,ROW()-ROW($AJ$1027)+1),"")</f>
        <v>0</v>
      </c>
      <c r="AM1471">
        <f>IFERROR(SMALL(AM346:AM1024,ROW()-ROW($AM$1027)+1),"")</f>
        <v>0</v>
      </c>
      <c r="AN1471">
        <f>IFERROR(SMALL(AN346:AN1024,ROW()-ROW($AN$1027)+1),"")</f>
        <v>0</v>
      </c>
      <c r="AO1471">
        <f>IFERROR(SMALL(AO346:AO1024,ROW()-ROW($AO$1027)+1),"")</f>
        <v>0</v>
      </c>
      <c r="AP1471">
        <f>IFERROR(SMALL(AP346:AP1024,ROW()-ROW($AP$1027)+1),"")</f>
        <v>0</v>
      </c>
      <c r="AQ1471">
        <f>IFERROR(SMALL(AQ346:AQ1024,ROW()-ROW($AQ$1027)+1),"")</f>
        <v>0</v>
      </c>
      <c r="AR1471">
        <f>IFERROR(SMALL(AR346:AR1024,ROW()-ROW($AR$1027)+1),"")</f>
        <v>0</v>
      </c>
      <c r="AS1471">
        <f>IFERROR(SMALL(AS346:AS1024,ROW()-ROW($AS$1027)+1),"")</f>
        <v>0</v>
      </c>
      <c r="AT1471">
        <f>IFERROR(SMALL(AT346:AT1024,ROW()-ROW($AT$1027)+1),"")</f>
        <v>0</v>
      </c>
      <c r="AU1471">
        <f>IFERROR(SMALL(AU346:AU1024,ROW()-ROW($AU$1027)+1),"")</f>
        <v>0</v>
      </c>
      <c r="AV1471">
        <f>IFERROR(SMALL(AV346:AV1024,ROW()-ROW($AV$1027)+1),"")</f>
        <v>0</v>
      </c>
      <c r="AW1471">
        <f>IFERROR(SMALL(AW346:AW1024,ROW()-ROW($AW$1027)+1),"")</f>
        <v>0</v>
      </c>
      <c r="AX1471">
        <f>IFERROR(SMALL(AX346:AX1024,ROW()-ROW($AX$1027)+1),"")</f>
        <v>0</v>
      </c>
      <c r="AY1471">
        <f>IFERROR(SMALL(AY346:AY1024,ROW()-ROW($AY$1027)+1),"")</f>
        <v>0</v>
      </c>
      <c r="AZ1471">
        <f>IFERROR(SMALL(AZ346:AZ1024,ROW()-ROW($AZ$1027)+1),"")</f>
        <v>0</v>
      </c>
      <c r="BA1471">
        <f>IFERROR(SMALL(BA346:BA1024,ROW()-ROW($BA$1027)+1),"")</f>
        <v>0</v>
      </c>
      <c r="BB1471">
        <f>IFERROR(SMALL(BB346:BB1024,ROW()-ROW($BB$1027)+1),"")</f>
        <v>0</v>
      </c>
      <c r="BC1471">
        <f>IFERROR(SMALL(BC346:BC1024,ROW()-ROW($BC$1027)+1),"")</f>
        <v>0</v>
      </c>
      <c r="BD1471">
        <f>IFERROR(SMALL(BD346:BD1024,ROW()-ROW($BD$1027)+1),"")</f>
        <v>0</v>
      </c>
      <c r="BE1471">
        <f>IFERROR(SMALL(BE346:BE1024,ROW()-ROW($BE$1027)+1),"")</f>
        <v>0</v>
      </c>
      <c r="BF1471">
        <f>IFERROR(SMALL(BF346:BF1024,ROW()-ROW($BF$1027)+1),"")</f>
        <v>0</v>
      </c>
      <c r="BG1471">
        <f>IFERROR(SMALL(BG346:BG1024,ROW()-ROW($BG$1027)+1),"")</f>
        <v>0</v>
      </c>
      <c r="BH1471">
        <f>IFERROR(SMALL(BH346:BH1024,ROW()-ROW($BH$1027)+1),"")</f>
        <v>0</v>
      </c>
      <c r="BI1471">
        <f>IFERROR(SMALL(BI346:BI1024,ROW()-ROW($BI$1027)+1),"")</f>
        <v>0</v>
      </c>
      <c r="BJ1471">
        <f>IFERROR(SMALL(BJ346:BJ1024,ROW()-ROW($BJ$1027)+1),"")</f>
        <v>0</v>
      </c>
      <c r="BK1471">
        <f>IFERROR(SMALL(BK346:BK1024,ROW()-ROW($BK$1027)+1),"")</f>
        <v>0</v>
      </c>
      <c r="BL1471">
        <f>IFERROR(SMALL(BL346:BL1024,ROW()-ROW($BL$1027)+1),"")</f>
        <v>0</v>
      </c>
      <c r="BM1471">
        <f>IFERROR(SMALL(BM346:BM1024,ROW()-ROW($BM$1027)+1),"")</f>
        <v>0</v>
      </c>
      <c r="BN1471">
        <f>IFERROR(SMALL(BN346:BN1024,ROW()-ROW($BN$1027)+1),"")</f>
        <v>0</v>
      </c>
      <c r="BO1471">
        <f>IFERROR(SMALL(BO346:BO1024,ROW()-ROW($BO$1027)+1),"")</f>
        <v>0</v>
      </c>
      <c r="BP1471">
        <f>IFERROR(SMALL(BP346:BP1024,ROW()-ROW($BP$1027)+1),"")</f>
        <v>0</v>
      </c>
      <c r="BQ1471">
        <f>IFERROR(SMALL(BQ346:BQ1024,ROW()-ROW($BQ$1027)+1),"")</f>
        <v>0</v>
      </c>
      <c r="BR1471">
        <f>IFERROR(SMALL(BR346:BR1024,ROW()-ROW($BR$1027)+1),"")</f>
        <v>0</v>
      </c>
    </row>
    <row r="1472" spans="5:70">
      <c r="E1472">
        <f>IFERROR(SMALL(E346:E1024,ROW()-ROW($E$1027)+1),"")</f>
        <v>0</v>
      </c>
      <c r="F1472">
        <f>IFERROR(SMALL(F346:F1024,ROW()-ROW($F$1027)+1),"")</f>
        <v>0</v>
      </c>
      <c r="G1472">
        <f>IFERROR(SMALL(G346:G1024,ROW()-ROW($G$1027)+1),"")</f>
        <v>0</v>
      </c>
      <c r="H1472">
        <f>IFERROR(SMALL(H346:H1024,ROW()-ROW($H$1027)+1),"")</f>
        <v>0</v>
      </c>
      <c r="I1472">
        <f>IFERROR(SMALL(I346:I1024,ROW()-ROW($I$1027)+1),"")</f>
        <v>0</v>
      </c>
      <c r="J1472">
        <f>IFERROR(SMALL(J346:J1024,ROW()-ROW($J$1027)+1),"")</f>
        <v>0</v>
      </c>
      <c r="K1472">
        <f>IFERROR(SMALL(K346:K1024,ROW()-ROW($K$1027)+1),"")</f>
        <v>0</v>
      </c>
      <c r="L1472">
        <f>IFERROR(SMALL(L346:L1024,ROW()-ROW($L$1027)+1),"")</f>
        <v>0</v>
      </c>
      <c r="M1472">
        <f>IFERROR(SMALL(M346:M1024,ROW()-ROW($M$1027)+1),"")</f>
        <v>0</v>
      </c>
      <c r="N1472">
        <f>IFERROR(SMALL(N346:N1024,ROW()-ROW($N$1027)+1),"")</f>
        <v>0</v>
      </c>
      <c r="O1472">
        <f>IFERROR(SMALL(O346:O1024,ROW()-ROW($O$1027)+1),"")</f>
        <v>0</v>
      </c>
      <c r="P1472">
        <f>IFERROR(SMALL(P346:P1024,ROW()-ROW($P$1027)+1),"")</f>
        <v>0</v>
      </c>
      <c r="Q1472">
        <f>IFERROR(SMALL(Q346:Q1024,ROW()-ROW($Q$1027)+1),"")</f>
        <v>0</v>
      </c>
      <c r="R1472">
        <f>IFERROR(SMALL(R346:R1024,ROW()-ROW($R$1027)+1),"")</f>
        <v>0</v>
      </c>
      <c r="S1472">
        <f>IFERROR(SMALL(S346:S1024,ROW()-ROW($S$1027)+1),"")</f>
        <v>0</v>
      </c>
      <c r="T1472">
        <f>IFERROR(SMALL(T346:T1024,ROW()-ROW($T$1027)+1),"")</f>
        <v>0</v>
      </c>
      <c r="U1472">
        <f>IFERROR(SMALL(U346:U1024,ROW()-ROW($U$1027)+1),"")</f>
        <v>0</v>
      </c>
      <c r="V1472">
        <f>IFERROR(SMALL(V346:V1024,ROW()-ROW($V$1027)+1),"")</f>
        <v>0</v>
      </c>
      <c r="W1472">
        <f>IFERROR(SMALL(W346:W1024,ROW()-ROW($W$1027)+1),"")</f>
        <v>0</v>
      </c>
      <c r="X1472">
        <f>IFERROR(SMALL(X346:X1024,ROW()-ROW($X$1027)+1),"")</f>
        <v>0</v>
      </c>
      <c r="Y1472">
        <f>IFERROR(SMALL(Y346:Y1024,ROW()-ROW($Y$1027)+1),"")</f>
        <v>0</v>
      </c>
      <c r="Z1472">
        <f>IFERROR(SMALL(Z346:Z1024,ROW()-ROW($Z$1027)+1),"")</f>
        <v>0</v>
      </c>
      <c r="AA1472">
        <f>IFERROR(SMALL(AA346:AA1024,ROW()-ROW($AA$1027)+1),"")</f>
        <v>0</v>
      </c>
      <c r="AB1472">
        <f>IFERROR(SMALL(AB346:AB1024,ROW()-ROW($AB$1027)+1),"")</f>
        <v>0</v>
      </c>
      <c r="AC1472">
        <f>IFERROR(SMALL(AC346:AC1024,ROW()-ROW($AC$1027)+1),"")</f>
        <v>0</v>
      </c>
      <c r="AD1472">
        <f>IFERROR(SMALL(AD346:AD1024,ROW()-ROW($AD$1027)+1),"")</f>
        <v>0</v>
      </c>
      <c r="AE1472">
        <f>IFERROR(SMALL(AE346:AE1024,ROW()-ROW($AE$1027)+1),"")</f>
        <v>0</v>
      </c>
      <c r="AF1472">
        <f>IFERROR(SMALL(AF346:AF1024,ROW()-ROW($AF$1027)+1),"")</f>
        <v>0</v>
      </c>
      <c r="AG1472">
        <f>IFERROR(SMALL(AG346:AG1024,ROW()-ROW($AG$1027)+1),"")</f>
        <v>0</v>
      </c>
      <c r="AH1472">
        <f>IFERROR(SMALL(AH346:AH1024,ROW()-ROW($AH$1027)+1),"")</f>
        <v>0</v>
      </c>
      <c r="AI1472">
        <f>IFERROR(SMALL(AI346:AI1024,ROW()-ROW($AI$1027)+1),"")</f>
        <v>0</v>
      </c>
      <c r="AJ1472">
        <f>IFERROR(SMALL(AJ346:AJ1024,ROW()-ROW($AJ$1027)+1),"")</f>
        <v>0</v>
      </c>
      <c r="AM1472">
        <f>IFERROR(SMALL(AM346:AM1024,ROW()-ROW($AM$1027)+1),"")</f>
        <v>0</v>
      </c>
      <c r="AN1472">
        <f>IFERROR(SMALL(AN346:AN1024,ROW()-ROW($AN$1027)+1),"")</f>
        <v>0</v>
      </c>
      <c r="AO1472">
        <f>IFERROR(SMALL(AO346:AO1024,ROW()-ROW($AO$1027)+1),"")</f>
        <v>0</v>
      </c>
      <c r="AP1472">
        <f>IFERROR(SMALL(AP346:AP1024,ROW()-ROW($AP$1027)+1),"")</f>
        <v>0</v>
      </c>
      <c r="AQ1472">
        <f>IFERROR(SMALL(AQ346:AQ1024,ROW()-ROW($AQ$1027)+1),"")</f>
        <v>0</v>
      </c>
      <c r="AR1472">
        <f>IFERROR(SMALL(AR346:AR1024,ROW()-ROW($AR$1027)+1),"")</f>
        <v>0</v>
      </c>
      <c r="AS1472">
        <f>IFERROR(SMALL(AS346:AS1024,ROW()-ROW($AS$1027)+1),"")</f>
        <v>0</v>
      </c>
      <c r="AT1472">
        <f>IFERROR(SMALL(AT346:AT1024,ROW()-ROW($AT$1027)+1),"")</f>
        <v>0</v>
      </c>
      <c r="AU1472">
        <f>IFERROR(SMALL(AU346:AU1024,ROW()-ROW($AU$1027)+1),"")</f>
        <v>0</v>
      </c>
      <c r="AV1472">
        <f>IFERROR(SMALL(AV346:AV1024,ROW()-ROW($AV$1027)+1),"")</f>
        <v>0</v>
      </c>
      <c r="AW1472">
        <f>IFERROR(SMALL(AW346:AW1024,ROW()-ROW($AW$1027)+1),"")</f>
        <v>0</v>
      </c>
      <c r="AX1472">
        <f>IFERROR(SMALL(AX346:AX1024,ROW()-ROW($AX$1027)+1),"")</f>
        <v>0</v>
      </c>
      <c r="AY1472">
        <f>IFERROR(SMALL(AY346:AY1024,ROW()-ROW($AY$1027)+1),"")</f>
        <v>0</v>
      </c>
      <c r="AZ1472">
        <f>IFERROR(SMALL(AZ346:AZ1024,ROW()-ROW($AZ$1027)+1),"")</f>
        <v>0</v>
      </c>
      <c r="BA1472">
        <f>IFERROR(SMALL(BA346:BA1024,ROW()-ROW($BA$1027)+1),"")</f>
        <v>0</v>
      </c>
      <c r="BB1472">
        <f>IFERROR(SMALL(BB346:BB1024,ROW()-ROW($BB$1027)+1),"")</f>
        <v>0</v>
      </c>
      <c r="BC1472">
        <f>IFERROR(SMALL(BC346:BC1024,ROW()-ROW($BC$1027)+1),"")</f>
        <v>0</v>
      </c>
      <c r="BD1472">
        <f>IFERROR(SMALL(BD346:BD1024,ROW()-ROW($BD$1027)+1),"")</f>
        <v>0</v>
      </c>
      <c r="BE1472">
        <f>IFERROR(SMALL(BE346:BE1024,ROW()-ROW($BE$1027)+1),"")</f>
        <v>0</v>
      </c>
      <c r="BF1472">
        <f>IFERROR(SMALL(BF346:BF1024,ROW()-ROW($BF$1027)+1),"")</f>
        <v>0</v>
      </c>
      <c r="BG1472">
        <f>IFERROR(SMALL(BG346:BG1024,ROW()-ROW($BG$1027)+1),"")</f>
        <v>0</v>
      </c>
      <c r="BH1472">
        <f>IFERROR(SMALL(BH346:BH1024,ROW()-ROW($BH$1027)+1),"")</f>
        <v>0</v>
      </c>
      <c r="BI1472">
        <f>IFERROR(SMALL(BI346:BI1024,ROW()-ROW($BI$1027)+1),"")</f>
        <v>0</v>
      </c>
      <c r="BJ1472">
        <f>IFERROR(SMALL(BJ346:BJ1024,ROW()-ROW($BJ$1027)+1),"")</f>
        <v>0</v>
      </c>
      <c r="BK1472">
        <f>IFERROR(SMALL(BK346:BK1024,ROW()-ROW($BK$1027)+1),"")</f>
        <v>0</v>
      </c>
      <c r="BL1472">
        <f>IFERROR(SMALL(BL346:BL1024,ROW()-ROW($BL$1027)+1),"")</f>
        <v>0</v>
      </c>
      <c r="BM1472">
        <f>IFERROR(SMALL(BM346:BM1024,ROW()-ROW($BM$1027)+1),"")</f>
        <v>0</v>
      </c>
      <c r="BN1472">
        <f>IFERROR(SMALL(BN346:BN1024,ROW()-ROW($BN$1027)+1),"")</f>
        <v>0</v>
      </c>
      <c r="BO1472">
        <f>IFERROR(SMALL(BO346:BO1024,ROW()-ROW($BO$1027)+1),"")</f>
        <v>0</v>
      </c>
      <c r="BP1472">
        <f>IFERROR(SMALL(BP346:BP1024,ROW()-ROW($BP$1027)+1),"")</f>
        <v>0</v>
      </c>
      <c r="BQ1472">
        <f>IFERROR(SMALL(BQ346:BQ1024,ROW()-ROW($BQ$1027)+1),"")</f>
        <v>0</v>
      </c>
      <c r="BR1472">
        <f>IFERROR(SMALL(BR346:BR1024,ROW()-ROW($BR$1027)+1),"")</f>
        <v>0</v>
      </c>
    </row>
    <row r="1473" spans="5:70">
      <c r="E1473">
        <f>IFERROR(SMALL(E346:E1024,ROW()-ROW($E$1027)+1),"")</f>
        <v>0</v>
      </c>
      <c r="F1473">
        <f>IFERROR(SMALL(F346:F1024,ROW()-ROW($F$1027)+1),"")</f>
        <v>0</v>
      </c>
      <c r="G1473">
        <f>IFERROR(SMALL(G346:G1024,ROW()-ROW($G$1027)+1),"")</f>
        <v>0</v>
      </c>
      <c r="H1473">
        <f>IFERROR(SMALL(H346:H1024,ROW()-ROW($H$1027)+1),"")</f>
        <v>0</v>
      </c>
      <c r="I1473">
        <f>IFERROR(SMALL(I346:I1024,ROW()-ROW($I$1027)+1),"")</f>
        <v>0</v>
      </c>
      <c r="J1473">
        <f>IFERROR(SMALL(J346:J1024,ROW()-ROW($J$1027)+1),"")</f>
        <v>0</v>
      </c>
      <c r="K1473">
        <f>IFERROR(SMALL(K346:K1024,ROW()-ROW($K$1027)+1),"")</f>
        <v>0</v>
      </c>
      <c r="L1473">
        <f>IFERROR(SMALL(L346:L1024,ROW()-ROW($L$1027)+1),"")</f>
        <v>0</v>
      </c>
      <c r="M1473">
        <f>IFERROR(SMALL(M346:M1024,ROW()-ROW($M$1027)+1),"")</f>
        <v>0</v>
      </c>
      <c r="N1473">
        <f>IFERROR(SMALL(N346:N1024,ROW()-ROW($N$1027)+1),"")</f>
        <v>0</v>
      </c>
      <c r="O1473">
        <f>IFERROR(SMALL(O346:O1024,ROW()-ROW($O$1027)+1),"")</f>
        <v>0</v>
      </c>
      <c r="P1473">
        <f>IFERROR(SMALL(P346:P1024,ROW()-ROW($P$1027)+1),"")</f>
        <v>0</v>
      </c>
      <c r="Q1473">
        <f>IFERROR(SMALL(Q346:Q1024,ROW()-ROW($Q$1027)+1),"")</f>
        <v>0</v>
      </c>
      <c r="R1473">
        <f>IFERROR(SMALL(R346:R1024,ROW()-ROW($R$1027)+1),"")</f>
        <v>0</v>
      </c>
      <c r="S1473">
        <f>IFERROR(SMALL(S346:S1024,ROW()-ROW($S$1027)+1),"")</f>
        <v>0</v>
      </c>
      <c r="T1473">
        <f>IFERROR(SMALL(T346:T1024,ROW()-ROW($T$1027)+1),"")</f>
        <v>0</v>
      </c>
      <c r="U1473">
        <f>IFERROR(SMALL(U346:U1024,ROW()-ROW($U$1027)+1),"")</f>
        <v>0</v>
      </c>
      <c r="V1473">
        <f>IFERROR(SMALL(V346:V1024,ROW()-ROW($V$1027)+1),"")</f>
        <v>0</v>
      </c>
      <c r="W1473">
        <f>IFERROR(SMALL(W346:W1024,ROW()-ROW($W$1027)+1),"")</f>
        <v>0</v>
      </c>
      <c r="X1473">
        <f>IFERROR(SMALL(X346:X1024,ROW()-ROW($X$1027)+1),"")</f>
        <v>0</v>
      </c>
      <c r="Y1473">
        <f>IFERROR(SMALL(Y346:Y1024,ROW()-ROW($Y$1027)+1),"")</f>
        <v>0</v>
      </c>
      <c r="Z1473">
        <f>IFERROR(SMALL(Z346:Z1024,ROW()-ROW($Z$1027)+1),"")</f>
        <v>0</v>
      </c>
      <c r="AA1473">
        <f>IFERROR(SMALL(AA346:AA1024,ROW()-ROW($AA$1027)+1),"")</f>
        <v>0</v>
      </c>
      <c r="AB1473">
        <f>IFERROR(SMALL(AB346:AB1024,ROW()-ROW($AB$1027)+1),"")</f>
        <v>0</v>
      </c>
      <c r="AC1473">
        <f>IFERROR(SMALL(AC346:AC1024,ROW()-ROW($AC$1027)+1),"")</f>
        <v>0</v>
      </c>
      <c r="AD1473">
        <f>IFERROR(SMALL(AD346:AD1024,ROW()-ROW($AD$1027)+1),"")</f>
        <v>0</v>
      </c>
      <c r="AE1473">
        <f>IFERROR(SMALL(AE346:AE1024,ROW()-ROW($AE$1027)+1),"")</f>
        <v>0</v>
      </c>
      <c r="AF1473">
        <f>IFERROR(SMALL(AF346:AF1024,ROW()-ROW($AF$1027)+1),"")</f>
        <v>0</v>
      </c>
      <c r="AG1473">
        <f>IFERROR(SMALL(AG346:AG1024,ROW()-ROW($AG$1027)+1),"")</f>
        <v>0</v>
      </c>
      <c r="AH1473">
        <f>IFERROR(SMALL(AH346:AH1024,ROW()-ROW($AH$1027)+1),"")</f>
        <v>0</v>
      </c>
      <c r="AI1473">
        <f>IFERROR(SMALL(AI346:AI1024,ROW()-ROW($AI$1027)+1),"")</f>
        <v>0</v>
      </c>
      <c r="AJ1473">
        <f>IFERROR(SMALL(AJ346:AJ1024,ROW()-ROW($AJ$1027)+1),"")</f>
        <v>0</v>
      </c>
      <c r="AM1473">
        <f>IFERROR(SMALL(AM346:AM1024,ROW()-ROW($AM$1027)+1),"")</f>
        <v>0</v>
      </c>
      <c r="AN1473">
        <f>IFERROR(SMALL(AN346:AN1024,ROW()-ROW($AN$1027)+1),"")</f>
        <v>0</v>
      </c>
      <c r="AO1473">
        <f>IFERROR(SMALL(AO346:AO1024,ROW()-ROW($AO$1027)+1),"")</f>
        <v>0</v>
      </c>
      <c r="AP1473">
        <f>IFERROR(SMALL(AP346:AP1024,ROW()-ROW($AP$1027)+1),"")</f>
        <v>0</v>
      </c>
      <c r="AQ1473">
        <f>IFERROR(SMALL(AQ346:AQ1024,ROW()-ROW($AQ$1027)+1),"")</f>
        <v>0</v>
      </c>
      <c r="AR1473">
        <f>IFERROR(SMALL(AR346:AR1024,ROW()-ROW($AR$1027)+1),"")</f>
        <v>0</v>
      </c>
      <c r="AS1473">
        <f>IFERROR(SMALL(AS346:AS1024,ROW()-ROW($AS$1027)+1),"")</f>
        <v>0</v>
      </c>
      <c r="AT1473">
        <f>IFERROR(SMALL(AT346:AT1024,ROW()-ROW($AT$1027)+1),"")</f>
        <v>0</v>
      </c>
      <c r="AU1473">
        <f>IFERROR(SMALL(AU346:AU1024,ROW()-ROW($AU$1027)+1),"")</f>
        <v>0</v>
      </c>
      <c r="AV1473">
        <f>IFERROR(SMALL(AV346:AV1024,ROW()-ROW($AV$1027)+1),"")</f>
        <v>0</v>
      </c>
      <c r="AW1473">
        <f>IFERROR(SMALL(AW346:AW1024,ROW()-ROW($AW$1027)+1),"")</f>
        <v>0</v>
      </c>
      <c r="AX1473">
        <f>IFERROR(SMALL(AX346:AX1024,ROW()-ROW($AX$1027)+1),"")</f>
        <v>0</v>
      </c>
      <c r="AY1473">
        <f>IFERROR(SMALL(AY346:AY1024,ROW()-ROW($AY$1027)+1),"")</f>
        <v>0</v>
      </c>
      <c r="AZ1473">
        <f>IFERROR(SMALL(AZ346:AZ1024,ROW()-ROW($AZ$1027)+1),"")</f>
        <v>0</v>
      </c>
      <c r="BA1473">
        <f>IFERROR(SMALL(BA346:BA1024,ROW()-ROW($BA$1027)+1),"")</f>
        <v>0</v>
      </c>
      <c r="BB1473">
        <f>IFERROR(SMALL(BB346:BB1024,ROW()-ROW($BB$1027)+1),"")</f>
        <v>0</v>
      </c>
      <c r="BC1473">
        <f>IFERROR(SMALL(BC346:BC1024,ROW()-ROW($BC$1027)+1),"")</f>
        <v>0</v>
      </c>
      <c r="BD1473">
        <f>IFERROR(SMALL(BD346:BD1024,ROW()-ROW($BD$1027)+1),"")</f>
        <v>0</v>
      </c>
      <c r="BE1473">
        <f>IFERROR(SMALL(BE346:BE1024,ROW()-ROW($BE$1027)+1),"")</f>
        <v>0</v>
      </c>
      <c r="BF1473">
        <f>IFERROR(SMALL(BF346:BF1024,ROW()-ROW($BF$1027)+1),"")</f>
        <v>0</v>
      </c>
      <c r="BG1473">
        <f>IFERROR(SMALL(BG346:BG1024,ROW()-ROW($BG$1027)+1),"")</f>
        <v>0</v>
      </c>
      <c r="BH1473">
        <f>IFERROR(SMALL(BH346:BH1024,ROW()-ROW($BH$1027)+1),"")</f>
        <v>0</v>
      </c>
      <c r="BI1473">
        <f>IFERROR(SMALL(BI346:BI1024,ROW()-ROW($BI$1027)+1),"")</f>
        <v>0</v>
      </c>
      <c r="BJ1473">
        <f>IFERROR(SMALL(BJ346:BJ1024,ROW()-ROW($BJ$1027)+1),"")</f>
        <v>0</v>
      </c>
      <c r="BK1473">
        <f>IFERROR(SMALL(BK346:BK1024,ROW()-ROW($BK$1027)+1),"")</f>
        <v>0</v>
      </c>
      <c r="BL1473">
        <f>IFERROR(SMALL(BL346:BL1024,ROW()-ROW($BL$1027)+1),"")</f>
        <v>0</v>
      </c>
      <c r="BM1473">
        <f>IFERROR(SMALL(BM346:BM1024,ROW()-ROW($BM$1027)+1),"")</f>
        <v>0</v>
      </c>
      <c r="BN1473">
        <f>IFERROR(SMALL(BN346:BN1024,ROW()-ROW($BN$1027)+1),"")</f>
        <v>0</v>
      </c>
      <c r="BO1473">
        <f>IFERROR(SMALL(BO346:BO1024,ROW()-ROW($BO$1027)+1),"")</f>
        <v>0</v>
      </c>
      <c r="BP1473">
        <f>IFERROR(SMALL(BP346:BP1024,ROW()-ROW($BP$1027)+1),"")</f>
        <v>0</v>
      </c>
      <c r="BQ1473">
        <f>IFERROR(SMALL(BQ346:BQ1024,ROW()-ROW($BQ$1027)+1),"")</f>
        <v>0</v>
      </c>
      <c r="BR1473">
        <f>IFERROR(SMALL(BR346:BR1024,ROW()-ROW($BR$1027)+1),"")</f>
        <v>0</v>
      </c>
    </row>
    <row r="1474" spans="5:70">
      <c r="E1474">
        <f>IFERROR(SMALL(E346:E1024,ROW()-ROW($E$1027)+1),"")</f>
        <v>0</v>
      </c>
      <c r="F1474">
        <f>IFERROR(SMALL(F346:F1024,ROW()-ROW($F$1027)+1),"")</f>
        <v>0</v>
      </c>
      <c r="G1474">
        <f>IFERROR(SMALL(G346:G1024,ROW()-ROW($G$1027)+1),"")</f>
        <v>0</v>
      </c>
      <c r="H1474">
        <f>IFERROR(SMALL(H346:H1024,ROW()-ROW($H$1027)+1),"")</f>
        <v>0</v>
      </c>
      <c r="I1474">
        <f>IFERROR(SMALL(I346:I1024,ROW()-ROW($I$1027)+1),"")</f>
        <v>0</v>
      </c>
      <c r="J1474">
        <f>IFERROR(SMALL(J346:J1024,ROW()-ROW($J$1027)+1),"")</f>
        <v>0</v>
      </c>
      <c r="K1474">
        <f>IFERROR(SMALL(K346:K1024,ROW()-ROW($K$1027)+1),"")</f>
        <v>0</v>
      </c>
      <c r="L1474">
        <f>IFERROR(SMALL(L346:L1024,ROW()-ROW($L$1027)+1),"")</f>
        <v>0</v>
      </c>
      <c r="M1474">
        <f>IFERROR(SMALL(M346:M1024,ROW()-ROW($M$1027)+1),"")</f>
        <v>0</v>
      </c>
      <c r="N1474">
        <f>IFERROR(SMALL(N346:N1024,ROW()-ROW($N$1027)+1),"")</f>
        <v>0</v>
      </c>
      <c r="O1474">
        <f>IFERROR(SMALL(O346:O1024,ROW()-ROW($O$1027)+1),"")</f>
        <v>0</v>
      </c>
      <c r="P1474">
        <f>IFERROR(SMALL(P346:P1024,ROW()-ROW($P$1027)+1),"")</f>
        <v>0</v>
      </c>
      <c r="Q1474">
        <f>IFERROR(SMALL(Q346:Q1024,ROW()-ROW($Q$1027)+1),"")</f>
        <v>0</v>
      </c>
      <c r="R1474">
        <f>IFERROR(SMALL(R346:R1024,ROW()-ROW($R$1027)+1),"")</f>
        <v>0</v>
      </c>
      <c r="S1474">
        <f>IFERROR(SMALL(S346:S1024,ROW()-ROW($S$1027)+1),"")</f>
        <v>0</v>
      </c>
      <c r="T1474">
        <f>IFERROR(SMALL(T346:T1024,ROW()-ROW($T$1027)+1),"")</f>
        <v>0</v>
      </c>
      <c r="U1474">
        <f>IFERROR(SMALL(U346:U1024,ROW()-ROW($U$1027)+1),"")</f>
        <v>0</v>
      </c>
      <c r="V1474">
        <f>IFERROR(SMALL(V346:V1024,ROW()-ROW($V$1027)+1),"")</f>
        <v>0</v>
      </c>
      <c r="W1474">
        <f>IFERROR(SMALL(W346:W1024,ROW()-ROW($W$1027)+1),"")</f>
        <v>0</v>
      </c>
      <c r="X1474">
        <f>IFERROR(SMALL(X346:X1024,ROW()-ROW($X$1027)+1),"")</f>
        <v>0</v>
      </c>
      <c r="Y1474">
        <f>IFERROR(SMALL(Y346:Y1024,ROW()-ROW($Y$1027)+1),"")</f>
        <v>0</v>
      </c>
      <c r="Z1474">
        <f>IFERROR(SMALL(Z346:Z1024,ROW()-ROW($Z$1027)+1),"")</f>
        <v>0</v>
      </c>
      <c r="AA1474">
        <f>IFERROR(SMALL(AA346:AA1024,ROW()-ROW($AA$1027)+1),"")</f>
        <v>0</v>
      </c>
      <c r="AB1474">
        <f>IFERROR(SMALL(AB346:AB1024,ROW()-ROW($AB$1027)+1),"")</f>
        <v>0</v>
      </c>
      <c r="AC1474">
        <f>IFERROR(SMALL(AC346:AC1024,ROW()-ROW($AC$1027)+1),"")</f>
        <v>0</v>
      </c>
      <c r="AD1474">
        <f>IFERROR(SMALL(AD346:AD1024,ROW()-ROW($AD$1027)+1),"")</f>
        <v>0</v>
      </c>
      <c r="AE1474">
        <f>IFERROR(SMALL(AE346:AE1024,ROW()-ROW($AE$1027)+1),"")</f>
        <v>0</v>
      </c>
      <c r="AF1474">
        <f>IFERROR(SMALL(AF346:AF1024,ROW()-ROW($AF$1027)+1),"")</f>
        <v>0</v>
      </c>
      <c r="AG1474">
        <f>IFERROR(SMALL(AG346:AG1024,ROW()-ROW($AG$1027)+1),"")</f>
        <v>0</v>
      </c>
      <c r="AH1474">
        <f>IFERROR(SMALL(AH346:AH1024,ROW()-ROW($AH$1027)+1),"")</f>
        <v>0</v>
      </c>
      <c r="AI1474">
        <f>IFERROR(SMALL(AI346:AI1024,ROW()-ROW($AI$1027)+1),"")</f>
        <v>0</v>
      </c>
      <c r="AJ1474">
        <f>IFERROR(SMALL(AJ346:AJ1024,ROW()-ROW($AJ$1027)+1),"")</f>
        <v>0</v>
      </c>
      <c r="AM1474">
        <f>IFERROR(SMALL(AM346:AM1024,ROW()-ROW($AM$1027)+1),"")</f>
        <v>0</v>
      </c>
      <c r="AN1474">
        <f>IFERROR(SMALL(AN346:AN1024,ROW()-ROW($AN$1027)+1),"")</f>
        <v>0</v>
      </c>
      <c r="AO1474">
        <f>IFERROR(SMALL(AO346:AO1024,ROW()-ROW($AO$1027)+1),"")</f>
        <v>0</v>
      </c>
      <c r="AP1474">
        <f>IFERROR(SMALL(AP346:AP1024,ROW()-ROW($AP$1027)+1),"")</f>
        <v>0</v>
      </c>
      <c r="AQ1474">
        <f>IFERROR(SMALL(AQ346:AQ1024,ROW()-ROW($AQ$1027)+1),"")</f>
        <v>0</v>
      </c>
      <c r="AR1474">
        <f>IFERROR(SMALL(AR346:AR1024,ROW()-ROW($AR$1027)+1),"")</f>
        <v>0</v>
      </c>
      <c r="AS1474">
        <f>IFERROR(SMALL(AS346:AS1024,ROW()-ROW($AS$1027)+1),"")</f>
        <v>0</v>
      </c>
      <c r="AT1474">
        <f>IFERROR(SMALL(AT346:AT1024,ROW()-ROW($AT$1027)+1),"")</f>
        <v>0</v>
      </c>
      <c r="AU1474">
        <f>IFERROR(SMALL(AU346:AU1024,ROW()-ROW($AU$1027)+1),"")</f>
        <v>0</v>
      </c>
      <c r="AV1474">
        <f>IFERROR(SMALL(AV346:AV1024,ROW()-ROW($AV$1027)+1),"")</f>
        <v>0</v>
      </c>
      <c r="AW1474">
        <f>IFERROR(SMALL(AW346:AW1024,ROW()-ROW($AW$1027)+1),"")</f>
        <v>0</v>
      </c>
      <c r="AX1474">
        <f>IFERROR(SMALL(AX346:AX1024,ROW()-ROW($AX$1027)+1),"")</f>
        <v>0</v>
      </c>
      <c r="AY1474">
        <f>IFERROR(SMALL(AY346:AY1024,ROW()-ROW($AY$1027)+1),"")</f>
        <v>0</v>
      </c>
      <c r="AZ1474">
        <f>IFERROR(SMALL(AZ346:AZ1024,ROW()-ROW($AZ$1027)+1),"")</f>
        <v>0</v>
      </c>
      <c r="BA1474">
        <f>IFERROR(SMALL(BA346:BA1024,ROW()-ROW($BA$1027)+1),"")</f>
        <v>0</v>
      </c>
      <c r="BB1474">
        <f>IFERROR(SMALL(BB346:BB1024,ROW()-ROW($BB$1027)+1),"")</f>
        <v>0</v>
      </c>
      <c r="BC1474">
        <f>IFERROR(SMALL(BC346:BC1024,ROW()-ROW($BC$1027)+1),"")</f>
        <v>0</v>
      </c>
      <c r="BD1474">
        <f>IFERROR(SMALL(BD346:BD1024,ROW()-ROW($BD$1027)+1),"")</f>
        <v>0</v>
      </c>
      <c r="BE1474">
        <f>IFERROR(SMALL(BE346:BE1024,ROW()-ROW($BE$1027)+1),"")</f>
        <v>0</v>
      </c>
      <c r="BF1474">
        <f>IFERROR(SMALL(BF346:BF1024,ROW()-ROW($BF$1027)+1),"")</f>
        <v>0</v>
      </c>
      <c r="BG1474">
        <f>IFERROR(SMALL(BG346:BG1024,ROW()-ROW($BG$1027)+1),"")</f>
        <v>0</v>
      </c>
      <c r="BH1474">
        <f>IFERROR(SMALL(BH346:BH1024,ROW()-ROW($BH$1027)+1),"")</f>
        <v>0</v>
      </c>
      <c r="BI1474">
        <f>IFERROR(SMALL(BI346:BI1024,ROW()-ROW($BI$1027)+1),"")</f>
        <v>0</v>
      </c>
      <c r="BJ1474">
        <f>IFERROR(SMALL(BJ346:BJ1024,ROW()-ROW($BJ$1027)+1),"")</f>
        <v>0</v>
      </c>
      <c r="BK1474">
        <f>IFERROR(SMALL(BK346:BK1024,ROW()-ROW($BK$1027)+1),"")</f>
        <v>0</v>
      </c>
      <c r="BL1474">
        <f>IFERROR(SMALL(BL346:BL1024,ROW()-ROW($BL$1027)+1),"")</f>
        <v>0</v>
      </c>
      <c r="BM1474">
        <f>IFERROR(SMALL(BM346:BM1024,ROW()-ROW($BM$1027)+1),"")</f>
        <v>0</v>
      </c>
      <c r="BN1474">
        <f>IFERROR(SMALL(BN346:BN1024,ROW()-ROW($BN$1027)+1),"")</f>
        <v>0</v>
      </c>
      <c r="BO1474">
        <f>IFERROR(SMALL(BO346:BO1024,ROW()-ROW($BO$1027)+1),"")</f>
        <v>0</v>
      </c>
      <c r="BP1474">
        <f>IFERROR(SMALL(BP346:BP1024,ROW()-ROW($BP$1027)+1),"")</f>
        <v>0</v>
      </c>
      <c r="BQ1474">
        <f>IFERROR(SMALL(BQ346:BQ1024,ROW()-ROW($BQ$1027)+1),"")</f>
        <v>0</v>
      </c>
      <c r="BR1474">
        <f>IFERROR(SMALL(BR346:BR1024,ROW()-ROW($BR$1027)+1),"")</f>
        <v>0</v>
      </c>
    </row>
    <row r="1475" spans="5:70">
      <c r="E1475">
        <f>IFERROR(SMALL(E346:E1024,ROW()-ROW($E$1027)+1),"")</f>
        <v>0</v>
      </c>
      <c r="F1475">
        <f>IFERROR(SMALL(F346:F1024,ROW()-ROW($F$1027)+1),"")</f>
        <v>0</v>
      </c>
      <c r="G1475">
        <f>IFERROR(SMALL(G346:G1024,ROW()-ROW($G$1027)+1),"")</f>
        <v>0</v>
      </c>
      <c r="H1475">
        <f>IFERROR(SMALL(H346:H1024,ROW()-ROW($H$1027)+1),"")</f>
        <v>0</v>
      </c>
      <c r="I1475">
        <f>IFERROR(SMALL(I346:I1024,ROW()-ROW($I$1027)+1),"")</f>
        <v>0</v>
      </c>
      <c r="J1475">
        <f>IFERROR(SMALL(J346:J1024,ROW()-ROW($J$1027)+1),"")</f>
        <v>0</v>
      </c>
      <c r="K1475">
        <f>IFERROR(SMALL(K346:K1024,ROW()-ROW($K$1027)+1),"")</f>
        <v>0</v>
      </c>
      <c r="L1475">
        <f>IFERROR(SMALL(L346:L1024,ROW()-ROW($L$1027)+1),"")</f>
        <v>0</v>
      </c>
      <c r="M1475">
        <f>IFERROR(SMALL(M346:M1024,ROW()-ROW($M$1027)+1),"")</f>
        <v>0</v>
      </c>
      <c r="N1475">
        <f>IFERROR(SMALL(N346:N1024,ROW()-ROW($N$1027)+1),"")</f>
        <v>0</v>
      </c>
      <c r="O1475">
        <f>IFERROR(SMALL(O346:O1024,ROW()-ROW($O$1027)+1),"")</f>
        <v>0</v>
      </c>
      <c r="P1475">
        <f>IFERROR(SMALL(P346:P1024,ROW()-ROW($P$1027)+1),"")</f>
        <v>0</v>
      </c>
      <c r="Q1475">
        <f>IFERROR(SMALL(Q346:Q1024,ROW()-ROW($Q$1027)+1),"")</f>
        <v>0</v>
      </c>
      <c r="R1475">
        <f>IFERROR(SMALL(R346:R1024,ROW()-ROW($R$1027)+1),"")</f>
        <v>0</v>
      </c>
      <c r="S1475">
        <f>IFERROR(SMALL(S346:S1024,ROW()-ROW($S$1027)+1),"")</f>
        <v>0</v>
      </c>
      <c r="T1475">
        <f>IFERROR(SMALL(T346:T1024,ROW()-ROW($T$1027)+1),"")</f>
        <v>0</v>
      </c>
      <c r="U1475">
        <f>IFERROR(SMALL(U346:U1024,ROW()-ROW($U$1027)+1),"")</f>
        <v>0</v>
      </c>
      <c r="V1475">
        <f>IFERROR(SMALL(V346:V1024,ROW()-ROW($V$1027)+1),"")</f>
        <v>0</v>
      </c>
      <c r="W1475">
        <f>IFERROR(SMALL(W346:W1024,ROW()-ROW($W$1027)+1),"")</f>
        <v>0</v>
      </c>
      <c r="X1475">
        <f>IFERROR(SMALL(X346:X1024,ROW()-ROW($X$1027)+1),"")</f>
        <v>0</v>
      </c>
      <c r="Y1475">
        <f>IFERROR(SMALL(Y346:Y1024,ROW()-ROW($Y$1027)+1),"")</f>
        <v>0</v>
      </c>
      <c r="Z1475">
        <f>IFERROR(SMALL(Z346:Z1024,ROW()-ROW($Z$1027)+1),"")</f>
        <v>0</v>
      </c>
      <c r="AA1475">
        <f>IFERROR(SMALL(AA346:AA1024,ROW()-ROW($AA$1027)+1),"")</f>
        <v>0</v>
      </c>
      <c r="AB1475">
        <f>IFERROR(SMALL(AB346:AB1024,ROW()-ROW($AB$1027)+1),"")</f>
        <v>0</v>
      </c>
      <c r="AC1475">
        <f>IFERROR(SMALL(AC346:AC1024,ROW()-ROW($AC$1027)+1),"")</f>
        <v>0</v>
      </c>
      <c r="AD1475">
        <f>IFERROR(SMALL(AD346:AD1024,ROW()-ROW($AD$1027)+1),"")</f>
        <v>0</v>
      </c>
      <c r="AE1475">
        <f>IFERROR(SMALL(AE346:AE1024,ROW()-ROW($AE$1027)+1),"")</f>
        <v>0</v>
      </c>
      <c r="AF1475">
        <f>IFERROR(SMALL(AF346:AF1024,ROW()-ROW($AF$1027)+1),"")</f>
        <v>0</v>
      </c>
      <c r="AG1475">
        <f>IFERROR(SMALL(AG346:AG1024,ROW()-ROW($AG$1027)+1),"")</f>
        <v>0</v>
      </c>
      <c r="AH1475">
        <f>IFERROR(SMALL(AH346:AH1024,ROW()-ROW($AH$1027)+1),"")</f>
        <v>0</v>
      </c>
      <c r="AI1475">
        <f>IFERROR(SMALL(AI346:AI1024,ROW()-ROW($AI$1027)+1),"")</f>
        <v>0</v>
      </c>
      <c r="AJ1475">
        <f>IFERROR(SMALL(AJ346:AJ1024,ROW()-ROW($AJ$1027)+1),"")</f>
        <v>0</v>
      </c>
      <c r="AM1475">
        <f>IFERROR(SMALL(AM346:AM1024,ROW()-ROW($AM$1027)+1),"")</f>
        <v>0</v>
      </c>
      <c r="AN1475">
        <f>IFERROR(SMALL(AN346:AN1024,ROW()-ROW($AN$1027)+1),"")</f>
        <v>0</v>
      </c>
      <c r="AO1475">
        <f>IFERROR(SMALL(AO346:AO1024,ROW()-ROW($AO$1027)+1),"")</f>
        <v>0</v>
      </c>
      <c r="AP1475">
        <f>IFERROR(SMALL(AP346:AP1024,ROW()-ROW($AP$1027)+1),"")</f>
        <v>0</v>
      </c>
      <c r="AQ1475">
        <f>IFERROR(SMALL(AQ346:AQ1024,ROW()-ROW($AQ$1027)+1),"")</f>
        <v>0</v>
      </c>
      <c r="AR1475">
        <f>IFERROR(SMALL(AR346:AR1024,ROW()-ROW($AR$1027)+1),"")</f>
        <v>0</v>
      </c>
      <c r="AS1475">
        <f>IFERROR(SMALL(AS346:AS1024,ROW()-ROW($AS$1027)+1),"")</f>
        <v>0</v>
      </c>
      <c r="AT1475">
        <f>IFERROR(SMALL(AT346:AT1024,ROW()-ROW($AT$1027)+1),"")</f>
        <v>0</v>
      </c>
      <c r="AU1475">
        <f>IFERROR(SMALL(AU346:AU1024,ROW()-ROW($AU$1027)+1),"")</f>
        <v>0</v>
      </c>
      <c r="AV1475">
        <f>IFERROR(SMALL(AV346:AV1024,ROW()-ROW($AV$1027)+1),"")</f>
        <v>0</v>
      </c>
      <c r="AW1475">
        <f>IFERROR(SMALL(AW346:AW1024,ROW()-ROW($AW$1027)+1),"")</f>
        <v>0</v>
      </c>
      <c r="AX1475">
        <f>IFERROR(SMALL(AX346:AX1024,ROW()-ROW($AX$1027)+1),"")</f>
        <v>0</v>
      </c>
      <c r="AY1475">
        <f>IFERROR(SMALL(AY346:AY1024,ROW()-ROW($AY$1027)+1),"")</f>
        <v>0</v>
      </c>
      <c r="AZ1475">
        <f>IFERROR(SMALL(AZ346:AZ1024,ROW()-ROW($AZ$1027)+1),"")</f>
        <v>0</v>
      </c>
      <c r="BA1475">
        <f>IFERROR(SMALL(BA346:BA1024,ROW()-ROW($BA$1027)+1),"")</f>
        <v>0</v>
      </c>
      <c r="BB1475">
        <f>IFERROR(SMALL(BB346:BB1024,ROW()-ROW($BB$1027)+1),"")</f>
        <v>0</v>
      </c>
      <c r="BC1475">
        <f>IFERROR(SMALL(BC346:BC1024,ROW()-ROW($BC$1027)+1),"")</f>
        <v>0</v>
      </c>
      <c r="BD1475">
        <f>IFERROR(SMALL(BD346:BD1024,ROW()-ROW($BD$1027)+1),"")</f>
        <v>0</v>
      </c>
      <c r="BE1475">
        <f>IFERROR(SMALL(BE346:BE1024,ROW()-ROW($BE$1027)+1),"")</f>
        <v>0</v>
      </c>
      <c r="BF1475">
        <f>IFERROR(SMALL(BF346:BF1024,ROW()-ROW($BF$1027)+1),"")</f>
        <v>0</v>
      </c>
      <c r="BG1475">
        <f>IFERROR(SMALL(BG346:BG1024,ROW()-ROW($BG$1027)+1),"")</f>
        <v>0</v>
      </c>
      <c r="BH1475">
        <f>IFERROR(SMALL(BH346:BH1024,ROW()-ROW($BH$1027)+1),"")</f>
        <v>0</v>
      </c>
      <c r="BI1475">
        <f>IFERROR(SMALL(BI346:BI1024,ROW()-ROW($BI$1027)+1),"")</f>
        <v>0</v>
      </c>
      <c r="BJ1475">
        <f>IFERROR(SMALL(BJ346:BJ1024,ROW()-ROW($BJ$1027)+1),"")</f>
        <v>0</v>
      </c>
      <c r="BK1475">
        <f>IFERROR(SMALL(BK346:BK1024,ROW()-ROW($BK$1027)+1),"")</f>
        <v>0</v>
      </c>
      <c r="BL1475">
        <f>IFERROR(SMALL(BL346:BL1024,ROW()-ROW($BL$1027)+1),"")</f>
        <v>0</v>
      </c>
      <c r="BM1475">
        <f>IFERROR(SMALL(BM346:BM1024,ROW()-ROW($BM$1027)+1),"")</f>
        <v>0</v>
      </c>
      <c r="BN1475">
        <f>IFERROR(SMALL(BN346:BN1024,ROW()-ROW($BN$1027)+1),"")</f>
        <v>0</v>
      </c>
      <c r="BO1475">
        <f>IFERROR(SMALL(BO346:BO1024,ROW()-ROW($BO$1027)+1),"")</f>
        <v>0</v>
      </c>
      <c r="BP1475">
        <f>IFERROR(SMALL(BP346:BP1024,ROW()-ROW($BP$1027)+1),"")</f>
        <v>0</v>
      </c>
      <c r="BQ1475">
        <f>IFERROR(SMALL(BQ346:BQ1024,ROW()-ROW($BQ$1027)+1),"")</f>
        <v>0</v>
      </c>
      <c r="BR1475">
        <f>IFERROR(SMALL(BR346:BR1024,ROW()-ROW($BR$1027)+1),"")</f>
        <v>0</v>
      </c>
    </row>
    <row r="1476" spans="5:70">
      <c r="E1476">
        <f>IFERROR(SMALL(E346:E1024,ROW()-ROW($E$1027)+1),"")</f>
        <v>0</v>
      </c>
      <c r="F1476">
        <f>IFERROR(SMALL(F346:F1024,ROW()-ROW($F$1027)+1),"")</f>
        <v>0</v>
      </c>
      <c r="G1476">
        <f>IFERROR(SMALL(G346:G1024,ROW()-ROW($G$1027)+1),"")</f>
        <v>0</v>
      </c>
      <c r="H1476">
        <f>IFERROR(SMALL(H346:H1024,ROW()-ROW($H$1027)+1),"")</f>
        <v>0</v>
      </c>
      <c r="I1476">
        <f>IFERROR(SMALL(I346:I1024,ROW()-ROW($I$1027)+1),"")</f>
        <v>0</v>
      </c>
      <c r="J1476">
        <f>IFERROR(SMALL(J346:J1024,ROW()-ROW($J$1027)+1),"")</f>
        <v>0</v>
      </c>
      <c r="K1476">
        <f>IFERROR(SMALL(K346:K1024,ROW()-ROW($K$1027)+1),"")</f>
        <v>0</v>
      </c>
      <c r="L1476">
        <f>IFERROR(SMALL(L346:L1024,ROW()-ROW($L$1027)+1),"")</f>
        <v>0</v>
      </c>
      <c r="M1476">
        <f>IFERROR(SMALL(M346:M1024,ROW()-ROW($M$1027)+1),"")</f>
        <v>0</v>
      </c>
      <c r="N1476">
        <f>IFERROR(SMALL(N346:N1024,ROW()-ROW($N$1027)+1),"")</f>
        <v>0</v>
      </c>
      <c r="O1476">
        <f>IFERROR(SMALL(O346:O1024,ROW()-ROW($O$1027)+1),"")</f>
        <v>0</v>
      </c>
      <c r="P1476">
        <f>IFERROR(SMALL(P346:P1024,ROW()-ROW($P$1027)+1),"")</f>
        <v>0</v>
      </c>
      <c r="Q1476">
        <f>IFERROR(SMALL(Q346:Q1024,ROW()-ROW($Q$1027)+1),"")</f>
        <v>0</v>
      </c>
      <c r="R1476">
        <f>IFERROR(SMALL(R346:R1024,ROW()-ROW($R$1027)+1),"")</f>
        <v>0</v>
      </c>
      <c r="S1476">
        <f>IFERROR(SMALL(S346:S1024,ROW()-ROW($S$1027)+1),"")</f>
        <v>0</v>
      </c>
      <c r="T1476">
        <f>IFERROR(SMALL(T346:T1024,ROW()-ROW($T$1027)+1),"")</f>
        <v>0</v>
      </c>
      <c r="U1476">
        <f>IFERROR(SMALL(U346:U1024,ROW()-ROW($U$1027)+1),"")</f>
        <v>0</v>
      </c>
      <c r="V1476">
        <f>IFERROR(SMALL(V346:V1024,ROW()-ROW($V$1027)+1),"")</f>
        <v>0</v>
      </c>
      <c r="W1476">
        <f>IFERROR(SMALL(W346:W1024,ROW()-ROW($W$1027)+1),"")</f>
        <v>0</v>
      </c>
      <c r="X1476">
        <f>IFERROR(SMALL(X346:X1024,ROW()-ROW($X$1027)+1),"")</f>
        <v>0</v>
      </c>
      <c r="Y1476">
        <f>IFERROR(SMALL(Y346:Y1024,ROW()-ROW($Y$1027)+1),"")</f>
        <v>0</v>
      </c>
      <c r="Z1476">
        <f>IFERROR(SMALL(Z346:Z1024,ROW()-ROW($Z$1027)+1),"")</f>
        <v>0</v>
      </c>
      <c r="AA1476">
        <f>IFERROR(SMALL(AA346:AA1024,ROW()-ROW($AA$1027)+1),"")</f>
        <v>0</v>
      </c>
      <c r="AB1476">
        <f>IFERROR(SMALL(AB346:AB1024,ROW()-ROW($AB$1027)+1),"")</f>
        <v>0</v>
      </c>
      <c r="AC1476">
        <f>IFERROR(SMALL(AC346:AC1024,ROW()-ROW($AC$1027)+1),"")</f>
        <v>0</v>
      </c>
      <c r="AD1476">
        <f>IFERROR(SMALL(AD346:AD1024,ROW()-ROW($AD$1027)+1),"")</f>
        <v>0</v>
      </c>
      <c r="AE1476">
        <f>IFERROR(SMALL(AE346:AE1024,ROW()-ROW($AE$1027)+1),"")</f>
        <v>0</v>
      </c>
      <c r="AF1476">
        <f>IFERROR(SMALL(AF346:AF1024,ROW()-ROW($AF$1027)+1),"")</f>
        <v>0</v>
      </c>
      <c r="AG1476">
        <f>IFERROR(SMALL(AG346:AG1024,ROW()-ROW($AG$1027)+1),"")</f>
        <v>0</v>
      </c>
      <c r="AH1476">
        <f>IFERROR(SMALL(AH346:AH1024,ROW()-ROW($AH$1027)+1),"")</f>
        <v>0</v>
      </c>
      <c r="AI1476">
        <f>IFERROR(SMALL(AI346:AI1024,ROW()-ROW($AI$1027)+1),"")</f>
        <v>0</v>
      </c>
      <c r="AJ1476">
        <f>IFERROR(SMALL(AJ346:AJ1024,ROW()-ROW($AJ$1027)+1),"")</f>
        <v>0</v>
      </c>
      <c r="AM1476">
        <f>IFERROR(SMALL(AM346:AM1024,ROW()-ROW($AM$1027)+1),"")</f>
        <v>0</v>
      </c>
      <c r="AN1476">
        <f>IFERROR(SMALL(AN346:AN1024,ROW()-ROW($AN$1027)+1),"")</f>
        <v>0</v>
      </c>
      <c r="AO1476">
        <f>IFERROR(SMALL(AO346:AO1024,ROW()-ROW($AO$1027)+1),"")</f>
        <v>0</v>
      </c>
      <c r="AP1476">
        <f>IFERROR(SMALL(AP346:AP1024,ROW()-ROW($AP$1027)+1),"")</f>
        <v>0</v>
      </c>
      <c r="AQ1476">
        <f>IFERROR(SMALL(AQ346:AQ1024,ROW()-ROW($AQ$1027)+1),"")</f>
        <v>0</v>
      </c>
      <c r="AR1476">
        <f>IFERROR(SMALL(AR346:AR1024,ROW()-ROW($AR$1027)+1),"")</f>
        <v>0</v>
      </c>
      <c r="AS1476">
        <f>IFERROR(SMALL(AS346:AS1024,ROW()-ROW($AS$1027)+1),"")</f>
        <v>0</v>
      </c>
      <c r="AT1476">
        <f>IFERROR(SMALL(AT346:AT1024,ROW()-ROW($AT$1027)+1),"")</f>
        <v>0</v>
      </c>
      <c r="AU1476">
        <f>IFERROR(SMALL(AU346:AU1024,ROW()-ROW($AU$1027)+1),"")</f>
        <v>0</v>
      </c>
      <c r="AV1476">
        <f>IFERROR(SMALL(AV346:AV1024,ROW()-ROW($AV$1027)+1),"")</f>
        <v>0</v>
      </c>
      <c r="AW1476">
        <f>IFERROR(SMALL(AW346:AW1024,ROW()-ROW($AW$1027)+1),"")</f>
        <v>0</v>
      </c>
      <c r="AX1476">
        <f>IFERROR(SMALL(AX346:AX1024,ROW()-ROW($AX$1027)+1),"")</f>
        <v>0</v>
      </c>
      <c r="AY1476">
        <f>IFERROR(SMALL(AY346:AY1024,ROW()-ROW($AY$1027)+1),"")</f>
        <v>0</v>
      </c>
      <c r="AZ1476">
        <f>IFERROR(SMALL(AZ346:AZ1024,ROW()-ROW($AZ$1027)+1),"")</f>
        <v>0</v>
      </c>
      <c r="BA1476">
        <f>IFERROR(SMALL(BA346:BA1024,ROW()-ROW($BA$1027)+1),"")</f>
        <v>0</v>
      </c>
      <c r="BB1476">
        <f>IFERROR(SMALL(BB346:BB1024,ROW()-ROW($BB$1027)+1),"")</f>
        <v>0</v>
      </c>
      <c r="BC1476">
        <f>IFERROR(SMALL(BC346:BC1024,ROW()-ROW($BC$1027)+1),"")</f>
        <v>0</v>
      </c>
      <c r="BD1476">
        <f>IFERROR(SMALL(BD346:BD1024,ROW()-ROW($BD$1027)+1),"")</f>
        <v>0</v>
      </c>
      <c r="BE1476">
        <f>IFERROR(SMALL(BE346:BE1024,ROW()-ROW($BE$1027)+1),"")</f>
        <v>0</v>
      </c>
      <c r="BF1476">
        <f>IFERROR(SMALL(BF346:BF1024,ROW()-ROW($BF$1027)+1),"")</f>
        <v>0</v>
      </c>
      <c r="BG1476">
        <f>IFERROR(SMALL(BG346:BG1024,ROW()-ROW($BG$1027)+1),"")</f>
        <v>0</v>
      </c>
      <c r="BH1476">
        <f>IFERROR(SMALL(BH346:BH1024,ROW()-ROW($BH$1027)+1),"")</f>
        <v>0</v>
      </c>
      <c r="BI1476">
        <f>IFERROR(SMALL(BI346:BI1024,ROW()-ROW($BI$1027)+1),"")</f>
        <v>0</v>
      </c>
      <c r="BJ1476">
        <f>IFERROR(SMALL(BJ346:BJ1024,ROW()-ROW($BJ$1027)+1),"")</f>
        <v>0</v>
      </c>
      <c r="BK1476">
        <f>IFERROR(SMALL(BK346:BK1024,ROW()-ROW($BK$1027)+1),"")</f>
        <v>0</v>
      </c>
      <c r="BL1476">
        <f>IFERROR(SMALL(BL346:BL1024,ROW()-ROW($BL$1027)+1),"")</f>
        <v>0</v>
      </c>
      <c r="BM1476">
        <f>IFERROR(SMALL(BM346:BM1024,ROW()-ROW($BM$1027)+1),"")</f>
        <v>0</v>
      </c>
      <c r="BN1476">
        <f>IFERROR(SMALL(BN346:BN1024,ROW()-ROW($BN$1027)+1),"")</f>
        <v>0</v>
      </c>
      <c r="BO1476">
        <f>IFERROR(SMALL(BO346:BO1024,ROW()-ROW($BO$1027)+1),"")</f>
        <v>0</v>
      </c>
      <c r="BP1476">
        <f>IFERROR(SMALL(BP346:BP1024,ROW()-ROW($BP$1027)+1),"")</f>
        <v>0</v>
      </c>
      <c r="BQ1476">
        <f>IFERROR(SMALL(BQ346:BQ1024,ROW()-ROW($BQ$1027)+1),"")</f>
        <v>0</v>
      </c>
      <c r="BR1476">
        <f>IFERROR(SMALL(BR346:BR1024,ROW()-ROW($BR$1027)+1),"")</f>
        <v>0</v>
      </c>
    </row>
    <row r="1477" spans="5:70">
      <c r="E1477">
        <f>IFERROR(SMALL(E346:E1024,ROW()-ROW($E$1027)+1),"")</f>
        <v>0</v>
      </c>
      <c r="F1477">
        <f>IFERROR(SMALL(F346:F1024,ROW()-ROW($F$1027)+1),"")</f>
        <v>0</v>
      </c>
      <c r="G1477">
        <f>IFERROR(SMALL(G346:G1024,ROW()-ROW($G$1027)+1),"")</f>
        <v>0</v>
      </c>
      <c r="H1477">
        <f>IFERROR(SMALL(H346:H1024,ROW()-ROW($H$1027)+1),"")</f>
        <v>0</v>
      </c>
      <c r="I1477">
        <f>IFERROR(SMALL(I346:I1024,ROW()-ROW($I$1027)+1),"")</f>
        <v>0</v>
      </c>
      <c r="J1477">
        <f>IFERROR(SMALL(J346:J1024,ROW()-ROW($J$1027)+1),"")</f>
        <v>0</v>
      </c>
      <c r="K1477">
        <f>IFERROR(SMALL(K346:K1024,ROW()-ROW($K$1027)+1),"")</f>
        <v>0</v>
      </c>
      <c r="L1477">
        <f>IFERROR(SMALL(L346:L1024,ROW()-ROW($L$1027)+1),"")</f>
        <v>0</v>
      </c>
      <c r="M1477">
        <f>IFERROR(SMALL(M346:M1024,ROW()-ROW($M$1027)+1),"")</f>
        <v>0</v>
      </c>
      <c r="N1477">
        <f>IFERROR(SMALL(N346:N1024,ROW()-ROW($N$1027)+1),"")</f>
        <v>0</v>
      </c>
      <c r="O1477">
        <f>IFERROR(SMALL(O346:O1024,ROW()-ROW($O$1027)+1),"")</f>
        <v>0</v>
      </c>
      <c r="P1477">
        <f>IFERROR(SMALL(P346:P1024,ROW()-ROW($P$1027)+1),"")</f>
        <v>0</v>
      </c>
      <c r="Q1477">
        <f>IFERROR(SMALL(Q346:Q1024,ROW()-ROW($Q$1027)+1),"")</f>
        <v>0</v>
      </c>
      <c r="R1477">
        <f>IFERROR(SMALL(R346:R1024,ROW()-ROW($R$1027)+1),"")</f>
        <v>0</v>
      </c>
      <c r="S1477">
        <f>IFERROR(SMALL(S346:S1024,ROW()-ROW($S$1027)+1),"")</f>
        <v>0</v>
      </c>
      <c r="T1477">
        <f>IFERROR(SMALL(T346:T1024,ROW()-ROW($T$1027)+1),"")</f>
        <v>0</v>
      </c>
      <c r="U1477">
        <f>IFERROR(SMALL(U346:U1024,ROW()-ROW($U$1027)+1),"")</f>
        <v>0</v>
      </c>
      <c r="V1477">
        <f>IFERROR(SMALL(V346:V1024,ROW()-ROW($V$1027)+1),"")</f>
        <v>0</v>
      </c>
      <c r="W1477">
        <f>IFERROR(SMALL(W346:W1024,ROW()-ROW($W$1027)+1),"")</f>
        <v>0</v>
      </c>
      <c r="X1477">
        <f>IFERROR(SMALL(X346:X1024,ROW()-ROW($X$1027)+1),"")</f>
        <v>0</v>
      </c>
      <c r="Y1477">
        <f>IFERROR(SMALL(Y346:Y1024,ROW()-ROW($Y$1027)+1),"")</f>
        <v>0</v>
      </c>
      <c r="Z1477">
        <f>IFERROR(SMALL(Z346:Z1024,ROW()-ROW($Z$1027)+1),"")</f>
        <v>0</v>
      </c>
      <c r="AA1477">
        <f>IFERROR(SMALL(AA346:AA1024,ROW()-ROW($AA$1027)+1),"")</f>
        <v>0</v>
      </c>
      <c r="AB1477">
        <f>IFERROR(SMALL(AB346:AB1024,ROW()-ROW($AB$1027)+1),"")</f>
        <v>0</v>
      </c>
      <c r="AC1477">
        <f>IFERROR(SMALL(AC346:AC1024,ROW()-ROW($AC$1027)+1),"")</f>
        <v>0</v>
      </c>
      <c r="AD1477">
        <f>IFERROR(SMALL(AD346:AD1024,ROW()-ROW($AD$1027)+1),"")</f>
        <v>0</v>
      </c>
      <c r="AE1477">
        <f>IFERROR(SMALL(AE346:AE1024,ROW()-ROW($AE$1027)+1),"")</f>
        <v>0</v>
      </c>
      <c r="AF1477">
        <f>IFERROR(SMALL(AF346:AF1024,ROW()-ROW($AF$1027)+1),"")</f>
        <v>0</v>
      </c>
      <c r="AG1477">
        <f>IFERROR(SMALL(AG346:AG1024,ROW()-ROW($AG$1027)+1),"")</f>
        <v>0</v>
      </c>
      <c r="AH1477">
        <f>IFERROR(SMALL(AH346:AH1024,ROW()-ROW($AH$1027)+1),"")</f>
        <v>0</v>
      </c>
      <c r="AI1477">
        <f>IFERROR(SMALL(AI346:AI1024,ROW()-ROW($AI$1027)+1),"")</f>
        <v>0</v>
      </c>
      <c r="AJ1477">
        <f>IFERROR(SMALL(AJ346:AJ1024,ROW()-ROW($AJ$1027)+1),"")</f>
        <v>0</v>
      </c>
      <c r="AM1477">
        <f>IFERROR(SMALL(AM346:AM1024,ROW()-ROW($AM$1027)+1),"")</f>
        <v>0</v>
      </c>
      <c r="AN1477">
        <f>IFERROR(SMALL(AN346:AN1024,ROW()-ROW($AN$1027)+1),"")</f>
        <v>0</v>
      </c>
      <c r="AO1477">
        <f>IFERROR(SMALL(AO346:AO1024,ROW()-ROW($AO$1027)+1),"")</f>
        <v>0</v>
      </c>
      <c r="AP1477">
        <f>IFERROR(SMALL(AP346:AP1024,ROW()-ROW($AP$1027)+1),"")</f>
        <v>0</v>
      </c>
      <c r="AQ1477">
        <f>IFERROR(SMALL(AQ346:AQ1024,ROW()-ROW($AQ$1027)+1),"")</f>
        <v>0</v>
      </c>
      <c r="AR1477">
        <f>IFERROR(SMALL(AR346:AR1024,ROW()-ROW($AR$1027)+1),"")</f>
        <v>0</v>
      </c>
      <c r="AS1477">
        <f>IFERROR(SMALL(AS346:AS1024,ROW()-ROW($AS$1027)+1),"")</f>
        <v>0</v>
      </c>
      <c r="AT1477">
        <f>IFERROR(SMALL(AT346:AT1024,ROW()-ROW($AT$1027)+1),"")</f>
        <v>0</v>
      </c>
      <c r="AU1477">
        <f>IFERROR(SMALL(AU346:AU1024,ROW()-ROW($AU$1027)+1),"")</f>
        <v>0</v>
      </c>
      <c r="AV1477">
        <f>IFERROR(SMALL(AV346:AV1024,ROW()-ROW($AV$1027)+1),"")</f>
        <v>0</v>
      </c>
      <c r="AW1477">
        <f>IFERROR(SMALL(AW346:AW1024,ROW()-ROW($AW$1027)+1),"")</f>
        <v>0</v>
      </c>
      <c r="AX1477">
        <f>IFERROR(SMALL(AX346:AX1024,ROW()-ROW($AX$1027)+1),"")</f>
        <v>0</v>
      </c>
      <c r="AY1477">
        <f>IFERROR(SMALL(AY346:AY1024,ROW()-ROW($AY$1027)+1),"")</f>
        <v>0</v>
      </c>
      <c r="AZ1477">
        <f>IFERROR(SMALL(AZ346:AZ1024,ROW()-ROW($AZ$1027)+1),"")</f>
        <v>0</v>
      </c>
      <c r="BA1477">
        <f>IFERROR(SMALL(BA346:BA1024,ROW()-ROW($BA$1027)+1),"")</f>
        <v>0</v>
      </c>
      <c r="BB1477">
        <f>IFERROR(SMALL(BB346:BB1024,ROW()-ROW($BB$1027)+1),"")</f>
        <v>0</v>
      </c>
      <c r="BC1477">
        <f>IFERROR(SMALL(BC346:BC1024,ROW()-ROW($BC$1027)+1),"")</f>
        <v>0</v>
      </c>
      <c r="BD1477">
        <f>IFERROR(SMALL(BD346:BD1024,ROW()-ROW($BD$1027)+1),"")</f>
        <v>0</v>
      </c>
      <c r="BE1477">
        <f>IFERROR(SMALL(BE346:BE1024,ROW()-ROW($BE$1027)+1),"")</f>
        <v>0</v>
      </c>
      <c r="BF1477">
        <f>IFERROR(SMALL(BF346:BF1024,ROW()-ROW($BF$1027)+1),"")</f>
        <v>0</v>
      </c>
      <c r="BG1477">
        <f>IFERROR(SMALL(BG346:BG1024,ROW()-ROW($BG$1027)+1),"")</f>
        <v>0</v>
      </c>
      <c r="BH1477">
        <f>IFERROR(SMALL(BH346:BH1024,ROW()-ROW($BH$1027)+1),"")</f>
        <v>0</v>
      </c>
      <c r="BI1477">
        <f>IFERROR(SMALL(BI346:BI1024,ROW()-ROW($BI$1027)+1),"")</f>
        <v>0</v>
      </c>
      <c r="BJ1477">
        <f>IFERROR(SMALL(BJ346:BJ1024,ROW()-ROW($BJ$1027)+1),"")</f>
        <v>0</v>
      </c>
      <c r="BK1477">
        <f>IFERROR(SMALL(BK346:BK1024,ROW()-ROW($BK$1027)+1),"")</f>
        <v>0</v>
      </c>
      <c r="BL1477">
        <f>IFERROR(SMALL(BL346:BL1024,ROW()-ROW($BL$1027)+1),"")</f>
        <v>0</v>
      </c>
      <c r="BM1477">
        <f>IFERROR(SMALL(BM346:BM1024,ROW()-ROW($BM$1027)+1),"")</f>
        <v>0</v>
      </c>
      <c r="BN1477">
        <f>IFERROR(SMALL(BN346:BN1024,ROW()-ROW($BN$1027)+1),"")</f>
        <v>0</v>
      </c>
      <c r="BO1477">
        <f>IFERROR(SMALL(BO346:BO1024,ROW()-ROW($BO$1027)+1),"")</f>
        <v>0</v>
      </c>
      <c r="BP1477">
        <f>IFERROR(SMALL(BP346:BP1024,ROW()-ROW($BP$1027)+1),"")</f>
        <v>0</v>
      </c>
      <c r="BQ1477">
        <f>IFERROR(SMALL(BQ346:BQ1024,ROW()-ROW($BQ$1027)+1),"")</f>
        <v>0</v>
      </c>
      <c r="BR1477">
        <f>IFERROR(SMALL(BR346:BR1024,ROW()-ROW($BR$1027)+1),"")</f>
        <v>0</v>
      </c>
    </row>
    <row r="1478" spans="5:70">
      <c r="E1478">
        <f>IFERROR(SMALL(E346:E1024,ROW()-ROW($E$1027)+1),"")</f>
        <v>0</v>
      </c>
      <c r="F1478">
        <f>IFERROR(SMALL(F346:F1024,ROW()-ROW($F$1027)+1),"")</f>
        <v>0</v>
      </c>
      <c r="G1478">
        <f>IFERROR(SMALL(G346:G1024,ROW()-ROW($G$1027)+1),"")</f>
        <v>0</v>
      </c>
      <c r="H1478">
        <f>IFERROR(SMALL(H346:H1024,ROW()-ROW($H$1027)+1),"")</f>
        <v>0</v>
      </c>
      <c r="I1478">
        <f>IFERROR(SMALL(I346:I1024,ROW()-ROW($I$1027)+1),"")</f>
        <v>0</v>
      </c>
      <c r="J1478">
        <f>IFERROR(SMALL(J346:J1024,ROW()-ROW($J$1027)+1),"")</f>
        <v>0</v>
      </c>
      <c r="K1478">
        <f>IFERROR(SMALL(K346:K1024,ROW()-ROW($K$1027)+1),"")</f>
        <v>0</v>
      </c>
      <c r="L1478">
        <f>IFERROR(SMALL(L346:L1024,ROW()-ROW($L$1027)+1),"")</f>
        <v>0</v>
      </c>
      <c r="M1478">
        <f>IFERROR(SMALL(M346:M1024,ROW()-ROW($M$1027)+1),"")</f>
        <v>0</v>
      </c>
      <c r="N1478">
        <f>IFERROR(SMALL(N346:N1024,ROW()-ROW($N$1027)+1),"")</f>
        <v>0</v>
      </c>
      <c r="O1478">
        <f>IFERROR(SMALL(O346:O1024,ROW()-ROW($O$1027)+1),"")</f>
        <v>0</v>
      </c>
      <c r="P1478">
        <f>IFERROR(SMALL(P346:P1024,ROW()-ROW($P$1027)+1),"")</f>
        <v>0</v>
      </c>
      <c r="Q1478">
        <f>IFERROR(SMALL(Q346:Q1024,ROW()-ROW($Q$1027)+1),"")</f>
        <v>0</v>
      </c>
      <c r="R1478">
        <f>IFERROR(SMALL(R346:R1024,ROW()-ROW($R$1027)+1),"")</f>
        <v>0</v>
      </c>
      <c r="S1478">
        <f>IFERROR(SMALL(S346:S1024,ROW()-ROW($S$1027)+1),"")</f>
        <v>0</v>
      </c>
      <c r="T1478">
        <f>IFERROR(SMALL(T346:T1024,ROW()-ROW($T$1027)+1),"")</f>
        <v>0</v>
      </c>
      <c r="U1478">
        <f>IFERROR(SMALL(U346:U1024,ROW()-ROW($U$1027)+1),"")</f>
        <v>0</v>
      </c>
      <c r="V1478">
        <f>IFERROR(SMALL(V346:V1024,ROW()-ROW($V$1027)+1),"")</f>
        <v>0</v>
      </c>
      <c r="W1478">
        <f>IFERROR(SMALL(W346:W1024,ROW()-ROW($W$1027)+1),"")</f>
        <v>0</v>
      </c>
      <c r="X1478">
        <f>IFERROR(SMALL(X346:X1024,ROW()-ROW($X$1027)+1),"")</f>
        <v>0</v>
      </c>
      <c r="Y1478">
        <f>IFERROR(SMALL(Y346:Y1024,ROW()-ROW($Y$1027)+1),"")</f>
        <v>0</v>
      </c>
      <c r="Z1478">
        <f>IFERROR(SMALL(Z346:Z1024,ROW()-ROW($Z$1027)+1),"")</f>
        <v>0</v>
      </c>
      <c r="AA1478">
        <f>IFERROR(SMALL(AA346:AA1024,ROW()-ROW($AA$1027)+1),"")</f>
        <v>0</v>
      </c>
      <c r="AB1478">
        <f>IFERROR(SMALL(AB346:AB1024,ROW()-ROW($AB$1027)+1),"")</f>
        <v>0</v>
      </c>
      <c r="AC1478">
        <f>IFERROR(SMALL(AC346:AC1024,ROW()-ROW($AC$1027)+1),"")</f>
        <v>0</v>
      </c>
      <c r="AD1478">
        <f>IFERROR(SMALL(AD346:AD1024,ROW()-ROW($AD$1027)+1),"")</f>
        <v>0</v>
      </c>
      <c r="AE1478">
        <f>IFERROR(SMALL(AE346:AE1024,ROW()-ROW($AE$1027)+1),"")</f>
        <v>0</v>
      </c>
      <c r="AF1478">
        <f>IFERROR(SMALL(AF346:AF1024,ROW()-ROW($AF$1027)+1),"")</f>
        <v>0</v>
      </c>
      <c r="AG1478">
        <f>IFERROR(SMALL(AG346:AG1024,ROW()-ROW($AG$1027)+1),"")</f>
        <v>0</v>
      </c>
      <c r="AH1478">
        <f>IFERROR(SMALL(AH346:AH1024,ROW()-ROW($AH$1027)+1),"")</f>
        <v>0</v>
      </c>
      <c r="AI1478">
        <f>IFERROR(SMALL(AI346:AI1024,ROW()-ROW($AI$1027)+1),"")</f>
        <v>0</v>
      </c>
      <c r="AJ1478">
        <f>IFERROR(SMALL(AJ346:AJ1024,ROW()-ROW($AJ$1027)+1),"")</f>
        <v>0</v>
      </c>
      <c r="AM1478">
        <f>IFERROR(SMALL(AM346:AM1024,ROW()-ROW($AM$1027)+1),"")</f>
        <v>0</v>
      </c>
      <c r="AN1478">
        <f>IFERROR(SMALL(AN346:AN1024,ROW()-ROW($AN$1027)+1),"")</f>
        <v>0</v>
      </c>
      <c r="AO1478">
        <f>IFERROR(SMALL(AO346:AO1024,ROW()-ROW($AO$1027)+1),"")</f>
        <v>0</v>
      </c>
      <c r="AP1478">
        <f>IFERROR(SMALL(AP346:AP1024,ROW()-ROW($AP$1027)+1),"")</f>
        <v>0</v>
      </c>
      <c r="AQ1478">
        <f>IFERROR(SMALL(AQ346:AQ1024,ROW()-ROW($AQ$1027)+1),"")</f>
        <v>0</v>
      </c>
      <c r="AR1478">
        <f>IFERROR(SMALL(AR346:AR1024,ROW()-ROW($AR$1027)+1),"")</f>
        <v>0</v>
      </c>
      <c r="AS1478">
        <f>IFERROR(SMALL(AS346:AS1024,ROW()-ROW($AS$1027)+1),"")</f>
        <v>0</v>
      </c>
      <c r="AT1478">
        <f>IFERROR(SMALL(AT346:AT1024,ROW()-ROW($AT$1027)+1),"")</f>
        <v>0</v>
      </c>
      <c r="AU1478">
        <f>IFERROR(SMALL(AU346:AU1024,ROW()-ROW($AU$1027)+1),"")</f>
        <v>0</v>
      </c>
      <c r="AV1478">
        <f>IFERROR(SMALL(AV346:AV1024,ROW()-ROW($AV$1027)+1),"")</f>
        <v>0</v>
      </c>
      <c r="AW1478">
        <f>IFERROR(SMALL(AW346:AW1024,ROW()-ROW($AW$1027)+1),"")</f>
        <v>0</v>
      </c>
      <c r="AX1478">
        <f>IFERROR(SMALL(AX346:AX1024,ROW()-ROW($AX$1027)+1),"")</f>
        <v>0</v>
      </c>
      <c r="AY1478">
        <f>IFERROR(SMALL(AY346:AY1024,ROW()-ROW($AY$1027)+1),"")</f>
        <v>0</v>
      </c>
      <c r="AZ1478">
        <f>IFERROR(SMALL(AZ346:AZ1024,ROW()-ROW($AZ$1027)+1),"")</f>
        <v>0</v>
      </c>
      <c r="BA1478">
        <f>IFERROR(SMALL(BA346:BA1024,ROW()-ROW($BA$1027)+1),"")</f>
        <v>0</v>
      </c>
      <c r="BB1478">
        <f>IFERROR(SMALL(BB346:BB1024,ROW()-ROW($BB$1027)+1),"")</f>
        <v>0</v>
      </c>
      <c r="BC1478">
        <f>IFERROR(SMALL(BC346:BC1024,ROW()-ROW($BC$1027)+1),"")</f>
        <v>0</v>
      </c>
      <c r="BD1478">
        <f>IFERROR(SMALL(BD346:BD1024,ROW()-ROW($BD$1027)+1),"")</f>
        <v>0</v>
      </c>
      <c r="BE1478">
        <f>IFERROR(SMALL(BE346:BE1024,ROW()-ROW($BE$1027)+1),"")</f>
        <v>0</v>
      </c>
      <c r="BF1478">
        <f>IFERROR(SMALL(BF346:BF1024,ROW()-ROW($BF$1027)+1),"")</f>
        <v>0</v>
      </c>
      <c r="BG1478">
        <f>IFERROR(SMALL(BG346:BG1024,ROW()-ROW($BG$1027)+1),"")</f>
        <v>0</v>
      </c>
      <c r="BH1478">
        <f>IFERROR(SMALL(BH346:BH1024,ROW()-ROW($BH$1027)+1),"")</f>
        <v>0</v>
      </c>
      <c r="BI1478">
        <f>IFERROR(SMALL(BI346:BI1024,ROW()-ROW($BI$1027)+1),"")</f>
        <v>0</v>
      </c>
      <c r="BJ1478">
        <f>IFERROR(SMALL(BJ346:BJ1024,ROW()-ROW($BJ$1027)+1),"")</f>
        <v>0</v>
      </c>
      <c r="BK1478">
        <f>IFERROR(SMALL(BK346:BK1024,ROW()-ROW($BK$1027)+1),"")</f>
        <v>0</v>
      </c>
      <c r="BL1478">
        <f>IFERROR(SMALL(BL346:BL1024,ROW()-ROW($BL$1027)+1),"")</f>
        <v>0</v>
      </c>
      <c r="BM1478">
        <f>IFERROR(SMALL(BM346:BM1024,ROW()-ROW($BM$1027)+1),"")</f>
        <v>0</v>
      </c>
      <c r="BN1478">
        <f>IFERROR(SMALL(BN346:BN1024,ROW()-ROW($BN$1027)+1),"")</f>
        <v>0</v>
      </c>
      <c r="BO1478">
        <f>IFERROR(SMALL(BO346:BO1024,ROW()-ROW($BO$1027)+1),"")</f>
        <v>0</v>
      </c>
      <c r="BP1478">
        <f>IFERROR(SMALL(BP346:BP1024,ROW()-ROW($BP$1027)+1),"")</f>
        <v>0</v>
      </c>
      <c r="BQ1478">
        <f>IFERROR(SMALL(BQ346:BQ1024,ROW()-ROW($BQ$1027)+1),"")</f>
        <v>0</v>
      </c>
      <c r="BR1478">
        <f>IFERROR(SMALL(BR346:BR1024,ROW()-ROW($BR$1027)+1),"")</f>
        <v>0</v>
      </c>
    </row>
    <row r="1479" spans="5:70">
      <c r="E1479">
        <f>IFERROR(SMALL(E346:E1024,ROW()-ROW($E$1027)+1),"")</f>
        <v>0</v>
      </c>
      <c r="F1479">
        <f>IFERROR(SMALL(F346:F1024,ROW()-ROW($F$1027)+1),"")</f>
        <v>0</v>
      </c>
      <c r="G1479">
        <f>IFERROR(SMALL(G346:G1024,ROW()-ROW($G$1027)+1),"")</f>
        <v>0</v>
      </c>
      <c r="H1479">
        <f>IFERROR(SMALL(H346:H1024,ROW()-ROW($H$1027)+1),"")</f>
        <v>0</v>
      </c>
      <c r="I1479">
        <f>IFERROR(SMALL(I346:I1024,ROW()-ROW($I$1027)+1),"")</f>
        <v>0</v>
      </c>
      <c r="J1479">
        <f>IFERROR(SMALL(J346:J1024,ROW()-ROW($J$1027)+1),"")</f>
        <v>0</v>
      </c>
      <c r="K1479">
        <f>IFERROR(SMALL(K346:K1024,ROW()-ROW($K$1027)+1),"")</f>
        <v>0</v>
      </c>
      <c r="L1479">
        <f>IFERROR(SMALL(L346:L1024,ROW()-ROW($L$1027)+1),"")</f>
        <v>0</v>
      </c>
      <c r="M1479">
        <f>IFERROR(SMALL(M346:M1024,ROW()-ROW($M$1027)+1),"")</f>
        <v>0</v>
      </c>
      <c r="N1479">
        <f>IFERROR(SMALL(N346:N1024,ROW()-ROW($N$1027)+1),"")</f>
        <v>0</v>
      </c>
      <c r="O1479">
        <f>IFERROR(SMALL(O346:O1024,ROW()-ROW($O$1027)+1),"")</f>
        <v>0</v>
      </c>
      <c r="P1479">
        <f>IFERROR(SMALL(P346:P1024,ROW()-ROW($P$1027)+1),"")</f>
        <v>0</v>
      </c>
      <c r="Q1479">
        <f>IFERROR(SMALL(Q346:Q1024,ROW()-ROW($Q$1027)+1),"")</f>
        <v>0</v>
      </c>
      <c r="R1479">
        <f>IFERROR(SMALL(R346:R1024,ROW()-ROW($R$1027)+1),"")</f>
        <v>0</v>
      </c>
      <c r="S1479">
        <f>IFERROR(SMALL(S346:S1024,ROW()-ROW($S$1027)+1),"")</f>
        <v>0</v>
      </c>
      <c r="T1479">
        <f>IFERROR(SMALL(T346:T1024,ROW()-ROW($T$1027)+1),"")</f>
        <v>0</v>
      </c>
      <c r="U1479">
        <f>IFERROR(SMALL(U346:U1024,ROW()-ROW($U$1027)+1),"")</f>
        <v>0</v>
      </c>
      <c r="V1479">
        <f>IFERROR(SMALL(V346:V1024,ROW()-ROW($V$1027)+1),"")</f>
        <v>0</v>
      </c>
      <c r="W1479">
        <f>IFERROR(SMALL(W346:W1024,ROW()-ROW($W$1027)+1),"")</f>
        <v>0</v>
      </c>
      <c r="X1479">
        <f>IFERROR(SMALL(X346:X1024,ROW()-ROW($X$1027)+1),"")</f>
        <v>0</v>
      </c>
      <c r="Y1479">
        <f>IFERROR(SMALL(Y346:Y1024,ROW()-ROW($Y$1027)+1),"")</f>
        <v>0</v>
      </c>
      <c r="Z1479">
        <f>IFERROR(SMALL(Z346:Z1024,ROW()-ROW($Z$1027)+1),"")</f>
        <v>0</v>
      </c>
      <c r="AA1479">
        <f>IFERROR(SMALL(AA346:AA1024,ROW()-ROW($AA$1027)+1),"")</f>
        <v>0</v>
      </c>
      <c r="AB1479">
        <f>IFERROR(SMALL(AB346:AB1024,ROW()-ROW($AB$1027)+1),"")</f>
        <v>0</v>
      </c>
      <c r="AC1479">
        <f>IFERROR(SMALL(AC346:AC1024,ROW()-ROW($AC$1027)+1),"")</f>
        <v>0</v>
      </c>
      <c r="AD1479">
        <f>IFERROR(SMALL(AD346:AD1024,ROW()-ROW($AD$1027)+1),"")</f>
        <v>0</v>
      </c>
      <c r="AE1479">
        <f>IFERROR(SMALL(AE346:AE1024,ROW()-ROW($AE$1027)+1),"")</f>
        <v>0</v>
      </c>
      <c r="AF1479">
        <f>IFERROR(SMALL(AF346:AF1024,ROW()-ROW($AF$1027)+1),"")</f>
        <v>0</v>
      </c>
      <c r="AG1479">
        <f>IFERROR(SMALL(AG346:AG1024,ROW()-ROW($AG$1027)+1),"")</f>
        <v>0</v>
      </c>
      <c r="AH1479">
        <f>IFERROR(SMALL(AH346:AH1024,ROW()-ROW($AH$1027)+1),"")</f>
        <v>0</v>
      </c>
      <c r="AI1479">
        <f>IFERROR(SMALL(AI346:AI1024,ROW()-ROW($AI$1027)+1),"")</f>
        <v>0</v>
      </c>
      <c r="AJ1479">
        <f>IFERROR(SMALL(AJ346:AJ1024,ROW()-ROW($AJ$1027)+1),"")</f>
        <v>0</v>
      </c>
      <c r="AM1479">
        <f>IFERROR(SMALL(AM346:AM1024,ROW()-ROW($AM$1027)+1),"")</f>
        <v>0</v>
      </c>
      <c r="AN1479">
        <f>IFERROR(SMALL(AN346:AN1024,ROW()-ROW($AN$1027)+1),"")</f>
        <v>0</v>
      </c>
      <c r="AO1479">
        <f>IFERROR(SMALL(AO346:AO1024,ROW()-ROW($AO$1027)+1),"")</f>
        <v>0</v>
      </c>
      <c r="AP1479">
        <f>IFERROR(SMALL(AP346:AP1024,ROW()-ROW($AP$1027)+1),"")</f>
        <v>0</v>
      </c>
      <c r="AQ1479">
        <f>IFERROR(SMALL(AQ346:AQ1024,ROW()-ROW($AQ$1027)+1),"")</f>
        <v>0</v>
      </c>
      <c r="AR1479">
        <f>IFERROR(SMALL(AR346:AR1024,ROW()-ROW($AR$1027)+1),"")</f>
        <v>0</v>
      </c>
      <c r="AS1479">
        <f>IFERROR(SMALL(AS346:AS1024,ROW()-ROW($AS$1027)+1),"")</f>
        <v>0</v>
      </c>
      <c r="AT1479">
        <f>IFERROR(SMALL(AT346:AT1024,ROW()-ROW($AT$1027)+1),"")</f>
        <v>0</v>
      </c>
      <c r="AU1479">
        <f>IFERROR(SMALL(AU346:AU1024,ROW()-ROW($AU$1027)+1),"")</f>
        <v>0</v>
      </c>
      <c r="AV1479">
        <f>IFERROR(SMALL(AV346:AV1024,ROW()-ROW($AV$1027)+1),"")</f>
        <v>0</v>
      </c>
      <c r="AW1479">
        <f>IFERROR(SMALL(AW346:AW1024,ROW()-ROW($AW$1027)+1),"")</f>
        <v>0</v>
      </c>
      <c r="AX1479">
        <f>IFERROR(SMALL(AX346:AX1024,ROW()-ROW($AX$1027)+1),"")</f>
        <v>0</v>
      </c>
      <c r="AY1479">
        <f>IFERROR(SMALL(AY346:AY1024,ROW()-ROW($AY$1027)+1),"")</f>
        <v>0</v>
      </c>
      <c r="AZ1479">
        <f>IFERROR(SMALL(AZ346:AZ1024,ROW()-ROW($AZ$1027)+1),"")</f>
        <v>0</v>
      </c>
      <c r="BA1479">
        <f>IFERROR(SMALL(BA346:BA1024,ROW()-ROW($BA$1027)+1),"")</f>
        <v>0</v>
      </c>
      <c r="BB1479">
        <f>IFERROR(SMALL(BB346:BB1024,ROW()-ROW($BB$1027)+1),"")</f>
        <v>0</v>
      </c>
      <c r="BC1479">
        <f>IFERROR(SMALL(BC346:BC1024,ROW()-ROW($BC$1027)+1),"")</f>
        <v>0</v>
      </c>
      <c r="BD1479">
        <f>IFERROR(SMALL(BD346:BD1024,ROW()-ROW($BD$1027)+1),"")</f>
        <v>0</v>
      </c>
      <c r="BE1479">
        <f>IFERROR(SMALL(BE346:BE1024,ROW()-ROW($BE$1027)+1),"")</f>
        <v>0</v>
      </c>
      <c r="BF1479">
        <f>IFERROR(SMALL(BF346:BF1024,ROW()-ROW($BF$1027)+1),"")</f>
        <v>0</v>
      </c>
      <c r="BG1479">
        <f>IFERROR(SMALL(BG346:BG1024,ROW()-ROW($BG$1027)+1),"")</f>
        <v>0</v>
      </c>
      <c r="BH1479">
        <f>IFERROR(SMALL(BH346:BH1024,ROW()-ROW($BH$1027)+1),"")</f>
        <v>0</v>
      </c>
      <c r="BI1479">
        <f>IFERROR(SMALL(BI346:BI1024,ROW()-ROW($BI$1027)+1),"")</f>
        <v>0</v>
      </c>
      <c r="BJ1479">
        <f>IFERROR(SMALL(BJ346:BJ1024,ROW()-ROW($BJ$1027)+1),"")</f>
        <v>0</v>
      </c>
      <c r="BK1479">
        <f>IFERROR(SMALL(BK346:BK1024,ROW()-ROW($BK$1027)+1),"")</f>
        <v>0</v>
      </c>
      <c r="BL1479">
        <f>IFERROR(SMALL(BL346:BL1024,ROW()-ROW($BL$1027)+1),"")</f>
        <v>0</v>
      </c>
      <c r="BM1479">
        <f>IFERROR(SMALL(BM346:BM1024,ROW()-ROW($BM$1027)+1),"")</f>
        <v>0</v>
      </c>
      <c r="BN1479">
        <f>IFERROR(SMALL(BN346:BN1024,ROW()-ROW($BN$1027)+1),"")</f>
        <v>0</v>
      </c>
      <c r="BO1479">
        <f>IFERROR(SMALL(BO346:BO1024,ROW()-ROW($BO$1027)+1),"")</f>
        <v>0</v>
      </c>
      <c r="BP1479">
        <f>IFERROR(SMALL(BP346:BP1024,ROW()-ROW($BP$1027)+1),"")</f>
        <v>0</v>
      </c>
      <c r="BQ1479">
        <f>IFERROR(SMALL(BQ346:BQ1024,ROW()-ROW($BQ$1027)+1),"")</f>
        <v>0</v>
      </c>
      <c r="BR1479">
        <f>IFERROR(SMALL(BR346:BR1024,ROW()-ROW($BR$1027)+1),"")</f>
        <v>0</v>
      </c>
    </row>
    <row r="1480" spans="5:70">
      <c r="E1480">
        <f>IFERROR(SMALL(E346:E1024,ROW()-ROW($E$1027)+1),"")</f>
        <v>0</v>
      </c>
      <c r="F1480">
        <f>IFERROR(SMALL(F346:F1024,ROW()-ROW($F$1027)+1),"")</f>
        <v>0</v>
      </c>
      <c r="G1480">
        <f>IFERROR(SMALL(G346:G1024,ROW()-ROW($G$1027)+1),"")</f>
        <v>0</v>
      </c>
      <c r="H1480">
        <f>IFERROR(SMALL(H346:H1024,ROW()-ROW($H$1027)+1),"")</f>
        <v>0</v>
      </c>
      <c r="I1480">
        <f>IFERROR(SMALL(I346:I1024,ROW()-ROW($I$1027)+1),"")</f>
        <v>0</v>
      </c>
      <c r="J1480">
        <f>IFERROR(SMALL(J346:J1024,ROW()-ROW($J$1027)+1),"")</f>
        <v>0</v>
      </c>
      <c r="K1480">
        <f>IFERROR(SMALL(K346:K1024,ROW()-ROW($K$1027)+1),"")</f>
        <v>0</v>
      </c>
      <c r="L1480">
        <f>IFERROR(SMALL(L346:L1024,ROW()-ROW($L$1027)+1),"")</f>
        <v>0</v>
      </c>
      <c r="M1480">
        <f>IFERROR(SMALL(M346:M1024,ROW()-ROW($M$1027)+1),"")</f>
        <v>0</v>
      </c>
      <c r="N1480">
        <f>IFERROR(SMALL(N346:N1024,ROW()-ROW($N$1027)+1),"")</f>
        <v>0</v>
      </c>
      <c r="O1480">
        <f>IFERROR(SMALL(O346:O1024,ROW()-ROW($O$1027)+1),"")</f>
        <v>0</v>
      </c>
      <c r="P1480">
        <f>IFERROR(SMALL(P346:P1024,ROW()-ROW($P$1027)+1),"")</f>
        <v>0</v>
      </c>
      <c r="Q1480">
        <f>IFERROR(SMALL(Q346:Q1024,ROW()-ROW($Q$1027)+1),"")</f>
        <v>0</v>
      </c>
      <c r="R1480">
        <f>IFERROR(SMALL(R346:R1024,ROW()-ROW($R$1027)+1),"")</f>
        <v>0</v>
      </c>
      <c r="S1480">
        <f>IFERROR(SMALL(S346:S1024,ROW()-ROW($S$1027)+1),"")</f>
        <v>0</v>
      </c>
      <c r="T1480">
        <f>IFERROR(SMALL(T346:T1024,ROW()-ROW($T$1027)+1),"")</f>
        <v>0</v>
      </c>
      <c r="U1480">
        <f>IFERROR(SMALL(U346:U1024,ROW()-ROW($U$1027)+1),"")</f>
        <v>0</v>
      </c>
      <c r="V1480">
        <f>IFERROR(SMALL(V346:V1024,ROW()-ROW($V$1027)+1),"")</f>
        <v>0</v>
      </c>
      <c r="W1480">
        <f>IFERROR(SMALL(W346:W1024,ROW()-ROW($W$1027)+1),"")</f>
        <v>0</v>
      </c>
      <c r="X1480">
        <f>IFERROR(SMALL(X346:X1024,ROW()-ROW($X$1027)+1),"")</f>
        <v>0</v>
      </c>
      <c r="Y1480">
        <f>IFERROR(SMALL(Y346:Y1024,ROW()-ROW($Y$1027)+1),"")</f>
        <v>0</v>
      </c>
      <c r="Z1480">
        <f>IFERROR(SMALL(Z346:Z1024,ROW()-ROW($Z$1027)+1),"")</f>
        <v>0</v>
      </c>
      <c r="AA1480">
        <f>IFERROR(SMALL(AA346:AA1024,ROW()-ROW($AA$1027)+1),"")</f>
        <v>0</v>
      </c>
      <c r="AB1480">
        <f>IFERROR(SMALL(AB346:AB1024,ROW()-ROW($AB$1027)+1),"")</f>
        <v>0</v>
      </c>
      <c r="AC1480">
        <f>IFERROR(SMALL(AC346:AC1024,ROW()-ROW($AC$1027)+1),"")</f>
        <v>0</v>
      </c>
      <c r="AD1480">
        <f>IFERROR(SMALL(AD346:AD1024,ROW()-ROW($AD$1027)+1),"")</f>
        <v>0</v>
      </c>
      <c r="AE1480">
        <f>IFERROR(SMALL(AE346:AE1024,ROW()-ROW($AE$1027)+1),"")</f>
        <v>0</v>
      </c>
      <c r="AF1480">
        <f>IFERROR(SMALL(AF346:AF1024,ROW()-ROW($AF$1027)+1),"")</f>
        <v>0</v>
      </c>
      <c r="AG1480">
        <f>IFERROR(SMALL(AG346:AG1024,ROW()-ROW($AG$1027)+1),"")</f>
        <v>0</v>
      </c>
      <c r="AH1480">
        <f>IFERROR(SMALL(AH346:AH1024,ROW()-ROW($AH$1027)+1),"")</f>
        <v>0</v>
      </c>
      <c r="AI1480">
        <f>IFERROR(SMALL(AI346:AI1024,ROW()-ROW($AI$1027)+1),"")</f>
        <v>0</v>
      </c>
      <c r="AJ1480">
        <f>IFERROR(SMALL(AJ346:AJ1024,ROW()-ROW($AJ$1027)+1),"")</f>
        <v>0</v>
      </c>
      <c r="AM1480">
        <f>IFERROR(SMALL(AM346:AM1024,ROW()-ROW($AM$1027)+1),"")</f>
        <v>0</v>
      </c>
      <c r="AN1480">
        <f>IFERROR(SMALL(AN346:AN1024,ROW()-ROW($AN$1027)+1),"")</f>
        <v>0</v>
      </c>
      <c r="AO1480">
        <f>IFERROR(SMALL(AO346:AO1024,ROW()-ROW($AO$1027)+1),"")</f>
        <v>0</v>
      </c>
      <c r="AP1480">
        <f>IFERROR(SMALL(AP346:AP1024,ROW()-ROW($AP$1027)+1),"")</f>
        <v>0</v>
      </c>
      <c r="AQ1480">
        <f>IFERROR(SMALL(AQ346:AQ1024,ROW()-ROW($AQ$1027)+1),"")</f>
        <v>0</v>
      </c>
      <c r="AR1480">
        <f>IFERROR(SMALL(AR346:AR1024,ROW()-ROW($AR$1027)+1),"")</f>
        <v>0</v>
      </c>
      <c r="AS1480">
        <f>IFERROR(SMALL(AS346:AS1024,ROW()-ROW($AS$1027)+1),"")</f>
        <v>0</v>
      </c>
      <c r="AT1480">
        <f>IFERROR(SMALL(AT346:AT1024,ROW()-ROW($AT$1027)+1),"")</f>
        <v>0</v>
      </c>
      <c r="AU1480">
        <f>IFERROR(SMALL(AU346:AU1024,ROW()-ROW($AU$1027)+1),"")</f>
        <v>0</v>
      </c>
      <c r="AV1480">
        <f>IFERROR(SMALL(AV346:AV1024,ROW()-ROW($AV$1027)+1),"")</f>
        <v>0</v>
      </c>
      <c r="AW1480">
        <f>IFERROR(SMALL(AW346:AW1024,ROW()-ROW($AW$1027)+1),"")</f>
        <v>0</v>
      </c>
      <c r="AX1480">
        <f>IFERROR(SMALL(AX346:AX1024,ROW()-ROW($AX$1027)+1),"")</f>
        <v>0</v>
      </c>
      <c r="AY1480">
        <f>IFERROR(SMALL(AY346:AY1024,ROW()-ROW($AY$1027)+1),"")</f>
        <v>0</v>
      </c>
      <c r="AZ1480">
        <f>IFERROR(SMALL(AZ346:AZ1024,ROW()-ROW($AZ$1027)+1),"")</f>
        <v>0</v>
      </c>
      <c r="BA1480">
        <f>IFERROR(SMALL(BA346:BA1024,ROW()-ROW($BA$1027)+1),"")</f>
        <v>0</v>
      </c>
      <c r="BB1480">
        <f>IFERROR(SMALL(BB346:BB1024,ROW()-ROW($BB$1027)+1),"")</f>
        <v>0</v>
      </c>
      <c r="BC1480">
        <f>IFERROR(SMALL(BC346:BC1024,ROW()-ROW($BC$1027)+1),"")</f>
        <v>0</v>
      </c>
      <c r="BD1480">
        <f>IFERROR(SMALL(BD346:BD1024,ROW()-ROW($BD$1027)+1),"")</f>
        <v>0</v>
      </c>
      <c r="BE1480">
        <f>IFERROR(SMALL(BE346:BE1024,ROW()-ROW($BE$1027)+1),"")</f>
        <v>0</v>
      </c>
      <c r="BF1480">
        <f>IFERROR(SMALL(BF346:BF1024,ROW()-ROW($BF$1027)+1),"")</f>
        <v>0</v>
      </c>
      <c r="BG1480">
        <f>IFERROR(SMALL(BG346:BG1024,ROW()-ROW($BG$1027)+1),"")</f>
        <v>0</v>
      </c>
      <c r="BH1480">
        <f>IFERROR(SMALL(BH346:BH1024,ROW()-ROW($BH$1027)+1),"")</f>
        <v>0</v>
      </c>
      <c r="BI1480">
        <f>IFERROR(SMALL(BI346:BI1024,ROW()-ROW($BI$1027)+1),"")</f>
        <v>0</v>
      </c>
      <c r="BJ1480">
        <f>IFERROR(SMALL(BJ346:BJ1024,ROW()-ROW($BJ$1027)+1),"")</f>
        <v>0</v>
      </c>
      <c r="BK1480">
        <f>IFERROR(SMALL(BK346:BK1024,ROW()-ROW($BK$1027)+1),"")</f>
        <v>0</v>
      </c>
      <c r="BL1480">
        <f>IFERROR(SMALL(BL346:BL1024,ROW()-ROW($BL$1027)+1),"")</f>
        <v>0</v>
      </c>
      <c r="BM1480">
        <f>IFERROR(SMALL(BM346:BM1024,ROW()-ROW($BM$1027)+1),"")</f>
        <v>0</v>
      </c>
      <c r="BN1480">
        <f>IFERROR(SMALL(BN346:BN1024,ROW()-ROW($BN$1027)+1),"")</f>
        <v>0</v>
      </c>
      <c r="BO1480">
        <f>IFERROR(SMALL(BO346:BO1024,ROW()-ROW($BO$1027)+1),"")</f>
        <v>0</v>
      </c>
      <c r="BP1480">
        <f>IFERROR(SMALL(BP346:BP1024,ROW()-ROW($BP$1027)+1),"")</f>
        <v>0</v>
      </c>
      <c r="BQ1480">
        <f>IFERROR(SMALL(BQ346:BQ1024,ROW()-ROW($BQ$1027)+1),"")</f>
        <v>0</v>
      </c>
      <c r="BR1480">
        <f>IFERROR(SMALL(BR346:BR1024,ROW()-ROW($BR$1027)+1),"")</f>
        <v>0</v>
      </c>
    </row>
    <row r="1481" spans="5:70">
      <c r="E1481">
        <f>IFERROR(SMALL(E346:E1024,ROW()-ROW($E$1027)+1),"")</f>
        <v>0</v>
      </c>
      <c r="F1481">
        <f>IFERROR(SMALL(F346:F1024,ROW()-ROW($F$1027)+1),"")</f>
        <v>0</v>
      </c>
      <c r="G1481">
        <f>IFERROR(SMALL(G346:G1024,ROW()-ROW($G$1027)+1),"")</f>
        <v>0</v>
      </c>
      <c r="H1481">
        <f>IFERROR(SMALL(H346:H1024,ROW()-ROW($H$1027)+1),"")</f>
        <v>0</v>
      </c>
      <c r="I1481">
        <f>IFERROR(SMALL(I346:I1024,ROW()-ROW($I$1027)+1),"")</f>
        <v>0</v>
      </c>
      <c r="J1481">
        <f>IFERROR(SMALL(J346:J1024,ROW()-ROW($J$1027)+1),"")</f>
        <v>0</v>
      </c>
      <c r="K1481">
        <f>IFERROR(SMALL(K346:K1024,ROW()-ROW($K$1027)+1),"")</f>
        <v>0</v>
      </c>
      <c r="L1481">
        <f>IFERROR(SMALL(L346:L1024,ROW()-ROW($L$1027)+1),"")</f>
        <v>0</v>
      </c>
      <c r="M1481">
        <f>IFERROR(SMALL(M346:M1024,ROW()-ROW($M$1027)+1),"")</f>
        <v>0</v>
      </c>
      <c r="N1481">
        <f>IFERROR(SMALL(N346:N1024,ROW()-ROW($N$1027)+1),"")</f>
        <v>0</v>
      </c>
      <c r="O1481">
        <f>IFERROR(SMALL(O346:O1024,ROW()-ROW($O$1027)+1),"")</f>
        <v>0</v>
      </c>
      <c r="P1481">
        <f>IFERROR(SMALL(P346:P1024,ROW()-ROW($P$1027)+1),"")</f>
        <v>0</v>
      </c>
      <c r="Q1481">
        <f>IFERROR(SMALL(Q346:Q1024,ROW()-ROW($Q$1027)+1),"")</f>
        <v>0</v>
      </c>
      <c r="R1481">
        <f>IFERROR(SMALL(R346:R1024,ROW()-ROW($R$1027)+1),"")</f>
        <v>0</v>
      </c>
      <c r="S1481">
        <f>IFERROR(SMALL(S346:S1024,ROW()-ROW($S$1027)+1),"")</f>
        <v>0</v>
      </c>
      <c r="T1481">
        <f>IFERROR(SMALL(T346:T1024,ROW()-ROW($T$1027)+1),"")</f>
        <v>0</v>
      </c>
      <c r="U1481">
        <f>IFERROR(SMALL(U346:U1024,ROW()-ROW($U$1027)+1),"")</f>
        <v>0</v>
      </c>
      <c r="V1481">
        <f>IFERROR(SMALL(V346:V1024,ROW()-ROW($V$1027)+1),"")</f>
        <v>0</v>
      </c>
      <c r="W1481">
        <f>IFERROR(SMALL(W346:W1024,ROW()-ROW($W$1027)+1),"")</f>
        <v>0</v>
      </c>
      <c r="X1481">
        <f>IFERROR(SMALL(X346:X1024,ROW()-ROW($X$1027)+1),"")</f>
        <v>0</v>
      </c>
      <c r="Y1481">
        <f>IFERROR(SMALL(Y346:Y1024,ROW()-ROW($Y$1027)+1),"")</f>
        <v>0</v>
      </c>
      <c r="Z1481">
        <f>IFERROR(SMALL(Z346:Z1024,ROW()-ROW($Z$1027)+1),"")</f>
        <v>0</v>
      </c>
      <c r="AA1481">
        <f>IFERROR(SMALL(AA346:AA1024,ROW()-ROW($AA$1027)+1),"")</f>
        <v>0</v>
      </c>
      <c r="AB1481">
        <f>IFERROR(SMALL(AB346:AB1024,ROW()-ROW($AB$1027)+1),"")</f>
        <v>0</v>
      </c>
      <c r="AC1481">
        <f>IFERROR(SMALL(AC346:AC1024,ROW()-ROW($AC$1027)+1),"")</f>
        <v>0</v>
      </c>
      <c r="AD1481">
        <f>IFERROR(SMALL(AD346:AD1024,ROW()-ROW($AD$1027)+1),"")</f>
        <v>0</v>
      </c>
      <c r="AE1481">
        <f>IFERROR(SMALL(AE346:AE1024,ROW()-ROW($AE$1027)+1),"")</f>
        <v>0</v>
      </c>
      <c r="AF1481">
        <f>IFERROR(SMALL(AF346:AF1024,ROW()-ROW($AF$1027)+1),"")</f>
        <v>0</v>
      </c>
      <c r="AG1481">
        <f>IFERROR(SMALL(AG346:AG1024,ROW()-ROW($AG$1027)+1),"")</f>
        <v>0</v>
      </c>
      <c r="AH1481">
        <f>IFERROR(SMALL(AH346:AH1024,ROW()-ROW($AH$1027)+1),"")</f>
        <v>0</v>
      </c>
      <c r="AI1481">
        <f>IFERROR(SMALL(AI346:AI1024,ROW()-ROW($AI$1027)+1),"")</f>
        <v>0</v>
      </c>
      <c r="AJ1481">
        <f>IFERROR(SMALL(AJ346:AJ1024,ROW()-ROW($AJ$1027)+1),"")</f>
        <v>0</v>
      </c>
      <c r="AM1481">
        <f>IFERROR(SMALL(AM346:AM1024,ROW()-ROW($AM$1027)+1),"")</f>
        <v>0</v>
      </c>
      <c r="AN1481">
        <f>IFERROR(SMALL(AN346:AN1024,ROW()-ROW($AN$1027)+1),"")</f>
        <v>0</v>
      </c>
      <c r="AO1481">
        <f>IFERROR(SMALL(AO346:AO1024,ROW()-ROW($AO$1027)+1),"")</f>
        <v>0</v>
      </c>
      <c r="AP1481">
        <f>IFERROR(SMALL(AP346:AP1024,ROW()-ROW($AP$1027)+1),"")</f>
        <v>0</v>
      </c>
      <c r="AQ1481">
        <f>IFERROR(SMALL(AQ346:AQ1024,ROW()-ROW($AQ$1027)+1),"")</f>
        <v>0</v>
      </c>
      <c r="AR1481">
        <f>IFERROR(SMALL(AR346:AR1024,ROW()-ROW($AR$1027)+1),"")</f>
        <v>0</v>
      </c>
      <c r="AS1481">
        <f>IFERROR(SMALL(AS346:AS1024,ROW()-ROW($AS$1027)+1),"")</f>
        <v>0</v>
      </c>
      <c r="AT1481">
        <f>IFERROR(SMALL(AT346:AT1024,ROW()-ROW($AT$1027)+1),"")</f>
        <v>0</v>
      </c>
      <c r="AU1481">
        <f>IFERROR(SMALL(AU346:AU1024,ROW()-ROW($AU$1027)+1),"")</f>
        <v>0</v>
      </c>
      <c r="AV1481">
        <f>IFERROR(SMALL(AV346:AV1024,ROW()-ROW($AV$1027)+1),"")</f>
        <v>0</v>
      </c>
      <c r="AW1481">
        <f>IFERROR(SMALL(AW346:AW1024,ROW()-ROW($AW$1027)+1),"")</f>
        <v>0</v>
      </c>
      <c r="AX1481">
        <f>IFERROR(SMALL(AX346:AX1024,ROW()-ROW($AX$1027)+1),"")</f>
        <v>0</v>
      </c>
      <c r="AY1481">
        <f>IFERROR(SMALL(AY346:AY1024,ROW()-ROW($AY$1027)+1),"")</f>
        <v>0</v>
      </c>
      <c r="AZ1481">
        <f>IFERROR(SMALL(AZ346:AZ1024,ROW()-ROW($AZ$1027)+1),"")</f>
        <v>0</v>
      </c>
      <c r="BA1481">
        <f>IFERROR(SMALL(BA346:BA1024,ROW()-ROW($BA$1027)+1),"")</f>
        <v>0</v>
      </c>
      <c r="BB1481">
        <f>IFERROR(SMALL(BB346:BB1024,ROW()-ROW($BB$1027)+1),"")</f>
        <v>0</v>
      </c>
      <c r="BC1481">
        <f>IFERROR(SMALL(BC346:BC1024,ROW()-ROW($BC$1027)+1),"")</f>
        <v>0</v>
      </c>
      <c r="BD1481">
        <f>IFERROR(SMALL(BD346:BD1024,ROW()-ROW($BD$1027)+1),"")</f>
        <v>0</v>
      </c>
      <c r="BE1481">
        <f>IFERROR(SMALL(BE346:BE1024,ROW()-ROW($BE$1027)+1),"")</f>
        <v>0</v>
      </c>
      <c r="BF1481">
        <f>IFERROR(SMALL(BF346:BF1024,ROW()-ROW($BF$1027)+1),"")</f>
        <v>0</v>
      </c>
      <c r="BG1481">
        <f>IFERROR(SMALL(BG346:BG1024,ROW()-ROW($BG$1027)+1),"")</f>
        <v>0</v>
      </c>
      <c r="BH1481">
        <f>IFERROR(SMALL(BH346:BH1024,ROW()-ROW($BH$1027)+1),"")</f>
        <v>0</v>
      </c>
      <c r="BI1481">
        <f>IFERROR(SMALL(BI346:BI1024,ROW()-ROW($BI$1027)+1),"")</f>
        <v>0</v>
      </c>
      <c r="BJ1481">
        <f>IFERROR(SMALL(BJ346:BJ1024,ROW()-ROW($BJ$1027)+1),"")</f>
        <v>0</v>
      </c>
      <c r="BK1481">
        <f>IFERROR(SMALL(BK346:BK1024,ROW()-ROW($BK$1027)+1),"")</f>
        <v>0</v>
      </c>
      <c r="BL1481">
        <f>IFERROR(SMALL(BL346:BL1024,ROW()-ROW($BL$1027)+1),"")</f>
        <v>0</v>
      </c>
      <c r="BM1481">
        <f>IFERROR(SMALL(BM346:BM1024,ROW()-ROW($BM$1027)+1),"")</f>
        <v>0</v>
      </c>
      <c r="BN1481">
        <f>IFERROR(SMALL(BN346:BN1024,ROW()-ROW($BN$1027)+1),"")</f>
        <v>0</v>
      </c>
      <c r="BO1481">
        <f>IFERROR(SMALL(BO346:BO1024,ROW()-ROW($BO$1027)+1),"")</f>
        <v>0</v>
      </c>
      <c r="BP1481">
        <f>IFERROR(SMALL(BP346:BP1024,ROW()-ROW($BP$1027)+1),"")</f>
        <v>0</v>
      </c>
      <c r="BQ1481">
        <f>IFERROR(SMALL(BQ346:BQ1024,ROW()-ROW($BQ$1027)+1),"")</f>
        <v>0</v>
      </c>
      <c r="BR1481">
        <f>IFERROR(SMALL(BR346:BR1024,ROW()-ROW($BR$1027)+1),"")</f>
        <v>0</v>
      </c>
    </row>
    <row r="1482" spans="5:70">
      <c r="E1482">
        <f>IFERROR(SMALL(E346:E1024,ROW()-ROW($E$1027)+1),"")</f>
        <v>0</v>
      </c>
      <c r="F1482">
        <f>IFERROR(SMALL(F346:F1024,ROW()-ROW($F$1027)+1),"")</f>
        <v>0</v>
      </c>
      <c r="G1482">
        <f>IFERROR(SMALL(G346:G1024,ROW()-ROW($G$1027)+1),"")</f>
        <v>0</v>
      </c>
      <c r="H1482">
        <f>IFERROR(SMALL(H346:H1024,ROW()-ROW($H$1027)+1),"")</f>
        <v>0</v>
      </c>
      <c r="I1482">
        <f>IFERROR(SMALL(I346:I1024,ROW()-ROW($I$1027)+1),"")</f>
        <v>0</v>
      </c>
      <c r="J1482">
        <f>IFERROR(SMALL(J346:J1024,ROW()-ROW($J$1027)+1),"")</f>
        <v>0</v>
      </c>
      <c r="K1482">
        <f>IFERROR(SMALL(K346:K1024,ROW()-ROW($K$1027)+1),"")</f>
        <v>0</v>
      </c>
      <c r="L1482">
        <f>IFERROR(SMALL(L346:L1024,ROW()-ROW($L$1027)+1),"")</f>
        <v>0</v>
      </c>
      <c r="M1482">
        <f>IFERROR(SMALL(M346:M1024,ROW()-ROW($M$1027)+1),"")</f>
        <v>0</v>
      </c>
      <c r="N1482">
        <f>IFERROR(SMALL(N346:N1024,ROW()-ROW($N$1027)+1),"")</f>
        <v>0</v>
      </c>
      <c r="O1482">
        <f>IFERROR(SMALL(O346:O1024,ROW()-ROW($O$1027)+1),"")</f>
        <v>0</v>
      </c>
      <c r="P1482">
        <f>IFERROR(SMALL(P346:P1024,ROW()-ROW($P$1027)+1),"")</f>
        <v>0</v>
      </c>
      <c r="Q1482">
        <f>IFERROR(SMALL(Q346:Q1024,ROW()-ROW($Q$1027)+1),"")</f>
        <v>0</v>
      </c>
      <c r="R1482">
        <f>IFERROR(SMALL(R346:R1024,ROW()-ROW($R$1027)+1),"")</f>
        <v>0</v>
      </c>
      <c r="S1482">
        <f>IFERROR(SMALL(S346:S1024,ROW()-ROW($S$1027)+1),"")</f>
        <v>0</v>
      </c>
      <c r="T1482">
        <f>IFERROR(SMALL(T346:T1024,ROW()-ROW($T$1027)+1),"")</f>
        <v>0</v>
      </c>
      <c r="U1482">
        <f>IFERROR(SMALL(U346:U1024,ROW()-ROW($U$1027)+1),"")</f>
        <v>0</v>
      </c>
      <c r="V1482">
        <f>IFERROR(SMALL(V346:V1024,ROW()-ROW($V$1027)+1),"")</f>
        <v>0</v>
      </c>
      <c r="W1482">
        <f>IFERROR(SMALL(W346:W1024,ROW()-ROW($W$1027)+1),"")</f>
        <v>0</v>
      </c>
      <c r="X1482">
        <f>IFERROR(SMALL(X346:X1024,ROW()-ROW($X$1027)+1),"")</f>
        <v>0</v>
      </c>
      <c r="Y1482">
        <f>IFERROR(SMALL(Y346:Y1024,ROW()-ROW($Y$1027)+1),"")</f>
        <v>0</v>
      </c>
      <c r="Z1482">
        <f>IFERROR(SMALL(Z346:Z1024,ROW()-ROW($Z$1027)+1),"")</f>
        <v>0</v>
      </c>
      <c r="AA1482">
        <f>IFERROR(SMALL(AA346:AA1024,ROW()-ROW($AA$1027)+1),"")</f>
        <v>0</v>
      </c>
      <c r="AB1482">
        <f>IFERROR(SMALL(AB346:AB1024,ROW()-ROW($AB$1027)+1),"")</f>
        <v>0</v>
      </c>
      <c r="AC1482">
        <f>IFERROR(SMALL(AC346:AC1024,ROW()-ROW($AC$1027)+1),"")</f>
        <v>0</v>
      </c>
      <c r="AD1482">
        <f>IFERROR(SMALL(AD346:AD1024,ROW()-ROW($AD$1027)+1),"")</f>
        <v>0</v>
      </c>
      <c r="AE1482">
        <f>IFERROR(SMALL(AE346:AE1024,ROW()-ROW($AE$1027)+1),"")</f>
        <v>0</v>
      </c>
      <c r="AF1482">
        <f>IFERROR(SMALL(AF346:AF1024,ROW()-ROW($AF$1027)+1),"")</f>
        <v>0</v>
      </c>
      <c r="AG1482">
        <f>IFERROR(SMALL(AG346:AG1024,ROW()-ROW($AG$1027)+1),"")</f>
        <v>0</v>
      </c>
      <c r="AH1482">
        <f>IFERROR(SMALL(AH346:AH1024,ROW()-ROW($AH$1027)+1),"")</f>
        <v>0</v>
      </c>
      <c r="AI1482">
        <f>IFERROR(SMALL(AI346:AI1024,ROW()-ROW($AI$1027)+1),"")</f>
        <v>0</v>
      </c>
      <c r="AJ1482">
        <f>IFERROR(SMALL(AJ346:AJ1024,ROW()-ROW($AJ$1027)+1),"")</f>
        <v>0</v>
      </c>
      <c r="AM1482">
        <f>IFERROR(SMALL(AM346:AM1024,ROW()-ROW($AM$1027)+1),"")</f>
        <v>0</v>
      </c>
      <c r="AN1482">
        <f>IFERROR(SMALL(AN346:AN1024,ROW()-ROW($AN$1027)+1),"")</f>
        <v>0</v>
      </c>
      <c r="AO1482">
        <f>IFERROR(SMALL(AO346:AO1024,ROW()-ROW($AO$1027)+1),"")</f>
        <v>0</v>
      </c>
      <c r="AP1482">
        <f>IFERROR(SMALL(AP346:AP1024,ROW()-ROW($AP$1027)+1),"")</f>
        <v>0</v>
      </c>
      <c r="AQ1482">
        <f>IFERROR(SMALL(AQ346:AQ1024,ROW()-ROW($AQ$1027)+1),"")</f>
        <v>0</v>
      </c>
      <c r="AR1482">
        <f>IFERROR(SMALL(AR346:AR1024,ROW()-ROW($AR$1027)+1),"")</f>
        <v>0</v>
      </c>
      <c r="AS1482">
        <f>IFERROR(SMALL(AS346:AS1024,ROW()-ROW($AS$1027)+1),"")</f>
        <v>0</v>
      </c>
      <c r="AT1482">
        <f>IFERROR(SMALL(AT346:AT1024,ROW()-ROW($AT$1027)+1),"")</f>
        <v>0</v>
      </c>
      <c r="AU1482">
        <f>IFERROR(SMALL(AU346:AU1024,ROW()-ROW($AU$1027)+1),"")</f>
        <v>0</v>
      </c>
      <c r="AV1482">
        <f>IFERROR(SMALL(AV346:AV1024,ROW()-ROW($AV$1027)+1),"")</f>
        <v>0</v>
      </c>
      <c r="AW1482">
        <f>IFERROR(SMALL(AW346:AW1024,ROW()-ROW($AW$1027)+1),"")</f>
        <v>0</v>
      </c>
      <c r="AX1482">
        <f>IFERROR(SMALL(AX346:AX1024,ROW()-ROW($AX$1027)+1),"")</f>
        <v>0</v>
      </c>
      <c r="AY1482">
        <f>IFERROR(SMALL(AY346:AY1024,ROW()-ROW($AY$1027)+1),"")</f>
        <v>0</v>
      </c>
      <c r="AZ1482">
        <f>IFERROR(SMALL(AZ346:AZ1024,ROW()-ROW($AZ$1027)+1),"")</f>
        <v>0</v>
      </c>
      <c r="BA1482">
        <f>IFERROR(SMALL(BA346:BA1024,ROW()-ROW($BA$1027)+1),"")</f>
        <v>0</v>
      </c>
      <c r="BB1482">
        <f>IFERROR(SMALL(BB346:BB1024,ROW()-ROW($BB$1027)+1),"")</f>
        <v>0</v>
      </c>
      <c r="BC1482">
        <f>IFERROR(SMALL(BC346:BC1024,ROW()-ROW($BC$1027)+1),"")</f>
        <v>0</v>
      </c>
      <c r="BD1482">
        <f>IFERROR(SMALL(BD346:BD1024,ROW()-ROW($BD$1027)+1),"")</f>
        <v>0</v>
      </c>
      <c r="BE1482">
        <f>IFERROR(SMALL(BE346:BE1024,ROW()-ROW($BE$1027)+1),"")</f>
        <v>0</v>
      </c>
      <c r="BF1482">
        <f>IFERROR(SMALL(BF346:BF1024,ROW()-ROW($BF$1027)+1),"")</f>
        <v>0</v>
      </c>
      <c r="BG1482">
        <f>IFERROR(SMALL(BG346:BG1024,ROW()-ROW($BG$1027)+1),"")</f>
        <v>0</v>
      </c>
      <c r="BH1482">
        <f>IFERROR(SMALL(BH346:BH1024,ROW()-ROW($BH$1027)+1),"")</f>
        <v>0</v>
      </c>
      <c r="BI1482">
        <f>IFERROR(SMALL(BI346:BI1024,ROW()-ROW($BI$1027)+1),"")</f>
        <v>0</v>
      </c>
      <c r="BJ1482">
        <f>IFERROR(SMALL(BJ346:BJ1024,ROW()-ROW($BJ$1027)+1),"")</f>
        <v>0</v>
      </c>
      <c r="BK1482">
        <f>IFERROR(SMALL(BK346:BK1024,ROW()-ROW($BK$1027)+1),"")</f>
        <v>0</v>
      </c>
      <c r="BL1482">
        <f>IFERROR(SMALL(BL346:BL1024,ROW()-ROW($BL$1027)+1),"")</f>
        <v>0</v>
      </c>
      <c r="BM1482">
        <f>IFERROR(SMALL(BM346:BM1024,ROW()-ROW($BM$1027)+1),"")</f>
        <v>0</v>
      </c>
      <c r="BN1482">
        <f>IFERROR(SMALL(BN346:BN1024,ROW()-ROW($BN$1027)+1),"")</f>
        <v>0</v>
      </c>
      <c r="BO1482">
        <f>IFERROR(SMALL(BO346:BO1024,ROW()-ROW($BO$1027)+1),"")</f>
        <v>0</v>
      </c>
      <c r="BP1482">
        <f>IFERROR(SMALL(BP346:BP1024,ROW()-ROW($BP$1027)+1),"")</f>
        <v>0</v>
      </c>
      <c r="BQ1482">
        <f>IFERROR(SMALL(BQ346:BQ1024,ROW()-ROW($BQ$1027)+1),"")</f>
        <v>0</v>
      </c>
      <c r="BR1482">
        <f>IFERROR(SMALL(BR346:BR1024,ROW()-ROW($BR$1027)+1),"")</f>
        <v>0</v>
      </c>
    </row>
    <row r="1483" spans="5:70">
      <c r="E1483">
        <f>IFERROR(SMALL(E346:E1024,ROW()-ROW($E$1027)+1),"")</f>
        <v>0</v>
      </c>
      <c r="F1483">
        <f>IFERROR(SMALL(F346:F1024,ROW()-ROW($F$1027)+1),"")</f>
        <v>0</v>
      </c>
      <c r="G1483">
        <f>IFERROR(SMALL(G346:G1024,ROW()-ROW($G$1027)+1),"")</f>
        <v>0</v>
      </c>
      <c r="H1483">
        <f>IFERROR(SMALL(H346:H1024,ROW()-ROW($H$1027)+1),"")</f>
        <v>0</v>
      </c>
      <c r="I1483">
        <f>IFERROR(SMALL(I346:I1024,ROW()-ROW($I$1027)+1),"")</f>
        <v>0</v>
      </c>
      <c r="J1483">
        <f>IFERROR(SMALL(J346:J1024,ROW()-ROW($J$1027)+1),"")</f>
        <v>0</v>
      </c>
      <c r="K1483">
        <f>IFERROR(SMALL(K346:K1024,ROW()-ROW($K$1027)+1),"")</f>
        <v>0</v>
      </c>
      <c r="L1483">
        <f>IFERROR(SMALL(L346:L1024,ROW()-ROW($L$1027)+1),"")</f>
        <v>0</v>
      </c>
      <c r="M1483">
        <f>IFERROR(SMALL(M346:M1024,ROW()-ROW($M$1027)+1),"")</f>
        <v>0</v>
      </c>
      <c r="N1483">
        <f>IFERROR(SMALL(N346:N1024,ROW()-ROW($N$1027)+1),"")</f>
        <v>0</v>
      </c>
      <c r="O1483">
        <f>IFERROR(SMALL(O346:O1024,ROW()-ROW($O$1027)+1),"")</f>
        <v>0</v>
      </c>
      <c r="P1483">
        <f>IFERROR(SMALL(P346:P1024,ROW()-ROW($P$1027)+1),"")</f>
        <v>0</v>
      </c>
      <c r="Q1483">
        <f>IFERROR(SMALL(Q346:Q1024,ROW()-ROW($Q$1027)+1),"")</f>
        <v>0</v>
      </c>
      <c r="R1483">
        <f>IFERROR(SMALL(R346:R1024,ROW()-ROW($R$1027)+1),"")</f>
        <v>0</v>
      </c>
      <c r="S1483">
        <f>IFERROR(SMALL(S346:S1024,ROW()-ROW($S$1027)+1),"")</f>
        <v>0</v>
      </c>
      <c r="T1483">
        <f>IFERROR(SMALL(T346:T1024,ROW()-ROW($T$1027)+1),"")</f>
        <v>0</v>
      </c>
      <c r="U1483">
        <f>IFERROR(SMALL(U346:U1024,ROW()-ROW($U$1027)+1),"")</f>
        <v>0</v>
      </c>
      <c r="V1483">
        <f>IFERROR(SMALL(V346:V1024,ROW()-ROW($V$1027)+1),"")</f>
        <v>0</v>
      </c>
      <c r="W1483">
        <f>IFERROR(SMALL(W346:W1024,ROW()-ROW($W$1027)+1),"")</f>
        <v>0</v>
      </c>
      <c r="X1483">
        <f>IFERROR(SMALL(X346:X1024,ROW()-ROW($X$1027)+1),"")</f>
        <v>0</v>
      </c>
      <c r="Y1483">
        <f>IFERROR(SMALL(Y346:Y1024,ROW()-ROW($Y$1027)+1),"")</f>
        <v>0</v>
      </c>
      <c r="Z1483">
        <f>IFERROR(SMALL(Z346:Z1024,ROW()-ROW($Z$1027)+1),"")</f>
        <v>0</v>
      </c>
      <c r="AA1483">
        <f>IFERROR(SMALL(AA346:AA1024,ROW()-ROW($AA$1027)+1),"")</f>
        <v>0</v>
      </c>
      <c r="AB1483">
        <f>IFERROR(SMALL(AB346:AB1024,ROW()-ROW($AB$1027)+1),"")</f>
        <v>0</v>
      </c>
      <c r="AC1483">
        <f>IFERROR(SMALL(AC346:AC1024,ROW()-ROW($AC$1027)+1),"")</f>
        <v>0</v>
      </c>
      <c r="AD1483">
        <f>IFERROR(SMALL(AD346:AD1024,ROW()-ROW($AD$1027)+1),"")</f>
        <v>0</v>
      </c>
      <c r="AE1483">
        <f>IFERROR(SMALL(AE346:AE1024,ROW()-ROW($AE$1027)+1),"")</f>
        <v>0</v>
      </c>
      <c r="AF1483">
        <f>IFERROR(SMALL(AF346:AF1024,ROW()-ROW($AF$1027)+1),"")</f>
        <v>0</v>
      </c>
      <c r="AG1483">
        <f>IFERROR(SMALL(AG346:AG1024,ROW()-ROW($AG$1027)+1),"")</f>
        <v>0</v>
      </c>
      <c r="AH1483">
        <f>IFERROR(SMALL(AH346:AH1024,ROW()-ROW($AH$1027)+1),"")</f>
        <v>0</v>
      </c>
      <c r="AI1483">
        <f>IFERROR(SMALL(AI346:AI1024,ROW()-ROW($AI$1027)+1),"")</f>
        <v>0</v>
      </c>
      <c r="AJ1483">
        <f>IFERROR(SMALL(AJ346:AJ1024,ROW()-ROW($AJ$1027)+1),"")</f>
        <v>0</v>
      </c>
      <c r="AM1483">
        <f>IFERROR(SMALL(AM346:AM1024,ROW()-ROW($AM$1027)+1),"")</f>
        <v>0</v>
      </c>
      <c r="AN1483">
        <f>IFERROR(SMALL(AN346:AN1024,ROW()-ROW($AN$1027)+1),"")</f>
        <v>0</v>
      </c>
      <c r="AO1483">
        <f>IFERROR(SMALL(AO346:AO1024,ROW()-ROW($AO$1027)+1),"")</f>
        <v>0</v>
      </c>
      <c r="AP1483">
        <f>IFERROR(SMALL(AP346:AP1024,ROW()-ROW($AP$1027)+1),"")</f>
        <v>0</v>
      </c>
      <c r="AQ1483">
        <f>IFERROR(SMALL(AQ346:AQ1024,ROW()-ROW($AQ$1027)+1),"")</f>
        <v>0</v>
      </c>
      <c r="AR1483">
        <f>IFERROR(SMALL(AR346:AR1024,ROW()-ROW($AR$1027)+1),"")</f>
        <v>0</v>
      </c>
      <c r="AS1483">
        <f>IFERROR(SMALL(AS346:AS1024,ROW()-ROW($AS$1027)+1),"")</f>
        <v>0</v>
      </c>
      <c r="AT1483">
        <f>IFERROR(SMALL(AT346:AT1024,ROW()-ROW($AT$1027)+1),"")</f>
        <v>0</v>
      </c>
      <c r="AU1483">
        <f>IFERROR(SMALL(AU346:AU1024,ROW()-ROW($AU$1027)+1),"")</f>
        <v>0</v>
      </c>
      <c r="AV1483">
        <f>IFERROR(SMALL(AV346:AV1024,ROW()-ROW($AV$1027)+1),"")</f>
        <v>0</v>
      </c>
      <c r="AW1483">
        <f>IFERROR(SMALL(AW346:AW1024,ROW()-ROW($AW$1027)+1),"")</f>
        <v>0</v>
      </c>
      <c r="AX1483">
        <f>IFERROR(SMALL(AX346:AX1024,ROW()-ROW($AX$1027)+1),"")</f>
        <v>0</v>
      </c>
      <c r="AY1483">
        <f>IFERROR(SMALL(AY346:AY1024,ROW()-ROW($AY$1027)+1),"")</f>
        <v>0</v>
      </c>
      <c r="AZ1483">
        <f>IFERROR(SMALL(AZ346:AZ1024,ROW()-ROW($AZ$1027)+1),"")</f>
        <v>0</v>
      </c>
      <c r="BA1483">
        <f>IFERROR(SMALL(BA346:BA1024,ROW()-ROW($BA$1027)+1),"")</f>
        <v>0</v>
      </c>
      <c r="BB1483">
        <f>IFERROR(SMALL(BB346:BB1024,ROW()-ROW($BB$1027)+1),"")</f>
        <v>0</v>
      </c>
      <c r="BC1483">
        <f>IFERROR(SMALL(BC346:BC1024,ROW()-ROW($BC$1027)+1),"")</f>
        <v>0</v>
      </c>
      <c r="BD1483">
        <f>IFERROR(SMALL(BD346:BD1024,ROW()-ROW($BD$1027)+1),"")</f>
        <v>0</v>
      </c>
      <c r="BE1483">
        <f>IFERROR(SMALL(BE346:BE1024,ROW()-ROW($BE$1027)+1),"")</f>
        <v>0</v>
      </c>
      <c r="BF1483">
        <f>IFERROR(SMALL(BF346:BF1024,ROW()-ROW($BF$1027)+1),"")</f>
        <v>0</v>
      </c>
      <c r="BG1483">
        <f>IFERROR(SMALL(BG346:BG1024,ROW()-ROW($BG$1027)+1),"")</f>
        <v>0</v>
      </c>
      <c r="BH1483">
        <f>IFERROR(SMALL(BH346:BH1024,ROW()-ROW($BH$1027)+1),"")</f>
        <v>0</v>
      </c>
      <c r="BI1483">
        <f>IFERROR(SMALL(BI346:BI1024,ROW()-ROW($BI$1027)+1),"")</f>
        <v>0</v>
      </c>
      <c r="BJ1483">
        <f>IFERROR(SMALL(BJ346:BJ1024,ROW()-ROW($BJ$1027)+1),"")</f>
        <v>0</v>
      </c>
      <c r="BK1483">
        <f>IFERROR(SMALL(BK346:BK1024,ROW()-ROW($BK$1027)+1),"")</f>
        <v>0</v>
      </c>
      <c r="BL1483">
        <f>IFERROR(SMALL(BL346:BL1024,ROW()-ROW($BL$1027)+1),"")</f>
        <v>0</v>
      </c>
      <c r="BM1483">
        <f>IFERROR(SMALL(BM346:BM1024,ROW()-ROW($BM$1027)+1),"")</f>
        <v>0</v>
      </c>
      <c r="BN1483">
        <f>IFERROR(SMALL(BN346:BN1024,ROW()-ROW($BN$1027)+1),"")</f>
        <v>0</v>
      </c>
      <c r="BO1483">
        <f>IFERROR(SMALL(BO346:BO1024,ROW()-ROW($BO$1027)+1),"")</f>
        <v>0</v>
      </c>
      <c r="BP1483">
        <f>IFERROR(SMALL(BP346:BP1024,ROW()-ROW($BP$1027)+1),"")</f>
        <v>0</v>
      </c>
      <c r="BQ1483">
        <f>IFERROR(SMALL(BQ346:BQ1024,ROW()-ROW($BQ$1027)+1),"")</f>
        <v>0</v>
      </c>
      <c r="BR1483">
        <f>IFERROR(SMALL(BR346:BR1024,ROW()-ROW($BR$1027)+1),"")</f>
        <v>0</v>
      </c>
    </row>
    <row r="1484" spans="5:70">
      <c r="E1484">
        <f>IFERROR(SMALL(E346:E1024,ROW()-ROW($E$1027)+1),"")</f>
        <v>0</v>
      </c>
      <c r="F1484">
        <f>IFERROR(SMALL(F346:F1024,ROW()-ROW($F$1027)+1),"")</f>
        <v>0</v>
      </c>
      <c r="G1484">
        <f>IFERROR(SMALL(G346:G1024,ROW()-ROW($G$1027)+1),"")</f>
        <v>0</v>
      </c>
      <c r="H1484">
        <f>IFERROR(SMALL(H346:H1024,ROW()-ROW($H$1027)+1),"")</f>
        <v>0</v>
      </c>
      <c r="I1484">
        <f>IFERROR(SMALL(I346:I1024,ROW()-ROW($I$1027)+1),"")</f>
        <v>0</v>
      </c>
      <c r="J1484">
        <f>IFERROR(SMALL(J346:J1024,ROW()-ROW($J$1027)+1),"")</f>
        <v>0</v>
      </c>
      <c r="K1484">
        <f>IFERROR(SMALL(K346:K1024,ROW()-ROW($K$1027)+1),"")</f>
        <v>0</v>
      </c>
      <c r="L1484">
        <f>IFERROR(SMALL(L346:L1024,ROW()-ROW($L$1027)+1),"")</f>
        <v>0</v>
      </c>
      <c r="M1484">
        <f>IFERROR(SMALL(M346:M1024,ROW()-ROW($M$1027)+1),"")</f>
        <v>0</v>
      </c>
      <c r="N1484">
        <f>IFERROR(SMALL(N346:N1024,ROW()-ROW($N$1027)+1),"")</f>
        <v>0</v>
      </c>
      <c r="O1484">
        <f>IFERROR(SMALL(O346:O1024,ROW()-ROW($O$1027)+1),"")</f>
        <v>0</v>
      </c>
      <c r="P1484">
        <f>IFERROR(SMALL(P346:P1024,ROW()-ROW($P$1027)+1),"")</f>
        <v>0</v>
      </c>
      <c r="Q1484">
        <f>IFERROR(SMALL(Q346:Q1024,ROW()-ROW($Q$1027)+1),"")</f>
        <v>0</v>
      </c>
      <c r="R1484">
        <f>IFERROR(SMALL(R346:R1024,ROW()-ROW($R$1027)+1),"")</f>
        <v>0</v>
      </c>
      <c r="S1484">
        <f>IFERROR(SMALL(S346:S1024,ROW()-ROW($S$1027)+1),"")</f>
        <v>0</v>
      </c>
      <c r="T1484">
        <f>IFERROR(SMALL(T346:T1024,ROW()-ROW($T$1027)+1),"")</f>
        <v>0</v>
      </c>
      <c r="U1484">
        <f>IFERROR(SMALL(U346:U1024,ROW()-ROW($U$1027)+1),"")</f>
        <v>0</v>
      </c>
      <c r="V1484">
        <f>IFERROR(SMALL(V346:V1024,ROW()-ROW($V$1027)+1),"")</f>
        <v>0</v>
      </c>
      <c r="W1484">
        <f>IFERROR(SMALL(W346:W1024,ROW()-ROW($W$1027)+1),"")</f>
        <v>0</v>
      </c>
      <c r="X1484">
        <f>IFERROR(SMALL(X346:X1024,ROW()-ROW($X$1027)+1),"")</f>
        <v>0</v>
      </c>
      <c r="Y1484">
        <f>IFERROR(SMALL(Y346:Y1024,ROW()-ROW($Y$1027)+1),"")</f>
        <v>0</v>
      </c>
      <c r="Z1484">
        <f>IFERROR(SMALL(Z346:Z1024,ROW()-ROW($Z$1027)+1),"")</f>
        <v>0</v>
      </c>
      <c r="AA1484">
        <f>IFERROR(SMALL(AA346:AA1024,ROW()-ROW($AA$1027)+1),"")</f>
        <v>0</v>
      </c>
      <c r="AB1484">
        <f>IFERROR(SMALL(AB346:AB1024,ROW()-ROW($AB$1027)+1),"")</f>
        <v>0</v>
      </c>
      <c r="AC1484">
        <f>IFERROR(SMALL(AC346:AC1024,ROW()-ROW($AC$1027)+1),"")</f>
        <v>0</v>
      </c>
      <c r="AD1484">
        <f>IFERROR(SMALL(AD346:AD1024,ROW()-ROW($AD$1027)+1),"")</f>
        <v>0</v>
      </c>
      <c r="AE1484">
        <f>IFERROR(SMALL(AE346:AE1024,ROW()-ROW($AE$1027)+1),"")</f>
        <v>0</v>
      </c>
      <c r="AF1484">
        <f>IFERROR(SMALL(AF346:AF1024,ROW()-ROW($AF$1027)+1),"")</f>
        <v>0</v>
      </c>
      <c r="AG1484">
        <f>IFERROR(SMALL(AG346:AG1024,ROW()-ROW($AG$1027)+1),"")</f>
        <v>0</v>
      </c>
      <c r="AH1484">
        <f>IFERROR(SMALL(AH346:AH1024,ROW()-ROW($AH$1027)+1),"")</f>
        <v>0</v>
      </c>
      <c r="AI1484">
        <f>IFERROR(SMALL(AI346:AI1024,ROW()-ROW($AI$1027)+1),"")</f>
        <v>0</v>
      </c>
      <c r="AJ1484">
        <f>IFERROR(SMALL(AJ346:AJ1024,ROW()-ROW($AJ$1027)+1),"")</f>
        <v>0</v>
      </c>
      <c r="AM1484">
        <f>IFERROR(SMALL(AM346:AM1024,ROW()-ROW($AM$1027)+1),"")</f>
        <v>0</v>
      </c>
      <c r="AN1484">
        <f>IFERROR(SMALL(AN346:AN1024,ROW()-ROW($AN$1027)+1),"")</f>
        <v>0</v>
      </c>
      <c r="AO1484">
        <f>IFERROR(SMALL(AO346:AO1024,ROW()-ROW($AO$1027)+1),"")</f>
        <v>0</v>
      </c>
      <c r="AP1484">
        <f>IFERROR(SMALL(AP346:AP1024,ROW()-ROW($AP$1027)+1),"")</f>
        <v>0</v>
      </c>
      <c r="AQ1484">
        <f>IFERROR(SMALL(AQ346:AQ1024,ROW()-ROW($AQ$1027)+1),"")</f>
        <v>0</v>
      </c>
      <c r="AR1484">
        <f>IFERROR(SMALL(AR346:AR1024,ROW()-ROW($AR$1027)+1),"")</f>
        <v>0</v>
      </c>
      <c r="AS1484">
        <f>IFERROR(SMALL(AS346:AS1024,ROW()-ROW($AS$1027)+1),"")</f>
        <v>0</v>
      </c>
      <c r="AT1484">
        <f>IFERROR(SMALL(AT346:AT1024,ROW()-ROW($AT$1027)+1),"")</f>
        <v>0</v>
      </c>
      <c r="AU1484">
        <f>IFERROR(SMALL(AU346:AU1024,ROW()-ROW($AU$1027)+1),"")</f>
        <v>0</v>
      </c>
      <c r="AV1484">
        <f>IFERROR(SMALL(AV346:AV1024,ROW()-ROW($AV$1027)+1),"")</f>
        <v>0</v>
      </c>
      <c r="AW1484">
        <f>IFERROR(SMALL(AW346:AW1024,ROW()-ROW($AW$1027)+1),"")</f>
        <v>0</v>
      </c>
      <c r="AX1484">
        <f>IFERROR(SMALL(AX346:AX1024,ROW()-ROW($AX$1027)+1),"")</f>
        <v>0</v>
      </c>
      <c r="AY1484">
        <f>IFERROR(SMALL(AY346:AY1024,ROW()-ROW($AY$1027)+1),"")</f>
        <v>0</v>
      </c>
      <c r="AZ1484">
        <f>IFERROR(SMALL(AZ346:AZ1024,ROW()-ROW($AZ$1027)+1),"")</f>
        <v>0</v>
      </c>
      <c r="BA1484">
        <f>IFERROR(SMALL(BA346:BA1024,ROW()-ROW($BA$1027)+1),"")</f>
        <v>0</v>
      </c>
      <c r="BB1484">
        <f>IFERROR(SMALL(BB346:BB1024,ROW()-ROW($BB$1027)+1),"")</f>
        <v>0</v>
      </c>
      <c r="BC1484">
        <f>IFERROR(SMALL(BC346:BC1024,ROW()-ROW($BC$1027)+1),"")</f>
        <v>0</v>
      </c>
      <c r="BD1484">
        <f>IFERROR(SMALL(BD346:BD1024,ROW()-ROW($BD$1027)+1),"")</f>
        <v>0</v>
      </c>
      <c r="BE1484">
        <f>IFERROR(SMALL(BE346:BE1024,ROW()-ROW($BE$1027)+1),"")</f>
        <v>0</v>
      </c>
      <c r="BF1484">
        <f>IFERROR(SMALL(BF346:BF1024,ROW()-ROW($BF$1027)+1),"")</f>
        <v>0</v>
      </c>
      <c r="BG1484">
        <f>IFERROR(SMALL(BG346:BG1024,ROW()-ROW($BG$1027)+1),"")</f>
        <v>0</v>
      </c>
      <c r="BH1484">
        <f>IFERROR(SMALL(BH346:BH1024,ROW()-ROW($BH$1027)+1),"")</f>
        <v>0</v>
      </c>
      <c r="BI1484">
        <f>IFERROR(SMALL(BI346:BI1024,ROW()-ROW($BI$1027)+1),"")</f>
        <v>0</v>
      </c>
      <c r="BJ1484">
        <f>IFERROR(SMALL(BJ346:BJ1024,ROW()-ROW($BJ$1027)+1),"")</f>
        <v>0</v>
      </c>
      <c r="BK1484">
        <f>IFERROR(SMALL(BK346:BK1024,ROW()-ROW($BK$1027)+1),"")</f>
        <v>0</v>
      </c>
      <c r="BL1484">
        <f>IFERROR(SMALL(BL346:BL1024,ROW()-ROW($BL$1027)+1),"")</f>
        <v>0</v>
      </c>
      <c r="BM1484">
        <f>IFERROR(SMALL(BM346:BM1024,ROW()-ROW($BM$1027)+1),"")</f>
        <v>0</v>
      </c>
      <c r="BN1484">
        <f>IFERROR(SMALL(BN346:BN1024,ROW()-ROW($BN$1027)+1),"")</f>
        <v>0</v>
      </c>
      <c r="BO1484">
        <f>IFERROR(SMALL(BO346:BO1024,ROW()-ROW($BO$1027)+1),"")</f>
        <v>0</v>
      </c>
      <c r="BP1484">
        <f>IFERROR(SMALL(BP346:BP1024,ROW()-ROW($BP$1027)+1),"")</f>
        <v>0</v>
      </c>
      <c r="BQ1484">
        <f>IFERROR(SMALL(BQ346:BQ1024,ROW()-ROW($BQ$1027)+1),"")</f>
        <v>0</v>
      </c>
      <c r="BR1484">
        <f>IFERROR(SMALL(BR346:BR1024,ROW()-ROW($BR$1027)+1),"")</f>
        <v>0</v>
      </c>
    </row>
    <row r="1485" spans="5:70">
      <c r="E1485">
        <f>IFERROR(SMALL(E346:E1024,ROW()-ROW($E$1027)+1),"")</f>
        <v>0</v>
      </c>
      <c r="F1485">
        <f>IFERROR(SMALL(F346:F1024,ROW()-ROW($F$1027)+1),"")</f>
        <v>0</v>
      </c>
      <c r="G1485">
        <f>IFERROR(SMALL(G346:G1024,ROW()-ROW($G$1027)+1),"")</f>
        <v>0</v>
      </c>
      <c r="H1485">
        <f>IFERROR(SMALL(H346:H1024,ROW()-ROW($H$1027)+1),"")</f>
        <v>0</v>
      </c>
      <c r="I1485">
        <f>IFERROR(SMALL(I346:I1024,ROW()-ROW($I$1027)+1),"")</f>
        <v>0</v>
      </c>
      <c r="J1485">
        <f>IFERROR(SMALL(J346:J1024,ROW()-ROW($J$1027)+1),"")</f>
        <v>0</v>
      </c>
      <c r="K1485">
        <f>IFERROR(SMALL(K346:K1024,ROW()-ROW($K$1027)+1),"")</f>
        <v>0</v>
      </c>
      <c r="L1485">
        <f>IFERROR(SMALL(L346:L1024,ROW()-ROW($L$1027)+1),"")</f>
        <v>0</v>
      </c>
      <c r="M1485">
        <f>IFERROR(SMALL(M346:M1024,ROW()-ROW($M$1027)+1),"")</f>
        <v>0</v>
      </c>
      <c r="N1485">
        <f>IFERROR(SMALL(N346:N1024,ROW()-ROW($N$1027)+1),"")</f>
        <v>0</v>
      </c>
      <c r="O1485">
        <f>IFERROR(SMALL(O346:O1024,ROW()-ROW($O$1027)+1),"")</f>
        <v>0</v>
      </c>
      <c r="P1485">
        <f>IFERROR(SMALL(P346:P1024,ROW()-ROW($P$1027)+1),"")</f>
        <v>0</v>
      </c>
      <c r="Q1485">
        <f>IFERROR(SMALL(Q346:Q1024,ROW()-ROW($Q$1027)+1),"")</f>
        <v>0</v>
      </c>
      <c r="R1485">
        <f>IFERROR(SMALL(R346:R1024,ROW()-ROW($R$1027)+1),"")</f>
        <v>0</v>
      </c>
      <c r="S1485">
        <f>IFERROR(SMALL(S346:S1024,ROW()-ROW($S$1027)+1),"")</f>
        <v>0</v>
      </c>
      <c r="T1485">
        <f>IFERROR(SMALL(T346:T1024,ROW()-ROW($T$1027)+1),"")</f>
        <v>0</v>
      </c>
      <c r="U1485">
        <f>IFERROR(SMALL(U346:U1024,ROW()-ROW($U$1027)+1),"")</f>
        <v>0</v>
      </c>
      <c r="V1485">
        <f>IFERROR(SMALL(V346:V1024,ROW()-ROW($V$1027)+1),"")</f>
        <v>0</v>
      </c>
      <c r="W1485">
        <f>IFERROR(SMALL(W346:W1024,ROW()-ROW($W$1027)+1),"")</f>
        <v>0</v>
      </c>
      <c r="X1485">
        <f>IFERROR(SMALL(X346:X1024,ROW()-ROW($X$1027)+1),"")</f>
        <v>0</v>
      </c>
      <c r="Y1485">
        <f>IFERROR(SMALL(Y346:Y1024,ROW()-ROW($Y$1027)+1),"")</f>
        <v>0</v>
      </c>
      <c r="Z1485">
        <f>IFERROR(SMALL(Z346:Z1024,ROW()-ROW($Z$1027)+1),"")</f>
        <v>0</v>
      </c>
      <c r="AA1485">
        <f>IFERROR(SMALL(AA346:AA1024,ROW()-ROW($AA$1027)+1),"")</f>
        <v>0</v>
      </c>
      <c r="AB1485">
        <f>IFERROR(SMALL(AB346:AB1024,ROW()-ROW($AB$1027)+1),"")</f>
        <v>0</v>
      </c>
      <c r="AC1485">
        <f>IFERROR(SMALL(AC346:AC1024,ROW()-ROW($AC$1027)+1),"")</f>
        <v>0</v>
      </c>
      <c r="AD1485">
        <f>IFERROR(SMALL(AD346:AD1024,ROW()-ROW($AD$1027)+1),"")</f>
        <v>0</v>
      </c>
      <c r="AE1485">
        <f>IFERROR(SMALL(AE346:AE1024,ROW()-ROW($AE$1027)+1),"")</f>
        <v>0</v>
      </c>
      <c r="AF1485">
        <f>IFERROR(SMALL(AF346:AF1024,ROW()-ROW($AF$1027)+1),"")</f>
        <v>0</v>
      </c>
      <c r="AG1485">
        <f>IFERROR(SMALL(AG346:AG1024,ROW()-ROW($AG$1027)+1),"")</f>
        <v>0</v>
      </c>
      <c r="AH1485">
        <f>IFERROR(SMALL(AH346:AH1024,ROW()-ROW($AH$1027)+1),"")</f>
        <v>0</v>
      </c>
      <c r="AI1485">
        <f>IFERROR(SMALL(AI346:AI1024,ROW()-ROW($AI$1027)+1),"")</f>
        <v>0</v>
      </c>
      <c r="AJ1485">
        <f>IFERROR(SMALL(AJ346:AJ1024,ROW()-ROW($AJ$1027)+1),"")</f>
        <v>0</v>
      </c>
      <c r="AM1485">
        <f>IFERROR(SMALL(AM346:AM1024,ROW()-ROW($AM$1027)+1),"")</f>
        <v>0</v>
      </c>
      <c r="AN1485">
        <f>IFERROR(SMALL(AN346:AN1024,ROW()-ROW($AN$1027)+1),"")</f>
        <v>0</v>
      </c>
      <c r="AO1485">
        <f>IFERROR(SMALL(AO346:AO1024,ROW()-ROW($AO$1027)+1),"")</f>
        <v>0</v>
      </c>
      <c r="AP1485">
        <f>IFERROR(SMALL(AP346:AP1024,ROW()-ROW($AP$1027)+1),"")</f>
        <v>0</v>
      </c>
      <c r="AQ1485">
        <f>IFERROR(SMALL(AQ346:AQ1024,ROW()-ROW($AQ$1027)+1),"")</f>
        <v>0</v>
      </c>
      <c r="AR1485">
        <f>IFERROR(SMALL(AR346:AR1024,ROW()-ROW($AR$1027)+1),"")</f>
        <v>0</v>
      </c>
      <c r="AS1485">
        <f>IFERROR(SMALL(AS346:AS1024,ROW()-ROW($AS$1027)+1),"")</f>
        <v>0</v>
      </c>
      <c r="AT1485">
        <f>IFERROR(SMALL(AT346:AT1024,ROW()-ROW($AT$1027)+1),"")</f>
        <v>0</v>
      </c>
      <c r="AU1485">
        <f>IFERROR(SMALL(AU346:AU1024,ROW()-ROW($AU$1027)+1),"")</f>
        <v>0</v>
      </c>
      <c r="AV1485">
        <f>IFERROR(SMALL(AV346:AV1024,ROW()-ROW($AV$1027)+1),"")</f>
        <v>0</v>
      </c>
      <c r="AW1485">
        <f>IFERROR(SMALL(AW346:AW1024,ROW()-ROW($AW$1027)+1),"")</f>
        <v>0</v>
      </c>
      <c r="AX1485">
        <f>IFERROR(SMALL(AX346:AX1024,ROW()-ROW($AX$1027)+1),"")</f>
        <v>0</v>
      </c>
      <c r="AY1485">
        <f>IFERROR(SMALL(AY346:AY1024,ROW()-ROW($AY$1027)+1),"")</f>
        <v>0</v>
      </c>
      <c r="AZ1485">
        <f>IFERROR(SMALL(AZ346:AZ1024,ROW()-ROW($AZ$1027)+1),"")</f>
        <v>0</v>
      </c>
      <c r="BA1485">
        <f>IFERROR(SMALL(BA346:BA1024,ROW()-ROW($BA$1027)+1),"")</f>
        <v>0</v>
      </c>
      <c r="BB1485">
        <f>IFERROR(SMALL(BB346:BB1024,ROW()-ROW($BB$1027)+1),"")</f>
        <v>0</v>
      </c>
      <c r="BC1485">
        <f>IFERROR(SMALL(BC346:BC1024,ROW()-ROW($BC$1027)+1),"")</f>
        <v>0</v>
      </c>
      <c r="BD1485">
        <f>IFERROR(SMALL(BD346:BD1024,ROW()-ROW($BD$1027)+1),"")</f>
        <v>0</v>
      </c>
      <c r="BE1485">
        <f>IFERROR(SMALL(BE346:BE1024,ROW()-ROW($BE$1027)+1),"")</f>
        <v>0</v>
      </c>
      <c r="BF1485">
        <f>IFERROR(SMALL(BF346:BF1024,ROW()-ROW($BF$1027)+1),"")</f>
        <v>0</v>
      </c>
      <c r="BG1485">
        <f>IFERROR(SMALL(BG346:BG1024,ROW()-ROW($BG$1027)+1),"")</f>
        <v>0</v>
      </c>
      <c r="BH1485">
        <f>IFERROR(SMALL(BH346:BH1024,ROW()-ROW($BH$1027)+1),"")</f>
        <v>0</v>
      </c>
      <c r="BI1485">
        <f>IFERROR(SMALL(BI346:BI1024,ROW()-ROW($BI$1027)+1),"")</f>
        <v>0</v>
      </c>
      <c r="BJ1485">
        <f>IFERROR(SMALL(BJ346:BJ1024,ROW()-ROW($BJ$1027)+1),"")</f>
        <v>0</v>
      </c>
      <c r="BK1485">
        <f>IFERROR(SMALL(BK346:BK1024,ROW()-ROW($BK$1027)+1),"")</f>
        <v>0</v>
      </c>
      <c r="BL1485">
        <f>IFERROR(SMALL(BL346:BL1024,ROW()-ROW($BL$1027)+1),"")</f>
        <v>0</v>
      </c>
      <c r="BM1485">
        <f>IFERROR(SMALL(BM346:BM1024,ROW()-ROW($BM$1027)+1),"")</f>
        <v>0</v>
      </c>
      <c r="BN1485">
        <f>IFERROR(SMALL(BN346:BN1024,ROW()-ROW($BN$1027)+1),"")</f>
        <v>0</v>
      </c>
      <c r="BO1485">
        <f>IFERROR(SMALL(BO346:BO1024,ROW()-ROW($BO$1027)+1),"")</f>
        <v>0</v>
      </c>
      <c r="BP1485">
        <f>IFERROR(SMALL(BP346:BP1024,ROW()-ROW($BP$1027)+1),"")</f>
        <v>0</v>
      </c>
      <c r="BQ1485">
        <f>IFERROR(SMALL(BQ346:BQ1024,ROW()-ROW($BQ$1027)+1),"")</f>
        <v>0</v>
      </c>
      <c r="BR1485">
        <f>IFERROR(SMALL(BR346:BR1024,ROW()-ROW($BR$1027)+1),"")</f>
        <v>0</v>
      </c>
    </row>
    <row r="1486" spans="5:70">
      <c r="E1486">
        <f>IFERROR(SMALL(E346:E1024,ROW()-ROW($E$1027)+1),"")</f>
        <v>0</v>
      </c>
      <c r="F1486">
        <f>IFERROR(SMALL(F346:F1024,ROW()-ROW($F$1027)+1),"")</f>
        <v>0</v>
      </c>
      <c r="G1486">
        <f>IFERROR(SMALL(G346:G1024,ROW()-ROW($G$1027)+1),"")</f>
        <v>0</v>
      </c>
      <c r="H1486">
        <f>IFERROR(SMALL(H346:H1024,ROW()-ROW($H$1027)+1),"")</f>
        <v>0</v>
      </c>
      <c r="I1486">
        <f>IFERROR(SMALL(I346:I1024,ROW()-ROW($I$1027)+1),"")</f>
        <v>0</v>
      </c>
      <c r="J1486">
        <f>IFERROR(SMALL(J346:J1024,ROW()-ROW($J$1027)+1),"")</f>
        <v>0</v>
      </c>
      <c r="K1486">
        <f>IFERROR(SMALL(K346:K1024,ROW()-ROW($K$1027)+1),"")</f>
        <v>0</v>
      </c>
      <c r="L1486">
        <f>IFERROR(SMALL(L346:L1024,ROW()-ROW($L$1027)+1),"")</f>
        <v>0</v>
      </c>
      <c r="M1486">
        <f>IFERROR(SMALL(M346:M1024,ROW()-ROW($M$1027)+1),"")</f>
        <v>0</v>
      </c>
      <c r="N1486">
        <f>IFERROR(SMALL(N346:N1024,ROW()-ROW($N$1027)+1),"")</f>
        <v>0</v>
      </c>
      <c r="O1486">
        <f>IFERROR(SMALL(O346:O1024,ROW()-ROW($O$1027)+1),"")</f>
        <v>0</v>
      </c>
      <c r="P1486">
        <f>IFERROR(SMALL(P346:P1024,ROW()-ROW($P$1027)+1),"")</f>
        <v>0</v>
      </c>
      <c r="Q1486">
        <f>IFERROR(SMALL(Q346:Q1024,ROW()-ROW($Q$1027)+1),"")</f>
        <v>0</v>
      </c>
      <c r="R1486">
        <f>IFERROR(SMALL(R346:R1024,ROW()-ROW($R$1027)+1),"")</f>
        <v>0</v>
      </c>
      <c r="S1486">
        <f>IFERROR(SMALL(S346:S1024,ROW()-ROW($S$1027)+1),"")</f>
        <v>0</v>
      </c>
      <c r="T1486">
        <f>IFERROR(SMALL(T346:T1024,ROW()-ROW($T$1027)+1),"")</f>
        <v>0</v>
      </c>
      <c r="U1486">
        <f>IFERROR(SMALL(U346:U1024,ROW()-ROW($U$1027)+1),"")</f>
        <v>0</v>
      </c>
      <c r="V1486">
        <f>IFERROR(SMALL(V346:V1024,ROW()-ROW($V$1027)+1),"")</f>
        <v>0</v>
      </c>
      <c r="W1486">
        <f>IFERROR(SMALL(W346:W1024,ROW()-ROW($W$1027)+1),"")</f>
        <v>0</v>
      </c>
      <c r="X1486">
        <f>IFERROR(SMALL(X346:X1024,ROW()-ROW($X$1027)+1),"")</f>
        <v>0</v>
      </c>
      <c r="Y1486">
        <f>IFERROR(SMALL(Y346:Y1024,ROW()-ROW($Y$1027)+1),"")</f>
        <v>0</v>
      </c>
      <c r="Z1486">
        <f>IFERROR(SMALL(Z346:Z1024,ROW()-ROW($Z$1027)+1),"")</f>
        <v>0</v>
      </c>
      <c r="AA1486">
        <f>IFERROR(SMALL(AA346:AA1024,ROW()-ROW($AA$1027)+1),"")</f>
        <v>0</v>
      </c>
      <c r="AB1486">
        <f>IFERROR(SMALL(AB346:AB1024,ROW()-ROW($AB$1027)+1),"")</f>
        <v>0</v>
      </c>
      <c r="AC1486">
        <f>IFERROR(SMALL(AC346:AC1024,ROW()-ROW($AC$1027)+1),"")</f>
        <v>0</v>
      </c>
      <c r="AD1486">
        <f>IFERROR(SMALL(AD346:AD1024,ROW()-ROW($AD$1027)+1),"")</f>
        <v>0</v>
      </c>
      <c r="AE1486">
        <f>IFERROR(SMALL(AE346:AE1024,ROW()-ROW($AE$1027)+1),"")</f>
        <v>0</v>
      </c>
      <c r="AF1486">
        <f>IFERROR(SMALL(AF346:AF1024,ROW()-ROW($AF$1027)+1),"")</f>
        <v>0</v>
      </c>
      <c r="AG1486">
        <f>IFERROR(SMALL(AG346:AG1024,ROW()-ROW($AG$1027)+1),"")</f>
        <v>0</v>
      </c>
      <c r="AH1486">
        <f>IFERROR(SMALL(AH346:AH1024,ROW()-ROW($AH$1027)+1),"")</f>
        <v>0</v>
      </c>
      <c r="AI1486">
        <f>IFERROR(SMALL(AI346:AI1024,ROW()-ROW($AI$1027)+1),"")</f>
        <v>0</v>
      </c>
      <c r="AJ1486">
        <f>IFERROR(SMALL(AJ346:AJ1024,ROW()-ROW($AJ$1027)+1),"")</f>
        <v>0</v>
      </c>
      <c r="AM1486">
        <f>IFERROR(SMALL(AM346:AM1024,ROW()-ROW($AM$1027)+1),"")</f>
        <v>0</v>
      </c>
      <c r="AN1486">
        <f>IFERROR(SMALL(AN346:AN1024,ROW()-ROW($AN$1027)+1),"")</f>
        <v>0</v>
      </c>
      <c r="AO1486">
        <f>IFERROR(SMALL(AO346:AO1024,ROW()-ROW($AO$1027)+1),"")</f>
        <v>0</v>
      </c>
      <c r="AP1486">
        <f>IFERROR(SMALL(AP346:AP1024,ROW()-ROW($AP$1027)+1),"")</f>
        <v>0</v>
      </c>
      <c r="AQ1486">
        <f>IFERROR(SMALL(AQ346:AQ1024,ROW()-ROW($AQ$1027)+1),"")</f>
        <v>0</v>
      </c>
      <c r="AR1486">
        <f>IFERROR(SMALL(AR346:AR1024,ROW()-ROW($AR$1027)+1),"")</f>
        <v>0</v>
      </c>
      <c r="AS1486">
        <f>IFERROR(SMALL(AS346:AS1024,ROW()-ROW($AS$1027)+1),"")</f>
        <v>0</v>
      </c>
      <c r="AT1486">
        <f>IFERROR(SMALL(AT346:AT1024,ROW()-ROW($AT$1027)+1),"")</f>
        <v>0</v>
      </c>
      <c r="AU1486">
        <f>IFERROR(SMALL(AU346:AU1024,ROW()-ROW($AU$1027)+1),"")</f>
        <v>0</v>
      </c>
      <c r="AV1486">
        <f>IFERROR(SMALL(AV346:AV1024,ROW()-ROW($AV$1027)+1),"")</f>
        <v>0</v>
      </c>
      <c r="AW1486">
        <f>IFERROR(SMALL(AW346:AW1024,ROW()-ROW($AW$1027)+1),"")</f>
        <v>0</v>
      </c>
      <c r="AX1486">
        <f>IFERROR(SMALL(AX346:AX1024,ROW()-ROW($AX$1027)+1),"")</f>
        <v>0</v>
      </c>
      <c r="AY1486">
        <f>IFERROR(SMALL(AY346:AY1024,ROW()-ROW($AY$1027)+1),"")</f>
        <v>0</v>
      </c>
      <c r="AZ1486">
        <f>IFERROR(SMALL(AZ346:AZ1024,ROW()-ROW($AZ$1027)+1),"")</f>
        <v>0</v>
      </c>
      <c r="BA1486">
        <f>IFERROR(SMALL(BA346:BA1024,ROW()-ROW($BA$1027)+1),"")</f>
        <v>0</v>
      </c>
      <c r="BB1486">
        <f>IFERROR(SMALL(BB346:BB1024,ROW()-ROW($BB$1027)+1),"")</f>
        <v>0</v>
      </c>
      <c r="BC1486">
        <f>IFERROR(SMALL(BC346:BC1024,ROW()-ROW($BC$1027)+1),"")</f>
        <v>0</v>
      </c>
      <c r="BD1486">
        <f>IFERROR(SMALL(BD346:BD1024,ROW()-ROW($BD$1027)+1),"")</f>
        <v>0</v>
      </c>
      <c r="BE1486">
        <f>IFERROR(SMALL(BE346:BE1024,ROW()-ROW($BE$1027)+1),"")</f>
        <v>0</v>
      </c>
      <c r="BF1486">
        <f>IFERROR(SMALL(BF346:BF1024,ROW()-ROW($BF$1027)+1),"")</f>
        <v>0</v>
      </c>
      <c r="BG1486">
        <f>IFERROR(SMALL(BG346:BG1024,ROW()-ROW($BG$1027)+1),"")</f>
        <v>0</v>
      </c>
      <c r="BH1486">
        <f>IFERROR(SMALL(BH346:BH1024,ROW()-ROW($BH$1027)+1),"")</f>
        <v>0</v>
      </c>
      <c r="BI1486">
        <f>IFERROR(SMALL(BI346:BI1024,ROW()-ROW($BI$1027)+1),"")</f>
        <v>0</v>
      </c>
      <c r="BJ1486">
        <f>IFERROR(SMALL(BJ346:BJ1024,ROW()-ROW($BJ$1027)+1),"")</f>
        <v>0</v>
      </c>
      <c r="BK1486">
        <f>IFERROR(SMALL(BK346:BK1024,ROW()-ROW($BK$1027)+1),"")</f>
        <v>0</v>
      </c>
      <c r="BL1486">
        <f>IFERROR(SMALL(BL346:BL1024,ROW()-ROW($BL$1027)+1),"")</f>
        <v>0</v>
      </c>
      <c r="BM1486">
        <f>IFERROR(SMALL(BM346:BM1024,ROW()-ROW($BM$1027)+1),"")</f>
        <v>0</v>
      </c>
      <c r="BN1486">
        <f>IFERROR(SMALL(BN346:BN1024,ROW()-ROW($BN$1027)+1),"")</f>
        <v>0</v>
      </c>
      <c r="BO1486">
        <f>IFERROR(SMALL(BO346:BO1024,ROW()-ROW($BO$1027)+1),"")</f>
        <v>0</v>
      </c>
      <c r="BP1486">
        <f>IFERROR(SMALL(BP346:BP1024,ROW()-ROW($BP$1027)+1),"")</f>
        <v>0</v>
      </c>
      <c r="BQ1486">
        <f>IFERROR(SMALL(BQ346:BQ1024,ROW()-ROW($BQ$1027)+1),"")</f>
        <v>0</v>
      </c>
      <c r="BR1486">
        <f>IFERROR(SMALL(BR346:BR1024,ROW()-ROW($BR$1027)+1),"")</f>
        <v>0</v>
      </c>
    </row>
    <row r="1487" spans="5:70">
      <c r="E1487">
        <f>IFERROR(SMALL(E346:E1024,ROW()-ROW($E$1027)+1),"")</f>
        <v>0</v>
      </c>
      <c r="F1487">
        <f>IFERROR(SMALL(F346:F1024,ROW()-ROW($F$1027)+1),"")</f>
        <v>0</v>
      </c>
      <c r="G1487">
        <f>IFERROR(SMALL(G346:G1024,ROW()-ROW($G$1027)+1),"")</f>
        <v>0</v>
      </c>
      <c r="H1487">
        <f>IFERROR(SMALL(H346:H1024,ROW()-ROW($H$1027)+1),"")</f>
        <v>0</v>
      </c>
      <c r="I1487">
        <f>IFERROR(SMALL(I346:I1024,ROW()-ROW($I$1027)+1),"")</f>
        <v>0</v>
      </c>
      <c r="J1487">
        <f>IFERROR(SMALL(J346:J1024,ROW()-ROW($J$1027)+1),"")</f>
        <v>0</v>
      </c>
      <c r="K1487">
        <f>IFERROR(SMALL(K346:K1024,ROW()-ROW($K$1027)+1),"")</f>
        <v>0</v>
      </c>
      <c r="L1487">
        <f>IFERROR(SMALL(L346:L1024,ROW()-ROW($L$1027)+1),"")</f>
        <v>0</v>
      </c>
      <c r="M1487">
        <f>IFERROR(SMALL(M346:M1024,ROW()-ROW($M$1027)+1),"")</f>
        <v>0</v>
      </c>
      <c r="N1487">
        <f>IFERROR(SMALL(N346:N1024,ROW()-ROW($N$1027)+1),"")</f>
        <v>0</v>
      </c>
      <c r="O1487">
        <f>IFERROR(SMALL(O346:O1024,ROW()-ROW($O$1027)+1),"")</f>
        <v>0</v>
      </c>
      <c r="P1487">
        <f>IFERROR(SMALL(P346:P1024,ROW()-ROW($P$1027)+1),"")</f>
        <v>0</v>
      </c>
      <c r="Q1487">
        <f>IFERROR(SMALL(Q346:Q1024,ROW()-ROW($Q$1027)+1),"")</f>
        <v>0</v>
      </c>
      <c r="R1487">
        <f>IFERROR(SMALL(R346:R1024,ROW()-ROW($R$1027)+1),"")</f>
        <v>0</v>
      </c>
      <c r="S1487">
        <f>IFERROR(SMALL(S346:S1024,ROW()-ROW($S$1027)+1),"")</f>
        <v>0</v>
      </c>
      <c r="T1487">
        <f>IFERROR(SMALL(T346:T1024,ROW()-ROW($T$1027)+1),"")</f>
        <v>0</v>
      </c>
      <c r="U1487">
        <f>IFERROR(SMALL(U346:U1024,ROW()-ROW($U$1027)+1),"")</f>
        <v>0</v>
      </c>
      <c r="V1487">
        <f>IFERROR(SMALL(V346:V1024,ROW()-ROW($V$1027)+1),"")</f>
        <v>0</v>
      </c>
      <c r="W1487">
        <f>IFERROR(SMALL(W346:W1024,ROW()-ROW($W$1027)+1),"")</f>
        <v>0</v>
      </c>
      <c r="X1487">
        <f>IFERROR(SMALL(X346:X1024,ROW()-ROW($X$1027)+1),"")</f>
        <v>0</v>
      </c>
      <c r="Y1487">
        <f>IFERROR(SMALL(Y346:Y1024,ROW()-ROW($Y$1027)+1),"")</f>
        <v>0</v>
      </c>
      <c r="Z1487">
        <f>IFERROR(SMALL(Z346:Z1024,ROW()-ROW($Z$1027)+1),"")</f>
        <v>0</v>
      </c>
      <c r="AA1487">
        <f>IFERROR(SMALL(AA346:AA1024,ROW()-ROW($AA$1027)+1),"")</f>
        <v>0</v>
      </c>
      <c r="AB1487">
        <f>IFERROR(SMALL(AB346:AB1024,ROW()-ROW($AB$1027)+1),"")</f>
        <v>0</v>
      </c>
      <c r="AC1487">
        <f>IFERROR(SMALL(AC346:AC1024,ROW()-ROW($AC$1027)+1),"")</f>
        <v>0</v>
      </c>
      <c r="AD1487">
        <f>IFERROR(SMALL(AD346:AD1024,ROW()-ROW($AD$1027)+1),"")</f>
        <v>0</v>
      </c>
      <c r="AE1487">
        <f>IFERROR(SMALL(AE346:AE1024,ROW()-ROW($AE$1027)+1),"")</f>
        <v>0</v>
      </c>
      <c r="AF1487">
        <f>IFERROR(SMALL(AF346:AF1024,ROW()-ROW($AF$1027)+1),"")</f>
        <v>0</v>
      </c>
      <c r="AG1487">
        <f>IFERROR(SMALL(AG346:AG1024,ROW()-ROW($AG$1027)+1),"")</f>
        <v>0</v>
      </c>
      <c r="AH1487">
        <f>IFERROR(SMALL(AH346:AH1024,ROW()-ROW($AH$1027)+1),"")</f>
        <v>0</v>
      </c>
      <c r="AI1487">
        <f>IFERROR(SMALL(AI346:AI1024,ROW()-ROW($AI$1027)+1),"")</f>
        <v>0</v>
      </c>
      <c r="AJ1487">
        <f>IFERROR(SMALL(AJ346:AJ1024,ROW()-ROW($AJ$1027)+1),"")</f>
        <v>0</v>
      </c>
      <c r="AM1487">
        <f>IFERROR(SMALL(AM346:AM1024,ROW()-ROW($AM$1027)+1),"")</f>
        <v>0</v>
      </c>
      <c r="AN1487">
        <f>IFERROR(SMALL(AN346:AN1024,ROW()-ROW($AN$1027)+1),"")</f>
        <v>0</v>
      </c>
      <c r="AO1487">
        <f>IFERROR(SMALL(AO346:AO1024,ROW()-ROW($AO$1027)+1),"")</f>
        <v>0</v>
      </c>
      <c r="AP1487">
        <f>IFERROR(SMALL(AP346:AP1024,ROW()-ROW($AP$1027)+1),"")</f>
        <v>0</v>
      </c>
      <c r="AQ1487">
        <f>IFERROR(SMALL(AQ346:AQ1024,ROW()-ROW($AQ$1027)+1),"")</f>
        <v>0</v>
      </c>
      <c r="AR1487">
        <f>IFERROR(SMALL(AR346:AR1024,ROW()-ROW($AR$1027)+1),"")</f>
        <v>0</v>
      </c>
      <c r="AS1487">
        <f>IFERROR(SMALL(AS346:AS1024,ROW()-ROW($AS$1027)+1),"")</f>
        <v>0</v>
      </c>
      <c r="AT1487">
        <f>IFERROR(SMALL(AT346:AT1024,ROW()-ROW($AT$1027)+1),"")</f>
        <v>0</v>
      </c>
      <c r="AU1487">
        <f>IFERROR(SMALL(AU346:AU1024,ROW()-ROW($AU$1027)+1),"")</f>
        <v>0</v>
      </c>
      <c r="AV1487">
        <f>IFERROR(SMALL(AV346:AV1024,ROW()-ROW($AV$1027)+1),"")</f>
        <v>0</v>
      </c>
      <c r="AW1487">
        <f>IFERROR(SMALL(AW346:AW1024,ROW()-ROW($AW$1027)+1),"")</f>
        <v>0</v>
      </c>
      <c r="AX1487">
        <f>IFERROR(SMALL(AX346:AX1024,ROW()-ROW($AX$1027)+1),"")</f>
        <v>0</v>
      </c>
      <c r="AY1487">
        <f>IFERROR(SMALL(AY346:AY1024,ROW()-ROW($AY$1027)+1),"")</f>
        <v>0</v>
      </c>
      <c r="AZ1487">
        <f>IFERROR(SMALL(AZ346:AZ1024,ROW()-ROW($AZ$1027)+1),"")</f>
        <v>0</v>
      </c>
      <c r="BA1487">
        <f>IFERROR(SMALL(BA346:BA1024,ROW()-ROW($BA$1027)+1),"")</f>
        <v>0</v>
      </c>
      <c r="BB1487">
        <f>IFERROR(SMALL(BB346:BB1024,ROW()-ROW($BB$1027)+1),"")</f>
        <v>0</v>
      </c>
      <c r="BC1487">
        <f>IFERROR(SMALL(BC346:BC1024,ROW()-ROW($BC$1027)+1),"")</f>
        <v>0</v>
      </c>
      <c r="BD1487">
        <f>IFERROR(SMALL(BD346:BD1024,ROW()-ROW($BD$1027)+1),"")</f>
        <v>0</v>
      </c>
      <c r="BE1487">
        <f>IFERROR(SMALL(BE346:BE1024,ROW()-ROW($BE$1027)+1),"")</f>
        <v>0</v>
      </c>
      <c r="BF1487">
        <f>IFERROR(SMALL(BF346:BF1024,ROW()-ROW($BF$1027)+1),"")</f>
        <v>0</v>
      </c>
      <c r="BG1487">
        <f>IFERROR(SMALL(BG346:BG1024,ROW()-ROW($BG$1027)+1),"")</f>
        <v>0</v>
      </c>
      <c r="BH1487">
        <f>IFERROR(SMALL(BH346:BH1024,ROW()-ROW($BH$1027)+1),"")</f>
        <v>0</v>
      </c>
      <c r="BI1487">
        <f>IFERROR(SMALL(BI346:BI1024,ROW()-ROW($BI$1027)+1),"")</f>
        <v>0</v>
      </c>
      <c r="BJ1487">
        <f>IFERROR(SMALL(BJ346:BJ1024,ROW()-ROW($BJ$1027)+1),"")</f>
        <v>0</v>
      </c>
      <c r="BK1487">
        <f>IFERROR(SMALL(BK346:BK1024,ROW()-ROW($BK$1027)+1),"")</f>
        <v>0</v>
      </c>
      <c r="BL1487">
        <f>IFERROR(SMALL(BL346:BL1024,ROW()-ROW($BL$1027)+1),"")</f>
        <v>0</v>
      </c>
      <c r="BM1487">
        <f>IFERROR(SMALL(BM346:BM1024,ROW()-ROW($BM$1027)+1),"")</f>
        <v>0</v>
      </c>
      <c r="BN1487">
        <f>IFERROR(SMALL(BN346:BN1024,ROW()-ROW($BN$1027)+1),"")</f>
        <v>0</v>
      </c>
      <c r="BO1487">
        <f>IFERROR(SMALL(BO346:BO1024,ROW()-ROW($BO$1027)+1),"")</f>
        <v>0</v>
      </c>
      <c r="BP1487">
        <f>IFERROR(SMALL(BP346:BP1024,ROW()-ROW($BP$1027)+1),"")</f>
        <v>0</v>
      </c>
      <c r="BQ1487">
        <f>IFERROR(SMALL(BQ346:BQ1024,ROW()-ROW($BQ$1027)+1),"")</f>
        <v>0</v>
      </c>
      <c r="BR1487">
        <f>IFERROR(SMALL(BR346:BR1024,ROW()-ROW($BR$1027)+1),"")</f>
        <v>0</v>
      </c>
    </row>
    <row r="1488" spans="5:70">
      <c r="E1488">
        <f>IFERROR(SMALL(E346:E1024,ROW()-ROW($E$1027)+1),"")</f>
        <v>0</v>
      </c>
      <c r="F1488">
        <f>IFERROR(SMALL(F346:F1024,ROW()-ROW($F$1027)+1),"")</f>
        <v>0</v>
      </c>
      <c r="G1488">
        <f>IFERROR(SMALL(G346:G1024,ROW()-ROW($G$1027)+1),"")</f>
        <v>0</v>
      </c>
      <c r="H1488">
        <f>IFERROR(SMALL(H346:H1024,ROW()-ROW($H$1027)+1),"")</f>
        <v>0</v>
      </c>
      <c r="I1488">
        <f>IFERROR(SMALL(I346:I1024,ROW()-ROW($I$1027)+1),"")</f>
        <v>0</v>
      </c>
      <c r="J1488">
        <f>IFERROR(SMALL(J346:J1024,ROW()-ROW($J$1027)+1),"")</f>
        <v>0</v>
      </c>
      <c r="K1488">
        <f>IFERROR(SMALL(K346:K1024,ROW()-ROW($K$1027)+1),"")</f>
        <v>0</v>
      </c>
      <c r="L1488">
        <f>IFERROR(SMALL(L346:L1024,ROW()-ROW($L$1027)+1),"")</f>
        <v>0</v>
      </c>
      <c r="M1488">
        <f>IFERROR(SMALL(M346:M1024,ROW()-ROW($M$1027)+1),"")</f>
        <v>0</v>
      </c>
      <c r="N1488">
        <f>IFERROR(SMALL(N346:N1024,ROW()-ROW($N$1027)+1),"")</f>
        <v>0</v>
      </c>
      <c r="O1488">
        <f>IFERROR(SMALL(O346:O1024,ROW()-ROW($O$1027)+1),"")</f>
        <v>0</v>
      </c>
      <c r="P1488">
        <f>IFERROR(SMALL(P346:P1024,ROW()-ROW($P$1027)+1),"")</f>
        <v>0</v>
      </c>
      <c r="Q1488">
        <f>IFERROR(SMALL(Q346:Q1024,ROW()-ROW($Q$1027)+1),"")</f>
        <v>0</v>
      </c>
      <c r="R1488">
        <f>IFERROR(SMALL(R346:R1024,ROW()-ROW($R$1027)+1),"")</f>
        <v>0</v>
      </c>
      <c r="S1488">
        <f>IFERROR(SMALL(S346:S1024,ROW()-ROW($S$1027)+1),"")</f>
        <v>0</v>
      </c>
      <c r="T1488">
        <f>IFERROR(SMALL(T346:T1024,ROW()-ROW($T$1027)+1),"")</f>
        <v>0</v>
      </c>
      <c r="U1488">
        <f>IFERROR(SMALL(U346:U1024,ROW()-ROW($U$1027)+1),"")</f>
        <v>0</v>
      </c>
      <c r="V1488">
        <f>IFERROR(SMALL(V346:V1024,ROW()-ROW($V$1027)+1),"")</f>
        <v>0</v>
      </c>
      <c r="W1488">
        <f>IFERROR(SMALL(W346:W1024,ROW()-ROW($W$1027)+1),"")</f>
        <v>0</v>
      </c>
      <c r="X1488">
        <f>IFERROR(SMALL(X346:X1024,ROW()-ROW($X$1027)+1),"")</f>
        <v>0</v>
      </c>
      <c r="Y1488">
        <f>IFERROR(SMALL(Y346:Y1024,ROW()-ROW($Y$1027)+1),"")</f>
        <v>0</v>
      </c>
      <c r="Z1488">
        <f>IFERROR(SMALL(Z346:Z1024,ROW()-ROW($Z$1027)+1),"")</f>
        <v>0</v>
      </c>
      <c r="AA1488">
        <f>IFERROR(SMALL(AA346:AA1024,ROW()-ROW($AA$1027)+1),"")</f>
        <v>0</v>
      </c>
      <c r="AB1488">
        <f>IFERROR(SMALL(AB346:AB1024,ROW()-ROW($AB$1027)+1),"")</f>
        <v>0</v>
      </c>
      <c r="AC1488">
        <f>IFERROR(SMALL(AC346:AC1024,ROW()-ROW($AC$1027)+1),"")</f>
        <v>0</v>
      </c>
      <c r="AD1488">
        <f>IFERROR(SMALL(AD346:AD1024,ROW()-ROW($AD$1027)+1),"")</f>
        <v>0</v>
      </c>
      <c r="AE1488">
        <f>IFERROR(SMALL(AE346:AE1024,ROW()-ROW($AE$1027)+1),"")</f>
        <v>0</v>
      </c>
      <c r="AF1488">
        <f>IFERROR(SMALL(AF346:AF1024,ROW()-ROW($AF$1027)+1),"")</f>
        <v>0</v>
      </c>
      <c r="AG1488">
        <f>IFERROR(SMALL(AG346:AG1024,ROW()-ROW($AG$1027)+1),"")</f>
        <v>0</v>
      </c>
      <c r="AH1488">
        <f>IFERROR(SMALL(AH346:AH1024,ROW()-ROW($AH$1027)+1),"")</f>
        <v>0</v>
      </c>
      <c r="AI1488">
        <f>IFERROR(SMALL(AI346:AI1024,ROW()-ROW($AI$1027)+1),"")</f>
        <v>0</v>
      </c>
      <c r="AJ1488">
        <f>IFERROR(SMALL(AJ346:AJ1024,ROW()-ROW($AJ$1027)+1),"")</f>
        <v>0</v>
      </c>
      <c r="AM1488">
        <f>IFERROR(SMALL(AM346:AM1024,ROW()-ROW($AM$1027)+1),"")</f>
        <v>0</v>
      </c>
      <c r="AN1488">
        <f>IFERROR(SMALL(AN346:AN1024,ROW()-ROW($AN$1027)+1),"")</f>
        <v>0</v>
      </c>
      <c r="AO1488">
        <f>IFERROR(SMALL(AO346:AO1024,ROW()-ROW($AO$1027)+1),"")</f>
        <v>0</v>
      </c>
      <c r="AP1488">
        <f>IFERROR(SMALL(AP346:AP1024,ROW()-ROW($AP$1027)+1),"")</f>
        <v>0</v>
      </c>
      <c r="AQ1488">
        <f>IFERROR(SMALL(AQ346:AQ1024,ROW()-ROW($AQ$1027)+1),"")</f>
        <v>0</v>
      </c>
      <c r="AR1488">
        <f>IFERROR(SMALL(AR346:AR1024,ROW()-ROW($AR$1027)+1),"")</f>
        <v>0</v>
      </c>
      <c r="AS1488">
        <f>IFERROR(SMALL(AS346:AS1024,ROW()-ROW($AS$1027)+1),"")</f>
        <v>0</v>
      </c>
      <c r="AT1488">
        <f>IFERROR(SMALL(AT346:AT1024,ROW()-ROW($AT$1027)+1),"")</f>
        <v>0</v>
      </c>
      <c r="AU1488">
        <f>IFERROR(SMALL(AU346:AU1024,ROW()-ROW($AU$1027)+1),"")</f>
        <v>0</v>
      </c>
      <c r="AV1488">
        <f>IFERROR(SMALL(AV346:AV1024,ROW()-ROW($AV$1027)+1),"")</f>
        <v>0</v>
      </c>
      <c r="AW1488">
        <f>IFERROR(SMALL(AW346:AW1024,ROW()-ROW($AW$1027)+1),"")</f>
        <v>0</v>
      </c>
      <c r="AX1488">
        <f>IFERROR(SMALL(AX346:AX1024,ROW()-ROW($AX$1027)+1),"")</f>
        <v>0</v>
      </c>
      <c r="AY1488">
        <f>IFERROR(SMALL(AY346:AY1024,ROW()-ROW($AY$1027)+1),"")</f>
        <v>0</v>
      </c>
      <c r="AZ1488">
        <f>IFERROR(SMALL(AZ346:AZ1024,ROW()-ROW($AZ$1027)+1),"")</f>
        <v>0</v>
      </c>
      <c r="BA1488">
        <f>IFERROR(SMALL(BA346:BA1024,ROW()-ROW($BA$1027)+1),"")</f>
        <v>0</v>
      </c>
      <c r="BB1488">
        <f>IFERROR(SMALL(BB346:BB1024,ROW()-ROW($BB$1027)+1),"")</f>
        <v>0</v>
      </c>
      <c r="BC1488">
        <f>IFERROR(SMALL(BC346:BC1024,ROW()-ROW($BC$1027)+1),"")</f>
        <v>0</v>
      </c>
      <c r="BD1488">
        <f>IFERROR(SMALL(BD346:BD1024,ROW()-ROW($BD$1027)+1),"")</f>
        <v>0</v>
      </c>
      <c r="BE1488">
        <f>IFERROR(SMALL(BE346:BE1024,ROW()-ROW($BE$1027)+1),"")</f>
        <v>0</v>
      </c>
      <c r="BF1488">
        <f>IFERROR(SMALL(BF346:BF1024,ROW()-ROW($BF$1027)+1),"")</f>
        <v>0</v>
      </c>
      <c r="BG1488">
        <f>IFERROR(SMALL(BG346:BG1024,ROW()-ROW($BG$1027)+1),"")</f>
        <v>0</v>
      </c>
      <c r="BH1488">
        <f>IFERROR(SMALL(BH346:BH1024,ROW()-ROW($BH$1027)+1),"")</f>
        <v>0</v>
      </c>
      <c r="BI1488">
        <f>IFERROR(SMALL(BI346:BI1024,ROW()-ROW($BI$1027)+1),"")</f>
        <v>0</v>
      </c>
      <c r="BJ1488">
        <f>IFERROR(SMALL(BJ346:BJ1024,ROW()-ROW($BJ$1027)+1),"")</f>
        <v>0</v>
      </c>
      <c r="BK1488">
        <f>IFERROR(SMALL(BK346:BK1024,ROW()-ROW($BK$1027)+1),"")</f>
        <v>0</v>
      </c>
      <c r="BL1488">
        <f>IFERROR(SMALL(BL346:BL1024,ROW()-ROW($BL$1027)+1),"")</f>
        <v>0</v>
      </c>
      <c r="BM1488">
        <f>IFERROR(SMALL(BM346:BM1024,ROW()-ROW($BM$1027)+1),"")</f>
        <v>0</v>
      </c>
      <c r="BN1488">
        <f>IFERROR(SMALL(BN346:BN1024,ROW()-ROW($BN$1027)+1),"")</f>
        <v>0</v>
      </c>
      <c r="BO1488">
        <f>IFERROR(SMALL(BO346:BO1024,ROW()-ROW($BO$1027)+1),"")</f>
        <v>0</v>
      </c>
      <c r="BP1488">
        <f>IFERROR(SMALL(BP346:BP1024,ROW()-ROW($BP$1027)+1),"")</f>
        <v>0</v>
      </c>
      <c r="BQ1488">
        <f>IFERROR(SMALL(BQ346:BQ1024,ROW()-ROW($BQ$1027)+1),"")</f>
        <v>0</v>
      </c>
      <c r="BR1488">
        <f>IFERROR(SMALL(BR346:BR1024,ROW()-ROW($BR$1027)+1),"")</f>
        <v>0</v>
      </c>
    </row>
    <row r="1489" spans="5:70">
      <c r="E1489">
        <f>IFERROR(SMALL(E346:E1024,ROW()-ROW($E$1027)+1),"")</f>
        <v>0</v>
      </c>
      <c r="F1489">
        <f>IFERROR(SMALL(F346:F1024,ROW()-ROW($F$1027)+1),"")</f>
        <v>0</v>
      </c>
      <c r="G1489">
        <f>IFERROR(SMALL(G346:G1024,ROW()-ROW($G$1027)+1),"")</f>
        <v>0</v>
      </c>
      <c r="H1489">
        <f>IFERROR(SMALL(H346:H1024,ROW()-ROW($H$1027)+1),"")</f>
        <v>0</v>
      </c>
      <c r="I1489">
        <f>IFERROR(SMALL(I346:I1024,ROW()-ROW($I$1027)+1),"")</f>
        <v>0</v>
      </c>
      <c r="J1489">
        <f>IFERROR(SMALL(J346:J1024,ROW()-ROW($J$1027)+1),"")</f>
        <v>0</v>
      </c>
      <c r="K1489">
        <f>IFERROR(SMALL(K346:K1024,ROW()-ROW($K$1027)+1),"")</f>
        <v>0</v>
      </c>
      <c r="L1489">
        <f>IFERROR(SMALL(L346:L1024,ROW()-ROW($L$1027)+1),"")</f>
        <v>0</v>
      </c>
      <c r="M1489">
        <f>IFERROR(SMALL(M346:M1024,ROW()-ROW($M$1027)+1),"")</f>
        <v>0</v>
      </c>
      <c r="N1489">
        <f>IFERROR(SMALL(N346:N1024,ROW()-ROW($N$1027)+1),"")</f>
        <v>0</v>
      </c>
      <c r="O1489">
        <f>IFERROR(SMALL(O346:O1024,ROW()-ROW($O$1027)+1),"")</f>
        <v>0</v>
      </c>
      <c r="P1489">
        <f>IFERROR(SMALL(P346:P1024,ROW()-ROW($P$1027)+1),"")</f>
        <v>0</v>
      </c>
      <c r="Q1489">
        <f>IFERROR(SMALL(Q346:Q1024,ROW()-ROW($Q$1027)+1),"")</f>
        <v>0</v>
      </c>
      <c r="R1489">
        <f>IFERROR(SMALL(R346:R1024,ROW()-ROW($R$1027)+1),"")</f>
        <v>0</v>
      </c>
      <c r="S1489">
        <f>IFERROR(SMALL(S346:S1024,ROW()-ROW($S$1027)+1),"")</f>
        <v>0</v>
      </c>
      <c r="T1489">
        <f>IFERROR(SMALL(T346:T1024,ROW()-ROW($T$1027)+1),"")</f>
        <v>0</v>
      </c>
      <c r="U1489">
        <f>IFERROR(SMALL(U346:U1024,ROW()-ROW($U$1027)+1),"")</f>
        <v>0</v>
      </c>
      <c r="V1489">
        <f>IFERROR(SMALL(V346:V1024,ROW()-ROW($V$1027)+1),"")</f>
        <v>0</v>
      </c>
      <c r="W1489">
        <f>IFERROR(SMALL(W346:W1024,ROW()-ROW($W$1027)+1),"")</f>
        <v>0</v>
      </c>
      <c r="X1489">
        <f>IFERROR(SMALL(X346:X1024,ROW()-ROW($X$1027)+1),"")</f>
        <v>0</v>
      </c>
      <c r="Y1489">
        <f>IFERROR(SMALL(Y346:Y1024,ROW()-ROW($Y$1027)+1),"")</f>
        <v>0</v>
      </c>
      <c r="Z1489">
        <f>IFERROR(SMALL(Z346:Z1024,ROW()-ROW($Z$1027)+1),"")</f>
        <v>0</v>
      </c>
      <c r="AA1489">
        <f>IFERROR(SMALL(AA346:AA1024,ROW()-ROW($AA$1027)+1),"")</f>
        <v>0</v>
      </c>
      <c r="AB1489">
        <f>IFERROR(SMALL(AB346:AB1024,ROW()-ROW($AB$1027)+1),"")</f>
        <v>0</v>
      </c>
      <c r="AC1489">
        <f>IFERROR(SMALL(AC346:AC1024,ROW()-ROW($AC$1027)+1),"")</f>
        <v>0</v>
      </c>
      <c r="AD1489">
        <f>IFERROR(SMALL(AD346:AD1024,ROW()-ROW($AD$1027)+1),"")</f>
        <v>0</v>
      </c>
      <c r="AE1489">
        <f>IFERROR(SMALL(AE346:AE1024,ROW()-ROW($AE$1027)+1),"")</f>
        <v>0</v>
      </c>
      <c r="AF1489">
        <f>IFERROR(SMALL(AF346:AF1024,ROW()-ROW($AF$1027)+1),"")</f>
        <v>0</v>
      </c>
      <c r="AG1489">
        <f>IFERROR(SMALL(AG346:AG1024,ROW()-ROW($AG$1027)+1),"")</f>
        <v>0</v>
      </c>
      <c r="AH1489">
        <f>IFERROR(SMALL(AH346:AH1024,ROW()-ROW($AH$1027)+1),"")</f>
        <v>0</v>
      </c>
      <c r="AI1489">
        <f>IFERROR(SMALL(AI346:AI1024,ROW()-ROW($AI$1027)+1),"")</f>
        <v>0</v>
      </c>
      <c r="AJ1489">
        <f>IFERROR(SMALL(AJ346:AJ1024,ROW()-ROW($AJ$1027)+1),"")</f>
        <v>0</v>
      </c>
      <c r="AM1489">
        <f>IFERROR(SMALL(AM346:AM1024,ROW()-ROW($AM$1027)+1),"")</f>
        <v>0</v>
      </c>
      <c r="AN1489">
        <f>IFERROR(SMALL(AN346:AN1024,ROW()-ROW($AN$1027)+1),"")</f>
        <v>0</v>
      </c>
      <c r="AO1489">
        <f>IFERROR(SMALL(AO346:AO1024,ROW()-ROW($AO$1027)+1),"")</f>
        <v>0</v>
      </c>
      <c r="AP1489">
        <f>IFERROR(SMALL(AP346:AP1024,ROW()-ROW($AP$1027)+1),"")</f>
        <v>0</v>
      </c>
      <c r="AQ1489">
        <f>IFERROR(SMALL(AQ346:AQ1024,ROW()-ROW($AQ$1027)+1),"")</f>
        <v>0</v>
      </c>
      <c r="AR1489">
        <f>IFERROR(SMALL(AR346:AR1024,ROW()-ROW($AR$1027)+1),"")</f>
        <v>0</v>
      </c>
      <c r="AS1489">
        <f>IFERROR(SMALL(AS346:AS1024,ROW()-ROW($AS$1027)+1),"")</f>
        <v>0</v>
      </c>
      <c r="AT1489">
        <f>IFERROR(SMALL(AT346:AT1024,ROW()-ROW($AT$1027)+1),"")</f>
        <v>0</v>
      </c>
      <c r="AU1489">
        <f>IFERROR(SMALL(AU346:AU1024,ROW()-ROW($AU$1027)+1),"")</f>
        <v>0</v>
      </c>
      <c r="AV1489">
        <f>IFERROR(SMALL(AV346:AV1024,ROW()-ROW($AV$1027)+1),"")</f>
        <v>0</v>
      </c>
      <c r="AW1489">
        <f>IFERROR(SMALL(AW346:AW1024,ROW()-ROW($AW$1027)+1),"")</f>
        <v>0</v>
      </c>
      <c r="AX1489">
        <f>IFERROR(SMALL(AX346:AX1024,ROW()-ROW($AX$1027)+1),"")</f>
        <v>0</v>
      </c>
      <c r="AY1489">
        <f>IFERROR(SMALL(AY346:AY1024,ROW()-ROW($AY$1027)+1),"")</f>
        <v>0</v>
      </c>
      <c r="AZ1489">
        <f>IFERROR(SMALL(AZ346:AZ1024,ROW()-ROW($AZ$1027)+1),"")</f>
        <v>0</v>
      </c>
      <c r="BA1489">
        <f>IFERROR(SMALL(BA346:BA1024,ROW()-ROW($BA$1027)+1),"")</f>
        <v>0</v>
      </c>
      <c r="BB1489">
        <f>IFERROR(SMALL(BB346:BB1024,ROW()-ROW($BB$1027)+1),"")</f>
        <v>0</v>
      </c>
      <c r="BC1489">
        <f>IFERROR(SMALL(BC346:BC1024,ROW()-ROW($BC$1027)+1),"")</f>
        <v>0</v>
      </c>
      <c r="BD1489">
        <f>IFERROR(SMALL(BD346:BD1024,ROW()-ROW($BD$1027)+1),"")</f>
        <v>0</v>
      </c>
      <c r="BE1489">
        <f>IFERROR(SMALL(BE346:BE1024,ROW()-ROW($BE$1027)+1),"")</f>
        <v>0</v>
      </c>
      <c r="BF1489">
        <f>IFERROR(SMALL(BF346:BF1024,ROW()-ROW($BF$1027)+1),"")</f>
        <v>0</v>
      </c>
      <c r="BG1489">
        <f>IFERROR(SMALL(BG346:BG1024,ROW()-ROW($BG$1027)+1),"")</f>
        <v>0</v>
      </c>
      <c r="BH1489">
        <f>IFERROR(SMALL(BH346:BH1024,ROW()-ROW($BH$1027)+1),"")</f>
        <v>0</v>
      </c>
      <c r="BI1489">
        <f>IFERROR(SMALL(BI346:BI1024,ROW()-ROW($BI$1027)+1),"")</f>
        <v>0</v>
      </c>
      <c r="BJ1489">
        <f>IFERROR(SMALL(BJ346:BJ1024,ROW()-ROW($BJ$1027)+1),"")</f>
        <v>0</v>
      </c>
      <c r="BK1489">
        <f>IFERROR(SMALL(BK346:BK1024,ROW()-ROW($BK$1027)+1),"")</f>
        <v>0</v>
      </c>
      <c r="BL1489">
        <f>IFERROR(SMALL(BL346:BL1024,ROW()-ROW($BL$1027)+1),"")</f>
        <v>0</v>
      </c>
      <c r="BM1489">
        <f>IFERROR(SMALL(BM346:BM1024,ROW()-ROW($BM$1027)+1),"")</f>
        <v>0</v>
      </c>
      <c r="BN1489">
        <f>IFERROR(SMALL(BN346:BN1024,ROW()-ROW($BN$1027)+1),"")</f>
        <v>0</v>
      </c>
      <c r="BO1489">
        <f>IFERROR(SMALL(BO346:BO1024,ROW()-ROW($BO$1027)+1),"")</f>
        <v>0</v>
      </c>
      <c r="BP1489">
        <f>IFERROR(SMALL(BP346:BP1024,ROW()-ROW($BP$1027)+1),"")</f>
        <v>0</v>
      </c>
      <c r="BQ1489">
        <f>IFERROR(SMALL(BQ346:BQ1024,ROW()-ROW($BQ$1027)+1),"")</f>
        <v>0</v>
      </c>
      <c r="BR1489">
        <f>IFERROR(SMALL(BR346:BR1024,ROW()-ROW($BR$1027)+1),"")</f>
        <v>0</v>
      </c>
    </row>
    <row r="1490" spans="5:70">
      <c r="E1490">
        <f>IFERROR(SMALL(E346:E1024,ROW()-ROW($E$1027)+1),"")</f>
        <v>0</v>
      </c>
      <c r="F1490">
        <f>IFERROR(SMALL(F346:F1024,ROW()-ROW($F$1027)+1),"")</f>
        <v>0</v>
      </c>
      <c r="G1490">
        <f>IFERROR(SMALL(G346:G1024,ROW()-ROW($G$1027)+1),"")</f>
        <v>0</v>
      </c>
      <c r="H1490">
        <f>IFERROR(SMALL(H346:H1024,ROW()-ROW($H$1027)+1),"")</f>
        <v>0</v>
      </c>
      <c r="I1490">
        <f>IFERROR(SMALL(I346:I1024,ROW()-ROW($I$1027)+1),"")</f>
        <v>0</v>
      </c>
      <c r="J1490">
        <f>IFERROR(SMALL(J346:J1024,ROW()-ROW($J$1027)+1),"")</f>
        <v>0</v>
      </c>
      <c r="K1490">
        <f>IFERROR(SMALL(K346:K1024,ROW()-ROW($K$1027)+1),"")</f>
        <v>0</v>
      </c>
      <c r="L1490">
        <f>IFERROR(SMALL(L346:L1024,ROW()-ROW($L$1027)+1),"")</f>
        <v>0</v>
      </c>
      <c r="M1490">
        <f>IFERROR(SMALL(M346:M1024,ROW()-ROW($M$1027)+1),"")</f>
        <v>0</v>
      </c>
      <c r="N1490">
        <f>IFERROR(SMALL(N346:N1024,ROW()-ROW($N$1027)+1),"")</f>
        <v>0</v>
      </c>
      <c r="O1490">
        <f>IFERROR(SMALL(O346:O1024,ROW()-ROW($O$1027)+1),"")</f>
        <v>0</v>
      </c>
      <c r="P1490">
        <f>IFERROR(SMALL(P346:P1024,ROW()-ROW($P$1027)+1),"")</f>
        <v>0</v>
      </c>
      <c r="Q1490">
        <f>IFERROR(SMALL(Q346:Q1024,ROW()-ROW($Q$1027)+1),"")</f>
        <v>0</v>
      </c>
      <c r="R1490">
        <f>IFERROR(SMALL(R346:R1024,ROW()-ROW($R$1027)+1),"")</f>
        <v>0</v>
      </c>
      <c r="S1490">
        <f>IFERROR(SMALL(S346:S1024,ROW()-ROW($S$1027)+1),"")</f>
        <v>0</v>
      </c>
      <c r="T1490">
        <f>IFERROR(SMALL(T346:T1024,ROW()-ROW($T$1027)+1),"")</f>
        <v>0</v>
      </c>
      <c r="U1490">
        <f>IFERROR(SMALL(U346:U1024,ROW()-ROW($U$1027)+1),"")</f>
        <v>0</v>
      </c>
      <c r="V1490">
        <f>IFERROR(SMALL(V346:V1024,ROW()-ROW($V$1027)+1),"")</f>
        <v>0</v>
      </c>
      <c r="W1490">
        <f>IFERROR(SMALL(W346:W1024,ROW()-ROW($W$1027)+1),"")</f>
        <v>0</v>
      </c>
      <c r="X1490">
        <f>IFERROR(SMALL(X346:X1024,ROW()-ROW($X$1027)+1),"")</f>
        <v>0</v>
      </c>
      <c r="Y1490">
        <f>IFERROR(SMALL(Y346:Y1024,ROW()-ROW($Y$1027)+1),"")</f>
        <v>0</v>
      </c>
      <c r="Z1490">
        <f>IFERROR(SMALL(Z346:Z1024,ROW()-ROW($Z$1027)+1),"")</f>
        <v>0</v>
      </c>
      <c r="AA1490">
        <f>IFERROR(SMALL(AA346:AA1024,ROW()-ROW($AA$1027)+1),"")</f>
        <v>0</v>
      </c>
      <c r="AB1490">
        <f>IFERROR(SMALL(AB346:AB1024,ROW()-ROW($AB$1027)+1),"")</f>
        <v>0</v>
      </c>
      <c r="AC1490">
        <f>IFERROR(SMALL(AC346:AC1024,ROW()-ROW($AC$1027)+1),"")</f>
        <v>0</v>
      </c>
      <c r="AD1490">
        <f>IFERROR(SMALL(AD346:AD1024,ROW()-ROW($AD$1027)+1),"")</f>
        <v>0</v>
      </c>
      <c r="AE1490">
        <f>IFERROR(SMALL(AE346:AE1024,ROW()-ROW($AE$1027)+1),"")</f>
        <v>0</v>
      </c>
      <c r="AF1490">
        <f>IFERROR(SMALL(AF346:AF1024,ROW()-ROW($AF$1027)+1),"")</f>
        <v>0</v>
      </c>
      <c r="AG1490">
        <f>IFERROR(SMALL(AG346:AG1024,ROW()-ROW($AG$1027)+1),"")</f>
        <v>0</v>
      </c>
      <c r="AH1490">
        <f>IFERROR(SMALL(AH346:AH1024,ROW()-ROW($AH$1027)+1),"")</f>
        <v>0</v>
      </c>
      <c r="AI1490">
        <f>IFERROR(SMALL(AI346:AI1024,ROW()-ROW($AI$1027)+1),"")</f>
        <v>0</v>
      </c>
      <c r="AJ1490">
        <f>IFERROR(SMALL(AJ346:AJ1024,ROW()-ROW($AJ$1027)+1),"")</f>
        <v>0</v>
      </c>
      <c r="AM1490">
        <f>IFERROR(SMALL(AM346:AM1024,ROW()-ROW($AM$1027)+1),"")</f>
        <v>0</v>
      </c>
      <c r="AN1490">
        <f>IFERROR(SMALL(AN346:AN1024,ROW()-ROW($AN$1027)+1),"")</f>
        <v>0</v>
      </c>
      <c r="AO1490">
        <f>IFERROR(SMALL(AO346:AO1024,ROW()-ROW($AO$1027)+1),"")</f>
        <v>0</v>
      </c>
      <c r="AP1490">
        <f>IFERROR(SMALL(AP346:AP1024,ROW()-ROW($AP$1027)+1),"")</f>
        <v>0</v>
      </c>
      <c r="AQ1490">
        <f>IFERROR(SMALL(AQ346:AQ1024,ROW()-ROW($AQ$1027)+1),"")</f>
        <v>0</v>
      </c>
      <c r="AR1490">
        <f>IFERROR(SMALL(AR346:AR1024,ROW()-ROW($AR$1027)+1),"")</f>
        <v>0</v>
      </c>
      <c r="AS1490">
        <f>IFERROR(SMALL(AS346:AS1024,ROW()-ROW($AS$1027)+1),"")</f>
        <v>0</v>
      </c>
      <c r="AT1490">
        <f>IFERROR(SMALL(AT346:AT1024,ROW()-ROW($AT$1027)+1),"")</f>
        <v>0</v>
      </c>
      <c r="AU1490">
        <f>IFERROR(SMALL(AU346:AU1024,ROW()-ROW($AU$1027)+1),"")</f>
        <v>0</v>
      </c>
      <c r="AV1490">
        <f>IFERROR(SMALL(AV346:AV1024,ROW()-ROW($AV$1027)+1),"")</f>
        <v>0</v>
      </c>
      <c r="AW1490">
        <f>IFERROR(SMALL(AW346:AW1024,ROW()-ROW($AW$1027)+1),"")</f>
        <v>0</v>
      </c>
      <c r="AX1490">
        <f>IFERROR(SMALL(AX346:AX1024,ROW()-ROW($AX$1027)+1),"")</f>
        <v>0</v>
      </c>
      <c r="AY1490">
        <f>IFERROR(SMALL(AY346:AY1024,ROW()-ROW($AY$1027)+1),"")</f>
        <v>0</v>
      </c>
      <c r="AZ1490">
        <f>IFERROR(SMALL(AZ346:AZ1024,ROW()-ROW($AZ$1027)+1),"")</f>
        <v>0</v>
      </c>
      <c r="BA1490">
        <f>IFERROR(SMALL(BA346:BA1024,ROW()-ROW($BA$1027)+1),"")</f>
        <v>0</v>
      </c>
      <c r="BB1490">
        <f>IFERROR(SMALL(BB346:BB1024,ROW()-ROW($BB$1027)+1),"")</f>
        <v>0</v>
      </c>
      <c r="BC1490">
        <f>IFERROR(SMALL(BC346:BC1024,ROW()-ROW($BC$1027)+1),"")</f>
        <v>0</v>
      </c>
      <c r="BD1490">
        <f>IFERROR(SMALL(BD346:BD1024,ROW()-ROW($BD$1027)+1),"")</f>
        <v>0</v>
      </c>
      <c r="BE1490">
        <f>IFERROR(SMALL(BE346:BE1024,ROW()-ROW($BE$1027)+1),"")</f>
        <v>0</v>
      </c>
      <c r="BF1490">
        <f>IFERROR(SMALL(BF346:BF1024,ROW()-ROW($BF$1027)+1),"")</f>
        <v>0</v>
      </c>
      <c r="BG1490">
        <f>IFERROR(SMALL(BG346:BG1024,ROW()-ROW($BG$1027)+1),"")</f>
        <v>0</v>
      </c>
      <c r="BH1490">
        <f>IFERROR(SMALL(BH346:BH1024,ROW()-ROW($BH$1027)+1),"")</f>
        <v>0</v>
      </c>
      <c r="BI1490">
        <f>IFERROR(SMALL(BI346:BI1024,ROW()-ROW($BI$1027)+1),"")</f>
        <v>0</v>
      </c>
      <c r="BJ1490">
        <f>IFERROR(SMALL(BJ346:BJ1024,ROW()-ROW($BJ$1027)+1),"")</f>
        <v>0</v>
      </c>
      <c r="BK1490">
        <f>IFERROR(SMALL(BK346:BK1024,ROW()-ROW($BK$1027)+1),"")</f>
        <v>0</v>
      </c>
      <c r="BL1490">
        <f>IFERROR(SMALL(BL346:BL1024,ROW()-ROW($BL$1027)+1),"")</f>
        <v>0</v>
      </c>
      <c r="BM1490">
        <f>IFERROR(SMALL(BM346:BM1024,ROW()-ROW($BM$1027)+1),"")</f>
        <v>0</v>
      </c>
      <c r="BN1490">
        <f>IFERROR(SMALL(BN346:BN1024,ROW()-ROW($BN$1027)+1),"")</f>
        <v>0</v>
      </c>
      <c r="BO1490">
        <f>IFERROR(SMALL(BO346:BO1024,ROW()-ROW($BO$1027)+1),"")</f>
        <v>0</v>
      </c>
      <c r="BP1490">
        <f>IFERROR(SMALL(BP346:BP1024,ROW()-ROW($BP$1027)+1),"")</f>
        <v>0</v>
      </c>
      <c r="BQ1490">
        <f>IFERROR(SMALL(BQ346:BQ1024,ROW()-ROW($BQ$1027)+1),"")</f>
        <v>0</v>
      </c>
      <c r="BR1490">
        <f>IFERROR(SMALL(BR346:BR1024,ROW()-ROW($BR$1027)+1),"")</f>
        <v>0</v>
      </c>
    </row>
    <row r="1491" spans="5:70">
      <c r="E1491">
        <f>IFERROR(SMALL(E346:E1024,ROW()-ROW($E$1027)+1),"")</f>
        <v>0</v>
      </c>
      <c r="F1491">
        <f>IFERROR(SMALL(F346:F1024,ROW()-ROW($F$1027)+1),"")</f>
        <v>0</v>
      </c>
      <c r="G1491">
        <f>IFERROR(SMALL(G346:G1024,ROW()-ROW($G$1027)+1),"")</f>
        <v>0</v>
      </c>
      <c r="H1491">
        <f>IFERROR(SMALL(H346:H1024,ROW()-ROW($H$1027)+1),"")</f>
        <v>0</v>
      </c>
      <c r="I1491">
        <f>IFERROR(SMALL(I346:I1024,ROW()-ROW($I$1027)+1),"")</f>
        <v>0</v>
      </c>
      <c r="J1491">
        <f>IFERROR(SMALL(J346:J1024,ROW()-ROW($J$1027)+1),"")</f>
        <v>0</v>
      </c>
      <c r="K1491">
        <f>IFERROR(SMALL(K346:K1024,ROW()-ROW($K$1027)+1),"")</f>
        <v>0</v>
      </c>
      <c r="L1491">
        <f>IFERROR(SMALL(L346:L1024,ROW()-ROW($L$1027)+1),"")</f>
        <v>0</v>
      </c>
      <c r="M1491">
        <f>IFERROR(SMALL(M346:M1024,ROW()-ROW($M$1027)+1),"")</f>
        <v>0</v>
      </c>
      <c r="N1491">
        <f>IFERROR(SMALL(N346:N1024,ROW()-ROW($N$1027)+1),"")</f>
        <v>0</v>
      </c>
      <c r="O1491">
        <f>IFERROR(SMALL(O346:O1024,ROW()-ROW($O$1027)+1),"")</f>
        <v>0</v>
      </c>
      <c r="P1491">
        <f>IFERROR(SMALL(P346:P1024,ROW()-ROW($P$1027)+1),"")</f>
        <v>0</v>
      </c>
      <c r="Q1491">
        <f>IFERROR(SMALL(Q346:Q1024,ROW()-ROW($Q$1027)+1),"")</f>
        <v>0</v>
      </c>
      <c r="R1491">
        <f>IFERROR(SMALL(R346:R1024,ROW()-ROW($R$1027)+1),"")</f>
        <v>0</v>
      </c>
      <c r="S1491">
        <f>IFERROR(SMALL(S346:S1024,ROW()-ROW($S$1027)+1),"")</f>
        <v>0</v>
      </c>
      <c r="T1491">
        <f>IFERROR(SMALL(T346:T1024,ROW()-ROW($T$1027)+1),"")</f>
        <v>0</v>
      </c>
      <c r="U1491">
        <f>IFERROR(SMALL(U346:U1024,ROW()-ROW($U$1027)+1),"")</f>
        <v>0</v>
      </c>
      <c r="V1491">
        <f>IFERROR(SMALL(V346:V1024,ROW()-ROW($V$1027)+1),"")</f>
        <v>0</v>
      </c>
      <c r="W1491">
        <f>IFERROR(SMALL(W346:W1024,ROW()-ROW($W$1027)+1),"")</f>
        <v>0</v>
      </c>
      <c r="X1491">
        <f>IFERROR(SMALL(X346:X1024,ROW()-ROW($X$1027)+1),"")</f>
        <v>0</v>
      </c>
      <c r="Y1491">
        <f>IFERROR(SMALL(Y346:Y1024,ROW()-ROW($Y$1027)+1),"")</f>
        <v>0</v>
      </c>
      <c r="Z1491">
        <f>IFERROR(SMALL(Z346:Z1024,ROW()-ROW($Z$1027)+1),"")</f>
        <v>0</v>
      </c>
      <c r="AA1491">
        <f>IFERROR(SMALL(AA346:AA1024,ROW()-ROW($AA$1027)+1),"")</f>
        <v>0</v>
      </c>
      <c r="AB1491">
        <f>IFERROR(SMALL(AB346:AB1024,ROW()-ROW($AB$1027)+1),"")</f>
        <v>0</v>
      </c>
      <c r="AC1491">
        <f>IFERROR(SMALL(AC346:AC1024,ROW()-ROW($AC$1027)+1),"")</f>
        <v>0</v>
      </c>
      <c r="AD1491">
        <f>IFERROR(SMALL(AD346:AD1024,ROW()-ROW($AD$1027)+1),"")</f>
        <v>0</v>
      </c>
      <c r="AE1491">
        <f>IFERROR(SMALL(AE346:AE1024,ROW()-ROW($AE$1027)+1),"")</f>
        <v>0</v>
      </c>
      <c r="AF1491">
        <f>IFERROR(SMALL(AF346:AF1024,ROW()-ROW($AF$1027)+1),"")</f>
        <v>0</v>
      </c>
      <c r="AG1491">
        <f>IFERROR(SMALL(AG346:AG1024,ROW()-ROW($AG$1027)+1),"")</f>
        <v>0</v>
      </c>
      <c r="AH1491">
        <f>IFERROR(SMALL(AH346:AH1024,ROW()-ROW($AH$1027)+1),"")</f>
        <v>0</v>
      </c>
      <c r="AI1491">
        <f>IFERROR(SMALL(AI346:AI1024,ROW()-ROW($AI$1027)+1),"")</f>
        <v>0</v>
      </c>
      <c r="AJ1491">
        <f>IFERROR(SMALL(AJ346:AJ1024,ROW()-ROW($AJ$1027)+1),"")</f>
        <v>0</v>
      </c>
      <c r="AM1491">
        <f>IFERROR(SMALL(AM346:AM1024,ROW()-ROW($AM$1027)+1),"")</f>
        <v>0</v>
      </c>
      <c r="AN1491">
        <f>IFERROR(SMALL(AN346:AN1024,ROW()-ROW($AN$1027)+1),"")</f>
        <v>0</v>
      </c>
      <c r="AO1491">
        <f>IFERROR(SMALL(AO346:AO1024,ROW()-ROW($AO$1027)+1),"")</f>
        <v>0</v>
      </c>
      <c r="AP1491">
        <f>IFERROR(SMALL(AP346:AP1024,ROW()-ROW($AP$1027)+1),"")</f>
        <v>0</v>
      </c>
      <c r="AQ1491">
        <f>IFERROR(SMALL(AQ346:AQ1024,ROW()-ROW($AQ$1027)+1),"")</f>
        <v>0</v>
      </c>
      <c r="AR1491">
        <f>IFERROR(SMALL(AR346:AR1024,ROW()-ROW($AR$1027)+1),"")</f>
        <v>0</v>
      </c>
      <c r="AS1491">
        <f>IFERROR(SMALL(AS346:AS1024,ROW()-ROW($AS$1027)+1),"")</f>
        <v>0</v>
      </c>
      <c r="AT1491">
        <f>IFERROR(SMALL(AT346:AT1024,ROW()-ROW($AT$1027)+1),"")</f>
        <v>0</v>
      </c>
      <c r="AU1491">
        <f>IFERROR(SMALL(AU346:AU1024,ROW()-ROW($AU$1027)+1),"")</f>
        <v>0</v>
      </c>
      <c r="AV1491">
        <f>IFERROR(SMALL(AV346:AV1024,ROW()-ROW($AV$1027)+1),"")</f>
        <v>0</v>
      </c>
      <c r="AW1491">
        <f>IFERROR(SMALL(AW346:AW1024,ROW()-ROW($AW$1027)+1),"")</f>
        <v>0</v>
      </c>
      <c r="AX1491">
        <f>IFERROR(SMALL(AX346:AX1024,ROW()-ROW($AX$1027)+1),"")</f>
        <v>0</v>
      </c>
      <c r="AY1491">
        <f>IFERROR(SMALL(AY346:AY1024,ROW()-ROW($AY$1027)+1),"")</f>
        <v>0</v>
      </c>
      <c r="AZ1491">
        <f>IFERROR(SMALL(AZ346:AZ1024,ROW()-ROW($AZ$1027)+1),"")</f>
        <v>0</v>
      </c>
      <c r="BA1491">
        <f>IFERROR(SMALL(BA346:BA1024,ROW()-ROW($BA$1027)+1),"")</f>
        <v>0</v>
      </c>
      <c r="BB1491">
        <f>IFERROR(SMALL(BB346:BB1024,ROW()-ROW($BB$1027)+1),"")</f>
        <v>0</v>
      </c>
      <c r="BC1491">
        <f>IFERROR(SMALL(BC346:BC1024,ROW()-ROW($BC$1027)+1),"")</f>
        <v>0</v>
      </c>
      <c r="BD1491">
        <f>IFERROR(SMALL(BD346:BD1024,ROW()-ROW($BD$1027)+1),"")</f>
        <v>0</v>
      </c>
      <c r="BE1491">
        <f>IFERROR(SMALL(BE346:BE1024,ROW()-ROW($BE$1027)+1),"")</f>
        <v>0</v>
      </c>
      <c r="BF1491">
        <f>IFERROR(SMALL(BF346:BF1024,ROW()-ROW($BF$1027)+1),"")</f>
        <v>0</v>
      </c>
      <c r="BG1491">
        <f>IFERROR(SMALL(BG346:BG1024,ROW()-ROW($BG$1027)+1),"")</f>
        <v>0</v>
      </c>
      <c r="BH1491">
        <f>IFERROR(SMALL(BH346:BH1024,ROW()-ROW($BH$1027)+1),"")</f>
        <v>0</v>
      </c>
      <c r="BI1491">
        <f>IFERROR(SMALL(BI346:BI1024,ROW()-ROW($BI$1027)+1),"")</f>
        <v>0</v>
      </c>
      <c r="BJ1491">
        <f>IFERROR(SMALL(BJ346:BJ1024,ROW()-ROW($BJ$1027)+1),"")</f>
        <v>0</v>
      </c>
      <c r="BK1491">
        <f>IFERROR(SMALL(BK346:BK1024,ROW()-ROW($BK$1027)+1),"")</f>
        <v>0</v>
      </c>
      <c r="BL1491">
        <f>IFERROR(SMALL(BL346:BL1024,ROW()-ROW($BL$1027)+1),"")</f>
        <v>0</v>
      </c>
      <c r="BM1491">
        <f>IFERROR(SMALL(BM346:BM1024,ROW()-ROW($BM$1027)+1),"")</f>
        <v>0</v>
      </c>
      <c r="BN1491">
        <f>IFERROR(SMALL(BN346:BN1024,ROW()-ROW($BN$1027)+1),"")</f>
        <v>0</v>
      </c>
      <c r="BO1491">
        <f>IFERROR(SMALL(BO346:BO1024,ROW()-ROW($BO$1027)+1),"")</f>
        <v>0</v>
      </c>
      <c r="BP1491">
        <f>IFERROR(SMALL(BP346:BP1024,ROW()-ROW($BP$1027)+1),"")</f>
        <v>0</v>
      </c>
      <c r="BQ1491">
        <f>IFERROR(SMALL(BQ346:BQ1024,ROW()-ROW($BQ$1027)+1),"")</f>
        <v>0</v>
      </c>
      <c r="BR1491">
        <f>IFERROR(SMALL(BR346:BR1024,ROW()-ROW($BR$1027)+1),"")</f>
        <v>0</v>
      </c>
    </row>
    <row r="1492" spans="5:70">
      <c r="E1492">
        <f>IFERROR(SMALL(E346:E1024,ROW()-ROW($E$1027)+1),"")</f>
        <v>0</v>
      </c>
      <c r="F1492">
        <f>IFERROR(SMALL(F346:F1024,ROW()-ROW($F$1027)+1),"")</f>
        <v>0</v>
      </c>
      <c r="G1492">
        <f>IFERROR(SMALL(G346:G1024,ROW()-ROW($G$1027)+1),"")</f>
        <v>0</v>
      </c>
      <c r="H1492">
        <f>IFERROR(SMALL(H346:H1024,ROW()-ROW($H$1027)+1),"")</f>
        <v>0</v>
      </c>
      <c r="I1492">
        <f>IFERROR(SMALL(I346:I1024,ROW()-ROW($I$1027)+1),"")</f>
        <v>0</v>
      </c>
      <c r="J1492">
        <f>IFERROR(SMALL(J346:J1024,ROW()-ROW($J$1027)+1),"")</f>
        <v>0</v>
      </c>
      <c r="K1492">
        <f>IFERROR(SMALL(K346:K1024,ROW()-ROW($K$1027)+1),"")</f>
        <v>0</v>
      </c>
      <c r="L1492">
        <f>IFERROR(SMALL(L346:L1024,ROW()-ROW($L$1027)+1),"")</f>
        <v>0</v>
      </c>
      <c r="M1492">
        <f>IFERROR(SMALL(M346:M1024,ROW()-ROW($M$1027)+1),"")</f>
        <v>0</v>
      </c>
      <c r="N1492">
        <f>IFERROR(SMALL(N346:N1024,ROW()-ROW($N$1027)+1),"")</f>
        <v>0</v>
      </c>
      <c r="O1492">
        <f>IFERROR(SMALL(O346:O1024,ROW()-ROW($O$1027)+1),"")</f>
        <v>0</v>
      </c>
      <c r="P1492">
        <f>IFERROR(SMALL(P346:P1024,ROW()-ROW($P$1027)+1),"")</f>
        <v>0</v>
      </c>
      <c r="Q1492">
        <f>IFERROR(SMALL(Q346:Q1024,ROW()-ROW($Q$1027)+1),"")</f>
        <v>0</v>
      </c>
      <c r="R1492">
        <f>IFERROR(SMALL(R346:R1024,ROW()-ROW($R$1027)+1),"")</f>
        <v>0</v>
      </c>
      <c r="S1492">
        <f>IFERROR(SMALL(S346:S1024,ROW()-ROW($S$1027)+1),"")</f>
        <v>0</v>
      </c>
      <c r="T1492">
        <f>IFERROR(SMALL(T346:T1024,ROW()-ROW($T$1027)+1),"")</f>
        <v>0</v>
      </c>
      <c r="U1492">
        <f>IFERROR(SMALL(U346:U1024,ROW()-ROW($U$1027)+1),"")</f>
        <v>0</v>
      </c>
      <c r="V1492">
        <f>IFERROR(SMALL(V346:V1024,ROW()-ROW($V$1027)+1),"")</f>
        <v>0</v>
      </c>
      <c r="W1492">
        <f>IFERROR(SMALL(W346:W1024,ROW()-ROW($W$1027)+1),"")</f>
        <v>0</v>
      </c>
      <c r="X1492">
        <f>IFERROR(SMALL(X346:X1024,ROW()-ROW($X$1027)+1),"")</f>
        <v>0</v>
      </c>
      <c r="Y1492">
        <f>IFERROR(SMALL(Y346:Y1024,ROW()-ROW($Y$1027)+1),"")</f>
        <v>0</v>
      </c>
      <c r="Z1492">
        <f>IFERROR(SMALL(Z346:Z1024,ROW()-ROW($Z$1027)+1),"")</f>
        <v>0</v>
      </c>
      <c r="AA1492">
        <f>IFERROR(SMALL(AA346:AA1024,ROW()-ROW($AA$1027)+1),"")</f>
        <v>0</v>
      </c>
      <c r="AB1492">
        <f>IFERROR(SMALL(AB346:AB1024,ROW()-ROW($AB$1027)+1),"")</f>
        <v>0</v>
      </c>
      <c r="AC1492">
        <f>IFERROR(SMALL(AC346:AC1024,ROW()-ROW($AC$1027)+1),"")</f>
        <v>0</v>
      </c>
      <c r="AD1492">
        <f>IFERROR(SMALL(AD346:AD1024,ROW()-ROW($AD$1027)+1),"")</f>
        <v>0</v>
      </c>
      <c r="AE1492">
        <f>IFERROR(SMALL(AE346:AE1024,ROW()-ROW($AE$1027)+1),"")</f>
        <v>0</v>
      </c>
      <c r="AF1492">
        <f>IFERROR(SMALL(AF346:AF1024,ROW()-ROW($AF$1027)+1),"")</f>
        <v>0</v>
      </c>
      <c r="AG1492">
        <f>IFERROR(SMALL(AG346:AG1024,ROW()-ROW($AG$1027)+1),"")</f>
        <v>0</v>
      </c>
      <c r="AH1492">
        <f>IFERROR(SMALL(AH346:AH1024,ROW()-ROW($AH$1027)+1),"")</f>
        <v>0</v>
      </c>
      <c r="AI1492">
        <f>IFERROR(SMALL(AI346:AI1024,ROW()-ROW($AI$1027)+1),"")</f>
        <v>0</v>
      </c>
      <c r="AJ1492">
        <f>IFERROR(SMALL(AJ346:AJ1024,ROW()-ROW($AJ$1027)+1),"")</f>
        <v>0</v>
      </c>
      <c r="AM1492">
        <f>IFERROR(SMALL(AM346:AM1024,ROW()-ROW($AM$1027)+1),"")</f>
        <v>0</v>
      </c>
      <c r="AN1492">
        <f>IFERROR(SMALL(AN346:AN1024,ROW()-ROW($AN$1027)+1),"")</f>
        <v>0</v>
      </c>
      <c r="AO1492">
        <f>IFERROR(SMALL(AO346:AO1024,ROW()-ROW($AO$1027)+1),"")</f>
        <v>0</v>
      </c>
      <c r="AP1492">
        <f>IFERROR(SMALL(AP346:AP1024,ROW()-ROW($AP$1027)+1),"")</f>
        <v>0</v>
      </c>
      <c r="AQ1492">
        <f>IFERROR(SMALL(AQ346:AQ1024,ROW()-ROW($AQ$1027)+1),"")</f>
        <v>0</v>
      </c>
      <c r="AR1492">
        <f>IFERROR(SMALL(AR346:AR1024,ROW()-ROW($AR$1027)+1),"")</f>
        <v>0</v>
      </c>
      <c r="AS1492">
        <f>IFERROR(SMALL(AS346:AS1024,ROW()-ROW($AS$1027)+1),"")</f>
        <v>0</v>
      </c>
      <c r="AT1492">
        <f>IFERROR(SMALL(AT346:AT1024,ROW()-ROW($AT$1027)+1),"")</f>
        <v>0</v>
      </c>
      <c r="AU1492">
        <f>IFERROR(SMALL(AU346:AU1024,ROW()-ROW($AU$1027)+1),"")</f>
        <v>0</v>
      </c>
      <c r="AV1492">
        <f>IFERROR(SMALL(AV346:AV1024,ROW()-ROW($AV$1027)+1),"")</f>
        <v>0</v>
      </c>
      <c r="AW1492">
        <f>IFERROR(SMALL(AW346:AW1024,ROW()-ROW($AW$1027)+1),"")</f>
        <v>0</v>
      </c>
      <c r="AX1492">
        <f>IFERROR(SMALL(AX346:AX1024,ROW()-ROW($AX$1027)+1),"")</f>
        <v>0</v>
      </c>
      <c r="AY1492">
        <f>IFERROR(SMALL(AY346:AY1024,ROW()-ROW($AY$1027)+1),"")</f>
        <v>0</v>
      </c>
      <c r="AZ1492">
        <f>IFERROR(SMALL(AZ346:AZ1024,ROW()-ROW($AZ$1027)+1),"")</f>
        <v>0</v>
      </c>
      <c r="BA1492">
        <f>IFERROR(SMALL(BA346:BA1024,ROW()-ROW($BA$1027)+1),"")</f>
        <v>0</v>
      </c>
      <c r="BB1492">
        <f>IFERROR(SMALL(BB346:BB1024,ROW()-ROW($BB$1027)+1),"")</f>
        <v>0</v>
      </c>
      <c r="BC1492">
        <f>IFERROR(SMALL(BC346:BC1024,ROW()-ROW($BC$1027)+1),"")</f>
        <v>0</v>
      </c>
      <c r="BD1492">
        <f>IFERROR(SMALL(BD346:BD1024,ROW()-ROW($BD$1027)+1),"")</f>
        <v>0</v>
      </c>
      <c r="BE1492">
        <f>IFERROR(SMALL(BE346:BE1024,ROW()-ROW($BE$1027)+1),"")</f>
        <v>0</v>
      </c>
      <c r="BF1492">
        <f>IFERROR(SMALL(BF346:BF1024,ROW()-ROW($BF$1027)+1),"")</f>
        <v>0</v>
      </c>
      <c r="BG1492">
        <f>IFERROR(SMALL(BG346:BG1024,ROW()-ROW($BG$1027)+1),"")</f>
        <v>0</v>
      </c>
      <c r="BH1492">
        <f>IFERROR(SMALL(BH346:BH1024,ROW()-ROW($BH$1027)+1),"")</f>
        <v>0</v>
      </c>
      <c r="BI1492">
        <f>IFERROR(SMALL(BI346:BI1024,ROW()-ROW($BI$1027)+1),"")</f>
        <v>0</v>
      </c>
      <c r="BJ1492">
        <f>IFERROR(SMALL(BJ346:BJ1024,ROW()-ROW($BJ$1027)+1),"")</f>
        <v>0</v>
      </c>
      <c r="BK1492">
        <f>IFERROR(SMALL(BK346:BK1024,ROW()-ROW($BK$1027)+1),"")</f>
        <v>0</v>
      </c>
      <c r="BL1492">
        <f>IFERROR(SMALL(BL346:BL1024,ROW()-ROW($BL$1027)+1),"")</f>
        <v>0</v>
      </c>
      <c r="BM1492">
        <f>IFERROR(SMALL(BM346:BM1024,ROW()-ROW($BM$1027)+1),"")</f>
        <v>0</v>
      </c>
      <c r="BN1492">
        <f>IFERROR(SMALL(BN346:BN1024,ROW()-ROW($BN$1027)+1),"")</f>
        <v>0</v>
      </c>
      <c r="BO1492">
        <f>IFERROR(SMALL(BO346:BO1024,ROW()-ROW($BO$1027)+1),"")</f>
        <v>0</v>
      </c>
      <c r="BP1492">
        <f>IFERROR(SMALL(BP346:BP1024,ROW()-ROW($BP$1027)+1),"")</f>
        <v>0</v>
      </c>
      <c r="BQ1492">
        <f>IFERROR(SMALL(BQ346:BQ1024,ROW()-ROW($BQ$1027)+1),"")</f>
        <v>0</v>
      </c>
      <c r="BR1492">
        <f>IFERROR(SMALL(BR346:BR1024,ROW()-ROW($BR$1027)+1),"")</f>
        <v>0</v>
      </c>
    </row>
    <row r="1493" spans="5:70">
      <c r="E1493">
        <f>IFERROR(SMALL(E346:E1024,ROW()-ROW($E$1027)+1),"")</f>
        <v>0</v>
      </c>
      <c r="F1493">
        <f>IFERROR(SMALL(F346:F1024,ROW()-ROW($F$1027)+1),"")</f>
        <v>0</v>
      </c>
      <c r="G1493">
        <f>IFERROR(SMALL(G346:G1024,ROW()-ROW($G$1027)+1),"")</f>
        <v>0</v>
      </c>
      <c r="H1493">
        <f>IFERROR(SMALL(H346:H1024,ROW()-ROW($H$1027)+1),"")</f>
        <v>0</v>
      </c>
      <c r="I1493">
        <f>IFERROR(SMALL(I346:I1024,ROW()-ROW($I$1027)+1),"")</f>
        <v>0</v>
      </c>
      <c r="J1493">
        <f>IFERROR(SMALL(J346:J1024,ROW()-ROW($J$1027)+1),"")</f>
        <v>0</v>
      </c>
      <c r="K1493">
        <f>IFERROR(SMALL(K346:K1024,ROW()-ROW($K$1027)+1),"")</f>
        <v>0</v>
      </c>
      <c r="L1493">
        <f>IFERROR(SMALL(L346:L1024,ROW()-ROW($L$1027)+1),"")</f>
        <v>0</v>
      </c>
      <c r="M1493">
        <f>IFERROR(SMALL(M346:M1024,ROW()-ROW($M$1027)+1),"")</f>
        <v>0</v>
      </c>
      <c r="N1493">
        <f>IFERROR(SMALL(N346:N1024,ROW()-ROW($N$1027)+1),"")</f>
        <v>0</v>
      </c>
      <c r="O1493">
        <f>IFERROR(SMALL(O346:O1024,ROW()-ROW($O$1027)+1),"")</f>
        <v>0</v>
      </c>
      <c r="P1493">
        <f>IFERROR(SMALL(P346:P1024,ROW()-ROW($P$1027)+1),"")</f>
        <v>0</v>
      </c>
      <c r="Q1493">
        <f>IFERROR(SMALL(Q346:Q1024,ROW()-ROW($Q$1027)+1),"")</f>
        <v>0</v>
      </c>
      <c r="R1493">
        <f>IFERROR(SMALL(R346:R1024,ROW()-ROW($R$1027)+1),"")</f>
        <v>0</v>
      </c>
      <c r="S1493">
        <f>IFERROR(SMALL(S346:S1024,ROW()-ROW($S$1027)+1),"")</f>
        <v>0</v>
      </c>
      <c r="T1493">
        <f>IFERROR(SMALL(T346:T1024,ROW()-ROW($T$1027)+1),"")</f>
        <v>0</v>
      </c>
      <c r="U1493">
        <f>IFERROR(SMALL(U346:U1024,ROW()-ROW($U$1027)+1),"")</f>
        <v>0</v>
      </c>
      <c r="V1493">
        <f>IFERROR(SMALL(V346:V1024,ROW()-ROW($V$1027)+1),"")</f>
        <v>0</v>
      </c>
      <c r="W1493">
        <f>IFERROR(SMALL(W346:W1024,ROW()-ROW($W$1027)+1),"")</f>
        <v>0</v>
      </c>
      <c r="X1493">
        <f>IFERROR(SMALL(X346:X1024,ROW()-ROW($X$1027)+1),"")</f>
        <v>0</v>
      </c>
      <c r="Y1493">
        <f>IFERROR(SMALL(Y346:Y1024,ROW()-ROW($Y$1027)+1),"")</f>
        <v>0</v>
      </c>
      <c r="Z1493">
        <f>IFERROR(SMALL(Z346:Z1024,ROW()-ROW($Z$1027)+1),"")</f>
        <v>0</v>
      </c>
      <c r="AA1493">
        <f>IFERROR(SMALL(AA346:AA1024,ROW()-ROW($AA$1027)+1),"")</f>
        <v>0</v>
      </c>
      <c r="AB1493">
        <f>IFERROR(SMALL(AB346:AB1024,ROW()-ROW($AB$1027)+1),"")</f>
        <v>0</v>
      </c>
      <c r="AC1493">
        <f>IFERROR(SMALL(AC346:AC1024,ROW()-ROW($AC$1027)+1),"")</f>
        <v>0</v>
      </c>
      <c r="AD1493">
        <f>IFERROR(SMALL(AD346:AD1024,ROW()-ROW($AD$1027)+1),"")</f>
        <v>0</v>
      </c>
      <c r="AE1493">
        <f>IFERROR(SMALL(AE346:AE1024,ROW()-ROW($AE$1027)+1),"")</f>
        <v>0</v>
      </c>
      <c r="AF1493">
        <f>IFERROR(SMALL(AF346:AF1024,ROW()-ROW($AF$1027)+1),"")</f>
        <v>0</v>
      </c>
      <c r="AG1493">
        <f>IFERROR(SMALL(AG346:AG1024,ROW()-ROW($AG$1027)+1),"")</f>
        <v>0</v>
      </c>
      <c r="AH1493">
        <f>IFERROR(SMALL(AH346:AH1024,ROW()-ROW($AH$1027)+1),"")</f>
        <v>0</v>
      </c>
      <c r="AI1493">
        <f>IFERROR(SMALL(AI346:AI1024,ROW()-ROW($AI$1027)+1),"")</f>
        <v>0</v>
      </c>
      <c r="AJ1493">
        <f>IFERROR(SMALL(AJ346:AJ1024,ROW()-ROW($AJ$1027)+1),"")</f>
        <v>0</v>
      </c>
      <c r="AM1493">
        <f>IFERROR(SMALL(AM346:AM1024,ROW()-ROW($AM$1027)+1),"")</f>
        <v>0</v>
      </c>
      <c r="AN1493">
        <f>IFERROR(SMALL(AN346:AN1024,ROW()-ROW($AN$1027)+1),"")</f>
        <v>0</v>
      </c>
      <c r="AO1493">
        <f>IFERROR(SMALL(AO346:AO1024,ROW()-ROW($AO$1027)+1),"")</f>
        <v>0</v>
      </c>
      <c r="AP1493">
        <f>IFERROR(SMALL(AP346:AP1024,ROW()-ROW($AP$1027)+1),"")</f>
        <v>0</v>
      </c>
      <c r="AQ1493">
        <f>IFERROR(SMALL(AQ346:AQ1024,ROW()-ROW($AQ$1027)+1),"")</f>
        <v>0</v>
      </c>
      <c r="AR1493">
        <f>IFERROR(SMALL(AR346:AR1024,ROW()-ROW($AR$1027)+1),"")</f>
        <v>0</v>
      </c>
      <c r="AS1493">
        <f>IFERROR(SMALL(AS346:AS1024,ROW()-ROW($AS$1027)+1),"")</f>
        <v>0</v>
      </c>
      <c r="AT1493">
        <f>IFERROR(SMALL(AT346:AT1024,ROW()-ROW($AT$1027)+1),"")</f>
        <v>0</v>
      </c>
      <c r="AU1493">
        <f>IFERROR(SMALL(AU346:AU1024,ROW()-ROW($AU$1027)+1),"")</f>
        <v>0</v>
      </c>
      <c r="AV1493">
        <f>IFERROR(SMALL(AV346:AV1024,ROW()-ROW($AV$1027)+1),"")</f>
        <v>0</v>
      </c>
      <c r="AW1493">
        <f>IFERROR(SMALL(AW346:AW1024,ROW()-ROW($AW$1027)+1),"")</f>
        <v>0</v>
      </c>
      <c r="AX1493">
        <f>IFERROR(SMALL(AX346:AX1024,ROW()-ROW($AX$1027)+1),"")</f>
        <v>0</v>
      </c>
      <c r="AY1493">
        <f>IFERROR(SMALL(AY346:AY1024,ROW()-ROW($AY$1027)+1),"")</f>
        <v>0</v>
      </c>
      <c r="AZ1493">
        <f>IFERROR(SMALL(AZ346:AZ1024,ROW()-ROW($AZ$1027)+1),"")</f>
        <v>0</v>
      </c>
      <c r="BA1493">
        <f>IFERROR(SMALL(BA346:BA1024,ROW()-ROW($BA$1027)+1),"")</f>
        <v>0</v>
      </c>
      <c r="BB1493">
        <f>IFERROR(SMALL(BB346:BB1024,ROW()-ROW($BB$1027)+1),"")</f>
        <v>0</v>
      </c>
      <c r="BC1493">
        <f>IFERROR(SMALL(BC346:BC1024,ROW()-ROW($BC$1027)+1),"")</f>
        <v>0</v>
      </c>
      <c r="BD1493">
        <f>IFERROR(SMALL(BD346:BD1024,ROW()-ROW($BD$1027)+1),"")</f>
        <v>0</v>
      </c>
      <c r="BE1493">
        <f>IFERROR(SMALL(BE346:BE1024,ROW()-ROW($BE$1027)+1),"")</f>
        <v>0</v>
      </c>
      <c r="BF1493">
        <f>IFERROR(SMALL(BF346:BF1024,ROW()-ROW($BF$1027)+1),"")</f>
        <v>0</v>
      </c>
      <c r="BG1493">
        <f>IFERROR(SMALL(BG346:BG1024,ROW()-ROW($BG$1027)+1),"")</f>
        <v>0</v>
      </c>
      <c r="BH1493">
        <f>IFERROR(SMALL(BH346:BH1024,ROW()-ROW($BH$1027)+1),"")</f>
        <v>0</v>
      </c>
      <c r="BI1493">
        <f>IFERROR(SMALL(BI346:BI1024,ROW()-ROW($BI$1027)+1),"")</f>
        <v>0</v>
      </c>
      <c r="BJ1493">
        <f>IFERROR(SMALL(BJ346:BJ1024,ROW()-ROW($BJ$1027)+1),"")</f>
        <v>0</v>
      </c>
      <c r="BK1493">
        <f>IFERROR(SMALL(BK346:BK1024,ROW()-ROW($BK$1027)+1),"")</f>
        <v>0</v>
      </c>
      <c r="BL1493">
        <f>IFERROR(SMALL(BL346:BL1024,ROW()-ROW($BL$1027)+1),"")</f>
        <v>0</v>
      </c>
      <c r="BM1493">
        <f>IFERROR(SMALL(BM346:BM1024,ROW()-ROW($BM$1027)+1),"")</f>
        <v>0</v>
      </c>
      <c r="BN1493">
        <f>IFERROR(SMALL(BN346:BN1024,ROW()-ROW($BN$1027)+1),"")</f>
        <v>0</v>
      </c>
      <c r="BO1493">
        <f>IFERROR(SMALL(BO346:BO1024,ROW()-ROW($BO$1027)+1),"")</f>
        <v>0</v>
      </c>
      <c r="BP1493">
        <f>IFERROR(SMALL(BP346:BP1024,ROW()-ROW($BP$1027)+1),"")</f>
        <v>0</v>
      </c>
      <c r="BQ1493">
        <f>IFERROR(SMALL(BQ346:BQ1024,ROW()-ROW($BQ$1027)+1),"")</f>
        <v>0</v>
      </c>
      <c r="BR1493">
        <f>IFERROR(SMALL(BR346:BR1024,ROW()-ROW($BR$1027)+1),"")</f>
        <v>0</v>
      </c>
    </row>
    <row r="1494" spans="5:70">
      <c r="E1494">
        <f>IFERROR(SMALL(E346:E1024,ROW()-ROW($E$1027)+1),"")</f>
        <v>0</v>
      </c>
      <c r="F1494">
        <f>IFERROR(SMALL(F346:F1024,ROW()-ROW($F$1027)+1),"")</f>
        <v>0</v>
      </c>
      <c r="G1494">
        <f>IFERROR(SMALL(G346:G1024,ROW()-ROW($G$1027)+1),"")</f>
        <v>0</v>
      </c>
      <c r="H1494">
        <f>IFERROR(SMALL(H346:H1024,ROW()-ROW($H$1027)+1),"")</f>
        <v>0</v>
      </c>
      <c r="I1494">
        <f>IFERROR(SMALL(I346:I1024,ROW()-ROW($I$1027)+1),"")</f>
        <v>0</v>
      </c>
      <c r="J1494">
        <f>IFERROR(SMALL(J346:J1024,ROW()-ROW($J$1027)+1),"")</f>
        <v>0</v>
      </c>
      <c r="K1494">
        <f>IFERROR(SMALL(K346:K1024,ROW()-ROW($K$1027)+1),"")</f>
        <v>0</v>
      </c>
      <c r="L1494">
        <f>IFERROR(SMALL(L346:L1024,ROW()-ROW($L$1027)+1),"")</f>
        <v>0</v>
      </c>
      <c r="M1494">
        <f>IFERROR(SMALL(M346:M1024,ROW()-ROW($M$1027)+1),"")</f>
        <v>0</v>
      </c>
      <c r="N1494">
        <f>IFERROR(SMALL(N346:N1024,ROW()-ROW($N$1027)+1),"")</f>
        <v>0</v>
      </c>
      <c r="O1494">
        <f>IFERROR(SMALL(O346:O1024,ROW()-ROW($O$1027)+1),"")</f>
        <v>0</v>
      </c>
      <c r="P1494">
        <f>IFERROR(SMALL(P346:P1024,ROW()-ROW($P$1027)+1),"")</f>
        <v>0</v>
      </c>
      <c r="Q1494">
        <f>IFERROR(SMALL(Q346:Q1024,ROW()-ROW($Q$1027)+1),"")</f>
        <v>0</v>
      </c>
      <c r="R1494">
        <f>IFERROR(SMALL(R346:R1024,ROW()-ROW($R$1027)+1),"")</f>
        <v>0</v>
      </c>
      <c r="S1494">
        <f>IFERROR(SMALL(S346:S1024,ROW()-ROW($S$1027)+1),"")</f>
        <v>0</v>
      </c>
      <c r="T1494">
        <f>IFERROR(SMALL(T346:T1024,ROW()-ROW($T$1027)+1),"")</f>
        <v>0</v>
      </c>
      <c r="U1494">
        <f>IFERROR(SMALL(U346:U1024,ROW()-ROW($U$1027)+1),"")</f>
        <v>0</v>
      </c>
      <c r="V1494">
        <f>IFERROR(SMALL(V346:V1024,ROW()-ROW($V$1027)+1),"")</f>
        <v>0</v>
      </c>
      <c r="W1494">
        <f>IFERROR(SMALL(W346:W1024,ROW()-ROW($W$1027)+1),"")</f>
        <v>0</v>
      </c>
      <c r="X1494">
        <f>IFERROR(SMALL(X346:X1024,ROW()-ROW($X$1027)+1),"")</f>
        <v>0</v>
      </c>
      <c r="Y1494">
        <f>IFERROR(SMALL(Y346:Y1024,ROW()-ROW($Y$1027)+1),"")</f>
        <v>0</v>
      </c>
      <c r="Z1494">
        <f>IFERROR(SMALL(Z346:Z1024,ROW()-ROW($Z$1027)+1),"")</f>
        <v>0</v>
      </c>
      <c r="AA1494">
        <f>IFERROR(SMALL(AA346:AA1024,ROW()-ROW($AA$1027)+1),"")</f>
        <v>0</v>
      </c>
      <c r="AB1494">
        <f>IFERROR(SMALL(AB346:AB1024,ROW()-ROW($AB$1027)+1),"")</f>
        <v>0</v>
      </c>
      <c r="AC1494">
        <f>IFERROR(SMALL(AC346:AC1024,ROW()-ROW($AC$1027)+1),"")</f>
        <v>0</v>
      </c>
      <c r="AD1494">
        <f>IFERROR(SMALL(AD346:AD1024,ROW()-ROW($AD$1027)+1),"")</f>
        <v>0</v>
      </c>
      <c r="AE1494">
        <f>IFERROR(SMALL(AE346:AE1024,ROW()-ROW($AE$1027)+1),"")</f>
        <v>0</v>
      </c>
      <c r="AF1494">
        <f>IFERROR(SMALL(AF346:AF1024,ROW()-ROW($AF$1027)+1),"")</f>
        <v>0</v>
      </c>
      <c r="AG1494">
        <f>IFERROR(SMALL(AG346:AG1024,ROW()-ROW($AG$1027)+1),"")</f>
        <v>0</v>
      </c>
      <c r="AH1494">
        <f>IFERROR(SMALL(AH346:AH1024,ROW()-ROW($AH$1027)+1),"")</f>
        <v>0</v>
      </c>
      <c r="AI1494">
        <f>IFERROR(SMALL(AI346:AI1024,ROW()-ROW($AI$1027)+1),"")</f>
        <v>0</v>
      </c>
      <c r="AJ1494">
        <f>IFERROR(SMALL(AJ346:AJ1024,ROW()-ROW($AJ$1027)+1),"")</f>
        <v>0</v>
      </c>
      <c r="AM1494">
        <f>IFERROR(SMALL(AM346:AM1024,ROW()-ROW($AM$1027)+1),"")</f>
        <v>0</v>
      </c>
      <c r="AN1494">
        <f>IFERROR(SMALL(AN346:AN1024,ROW()-ROW($AN$1027)+1),"")</f>
        <v>0</v>
      </c>
      <c r="AO1494">
        <f>IFERROR(SMALL(AO346:AO1024,ROW()-ROW($AO$1027)+1),"")</f>
        <v>0</v>
      </c>
      <c r="AP1494">
        <f>IFERROR(SMALL(AP346:AP1024,ROW()-ROW($AP$1027)+1),"")</f>
        <v>0</v>
      </c>
      <c r="AQ1494">
        <f>IFERROR(SMALL(AQ346:AQ1024,ROW()-ROW($AQ$1027)+1),"")</f>
        <v>0</v>
      </c>
      <c r="AR1494">
        <f>IFERROR(SMALL(AR346:AR1024,ROW()-ROW($AR$1027)+1),"")</f>
        <v>0</v>
      </c>
      <c r="AS1494">
        <f>IFERROR(SMALL(AS346:AS1024,ROW()-ROW($AS$1027)+1),"")</f>
        <v>0</v>
      </c>
      <c r="AT1494">
        <f>IFERROR(SMALL(AT346:AT1024,ROW()-ROW($AT$1027)+1),"")</f>
        <v>0</v>
      </c>
      <c r="AU1494">
        <f>IFERROR(SMALL(AU346:AU1024,ROW()-ROW($AU$1027)+1),"")</f>
        <v>0</v>
      </c>
      <c r="AV1494">
        <f>IFERROR(SMALL(AV346:AV1024,ROW()-ROW($AV$1027)+1),"")</f>
        <v>0</v>
      </c>
      <c r="AW1494">
        <f>IFERROR(SMALL(AW346:AW1024,ROW()-ROW($AW$1027)+1),"")</f>
        <v>0</v>
      </c>
      <c r="AX1494">
        <f>IFERROR(SMALL(AX346:AX1024,ROW()-ROW($AX$1027)+1),"")</f>
        <v>0</v>
      </c>
      <c r="AY1494">
        <f>IFERROR(SMALL(AY346:AY1024,ROW()-ROW($AY$1027)+1),"")</f>
        <v>0</v>
      </c>
      <c r="AZ1494">
        <f>IFERROR(SMALL(AZ346:AZ1024,ROW()-ROW($AZ$1027)+1),"")</f>
        <v>0</v>
      </c>
      <c r="BA1494">
        <f>IFERROR(SMALL(BA346:BA1024,ROW()-ROW($BA$1027)+1),"")</f>
        <v>0</v>
      </c>
      <c r="BB1494">
        <f>IFERROR(SMALL(BB346:BB1024,ROW()-ROW($BB$1027)+1),"")</f>
        <v>0</v>
      </c>
      <c r="BC1494">
        <f>IFERROR(SMALL(BC346:BC1024,ROW()-ROW($BC$1027)+1),"")</f>
        <v>0</v>
      </c>
      <c r="BD1494">
        <f>IFERROR(SMALL(BD346:BD1024,ROW()-ROW($BD$1027)+1),"")</f>
        <v>0</v>
      </c>
      <c r="BE1494">
        <f>IFERROR(SMALL(BE346:BE1024,ROW()-ROW($BE$1027)+1),"")</f>
        <v>0</v>
      </c>
      <c r="BF1494">
        <f>IFERROR(SMALL(BF346:BF1024,ROW()-ROW($BF$1027)+1),"")</f>
        <v>0</v>
      </c>
      <c r="BG1494">
        <f>IFERROR(SMALL(BG346:BG1024,ROW()-ROW($BG$1027)+1),"")</f>
        <v>0</v>
      </c>
      <c r="BH1494">
        <f>IFERROR(SMALL(BH346:BH1024,ROW()-ROW($BH$1027)+1),"")</f>
        <v>0</v>
      </c>
      <c r="BI1494">
        <f>IFERROR(SMALL(BI346:BI1024,ROW()-ROW($BI$1027)+1),"")</f>
        <v>0</v>
      </c>
      <c r="BJ1494">
        <f>IFERROR(SMALL(BJ346:BJ1024,ROW()-ROW($BJ$1027)+1),"")</f>
        <v>0</v>
      </c>
      <c r="BK1494">
        <f>IFERROR(SMALL(BK346:BK1024,ROW()-ROW($BK$1027)+1),"")</f>
        <v>0</v>
      </c>
      <c r="BL1494">
        <f>IFERROR(SMALL(BL346:BL1024,ROW()-ROW($BL$1027)+1),"")</f>
        <v>0</v>
      </c>
      <c r="BM1494">
        <f>IFERROR(SMALL(BM346:BM1024,ROW()-ROW($BM$1027)+1),"")</f>
        <v>0</v>
      </c>
      <c r="BN1494">
        <f>IFERROR(SMALL(BN346:BN1024,ROW()-ROW($BN$1027)+1),"")</f>
        <v>0</v>
      </c>
      <c r="BO1494">
        <f>IFERROR(SMALL(BO346:BO1024,ROW()-ROW($BO$1027)+1),"")</f>
        <v>0</v>
      </c>
      <c r="BP1494">
        <f>IFERROR(SMALL(BP346:BP1024,ROW()-ROW($BP$1027)+1),"")</f>
        <v>0</v>
      </c>
      <c r="BQ1494">
        <f>IFERROR(SMALL(BQ346:BQ1024,ROW()-ROW($BQ$1027)+1),"")</f>
        <v>0</v>
      </c>
      <c r="BR1494">
        <f>IFERROR(SMALL(BR346:BR1024,ROW()-ROW($BR$1027)+1),"")</f>
        <v>0</v>
      </c>
    </row>
    <row r="1495" spans="5:70">
      <c r="E1495">
        <f>IFERROR(SMALL(E346:E1024,ROW()-ROW($E$1027)+1),"")</f>
        <v>0</v>
      </c>
      <c r="F1495">
        <f>IFERROR(SMALL(F346:F1024,ROW()-ROW($F$1027)+1),"")</f>
        <v>0</v>
      </c>
      <c r="G1495">
        <f>IFERROR(SMALL(G346:G1024,ROW()-ROW($G$1027)+1),"")</f>
        <v>0</v>
      </c>
      <c r="H1495">
        <f>IFERROR(SMALL(H346:H1024,ROW()-ROW($H$1027)+1),"")</f>
        <v>0</v>
      </c>
      <c r="I1495">
        <f>IFERROR(SMALL(I346:I1024,ROW()-ROW($I$1027)+1),"")</f>
        <v>0</v>
      </c>
      <c r="J1495">
        <f>IFERROR(SMALL(J346:J1024,ROW()-ROW($J$1027)+1),"")</f>
        <v>0</v>
      </c>
      <c r="K1495">
        <f>IFERROR(SMALL(K346:K1024,ROW()-ROW($K$1027)+1),"")</f>
        <v>0</v>
      </c>
      <c r="L1495">
        <f>IFERROR(SMALL(L346:L1024,ROW()-ROW($L$1027)+1),"")</f>
        <v>0</v>
      </c>
      <c r="M1495">
        <f>IFERROR(SMALL(M346:M1024,ROW()-ROW($M$1027)+1),"")</f>
        <v>0</v>
      </c>
      <c r="N1495">
        <f>IFERROR(SMALL(N346:N1024,ROW()-ROW($N$1027)+1),"")</f>
        <v>0</v>
      </c>
      <c r="O1495">
        <f>IFERROR(SMALL(O346:O1024,ROW()-ROW($O$1027)+1),"")</f>
        <v>0</v>
      </c>
      <c r="P1495">
        <f>IFERROR(SMALL(P346:P1024,ROW()-ROW($P$1027)+1),"")</f>
        <v>0</v>
      </c>
      <c r="Q1495">
        <f>IFERROR(SMALL(Q346:Q1024,ROW()-ROW($Q$1027)+1),"")</f>
        <v>0</v>
      </c>
      <c r="R1495">
        <f>IFERROR(SMALL(R346:R1024,ROW()-ROW($R$1027)+1),"")</f>
        <v>0</v>
      </c>
      <c r="S1495">
        <f>IFERROR(SMALL(S346:S1024,ROW()-ROW($S$1027)+1),"")</f>
        <v>0</v>
      </c>
      <c r="T1495">
        <f>IFERROR(SMALL(T346:T1024,ROW()-ROW($T$1027)+1),"")</f>
        <v>0</v>
      </c>
      <c r="U1495">
        <f>IFERROR(SMALL(U346:U1024,ROW()-ROW($U$1027)+1),"")</f>
        <v>0</v>
      </c>
      <c r="V1495">
        <f>IFERROR(SMALL(V346:V1024,ROW()-ROW($V$1027)+1),"")</f>
        <v>0</v>
      </c>
      <c r="W1495">
        <f>IFERROR(SMALL(W346:W1024,ROW()-ROW($W$1027)+1),"")</f>
        <v>0</v>
      </c>
      <c r="X1495">
        <f>IFERROR(SMALL(X346:X1024,ROW()-ROW($X$1027)+1),"")</f>
        <v>0</v>
      </c>
      <c r="Y1495">
        <f>IFERROR(SMALL(Y346:Y1024,ROW()-ROW($Y$1027)+1),"")</f>
        <v>0</v>
      </c>
      <c r="Z1495">
        <f>IFERROR(SMALL(Z346:Z1024,ROW()-ROW($Z$1027)+1),"")</f>
        <v>0</v>
      </c>
      <c r="AA1495">
        <f>IFERROR(SMALL(AA346:AA1024,ROW()-ROW($AA$1027)+1),"")</f>
        <v>0</v>
      </c>
      <c r="AB1495">
        <f>IFERROR(SMALL(AB346:AB1024,ROW()-ROW($AB$1027)+1),"")</f>
        <v>0</v>
      </c>
      <c r="AC1495">
        <f>IFERROR(SMALL(AC346:AC1024,ROW()-ROW($AC$1027)+1),"")</f>
        <v>0</v>
      </c>
      <c r="AD1495">
        <f>IFERROR(SMALL(AD346:AD1024,ROW()-ROW($AD$1027)+1),"")</f>
        <v>0</v>
      </c>
      <c r="AE1495">
        <f>IFERROR(SMALL(AE346:AE1024,ROW()-ROW($AE$1027)+1),"")</f>
        <v>0</v>
      </c>
      <c r="AF1495">
        <f>IFERROR(SMALL(AF346:AF1024,ROW()-ROW($AF$1027)+1),"")</f>
        <v>0</v>
      </c>
      <c r="AG1495">
        <f>IFERROR(SMALL(AG346:AG1024,ROW()-ROW($AG$1027)+1),"")</f>
        <v>0</v>
      </c>
      <c r="AH1495">
        <f>IFERROR(SMALL(AH346:AH1024,ROW()-ROW($AH$1027)+1),"")</f>
        <v>0</v>
      </c>
      <c r="AI1495">
        <f>IFERROR(SMALL(AI346:AI1024,ROW()-ROW($AI$1027)+1),"")</f>
        <v>0</v>
      </c>
      <c r="AJ1495">
        <f>IFERROR(SMALL(AJ346:AJ1024,ROW()-ROW($AJ$1027)+1),"")</f>
        <v>0</v>
      </c>
      <c r="AM1495">
        <f>IFERROR(SMALL(AM346:AM1024,ROW()-ROW($AM$1027)+1),"")</f>
        <v>0</v>
      </c>
      <c r="AN1495">
        <f>IFERROR(SMALL(AN346:AN1024,ROW()-ROW($AN$1027)+1),"")</f>
        <v>0</v>
      </c>
      <c r="AO1495">
        <f>IFERROR(SMALL(AO346:AO1024,ROW()-ROW($AO$1027)+1),"")</f>
        <v>0</v>
      </c>
      <c r="AP1495">
        <f>IFERROR(SMALL(AP346:AP1024,ROW()-ROW($AP$1027)+1),"")</f>
        <v>0</v>
      </c>
      <c r="AQ1495">
        <f>IFERROR(SMALL(AQ346:AQ1024,ROW()-ROW($AQ$1027)+1),"")</f>
        <v>0</v>
      </c>
      <c r="AR1495">
        <f>IFERROR(SMALL(AR346:AR1024,ROW()-ROW($AR$1027)+1),"")</f>
        <v>0</v>
      </c>
      <c r="AS1495">
        <f>IFERROR(SMALL(AS346:AS1024,ROW()-ROW($AS$1027)+1),"")</f>
        <v>0</v>
      </c>
      <c r="AT1495">
        <f>IFERROR(SMALL(AT346:AT1024,ROW()-ROW($AT$1027)+1),"")</f>
        <v>0</v>
      </c>
      <c r="AU1495">
        <f>IFERROR(SMALL(AU346:AU1024,ROW()-ROW($AU$1027)+1),"")</f>
        <v>0</v>
      </c>
      <c r="AV1495">
        <f>IFERROR(SMALL(AV346:AV1024,ROW()-ROW($AV$1027)+1),"")</f>
        <v>0</v>
      </c>
      <c r="AW1495">
        <f>IFERROR(SMALL(AW346:AW1024,ROW()-ROW($AW$1027)+1),"")</f>
        <v>0</v>
      </c>
      <c r="AX1495">
        <f>IFERROR(SMALL(AX346:AX1024,ROW()-ROW($AX$1027)+1),"")</f>
        <v>0</v>
      </c>
      <c r="AY1495">
        <f>IFERROR(SMALL(AY346:AY1024,ROW()-ROW($AY$1027)+1),"")</f>
        <v>0</v>
      </c>
      <c r="AZ1495">
        <f>IFERROR(SMALL(AZ346:AZ1024,ROW()-ROW($AZ$1027)+1),"")</f>
        <v>0</v>
      </c>
      <c r="BA1495">
        <f>IFERROR(SMALL(BA346:BA1024,ROW()-ROW($BA$1027)+1),"")</f>
        <v>0</v>
      </c>
      <c r="BB1495">
        <f>IFERROR(SMALL(BB346:BB1024,ROW()-ROW($BB$1027)+1),"")</f>
        <v>0</v>
      </c>
      <c r="BC1495">
        <f>IFERROR(SMALL(BC346:BC1024,ROW()-ROW($BC$1027)+1),"")</f>
        <v>0</v>
      </c>
      <c r="BD1495">
        <f>IFERROR(SMALL(BD346:BD1024,ROW()-ROW($BD$1027)+1),"")</f>
        <v>0</v>
      </c>
      <c r="BE1495">
        <f>IFERROR(SMALL(BE346:BE1024,ROW()-ROW($BE$1027)+1),"")</f>
        <v>0</v>
      </c>
      <c r="BF1495">
        <f>IFERROR(SMALL(BF346:BF1024,ROW()-ROW($BF$1027)+1),"")</f>
        <v>0</v>
      </c>
      <c r="BG1495">
        <f>IFERROR(SMALL(BG346:BG1024,ROW()-ROW($BG$1027)+1),"")</f>
        <v>0</v>
      </c>
      <c r="BH1495">
        <f>IFERROR(SMALL(BH346:BH1024,ROW()-ROW($BH$1027)+1),"")</f>
        <v>0</v>
      </c>
      <c r="BI1495">
        <f>IFERROR(SMALL(BI346:BI1024,ROW()-ROW($BI$1027)+1),"")</f>
        <v>0</v>
      </c>
      <c r="BJ1495">
        <f>IFERROR(SMALL(BJ346:BJ1024,ROW()-ROW($BJ$1027)+1),"")</f>
        <v>0</v>
      </c>
      <c r="BK1495">
        <f>IFERROR(SMALL(BK346:BK1024,ROW()-ROW($BK$1027)+1),"")</f>
        <v>0</v>
      </c>
      <c r="BL1495">
        <f>IFERROR(SMALL(BL346:BL1024,ROW()-ROW($BL$1027)+1),"")</f>
        <v>0</v>
      </c>
      <c r="BM1495">
        <f>IFERROR(SMALL(BM346:BM1024,ROW()-ROW($BM$1027)+1),"")</f>
        <v>0</v>
      </c>
      <c r="BN1495">
        <f>IFERROR(SMALL(BN346:BN1024,ROW()-ROW($BN$1027)+1),"")</f>
        <v>0</v>
      </c>
      <c r="BO1495">
        <f>IFERROR(SMALL(BO346:BO1024,ROW()-ROW($BO$1027)+1),"")</f>
        <v>0</v>
      </c>
      <c r="BP1495">
        <f>IFERROR(SMALL(BP346:BP1024,ROW()-ROW($BP$1027)+1),"")</f>
        <v>0</v>
      </c>
      <c r="BQ1495">
        <f>IFERROR(SMALL(BQ346:BQ1024,ROW()-ROW($BQ$1027)+1),"")</f>
        <v>0</v>
      </c>
      <c r="BR1495">
        <f>IFERROR(SMALL(BR346:BR1024,ROW()-ROW($BR$1027)+1),"")</f>
        <v>0</v>
      </c>
    </row>
    <row r="1496" spans="5:70">
      <c r="E1496">
        <f>IFERROR(SMALL(E346:E1024,ROW()-ROW($E$1027)+1),"")</f>
        <v>0</v>
      </c>
      <c r="F1496">
        <f>IFERROR(SMALL(F346:F1024,ROW()-ROW($F$1027)+1),"")</f>
        <v>0</v>
      </c>
      <c r="G1496">
        <f>IFERROR(SMALL(G346:G1024,ROW()-ROW($G$1027)+1),"")</f>
        <v>0</v>
      </c>
      <c r="H1496">
        <f>IFERROR(SMALL(H346:H1024,ROW()-ROW($H$1027)+1),"")</f>
        <v>0</v>
      </c>
      <c r="I1496">
        <f>IFERROR(SMALL(I346:I1024,ROW()-ROW($I$1027)+1),"")</f>
        <v>0</v>
      </c>
      <c r="J1496">
        <f>IFERROR(SMALL(J346:J1024,ROW()-ROW($J$1027)+1),"")</f>
        <v>0</v>
      </c>
      <c r="K1496">
        <f>IFERROR(SMALL(K346:K1024,ROW()-ROW($K$1027)+1),"")</f>
        <v>0</v>
      </c>
      <c r="L1496">
        <f>IFERROR(SMALL(L346:L1024,ROW()-ROW($L$1027)+1),"")</f>
        <v>0</v>
      </c>
      <c r="M1496">
        <f>IFERROR(SMALL(M346:M1024,ROW()-ROW($M$1027)+1),"")</f>
        <v>0</v>
      </c>
      <c r="N1496">
        <f>IFERROR(SMALL(N346:N1024,ROW()-ROW($N$1027)+1),"")</f>
        <v>0</v>
      </c>
      <c r="O1496">
        <f>IFERROR(SMALL(O346:O1024,ROW()-ROW($O$1027)+1),"")</f>
        <v>0</v>
      </c>
      <c r="P1496">
        <f>IFERROR(SMALL(P346:P1024,ROW()-ROW($P$1027)+1),"")</f>
        <v>0</v>
      </c>
      <c r="Q1496">
        <f>IFERROR(SMALL(Q346:Q1024,ROW()-ROW($Q$1027)+1),"")</f>
        <v>0</v>
      </c>
      <c r="R1496">
        <f>IFERROR(SMALL(R346:R1024,ROW()-ROW($R$1027)+1),"")</f>
        <v>0</v>
      </c>
      <c r="S1496">
        <f>IFERROR(SMALL(S346:S1024,ROW()-ROW($S$1027)+1),"")</f>
        <v>0</v>
      </c>
      <c r="T1496">
        <f>IFERROR(SMALL(T346:T1024,ROW()-ROW($T$1027)+1),"")</f>
        <v>0</v>
      </c>
      <c r="U1496">
        <f>IFERROR(SMALL(U346:U1024,ROW()-ROW($U$1027)+1),"")</f>
        <v>0</v>
      </c>
      <c r="V1496">
        <f>IFERROR(SMALL(V346:V1024,ROW()-ROW($V$1027)+1),"")</f>
        <v>0</v>
      </c>
      <c r="W1496">
        <f>IFERROR(SMALL(W346:W1024,ROW()-ROW($W$1027)+1),"")</f>
        <v>0</v>
      </c>
      <c r="X1496">
        <f>IFERROR(SMALL(X346:X1024,ROW()-ROW($X$1027)+1),"")</f>
        <v>0</v>
      </c>
      <c r="Y1496">
        <f>IFERROR(SMALL(Y346:Y1024,ROW()-ROW($Y$1027)+1),"")</f>
        <v>0</v>
      </c>
      <c r="Z1496">
        <f>IFERROR(SMALL(Z346:Z1024,ROW()-ROW($Z$1027)+1),"")</f>
        <v>0</v>
      </c>
      <c r="AA1496">
        <f>IFERROR(SMALL(AA346:AA1024,ROW()-ROW($AA$1027)+1),"")</f>
        <v>0</v>
      </c>
      <c r="AB1496">
        <f>IFERROR(SMALL(AB346:AB1024,ROW()-ROW($AB$1027)+1),"")</f>
        <v>0</v>
      </c>
      <c r="AC1496">
        <f>IFERROR(SMALL(AC346:AC1024,ROW()-ROW($AC$1027)+1),"")</f>
        <v>0</v>
      </c>
      <c r="AD1496">
        <f>IFERROR(SMALL(AD346:AD1024,ROW()-ROW($AD$1027)+1),"")</f>
        <v>0</v>
      </c>
      <c r="AE1496">
        <f>IFERROR(SMALL(AE346:AE1024,ROW()-ROW($AE$1027)+1),"")</f>
        <v>0</v>
      </c>
      <c r="AF1496">
        <f>IFERROR(SMALL(AF346:AF1024,ROW()-ROW($AF$1027)+1),"")</f>
        <v>0</v>
      </c>
      <c r="AG1496">
        <f>IFERROR(SMALL(AG346:AG1024,ROW()-ROW($AG$1027)+1),"")</f>
        <v>0</v>
      </c>
      <c r="AH1496">
        <f>IFERROR(SMALL(AH346:AH1024,ROW()-ROW($AH$1027)+1),"")</f>
        <v>0</v>
      </c>
      <c r="AI1496">
        <f>IFERROR(SMALL(AI346:AI1024,ROW()-ROW($AI$1027)+1),"")</f>
        <v>0</v>
      </c>
      <c r="AJ1496">
        <f>IFERROR(SMALL(AJ346:AJ1024,ROW()-ROW($AJ$1027)+1),"")</f>
        <v>0</v>
      </c>
      <c r="AM1496">
        <f>IFERROR(SMALL(AM346:AM1024,ROW()-ROW($AM$1027)+1),"")</f>
        <v>0</v>
      </c>
      <c r="AN1496">
        <f>IFERROR(SMALL(AN346:AN1024,ROW()-ROW($AN$1027)+1),"")</f>
        <v>0</v>
      </c>
      <c r="AO1496">
        <f>IFERROR(SMALL(AO346:AO1024,ROW()-ROW($AO$1027)+1),"")</f>
        <v>0</v>
      </c>
      <c r="AP1496">
        <f>IFERROR(SMALL(AP346:AP1024,ROW()-ROW($AP$1027)+1),"")</f>
        <v>0</v>
      </c>
      <c r="AQ1496">
        <f>IFERROR(SMALL(AQ346:AQ1024,ROW()-ROW($AQ$1027)+1),"")</f>
        <v>0</v>
      </c>
      <c r="AR1496">
        <f>IFERROR(SMALL(AR346:AR1024,ROW()-ROW($AR$1027)+1),"")</f>
        <v>0</v>
      </c>
      <c r="AS1496">
        <f>IFERROR(SMALL(AS346:AS1024,ROW()-ROW($AS$1027)+1),"")</f>
        <v>0</v>
      </c>
      <c r="AT1496">
        <f>IFERROR(SMALL(AT346:AT1024,ROW()-ROW($AT$1027)+1),"")</f>
        <v>0</v>
      </c>
      <c r="AU1496">
        <f>IFERROR(SMALL(AU346:AU1024,ROW()-ROW($AU$1027)+1),"")</f>
        <v>0</v>
      </c>
      <c r="AV1496">
        <f>IFERROR(SMALL(AV346:AV1024,ROW()-ROW($AV$1027)+1),"")</f>
        <v>0</v>
      </c>
      <c r="AW1496">
        <f>IFERROR(SMALL(AW346:AW1024,ROW()-ROW($AW$1027)+1),"")</f>
        <v>0</v>
      </c>
      <c r="AX1496">
        <f>IFERROR(SMALL(AX346:AX1024,ROW()-ROW($AX$1027)+1),"")</f>
        <v>0</v>
      </c>
      <c r="AY1496">
        <f>IFERROR(SMALL(AY346:AY1024,ROW()-ROW($AY$1027)+1),"")</f>
        <v>0</v>
      </c>
      <c r="AZ1496">
        <f>IFERROR(SMALL(AZ346:AZ1024,ROW()-ROW($AZ$1027)+1),"")</f>
        <v>0</v>
      </c>
      <c r="BA1496">
        <f>IFERROR(SMALL(BA346:BA1024,ROW()-ROW($BA$1027)+1),"")</f>
        <v>0</v>
      </c>
      <c r="BB1496">
        <f>IFERROR(SMALL(BB346:BB1024,ROW()-ROW($BB$1027)+1),"")</f>
        <v>0</v>
      </c>
      <c r="BC1496">
        <f>IFERROR(SMALL(BC346:BC1024,ROW()-ROW($BC$1027)+1),"")</f>
        <v>0</v>
      </c>
      <c r="BD1496">
        <f>IFERROR(SMALL(BD346:BD1024,ROW()-ROW($BD$1027)+1),"")</f>
        <v>0</v>
      </c>
      <c r="BE1496">
        <f>IFERROR(SMALL(BE346:BE1024,ROW()-ROW($BE$1027)+1),"")</f>
        <v>0</v>
      </c>
      <c r="BF1496">
        <f>IFERROR(SMALL(BF346:BF1024,ROW()-ROW($BF$1027)+1),"")</f>
        <v>0</v>
      </c>
      <c r="BG1496">
        <f>IFERROR(SMALL(BG346:BG1024,ROW()-ROW($BG$1027)+1),"")</f>
        <v>0</v>
      </c>
      <c r="BH1496">
        <f>IFERROR(SMALL(BH346:BH1024,ROW()-ROW($BH$1027)+1),"")</f>
        <v>0</v>
      </c>
      <c r="BI1496">
        <f>IFERROR(SMALL(BI346:BI1024,ROW()-ROW($BI$1027)+1),"")</f>
        <v>0</v>
      </c>
      <c r="BJ1496">
        <f>IFERROR(SMALL(BJ346:BJ1024,ROW()-ROW($BJ$1027)+1),"")</f>
        <v>0</v>
      </c>
      <c r="BK1496">
        <f>IFERROR(SMALL(BK346:BK1024,ROW()-ROW($BK$1027)+1),"")</f>
        <v>0</v>
      </c>
      <c r="BL1496">
        <f>IFERROR(SMALL(BL346:BL1024,ROW()-ROW($BL$1027)+1),"")</f>
        <v>0</v>
      </c>
      <c r="BM1496">
        <f>IFERROR(SMALL(BM346:BM1024,ROW()-ROW($BM$1027)+1),"")</f>
        <v>0</v>
      </c>
      <c r="BN1496">
        <f>IFERROR(SMALL(BN346:BN1024,ROW()-ROW($BN$1027)+1),"")</f>
        <v>0</v>
      </c>
      <c r="BO1496">
        <f>IFERROR(SMALL(BO346:BO1024,ROW()-ROW($BO$1027)+1),"")</f>
        <v>0</v>
      </c>
      <c r="BP1496">
        <f>IFERROR(SMALL(BP346:BP1024,ROW()-ROW($BP$1027)+1),"")</f>
        <v>0</v>
      </c>
      <c r="BQ1496">
        <f>IFERROR(SMALL(BQ346:BQ1024,ROW()-ROW($BQ$1027)+1),"")</f>
        <v>0</v>
      </c>
      <c r="BR1496">
        <f>IFERROR(SMALL(BR346:BR1024,ROW()-ROW($BR$1027)+1),"")</f>
        <v>0</v>
      </c>
    </row>
    <row r="1497" spans="5:70">
      <c r="E1497">
        <f>IFERROR(SMALL(E346:E1024,ROW()-ROW($E$1027)+1),"")</f>
        <v>0</v>
      </c>
      <c r="F1497">
        <f>IFERROR(SMALL(F346:F1024,ROW()-ROW($F$1027)+1),"")</f>
        <v>0</v>
      </c>
      <c r="G1497">
        <f>IFERROR(SMALL(G346:G1024,ROW()-ROW($G$1027)+1),"")</f>
        <v>0</v>
      </c>
      <c r="H1497">
        <f>IFERROR(SMALL(H346:H1024,ROW()-ROW($H$1027)+1),"")</f>
        <v>0</v>
      </c>
      <c r="I1497">
        <f>IFERROR(SMALL(I346:I1024,ROW()-ROW($I$1027)+1),"")</f>
        <v>0</v>
      </c>
      <c r="J1497">
        <f>IFERROR(SMALL(J346:J1024,ROW()-ROW($J$1027)+1),"")</f>
        <v>0</v>
      </c>
      <c r="K1497">
        <f>IFERROR(SMALL(K346:K1024,ROW()-ROW($K$1027)+1),"")</f>
        <v>0</v>
      </c>
      <c r="L1497">
        <f>IFERROR(SMALL(L346:L1024,ROW()-ROW($L$1027)+1),"")</f>
        <v>0</v>
      </c>
      <c r="M1497">
        <f>IFERROR(SMALL(M346:M1024,ROW()-ROW($M$1027)+1),"")</f>
        <v>0</v>
      </c>
      <c r="N1497">
        <f>IFERROR(SMALL(N346:N1024,ROW()-ROW($N$1027)+1),"")</f>
        <v>0</v>
      </c>
      <c r="O1497">
        <f>IFERROR(SMALL(O346:O1024,ROW()-ROW($O$1027)+1),"")</f>
        <v>0</v>
      </c>
      <c r="P1497">
        <f>IFERROR(SMALL(P346:P1024,ROW()-ROW($P$1027)+1),"")</f>
        <v>0</v>
      </c>
      <c r="Q1497">
        <f>IFERROR(SMALL(Q346:Q1024,ROW()-ROW($Q$1027)+1),"")</f>
        <v>0</v>
      </c>
      <c r="R1497">
        <f>IFERROR(SMALL(R346:R1024,ROW()-ROW($R$1027)+1),"")</f>
        <v>0</v>
      </c>
      <c r="S1497">
        <f>IFERROR(SMALL(S346:S1024,ROW()-ROW($S$1027)+1),"")</f>
        <v>0</v>
      </c>
      <c r="T1497">
        <f>IFERROR(SMALL(T346:T1024,ROW()-ROW($T$1027)+1),"")</f>
        <v>0</v>
      </c>
      <c r="U1497">
        <f>IFERROR(SMALL(U346:U1024,ROW()-ROW($U$1027)+1),"")</f>
        <v>0</v>
      </c>
      <c r="V1497">
        <f>IFERROR(SMALL(V346:V1024,ROW()-ROW($V$1027)+1),"")</f>
        <v>0</v>
      </c>
      <c r="W1497">
        <f>IFERROR(SMALL(W346:W1024,ROW()-ROW($W$1027)+1),"")</f>
        <v>0</v>
      </c>
      <c r="X1497">
        <f>IFERROR(SMALL(X346:X1024,ROW()-ROW($X$1027)+1),"")</f>
        <v>0</v>
      </c>
      <c r="Y1497">
        <f>IFERROR(SMALL(Y346:Y1024,ROW()-ROW($Y$1027)+1),"")</f>
        <v>0</v>
      </c>
      <c r="Z1497">
        <f>IFERROR(SMALL(Z346:Z1024,ROW()-ROW($Z$1027)+1),"")</f>
        <v>0</v>
      </c>
      <c r="AA1497">
        <f>IFERROR(SMALL(AA346:AA1024,ROW()-ROW($AA$1027)+1),"")</f>
        <v>0</v>
      </c>
      <c r="AB1497">
        <f>IFERROR(SMALL(AB346:AB1024,ROW()-ROW($AB$1027)+1),"")</f>
        <v>0</v>
      </c>
      <c r="AC1497">
        <f>IFERROR(SMALL(AC346:AC1024,ROW()-ROW($AC$1027)+1),"")</f>
        <v>0</v>
      </c>
      <c r="AD1497">
        <f>IFERROR(SMALL(AD346:AD1024,ROW()-ROW($AD$1027)+1),"")</f>
        <v>0</v>
      </c>
      <c r="AE1497">
        <f>IFERROR(SMALL(AE346:AE1024,ROW()-ROW($AE$1027)+1),"")</f>
        <v>0</v>
      </c>
      <c r="AF1497">
        <f>IFERROR(SMALL(AF346:AF1024,ROW()-ROW($AF$1027)+1),"")</f>
        <v>0</v>
      </c>
      <c r="AG1497">
        <f>IFERROR(SMALL(AG346:AG1024,ROW()-ROW($AG$1027)+1),"")</f>
        <v>0</v>
      </c>
      <c r="AH1497">
        <f>IFERROR(SMALL(AH346:AH1024,ROW()-ROW($AH$1027)+1),"")</f>
        <v>0</v>
      </c>
      <c r="AI1497">
        <f>IFERROR(SMALL(AI346:AI1024,ROW()-ROW($AI$1027)+1),"")</f>
        <v>0</v>
      </c>
      <c r="AJ1497">
        <f>IFERROR(SMALL(AJ346:AJ1024,ROW()-ROW($AJ$1027)+1),"")</f>
        <v>0</v>
      </c>
      <c r="AM1497">
        <f>IFERROR(SMALL(AM346:AM1024,ROW()-ROW($AM$1027)+1),"")</f>
        <v>0</v>
      </c>
      <c r="AN1497">
        <f>IFERROR(SMALL(AN346:AN1024,ROW()-ROW($AN$1027)+1),"")</f>
        <v>0</v>
      </c>
      <c r="AO1497">
        <f>IFERROR(SMALL(AO346:AO1024,ROW()-ROW($AO$1027)+1),"")</f>
        <v>0</v>
      </c>
      <c r="AP1497">
        <f>IFERROR(SMALL(AP346:AP1024,ROW()-ROW($AP$1027)+1),"")</f>
        <v>0</v>
      </c>
      <c r="AQ1497">
        <f>IFERROR(SMALL(AQ346:AQ1024,ROW()-ROW($AQ$1027)+1),"")</f>
        <v>0</v>
      </c>
      <c r="AR1497">
        <f>IFERROR(SMALL(AR346:AR1024,ROW()-ROW($AR$1027)+1),"")</f>
        <v>0</v>
      </c>
      <c r="AS1497">
        <f>IFERROR(SMALL(AS346:AS1024,ROW()-ROW($AS$1027)+1),"")</f>
        <v>0</v>
      </c>
      <c r="AT1497">
        <f>IFERROR(SMALL(AT346:AT1024,ROW()-ROW($AT$1027)+1),"")</f>
        <v>0</v>
      </c>
      <c r="AU1497">
        <f>IFERROR(SMALL(AU346:AU1024,ROW()-ROW($AU$1027)+1),"")</f>
        <v>0</v>
      </c>
      <c r="AV1497">
        <f>IFERROR(SMALL(AV346:AV1024,ROW()-ROW($AV$1027)+1),"")</f>
        <v>0</v>
      </c>
      <c r="AW1497">
        <f>IFERROR(SMALL(AW346:AW1024,ROW()-ROW($AW$1027)+1),"")</f>
        <v>0</v>
      </c>
      <c r="AX1497">
        <f>IFERROR(SMALL(AX346:AX1024,ROW()-ROW($AX$1027)+1),"")</f>
        <v>0</v>
      </c>
      <c r="AY1497">
        <f>IFERROR(SMALL(AY346:AY1024,ROW()-ROW($AY$1027)+1),"")</f>
        <v>0</v>
      </c>
      <c r="AZ1497">
        <f>IFERROR(SMALL(AZ346:AZ1024,ROW()-ROW($AZ$1027)+1),"")</f>
        <v>0</v>
      </c>
      <c r="BA1497">
        <f>IFERROR(SMALL(BA346:BA1024,ROW()-ROW($BA$1027)+1),"")</f>
        <v>0</v>
      </c>
      <c r="BB1497">
        <f>IFERROR(SMALL(BB346:BB1024,ROW()-ROW($BB$1027)+1),"")</f>
        <v>0</v>
      </c>
      <c r="BC1497">
        <f>IFERROR(SMALL(BC346:BC1024,ROW()-ROW($BC$1027)+1),"")</f>
        <v>0</v>
      </c>
      <c r="BD1497">
        <f>IFERROR(SMALL(BD346:BD1024,ROW()-ROW($BD$1027)+1),"")</f>
        <v>0</v>
      </c>
      <c r="BE1497">
        <f>IFERROR(SMALL(BE346:BE1024,ROW()-ROW($BE$1027)+1),"")</f>
        <v>0</v>
      </c>
      <c r="BF1497">
        <f>IFERROR(SMALL(BF346:BF1024,ROW()-ROW($BF$1027)+1),"")</f>
        <v>0</v>
      </c>
      <c r="BG1497">
        <f>IFERROR(SMALL(BG346:BG1024,ROW()-ROW($BG$1027)+1),"")</f>
        <v>0</v>
      </c>
      <c r="BH1497">
        <f>IFERROR(SMALL(BH346:BH1024,ROW()-ROW($BH$1027)+1),"")</f>
        <v>0</v>
      </c>
      <c r="BI1497">
        <f>IFERROR(SMALL(BI346:BI1024,ROW()-ROW($BI$1027)+1),"")</f>
        <v>0</v>
      </c>
      <c r="BJ1497">
        <f>IFERROR(SMALL(BJ346:BJ1024,ROW()-ROW($BJ$1027)+1),"")</f>
        <v>0</v>
      </c>
      <c r="BK1497">
        <f>IFERROR(SMALL(BK346:BK1024,ROW()-ROW($BK$1027)+1),"")</f>
        <v>0</v>
      </c>
      <c r="BL1497">
        <f>IFERROR(SMALL(BL346:BL1024,ROW()-ROW($BL$1027)+1),"")</f>
        <v>0</v>
      </c>
      <c r="BM1497">
        <f>IFERROR(SMALL(BM346:BM1024,ROW()-ROW($BM$1027)+1),"")</f>
        <v>0</v>
      </c>
      <c r="BN1497">
        <f>IFERROR(SMALL(BN346:BN1024,ROW()-ROW($BN$1027)+1),"")</f>
        <v>0</v>
      </c>
      <c r="BO1497">
        <f>IFERROR(SMALL(BO346:BO1024,ROW()-ROW($BO$1027)+1),"")</f>
        <v>0</v>
      </c>
      <c r="BP1497">
        <f>IFERROR(SMALL(BP346:BP1024,ROW()-ROW($BP$1027)+1),"")</f>
        <v>0</v>
      </c>
      <c r="BQ1497">
        <f>IFERROR(SMALL(BQ346:BQ1024,ROW()-ROW($BQ$1027)+1),"")</f>
        <v>0</v>
      </c>
      <c r="BR1497">
        <f>IFERROR(SMALL(BR346:BR1024,ROW()-ROW($BR$1027)+1),"")</f>
        <v>0</v>
      </c>
    </row>
    <row r="1498" spans="5:70">
      <c r="E1498">
        <f>IFERROR(SMALL(E346:E1024,ROW()-ROW($E$1027)+1),"")</f>
        <v>0</v>
      </c>
      <c r="F1498">
        <f>IFERROR(SMALL(F346:F1024,ROW()-ROW($F$1027)+1),"")</f>
        <v>0</v>
      </c>
      <c r="G1498">
        <f>IFERROR(SMALL(G346:G1024,ROW()-ROW($G$1027)+1),"")</f>
        <v>0</v>
      </c>
      <c r="H1498">
        <f>IFERROR(SMALL(H346:H1024,ROW()-ROW($H$1027)+1),"")</f>
        <v>0</v>
      </c>
      <c r="I1498">
        <f>IFERROR(SMALL(I346:I1024,ROW()-ROW($I$1027)+1),"")</f>
        <v>0</v>
      </c>
      <c r="J1498">
        <f>IFERROR(SMALL(J346:J1024,ROW()-ROW($J$1027)+1),"")</f>
        <v>0</v>
      </c>
      <c r="K1498">
        <f>IFERROR(SMALL(K346:K1024,ROW()-ROW($K$1027)+1),"")</f>
        <v>0</v>
      </c>
      <c r="L1498">
        <f>IFERROR(SMALL(L346:L1024,ROW()-ROW($L$1027)+1),"")</f>
        <v>0</v>
      </c>
      <c r="M1498">
        <f>IFERROR(SMALL(M346:M1024,ROW()-ROW($M$1027)+1),"")</f>
        <v>0</v>
      </c>
      <c r="N1498">
        <f>IFERROR(SMALL(N346:N1024,ROW()-ROW($N$1027)+1),"")</f>
        <v>0</v>
      </c>
      <c r="O1498">
        <f>IFERROR(SMALL(O346:O1024,ROW()-ROW($O$1027)+1),"")</f>
        <v>0</v>
      </c>
      <c r="P1498">
        <f>IFERROR(SMALL(P346:P1024,ROW()-ROW($P$1027)+1),"")</f>
        <v>0</v>
      </c>
      <c r="Q1498">
        <f>IFERROR(SMALL(Q346:Q1024,ROW()-ROW($Q$1027)+1),"")</f>
        <v>0</v>
      </c>
      <c r="R1498">
        <f>IFERROR(SMALL(R346:R1024,ROW()-ROW($R$1027)+1),"")</f>
        <v>0</v>
      </c>
      <c r="S1498">
        <f>IFERROR(SMALL(S346:S1024,ROW()-ROW($S$1027)+1),"")</f>
        <v>0</v>
      </c>
      <c r="T1498">
        <f>IFERROR(SMALL(T346:T1024,ROW()-ROW($T$1027)+1),"")</f>
        <v>0</v>
      </c>
      <c r="U1498">
        <f>IFERROR(SMALL(U346:U1024,ROW()-ROW($U$1027)+1),"")</f>
        <v>0</v>
      </c>
      <c r="V1498">
        <f>IFERROR(SMALL(V346:V1024,ROW()-ROW($V$1027)+1),"")</f>
        <v>0</v>
      </c>
      <c r="W1498">
        <f>IFERROR(SMALL(W346:W1024,ROW()-ROW($W$1027)+1),"")</f>
        <v>0</v>
      </c>
      <c r="X1498">
        <f>IFERROR(SMALL(X346:X1024,ROW()-ROW($X$1027)+1),"")</f>
        <v>0</v>
      </c>
      <c r="Y1498">
        <f>IFERROR(SMALL(Y346:Y1024,ROW()-ROW($Y$1027)+1),"")</f>
        <v>0</v>
      </c>
      <c r="Z1498">
        <f>IFERROR(SMALL(Z346:Z1024,ROW()-ROW($Z$1027)+1),"")</f>
        <v>0</v>
      </c>
      <c r="AA1498">
        <f>IFERROR(SMALL(AA346:AA1024,ROW()-ROW($AA$1027)+1),"")</f>
        <v>0</v>
      </c>
      <c r="AB1498">
        <f>IFERROR(SMALL(AB346:AB1024,ROW()-ROW($AB$1027)+1),"")</f>
        <v>0</v>
      </c>
      <c r="AC1498">
        <f>IFERROR(SMALL(AC346:AC1024,ROW()-ROW($AC$1027)+1),"")</f>
        <v>0</v>
      </c>
      <c r="AD1498">
        <f>IFERROR(SMALL(AD346:AD1024,ROW()-ROW($AD$1027)+1),"")</f>
        <v>0</v>
      </c>
      <c r="AE1498">
        <f>IFERROR(SMALL(AE346:AE1024,ROW()-ROW($AE$1027)+1),"")</f>
        <v>0</v>
      </c>
      <c r="AF1498">
        <f>IFERROR(SMALL(AF346:AF1024,ROW()-ROW($AF$1027)+1),"")</f>
        <v>0</v>
      </c>
      <c r="AG1498">
        <f>IFERROR(SMALL(AG346:AG1024,ROW()-ROW($AG$1027)+1),"")</f>
        <v>0</v>
      </c>
      <c r="AH1498">
        <f>IFERROR(SMALL(AH346:AH1024,ROW()-ROW($AH$1027)+1),"")</f>
        <v>0</v>
      </c>
      <c r="AI1498">
        <f>IFERROR(SMALL(AI346:AI1024,ROW()-ROW($AI$1027)+1),"")</f>
        <v>0</v>
      </c>
      <c r="AJ1498">
        <f>IFERROR(SMALL(AJ346:AJ1024,ROW()-ROW($AJ$1027)+1),"")</f>
        <v>0</v>
      </c>
      <c r="AM1498">
        <f>IFERROR(SMALL(AM346:AM1024,ROW()-ROW($AM$1027)+1),"")</f>
        <v>0</v>
      </c>
      <c r="AN1498">
        <f>IFERROR(SMALL(AN346:AN1024,ROW()-ROW($AN$1027)+1),"")</f>
        <v>0</v>
      </c>
      <c r="AO1498">
        <f>IFERROR(SMALL(AO346:AO1024,ROW()-ROW($AO$1027)+1),"")</f>
        <v>0</v>
      </c>
      <c r="AP1498">
        <f>IFERROR(SMALL(AP346:AP1024,ROW()-ROW($AP$1027)+1),"")</f>
        <v>0</v>
      </c>
      <c r="AQ1498">
        <f>IFERROR(SMALL(AQ346:AQ1024,ROW()-ROW($AQ$1027)+1),"")</f>
        <v>0</v>
      </c>
      <c r="AR1498">
        <f>IFERROR(SMALL(AR346:AR1024,ROW()-ROW($AR$1027)+1),"")</f>
        <v>0</v>
      </c>
      <c r="AS1498">
        <f>IFERROR(SMALL(AS346:AS1024,ROW()-ROW($AS$1027)+1),"")</f>
        <v>0</v>
      </c>
      <c r="AT1498">
        <f>IFERROR(SMALL(AT346:AT1024,ROW()-ROW($AT$1027)+1),"")</f>
        <v>0</v>
      </c>
      <c r="AU1498">
        <f>IFERROR(SMALL(AU346:AU1024,ROW()-ROW($AU$1027)+1),"")</f>
        <v>0</v>
      </c>
      <c r="AV1498">
        <f>IFERROR(SMALL(AV346:AV1024,ROW()-ROW($AV$1027)+1),"")</f>
        <v>0</v>
      </c>
      <c r="AW1498">
        <f>IFERROR(SMALL(AW346:AW1024,ROW()-ROW($AW$1027)+1),"")</f>
        <v>0</v>
      </c>
      <c r="AX1498">
        <f>IFERROR(SMALL(AX346:AX1024,ROW()-ROW($AX$1027)+1),"")</f>
        <v>0</v>
      </c>
      <c r="AY1498">
        <f>IFERROR(SMALL(AY346:AY1024,ROW()-ROW($AY$1027)+1),"")</f>
        <v>0</v>
      </c>
      <c r="AZ1498">
        <f>IFERROR(SMALL(AZ346:AZ1024,ROW()-ROW($AZ$1027)+1),"")</f>
        <v>0</v>
      </c>
      <c r="BA1498">
        <f>IFERROR(SMALL(BA346:BA1024,ROW()-ROW($BA$1027)+1),"")</f>
        <v>0</v>
      </c>
      <c r="BB1498">
        <f>IFERROR(SMALL(BB346:BB1024,ROW()-ROW($BB$1027)+1),"")</f>
        <v>0</v>
      </c>
      <c r="BC1498">
        <f>IFERROR(SMALL(BC346:BC1024,ROW()-ROW($BC$1027)+1),"")</f>
        <v>0</v>
      </c>
      <c r="BD1498">
        <f>IFERROR(SMALL(BD346:BD1024,ROW()-ROW($BD$1027)+1),"")</f>
        <v>0</v>
      </c>
      <c r="BE1498">
        <f>IFERROR(SMALL(BE346:BE1024,ROW()-ROW($BE$1027)+1),"")</f>
        <v>0</v>
      </c>
      <c r="BF1498">
        <f>IFERROR(SMALL(BF346:BF1024,ROW()-ROW($BF$1027)+1),"")</f>
        <v>0</v>
      </c>
      <c r="BG1498">
        <f>IFERROR(SMALL(BG346:BG1024,ROW()-ROW($BG$1027)+1),"")</f>
        <v>0</v>
      </c>
      <c r="BH1498">
        <f>IFERROR(SMALL(BH346:BH1024,ROW()-ROW($BH$1027)+1),"")</f>
        <v>0</v>
      </c>
      <c r="BI1498">
        <f>IFERROR(SMALL(BI346:BI1024,ROW()-ROW($BI$1027)+1),"")</f>
        <v>0</v>
      </c>
      <c r="BJ1498">
        <f>IFERROR(SMALL(BJ346:BJ1024,ROW()-ROW($BJ$1027)+1),"")</f>
        <v>0</v>
      </c>
      <c r="BK1498">
        <f>IFERROR(SMALL(BK346:BK1024,ROW()-ROW($BK$1027)+1),"")</f>
        <v>0</v>
      </c>
      <c r="BL1498">
        <f>IFERROR(SMALL(BL346:BL1024,ROW()-ROW($BL$1027)+1),"")</f>
        <v>0</v>
      </c>
      <c r="BM1498">
        <f>IFERROR(SMALL(BM346:BM1024,ROW()-ROW($BM$1027)+1),"")</f>
        <v>0</v>
      </c>
      <c r="BN1498">
        <f>IFERROR(SMALL(BN346:BN1024,ROW()-ROW($BN$1027)+1),"")</f>
        <v>0</v>
      </c>
      <c r="BO1498">
        <f>IFERROR(SMALL(BO346:BO1024,ROW()-ROW($BO$1027)+1),"")</f>
        <v>0</v>
      </c>
      <c r="BP1498">
        <f>IFERROR(SMALL(BP346:BP1024,ROW()-ROW($BP$1027)+1),"")</f>
        <v>0</v>
      </c>
      <c r="BQ1498">
        <f>IFERROR(SMALL(BQ346:BQ1024,ROW()-ROW($BQ$1027)+1),"")</f>
        <v>0</v>
      </c>
      <c r="BR1498">
        <f>IFERROR(SMALL(BR346:BR1024,ROW()-ROW($BR$1027)+1),"")</f>
        <v>0</v>
      </c>
    </row>
    <row r="1499" spans="5:70">
      <c r="E1499">
        <f>IFERROR(SMALL(E346:E1024,ROW()-ROW($E$1027)+1),"")</f>
        <v>0</v>
      </c>
      <c r="F1499">
        <f>IFERROR(SMALL(F346:F1024,ROW()-ROW($F$1027)+1),"")</f>
        <v>0</v>
      </c>
      <c r="G1499">
        <f>IFERROR(SMALL(G346:G1024,ROW()-ROW($G$1027)+1),"")</f>
        <v>0</v>
      </c>
      <c r="H1499">
        <f>IFERROR(SMALL(H346:H1024,ROW()-ROW($H$1027)+1),"")</f>
        <v>0</v>
      </c>
      <c r="I1499">
        <f>IFERROR(SMALL(I346:I1024,ROW()-ROW($I$1027)+1),"")</f>
        <v>0</v>
      </c>
      <c r="J1499">
        <f>IFERROR(SMALL(J346:J1024,ROW()-ROW($J$1027)+1),"")</f>
        <v>0</v>
      </c>
      <c r="K1499">
        <f>IFERROR(SMALL(K346:K1024,ROW()-ROW($K$1027)+1),"")</f>
        <v>0</v>
      </c>
      <c r="L1499">
        <f>IFERROR(SMALL(L346:L1024,ROW()-ROW($L$1027)+1),"")</f>
        <v>0</v>
      </c>
      <c r="M1499">
        <f>IFERROR(SMALL(M346:M1024,ROW()-ROW($M$1027)+1),"")</f>
        <v>0</v>
      </c>
      <c r="N1499">
        <f>IFERROR(SMALL(N346:N1024,ROW()-ROW($N$1027)+1),"")</f>
        <v>0</v>
      </c>
      <c r="O1499">
        <f>IFERROR(SMALL(O346:O1024,ROW()-ROW($O$1027)+1),"")</f>
        <v>0</v>
      </c>
      <c r="P1499">
        <f>IFERROR(SMALL(P346:P1024,ROW()-ROW($P$1027)+1),"")</f>
        <v>0</v>
      </c>
      <c r="Q1499">
        <f>IFERROR(SMALL(Q346:Q1024,ROW()-ROW($Q$1027)+1),"")</f>
        <v>0</v>
      </c>
      <c r="R1499">
        <f>IFERROR(SMALL(R346:R1024,ROW()-ROW($R$1027)+1),"")</f>
        <v>0</v>
      </c>
      <c r="S1499">
        <f>IFERROR(SMALL(S346:S1024,ROW()-ROW($S$1027)+1),"")</f>
        <v>0</v>
      </c>
      <c r="T1499">
        <f>IFERROR(SMALL(T346:T1024,ROW()-ROW($T$1027)+1),"")</f>
        <v>0</v>
      </c>
      <c r="U1499">
        <f>IFERROR(SMALL(U346:U1024,ROW()-ROW($U$1027)+1),"")</f>
        <v>0</v>
      </c>
      <c r="V1499">
        <f>IFERROR(SMALL(V346:V1024,ROW()-ROW($V$1027)+1),"")</f>
        <v>0</v>
      </c>
      <c r="W1499">
        <f>IFERROR(SMALL(W346:W1024,ROW()-ROW($W$1027)+1),"")</f>
        <v>0</v>
      </c>
      <c r="X1499">
        <f>IFERROR(SMALL(X346:X1024,ROW()-ROW($X$1027)+1),"")</f>
        <v>0</v>
      </c>
      <c r="Y1499">
        <f>IFERROR(SMALL(Y346:Y1024,ROW()-ROW($Y$1027)+1),"")</f>
        <v>0</v>
      </c>
      <c r="Z1499">
        <f>IFERROR(SMALL(Z346:Z1024,ROW()-ROW($Z$1027)+1),"")</f>
        <v>0</v>
      </c>
      <c r="AA1499">
        <f>IFERROR(SMALL(AA346:AA1024,ROW()-ROW($AA$1027)+1),"")</f>
        <v>0</v>
      </c>
      <c r="AB1499">
        <f>IFERROR(SMALL(AB346:AB1024,ROW()-ROW($AB$1027)+1),"")</f>
        <v>0</v>
      </c>
      <c r="AC1499">
        <f>IFERROR(SMALL(AC346:AC1024,ROW()-ROW($AC$1027)+1),"")</f>
        <v>0</v>
      </c>
      <c r="AD1499">
        <f>IFERROR(SMALL(AD346:AD1024,ROW()-ROW($AD$1027)+1),"")</f>
        <v>0</v>
      </c>
      <c r="AE1499">
        <f>IFERROR(SMALL(AE346:AE1024,ROW()-ROW($AE$1027)+1),"")</f>
        <v>0</v>
      </c>
      <c r="AF1499">
        <f>IFERROR(SMALL(AF346:AF1024,ROW()-ROW($AF$1027)+1),"")</f>
        <v>0</v>
      </c>
      <c r="AG1499">
        <f>IFERROR(SMALL(AG346:AG1024,ROW()-ROW($AG$1027)+1),"")</f>
        <v>0</v>
      </c>
      <c r="AH1499">
        <f>IFERROR(SMALL(AH346:AH1024,ROW()-ROW($AH$1027)+1),"")</f>
        <v>0</v>
      </c>
      <c r="AI1499">
        <f>IFERROR(SMALL(AI346:AI1024,ROW()-ROW($AI$1027)+1),"")</f>
        <v>0</v>
      </c>
      <c r="AJ1499">
        <f>IFERROR(SMALL(AJ346:AJ1024,ROW()-ROW($AJ$1027)+1),"")</f>
        <v>0</v>
      </c>
      <c r="AM1499">
        <f>IFERROR(SMALL(AM346:AM1024,ROW()-ROW($AM$1027)+1),"")</f>
        <v>0</v>
      </c>
      <c r="AN1499">
        <f>IFERROR(SMALL(AN346:AN1024,ROW()-ROW($AN$1027)+1),"")</f>
        <v>0</v>
      </c>
      <c r="AO1499">
        <f>IFERROR(SMALL(AO346:AO1024,ROW()-ROW($AO$1027)+1),"")</f>
        <v>0</v>
      </c>
      <c r="AP1499">
        <f>IFERROR(SMALL(AP346:AP1024,ROW()-ROW($AP$1027)+1),"")</f>
        <v>0</v>
      </c>
      <c r="AQ1499">
        <f>IFERROR(SMALL(AQ346:AQ1024,ROW()-ROW($AQ$1027)+1),"")</f>
        <v>0</v>
      </c>
      <c r="AR1499">
        <f>IFERROR(SMALL(AR346:AR1024,ROW()-ROW($AR$1027)+1),"")</f>
        <v>0</v>
      </c>
      <c r="AS1499">
        <f>IFERROR(SMALL(AS346:AS1024,ROW()-ROW($AS$1027)+1),"")</f>
        <v>0</v>
      </c>
      <c r="AT1499">
        <f>IFERROR(SMALL(AT346:AT1024,ROW()-ROW($AT$1027)+1),"")</f>
        <v>0</v>
      </c>
      <c r="AU1499">
        <f>IFERROR(SMALL(AU346:AU1024,ROW()-ROW($AU$1027)+1),"")</f>
        <v>0</v>
      </c>
      <c r="AV1499">
        <f>IFERROR(SMALL(AV346:AV1024,ROW()-ROW($AV$1027)+1),"")</f>
        <v>0</v>
      </c>
      <c r="AW1499">
        <f>IFERROR(SMALL(AW346:AW1024,ROW()-ROW($AW$1027)+1),"")</f>
        <v>0</v>
      </c>
      <c r="AX1499">
        <f>IFERROR(SMALL(AX346:AX1024,ROW()-ROW($AX$1027)+1),"")</f>
        <v>0</v>
      </c>
      <c r="AY1499">
        <f>IFERROR(SMALL(AY346:AY1024,ROW()-ROW($AY$1027)+1),"")</f>
        <v>0</v>
      </c>
      <c r="AZ1499">
        <f>IFERROR(SMALL(AZ346:AZ1024,ROW()-ROW($AZ$1027)+1),"")</f>
        <v>0</v>
      </c>
      <c r="BA1499">
        <f>IFERROR(SMALL(BA346:BA1024,ROW()-ROW($BA$1027)+1),"")</f>
        <v>0</v>
      </c>
      <c r="BB1499">
        <f>IFERROR(SMALL(BB346:BB1024,ROW()-ROW($BB$1027)+1),"")</f>
        <v>0</v>
      </c>
      <c r="BC1499">
        <f>IFERROR(SMALL(BC346:BC1024,ROW()-ROW($BC$1027)+1),"")</f>
        <v>0</v>
      </c>
      <c r="BD1499">
        <f>IFERROR(SMALL(BD346:BD1024,ROW()-ROW($BD$1027)+1),"")</f>
        <v>0</v>
      </c>
      <c r="BE1499">
        <f>IFERROR(SMALL(BE346:BE1024,ROW()-ROW($BE$1027)+1),"")</f>
        <v>0</v>
      </c>
      <c r="BF1499">
        <f>IFERROR(SMALL(BF346:BF1024,ROW()-ROW($BF$1027)+1),"")</f>
        <v>0</v>
      </c>
      <c r="BG1499">
        <f>IFERROR(SMALL(BG346:BG1024,ROW()-ROW($BG$1027)+1),"")</f>
        <v>0</v>
      </c>
      <c r="BH1499">
        <f>IFERROR(SMALL(BH346:BH1024,ROW()-ROW($BH$1027)+1),"")</f>
        <v>0</v>
      </c>
      <c r="BI1499">
        <f>IFERROR(SMALL(BI346:BI1024,ROW()-ROW($BI$1027)+1),"")</f>
        <v>0</v>
      </c>
      <c r="BJ1499">
        <f>IFERROR(SMALL(BJ346:BJ1024,ROW()-ROW($BJ$1027)+1),"")</f>
        <v>0</v>
      </c>
      <c r="BK1499">
        <f>IFERROR(SMALL(BK346:BK1024,ROW()-ROW($BK$1027)+1),"")</f>
        <v>0</v>
      </c>
      <c r="BL1499">
        <f>IFERROR(SMALL(BL346:BL1024,ROW()-ROW($BL$1027)+1),"")</f>
        <v>0</v>
      </c>
      <c r="BM1499">
        <f>IFERROR(SMALL(BM346:BM1024,ROW()-ROW($BM$1027)+1),"")</f>
        <v>0</v>
      </c>
      <c r="BN1499">
        <f>IFERROR(SMALL(BN346:BN1024,ROW()-ROW($BN$1027)+1),"")</f>
        <v>0</v>
      </c>
      <c r="BO1499">
        <f>IFERROR(SMALL(BO346:BO1024,ROW()-ROW($BO$1027)+1),"")</f>
        <v>0</v>
      </c>
      <c r="BP1499">
        <f>IFERROR(SMALL(BP346:BP1024,ROW()-ROW($BP$1027)+1),"")</f>
        <v>0</v>
      </c>
      <c r="BQ1499">
        <f>IFERROR(SMALL(BQ346:BQ1024,ROW()-ROW($BQ$1027)+1),"")</f>
        <v>0</v>
      </c>
      <c r="BR1499">
        <f>IFERROR(SMALL(BR346:BR1024,ROW()-ROW($BR$1027)+1),"")</f>
        <v>0</v>
      </c>
    </row>
    <row r="1500" spans="5:70">
      <c r="E1500">
        <f>IFERROR(SMALL(E346:E1024,ROW()-ROW($E$1027)+1),"")</f>
        <v>0</v>
      </c>
      <c r="F1500">
        <f>IFERROR(SMALL(F346:F1024,ROW()-ROW($F$1027)+1),"")</f>
        <v>0</v>
      </c>
      <c r="G1500">
        <f>IFERROR(SMALL(G346:G1024,ROW()-ROW($G$1027)+1),"")</f>
        <v>0</v>
      </c>
      <c r="H1500">
        <f>IFERROR(SMALL(H346:H1024,ROW()-ROW($H$1027)+1),"")</f>
        <v>0</v>
      </c>
      <c r="I1500">
        <f>IFERROR(SMALL(I346:I1024,ROW()-ROW($I$1027)+1),"")</f>
        <v>0</v>
      </c>
      <c r="J1500">
        <f>IFERROR(SMALL(J346:J1024,ROW()-ROW($J$1027)+1),"")</f>
        <v>0</v>
      </c>
      <c r="K1500">
        <f>IFERROR(SMALL(K346:K1024,ROW()-ROW($K$1027)+1),"")</f>
        <v>0</v>
      </c>
      <c r="L1500">
        <f>IFERROR(SMALL(L346:L1024,ROW()-ROW($L$1027)+1),"")</f>
        <v>0</v>
      </c>
      <c r="M1500">
        <f>IFERROR(SMALL(M346:M1024,ROW()-ROW($M$1027)+1),"")</f>
        <v>0</v>
      </c>
      <c r="N1500">
        <f>IFERROR(SMALL(N346:N1024,ROW()-ROW($N$1027)+1),"")</f>
        <v>0</v>
      </c>
      <c r="O1500">
        <f>IFERROR(SMALL(O346:O1024,ROW()-ROW($O$1027)+1),"")</f>
        <v>0</v>
      </c>
      <c r="P1500">
        <f>IFERROR(SMALL(P346:P1024,ROW()-ROW($P$1027)+1),"")</f>
        <v>0</v>
      </c>
      <c r="Q1500">
        <f>IFERROR(SMALL(Q346:Q1024,ROW()-ROW($Q$1027)+1),"")</f>
        <v>0</v>
      </c>
      <c r="R1500">
        <f>IFERROR(SMALL(R346:R1024,ROW()-ROW($R$1027)+1),"")</f>
        <v>0</v>
      </c>
      <c r="S1500">
        <f>IFERROR(SMALL(S346:S1024,ROW()-ROW($S$1027)+1),"")</f>
        <v>0</v>
      </c>
      <c r="T1500">
        <f>IFERROR(SMALL(T346:T1024,ROW()-ROW($T$1027)+1),"")</f>
        <v>0</v>
      </c>
      <c r="U1500">
        <f>IFERROR(SMALL(U346:U1024,ROW()-ROW($U$1027)+1),"")</f>
        <v>0</v>
      </c>
      <c r="V1500">
        <f>IFERROR(SMALL(V346:V1024,ROW()-ROW($V$1027)+1),"")</f>
        <v>0</v>
      </c>
      <c r="W1500">
        <f>IFERROR(SMALL(W346:W1024,ROW()-ROW($W$1027)+1),"")</f>
        <v>0</v>
      </c>
      <c r="X1500">
        <f>IFERROR(SMALL(X346:X1024,ROW()-ROW($X$1027)+1),"")</f>
        <v>0</v>
      </c>
      <c r="Y1500">
        <f>IFERROR(SMALL(Y346:Y1024,ROW()-ROW($Y$1027)+1),"")</f>
        <v>0</v>
      </c>
      <c r="Z1500">
        <f>IFERROR(SMALL(Z346:Z1024,ROW()-ROW($Z$1027)+1),"")</f>
        <v>0</v>
      </c>
      <c r="AA1500">
        <f>IFERROR(SMALL(AA346:AA1024,ROW()-ROW($AA$1027)+1),"")</f>
        <v>0</v>
      </c>
      <c r="AB1500">
        <f>IFERROR(SMALL(AB346:AB1024,ROW()-ROW($AB$1027)+1),"")</f>
        <v>0</v>
      </c>
      <c r="AC1500">
        <f>IFERROR(SMALL(AC346:AC1024,ROW()-ROW($AC$1027)+1),"")</f>
        <v>0</v>
      </c>
      <c r="AD1500">
        <f>IFERROR(SMALL(AD346:AD1024,ROW()-ROW($AD$1027)+1),"")</f>
        <v>0</v>
      </c>
      <c r="AE1500">
        <f>IFERROR(SMALL(AE346:AE1024,ROW()-ROW($AE$1027)+1),"")</f>
        <v>0</v>
      </c>
      <c r="AF1500">
        <f>IFERROR(SMALL(AF346:AF1024,ROW()-ROW($AF$1027)+1),"")</f>
        <v>0</v>
      </c>
      <c r="AG1500">
        <f>IFERROR(SMALL(AG346:AG1024,ROW()-ROW($AG$1027)+1),"")</f>
        <v>0</v>
      </c>
      <c r="AH1500">
        <f>IFERROR(SMALL(AH346:AH1024,ROW()-ROW($AH$1027)+1),"")</f>
        <v>0</v>
      </c>
      <c r="AI1500">
        <f>IFERROR(SMALL(AI346:AI1024,ROW()-ROW($AI$1027)+1),"")</f>
        <v>0</v>
      </c>
      <c r="AJ1500">
        <f>IFERROR(SMALL(AJ346:AJ1024,ROW()-ROW($AJ$1027)+1),"")</f>
        <v>0</v>
      </c>
      <c r="AM1500">
        <f>IFERROR(SMALL(AM346:AM1024,ROW()-ROW($AM$1027)+1),"")</f>
        <v>0</v>
      </c>
      <c r="AN1500">
        <f>IFERROR(SMALL(AN346:AN1024,ROW()-ROW($AN$1027)+1),"")</f>
        <v>0</v>
      </c>
      <c r="AO1500">
        <f>IFERROR(SMALL(AO346:AO1024,ROW()-ROW($AO$1027)+1),"")</f>
        <v>0</v>
      </c>
      <c r="AP1500">
        <f>IFERROR(SMALL(AP346:AP1024,ROW()-ROW($AP$1027)+1),"")</f>
        <v>0</v>
      </c>
      <c r="AQ1500">
        <f>IFERROR(SMALL(AQ346:AQ1024,ROW()-ROW($AQ$1027)+1),"")</f>
        <v>0</v>
      </c>
      <c r="AR1500">
        <f>IFERROR(SMALL(AR346:AR1024,ROW()-ROW($AR$1027)+1),"")</f>
        <v>0</v>
      </c>
      <c r="AS1500">
        <f>IFERROR(SMALL(AS346:AS1024,ROW()-ROW($AS$1027)+1),"")</f>
        <v>0</v>
      </c>
      <c r="AT1500">
        <f>IFERROR(SMALL(AT346:AT1024,ROW()-ROW($AT$1027)+1),"")</f>
        <v>0</v>
      </c>
      <c r="AU1500">
        <f>IFERROR(SMALL(AU346:AU1024,ROW()-ROW($AU$1027)+1),"")</f>
        <v>0</v>
      </c>
      <c r="AV1500">
        <f>IFERROR(SMALL(AV346:AV1024,ROW()-ROW($AV$1027)+1),"")</f>
        <v>0</v>
      </c>
      <c r="AW1500">
        <f>IFERROR(SMALL(AW346:AW1024,ROW()-ROW($AW$1027)+1),"")</f>
        <v>0</v>
      </c>
      <c r="AX1500">
        <f>IFERROR(SMALL(AX346:AX1024,ROW()-ROW($AX$1027)+1),"")</f>
        <v>0</v>
      </c>
      <c r="AY1500">
        <f>IFERROR(SMALL(AY346:AY1024,ROW()-ROW($AY$1027)+1),"")</f>
        <v>0</v>
      </c>
      <c r="AZ1500">
        <f>IFERROR(SMALL(AZ346:AZ1024,ROW()-ROW($AZ$1027)+1),"")</f>
        <v>0</v>
      </c>
      <c r="BA1500">
        <f>IFERROR(SMALL(BA346:BA1024,ROW()-ROW($BA$1027)+1),"")</f>
        <v>0</v>
      </c>
      <c r="BB1500">
        <f>IFERROR(SMALL(BB346:BB1024,ROW()-ROW($BB$1027)+1),"")</f>
        <v>0</v>
      </c>
      <c r="BC1500">
        <f>IFERROR(SMALL(BC346:BC1024,ROW()-ROW($BC$1027)+1),"")</f>
        <v>0</v>
      </c>
      <c r="BD1500">
        <f>IFERROR(SMALL(BD346:BD1024,ROW()-ROW($BD$1027)+1),"")</f>
        <v>0</v>
      </c>
      <c r="BE1500">
        <f>IFERROR(SMALL(BE346:BE1024,ROW()-ROW($BE$1027)+1),"")</f>
        <v>0</v>
      </c>
      <c r="BF1500">
        <f>IFERROR(SMALL(BF346:BF1024,ROW()-ROW($BF$1027)+1),"")</f>
        <v>0</v>
      </c>
      <c r="BG1500">
        <f>IFERROR(SMALL(BG346:BG1024,ROW()-ROW($BG$1027)+1),"")</f>
        <v>0</v>
      </c>
      <c r="BH1500">
        <f>IFERROR(SMALL(BH346:BH1024,ROW()-ROW($BH$1027)+1),"")</f>
        <v>0</v>
      </c>
      <c r="BI1500">
        <f>IFERROR(SMALL(BI346:BI1024,ROW()-ROW($BI$1027)+1),"")</f>
        <v>0</v>
      </c>
      <c r="BJ1500">
        <f>IFERROR(SMALL(BJ346:BJ1024,ROW()-ROW($BJ$1027)+1),"")</f>
        <v>0</v>
      </c>
      <c r="BK1500">
        <f>IFERROR(SMALL(BK346:BK1024,ROW()-ROW($BK$1027)+1),"")</f>
        <v>0</v>
      </c>
      <c r="BL1500">
        <f>IFERROR(SMALL(BL346:BL1024,ROW()-ROW($BL$1027)+1),"")</f>
        <v>0</v>
      </c>
      <c r="BM1500">
        <f>IFERROR(SMALL(BM346:BM1024,ROW()-ROW($BM$1027)+1),"")</f>
        <v>0</v>
      </c>
      <c r="BN1500">
        <f>IFERROR(SMALL(BN346:BN1024,ROW()-ROW($BN$1027)+1),"")</f>
        <v>0</v>
      </c>
      <c r="BO1500">
        <f>IFERROR(SMALL(BO346:BO1024,ROW()-ROW($BO$1027)+1),"")</f>
        <v>0</v>
      </c>
      <c r="BP1500">
        <f>IFERROR(SMALL(BP346:BP1024,ROW()-ROW($BP$1027)+1),"")</f>
        <v>0</v>
      </c>
      <c r="BQ1500">
        <f>IFERROR(SMALL(BQ346:BQ1024,ROW()-ROW($BQ$1027)+1),"")</f>
        <v>0</v>
      </c>
      <c r="BR1500">
        <f>IFERROR(SMALL(BR346:BR1024,ROW()-ROW($BR$1027)+1),"")</f>
        <v>0</v>
      </c>
    </row>
    <row r="1501" spans="5:70">
      <c r="E1501">
        <f>IFERROR(SMALL(E346:E1024,ROW()-ROW($E$1027)+1),"")</f>
        <v>0</v>
      </c>
      <c r="F1501">
        <f>IFERROR(SMALL(F346:F1024,ROW()-ROW($F$1027)+1),"")</f>
        <v>0</v>
      </c>
      <c r="G1501">
        <f>IFERROR(SMALL(G346:G1024,ROW()-ROW($G$1027)+1),"")</f>
        <v>0</v>
      </c>
      <c r="H1501">
        <f>IFERROR(SMALL(H346:H1024,ROW()-ROW($H$1027)+1),"")</f>
        <v>0</v>
      </c>
      <c r="I1501">
        <f>IFERROR(SMALL(I346:I1024,ROW()-ROW($I$1027)+1),"")</f>
        <v>0</v>
      </c>
      <c r="J1501">
        <f>IFERROR(SMALL(J346:J1024,ROW()-ROW($J$1027)+1),"")</f>
        <v>0</v>
      </c>
      <c r="K1501">
        <f>IFERROR(SMALL(K346:K1024,ROW()-ROW($K$1027)+1),"")</f>
        <v>0</v>
      </c>
      <c r="L1501">
        <f>IFERROR(SMALL(L346:L1024,ROW()-ROW($L$1027)+1),"")</f>
        <v>0</v>
      </c>
      <c r="M1501">
        <f>IFERROR(SMALL(M346:M1024,ROW()-ROW($M$1027)+1),"")</f>
        <v>0</v>
      </c>
      <c r="N1501">
        <f>IFERROR(SMALL(N346:N1024,ROW()-ROW($N$1027)+1),"")</f>
        <v>0</v>
      </c>
      <c r="O1501">
        <f>IFERROR(SMALL(O346:O1024,ROW()-ROW($O$1027)+1),"")</f>
        <v>0</v>
      </c>
      <c r="P1501">
        <f>IFERROR(SMALL(P346:P1024,ROW()-ROW($P$1027)+1),"")</f>
        <v>0</v>
      </c>
      <c r="Q1501">
        <f>IFERROR(SMALL(Q346:Q1024,ROW()-ROW($Q$1027)+1),"")</f>
        <v>0</v>
      </c>
      <c r="R1501">
        <f>IFERROR(SMALL(R346:R1024,ROW()-ROW($R$1027)+1),"")</f>
        <v>0</v>
      </c>
      <c r="S1501">
        <f>IFERROR(SMALL(S346:S1024,ROW()-ROW($S$1027)+1),"")</f>
        <v>0</v>
      </c>
      <c r="T1501">
        <f>IFERROR(SMALL(T346:T1024,ROW()-ROW($T$1027)+1),"")</f>
        <v>0</v>
      </c>
      <c r="U1501">
        <f>IFERROR(SMALL(U346:U1024,ROW()-ROW($U$1027)+1),"")</f>
        <v>0</v>
      </c>
      <c r="V1501">
        <f>IFERROR(SMALL(V346:V1024,ROW()-ROW($V$1027)+1),"")</f>
        <v>0</v>
      </c>
      <c r="W1501">
        <f>IFERROR(SMALL(W346:W1024,ROW()-ROW($W$1027)+1),"")</f>
        <v>0</v>
      </c>
      <c r="X1501">
        <f>IFERROR(SMALL(X346:X1024,ROW()-ROW($X$1027)+1),"")</f>
        <v>0</v>
      </c>
      <c r="Y1501">
        <f>IFERROR(SMALL(Y346:Y1024,ROW()-ROW($Y$1027)+1),"")</f>
        <v>0</v>
      </c>
      <c r="Z1501">
        <f>IFERROR(SMALL(Z346:Z1024,ROW()-ROW($Z$1027)+1),"")</f>
        <v>0</v>
      </c>
      <c r="AA1501">
        <f>IFERROR(SMALL(AA346:AA1024,ROW()-ROW($AA$1027)+1),"")</f>
        <v>0</v>
      </c>
      <c r="AB1501">
        <f>IFERROR(SMALL(AB346:AB1024,ROW()-ROW($AB$1027)+1),"")</f>
        <v>0</v>
      </c>
      <c r="AC1501">
        <f>IFERROR(SMALL(AC346:AC1024,ROW()-ROW($AC$1027)+1),"")</f>
        <v>0</v>
      </c>
      <c r="AD1501">
        <f>IFERROR(SMALL(AD346:AD1024,ROW()-ROW($AD$1027)+1),"")</f>
        <v>0</v>
      </c>
      <c r="AE1501">
        <f>IFERROR(SMALL(AE346:AE1024,ROW()-ROW($AE$1027)+1),"")</f>
        <v>0</v>
      </c>
      <c r="AF1501">
        <f>IFERROR(SMALL(AF346:AF1024,ROW()-ROW($AF$1027)+1),"")</f>
        <v>0</v>
      </c>
      <c r="AG1501">
        <f>IFERROR(SMALL(AG346:AG1024,ROW()-ROW($AG$1027)+1),"")</f>
        <v>0</v>
      </c>
      <c r="AH1501">
        <f>IFERROR(SMALL(AH346:AH1024,ROW()-ROW($AH$1027)+1),"")</f>
        <v>0</v>
      </c>
      <c r="AI1501">
        <f>IFERROR(SMALL(AI346:AI1024,ROW()-ROW($AI$1027)+1),"")</f>
        <v>0</v>
      </c>
      <c r="AJ1501">
        <f>IFERROR(SMALL(AJ346:AJ1024,ROW()-ROW($AJ$1027)+1),"")</f>
        <v>0</v>
      </c>
      <c r="AM1501">
        <f>IFERROR(SMALL(AM346:AM1024,ROW()-ROW($AM$1027)+1),"")</f>
        <v>0</v>
      </c>
      <c r="AN1501">
        <f>IFERROR(SMALL(AN346:AN1024,ROW()-ROW($AN$1027)+1),"")</f>
        <v>0</v>
      </c>
      <c r="AO1501">
        <f>IFERROR(SMALL(AO346:AO1024,ROW()-ROW($AO$1027)+1),"")</f>
        <v>0</v>
      </c>
      <c r="AP1501">
        <f>IFERROR(SMALL(AP346:AP1024,ROW()-ROW($AP$1027)+1),"")</f>
        <v>0</v>
      </c>
      <c r="AQ1501">
        <f>IFERROR(SMALL(AQ346:AQ1024,ROW()-ROW($AQ$1027)+1),"")</f>
        <v>0</v>
      </c>
      <c r="AR1501">
        <f>IFERROR(SMALL(AR346:AR1024,ROW()-ROW($AR$1027)+1),"")</f>
        <v>0</v>
      </c>
      <c r="AS1501">
        <f>IFERROR(SMALL(AS346:AS1024,ROW()-ROW($AS$1027)+1),"")</f>
        <v>0</v>
      </c>
      <c r="AT1501">
        <f>IFERROR(SMALL(AT346:AT1024,ROW()-ROW($AT$1027)+1),"")</f>
        <v>0</v>
      </c>
      <c r="AU1501">
        <f>IFERROR(SMALL(AU346:AU1024,ROW()-ROW($AU$1027)+1),"")</f>
        <v>0</v>
      </c>
      <c r="AV1501">
        <f>IFERROR(SMALL(AV346:AV1024,ROW()-ROW($AV$1027)+1),"")</f>
        <v>0</v>
      </c>
      <c r="AW1501">
        <f>IFERROR(SMALL(AW346:AW1024,ROW()-ROW($AW$1027)+1),"")</f>
        <v>0</v>
      </c>
      <c r="AX1501">
        <f>IFERROR(SMALL(AX346:AX1024,ROW()-ROW($AX$1027)+1),"")</f>
        <v>0</v>
      </c>
      <c r="AY1501">
        <f>IFERROR(SMALL(AY346:AY1024,ROW()-ROW($AY$1027)+1),"")</f>
        <v>0</v>
      </c>
      <c r="AZ1501">
        <f>IFERROR(SMALL(AZ346:AZ1024,ROW()-ROW($AZ$1027)+1),"")</f>
        <v>0</v>
      </c>
      <c r="BA1501">
        <f>IFERROR(SMALL(BA346:BA1024,ROW()-ROW($BA$1027)+1),"")</f>
        <v>0</v>
      </c>
      <c r="BB1501">
        <f>IFERROR(SMALL(BB346:BB1024,ROW()-ROW($BB$1027)+1),"")</f>
        <v>0</v>
      </c>
      <c r="BC1501">
        <f>IFERROR(SMALL(BC346:BC1024,ROW()-ROW($BC$1027)+1),"")</f>
        <v>0</v>
      </c>
      <c r="BD1501">
        <f>IFERROR(SMALL(BD346:BD1024,ROW()-ROW($BD$1027)+1),"")</f>
        <v>0</v>
      </c>
      <c r="BE1501">
        <f>IFERROR(SMALL(BE346:BE1024,ROW()-ROW($BE$1027)+1),"")</f>
        <v>0</v>
      </c>
      <c r="BF1501">
        <f>IFERROR(SMALL(BF346:BF1024,ROW()-ROW($BF$1027)+1),"")</f>
        <v>0</v>
      </c>
      <c r="BG1501">
        <f>IFERROR(SMALL(BG346:BG1024,ROW()-ROW($BG$1027)+1),"")</f>
        <v>0</v>
      </c>
      <c r="BH1501">
        <f>IFERROR(SMALL(BH346:BH1024,ROW()-ROW($BH$1027)+1),"")</f>
        <v>0</v>
      </c>
      <c r="BI1501">
        <f>IFERROR(SMALL(BI346:BI1024,ROW()-ROW($BI$1027)+1),"")</f>
        <v>0</v>
      </c>
      <c r="BJ1501">
        <f>IFERROR(SMALL(BJ346:BJ1024,ROW()-ROW($BJ$1027)+1),"")</f>
        <v>0</v>
      </c>
      <c r="BK1501">
        <f>IFERROR(SMALL(BK346:BK1024,ROW()-ROW($BK$1027)+1),"")</f>
        <v>0</v>
      </c>
      <c r="BL1501">
        <f>IFERROR(SMALL(BL346:BL1024,ROW()-ROW($BL$1027)+1),"")</f>
        <v>0</v>
      </c>
      <c r="BM1501">
        <f>IFERROR(SMALL(BM346:BM1024,ROW()-ROW($BM$1027)+1),"")</f>
        <v>0</v>
      </c>
      <c r="BN1501">
        <f>IFERROR(SMALL(BN346:BN1024,ROW()-ROW($BN$1027)+1),"")</f>
        <v>0</v>
      </c>
      <c r="BO1501">
        <f>IFERROR(SMALL(BO346:BO1024,ROW()-ROW($BO$1027)+1),"")</f>
        <v>0</v>
      </c>
      <c r="BP1501">
        <f>IFERROR(SMALL(BP346:BP1024,ROW()-ROW($BP$1027)+1),"")</f>
        <v>0</v>
      </c>
      <c r="BQ1501">
        <f>IFERROR(SMALL(BQ346:BQ1024,ROW()-ROW($BQ$1027)+1),"")</f>
        <v>0</v>
      </c>
      <c r="BR1501">
        <f>IFERROR(SMALL(BR346:BR1024,ROW()-ROW($BR$1027)+1),"")</f>
        <v>0</v>
      </c>
    </row>
    <row r="1502" spans="5:70">
      <c r="E1502">
        <f>IFERROR(SMALL(E346:E1024,ROW()-ROW($E$1027)+1),"")</f>
        <v>0</v>
      </c>
      <c r="F1502">
        <f>IFERROR(SMALL(F346:F1024,ROW()-ROW($F$1027)+1),"")</f>
        <v>0</v>
      </c>
      <c r="G1502">
        <f>IFERROR(SMALL(G346:G1024,ROW()-ROW($G$1027)+1),"")</f>
        <v>0</v>
      </c>
      <c r="H1502">
        <f>IFERROR(SMALL(H346:H1024,ROW()-ROW($H$1027)+1),"")</f>
        <v>0</v>
      </c>
      <c r="I1502">
        <f>IFERROR(SMALL(I346:I1024,ROW()-ROW($I$1027)+1),"")</f>
        <v>0</v>
      </c>
      <c r="J1502">
        <f>IFERROR(SMALL(J346:J1024,ROW()-ROW($J$1027)+1),"")</f>
        <v>0</v>
      </c>
      <c r="K1502">
        <f>IFERROR(SMALL(K346:K1024,ROW()-ROW($K$1027)+1),"")</f>
        <v>0</v>
      </c>
      <c r="L1502">
        <f>IFERROR(SMALL(L346:L1024,ROW()-ROW($L$1027)+1),"")</f>
        <v>0</v>
      </c>
      <c r="M1502">
        <f>IFERROR(SMALL(M346:M1024,ROW()-ROW($M$1027)+1),"")</f>
        <v>0</v>
      </c>
      <c r="N1502">
        <f>IFERROR(SMALL(N346:N1024,ROW()-ROW($N$1027)+1),"")</f>
        <v>0</v>
      </c>
      <c r="O1502">
        <f>IFERROR(SMALL(O346:O1024,ROW()-ROW($O$1027)+1),"")</f>
        <v>0</v>
      </c>
      <c r="P1502">
        <f>IFERROR(SMALL(P346:P1024,ROW()-ROW($P$1027)+1),"")</f>
        <v>0</v>
      </c>
      <c r="Q1502">
        <f>IFERROR(SMALL(Q346:Q1024,ROW()-ROW($Q$1027)+1),"")</f>
        <v>0</v>
      </c>
      <c r="R1502">
        <f>IFERROR(SMALL(R346:R1024,ROW()-ROW($R$1027)+1),"")</f>
        <v>0</v>
      </c>
      <c r="S1502">
        <f>IFERROR(SMALL(S346:S1024,ROW()-ROW($S$1027)+1),"")</f>
        <v>0</v>
      </c>
      <c r="T1502">
        <f>IFERROR(SMALL(T346:T1024,ROW()-ROW($T$1027)+1),"")</f>
        <v>0</v>
      </c>
      <c r="U1502">
        <f>IFERROR(SMALL(U346:U1024,ROW()-ROW($U$1027)+1),"")</f>
        <v>0</v>
      </c>
      <c r="V1502">
        <f>IFERROR(SMALL(V346:V1024,ROW()-ROW($V$1027)+1),"")</f>
        <v>0</v>
      </c>
      <c r="W1502">
        <f>IFERROR(SMALL(W346:W1024,ROW()-ROW($W$1027)+1),"")</f>
        <v>0</v>
      </c>
      <c r="X1502">
        <f>IFERROR(SMALL(X346:X1024,ROW()-ROW($X$1027)+1),"")</f>
        <v>0</v>
      </c>
      <c r="Y1502">
        <f>IFERROR(SMALL(Y346:Y1024,ROW()-ROW($Y$1027)+1),"")</f>
        <v>0</v>
      </c>
      <c r="Z1502">
        <f>IFERROR(SMALL(Z346:Z1024,ROW()-ROW($Z$1027)+1),"")</f>
        <v>0</v>
      </c>
      <c r="AA1502">
        <f>IFERROR(SMALL(AA346:AA1024,ROW()-ROW($AA$1027)+1),"")</f>
        <v>0</v>
      </c>
      <c r="AB1502">
        <f>IFERROR(SMALL(AB346:AB1024,ROW()-ROW($AB$1027)+1),"")</f>
        <v>0</v>
      </c>
      <c r="AC1502">
        <f>IFERROR(SMALL(AC346:AC1024,ROW()-ROW($AC$1027)+1),"")</f>
        <v>0</v>
      </c>
      <c r="AD1502">
        <f>IFERROR(SMALL(AD346:AD1024,ROW()-ROW($AD$1027)+1),"")</f>
        <v>0</v>
      </c>
      <c r="AE1502">
        <f>IFERROR(SMALL(AE346:AE1024,ROW()-ROW($AE$1027)+1),"")</f>
        <v>0</v>
      </c>
      <c r="AF1502">
        <f>IFERROR(SMALL(AF346:AF1024,ROW()-ROW($AF$1027)+1),"")</f>
        <v>0</v>
      </c>
      <c r="AG1502">
        <f>IFERROR(SMALL(AG346:AG1024,ROW()-ROW($AG$1027)+1),"")</f>
        <v>0</v>
      </c>
      <c r="AH1502">
        <f>IFERROR(SMALL(AH346:AH1024,ROW()-ROW($AH$1027)+1),"")</f>
        <v>0</v>
      </c>
      <c r="AI1502">
        <f>IFERROR(SMALL(AI346:AI1024,ROW()-ROW($AI$1027)+1),"")</f>
        <v>0</v>
      </c>
      <c r="AJ1502">
        <f>IFERROR(SMALL(AJ346:AJ1024,ROW()-ROW($AJ$1027)+1),"")</f>
        <v>0</v>
      </c>
      <c r="AM1502">
        <f>IFERROR(SMALL(AM346:AM1024,ROW()-ROW($AM$1027)+1),"")</f>
        <v>0</v>
      </c>
      <c r="AN1502">
        <f>IFERROR(SMALL(AN346:AN1024,ROW()-ROW($AN$1027)+1),"")</f>
        <v>0</v>
      </c>
      <c r="AO1502">
        <f>IFERROR(SMALL(AO346:AO1024,ROW()-ROW($AO$1027)+1),"")</f>
        <v>0</v>
      </c>
      <c r="AP1502">
        <f>IFERROR(SMALL(AP346:AP1024,ROW()-ROW($AP$1027)+1),"")</f>
        <v>0</v>
      </c>
      <c r="AQ1502">
        <f>IFERROR(SMALL(AQ346:AQ1024,ROW()-ROW($AQ$1027)+1),"")</f>
        <v>0</v>
      </c>
      <c r="AR1502">
        <f>IFERROR(SMALL(AR346:AR1024,ROW()-ROW($AR$1027)+1),"")</f>
        <v>0</v>
      </c>
      <c r="AS1502">
        <f>IFERROR(SMALL(AS346:AS1024,ROW()-ROW($AS$1027)+1),"")</f>
        <v>0</v>
      </c>
      <c r="AT1502">
        <f>IFERROR(SMALL(AT346:AT1024,ROW()-ROW($AT$1027)+1),"")</f>
        <v>0</v>
      </c>
      <c r="AU1502">
        <f>IFERROR(SMALL(AU346:AU1024,ROW()-ROW($AU$1027)+1),"")</f>
        <v>0</v>
      </c>
      <c r="AV1502">
        <f>IFERROR(SMALL(AV346:AV1024,ROW()-ROW($AV$1027)+1),"")</f>
        <v>0</v>
      </c>
      <c r="AW1502">
        <f>IFERROR(SMALL(AW346:AW1024,ROW()-ROW($AW$1027)+1),"")</f>
        <v>0</v>
      </c>
      <c r="AX1502">
        <f>IFERROR(SMALL(AX346:AX1024,ROW()-ROW($AX$1027)+1),"")</f>
        <v>0</v>
      </c>
      <c r="AY1502">
        <f>IFERROR(SMALL(AY346:AY1024,ROW()-ROW($AY$1027)+1),"")</f>
        <v>0</v>
      </c>
      <c r="AZ1502">
        <f>IFERROR(SMALL(AZ346:AZ1024,ROW()-ROW($AZ$1027)+1),"")</f>
        <v>0</v>
      </c>
      <c r="BA1502">
        <f>IFERROR(SMALL(BA346:BA1024,ROW()-ROW($BA$1027)+1),"")</f>
        <v>0</v>
      </c>
      <c r="BB1502">
        <f>IFERROR(SMALL(BB346:BB1024,ROW()-ROW($BB$1027)+1),"")</f>
        <v>0</v>
      </c>
      <c r="BC1502">
        <f>IFERROR(SMALL(BC346:BC1024,ROW()-ROW($BC$1027)+1),"")</f>
        <v>0</v>
      </c>
      <c r="BD1502">
        <f>IFERROR(SMALL(BD346:BD1024,ROW()-ROW($BD$1027)+1),"")</f>
        <v>0</v>
      </c>
      <c r="BE1502">
        <f>IFERROR(SMALL(BE346:BE1024,ROW()-ROW($BE$1027)+1),"")</f>
        <v>0</v>
      </c>
      <c r="BF1502">
        <f>IFERROR(SMALL(BF346:BF1024,ROW()-ROW($BF$1027)+1),"")</f>
        <v>0</v>
      </c>
      <c r="BG1502">
        <f>IFERROR(SMALL(BG346:BG1024,ROW()-ROW($BG$1027)+1),"")</f>
        <v>0</v>
      </c>
      <c r="BH1502">
        <f>IFERROR(SMALL(BH346:BH1024,ROW()-ROW($BH$1027)+1),"")</f>
        <v>0</v>
      </c>
      <c r="BI1502">
        <f>IFERROR(SMALL(BI346:BI1024,ROW()-ROW($BI$1027)+1),"")</f>
        <v>0</v>
      </c>
      <c r="BJ1502">
        <f>IFERROR(SMALL(BJ346:BJ1024,ROW()-ROW($BJ$1027)+1),"")</f>
        <v>0</v>
      </c>
      <c r="BK1502">
        <f>IFERROR(SMALL(BK346:BK1024,ROW()-ROW($BK$1027)+1),"")</f>
        <v>0</v>
      </c>
      <c r="BL1502">
        <f>IFERROR(SMALL(BL346:BL1024,ROW()-ROW($BL$1027)+1),"")</f>
        <v>0</v>
      </c>
      <c r="BM1502">
        <f>IFERROR(SMALL(BM346:BM1024,ROW()-ROW($BM$1027)+1),"")</f>
        <v>0</v>
      </c>
      <c r="BN1502">
        <f>IFERROR(SMALL(BN346:BN1024,ROW()-ROW($BN$1027)+1),"")</f>
        <v>0</v>
      </c>
      <c r="BO1502">
        <f>IFERROR(SMALL(BO346:BO1024,ROW()-ROW($BO$1027)+1),"")</f>
        <v>0</v>
      </c>
      <c r="BP1502">
        <f>IFERROR(SMALL(BP346:BP1024,ROW()-ROW($BP$1027)+1),"")</f>
        <v>0</v>
      </c>
      <c r="BQ1502">
        <f>IFERROR(SMALL(BQ346:BQ1024,ROW()-ROW($BQ$1027)+1),"")</f>
        <v>0</v>
      </c>
      <c r="BR1502">
        <f>IFERROR(SMALL(BR346:BR1024,ROW()-ROW($BR$1027)+1),"")</f>
        <v>0</v>
      </c>
    </row>
    <row r="1503" spans="5:70">
      <c r="E1503">
        <f>IFERROR(SMALL(E346:E1024,ROW()-ROW($E$1027)+1),"")</f>
        <v>0</v>
      </c>
      <c r="F1503">
        <f>IFERROR(SMALL(F346:F1024,ROW()-ROW($F$1027)+1),"")</f>
        <v>0</v>
      </c>
      <c r="G1503">
        <f>IFERROR(SMALL(G346:G1024,ROW()-ROW($G$1027)+1),"")</f>
        <v>0</v>
      </c>
      <c r="H1503">
        <f>IFERROR(SMALL(H346:H1024,ROW()-ROW($H$1027)+1),"")</f>
        <v>0</v>
      </c>
      <c r="I1503">
        <f>IFERROR(SMALL(I346:I1024,ROW()-ROW($I$1027)+1),"")</f>
        <v>0</v>
      </c>
      <c r="J1503">
        <f>IFERROR(SMALL(J346:J1024,ROW()-ROW($J$1027)+1),"")</f>
        <v>0</v>
      </c>
      <c r="K1503">
        <f>IFERROR(SMALL(K346:K1024,ROW()-ROW($K$1027)+1),"")</f>
        <v>0</v>
      </c>
      <c r="L1503">
        <f>IFERROR(SMALL(L346:L1024,ROW()-ROW($L$1027)+1),"")</f>
        <v>0</v>
      </c>
      <c r="M1503">
        <f>IFERROR(SMALL(M346:M1024,ROW()-ROW($M$1027)+1),"")</f>
        <v>0</v>
      </c>
      <c r="N1503">
        <f>IFERROR(SMALL(N346:N1024,ROW()-ROW($N$1027)+1),"")</f>
        <v>0</v>
      </c>
      <c r="O1503">
        <f>IFERROR(SMALL(O346:O1024,ROW()-ROW($O$1027)+1),"")</f>
        <v>0</v>
      </c>
      <c r="P1503">
        <f>IFERROR(SMALL(P346:P1024,ROW()-ROW($P$1027)+1),"")</f>
        <v>0</v>
      </c>
      <c r="Q1503">
        <f>IFERROR(SMALL(Q346:Q1024,ROW()-ROW($Q$1027)+1),"")</f>
        <v>0</v>
      </c>
      <c r="R1503">
        <f>IFERROR(SMALL(R346:R1024,ROW()-ROW($R$1027)+1),"")</f>
        <v>0</v>
      </c>
      <c r="S1503">
        <f>IFERROR(SMALL(S346:S1024,ROW()-ROW($S$1027)+1),"")</f>
        <v>0</v>
      </c>
      <c r="T1503">
        <f>IFERROR(SMALL(T346:T1024,ROW()-ROW($T$1027)+1),"")</f>
        <v>0</v>
      </c>
      <c r="U1503">
        <f>IFERROR(SMALL(U346:U1024,ROW()-ROW($U$1027)+1),"")</f>
        <v>0</v>
      </c>
      <c r="V1503">
        <f>IFERROR(SMALL(V346:V1024,ROW()-ROW($V$1027)+1),"")</f>
        <v>0</v>
      </c>
      <c r="W1503">
        <f>IFERROR(SMALL(W346:W1024,ROW()-ROW($W$1027)+1),"")</f>
        <v>0</v>
      </c>
      <c r="X1503">
        <f>IFERROR(SMALL(X346:X1024,ROW()-ROW($X$1027)+1),"")</f>
        <v>0</v>
      </c>
      <c r="Y1503">
        <f>IFERROR(SMALL(Y346:Y1024,ROW()-ROW($Y$1027)+1),"")</f>
        <v>0</v>
      </c>
      <c r="Z1503">
        <f>IFERROR(SMALL(Z346:Z1024,ROW()-ROW($Z$1027)+1),"")</f>
        <v>0</v>
      </c>
      <c r="AA1503">
        <f>IFERROR(SMALL(AA346:AA1024,ROW()-ROW($AA$1027)+1),"")</f>
        <v>0</v>
      </c>
      <c r="AB1503">
        <f>IFERROR(SMALL(AB346:AB1024,ROW()-ROW($AB$1027)+1),"")</f>
        <v>0</v>
      </c>
      <c r="AC1503">
        <f>IFERROR(SMALL(AC346:AC1024,ROW()-ROW($AC$1027)+1),"")</f>
        <v>0</v>
      </c>
      <c r="AD1503">
        <f>IFERROR(SMALL(AD346:AD1024,ROW()-ROW($AD$1027)+1),"")</f>
        <v>0</v>
      </c>
      <c r="AE1503">
        <f>IFERROR(SMALL(AE346:AE1024,ROW()-ROW($AE$1027)+1),"")</f>
        <v>0</v>
      </c>
      <c r="AF1503">
        <f>IFERROR(SMALL(AF346:AF1024,ROW()-ROW($AF$1027)+1),"")</f>
        <v>0</v>
      </c>
      <c r="AG1503">
        <f>IFERROR(SMALL(AG346:AG1024,ROW()-ROW($AG$1027)+1),"")</f>
        <v>0</v>
      </c>
      <c r="AH1503">
        <f>IFERROR(SMALL(AH346:AH1024,ROW()-ROW($AH$1027)+1),"")</f>
        <v>0</v>
      </c>
      <c r="AI1503">
        <f>IFERROR(SMALL(AI346:AI1024,ROW()-ROW($AI$1027)+1),"")</f>
        <v>0</v>
      </c>
      <c r="AJ1503">
        <f>IFERROR(SMALL(AJ346:AJ1024,ROW()-ROW($AJ$1027)+1),"")</f>
        <v>0</v>
      </c>
      <c r="AM1503">
        <f>IFERROR(SMALL(AM346:AM1024,ROW()-ROW($AM$1027)+1),"")</f>
        <v>0</v>
      </c>
      <c r="AN1503">
        <f>IFERROR(SMALL(AN346:AN1024,ROW()-ROW($AN$1027)+1),"")</f>
        <v>0</v>
      </c>
      <c r="AO1503">
        <f>IFERROR(SMALL(AO346:AO1024,ROW()-ROW($AO$1027)+1),"")</f>
        <v>0</v>
      </c>
      <c r="AP1503">
        <f>IFERROR(SMALL(AP346:AP1024,ROW()-ROW($AP$1027)+1),"")</f>
        <v>0</v>
      </c>
      <c r="AQ1503">
        <f>IFERROR(SMALL(AQ346:AQ1024,ROW()-ROW($AQ$1027)+1),"")</f>
        <v>0</v>
      </c>
      <c r="AR1503">
        <f>IFERROR(SMALL(AR346:AR1024,ROW()-ROW($AR$1027)+1),"")</f>
        <v>0</v>
      </c>
      <c r="AS1503">
        <f>IFERROR(SMALL(AS346:AS1024,ROW()-ROW($AS$1027)+1),"")</f>
        <v>0</v>
      </c>
      <c r="AT1503">
        <f>IFERROR(SMALL(AT346:AT1024,ROW()-ROW($AT$1027)+1),"")</f>
        <v>0</v>
      </c>
      <c r="AU1503">
        <f>IFERROR(SMALL(AU346:AU1024,ROW()-ROW($AU$1027)+1),"")</f>
        <v>0</v>
      </c>
      <c r="AV1503">
        <f>IFERROR(SMALL(AV346:AV1024,ROW()-ROW($AV$1027)+1),"")</f>
        <v>0</v>
      </c>
      <c r="AW1503">
        <f>IFERROR(SMALL(AW346:AW1024,ROW()-ROW($AW$1027)+1),"")</f>
        <v>0</v>
      </c>
      <c r="AX1503">
        <f>IFERROR(SMALL(AX346:AX1024,ROW()-ROW($AX$1027)+1),"")</f>
        <v>0</v>
      </c>
      <c r="AY1503">
        <f>IFERROR(SMALL(AY346:AY1024,ROW()-ROW($AY$1027)+1),"")</f>
        <v>0</v>
      </c>
      <c r="AZ1503">
        <f>IFERROR(SMALL(AZ346:AZ1024,ROW()-ROW($AZ$1027)+1),"")</f>
        <v>0</v>
      </c>
      <c r="BA1503">
        <f>IFERROR(SMALL(BA346:BA1024,ROW()-ROW($BA$1027)+1),"")</f>
        <v>0</v>
      </c>
      <c r="BB1503">
        <f>IFERROR(SMALL(BB346:BB1024,ROW()-ROW($BB$1027)+1),"")</f>
        <v>0</v>
      </c>
      <c r="BC1503">
        <f>IFERROR(SMALL(BC346:BC1024,ROW()-ROW($BC$1027)+1),"")</f>
        <v>0</v>
      </c>
      <c r="BD1503">
        <f>IFERROR(SMALL(BD346:BD1024,ROW()-ROW($BD$1027)+1),"")</f>
        <v>0</v>
      </c>
      <c r="BE1503">
        <f>IFERROR(SMALL(BE346:BE1024,ROW()-ROW($BE$1027)+1),"")</f>
        <v>0</v>
      </c>
      <c r="BF1503">
        <f>IFERROR(SMALL(BF346:BF1024,ROW()-ROW($BF$1027)+1),"")</f>
        <v>0</v>
      </c>
      <c r="BG1503">
        <f>IFERROR(SMALL(BG346:BG1024,ROW()-ROW($BG$1027)+1),"")</f>
        <v>0</v>
      </c>
      <c r="BH1503">
        <f>IFERROR(SMALL(BH346:BH1024,ROW()-ROW($BH$1027)+1),"")</f>
        <v>0</v>
      </c>
      <c r="BI1503">
        <f>IFERROR(SMALL(BI346:BI1024,ROW()-ROW($BI$1027)+1),"")</f>
        <v>0</v>
      </c>
      <c r="BJ1503">
        <f>IFERROR(SMALL(BJ346:BJ1024,ROW()-ROW($BJ$1027)+1),"")</f>
        <v>0</v>
      </c>
      <c r="BK1503">
        <f>IFERROR(SMALL(BK346:BK1024,ROW()-ROW($BK$1027)+1),"")</f>
        <v>0</v>
      </c>
      <c r="BL1503">
        <f>IFERROR(SMALL(BL346:BL1024,ROW()-ROW($BL$1027)+1),"")</f>
        <v>0</v>
      </c>
      <c r="BM1503">
        <f>IFERROR(SMALL(BM346:BM1024,ROW()-ROW($BM$1027)+1),"")</f>
        <v>0</v>
      </c>
      <c r="BN1503">
        <f>IFERROR(SMALL(BN346:BN1024,ROW()-ROW($BN$1027)+1),"")</f>
        <v>0</v>
      </c>
      <c r="BO1503">
        <f>IFERROR(SMALL(BO346:BO1024,ROW()-ROW($BO$1027)+1),"")</f>
        <v>0</v>
      </c>
      <c r="BP1503">
        <f>IFERROR(SMALL(BP346:BP1024,ROW()-ROW($BP$1027)+1),"")</f>
        <v>0</v>
      </c>
      <c r="BQ1503">
        <f>IFERROR(SMALL(BQ346:BQ1024,ROW()-ROW($BQ$1027)+1),"")</f>
        <v>0</v>
      </c>
      <c r="BR1503">
        <f>IFERROR(SMALL(BR346:BR1024,ROW()-ROW($BR$1027)+1),"")</f>
        <v>0</v>
      </c>
    </row>
    <row r="1504" spans="5:70">
      <c r="E1504">
        <f>IFERROR(SMALL(E346:E1024,ROW()-ROW($E$1027)+1),"")</f>
        <v>0</v>
      </c>
      <c r="F1504">
        <f>IFERROR(SMALL(F346:F1024,ROW()-ROW($F$1027)+1),"")</f>
        <v>0</v>
      </c>
      <c r="G1504">
        <f>IFERROR(SMALL(G346:G1024,ROW()-ROW($G$1027)+1),"")</f>
        <v>0</v>
      </c>
      <c r="H1504">
        <f>IFERROR(SMALL(H346:H1024,ROW()-ROW($H$1027)+1),"")</f>
        <v>0</v>
      </c>
      <c r="I1504">
        <f>IFERROR(SMALL(I346:I1024,ROW()-ROW($I$1027)+1),"")</f>
        <v>0</v>
      </c>
      <c r="J1504">
        <f>IFERROR(SMALL(J346:J1024,ROW()-ROW($J$1027)+1),"")</f>
        <v>0</v>
      </c>
      <c r="K1504">
        <f>IFERROR(SMALL(K346:K1024,ROW()-ROW($K$1027)+1),"")</f>
        <v>0</v>
      </c>
      <c r="L1504">
        <f>IFERROR(SMALL(L346:L1024,ROW()-ROW($L$1027)+1),"")</f>
        <v>0</v>
      </c>
      <c r="M1504">
        <f>IFERROR(SMALL(M346:M1024,ROW()-ROW($M$1027)+1),"")</f>
        <v>0</v>
      </c>
      <c r="N1504">
        <f>IFERROR(SMALL(N346:N1024,ROW()-ROW($N$1027)+1),"")</f>
        <v>0</v>
      </c>
      <c r="O1504">
        <f>IFERROR(SMALL(O346:O1024,ROW()-ROW($O$1027)+1),"")</f>
        <v>0</v>
      </c>
      <c r="P1504">
        <f>IFERROR(SMALL(P346:P1024,ROW()-ROW($P$1027)+1),"")</f>
        <v>0</v>
      </c>
      <c r="Q1504">
        <f>IFERROR(SMALL(Q346:Q1024,ROW()-ROW($Q$1027)+1),"")</f>
        <v>0</v>
      </c>
      <c r="R1504">
        <f>IFERROR(SMALL(R346:R1024,ROW()-ROW($R$1027)+1),"")</f>
        <v>0</v>
      </c>
      <c r="S1504">
        <f>IFERROR(SMALL(S346:S1024,ROW()-ROW($S$1027)+1),"")</f>
        <v>0</v>
      </c>
      <c r="T1504">
        <f>IFERROR(SMALL(T346:T1024,ROW()-ROW($T$1027)+1),"")</f>
        <v>0</v>
      </c>
      <c r="U1504">
        <f>IFERROR(SMALL(U346:U1024,ROW()-ROW($U$1027)+1),"")</f>
        <v>0</v>
      </c>
      <c r="V1504">
        <f>IFERROR(SMALL(V346:V1024,ROW()-ROW($V$1027)+1),"")</f>
        <v>0</v>
      </c>
      <c r="W1504">
        <f>IFERROR(SMALL(W346:W1024,ROW()-ROW($W$1027)+1),"")</f>
        <v>0</v>
      </c>
      <c r="X1504">
        <f>IFERROR(SMALL(X346:X1024,ROW()-ROW($X$1027)+1),"")</f>
        <v>0</v>
      </c>
      <c r="Y1504">
        <f>IFERROR(SMALL(Y346:Y1024,ROW()-ROW($Y$1027)+1),"")</f>
        <v>0</v>
      </c>
      <c r="Z1504">
        <f>IFERROR(SMALL(Z346:Z1024,ROW()-ROW($Z$1027)+1),"")</f>
        <v>0</v>
      </c>
      <c r="AA1504">
        <f>IFERROR(SMALL(AA346:AA1024,ROW()-ROW($AA$1027)+1),"")</f>
        <v>0</v>
      </c>
      <c r="AB1504">
        <f>IFERROR(SMALL(AB346:AB1024,ROW()-ROW($AB$1027)+1),"")</f>
        <v>0</v>
      </c>
      <c r="AC1504">
        <f>IFERROR(SMALL(AC346:AC1024,ROW()-ROW($AC$1027)+1),"")</f>
        <v>0</v>
      </c>
      <c r="AD1504">
        <f>IFERROR(SMALL(AD346:AD1024,ROW()-ROW($AD$1027)+1),"")</f>
        <v>0</v>
      </c>
      <c r="AE1504">
        <f>IFERROR(SMALL(AE346:AE1024,ROW()-ROW($AE$1027)+1),"")</f>
        <v>0</v>
      </c>
      <c r="AF1504">
        <f>IFERROR(SMALL(AF346:AF1024,ROW()-ROW($AF$1027)+1),"")</f>
        <v>0</v>
      </c>
      <c r="AG1504">
        <f>IFERROR(SMALL(AG346:AG1024,ROW()-ROW($AG$1027)+1),"")</f>
        <v>0</v>
      </c>
      <c r="AH1504">
        <f>IFERROR(SMALL(AH346:AH1024,ROW()-ROW($AH$1027)+1),"")</f>
        <v>0</v>
      </c>
      <c r="AI1504">
        <f>IFERROR(SMALL(AI346:AI1024,ROW()-ROW($AI$1027)+1),"")</f>
        <v>0</v>
      </c>
      <c r="AJ1504">
        <f>IFERROR(SMALL(AJ346:AJ1024,ROW()-ROW($AJ$1027)+1),"")</f>
        <v>0</v>
      </c>
      <c r="AM1504">
        <f>IFERROR(SMALL(AM346:AM1024,ROW()-ROW($AM$1027)+1),"")</f>
        <v>0</v>
      </c>
      <c r="AN1504">
        <f>IFERROR(SMALL(AN346:AN1024,ROW()-ROW($AN$1027)+1),"")</f>
        <v>0</v>
      </c>
      <c r="AO1504">
        <f>IFERROR(SMALL(AO346:AO1024,ROW()-ROW($AO$1027)+1),"")</f>
        <v>0</v>
      </c>
      <c r="AP1504">
        <f>IFERROR(SMALL(AP346:AP1024,ROW()-ROW($AP$1027)+1),"")</f>
        <v>0</v>
      </c>
      <c r="AQ1504">
        <f>IFERROR(SMALL(AQ346:AQ1024,ROW()-ROW($AQ$1027)+1),"")</f>
        <v>0</v>
      </c>
      <c r="AR1504">
        <f>IFERROR(SMALL(AR346:AR1024,ROW()-ROW($AR$1027)+1),"")</f>
        <v>0</v>
      </c>
      <c r="AS1504">
        <f>IFERROR(SMALL(AS346:AS1024,ROW()-ROW($AS$1027)+1),"")</f>
        <v>0</v>
      </c>
      <c r="AT1504">
        <f>IFERROR(SMALL(AT346:AT1024,ROW()-ROW($AT$1027)+1),"")</f>
        <v>0</v>
      </c>
      <c r="AU1504">
        <f>IFERROR(SMALL(AU346:AU1024,ROW()-ROW($AU$1027)+1),"")</f>
        <v>0</v>
      </c>
      <c r="AV1504">
        <f>IFERROR(SMALL(AV346:AV1024,ROW()-ROW($AV$1027)+1),"")</f>
        <v>0</v>
      </c>
      <c r="AW1504">
        <f>IFERROR(SMALL(AW346:AW1024,ROW()-ROW($AW$1027)+1),"")</f>
        <v>0</v>
      </c>
      <c r="AX1504">
        <f>IFERROR(SMALL(AX346:AX1024,ROW()-ROW($AX$1027)+1),"")</f>
        <v>0</v>
      </c>
      <c r="AY1504">
        <f>IFERROR(SMALL(AY346:AY1024,ROW()-ROW($AY$1027)+1),"")</f>
        <v>0</v>
      </c>
      <c r="AZ1504">
        <f>IFERROR(SMALL(AZ346:AZ1024,ROW()-ROW($AZ$1027)+1),"")</f>
        <v>0</v>
      </c>
      <c r="BA1504">
        <f>IFERROR(SMALL(BA346:BA1024,ROW()-ROW($BA$1027)+1),"")</f>
        <v>0</v>
      </c>
      <c r="BB1504">
        <f>IFERROR(SMALL(BB346:BB1024,ROW()-ROW($BB$1027)+1),"")</f>
        <v>0</v>
      </c>
      <c r="BC1504">
        <f>IFERROR(SMALL(BC346:BC1024,ROW()-ROW($BC$1027)+1),"")</f>
        <v>0</v>
      </c>
      <c r="BD1504">
        <f>IFERROR(SMALL(BD346:BD1024,ROW()-ROW($BD$1027)+1),"")</f>
        <v>0</v>
      </c>
      <c r="BE1504">
        <f>IFERROR(SMALL(BE346:BE1024,ROW()-ROW($BE$1027)+1),"")</f>
        <v>0</v>
      </c>
      <c r="BF1504">
        <f>IFERROR(SMALL(BF346:BF1024,ROW()-ROW($BF$1027)+1),"")</f>
        <v>0</v>
      </c>
      <c r="BG1504">
        <f>IFERROR(SMALL(BG346:BG1024,ROW()-ROW($BG$1027)+1),"")</f>
        <v>0</v>
      </c>
      <c r="BH1504">
        <f>IFERROR(SMALL(BH346:BH1024,ROW()-ROW($BH$1027)+1),"")</f>
        <v>0</v>
      </c>
      <c r="BI1504">
        <f>IFERROR(SMALL(BI346:BI1024,ROW()-ROW($BI$1027)+1),"")</f>
        <v>0</v>
      </c>
      <c r="BJ1504">
        <f>IFERROR(SMALL(BJ346:BJ1024,ROW()-ROW($BJ$1027)+1),"")</f>
        <v>0</v>
      </c>
      <c r="BK1504">
        <f>IFERROR(SMALL(BK346:BK1024,ROW()-ROW($BK$1027)+1),"")</f>
        <v>0</v>
      </c>
      <c r="BL1504">
        <f>IFERROR(SMALL(BL346:BL1024,ROW()-ROW($BL$1027)+1),"")</f>
        <v>0</v>
      </c>
      <c r="BM1504">
        <f>IFERROR(SMALL(BM346:BM1024,ROW()-ROW($BM$1027)+1),"")</f>
        <v>0</v>
      </c>
      <c r="BN1504">
        <f>IFERROR(SMALL(BN346:BN1024,ROW()-ROW($BN$1027)+1),"")</f>
        <v>0</v>
      </c>
      <c r="BO1504">
        <f>IFERROR(SMALL(BO346:BO1024,ROW()-ROW($BO$1027)+1),"")</f>
        <v>0</v>
      </c>
      <c r="BP1504">
        <f>IFERROR(SMALL(BP346:BP1024,ROW()-ROW($BP$1027)+1),"")</f>
        <v>0</v>
      </c>
      <c r="BQ1504">
        <f>IFERROR(SMALL(BQ346:BQ1024,ROW()-ROW($BQ$1027)+1),"")</f>
        <v>0</v>
      </c>
      <c r="BR1504">
        <f>IFERROR(SMALL(BR346:BR1024,ROW()-ROW($BR$1027)+1),"")</f>
        <v>0</v>
      </c>
    </row>
    <row r="1505" spans="5:70">
      <c r="E1505">
        <f>IFERROR(SMALL(E346:E1024,ROW()-ROW($E$1027)+1),"")</f>
        <v>0</v>
      </c>
      <c r="F1505">
        <f>IFERROR(SMALL(F346:F1024,ROW()-ROW($F$1027)+1),"")</f>
        <v>0</v>
      </c>
      <c r="G1505">
        <f>IFERROR(SMALL(G346:G1024,ROW()-ROW($G$1027)+1),"")</f>
        <v>0</v>
      </c>
      <c r="H1505">
        <f>IFERROR(SMALL(H346:H1024,ROW()-ROW($H$1027)+1),"")</f>
        <v>0</v>
      </c>
      <c r="I1505">
        <f>IFERROR(SMALL(I346:I1024,ROW()-ROW($I$1027)+1),"")</f>
        <v>0</v>
      </c>
      <c r="J1505">
        <f>IFERROR(SMALL(J346:J1024,ROW()-ROW($J$1027)+1),"")</f>
        <v>0</v>
      </c>
      <c r="K1505">
        <f>IFERROR(SMALL(K346:K1024,ROW()-ROW($K$1027)+1),"")</f>
        <v>0</v>
      </c>
      <c r="L1505">
        <f>IFERROR(SMALL(L346:L1024,ROW()-ROW($L$1027)+1),"")</f>
        <v>0</v>
      </c>
      <c r="M1505">
        <f>IFERROR(SMALL(M346:M1024,ROW()-ROW($M$1027)+1),"")</f>
        <v>0</v>
      </c>
      <c r="N1505">
        <f>IFERROR(SMALL(N346:N1024,ROW()-ROW($N$1027)+1),"")</f>
        <v>0</v>
      </c>
      <c r="O1505">
        <f>IFERROR(SMALL(O346:O1024,ROW()-ROW($O$1027)+1),"")</f>
        <v>0</v>
      </c>
      <c r="P1505">
        <f>IFERROR(SMALL(P346:P1024,ROW()-ROW($P$1027)+1),"")</f>
        <v>0</v>
      </c>
      <c r="Q1505">
        <f>IFERROR(SMALL(Q346:Q1024,ROW()-ROW($Q$1027)+1),"")</f>
        <v>0</v>
      </c>
      <c r="R1505">
        <f>IFERROR(SMALL(R346:R1024,ROW()-ROW($R$1027)+1),"")</f>
        <v>0</v>
      </c>
      <c r="S1505">
        <f>IFERROR(SMALL(S346:S1024,ROW()-ROW($S$1027)+1),"")</f>
        <v>0</v>
      </c>
      <c r="T1505">
        <f>IFERROR(SMALL(T346:T1024,ROW()-ROW($T$1027)+1),"")</f>
        <v>0</v>
      </c>
      <c r="U1505">
        <f>IFERROR(SMALL(U346:U1024,ROW()-ROW($U$1027)+1),"")</f>
        <v>0</v>
      </c>
      <c r="V1505">
        <f>IFERROR(SMALL(V346:V1024,ROW()-ROW($V$1027)+1),"")</f>
        <v>0</v>
      </c>
      <c r="W1505">
        <f>IFERROR(SMALL(W346:W1024,ROW()-ROW($W$1027)+1),"")</f>
        <v>0</v>
      </c>
      <c r="X1505">
        <f>IFERROR(SMALL(X346:X1024,ROW()-ROW($X$1027)+1),"")</f>
        <v>0</v>
      </c>
      <c r="Y1505">
        <f>IFERROR(SMALL(Y346:Y1024,ROW()-ROW($Y$1027)+1),"")</f>
        <v>0</v>
      </c>
      <c r="Z1505">
        <f>IFERROR(SMALL(Z346:Z1024,ROW()-ROW($Z$1027)+1),"")</f>
        <v>0</v>
      </c>
      <c r="AA1505">
        <f>IFERROR(SMALL(AA346:AA1024,ROW()-ROW($AA$1027)+1),"")</f>
        <v>0</v>
      </c>
      <c r="AB1505">
        <f>IFERROR(SMALL(AB346:AB1024,ROW()-ROW($AB$1027)+1),"")</f>
        <v>0</v>
      </c>
      <c r="AC1505">
        <f>IFERROR(SMALL(AC346:AC1024,ROW()-ROW($AC$1027)+1),"")</f>
        <v>0</v>
      </c>
      <c r="AD1505">
        <f>IFERROR(SMALL(AD346:AD1024,ROW()-ROW($AD$1027)+1),"")</f>
        <v>0</v>
      </c>
      <c r="AE1505">
        <f>IFERROR(SMALL(AE346:AE1024,ROW()-ROW($AE$1027)+1),"")</f>
        <v>0</v>
      </c>
      <c r="AF1505">
        <f>IFERROR(SMALL(AF346:AF1024,ROW()-ROW($AF$1027)+1),"")</f>
        <v>0</v>
      </c>
      <c r="AG1505">
        <f>IFERROR(SMALL(AG346:AG1024,ROW()-ROW($AG$1027)+1),"")</f>
        <v>0</v>
      </c>
      <c r="AH1505">
        <f>IFERROR(SMALL(AH346:AH1024,ROW()-ROW($AH$1027)+1),"")</f>
        <v>0</v>
      </c>
      <c r="AI1505">
        <f>IFERROR(SMALL(AI346:AI1024,ROW()-ROW($AI$1027)+1),"")</f>
        <v>0</v>
      </c>
      <c r="AJ1505">
        <f>IFERROR(SMALL(AJ346:AJ1024,ROW()-ROW($AJ$1027)+1),"")</f>
        <v>0</v>
      </c>
      <c r="AM1505">
        <f>IFERROR(SMALL(AM346:AM1024,ROW()-ROW($AM$1027)+1),"")</f>
        <v>0</v>
      </c>
      <c r="AN1505">
        <f>IFERROR(SMALL(AN346:AN1024,ROW()-ROW($AN$1027)+1),"")</f>
        <v>0</v>
      </c>
      <c r="AO1505">
        <f>IFERROR(SMALL(AO346:AO1024,ROW()-ROW($AO$1027)+1),"")</f>
        <v>0</v>
      </c>
      <c r="AP1505">
        <f>IFERROR(SMALL(AP346:AP1024,ROW()-ROW($AP$1027)+1),"")</f>
        <v>0</v>
      </c>
      <c r="AQ1505">
        <f>IFERROR(SMALL(AQ346:AQ1024,ROW()-ROW($AQ$1027)+1),"")</f>
        <v>0</v>
      </c>
      <c r="AR1505">
        <f>IFERROR(SMALL(AR346:AR1024,ROW()-ROW($AR$1027)+1),"")</f>
        <v>0</v>
      </c>
      <c r="AS1505">
        <f>IFERROR(SMALL(AS346:AS1024,ROW()-ROW($AS$1027)+1),"")</f>
        <v>0</v>
      </c>
      <c r="AT1505">
        <f>IFERROR(SMALL(AT346:AT1024,ROW()-ROW($AT$1027)+1),"")</f>
        <v>0</v>
      </c>
      <c r="AU1505">
        <f>IFERROR(SMALL(AU346:AU1024,ROW()-ROW($AU$1027)+1),"")</f>
        <v>0</v>
      </c>
      <c r="AV1505">
        <f>IFERROR(SMALL(AV346:AV1024,ROW()-ROW($AV$1027)+1),"")</f>
        <v>0</v>
      </c>
      <c r="AW1505">
        <f>IFERROR(SMALL(AW346:AW1024,ROW()-ROW($AW$1027)+1),"")</f>
        <v>0</v>
      </c>
      <c r="AX1505">
        <f>IFERROR(SMALL(AX346:AX1024,ROW()-ROW($AX$1027)+1),"")</f>
        <v>0</v>
      </c>
      <c r="AY1505">
        <f>IFERROR(SMALL(AY346:AY1024,ROW()-ROW($AY$1027)+1),"")</f>
        <v>0</v>
      </c>
      <c r="AZ1505">
        <f>IFERROR(SMALL(AZ346:AZ1024,ROW()-ROW($AZ$1027)+1),"")</f>
        <v>0</v>
      </c>
      <c r="BA1505">
        <f>IFERROR(SMALL(BA346:BA1024,ROW()-ROW($BA$1027)+1),"")</f>
        <v>0</v>
      </c>
      <c r="BB1505">
        <f>IFERROR(SMALL(BB346:BB1024,ROW()-ROW($BB$1027)+1),"")</f>
        <v>0</v>
      </c>
      <c r="BC1505">
        <f>IFERROR(SMALL(BC346:BC1024,ROW()-ROW($BC$1027)+1),"")</f>
        <v>0</v>
      </c>
      <c r="BD1505">
        <f>IFERROR(SMALL(BD346:BD1024,ROW()-ROW($BD$1027)+1),"")</f>
        <v>0</v>
      </c>
      <c r="BE1505">
        <f>IFERROR(SMALL(BE346:BE1024,ROW()-ROW($BE$1027)+1),"")</f>
        <v>0</v>
      </c>
      <c r="BF1505">
        <f>IFERROR(SMALL(BF346:BF1024,ROW()-ROW($BF$1027)+1),"")</f>
        <v>0</v>
      </c>
      <c r="BG1505">
        <f>IFERROR(SMALL(BG346:BG1024,ROW()-ROW($BG$1027)+1),"")</f>
        <v>0</v>
      </c>
      <c r="BH1505">
        <f>IFERROR(SMALL(BH346:BH1024,ROW()-ROW($BH$1027)+1),"")</f>
        <v>0</v>
      </c>
      <c r="BI1505">
        <f>IFERROR(SMALL(BI346:BI1024,ROW()-ROW($BI$1027)+1),"")</f>
        <v>0</v>
      </c>
      <c r="BJ1505">
        <f>IFERROR(SMALL(BJ346:BJ1024,ROW()-ROW($BJ$1027)+1),"")</f>
        <v>0</v>
      </c>
      <c r="BK1505">
        <f>IFERROR(SMALL(BK346:BK1024,ROW()-ROW($BK$1027)+1),"")</f>
        <v>0</v>
      </c>
      <c r="BL1505">
        <f>IFERROR(SMALL(BL346:BL1024,ROW()-ROW($BL$1027)+1),"")</f>
        <v>0</v>
      </c>
      <c r="BM1505">
        <f>IFERROR(SMALL(BM346:BM1024,ROW()-ROW($BM$1027)+1),"")</f>
        <v>0</v>
      </c>
      <c r="BN1505">
        <f>IFERROR(SMALL(BN346:BN1024,ROW()-ROW($BN$1027)+1),"")</f>
        <v>0</v>
      </c>
      <c r="BO1505">
        <f>IFERROR(SMALL(BO346:BO1024,ROW()-ROW($BO$1027)+1),"")</f>
        <v>0</v>
      </c>
      <c r="BP1505">
        <f>IFERROR(SMALL(BP346:BP1024,ROW()-ROW($BP$1027)+1),"")</f>
        <v>0</v>
      </c>
      <c r="BQ1505">
        <f>IFERROR(SMALL(BQ346:BQ1024,ROW()-ROW($BQ$1027)+1),"")</f>
        <v>0</v>
      </c>
      <c r="BR1505">
        <f>IFERROR(SMALL(BR346:BR1024,ROW()-ROW($BR$1027)+1),"")</f>
        <v>0</v>
      </c>
    </row>
    <row r="1506" spans="5:70">
      <c r="E1506">
        <f>IFERROR(SMALL(E346:E1024,ROW()-ROW($E$1027)+1),"")</f>
        <v>0</v>
      </c>
      <c r="F1506">
        <f>IFERROR(SMALL(F346:F1024,ROW()-ROW($F$1027)+1),"")</f>
        <v>0</v>
      </c>
      <c r="G1506">
        <f>IFERROR(SMALL(G346:G1024,ROW()-ROW($G$1027)+1),"")</f>
        <v>0</v>
      </c>
      <c r="H1506">
        <f>IFERROR(SMALL(H346:H1024,ROW()-ROW($H$1027)+1),"")</f>
        <v>0</v>
      </c>
      <c r="I1506">
        <f>IFERROR(SMALL(I346:I1024,ROW()-ROW($I$1027)+1),"")</f>
        <v>0</v>
      </c>
      <c r="J1506">
        <f>IFERROR(SMALL(J346:J1024,ROW()-ROW($J$1027)+1),"")</f>
        <v>0</v>
      </c>
      <c r="K1506">
        <f>IFERROR(SMALL(K346:K1024,ROW()-ROW($K$1027)+1),"")</f>
        <v>0</v>
      </c>
      <c r="L1506">
        <f>IFERROR(SMALL(L346:L1024,ROW()-ROW($L$1027)+1),"")</f>
        <v>0</v>
      </c>
      <c r="M1506">
        <f>IFERROR(SMALL(M346:M1024,ROW()-ROW($M$1027)+1),"")</f>
        <v>0</v>
      </c>
      <c r="N1506">
        <f>IFERROR(SMALL(N346:N1024,ROW()-ROW($N$1027)+1),"")</f>
        <v>0</v>
      </c>
      <c r="O1506">
        <f>IFERROR(SMALL(O346:O1024,ROW()-ROW($O$1027)+1),"")</f>
        <v>0</v>
      </c>
      <c r="P1506">
        <f>IFERROR(SMALL(P346:P1024,ROW()-ROW($P$1027)+1),"")</f>
        <v>0</v>
      </c>
      <c r="Q1506">
        <f>IFERROR(SMALL(Q346:Q1024,ROW()-ROW($Q$1027)+1),"")</f>
        <v>0</v>
      </c>
      <c r="R1506">
        <f>IFERROR(SMALL(R346:R1024,ROW()-ROW($R$1027)+1),"")</f>
        <v>0</v>
      </c>
      <c r="S1506">
        <f>IFERROR(SMALL(S346:S1024,ROW()-ROW($S$1027)+1),"")</f>
        <v>0</v>
      </c>
      <c r="T1506">
        <f>IFERROR(SMALL(T346:T1024,ROW()-ROW($T$1027)+1),"")</f>
        <v>0</v>
      </c>
      <c r="U1506">
        <f>IFERROR(SMALL(U346:U1024,ROW()-ROW($U$1027)+1),"")</f>
        <v>0</v>
      </c>
      <c r="V1506">
        <f>IFERROR(SMALL(V346:V1024,ROW()-ROW($V$1027)+1),"")</f>
        <v>0</v>
      </c>
      <c r="W1506">
        <f>IFERROR(SMALL(W346:W1024,ROW()-ROW($W$1027)+1),"")</f>
        <v>0</v>
      </c>
      <c r="X1506">
        <f>IFERROR(SMALL(X346:X1024,ROW()-ROW($X$1027)+1),"")</f>
        <v>0</v>
      </c>
      <c r="Y1506">
        <f>IFERROR(SMALL(Y346:Y1024,ROW()-ROW($Y$1027)+1),"")</f>
        <v>0</v>
      </c>
      <c r="Z1506">
        <f>IFERROR(SMALL(Z346:Z1024,ROW()-ROW($Z$1027)+1),"")</f>
        <v>0</v>
      </c>
      <c r="AA1506">
        <f>IFERROR(SMALL(AA346:AA1024,ROW()-ROW($AA$1027)+1),"")</f>
        <v>0</v>
      </c>
      <c r="AB1506">
        <f>IFERROR(SMALL(AB346:AB1024,ROW()-ROW($AB$1027)+1),"")</f>
        <v>0</v>
      </c>
      <c r="AC1506">
        <f>IFERROR(SMALL(AC346:AC1024,ROW()-ROW($AC$1027)+1),"")</f>
        <v>0</v>
      </c>
      <c r="AD1506">
        <f>IFERROR(SMALL(AD346:AD1024,ROW()-ROW($AD$1027)+1),"")</f>
        <v>0</v>
      </c>
      <c r="AE1506">
        <f>IFERROR(SMALL(AE346:AE1024,ROW()-ROW($AE$1027)+1),"")</f>
        <v>0</v>
      </c>
      <c r="AF1506">
        <f>IFERROR(SMALL(AF346:AF1024,ROW()-ROW($AF$1027)+1),"")</f>
        <v>0</v>
      </c>
      <c r="AG1506">
        <f>IFERROR(SMALL(AG346:AG1024,ROW()-ROW($AG$1027)+1),"")</f>
        <v>0</v>
      </c>
      <c r="AH1506">
        <f>IFERROR(SMALL(AH346:AH1024,ROW()-ROW($AH$1027)+1),"")</f>
        <v>0</v>
      </c>
      <c r="AI1506">
        <f>IFERROR(SMALL(AI346:AI1024,ROW()-ROW($AI$1027)+1),"")</f>
        <v>0</v>
      </c>
      <c r="AJ1506">
        <f>IFERROR(SMALL(AJ346:AJ1024,ROW()-ROW($AJ$1027)+1),"")</f>
        <v>0</v>
      </c>
      <c r="AM1506">
        <f>IFERROR(SMALL(AM346:AM1024,ROW()-ROW($AM$1027)+1),"")</f>
        <v>0</v>
      </c>
      <c r="AN1506">
        <f>IFERROR(SMALL(AN346:AN1024,ROW()-ROW($AN$1027)+1),"")</f>
        <v>0</v>
      </c>
      <c r="AO1506">
        <f>IFERROR(SMALL(AO346:AO1024,ROW()-ROW($AO$1027)+1),"")</f>
        <v>0</v>
      </c>
      <c r="AP1506">
        <f>IFERROR(SMALL(AP346:AP1024,ROW()-ROW($AP$1027)+1),"")</f>
        <v>0</v>
      </c>
      <c r="AQ1506">
        <f>IFERROR(SMALL(AQ346:AQ1024,ROW()-ROW($AQ$1027)+1),"")</f>
        <v>0</v>
      </c>
      <c r="AR1506">
        <f>IFERROR(SMALL(AR346:AR1024,ROW()-ROW($AR$1027)+1),"")</f>
        <v>0</v>
      </c>
      <c r="AS1506">
        <f>IFERROR(SMALL(AS346:AS1024,ROW()-ROW($AS$1027)+1),"")</f>
        <v>0</v>
      </c>
      <c r="AT1506">
        <f>IFERROR(SMALL(AT346:AT1024,ROW()-ROW($AT$1027)+1),"")</f>
        <v>0</v>
      </c>
      <c r="AU1506">
        <f>IFERROR(SMALL(AU346:AU1024,ROW()-ROW($AU$1027)+1),"")</f>
        <v>0</v>
      </c>
      <c r="AV1506">
        <f>IFERROR(SMALL(AV346:AV1024,ROW()-ROW($AV$1027)+1),"")</f>
        <v>0</v>
      </c>
      <c r="AW1506">
        <f>IFERROR(SMALL(AW346:AW1024,ROW()-ROW($AW$1027)+1),"")</f>
        <v>0</v>
      </c>
      <c r="AX1506">
        <f>IFERROR(SMALL(AX346:AX1024,ROW()-ROW($AX$1027)+1),"")</f>
        <v>0</v>
      </c>
      <c r="AY1506">
        <f>IFERROR(SMALL(AY346:AY1024,ROW()-ROW($AY$1027)+1),"")</f>
        <v>0</v>
      </c>
      <c r="AZ1506">
        <f>IFERROR(SMALL(AZ346:AZ1024,ROW()-ROW($AZ$1027)+1),"")</f>
        <v>0</v>
      </c>
      <c r="BA1506">
        <f>IFERROR(SMALL(BA346:BA1024,ROW()-ROW($BA$1027)+1),"")</f>
        <v>0</v>
      </c>
      <c r="BB1506">
        <f>IFERROR(SMALL(BB346:BB1024,ROW()-ROW($BB$1027)+1),"")</f>
        <v>0</v>
      </c>
      <c r="BC1506">
        <f>IFERROR(SMALL(BC346:BC1024,ROW()-ROW($BC$1027)+1),"")</f>
        <v>0</v>
      </c>
      <c r="BD1506">
        <f>IFERROR(SMALL(BD346:BD1024,ROW()-ROW($BD$1027)+1),"")</f>
        <v>0</v>
      </c>
      <c r="BE1506">
        <f>IFERROR(SMALL(BE346:BE1024,ROW()-ROW($BE$1027)+1),"")</f>
        <v>0</v>
      </c>
      <c r="BF1506">
        <f>IFERROR(SMALL(BF346:BF1024,ROW()-ROW($BF$1027)+1),"")</f>
        <v>0</v>
      </c>
      <c r="BG1506">
        <f>IFERROR(SMALL(BG346:BG1024,ROW()-ROW($BG$1027)+1),"")</f>
        <v>0</v>
      </c>
      <c r="BH1506">
        <f>IFERROR(SMALL(BH346:BH1024,ROW()-ROW($BH$1027)+1),"")</f>
        <v>0</v>
      </c>
      <c r="BI1506">
        <f>IFERROR(SMALL(BI346:BI1024,ROW()-ROW($BI$1027)+1),"")</f>
        <v>0</v>
      </c>
      <c r="BJ1506">
        <f>IFERROR(SMALL(BJ346:BJ1024,ROW()-ROW($BJ$1027)+1),"")</f>
        <v>0</v>
      </c>
      <c r="BK1506">
        <f>IFERROR(SMALL(BK346:BK1024,ROW()-ROW($BK$1027)+1),"")</f>
        <v>0</v>
      </c>
      <c r="BL1506">
        <f>IFERROR(SMALL(BL346:BL1024,ROW()-ROW($BL$1027)+1),"")</f>
        <v>0</v>
      </c>
      <c r="BM1506">
        <f>IFERROR(SMALL(BM346:BM1024,ROW()-ROW($BM$1027)+1),"")</f>
        <v>0</v>
      </c>
      <c r="BN1506">
        <f>IFERROR(SMALL(BN346:BN1024,ROW()-ROW($BN$1027)+1),"")</f>
        <v>0</v>
      </c>
      <c r="BO1506">
        <f>IFERROR(SMALL(BO346:BO1024,ROW()-ROW($BO$1027)+1),"")</f>
        <v>0</v>
      </c>
      <c r="BP1506">
        <f>IFERROR(SMALL(BP346:BP1024,ROW()-ROW($BP$1027)+1),"")</f>
        <v>0</v>
      </c>
      <c r="BQ1506">
        <f>IFERROR(SMALL(BQ346:BQ1024,ROW()-ROW($BQ$1027)+1),"")</f>
        <v>0</v>
      </c>
      <c r="BR1506">
        <f>IFERROR(SMALL(BR346:BR1024,ROW()-ROW($BR$1027)+1),"")</f>
        <v>0</v>
      </c>
    </row>
    <row r="1507" spans="5:70">
      <c r="E1507">
        <f>IFERROR(SMALL(E346:E1024,ROW()-ROW($E$1027)+1),"")</f>
        <v>0</v>
      </c>
      <c r="F1507">
        <f>IFERROR(SMALL(F346:F1024,ROW()-ROW($F$1027)+1),"")</f>
        <v>0</v>
      </c>
      <c r="G1507">
        <f>IFERROR(SMALL(G346:G1024,ROW()-ROW($G$1027)+1),"")</f>
        <v>0</v>
      </c>
      <c r="H1507">
        <f>IFERROR(SMALL(H346:H1024,ROW()-ROW($H$1027)+1),"")</f>
        <v>0</v>
      </c>
      <c r="I1507">
        <f>IFERROR(SMALL(I346:I1024,ROW()-ROW($I$1027)+1),"")</f>
        <v>0</v>
      </c>
      <c r="J1507">
        <f>IFERROR(SMALL(J346:J1024,ROW()-ROW($J$1027)+1),"")</f>
        <v>0</v>
      </c>
      <c r="K1507">
        <f>IFERROR(SMALL(K346:K1024,ROW()-ROW($K$1027)+1),"")</f>
        <v>0</v>
      </c>
      <c r="L1507">
        <f>IFERROR(SMALL(L346:L1024,ROW()-ROW($L$1027)+1),"")</f>
        <v>0</v>
      </c>
      <c r="M1507">
        <f>IFERROR(SMALL(M346:M1024,ROW()-ROW($M$1027)+1),"")</f>
        <v>0</v>
      </c>
      <c r="N1507">
        <f>IFERROR(SMALL(N346:N1024,ROW()-ROW($N$1027)+1),"")</f>
        <v>0</v>
      </c>
      <c r="O1507">
        <f>IFERROR(SMALL(O346:O1024,ROW()-ROW($O$1027)+1),"")</f>
        <v>0</v>
      </c>
      <c r="P1507">
        <f>IFERROR(SMALL(P346:P1024,ROW()-ROW($P$1027)+1),"")</f>
        <v>0</v>
      </c>
      <c r="Q1507">
        <f>IFERROR(SMALL(Q346:Q1024,ROW()-ROW($Q$1027)+1),"")</f>
        <v>0</v>
      </c>
      <c r="R1507">
        <f>IFERROR(SMALL(R346:R1024,ROW()-ROW($R$1027)+1),"")</f>
        <v>0</v>
      </c>
      <c r="S1507">
        <f>IFERROR(SMALL(S346:S1024,ROW()-ROW($S$1027)+1),"")</f>
        <v>0</v>
      </c>
      <c r="T1507">
        <f>IFERROR(SMALL(T346:T1024,ROW()-ROW($T$1027)+1),"")</f>
        <v>0</v>
      </c>
      <c r="U1507">
        <f>IFERROR(SMALL(U346:U1024,ROW()-ROW($U$1027)+1),"")</f>
        <v>0</v>
      </c>
      <c r="V1507">
        <f>IFERROR(SMALL(V346:V1024,ROW()-ROW($V$1027)+1),"")</f>
        <v>0</v>
      </c>
      <c r="W1507">
        <f>IFERROR(SMALL(W346:W1024,ROW()-ROW($W$1027)+1),"")</f>
        <v>0</v>
      </c>
      <c r="X1507">
        <f>IFERROR(SMALL(X346:X1024,ROW()-ROW($X$1027)+1),"")</f>
        <v>0</v>
      </c>
      <c r="Y1507">
        <f>IFERROR(SMALL(Y346:Y1024,ROW()-ROW($Y$1027)+1),"")</f>
        <v>0</v>
      </c>
      <c r="Z1507">
        <f>IFERROR(SMALL(Z346:Z1024,ROW()-ROW($Z$1027)+1),"")</f>
        <v>0</v>
      </c>
      <c r="AA1507">
        <f>IFERROR(SMALL(AA346:AA1024,ROW()-ROW($AA$1027)+1),"")</f>
        <v>0</v>
      </c>
      <c r="AB1507">
        <f>IFERROR(SMALL(AB346:AB1024,ROW()-ROW($AB$1027)+1),"")</f>
        <v>0</v>
      </c>
      <c r="AC1507">
        <f>IFERROR(SMALL(AC346:AC1024,ROW()-ROW($AC$1027)+1),"")</f>
        <v>0</v>
      </c>
      <c r="AD1507">
        <f>IFERROR(SMALL(AD346:AD1024,ROW()-ROW($AD$1027)+1),"")</f>
        <v>0</v>
      </c>
      <c r="AE1507">
        <f>IFERROR(SMALL(AE346:AE1024,ROW()-ROW($AE$1027)+1),"")</f>
        <v>0</v>
      </c>
      <c r="AF1507">
        <f>IFERROR(SMALL(AF346:AF1024,ROW()-ROW($AF$1027)+1),"")</f>
        <v>0</v>
      </c>
      <c r="AG1507">
        <f>IFERROR(SMALL(AG346:AG1024,ROW()-ROW($AG$1027)+1),"")</f>
        <v>0</v>
      </c>
      <c r="AH1507">
        <f>IFERROR(SMALL(AH346:AH1024,ROW()-ROW($AH$1027)+1),"")</f>
        <v>0</v>
      </c>
      <c r="AI1507">
        <f>IFERROR(SMALL(AI346:AI1024,ROW()-ROW($AI$1027)+1),"")</f>
        <v>0</v>
      </c>
      <c r="AJ1507">
        <f>IFERROR(SMALL(AJ346:AJ1024,ROW()-ROW($AJ$1027)+1),"")</f>
        <v>0</v>
      </c>
      <c r="AM1507">
        <f>IFERROR(SMALL(AM346:AM1024,ROW()-ROW($AM$1027)+1),"")</f>
        <v>0</v>
      </c>
      <c r="AN1507">
        <f>IFERROR(SMALL(AN346:AN1024,ROW()-ROW($AN$1027)+1),"")</f>
        <v>0</v>
      </c>
      <c r="AO1507">
        <f>IFERROR(SMALL(AO346:AO1024,ROW()-ROW($AO$1027)+1),"")</f>
        <v>0</v>
      </c>
      <c r="AP1507">
        <f>IFERROR(SMALL(AP346:AP1024,ROW()-ROW($AP$1027)+1),"")</f>
        <v>0</v>
      </c>
      <c r="AQ1507">
        <f>IFERROR(SMALL(AQ346:AQ1024,ROW()-ROW($AQ$1027)+1),"")</f>
        <v>0</v>
      </c>
      <c r="AR1507">
        <f>IFERROR(SMALL(AR346:AR1024,ROW()-ROW($AR$1027)+1),"")</f>
        <v>0</v>
      </c>
      <c r="AS1507">
        <f>IFERROR(SMALL(AS346:AS1024,ROW()-ROW($AS$1027)+1),"")</f>
        <v>0</v>
      </c>
      <c r="AT1507">
        <f>IFERROR(SMALL(AT346:AT1024,ROW()-ROW($AT$1027)+1),"")</f>
        <v>0</v>
      </c>
      <c r="AU1507">
        <f>IFERROR(SMALL(AU346:AU1024,ROW()-ROW($AU$1027)+1),"")</f>
        <v>0</v>
      </c>
      <c r="AV1507">
        <f>IFERROR(SMALL(AV346:AV1024,ROW()-ROW($AV$1027)+1),"")</f>
        <v>0</v>
      </c>
      <c r="AW1507">
        <f>IFERROR(SMALL(AW346:AW1024,ROW()-ROW($AW$1027)+1),"")</f>
        <v>0</v>
      </c>
      <c r="AX1507">
        <f>IFERROR(SMALL(AX346:AX1024,ROW()-ROW($AX$1027)+1),"")</f>
        <v>0</v>
      </c>
      <c r="AY1507">
        <f>IFERROR(SMALL(AY346:AY1024,ROW()-ROW($AY$1027)+1),"")</f>
        <v>0</v>
      </c>
      <c r="AZ1507">
        <f>IFERROR(SMALL(AZ346:AZ1024,ROW()-ROW($AZ$1027)+1),"")</f>
        <v>0</v>
      </c>
      <c r="BA1507">
        <f>IFERROR(SMALL(BA346:BA1024,ROW()-ROW($BA$1027)+1),"")</f>
        <v>0</v>
      </c>
      <c r="BB1507">
        <f>IFERROR(SMALL(BB346:BB1024,ROW()-ROW($BB$1027)+1),"")</f>
        <v>0</v>
      </c>
      <c r="BC1507">
        <f>IFERROR(SMALL(BC346:BC1024,ROW()-ROW($BC$1027)+1),"")</f>
        <v>0</v>
      </c>
      <c r="BD1507">
        <f>IFERROR(SMALL(BD346:BD1024,ROW()-ROW($BD$1027)+1),"")</f>
        <v>0</v>
      </c>
      <c r="BE1507">
        <f>IFERROR(SMALL(BE346:BE1024,ROW()-ROW($BE$1027)+1),"")</f>
        <v>0</v>
      </c>
      <c r="BF1507">
        <f>IFERROR(SMALL(BF346:BF1024,ROW()-ROW($BF$1027)+1),"")</f>
        <v>0</v>
      </c>
      <c r="BG1507">
        <f>IFERROR(SMALL(BG346:BG1024,ROW()-ROW($BG$1027)+1),"")</f>
        <v>0</v>
      </c>
      <c r="BH1507">
        <f>IFERROR(SMALL(BH346:BH1024,ROW()-ROW($BH$1027)+1),"")</f>
        <v>0</v>
      </c>
      <c r="BI1507">
        <f>IFERROR(SMALL(BI346:BI1024,ROW()-ROW($BI$1027)+1),"")</f>
        <v>0</v>
      </c>
      <c r="BJ1507">
        <f>IFERROR(SMALL(BJ346:BJ1024,ROW()-ROW($BJ$1027)+1),"")</f>
        <v>0</v>
      </c>
      <c r="BK1507">
        <f>IFERROR(SMALL(BK346:BK1024,ROW()-ROW($BK$1027)+1),"")</f>
        <v>0</v>
      </c>
      <c r="BL1507">
        <f>IFERROR(SMALL(BL346:BL1024,ROW()-ROW($BL$1027)+1),"")</f>
        <v>0</v>
      </c>
      <c r="BM1507">
        <f>IFERROR(SMALL(BM346:BM1024,ROW()-ROW($BM$1027)+1),"")</f>
        <v>0</v>
      </c>
      <c r="BN1507">
        <f>IFERROR(SMALL(BN346:BN1024,ROW()-ROW($BN$1027)+1),"")</f>
        <v>0</v>
      </c>
      <c r="BO1507">
        <f>IFERROR(SMALL(BO346:BO1024,ROW()-ROW($BO$1027)+1),"")</f>
        <v>0</v>
      </c>
      <c r="BP1507">
        <f>IFERROR(SMALL(BP346:BP1024,ROW()-ROW($BP$1027)+1),"")</f>
        <v>0</v>
      </c>
      <c r="BQ1507">
        <f>IFERROR(SMALL(BQ346:BQ1024,ROW()-ROW($BQ$1027)+1),"")</f>
        <v>0</v>
      </c>
      <c r="BR1507">
        <f>IFERROR(SMALL(BR346:BR1024,ROW()-ROW($BR$1027)+1),"")</f>
        <v>0</v>
      </c>
    </row>
    <row r="1508" spans="5:70">
      <c r="E1508">
        <f>IFERROR(SMALL(E346:E1024,ROW()-ROW($E$1027)+1),"")</f>
        <v>0</v>
      </c>
      <c r="F1508">
        <f>IFERROR(SMALL(F346:F1024,ROW()-ROW($F$1027)+1),"")</f>
        <v>0</v>
      </c>
      <c r="G1508">
        <f>IFERROR(SMALL(G346:G1024,ROW()-ROW($G$1027)+1),"")</f>
        <v>0</v>
      </c>
      <c r="H1508">
        <f>IFERROR(SMALL(H346:H1024,ROW()-ROW($H$1027)+1),"")</f>
        <v>0</v>
      </c>
      <c r="I1508">
        <f>IFERROR(SMALL(I346:I1024,ROW()-ROW($I$1027)+1),"")</f>
        <v>0</v>
      </c>
      <c r="J1508">
        <f>IFERROR(SMALL(J346:J1024,ROW()-ROW($J$1027)+1),"")</f>
        <v>0</v>
      </c>
      <c r="K1508">
        <f>IFERROR(SMALL(K346:K1024,ROW()-ROW($K$1027)+1),"")</f>
        <v>0</v>
      </c>
      <c r="L1508">
        <f>IFERROR(SMALL(L346:L1024,ROW()-ROW($L$1027)+1),"")</f>
        <v>0</v>
      </c>
      <c r="M1508">
        <f>IFERROR(SMALL(M346:M1024,ROW()-ROW($M$1027)+1),"")</f>
        <v>0</v>
      </c>
      <c r="N1508">
        <f>IFERROR(SMALL(N346:N1024,ROW()-ROW($N$1027)+1),"")</f>
        <v>0</v>
      </c>
      <c r="O1508">
        <f>IFERROR(SMALL(O346:O1024,ROW()-ROW($O$1027)+1),"")</f>
        <v>0</v>
      </c>
      <c r="P1508">
        <f>IFERROR(SMALL(P346:P1024,ROW()-ROW($P$1027)+1),"")</f>
        <v>0</v>
      </c>
      <c r="Q1508">
        <f>IFERROR(SMALL(Q346:Q1024,ROW()-ROW($Q$1027)+1),"")</f>
        <v>0</v>
      </c>
      <c r="R1508">
        <f>IFERROR(SMALL(R346:R1024,ROW()-ROW($R$1027)+1),"")</f>
        <v>0</v>
      </c>
      <c r="S1508">
        <f>IFERROR(SMALL(S346:S1024,ROW()-ROW($S$1027)+1),"")</f>
        <v>0</v>
      </c>
      <c r="T1508">
        <f>IFERROR(SMALL(T346:T1024,ROW()-ROW($T$1027)+1),"")</f>
        <v>0</v>
      </c>
      <c r="U1508">
        <f>IFERROR(SMALL(U346:U1024,ROW()-ROW($U$1027)+1),"")</f>
        <v>0</v>
      </c>
      <c r="V1508">
        <f>IFERROR(SMALL(V346:V1024,ROW()-ROW($V$1027)+1),"")</f>
        <v>0</v>
      </c>
      <c r="W1508">
        <f>IFERROR(SMALL(W346:W1024,ROW()-ROW($W$1027)+1),"")</f>
        <v>0</v>
      </c>
      <c r="X1508">
        <f>IFERROR(SMALL(X346:X1024,ROW()-ROW($X$1027)+1),"")</f>
        <v>0</v>
      </c>
      <c r="Y1508">
        <f>IFERROR(SMALL(Y346:Y1024,ROW()-ROW($Y$1027)+1),"")</f>
        <v>0</v>
      </c>
      <c r="Z1508">
        <f>IFERROR(SMALL(Z346:Z1024,ROW()-ROW($Z$1027)+1),"")</f>
        <v>0</v>
      </c>
      <c r="AA1508">
        <f>IFERROR(SMALL(AA346:AA1024,ROW()-ROW($AA$1027)+1),"")</f>
        <v>0</v>
      </c>
      <c r="AB1508">
        <f>IFERROR(SMALL(AB346:AB1024,ROW()-ROW($AB$1027)+1),"")</f>
        <v>0</v>
      </c>
      <c r="AC1508">
        <f>IFERROR(SMALL(AC346:AC1024,ROW()-ROW($AC$1027)+1),"")</f>
        <v>0</v>
      </c>
      <c r="AD1508">
        <f>IFERROR(SMALL(AD346:AD1024,ROW()-ROW($AD$1027)+1),"")</f>
        <v>0</v>
      </c>
      <c r="AE1508">
        <f>IFERROR(SMALL(AE346:AE1024,ROW()-ROW($AE$1027)+1),"")</f>
        <v>0</v>
      </c>
      <c r="AF1508">
        <f>IFERROR(SMALL(AF346:AF1024,ROW()-ROW($AF$1027)+1),"")</f>
        <v>0</v>
      </c>
      <c r="AG1508">
        <f>IFERROR(SMALL(AG346:AG1024,ROW()-ROW($AG$1027)+1),"")</f>
        <v>0</v>
      </c>
      <c r="AH1508">
        <f>IFERROR(SMALL(AH346:AH1024,ROW()-ROW($AH$1027)+1),"")</f>
        <v>0</v>
      </c>
      <c r="AI1508">
        <f>IFERROR(SMALL(AI346:AI1024,ROW()-ROW($AI$1027)+1),"")</f>
        <v>0</v>
      </c>
      <c r="AJ1508">
        <f>IFERROR(SMALL(AJ346:AJ1024,ROW()-ROW($AJ$1027)+1),"")</f>
        <v>0</v>
      </c>
      <c r="AM1508">
        <f>IFERROR(SMALL(AM346:AM1024,ROW()-ROW($AM$1027)+1),"")</f>
        <v>0</v>
      </c>
      <c r="AN1508">
        <f>IFERROR(SMALL(AN346:AN1024,ROW()-ROW($AN$1027)+1),"")</f>
        <v>0</v>
      </c>
      <c r="AO1508">
        <f>IFERROR(SMALL(AO346:AO1024,ROW()-ROW($AO$1027)+1),"")</f>
        <v>0</v>
      </c>
      <c r="AP1508">
        <f>IFERROR(SMALL(AP346:AP1024,ROW()-ROW($AP$1027)+1),"")</f>
        <v>0</v>
      </c>
      <c r="AQ1508">
        <f>IFERROR(SMALL(AQ346:AQ1024,ROW()-ROW($AQ$1027)+1),"")</f>
        <v>0</v>
      </c>
      <c r="AR1508">
        <f>IFERROR(SMALL(AR346:AR1024,ROW()-ROW($AR$1027)+1),"")</f>
        <v>0</v>
      </c>
      <c r="AS1508">
        <f>IFERROR(SMALL(AS346:AS1024,ROW()-ROW($AS$1027)+1),"")</f>
        <v>0</v>
      </c>
      <c r="AT1508">
        <f>IFERROR(SMALL(AT346:AT1024,ROW()-ROW($AT$1027)+1),"")</f>
        <v>0</v>
      </c>
      <c r="AU1508">
        <f>IFERROR(SMALL(AU346:AU1024,ROW()-ROW($AU$1027)+1),"")</f>
        <v>0</v>
      </c>
      <c r="AV1508">
        <f>IFERROR(SMALL(AV346:AV1024,ROW()-ROW($AV$1027)+1),"")</f>
        <v>0</v>
      </c>
      <c r="AW1508">
        <f>IFERROR(SMALL(AW346:AW1024,ROW()-ROW($AW$1027)+1),"")</f>
        <v>0</v>
      </c>
      <c r="AX1508">
        <f>IFERROR(SMALL(AX346:AX1024,ROW()-ROW($AX$1027)+1),"")</f>
        <v>0</v>
      </c>
      <c r="AY1508">
        <f>IFERROR(SMALL(AY346:AY1024,ROW()-ROW($AY$1027)+1),"")</f>
        <v>0</v>
      </c>
      <c r="AZ1508">
        <f>IFERROR(SMALL(AZ346:AZ1024,ROW()-ROW($AZ$1027)+1),"")</f>
        <v>0</v>
      </c>
      <c r="BA1508">
        <f>IFERROR(SMALL(BA346:BA1024,ROW()-ROW($BA$1027)+1),"")</f>
        <v>0</v>
      </c>
      <c r="BB1508">
        <f>IFERROR(SMALL(BB346:BB1024,ROW()-ROW($BB$1027)+1),"")</f>
        <v>0</v>
      </c>
      <c r="BC1508">
        <f>IFERROR(SMALL(BC346:BC1024,ROW()-ROW($BC$1027)+1),"")</f>
        <v>0</v>
      </c>
      <c r="BD1508">
        <f>IFERROR(SMALL(BD346:BD1024,ROW()-ROW($BD$1027)+1),"")</f>
        <v>0</v>
      </c>
      <c r="BE1508">
        <f>IFERROR(SMALL(BE346:BE1024,ROW()-ROW($BE$1027)+1),"")</f>
        <v>0</v>
      </c>
      <c r="BF1508">
        <f>IFERROR(SMALL(BF346:BF1024,ROW()-ROW($BF$1027)+1),"")</f>
        <v>0</v>
      </c>
      <c r="BG1508">
        <f>IFERROR(SMALL(BG346:BG1024,ROW()-ROW($BG$1027)+1),"")</f>
        <v>0</v>
      </c>
      <c r="BH1508">
        <f>IFERROR(SMALL(BH346:BH1024,ROW()-ROW($BH$1027)+1),"")</f>
        <v>0</v>
      </c>
      <c r="BI1508">
        <f>IFERROR(SMALL(BI346:BI1024,ROW()-ROW($BI$1027)+1),"")</f>
        <v>0</v>
      </c>
      <c r="BJ1508">
        <f>IFERROR(SMALL(BJ346:BJ1024,ROW()-ROW($BJ$1027)+1),"")</f>
        <v>0</v>
      </c>
      <c r="BK1508">
        <f>IFERROR(SMALL(BK346:BK1024,ROW()-ROW($BK$1027)+1),"")</f>
        <v>0</v>
      </c>
      <c r="BL1508">
        <f>IFERROR(SMALL(BL346:BL1024,ROW()-ROW($BL$1027)+1),"")</f>
        <v>0</v>
      </c>
      <c r="BM1508">
        <f>IFERROR(SMALL(BM346:BM1024,ROW()-ROW($BM$1027)+1),"")</f>
        <v>0</v>
      </c>
      <c r="BN1508">
        <f>IFERROR(SMALL(BN346:BN1024,ROW()-ROW($BN$1027)+1),"")</f>
        <v>0</v>
      </c>
      <c r="BO1508">
        <f>IFERROR(SMALL(BO346:BO1024,ROW()-ROW($BO$1027)+1),"")</f>
        <v>0</v>
      </c>
      <c r="BP1508">
        <f>IFERROR(SMALL(BP346:BP1024,ROW()-ROW($BP$1027)+1),"")</f>
        <v>0</v>
      </c>
      <c r="BQ1508">
        <f>IFERROR(SMALL(BQ346:BQ1024,ROW()-ROW($BQ$1027)+1),"")</f>
        <v>0</v>
      </c>
      <c r="BR1508">
        <f>IFERROR(SMALL(BR346:BR1024,ROW()-ROW($BR$1027)+1),"")</f>
        <v>0</v>
      </c>
    </row>
    <row r="1509" spans="5:70">
      <c r="E1509">
        <f>IFERROR(SMALL(E346:E1024,ROW()-ROW($E$1027)+1),"")</f>
        <v>0</v>
      </c>
      <c r="F1509">
        <f>IFERROR(SMALL(F346:F1024,ROW()-ROW($F$1027)+1),"")</f>
        <v>0</v>
      </c>
      <c r="G1509">
        <f>IFERROR(SMALL(G346:G1024,ROW()-ROW($G$1027)+1),"")</f>
        <v>0</v>
      </c>
      <c r="H1509">
        <f>IFERROR(SMALL(H346:H1024,ROW()-ROW($H$1027)+1),"")</f>
        <v>0</v>
      </c>
      <c r="I1509">
        <f>IFERROR(SMALL(I346:I1024,ROW()-ROW($I$1027)+1),"")</f>
        <v>0</v>
      </c>
      <c r="J1509">
        <f>IFERROR(SMALL(J346:J1024,ROW()-ROW($J$1027)+1),"")</f>
        <v>0</v>
      </c>
      <c r="K1509">
        <f>IFERROR(SMALL(K346:K1024,ROW()-ROW($K$1027)+1),"")</f>
        <v>0</v>
      </c>
      <c r="L1509">
        <f>IFERROR(SMALL(L346:L1024,ROW()-ROW($L$1027)+1),"")</f>
        <v>0</v>
      </c>
      <c r="M1509">
        <f>IFERROR(SMALL(M346:M1024,ROW()-ROW($M$1027)+1),"")</f>
        <v>0</v>
      </c>
      <c r="N1509">
        <f>IFERROR(SMALL(N346:N1024,ROW()-ROW($N$1027)+1),"")</f>
        <v>0</v>
      </c>
      <c r="O1509">
        <f>IFERROR(SMALL(O346:O1024,ROW()-ROW($O$1027)+1),"")</f>
        <v>0</v>
      </c>
      <c r="P1509">
        <f>IFERROR(SMALL(P346:P1024,ROW()-ROW($P$1027)+1),"")</f>
        <v>0</v>
      </c>
      <c r="Q1509">
        <f>IFERROR(SMALL(Q346:Q1024,ROW()-ROW($Q$1027)+1),"")</f>
        <v>0</v>
      </c>
      <c r="R1509">
        <f>IFERROR(SMALL(R346:R1024,ROW()-ROW($R$1027)+1),"")</f>
        <v>0</v>
      </c>
      <c r="S1509">
        <f>IFERROR(SMALL(S346:S1024,ROW()-ROW($S$1027)+1),"")</f>
        <v>0</v>
      </c>
      <c r="T1509">
        <f>IFERROR(SMALL(T346:T1024,ROW()-ROW($T$1027)+1),"")</f>
        <v>0</v>
      </c>
      <c r="U1509">
        <f>IFERROR(SMALL(U346:U1024,ROW()-ROW($U$1027)+1),"")</f>
        <v>0</v>
      </c>
      <c r="V1509">
        <f>IFERROR(SMALL(V346:V1024,ROW()-ROW($V$1027)+1),"")</f>
        <v>0</v>
      </c>
      <c r="W1509">
        <f>IFERROR(SMALL(W346:W1024,ROW()-ROW($W$1027)+1),"")</f>
        <v>0</v>
      </c>
      <c r="X1509">
        <f>IFERROR(SMALL(X346:X1024,ROW()-ROW($X$1027)+1),"")</f>
        <v>0</v>
      </c>
      <c r="Y1509">
        <f>IFERROR(SMALL(Y346:Y1024,ROW()-ROW($Y$1027)+1),"")</f>
        <v>0</v>
      </c>
      <c r="Z1509">
        <f>IFERROR(SMALL(Z346:Z1024,ROW()-ROW($Z$1027)+1),"")</f>
        <v>0</v>
      </c>
      <c r="AA1509">
        <f>IFERROR(SMALL(AA346:AA1024,ROW()-ROW($AA$1027)+1),"")</f>
        <v>0</v>
      </c>
      <c r="AB1509">
        <f>IFERROR(SMALL(AB346:AB1024,ROW()-ROW($AB$1027)+1),"")</f>
        <v>0</v>
      </c>
      <c r="AC1509">
        <f>IFERROR(SMALL(AC346:AC1024,ROW()-ROW($AC$1027)+1),"")</f>
        <v>0</v>
      </c>
      <c r="AD1509">
        <f>IFERROR(SMALL(AD346:AD1024,ROW()-ROW($AD$1027)+1),"")</f>
        <v>0</v>
      </c>
      <c r="AE1509">
        <f>IFERROR(SMALL(AE346:AE1024,ROW()-ROW($AE$1027)+1),"")</f>
        <v>0</v>
      </c>
      <c r="AF1509">
        <f>IFERROR(SMALL(AF346:AF1024,ROW()-ROW($AF$1027)+1),"")</f>
        <v>0</v>
      </c>
      <c r="AG1509">
        <f>IFERROR(SMALL(AG346:AG1024,ROW()-ROW($AG$1027)+1),"")</f>
        <v>0</v>
      </c>
      <c r="AH1509">
        <f>IFERROR(SMALL(AH346:AH1024,ROW()-ROW($AH$1027)+1),"")</f>
        <v>0</v>
      </c>
      <c r="AI1509">
        <f>IFERROR(SMALL(AI346:AI1024,ROW()-ROW($AI$1027)+1),"")</f>
        <v>0</v>
      </c>
      <c r="AJ1509">
        <f>IFERROR(SMALL(AJ346:AJ1024,ROW()-ROW($AJ$1027)+1),"")</f>
        <v>0</v>
      </c>
      <c r="AM1509">
        <f>IFERROR(SMALL(AM346:AM1024,ROW()-ROW($AM$1027)+1),"")</f>
        <v>0</v>
      </c>
      <c r="AN1509">
        <f>IFERROR(SMALL(AN346:AN1024,ROW()-ROW($AN$1027)+1),"")</f>
        <v>0</v>
      </c>
      <c r="AO1509">
        <f>IFERROR(SMALL(AO346:AO1024,ROW()-ROW($AO$1027)+1),"")</f>
        <v>0</v>
      </c>
      <c r="AP1509">
        <f>IFERROR(SMALL(AP346:AP1024,ROW()-ROW($AP$1027)+1),"")</f>
        <v>0</v>
      </c>
      <c r="AQ1509">
        <f>IFERROR(SMALL(AQ346:AQ1024,ROW()-ROW($AQ$1027)+1),"")</f>
        <v>0</v>
      </c>
      <c r="AR1509">
        <f>IFERROR(SMALL(AR346:AR1024,ROW()-ROW($AR$1027)+1),"")</f>
        <v>0</v>
      </c>
      <c r="AS1509">
        <f>IFERROR(SMALL(AS346:AS1024,ROW()-ROW($AS$1027)+1),"")</f>
        <v>0</v>
      </c>
      <c r="AT1509">
        <f>IFERROR(SMALL(AT346:AT1024,ROW()-ROW($AT$1027)+1),"")</f>
        <v>0</v>
      </c>
      <c r="AU1509">
        <f>IFERROR(SMALL(AU346:AU1024,ROW()-ROW($AU$1027)+1),"")</f>
        <v>0</v>
      </c>
      <c r="AV1509">
        <f>IFERROR(SMALL(AV346:AV1024,ROW()-ROW($AV$1027)+1),"")</f>
        <v>0</v>
      </c>
      <c r="AW1509">
        <f>IFERROR(SMALL(AW346:AW1024,ROW()-ROW($AW$1027)+1),"")</f>
        <v>0</v>
      </c>
      <c r="AX1509">
        <f>IFERROR(SMALL(AX346:AX1024,ROW()-ROW($AX$1027)+1),"")</f>
        <v>0</v>
      </c>
      <c r="AY1509">
        <f>IFERROR(SMALL(AY346:AY1024,ROW()-ROW($AY$1027)+1),"")</f>
        <v>0</v>
      </c>
      <c r="AZ1509">
        <f>IFERROR(SMALL(AZ346:AZ1024,ROW()-ROW($AZ$1027)+1),"")</f>
        <v>0</v>
      </c>
      <c r="BA1509">
        <f>IFERROR(SMALL(BA346:BA1024,ROW()-ROW($BA$1027)+1),"")</f>
        <v>0</v>
      </c>
      <c r="BB1509">
        <f>IFERROR(SMALL(BB346:BB1024,ROW()-ROW($BB$1027)+1),"")</f>
        <v>0</v>
      </c>
      <c r="BC1509">
        <f>IFERROR(SMALL(BC346:BC1024,ROW()-ROW($BC$1027)+1),"")</f>
        <v>0</v>
      </c>
      <c r="BD1509">
        <f>IFERROR(SMALL(BD346:BD1024,ROW()-ROW($BD$1027)+1),"")</f>
        <v>0</v>
      </c>
      <c r="BE1509">
        <f>IFERROR(SMALL(BE346:BE1024,ROW()-ROW($BE$1027)+1),"")</f>
        <v>0</v>
      </c>
      <c r="BF1509">
        <f>IFERROR(SMALL(BF346:BF1024,ROW()-ROW($BF$1027)+1),"")</f>
        <v>0</v>
      </c>
      <c r="BG1509">
        <f>IFERROR(SMALL(BG346:BG1024,ROW()-ROW($BG$1027)+1),"")</f>
        <v>0</v>
      </c>
      <c r="BH1509">
        <f>IFERROR(SMALL(BH346:BH1024,ROW()-ROW($BH$1027)+1),"")</f>
        <v>0</v>
      </c>
      <c r="BI1509">
        <f>IFERROR(SMALL(BI346:BI1024,ROW()-ROW($BI$1027)+1),"")</f>
        <v>0</v>
      </c>
      <c r="BJ1509">
        <f>IFERROR(SMALL(BJ346:BJ1024,ROW()-ROW($BJ$1027)+1),"")</f>
        <v>0</v>
      </c>
      <c r="BK1509">
        <f>IFERROR(SMALL(BK346:BK1024,ROW()-ROW($BK$1027)+1),"")</f>
        <v>0</v>
      </c>
      <c r="BL1509">
        <f>IFERROR(SMALL(BL346:BL1024,ROW()-ROW($BL$1027)+1),"")</f>
        <v>0</v>
      </c>
      <c r="BM1509">
        <f>IFERROR(SMALL(BM346:BM1024,ROW()-ROW($BM$1027)+1),"")</f>
        <v>0</v>
      </c>
      <c r="BN1509">
        <f>IFERROR(SMALL(BN346:BN1024,ROW()-ROW($BN$1027)+1),"")</f>
        <v>0</v>
      </c>
      <c r="BO1509">
        <f>IFERROR(SMALL(BO346:BO1024,ROW()-ROW($BO$1027)+1),"")</f>
        <v>0</v>
      </c>
      <c r="BP1509">
        <f>IFERROR(SMALL(BP346:BP1024,ROW()-ROW($BP$1027)+1),"")</f>
        <v>0</v>
      </c>
      <c r="BQ1509">
        <f>IFERROR(SMALL(BQ346:BQ1024,ROW()-ROW($BQ$1027)+1),"")</f>
        <v>0</v>
      </c>
      <c r="BR1509">
        <f>IFERROR(SMALL(BR346:BR1024,ROW()-ROW($BR$1027)+1),"")</f>
        <v>0</v>
      </c>
    </row>
    <row r="1510" spans="5:70">
      <c r="E1510">
        <f>IFERROR(SMALL(E346:E1024,ROW()-ROW($E$1027)+1),"")</f>
        <v>0</v>
      </c>
      <c r="F1510">
        <f>IFERROR(SMALL(F346:F1024,ROW()-ROW($F$1027)+1),"")</f>
        <v>0</v>
      </c>
      <c r="G1510">
        <f>IFERROR(SMALL(G346:G1024,ROW()-ROW($G$1027)+1),"")</f>
        <v>0</v>
      </c>
      <c r="H1510">
        <f>IFERROR(SMALL(H346:H1024,ROW()-ROW($H$1027)+1),"")</f>
        <v>0</v>
      </c>
      <c r="I1510">
        <f>IFERROR(SMALL(I346:I1024,ROW()-ROW($I$1027)+1),"")</f>
        <v>0</v>
      </c>
      <c r="J1510">
        <f>IFERROR(SMALL(J346:J1024,ROW()-ROW($J$1027)+1),"")</f>
        <v>0</v>
      </c>
      <c r="K1510">
        <f>IFERROR(SMALL(K346:K1024,ROW()-ROW($K$1027)+1),"")</f>
        <v>0</v>
      </c>
      <c r="L1510">
        <f>IFERROR(SMALL(L346:L1024,ROW()-ROW($L$1027)+1),"")</f>
        <v>0</v>
      </c>
      <c r="M1510">
        <f>IFERROR(SMALL(M346:M1024,ROW()-ROW($M$1027)+1),"")</f>
        <v>0</v>
      </c>
      <c r="N1510">
        <f>IFERROR(SMALL(N346:N1024,ROW()-ROW($N$1027)+1),"")</f>
        <v>0</v>
      </c>
      <c r="O1510">
        <f>IFERROR(SMALL(O346:O1024,ROW()-ROW($O$1027)+1),"")</f>
        <v>0</v>
      </c>
      <c r="P1510">
        <f>IFERROR(SMALL(P346:P1024,ROW()-ROW($P$1027)+1),"")</f>
        <v>0</v>
      </c>
      <c r="Q1510">
        <f>IFERROR(SMALL(Q346:Q1024,ROW()-ROW($Q$1027)+1),"")</f>
        <v>0</v>
      </c>
      <c r="R1510">
        <f>IFERROR(SMALL(R346:R1024,ROW()-ROW($R$1027)+1),"")</f>
        <v>0</v>
      </c>
      <c r="S1510">
        <f>IFERROR(SMALL(S346:S1024,ROW()-ROW($S$1027)+1),"")</f>
        <v>0</v>
      </c>
      <c r="T1510">
        <f>IFERROR(SMALL(T346:T1024,ROW()-ROW($T$1027)+1),"")</f>
        <v>0</v>
      </c>
      <c r="U1510">
        <f>IFERROR(SMALL(U346:U1024,ROW()-ROW($U$1027)+1),"")</f>
        <v>0</v>
      </c>
      <c r="V1510">
        <f>IFERROR(SMALL(V346:V1024,ROW()-ROW($V$1027)+1),"")</f>
        <v>0</v>
      </c>
      <c r="W1510">
        <f>IFERROR(SMALL(W346:W1024,ROW()-ROW($W$1027)+1),"")</f>
        <v>0</v>
      </c>
      <c r="X1510">
        <f>IFERROR(SMALL(X346:X1024,ROW()-ROW($X$1027)+1),"")</f>
        <v>0</v>
      </c>
      <c r="Y1510">
        <f>IFERROR(SMALL(Y346:Y1024,ROW()-ROW($Y$1027)+1),"")</f>
        <v>0</v>
      </c>
      <c r="Z1510">
        <f>IFERROR(SMALL(Z346:Z1024,ROW()-ROW($Z$1027)+1),"")</f>
        <v>0</v>
      </c>
      <c r="AA1510">
        <f>IFERROR(SMALL(AA346:AA1024,ROW()-ROW($AA$1027)+1),"")</f>
        <v>0</v>
      </c>
      <c r="AB1510">
        <f>IFERROR(SMALL(AB346:AB1024,ROW()-ROW($AB$1027)+1),"")</f>
        <v>0</v>
      </c>
      <c r="AC1510">
        <f>IFERROR(SMALL(AC346:AC1024,ROW()-ROW($AC$1027)+1),"")</f>
        <v>0</v>
      </c>
      <c r="AD1510">
        <f>IFERROR(SMALL(AD346:AD1024,ROW()-ROW($AD$1027)+1),"")</f>
        <v>0</v>
      </c>
      <c r="AE1510">
        <f>IFERROR(SMALL(AE346:AE1024,ROW()-ROW($AE$1027)+1),"")</f>
        <v>0</v>
      </c>
      <c r="AF1510">
        <f>IFERROR(SMALL(AF346:AF1024,ROW()-ROW($AF$1027)+1),"")</f>
        <v>0</v>
      </c>
      <c r="AG1510">
        <f>IFERROR(SMALL(AG346:AG1024,ROW()-ROW($AG$1027)+1),"")</f>
        <v>0</v>
      </c>
      <c r="AH1510">
        <f>IFERROR(SMALL(AH346:AH1024,ROW()-ROW($AH$1027)+1),"")</f>
        <v>0</v>
      </c>
      <c r="AI1510">
        <f>IFERROR(SMALL(AI346:AI1024,ROW()-ROW($AI$1027)+1),"")</f>
        <v>0</v>
      </c>
      <c r="AJ1510">
        <f>IFERROR(SMALL(AJ346:AJ1024,ROW()-ROW($AJ$1027)+1),"")</f>
        <v>0</v>
      </c>
      <c r="AM1510">
        <f>IFERROR(SMALL(AM346:AM1024,ROW()-ROW($AM$1027)+1),"")</f>
        <v>0</v>
      </c>
      <c r="AN1510">
        <f>IFERROR(SMALL(AN346:AN1024,ROW()-ROW($AN$1027)+1),"")</f>
        <v>0</v>
      </c>
      <c r="AO1510">
        <f>IFERROR(SMALL(AO346:AO1024,ROW()-ROW($AO$1027)+1),"")</f>
        <v>0</v>
      </c>
      <c r="AP1510">
        <f>IFERROR(SMALL(AP346:AP1024,ROW()-ROW($AP$1027)+1),"")</f>
        <v>0</v>
      </c>
      <c r="AQ1510">
        <f>IFERROR(SMALL(AQ346:AQ1024,ROW()-ROW($AQ$1027)+1),"")</f>
        <v>0</v>
      </c>
      <c r="AR1510">
        <f>IFERROR(SMALL(AR346:AR1024,ROW()-ROW($AR$1027)+1),"")</f>
        <v>0</v>
      </c>
      <c r="AS1510">
        <f>IFERROR(SMALL(AS346:AS1024,ROW()-ROW($AS$1027)+1),"")</f>
        <v>0</v>
      </c>
      <c r="AT1510">
        <f>IFERROR(SMALL(AT346:AT1024,ROW()-ROW($AT$1027)+1),"")</f>
        <v>0</v>
      </c>
      <c r="AU1510">
        <f>IFERROR(SMALL(AU346:AU1024,ROW()-ROW($AU$1027)+1),"")</f>
        <v>0</v>
      </c>
      <c r="AV1510">
        <f>IFERROR(SMALL(AV346:AV1024,ROW()-ROW($AV$1027)+1),"")</f>
        <v>0</v>
      </c>
      <c r="AW1510">
        <f>IFERROR(SMALL(AW346:AW1024,ROW()-ROW($AW$1027)+1),"")</f>
        <v>0</v>
      </c>
      <c r="AX1510">
        <f>IFERROR(SMALL(AX346:AX1024,ROW()-ROW($AX$1027)+1),"")</f>
        <v>0</v>
      </c>
      <c r="AY1510">
        <f>IFERROR(SMALL(AY346:AY1024,ROW()-ROW($AY$1027)+1),"")</f>
        <v>0</v>
      </c>
      <c r="AZ1510">
        <f>IFERROR(SMALL(AZ346:AZ1024,ROW()-ROW($AZ$1027)+1),"")</f>
        <v>0</v>
      </c>
      <c r="BA1510">
        <f>IFERROR(SMALL(BA346:BA1024,ROW()-ROW($BA$1027)+1),"")</f>
        <v>0</v>
      </c>
      <c r="BB1510">
        <f>IFERROR(SMALL(BB346:BB1024,ROW()-ROW($BB$1027)+1),"")</f>
        <v>0</v>
      </c>
      <c r="BC1510">
        <f>IFERROR(SMALL(BC346:BC1024,ROW()-ROW($BC$1027)+1),"")</f>
        <v>0</v>
      </c>
      <c r="BD1510">
        <f>IFERROR(SMALL(BD346:BD1024,ROW()-ROW($BD$1027)+1),"")</f>
        <v>0</v>
      </c>
      <c r="BE1510">
        <f>IFERROR(SMALL(BE346:BE1024,ROW()-ROW($BE$1027)+1),"")</f>
        <v>0</v>
      </c>
      <c r="BF1510">
        <f>IFERROR(SMALL(BF346:BF1024,ROW()-ROW($BF$1027)+1),"")</f>
        <v>0</v>
      </c>
      <c r="BG1510">
        <f>IFERROR(SMALL(BG346:BG1024,ROW()-ROW($BG$1027)+1),"")</f>
        <v>0</v>
      </c>
      <c r="BH1510">
        <f>IFERROR(SMALL(BH346:BH1024,ROW()-ROW($BH$1027)+1),"")</f>
        <v>0</v>
      </c>
      <c r="BI1510">
        <f>IFERROR(SMALL(BI346:BI1024,ROW()-ROW($BI$1027)+1),"")</f>
        <v>0</v>
      </c>
      <c r="BJ1510">
        <f>IFERROR(SMALL(BJ346:BJ1024,ROW()-ROW($BJ$1027)+1),"")</f>
        <v>0</v>
      </c>
      <c r="BK1510">
        <f>IFERROR(SMALL(BK346:BK1024,ROW()-ROW($BK$1027)+1),"")</f>
        <v>0</v>
      </c>
      <c r="BL1510">
        <f>IFERROR(SMALL(BL346:BL1024,ROW()-ROW($BL$1027)+1),"")</f>
        <v>0</v>
      </c>
      <c r="BM1510">
        <f>IFERROR(SMALL(BM346:BM1024,ROW()-ROW($BM$1027)+1),"")</f>
        <v>0</v>
      </c>
      <c r="BN1510">
        <f>IFERROR(SMALL(BN346:BN1024,ROW()-ROW($BN$1027)+1),"")</f>
        <v>0</v>
      </c>
      <c r="BO1510">
        <f>IFERROR(SMALL(BO346:BO1024,ROW()-ROW($BO$1027)+1),"")</f>
        <v>0</v>
      </c>
      <c r="BP1510">
        <f>IFERROR(SMALL(BP346:BP1024,ROW()-ROW($BP$1027)+1),"")</f>
        <v>0</v>
      </c>
      <c r="BQ1510">
        <f>IFERROR(SMALL(BQ346:BQ1024,ROW()-ROW($BQ$1027)+1),"")</f>
        <v>0</v>
      </c>
      <c r="BR1510">
        <f>IFERROR(SMALL(BR346:BR1024,ROW()-ROW($BR$1027)+1),"")</f>
        <v>0</v>
      </c>
    </row>
    <row r="1511" spans="5:70">
      <c r="E1511">
        <f>IFERROR(SMALL(E346:E1024,ROW()-ROW($E$1027)+1),"")</f>
        <v>0</v>
      </c>
      <c r="F1511">
        <f>IFERROR(SMALL(F346:F1024,ROW()-ROW($F$1027)+1),"")</f>
        <v>0</v>
      </c>
      <c r="G1511">
        <f>IFERROR(SMALL(G346:G1024,ROW()-ROW($G$1027)+1),"")</f>
        <v>0</v>
      </c>
      <c r="H1511">
        <f>IFERROR(SMALL(H346:H1024,ROW()-ROW($H$1027)+1),"")</f>
        <v>0</v>
      </c>
      <c r="I1511">
        <f>IFERROR(SMALL(I346:I1024,ROW()-ROW($I$1027)+1),"")</f>
        <v>0</v>
      </c>
      <c r="J1511">
        <f>IFERROR(SMALL(J346:J1024,ROW()-ROW($J$1027)+1),"")</f>
        <v>0</v>
      </c>
      <c r="K1511">
        <f>IFERROR(SMALL(K346:K1024,ROW()-ROW($K$1027)+1),"")</f>
        <v>0</v>
      </c>
      <c r="L1511">
        <f>IFERROR(SMALL(L346:L1024,ROW()-ROW($L$1027)+1),"")</f>
        <v>0</v>
      </c>
      <c r="M1511">
        <f>IFERROR(SMALL(M346:M1024,ROW()-ROW($M$1027)+1),"")</f>
        <v>0</v>
      </c>
      <c r="N1511">
        <f>IFERROR(SMALL(N346:N1024,ROW()-ROW($N$1027)+1),"")</f>
        <v>0</v>
      </c>
      <c r="O1511">
        <f>IFERROR(SMALL(O346:O1024,ROW()-ROW($O$1027)+1),"")</f>
        <v>0</v>
      </c>
      <c r="P1511">
        <f>IFERROR(SMALL(P346:P1024,ROW()-ROW($P$1027)+1),"")</f>
        <v>0</v>
      </c>
      <c r="Q1511">
        <f>IFERROR(SMALL(Q346:Q1024,ROW()-ROW($Q$1027)+1),"")</f>
        <v>0</v>
      </c>
      <c r="R1511">
        <f>IFERROR(SMALL(R346:R1024,ROW()-ROW($R$1027)+1),"")</f>
        <v>0</v>
      </c>
      <c r="S1511">
        <f>IFERROR(SMALL(S346:S1024,ROW()-ROW($S$1027)+1),"")</f>
        <v>0</v>
      </c>
      <c r="T1511">
        <f>IFERROR(SMALL(T346:T1024,ROW()-ROW($T$1027)+1),"")</f>
        <v>0</v>
      </c>
      <c r="U1511">
        <f>IFERROR(SMALL(U346:U1024,ROW()-ROW($U$1027)+1),"")</f>
        <v>0</v>
      </c>
      <c r="V1511">
        <f>IFERROR(SMALL(V346:V1024,ROW()-ROW($V$1027)+1),"")</f>
        <v>0</v>
      </c>
      <c r="W1511">
        <f>IFERROR(SMALL(W346:W1024,ROW()-ROW($W$1027)+1),"")</f>
        <v>0</v>
      </c>
      <c r="X1511">
        <f>IFERROR(SMALL(X346:X1024,ROW()-ROW($X$1027)+1),"")</f>
        <v>0</v>
      </c>
      <c r="Y1511">
        <f>IFERROR(SMALL(Y346:Y1024,ROW()-ROW($Y$1027)+1),"")</f>
        <v>0</v>
      </c>
      <c r="Z1511">
        <f>IFERROR(SMALL(Z346:Z1024,ROW()-ROW($Z$1027)+1),"")</f>
        <v>0</v>
      </c>
      <c r="AA1511">
        <f>IFERROR(SMALL(AA346:AA1024,ROW()-ROW($AA$1027)+1),"")</f>
        <v>0</v>
      </c>
      <c r="AB1511">
        <f>IFERROR(SMALL(AB346:AB1024,ROW()-ROW($AB$1027)+1),"")</f>
        <v>0</v>
      </c>
      <c r="AC1511">
        <f>IFERROR(SMALL(AC346:AC1024,ROW()-ROW($AC$1027)+1),"")</f>
        <v>0</v>
      </c>
      <c r="AD1511">
        <f>IFERROR(SMALL(AD346:AD1024,ROW()-ROW($AD$1027)+1),"")</f>
        <v>0</v>
      </c>
      <c r="AE1511">
        <f>IFERROR(SMALL(AE346:AE1024,ROW()-ROW($AE$1027)+1),"")</f>
        <v>0</v>
      </c>
      <c r="AF1511">
        <f>IFERROR(SMALL(AF346:AF1024,ROW()-ROW($AF$1027)+1),"")</f>
        <v>0</v>
      </c>
      <c r="AG1511">
        <f>IFERROR(SMALL(AG346:AG1024,ROW()-ROW($AG$1027)+1),"")</f>
        <v>0</v>
      </c>
      <c r="AH1511">
        <f>IFERROR(SMALL(AH346:AH1024,ROW()-ROW($AH$1027)+1),"")</f>
        <v>0</v>
      </c>
      <c r="AI1511">
        <f>IFERROR(SMALL(AI346:AI1024,ROW()-ROW($AI$1027)+1),"")</f>
        <v>0</v>
      </c>
      <c r="AJ1511">
        <f>IFERROR(SMALL(AJ346:AJ1024,ROW()-ROW($AJ$1027)+1),"")</f>
        <v>0</v>
      </c>
      <c r="AM1511">
        <f>IFERROR(SMALL(AM346:AM1024,ROW()-ROW($AM$1027)+1),"")</f>
        <v>0</v>
      </c>
      <c r="AN1511">
        <f>IFERROR(SMALL(AN346:AN1024,ROW()-ROW($AN$1027)+1),"")</f>
        <v>0</v>
      </c>
      <c r="AO1511">
        <f>IFERROR(SMALL(AO346:AO1024,ROW()-ROW($AO$1027)+1),"")</f>
        <v>0</v>
      </c>
      <c r="AP1511">
        <f>IFERROR(SMALL(AP346:AP1024,ROW()-ROW($AP$1027)+1),"")</f>
        <v>0</v>
      </c>
      <c r="AQ1511">
        <f>IFERROR(SMALL(AQ346:AQ1024,ROW()-ROW($AQ$1027)+1),"")</f>
        <v>0</v>
      </c>
      <c r="AR1511">
        <f>IFERROR(SMALL(AR346:AR1024,ROW()-ROW($AR$1027)+1),"")</f>
        <v>0</v>
      </c>
      <c r="AS1511">
        <f>IFERROR(SMALL(AS346:AS1024,ROW()-ROW($AS$1027)+1),"")</f>
        <v>0</v>
      </c>
      <c r="AT1511">
        <f>IFERROR(SMALL(AT346:AT1024,ROW()-ROW($AT$1027)+1),"")</f>
        <v>0</v>
      </c>
      <c r="AU1511">
        <f>IFERROR(SMALL(AU346:AU1024,ROW()-ROW($AU$1027)+1),"")</f>
        <v>0</v>
      </c>
      <c r="AV1511">
        <f>IFERROR(SMALL(AV346:AV1024,ROW()-ROW($AV$1027)+1),"")</f>
        <v>0</v>
      </c>
      <c r="AW1511">
        <f>IFERROR(SMALL(AW346:AW1024,ROW()-ROW($AW$1027)+1),"")</f>
        <v>0</v>
      </c>
      <c r="AX1511">
        <f>IFERROR(SMALL(AX346:AX1024,ROW()-ROW($AX$1027)+1),"")</f>
        <v>0</v>
      </c>
      <c r="AY1511">
        <f>IFERROR(SMALL(AY346:AY1024,ROW()-ROW($AY$1027)+1),"")</f>
        <v>0</v>
      </c>
      <c r="AZ1511">
        <f>IFERROR(SMALL(AZ346:AZ1024,ROW()-ROW($AZ$1027)+1),"")</f>
        <v>0</v>
      </c>
      <c r="BA1511">
        <f>IFERROR(SMALL(BA346:BA1024,ROW()-ROW($BA$1027)+1),"")</f>
        <v>0</v>
      </c>
      <c r="BB1511">
        <f>IFERROR(SMALL(BB346:BB1024,ROW()-ROW($BB$1027)+1),"")</f>
        <v>0</v>
      </c>
      <c r="BC1511">
        <f>IFERROR(SMALL(BC346:BC1024,ROW()-ROW($BC$1027)+1),"")</f>
        <v>0</v>
      </c>
      <c r="BD1511">
        <f>IFERROR(SMALL(BD346:BD1024,ROW()-ROW($BD$1027)+1),"")</f>
        <v>0</v>
      </c>
      <c r="BE1511">
        <f>IFERROR(SMALL(BE346:BE1024,ROW()-ROW($BE$1027)+1),"")</f>
        <v>0</v>
      </c>
      <c r="BF1511">
        <f>IFERROR(SMALL(BF346:BF1024,ROW()-ROW($BF$1027)+1),"")</f>
        <v>0</v>
      </c>
      <c r="BG1511">
        <f>IFERROR(SMALL(BG346:BG1024,ROW()-ROW($BG$1027)+1),"")</f>
        <v>0</v>
      </c>
      <c r="BH1511">
        <f>IFERROR(SMALL(BH346:BH1024,ROW()-ROW($BH$1027)+1),"")</f>
        <v>0</v>
      </c>
      <c r="BI1511">
        <f>IFERROR(SMALL(BI346:BI1024,ROW()-ROW($BI$1027)+1),"")</f>
        <v>0</v>
      </c>
      <c r="BJ1511">
        <f>IFERROR(SMALL(BJ346:BJ1024,ROW()-ROW($BJ$1027)+1),"")</f>
        <v>0</v>
      </c>
      <c r="BK1511">
        <f>IFERROR(SMALL(BK346:BK1024,ROW()-ROW($BK$1027)+1),"")</f>
        <v>0</v>
      </c>
      <c r="BL1511">
        <f>IFERROR(SMALL(BL346:BL1024,ROW()-ROW($BL$1027)+1),"")</f>
        <v>0</v>
      </c>
      <c r="BM1511">
        <f>IFERROR(SMALL(BM346:BM1024,ROW()-ROW($BM$1027)+1),"")</f>
        <v>0</v>
      </c>
      <c r="BN1511">
        <f>IFERROR(SMALL(BN346:BN1024,ROW()-ROW($BN$1027)+1),"")</f>
        <v>0</v>
      </c>
      <c r="BO1511">
        <f>IFERROR(SMALL(BO346:BO1024,ROW()-ROW($BO$1027)+1),"")</f>
        <v>0</v>
      </c>
      <c r="BP1511">
        <f>IFERROR(SMALL(BP346:BP1024,ROW()-ROW($BP$1027)+1),"")</f>
        <v>0</v>
      </c>
      <c r="BQ1511">
        <f>IFERROR(SMALL(BQ346:BQ1024,ROW()-ROW($BQ$1027)+1),"")</f>
        <v>0</v>
      </c>
      <c r="BR1511">
        <f>IFERROR(SMALL(BR346:BR1024,ROW()-ROW($BR$1027)+1),"")</f>
        <v>0</v>
      </c>
    </row>
    <row r="1512" spans="5:70">
      <c r="E1512">
        <f>IFERROR(SMALL(E346:E1024,ROW()-ROW($E$1027)+1),"")</f>
        <v>0</v>
      </c>
      <c r="F1512">
        <f>IFERROR(SMALL(F346:F1024,ROW()-ROW($F$1027)+1),"")</f>
        <v>0</v>
      </c>
      <c r="G1512">
        <f>IFERROR(SMALL(G346:G1024,ROW()-ROW($G$1027)+1),"")</f>
        <v>0</v>
      </c>
      <c r="H1512">
        <f>IFERROR(SMALL(H346:H1024,ROW()-ROW($H$1027)+1),"")</f>
        <v>0</v>
      </c>
      <c r="I1512">
        <f>IFERROR(SMALL(I346:I1024,ROW()-ROW($I$1027)+1),"")</f>
        <v>0</v>
      </c>
      <c r="J1512">
        <f>IFERROR(SMALL(J346:J1024,ROW()-ROW($J$1027)+1),"")</f>
        <v>0</v>
      </c>
      <c r="K1512">
        <f>IFERROR(SMALL(K346:K1024,ROW()-ROW($K$1027)+1),"")</f>
        <v>0</v>
      </c>
      <c r="L1512">
        <f>IFERROR(SMALL(L346:L1024,ROW()-ROW($L$1027)+1),"")</f>
        <v>0</v>
      </c>
      <c r="M1512">
        <f>IFERROR(SMALL(M346:M1024,ROW()-ROW($M$1027)+1),"")</f>
        <v>0</v>
      </c>
      <c r="N1512">
        <f>IFERROR(SMALL(N346:N1024,ROW()-ROW($N$1027)+1),"")</f>
        <v>0</v>
      </c>
      <c r="O1512">
        <f>IFERROR(SMALL(O346:O1024,ROW()-ROW($O$1027)+1),"")</f>
        <v>0</v>
      </c>
      <c r="P1512">
        <f>IFERROR(SMALL(P346:P1024,ROW()-ROW($P$1027)+1),"")</f>
        <v>0</v>
      </c>
      <c r="Q1512">
        <f>IFERROR(SMALL(Q346:Q1024,ROW()-ROW($Q$1027)+1),"")</f>
        <v>0</v>
      </c>
      <c r="R1512">
        <f>IFERROR(SMALL(R346:R1024,ROW()-ROW($R$1027)+1),"")</f>
        <v>0</v>
      </c>
      <c r="S1512">
        <f>IFERROR(SMALL(S346:S1024,ROW()-ROW($S$1027)+1),"")</f>
        <v>0</v>
      </c>
      <c r="T1512">
        <f>IFERROR(SMALL(T346:T1024,ROW()-ROW($T$1027)+1),"")</f>
        <v>0</v>
      </c>
      <c r="U1512">
        <f>IFERROR(SMALL(U346:U1024,ROW()-ROW($U$1027)+1),"")</f>
        <v>0</v>
      </c>
      <c r="V1512">
        <f>IFERROR(SMALL(V346:V1024,ROW()-ROW($V$1027)+1),"")</f>
        <v>0</v>
      </c>
      <c r="W1512">
        <f>IFERROR(SMALL(W346:W1024,ROW()-ROW($W$1027)+1),"")</f>
        <v>0</v>
      </c>
      <c r="X1512">
        <f>IFERROR(SMALL(X346:X1024,ROW()-ROW($X$1027)+1),"")</f>
        <v>0</v>
      </c>
      <c r="Y1512">
        <f>IFERROR(SMALL(Y346:Y1024,ROW()-ROW($Y$1027)+1),"")</f>
        <v>0</v>
      </c>
      <c r="Z1512">
        <f>IFERROR(SMALL(Z346:Z1024,ROW()-ROW($Z$1027)+1),"")</f>
        <v>0</v>
      </c>
      <c r="AA1512">
        <f>IFERROR(SMALL(AA346:AA1024,ROW()-ROW($AA$1027)+1),"")</f>
        <v>0</v>
      </c>
      <c r="AB1512">
        <f>IFERROR(SMALL(AB346:AB1024,ROW()-ROW($AB$1027)+1),"")</f>
        <v>0</v>
      </c>
      <c r="AC1512">
        <f>IFERROR(SMALL(AC346:AC1024,ROW()-ROW($AC$1027)+1),"")</f>
        <v>0</v>
      </c>
      <c r="AD1512">
        <f>IFERROR(SMALL(AD346:AD1024,ROW()-ROW($AD$1027)+1),"")</f>
        <v>0</v>
      </c>
      <c r="AE1512">
        <f>IFERROR(SMALL(AE346:AE1024,ROW()-ROW($AE$1027)+1),"")</f>
        <v>0</v>
      </c>
      <c r="AF1512">
        <f>IFERROR(SMALL(AF346:AF1024,ROW()-ROW($AF$1027)+1),"")</f>
        <v>0</v>
      </c>
      <c r="AG1512">
        <f>IFERROR(SMALL(AG346:AG1024,ROW()-ROW($AG$1027)+1),"")</f>
        <v>0</v>
      </c>
      <c r="AH1512">
        <f>IFERROR(SMALL(AH346:AH1024,ROW()-ROW($AH$1027)+1),"")</f>
        <v>0</v>
      </c>
      <c r="AI1512">
        <f>IFERROR(SMALL(AI346:AI1024,ROW()-ROW($AI$1027)+1),"")</f>
        <v>0</v>
      </c>
      <c r="AJ1512">
        <f>IFERROR(SMALL(AJ346:AJ1024,ROW()-ROW($AJ$1027)+1),"")</f>
        <v>0</v>
      </c>
      <c r="AM1512">
        <f>IFERROR(SMALL(AM346:AM1024,ROW()-ROW($AM$1027)+1),"")</f>
        <v>0</v>
      </c>
      <c r="AN1512">
        <f>IFERROR(SMALL(AN346:AN1024,ROW()-ROW($AN$1027)+1),"")</f>
        <v>0</v>
      </c>
      <c r="AO1512">
        <f>IFERROR(SMALL(AO346:AO1024,ROW()-ROW($AO$1027)+1),"")</f>
        <v>0</v>
      </c>
      <c r="AP1512">
        <f>IFERROR(SMALL(AP346:AP1024,ROW()-ROW($AP$1027)+1),"")</f>
        <v>0</v>
      </c>
      <c r="AQ1512">
        <f>IFERROR(SMALL(AQ346:AQ1024,ROW()-ROW($AQ$1027)+1),"")</f>
        <v>0</v>
      </c>
      <c r="AR1512">
        <f>IFERROR(SMALL(AR346:AR1024,ROW()-ROW($AR$1027)+1),"")</f>
        <v>0</v>
      </c>
      <c r="AS1512">
        <f>IFERROR(SMALL(AS346:AS1024,ROW()-ROW($AS$1027)+1),"")</f>
        <v>0</v>
      </c>
      <c r="AT1512">
        <f>IFERROR(SMALL(AT346:AT1024,ROW()-ROW($AT$1027)+1),"")</f>
        <v>0</v>
      </c>
      <c r="AU1512">
        <f>IFERROR(SMALL(AU346:AU1024,ROW()-ROW($AU$1027)+1),"")</f>
        <v>0</v>
      </c>
      <c r="AV1512">
        <f>IFERROR(SMALL(AV346:AV1024,ROW()-ROW($AV$1027)+1),"")</f>
        <v>0</v>
      </c>
      <c r="AW1512">
        <f>IFERROR(SMALL(AW346:AW1024,ROW()-ROW($AW$1027)+1),"")</f>
        <v>0</v>
      </c>
      <c r="AX1512">
        <f>IFERROR(SMALL(AX346:AX1024,ROW()-ROW($AX$1027)+1),"")</f>
        <v>0</v>
      </c>
      <c r="AY1512">
        <f>IFERROR(SMALL(AY346:AY1024,ROW()-ROW($AY$1027)+1),"")</f>
        <v>0</v>
      </c>
      <c r="AZ1512">
        <f>IFERROR(SMALL(AZ346:AZ1024,ROW()-ROW($AZ$1027)+1),"")</f>
        <v>0</v>
      </c>
      <c r="BA1512">
        <f>IFERROR(SMALL(BA346:BA1024,ROW()-ROW($BA$1027)+1),"")</f>
        <v>0</v>
      </c>
      <c r="BB1512">
        <f>IFERROR(SMALL(BB346:BB1024,ROW()-ROW($BB$1027)+1),"")</f>
        <v>0</v>
      </c>
      <c r="BC1512">
        <f>IFERROR(SMALL(BC346:BC1024,ROW()-ROW($BC$1027)+1),"")</f>
        <v>0</v>
      </c>
      <c r="BD1512">
        <f>IFERROR(SMALL(BD346:BD1024,ROW()-ROW($BD$1027)+1),"")</f>
        <v>0</v>
      </c>
      <c r="BE1512">
        <f>IFERROR(SMALL(BE346:BE1024,ROW()-ROW($BE$1027)+1),"")</f>
        <v>0</v>
      </c>
      <c r="BF1512">
        <f>IFERROR(SMALL(BF346:BF1024,ROW()-ROW($BF$1027)+1),"")</f>
        <v>0</v>
      </c>
      <c r="BG1512">
        <f>IFERROR(SMALL(BG346:BG1024,ROW()-ROW($BG$1027)+1),"")</f>
        <v>0</v>
      </c>
      <c r="BH1512">
        <f>IFERROR(SMALL(BH346:BH1024,ROW()-ROW($BH$1027)+1),"")</f>
        <v>0</v>
      </c>
      <c r="BI1512">
        <f>IFERROR(SMALL(BI346:BI1024,ROW()-ROW($BI$1027)+1),"")</f>
        <v>0</v>
      </c>
      <c r="BJ1512">
        <f>IFERROR(SMALL(BJ346:BJ1024,ROW()-ROW($BJ$1027)+1),"")</f>
        <v>0</v>
      </c>
      <c r="BK1512">
        <f>IFERROR(SMALL(BK346:BK1024,ROW()-ROW($BK$1027)+1),"")</f>
        <v>0</v>
      </c>
      <c r="BL1512">
        <f>IFERROR(SMALL(BL346:BL1024,ROW()-ROW($BL$1027)+1),"")</f>
        <v>0</v>
      </c>
      <c r="BM1512">
        <f>IFERROR(SMALL(BM346:BM1024,ROW()-ROW($BM$1027)+1),"")</f>
        <v>0</v>
      </c>
      <c r="BN1512">
        <f>IFERROR(SMALL(BN346:BN1024,ROW()-ROW($BN$1027)+1),"")</f>
        <v>0</v>
      </c>
      <c r="BO1512">
        <f>IFERROR(SMALL(BO346:BO1024,ROW()-ROW($BO$1027)+1),"")</f>
        <v>0</v>
      </c>
      <c r="BP1512">
        <f>IFERROR(SMALL(BP346:BP1024,ROW()-ROW($BP$1027)+1),"")</f>
        <v>0</v>
      </c>
      <c r="BQ1512">
        <f>IFERROR(SMALL(BQ346:BQ1024,ROW()-ROW($BQ$1027)+1),"")</f>
        <v>0</v>
      </c>
      <c r="BR1512">
        <f>IFERROR(SMALL(BR346:BR1024,ROW()-ROW($BR$1027)+1),"")</f>
        <v>0</v>
      </c>
    </row>
    <row r="1513" spans="5:70">
      <c r="E1513">
        <f>IFERROR(SMALL(E346:E1024,ROW()-ROW($E$1027)+1),"")</f>
        <v>0</v>
      </c>
      <c r="F1513">
        <f>IFERROR(SMALL(F346:F1024,ROW()-ROW($F$1027)+1),"")</f>
        <v>0</v>
      </c>
      <c r="G1513">
        <f>IFERROR(SMALL(G346:G1024,ROW()-ROW($G$1027)+1),"")</f>
        <v>0</v>
      </c>
      <c r="H1513">
        <f>IFERROR(SMALL(H346:H1024,ROW()-ROW($H$1027)+1),"")</f>
        <v>0</v>
      </c>
      <c r="I1513">
        <f>IFERROR(SMALL(I346:I1024,ROW()-ROW($I$1027)+1),"")</f>
        <v>0</v>
      </c>
      <c r="J1513">
        <f>IFERROR(SMALL(J346:J1024,ROW()-ROW($J$1027)+1),"")</f>
        <v>0</v>
      </c>
      <c r="K1513">
        <f>IFERROR(SMALL(K346:K1024,ROW()-ROW($K$1027)+1),"")</f>
        <v>0</v>
      </c>
      <c r="L1513">
        <f>IFERROR(SMALL(L346:L1024,ROW()-ROW($L$1027)+1),"")</f>
        <v>0</v>
      </c>
      <c r="M1513">
        <f>IFERROR(SMALL(M346:M1024,ROW()-ROW($M$1027)+1),"")</f>
        <v>0</v>
      </c>
      <c r="N1513">
        <f>IFERROR(SMALL(N346:N1024,ROW()-ROW($N$1027)+1),"")</f>
        <v>0</v>
      </c>
      <c r="O1513">
        <f>IFERROR(SMALL(O346:O1024,ROW()-ROW($O$1027)+1),"")</f>
        <v>0</v>
      </c>
      <c r="P1513">
        <f>IFERROR(SMALL(P346:P1024,ROW()-ROW($P$1027)+1),"")</f>
        <v>0</v>
      </c>
      <c r="Q1513">
        <f>IFERROR(SMALL(Q346:Q1024,ROW()-ROW($Q$1027)+1),"")</f>
        <v>0</v>
      </c>
      <c r="R1513">
        <f>IFERROR(SMALL(R346:R1024,ROW()-ROW($R$1027)+1),"")</f>
        <v>0</v>
      </c>
      <c r="S1513">
        <f>IFERROR(SMALL(S346:S1024,ROW()-ROW($S$1027)+1),"")</f>
        <v>0</v>
      </c>
      <c r="T1513">
        <f>IFERROR(SMALL(T346:T1024,ROW()-ROW($T$1027)+1),"")</f>
        <v>0</v>
      </c>
      <c r="U1513">
        <f>IFERROR(SMALL(U346:U1024,ROW()-ROW($U$1027)+1),"")</f>
        <v>0</v>
      </c>
      <c r="V1513">
        <f>IFERROR(SMALL(V346:V1024,ROW()-ROW($V$1027)+1),"")</f>
        <v>0</v>
      </c>
      <c r="W1513">
        <f>IFERROR(SMALL(W346:W1024,ROW()-ROW($W$1027)+1),"")</f>
        <v>0</v>
      </c>
      <c r="X1513">
        <f>IFERROR(SMALL(X346:X1024,ROW()-ROW($X$1027)+1),"")</f>
        <v>0</v>
      </c>
      <c r="Y1513">
        <f>IFERROR(SMALL(Y346:Y1024,ROW()-ROW($Y$1027)+1),"")</f>
        <v>0</v>
      </c>
      <c r="Z1513">
        <f>IFERROR(SMALL(Z346:Z1024,ROW()-ROW($Z$1027)+1),"")</f>
        <v>0</v>
      </c>
      <c r="AA1513">
        <f>IFERROR(SMALL(AA346:AA1024,ROW()-ROW($AA$1027)+1),"")</f>
        <v>0</v>
      </c>
      <c r="AB1513">
        <f>IFERROR(SMALL(AB346:AB1024,ROW()-ROW($AB$1027)+1),"")</f>
        <v>0</v>
      </c>
      <c r="AC1513">
        <f>IFERROR(SMALL(AC346:AC1024,ROW()-ROW($AC$1027)+1),"")</f>
        <v>0</v>
      </c>
      <c r="AD1513">
        <f>IFERROR(SMALL(AD346:AD1024,ROW()-ROW($AD$1027)+1),"")</f>
        <v>0</v>
      </c>
      <c r="AE1513">
        <f>IFERROR(SMALL(AE346:AE1024,ROW()-ROW($AE$1027)+1),"")</f>
        <v>0</v>
      </c>
      <c r="AF1513">
        <f>IFERROR(SMALL(AF346:AF1024,ROW()-ROW($AF$1027)+1),"")</f>
        <v>0</v>
      </c>
      <c r="AG1513">
        <f>IFERROR(SMALL(AG346:AG1024,ROW()-ROW($AG$1027)+1),"")</f>
        <v>0</v>
      </c>
      <c r="AH1513">
        <f>IFERROR(SMALL(AH346:AH1024,ROW()-ROW($AH$1027)+1),"")</f>
        <v>0</v>
      </c>
      <c r="AI1513">
        <f>IFERROR(SMALL(AI346:AI1024,ROW()-ROW($AI$1027)+1),"")</f>
        <v>0</v>
      </c>
      <c r="AJ1513">
        <f>IFERROR(SMALL(AJ346:AJ1024,ROW()-ROW($AJ$1027)+1),"")</f>
        <v>0</v>
      </c>
      <c r="AM1513">
        <f>IFERROR(SMALL(AM346:AM1024,ROW()-ROW($AM$1027)+1),"")</f>
        <v>0</v>
      </c>
      <c r="AN1513">
        <f>IFERROR(SMALL(AN346:AN1024,ROW()-ROW($AN$1027)+1),"")</f>
        <v>0</v>
      </c>
      <c r="AO1513">
        <f>IFERROR(SMALL(AO346:AO1024,ROW()-ROW($AO$1027)+1),"")</f>
        <v>0</v>
      </c>
      <c r="AP1513">
        <f>IFERROR(SMALL(AP346:AP1024,ROW()-ROW($AP$1027)+1),"")</f>
        <v>0</v>
      </c>
      <c r="AQ1513">
        <f>IFERROR(SMALL(AQ346:AQ1024,ROW()-ROW($AQ$1027)+1),"")</f>
        <v>0</v>
      </c>
      <c r="AR1513">
        <f>IFERROR(SMALL(AR346:AR1024,ROW()-ROW($AR$1027)+1),"")</f>
        <v>0</v>
      </c>
      <c r="AS1513">
        <f>IFERROR(SMALL(AS346:AS1024,ROW()-ROW($AS$1027)+1),"")</f>
        <v>0</v>
      </c>
      <c r="AT1513">
        <f>IFERROR(SMALL(AT346:AT1024,ROW()-ROW($AT$1027)+1),"")</f>
        <v>0</v>
      </c>
      <c r="AU1513">
        <f>IFERROR(SMALL(AU346:AU1024,ROW()-ROW($AU$1027)+1),"")</f>
        <v>0</v>
      </c>
      <c r="AV1513">
        <f>IFERROR(SMALL(AV346:AV1024,ROW()-ROW($AV$1027)+1),"")</f>
        <v>0</v>
      </c>
      <c r="AW1513">
        <f>IFERROR(SMALL(AW346:AW1024,ROW()-ROW($AW$1027)+1),"")</f>
        <v>0</v>
      </c>
      <c r="AX1513">
        <f>IFERROR(SMALL(AX346:AX1024,ROW()-ROW($AX$1027)+1),"")</f>
        <v>0</v>
      </c>
      <c r="AY1513">
        <f>IFERROR(SMALL(AY346:AY1024,ROW()-ROW($AY$1027)+1),"")</f>
        <v>0</v>
      </c>
      <c r="AZ1513">
        <f>IFERROR(SMALL(AZ346:AZ1024,ROW()-ROW($AZ$1027)+1),"")</f>
        <v>0</v>
      </c>
      <c r="BA1513">
        <f>IFERROR(SMALL(BA346:BA1024,ROW()-ROW($BA$1027)+1),"")</f>
        <v>0</v>
      </c>
      <c r="BB1513">
        <f>IFERROR(SMALL(BB346:BB1024,ROW()-ROW($BB$1027)+1),"")</f>
        <v>0</v>
      </c>
      <c r="BC1513">
        <f>IFERROR(SMALL(BC346:BC1024,ROW()-ROW($BC$1027)+1),"")</f>
        <v>0</v>
      </c>
      <c r="BD1513">
        <f>IFERROR(SMALL(BD346:BD1024,ROW()-ROW($BD$1027)+1),"")</f>
        <v>0</v>
      </c>
      <c r="BE1513">
        <f>IFERROR(SMALL(BE346:BE1024,ROW()-ROW($BE$1027)+1),"")</f>
        <v>0</v>
      </c>
      <c r="BF1513">
        <f>IFERROR(SMALL(BF346:BF1024,ROW()-ROW($BF$1027)+1),"")</f>
        <v>0</v>
      </c>
      <c r="BG1513">
        <f>IFERROR(SMALL(BG346:BG1024,ROW()-ROW($BG$1027)+1),"")</f>
        <v>0</v>
      </c>
      <c r="BH1513">
        <f>IFERROR(SMALL(BH346:BH1024,ROW()-ROW($BH$1027)+1),"")</f>
        <v>0</v>
      </c>
      <c r="BI1513">
        <f>IFERROR(SMALL(BI346:BI1024,ROW()-ROW($BI$1027)+1),"")</f>
        <v>0</v>
      </c>
      <c r="BJ1513">
        <f>IFERROR(SMALL(BJ346:BJ1024,ROW()-ROW($BJ$1027)+1),"")</f>
        <v>0</v>
      </c>
      <c r="BK1513">
        <f>IFERROR(SMALL(BK346:BK1024,ROW()-ROW($BK$1027)+1),"")</f>
        <v>0</v>
      </c>
      <c r="BL1513">
        <f>IFERROR(SMALL(BL346:BL1024,ROW()-ROW($BL$1027)+1),"")</f>
        <v>0</v>
      </c>
      <c r="BM1513">
        <f>IFERROR(SMALL(BM346:BM1024,ROW()-ROW($BM$1027)+1),"")</f>
        <v>0</v>
      </c>
      <c r="BN1513">
        <f>IFERROR(SMALL(BN346:BN1024,ROW()-ROW($BN$1027)+1),"")</f>
        <v>0</v>
      </c>
      <c r="BO1513">
        <f>IFERROR(SMALL(BO346:BO1024,ROW()-ROW($BO$1027)+1),"")</f>
        <v>0</v>
      </c>
      <c r="BP1513">
        <f>IFERROR(SMALL(BP346:BP1024,ROW()-ROW($BP$1027)+1),"")</f>
        <v>0</v>
      </c>
      <c r="BQ1513">
        <f>IFERROR(SMALL(BQ346:BQ1024,ROW()-ROW($BQ$1027)+1),"")</f>
        <v>0</v>
      </c>
      <c r="BR1513">
        <f>IFERROR(SMALL(BR346:BR1024,ROW()-ROW($BR$1027)+1),"")</f>
        <v>0</v>
      </c>
    </row>
    <row r="1514" spans="5:70">
      <c r="E1514">
        <f>IFERROR(SMALL(E346:E1024,ROW()-ROW($E$1027)+1),"")</f>
        <v>0</v>
      </c>
      <c r="F1514">
        <f>IFERROR(SMALL(F346:F1024,ROW()-ROW($F$1027)+1),"")</f>
        <v>0</v>
      </c>
      <c r="G1514">
        <f>IFERROR(SMALL(G346:G1024,ROW()-ROW($G$1027)+1),"")</f>
        <v>0</v>
      </c>
      <c r="H1514">
        <f>IFERROR(SMALL(H346:H1024,ROW()-ROW($H$1027)+1),"")</f>
        <v>0</v>
      </c>
      <c r="I1514">
        <f>IFERROR(SMALL(I346:I1024,ROW()-ROW($I$1027)+1),"")</f>
        <v>0</v>
      </c>
      <c r="J1514">
        <f>IFERROR(SMALL(J346:J1024,ROW()-ROW($J$1027)+1),"")</f>
        <v>0</v>
      </c>
      <c r="K1514">
        <f>IFERROR(SMALL(K346:K1024,ROW()-ROW($K$1027)+1),"")</f>
        <v>0</v>
      </c>
      <c r="L1514">
        <f>IFERROR(SMALL(L346:L1024,ROW()-ROW($L$1027)+1),"")</f>
        <v>0</v>
      </c>
      <c r="M1514">
        <f>IFERROR(SMALL(M346:M1024,ROW()-ROW($M$1027)+1),"")</f>
        <v>0</v>
      </c>
      <c r="N1514">
        <f>IFERROR(SMALL(N346:N1024,ROW()-ROW($N$1027)+1),"")</f>
        <v>0</v>
      </c>
      <c r="O1514">
        <f>IFERROR(SMALL(O346:O1024,ROW()-ROW($O$1027)+1),"")</f>
        <v>0</v>
      </c>
      <c r="P1514">
        <f>IFERROR(SMALL(P346:P1024,ROW()-ROW($P$1027)+1),"")</f>
        <v>0</v>
      </c>
      <c r="Q1514">
        <f>IFERROR(SMALL(Q346:Q1024,ROW()-ROW($Q$1027)+1),"")</f>
        <v>0</v>
      </c>
      <c r="R1514">
        <f>IFERROR(SMALL(R346:R1024,ROW()-ROW($R$1027)+1),"")</f>
        <v>0</v>
      </c>
      <c r="S1514">
        <f>IFERROR(SMALL(S346:S1024,ROW()-ROW($S$1027)+1),"")</f>
        <v>0</v>
      </c>
      <c r="T1514">
        <f>IFERROR(SMALL(T346:T1024,ROW()-ROW($T$1027)+1),"")</f>
        <v>0</v>
      </c>
      <c r="U1514">
        <f>IFERROR(SMALL(U346:U1024,ROW()-ROW($U$1027)+1),"")</f>
        <v>0</v>
      </c>
      <c r="V1514">
        <f>IFERROR(SMALL(V346:V1024,ROW()-ROW($V$1027)+1),"")</f>
        <v>0</v>
      </c>
      <c r="W1514">
        <f>IFERROR(SMALL(W346:W1024,ROW()-ROW($W$1027)+1),"")</f>
        <v>0</v>
      </c>
      <c r="X1514">
        <f>IFERROR(SMALL(X346:X1024,ROW()-ROW($X$1027)+1),"")</f>
        <v>0</v>
      </c>
      <c r="Y1514">
        <f>IFERROR(SMALL(Y346:Y1024,ROW()-ROW($Y$1027)+1),"")</f>
        <v>0</v>
      </c>
      <c r="Z1514">
        <f>IFERROR(SMALL(Z346:Z1024,ROW()-ROW($Z$1027)+1),"")</f>
        <v>0</v>
      </c>
      <c r="AA1514">
        <f>IFERROR(SMALL(AA346:AA1024,ROW()-ROW($AA$1027)+1),"")</f>
        <v>0</v>
      </c>
      <c r="AB1514">
        <f>IFERROR(SMALL(AB346:AB1024,ROW()-ROW($AB$1027)+1),"")</f>
        <v>0</v>
      </c>
      <c r="AC1514">
        <f>IFERROR(SMALL(AC346:AC1024,ROW()-ROW($AC$1027)+1),"")</f>
        <v>0</v>
      </c>
      <c r="AD1514">
        <f>IFERROR(SMALL(AD346:AD1024,ROW()-ROW($AD$1027)+1),"")</f>
        <v>0</v>
      </c>
      <c r="AE1514">
        <f>IFERROR(SMALL(AE346:AE1024,ROW()-ROW($AE$1027)+1),"")</f>
        <v>0</v>
      </c>
      <c r="AF1514">
        <f>IFERROR(SMALL(AF346:AF1024,ROW()-ROW($AF$1027)+1),"")</f>
        <v>0</v>
      </c>
      <c r="AG1514">
        <f>IFERROR(SMALL(AG346:AG1024,ROW()-ROW($AG$1027)+1),"")</f>
        <v>0</v>
      </c>
      <c r="AH1514">
        <f>IFERROR(SMALL(AH346:AH1024,ROW()-ROW($AH$1027)+1),"")</f>
        <v>0</v>
      </c>
      <c r="AI1514">
        <f>IFERROR(SMALL(AI346:AI1024,ROW()-ROW($AI$1027)+1),"")</f>
        <v>0</v>
      </c>
      <c r="AJ1514">
        <f>IFERROR(SMALL(AJ346:AJ1024,ROW()-ROW($AJ$1027)+1),"")</f>
        <v>0</v>
      </c>
      <c r="AM1514">
        <f>IFERROR(SMALL(AM346:AM1024,ROW()-ROW($AM$1027)+1),"")</f>
        <v>0</v>
      </c>
      <c r="AN1514">
        <f>IFERROR(SMALL(AN346:AN1024,ROW()-ROW($AN$1027)+1),"")</f>
        <v>0</v>
      </c>
      <c r="AO1514">
        <f>IFERROR(SMALL(AO346:AO1024,ROW()-ROW($AO$1027)+1),"")</f>
        <v>0</v>
      </c>
      <c r="AP1514">
        <f>IFERROR(SMALL(AP346:AP1024,ROW()-ROW($AP$1027)+1),"")</f>
        <v>0</v>
      </c>
      <c r="AQ1514">
        <f>IFERROR(SMALL(AQ346:AQ1024,ROW()-ROW($AQ$1027)+1),"")</f>
        <v>0</v>
      </c>
      <c r="AR1514">
        <f>IFERROR(SMALL(AR346:AR1024,ROW()-ROW($AR$1027)+1),"")</f>
        <v>0</v>
      </c>
      <c r="AS1514">
        <f>IFERROR(SMALL(AS346:AS1024,ROW()-ROW($AS$1027)+1),"")</f>
        <v>0</v>
      </c>
      <c r="AT1514">
        <f>IFERROR(SMALL(AT346:AT1024,ROW()-ROW($AT$1027)+1),"")</f>
        <v>0</v>
      </c>
      <c r="AU1514">
        <f>IFERROR(SMALL(AU346:AU1024,ROW()-ROW($AU$1027)+1),"")</f>
        <v>0</v>
      </c>
      <c r="AV1514">
        <f>IFERROR(SMALL(AV346:AV1024,ROW()-ROW($AV$1027)+1),"")</f>
        <v>0</v>
      </c>
      <c r="AW1514">
        <f>IFERROR(SMALL(AW346:AW1024,ROW()-ROW($AW$1027)+1),"")</f>
        <v>0</v>
      </c>
      <c r="AX1514">
        <f>IFERROR(SMALL(AX346:AX1024,ROW()-ROW($AX$1027)+1),"")</f>
        <v>0</v>
      </c>
      <c r="AY1514">
        <f>IFERROR(SMALL(AY346:AY1024,ROW()-ROW($AY$1027)+1),"")</f>
        <v>0</v>
      </c>
      <c r="AZ1514">
        <f>IFERROR(SMALL(AZ346:AZ1024,ROW()-ROW($AZ$1027)+1),"")</f>
        <v>0</v>
      </c>
      <c r="BA1514">
        <f>IFERROR(SMALL(BA346:BA1024,ROW()-ROW($BA$1027)+1),"")</f>
        <v>0</v>
      </c>
      <c r="BB1514">
        <f>IFERROR(SMALL(BB346:BB1024,ROW()-ROW($BB$1027)+1),"")</f>
        <v>0</v>
      </c>
      <c r="BC1514">
        <f>IFERROR(SMALL(BC346:BC1024,ROW()-ROW($BC$1027)+1),"")</f>
        <v>0</v>
      </c>
      <c r="BD1514">
        <f>IFERROR(SMALL(BD346:BD1024,ROW()-ROW($BD$1027)+1),"")</f>
        <v>0</v>
      </c>
      <c r="BE1514">
        <f>IFERROR(SMALL(BE346:BE1024,ROW()-ROW($BE$1027)+1),"")</f>
        <v>0</v>
      </c>
      <c r="BF1514">
        <f>IFERROR(SMALL(BF346:BF1024,ROW()-ROW($BF$1027)+1),"")</f>
        <v>0</v>
      </c>
      <c r="BG1514">
        <f>IFERROR(SMALL(BG346:BG1024,ROW()-ROW($BG$1027)+1),"")</f>
        <v>0</v>
      </c>
      <c r="BH1514">
        <f>IFERROR(SMALL(BH346:BH1024,ROW()-ROW($BH$1027)+1),"")</f>
        <v>0</v>
      </c>
      <c r="BI1514">
        <f>IFERROR(SMALL(BI346:BI1024,ROW()-ROW($BI$1027)+1),"")</f>
        <v>0</v>
      </c>
      <c r="BJ1514">
        <f>IFERROR(SMALL(BJ346:BJ1024,ROW()-ROW($BJ$1027)+1),"")</f>
        <v>0</v>
      </c>
      <c r="BK1514">
        <f>IFERROR(SMALL(BK346:BK1024,ROW()-ROW($BK$1027)+1),"")</f>
        <v>0</v>
      </c>
      <c r="BL1514">
        <f>IFERROR(SMALL(BL346:BL1024,ROW()-ROW($BL$1027)+1),"")</f>
        <v>0</v>
      </c>
      <c r="BM1514">
        <f>IFERROR(SMALL(BM346:BM1024,ROW()-ROW($BM$1027)+1),"")</f>
        <v>0</v>
      </c>
      <c r="BN1514">
        <f>IFERROR(SMALL(BN346:BN1024,ROW()-ROW($BN$1027)+1),"")</f>
        <v>0</v>
      </c>
      <c r="BO1514">
        <f>IFERROR(SMALL(BO346:BO1024,ROW()-ROW($BO$1027)+1),"")</f>
        <v>0</v>
      </c>
      <c r="BP1514">
        <f>IFERROR(SMALL(BP346:BP1024,ROW()-ROW($BP$1027)+1),"")</f>
        <v>0</v>
      </c>
      <c r="BQ1514">
        <f>IFERROR(SMALL(BQ346:BQ1024,ROW()-ROW($BQ$1027)+1),"")</f>
        <v>0</v>
      </c>
      <c r="BR1514">
        <f>IFERROR(SMALL(BR346:BR1024,ROW()-ROW($BR$1027)+1),"")</f>
        <v>0</v>
      </c>
    </row>
    <row r="1515" spans="5:70">
      <c r="E1515">
        <f>IFERROR(SMALL(E346:E1024,ROW()-ROW($E$1027)+1),"")</f>
        <v>0</v>
      </c>
      <c r="F1515">
        <f>IFERROR(SMALL(F346:F1024,ROW()-ROW($F$1027)+1),"")</f>
        <v>0</v>
      </c>
      <c r="G1515">
        <f>IFERROR(SMALL(G346:G1024,ROW()-ROW($G$1027)+1),"")</f>
        <v>0</v>
      </c>
      <c r="H1515">
        <f>IFERROR(SMALL(H346:H1024,ROW()-ROW($H$1027)+1),"")</f>
        <v>0</v>
      </c>
      <c r="I1515">
        <f>IFERROR(SMALL(I346:I1024,ROW()-ROW($I$1027)+1),"")</f>
        <v>0</v>
      </c>
      <c r="J1515">
        <f>IFERROR(SMALL(J346:J1024,ROW()-ROW($J$1027)+1),"")</f>
        <v>0</v>
      </c>
      <c r="K1515">
        <f>IFERROR(SMALL(K346:K1024,ROW()-ROW($K$1027)+1),"")</f>
        <v>0</v>
      </c>
      <c r="L1515">
        <f>IFERROR(SMALL(L346:L1024,ROW()-ROW($L$1027)+1),"")</f>
        <v>0</v>
      </c>
      <c r="M1515">
        <f>IFERROR(SMALL(M346:M1024,ROW()-ROW($M$1027)+1),"")</f>
        <v>0</v>
      </c>
      <c r="N1515">
        <f>IFERROR(SMALL(N346:N1024,ROW()-ROW($N$1027)+1),"")</f>
        <v>0</v>
      </c>
      <c r="O1515">
        <f>IFERROR(SMALL(O346:O1024,ROW()-ROW($O$1027)+1),"")</f>
        <v>0</v>
      </c>
      <c r="P1515">
        <f>IFERROR(SMALL(P346:P1024,ROW()-ROW($P$1027)+1),"")</f>
        <v>0</v>
      </c>
      <c r="Q1515">
        <f>IFERROR(SMALL(Q346:Q1024,ROW()-ROW($Q$1027)+1),"")</f>
        <v>0</v>
      </c>
      <c r="R1515">
        <f>IFERROR(SMALL(R346:R1024,ROW()-ROW($R$1027)+1),"")</f>
        <v>0</v>
      </c>
      <c r="S1515">
        <f>IFERROR(SMALL(S346:S1024,ROW()-ROW($S$1027)+1),"")</f>
        <v>0</v>
      </c>
      <c r="T1515">
        <f>IFERROR(SMALL(T346:T1024,ROW()-ROW($T$1027)+1),"")</f>
        <v>0</v>
      </c>
      <c r="U1515">
        <f>IFERROR(SMALL(U346:U1024,ROW()-ROW($U$1027)+1),"")</f>
        <v>0</v>
      </c>
      <c r="V1515">
        <f>IFERROR(SMALL(V346:V1024,ROW()-ROW($V$1027)+1),"")</f>
        <v>0</v>
      </c>
      <c r="W1515">
        <f>IFERROR(SMALL(W346:W1024,ROW()-ROW($W$1027)+1),"")</f>
        <v>0</v>
      </c>
      <c r="X1515">
        <f>IFERROR(SMALL(X346:X1024,ROW()-ROW($X$1027)+1),"")</f>
        <v>0</v>
      </c>
      <c r="Y1515">
        <f>IFERROR(SMALL(Y346:Y1024,ROW()-ROW($Y$1027)+1),"")</f>
        <v>0</v>
      </c>
      <c r="Z1515">
        <f>IFERROR(SMALL(Z346:Z1024,ROW()-ROW($Z$1027)+1),"")</f>
        <v>0</v>
      </c>
      <c r="AA1515">
        <f>IFERROR(SMALL(AA346:AA1024,ROW()-ROW($AA$1027)+1),"")</f>
        <v>0</v>
      </c>
      <c r="AB1515">
        <f>IFERROR(SMALL(AB346:AB1024,ROW()-ROW($AB$1027)+1),"")</f>
        <v>0</v>
      </c>
      <c r="AC1515">
        <f>IFERROR(SMALL(AC346:AC1024,ROW()-ROW($AC$1027)+1),"")</f>
        <v>0</v>
      </c>
      <c r="AD1515">
        <f>IFERROR(SMALL(AD346:AD1024,ROW()-ROW($AD$1027)+1),"")</f>
        <v>0</v>
      </c>
      <c r="AE1515">
        <f>IFERROR(SMALL(AE346:AE1024,ROW()-ROW($AE$1027)+1),"")</f>
        <v>0</v>
      </c>
      <c r="AF1515">
        <f>IFERROR(SMALL(AF346:AF1024,ROW()-ROW($AF$1027)+1),"")</f>
        <v>0</v>
      </c>
      <c r="AG1515">
        <f>IFERROR(SMALL(AG346:AG1024,ROW()-ROW($AG$1027)+1),"")</f>
        <v>0</v>
      </c>
      <c r="AH1515">
        <f>IFERROR(SMALL(AH346:AH1024,ROW()-ROW($AH$1027)+1),"")</f>
        <v>0</v>
      </c>
      <c r="AI1515">
        <f>IFERROR(SMALL(AI346:AI1024,ROW()-ROW($AI$1027)+1),"")</f>
        <v>0</v>
      </c>
      <c r="AJ1515">
        <f>IFERROR(SMALL(AJ346:AJ1024,ROW()-ROW($AJ$1027)+1),"")</f>
        <v>0</v>
      </c>
      <c r="AM1515">
        <f>IFERROR(SMALL(AM346:AM1024,ROW()-ROW($AM$1027)+1),"")</f>
        <v>0</v>
      </c>
      <c r="AN1515">
        <f>IFERROR(SMALL(AN346:AN1024,ROW()-ROW($AN$1027)+1),"")</f>
        <v>0</v>
      </c>
      <c r="AO1515">
        <f>IFERROR(SMALL(AO346:AO1024,ROW()-ROW($AO$1027)+1),"")</f>
        <v>0</v>
      </c>
      <c r="AP1515">
        <f>IFERROR(SMALL(AP346:AP1024,ROW()-ROW($AP$1027)+1),"")</f>
        <v>0</v>
      </c>
      <c r="AQ1515">
        <f>IFERROR(SMALL(AQ346:AQ1024,ROW()-ROW($AQ$1027)+1),"")</f>
        <v>0</v>
      </c>
      <c r="AR1515">
        <f>IFERROR(SMALL(AR346:AR1024,ROW()-ROW($AR$1027)+1),"")</f>
        <v>0</v>
      </c>
      <c r="AS1515">
        <f>IFERROR(SMALL(AS346:AS1024,ROW()-ROW($AS$1027)+1),"")</f>
        <v>0</v>
      </c>
      <c r="AT1515">
        <f>IFERROR(SMALL(AT346:AT1024,ROW()-ROW($AT$1027)+1),"")</f>
        <v>0</v>
      </c>
      <c r="AU1515">
        <f>IFERROR(SMALL(AU346:AU1024,ROW()-ROW($AU$1027)+1),"")</f>
        <v>0</v>
      </c>
      <c r="AV1515">
        <f>IFERROR(SMALL(AV346:AV1024,ROW()-ROW($AV$1027)+1),"")</f>
        <v>0</v>
      </c>
      <c r="AW1515">
        <f>IFERROR(SMALL(AW346:AW1024,ROW()-ROW($AW$1027)+1),"")</f>
        <v>0</v>
      </c>
      <c r="AX1515">
        <f>IFERROR(SMALL(AX346:AX1024,ROW()-ROW($AX$1027)+1),"")</f>
        <v>0</v>
      </c>
      <c r="AY1515">
        <f>IFERROR(SMALL(AY346:AY1024,ROW()-ROW($AY$1027)+1),"")</f>
        <v>0</v>
      </c>
      <c r="AZ1515">
        <f>IFERROR(SMALL(AZ346:AZ1024,ROW()-ROW($AZ$1027)+1),"")</f>
        <v>0</v>
      </c>
      <c r="BA1515">
        <f>IFERROR(SMALL(BA346:BA1024,ROW()-ROW($BA$1027)+1),"")</f>
        <v>0</v>
      </c>
      <c r="BB1515">
        <f>IFERROR(SMALL(BB346:BB1024,ROW()-ROW($BB$1027)+1),"")</f>
        <v>0</v>
      </c>
      <c r="BC1515">
        <f>IFERROR(SMALL(BC346:BC1024,ROW()-ROW($BC$1027)+1),"")</f>
        <v>0</v>
      </c>
      <c r="BD1515">
        <f>IFERROR(SMALL(BD346:BD1024,ROW()-ROW($BD$1027)+1),"")</f>
        <v>0</v>
      </c>
      <c r="BE1515">
        <f>IFERROR(SMALL(BE346:BE1024,ROW()-ROW($BE$1027)+1),"")</f>
        <v>0</v>
      </c>
      <c r="BF1515">
        <f>IFERROR(SMALL(BF346:BF1024,ROW()-ROW($BF$1027)+1),"")</f>
        <v>0</v>
      </c>
      <c r="BG1515">
        <f>IFERROR(SMALL(BG346:BG1024,ROW()-ROW($BG$1027)+1),"")</f>
        <v>0</v>
      </c>
      <c r="BH1515">
        <f>IFERROR(SMALL(BH346:BH1024,ROW()-ROW($BH$1027)+1),"")</f>
        <v>0</v>
      </c>
      <c r="BI1515">
        <f>IFERROR(SMALL(BI346:BI1024,ROW()-ROW($BI$1027)+1),"")</f>
        <v>0</v>
      </c>
      <c r="BJ1515">
        <f>IFERROR(SMALL(BJ346:BJ1024,ROW()-ROW($BJ$1027)+1),"")</f>
        <v>0</v>
      </c>
      <c r="BK1515">
        <f>IFERROR(SMALL(BK346:BK1024,ROW()-ROW($BK$1027)+1),"")</f>
        <v>0</v>
      </c>
      <c r="BL1515">
        <f>IFERROR(SMALL(BL346:BL1024,ROW()-ROW($BL$1027)+1),"")</f>
        <v>0</v>
      </c>
      <c r="BM1515">
        <f>IFERROR(SMALL(BM346:BM1024,ROW()-ROW($BM$1027)+1),"")</f>
        <v>0</v>
      </c>
      <c r="BN1515">
        <f>IFERROR(SMALL(BN346:BN1024,ROW()-ROW($BN$1027)+1),"")</f>
        <v>0</v>
      </c>
      <c r="BO1515">
        <f>IFERROR(SMALL(BO346:BO1024,ROW()-ROW($BO$1027)+1),"")</f>
        <v>0</v>
      </c>
      <c r="BP1515">
        <f>IFERROR(SMALL(BP346:BP1024,ROW()-ROW($BP$1027)+1),"")</f>
        <v>0</v>
      </c>
      <c r="BQ1515">
        <f>IFERROR(SMALL(BQ346:BQ1024,ROW()-ROW($BQ$1027)+1),"")</f>
        <v>0</v>
      </c>
      <c r="BR1515">
        <f>IFERROR(SMALL(BR346:BR1024,ROW()-ROW($BR$1027)+1),"")</f>
        <v>0</v>
      </c>
    </row>
    <row r="1516" spans="5:70">
      <c r="E1516">
        <f>IFERROR(SMALL(E346:E1024,ROW()-ROW($E$1027)+1),"")</f>
        <v>0</v>
      </c>
      <c r="F1516">
        <f>IFERROR(SMALL(F346:F1024,ROW()-ROW($F$1027)+1),"")</f>
        <v>0</v>
      </c>
      <c r="G1516">
        <f>IFERROR(SMALL(G346:G1024,ROW()-ROW($G$1027)+1),"")</f>
        <v>0</v>
      </c>
      <c r="H1516">
        <f>IFERROR(SMALL(H346:H1024,ROW()-ROW($H$1027)+1),"")</f>
        <v>0</v>
      </c>
      <c r="I1516">
        <f>IFERROR(SMALL(I346:I1024,ROW()-ROW($I$1027)+1),"")</f>
        <v>0</v>
      </c>
      <c r="J1516">
        <f>IFERROR(SMALL(J346:J1024,ROW()-ROW($J$1027)+1),"")</f>
        <v>0</v>
      </c>
      <c r="K1516">
        <f>IFERROR(SMALL(K346:K1024,ROW()-ROW($K$1027)+1),"")</f>
        <v>0</v>
      </c>
      <c r="L1516">
        <f>IFERROR(SMALL(L346:L1024,ROW()-ROW($L$1027)+1),"")</f>
        <v>0</v>
      </c>
      <c r="M1516">
        <f>IFERROR(SMALL(M346:M1024,ROW()-ROW($M$1027)+1),"")</f>
        <v>0</v>
      </c>
      <c r="N1516">
        <f>IFERROR(SMALL(N346:N1024,ROW()-ROW($N$1027)+1),"")</f>
        <v>0</v>
      </c>
      <c r="O1516">
        <f>IFERROR(SMALL(O346:O1024,ROW()-ROW($O$1027)+1),"")</f>
        <v>0</v>
      </c>
      <c r="P1516">
        <f>IFERROR(SMALL(P346:P1024,ROW()-ROW($P$1027)+1),"")</f>
        <v>0</v>
      </c>
      <c r="Q1516">
        <f>IFERROR(SMALL(Q346:Q1024,ROW()-ROW($Q$1027)+1),"")</f>
        <v>0</v>
      </c>
      <c r="R1516">
        <f>IFERROR(SMALL(R346:R1024,ROW()-ROW($R$1027)+1),"")</f>
        <v>0</v>
      </c>
      <c r="S1516">
        <f>IFERROR(SMALL(S346:S1024,ROW()-ROW($S$1027)+1),"")</f>
        <v>0</v>
      </c>
      <c r="T1516">
        <f>IFERROR(SMALL(T346:T1024,ROW()-ROW($T$1027)+1),"")</f>
        <v>0</v>
      </c>
      <c r="U1516">
        <f>IFERROR(SMALL(U346:U1024,ROW()-ROW($U$1027)+1),"")</f>
        <v>0</v>
      </c>
      <c r="V1516">
        <f>IFERROR(SMALL(V346:V1024,ROW()-ROW($V$1027)+1),"")</f>
        <v>0</v>
      </c>
      <c r="W1516">
        <f>IFERROR(SMALL(W346:W1024,ROW()-ROW($W$1027)+1),"")</f>
        <v>0</v>
      </c>
      <c r="X1516">
        <f>IFERROR(SMALL(X346:X1024,ROW()-ROW($X$1027)+1),"")</f>
        <v>0</v>
      </c>
      <c r="Y1516">
        <f>IFERROR(SMALL(Y346:Y1024,ROW()-ROW($Y$1027)+1),"")</f>
        <v>0</v>
      </c>
      <c r="Z1516">
        <f>IFERROR(SMALL(Z346:Z1024,ROW()-ROW($Z$1027)+1),"")</f>
        <v>0</v>
      </c>
      <c r="AA1516">
        <f>IFERROR(SMALL(AA346:AA1024,ROW()-ROW($AA$1027)+1),"")</f>
        <v>0</v>
      </c>
      <c r="AB1516">
        <f>IFERROR(SMALL(AB346:AB1024,ROW()-ROW($AB$1027)+1),"")</f>
        <v>0</v>
      </c>
      <c r="AC1516">
        <f>IFERROR(SMALL(AC346:AC1024,ROW()-ROW($AC$1027)+1),"")</f>
        <v>0</v>
      </c>
      <c r="AD1516">
        <f>IFERROR(SMALL(AD346:AD1024,ROW()-ROW($AD$1027)+1),"")</f>
        <v>0</v>
      </c>
      <c r="AE1516">
        <f>IFERROR(SMALL(AE346:AE1024,ROW()-ROW($AE$1027)+1),"")</f>
        <v>0</v>
      </c>
      <c r="AF1516">
        <f>IFERROR(SMALL(AF346:AF1024,ROW()-ROW($AF$1027)+1),"")</f>
        <v>0</v>
      </c>
      <c r="AG1516">
        <f>IFERROR(SMALL(AG346:AG1024,ROW()-ROW($AG$1027)+1),"")</f>
        <v>0</v>
      </c>
      <c r="AH1516">
        <f>IFERROR(SMALL(AH346:AH1024,ROW()-ROW($AH$1027)+1),"")</f>
        <v>0</v>
      </c>
      <c r="AI1516">
        <f>IFERROR(SMALL(AI346:AI1024,ROW()-ROW($AI$1027)+1),"")</f>
        <v>0</v>
      </c>
      <c r="AJ1516">
        <f>IFERROR(SMALL(AJ346:AJ1024,ROW()-ROW($AJ$1027)+1),"")</f>
        <v>0</v>
      </c>
      <c r="AM1516">
        <f>IFERROR(SMALL(AM346:AM1024,ROW()-ROW($AM$1027)+1),"")</f>
        <v>0</v>
      </c>
      <c r="AN1516">
        <f>IFERROR(SMALL(AN346:AN1024,ROW()-ROW($AN$1027)+1),"")</f>
        <v>0</v>
      </c>
      <c r="AO1516">
        <f>IFERROR(SMALL(AO346:AO1024,ROW()-ROW($AO$1027)+1),"")</f>
        <v>0</v>
      </c>
      <c r="AP1516">
        <f>IFERROR(SMALL(AP346:AP1024,ROW()-ROW($AP$1027)+1),"")</f>
        <v>0</v>
      </c>
      <c r="AQ1516">
        <f>IFERROR(SMALL(AQ346:AQ1024,ROW()-ROW($AQ$1027)+1),"")</f>
        <v>0</v>
      </c>
      <c r="AR1516">
        <f>IFERROR(SMALL(AR346:AR1024,ROW()-ROW($AR$1027)+1),"")</f>
        <v>0</v>
      </c>
      <c r="AS1516">
        <f>IFERROR(SMALL(AS346:AS1024,ROW()-ROW($AS$1027)+1),"")</f>
        <v>0</v>
      </c>
      <c r="AT1516">
        <f>IFERROR(SMALL(AT346:AT1024,ROW()-ROW($AT$1027)+1),"")</f>
        <v>0</v>
      </c>
      <c r="AU1516">
        <f>IFERROR(SMALL(AU346:AU1024,ROW()-ROW($AU$1027)+1),"")</f>
        <v>0</v>
      </c>
      <c r="AV1516">
        <f>IFERROR(SMALL(AV346:AV1024,ROW()-ROW($AV$1027)+1),"")</f>
        <v>0</v>
      </c>
      <c r="AW1516">
        <f>IFERROR(SMALL(AW346:AW1024,ROW()-ROW($AW$1027)+1),"")</f>
        <v>0</v>
      </c>
      <c r="AX1516">
        <f>IFERROR(SMALL(AX346:AX1024,ROW()-ROW($AX$1027)+1),"")</f>
        <v>0</v>
      </c>
      <c r="AY1516">
        <f>IFERROR(SMALL(AY346:AY1024,ROW()-ROW($AY$1027)+1),"")</f>
        <v>0</v>
      </c>
      <c r="AZ1516">
        <f>IFERROR(SMALL(AZ346:AZ1024,ROW()-ROW($AZ$1027)+1),"")</f>
        <v>0</v>
      </c>
      <c r="BA1516">
        <f>IFERROR(SMALL(BA346:BA1024,ROW()-ROW($BA$1027)+1),"")</f>
        <v>0</v>
      </c>
      <c r="BB1516">
        <f>IFERROR(SMALL(BB346:BB1024,ROW()-ROW($BB$1027)+1),"")</f>
        <v>0</v>
      </c>
      <c r="BC1516">
        <f>IFERROR(SMALL(BC346:BC1024,ROW()-ROW($BC$1027)+1),"")</f>
        <v>0</v>
      </c>
      <c r="BD1516">
        <f>IFERROR(SMALL(BD346:BD1024,ROW()-ROW($BD$1027)+1),"")</f>
        <v>0</v>
      </c>
      <c r="BE1516">
        <f>IFERROR(SMALL(BE346:BE1024,ROW()-ROW($BE$1027)+1),"")</f>
        <v>0</v>
      </c>
      <c r="BF1516">
        <f>IFERROR(SMALL(BF346:BF1024,ROW()-ROW($BF$1027)+1),"")</f>
        <v>0</v>
      </c>
      <c r="BG1516">
        <f>IFERROR(SMALL(BG346:BG1024,ROW()-ROW($BG$1027)+1),"")</f>
        <v>0</v>
      </c>
      <c r="BH1516">
        <f>IFERROR(SMALL(BH346:BH1024,ROW()-ROW($BH$1027)+1),"")</f>
        <v>0</v>
      </c>
      <c r="BI1516">
        <f>IFERROR(SMALL(BI346:BI1024,ROW()-ROW($BI$1027)+1),"")</f>
        <v>0</v>
      </c>
      <c r="BJ1516">
        <f>IFERROR(SMALL(BJ346:BJ1024,ROW()-ROW($BJ$1027)+1),"")</f>
        <v>0</v>
      </c>
      <c r="BK1516">
        <f>IFERROR(SMALL(BK346:BK1024,ROW()-ROW($BK$1027)+1),"")</f>
        <v>0</v>
      </c>
      <c r="BL1516">
        <f>IFERROR(SMALL(BL346:BL1024,ROW()-ROW($BL$1027)+1),"")</f>
        <v>0</v>
      </c>
      <c r="BM1516">
        <f>IFERROR(SMALL(BM346:BM1024,ROW()-ROW($BM$1027)+1),"")</f>
        <v>0</v>
      </c>
      <c r="BN1516">
        <f>IFERROR(SMALL(BN346:BN1024,ROW()-ROW($BN$1027)+1),"")</f>
        <v>0</v>
      </c>
      <c r="BO1516">
        <f>IFERROR(SMALL(BO346:BO1024,ROW()-ROW($BO$1027)+1),"")</f>
        <v>0</v>
      </c>
      <c r="BP1516">
        <f>IFERROR(SMALL(BP346:BP1024,ROW()-ROW($BP$1027)+1),"")</f>
        <v>0</v>
      </c>
      <c r="BQ1516">
        <f>IFERROR(SMALL(BQ346:BQ1024,ROW()-ROW($BQ$1027)+1),"")</f>
        <v>0</v>
      </c>
      <c r="BR1516">
        <f>IFERROR(SMALL(BR346:BR1024,ROW()-ROW($BR$1027)+1),"")</f>
        <v>0</v>
      </c>
    </row>
    <row r="1517" spans="5:70">
      <c r="E1517">
        <f>IFERROR(SMALL(E346:E1024,ROW()-ROW($E$1027)+1),"")</f>
        <v>0</v>
      </c>
      <c r="F1517">
        <f>IFERROR(SMALL(F346:F1024,ROW()-ROW($F$1027)+1),"")</f>
        <v>0</v>
      </c>
      <c r="G1517">
        <f>IFERROR(SMALL(G346:G1024,ROW()-ROW($G$1027)+1),"")</f>
        <v>0</v>
      </c>
      <c r="H1517">
        <f>IFERROR(SMALL(H346:H1024,ROW()-ROW($H$1027)+1),"")</f>
        <v>0</v>
      </c>
      <c r="I1517">
        <f>IFERROR(SMALL(I346:I1024,ROW()-ROW($I$1027)+1),"")</f>
        <v>0</v>
      </c>
      <c r="J1517">
        <f>IFERROR(SMALL(J346:J1024,ROW()-ROW($J$1027)+1),"")</f>
        <v>0</v>
      </c>
      <c r="K1517">
        <f>IFERROR(SMALL(K346:K1024,ROW()-ROW($K$1027)+1),"")</f>
        <v>0</v>
      </c>
      <c r="L1517">
        <f>IFERROR(SMALL(L346:L1024,ROW()-ROW($L$1027)+1),"")</f>
        <v>0</v>
      </c>
      <c r="M1517">
        <f>IFERROR(SMALL(M346:M1024,ROW()-ROW($M$1027)+1),"")</f>
        <v>0</v>
      </c>
      <c r="N1517">
        <f>IFERROR(SMALL(N346:N1024,ROW()-ROW($N$1027)+1),"")</f>
        <v>0</v>
      </c>
      <c r="O1517">
        <f>IFERROR(SMALL(O346:O1024,ROW()-ROW($O$1027)+1),"")</f>
        <v>0</v>
      </c>
      <c r="P1517">
        <f>IFERROR(SMALL(P346:P1024,ROW()-ROW($P$1027)+1),"")</f>
        <v>0</v>
      </c>
      <c r="Q1517">
        <f>IFERROR(SMALL(Q346:Q1024,ROW()-ROW($Q$1027)+1),"")</f>
        <v>0</v>
      </c>
      <c r="R1517">
        <f>IFERROR(SMALL(R346:R1024,ROW()-ROW($R$1027)+1),"")</f>
        <v>0</v>
      </c>
      <c r="S1517">
        <f>IFERROR(SMALL(S346:S1024,ROW()-ROW($S$1027)+1),"")</f>
        <v>0</v>
      </c>
      <c r="T1517">
        <f>IFERROR(SMALL(T346:T1024,ROW()-ROW($T$1027)+1),"")</f>
        <v>0</v>
      </c>
      <c r="U1517">
        <f>IFERROR(SMALL(U346:U1024,ROW()-ROW($U$1027)+1),"")</f>
        <v>0</v>
      </c>
      <c r="V1517">
        <f>IFERROR(SMALL(V346:V1024,ROW()-ROW($V$1027)+1),"")</f>
        <v>0</v>
      </c>
      <c r="W1517">
        <f>IFERROR(SMALL(W346:W1024,ROW()-ROW($W$1027)+1),"")</f>
        <v>0</v>
      </c>
      <c r="X1517">
        <f>IFERROR(SMALL(X346:X1024,ROW()-ROW($X$1027)+1),"")</f>
        <v>0</v>
      </c>
      <c r="Y1517">
        <f>IFERROR(SMALL(Y346:Y1024,ROW()-ROW($Y$1027)+1),"")</f>
        <v>0</v>
      </c>
      <c r="Z1517">
        <f>IFERROR(SMALL(Z346:Z1024,ROW()-ROW($Z$1027)+1),"")</f>
        <v>0</v>
      </c>
      <c r="AA1517">
        <f>IFERROR(SMALL(AA346:AA1024,ROW()-ROW($AA$1027)+1),"")</f>
        <v>0</v>
      </c>
      <c r="AB1517">
        <f>IFERROR(SMALL(AB346:AB1024,ROW()-ROW($AB$1027)+1),"")</f>
        <v>0</v>
      </c>
      <c r="AC1517">
        <f>IFERROR(SMALL(AC346:AC1024,ROW()-ROW($AC$1027)+1),"")</f>
        <v>0</v>
      </c>
      <c r="AD1517">
        <f>IFERROR(SMALL(AD346:AD1024,ROW()-ROW($AD$1027)+1),"")</f>
        <v>0</v>
      </c>
      <c r="AE1517">
        <f>IFERROR(SMALL(AE346:AE1024,ROW()-ROW($AE$1027)+1),"")</f>
        <v>0</v>
      </c>
      <c r="AF1517">
        <f>IFERROR(SMALL(AF346:AF1024,ROW()-ROW($AF$1027)+1),"")</f>
        <v>0</v>
      </c>
      <c r="AG1517">
        <f>IFERROR(SMALL(AG346:AG1024,ROW()-ROW($AG$1027)+1),"")</f>
        <v>0</v>
      </c>
      <c r="AH1517">
        <f>IFERROR(SMALL(AH346:AH1024,ROW()-ROW($AH$1027)+1),"")</f>
        <v>0</v>
      </c>
      <c r="AI1517">
        <f>IFERROR(SMALL(AI346:AI1024,ROW()-ROW($AI$1027)+1),"")</f>
        <v>0</v>
      </c>
      <c r="AJ1517">
        <f>IFERROR(SMALL(AJ346:AJ1024,ROW()-ROW($AJ$1027)+1),"")</f>
        <v>0</v>
      </c>
      <c r="AM1517">
        <f>IFERROR(SMALL(AM346:AM1024,ROW()-ROW($AM$1027)+1),"")</f>
        <v>0</v>
      </c>
      <c r="AN1517">
        <f>IFERROR(SMALL(AN346:AN1024,ROW()-ROW($AN$1027)+1),"")</f>
        <v>0</v>
      </c>
      <c r="AO1517">
        <f>IFERROR(SMALL(AO346:AO1024,ROW()-ROW($AO$1027)+1),"")</f>
        <v>0</v>
      </c>
      <c r="AP1517">
        <f>IFERROR(SMALL(AP346:AP1024,ROW()-ROW($AP$1027)+1),"")</f>
        <v>0</v>
      </c>
      <c r="AQ1517">
        <f>IFERROR(SMALL(AQ346:AQ1024,ROW()-ROW($AQ$1027)+1),"")</f>
        <v>0</v>
      </c>
      <c r="AR1517">
        <f>IFERROR(SMALL(AR346:AR1024,ROW()-ROW($AR$1027)+1),"")</f>
        <v>0</v>
      </c>
      <c r="AS1517">
        <f>IFERROR(SMALL(AS346:AS1024,ROW()-ROW($AS$1027)+1),"")</f>
        <v>0</v>
      </c>
      <c r="AT1517">
        <f>IFERROR(SMALL(AT346:AT1024,ROW()-ROW($AT$1027)+1),"")</f>
        <v>0</v>
      </c>
      <c r="AU1517">
        <f>IFERROR(SMALL(AU346:AU1024,ROW()-ROW($AU$1027)+1),"")</f>
        <v>0</v>
      </c>
      <c r="AV1517">
        <f>IFERROR(SMALL(AV346:AV1024,ROW()-ROW($AV$1027)+1),"")</f>
        <v>0</v>
      </c>
      <c r="AW1517">
        <f>IFERROR(SMALL(AW346:AW1024,ROW()-ROW($AW$1027)+1),"")</f>
        <v>0</v>
      </c>
      <c r="AX1517">
        <f>IFERROR(SMALL(AX346:AX1024,ROW()-ROW($AX$1027)+1),"")</f>
        <v>0</v>
      </c>
      <c r="AY1517">
        <f>IFERROR(SMALL(AY346:AY1024,ROW()-ROW($AY$1027)+1),"")</f>
        <v>0</v>
      </c>
      <c r="AZ1517">
        <f>IFERROR(SMALL(AZ346:AZ1024,ROW()-ROW($AZ$1027)+1),"")</f>
        <v>0</v>
      </c>
      <c r="BA1517">
        <f>IFERROR(SMALL(BA346:BA1024,ROW()-ROW($BA$1027)+1),"")</f>
        <v>0</v>
      </c>
      <c r="BB1517">
        <f>IFERROR(SMALL(BB346:BB1024,ROW()-ROW($BB$1027)+1),"")</f>
        <v>0</v>
      </c>
      <c r="BC1517">
        <f>IFERROR(SMALL(BC346:BC1024,ROW()-ROW($BC$1027)+1),"")</f>
        <v>0</v>
      </c>
      <c r="BD1517">
        <f>IFERROR(SMALL(BD346:BD1024,ROW()-ROW($BD$1027)+1),"")</f>
        <v>0</v>
      </c>
      <c r="BE1517">
        <f>IFERROR(SMALL(BE346:BE1024,ROW()-ROW($BE$1027)+1),"")</f>
        <v>0</v>
      </c>
      <c r="BF1517">
        <f>IFERROR(SMALL(BF346:BF1024,ROW()-ROW($BF$1027)+1),"")</f>
        <v>0</v>
      </c>
      <c r="BG1517">
        <f>IFERROR(SMALL(BG346:BG1024,ROW()-ROW($BG$1027)+1),"")</f>
        <v>0</v>
      </c>
      <c r="BH1517">
        <f>IFERROR(SMALL(BH346:BH1024,ROW()-ROW($BH$1027)+1),"")</f>
        <v>0</v>
      </c>
      <c r="BI1517">
        <f>IFERROR(SMALL(BI346:BI1024,ROW()-ROW($BI$1027)+1),"")</f>
        <v>0</v>
      </c>
      <c r="BJ1517">
        <f>IFERROR(SMALL(BJ346:BJ1024,ROW()-ROW($BJ$1027)+1),"")</f>
        <v>0</v>
      </c>
      <c r="BK1517">
        <f>IFERROR(SMALL(BK346:BK1024,ROW()-ROW($BK$1027)+1),"")</f>
        <v>0</v>
      </c>
      <c r="BL1517">
        <f>IFERROR(SMALL(BL346:BL1024,ROW()-ROW($BL$1027)+1),"")</f>
        <v>0</v>
      </c>
      <c r="BM1517">
        <f>IFERROR(SMALL(BM346:BM1024,ROW()-ROW($BM$1027)+1),"")</f>
        <v>0</v>
      </c>
      <c r="BN1517">
        <f>IFERROR(SMALL(BN346:BN1024,ROW()-ROW($BN$1027)+1),"")</f>
        <v>0</v>
      </c>
      <c r="BO1517">
        <f>IFERROR(SMALL(BO346:BO1024,ROW()-ROW($BO$1027)+1),"")</f>
        <v>0</v>
      </c>
      <c r="BP1517">
        <f>IFERROR(SMALL(BP346:BP1024,ROW()-ROW($BP$1027)+1),"")</f>
        <v>0</v>
      </c>
      <c r="BQ1517">
        <f>IFERROR(SMALL(BQ346:BQ1024,ROW()-ROW($BQ$1027)+1),"")</f>
        <v>0</v>
      </c>
      <c r="BR1517">
        <f>IFERROR(SMALL(BR346:BR1024,ROW()-ROW($BR$1027)+1),"")</f>
        <v>0</v>
      </c>
    </row>
    <row r="1518" spans="5:70">
      <c r="E1518">
        <f>IFERROR(SMALL(E346:E1024,ROW()-ROW($E$1027)+1),"")</f>
        <v>0</v>
      </c>
      <c r="F1518">
        <f>IFERROR(SMALL(F346:F1024,ROW()-ROW($F$1027)+1),"")</f>
        <v>0</v>
      </c>
      <c r="G1518">
        <f>IFERROR(SMALL(G346:G1024,ROW()-ROW($G$1027)+1),"")</f>
        <v>0</v>
      </c>
      <c r="H1518">
        <f>IFERROR(SMALL(H346:H1024,ROW()-ROW($H$1027)+1),"")</f>
        <v>0</v>
      </c>
      <c r="I1518">
        <f>IFERROR(SMALL(I346:I1024,ROW()-ROW($I$1027)+1),"")</f>
        <v>0</v>
      </c>
      <c r="J1518">
        <f>IFERROR(SMALL(J346:J1024,ROW()-ROW($J$1027)+1),"")</f>
        <v>0</v>
      </c>
      <c r="K1518">
        <f>IFERROR(SMALL(K346:K1024,ROW()-ROW($K$1027)+1),"")</f>
        <v>0</v>
      </c>
      <c r="L1518">
        <f>IFERROR(SMALL(L346:L1024,ROW()-ROW($L$1027)+1),"")</f>
        <v>0</v>
      </c>
      <c r="M1518">
        <f>IFERROR(SMALL(M346:M1024,ROW()-ROW($M$1027)+1),"")</f>
        <v>0</v>
      </c>
      <c r="N1518">
        <f>IFERROR(SMALL(N346:N1024,ROW()-ROW($N$1027)+1),"")</f>
        <v>0</v>
      </c>
      <c r="O1518">
        <f>IFERROR(SMALL(O346:O1024,ROW()-ROW($O$1027)+1),"")</f>
        <v>0</v>
      </c>
      <c r="P1518">
        <f>IFERROR(SMALL(P346:P1024,ROW()-ROW($P$1027)+1),"")</f>
        <v>0</v>
      </c>
      <c r="Q1518">
        <f>IFERROR(SMALL(Q346:Q1024,ROW()-ROW($Q$1027)+1),"")</f>
        <v>0</v>
      </c>
      <c r="R1518">
        <f>IFERROR(SMALL(R346:R1024,ROW()-ROW($R$1027)+1),"")</f>
        <v>0</v>
      </c>
      <c r="S1518">
        <f>IFERROR(SMALL(S346:S1024,ROW()-ROW($S$1027)+1),"")</f>
        <v>0</v>
      </c>
      <c r="T1518">
        <f>IFERROR(SMALL(T346:T1024,ROW()-ROW($T$1027)+1),"")</f>
        <v>0</v>
      </c>
      <c r="U1518">
        <f>IFERROR(SMALL(U346:U1024,ROW()-ROW($U$1027)+1),"")</f>
        <v>0</v>
      </c>
      <c r="V1518">
        <f>IFERROR(SMALL(V346:V1024,ROW()-ROW($V$1027)+1),"")</f>
        <v>0</v>
      </c>
      <c r="W1518">
        <f>IFERROR(SMALL(W346:W1024,ROW()-ROW($W$1027)+1),"")</f>
        <v>0</v>
      </c>
      <c r="X1518">
        <f>IFERROR(SMALL(X346:X1024,ROW()-ROW($X$1027)+1),"")</f>
        <v>0</v>
      </c>
      <c r="Y1518">
        <f>IFERROR(SMALL(Y346:Y1024,ROW()-ROW($Y$1027)+1),"")</f>
        <v>0</v>
      </c>
      <c r="Z1518">
        <f>IFERROR(SMALL(Z346:Z1024,ROW()-ROW($Z$1027)+1),"")</f>
        <v>0</v>
      </c>
      <c r="AA1518">
        <f>IFERROR(SMALL(AA346:AA1024,ROW()-ROW($AA$1027)+1),"")</f>
        <v>0</v>
      </c>
      <c r="AB1518">
        <f>IFERROR(SMALL(AB346:AB1024,ROW()-ROW($AB$1027)+1),"")</f>
        <v>0</v>
      </c>
      <c r="AC1518">
        <f>IFERROR(SMALL(AC346:AC1024,ROW()-ROW($AC$1027)+1),"")</f>
        <v>0</v>
      </c>
      <c r="AD1518">
        <f>IFERROR(SMALL(AD346:AD1024,ROW()-ROW($AD$1027)+1),"")</f>
        <v>0</v>
      </c>
      <c r="AE1518">
        <f>IFERROR(SMALL(AE346:AE1024,ROW()-ROW($AE$1027)+1),"")</f>
        <v>0</v>
      </c>
      <c r="AF1518">
        <f>IFERROR(SMALL(AF346:AF1024,ROW()-ROW($AF$1027)+1),"")</f>
        <v>0</v>
      </c>
      <c r="AG1518">
        <f>IFERROR(SMALL(AG346:AG1024,ROW()-ROW($AG$1027)+1),"")</f>
        <v>0</v>
      </c>
      <c r="AH1518">
        <f>IFERROR(SMALL(AH346:AH1024,ROW()-ROW($AH$1027)+1),"")</f>
        <v>0</v>
      </c>
      <c r="AI1518">
        <f>IFERROR(SMALL(AI346:AI1024,ROW()-ROW($AI$1027)+1),"")</f>
        <v>0</v>
      </c>
      <c r="AJ1518">
        <f>IFERROR(SMALL(AJ346:AJ1024,ROW()-ROW($AJ$1027)+1),"")</f>
        <v>0</v>
      </c>
      <c r="AM1518">
        <f>IFERROR(SMALL(AM346:AM1024,ROW()-ROW($AM$1027)+1),"")</f>
        <v>0</v>
      </c>
      <c r="AN1518">
        <f>IFERROR(SMALL(AN346:AN1024,ROW()-ROW($AN$1027)+1),"")</f>
        <v>0</v>
      </c>
      <c r="AO1518">
        <f>IFERROR(SMALL(AO346:AO1024,ROW()-ROW($AO$1027)+1),"")</f>
        <v>0</v>
      </c>
      <c r="AP1518">
        <f>IFERROR(SMALL(AP346:AP1024,ROW()-ROW($AP$1027)+1),"")</f>
        <v>0</v>
      </c>
      <c r="AQ1518">
        <f>IFERROR(SMALL(AQ346:AQ1024,ROW()-ROW($AQ$1027)+1),"")</f>
        <v>0</v>
      </c>
      <c r="AR1518">
        <f>IFERROR(SMALL(AR346:AR1024,ROW()-ROW($AR$1027)+1),"")</f>
        <v>0</v>
      </c>
      <c r="AS1518">
        <f>IFERROR(SMALL(AS346:AS1024,ROW()-ROW($AS$1027)+1),"")</f>
        <v>0</v>
      </c>
      <c r="AT1518">
        <f>IFERROR(SMALL(AT346:AT1024,ROW()-ROW($AT$1027)+1),"")</f>
        <v>0</v>
      </c>
      <c r="AU1518">
        <f>IFERROR(SMALL(AU346:AU1024,ROW()-ROW($AU$1027)+1),"")</f>
        <v>0</v>
      </c>
      <c r="AV1518">
        <f>IFERROR(SMALL(AV346:AV1024,ROW()-ROW($AV$1027)+1),"")</f>
        <v>0</v>
      </c>
      <c r="AW1518">
        <f>IFERROR(SMALL(AW346:AW1024,ROW()-ROW($AW$1027)+1),"")</f>
        <v>0</v>
      </c>
      <c r="AX1518">
        <f>IFERROR(SMALL(AX346:AX1024,ROW()-ROW($AX$1027)+1),"")</f>
        <v>0</v>
      </c>
      <c r="AY1518">
        <f>IFERROR(SMALL(AY346:AY1024,ROW()-ROW($AY$1027)+1),"")</f>
        <v>0</v>
      </c>
      <c r="AZ1518">
        <f>IFERROR(SMALL(AZ346:AZ1024,ROW()-ROW($AZ$1027)+1),"")</f>
        <v>0</v>
      </c>
      <c r="BA1518">
        <f>IFERROR(SMALL(BA346:BA1024,ROW()-ROW($BA$1027)+1),"")</f>
        <v>0</v>
      </c>
      <c r="BB1518">
        <f>IFERROR(SMALL(BB346:BB1024,ROW()-ROW($BB$1027)+1),"")</f>
        <v>0</v>
      </c>
      <c r="BC1518">
        <f>IFERROR(SMALL(BC346:BC1024,ROW()-ROW($BC$1027)+1),"")</f>
        <v>0</v>
      </c>
      <c r="BD1518">
        <f>IFERROR(SMALL(BD346:BD1024,ROW()-ROW($BD$1027)+1),"")</f>
        <v>0</v>
      </c>
      <c r="BE1518">
        <f>IFERROR(SMALL(BE346:BE1024,ROW()-ROW($BE$1027)+1),"")</f>
        <v>0</v>
      </c>
      <c r="BF1518">
        <f>IFERROR(SMALL(BF346:BF1024,ROW()-ROW($BF$1027)+1),"")</f>
        <v>0</v>
      </c>
      <c r="BG1518">
        <f>IFERROR(SMALL(BG346:BG1024,ROW()-ROW($BG$1027)+1),"")</f>
        <v>0</v>
      </c>
      <c r="BH1518">
        <f>IFERROR(SMALL(BH346:BH1024,ROW()-ROW($BH$1027)+1),"")</f>
        <v>0</v>
      </c>
      <c r="BI1518">
        <f>IFERROR(SMALL(BI346:BI1024,ROW()-ROW($BI$1027)+1),"")</f>
        <v>0</v>
      </c>
      <c r="BJ1518">
        <f>IFERROR(SMALL(BJ346:BJ1024,ROW()-ROW($BJ$1027)+1),"")</f>
        <v>0</v>
      </c>
      <c r="BK1518">
        <f>IFERROR(SMALL(BK346:BK1024,ROW()-ROW($BK$1027)+1),"")</f>
        <v>0</v>
      </c>
      <c r="BL1518">
        <f>IFERROR(SMALL(BL346:BL1024,ROW()-ROW($BL$1027)+1),"")</f>
        <v>0</v>
      </c>
      <c r="BM1518">
        <f>IFERROR(SMALL(BM346:BM1024,ROW()-ROW($BM$1027)+1),"")</f>
        <v>0</v>
      </c>
      <c r="BN1518">
        <f>IFERROR(SMALL(BN346:BN1024,ROW()-ROW($BN$1027)+1),"")</f>
        <v>0</v>
      </c>
      <c r="BO1518">
        <f>IFERROR(SMALL(BO346:BO1024,ROW()-ROW($BO$1027)+1),"")</f>
        <v>0</v>
      </c>
      <c r="BP1518">
        <f>IFERROR(SMALL(BP346:BP1024,ROW()-ROW($BP$1027)+1),"")</f>
        <v>0</v>
      </c>
      <c r="BQ1518">
        <f>IFERROR(SMALL(BQ346:BQ1024,ROW()-ROW($BQ$1027)+1),"")</f>
        <v>0</v>
      </c>
      <c r="BR1518">
        <f>IFERROR(SMALL(BR346:BR1024,ROW()-ROW($BR$1027)+1),"")</f>
        <v>0</v>
      </c>
    </row>
    <row r="1519" spans="5:70">
      <c r="E1519">
        <f>IFERROR(SMALL(E346:E1024,ROW()-ROW($E$1027)+1),"")</f>
        <v>0</v>
      </c>
      <c r="F1519">
        <f>IFERROR(SMALL(F346:F1024,ROW()-ROW($F$1027)+1),"")</f>
        <v>0</v>
      </c>
      <c r="G1519">
        <f>IFERROR(SMALL(G346:G1024,ROW()-ROW($G$1027)+1),"")</f>
        <v>0</v>
      </c>
      <c r="H1519">
        <f>IFERROR(SMALL(H346:H1024,ROW()-ROW($H$1027)+1),"")</f>
        <v>0</v>
      </c>
      <c r="I1519">
        <f>IFERROR(SMALL(I346:I1024,ROW()-ROW($I$1027)+1),"")</f>
        <v>0</v>
      </c>
      <c r="J1519">
        <f>IFERROR(SMALL(J346:J1024,ROW()-ROW($J$1027)+1),"")</f>
        <v>0</v>
      </c>
      <c r="K1519">
        <f>IFERROR(SMALL(K346:K1024,ROW()-ROW($K$1027)+1),"")</f>
        <v>0</v>
      </c>
      <c r="L1519">
        <f>IFERROR(SMALL(L346:L1024,ROW()-ROW($L$1027)+1),"")</f>
        <v>0</v>
      </c>
      <c r="M1519">
        <f>IFERROR(SMALL(M346:M1024,ROW()-ROW($M$1027)+1),"")</f>
        <v>0</v>
      </c>
      <c r="N1519">
        <f>IFERROR(SMALL(N346:N1024,ROW()-ROW($N$1027)+1),"")</f>
        <v>0</v>
      </c>
      <c r="O1519">
        <f>IFERROR(SMALL(O346:O1024,ROW()-ROW($O$1027)+1),"")</f>
        <v>0</v>
      </c>
      <c r="P1519">
        <f>IFERROR(SMALL(P346:P1024,ROW()-ROW($P$1027)+1),"")</f>
        <v>0</v>
      </c>
      <c r="Q1519">
        <f>IFERROR(SMALL(Q346:Q1024,ROW()-ROW($Q$1027)+1),"")</f>
        <v>0</v>
      </c>
      <c r="R1519">
        <f>IFERROR(SMALL(R346:R1024,ROW()-ROW($R$1027)+1),"")</f>
        <v>0</v>
      </c>
      <c r="S1519">
        <f>IFERROR(SMALL(S346:S1024,ROW()-ROW($S$1027)+1),"")</f>
        <v>0</v>
      </c>
      <c r="T1519">
        <f>IFERROR(SMALL(T346:T1024,ROW()-ROW($T$1027)+1),"")</f>
        <v>0</v>
      </c>
      <c r="U1519">
        <f>IFERROR(SMALL(U346:U1024,ROW()-ROW($U$1027)+1),"")</f>
        <v>0</v>
      </c>
      <c r="V1519">
        <f>IFERROR(SMALL(V346:V1024,ROW()-ROW($V$1027)+1),"")</f>
        <v>0</v>
      </c>
      <c r="W1519">
        <f>IFERROR(SMALL(W346:W1024,ROW()-ROW($W$1027)+1),"")</f>
        <v>0</v>
      </c>
      <c r="X1519">
        <f>IFERROR(SMALL(X346:X1024,ROW()-ROW($X$1027)+1),"")</f>
        <v>0</v>
      </c>
      <c r="Y1519">
        <f>IFERROR(SMALL(Y346:Y1024,ROW()-ROW($Y$1027)+1),"")</f>
        <v>0</v>
      </c>
      <c r="Z1519">
        <f>IFERROR(SMALL(Z346:Z1024,ROW()-ROW($Z$1027)+1),"")</f>
        <v>0</v>
      </c>
      <c r="AA1519">
        <f>IFERROR(SMALL(AA346:AA1024,ROW()-ROW($AA$1027)+1),"")</f>
        <v>0</v>
      </c>
      <c r="AB1519">
        <f>IFERROR(SMALL(AB346:AB1024,ROW()-ROW($AB$1027)+1),"")</f>
        <v>0</v>
      </c>
      <c r="AC1519">
        <f>IFERROR(SMALL(AC346:AC1024,ROW()-ROW($AC$1027)+1),"")</f>
        <v>0</v>
      </c>
      <c r="AD1519">
        <f>IFERROR(SMALL(AD346:AD1024,ROW()-ROW($AD$1027)+1),"")</f>
        <v>0</v>
      </c>
      <c r="AE1519">
        <f>IFERROR(SMALL(AE346:AE1024,ROW()-ROW($AE$1027)+1),"")</f>
        <v>0</v>
      </c>
      <c r="AF1519">
        <f>IFERROR(SMALL(AF346:AF1024,ROW()-ROW($AF$1027)+1),"")</f>
        <v>0</v>
      </c>
      <c r="AG1519">
        <f>IFERROR(SMALL(AG346:AG1024,ROW()-ROW($AG$1027)+1),"")</f>
        <v>0</v>
      </c>
      <c r="AH1519">
        <f>IFERROR(SMALL(AH346:AH1024,ROW()-ROW($AH$1027)+1),"")</f>
        <v>0</v>
      </c>
      <c r="AI1519">
        <f>IFERROR(SMALL(AI346:AI1024,ROW()-ROW($AI$1027)+1),"")</f>
        <v>0</v>
      </c>
      <c r="AJ1519">
        <f>IFERROR(SMALL(AJ346:AJ1024,ROW()-ROW($AJ$1027)+1),"")</f>
        <v>0</v>
      </c>
      <c r="AM1519">
        <f>IFERROR(SMALL(AM346:AM1024,ROW()-ROW($AM$1027)+1),"")</f>
        <v>0</v>
      </c>
      <c r="AN1519">
        <f>IFERROR(SMALL(AN346:AN1024,ROW()-ROW($AN$1027)+1),"")</f>
        <v>0</v>
      </c>
      <c r="AO1519">
        <f>IFERROR(SMALL(AO346:AO1024,ROW()-ROW($AO$1027)+1),"")</f>
        <v>0</v>
      </c>
      <c r="AP1519">
        <f>IFERROR(SMALL(AP346:AP1024,ROW()-ROW($AP$1027)+1),"")</f>
        <v>0</v>
      </c>
      <c r="AQ1519">
        <f>IFERROR(SMALL(AQ346:AQ1024,ROW()-ROW($AQ$1027)+1),"")</f>
        <v>0</v>
      </c>
      <c r="AR1519">
        <f>IFERROR(SMALL(AR346:AR1024,ROW()-ROW($AR$1027)+1),"")</f>
        <v>0</v>
      </c>
      <c r="AS1519">
        <f>IFERROR(SMALL(AS346:AS1024,ROW()-ROW($AS$1027)+1),"")</f>
        <v>0</v>
      </c>
      <c r="AT1519">
        <f>IFERROR(SMALL(AT346:AT1024,ROW()-ROW($AT$1027)+1),"")</f>
        <v>0</v>
      </c>
      <c r="AU1519">
        <f>IFERROR(SMALL(AU346:AU1024,ROW()-ROW($AU$1027)+1),"")</f>
        <v>0</v>
      </c>
      <c r="AV1519">
        <f>IFERROR(SMALL(AV346:AV1024,ROW()-ROW($AV$1027)+1),"")</f>
        <v>0</v>
      </c>
      <c r="AW1519">
        <f>IFERROR(SMALL(AW346:AW1024,ROW()-ROW($AW$1027)+1),"")</f>
        <v>0</v>
      </c>
      <c r="AX1519">
        <f>IFERROR(SMALL(AX346:AX1024,ROW()-ROW($AX$1027)+1),"")</f>
        <v>0</v>
      </c>
      <c r="AY1519">
        <f>IFERROR(SMALL(AY346:AY1024,ROW()-ROW($AY$1027)+1),"")</f>
        <v>0</v>
      </c>
      <c r="AZ1519">
        <f>IFERROR(SMALL(AZ346:AZ1024,ROW()-ROW($AZ$1027)+1),"")</f>
        <v>0</v>
      </c>
      <c r="BA1519">
        <f>IFERROR(SMALL(BA346:BA1024,ROW()-ROW($BA$1027)+1),"")</f>
        <v>0</v>
      </c>
      <c r="BB1519">
        <f>IFERROR(SMALL(BB346:BB1024,ROW()-ROW($BB$1027)+1),"")</f>
        <v>0</v>
      </c>
      <c r="BC1519">
        <f>IFERROR(SMALL(BC346:BC1024,ROW()-ROW($BC$1027)+1),"")</f>
        <v>0</v>
      </c>
      <c r="BD1519">
        <f>IFERROR(SMALL(BD346:BD1024,ROW()-ROW($BD$1027)+1),"")</f>
        <v>0</v>
      </c>
      <c r="BE1519">
        <f>IFERROR(SMALL(BE346:BE1024,ROW()-ROW($BE$1027)+1),"")</f>
        <v>0</v>
      </c>
      <c r="BF1519">
        <f>IFERROR(SMALL(BF346:BF1024,ROW()-ROW($BF$1027)+1),"")</f>
        <v>0</v>
      </c>
      <c r="BG1519">
        <f>IFERROR(SMALL(BG346:BG1024,ROW()-ROW($BG$1027)+1),"")</f>
        <v>0</v>
      </c>
      <c r="BH1519">
        <f>IFERROR(SMALL(BH346:BH1024,ROW()-ROW($BH$1027)+1),"")</f>
        <v>0</v>
      </c>
      <c r="BI1519">
        <f>IFERROR(SMALL(BI346:BI1024,ROW()-ROW($BI$1027)+1),"")</f>
        <v>0</v>
      </c>
      <c r="BJ1519">
        <f>IFERROR(SMALL(BJ346:BJ1024,ROW()-ROW($BJ$1027)+1),"")</f>
        <v>0</v>
      </c>
      <c r="BK1519">
        <f>IFERROR(SMALL(BK346:BK1024,ROW()-ROW($BK$1027)+1),"")</f>
        <v>0</v>
      </c>
      <c r="BL1519">
        <f>IFERROR(SMALL(BL346:BL1024,ROW()-ROW($BL$1027)+1),"")</f>
        <v>0</v>
      </c>
      <c r="BM1519">
        <f>IFERROR(SMALL(BM346:BM1024,ROW()-ROW($BM$1027)+1),"")</f>
        <v>0</v>
      </c>
      <c r="BN1519">
        <f>IFERROR(SMALL(BN346:BN1024,ROW()-ROW($BN$1027)+1),"")</f>
        <v>0</v>
      </c>
      <c r="BO1519">
        <f>IFERROR(SMALL(BO346:BO1024,ROW()-ROW($BO$1027)+1),"")</f>
        <v>0</v>
      </c>
      <c r="BP1519">
        <f>IFERROR(SMALL(BP346:BP1024,ROW()-ROW($BP$1027)+1),"")</f>
        <v>0</v>
      </c>
      <c r="BQ1519">
        <f>IFERROR(SMALL(BQ346:BQ1024,ROW()-ROW($BQ$1027)+1),"")</f>
        <v>0</v>
      </c>
      <c r="BR1519">
        <f>IFERROR(SMALL(BR346:BR1024,ROW()-ROW($BR$1027)+1),"")</f>
        <v>0</v>
      </c>
    </row>
    <row r="1520" spans="5:70">
      <c r="E1520">
        <f>IFERROR(SMALL(E346:E1024,ROW()-ROW($E$1027)+1),"")</f>
        <v>0</v>
      </c>
      <c r="F1520">
        <f>IFERROR(SMALL(F346:F1024,ROW()-ROW($F$1027)+1),"")</f>
        <v>0</v>
      </c>
      <c r="G1520">
        <f>IFERROR(SMALL(G346:G1024,ROW()-ROW($G$1027)+1),"")</f>
        <v>0</v>
      </c>
      <c r="H1520">
        <f>IFERROR(SMALL(H346:H1024,ROW()-ROW($H$1027)+1),"")</f>
        <v>0</v>
      </c>
      <c r="I1520">
        <f>IFERROR(SMALL(I346:I1024,ROW()-ROW($I$1027)+1),"")</f>
        <v>0</v>
      </c>
      <c r="J1520">
        <f>IFERROR(SMALL(J346:J1024,ROW()-ROW($J$1027)+1),"")</f>
        <v>0</v>
      </c>
      <c r="K1520">
        <f>IFERROR(SMALL(K346:K1024,ROW()-ROW($K$1027)+1),"")</f>
        <v>0</v>
      </c>
      <c r="L1520">
        <f>IFERROR(SMALL(L346:L1024,ROW()-ROW($L$1027)+1),"")</f>
        <v>0</v>
      </c>
      <c r="M1520">
        <f>IFERROR(SMALL(M346:M1024,ROW()-ROW($M$1027)+1),"")</f>
        <v>0</v>
      </c>
      <c r="N1520">
        <f>IFERROR(SMALL(N346:N1024,ROW()-ROW($N$1027)+1),"")</f>
        <v>0</v>
      </c>
      <c r="O1520">
        <f>IFERROR(SMALL(O346:O1024,ROW()-ROW($O$1027)+1),"")</f>
        <v>0</v>
      </c>
      <c r="P1520">
        <f>IFERROR(SMALL(P346:P1024,ROW()-ROW($P$1027)+1),"")</f>
        <v>0</v>
      </c>
      <c r="Q1520">
        <f>IFERROR(SMALL(Q346:Q1024,ROW()-ROW($Q$1027)+1),"")</f>
        <v>0</v>
      </c>
      <c r="R1520">
        <f>IFERROR(SMALL(R346:R1024,ROW()-ROW($R$1027)+1),"")</f>
        <v>0</v>
      </c>
      <c r="S1520">
        <f>IFERROR(SMALL(S346:S1024,ROW()-ROW($S$1027)+1),"")</f>
        <v>0</v>
      </c>
      <c r="T1520">
        <f>IFERROR(SMALL(T346:T1024,ROW()-ROW($T$1027)+1),"")</f>
        <v>0</v>
      </c>
      <c r="U1520">
        <f>IFERROR(SMALL(U346:U1024,ROW()-ROW($U$1027)+1),"")</f>
        <v>0</v>
      </c>
      <c r="V1520">
        <f>IFERROR(SMALL(V346:V1024,ROW()-ROW($V$1027)+1),"")</f>
        <v>0</v>
      </c>
      <c r="W1520">
        <f>IFERROR(SMALL(W346:W1024,ROW()-ROW($W$1027)+1),"")</f>
        <v>0</v>
      </c>
      <c r="X1520">
        <f>IFERROR(SMALL(X346:X1024,ROW()-ROW($X$1027)+1),"")</f>
        <v>0</v>
      </c>
      <c r="Y1520">
        <f>IFERROR(SMALL(Y346:Y1024,ROW()-ROW($Y$1027)+1),"")</f>
        <v>0</v>
      </c>
      <c r="Z1520">
        <f>IFERROR(SMALL(Z346:Z1024,ROW()-ROW($Z$1027)+1),"")</f>
        <v>0</v>
      </c>
      <c r="AA1520">
        <f>IFERROR(SMALL(AA346:AA1024,ROW()-ROW($AA$1027)+1),"")</f>
        <v>0</v>
      </c>
      <c r="AB1520">
        <f>IFERROR(SMALL(AB346:AB1024,ROW()-ROW($AB$1027)+1),"")</f>
        <v>0</v>
      </c>
      <c r="AC1520">
        <f>IFERROR(SMALL(AC346:AC1024,ROW()-ROW($AC$1027)+1),"")</f>
        <v>0</v>
      </c>
      <c r="AD1520">
        <f>IFERROR(SMALL(AD346:AD1024,ROW()-ROW($AD$1027)+1),"")</f>
        <v>0</v>
      </c>
      <c r="AE1520">
        <f>IFERROR(SMALL(AE346:AE1024,ROW()-ROW($AE$1027)+1),"")</f>
        <v>0</v>
      </c>
      <c r="AF1520">
        <f>IFERROR(SMALL(AF346:AF1024,ROW()-ROW($AF$1027)+1),"")</f>
        <v>0</v>
      </c>
      <c r="AG1520">
        <f>IFERROR(SMALL(AG346:AG1024,ROW()-ROW($AG$1027)+1),"")</f>
        <v>0</v>
      </c>
      <c r="AH1520">
        <f>IFERROR(SMALL(AH346:AH1024,ROW()-ROW($AH$1027)+1),"")</f>
        <v>0</v>
      </c>
      <c r="AI1520">
        <f>IFERROR(SMALL(AI346:AI1024,ROW()-ROW($AI$1027)+1),"")</f>
        <v>0</v>
      </c>
      <c r="AJ1520">
        <f>IFERROR(SMALL(AJ346:AJ1024,ROW()-ROW($AJ$1027)+1),"")</f>
        <v>0</v>
      </c>
      <c r="AM1520">
        <f>IFERROR(SMALL(AM346:AM1024,ROW()-ROW($AM$1027)+1),"")</f>
        <v>0</v>
      </c>
      <c r="AN1520">
        <f>IFERROR(SMALL(AN346:AN1024,ROW()-ROW($AN$1027)+1),"")</f>
        <v>0</v>
      </c>
      <c r="AO1520">
        <f>IFERROR(SMALL(AO346:AO1024,ROW()-ROW($AO$1027)+1),"")</f>
        <v>0</v>
      </c>
      <c r="AP1520">
        <f>IFERROR(SMALL(AP346:AP1024,ROW()-ROW($AP$1027)+1),"")</f>
        <v>0</v>
      </c>
      <c r="AQ1520">
        <f>IFERROR(SMALL(AQ346:AQ1024,ROW()-ROW($AQ$1027)+1),"")</f>
        <v>0</v>
      </c>
      <c r="AR1520">
        <f>IFERROR(SMALL(AR346:AR1024,ROW()-ROW($AR$1027)+1),"")</f>
        <v>0</v>
      </c>
      <c r="AS1520">
        <f>IFERROR(SMALL(AS346:AS1024,ROW()-ROW($AS$1027)+1),"")</f>
        <v>0</v>
      </c>
      <c r="AT1520">
        <f>IFERROR(SMALL(AT346:AT1024,ROW()-ROW($AT$1027)+1),"")</f>
        <v>0</v>
      </c>
      <c r="AU1520">
        <f>IFERROR(SMALL(AU346:AU1024,ROW()-ROW($AU$1027)+1),"")</f>
        <v>0</v>
      </c>
      <c r="AV1520">
        <f>IFERROR(SMALL(AV346:AV1024,ROW()-ROW($AV$1027)+1),"")</f>
        <v>0</v>
      </c>
      <c r="AW1520">
        <f>IFERROR(SMALL(AW346:AW1024,ROW()-ROW($AW$1027)+1),"")</f>
        <v>0</v>
      </c>
      <c r="AX1520">
        <f>IFERROR(SMALL(AX346:AX1024,ROW()-ROW($AX$1027)+1),"")</f>
        <v>0</v>
      </c>
      <c r="AY1520">
        <f>IFERROR(SMALL(AY346:AY1024,ROW()-ROW($AY$1027)+1),"")</f>
        <v>0</v>
      </c>
      <c r="AZ1520">
        <f>IFERROR(SMALL(AZ346:AZ1024,ROW()-ROW($AZ$1027)+1),"")</f>
        <v>0</v>
      </c>
      <c r="BA1520">
        <f>IFERROR(SMALL(BA346:BA1024,ROW()-ROW($BA$1027)+1),"")</f>
        <v>0</v>
      </c>
      <c r="BB1520">
        <f>IFERROR(SMALL(BB346:BB1024,ROW()-ROW($BB$1027)+1),"")</f>
        <v>0</v>
      </c>
      <c r="BC1520">
        <f>IFERROR(SMALL(BC346:BC1024,ROW()-ROW($BC$1027)+1),"")</f>
        <v>0</v>
      </c>
      <c r="BD1520">
        <f>IFERROR(SMALL(BD346:BD1024,ROW()-ROW($BD$1027)+1),"")</f>
        <v>0</v>
      </c>
      <c r="BE1520">
        <f>IFERROR(SMALL(BE346:BE1024,ROW()-ROW($BE$1027)+1),"")</f>
        <v>0</v>
      </c>
      <c r="BF1520">
        <f>IFERROR(SMALL(BF346:BF1024,ROW()-ROW($BF$1027)+1),"")</f>
        <v>0</v>
      </c>
      <c r="BG1520">
        <f>IFERROR(SMALL(BG346:BG1024,ROW()-ROW($BG$1027)+1),"")</f>
        <v>0</v>
      </c>
      <c r="BH1520">
        <f>IFERROR(SMALL(BH346:BH1024,ROW()-ROW($BH$1027)+1),"")</f>
        <v>0</v>
      </c>
      <c r="BI1520">
        <f>IFERROR(SMALL(BI346:BI1024,ROW()-ROW($BI$1027)+1),"")</f>
        <v>0</v>
      </c>
      <c r="BJ1520">
        <f>IFERROR(SMALL(BJ346:BJ1024,ROW()-ROW($BJ$1027)+1),"")</f>
        <v>0</v>
      </c>
      <c r="BK1520">
        <f>IFERROR(SMALL(BK346:BK1024,ROW()-ROW($BK$1027)+1),"")</f>
        <v>0</v>
      </c>
      <c r="BL1520">
        <f>IFERROR(SMALL(BL346:BL1024,ROW()-ROW($BL$1027)+1),"")</f>
        <v>0</v>
      </c>
      <c r="BM1520">
        <f>IFERROR(SMALL(BM346:BM1024,ROW()-ROW($BM$1027)+1),"")</f>
        <v>0</v>
      </c>
      <c r="BN1520">
        <f>IFERROR(SMALL(BN346:BN1024,ROW()-ROW($BN$1027)+1),"")</f>
        <v>0</v>
      </c>
      <c r="BO1520">
        <f>IFERROR(SMALL(BO346:BO1024,ROW()-ROW($BO$1027)+1),"")</f>
        <v>0</v>
      </c>
      <c r="BP1520">
        <f>IFERROR(SMALL(BP346:BP1024,ROW()-ROW($BP$1027)+1),"")</f>
        <v>0</v>
      </c>
      <c r="BQ1520">
        <f>IFERROR(SMALL(BQ346:BQ1024,ROW()-ROW($BQ$1027)+1),"")</f>
        <v>0</v>
      </c>
      <c r="BR1520">
        <f>IFERROR(SMALL(BR346:BR1024,ROW()-ROW($BR$1027)+1),"")</f>
        <v>0</v>
      </c>
    </row>
    <row r="1521" spans="5:70">
      <c r="E1521">
        <f>IFERROR(SMALL(E346:E1024,ROW()-ROW($E$1027)+1),"")</f>
        <v>0</v>
      </c>
      <c r="F1521">
        <f>IFERROR(SMALL(F346:F1024,ROW()-ROW($F$1027)+1),"")</f>
        <v>0</v>
      </c>
      <c r="G1521">
        <f>IFERROR(SMALL(G346:G1024,ROW()-ROW($G$1027)+1),"")</f>
        <v>0</v>
      </c>
      <c r="H1521">
        <f>IFERROR(SMALL(H346:H1024,ROW()-ROW($H$1027)+1),"")</f>
        <v>0</v>
      </c>
      <c r="I1521">
        <f>IFERROR(SMALL(I346:I1024,ROW()-ROW($I$1027)+1),"")</f>
        <v>0</v>
      </c>
      <c r="J1521">
        <f>IFERROR(SMALL(J346:J1024,ROW()-ROW($J$1027)+1),"")</f>
        <v>0</v>
      </c>
      <c r="K1521">
        <f>IFERROR(SMALL(K346:K1024,ROW()-ROW($K$1027)+1),"")</f>
        <v>0</v>
      </c>
      <c r="L1521">
        <f>IFERROR(SMALL(L346:L1024,ROW()-ROW($L$1027)+1),"")</f>
        <v>0</v>
      </c>
      <c r="M1521">
        <f>IFERROR(SMALL(M346:M1024,ROW()-ROW($M$1027)+1),"")</f>
        <v>0</v>
      </c>
      <c r="N1521">
        <f>IFERROR(SMALL(N346:N1024,ROW()-ROW($N$1027)+1),"")</f>
        <v>0</v>
      </c>
      <c r="O1521">
        <f>IFERROR(SMALL(O346:O1024,ROW()-ROW($O$1027)+1),"")</f>
        <v>0</v>
      </c>
      <c r="P1521">
        <f>IFERROR(SMALL(P346:P1024,ROW()-ROW($P$1027)+1),"")</f>
        <v>0</v>
      </c>
      <c r="Q1521">
        <f>IFERROR(SMALL(Q346:Q1024,ROW()-ROW($Q$1027)+1),"")</f>
        <v>0</v>
      </c>
      <c r="R1521">
        <f>IFERROR(SMALL(R346:R1024,ROW()-ROW($R$1027)+1),"")</f>
        <v>0</v>
      </c>
      <c r="S1521">
        <f>IFERROR(SMALL(S346:S1024,ROW()-ROW($S$1027)+1),"")</f>
        <v>0</v>
      </c>
      <c r="T1521">
        <f>IFERROR(SMALL(T346:T1024,ROW()-ROW($T$1027)+1),"")</f>
        <v>0</v>
      </c>
      <c r="U1521">
        <f>IFERROR(SMALL(U346:U1024,ROW()-ROW($U$1027)+1),"")</f>
        <v>0</v>
      </c>
      <c r="V1521">
        <f>IFERROR(SMALL(V346:V1024,ROW()-ROW($V$1027)+1),"")</f>
        <v>0</v>
      </c>
      <c r="W1521">
        <f>IFERROR(SMALL(W346:W1024,ROW()-ROW($W$1027)+1),"")</f>
        <v>0</v>
      </c>
      <c r="X1521">
        <f>IFERROR(SMALL(X346:X1024,ROW()-ROW($X$1027)+1),"")</f>
        <v>0</v>
      </c>
      <c r="Y1521">
        <f>IFERROR(SMALL(Y346:Y1024,ROW()-ROW($Y$1027)+1),"")</f>
        <v>0</v>
      </c>
      <c r="Z1521">
        <f>IFERROR(SMALL(Z346:Z1024,ROW()-ROW($Z$1027)+1),"")</f>
        <v>0</v>
      </c>
      <c r="AA1521">
        <f>IFERROR(SMALL(AA346:AA1024,ROW()-ROW($AA$1027)+1),"")</f>
        <v>0</v>
      </c>
      <c r="AB1521">
        <f>IFERROR(SMALL(AB346:AB1024,ROW()-ROW($AB$1027)+1),"")</f>
        <v>0</v>
      </c>
      <c r="AC1521">
        <f>IFERROR(SMALL(AC346:AC1024,ROW()-ROW($AC$1027)+1),"")</f>
        <v>0</v>
      </c>
      <c r="AD1521">
        <f>IFERROR(SMALL(AD346:AD1024,ROW()-ROW($AD$1027)+1),"")</f>
        <v>0</v>
      </c>
      <c r="AE1521">
        <f>IFERROR(SMALL(AE346:AE1024,ROW()-ROW($AE$1027)+1),"")</f>
        <v>0</v>
      </c>
      <c r="AF1521">
        <f>IFERROR(SMALL(AF346:AF1024,ROW()-ROW($AF$1027)+1),"")</f>
        <v>0</v>
      </c>
      <c r="AG1521">
        <f>IFERROR(SMALL(AG346:AG1024,ROW()-ROW($AG$1027)+1),"")</f>
        <v>0</v>
      </c>
      <c r="AH1521">
        <f>IFERROR(SMALL(AH346:AH1024,ROW()-ROW($AH$1027)+1),"")</f>
        <v>0</v>
      </c>
      <c r="AI1521">
        <f>IFERROR(SMALL(AI346:AI1024,ROW()-ROW($AI$1027)+1),"")</f>
        <v>0</v>
      </c>
      <c r="AJ1521">
        <f>IFERROR(SMALL(AJ346:AJ1024,ROW()-ROW($AJ$1027)+1),"")</f>
        <v>0</v>
      </c>
      <c r="AM1521">
        <f>IFERROR(SMALL(AM346:AM1024,ROW()-ROW($AM$1027)+1),"")</f>
        <v>0</v>
      </c>
      <c r="AN1521">
        <f>IFERROR(SMALL(AN346:AN1024,ROW()-ROW($AN$1027)+1),"")</f>
        <v>0</v>
      </c>
      <c r="AO1521">
        <f>IFERROR(SMALL(AO346:AO1024,ROW()-ROW($AO$1027)+1),"")</f>
        <v>0</v>
      </c>
      <c r="AP1521">
        <f>IFERROR(SMALL(AP346:AP1024,ROW()-ROW($AP$1027)+1),"")</f>
        <v>0</v>
      </c>
      <c r="AQ1521">
        <f>IFERROR(SMALL(AQ346:AQ1024,ROW()-ROW($AQ$1027)+1),"")</f>
        <v>0</v>
      </c>
      <c r="AR1521">
        <f>IFERROR(SMALL(AR346:AR1024,ROW()-ROW($AR$1027)+1),"")</f>
        <v>0</v>
      </c>
      <c r="AS1521">
        <f>IFERROR(SMALL(AS346:AS1024,ROW()-ROW($AS$1027)+1),"")</f>
        <v>0</v>
      </c>
      <c r="AT1521">
        <f>IFERROR(SMALL(AT346:AT1024,ROW()-ROW($AT$1027)+1),"")</f>
        <v>0</v>
      </c>
      <c r="AU1521">
        <f>IFERROR(SMALL(AU346:AU1024,ROW()-ROW($AU$1027)+1),"")</f>
        <v>0</v>
      </c>
      <c r="AV1521">
        <f>IFERROR(SMALL(AV346:AV1024,ROW()-ROW($AV$1027)+1),"")</f>
        <v>0</v>
      </c>
      <c r="AW1521">
        <f>IFERROR(SMALL(AW346:AW1024,ROW()-ROW($AW$1027)+1),"")</f>
        <v>0</v>
      </c>
      <c r="AX1521">
        <f>IFERROR(SMALL(AX346:AX1024,ROW()-ROW($AX$1027)+1),"")</f>
        <v>0</v>
      </c>
      <c r="AY1521">
        <f>IFERROR(SMALL(AY346:AY1024,ROW()-ROW($AY$1027)+1),"")</f>
        <v>0</v>
      </c>
      <c r="AZ1521">
        <f>IFERROR(SMALL(AZ346:AZ1024,ROW()-ROW($AZ$1027)+1),"")</f>
        <v>0</v>
      </c>
      <c r="BA1521">
        <f>IFERROR(SMALL(BA346:BA1024,ROW()-ROW($BA$1027)+1),"")</f>
        <v>0</v>
      </c>
      <c r="BB1521">
        <f>IFERROR(SMALL(BB346:BB1024,ROW()-ROW($BB$1027)+1),"")</f>
        <v>0</v>
      </c>
      <c r="BC1521">
        <f>IFERROR(SMALL(BC346:BC1024,ROW()-ROW($BC$1027)+1),"")</f>
        <v>0</v>
      </c>
      <c r="BD1521">
        <f>IFERROR(SMALL(BD346:BD1024,ROW()-ROW($BD$1027)+1),"")</f>
        <v>0</v>
      </c>
      <c r="BE1521">
        <f>IFERROR(SMALL(BE346:BE1024,ROW()-ROW($BE$1027)+1),"")</f>
        <v>0</v>
      </c>
      <c r="BF1521">
        <f>IFERROR(SMALL(BF346:BF1024,ROW()-ROW($BF$1027)+1),"")</f>
        <v>0</v>
      </c>
      <c r="BG1521">
        <f>IFERROR(SMALL(BG346:BG1024,ROW()-ROW($BG$1027)+1),"")</f>
        <v>0</v>
      </c>
      <c r="BH1521">
        <f>IFERROR(SMALL(BH346:BH1024,ROW()-ROW($BH$1027)+1),"")</f>
        <v>0</v>
      </c>
      <c r="BI1521">
        <f>IFERROR(SMALL(BI346:BI1024,ROW()-ROW($BI$1027)+1),"")</f>
        <v>0</v>
      </c>
      <c r="BJ1521">
        <f>IFERROR(SMALL(BJ346:BJ1024,ROW()-ROW($BJ$1027)+1),"")</f>
        <v>0</v>
      </c>
      <c r="BK1521">
        <f>IFERROR(SMALL(BK346:BK1024,ROW()-ROW($BK$1027)+1),"")</f>
        <v>0</v>
      </c>
      <c r="BL1521">
        <f>IFERROR(SMALL(BL346:BL1024,ROW()-ROW($BL$1027)+1),"")</f>
        <v>0</v>
      </c>
      <c r="BM1521">
        <f>IFERROR(SMALL(BM346:BM1024,ROW()-ROW($BM$1027)+1),"")</f>
        <v>0</v>
      </c>
      <c r="BN1521">
        <f>IFERROR(SMALL(BN346:BN1024,ROW()-ROW($BN$1027)+1),"")</f>
        <v>0</v>
      </c>
      <c r="BO1521">
        <f>IFERROR(SMALL(BO346:BO1024,ROW()-ROW($BO$1027)+1),"")</f>
        <v>0</v>
      </c>
      <c r="BP1521">
        <f>IFERROR(SMALL(BP346:BP1024,ROW()-ROW($BP$1027)+1),"")</f>
        <v>0</v>
      </c>
      <c r="BQ1521">
        <f>IFERROR(SMALL(BQ346:BQ1024,ROW()-ROW($BQ$1027)+1),"")</f>
        <v>0</v>
      </c>
      <c r="BR1521">
        <f>IFERROR(SMALL(BR346:BR1024,ROW()-ROW($BR$1027)+1),"")</f>
        <v>0</v>
      </c>
    </row>
    <row r="1522" spans="5:70">
      <c r="E1522">
        <f>IFERROR(SMALL(E346:E1024,ROW()-ROW($E$1027)+1),"")</f>
        <v>0</v>
      </c>
      <c r="F1522">
        <f>IFERROR(SMALL(F346:F1024,ROW()-ROW($F$1027)+1),"")</f>
        <v>0</v>
      </c>
      <c r="G1522">
        <f>IFERROR(SMALL(G346:G1024,ROW()-ROW($G$1027)+1),"")</f>
        <v>0</v>
      </c>
      <c r="H1522">
        <f>IFERROR(SMALL(H346:H1024,ROW()-ROW($H$1027)+1),"")</f>
        <v>0</v>
      </c>
      <c r="I1522">
        <f>IFERROR(SMALL(I346:I1024,ROW()-ROW($I$1027)+1),"")</f>
        <v>0</v>
      </c>
      <c r="J1522">
        <f>IFERROR(SMALL(J346:J1024,ROW()-ROW($J$1027)+1),"")</f>
        <v>0</v>
      </c>
      <c r="K1522">
        <f>IFERROR(SMALL(K346:K1024,ROW()-ROW($K$1027)+1),"")</f>
        <v>0</v>
      </c>
      <c r="L1522">
        <f>IFERROR(SMALL(L346:L1024,ROW()-ROW($L$1027)+1),"")</f>
        <v>0</v>
      </c>
      <c r="M1522">
        <f>IFERROR(SMALL(M346:M1024,ROW()-ROW($M$1027)+1),"")</f>
        <v>0</v>
      </c>
      <c r="N1522">
        <f>IFERROR(SMALL(N346:N1024,ROW()-ROW($N$1027)+1),"")</f>
        <v>0</v>
      </c>
      <c r="O1522">
        <f>IFERROR(SMALL(O346:O1024,ROW()-ROW($O$1027)+1),"")</f>
        <v>0</v>
      </c>
      <c r="P1522">
        <f>IFERROR(SMALL(P346:P1024,ROW()-ROW($P$1027)+1),"")</f>
        <v>0</v>
      </c>
      <c r="Q1522">
        <f>IFERROR(SMALL(Q346:Q1024,ROW()-ROW($Q$1027)+1),"")</f>
        <v>0</v>
      </c>
      <c r="R1522">
        <f>IFERROR(SMALL(R346:R1024,ROW()-ROW($R$1027)+1),"")</f>
        <v>0</v>
      </c>
      <c r="S1522">
        <f>IFERROR(SMALL(S346:S1024,ROW()-ROW($S$1027)+1),"")</f>
        <v>0</v>
      </c>
      <c r="T1522">
        <f>IFERROR(SMALL(T346:T1024,ROW()-ROW($T$1027)+1),"")</f>
        <v>0</v>
      </c>
      <c r="U1522">
        <f>IFERROR(SMALL(U346:U1024,ROW()-ROW($U$1027)+1),"")</f>
        <v>0</v>
      </c>
      <c r="V1522">
        <f>IFERROR(SMALL(V346:V1024,ROW()-ROW($V$1027)+1),"")</f>
        <v>0</v>
      </c>
      <c r="W1522">
        <f>IFERROR(SMALL(W346:W1024,ROW()-ROW($W$1027)+1),"")</f>
        <v>0</v>
      </c>
      <c r="X1522">
        <f>IFERROR(SMALL(X346:X1024,ROW()-ROW($X$1027)+1),"")</f>
        <v>0</v>
      </c>
      <c r="Y1522">
        <f>IFERROR(SMALL(Y346:Y1024,ROW()-ROW($Y$1027)+1),"")</f>
        <v>0</v>
      </c>
      <c r="Z1522">
        <f>IFERROR(SMALL(Z346:Z1024,ROW()-ROW($Z$1027)+1),"")</f>
        <v>0</v>
      </c>
      <c r="AA1522">
        <f>IFERROR(SMALL(AA346:AA1024,ROW()-ROW($AA$1027)+1),"")</f>
        <v>0</v>
      </c>
      <c r="AB1522">
        <f>IFERROR(SMALL(AB346:AB1024,ROW()-ROW($AB$1027)+1),"")</f>
        <v>0</v>
      </c>
      <c r="AC1522">
        <f>IFERROR(SMALL(AC346:AC1024,ROW()-ROW($AC$1027)+1),"")</f>
        <v>0</v>
      </c>
      <c r="AD1522">
        <f>IFERROR(SMALL(AD346:AD1024,ROW()-ROW($AD$1027)+1),"")</f>
        <v>0</v>
      </c>
      <c r="AE1522">
        <f>IFERROR(SMALL(AE346:AE1024,ROW()-ROW($AE$1027)+1),"")</f>
        <v>0</v>
      </c>
      <c r="AF1522">
        <f>IFERROR(SMALL(AF346:AF1024,ROW()-ROW($AF$1027)+1),"")</f>
        <v>0</v>
      </c>
      <c r="AG1522">
        <f>IFERROR(SMALL(AG346:AG1024,ROW()-ROW($AG$1027)+1),"")</f>
        <v>0</v>
      </c>
      <c r="AH1522">
        <f>IFERROR(SMALL(AH346:AH1024,ROW()-ROW($AH$1027)+1),"")</f>
        <v>0</v>
      </c>
      <c r="AI1522">
        <f>IFERROR(SMALL(AI346:AI1024,ROW()-ROW($AI$1027)+1),"")</f>
        <v>0</v>
      </c>
      <c r="AJ1522">
        <f>IFERROR(SMALL(AJ346:AJ1024,ROW()-ROW($AJ$1027)+1),"")</f>
        <v>0</v>
      </c>
      <c r="AM1522">
        <f>IFERROR(SMALL(AM346:AM1024,ROW()-ROW($AM$1027)+1),"")</f>
        <v>0</v>
      </c>
      <c r="AN1522">
        <f>IFERROR(SMALL(AN346:AN1024,ROW()-ROW($AN$1027)+1),"")</f>
        <v>0</v>
      </c>
      <c r="AO1522">
        <f>IFERROR(SMALL(AO346:AO1024,ROW()-ROW($AO$1027)+1),"")</f>
        <v>0</v>
      </c>
      <c r="AP1522">
        <f>IFERROR(SMALL(AP346:AP1024,ROW()-ROW($AP$1027)+1),"")</f>
        <v>0</v>
      </c>
      <c r="AQ1522">
        <f>IFERROR(SMALL(AQ346:AQ1024,ROW()-ROW($AQ$1027)+1),"")</f>
        <v>0</v>
      </c>
      <c r="AR1522">
        <f>IFERROR(SMALL(AR346:AR1024,ROW()-ROW($AR$1027)+1),"")</f>
        <v>0</v>
      </c>
      <c r="AS1522">
        <f>IFERROR(SMALL(AS346:AS1024,ROW()-ROW($AS$1027)+1),"")</f>
        <v>0</v>
      </c>
      <c r="AT1522">
        <f>IFERROR(SMALL(AT346:AT1024,ROW()-ROW($AT$1027)+1),"")</f>
        <v>0</v>
      </c>
      <c r="AU1522">
        <f>IFERROR(SMALL(AU346:AU1024,ROW()-ROW($AU$1027)+1),"")</f>
        <v>0</v>
      </c>
      <c r="AV1522">
        <f>IFERROR(SMALL(AV346:AV1024,ROW()-ROW($AV$1027)+1),"")</f>
        <v>0</v>
      </c>
      <c r="AW1522">
        <f>IFERROR(SMALL(AW346:AW1024,ROW()-ROW($AW$1027)+1),"")</f>
        <v>0</v>
      </c>
      <c r="AX1522">
        <f>IFERROR(SMALL(AX346:AX1024,ROW()-ROW($AX$1027)+1),"")</f>
        <v>0</v>
      </c>
      <c r="AY1522">
        <f>IFERROR(SMALL(AY346:AY1024,ROW()-ROW($AY$1027)+1),"")</f>
        <v>0</v>
      </c>
      <c r="AZ1522">
        <f>IFERROR(SMALL(AZ346:AZ1024,ROW()-ROW($AZ$1027)+1),"")</f>
        <v>0</v>
      </c>
      <c r="BA1522">
        <f>IFERROR(SMALL(BA346:BA1024,ROW()-ROW($BA$1027)+1),"")</f>
        <v>0</v>
      </c>
      <c r="BB1522">
        <f>IFERROR(SMALL(BB346:BB1024,ROW()-ROW($BB$1027)+1),"")</f>
        <v>0</v>
      </c>
      <c r="BC1522">
        <f>IFERROR(SMALL(BC346:BC1024,ROW()-ROW($BC$1027)+1),"")</f>
        <v>0</v>
      </c>
      <c r="BD1522">
        <f>IFERROR(SMALL(BD346:BD1024,ROW()-ROW($BD$1027)+1),"")</f>
        <v>0</v>
      </c>
      <c r="BE1522">
        <f>IFERROR(SMALL(BE346:BE1024,ROW()-ROW($BE$1027)+1),"")</f>
        <v>0</v>
      </c>
      <c r="BF1522">
        <f>IFERROR(SMALL(BF346:BF1024,ROW()-ROW($BF$1027)+1),"")</f>
        <v>0</v>
      </c>
      <c r="BG1522">
        <f>IFERROR(SMALL(BG346:BG1024,ROW()-ROW($BG$1027)+1),"")</f>
        <v>0</v>
      </c>
      <c r="BH1522">
        <f>IFERROR(SMALL(BH346:BH1024,ROW()-ROW($BH$1027)+1),"")</f>
        <v>0</v>
      </c>
      <c r="BI1522">
        <f>IFERROR(SMALL(BI346:BI1024,ROW()-ROW($BI$1027)+1),"")</f>
        <v>0</v>
      </c>
      <c r="BJ1522">
        <f>IFERROR(SMALL(BJ346:BJ1024,ROW()-ROW($BJ$1027)+1),"")</f>
        <v>0</v>
      </c>
      <c r="BK1522">
        <f>IFERROR(SMALL(BK346:BK1024,ROW()-ROW($BK$1027)+1),"")</f>
        <v>0</v>
      </c>
      <c r="BL1522">
        <f>IFERROR(SMALL(BL346:BL1024,ROW()-ROW($BL$1027)+1),"")</f>
        <v>0</v>
      </c>
      <c r="BM1522">
        <f>IFERROR(SMALL(BM346:BM1024,ROW()-ROW($BM$1027)+1),"")</f>
        <v>0</v>
      </c>
      <c r="BN1522">
        <f>IFERROR(SMALL(BN346:BN1024,ROW()-ROW($BN$1027)+1),"")</f>
        <v>0</v>
      </c>
      <c r="BO1522">
        <f>IFERROR(SMALL(BO346:BO1024,ROW()-ROW($BO$1027)+1),"")</f>
        <v>0</v>
      </c>
      <c r="BP1522">
        <f>IFERROR(SMALL(BP346:BP1024,ROW()-ROW($BP$1027)+1),"")</f>
        <v>0</v>
      </c>
      <c r="BQ1522">
        <f>IFERROR(SMALL(BQ346:BQ1024,ROW()-ROW($BQ$1027)+1),"")</f>
        <v>0</v>
      </c>
      <c r="BR1522">
        <f>IFERROR(SMALL(BR346:BR1024,ROW()-ROW($BR$1027)+1),"")</f>
        <v>0</v>
      </c>
    </row>
    <row r="1523" spans="5:70">
      <c r="E1523">
        <f>IFERROR(SMALL(E346:E1024,ROW()-ROW($E$1027)+1),"")</f>
        <v>0</v>
      </c>
      <c r="F1523">
        <f>IFERROR(SMALL(F346:F1024,ROW()-ROW($F$1027)+1),"")</f>
        <v>0</v>
      </c>
      <c r="G1523">
        <f>IFERROR(SMALL(G346:G1024,ROW()-ROW($G$1027)+1),"")</f>
        <v>0</v>
      </c>
      <c r="H1523">
        <f>IFERROR(SMALL(H346:H1024,ROW()-ROW($H$1027)+1),"")</f>
        <v>0</v>
      </c>
      <c r="I1523">
        <f>IFERROR(SMALL(I346:I1024,ROW()-ROW($I$1027)+1),"")</f>
        <v>0</v>
      </c>
      <c r="J1523">
        <f>IFERROR(SMALL(J346:J1024,ROW()-ROW($J$1027)+1),"")</f>
        <v>0</v>
      </c>
      <c r="K1523">
        <f>IFERROR(SMALL(K346:K1024,ROW()-ROW($K$1027)+1),"")</f>
        <v>0</v>
      </c>
      <c r="L1523">
        <f>IFERROR(SMALL(L346:L1024,ROW()-ROW($L$1027)+1),"")</f>
        <v>0</v>
      </c>
      <c r="M1523">
        <f>IFERROR(SMALL(M346:M1024,ROW()-ROW($M$1027)+1),"")</f>
        <v>0</v>
      </c>
      <c r="N1523">
        <f>IFERROR(SMALL(N346:N1024,ROW()-ROW($N$1027)+1),"")</f>
        <v>0</v>
      </c>
      <c r="O1523">
        <f>IFERROR(SMALL(O346:O1024,ROW()-ROW($O$1027)+1),"")</f>
        <v>0</v>
      </c>
      <c r="P1523">
        <f>IFERROR(SMALL(P346:P1024,ROW()-ROW($P$1027)+1),"")</f>
        <v>0</v>
      </c>
      <c r="Q1523">
        <f>IFERROR(SMALL(Q346:Q1024,ROW()-ROW($Q$1027)+1),"")</f>
        <v>0</v>
      </c>
      <c r="R1523">
        <f>IFERROR(SMALL(R346:R1024,ROW()-ROW($R$1027)+1),"")</f>
        <v>0</v>
      </c>
      <c r="S1523">
        <f>IFERROR(SMALL(S346:S1024,ROW()-ROW($S$1027)+1),"")</f>
        <v>0</v>
      </c>
      <c r="T1523">
        <f>IFERROR(SMALL(T346:T1024,ROW()-ROW($T$1027)+1),"")</f>
        <v>0</v>
      </c>
      <c r="U1523">
        <f>IFERROR(SMALL(U346:U1024,ROW()-ROW($U$1027)+1),"")</f>
        <v>0</v>
      </c>
      <c r="V1523">
        <f>IFERROR(SMALL(V346:V1024,ROW()-ROW($V$1027)+1),"")</f>
        <v>0</v>
      </c>
      <c r="W1523">
        <f>IFERROR(SMALL(W346:W1024,ROW()-ROW($W$1027)+1),"")</f>
        <v>0</v>
      </c>
      <c r="X1523">
        <f>IFERROR(SMALL(X346:X1024,ROW()-ROW($X$1027)+1),"")</f>
        <v>0</v>
      </c>
      <c r="Y1523">
        <f>IFERROR(SMALL(Y346:Y1024,ROW()-ROW($Y$1027)+1),"")</f>
        <v>0</v>
      </c>
      <c r="Z1523">
        <f>IFERROR(SMALL(Z346:Z1024,ROW()-ROW($Z$1027)+1),"")</f>
        <v>0</v>
      </c>
      <c r="AA1523">
        <f>IFERROR(SMALL(AA346:AA1024,ROW()-ROW($AA$1027)+1),"")</f>
        <v>0</v>
      </c>
      <c r="AB1523">
        <f>IFERROR(SMALL(AB346:AB1024,ROW()-ROW($AB$1027)+1),"")</f>
        <v>0</v>
      </c>
      <c r="AC1523">
        <f>IFERROR(SMALL(AC346:AC1024,ROW()-ROW($AC$1027)+1),"")</f>
        <v>0</v>
      </c>
      <c r="AD1523">
        <f>IFERROR(SMALL(AD346:AD1024,ROW()-ROW($AD$1027)+1),"")</f>
        <v>0</v>
      </c>
      <c r="AE1523">
        <f>IFERROR(SMALL(AE346:AE1024,ROW()-ROW($AE$1027)+1),"")</f>
        <v>0</v>
      </c>
      <c r="AF1523">
        <f>IFERROR(SMALL(AF346:AF1024,ROW()-ROW($AF$1027)+1),"")</f>
        <v>0</v>
      </c>
      <c r="AG1523">
        <f>IFERROR(SMALL(AG346:AG1024,ROW()-ROW($AG$1027)+1),"")</f>
        <v>0</v>
      </c>
      <c r="AH1523">
        <f>IFERROR(SMALL(AH346:AH1024,ROW()-ROW($AH$1027)+1),"")</f>
        <v>0</v>
      </c>
      <c r="AI1523">
        <f>IFERROR(SMALL(AI346:AI1024,ROW()-ROW($AI$1027)+1),"")</f>
        <v>0</v>
      </c>
      <c r="AJ1523">
        <f>IFERROR(SMALL(AJ346:AJ1024,ROW()-ROW($AJ$1027)+1),"")</f>
        <v>0</v>
      </c>
      <c r="AM1523">
        <f>IFERROR(SMALL(AM346:AM1024,ROW()-ROW($AM$1027)+1),"")</f>
        <v>0</v>
      </c>
      <c r="AN1523">
        <f>IFERROR(SMALL(AN346:AN1024,ROW()-ROW($AN$1027)+1),"")</f>
        <v>0</v>
      </c>
      <c r="AO1523">
        <f>IFERROR(SMALL(AO346:AO1024,ROW()-ROW($AO$1027)+1),"")</f>
        <v>0</v>
      </c>
      <c r="AP1523">
        <f>IFERROR(SMALL(AP346:AP1024,ROW()-ROW($AP$1027)+1),"")</f>
        <v>0</v>
      </c>
      <c r="AQ1523">
        <f>IFERROR(SMALL(AQ346:AQ1024,ROW()-ROW($AQ$1027)+1),"")</f>
        <v>0</v>
      </c>
      <c r="AR1523">
        <f>IFERROR(SMALL(AR346:AR1024,ROW()-ROW($AR$1027)+1),"")</f>
        <v>0</v>
      </c>
      <c r="AS1523">
        <f>IFERROR(SMALL(AS346:AS1024,ROW()-ROW($AS$1027)+1),"")</f>
        <v>0</v>
      </c>
      <c r="AT1523">
        <f>IFERROR(SMALL(AT346:AT1024,ROW()-ROW($AT$1027)+1),"")</f>
        <v>0</v>
      </c>
      <c r="AU1523">
        <f>IFERROR(SMALL(AU346:AU1024,ROW()-ROW($AU$1027)+1),"")</f>
        <v>0</v>
      </c>
      <c r="AV1523">
        <f>IFERROR(SMALL(AV346:AV1024,ROW()-ROW($AV$1027)+1),"")</f>
        <v>0</v>
      </c>
      <c r="AW1523">
        <f>IFERROR(SMALL(AW346:AW1024,ROW()-ROW($AW$1027)+1),"")</f>
        <v>0</v>
      </c>
      <c r="AX1523">
        <f>IFERROR(SMALL(AX346:AX1024,ROW()-ROW($AX$1027)+1),"")</f>
        <v>0</v>
      </c>
      <c r="AY1523">
        <f>IFERROR(SMALL(AY346:AY1024,ROW()-ROW($AY$1027)+1),"")</f>
        <v>0</v>
      </c>
      <c r="AZ1523">
        <f>IFERROR(SMALL(AZ346:AZ1024,ROW()-ROW($AZ$1027)+1),"")</f>
        <v>0</v>
      </c>
      <c r="BA1523">
        <f>IFERROR(SMALL(BA346:BA1024,ROW()-ROW($BA$1027)+1),"")</f>
        <v>0</v>
      </c>
      <c r="BB1523">
        <f>IFERROR(SMALL(BB346:BB1024,ROW()-ROW($BB$1027)+1),"")</f>
        <v>0</v>
      </c>
      <c r="BC1523">
        <f>IFERROR(SMALL(BC346:BC1024,ROW()-ROW($BC$1027)+1),"")</f>
        <v>0</v>
      </c>
      <c r="BD1523">
        <f>IFERROR(SMALL(BD346:BD1024,ROW()-ROW($BD$1027)+1),"")</f>
        <v>0</v>
      </c>
      <c r="BE1523">
        <f>IFERROR(SMALL(BE346:BE1024,ROW()-ROW($BE$1027)+1),"")</f>
        <v>0</v>
      </c>
      <c r="BF1523">
        <f>IFERROR(SMALL(BF346:BF1024,ROW()-ROW($BF$1027)+1),"")</f>
        <v>0</v>
      </c>
      <c r="BG1523">
        <f>IFERROR(SMALL(BG346:BG1024,ROW()-ROW($BG$1027)+1),"")</f>
        <v>0</v>
      </c>
      <c r="BH1523">
        <f>IFERROR(SMALL(BH346:BH1024,ROW()-ROW($BH$1027)+1),"")</f>
        <v>0</v>
      </c>
      <c r="BI1523">
        <f>IFERROR(SMALL(BI346:BI1024,ROW()-ROW($BI$1027)+1),"")</f>
        <v>0</v>
      </c>
      <c r="BJ1523">
        <f>IFERROR(SMALL(BJ346:BJ1024,ROW()-ROW($BJ$1027)+1),"")</f>
        <v>0</v>
      </c>
      <c r="BK1523">
        <f>IFERROR(SMALL(BK346:BK1024,ROW()-ROW($BK$1027)+1),"")</f>
        <v>0</v>
      </c>
      <c r="BL1523">
        <f>IFERROR(SMALL(BL346:BL1024,ROW()-ROW($BL$1027)+1),"")</f>
        <v>0</v>
      </c>
      <c r="BM1523">
        <f>IFERROR(SMALL(BM346:BM1024,ROW()-ROW($BM$1027)+1),"")</f>
        <v>0</v>
      </c>
      <c r="BN1523">
        <f>IFERROR(SMALL(BN346:BN1024,ROW()-ROW($BN$1027)+1),"")</f>
        <v>0</v>
      </c>
      <c r="BO1523">
        <f>IFERROR(SMALL(BO346:BO1024,ROW()-ROW($BO$1027)+1),"")</f>
        <v>0</v>
      </c>
      <c r="BP1523">
        <f>IFERROR(SMALL(BP346:BP1024,ROW()-ROW($BP$1027)+1),"")</f>
        <v>0</v>
      </c>
      <c r="BQ1523">
        <f>IFERROR(SMALL(BQ346:BQ1024,ROW()-ROW($BQ$1027)+1),"")</f>
        <v>0</v>
      </c>
      <c r="BR1523">
        <f>IFERROR(SMALL(BR346:BR1024,ROW()-ROW($BR$1027)+1),"")</f>
        <v>0</v>
      </c>
    </row>
    <row r="1524" spans="5:70">
      <c r="E1524">
        <f>IFERROR(SMALL(E346:E1024,ROW()-ROW($E$1027)+1),"")</f>
        <v>0</v>
      </c>
      <c r="F1524">
        <f>IFERROR(SMALL(F346:F1024,ROW()-ROW($F$1027)+1),"")</f>
        <v>0</v>
      </c>
      <c r="G1524">
        <f>IFERROR(SMALL(G346:G1024,ROW()-ROW($G$1027)+1),"")</f>
        <v>0</v>
      </c>
      <c r="H1524">
        <f>IFERROR(SMALL(H346:H1024,ROW()-ROW($H$1027)+1),"")</f>
        <v>0</v>
      </c>
      <c r="I1524">
        <f>IFERROR(SMALL(I346:I1024,ROW()-ROW($I$1027)+1),"")</f>
        <v>0</v>
      </c>
      <c r="J1524">
        <f>IFERROR(SMALL(J346:J1024,ROW()-ROW($J$1027)+1),"")</f>
        <v>0</v>
      </c>
      <c r="K1524">
        <f>IFERROR(SMALL(K346:K1024,ROW()-ROW($K$1027)+1),"")</f>
        <v>0</v>
      </c>
      <c r="L1524">
        <f>IFERROR(SMALL(L346:L1024,ROW()-ROW($L$1027)+1),"")</f>
        <v>0</v>
      </c>
      <c r="M1524">
        <f>IFERROR(SMALL(M346:M1024,ROW()-ROW($M$1027)+1),"")</f>
        <v>0</v>
      </c>
      <c r="N1524">
        <f>IFERROR(SMALL(N346:N1024,ROW()-ROW($N$1027)+1),"")</f>
        <v>0</v>
      </c>
      <c r="O1524">
        <f>IFERROR(SMALL(O346:O1024,ROW()-ROW($O$1027)+1),"")</f>
        <v>0</v>
      </c>
      <c r="P1524">
        <f>IFERROR(SMALL(P346:P1024,ROW()-ROW($P$1027)+1),"")</f>
        <v>0</v>
      </c>
      <c r="Q1524">
        <f>IFERROR(SMALL(Q346:Q1024,ROW()-ROW($Q$1027)+1),"")</f>
        <v>0</v>
      </c>
      <c r="R1524">
        <f>IFERROR(SMALL(R346:R1024,ROW()-ROW($R$1027)+1),"")</f>
        <v>0</v>
      </c>
      <c r="S1524">
        <f>IFERROR(SMALL(S346:S1024,ROW()-ROW($S$1027)+1),"")</f>
        <v>0</v>
      </c>
      <c r="T1524">
        <f>IFERROR(SMALL(T346:T1024,ROW()-ROW($T$1027)+1),"")</f>
        <v>0</v>
      </c>
      <c r="U1524">
        <f>IFERROR(SMALL(U346:U1024,ROW()-ROW($U$1027)+1),"")</f>
        <v>0</v>
      </c>
      <c r="V1524">
        <f>IFERROR(SMALL(V346:V1024,ROW()-ROW($V$1027)+1),"")</f>
        <v>0</v>
      </c>
      <c r="W1524">
        <f>IFERROR(SMALL(W346:W1024,ROW()-ROW($W$1027)+1),"")</f>
        <v>0</v>
      </c>
      <c r="X1524">
        <f>IFERROR(SMALL(X346:X1024,ROW()-ROW($X$1027)+1),"")</f>
        <v>0</v>
      </c>
      <c r="Y1524">
        <f>IFERROR(SMALL(Y346:Y1024,ROW()-ROW($Y$1027)+1),"")</f>
        <v>0</v>
      </c>
      <c r="Z1524">
        <f>IFERROR(SMALL(Z346:Z1024,ROW()-ROW($Z$1027)+1),"")</f>
        <v>0</v>
      </c>
      <c r="AA1524">
        <f>IFERROR(SMALL(AA346:AA1024,ROW()-ROW($AA$1027)+1),"")</f>
        <v>0</v>
      </c>
      <c r="AB1524">
        <f>IFERROR(SMALL(AB346:AB1024,ROW()-ROW($AB$1027)+1),"")</f>
        <v>0</v>
      </c>
      <c r="AC1524">
        <f>IFERROR(SMALL(AC346:AC1024,ROW()-ROW($AC$1027)+1),"")</f>
        <v>0</v>
      </c>
      <c r="AD1524">
        <f>IFERROR(SMALL(AD346:AD1024,ROW()-ROW($AD$1027)+1),"")</f>
        <v>0</v>
      </c>
      <c r="AE1524">
        <f>IFERROR(SMALL(AE346:AE1024,ROW()-ROW($AE$1027)+1),"")</f>
        <v>0</v>
      </c>
      <c r="AF1524">
        <f>IFERROR(SMALL(AF346:AF1024,ROW()-ROW($AF$1027)+1),"")</f>
        <v>0</v>
      </c>
      <c r="AG1524">
        <f>IFERROR(SMALL(AG346:AG1024,ROW()-ROW($AG$1027)+1),"")</f>
        <v>0</v>
      </c>
      <c r="AH1524">
        <f>IFERROR(SMALL(AH346:AH1024,ROW()-ROW($AH$1027)+1),"")</f>
        <v>0</v>
      </c>
      <c r="AI1524">
        <f>IFERROR(SMALL(AI346:AI1024,ROW()-ROW($AI$1027)+1),"")</f>
        <v>0</v>
      </c>
      <c r="AJ1524">
        <f>IFERROR(SMALL(AJ346:AJ1024,ROW()-ROW($AJ$1027)+1),"")</f>
        <v>0</v>
      </c>
      <c r="AM1524">
        <f>IFERROR(SMALL(AM346:AM1024,ROW()-ROW($AM$1027)+1),"")</f>
        <v>0</v>
      </c>
      <c r="AN1524">
        <f>IFERROR(SMALL(AN346:AN1024,ROW()-ROW($AN$1027)+1),"")</f>
        <v>0</v>
      </c>
      <c r="AO1524">
        <f>IFERROR(SMALL(AO346:AO1024,ROW()-ROW($AO$1027)+1),"")</f>
        <v>0</v>
      </c>
      <c r="AP1524">
        <f>IFERROR(SMALL(AP346:AP1024,ROW()-ROW($AP$1027)+1),"")</f>
        <v>0</v>
      </c>
      <c r="AQ1524">
        <f>IFERROR(SMALL(AQ346:AQ1024,ROW()-ROW($AQ$1027)+1),"")</f>
        <v>0</v>
      </c>
      <c r="AR1524">
        <f>IFERROR(SMALL(AR346:AR1024,ROW()-ROW($AR$1027)+1),"")</f>
        <v>0</v>
      </c>
      <c r="AS1524">
        <f>IFERROR(SMALL(AS346:AS1024,ROW()-ROW($AS$1027)+1),"")</f>
        <v>0</v>
      </c>
      <c r="AT1524">
        <f>IFERROR(SMALL(AT346:AT1024,ROW()-ROW($AT$1027)+1),"")</f>
        <v>0</v>
      </c>
      <c r="AU1524">
        <f>IFERROR(SMALL(AU346:AU1024,ROW()-ROW($AU$1027)+1),"")</f>
        <v>0</v>
      </c>
      <c r="AV1524">
        <f>IFERROR(SMALL(AV346:AV1024,ROW()-ROW($AV$1027)+1),"")</f>
        <v>0</v>
      </c>
      <c r="AW1524">
        <f>IFERROR(SMALL(AW346:AW1024,ROW()-ROW($AW$1027)+1),"")</f>
        <v>0</v>
      </c>
      <c r="AX1524">
        <f>IFERROR(SMALL(AX346:AX1024,ROW()-ROW($AX$1027)+1),"")</f>
        <v>0</v>
      </c>
      <c r="AY1524">
        <f>IFERROR(SMALL(AY346:AY1024,ROW()-ROW($AY$1027)+1),"")</f>
        <v>0</v>
      </c>
      <c r="AZ1524">
        <f>IFERROR(SMALL(AZ346:AZ1024,ROW()-ROW($AZ$1027)+1),"")</f>
        <v>0</v>
      </c>
      <c r="BA1524">
        <f>IFERROR(SMALL(BA346:BA1024,ROW()-ROW($BA$1027)+1),"")</f>
        <v>0</v>
      </c>
      <c r="BB1524">
        <f>IFERROR(SMALL(BB346:BB1024,ROW()-ROW($BB$1027)+1),"")</f>
        <v>0</v>
      </c>
      <c r="BC1524">
        <f>IFERROR(SMALL(BC346:BC1024,ROW()-ROW($BC$1027)+1),"")</f>
        <v>0</v>
      </c>
      <c r="BD1524">
        <f>IFERROR(SMALL(BD346:BD1024,ROW()-ROW($BD$1027)+1),"")</f>
        <v>0</v>
      </c>
      <c r="BE1524">
        <f>IFERROR(SMALL(BE346:BE1024,ROW()-ROW($BE$1027)+1),"")</f>
        <v>0</v>
      </c>
      <c r="BF1524">
        <f>IFERROR(SMALL(BF346:BF1024,ROW()-ROW($BF$1027)+1),"")</f>
        <v>0</v>
      </c>
      <c r="BG1524">
        <f>IFERROR(SMALL(BG346:BG1024,ROW()-ROW($BG$1027)+1),"")</f>
        <v>0</v>
      </c>
      <c r="BH1524">
        <f>IFERROR(SMALL(BH346:BH1024,ROW()-ROW($BH$1027)+1),"")</f>
        <v>0</v>
      </c>
      <c r="BI1524">
        <f>IFERROR(SMALL(BI346:BI1024,ROW()-ROW($BI$1027)+1),"")</f>
        <v>0</v>
      </c>
      <c r="BJ1524">
        <f>IFERROR(SMALL(BJ346:BJ1024,ROW()-ROW($BJ$1027)+1),"")</f>
        <v>0</v>
      </c>
      <c r="BK1524">
        <f>IFERROR(SMALL(BK346:BK1024,ROW()-ROW($BK$1027)+1),"")</f>
        <v>0</v>
      </c>
      <c r="BL1524">
        <f>IFERROR(SMALL(BL346:BL1024,ROW()-ROW($BL$1027)+1),"")</f>
        <v>0</v>
      </c>
      <c r="BM1524">
        <f>IFERROR(SMALL(BM346:BM1024,ROW()-ROW($BM$1027)+1),"")</f>
        <v>0</v>
      </c>
      <c r="BN1524">
        <f>IFERROR(SMALL(BN346:BN1024,ROW()-ROW($BN$1027)+1),"")</f>
        <v>0</v>
      </c>
      <c r="BO1524">
        <f>IFERROR(SMALL(BO346:BO1024,ROW()-ROW($BO$1027)+1),"")</f>
        <v>0</v>
      </c>
      <c r="BP1524">
        <f>IFERROR(SMALL(BP346:BP1024,ROW()-ROW($BP$1027)+1),"")</f>
        <v>0</v>
      </c>
      <c r="BQ1524">
        <f>IFERROR(SMALL(BQ346:BQ1024,ROW()-ROW($BQ$1027)+1),"")</f>
        <v>0</v>
      </c>
      <c r="BR1524">
        <f>IFERROR(SMALL(BR346:BR1024,ROW()-ROW($BR$1027)+1),"")</f>
        <v>0</v>
      </c>
    </row>
    <row r="1525" spans="5:70">
      <c r="E1525">
        <f>IFERROR(SMALL(E346:E1024,ROW()-ROW($E$1027)+1),"")</f>
        <v>0</v>
      </c>
      <c r="F1525">
        <f>IFERROR(SMALL(F346:F1024,ROW()-ROW($F$1027)+1),"")</f>
        <v>0</v>
      </c>
      <c r="G1525">
        <f>IFERROR(SMALL(G346:G1024,ROW()-ROW($G$1027)+1),"")</f>
        <v>0</v>
      </c>
      <c r="H1525">
        <f>IFERROR(SMALL(H346:H1024,ROW()-ROW($H$1027)+1),"")</f>
        <v>0</v>
      </c>
      <c r="I1525">
        <f>IFERROR(SMALL(I346:I1024,ROW()-ROW($I$1027)+1),"")</f>
        <v>0</v>
      </c>
      <c r="J1525">
        <f>IFERROR(SMALL(J346:J1024,ROW()-ROW($J$1027)+1),"")</f>
        <v>0</v>
      </c>
      <c r="K1525">
        <f>IFERROR(SMALL(K346:K1024,ROW()-ROW($K$1027)+1),"")</f>
        <v>0</v>
      </c>
      <c r="L1525">
        <f>IFERROR(SMALL(L346:L1024,ROW()-ROW($L$1027)+1),"")</f>
        <v>0</v>
      </c>
      <c r="M1525">
        <f>IFERROR(SMALL(M346:M1024,ROW()-ROW($M$1027)+1),"")</f>
        <v>0</v>
      </c>
      <c r="N1525">
        <f>IFERROR(SMALL(N346:N1024,ROW()-ROW($N$1027)+1),"")</f>
        <v>0</v>
      </c>
      <c r="O1525">
        <f>IFERROR(SMALL(O346:O1024,ROW()-ROW($O$1027)+1),"")</f>
        <v>0</v>
      </c>
      <c r="P1525">
        <f>IFERROR(SMALL(P346:P1024,ROW()-ROW($P$1027)+1),"")</f>
        <v>0</v>
      </c>
      <c r="Q1525">
        <f>IFERROR(SMALL(Q346:Q1024,ROW()-ROW($Q$1027)+1),"")</f>
        <v>0</v>
      </c>
      <c r="R1525">
        <f>IFERROR(SMALL(R346:R1024,ROW()-ROW($R$1027)+1),"")</f>
        <v>0</v>
      </c>
      <c r="S1525">
        <f>IFERROR(SMALL(S346:S1024,ROW()-ROW($S$1027)+1),"")</f>
        <v>0</v>
      </c>
      <c r="T1525">
        <f>IFERROR(SMALL(T346:T1024,ROW()-ROW($T$1027)+1),"")</f>
        <v>0</v>
      </c>
      <c r="U1525">
        <f>IFERROR(SMALL(U346:U1024,ROW()-ROW($U$1027)+1),"")</f>
        <v>0</v>
      </c>
      <c r="V1525">
        <f>IFERROR(SMALL(V346:V1024,ROW()-ROW($V$1027)+1),"")</f>
        <v>0</v>
      </c>
      <c r="W1525">
        <f>IFERROR(SMALL(W346:W1024,ROW()-ROW($W$1027)+1),"")</f>
        <v>0</v>
      </c>
      <c r="X1525">
        <f>IFERROR(SMALL(X346:X1024,ROW()-ROW($X$1027)+1),"")</f>
        <v>0</v>
      </c>
      <c r="Y1525">
        <f>IFERROR(SMALL(Y346:Y1024,ROW()-ROW($Y$1027)+1),"")</f>
        <v>0</v>
      </c>
      <c r="Z1525">
        <f>IFERROR(SMALL(Z346:Z1024,ROW()-ROW($Z$1027)+1),"")</f>
        <v>0</v>
      </c>
      <c r="AA1525">
        <f>IFERROR(SMALL(AA346:AA1024,ROW()-ROW($AA$1027)+1),"")</f>
        <v>0</v>
      </c>
      <c r="AB1525">
        <f>IFERROR(SMALL(AB346:AB1024,ROW()-ROW($AB$1027)+1),"")</f>
        <v>0</v>
      </c>
      <c r="AC1525">
        <f>IFERROR(SMALL(AC346:AC1024,ROW()-ROW($AC$1027)+1),"")</f>
        <v>0</v>
      </c>
      <c r="AD1525">
        <f>IFERROR(SMALL(AD346:AD1024,ROW()-ROW($AD$1027)+1),"")</f>
        <v>0</v>
      </c>
      <c r="AE1525">
        <f>IFERROR(SMALL(AE346:AE1024,ROW()-ROW($AE$1027)+1),"")</f>
        <v>0</v>
      </c>
      <c r="AF1525">
        <f>IFERROR(SMALL(AF346:AF1024,ROW()-ROW($AF$1027)+1),"")</f>
        <v>0</v>
      </c>
      <c r="AG1525">
        <f>IFERROR(SMALL(AG346:AG1024,ROW()-ROW($AG$1027)+1),"")</f>
        <v>0</v>
      </c>
      <c r="AH1525">
        <f>IFERROR(SMALL(AH346:AH1024,ROW()-ROW($AH$1027)+1),"")</f>
        <v>0</v>
      </c>
      <c r="AI1525">
        <f>IFERROR(SMALL(AI346:AI1024,ROW()-ROW($AI$1027)+1),"")</f>
        <v>0</v>
      </c>
      <c r="AJ1525">
        <f>IFERROR(SMALL(AJ346:AJ1024,ROW()-ROW($AJ$1027)+1),"")</f>
        <v>0</v>
      </c>
      <c r="AM1525">
        <f>IFERROR(SMALL(AM346:AM1024,ROW()-ROW($AM$1027)+1),"")</f>
        <v>0</v>
      </c>
      <c r="AN1525">
        <f>IFERROR(SMALL(AN346:AN1024,ROW()-ROW($AN$1027)+1),"")</f>
        <v>0</v>
      </c>
      <c r="AO1525">
        <f>IFERROR(SMALL(AO346:AO1024,ROW()-ROW($AO$1027)+1),"")</f>
        <v>0</v>
      </c>
      <c r="AP1525">
        <f>IFERROR(SMALL(AP346:AP1024,ROW()-ROW($AP$1027)+1),"")</f>
        <v>0</v>
      </c>
      <c r="AQ1525">
        <f>IFERROR(SMALL(AQ346:AQ1024,ROW()-ROW($AQ$1027)+1),"")</f>
        <v>0</v>
      </c>
      <c r="AR1525">
        <f>IFERROR(SMALL(AR346:AR1024,ROW()-ROW($AR$1027)+1),"")</f>
        <v>0</v>
      </c>
      <c r="AS1525">
        <f>IFERROR(SMALL(AS346:AS1024,ROW()-ROW($AS$1027)+1),"")</f>
        <v>0</v>
      </c>
      <c r="AT1525">
        <f>IFERROR(SMALL(AT346:AT1024,ROW()-ROW($AT$1027)+1),"")</f>
        <v>0</v>
      </c>
      <c r="AU1525">
        <f>IFERROR(SMALL(AU346:AU1024,ROW()-ROW($AU$1027)+1),"")</f>
        <v>0</v>
      </c>
      <c r="AV1525">
        <f>IFERROR(SMALL(AV346:AV1024,ROW()-ROW($AV$1027)+1),"")</f>
        <v>0</v>
      </c>
      <c r="AW1525">
        <f>IFERROR(SMALL(AW346:AW1024,ROW()-ROW($AW$1027)+1),"")</f>
        <v>0</v>
      </c>
      <c r="AX1525">
        <f>IFERROR(SMALL(AX346:AX1024,ROW()-ROW($AX$1027)+1),"")</f>
        <v>0</v>
      </c>
      <c r="AY1525">
        <f>IFERROR(SMALL(AY346:AY1024,ROW()-ROW($AY$1027)+1),"")</f>
        <v>0</v>
      </c>
      <c r="AZ1525">
        <f>IFERROR(SMALL(AZ346:AZ1024,ROW()-ROW($AZ$1027)+1),"")</f>
        <v>0</v>
      </c>
      <c r="BA1525">
        <f>IFERROR(SMALL(BA346:BA1024,ROW()-ROW($BA$1027)+1),"")</f>
        <v>0</v>
      </c>
      <c r="BB1525">
        <f>IFERROR(SMALL(BB346:BB1024,ROW()-ROW($BB$1027)+1),"")</f>
        <v>0</v>
      </c>
      <c r="BC1525">
        <f>IFERROR(SMALL(BC346:BC1024,ROW()-ROW($BC$1027)+1),"")</f>
        <v>0</v>
      </c>
      <c r="BD1525">
        <f>IFERROR(SMALL(BD346:BD1024,ROW()-ROW($BD$1027)+1),"")</f>
        <v>0</v>
      </c>
      <c r="BE1525">
        <f>IFERROR(SMALL(BE346:BE1024,ROW()-ROW($BE$1027)+1),"")</f>
        <v>0</v>
      </c>
      <c r="BF1525">
        <f>IFERROR(SMALL(BF346:BF1024,ROW()-ROW($BF$1027)+1),"")</f>
        <v>0</v>
      </c>
      <c r="BG1525">
        <f>IFERROR(SMALL(BG346:BG1024,ROW()-ROW($BG$1027)+1),"")</f>
        <v>0</v>
      </c>
      <c r="BH1525">
        <f>IFERROR(SMALL(BH346:BH1024,ROW()-ROW($BH$1027)+1),"")</f>
        <v>0</v>
      </c>
      <c r="BI1525">
        <f>IFERROR(SMALL(BI346:BI1024,ROW()-ROW($BI$1027)+1),"")</f>
        <v>0</v>
      </c>
      <c r="BJ1525">
        <f>IFERROR(SMALL(BJ346:BJ1024,ROW()-ROW($BJ$1027)+1),"")</f>
        <v>0</v>
      </c>
      <c r="BK1525">
        <f>IFERROR(SMALL(BK346:BK1024,ROW()-ROW($BK$1027)+1),"")</f>
        <v>0</v>
      </c>
      <c r="BL1525">
        <f>IFERROR(SMALL(BL346:BL1024,ROW()-ROW($BL$1027)+1),"")</f>
        <v>0</v>
      </c>
      <c r="BM1525">
        <f>IFERROR(SMALL(BM346:BM1024,ROW()-ROW($BM$1027)+1),"")</f>
        <v>0</v>
      </c>
      <c r="BN1525">
        <f>IFERROR(SMALL(BN346:BN1024,ROW()-ROW($BN$1027)+1),"")</f>
        <v>0</v>
      </c>
      <c r="BO1525">
        <f>IFERROR(SMALL(BO346:BO1024,ROW()-ROW($BO$1027)+1),"")</f>
        <v>0</v>
      </c>
      <c r="BP1525">
        <f>IFERROR(SMALL(BP346:BP1024,ROW()-ROW($BP$1027)+1),"")</f>
        <v>0</v>
      </c>
      <c r="BQ1525">
        <f>IFERROR(SMALL(BQ346:BQ1024,ROW()-ROW($BQ$1027)+1),"")</f>
        <v>0</v>
      </c>
      <c r="BR1525">
        <f>IFERROR(SMALL(BR346:BR1024,ROW()-ROW($BR$1027)+1),"")</f>
        <v>0</v>
      </c>
    </row>
    <row r="1526" spans="5:70">
      <c r="E1526">
        <f>IFERROR(SMALL(E346:E1024,ROW()-ROW($E$1027)+1),"")</f>
        <v>0</v>
      </c>
      <c r="F1526">
        <f>IFERROR(SMALL(F346:F1024,ROW()-ROW($F$1027)+1),"")</f>
        <v>0</v>
      </c>
      <c r="G1526">
        <f>IFERROR(SMALL(G346:G1024,ROW()-ROW($G$1027)+1),"")</f>
        <v>0</v>
      </c>
      <c r="H1526">
        <f>IFERROR(SMALL(H346:H1024,ROW()-ROW($H$1027)+1),"")</f>
        <v>0</v>
      </c>
      <c r="I1526">
        <f>IFERROR(SMALL(I346:I1024,ROW()-ROW($I$1027)+1),"")</f>
        <v>0</v>
      </c>
      <c r="J1526">
        <f>IFERROR(SMALL(J346:J1024,ROW()-ROW($J$1027)+1),"")</f>
        <v>0</v>
      </c>
      <c r="K1526">
        <f>IFERROR(SMALL(K346:K1024,ROW()-ROW($K$1027)+1),"")</f>
        <v>0</v>
      </c>
      <c r="L1526">
        <f>IFERROR(SMALL(L346:L1024,ROW()-ROW($L$1027)+1),"")</f>
        <v>0</v>
      </c>
      <c r="M1526">
        <f>IFERROR(SMALL(M346:M1024,ROW()-ROW($M$1027)+1),"")</f>
        <v>0</v>
      </c>
      <c r="N1526">
        <f>IFERROR(SMALL(N346:N1024,ROW()-ROW($N$1027)+1),"")</f>
        <v>0</v>
      </c>
      <c r="O1526">
        <f>IFERROR(SMALL(O346:O1024,ROW()-ROW($O$1027)+1),"")</f>
        <v>0</v>
      </c>
      <c r="P1526">
        <f>IFERROR(SMALL(P346:P1024,ROW()-ROW($P$1027)+1),"")</f>
        <v>0</v>
      </c>
      <c r="Q1526">
        <f>IFERROR(SMALL(Q346:Q1024,ROW()-ROW($Q$1027)+1),"")</f>
        <v>0</v>
      </c>
      <c r="R1526">
        <f>IFERROR(SMALL(R346:R1024,ROW()-ROW($R$1027)+1),"")</f>
        <v>0</v>
      </c>
      <c r="S1526">
        <f>IFERROR(SMALL(S346:S1024,ROW()-ROW($S$1027)+1),"")</f>
        <v>0</v>
      </c>
      <c r="T1526">
        <f>IFERROR(SMALL(T346:T1024,ROW()-ROW($T$1027)+1),"")</f>
        <v>0</v>
      </c>
      <c r="U1526">
        <f>IFERROR(SMALL(U346:U1024,ROW()-ROW($U$1027)+1),"")</f>
        <v>0</v>
      </c>
      <c r="V1526">
        <f>IFERROR(SMALL(V346:V1024,ROW()-ROW($V$1027)+1),"")</f>
        <v>0</v>
      </c>
      <c r="W1526">
        <f>IFERROR(SMALL(W346:W1024,ROW()-ROW($W$1027)+1),"")</f>
        <v>0</v>
      </c>
      <c r="X1526">
        <f>IFERROR(SMALL(X346:X1024,ROW()-ROW($X$1027)+1),"")</f>
        <v>0</v>
      </c>
      <c r="Y1526">
        <f>IFERROR(SMALL(Y346:Y1024,ROW()-ROW($Y$1027)+1),"")</f>
        <v>0</v>
      </c>
      <c r="Z1526">
        <f>IFERROR(SMALL(Z346:Z1024,ROW()-ROW($Z$1027)+1),"")</f>
        <v>0</v>
      </c>
      <c r="AA1526">
        <f>IFERROR(SMALL(AA346:AA1024,ROW()-ROW($AA$1027)+1),"")</f>
        <v>0</v>
      </c>
      <c r="AB1526">
        <f>IFERROR(SMALL(AB346:AB1024,ROW()-ROW($AB$1027)+1),"")</f>
        <v>0</v>
      </c>
      <c r="AC1526">
        <f>IFERROR(SMALL(AC346:AC1024,ROW()-ROW($AC$1027)+1),"")</f>
        <v>0</v>
      </c>
      <c r="AD1526">
        <f>IFERROR(SMALL(AD346:AD1024,ROW()-ROW($AD$1027)+1),"")</f>
        <v>0</v>
      </c>
      <c r="AE1526">
        <f>IFERROR(SMALL(AE346:AE1024,ROW()-ROW($AE$1027)+1),"")</f>
        <v>0</v>
      </c>
      <c r="AF1526">
        <f>IFERROR(SMALL(AF346:AF1024,ROW()-ROW($AF$1027)+1),"")</f>
        <v>0</v>
      </c>
      <c r="AG1526">
        <f>IFERROR(SMALL(AG346:AG1024,ROW()-ROW($AG$1027)+1),"")</f>
        <v>0</v>
      </c>
      <c r="AH1526">
        <f>IFERROR(SMALL(AH346:AH1024,ROW()-ROW($AH$1027)+1),"")</f>
        <v>0</v>
      </c>
      <c r="AI1526">
        <f>IFERROR(SMALL(AI346:AI1024,ROW()-ROW($AI$1027)+1),"")</f>
        <v>0</v>
      </c>
      <c r="AJ1526">
        <f>IFERROR(SMALL(AJ346:AJ1024,ROW()-ROW($AJ$1027)+1),"")</f>
        <v>0</v>
      </c>
      <c r="AM1526">
        <f>IFERROR(SMALL(AM346:AM1024,ROW()-ROW($AM$1027)+1),"")</f>
        <v>0</v>
      </c>
      <c r="AN1526">
        <f>IFERROR(SMALL(AN346:AN1024,ROW()-ROW($AN$1027)+1),"")</f>
        <v>0</v>
      </c>
      <c r="AO1526">
        <f>IFERROR(SMALL(AO346:AO1024,ROW()-ROW($AO$1027)+1),"")</f>
        <v>0</v>
      </c>
      <c r="AP1526">
        <f>IFERROR(SMALL(AP346:AP1024,ROW()-ROW($AP$1027)+1),"")</f>
        <v>0</v>
      </c>
      <c r="AQ1526">
        <f>IFERROR(SMALL(AQ346:AQ1024,ROW()-ROW($AQ$1027)+1),"")</f>
        <v>0</v>
      </c>
      <c r="AR1526">
        <f>IFERROR(SMALL(AR346:AR1024,ROW()-ROW($AR$1027)+1),"")</f>
        <v>0</v>
      </c>
      <c r="AS1526">
        <f>IFERROR(SMALL(AS346:AS1024,ROW()-ROW($AS$1027)+1),"")</f>
        <v>0</v>
      </c>
      <c r="AT1526">
        <f>IFERROR(SMALL(AT346:AT1024,ROW()-ROW($AT$1027)+1),"")</f>
        <v>0</v>
      </c>
      <c r="AU1526">
        <f>IFERROR(SMALL(AU346:AU1024,ROW()-ROW($AU$1027)+1),"")</f>
        <v>0</v>
      </c>
      <c r="AV1526">
        <f>IFERROR(SMALL(AV346:AV1024,ROW()-ROW($AV$1027)+1),"")</f>
        <v>0</v>
      </c>
      <c r="AW1526">
        <f>IFERROR(SMALL(AW346:AW1024,ROW()-ROW($AW$1027)+1),"")</f>
        <v>0</v>
      </c>
      <c r="AX1526">
        <f>IFERROR(SMALL(AX346:AX1024,ROW()-ROW($AX$1027)+1),"")</f>
        <v>0</v>
      </c>
      <c r="AY1526">
        <f>IFERROR(SMALL(AY346:AY1024,ROW()-ROW($AY$1027)+1),"")</f>
        <v>0</v>
      </c>
      <c r="AZ1526">
        <f>IFERROR(SMALL(AZ346:AZ1024,ROW()-ROW($AZ$1027)+1),"")</f>
        <v>0</v>
      </c>
      <c r="BA1526">
        <f>IFERROR(SMALL(BA346:BA1024,ROW()-ROW($BA$1027)+1),"")</f>
        <v>0</v>
      </c>
      <c r="BB1526">
        <f>IFERROR(SMALL(BB346:BB1024,ROW()-ROW($BB$1027)+1),"")</f>
        <v>0</v>
      </c>
      <c r="BC1526">
        <f>IFERROR(SMALL(BC346:BC1024,ROW()-ROW($BC$1027)+1),"")</f>
        <v>0</v>
      </c>
      <c r="BD1526">
        <f>IFERROR(SMALL(BD346:BD1024,ROW()-ROW($BD$1027)+1),"")</f>
        <v>0</v>
      </c>
      <c r="BE1526">
        <f>IFERROR(SMALL(BE346:BE1024,ROW()-ROW($BE$1027)+1),"")</f>
        <v>0</v>
      </c>
      <c r="BF1526">
        <f>IFERROR(SMALL(BF346:BF1024,ROW()-ROW($BF$1027)+1),"")</f>
        <v>0</v>
      </c>
      <c r="BG1526">
        <f>IFERROR(SMALL(BG346:BG1024,ROW()-ROW($BG$1027)+1),"")</f>
        <v>0</v>
      </c>
      <c r="BH1526">
        <f>IFERROR(SMALL(BH346:BH1024,ROW()-ROW($BH$1027)+1),"")</f>
        <v>0</v>
      </c>
      <c r="BI1526">
        <f>IFERROR(SMALL(BI346:BI1024,ROW()-ROW($BI$1027)+1),"")</f>
        <v>0</v>
      </c>
      <c r="BJ1526">
        <f>IFERROR(SMALL(BJ346:BJ1024,ROW()-ROW($BJ$1027)+1),"")</f>
        <v>0</v>
      </c>
      <c r="BK1526">
        <f>IFERROR(SMALL(BK346:BK1024,ROW()-ROW($BK$1027)+1),"")</f>
        <v>0</v>
      </c>
      <c r="BL1526">
        <f>IFERROR(SMALL(BL346:BL1024,ROW()-ROW($BL$1027)+1),"")</f>
        <v>0</v>
      </c>
      <c r="BM1526">
        <f>IFERROR(SMALL(BM346:BM1024,ROW()-ROW($BM$1027)+1),"")</f>
        <v>0</v>
      </c>
      <c r="BN1526">
        <f>IFERROR(SMALL(BN346:BN1024,ROW()-ROW($BN$1027)+1),"")</f>
        <v>0</v>
      </c>
      <c r="BO1526">
        <f>IFERROR(SMALL(BO346:BO1024,ROW()-ROW($BO$1027)+1),"")</f>
        <v>0</v>
      </c>
      <c r="BP1526">
        <f>IFERROR(SMALL(BP346:BP1024,ROW()-ROW($BP$1027)+1),"")</f>
        <v>0</v>
      </c>
      <c r="BQ1526">
        <f>IFERROR(SMALL(BQ346:BQ1024,ROW()-ROW($BQ$1027)+1),"")</f>
        <v>0</v>
      </c>
      <c r="BR1526">
        <f>IFERROR(SMALL(BR346:BR1024,ROW()-ROW($BR$1027)+1),"")</f>
        <v>0</v>
      </c>
    </row>
    <row r="1527" spans="5:70">
      <c r="E1527">
        <f>IFERROR(SMALL(E346:E1024,ROW()-ROW($E$1027)+1),"")</f>
        <v>0</v>
      </c>
      <c r="F1527">
        <f>IFERROR(SMALL(F346:F1024,ROW()-ROW($F$1027)+1),"")</f>
        <v>0</v>
      </c>
      <c r="G1527">
        <f>IFERROR(SMALL(G346:G1024,ROW()-ROW($G$1027)+1),"")</f>
        <v>0</v>
      </c>
      <c r="H1527">
        <f>IFERROR(SMALL(H346:H1024,ROW()-ROW($H$1027)+1),"")</f>
        <v>0</v>
      </c>
      <c r="I1527">
        <f>IFERROR(SMALL(I346:I1024,ROW()-ROW($I$1027)+1),"")</f>
        <v>0</v>
      </c>
      <c r="J1527">
        <f>IFERROR(SMALL(J346:J1024,ROW()-ROW($J$1027)+1),"")</f>
        <v>0</v>
      </c>
      <c r="K1527">
        <f>IFERROR(SMALL(K346:K1024,ROW()-ROW($K$1027)+1),"")</f>
        <v>0</v>
      </c>
      <c r="L1527">
        <f>IFERROR(SMALL(L346:L1024,ROW()-ROW($L$1027)+1),"")</f>
        <v>0</v>
      </c>
      <c r="M1527">
        <f>IFERROR(SMALL(M346:M1024,ROW()-ROW($M$1027)+1),"")</f>
        <v>0</v>
      </c>
      <c r="N1527">
        <f>IFERROR(SMALL(N346:N1024,ROW()-ROW($N$1027)+1),"")</f>
        <v>0</v>
      </c>
      <c r="O1527">
        <f>IFERROR(SMALL(O346:O1024,ROW()-ROW($O$1027)+1),"")</f>
        <v>0</v>
      </c>
      <c r="P1527">
        <f>IFERROR(SMALL(P346:P1024,ROW()-ROW($P$1027)+1),"")</f>
        <v>0</v>
      </c>
      <c r="Q1527">
        <f>IFERROR(SMALL(Q346:Q1024,ROW()-ROW($Q$1027)+1),"")</f>
        <v>0</v>
      </c>
      <c r="R1527">
        <f>IFERROR(SMALL(R346:R1024,ROW()-ROW($R$1027)+1),"")</f>
        <v>0</v>
      </c>
      <c r="S1527">
        <f>IFERROR(SMALL(S346:S1024,ROW()-ROW($S$1027)+1),"")</f>
        <v>0</v>
      </c>
      <c r="T1527">
        <f>IFERROR(SMALL(T346:T1024,ROW()-ROW($T$1027)+1),"")</f>
        <v>0</v>
      </c>
      <c r="U1527">
        <f>IFERROR(SMALL(U346:U1024,ROW()-ROW($U$1027)+1),"")</f>
        <v>0</v>
      </c>
      <c r="V1527">
        <f>IFERROR(SMALL(V346:V1024,ROW()-ROW($V$1027)+1),"")</f>
        <v>0</v>
      </c>
      <c r="W1527">
        <f>IFERROR(SMALL(W346:W1024,ROW()-ROW($W$1027)+1),"")</f>
        <v>0</v>
      </c>
      <c r="X1527">
        <f>IFERROR(SMALL(X346:X1024,ROW()-ROW($X$1027)+1),"")</f>
        <v>0</v>
      </c>
      <c r="Y1527">
        <f>IFERROR(SMALL(Y346:Y1024,ROW()-ROW($Y$1027)+1),"")</f>
        <v>0</v>
      </c>
      <c r="Z1527">
        <f>IFERROR(SMALL(Z346:Z1024,ROW()-ROW($Z$1027)+1),"")</f>
        <v>0</v>
      </c>
      <c r="AA1527">
        <f>IFERROR(SMALL(AA346:AA1024,ROW()-ROW($AA$1027)+1),"")</f>
        <v>0</v>
      </c>
      <c r="AB1527">
        <f>IFERROR(SMALL(AB346:AB1024,ROW()-ROW($AB$1027)+1),"")</f>
        <v>0</v>
      </c>
      <c r="AC1527">
        <f>IFERROR(SMALL(AC346:AC1024,ROW()-ROW($AC$1027)+1),"")</f>
        <v>0</v>
      </c>
      <c r="AD1527">
        <f>IFERROR(SMALL(AD346:AD1024,ROW()-ROW($AD$1027)+1),"")</f>
        <v>0</v>
      </c>
      <c r="AE1527">
        <f>IFERROR(SMALL(AE346:AE1024,ROW()-ROW($AE$1027)+1),"")</f>
        <v>0</v>
      </c>
      <c r="AF1527">
        <f>IFERROR(SMALL(AF346:AF1024,ROW()-ROW($AF$1027)+1),"")</f>
        <v>0</v>
      </c>
      <c r="AG1527">
        <f>IFERROR(SMALL(AG346:AG1024,ROW()-ROW($AG$1027)+1),"")</f>
        <v>0</v>
      </c>
      <c r="AH1527">
        <f>IFERROR(SMALL(AH346:AH1024,ROW()-ROW($AH$1027)+1),"")</f>
        <v>0</v>
      </c>
      <c r="AI1527">
        <f>IFERROR(SMALL(AI346:AI1024,ROW()-ROW($AI$1027)+1),"")</f>
        <v>0</v>
      </c>
      <c r="AJ1527">
        <f>IFERROR(SMALL(AJ346:AJ1024,ROW()-ROW($AJ$1027)+1),"")</f>
        <v>0</v>
      </c>
      <c r="AM1527">
        <f>IFERROR(SMALL(AM346:AM1024,ROW()-ROW($AM$1027)+1),"")</f>
        <v>0</v>
      </c>
      <c r="AN1527">
        <f>IFERROR(SMALL(AN346:AN1024,ROW()-ROW($AN$1027)+1),"")</f>
        <v>0</v>
      </c>
      <c r="AO1527">
        <f>IFERROR(SMALL(AO346:AO1024,ROW()-ROW($AO$1027)+1),"")</f>
        <v>0</v>
      </c>
      <c r="AP1527">
        <f>IFERROR(SMALL(AP346:AP1024,ROW()-ROW($AP$1027)+1),"")</f>
        <v>0</v>
      </c>
      <c r="AQ1527">
        <f>IFERROR(SMALL(AQ346:AQ1024,ROW()-ROW($AQ$1027)+1),"")</f>
        <v>0</v>
      </c>
      <c r="AR1527">
        <f>IFERROR(SMALL(AR346:AR1024,ROW()-ROW($AR$1027)+1),"")</f>
        <v>0</v>
      </c>
      <c r="AS1527">
        <f>IFERROR(SMALL(AS346:AS1024,ROW()-ROW($AS$1027)+1),"")</f>
        <v>0</v>
      </c>
      <c r="AT1527">
        <f>IFERROR(SMALL(AT346:AT1024,ROW()-ROW($AT$1027)+1),"")</f>
        <v>0</v>
      </c>
      <c r="AU1527">
        <f>IFERROR(SMALL(AU346:AU1024,ROW()-ROW($AU$1027)+1),"")</f>
        <v>0</v>
      </c>
      <c r="AV1527">
        <f>IFERROR(SMALL(AV346:AV1024,ROW()-ROW($AV$1027)+1),"")</f>
        <v>0</v>
      </c>
      <c r="AW1527">
        <f>IFERROR(SMALL(AW346:AW1024,ROW()-ROW($AW$1027)+1),"")</f>
        <v>0</v>
      </c>
      <c r="AX1527">
        <f>IFERROR(SMALL(AX346:AX1024,ROW()-ROW($AX$1027)+1),"")</f>
        <v>0</v>
      </c>
      <c r="AY1527">
        <f>IFERROR(SMALL(AY346:AY1024,ROW()-ROW($AY$1027)+1),"")</f>
        <v>0</v>
      </c>
      <c r="AZ1527">
        <f>IFERROR(SMALL(AZ346:AZ1024,ROW()-ROW($AZ$1027)+1),"")</f>
        <v>0</v>
      </c>
      <c r="BA1527">
        <f>IFERROR(SMALL(BA346:BA1024,ROW()-ROW($BA$1027)+1),"")</f>
        <v>0</v>
      </c>
      <c r="BB1527">
        <f>IFERROR(SMALL(BB346:BB1024,ROW()-ROW($BB$1027)+1),"")</f>
        <v>0</v>
      </c>
      <c r="BC1527">
        <f>IFERROR(SMALL(BC346:BC1024,ROW()-ROW($BC$1027)+1),"")</f>
        <v>0</v>
      </c>
      <c r="BD1527">
        <f>IFERROR(SMALL(BD346:BD1024,ROW()-ROW($BD$1027)+1),"")</f>
        <v>0</v>
      </c>
      <c r="BE1527">
        <f>IFERROR(SMALL(BE346:BE1024,ROW()-ROW($BE$1027)+1),"")</f>
        <v>0</v>
      </c>
      <c r="BF1527">
        <f>IFERROR(SMALL(BF346:BF1024,ROW()-ROW($BF$1027)+1),"")</f>
        <v>0</v>
      </c>
      <c r="BG1527">
        <f>IFERROR(SMALL(BG346:BG1024,ROW()-ROW($BG$1027)+1),"")</f>
        <v>0</v>
      </c>
      <c r="BH1527">
        <f>IFERROR(SMALL(BH346:BH1024,ROW()-ROW($BH$1027)+1),"")</f>
        <v>0</v>
      </c>
      <c r="BI1527">
        <f>IFERROR(SMALL(BI346:BI1024,ROW()-ROW($BI$1027)+1),"")</f>
        <v>0</v>
      </c>
      <c r="BJ1527">
        <f>IFERROR(SMALL(BJ346:BJ1024,ROW()-ROW($BJ$1027)+1),"")</f>
        <v>0</v>
      </c>
      <c r="BK1527">
        <f>IFERROR(SMALL(BK346:BK1024,ROW()-ROW($BK$1027)+1),"")</f>
        <v>0</v>
      </c>
      <c r="BL1527">
        <f>IFERROR(SMALL(BL346:BL1024,ROW()-ROW($BL$1027)+1),"")</f>
        <v>0</v>
      </c>
      <c r="BM1527">
        <f>IFERROR(SMALL(BM346:BM1024,ROW()-ROW($BM$1027)+1),"")</f>
        <v>0</v>
      </c>
      <c r="BN1527">
        <f>IFERROR(SMALL(BN346:BN1024,ROW()-ROW($BN$1027)+1),"")</f>
        <v>0</v>
      </c>
      <c r="BO1527">
        <f>IFERROR(SMALL(BO346:BO1024,ROW()-ROW($BO$1027)+1),"")</f>
        <v>0</v>
      </c>
      <c r="BP1527">
        <f>IFERROR(SMALL(BP346:BP1024,ROW()-ROW($BP$1027)+1),"")</f>
        <v>0</v>
      </c>
      <c r="BQ1527">
        <f>IFERROR(SMALL(BQ346:BQ1024,ROW()-ROW($BQ$1027)+1),"")</f>
        <v>0</v>
      </c>
      <c r="BR1527">
        <f>IFERROR(SMALL(BR346:BR1024,ROW()-ROW($BR$1027)+1),"")</f>
        <v>0</v>
      </c>
    </row>
    <row r="1528" spans="5:70">
      <c r="E1528">
        <f>IFERROR(SMALL(E346:E1024,ROW()-ROW($E$1027)+1),"")</f>
        <v>0</v>
      </c>
      <c r="F1528">
        <f>IFERROR(SMALL(F346:F1024,ROW()-ROW($F$1027)+1),"")</f>
        <v>0</v>
      </c>
      <c r="G1528">
        <f>IFERROR(SMALL(G346:G1024,ROW()-ROW($G$1027)+1),"")</f>
        <v>0</v>
      </c>
      <c r="H1528">
        <f>IFERROR(SMALL(H346:H1024,ROW()-ROW($H$1027)+1),"")</f>
        <v>0</v>
      </c>
      <c r="I1528">
        <f>IFERROR(SMALL(I346:I1024,ROW()-ROW($I$1027)+1),"")</f>
        <v>0</v>
      </c>
      <c r="J1528">
        <f>IFERROR(SMALL(J346:J1024,ROW()-ROW($J$1027)+1),"")</f>
        <v>0</v>
      </c>
      <c r="K1528">
        <f>IFERROR(SMALL(K346:K1024,ROW()-ROW($K$1027)+1),"")</f>
        <v>0</v>
      </c>
      <c r="L1528">
        <f>IFERROR(SMALL(L346:L1024,ROW()-ROW($L$1027)+1),"")</f>
        <v>0</v>
      </c>
      <c r="M1528">
        <f>IFERROR(SMALL(M346:M1024,ROW()-ROW($M$1027)+1),"")</f>
        <v>0</v>
      </c>
      <c r="N1528">
        <f>IFERROR(SMALL(N346:N1024,ROW()-ROW($N$1027)+1),"")</f>
        <v>0</v>
      </c>
      <c r="O1528">
        <f>IFERROR(SMALL(O346:O1024,ROW()-ROW($O$1027)+1),"")</f>
        <v>0</v>
      </c>
      <c r="P1528">
        <f>IFERROR(SMALL(P346:P1024,ROW()-ROW($P$1027)+1),"")</f>
        <v>0</v>
      </c>
      <c r="Q1528">
        <f>IFERROR(SMALL(Q346:Q1024,ROW()-ROW($Q$1027)+1),"")</f>
        <v>0</v>
      </c>
      <c r="R1528">
        <f>IFERROR(SMALL(R346:R1024,ROW()-ROW($R$1027)+1),"")</f>
        <v>0</v>
      </c>
      <c r="S1528">
        <f>IFERROR(SMALL(S346:S1024,ROW()-ROW($S$1027)+1),"")</f>
        <v>0</v>
      </c>
      <c r="T1528">
        <f>IFERROR(SMALL(T346:T1024,ROW()-ROW($T$1027)+1),"")</f>
        <v>0</v>
      </c>
      <c r="U1528">
        <f>IFERROR(SMALL(U346:U1024,ROW()-ROW($U$1027)+1),"")</f>
        <v>0</v>
      </c>
      <c r="V1528">
        <f>IFERROR(SMALL(V346:V1024,ROW()-ROW($V$1027)+1),"")</f>
        <v>0</v>
      </c>
      <c r="W1528">
        <f>IFERROR(SMALL(W346:W1024,ROW()-ROW($W$1027)+1),"")</f>
        <v>0</v>
      </c>
      <c r="X1528">
        <f>IFERROR(SMALL(X346:X1024,ROW()-ROW($X$1027)+1),"")</f>
        <v>0</v>
      </c>
      <c r="Y1528">
        <f>IFERROR(SMALL(Y346:Y1024,ROW()-ROW($Y$1027)+1),"")</f>
        <v>0</v>
      </c>
      <c r="Z1528">
        <f>IFERROR(SMALL(Z346:Z1024,ROW()-ROW($Z$1027)+1),"")</f>
        <v>0</v>
      </c>
      <c r="AA1528">
        <f>IFERROR(SMALL(AA346:AA1024,ROW()-ROW($AA$1027)+1),"")</f>
        <v>0</v>
      </c>
      <c r="AB1528">
        <f>IFERROR(SMALL(AB346:AB1024,ROW()-ROW($AB$1027)+1),"")</f>
        <v>0</v>
      </c>
      <c r="AC1528">
        <f>IFERROR(SMALL(AC346:AC1024,ROW()-ROW($AC$1027)+1),"")</f>
        <v>0</v>
      </c>
      <c r="AD1528">
        <f>IFERROR(SMALL(AD346:AD1024,ROW()-ROW($AD$1027)+1),"")</f>
        <v>0</v>
      </c>
      <c r="AE1528">
        <f>IFERROR(SMALL(AE346:AE1024,ROW()-ROW($AE$1027)+1),"")</f>
        <v>0</v>
      </c>
      <c r="AF1528">
        <f>IFERROR(SMALL(AF346:AF1024,ROW()-ROW($AF$1027)+1),"")</f>
        <v>0</v>
      </c>
      <c r="AG1528">
        <f>IFERROR(SMALL(AG346:AG1024,ROW()-ROW($AG$1027)+1),"")</f>
        <v>0</v>
      </c>
      <c r="AH1528">
        <f>IFERROR(SMALL(AH346:AH1024,ROW()-ROW($AH$1027)+1),"")</f>
        <v>0</v>
      </c>
      <c r="AI1528">
        <f>IFERROR(SMALL(AI346:AI1024,ROW()-ROW($AI$1027)+1),"")</f>
        <v>0</v>
      </c>
      <c r="AJ1528">
        <f>IFERROR(SMALL(AJ346:AJ1024,ROW()-ROW($AJ$1027)+1),"")</f>
        <v>0</v>
      </c>
      <c r="AM1528">
        <f>IFERROR(SMALL(AM346:AM1024,ROW()-ROW($AM$1027)+1),"")</f>
        <v>0</v>
      </c>
      <c r="AN1528">
        <f>IFERROR(SMALL(AN346:AN1024,ROW()-ROW($AN$1027)+1),"")</f>
        <v>0</v>
      </c>
      <c r="AO1528">
        <f>IFERROR(SMALL(AO346:AO1024,ROW()-ROW($AO$1027)+1),"")</f>
        <v>0</v>
      </c>
      <c r="AP1528">
        <f>IFERROR(SMALL(AP346:AP1024,ROW()-ROW($AP$1027)+1),"")</f>
        <v>0</v>
      </c>
      <c r="AQ1528">
        <f>IFERROR(SMALL(AQ346:AQ1024,ROW()-ROW($AQ$1027)+1),"")</f>
        <v>0</v>
      </c>
      <c r="AR1528">
        <f>IFERROR(SMALL(AR346:AR1024,ROW()-ROW($AR$1027)+1),"")</f>
        <v>0</v>
      </c>
      <c r="AS1528">
        <f>IFERROR(SMALL(AS346:AS1024,ROW()-ROW($AS$1027)+1),"")</f>
        <v>0</v>
      </c>
      <c r="AT1528">
        <f>IFERROR(SMALL(AT346:AT1024,ROW()-ROW($AT$1027)+1),"")</f>
        <v>0</v>
      </c>
      <c r="AU1528">
        <f>IFERROR(SMALL(AU346:AU1024,ROW()-ROW($AU$1027)+1),"")</f>
        <v>0</v>
      </c>
      <c r="AV1528">
        <f>IFERROR(SMALL(AV346:AV1024,ROW()-ROW($AV$1027)+1),"")</f>
        <v>0</v>
      </c>
      <c r="AW1528">
        <f>IFERROR(SMALL(AW346:AW1024,ROW()-ROW($AW$1027)+1),"")</f>
        <v>0</v>
      </c>
      <c r="AX1528">
        <f>IFERROR(SMALL(AX346:AX1024,ROW()-ROW($AX$1027)+1),"")</f>
        <v>0</v>
      </c>
      <c r="AY1528">
        <f>IFERROR(SMALL(AY346:AY1024,ROW()-ROW($AY$1027)+1),"")</f>
        <v>0</v>
      </c>
      <c r="AZ1528">
        <f>IFERROR(SMALL(AZ346:AZ1024,ROW()-ROW($AZ$1027)+1),"")</f>
        <v>0</v>
      </c>
      <c r="BA1528">
        <f>IFERROR(SMALL(BA346:BA1024,ROW()-ROW($BA$1027)+1),"")</f>
        <v>0</v>
      </c>
      <c r="BB1528">
        <f>IFERROR(SMALL(BB346:BB1024,ROW()-ROW($BB$1027)+1),"")</f>
        <v>0</v>
      </c>
      <c r="BC1528">
        <f>IFERROR(SMALL(BC346:BC1024,ROW()-ROW($BC$1027)+1),"")</f>
        <v>0</v>
      </c>
      <c r="BD1528">
        <f>IFERROR(SMALL(BD346:BD1024,ROW()-ROW($BD$1027)+1),"")</f>
        <v>0</v>
      </c>
      <c r="BE1528">
        <f>IFERROR(SMALL(BE346:BE1024,ROW()-ROW($BE$1027)+1),"")</f>
        <v>0</v>
      </c>
      <c r="BF1528">
        <f>IFERROR(SMALL(BF346:BF1024,ROW()-ROW($BF$1027)+1),"")</f>
        <v>0</v>
      </c>
      <c r="BG1528">
        <f>IFERROR(SMALL(BG346:BG1024,ROW()-ROW($BG$1027)+1),"")</f>
        <v>0</v>
      </c>
      <c r="BH1528">
        <f>IFERROR(SMALL(BH346:BH1024,ROW()-ROW($BH$1027)+1),"")</f>
        <v>0</v>
      </c>
      <c r="BI1528">
        <f>IFERROR(SMALL(BI346:BI1024,ROW()-ROW($BI$1027)+1),"")</f>
        <v>0</v>
      </c>
      <c r="BJ1528">
        <f>IFERROR(SMALL(BJ346:BJ1024,ROW()-ROW($BJ$1027)+1),"")</f>
        <v>0</v>
      </c>
      <c r="BK1528">
        <f>IFERROR(SMALL(BK346:BK1024,ROW()-ROW($BK$1027)+1),"")</f>
        <v>0</v>
      </c>
      <c r="BL1528">
        <f>IFERROR(SMALL(BL346:BL1024,ROW()-ROW($BL$1027)+1),"")</f>
        <v>0</v>
      </c>
      <c r="BM1528">
        <f>IFERROR(SMALL(BM346:BM1024,ROW()-ROW($BM$1027)+1),"")</f>
        <v>0</v>
      </c>
      <c r="BN1528">
        <f>IFERROR(SMALL(BN346:BN1024,ROW()-ROW($BN$1027)+1),"")</f>
        <v>0</v>
      </c>
      <c r="BO1528">
        <f>IFERROR(SMALL(BO346:BO1024,ROW()-ROW($BO$1027)+1),"")</f>
        <v>0</v>
      </c>
      <c r="BP1528">
        <f>IFERROR(SMALL(BP346:BP1024,ROW()-ROW($BP$1027)+1),"")</f>
        <v>0</v>
      </c>
      <c r="BQ1528">
        <f>IFERROR(SMALL(BQ346:BQ1024,ROW()-ROW($BQ$1027)+1),"")</f>
        <v>0</v>
      </c>
      <c r="BR1528">
        <f>IFERROR(SMALL(BR346:BR1024,ROW()-ROW($BR$1027)+1),"")</f>
        <v>0</v>
      </c>
    </row>
    <row r="1529" spans="5:70">
      <c r="E1529">
        <f>IFERROR(SMALL(E346:E1024,ROW()-ROW($E$1027)+1),"")</f>
        <v>0</v>
      </c>
      <c r="F1529">
        <f>IFERROR(SMALL(F346:F1024,ROW()-ROW($F$1027)+1),"")</f>
        <v>0</v>
      </c>
      <c r="G1529">
        <f>IFERROR(SMALL(G346:G1024,ROW()-ROW($G$1027)+1),"")</f>
        <v>0</v>
      </c>
      <c r="H1529">
        <f>IFERROR(SMALL(H346:H1024,ROW()-ROW($H$1027)+1),"")</f>
        <v>0</v>
      </c>
      <c r="I1529">
        <f>IFERROR(SMALL(I346:I1024,ROW()-ROW($I$1027)+1),"")</f>
        <v>0</v>
      </c>
      <c r="J1529">
        <f>IFERROR(SMALL(J346:J1024,ROW()-ROW($J$1027)+1),"")</f>
        <v>0</v>
      </c>
      <c r="K1529">
        <f>IFERROR(SMALL(K346:K1024,ROW()-ROW($K$1027)+1),"")</f>
        <v>0</v>
      </c>
      <c r="L1529">
        <f>IFERROR(SMALL(L346:L1024,ROW()-ROW($L$1027)+1),"")</f>
        <v>0</v>
      </c>
      <c r="M1529">
        <f>IFERROR(SMALL(M346:M1024,ROW()-ROW($M$1027)+1),"")</f>
        <v>0</v>
      </c>
      <c r="N1529">
        <f>IFERROR(SMALL(N346:N1024,ROW()-ROW($N$1027)+1),"")</f>
        <v>0</v>
      </c>
      <c r="O1529">
        <f>IFERROR(SMALL(O346:O1024,ROW()-ROW($O$1027)+1),"")</f>
        <v>0</v>
      </c>
      <c r="P1529">
        <f>IFERROR(SMALL(P346:P1024,ROW()-ROW($P$1027)+1),"")</f>
        <v>0</v>
      </c>
      <c r="Q1529">
        <f>IFERROR(SMALL(Q346:Q1024,ROW()-ROW($Q$1027)+1),"")</f>
        <v>0</v>
      </c>
      <c r="R1529">
        <f>IFERROR(SMALL(R346:R1024,ROW()-ROW($R$1027)+1),"")</f>
        <v>0</v>
      </c>
      <c r="S1529">
        <f>IFERROR(SMALL(S346:S1024,ROW()-ROW($S$1027)+1),"")</f>
        <v>0</v>
      </c>
      <c r="T1529">
        <f>IFERROR(SMALL(T346:T1024,ROW()-ROW($T$1027)+1),"")</f>
        <v>0</v>
      </c>
      <c r="U1529">
        <f>IFERROR(SMALL(U346:U1024,ROW()-ROW($U$1027)+1),"")</f>
        <v>0</v>
      </c>
      <c r="V1529">
        <f>IFERROR(SMALL(V346:V1024,ROW()-ROW($V$1027)+1),"")</f>
        <v>0</v>
      </c>
      <c r="W1529">
        <f>IFERROR(SMALL(W346:W1024,ROW()-ROW($W$1027)+1),"")</f>
        <v>0</v>
      </c>
      <c r="X1529">
        <f>IFERROR(SMALL(X346:X1024,ROW()-ROW($X$1027)+1),"")</f>
        <v>0</v>
      </c>
      <c r="Y1529">
        <f>IFERROR(SMALL(Y346:Y1024,ROW()-ROW($Y$1027)+1),"")</f>
        <v>0</v>
      </c>
      <c r="Z1529">
        <f>IFERROR(SMALL(Z346:Z1024,ROW()-ROW($Z$1027)+1),"")</f>
        <v>0</v>
      </c>
      <c r="AA1529">
        <f>IFERROR(SMALL(AA346:AA1024,ROW()-ROW($AA$1027)+1),"")</f>
        <v>0</v>
      </c>
      <c r="AB1529">
        <f>IFERROR(SMALL(AB346:AB1024,ROW()-ROW($AB$1027)+1),"")</f>
        <v>0</v>
      </c>
      <c r="AC1529">
        <f>IFERROR(SMALL(AC346:AC1024,ROW()-ROW($AC$1027)+1),"")</f>
        <v>0</v>
      </c>
      <c r="AD1529">
        <f>IFERROR(SMALL(AD346:AD1024,ROW()-ROW($AD$1027)+1),"")</f>
        <v>0</v>
      </c>
      <c r="AE1529">
        <f>IFERROR(SMALL(AE346:AE1024,ROW()-ROW($AE$1027)+1),"")</f>
        <v>0</v>
      </c>
      <c r="AF1529">
        <f>IFERROR(SMALL(AF346:AF1024,ROW()-ROW($AF$1027)+1),"")</f>
        <v>0</v>
      </c>
      <c r="AG1529">
        <f>IFERROR(SMALL(AG346:AG1024,ROW()-ROW($AG$1027)+1),"")</f>
        <v>0</v>
      </c>
      <c r="AH1529">
        <f>IFERROR(SMALL(AH346:AH1024,ROW()-ROW($AH$1027)+1),"")</f>
        <v>0</v>
      </c>
      <c r="AI1529">
        <f>IFERROR(SMALL(AI346:AI1024,ROW()-ROW($AI$1027)+1),"")</f>
        <v>0</v>
      </c>
      <c r="AJ1529">
        <f>IFERROR(SMALL(AJ346:AJ1024,ROW()-ROW($AJ$1027)+1),"")</f>
        <v>0</v>
      </c>
      <c r="AM1529">
        <f>IFERROR(SMALL(AM346:AM1024,ROW()-ROW($AM$1027)+1),"")</f>
        <v>0</v>
      </c>
      <c r="AN1529">
        <f>IFERROR(SMALL(AN346:AN1024,ROW()-ROW($AN$1027)+1),"")</f>
        <v>0</v>
      </c>
      <c r="AO1529">
        <f>IFERROR(SMALL(AO346:AO1024,ROW()-ROW($AO$1027)+1),"")</f>
        <v>0</v>
      </c>
      <c r="AP1529">
        <f>IFERROR(SMALL(AP346:AP1024,ROW()-ROW($AP$1027)+1),"")</f>
        <v>0</v>
      </c>
      <c r="AQ1529">
        <f>IFERROR(SMALL(AQ346:AQ1024,ROW()-ROW($AQ$1027)+1),"")</f>
        <v>0</v>
      </c>
      <c r="AR1529">
        <f>IFERROR(SMALL(AR346:AR1024,ROW()-ROW($AR$1027)+1),"")</f>
        <v>0</v>
      </c>
      <c r="AS1529">
        <f>IFERROR(SMALL(AS346:AS1024,ROW()-ROW($AS$1027)+1),"")</f>
        <v>0</v>
      </c>
      <c r="AT1529">
        <f>IFERROR(SMALL(AT346:AT1024,ROW()-ROW($AT$1027)+1),"")</f>
        <v>0</v>
      </c>
      <c r="AU1529">
        <f>IFERROR(SMALL(AU346:AU1024,ROW()-ROW($AU$1027)+1),"")</f>
        <v>0</v>
      </c>
      <c r="AV1529">
        <f>IFERROR(SMALL(AV346:AV1024,ROW()-ROW($AV$1027)+1),"")</f>
        <v>0</v>
      </c>
      <c r="AW1529">
        <f>IFERROR(SMALL(AW346:AW1024,ROW()-ROW($AW$1027)+1),"")</f>
        <v>0</v>
      </c>
      <c r="AX1529">
        <f>IFERROR(SMALL(AX346:AX1024,ROW()-ROW($AX$1027)+1),"")</f>
        <v>0</v>
      </c>
      <c r="AY1529">
        <f>IFERROR(SMALL(AY346:AY1024,ROW()-ROW($AY$1027)+1),"")</f>
        <v>0</v>
      </c>
      <c r="AZ1529">
        <f>IFERROR(SMALL(AZ346:AZ1024,ROW()-ROW($AZ$1027)+1),"")</f>
        <v>0</v>
      </c>
      <c r="BA1529">
        <f>IFERROR(SMALL(BA346:BA1024,ROW()-ROW($BA$1027)+1),"")</f>
        <v>0</v>
      </c>
      <c r="BB1529">
        <f>IFERROR(SMALL(BB346:BB1024,ROW()-ROW($BB$1027)+1),"")</f>
        <v>0</v>
      </c>
      <c r="BC1529">
        <f>IFERROR(SMALL(BC346:BC1024,ROW()-ROW($BC$1027)+1),"")</f>
        <v>0</v>
      </c>
      <c r="BD1529">
        <f>IFERROR(SMALL(BD346:BD1024,ROW()-ROW($BD$1027)+1),"")</f>
        <v>0</v>
      </c>
      <c r="BE1529">
        <f>IFERROR(SMALL(BE346:BE1024,ROW()-ROW($BE$1027)+1),"")</f>
        <v>0</v>
      </c>
      <c r="BF1529">
        <f>IFERROR(SMALL(BF346:BF1024,ROW()-ROW($BF$1027)+1),"")</f>
        <v>0</v>
      </c>
      <c r="BG1529">
        <f>IFERROR(SMALL(BG346:BG1024,ROW()-ROW($BG$1027)+1),"")</f>
        <v>0</v>
      </c>
      <c r="BH1529">
        <f>IFERROR(SMALL(BH346:BH1024,ROW()-ROW($BH$1027)+1),"")</f>
        <v>0</v>
      </c>
      <c r="BI1529">
        <f>IFERROR(SMALL(BI346:BI1024,ROW()-ROW($BI$1027)+1),"")</f>
        <v>0</v>
      </c>
      <c r="BJ1529">
        <f>IFERROR(SMALL(BJ346:BJ1024,ROW()-ROW($BJ$1027)+1),"")</f>
        <v>0</v>
      </c>
      <c r="BK1529">
        <f>IFERROR(SMALL(BK346:BK1024,ROW()-ROW($BK$1027)+1),"")</f>
        <v>0</v>
      </c>
      <c r="BL1529">
        <f>IFERROR(SMALL(BL346:BL1024,ROW()-ROW($BL$1027)+1),"")</f>
        <v>0</v>
      </c>
      <c r="BM1529">
        <f>IFERROR(SMALL(BM346:BM1024,ROW()-ROW($BM$1027)+1),"")</f>
        <v>0</v>
      </c>
      <c r="BN1529">
        <f>IFERROR(SMALL(BN346:BN1024,ROW()-ROW($BN$1027)+1),"")</f>
        <v>0</v>
      </c>
      <c r="BO1529">
        <f>IFERROR(SMALL(BO346:BO1024,ROW()-ROW($BO$1027)+1),"")</f>
        <v>0</v>
      </c>
      <c r="BP1529">
        <f>IFERROR(SMALL(BP346:BP1024,ROW()-ROW($BP$1027)+1),"")</f>
        <v>0</v>
      </c>
      <c r="BQ1529">
        <f>IFERROR(SMALL(BQ346:BQ1024,ROW()-ROW($BQ$1027)+1),"")</f>
        <v>0</v>
      </c>
      <c r="BR1529">
        <f>IFERROR(SMALL(BR346:BR1024,ROW()-ROW($BR$1027)+1),"")</f>
        <v>0</v>
      </c>
    </row>
    <row r="1530" spans="5:70">
      <c r="E1530">
        <f>IFERROR(SMALL(E346:E1024,ROW()-ROW($E$1027)+1),"")</f>
        <v>0</v>
      </c>
      <c r="F1530">
        <f>IFERROR(SMALL(F346:F1024,ROW()-ROW($F$1027)+1),"")</f>
        <v>0</v>
      </c>
      <c r="G1530">
        <f>IFERROR(SMALL(G346:G1024,ROW()-ROW($G$1027)+1),"")</f>
        <v>0</v>
      </c>
      <c r="H1530">
        <f>IFERROR(SMALL(H346:H1024,ROW()-ROW($H$1027)+1),"")</f>
        <v>0</v>
      </c>
      <c r="I1530">
        <f>IFERROR(SMALL(I346:I1024,ROW()-ROW($I$1027)+1),"")</f>
        <v>0</v>
      </c>
      <c r="J1530">
        <f>IFERROR(SMALL(J346:J1024,ROW()-ROW($J$1027)+1),"")</f>
        <v>0</v>
      </c>
      <c r="K1530">
        <f>IFERROR(SMALL(K346:K1024,ROW()-ROW($K$1027)+1),"")</f>
        <v>0</v>
      </c>
      <c r="L1530">
        <f>IFERROR(SMALL(L346:L1024,ROW()-ROW($L$1027)+1),"")</f>
        <v>0</v>
      </c>
      <c r="M1530">
        <f>IFERROR(SMALL(M346:M1024,ROW()-ROW($M$1027)+1),"")</f>
        <v>0</v>
      </c>
      <c r="N1530">
        <f>IFERROR(SMALL(N346:N1024,ROW()-ROW($N$1027)+1),"")</f>
        <v>0</v>
      </c>
      <c r="O1530">
        <f>IFERROR(SMALL(O346:O1024,ROW()-ROW($O$1027)+1),"")</f>
        <v>0</v>
      </c>
      <c r="P1530">
        <f>IFERROR(SMALL(P346:P1024,ROW()-ROW($P$1027)+1),"")</f>
        <v>0</v>
      </c>
      <c r="Q1530">
        <f>IFERROR(SMALL(Q346:Q1024,ROW()-ROW($Q$1027)+1),"")</f>
        <v>0</v>
      </c>
      <c r="R1530">
        <f>IFERROR(SMALL(R346:R1024,ROW()-ROW($R$1027)+1),"")</f>
        <v>0</v>
      </c>
      <c r="S1530">
        <f>IFERROR(SMALL(S346:S1024,ROW()-ROW($S$1027)+1),"")</f>
        <v>0</v>
      </c>
      <c r="T1530">
        <f>IFERROR(SMALL(T346:T1024,ROW()-ROW($T$1027)+1),"")</f>
        <v>0</v>
      </c>
      <c r="U1530">
        <f>IFERROR(SMALL(U346:U1024,ROW()-ROW($U$1027)+1),"")</f>
        <v>0</v>
      </c>
      <c r="V1530">
        <f>IFERROR(SMALL(V346:V1024,ROW()-ROW($V$1027)+1),"")</f>
        <v>0</v>
      </c>
      <c r="W1530">
        <f>IFERROR(SMALL(W346:W1024,ROW()-ROW($W$1027)+1),"")</f>
        <v>0</v>
      </c>
      <c r="X1530">
        <f>IFERROR(SMALL(X346:X1024,ROW()-ROW($X$1027)+1),"")</f>
        <v>0</v>
      </c>
      <c r="Y1530">
        <f>IFERROR(SMALL(Y346:Y1024,ROW()-ROW($Y$1027)+1),"")</f>
        <v>0</v>
      </c>
      <c r="Z1530">
        <f>IFERROR(SMALL(Z346:Z1024,ROW()-ROW($Z$1027)+1),"")</f>
        <v>0</v>
      </c>
      <c r="AA1530">
        <f>IFERROR(SMALL(AA346:AA1024,ROW()-ROW($AA$1027)+1),"")</f>
        <v>0</v>
      </c>
      <c r="AB1530">
        <f>IFERROR(SMALL(AB346:AB1024,ROW()-ROW($AB$1027)+1),"")</f>
        <v>0</v>
      </c>
      <c r="AC1530">
        <f>IFERROR(SMALL(AC346:AC1024,ROW()-ROW($AC$1027)+1),"")</f>
        <v>0</v>
      </c>
      <c r="AD1530">
        <f>IFERROR(SMALL(AD346:AD1024,ROW()-ROW($AD$1027)+1),"")</f>
        <v>0</v>
      </c>
      <c r="AE1530">
        <f>IFERROR(SMALL(AE346:AE1024,ROW()-ROW($AE$1027)+1),"")</f>
        <v>0</v>
      </c>
      <c r="AF1530">
        <f>IFERROR(SMALL(AF346:AF1024,ROW()-ROW($AF$1027)+1),"")</f>
        <v>0</v>
      </c>
      <c r="AG1530">
        <f>IFERROR(SMALL(AG346:AG1024,ROW()-ROW($AG$1027)+1),"")</f>
        <v>0</v>
      </c>
      <c r="AH1530">
        <f>IFERROR(SMALL(AH346:AH1024,ROW()-ROW($AH$1027)+1),"")</f>
        <v>0</v>
      </c>
      <c r="AI1530">
        <f>IFERROR(SMALL(AI346:AI1024,ROW()-ROW($AI$1027)+1),"")</f>
        <v>0</v>
      </c>
      <c r="AJ1530">
        <f>IFERROR(SMALL(AJ346:AJ1024,ROW()-ROW($AJ$1027)+1),"")</f>
        <v>0</v>
      </c>
      <c r="AM1530">
        <f>IFERROR(SMALL(AM346:AM1024,ROW()-ROW($AM$1027)+1),"")</f>
        <v>0</v>
      </c>
      <c r="AN1530">
        <f>IFERROR(SMALL(AN346:AN1024,ROW()-ROW($AN$1027)+1),"")</f>
        <v>0</v>
      </c>
      <c r="AO1530">
        <f>IFERROR(SMALL(AO346:AO1024,ROW()-ROW($AO$1027)+1),"")</f>
        <v>0</v>
      </c>
      <c r="AP1530">
        <f>IFERROR(SMALL(AP346:AP1024,ROW()-ROW($AP$1027)+1),"")</f>
        <v>0</v>
      </c>
      <c r="AQ1530">
        <f>IFERROR(SMALL(AQ346:AQ1024,ROW()-ROW($AQ$1027)+1),"")</f>
        <v>0</v>
      </c>
      <c r="AR1530">
        <f>IFERROR(SMALL(AR346:AR1024,ROW()-ROW($AR$1027)+1),"")</f>
        <v>0</v>
      </c>
      <c r="AS1530">
        <f>IFERROR(SMALL(AS346:AS1024,ROW()-ROW($AS$1027)+1),"")</f>
        <v>0</v>
      </c>
      <c r="AT1530">
        <f>IFERROR(SMALL(AT346:AT1024,ROW()-ROW($AT$1027)+1),"")</f>
        <v>0</v>
      </c>
      <c r="AU1530">
        <f>IFERROR(SMALL(AU346:AU1024,ROW()-ROW($AU$1027)+1),"")</f>
        <v>0</v>
      </c>
      <c r="AV1530">
        <f>IFERROR(SMALL(AV346:AV1024,ROW()-ROW($AV$1027)+1),"")</f>
        <v>0</v>
      </c>
      <c r="AW1530">
        <f>IFERROR(SMALL(AW346:AW1024,ROW()-ROW($AW$1027)+1),"")</f>
        <v>0</v>
      </c>
      <c r="AX1530">
        <f>IFERROR(SMALL(AX346:AX1024,ROW()-ROW($AX$1027)+1),"")</f>
        <v>0</v>
      </c>
      <c r="AY1530">
        <f>IFERROR(SMALL(AY346:AY1024,ROW()-ROW($AY$1027)+1),"")</f>
        <v>0</v>
      </c>
      <c r="AZ1530">
        <f>IFERROR(SMALL(AZ346:AZ1024,ROW()-ROW($AZ$1027)+1),"")</f>
        <v>0</v>
      </c>
      <c r="BA1530">
        <f>IFERROR(SMALL(BA346:BA1024,ROW()-ROW($BA$1027)+1),"")</f>
        <v>0</v>
      </c>
      <c r="BB1530">
        <f>IFERROR(SMALL(BB346:BB1024,ROW()-ROW($BB$1027)+1),"")</f>
        <v>0</v>
      </c>
      <c r="BC1530">
        <f>IFERROR(SMALL(BC346:BC1024,ROW()-ROW($BC$1027)+1),"")</f>
        <v>0</v>
      </c>
      <c r="BD1530">
        <f>IFERROR(SMALL(BD346:BD1024,ROW()-ROW($BD$1027)+1),"")</f>
        <v>0</v>
      </c>
      <c r="BE1530">
        <f>IFERROR(SMALL(BE346:BE1024,ROW()-ROW($BE$1027)+1),"")</f>
        <v>0</v>
      </c>
      <c r="BF1530">
        <f>IFERROR(SMALL(BF346:BF1024,ROW()-ROW($BF$1027)+1),"")</f>
        <v>0</v>
      </c>
      <c r="BG1530">
        <f>IFERROR(SMALL(BG346:BG1024,ROW()-ROW($BG$1027)+1),"")</f>
        <v>0</v>
      </c>
      <c r="BH1530">
        <f>IFERROR(SMALL(BH346:BH1024,ROW()-ROW($BH$1027)+1),"")</f>
        <v>0</v>
      </c>
      <c r="BI1530">
        <f>IFERROR(SMALL(BI346:BI1024,ROW()-ROW($BI$1027)+1),"")</f>
        <v>0</v>
      </c>
      <c r="BJ1530">
        <f>IFERROR(SMALL(BJ346:BJ1024,ROW()-ROW($BJ$1027)+1),"")</f>
        <v>0</v>
      </c>
      <c r="BK1530">
        <f>IFERROR(SMALL(BK346:BK1024,ROW()-ROW($BK$1027)+1),"")</f>
        <v>0</v>
      </c>
      <c r="BL1530">
        <f>IFERROR(SMALL(BL346:BL1024,ROW()-ROW($BL$1027)+1),"")</f>
        <v>0</v>
      </c>
      <c r="BM1530">
        <f>IFERROR(SMALL(BM346:BM1024,ROW()-ROW($BM$1027)+1),"")</f>
        <v>0</v>
      </c>
      <c r="BN1530">
        <f>IFERROR(SMALL(BN346:BN1024,ROW()-ROW($BN$1027)+1),"")</f>
        <v>0</v>
      </c>
      <c r="BO1530">
        <f>IFERROR(SMALL(BO346:BO1024,ROW()-ROW($BO$1027)+1),"")</f>
        <v>0</v>
      </c>
      <c r="BP1530">
        <f>IFERROR(SMALL(BP346:BP1024,ROW()-ROW($BP$1027)+1),"")</f>
        <v>0</v>
      </c>
      <c r="BQ1530">
        <f>IFERROR(SMALL(BQ346:BQ1024,ROW()-ROW($BQ$1027)+1),"")</f>
        <v>0</v>
      </c>
      <c r="BR1530">
        <f>IFERROR(SMALL(BR346:BR1024,ROW()-ROW($BR$1027)+1),"")</f>
        <v>0</v>
      </c>
    </row>
    <row r="1531" spans="5:70">
      <c r="E1531">
        <f>IFERROR(SMALL(E346:E1024,ROW()-ROW($E$1027)+1),"")</f>
        <v>0</v>
      </c>
      <c r="F1531">
        <f>IFERROR(SMALL(F346:F1024,ROW()-ROW($F$1027)+1),"")</f>
        <v>0</v>
      </c>
      <c r="G1531">
        <f>IFERROR(SMALL(G346:G1024,ROW()-ROW($G$1027)+1),"")</f>
        <v>0</v>
      </c>
      <c r="H1531">
        <f>IFERROR(SMALL(H346:H1024,ROW()-ROW($H$1027)+1),"")</f>
        <v>0</v>
      </c>
      <c r="I1531">
        <f>IFERROR(SMALL(I346:I1024,ROW()-ROW($I$1027)+1),"")</f>
        <v>0</v>
      </c>
      <c r="J1531">
        <f>IFERROR(SMALL(J346:J1024,ROW()-ROW($J$1027)+1),"")</f>
        <v>0</v>
      </c>
      <c r="K1531">
        <f>IFERROR(SMALL(K346:K1024,ROW()-ROW($K$1027)+1),"")</f>
        <v>0</v>
      </c>
      <c r="L1531">
        <f>IFERROR(SMALL(L346:L1024,ROW()-ROW($L$1027)+1),"")</f>
        <v>0</v>
      </c>
      <c r="M1531">
        <f>IFERROR(SMALL(M346:M1024,ROW()-ROW($M$1027)+1),"")</f>
        <v>0</v>
      </c>
      <c r="N1531">
        <f>IFERROR(SMALL(N346:N1024,ROW()-ROW($N$1027)+1),"")</f>
        <v>0</v>
      </c>
      <c r="O1531">
        <f>IFERROR(SMALL(O346:O1024,ROW()-ROW($O$1027)+1),"")</f>
        <v>0</v>
      </c>
      <c r="P1531">
        <f>IFERROR(SMALL(P346:P1024,ROW()-ROW($P$1027)+1),"")</f>
        <v>0</v>
      </c>
      <c r="Q1531">
        <f>IFERROR(SMALL(Q346:Q1024,ROW()-ROW($Q$1027)+1),"")</f>
        <v>0</v>
      </c>
      <c r="R1531">
        <f>IFERROR(SMALL(R346:R1024,ROW()-ROW($R$1027)+1),"")</f>
        <v>0</v>
      </c>
      <c r="S1531">
        <f>IFERROR(SMALL(S346:S1024,ROW()-ROW($S$1027)+1),"")</f>
        <v>0</v>
      </c>
      <c r="T1531">
        <f>IFERROR(SMALL(T346:T1024,ROW()-ROW($T$1027)+1),"")</f>
        <v>0</v>
      </c>
      <c r="U1531">
        <f>IFERROR(SMALL(U346:U1024,ROW()-ROW($U$1027)+1),"")</f>
        <v>0</v>
      </c>
      <c r="V1531">
        <f>IFERROR(SMALL(V346:V1024,ROW()-ROW($V$1027)+1),"")</f>
        <v>0</v>
      </c>
      <c r="W1531">
        <f>IFERROR(SMALL(W346:W1024,ROW()-ROW($W$1027)+1),"")</f>
        <v>0</v>
      </c>
      <c r="X1531">
        <f>IFERROR(SMALL(X346:X1024,ROW()-ROW($X$1027)+1),"")</f>
        <v>0</v>
      </c>
      <c r="Y1531">
        <f>IFERROR(SMALL(Y346:Y1024,ROW()-ROW($Y$1027)+1),"")</f>
        <v>0</v>
      </c>
      <c r="Z1531">
        <f>IFERROR(SMALL(Z346:Z1024,ROW()-ROW($Z$1027)+1),"")</f>
        <v>0</v>
      </c>
      <c r="AA1531">
        <f>IFERROR(SMALL(AA346:AA1024,ROW()-ROW($AA$1027)+1),"")</f>
        <v>0</v>
      </c>
      <c r="AB1531">
        <f>IFERROR(SMALL(AB346:AB1024,ROW()-ROW($AB$1027)+1),"")</f>
        <v>0</v>
      </c>
      <c r="AC1531">
        <f>IFERROR(SMALL(AC346:AC1024,ROW()-ROW($AC$1027)+1),"")</f>
        <v>0</v>
      </c>
      <c r="AD1531">
        <f>IFERROR(SMALL(AD346:AD1024,ROW()-ROW($AD$1027)+1),"")</f>
        <v>0</v>
      </c>
      <c r="AE1531">
        <f>IFERROR(SMALL(AE346:AE1024,ROW()-ROW($AE$1027)+1),"")</f>
        <v>0</v>
      </c>
      <c r="AF1531">
        <f>IFERROR(SMALL(AF346:AF1024,ROW()-ROW($AF$1027)+1),"")</f>
        <v>0</v>
      </c>
      <c r="AG1531">
        <f>IFERROR(SMALL(AG346:AG1024,ROW()-ROW($AG$1027)+1),"")</f>
        <v>0</v>
      </c>
      <c r="AH1531">
        <f>IFERROR(SMALL(AH346:AH1024,ROW()-ROW($AH$1027)+1),"")</f>
        <v>0</v>
      </c>
      <c r="AI1531">
        <f>IFERROR(SMALL(AI346:AI1024,ROW()-ROW($AI$1027)+1),"")</f>
        <v>0</v>
      </c>
      <c r="AJ1531">
        <f>IFERROR(SMALL(AJ346:AJ1024,ROW()-ROW($AJ$1027)+1),"")</f>
        <v>0</v>
      </c>
      <c r="AM1531">
        <f>IFERROR(SMALL(AM346:AM1024,ROW()-ROW($AM$1027)+1),"")</f>
        <v>0</v>
      </c>
      <c r="AN1531">
        <f>IFERROR(SMALL(AN346:AN1024,ROW()-ROW($AN$1027)+1),"")</f>
        <v>0</v>
      </c>
      <c r="AO1531">
        <f>IFERROR(SMALL(AO346:AO1024,ROW()-ROW($AO$1027)+1),"")</f>
        <v>0</v>
      </c>
      <c r="AP1531">
        <f>IFERROR(SMALL(AP346:AP1024,ROW()-ROW($AP$1027)+1),"")</f>
        <v>0</v>
      </c>
      <c r="AQ1531">
        <f>IFERROR(SMALL(AQ346:AQ1024,ROW()-ROW($AQ$1027)+1),"")</f>
        <v>0</v>
      </c>
      <c r="AR1531">
        <f>IFERROR(SMALL(AR346:AR1024,ROW()-ROW($AR$1027)+1),"")</f>
        <v>0</v>
      </c>
      <c r="AS1531">
        <f>IFERROR(SMALL(AS346:AS1024,ROW()-ROW($AS$1027)+1),"")</f>
        <v>0</v>
      </c>
      <c r="AT1531">
        <f>IFERROR(SMALL(AT346:AT1024,ROW()-ROW($AT$1027)+1),"")</f>
        <v>0</v>
      </c>
      <c r="AU1531">
        <f>IFERROR(SMALL(AU346:AU1024,ROW()-ROW($AU$1027)+1),"")</f>
        <v>0</v>
      </c>
      <c r="AV1531">
        <f>IFERROR(SMALL(AV346:AV1024,ROW()-ROW($AV$1027)+1),"")</f>
        <v>0</v>
      </c>
      <c r="AW1531">
        <f>IFERROR(SMALL(AW346:AW1024,ROW()-ROW($AW$1027)+1),"")</f>
        <v>0</v>
      </c>
      <c r="AX1531">
        <f>IFERROR(SMALL(AX346:AX1024,ROW()-ROW($AX$1027)+1),"")</f>
        <v>0</v>
      </c>
      <c r="AY1531">
        <f>IFERROR(SMALL(AY346:AY1024,ROW()-ROW($AY$1027)+1),"")</f>
        <v>0</v>
      </c>
      <c r="AZ1531">
        <f>IFERROR(SMALL(AZ346:AZ1024,ROW()-ROW($AZ$1027)+1),"")</f>
        <v>0</v>
      </c>
      <c r="BA1531">
        <f>IFERROR(SMALL(BA346:BA1024,ROW()-ROW($BA$1027)+1),"")</f>
        <v>0</v>
      </c>
      <c r="BB1531">
        <f>IFERROR(SMALL(BB346:BB1024,ROW()-ROW($BB$1027)+1),"")</f>
        <v>0</v>
      </c>
      <c r="BC1531">
        <f>IFERROR(SMALL(BC346:BC1024,ROW()-ROW($BC$1027)+1),"")</f>
        <v>0</v>
      </c>
      <c r="BD1531">
        <f>IFERROR(SMALL(BD346:BD1024,ROW()-ROW($BD$1027)+1),"")</f>
        <v>0</v>
      </c>
      <c r="BE1531">
        <f>IFERROR(SMALL(BE346:BE1024,ROW()-ROW($BE$1027)+1),"")</f>
        <v>0</v>
      </c>
      <c r="BF1531">
        <f>IFERROR(SMALL(BF346:BF1024,ROW()-ROW($BF$1027)+1),"")</f>
        <v>0</v>
      </c>
      <c r="BG1531">
        <f>IFERROR(SMALL(BG346:BG1024,ROW()-ROW($BG$1027)+1),"")</f>
        <v>0</v>
      </c>
      <c r="BH1531">
        <f>IFERROR(SMALL(BH346:BH1024,ROW()-ROW($BH$1027)+1),"")</f>
        <v>0</v>
      </c>
      <c r="BI1531">
        <f>IFERROR(SMALL(BI346:BI1024,ROW()-ROW($BI$1027)+1),"")</f>
        <v>0</v>
      </c>
      <c r="BJ1531">
        <f>IFERROR(SMALL(BJ346:BJ1024,ROW()-ROW($BJ$1027)+1),"")</f>
        <v>0</v>
      </c>
      <c r="BK1531">
        <f>IFERROR(SMALL(BK346:BK1024,ROW()-ROW($BK$1027)+1),"")</f>
        <v>0</v>
      </c>
      <c r="BL1531">
        <f>IFERROR(SMALL(BL346:BL1024,ROW()-ROW($BL$1027)+1),"")</f>
        <v>0</v>
      </c>
      <c r="BM1531">
        <f>IFERROR(SMALL(BM346:BM1024,ROW()-ROW($BM$1027)+1),"")</f>
        <v>0</v>
      </c>
      <c r="BN1531">
        <f>IFERROR(SMALL(BN346:BN1024,ROW()-ROW($BN$1027)+1),"")</f>
        <v>0</v>
      </c>
      <c r="BO1531">
        <f>IFERROR(SMALL(BO346:BO1024,ROW()-ROW($BO$1027)+1),"")</f>
        <v>0</v>
      </c>
      <c r="BP1531">
        <f>IFERROR(SMALL(BP346:BP1024,ROW()-ROW($BP$1027)+1),"")</f>
        <v>0</v>
      </c>
      <c r="BQ1531">
        <f>IFERROR(SMALL(BQ346:BQ1024,ROW()-ROW($BQ$1027)+1),"")</f>
        <v>0</v>
      </c>
      <c r="BR1531">
        <f>IFERROR(SMALL(BR346:BR1024,ROW()-ROW($BR$1027)+1),"")</f>
        <v>0</v>
      </c>
    </row>
    <row r="1532" spans="5:70">
      <c r="E1532">
        <f>IFERROR(SMALL(E346:E1024,ROW()-ROW($E$1027)+1),"")</f>
        <v>0</v>
      </c>
      <c r="F1532">
        <f>IFERROR(SMALL(F346:F1024,ROW()-ROW($F$1027)+1),"")</f>
        <v>0</v>
      </c>
      <c r="G1532">
        <f>IFERROR(SMALL(G346:G1024,ROW()-ROW($G$1027)+1),"")</f>
        <v>0</v>
      </c>
      <c r="H1532">
        <f>IFERROR(SMALL(H346:H1024,ROW()-ROW($H$1027)+1),"")</f>
        <v>0</v>
      </c>
      <c r="I1532">
        <f>IFERROR(SMALL(I346:I1024,ROW()-ROW($I$1027)+1),"")</f>
        <v>0</v>
      </c>
      <c r="J1532">
        <f>IFERROR(SMALL(J346:J1024,ROW()-ROW($J$1027)+1),"")</f>
        <v>0</v>
      </c>
      <c r="K1532">
        <f>IFERROR(SMALL(K346:K1024,ROW()-ROW($K$1027)+1),"")</f>
        <v>0</v>
      </c>
      <c r="L1532">
        <f>IFERROR(SMALL(L346:L1024,ROW()-ROW($L$1027)+1),"")</f>
        <v>0</v>
      </c>
      <c r="M1532">
        <f>IFERROR(SMALL(M346:M1024,ROW()-ROW($M$1027)+1),"")</f>
        <v>0</v>
      </c>
      <c r="N1532">
        <f>IFERROR(SMALL(N346:N1024,ROW()-ROW($N$1027)+1),"")</f>
        <v>0</v>
      </c>
      <c r="O1532">
        <f>IFERROR(SMALL(O346:O1024,ROW()-ROW($O$1027)+1),"")</f>
        <v>0</v>
      </c>
      <c r="P1532">
        <f>IFERROR(SMALL(P346:P1024,ROW()-ROW($P$1027)+1),"")</f>
        <v>0</v>
      </c>
      <c r="Q1532">
        <f>IFERROR(SMALL(Q346:Q1024,ROW()-ROW($Q$1027)+1),"")</f>
        <v>0</v>
      </c>
      <c r="R1532">
        <f>IFERROR(SMALL(R346:R1024,ROW()-ROW($R$1027)+1),"")</f>
        <v>0</v>
      </c>
      <c r="S1532">
        <f>IFERROR(SMALL(S346:S1024,ROW()-ROW($S$1027)+1),"")</f>
        <v>0</v>
      </c>
      <c r="T1532">
        <f>IFERROR(SMALL(T346:T1024,ROW()-ROW($T$1027)+1),"")</f>
        <v>0</v>
      </c>
      <c r="U1532">
        <f>IFERROR(SMALL(U346:U1024,ROW()-ROW($U$1027)+1),"")</f>
        <v>0</v>
      </c>
      <c r="V1532">
        <f>IFERROR(SMALL(V346:V1024,ROW()-ROW($V$1027)+1),"")</f>
        <v>0</v>
      </c>
      <c r="W1532">
        <f>IFERROR(SMALL(W346:W1024,ROW()-ROW($W$1027)+1),"")</f>
        <v>0</v>
      </c>
      <c r="X1532">
        <f>IFERROR(SMALL(X346:X1024,ROW()-ROW($X$1027)+1),"")</f>
        <v>0</v>
      </c>
      <c r="Y1532">
        <f>IFERROR(SMALL(Y346:Y1024,ROW()-ROW($Y$1027)+1),"")</f>
        <v>0</v>
      </c>
      <c r="Z1532">
        <f>IFERROR(SMALL(Z346:Z1024,ROW()-ROW($Z$1027)+1),"")</f>
        <v>0</v>
      </c>
      <c r="AA1532">
        <f>IFERROR(SMALL(AA346:AA1024,ROW()-ROW($AA$1027)+1),"")</f>
        <v>0</v>
      </c>
      <c r="AB1532">
        <f>IFERROR(SMALL(AB346:AB1024,ROW()-ROW($AB$1027)+1),"")</f>
        <v>0</v>
      </c>
      <c r="AC1532">
        <f>IFERROR(SMALL(AC346:AC1024,ROW()-ROW($AC$1027)+1),"")</f>
        <v>0</v>
      </c>
      <c r="AD1532">
        <f>IFERROR(SMALL(AD346:AD1024,ROW()-ROW($AD$1027)+1),"")</f>
        <v>0</v>
      </c>
      <c r="AE1532">
        <f>IFERROR(SMALL(AE346:AE1024,ROW()-ROW($AE$1027)+1),"")</f>
        <v>0</v>
      </c>
      <c r="AF1532">
        <f>IFERROR(SMALL(AF346:AF1024,ROW()-ROW($AF$1027)+1),"")</f>
        <v>0</v>
      </c>
      <c r="AG1532">
        <f>IFERROR(SMALL(AG346:AG1024,ROW()-ROW($AG$1027)+1),"")</f>
        <v>0</v>
      </c>
      <c r="AH1532">
        <f>IFERROR(SMALL(AH346:AH1024,ROW()-ROW($AH$1027)+1),"")</f>
        <v>0</v>
      </c>
      <c r="AI1532">
        <f>IFERROR(SMALL(AI346:AI1024,ROW()-ROW($AI$1027)+1),"")</f>
        <v>0</v>
      </c>
      <c r="AJ1532">
        <f>IFERROR(SMALL(AJ346:AJ1024,ROW()-ROW($AJ$1027)+1),"")</f>
        <v>0</v>
      </c>
      <c r="AM1532">
        <f>IFERROR(SMALL(AM346:AM1024,ROW()-ROW($AM$1027)+1),"")</f>
        <v>0</v>
      </c>
      <c r="AN1532">
        <f>IFERROR(SMALL(AN346:AN1024,ROW()-ROW($AN$1027)+1),"")</f>
        <v>0</v>
      </c>
      <c r="AO1532">
        <f>IFERROR(SMALL(AO346:AO1024,ROW()-ROW($AO$1027)+1),"")</f>
        <v>0</v>
      </c>
      <c r="AP1532">
        <f>IFERROR(SMALL(AP346:AP1024,ROW()-ROW($AP$1027)+1),"")</f>
        <v>0</v>
      </c>
      <c r="AQ1532">
        <f>IFERROR(SMALL(AQ346:AQ1024,ROW()-ROW($AQ$1027)+1),"")</f>
        <v>0</v>
      </c>
      <c r="AR1532">
        <f>IFERROR(SMALL(AR346:AR1024,ROW()-ROW($AR$1027)+1),"")</f>
        <v>0</v>
      </c>
      <c r="AS1532">
        <f>IFERROR(SMALL(AS346:AS1024,ROW()-ROW($AS$1027)+1),"")</f>
        <v>0</v>
      </c>
      <c r="AT1532">
        <f>IFERROR(SMALL(AT346:AT1024,ROW()-ROW($AT$1027)+1),"")</f>
        <v>0</v>
      </c>
      <c r="AU1532">
        <f>IFERROR(SMALL(AU346:AU1024,ROW()-ROW($AU$1027)+1),"")</f>
        <v>0</v>
      </c>
      <c r="AV1532">
        <f>IFERROR(SMALL(AV346:AV1024,ROW()-ROW($AV$1027)+1),"")</f>
        <v>0</v>
      </c>
      <c r="AW1532">
        <f>IFERROR(SMALL(AW346:AW1024,ROW()-ROW($AW$1027)+1),"")</f>
        <v>0</v>
      </c>
      <c r="AX1532">
        <f>IFERROR(SMALL(AX346:AX1024,ROW()-ROW($AX$1027)+1),"")</f>
        <v>0</v>
      </c>
      <c r="AY1532">
        <f>IFERROR(SMALL(AY346:AY1024,ROW()-ROW($AY$1027)+1),"")</f>
        <v>0</v>
      </c>
      <c r="AZ1532">
        <f>IFERROR(SMALL(AZ346:AZ1024,ROW()-ROW($AZ$1027)+1),"")</f>
        <v>0</v>
      </c>
      <c r="BA1532">
        <f>IFERROR(SMALL(BA346:BA1024,ROW()-ROW($BA$1027)+1),"")</f>
        <v>0</v>
      </c>
      <c r="BB1532">
        <f>IFERROR(SMALL(BB346:BB1024,ROW()-ROW($BB$1027)+1),"")</f>
        <v>0</v>
      </c>
      <c r="BC1532">
        <f>IFERROR(SMALL(BC346:BC1024,ROW()-ROW($BC$1027)+1),"")</f>
        <v>0</v>
      </c>
      <c r="BD1532">
        <f>IFERROR(SMALL(BD346:BD1024,ROW()-ROW($BD$1027)+1),"")</f>
        <v>0</v>
      </c>
      <c r="BE1532">
        <f>IFERROR(SMALL(BE346:BE1024,ROW()-ROW($BE$1027)+1),"")</f>
        <v>0</v>
      </c>
      <c r="BF1532">
        <f>IFERROR(SMALL(BF346:BF1024,ROW()-ROW($BF$1027)+1),"")</f>
        <v>0</v>
      </c>
      <c r="BG1532">
        <f>IFERROR(SMALL(BG346:BG1024,ROW()-ROW($BG$1027)+1),"")</f>
        <v>0</v>
      </c>
      <c r="BH1532">
        <f>IFERROR(SMALL(BH346:BH1024,ROW()-ROW($BH$1027)+1),"")</f>
        <v>0</v>
      </c>
      <c r="BI1532">
        <f>IFERROR(SMALL(BI346:BI1024,ROW()-ROW($BI$1027)+1),"")</f>
        <v>0</v>
      </c>
      <c r="BJ1532">
        <f>IFERROR(SMALL(BJ346:BJ1024,ROW()-ROW($BJ$1027)+1),"")</f>
        <v>0</v>
      </c>
      <c r="BK1532">
        <f>IFERROR(SMALL(BK346:BK1024,ROW()-ROW($BK$1027)+1),"")</f>
        <v>0</v>
      </c>
      <c r="BL1532">
        <f>IFERROR(SMALL(BL346:BL1024,ROW()-ROW($BL$1027)+1),"")</f>
        <v>0</v>
      </c>
      <c r="BM1532">
        <f>IFERROR(SMALL(BM346:BM1024,ROW()-ROW($BM$1027)+1),"")</f>
        <v>0</v>
      </c>
      <c r="BN1532">
        <f>IFERROR(SMALL(BN346:BN1024,ROW()-ROW($BN$1027)+1),"")</f>
        <v>0</v>
      </c>
      <c r="BO1532">
        <f>IFERROR(SMALL(BO346:BO1024,ROW()-ROW($BO$1027)+1),"")</f>
        <v>0</v>
      </c>
      <c r="BP1532">
        <f>IFERROR(SMALL(BP346:BP1024,ROW()-ROW($BP$1027)+1),"")</f>
        <v>0</v>
      </c>
      <c r="BQ1532">
        <f>IFERROR(SMALL(BQ346:BQ1024,ROW()-ROW($BQ$1027)+1),"")</f>
        <v>0</v>
      </c>
      <c r="BR1532">
        <f>IFERROR(SMALL(BR346:BR1024,ROW()-ROW($BR$1027)+1),"")</f>
        <v>0</v>
      </c>
    </row>
    <row r="1533" spans="5:70">
      <c r="E1533">
        <f>IFERROR(SMALL(E346:E1024,ROW()-ROW($E$1027)+1),"")</f>
        <v>0</v>
      </c>
      <c r="F1533">
        <f>IFERROR(SMALL(F346:F1024,ROW()-ROW($F$1027)+1),"")</f>
        <v>0</v>
      </c>
      <c r="G1533">
        <f>IFERROR(SMALL(G346:G1024,ROW()-ROW($G$1027)+1),"")</f>
        <v>0</v>
      </c>
      <c r="H1533">
        <f>IFERROR(SMALL(H346:H1024,ROW()-ROW($H$1027)+1),"")</f>
        <v>0</v>
      </c>
      <c r="I1533">
        <f>IFERROR(SMALL(I346:I1024,ROW()-ROW($I$1027)+1),"")</f>
        <v>0</v>
      </c>
      <c r="J1533">
        <f>IFERROR(SMALL(J346:J1024,ROW()-ROW($J$1027)+1),"")</f>
        <v>0</v>
      </c>
      <c r="K1533">
        <f>IFERROR(SMALL(K346:K1024,ROW()-ROW($K$1027)+1),"")</f>
        <v>0</v>
      </c>
      <c r="L1533">
        <f>IFERROR(SMALL(L346:L1024,ROW()-ROW($L$1027)+1),"")</f>
        <v>0</v>
      </c>
      <c r="M1533">
        <f>IFERROR(SMALL(M346:M1024,ROW()-ROW($M$1027)+1),"")</f>
        <v>0</v>
      </c>
      <c r="N1533">
        <f>IFERROR(SMALL(N346:N1024,ROW()-ROW($N$1027)+1),"")</f>
        <v>0</v>
      </c>
      <c r="O1533">
        <f>IFERROR(SMALL(O346:O1024,ROW()-ROW($O$1027)+1),"")</f>
        <v>0</v>
      </c>
      <c r="P1533">
        <f>IFERROR(SMALL(P346:P1024,ROW()-ROW($P$1027)+1),"")</f>
        <v>0</v>
      </c>
      <c r="Q1533">
        <f>IFERROR(SMALL(Q346:Q1024,ROW()-ROW($Q$1027)+1),"")</f>
        <v>0</v>
      </c>
      <c r="R1533">
        <f>IFERROR(SMALL(R346:R1024,ROW()-ROW($R$1027)+1),"")</f>
        <v>0</v>
      </c>
      <c r="S1533">
        <f>IFERROR(SMALL(S346:S1024,ROW()-ROW($S$1027)+1),"")</f>
        <v>0</v>
      </c>
      <c r="T1533">
        <f>IFERROR(SMALL(T346:T1024,ROW()-ROW($T$1027)+1),"")</f>
        <v>0</v>
      </c>
      <c r="U1533">
        <f>IFERROR(SMALL(U346:U1024,ROW()-ROW($U$1027)+1),"")</f>
        <v>0</v>
      </c>
      <c r="V1533">
        <f>IFERROR(SMALL(V346:V1024,ROW()-ROW($V$1027)+1),"")</f>
        <v>0</v>
      </c>
      <c r="W1533">
        <f>IFERROR(SMALL(W346:W1024,ROW()-ROW($W$1027)+1),"")</f>
        <v>0</v>
      </c>
      <c r="X1533">
        <f>IFERROR(SMALL(X346:X1024,ROW()-ROW($X$1027)+1),"")</f>
        <v>0</v>
      </c>
      <c r="Y1533">
        <f>IFERROR(SMALL(Y346:Y1024,ROW()-ROW($Y$1027)+1),"")</f>
        <v>0</v>
      </c>
      <c r="Z1533">
        <f>IFERROR(SMALL(Z346:Z1024,ROW()-ROW($Z$1027)+1),"")</f>
        <v>0</v>
      </c>
      <c r="AA1533">
        <f>IFERROR(SMALL(AA346:AA1024,ROW()-ROW($AA$1027)+1),"")</f>
        <v>0</v>
      </c>
      <c r="AB1533">
        <f>IFERROR(SMALL(AB346:AB1024,ROW()-ROW($AB$1027)+1),"")</f>
        <v>0</v>
      </c>
      <c r="AC1533">
        <f>IFERROR(SMALL(AC346:AC1024,ROW()-ROW($AC$1027)+1),"")</f>
        <v>0</v>
      </c>
      <c r="AD1533">
        <f>IFERROR(SMALL(AD346:AD1024,ROW()-ROW($AD$1027)+1),"")</f>
        <v>0</v>
      </c>
      <c r="AE1533">
        <f>IFERROR(SMALL(AE346:AE1024,ROW()-ROW($AE$1027)+1),"")</f>
        <v>0</v>
      </c>
      <c r="AF1533">
        <f>IFERROR(SMALL(AF346:AF1024,ROW()-ROW($AF$1027)+1),"")</f>
        <v>0</v>
      </c>
      <c r="AG1533">
        <f>IFERROR(SMALL(AG346:AG1024,ROW()-ROW($AG$1027)+1),"")</f>
        <v>0</v>
      </c>
      <c r="AH1533">
        <f>IFERROR(SMALL(AH346:AH1024,ROW()-ROW($AH$1027)+1),"")</f>
        <v>0</v>
      </c>
      <c r="AI1533">
        <f>IFERROR(SMALL(AI346:AI1024,ROW()-ROW($AI$1027)+1),"")</f>
        <v>0</v>
      </c>
      <c r="AJ1533">
        <f>IFERROR(SMALL(AJ346:AJ1024,ROW()-ROW($AJ$1027)+1),"")</f>
        <v>0</v>
      </c>
      <c r="AM1533">
        <f>IFERROR(SMALL(AM346:AM1024,ROW()-ROW($AM$1027)+1),"")</f>
        <v>0</v>
      </c>
      <c r="AN1533">
        <f>IFERROR(SMALL(AN346:AN1024,ROW()-ROW($AN$1027)+1),"")</f>
        <v>0</v>
      </c>
      <c r="AO1533">
        <f>IFERROR(SMALL(AO346:AO1024,ROW()-ROW($AO$1027)+1),"")</f>
        <v>0</v>
      </c>
      <c r="AP1533">
        <f>IFERROR(SMALL(AP346:AP1024,ROW()-ROW($AP$1027)+1),"")</f>
        <v>0</v>
      </c>
      <c r="AQ1533">
        <f>IFERROR(SMALL(AQ346:AQ1024,ROW()-ROW($AQ$1027)+1),"")</f>
        <v>0</v>
      </c>
      <c r="AR1533">
        <f>IFERROR(SMALL(AR346:AR1024,ROW()-ROW($AR$1027)+1),"")</f>
        <v>0</v>
      </c>
      <c r="AS1533">
        <f>IFERROR(SMALL(AS346:AS1024,ROW()-ROW($AS$1027)+1),"")</f>
        <v>0</v>
      </c>
      <c r="AT1533">
        <f>IFERROR(SMALL(AT346:AT1024,ROW()-ROW($AT$1027)+1),"")</f>
        <v>0</v>
      </c>
      <c r="AU1533">
        <f>IFERROR(SMALL(AU346:AU1024,ROW()-ROW($AU$1027)+1),"")</f>
        <v>0</v>
      </c>
      <c r="AV1533">
        <f>IFERROR(SMALL(AV346:AV1024,ROW()-ROW($AV$1027)+1),"")</f>
        <v>0</v>
      </c>
      <c r="AW1533">
        <f>IFERROR(SMALL(AW346:AW1024,ROW()-ROW($AW$1027)+1),"")</f>
        <v>0</v>
      </c>
      <c r="AX1533">
        <f>IFERROR(SMALL(AX346:AX1024,ROW()-ROW($AX$1027)+1),"")</f>
        <v>0</v>
      </c>
      <c r="AY1533">
        <f>IFERROR(SMALL(AY346:AY1024,ROW()-ROW($AY$1027)+1),"")</f>
        <v>0</v>
      </c>
      <c r="AZ1533">
        <f>IFERROR(SMALL(AZ346:AZ1024,ROW()-ROW($AZ$1027)+1),"")</f>
        <v>0</v>
      </c>
      <c r="BA1533">
        <f>IFERROR(SMALL(BA346:BA1024,ROW()-ROW($BA$1027)+1),"")</f>
        <v>0</v>
      </c>
      <c r="BB1533">
        <f>IFERROR(SMALL(BB346:BB1024,ROW()-ROW($BB$1027)+1),"")</f>
        <v>0</v>
      </c>
      <c r="BC1533">
        <f>IFERROR(SMALL(BC346:BC1024,ROW()-ROW($BC$1027)+1),"")</f>
        <v>0</v>
      </c>
      <c r="BD1533">
        <f>IFERROR(SMALL(BD346:BD1024,ROW()-ROW($BD$1027)+1),"")</f>
        <v>0</v>
      </c>
      <c r="BE1533">
        <f>IFERROR(SMALL(BE346:BE1024,ROW()-ROW($BE$1027)+1),"")</f>
        <v>0</v>
      </c>
      <c r="BF1533">
        <f>IFERROR(SMALL(BF346:BF1024,ROW()-ROW($BF$1027)+1),"")</f>
        <v>0</v>
      </c>
      <c r="BG1533">
        <f>IFERROR(SMALL(BG346:BG1024,ROW()-ROW($BG$1027)+1),"")</f>
        <v>0</v>
      </c>
      <c r="BH1533">
        <f>IFERROR(SMALL(BH346:BH1024,ROW()-ROW($BH$1027)+1),"")</f>
        <v>0</v>
      </c>
      <c r="BI1533">
        <f>IFERROR(SMALL(BI346:BI1024,ROW()-ROW($BI$1027)+1),"")</f>
        <v>0</v>
      </c>
      <c r="BJ1533">
        <f>IFERROR(SMALL(BJ346:BJ1024,ROW()-ROW($BJ$1027)+1),"")</f>
        <v>0</v>
      </c>
      <c r="BK1533">
        <f>IFERROR(SMALL(BK346:BK1024,ROW()-ROW($BK$1027)+1),"")</f>
        <v>0</v>
      </c>
      <c r="BL1533">
        <f>IFERROR(SMALL(BL346:BL1024,ROW()-ROW($BL$1027)+1),"")</f>
        <v>0</v>
      </c>
      <c r="BM1533">
        <f>IFERROR(SMALL(BM346:BM1024,ROW()-ROW($BM$1027)+1),"")</f>
        <v>0</v>
      </c>
      <c r="BN1533">
        <f>IFERROR(SMALL(BN346:BN1024,ROW()-ROW($BN$1027)+1),"")</f>
        <v>0</v>
      </c>
      <c r="BO1533">
        <f>IFERROR(SMALL(BO346:BO1024,ROW()-ROW($BO$1027)+1),"")</f>
        <v>0</v>
      </c>
      <c r="BP1533">
        <f>IFERROR(SMALL(BP346:BP1024,ROW()-ROW($BP$1027)+1),"")</f>
        <v>0</v>
      </c>
      <c r="BQ1533">
        <f>IFERROR(SMALL(BQ346:BQ1024,ROW()-ROW($BQ$1027)+1),"")</f>
        <v>0</v>
      </c>
      <c r="BR1533">
        <f>IFERROR(SMALL(BR346:BR1024,ROW()-ROW($BR$1027)+1),"")</f>
        <v>0</v>
      </c>
    </row>
    <row r="1534" spans="5:70">
      <c r="E1534">
        <f>IFERROR(SMALL(E346:E1024,ROW()-ROW($E$1027)+1),"")</f>
        <v>0</v>
      </c>
      <c r="F1534">
        <f>IFERROR(SMALL(F346:F1024,ROW()-ROW($F$1027)+1),"")</f>
        <v>0</v>
      </c>
      <c r="G1534">
        <f>IFERROR(SMALL(G346:G1024,ROW()-ROW($G$1027)+1),"")</f>
        <v>0</v>
      </c>
      <c r="H1534">
        <f>IFERROR(SMALL(H346:H1024,ROW()-ROW($H$1027)+1),"")</f>
        <v>0</v>
      </c>
      <c r="I1534">
        <f>IFERROR(SMALL(I346:I1024,ROW()-ROW($I$1027)+1),"")</f>
        <v>0</v>
      </c>
      <c r="J1534">
        <f>IFERROR(SMALL(J346:J1024,ROW()-ROW($J$1027)+1),"")</f>
        <v>0</v>
      </c>
      <c r="K1534">
        <f>IFERROR(SMALL(K346:K1024,ROW()-ROW($K$1027)+1),"")</f>
        <v>0</v>
      </c>
      <c r="L1534">
        <f>IFERROR(SMALL(L346:L1024,ROW()-ROW($L$1027)+1),"")</f>
        <v>0</v>
      </c>
      <c r="M1534">
        <f>IFERROR(SMALL(M346:M1024,ROW()-ROW($M$1027)+1),"")</f>
        <v>0</v>
      </c>
      <c r="N1534">
        <f>IFERROR(SMALL(N346:N1024,ROW()-ROW($N$1027)+1),"")</f>
        <v>0</v>
      </c>
      <c r="O1534">
        <f>IFERROR(SMALL(O346:O1024,ROW()-ROW($O$1027)+1),"")</f>
        <v>0</v>
      </c>
      <c r="P1534">
        <f>IFERROR(SMALL(P346:P1024,ROW()-ROW($P$1027)+1),"")</f>
        <v>0</v>
      </c>
      <c r="Q1534">
        <f>IFERROR(SMALL(Q346:Q1024,ROW()-ROW($Q$1027)+1),"")</f>
        <v>0</v>
      </c>
      <c r="R1534">
        <f>IFERROR(SMALL(R346:R1024,ROW()-ROW($R$1027)+1),"")</f>
        <v>0</v>
      </c>
      <c r="S1534">
        <f>IFERROR(SMALL(S346:S1024,ROW()-ROW($S$1027)+1),"")</f>
        <v>0</v>
      </c>
      <c r="T1534">
        <f>IFERROR(SMALL(T346:T1024,ROW()-ROW($T$1027)+1),"")</f>
        <v>0</v>
      </c>
      <c r="U1534">
        <f>IFERROR(SMALL(U346:U1024,ROW()-ROW($U$1027)+1),"")</f>
        <v>0</v>
      </c>
      <c r="V1534">
        <f>IFERROR(SMALL(V346:V1024,ROW()-ROW($V$1027)+1),"")</f>
        <v>0</v>
      </c>
      <c r="W1534">
        <f>IFERROR(SMALL(W346:W1024,ROW()-ROW($W$1027)+1),"")</f>
        <v>0</v>
      </c>
      <c r="X1534">
        <f>IFERROR(SMALL(X346:X1024,ROW()-ROW($X$1027)+1),"")</f>
        <v>0</v>
      </c>
      <c r="Y1534">
        <f>IFERROR(SMALL(Y346:Y1024,ROW()-ROW($Y$1027)+1),"")</f>
        <v>0</v>
      </c>
      <c r="Z1534">
        <f>IFERROR(SMALL(Z346:Z1024,ROW()-ROW($Z$1027)+1),"")</f>
        <v>0</v>
      </c>
      <c r="AA1534">
        <f>IFERROR(SMALL(AA346:AA1024,ROW()-ROW($AA$1027)+1),"")</f>
        <v>0</v>
      </c>
      <c r="AB1534">
        <f>IFERROR(SMALL(AB346:AB1024,ROW()-ROW($AB$1027)+1),"")</f>
        <v>0</v>
      </c>
      <c r="AC1534">
        <f>IFERROR(SMALL(AC346:AC1024,ROW()-ROW($AC$1027)+1),"")</f>
        <v>0</v>
      </c>
      <c r="AD1534">
        <f>IFERROR(SMALL(AD346:AD1024,ROW()-ROW($AD$1027)+1),"")</f>
        <v>0</v>
      </c>
      <c r="AE1534">
        <f>IFERROR(SMALL(AE346:AE1024,ROW()-ROW($AE$1027)+1),"")</f>
        <v>0</v>
      </c>
      <c r="AF1534">
        <f>IFERROR(SMALL(AF346:AF1024,ROW()-ROW($AF$1027)+1),"")</f>
        <v>0</v>
      </c>
      <c r="AG1534">
        <f>IFERROR(SMALL(AG346:AG1024,ROW()-ROW($AG$1027)+1),"")</f>
        <v>0</v>
      </c>
      <c r="AH1534">
        <f>IFERROR(SMALL(AH346:AH1024,ROW()-ROW($AH$1027)+1),"")</f>
        <v>0</v>
      </c>
      <c r="AI1534">
        <f>IFERROR(SMALL(AI346:AI1024,ROW()-ROW($AI$1027)+1),"")</f>
        <v>0</v>
      </c>
      <c r="AJ1534">
        <f>IFERROR(SMALL(AJ346:AJ1024,ROW()-ROW($AJ$1027)+1),"")</f>
        <v>0</v>
      </c>
      <c r="AM1534">
        <f>IFERROR(SMALL(AM346:AM1024,ROW()-ROW($AM$1027)+1),"")</f>
        <v>0</v>
      </c>
      <c r="AN1534">
        <f>IFERROR(SMALL(AN346:AN1024,ROW()-ROW($AN$1027)+1),"")</f>
        <v>0</v>
      </c>
      <c r="AO1534">
        <f>IFERROR(SMALL(AO346:AO1024,ROW()-ROW($AO$1027)+1),"")</f>
        <v>0</v>
      </c>
      <c r="AP1534">
        <f>IFERROR(SMALL(AP346:AP1024,ROW()-ROW($AP$1027)+1),"")</f>
        <v>0</v>
      </c>
      <c r="AQ1534">
        <f>IFERROR(SMALL(AQ346:AQ1024,ROW()-ROW($AQ$1027)+1),"")</f>
        <v>0</v>
      </c>
      <c r="AR1534">
        <f>IFERROR(SMALL(AR346:AR1024,ROW()-ROW($AR$1027)+1),"")</f>
        <v>0</v>
      </c>
      <c r="AS1534">
        <f>IFERROR(SMALL(AS346:AS1024,ROW()-ROW($AS$1027)+1),"")</f>
        <v>0</v>
      </c>
      <c r="AT1534">
        <f>IFERROR(SMALL(AT346:AT1024,ROW()-ROW($AT$1027)+1),"")</f>
        <v>0</v>
      </c>
      <c r="AU1534">
        <f>IFERROR(SMALL(AU346:AU1024,ROW()-ROW($AU$1027)+1),"")</f>
        <v>0</v>
      </c>
      <c r="AV1534">
        <f>IFERROR(SMALL(AV346:AV1024,ROW()-ROW($AV$1027)+1),"")</f>
        <v>0</v>
      </c>
      <c r="AW1534">
        <f>IFERROR(SMALL(AW346:AW1024,ROW()-ROW($AW$1027)+1),"")</f>
        <v>0</v>
      </c>
      <c r="AX1534">
        <f>IFERROR(SMALL(AX346:AX1024,ROW()-ROW($AX$1027)+1),"")</f>
        <v>0</v>
      </c>
      <c r="AY1534">
        <f>IFERROR(SMALL(AY346:AY1024,ROW()-ROW($AY$1027)+1),"")</f>
        <v>0</v>
      </c>
      <c r="AZ1534">
        <f>IFERROR(SMALL(AZ346:AZ1024,ROW()-ROW($AZ$1027)+1),"")</f>
        <v>0</v>
      </c>
      <c r="BA1534">
        <f>IFERROR(SMALL(BA346:BA1024,ROW()-ROW($BA$1027)+1),"")</f>
        <v>0</v>
      </c>
      <c r="BB1534">
        <f>IFERROR(SMALL(BB346:BB1024,ROW()-ROW($BB$1027)+1),"")</f>
        <v>0</v>
      </c>
      <c r="BC1534">
        <f>IFERROR(SMALL(BC346:BC1024,ROW()-ROW($BC$1027)+1),"")</f>
        <v>0</v>
      </c>
      <c r="BD1534">
        <f>IFERROR(SMALL(BD346:BD1024,ROW()-ROW($BD$1027)+1),"")</f>
        <v>0</v>
      </c>
      <c r="BE1534">
        <f>IFERROR(SMALL(BE346:BE1024,ROW()-ROW($BE$1027)+1),"")</f>
        <v>0</v>
      </c>
      <c r="BF1534">
        <f>IFERROR(SMALL(BF346:BF1024,ROW()-ROW($BF$1027)+1),"")</f>
        <v>0</v>
      </c>
      <c r="BG1534">
        <f>IFERROR(SMALL(BG346:BG1024,ROW()-ROW($BG$1027)+1),"")</f>
        <v>0</v>
      </c>
      <c r="BH1534">
        <f>IFERROR(SMALL(BH346:BH1024,ROW()-ROW($BH$1027)+1),"")</f>
        <v>0</v>
      </c>
      <c r="BI1534">
        <f>IFERROR(SMALL(BI346:BI1024,ROW()-ROW($BI$1027)+1),"")</f>
        <v>0</v>
      </c>
      <c r="BJ1534">
        <f>IFERROR(SMALL(BJ346:BJ1024,ROW()-ROW($BJ$1027)+1),"")</f>
        <v>0</v>
      </c>
      <c r="BK1534">
        <f>IFERROR(SMALL(BK346:BK1024,ROW()-ROW($BK$1027)+1),"")</f>
        <v>0</v>
      </c>
      <c r="BL1534">
        <f>IFERROR(SMALL(BL346:BL1024,ROW()-ROW($BL$1027)+1),"")</f>
        <v>0</v>
      </c>
      <c r="BM1534">
        <f>IFERROR(SMALL(BM346:BM1024,ROW()-ROW($BM$1027)+1),"")</f>
        <v>0</v>
      </c>
      <c r="BN1534">
        <f>IFERROR(SMALL(BN346:BN1024,ROW()-ROW($BN$1027)+1),"")</f>
        <v>0</v>
      </c>
      <c r="BO1534">
        <f>IFERROR(SMALL(BO346:BO1024,ROW()-ROW($BO$1027)+1),"")</f>
        <v>0</v>
      </c>
      <c r="BP1534">
        <f>IFERROR(SMALL(BP346:BP1024,ROW()-ROW($BP$1027)+1),"")</f>
        <v>0</v>
      </c>
      <c r="BQ1534">
        <f>IFERROR(SMALL(BQ346:BQ1024,ROW()-ROW($BQ$1027)+1),"")</f>
        <v>0</v>
      </c>
      <c r="BR1534">
        <f>IFERROR(SMALL(BR346:BR1024,ROW()-ROW($BR$1027)+1),"")</f>
        <v>0</v>
      </c>
    </row>
    <row r="1535" spans="5:70">
      <c r="E1535">
        <f>IFERROR(SMALL(E346:E1024,ROW()-ROW($E$1027)+1),"")</f>
        <v>0</v>
      </c>
      <c r="F1535">
        <f>IFERROR(SMALL(F346:F1024,ROW()-ROW($F$1027)+1),"")</f>
        <v>0</v>
      </c>
      <c r="G1535">
        <f>IFERROR(SMALL(G346:G1024,ROW()-ROW($G$1027)+1),"")</f>
        <v>0</v>
      </c>
      <c r="H1535">
        <f>IFERROR(SMALL(H346:H1024,ROW()-ROW($H$1027)+1),"")</f>
        <v>0</v>
      </c>
      <c r="I1535">
        <f>IFERROR(SMALL(I346:I1024,ROW()-ROW($I$1027)+1),"")</f>
        <v>0</v>
      </c>
      <c r="J1535">
        <f>IFERROR(SMALL(J346:J1024,ROW()-ROW($J$1027)+1),"")</f>
        <v>0</v>
      </c>
      <c r="K1535">
        <f>IFERROR(SMALL(K346:K1024,ROW()-ROW($K$1027)+1),"")</f>
        <v>0</v>
      </c>
      <c r="L1535">
        <f>IFERROR(SMALL(L346:L1024,ROW()-ROW($L$1027)+1),"")</f>
        <v>0</v>
      </c>
      <c r="M1535">
        <f>IFERROR(SMALL(M346:M1024,ROW()-ROW($M$1027)+1),"")</f>
        <v>0</v>
      </c>
      <c r="N1535">
        <f>IFERROR(SMALL(N346:N1024,ROW()-ROW($N$1027)+1),"")</f>
        <v>0</v>
      </c>
      <c r="O1535">
        <f>IFERROR(SMALL(O346:O1024,ROW()-ROW($O$1027)+1),"")</f>
        <v>0</v>
      </c>
      <c r="P1535">
        <f>IFERROR(SMALL(P346:P1024,ROW()-ROW($P$1027)+1),"")</f>
        <v>0</v>
      </c>
      <c r="Q1535">
        <f>IFERROR(SMALL(Q346:Q1024,ROW()-ROW($Q$1027)+1),"")</f>
        <v>0</v>
      </c>
      <c r="R1535">
        <f>IFERROR(SMALL(R346:R1024,ROW()-ROW($R$1027)+1),"")</f>
        <v>0</v>
      </c>
      <c r="S1535">
        <f>IFERROR(SMALL(S346:S1024,ROW()-ROW($S$1027)+1),"")</f>
        <v>0</v>
      </c>
      <c r="T1535">
        <f>IFERROR(SMALL(T346:T1024,ROW()-ROW($T$1027)+1),"")</f>
        <v>0</v>
      </c>
      <c r="U1535">
        <f>IFERROR(SMALL(U346:U1024,ROW()-ROW($U$1027)+1),"")</f>
        <v>0</v>
      </c>
      <c r="V1535">
        <f>IFERROR(SMALL(V346:V1024,ROW()-ROW($V$1027)+1),"")</f>
        <v>0</v>
      </c>
      <c r="W1535">
        <f>IFERROR(SMALL(W346:W1024,ROW()-ROW($W$1027)+1),"")</f>
        <v>0</v>
      </c>
      <c r="X1535">
        <f>IFERROR(SMALL(X346:X1024,ROW()-ROW($X$1027)+1),"")</f>
        <v>0</v>
      </c>
      <c r="Y1535">
        <f>IFERROR(SMALL(Y346:Y1024,ROW()-ROW($Y$1027)+1),"")</f>
        <v>0</v>
      </c>
      <c r="Z1535">
        <f>IFERROR(SMALL(Z346:Z1024,ROW()-ROW($Z$1027)+1),"")</f>
        <v>0</v>
      </c>
      <c r="AA1535">
        <f>IFERROR(SMALL(AA346:AA1024,ROW()-ROW($AA$1027)+1),"")</f>
        <v>0</v>
      </c>
      <c r="AB1535">
        <f>IFERROR(SMALL(AB346:AB1024,ROW()-ROW($AB$1027)+1),"")</f>
        <v>0</v>
      </c>
      <c r="AC1535">
        <f>IFERROR(SMALL(AC346:AC1024,ROW()-ROW($AC$1027)+1),"")</f>
        <v>0</v>
      </c>
      <c r="AD1535">
        <f>IFERROR(SMALL(AD346:AD1024,ROW()-ROW($AD$1027)+1),"")</f>
        <v>0</v>
      </c>
      <c r="AE1535">
        <f>IFERROR(SMALL(AE346:AE1024,ROW()-ROW($AE$1027)+1),"")</f>
        <v>0</v>
      </c>
      <c r="AF1535">
        <f>IFERROR(SMALL(AF346:AF1024,ROW()-ROW($AF$1027)+1),"")</f>
        <v>0</v>
      </c>
      <c r="AG1535">
        <f>IFERROR(SMALL(AG346:AG1024,ROW()-ROW($AG$1027)+1),"")</f>
        <v>0</v>
      </c>
      <c r="AH1535">
        <f>IFERROR(SMALL(AH346:AH1024,ROW()-ROW($AH$1027)+1),"")</f>
        <v>0</v>
      </c>
      <c r="AI1535">
        <f>IFERROR(SMALL(AI346:AI1024,ROW()-ROW($AI$1027)+1),"")</f>
        <v>0</v>
      </c>
      <c r="AJ1535">
        <f>IFERROR(SMALL(AJ346:AJ1024,ROW()-ROW($AJ$1027)+1),"")</f>
        <v>0</v>
      </c>
      <c r="AM1535">
        <f>IFERROR(SMALL(AM346:AM1024,ROW()-ROW($AM$1027)+1),"")</f>
        <v>0</v>
      </c>
      <c r="AN1535">
        <f>IFERROR(SMALL(AN346:AN1024,ROW()-ROW($AN$1027)+1),"")</f>
        <v>0</v>
      </c>
      <c r="AO1535">
        <f>IFERROR(SMALL(AO346:AO1024,ROW()-ROW($AO$1027)+1),"")</f>
        <v>0</v>
      </c>
      <c r="AP1535">
        <f>IFERROR(SMALL(AP346:AP1024,ROW()-ROW($AP$1027)+1),"")</f>
        <v>0</v>
      </c>
      <c r="AQ1535">
        <f>IFERROR(SMALL(AQ346:AQ1024,ROW()-ROW($AQ$1027)+1),"")</f>
        <v>0</v>
      </c>
      <c r="AR1535">
        <f>IFERROR(SMALL(AR346:AR1024,ROW()-ROW($AR$1027)+1),"")</f>
        <v>0</v>
      </c>
      <c r="AS1535">
        <f>IFERROR(SMALL(AS346:AS1024,ROW()-ROW($AS$1027)+1),"")</f>
        <v>0</v>
      </c>
      <c r="AT1535">
        <f>IFERROR(SMALL(AT346:AT1024,ROW()-ROW($AT$1027)+1),"")</f>
        <v>0</v>
      </c>
      <c r="AU1535">
        <f>IFERROR(SMALL(AU346:AU1024,ROW()-ROW($AU$1027)+1),"")</f>
        <v>0</v>
      </c>
      <c r="AV1535">
        <f>IFERROR(SMALL(AV346:AV1024,ROW()-ROW($AV$1027)+1),"")</f>
        <v>0</v>
      </c>
      <c r="AW1535">
        <f>IFERROR(SMALL(AW346:AW1024,ROW()-ROW($AW$1027)+1),"")</f>
        <v>0</v>
      </c>
      <c r="AX1535">
        <f>IFERROR(SMALL(AX346:AX1024,ROW()-ROW($AX$1027)+1),"")</f>
        <v>0</v>
      </c>
      <c r="AY1535">
        <f>IFERROR(SMALL(AY346:AY1024,ROW()-ROW($AY$1027)+1),"")</f>
        <v>0</v>
      </c>
      <c r="AZ1535">
        <f>IFERROR(SMALL(AZ346:AZ1024,ROW()-ROW($AZ$1027)+1),"")</f>
        <v>0</v>
      </c>
      <c r="BA1535">
        <f>IFERROR(SMALL(BA346:BA1024,ROW()-ROW($BA$1027)+1),"")</f>
        <v>0</v>
      </c>
      <c r="BB1535">
        <f>IFERROR(SMALL(BB346:BB1024,ROW()-ROW($BB$1027)+1),"")</f>
        <v>0</v>
      </c>
      <c r="BC1535">
        <f>IFERROR(SMALL(BC346:BC1024,ROW()-ROW($BC$1027)+1),"")</f>
        <v>0</v>
      </c>
      <c r="BD1535">
        <f>IFERROR(SMALL(BD346:BD1024,ROW()-ROW($BD$1027)+1),"")</f>
        <v>0</v>
      </c>
      <c r="BE1535">
        <f>IFERROR(SMALL(BE346:BE1024,ROW()-ROW($BE$1027)+1),"")</f>
        <v>0</v>
      </c>
      <c r="BF1535">
        <f>IFERROR(SMALL(BF346:BF1024,ROW()-ROW($BF$1027)+1),"")</f>
        <v>0</v>
      </c>
      <c r="BG1535">
        <f>IFERROR(SMALL(BG346:BG1024,ROW()-ROW($BG$1027)+1),"")</f>
        <v>0</v>
      </c>
      <c r="BH1535">
        <f>IFERROR(SMALL(BH346:BH1024,ROW()-ROW($BH$1027)+1),"")</f>
        <v>0</v>
      </c>
      <c r="BI1535">
        <f>IFERROR(SMALL(BI346:BI1024,ROW()-ROW($BI$1027)+1),"")</f>
        <v>0</v>
      </c>
      <c r="BJ1535">
        <f>IFERROR(SMALL(BJ346:BJ1024,ROW()-ROW($BJ$1027)+1),"")</f>
        <v>0</v>
      </c>
      <c r="BK1535">
        <f>IFERROR(SMALL(BK346:BK1024,ROW()-ROW($BK$1027)+1),"")</f>
        <v>0</v>
      </c>
      <c r="BL1535">
        <f>IFERROR(SMALL(BL346:BL1024,ROW()-ROW($BL$1027)+1),"")</f>
        <v>0</v>
      </c>
      <c r="BM1535">
        <f>IFERROR(SMALL(BM346:BM1024,ROW()-ROW($BM$1027)+1),"")</f>
        <v>0</v>
      </c>
      <c r="BN1535">
        <f>IFERROR(SMALL(BN346:BN1024,ROW()-ROW($BN$1027)+1),"")</f>
        <v>0</v>
      </c>
      <c r="BO1535">
        <f>IFERROR(SMALL(BO346:BO1024,ROW()-ROW($BO$1027)+1),"")</f>
        <v>0</v>
      </c>
      <c r="BP1535">
        <f>IFERROR(SMALL(BP346:BP1024,ROW()-ROW($BP$1027)+1),"")</f>
        <v>0</v>
      </c>
      <c r="BQ1535">
        <f>IFERROR(SMALL(BQ346:BQ1024,ROW()-ROW($BQ$1027)+1),"")</f>
        <v>0</v>
      </c>
      <c r="BR1535">
        <f>IFERROR(SMALL(BR346:BR1024,ROW()-ROW($BR$1027)+1),"")</f>
        <v>0</v>
      </c>
    </row>
    <row r="1536" spans="5:70">
      <c r="E1536">
        <f>IFERROR(SMALL(E346:E1024,ROW()-ROW($E$1027)+1),"")</f>
        <v>0</v>
      </c>
      <c r="F1536">
        <f>IFERROR(SMALL(F346:F1024,ROW()-ROW($F$1027)+1),"")</f>
        <v>0</v>
      </c>
      <c r="G1536">
        <f>IFERROR(SMALL(G346:G1024,ROW()-ROW($G$1027)+1),"")</f>
        <v>0</v>
      </c>
      <c r="H1536">
        <f>IFERROR(SMALL(H346:H1024,ROW()-ROW($H$1027)+1),"")</f>
        <v>0</v>
      </c>
      <c r="I1536">
        <f>IFERROR(SMALL(I346:I1024,ROW()-ROW($I$1027)+1),"")</f>
        <v>0</v>
      </c>
      <c r="J1536">
        <f>IFERROR(SMALL(J346:J1024,ROW()-ROW($J$1027)+1),"")</f>
        <v>0</v>
      </c>
      <c r="K1536">
        <f>IFERROR(SMALL(K346:K1024,ROW()-ROW($K$1027)+1),"")</f>
        <v>0</v>
      </c>
      <c r="L1536">
        <f>IFERROR(SMALL(L346:L1024,ROW()-ROW($L$1027)+1),"")</f>
        <v>0</v>
      </c>
      <c r="M1536">
        <f>IFERROR(SMALL(M346:M1024,ROW()-ROW($M$1027)+1),"")</f>
        <v>0</v>
      </c>
      <c r="N1536">
        <f>IFERROR(SMALL(N346:N1024,ROW()-ROW($N$1027)+1),"")</f>
        <v>0</v>
      </c>
      <c r="O1536">
        <f>IFERROR(SMALL(O346:O1024,ROW()-ROW($O$1027)+1),"")</f>
        <v>0</v>
      </c>
      <c r="P1536">
        <f>IFERROR(SMALL(P346:P1024,ROW()-ROW($P$1027)+1),"")</f>
        <v>0</v>
      </c>
      <c r="Q1536">
        <f>IFERROR(SMALL(Q346:Q1024,ROW()-ROW($Q$1027)+1),"")</f>
        <v>0</v>
      </c>
      <c r="R1536">
        <f>IFERROR(SMALL(R346:R1024,ROW()-ROW($R$1027)+1),"")</f>
        <v>0</v>
      </c>
      <c r="S1536">
        <f>IFERROR(SMALL(S346:S1024,ROW()-ROW($S$1027)+1),"")</f>
        <v>0</v>
      </c>
      <c r="T1536">
        <f>IFERROR(SMALL(T346:T1024,ROW()-ROW($T$1027)+1),"")</f>
        <v>0</v>
      </c>
      <c r="U1536">
        <f>IFERROR(SMALL(U346:U1024,ROW()-ROW($U$1027)+1),"")</f>
        <v>0</v>
      </c>
      <c r="V1536">
        <f>IFERROR(SMALL(V346:V1024,ROW()-ROW($V$1027)+1),"")</f>
        <v>0</v>
      </c>
      <c r="W1536">
        <f>IFERROR(SMALL(W346:W1024,ROW()-ROW($W$1027)+1),"")</f>
        <v>0</v>
      </c>
      <c r="X1536">
        <f>IFERROR(SMALL(X346:X1024,ROW()-ROW($X$1027)+1),"")</f>
        <v>0</v>
      </c>
      <c r="Y1536">
        <f>IFERROR(SMALL(Y346:Y1024,ROW()-ROW($Y$1027)+1),"")</f>
        <v>0</v>
      </c>
      <c r="Z1536">
        <f>IFERROR(SMALL(Z346:Z1024,ROW()-ROW($Z$1027)+1),"")</f>
        <v>0</v>
      </c>
      <c r="AA1536">
        <f>IFERROR(SMALL(AA346:AA1024,ROW()-ROW($AA$1027)+1),"")</f>
        <v>0</v>
      </c>
      <c r="AB1536">
        <f>IFERROR(SMALL(AB346:AB1024,ROW()-ROW($AB$1027)+1),"")</f>
        <v>0</v>
      </c>
      <c r="AC1536">
        <f>IFERROR(SMALL(AC346:AC1024,ROW()-ROW($AC$1027)+1),"")</f>
        <v>0</v>
      </c>
      <c r="AD1536">
        <f>IFERROR(SMALL(AD346:AD1024,ROW()-ROW($AD$1027)+1),"")</f>
        <v>0</v>
      </c>
      <c r="AE1536">
        <f>IFERROR(SMALL(AE346:AE1024,ROW()-ROW($AE$1027)+1),"")</f>
        <v>0</v>
      </c>
      <c r="AF1536">
        <f>IFERROR(SMALL(AF346:AF1024,ROW()-ROW($AF$1027)+1),"")</f>
        <v>0</v>
      </c>
      <c r="AG1536">
        <f>IFERROR(SMALL(AG346:AG1024,ROW()-ROW($AG$1027)+1),"")</f>
        <v>0</v>
      </c>
      <c r="AH1536">
        <f>IFERROR(SMALL(AH346:AH1024,ROW()-ROW($AH$1027)+1),"")</f>
        <v>0</v>
      </c>
      <c r="AI1536">
        <f>IFERROR(SMALL(AI346:AI1024,ROW()-ROW($AI$1027)+1),"")</f>
        <v>0</v>
      </c>
      <c r="AJ1536">
        <f>IFERROR(SMALL(AJ346:AJ1024,ROW()-ROW($AJ$1027)+1),"")</f>
        <v>0</v>
      </c>
      <c r="AM1536">
        <f>IFERROR(SMALL(AM346:AM1024,ROW()-ROW($AM$1027)+1),"")</f>
        <v>0</v>
      </c>
      <c r="AN1536">
        <f>IFERROR(SMALL(AN346:AN1024,ROW()-ROW($AN$1027)+1),"")</f>
        <v>0</v>
      </c>
      <c r="AO1536">
        <f>IFERROR(SMALL(AO346:AO1024,ROW()-ROW($AO$1027)+1),"")</f>
        <v>0</v>
      </c>
      <c r="AP1536">
        <f>IFERROR(SMALL(AP346:AP1024,ROW()-ROW($AP$1027)+1),"")</f>
        <v>0</v>
      </c>
      <c r="AQ1536">
        <f>IFERROR(SMALL(AQ346:AQ1024,ROW()-ROW($AQ$1027)+1),"")</f>
        <v>0</v>
      </c>
      <c r="AR1536">
        <f>IFERROR(SMALL(AR346:AR1024,ROW()-ROW($AR$1027)+1),"")</f>
        <v>0</v>
      </c>
      <c r="AS1536">
        <f>IFERROR(SMALL(AS346:AS1024,ROW()-ROW($AS$1027)+1),"")</f>
        <v>0</v>
      </c>
      <c r="AT1536">
        <f>IFERROR(SMALL(AT346:AT1024,ROW()-ROW($AT$1027)+1),"")</f>
        <v>0</v>
      </c>
      <c r="AU1536">
        <f>IFERROR(SMALL(AU346:AU1024,ROW()-ROW($AU$1027)+1),"")</f>
        <v>0</v>
      </c>
      <c r="AV1536">
        <f>IFERROR(SMALL(AV346:AV1024,ROW()-ROW($AV$1027)+1),"")</f>
        <v>0</v>
      </c>
      <c r="AW1536">
        <f>IFERROR(SMALL(AW346:AW1024,ROW()-ROW($AW$1027)+1),"")</f>
        <v>0</v>
      </c>
      <c r="AX1536">
        <f>IFERROR(SMALL(AX346:AX1024,ROW()-ROW($AX$1027)+1),"")</f>
        <v>0</v>
      </c>
      <c r="AY1536">
        <f>IFERROR(SMALL(AY346:AY1024,ROW()-ROW($AY$1027)+1),"")</f>
        <v>0</v>
      </c>
      <c r="AZ1536">
        <f>IFERROR(SMALL(AZ346:AZ1024,ROW()-ROW($AZ$1027)+1),"")</f>
        <v>0</v>
      </c>
      <c r="BA1536">
        <f>IFERROR(SMALL(BA346:BA1024,ROW()-ROW($BA$1027)+1),"")</f>
        <v>0</v>
      </c>
      <c r="BB1536">
        <f>IFERROR(SMALL(BB346:BB1024,ROW()-ROW($BB$1027)+1),"")</f>
        <v>0</v>
      </c>
      <c r="BC1536">
        <f>IFERROR(SMALL(BC346:BC1024,ROW()-ROW($BC$1027)+1),"")</f>
        <v>0</v>
      </c>
      <c r="BD1536">
        <f>IFERROR(SMALL(BD346:BD1024,ROW()-ROW($BD$1027)+1),"")</f>
        <v>0</v>
      </c>
      <c r="BE1536">
        <f>IFERROR(SMALL(BE346:BE1024,ROW()-ROW($BE$1027)+1),"")</f>
        <v>0</v>
      </c>
      <c r="BF1536">
        <f>IFERROR(SMALL(BF346:BF1024,ROW()-ROW($BF$1027)+1),"")</f>
        <v>0</v>
      </c>
      <c r="BG1536">
        <f>IFERROR(SMALL(BG346:BG1024,ROW()-ROW($BG$1027)+1),"")</f>
        <v>0</v>
      </c>
      <c r="BH1536">
        <f>IFERROR(SMALL(BH346:BH1024,ROW()-ROW($BH$1027)+1),"")</f>
        <v>0</v>
      </c>
      <c r="BI1536">
        <f>IFERROR(SMALL(BI346:BI1024,ROW()-ROW($BI$1027)+1),"")</f>
        <v>0</v>
      </c>
      <c r="BJ1536">
        <f>IFERROR(SMALL(BJ346:BJ1024,ROW()-ROW($BJ$1027)+1),"")</f>
        <v>0</v>
      </c>
      <c r="BK1536">
        <f>IFERROR(SMALL(BK346:BK1024,ROW()-ROW($BK$1027)+1),"")</f>
        <v>0</v>
      </c>
      <c r="BL1536">
        <f>IFERROR(SMALL(BL346:BL1024,ROW()-ROW($BL$1027)+1),"")</f>
        <v>0</v>
      </c>
      <c r="BM1536">
        <f>IFERROR(SMALL(BM346:BM1024,ROW()-ROW($BM$1027)+1),"")</f>
        <v>0</v>
      </c>
      <c r="BN1536">
        <f>IFERROR(SMALL(BN346:BN1024,ROW()-ROW($BN$1027)+1),"")</f>
        <v>0</v>
      </c>
      <c r="BO1536">
        <f>IFERROR(SMALL(BO346:BO1024,ROW()-ROW($BO$1027)+1),"")</f>
        <v>0</v>
      </c>
      <c r="BP1536">
        <f>IFERROR(SMALL(BP346:BP1024,ROW()-ROW($BP$1027)+1),"")</f>
        <v>0</v>
      </c>
      <c r="BQ1536">
        <f>IFERROR(SMALL(BQ346:BQ1024,ROW()-ROW($BQ$1027)+1),"")</f>
        <v>0</v>
      </c>
      <c r="BR1536">
        <f>IFERROR(SMALL(BR346:BR1024,ROW()-ROW($BR$1027)+1),"")</f>
        <v>0</v>
      </c>
    </row>
    <row r="1537" spans="5:70">
      <c r="E1537">
        <f>IFERROR(SMALL(E346:E1024,ROW()-ROW($E$1027)+1),"")</f>
        <v>0</v>
      </c>
      <c r="F1537">
        <f>IFERROR(SMALL(F346:F1024,ROW()-ROW($F$1027)+1),"")</f>
        <v>0</v>
      </c>
      <c r="G1537">
        <f>IFERROR(SMALL(G346:G1024,ROW()-ROW($G$1027)+1),"")</f>
        <v>0</v>
      </c>
      <c r="H1537">
        <f>IFERROR(SMALL(H346:H1024,ROW()-ROW($H$1027)+1),"")</f>
        <v>0</v>
      </c>
      <c r="I1537">
        <f>IFERROR(SMALL(I346:I1024,ROW()-ROW($I$1027)+1),"")</f>
        <v>0</v>
      </c>
      <c r="J1537">
        <f>IFERROR(SMALL(J346:J1024,ROW()-ROW($J$1027)+1),"")</f>
        <v>0</v>
      </c>
      <c r="K1537">
        <f>IFERROR(SMALL(K346:K1024,ROW()-ROW($K$1027)+1),"")</f>
        <v>0</v>
      </c>
      <c r="L1537">
        <f>IFERROR(SMALL(L346:L1024,ROW()-ROW($L$1027)+1),"")</f>
        <v>0</v>
      </c>
      <c r="M1537">
        <f>IFERROR(SMALL(M346:M1024,ROW()-ROW($M$1027)+1),"")</f>
        <v>0</v>
      </c>
      <c r="N1537">
        <f>IFERROR(SMALL(N346:N1024,ROW()-ROW($N$1027)+1),"")</f>
        <v>0</v>
      </c>
      <c r="O1537">
        <f>IFERROR(SMALL(O346:O1024,ROW()-ROW($O$1027)+1),"")</f>
        <v>0</v>
      </c>
      <c r="P1537">
        <f>IFERROR(SMALL(P346:P1024,ROW()-ROW($P$1027)+1),"")</f>
        <v>0</v>
      </c>
      <c r="Q1537">
        <f>IFERROR(SMALL(Q346:Q1024,ROW()-ROW($Q$1027)+1),"")</f>
        <v>0</v>
      </c>
      <c r="R1537">
        <f>IFERROR(SMALL(R346:R1024,ROW()-ROW($R$1027)+1),"")</f>
        <v>0</v>
      </c>
      <c r="S1537">
        <f>IFERROR(SMALL(S346:S1024,ROW()-ROW($S$1027)+1),"")</f>
        <v>0</v>
      </c>
      <c r="T1537">
        <f>IFERROR(SMALL(T346:T1024,ROW()-ROW($T$1027)+1),"")</f>
        <v>0</v>
      </c>
      <c r="U1537">
        <f>IFERROR(SMALL(U346:U1024,ROW()-ROW($U$1027)+1),"")</f>
        <v>0</v>
      </c>
      <c r="V1537">
        <f>IFERROR(SMALL(V346:V1024,ROW()-ROW($V$1027)+1),"")</f>
        <v>0</v>
      </c>
      <c r="W1537">
        <f>IFERROR(SMALL(W346:W1024,ROW()-ROW($W$1027)+1),"")</f>
        <v>0</v>
      </c>
      <c r="X1537">
        <f>IFERROR(SMALL(X346:X1024,ROW()-ROW($X$1027)+1),"")</f>
        <v>0</v>
      </c>
      <c r="Y1537">
        <f>IFERROR(SMALL(Y346:Y1024,ROW()-ROW($Y$1027)+1),"")</f>
        <v>0</v>
      </c>
      <c r="Z1537">
        <f>IFERROR(SMALL(Z346:Z1024,ROW()-ROW($Z$1027)+1),"")</f>
        <v>0</v>
      </c>
      <c r="AA1537">
        <f>IFERROR(SMALL(AA346:AA1024,ROW()-ROW($AA$1027)+1),"")</f>
        <v>0</v>
      </c>
      <c r="AB1537">
        <f>IFERROR(SMALL(AB346:AB1024,ROW()-ROW($AB$1027)+1),"")</f>
        <v>0</v>
      </c>
      <c r="AC1537">
        <f>IFERROR(SMALL(AC346:AC1024,ROW()-ROW($AC$1027)+1),"")</f>
        <v>0</v>
      </c>
      <c r="AD1537">
        <f>IFERROR(SMALL(AD346:AD1024,ROW()-ROW($AD$1027)+1),"")</f>
        <v>0</v>
      </c>
      <c r="AE1537">
        <f>IFERROR(SMALL(AE346:AE1024,ROW()-ROW($AE$1027)+1),"")</f>
        <v>0</v>
      </c>
      <c r="AF1537">
        <f>IFERROR(SMALL(AF346:AF1024,ROW()-ROW($AF$1027)+1),"")</f>
        <v>0</v>
      </c>
      <c r="AG1537">
        <f>IFERROR(SMALL(AG346:AG1024,ROW()-ROW($AG$1027)+1),"")</f>
        <v>0</v>
      </c>
      <c r="AH1537">
        <f>IFERROR(SMALL(AH346:AH1024,ROW()-ROW($AH$1027)+1),"")</f>
        <v>0</v>
      </c>
      <c r="AI1537">
        <f>IFERROR(SMALL(AI346:AI1024,ROW()-ROW($AI$1027)+1),"")</f>
        <v>0</v>
      </c>
      <c r="AJ1537">
        <f>IFERROR(SMALL(AJ346:AJ1024,ROW()-ROW($AJ$1027)+1),"")</f>
        <v>0</v>
      </c>
      <c r="AM1537">
        <f>IFERROR(SMALL(AM346:AM1024,ROW()-ROW($AM$1027)+1),"")</f>
        <v>0</v>
      </c>
      <c r="AN1537">
        <f>IFERROR(SMALL(AN346:AN1024,ROW()-ROW($AN$1027)+1),"")</f>
        <v>0</v>
      </c>
      <c r="AO1537">
        <f>IFERROR(SMALL(AO346:AO1024,ROW()-ROW($AO$1027)+1),"")</f>
        <v>0</v>
      </c>
      <c r="AP1537">
        <f>IFERROR(SMALL(AP346:AP1024,ROW()-ROW($AP$1027)+1),"")</f>
        <v>0</v>
      </c>
      <c r="AQ1537">
        <f>IFERROR(SMALL(AQ346:AQ1024,ROW()-ROW($AQ$1027)+1),"")</f>
        <v>0</v>
      </c>
      <c r="AR1537">
        <f>IFERROR(SMALL(AR346:AR1024,ROW()-ROW($AR$1027)+1),"")</f>
        <v>0</v>
      </c>
      <c r="AS1537">
        <f>IFERROR(SMALL(AS346:AS1024,ROW()-ROW($AS$1027)+1),"")</f>
        <v>0</v>
      </c>
      <c r="AT1537">
        <f>IFERROR(SMALL(AT346:AT1024,ROW()-ROW($AT$1027)+1),"")</f>
        <v>0</v>
      </c>
      <c r="AU1537">
        <f>IFERROR(SMALL(AU346:AU1024,ROW()-ROW($AU$1027)+1),"")</f>
        <v>0</v>
      </c>
      <c r="AV1537">
        <f>IFERROR(SMALL(AV346:AV1024,ROW()-ROW($AV$1027)+1),"")</f>
        <v>0</v>
      </c>
      <c r="AW1537">
        <f>IFERROR(SMALL(AW346:AW1024,ROW()-ROW($AW$1027)+1),"")</f>
        <v>0</v>
      </c>
      <c r="AX1537">
        <f>IFERROR(SMALL(AX346:AX1024,ROW()-ROW($AX$1027)+1),"")</f>
        <v>0</v>
      </c>
      <c r="AY1537">
        <f>IFERROR(SMALL(AY346:AY1024,ROW()-ROW($AY$1027)+1),"")</f>
        <v>0</v>
      </c>
      <c r="AZ1537">
        <f>IFERROR(SMALL(AZ346:AZ1024,ROW()-ROW($AZ$1027)+1),"")</f>
        <v>0</v>
      </c>
      <c r="BA1537">
        <f>IFERROR(SMALL(BA346:BA1024,ROW()-ROW($BA$1027)+1),"")</f>
        <v>0</v>
      </c>
      <c r="BB1537">
        <f>IFERROR(SMALL(BB346:BB1024,ROW()-ROW($BB$1027)+1),"")</f>
        <v>0</v>
      </c>
      <c r="BC1537">
        <f>IFERROR(SMALL(BC346:BC1024,ROW()-ROW($BC$1027)+1),"")</f>
        <v>0</v>
      </c>
      <c r="BD1537">
        <f>IFERROR(SMALL(BD346:BD1024,ROW()-ROW($BD$1027)+1),"")</f>
        <v>0</v>
      </c>
      <c r="BE1537">
        <f>IFERROR(SMALL(BE346:BE1024,ROW()-ROW($BE$1027)+1),"")</f>
        <v>0</v>
      </c>
      <c r="BF1537">
        <f>IFERROR(SMALL(BF346:BF1024,ROW()-ROW($BF$1027)+1),"")</f>
        <v>0</v>
      </c>
      <c r="BG1537">
        <f>IFERROR(SMALL(BG346:BG1024,ROW()-ROW($BG$1027)+1),"")</f>
        <v>0</v>
      </c>
      <c r="BH1537">
        <f>IFERROR(SMALL(BH346:BH1024,ROW()-ROW($BH$1027)+1),"")</f>
        <v>0</v>
      </c>
      <c r="BI1537">
        <f>IFERROR(SMALL(BI346:BI1024,ROW()-ROW($BI$1027)+1),"")</f>
        <v>0</v>
      </c>
      <c r="BJ1537">
        <f>IFERROR(SMALL(BJ346:BJ1024,ROW()-ROW($BJ$1027)+1),"")</f>
        <v>0</v>
      </c>
      <c r="BK1537">
        <f>IFERROR(SMALL(BK346:BK1024,ROW()-ROW($BK$1027)+1),"")</f>
        <v>0</v>
      </c>
      <c r="BL1537">
        <f>IFERROR(SMALL(BL346:BL1024,ROW()-ROW($BL$1027)+1),"")</f>
        <v>0</v>
      </c>
      <c r="BM1537">
        <f>IFERROR(SMALL(BM346:BM1024,ROW()-ROW($BM$1027)+1),"")</f>
        <v>0</v>
      </c>
      <c r="BN1537">
        <f>IFERROR(SMALL(BN346:BN1024,ROW()-ROW($BN$1027)+1),"")</f>
        <v>0</v>
      </c>
      <c r="BO1537">
        <f>IFERROR(SMALL(BO346:BO1024,ROW()-ROW($BO$1027)+1),"")</f>
        <v>0</v>
      </c>
      <c r="BP1537">
        <f>IFERROR(SMALL(BP346:BP1024,ROW()-ROW($BP$1027)+1),"")</f>
        <v>0</v>
      </c>
      <c r="BQ1537">
        <f>IFERROR(SMALL(BQ346:BQ1024,ROW()-ROW($BQ$1027)+1),"")</f>
        <v>0</v>
      </c>
      <c r="BR1537">
        <f>IFERROR(SMALL(BR346:BR1024,ROW()-ROW($BR$1027)+1),"")</f>
        <v>0</v>
      </c>
    </row>
    <row r="1538" spans="5:70">
      <c r="E1538">
        <f>IFERROR(SMALL(E346:E1024,ROW()-ROW($E$1027)+1),"")</f>
        <v>0</v>
      </c>
      <c r="F1538">
        <f>IFERROR(SMALL(F346:F1024,ROW()-ROW($F$1027)+1),"")</f>
        <v>0</v>
      </c>
      <c r="G1538">
        <f>IFERROR(SMALL(G346:G1024,ROW()-ROW($G$1027)+1),"")</f>
        <v>0</v>
      </c>
      <c r="H1538">
        <f>IFERROR(SMALL(H346:H1024,ROW()-ROW($H$1027)+1),"")</f>
        <v>0</v>
      </c>
      <c r="I1538">
        <f>IFERROR(SMALL(I346:I1024,ROW()-ROW($I$1027)+1),"")</f>
        <v>0</v>
      </c>
      <c r="J1538">
        <f>IFERROR(SMALL(J346:J1024,ROW()-ROW($J$1027)+1),"")</f>
        <v>0</v>
      </c>
      <c r="K1538">
        <f>IFERROR(SMALL(K346:K1024,ROW()-ROW($K$1027)+1),"")</f>
        <v>0</v>
      </c>
      <c r="L1538">
        <f>IFERROR(SMALL(L346:L1024,ROW()-ROW($L$1027)+1),"")</f>
        <v>0</v>
      </c>
      <c r="M1538">
        <f>IFERROR(SMALL(M346:M1024,ROW()-ROW($M$1027)+1),"")</f>
        <v>0</v>
      </c>
      <c r="N1538">
        <f>IFERROR(SMALL(N346:N1024,ROW()-ROW($N$1027)+1),"")</f>
        <v>0</v>
      </c>
      <c r="O1538">
        <f>IFERROR(SMALL(O346:O1024,ROW()-ROW($O$1027)+1),"")</f>
        <v>0</v>
      </c>
      <c r="P1538">
        <f>IFERROR(SMALL(P346:P1024,ROW()-ROW($P$1027)+1),"")</f>
        <v>0</v>
      </c>
      <c r="Q1538">
        <f>IFERROR(SMALL(Q346:Q1024,ROW()-ROW($Q$1027)+1),"")</f>
        <v>0</v>
      </c>
      <c r="R1538">
        <f>IFERROR(SMALL(R346:R1024,ROW()-ROW($R$1027)+1),"")</f>
        <v>0</v>
      </c>
      <c r="S1538">
        <f>IFERROR(SMALL(S346:S1024,ROW()-ROW($S$1027)+1),"")</f>
        <v>0</v>
      </c>
      <c r="T1538">
        <f>IFERROR(SMALL(T346:T1024,ROW()-ROW($T$1027)+1),"")</f>
        <v>0</v>
      </c>
      <c r="U1538">
        <f>IFERROR(SMALL(U346:U1024,ROW()-ROW($U$1027)+1),"")</f>
        <v>0</v>
      </c>
      <c r="V1538">
        <f>IFERROR(SMALL(V346:V1024,ROW()-ROW($V$1027)+1),"")</f>
        <v>0</v>
      </c>
      <c r="W1538">
        <f>IFERROR(SMALL(W346:W1024,ROW()-ROW($W$1027)+1),"")</f>
        <v>0</v>
      </c>
      <c r="X1538">
        <f>IFERROR(SMALL(X346:X1024,ROW()-ROW($X$1027)+1),"")</f>
        <v>0</v>
      </c>
      <c r="Y1538">
        <f>IFERROR(SMALL(Y346:Y1024,ROW()-ROW($Y$1027)+1),"")</f>
        <v>0</v>
      </c>
      <c r="Z1538">
        <f>IFERROR(SMALL(Z346:Z1024,ROW()-ROW($Z$1027)+1),"")</f>
        <v>0</v>
      </c>
      <c r="AA1538">
        <f>IFERROR(SMALL(AA346:AA1024,ROW()-ROW($AA$1027)+1),"")</f>
        <v>0</v>
      </c>
      <c r="AB1538">
        <f>IFERROR(SMALL(AB346:AB1024,ROW()-ROW($AB$1027)+1),"")</f>
        <v>0</v>
      </c>
      <c r="AC1538">
        <f>IFERROR(SMALL(AC346:AC1024,ROW()-ROW($AC$1027)+1),"")</f>
        <v>0</v>
      </c>
      <c r="AD1538">
        <f>IFERROR(SMALL(AD346:AD1024,ROW()-ROW($AD$1027)+1),"")</f>
        <v>0</v>
      </c>
      <c r="AE1538">
        <f>IFERROR(SMALL(AE346:AE1024,ROW()-ROW($AE$1027)+1),"")</f>
        <v>0</v>
      </c>
      <c r="AF1538">
        <f>IFERROR(SMALL(AF346:AF1024,ROW()-ROW($AF$1027)+1),"")</f>
        <v>0</v>
      </c>
      <c r="AG1538">
        <f>IFERROR(SMALL(AG346:AG1024,ROW()-ROW($AG$1027)+1),"")</f>
        <v>0</v>
      </c>
      <c r="AH1538">
        <f>IFERROR(SMALL(AH346:AH1024,ROW()-ROW($AH$1027)+1),"")</f>
        <v>0</v>
      </c>
      <c r="AI1538">
        <f>IFERROR(SMALL(AI346:AI1024,ROW()-ROW($AI$1027)+1),"")</f>
        <v>0</v>
      </c>
      <c r="AJ1538">
        <f>IFERROR(SMALL(AJ346:AJ1024,ROW()-ROW($AJ$1027)+1),"")</f>
        <v>0</v>
      </c>
      <c r="AM1538">
        <f>IFERROR(SMALL(AM346:AM1024,ROW()-ROW($AM$1027)+1),"")</f>
        <v>0</v>
      </c>
      <c r="AN1538">
        <f>IFERROR(SMALL(AN346:AN1024,ROW()-ROW($AN$1027)+1),"")</f>
        <v>0</v>
      </c>
      <c r="AO1538">
        <f>IFERROR(SMALL(AO346:AO1024,ROW()-ROW($AO$1027)+1),"")</f>
        <v>0</v>
      </c>
      <c r="AP1538">
        <f>IFERROR(SMALL(AP346:AP1024,ROW()-ROW($AP$1027)+1),"")</f>
        <v>0</v>
      </c>
      <c r="AQ1538">
        <f>IFERROR(SMALL(AQ346:AQ1024,ROW()-ROW($AQ$1027)+1),"")</f>
        <v>0</v>
      </c>
      <c r="AR1538">
        <f>IFERROR(SMALL(AR346:AR1024,ROW()-ROW($AR$1027)+1),"")</f>
        <v>0</v>
      </c>
      <c r="AS1538">
        <f>IFERROR(SMALL(AS346:AS1024,ROW()-ROW($AS$1027)+1),"")</f>
        <v>0</v>
      </c>
      <c r="AT1538">
        <f>IFERROR(SMALL(AT346:AT1024,ROW()-ROW($AT$1027)+1),"")</f>
        <v>0</v>
      </c>
      <c r="AU1538">
        <f>IFERROR(SMALL(AU346:AU1024,ROW()-ROW($AU$1027)+1),"")</f>
        <v>0</v>
      </c>
      <c r="AV1538">
        <f>IFERROR(SMALL(AV346:AV1024,ROW()-ROW($AV$1027)+1),"")</f>
        <v>0</v>
      </c>
      <c r="AW1538">
        <f>IFERROR(SMALL(AW346:AW1024,ROW()-ROW($AW$1027)+1),"")</f>
        <v>0</v>
      </c>
      <c r="AX1538">
        <f>IFERROR(SMALL(AX346:AX1024,ROW()-ROW($AX$1027)+1),"")</f>
        <v>0</v>
      </c>
      <c r="AY1538">
        <f>IFERROR(SMALL(AY346:AY1024,ROW()-ROW($AY$1027)+1),"")</f>
        <v>0</v>
      </c>
      <c r="AZ1538">
        <f>IFERROR(SMALL(AZ346:AZ1024,ROW()-ROW($AZ$1027)+1),"")</f>
        <v>0</v>
      </c>
      <c r="BA1538">
        <f>IFERROR(SMALL(BA346:BA1024,ROW()-ROW($BA$1027)+1),"")</f>
        <v>0</v>
      </c>
      <c r="BB1538">
        <f>IFERROR(SMALL(BB346:BB1024,ROW()-ROW($BB$1027)+1),"")</f>
        <v>0</v>
      </c>
      <c r="BC1538">
        <f>IFERROR(SMALL(BC346:BC1024,ROW()-ROW($BC$1027)+1),"")</f>
        <v>0</v>
      </c>
      <c r="BD1538">
        <f>IFERROR(SMALL(BD346:BD1024,ROW()-ROW($BD$1027)+1),"")</f>
        <v>0</v>
      </c>
      <c r="BE1538">
        <f>IFERROR(SMALL(BE346:BE1024,ROW()-ROW($BE$1027)+1),"")</f>
        <v>0</v>
      </c>
      <c r="BF1538">
        <f>IFERROR(SMALL(BF346:BF1024,ROW()-ROW($BF$1027)+1),"")</f>
        <v>0</v>
      </c>
      <c r="BG1538">
        <f>IFERROR(SMALL(BG346:BG1024,ROW()-ROW($BG$1027)+1),"")</f>
        <v>0</v>
      </c>
      <c r="BH1538">
        <f>IFERROR(SMALL(BH346:BH1024,ROW()-ROW($BH$1027)+1),"")</f>
        <v>0</v>
      </c>
      <c r="BI1538">
        <f>IFERROR(SMALL(BI346:BI1024,ROW()-ROW($BI$1027)+1),"")</f>
        <v>0</v>
      </c>
      <c r="BJ1538">
        <f>IFERROR(SMALL(BJ346:BJ1024,ROW()-ROW($BJ$1027)+1),"")</f>
        <v>0</v>
      </c>
      <c r="BK1538">
        <f>IFERROR(SMALL(BK346:BK1024,ROW()-ROW($BK$1027)+1),"")</f>
        <v>0</v>
      </c>
      <c r="BL1538">
        <f>IFERROR(SMALL(BL346:BL1024,ROW()-ROW($BL$1027)+1),"")</f>
        <v>0</v>
      </c>
      <c r="BM1538">
        <f>IFERROR(SMALL(BM346:BM1024,ROW()-ROW($BM$1027)+1),"")</f>
        <v>0</v>
      </c>
      <c r="BN1538">
        <f>IFERROR(SMALL(BN346:BN1024,ROW()-ROW($BN$1027)+1),"")</f>
        <v>0</v>
      </c>
      <c r="BO1538">
        <f>IFERROR(SMALL(BO346:BO1024,ROW()-ROW($BO$1027)+1),"")</f>
        <v>0</v>
      </c>
      <c r="BP1538">
        <f>IFERROR(SMALL(BP346:BP1024,ROW()-ROW($BP$1027)+1),"")</f>
        <v>0</v>
      </c>
      <c r="BQ1538">
        <f>IFERROR(SMALL(BQ346:BQ1024,ROW()-ROW($BQ$1027)+1),"")</f>
        <v>0</v>
      </c>
      <c r="BR1538">
        <f>IFERROR(SMALL(BR346:BR1024,ROW()-ROW($BR$1027)+1),"")</f>
        <v>0</v>
      </c>
    </row>
    <row r="1539" spans="5:70">
      <c r="E1539">
        <f>IFERROR(SMALL(E346:E1024,ROW()-ROW($E$1027)+1),"")</f>
        <v>0</v>
      </c>
      <c r="F1539">
        <f>IFERROR(SMALL(F346:F1024,ROW()-ROW($F$1027)+1),"")</f>
        <v>0</v>
      </c>
      <c r="G1539">
        <f>IFERROR(SMALL(G346:G1024,ROW()-ROW($G$1027)+1),"")</f>
        <v>0</v>
      </c>
      <c r="H1539">
        <f>IFERROR(SMALL(H346:H1024,ROW()-ROW($H$1027)+1),"")</f>
        <v>0</v>
      </c>
      <c r="I1539">
        <f>IFERROR(SMALL(I346:I1024,ROW()-ROW($I$1027)+1),"")</f>
        <v>0</v>
      </c>
      <c r="J1539">
        <f>IFERROR(SMALL(J346:J1024,ROW()-ROW($J$1027)+1),"")</f>
        <v>0</v>
      </c>
      <c r="K1539">
        <f>IFERROR(SMALL(K346:K1024,ROW()-ROW($K$1027)+1),"")</f>
        <v>0</v>
      </c>
      <c r="L1539">
        <f>IFERROR(SMALL(L346:L1024,ROW()-ROW($L$1027)+1),"")</f>
        <v>0</v>
      </c>
      <c r="M1539">
        <f>IFERROR(SMALL(M346:M1024,ROW()-ROW($M$1027)+1),"")</f>
        <v>0</v>
      </c>
      <c r="N1539">
        <f>IFERROR(SMALL(N346:N1024,ROW()-ROW($N$1027)+1),"")</f>
        <v>0</v>
      </c>
      <c r="O1539">
        <f>IFERROR(SMALL(O346:O1024,ROW()-ROW($O$1027)+1),"")</f>
        <v>0</v>
      </c>
      <c r="P1539">
        <f>IFERROR(SMALL(P346:P1024,ROW()-ROW($P$1027)+1),"")</f>
        <v>0</v>
      </c>
      <c r="Q1539">
        <f>IFERROR(SMALL(Q346:Q1024,ROW()-ROW($Q$1027)+1),"")</f>
        <v>0</v>
      </c>
      <c r="R1539">
        <f>IFERROR(SMALL(R346:R1024,ROW()-ROW($R$1027)+1),"")</f>
        <v>0</v>
      </c>
      <c r="S1539">
        <f>IFERROR(SMALL(S346:S1024,ROW()-ROW($S$1027)+1),"")</f>
        <v>0</v>
      </c>
      <c r="T1539">
        <f>IFERROR(SMALL(T346:T1024,ROW()-ROW($T$1027)+1),"")</f>
        <v>0</v>
      </c>
      <c r="U1539">
        <f>IFERROR(SMALL(U346:U1024,ROW()-ROW($U$1027)+1),"")</f>
        <v>0</v>
      </c>
      <c r="V1539">
        <f>IFERROR(SMALL(V346:V1024,ROW()-ROW($V$1027)+1),"")</f>
        <v>0</v>
      </c>
      <c r="W1539">
        <f>IFERROR(SMALL(W346:W1024,ROW()-ROW($W$1027)+1),"")</f>
        <v>0</v>
      </c>
      <c r="X1539">
        <f>IFERROR(SMALL(X346:X1024,ROW()-ROW($X$1027)+1),"")</f>
        <v>0</v>
      </c>
      <c r="Y1539">
        <f>IFERROR(SMALL(Y346:Y1024,ROW()-ROW($Y$1027)+1),"")</f>
        <v>0</v>
      </c>
      <c r="Z1539">
        <f>IFERROR(SMALL(Z346:Z1024,ROW()-ROW($Z$1027)+1),"")</f>
        <v>0</v>
      </c>
      <c r="AA1539">
        <f>IFERROR(SMALL(AA346:AA1024,ROW()-ROW($AA$1027)+1),"")</f>
        <v>0</v>
      </c>
      <c r="AB1539">
        <f>IFERROR(SMALL(AB346:AB1024,ROW()-ROW($AB$1027)+1),"")</f>
        <v>0</v>
      </c>
      <c r="AC1539">
        <f>IFERROR(SMALL(AC346:AC1024,ROW()-ROW($AC$1027)+1),"")</f>
        <v>0</v>
      </c>
      <c r="AD1539">
        <f>IFERROR(SMALL(AD346:AD1024,ROW()-ROW($AD$1027)+1),"")</f>
        <v>0</v>
      </c>
      <c r="AE1539">
        <f>IFERROR(SMALL(AE346:AE1024,ROW()-ROW($AE$1027)+1),"")</f>
        <v>0</v>
      </c>
      <c r="AF1539">
        <f>IFERROR(SMALL(AF346:AF1024,ROW()-ROW($AF$1027)+1),"")</f>
        <v>0</v>
      </c>
      <c r="AG1539">
        <f>IFERROR(SMALL(AG346:AG1024,ROW()-ROW($AG$1027)+1),"")</f>
        <v>0</v>
      </c>
      <c r="AH1539">
        <f>IFERROR(SMALL(AH346:AH1024,ROW()-ROW($AH$1027)+1),"")</f>
        <v>0</v>
      </c>
      <c r="AI1539">
        <f>IFERROR(SMALL(AI346:AI1024,ROW()-ROW($AI$1027)+1),"")</f>
        <v>0</v>
      </c>
      <c r="AJ1539">
        <f>IFERROR(SMALL(AJ346:AJ1024,ROW()-ROW($AJ$1027)+1),"")</f>
        <v>0</v>
      </c>
      <c r="AM1539">
        <f>IFERROR(SMALL(AM346:AM1024,ROW()-ROW($AM$1027)+1),"")</f>
        <v>0</v>
      </c>
      <c r="AN1539">
        <f>IFERROR(SMALL(AN346:AN1024,ROW()-ROW($AN$1027)+1),"")</f>
        <v>0</v>
      </c>
      <c r="AO1539">
        <f>IFERROR(SMALL(AO346:AO1024,ROW()-ROW($AO$1027)+1),"")</f>
        <v>0</v>
      </c>
      <c r="AP1539">
        <f>IFERROR(SMALL(AP346:AP1024,ROW()-ROW($AP$1027)+1),"")</f>
        <v>0</v>
      </c>
      <c r="AQ1539">
        <f>IFERROR(SMALL(AQ346:AQ1024,ROW()-ROW($AQ$1027)+1),"")</f>
        <v>0</v>
      </c>
      <c r="AR1539">
        <f>IFERROR(SMALL(AR346:AR1024,ROW()-ROW($AR$1027)+1),"")</f>
        <v>0</v>
      </c>
      <c r="AS1539">
        <f>IFERROR(SMALL(AS346:AS1024,ROW()-ROW($AS$1027)+1),"")</f>
        <v>0</v>
      </c>
      <c r="AT1539">
        <f>IFERROR(SMALL(AT346:AT1024,ROW()-ROW($AT$1027)+1),"")</f>
        <v>0</v>
      </c>
      <c r="AU1539">
        <f>IFERROR(SMALL(AU346:AU1024,ROW()-ROW($AU$1027)+1),"")</f>
        <v>0</v>
      </c>
      <c r="AV1539">
        <f>IFERROR(SMALL(AV346:AV1024,ROW()-ROW($AV$1027)+1),"")</f>
        <v>0</v>
      </c>
      <c r="AW1539">
        <f>IFERROR(SMALL(AW346:AW1024,ROW()-ROW($AW$1027)+1),"")</f>
        <v>0</v>
      </c>
      <c r="AX1539">
        <f>IFERROR(SMALL(AX346:AX1024,ROW()-ROW($AX$1027)+1),"")</f>
        <v>0</v>
      </c>
      <c r="AY1539">
        <f>IFERROR(SMALL(AY346:AY1024,ROW()-ROW($AY$1027)+1),"")</f>
        <v>0</v>
      </c>
      <c r="AZ1539">
        <f>IFERROR(SMALL(AZ346:AZ1024,ROW()-ROW($AZ$1027)+1),"")</f>
        <v>0</v>
      </c>
      <c r="BA1539">
        <f>IFERROR(SMALL(BA346:BA1024,ROW()-ROW($BA$1027)+1),"")</f>
        <v>0</v>
      </c>
      <c r="BB1539">
        <f>IFERROR(SMALL(BB346:BB1024,ROW()-ROW($BB$1027)+1),"")</f>
        <v>0</v>
      </c>
      <c r="BC1539">
        <f>IFERROR(SMALL(BC346:BC1024,ROW()-ROW($BC$1027)+1),"")</f>
        <v>0</v>
      </c>
      <c r="BD1539">
        <f>IFERROR(SMALL(BD346:BD1024,ROW()-ROW($BD$1027)+1),"")</f>
        <v>0</v>
      </c>
      <c r="BE1539">
        <f>IFERROR(SMALL(BE346:BE1024,ROW()-ROW($BE$1027)+1),"")</f>
        <v>0</v>
      </c>
      <c r="BF1539">
        <f>IFERROR(SMALL(BF346:BF1024,ROW()-ROW($BF$1027)+1),"")</f>
        <v>0</v>
      </c>
      <c r="BG1539">
        <f>IFERROR(SMALL(BG346:BG1024,ROW()-ROW($BG$1027)+1),"")</f>
        <v>0</v>
      </c>
      <c r="BH1539">
        <f>IFERROR(SMALL(BH346:BH1024,ROW()-ROW($BH$1027)+1),"")</f>
        <v>0</v>
      </c>
      <c r="BI1539">
        <f>IFERROR(SMALL(BI346:BI1024,ROW()-ROW($BI$1027)+1),"")</f>
        <v>0</v>
      </c>
      <c r="BJ1539">
        <f>IFERROR(SMALL(BJ346:BJ1024,ROW()-ROW($BJ$1027)+1),"")</f>
        <v>0</v>
      </c>
      <c r="BK1539">
        <f>IFERROR(SMALL(BK346:BK1024,ROW()-ROW($BK$1027)+1),"")</f>
        <v>0</v>
      </c>
      <c r="BL1539">
        <f>IFERROR(SMALL(BL346:BL1024,ROW()-ROW($BL$1027)+1),"")</f>
        <v>0</v>
      </c>
      <c r="BM1539">
        <f>IFERROR(SMALL(BM346:BM1024,ROW()-ROW($BM$1027)+1),"")</f>
        <v>0</v>
      </c>
      <c r="BN1539">
        <f>IFERROR(SMALL(BN346:BN1024,ROW()-ROW($BN$1027)+1),"")</f>
        <v>0</v>
      </c>
      <c r="BO1539">
        <f>IFERROR(SMALL(BO346:BO1024,ROW()-ROW($BO$1027)+1),"")</f>
        <v>0</v>
      </c>
      <c r="BP1539">
        <f>IFERROR(SMALL(BP346:BP1024,ROW()-ROW($BP$1027)+1),"")</f>
        <v>0</v>
      </c>
      <c r="BQ1539">
        <f>IFERROR(SMALL(BQ346:BQ1024,ROW()-ROW($BQ$1027)+1),"")</f>
        <v>0</v>
      </c>
      <c r="BR1539">
        <f>IFERROR(SMALL(BR346:BR1024,ROW()-ROW($BR$1027)+1),"")</f>
        <v>0</v>
      </c>
    </row>
    <row r="1540" spans="5:70">
      <c r="E1540">
        <f>IFERROR(SMALL(E346:E1024,ROW()-ROW($E$1027)+1),"")</f>
        <v>0</v>
      </c>
      <c r="F1540">
        <f>IFERROR(SMALL(F346:F1024,ROW()-ROW($F$1027)+1),"")</f>
        <v>0</v>
      </c>
      <c r="G1540">
        <f>IFERROR(SMALL(G346:G1024,ROW()-ROW($G$1027)+1),"")</f>
        <v>0</v>
      </c>
      <c r="H1540">
        <f>IFERROR(SMALL(H346:H1024,ROW()-ROW($H$1027)+1),"")</f>
        <v>0</v>
      </c>
      <c r="I1540">
        <f>IFERROR(SMALL(I346:I1024,ROW()-ROW($I$1027)+1),"")</f>
        <v>0</v>
      </c>
      <c r="J1540">
        <f>IFERROR(SMALL(J346:J1024,ROW()-ROW($J$1027)+1),"")</f>
        <v>0</v>
      </c>
      <c r="K1540">
        <f>IFERROR(SMALL(K346:K1024,ROW()-ROW($K$1027)+1),"")</f>
        <v>0</v>
      </c>
      <c r="L1540">
        <f>IFERROR(SMALL(L346:L1024,ROW()-ROW($L$1027)+1),"")</f>
        <v>0</v>
      </c>
      <c r="M1540">
        <f>IFERROR(SMALL(M346:M1024,ROW()-ROW($M$1027)+1),"")</f>
        <v>0</v>
      </c>
      <c r="N1540">
        <f>IFERROR(SMALL(N346:N1024,ROW()-ROW($N$1027)+1),"")</f>
        <v>0</v>
      </c>
      <c r="O1540">
        <f>IFERROR(SMALL(O346:O1024,ROW()-ROW($O$1027)+1),"")</f>
        <v>0</v>
      </c>
      <c r="P1540">
        <f>IFERROR(SMALL(P346:P1024,ROW()-ROW($P$1027)+1),"")</f>
        <v>0</v>
      </c>
      <c r="Q1540">
        <f>IFERROR(SMALL(Q346:Q1024,ROW()-ROW($Q$1027)+1),"")</f>
        <v>0</v>
      </c>
      <c r="R1540">
        <f>IFERROR(SMALL(R346:R1024,ROW()-ROW($R$1027)+1),"")</f>
        <v>0</v>
      </c>
      <c r="S1540">
        <f>IFERROR(SMALL(S346:S1024,ROW()-ROW($S$1027)+1),"")</f>
        <v>0</v>
      </c>
      <c r="T1540">
        <f>IFERROR(SMALL(T346:T1024,ROW()-ROW($T$1027)+1),"")</f>
        <v>0</v>
      </c>
      <c r="U1540">
        <f>IFERROR(SMALL(U346:U1024,ROW()-ROW($U$1027)+1),"")</f>
        <v>0</v>
      </c>
      <c r="V1540">
        <f>IFERROR(SMALL(V346:V1024,ROW()-ROW($V$1027)+1),"")</f>
        <v>0</v>
      </c>
      <c r="W1540">
        <f>IFERROR(SMALL(W346:W1024,ROW()-ROW($W$1027)+1),"")</f>
        <v>0</v>
      </c>
      <c r="X1540">
        <f>IFERROR(SMALL(X346:X1024,ROW()-ROW($X$1027)+1),"")</f>
        <v>0</v>
      </c>
      <c r="Y1540">
        <f>IFERROR(SMALL(Y346:Y1024,ROW()-ROW($Y$1027)+1),"")</f>
        <v>0</v>
      </c>
      <c r="Z1540">
        <f>IFERROR(SMALL(Z346:Z1024,ROW()-ROW($Z$1027)+1),"")</f>
        <v>0</v>
      </c>
      <c r="AA1540">
        <f>IFERROR(SMALL(AA346:AA1024,ROW()-ROW($AA$1027)+1),"")</f>
        <v>0</v>
      </c>
      <c r="AB1540">
        <f>IFERROR(SMALL(AB346:AB1024,ROW()-ROW($AB$1027)+1),"")</f>
        <v>0</v>
      </c>
      <c r="AC1540">
        <f>IFERROR(SMALL(AC346:AC1024,ROW()-ROW($AC$1027)+1),"")</f>
        <v>0</v>
      </c>
      <c r="AD1540">
        <f>IFERROR(SMALL(AD346:AD1024,ROW()-ROW($AD$1027)+1),"")</f>
        <v>0</v>
      </c>
      <c r="AE1540">
        <f>IFERROR(SMALL(AE346:AE1024,ROW()-ROW($AE$1027)+1),"")</f>
        <v>0</v>
      </c>
      <c r="AF1540">
        <f>IFERROR(SMALL(AF346:AF1024,ROW()-ROW($AF$1027)+1),"")</f>
        <v>0</v>
      </c>
      <c r="AG1540">
        <f>IFERROR(SMALL(AG346:AG1024,ROW()-ROW($AG$1027)+1),"")</f>
        <v>0</v>
      </c>
      <c r="AH1540">
        <f>IFERROR(SMALL(AH346:AH1024,ROW()-ROW($AH$1027)+1),"")</f>
        <v>0</v>
      </c>
      <c r="AI1540">
        <f>IFERROR(SMALL(AI346:AI1024,ROW()-ROW($AI$1027)+1),"")</f>
        <v>0</v>
      </c>
      <c r="AJ1540">
        <f>IFERROR(SMALL(AJ346:AJ1024,ROW()-ROW($AJ$1027)+1),"")</f>
        <v>0</v>
      </c>
      <c r="AM1540">
        <f>IFERROR(SMALL(AM346:AM1024,ROW()-ROW($AM$1027)+1),"")</f>
        <v>0</v>
      </c>
      <c r="AN1540">
        <f>IFERROR(SMALL(AN346:AN1024,ROW()-ROW($AN$1027)+1),"")</f>
        <v>0</v>
      </c>
      <c r="AO1540">
        <f>IFERROR(SMALL(AO346:AO1024,ROW()-ROW($AO$1027)+1),"")</f>
        <v>0</v>
      </c>
      <c r="AP1540">
        <f>IFERROR(SMALL(AP346:AP1024,ROW()-ROW($AP$1027)+1),"")</f>
        <v>0</v>
      </c>
      <c r="AQ1540">
        <f>IFERROR(SMALL(AQ346:AQ1024,ROW()-ROW($AQ$1027)+1),"")</f>
        <v>0</v>
      </c>
      <c r="AR1540">
        <f>IFERROR(SMALL(AR346:AR1024,ROW()-ROW($AR$1027)+1),"")</f>
        <v>0</v>
      </c>
      <c r="AS1540">
        <f>IFERROR(SMALL(AS346:AS1024,ROW()-ROW($AS$1027)+1),"")</f>
        <v>0</v>
      </c>
      <c r="AT1540">
        <f>IFERROR(SMALL(AT346:AT1024,ROW()-ROW($AT$1027)+1),"")</f>
        <v>0</v>
      </c>
      <c r="AU1540">
        <f>IFERROR(SMALL(AU346:AU1024,ROW()-ROW($AU$1027)+1),"")</f>
        <v>0</v>
      </c>
      <c r="AV1540">
        <f>IFERROR(SMALL(AV346:AV1024,ROW()-ROW($AV$1027)+1),"")</f>
        <v>0</v>
      </c>
      <c r="AW1540">
        <f>IFERROR(SMALL(AW346:AW1024,ROW()-ROW($AW$1027)+1),"")</f>
        <v>0</v>
      </c>
      <c r="AX1540">
        <f>IFERROR(SMALL(AX346:AX1024,ROW()-ROW($AX$1027)+1),"")</f>
        <v>0</v>
      </c>
      <c r="AY1540">
        <f>IFERROR(SMALL(AY346:AY1024,ROW()-ROW($AY$1027)+1),"")</f>
        <v>0</v>
      </c>
      <c r="AZ1540">
        <f>IFERROR(SMALL(AZ346:AZ1024,ROW()-ROW($AZ$1027)+1),"")</f>
        <v>0</v>
      </c>
      <c r="BA1540">
        <f>IFERROR(SMALL(BA346:BA1024,ROW()-ROW($BA$1027)+1),"")</f>
        <v>0</v>
      </c>
      <c r="BB1540">
        <f>IFERROR(SMALL(BB346:BB1024,ROW()-ROW($BB$1027)+1),"")</f>
        <v>0</v>
      </c>
      <c r="BC1540">
        <f>IFERROR(SMALL(BC346:BC1024,ROW()-ROW($BC$1027)+1),"")</f>
        <v>0</v>
      </c>
      <c r="BD1540">
        <f>IFERROR(SMALL(BD346:BD1024,ROW()-ROW($BD$1027)+1),"")</f>
        <v>0</v>
      </c>
      <c r="BE1540">
        <f>IFERROR(SMALL(BE346:BE1024,ROW()-ROW($BE$1027)+1),"")</f>
        <v>0</v>
      </c>
      <c r="BF1540">
        <f>IFERROR(SMALL(BF346:BF1024,ROW()-ROW($BF$1027)+1),"")</f>
        <v>0</v>
      </c>
      <c r="BG1540">
        <f>IFERROR(SMALL(BG346:BG1024,ROW()-ROW($BG$1027)+1),"")</f>
        <v>0</v>
      </c>
      <c r="BH1540">
        <f>IFERROR(SMALL(BH346:BH1024,ROW()-ROW($BH$1027)+1),"")</f>
        <v>0</v>
      </c>
      <c r="BI1540">
        <f>IFERROR(SMALL(BI346:BI1024,ROW()-ROW($BI$1027)+1),"")</f>
        <v>0</v>
      </c>
      <c r="BJ1540">
        <f>IFERROR(SMALL(BJ346:BJ1024,ROW()-ROW($BJ$1027)+1),"")</f>
        <v>0</v>
      </c>
      <c r="BK1540">
        <f>IFERROR(SMALL(BK346:BK1024,ROW()-ROW($BK$1027)+1),"")</f>
        <v>0</v>
      </c>
      <c r="BL1540">
        <f>IFERROR(SMALL(BL346:BL1024,ROW()-ROW($BL$1027)+1),"")</f>
        <v>0</v>
      </c>
      <c r="BM1540">
        <f>IFERROR(SMALL(BM346:BM1024,ROW()-ROW($BM$1027)+1),"")</f>
        <v>0</v>
      </c>
      <c r="BN1540">
        <f>IFERROR(SMALL(BN346:BN1024,ROW()-ROW($BN$1027)+1),"")</f>
        <v>0</v>
      </c>
      <c r="BO1540">
        <f>IFERROR(SMALL(BO346:BO1024,ROW()-ROW($BO$1027)+1),"")</f>
        <v>0</v>
      </c>
      <c r="BP1540">
        <f>IFERROR(SMALL(BP346:BP1024,ROW()-ROW($BP$1027)+1),"")</f>
        <v>0</v>
      </c>
      <c r="BQ1540">
        <f>IFERROR(SMALL(BQ346:BQ1024,ROW()-ROW($BQ$1027)+1),"")</f>
        <v>0</v>
      </c>
      <c r="BR1540">
        <f>IFERROR(SMALL(BR346:BR1024,ROW()-ROW($BR$1027)+1),"")</f>
        <v>0</v>
      </c>
    </row>
    <row r="1541" spans="5:70">
      <c r="E1541">
        <f>IFERROR(SMALL(E346:E1024,ROW()-ROW($E$1027)+1),"")</f>
        <v>0</v>
      </c>
      <c r="F1541">
        <f>IFERROR(SMALL(F346:F1024,ROW()-ROW($F$1027)+1),"")</f>
        <v>0</v>
      </c>
      <c r="G1541">
        <f>IFERROR(SMALL(G346:G1024,ROW()-ROW($G$1027)+1),"")</f>
        <v>0</v>
      </c>
      <c r="H1541">
        <f>IFERROR(SMALL(H346:H1024,ROW()-ROW($H$1027)+1),"")</f>
        <v>0</v>
      </c>
      <c r="I1541">
        <f>IFERROR(SMALL(I346:I1024,ROW()-ROW($I$1027)+1),"")</f>
        <v>0</v>
      </c>
      <c r="J1541">
        <f>IFERROR(SMALL(J346:J1024,ROW()-ROW($J$1027)+1),"")</f>
        <v>0</v>
      </c>
      <c r="K1541">
        <f>IFERROR(SMALL(K346:K1024,ROW()-ROW($K$1027)+1),"")</f>
        <v>0</v>
      </c>
      <c r="L1541">
        <f>IFERROR(SMALL(L346:L1024,ROW()-ROW($L$1027)+1),"")</f>
        <v>0</v>
      </c>
      <c r="M1541">
        <f>IFERROR(SMALL(M346:M1024,ROW()-ROW($M$1027)+1),"")</f>
        <v>0</v>
      </c>
      <c r="N1541">
        <f>IFERROR(SMALL(N346:N1024,ROW()-ROW($N$1027)+1),"")</f>
        <v>0</v>
      </c>
      <c r="O1541">
        <f>IFERROR(SMALL(O346:O1024,ROW()-ROW($O$1027)+1),"")</f>
        <v>0</v>
      </c>
      <c r="P1541">
        <f>IFERROR(SMALL(P346:P1024,ROW()-ROW($P$1027)+1),"")</f>
        <v>0</v>
      </c>
      <c r="Q1541">
        <f>IFERROR(SMALL(Q346:Q1024,ROW()-ROW($Q$1027)+1),"")</f>
        <v>0</v>
      </c>
      <c r="R1541">
        <f>IFERROR(SMALL(R346:R1024,ROW()-ROW($R$1027)+1),"")</f>
        <v>0</v>
      </c>
      <c r="S1541">
        <f>IFERROR(SMALL(S346:S1024,ROW()-ROW($S$1027)+1),"")</f>
        <v>0</v>
      </c>
      <c r="T1541">
        <f>IFERROR(SMALL(T346:T1024,ROW()-ROW($T$1027)+1),"")</f>
        <v>0</v>
      </c>
      <c r="U1541">
        <f>IFERROR(SMALL(U346:U1024,ROW()-ROW($U$1027)+1),"")</f>
        <v>0</v>
      </c>
      <c r="V1541">
        <f>IFERROR(SMALL(V346:V1024,ROW()-ROW($V$1027)+1),"")</f>
        <v>0</v>
      </c>
      <c r="W1541">
        <f>IFERROR(SMALL(W346:W1024,ROW()-ROW($W$1027)+1),"")</f>
        <v>0</v>
      </c>
      <c r="X1541">
        <f>IFERROR(SMALL(X346:X1024,ROW()-ROW($X$1027)+1),"")</f>
        <v>0</v>
      </c>
      <c r="Y1541">
        <f>IFERROR(SMALL(Y346:Y1024,ROW()-ROW($Y$1027)+1),"")</f>
        <v>0</v>
      </c>
      <c r="Z1541">
        <f>IFERROR(SMALL(Z346:Z1024,ROW()-ROW($Z$1027)+1),"")</f>
        <v>0</v>
      </c>
      <c r="AA1541">
        <f>IFERROR(SMALL(AA346:AA1024,ROW()-ROW($AA$1027)+1),"")</f>
        <v>0</v>
      </c>
      <c r="AB1541">
        <f>IFERROR(SMALL(AB346:AB1024,ROW()-ROW($AB$1027)+1),"")</f>
        <v>0</v>
      </c>
      <c r="AC1541">
        <f>IFERROR(SMALL(AC346:AC1024,ROW()-ROW($AC$1027)+1),"")</f>
        <v>0</v>
      </c>
      <c r="AD1541">
        <f>IFERROR(SMALL(AD346:AD1024,ROW()-ROW($AD$1027)+1),"")</f>
        <v>0</v>
      </c>
      <c r="AE1541">
        <f>IFERROR(SMALL(AE346:AE1024,ROW()-ROW($AE$1027)+1),"")</f>
        <v>0</v>
      </c>
      <c r="AF1541">
        <f>IFERROR(SMALL(AF346:AF1024,ROW()-ROW($AF$1027)+1),"")</f>
        <v>0</v>
      </c>
      <c r="AG1541">
        <f>IFERROR(SMALL(AG346:AG1024,ROW()-ROW($AG$1027)+1),"")</f>
        <v>0</v>
      </c>
      <c r="AH1541">
        <f>IFERROR(SMALL(AH346:AH1024,ROW()-ROW($AH$1027)+1),"")</f>
        <v>0</v>
      </c>
      <c r="AI1541">
        <f>IFERROR(SMALL(AI346:AI1024,ROW()-ROW($AI$1027)+1),"")</f>
        <v>0</v>
      </c>
      <c r="AJ1541">
        <f>IFERROR(SMALL(AJ346:AJ1024,ROW()-ROW($AJ$1027)+1),"")</f>
        <v>0</v>
      </c>
      <c r="AM1541">
        <f>IFERROR(SMALL(AM346:AM1024,ROW()-ROW($AM$1027)+1),"")</f>
        <v>0</v>
      </c>
      <c r="AN1541">
        <f>IFERROR(SMALL(AN346:AN1024,ROW()-ROW($AN$1027)+1),"")</f>
        <v>0</v>
      </c>
      <c r="AO1541">
        <f>IFERROR(SMALL(AO346:AO1024,ROW()-ROW($AO$1027)+1),"")</f>
        <v>0</v>
      </c>
      <c r="AP1541">
        <f>IFERROR(SMALL(AP346:AP1024,ROW()-ROW($AP$1027)+1),"")</f>
        <v>0</v>
      </c>
      <c r="AQ1541">
        <f>IFERROR(SMALL(AQ346:AQ1024,ROW()-ROW($AQ$1027)+1),"")</f>
        <v>0</v>
      </c>
      <c r="AR1541">
        <f>IFERROR(SMALL(AR346:AR1024,ROW()-ROW($AR$1027)+1),"")</f>
        <v>0</v>
      </c>
      <c r="AS1541">
        <f>IFERROR(SMALL(AS346:AS1024,ROW()-ROW($AS$1027)+1),"")</f>
        <v>0</v>
      </c>
      <c r="AT1541">
        <f>IFERROR(SMALL(AT346:AT1024,ROW()-ROW($AT$1027)+1),"")</f>
        <v>0</v>
      </c>
      <c r="AU1541">
        <f>IFERROR(SMALL(AU346:AU1024,ROW()-ROW($AU$1027)+1),"")</f>
        <v>0</v>
      </c>
      <c r="AV1541">
        <f>IFERROR(SMALL(AV346:AV1024,ROW()-ROW($AV$1027)+1),"")</f>
        <v>0</v>
      </c>
      <c r="AW1541">
        <f>IFERROR(SMALL(AW346:AW1024,ROW()-ROW($AW$1027)+1),"")</f>
        <v>0</v>
      </c>
      <c r="AX1541">
        <f>IFERROR(SMALL(AX346:AX1024,ROW()-ROW($AX$1027)+1),"")</f>
        <v>0</v>
      </c>
      <c r="AY1541">
        <f>IFERROR(SMALL(AY346:AY1024,ROW()-ROW($AY$1027)+1),"")</f>
        <v>0</v>
      </c>
      <c r="AZ1541">
        <f>IFERROR(SMALL(AZ346:AZ1024,ROW()-ROW($AZ$1027)+1),"")</f>
        <v>0</v>
      </c>
      <c r="BA1541">
        <f>IFERROR(SMALL(BA346:BA1024,ROW()-ROW($BA$1027)+1),"")</f>
        <v>0</v>
      </c>
      <c r="BB1541">
        <f>IFERROR(SMALL(BB346:BB1024,ROW()-ROW($BB$1027)+1),"")</f>
        <v>0</v>
      </c>
      <c r="BC1541">
        <f>IFERROR(SMALL(BC346:BC1024,ROW()-ROW($BC$1027)+1),"")</f>
        <v>0</v>
      </c>
      <c r="BD1541">
        <f>IFERROR(SMALL(BD346:BD1024,ROW()-ROW($BD$1027)+1),"")</f>
        <v>0</v>
      </c>
      <c r="BE1541">
        <f>IFERROR(SMALL(BE346:BE1024,ROW()-ROW($BE$1027)+1),"")</f>
        <v>0</v>
      </c>
      <c r="BF1541">
        <f>IFERROR(SMALL(BF346:BF1024,ROW()-ROW($BF$1027)+1),"")</f>
        <v>0</v>
      </c>
      <c r="BG1541">
        <f>IFERROR(SMALL(BG346:BG1024,ROW()-ROW($BG$1027)+1),"")</f>
        <v>0</v>
      </c>
      <c r="BH1541">
        <f>IFERROR(SMALL(BH346:BH1024,ROW()-ROW($BH$1027)+1),"")</f>
        <v>0</v>
      </c>
      <c r="BI1541">
        <f>IFERROR(SMALL(BI346:BI1024,ROW()-ROW($BI$1027)+1),"")</f>
        <v>0</v>
      </c>
      <c r="BJ1541">
        <f>IFERROR(SMALL(BJ346:BJ1024,ROW()-ROW($BJ$1027)+1),"")</f>
        <v>0</v>
      </c>
      <c r="BK1541">
        <f>IFERROR(SMALL(BK346:BK1024,ROW()-ROW($BK$1027)+1),"")</f>
        <v>0</v>
      </c>
      <c r="BL1541">
        <f>IFERROR(SMALL(BL346:BL1024,ROW()-ROW($BL$1027)+1),"")</f>
        <v>0</v>
      </c>
      <c r="BM1541">
        <f>IFERROR(SMALL(BM346:BM1024,ROW()-ROW($BM$1027)+1),"")</f>
        <v>0</v>
      </c>
      <c r="BN1541">
        <f>IFERROR(SMALL(BN346:BN1024,ROW()-ROW($BN$1027)+1),"")</f>
        <v>0</v>
      </c>
      <c r="BO1541">
        <f>IFERROR(SMALL(BO346:BO1024,ROW()-ROW($BO$1027)+1),"")</f>
        <v>0</v>
      </c>
      <c r="BP1541">
        <f>IFERROR(SMALL(BP346:BP1024,ROW()-ROW($BP$1027)+1),"")</f>
        <v>0</v>
      </c>
      <c r="BQ1541">
        <f>IFERROR(SMALL(BQ346:BQ1024,ROW()-ROW($BQ$1027)+1),"")</f>
        <v>0</v>
      </c>
      <c r="BR1541">
        <f>IFERROR(SMALL(BR346:BR1024,ROW()-ROW($BR$1027)+1),"")</f>
        <v>0</v>
      </c>
    </row>
    <row r="1542" spans="5:70">
      <c r="E1542">
        <f>IFERROR(SMALL(E346:E1024,ROW()-ROW($E$1027)+1),"")</f>
        <v>0</v>
      </c>
      <c r="F1542">
        <f>IFERROR(SMALL(F346:F1024,ROW()-ROW($F$1027)+1),"")</f>
        <v>0</v>
      </c>
      <c r="G1542">
        <f>IFERROR(SMALL(G346:G1024,ROW()-ROW($G$1027)+1),"")</f>
        <v>0</v>
      </c>
      <c r="H1542">
        <f>IFERROR(SMALL(H346:H1024,ROW()-ROW($H$1027)+1),"")</f>
        <v>0</v>
      </c>
      <c r="I1542">
        <f>IFERROR(SMALL(I346:I1024,ROW()-ROW($I$1027)+1),"")</f>
        <v>0</v>
      </c>
      <c r="J1542">
        <f>IFERROR(SMALL(J346:J1024,ROW()-ROW($J$1027)+1),"")</f>
        <v>0</v>
      </c>
      <c r="K1542">
        <f>IFERROR(SMALL(K346:K1024,ROW()-ROW($K$1027)+1),"")</f>
        <v>0</v>
      </c>
      <c r="L1542">
        <f>IFERROR(SMALL(L346:L1024,ROW()-ROW($L$1027)+1),"")</f>
        <v>0</v>
      </c>
      <c r="M1542">
        <f>IFERROR(SMALL(M346:M1024,ROW()-ROW($M$1027)+1),"")</f>
        <v>0</v>
      </c>
      <c r="N1542">
        <f>IFERROR(SMALL(N346:N1024,ROW()-ROW($N$1027)+1),"")</f>
        <v>0</v>
      </c>
      <c r="O1542">
        <f>IFERROR(SMALL(O346:O1024,ROW()-ROW($O$1027)+1),"")</f>
        <v>0</v>
      </c>
      <c r="P1542">
        <f>IFERROR(SMALL(P346:P1024,ROW()-ROW($P$1027)+1),"")</f>
        <v>0</v>
      </c>
      <c r="Q1542">
        <f>IFERROR(SMALL(Q346:Q1024,ROW()-ROW($Q$1027)+1),"")</f>
        <v>0</v>
      </c>
      <c r="R1542">
        <f>IFERROR(SMALL(R346:R1024,ROW()-ROW($R$1027)+1),"")</f>
        <v>0</v>
      </c>
      <c r="S1542">
        <f>IFERROR(SMALL(S346:S1024,ROW()-ROW($S$1027)+1),"")</f>
        <v>0</v>
      </c>
      <c r="T1542">
        <f>IFERROR(SMALL(T346:T1024,ROW()-ROW($T$1027)+1),"")</f>
        <v>0</v>
      </c>
      <c r="U1542">
        <f>IFERROR(SMALL(U346:U1024,ROW()-ROW($U$1027)+1),"")</f>
        <v>0</v>
      </c>
      <c r="V1542">
        <f>IFERROR(SMALL(V346:V1024,ROW()-ROW($V$1027)+1),"")</f>
        <v>0</v>
      </c>
      <c r="W1542">
        <f>IFERROR(SMALL(W346:W1024,ROW()-ROW($W$1027)+1),"")</f>
        <v>0</v>
      </c>
      <c r="X1542">
        <f>IFERROR(SMALL(X346:X1024,ROW()-ROW($X$1027)+1),"")</f>
        <v>0</v>
      </c>
      <c r="Y1542">
        <f>IFERROR(SMALL(Y346:Y1024,ROW()-ROW($Y$1027)+1),"")</f>
        <v>0</v>
      </c>
      <c r="Z1542">
        <f>IFERROR(SMALL(Z346:Z1024,ROW()-ROW($Z$1027)+1),"")</f>
        <v>0</v>
      </c>
      <c r="AA1542">
        <f>IFERROR(SMALL(AA346:AA1024,ROW()-ROW($AA$1027)+1),"")</f>
        <v>0</v>
      </c>
      <c r="AB1542">
        <f>IFERROR(SMALL(AB346:AB1024,ROW()-ROW($AB$1027)+1),"")</f>
        <v>0</v>
      </c>
      <c r="AC1542">
        <f>IFERROR(SMALL(AC346:AC1024,ROW()-ROW($AC$1027)+1),"")</f>
        <v>0</v>
      </c>
      <c r="AD1542">
        <f>IFERROR(SMALL(AD346:AD1024,ROW()-ROW($AD$1027)+1),"")</f>
        <v>0</v>
      </c>
      <c r="AE1542">
        <f>IFERROR(SMALL(AE346:AE1024,ROW()-ROW($AE$1027)+1),"")</f>
        <v>0</v>
      </c>
      <c r="AF1542">
        <f>IFERROR(SMALL(AF346:AF1024,ROW()-ROW($AF$1027)+1),"")</f>
        <v>0</v>
      </c>
      <c r="AG1542">
        <f>IFERROR(SMALL(AG346:AG1024,ROW()-ROW($AG$1027)+1),"")</f>
        <v>0</v>
      </c>
      <c r="AH1542">
        <f>IFERROR(SMALL(AH346:AH1024,ROW()-ROW($AH$1027)+1),"")</f>
        <v>0</v>
      </c>
      <c r="AI1542">
        <f>IFERROR(SMALL(AI346:AI1024,ROW()-ROW($AI$1027)+1),"")</f>
        <v>0</v>
      </c>
      <c r="AJ1542">
        <f>IFERROR(SMALL(AJ346:AJ1024,ROW()-ROW($AJ$1027)+1),"")</f>
        <v>0</v>
      </c>
      <c r="AM1542">
        <f>IFERROR(SMALL(AM346:AM1024,ROW()-ROW($AM$1027)+1),"")</f>
        <v>0</v>
      </c>
      <c r="AN1542">
        <f>IFERROR(SMALL(AN346:AN1024,ROW()-ROW($AN$1027)+1),"")</f>
        <v>0</v>
      </c>
      <c r="AO1542">
        <f>IFERROR(SMALL(AO346:AO1024,ROW()-ROW($AO$1027)+1),"")</f>
        <v>0</v>
      </c>
      <c r="AP1542">
        <f>IFERROR(SMALL(AP346:AP1024,ROW()-ROW($AP$1027)+1),"")</f>
        <v>0</v>
      </c>
      <c r="AQ1542">
        <f>IFERROR(SMALL(AQ346:AQ1024,ROW()-ROW($AQ$1027)+1),"")</f>
        <v>0</v>
      </c>
      <c r="AR1542">
        <f>IFERROR(SMALL(AR346:AR1024,ROW()-ROW($AR$1027)+1),"")</f>
        <v>0</v>
      </c>
      <c r="AS1542">
        <f>IFERROR(SMALL(AS346:AS1024,ROW()-ROW($AS$1027)+1),"")</f>
        <v>0</v>
      </c>
      <c r="AT1542">
        <f>IFERROR(SMALL(AT346:AT1024,ROW()-ROW($AT$1027)+1),"")</f>
        <v>0</v>
      </c>
      <c r="AU1542">
        <f>IFERROR(SMALL(AU346:AU1024,ROW()-ROW($AU$1027)+1),"")</f>
        <v>0</v>
      </c>
      <c r="AV1542">
        <f>IFERROR(SMALL(AV346:AV1024,ROW()-ROW($AV$1027)+1),"")</f>
        <v>0</v>
      </c>
      <c r="AW1542">
        <f>IFERROR(SMALL(AW346:AW1024,ROW()-ROW($AW$1027)+1),"")</f>
        <v>0</v>
      </c>
      <c r="AX1542">
        <f>IFERROR(SMALL(AX346:AX1024,ROW()-ROW($AX$1027)+1),"")</f>
        <v>0</v>
      </c>
      <c r="AY1542">
        <f>IFERROR(SMALL(AY346:AY1024,ROW()-ROW($AY$1027)+1),"")</f>
        <v>0</v>
      </c>
      <c r="AZ1542">
        <f>IFERROR(SMALL(AZ346:AZ1024,ROW()-ROW($AZ$1027)+1),"")</f>
        <v>0</v>
      </c>
      <c r="BA1542">
        <f>IFERROR(SMALL(BA346:BA1024,ROW()-ROW($BA$1027)+1),"")</f>
        <v>0</v>
      </c>
      <c r="BB1542">
        <f>IFERROR(SMALL(BB346:BB1024,ROW()-ROW($BB$1027)+1),"")</f>
        <v>0</v>
      </c>
      <c r="BC1542">
        <f>IFERROR(SMALL(BC346:BC1024,ROW()-ROW($BC$1027)+1),"")</f>
        <v>0</v>
      </c>
      <c r="BD1542">
        <f>IFERROR(SMALL(BD346:BD1024,ROW()-ROW($BD$1027)+1),"")</f>
        <v>0</v>
      </c>
      <c r="BE1542">
        <f>IFERROR(SMALL(BE346:BE1024,ROW()-ROW($BE$1027)+1),"")</f>
        <v>0</v>
      </c>
      <c r="BF1542">
        <f>IFERROR(SMALL(BF346:BF1024,ROW()-ROW($BF$1027)+1),"")</f>
        <v>0</v>
      </c>
      <c r="BG1542">
        <f>IFERROR(SMALL(BG346:BG1024,ROW()-ROW($BG$1027)+1),"")</f>
        <v>0</v>
      </c>
      <c r="BH1542">
        <f>IFERROR(SMALL(BH346:BH1024,ROW()-ROW($BH$1027)+1),"")</f>
        <v>0</v>
      </c>
      <c r="BI1542">
        <f>IFERROR(SMALL(BI346:BI1024,ROW()-ROW($BI$1027)+1),"")</f>
        <v>0</v>
      </c>
      <c r="BJ1542">
        <f>IFERROR(SMALL(BJ346:BJ1024,ROW()-ROW($BJ$1027)+1),"")</f>
        <v>0</v>
      </c>
      <c r="BK1542">
        <f>IFERROR(SMALL(BK346:BK1024,ROW()-ROW($BK$1027)+1),"")</f>
        <v>0</v>
      </c>
      <c r="BL1542">
        <f>IFERROR(SMALL(BL346:BL1024,ROW()-ROW($BL$1027)+1),"")</f>
        <v>0</v>
      </c>
      <c r="BM1542">
        <f>IFERROR(SMALL(BM346:BM1024,ROW()-ROW($BM$1027)+1),"")</f>
        <v>0</v>
      </c>
      <c r="BN1542">
        <f>IFERROR(SMALL(BN346:BN1024,ROW()-ROW($BN$1027)+1),"")</f>
        <v>0</v>
      </c>
      <c r="BO1542">
        <f>IFERROR(SMALL(BO346:BO1024,ROW()-ROW($BO$1027)+1),"")</f>
        <v>0</v>
      </c>
      <c r="BP1542">
        <f>IFERROR(SMALL(BP346:BP1024,ROW()-ROW($BP$1027)+1),"")</f>
        <v>0</v>
      </c>
      <c r="BQ1542">
        <f>IFERROR(SMALL(BQ346:BQ1024,ROW()-ROW($BQ$1027)+1),"")</f>
        <v>0</v>
      </c>
      <c r="BR1542">
        <f>IFERROR(SMALL(BR346:BR1024,ROW()-ROW($BR$1027)+1),"")</f>
        <v>0</v>
      </c>
    </row>
    <row r="1543" spans="5:70">
      <c r="E1543">
        <f>IFERROR(SMALL(E346:E1024,ROW()-ROW($E$1027)+1),"")</f>
        <v>0</v>
      </c>
      <c r="F1543">
        <f>IFERROR(SMALL(F346:F1024,ROW()-ROW($F$1027)+1),"")</f>
        <v>0</v>
      </c>
      <c r="G1543">
        <f>IFERROR(SMALL(G346:G1024,ROW()-ROW($G$1027)+1),"")</f>
        <v>0</v>
      </c>
      <c r="H1543">
        <f>IFERROR(SMALL(H346:H1024,ROW()-ROW($H$1027)+1),"")</f>
        <v>0</v>
      </c>
      <c r="I1543">
        <f>IFERROR(SMALL(I346:I1024,ROW()-ROW($I$1027)+1),"")</f>
        <v>0</v>
      </c>
      <c r="J1543">
        <f>IFERROR(SMALL(J346:J1024,ROW()-ROW($J$1027)+1),"")</f>
        <v>0</v>
      </c>
      <c r="K1543">
        <f>IFERROR(SMALL(K346:K1024,ROW()-ROW($K$1027)+1),"")</f>
        <v>0</v>
      </c>
      <c r="L1543">
        <f>IFERROR(SMALL(L346:L1024,ROW()-ROW($L$1027)+1),"")</f>
        <v>0</v>
      </c>
      <c r="M1543">
        <f>IFERROR(SMALL(M346:M1024,ROW()-ROW($M$1027)+1),"")</f>
        <v>0</v>
      </c>
      <c r="N1543">
        <f>IFERROR(SMALL(N346:N1024,ROW()-ROW($N$1027)+1),"")</f>
        <v>0</v>
      </c>
      <c r="O1543">
        <f>IFERROR(SMALL(O346:O1024,ROW()-ROW($O$1027)+1),"")</f>
        <v>0</v>
      </c>
      <c r="P1543">
        <f>IFERROR(SMALL(P346:P1024,ROW()-ROW($P$1027)+1),"")</f>
        <v>0</v>
      </c>
      <c r="Q1543">
        <f>IFERROR(SMALL(Q346:Q1024,ROW()-ROW($Q$1027)+1),"")</f>
        <v>0</v>
      </c>
      <c r="R1543">
        <f>IFERROR(SMALL(R346:R1024,ROW()-ROW($R$1027)+1),"")</f>
        <v>0</v>
      </c>
      <c r="S1543">
        <f>IFERROR(SMALL(S346:S1024,ROW()-ROW($S$1027)+1),"")</f>
        <v>0</v>
      </c>
      <c r="T1543">
        <f>IFERROR(SMALL(T346:T1024,ROW()-ROW($T$1027)+1),"")</f>
        <v>0</v>
      </c>
      <c r="U1543">
        <f>IFERROR(SMALL(U346:U1024,ROW()-ROW($U$1027)+1),"")</f>
        <v>0</v>
      </c>
      <c r="V1543">
        <f>IFERROR(SMALL(V346:V1024,ROW()-ROW($V$1027)+1),"")</f>
        <v>0</v>
      </c>
      <c r="W1543">
        <f>IFERROR(SMALL(W346:W1024,ROW()-ROW($W$1027)+1),"")</f>
        <v>0</v>
      </c>
      <c r="X1543">
        <f>IFERROR(SMALL(X346:X1024,ROW()-ROW($X$1027)+1),"")</f>
        <v>0</v>
      </c>
      <c r="Y1543">
        <f>IFERROR(SMALL(Y346:Y1024,ROW()-ROW($Y$1027)+1),"")</f>
        <v>0</v>
      </c>
      <c r="Z1543">
        <f>IFERROR(SMALL(Z346:Z1024,ROW()-ROW($Z$1027)+1),"")</f>
        <v>0</v>
      </c>
      <c r="AA1543">
        <f>IFERROR(SMALL(AA346:AA1024,ROW()-ROW($AA$1027)+1),"")</f>
        <v>0</v>
      </c>
      <c r="AB1543">
        <f>IFERROR(SMALL(AB346:AB1024,ROW()-ROW($AB$1027)+1),"")</f>
        <v>0</v>
      </c>
      <c r="AC1543">
        <f>IFERROR(SMALL(AC346:AC1024,ROW()-ROW($AC$1027)+1),"")</f>
        <v>0</v>
      </c>
      <c r="AD1543">
        <f>IFERROR(SMALL(AD346:AD1024,ROW()-ROW($AD$1027)+1),"")</f>
        <v>0</v>
      </c>
      <c r="AE1543">
        <f>IFERROR(SMALL(AE346:AE1024,ROW()-ROW($AE$1027)+1),"")</f>
        <v>0</v>
      </c>
      <c r="AF1543">
        <f>IFERROR(SMALL(AF346:AF1024,ROW()-ROW($AF$1027)+1),"")</f>
        <v>0</v>
      </c>
      <c r="AG1543">
        <f>IFERROR(SMALL(AG346:AG1024,ROW()-ROW($AG$1027)+1),"")</f>
        <v>0</v>
      </c>
      <c r="AH1543">
        <f>IFERROR(SMALL(AH346:AH1024,ROW()-ROW($AH$1027)+1),"")</f>
        <v>0</v>
      </c>
      <c r="AI1543">
        <f>IFERROR(SMALL(AI346:AI1024,ROW()-ROW($AI$1027)+1),"")</f>
        <v>0</v>
      </c>
      <c r="AJ1543">
        <f>IFERROR(SMALL(AJ346:AJ1024,ROW()-ROW($AJ$1027)+1),"")</f>
        <v>0</v>
      </c>
      <c r="AM1543">
        <f>IFERROR(SMALL(AM346:AM1024,ROW()-ROW($AM$1027)+1),"")</f>
        <v>0</v>
      </c>
      <c r="AN1543">
        <f>IFERROR(SMALL(AN346:AN1024,ROW()-ROW($AN$1027)+1),"")</f>
        <v>0</v>
      </c>
      <c r="AO1543">
        <f>IFERROR(SMALL(AO346:AO1024,ROW()-ROW($AO$1027)+1),"")</f>
        <v>0</v>
      </c>
      <c r="AP1543">
        <f>IFERROR(SMALL(AP346:AP1024,ROW()-ROW($AP$1027)+1),"")</f>
        <v>0</v>
      </c>
      <c r="AQ1543">
        <f>IFERROR(SMALL(AQ346:AQ1024,ROW()-ROW($AQ$1027)+1),"")</f>
        <v>0</v>
      </c>
      <c r="AR1543">
        <f>IFERROR(SMALL(AR346:AR1024,ROW()-ROW($AR$1027)+1),"")</f>
        <v>0</v>
      </c>
      <c r="AS1543">
        <f>IFERROR(SMALL(AS346:AS1024,ROW()-ROW($AS$1027)+1),"")</f>
        <v>0</v>
      </c>
      <c r="AT1543">
        <f>IFERROR(SMALL(AT346:AT1024,ROW()-ROW($AT$1027)+1),"")</f>
        <v>0</v>
      </c>
      <c r="AU1543">
        <f>IFERROR(SMALL(AU346:AU1024,ROW()-ROW($AU$1027)+1),"")</f>
        <v>0</v>
      </c>
      <c r="AV1543">
        <f>IFERROR(SMALL(AV346:AV1024,ROW()-ROW($AV$1027)+1),"")</f>
        <v>0</v>
      </c>
      <c r="AW1543">
        <f>IFERROR(SMALL(AW346:AW1024,ROW()-ROW($AW$1027)+1),"")</f>
        <v>0</v>
      </c>
      <c r="AX1543">
        <f>IFERROR(SMALL(AX346:AX1024,ROW()-ROW($AX$1027)+1),"")</f>
        <v>0</v>
      </c>
      <c r="AY1543">
        <f>IFERROR(SMALL(AY346:AY1024,ROW()-ROW($AY$1027)+1),"")</f>
        <v>0</v>
      </c>
      <c r="AZ1543">
        <f>IFERROR(SMALL(AZ346:AZ1024,ROW()-ROW($AZ$1027)+1),"")</f>
        <v>0</v>
      </c>
      <c r="BA1543">
        <f>IFERROR(SMALL(BA346:BA1024,ROW()-ROW($BA$1027)+1),"")</f>
        <v>0</v>
      </c>
      <c r="BB1543">
        <f>IFERROR(SMALL(BB346:BB1024,ROW()-ROW($BB$1027)+1),"")</f>
        <v>0</v>
      </c>
      <c r="BC1543">
        <f>IFERROR(SMALL(BC346:BC1024,ROW()-ROW($BC$1027)+1),"")</f>
        <v>0</v>
      </c>
      <c r="BD1543">
        <f>IFERROR(SMALL(BD346:BD1024,ROW()-ROW($BD$1027)+1),"")</f>
        <v>0</v>
      </c>
      <c r="BE1543">
        <f>IFERROR(SMALL(BE346:BE1024,ROW()-ROW($BE$1027)+1),"")</f>
        <v>0</v>
      </c>
      <c r="BF1543">
        <f>IFERROR(SMALL(BF346:BF1024,ROW()-ROW($BF$1027)+1),"")</f>
        <v>0</v>
      </c>
      <c r="BG1543">
        <f>IFERROR(SMALL(BG346:BG1024,ROW()-ROW($BG$1027)+1),"")</f>
        <v>0</v>
      </c>
      <c r="BH1543">
        <f>IFERROR(SMALL(BH346:BH1024,ROW()-ROW($BH$1027)+1),"")</f>
        <v>0</v>
      </c>
      <c r="BI1543">
        <f>IFERROR(SMALL(BI346:BI1024,ROW()-ROW($BI$1027)+1),"")</f>
        <v>0</v>
      </c>
      <c r="BJ1543">
        <f>IFERROR(SMALL(BJ346:BJ1024,ROW()-ROW($BJ$1027)+1),"")</f>
        <v>0</v>
      </c>
      <c r="BK1543">
        <f>IFERROR(SMALL(BK346:BK1024,ROW()-ROW($BK$1027)+1),"")</f>
        <v>0</v>
      </c>
      <c r="BL1543">
        <f>IFERROR(SMALL(BL346:BL1024,ROW()-ROW($BL$1027)+1),"")</f>
        <v>0</v>
      </c>
      <c r="BM1543">
        <f>IFERROR(SMALL(BM346:BM1024,ROW()-ROW($BM$1027)+1),"")</f>
        <v>0</v>
      </c>
      <c r="BN1543">
        <f>IFERROR(SMALL(BN346:BN1024,ROW()-ROW($BN$1027)+1),"")</f>
        <v>0</v>
      </c>
      <c r="BO1543">
        <f>IFERROR(SMALL(BO346:BO1024,ROW()-ROW($BO$1027)+1),"")</f>
        <v>0</v>
      </c>
      <c r="BP1543">
        <f>IFERROR(SMALL(BP346:BP1024,ROW()-ROW($BP$1027)+1),"")</f>
        <v>0</v>
      </c>
      <c r="BQ1543">
        <f>IFERROR(SMALL(BQ346:BQ1024,ROW()-ROW($BQ$1027)+1),"")</f>
        <v>0</v>
      </c>
      <c r="BR1543">
        <f>IFERROR(SMALL(BR346:BR1024,ROW()-ROW($BR$1027)+1),"")</f>
        <v>0</v>
      </c>
    </row>
    <row r="1544" spans="5:70">
      <c r="E1544">
        <f>IFERROR(SMALL(E346:E1024,ROW()-ROW($E$1027)+1),"")</f>
        <v>0</v>
      </c>
      <c r="F1544">
        <f>IFERROR(SMALL(F346:F1024,ROW()-ROW($F$1027)+1),"")</f>
        <v>0</v>
      </c>
      <c r="G1544">
        <f>IFERROR(SMALL(G346:G1024,ROW()-ROW($G$1027)+1),"")</f>
        <v>0</v>
      </c>
      <c r="H1544">
        <f>IFERROR(SMALL(H346:H1024,ROW()-ROW($H$1027)+1),"")</f>
        <v>0</v>
      </c>
      <c r="I1544">
        <f>IFERROR(SMALL(I346:I1024,ROW()-ROW($I$1027)+1),"")</f>
        <v>0</v>
      </c>
      <c r="J1544">
        <f>IFERROR(SMALL(J346:J1024,ROW()-ROW($J$1027)+1),"")</f>
        <v>0</v>
      </c>
      <c r="K1544">
        <f>IFERROR(SMALL(K346:K1024,ROW()-ROW($K$1027)+1),"")</f>
        <v>0</v>
      </c>
      <c r="L1544">
        <f>IFERROR(SMALL(L346:L1024,ROW()-ROW($L$1027)+1),"")</f>
        <v>0</v>
      </c>
      <c r="M1544">
        <f>IFERROR(SMALL(M346:M1024,ROW()-ROW($M$1027)+1),"")</f>
        <v>0</v>
      </c>
      <c r="N1544">
        <f>IFERROR(SMALL(N346:N1024,ROW()-ROW($N$1027)+1),"")</f>
        <v>0</v>
      </c>
      <c r="O1544">
        <f>IFERROR(SMALL(O346:O1024,ROW()-ROW($O$1027)+1),"")</f>
        <v>0</v>
      </c>
      <c r="P1544">
        <f>IFERROR(SMALL(P346:P1024,ROW()-ROW($P$1027)+1),"")</f>
        <v>0</v>
      </c>
      <c r="Q1544">
        <f>IFERROR(SMALL(Q346:Q1024,ROW()-ROW($Q$1027)+1),"")</f>
        <v>0</v>
      </c>
      <c r="R1544">
        <f>IFERROR(SMALL(R346:R1024,ROW()-ROW($R$1027)+1),"")</f>
        <v>0</v>
      </c>
      <c r="S1544">
        <f>IFERROR(SMALL(S346:S1024,ROW()-ROW($S$1027)+1),"")</f>
        <v>0</v>
      </c>
      <c r="T1544">
        <f>IFERROR(SMALL(T346:T1024,ROW()-ROW($T$1027)+1),"")</f>
        <v>0</v>
      </c>
      <c r="U1544">
        <f>IFERROR(SMALL(U346:U1024,ROW()-ROW($U$1027)+1),"")</f>
        <v>0</v>
      </c>
      <c r="V1544">
        <f>IFERROR(SMALL(V346:V1024,ROW()-ROW($V$1027)+1),"")</f>
        <v>0</v>
      </c>
      <c r="W1544">
        <f>IFERROR(SMALL(W346:W1024,ROW()-ROW($W$1027)+1),"")</f>
        <v>0</v>
      </c>
      <c r="X1544">
        <f>IFERROR(SMALL(X346:X1024,ROW()-ROW($X$1027)+1),"")</f>
        <v>0</v>
      </c>
      <c r="Y1544">
        <f>IFERROR(SMALL(Y346:Y1024,ROW()-ROW($Y$1027)+1),"")</f>
        <v>0</v>
      </c>
      <c r="Z1544">
        <f>IFERROR(SMALL(Z346:Z1024,ROW()-ROW($Z$1027)+1),"")</f>
        <v>0</v>
      </c>
      <c r="AA1544">
        <f>IFERROR(SMALL(AA346:AA1024,ROW()-ROW($AA$1027)+1),"")</f>
        <v>0</v>
      </c>
      <c r="AB1544">
        <f>IFERROR(SMALL(AB346:AB1024,ROW()-ROW($AB$1027)+1),"")</f>
        <v>0</v>
      </c>
      <c r="AC1544">
        <f>IFERROR(SMALL(AC346:AC1024,ROW()-ROW($AC$1027)+1),"")</f>
        <v>0</v>
      </c>
      <c r="AD1544">
        <f>IFERROR(SMALL(AD346:AD1024,ROW()-ROW($AD$1027)+1),"")</f>
        <v>0</v>
      </c>
      <c r="AE1544">
        <f>IFERROR(SMALL(AE346:AE1024,ROW()-ROW($AE$1027)+1),"")</f>
        <v>0</v>
      </c>
      <c r="AF1544">
        <f>IFERROR(SMALL(AF346:AF1024,ROW()-ROW($AF$1027)+1),"")</f>
        <v>0</v>
      </c>
      <c r="AG1544">
        <f>IFERROR(SMALL(AG346:AG1024,ROW()-ROW($AG$1027)+1),"")</f>
        <v>0</v>
      </c>
      <c r="AH1544">
        <f>IFERROR(SMALL(AH346:AH1024,ROW()-ROW($AH$1027)+1),"")</f>
        <v>0</v>
      </c>
      <c r="AI1544">
        <f>IFERROR(SMALL(AI346:AI1024,ROW()-ROW($AI$1027)+1),"")</f>
        <v>0</v>
      </c>
      <c r="AJ1544">
        <f>IFERROR(SMALL(AJ346:AJ1024,ROW()-ROW($AJ$1027)+1),"")</f>
        <v>0</v>
      </c>
      <c r="AM1544">
        <f>IFERROR(SMALL(AM346:AM1024,ROW()-ROW($AM$1027)+1),"")</f>
        <v>0</v>
      </c>
      <c r="AN1544">
        <f>IFERROR(SMALL(AN346:AN1024,ROW()-ROW($AN$1027)+1),"")</f>
        <v>0</v>
      </c>
      <c r="AO1544">
        <f>IFERROR(SMALL(AO346:AO1024,ROW()-ROW($AO$1027)+1),"")</f>
        <v>0</v>
      </c>
      <c r="AP1544">
        <f>IFERROR(SMALL(AP346:AP1024,ROW()-ROW($AP$1027)+1),"")</f>
        <v>0</v>
      </c>
      <c r="AQ1544">
        <f>IFERROR(SMALL(AQ346:AQ1024,ROW()-ROW($AQ$1027)+1),"")</f>
        <v>0</v>
      </c>
      <c r="AR1544">
        <f>IFERROR(SMALL(AR346:AR1024,ROW()-ROW($AR$1027)+1),"")</f>
        <v>0</v>
      </c>
      <c r="AS1544">
        <f>IFERROR(SMALL(AS346:AS1024,ROW()-ROW($AS$1027)+1),"")</f>
        <v>0</v>
      </c>
      <c r="AT1544">
        <f>IFERROR(SMALL(AT346:AT1024,ROW()-ROW($AT$1027)+1),"")</f>
        <v>0</v>
      </c>
      <c r="AU1544">
        <f>IFERROR(SMALL(AU346:AU1024,ROW()-ROW($AU$1027)+1),"")</f>
        <v>0</v>
      </c>
      <c r="AV1544">
        <f>IFERROR(SMALL(AV346:AV1024,ROW()-ROW($AV$1027)+1),"")</f>
        <v>0</v>
      </c>
      <c r="AW1544">
        <f>IFERROR(SMALL(AW346:AW1024,ROW()-ROW($AW$1027)+1),"")</f>
        <v>0</v>
      </c>
      <c r="AX1544">
        <f>IFERROR(SMALL(AX346:AX1024,ROW()-ROW($AX$1027)+1),"")</f>
        <v>0</v>
      </c>
      <c r="AY1544">
        <f>IFERROR(SMALL(AY346:AY1024,ROW()-ROW($AY$1027)+1),"")</f>
        <v>0</v>
      </c>
      <c r="AZ1544">
        <f>IFERROR(SMALL(AZ346:AZ1024,ROW()-ROW($AZ$1027)+1),"")</f>
        <v>0</v>
      </c>
      <c r="BA1544">
        <f>IFERROR(SMALL(BA346:BA1024,ROW()-ROW($BA$1027)+1),"")</f>
        <v>0</v>
      </c>
      <c r="BB1544">
        <f>IFERROR(SMALL(BB346:BB1024,ROW()-ROW($BB$1027)+1),"")</f>
        <v>0</v>
      </c>
      <c r="BC1544">
        <f>IFERROR(SMALL(BC346:BC1024,ROW()-ROW($BC$1027)+1),"")</f>
        <v>0</v>
      </c>
      <c r="BD1544">
        <f>IFERROR(SMALL(BD346:BD1024,ROW()-ROW($BD$1027)+1),"")</f>
        <v>0</v>
      </c>
      <c r="BE1544">
        <f>IFERROR(SMALL(BE346:BE1024,ROW()-ROW($BE$1027)+1),"")</f>
        <v>0</v>
      </c>
      <c r="BF1544">
        <f>IFERROR(SMALL(BF346:BF1024,ROW()-ROW($BF$1027)+1),"")</f>
        <v>0</v>
      </c>
      <c r="BG1544">
        <f>IFERROR(SMALL(BG346:BG1024,ROW()-ROW($BG$1027)+1),"")</f>
        <v>0</v>
      </c>
      <c r="BH1544">
        <f>IFERROR(SMALL(BH346:BH1024,ROW()-ROW($BH$1027)+1),"")</f>
        <v>0</v>
      </c>
      <c r="BI1544">
        <f>IFERROR(SMALL(BI346:BI1024,ROW()-ROW($BI$1027)+1),"")</f>
        <v>0</v>
      </c>
      <c r="BJ1544">
        <f>IFERROR(SMALL(BJ346:BJ1024,ROW()-ROW($BJ$1027)+1),"")</f>
        <v>0</v>
      </c>
      <c r="BK1544">
        <f>IFERROR(SMALL(BK346:BK1024,ROW()-ROW($BK$1027)+1),"")</f>
        <v>0</v>
      </c>
      <c r="BL1544">
        <f>IFERROR(SMALL(BL346:BL1024,ROW()-ROW($BL$1027)+1),"")</f>
        <v>0</v>
      </c>
      <c r="BM1544">
        <f>IFERROR(SMALL(BM346:BM1024,ROW()-ROW($BM$1027)+1),"")</f>
        <v>0</v>
      </c>
      <c r="BN1544">
        <f>IFERROR(SMALL(BN346:BN1024,ROW()-ROW($BN$1027)+1),"")</f>
        <v>0</v>
      </c>
      <c r="BO1544">
        <f>IFERROR(SMALL(BO346:BO1024,ROW()-ROW($BO$1027)+1),"")</f>
        <v>0</v>
      </c>
      <c r="BP1544">
        <f>IFERROR(SMALL(BP346:BP1024,ROW()-ROW($BP$1027)+1),"")</f>
        <v>0</v>
      </c>
      <c r="BQ1544">
        <f>IFERROR(SMALL(BQ346:BQ1024,ROW()-ROW($BQ$1027)+1),"")</f>
        <v>0</v>
      </c>
      <c r="BR1544">
        <f>IFERROR(SMALL(BR346:BR1024,ROW()-ROW($BR$1027)+1),"")</f>
        <v>0</v>
      </c>
    </row>
    <row r="1545" spans="5:70">
      <c r="E1545">
        <f>IFERROR(SMALL(E346:E1024,ROW()-ROW($E$1027)+1),"")</f>
        <v>0</v>
      </c>
      <c r="F1545">
        <f>IFERROR(SMALL(F346:F1024,ROW()-ROW($F$1027)+1),"")</f>
        <v>0</v>
      </c>
      <c r="G1545">
        <f>IFERROR(SMALL(G346:G1024,ROW()-ROW($G$1027)+1),"")</f>
        <v>0</v>
      </c>
      <c r="H1545">
        <f>IFERROR(SMALL(H346:H1024,ROW()-ROW($H$1027)+1),"")</f>
        <v>0</v>
      </c>
      <c r="I1545">
        <f>IFERROR(SMALL(I346:I1024,ROW()-ROW($I$1027)+1),"")</f>
        <v>0</v>
      </c>
      <c r="J1545">
        <f>IFERROR(SMALL(J346:J1024,ROW()-ROW($J$1027)+1),"")</f>
        <v>0</v>
      </c>
      <c r="K1545">
        <f>IFERROR(SMALL(K346:K1024,ROW()-ROW($K$1027)+1),"")</f>
        <v>0</v>
      </c>
      <c r="L1545">
        <f>IFERROR(SMALL(L346:L1024,ROW()-ROW($L$1027)+1),"")</f>
        <v>0</v>
      </c>
      <c r="M1545">
        <f>IFERROR(SMALL(M346:M1024,ROW()-ROW($M$1027)+1),"")</f>
        <v>0</v>
      </c>
      <c r="N1545">
        <f>IFERROR(SMALL(N346:N1024,ROW()-ROW($N$1027)+1),"")</f>
        <v>0</v>
      </c>
      <c r="O1545">
        <f>IFERROR(SMALL(O346:O1024,ROW()-ROW($O$1027)+1),"")</f>
        <v>0</v>
      </c>
      <c r="P1545">
        <f>IFERROR(SMALL(P346:P1024,ROW()-ROW($P$1027)+1),"")</f>
        <v>0</v>
      </c>
      <c r="Q1545">
        <f>IFERROR(SMALL(Q346:Q1024,ROW()-ROW($Q$1027)+1),"")</f>
        <v>0</v>
      </c>
      <c r="R1545">
        <f>IFERROR(SMALL(R346:R1024,ROW()-ROW($R$1027)+1),"")</f>
        <v>0</v>
      </c>
      <c r="S1545">
        <f>IFERROR(SMALL(S346:S1024,ROW()-ROW($S$1027)+1),"")</f>
        <v>0</v>
      </c>
      <c r="T1545">
        <f>IFERROR(SMALL(T346:T1024,ROW()-ROW($T$1027)+1),"")</f>
        <v>0</v>
      </c>
      <c r="U1545">
        <f>IFERROR(SMALL(U346:U1024,ROW()-ROW($U$1027)+1),"")</f>
        <v>0</v>
      </c>
      <c r="V1545">
        <f>IFERROR(SMALL(V346:V1024,ROW()-ROW($V$1027)+1),"")</f>
        <v>0</v>
      </c>
      <c r="W1545">
        <f>IFERROR(SMALL(W346:W1024,ROW()-ROW($W$1027)+1),"")</f>
        <v>0</v>
      </c>
      <c r="X1545">
        <f>IFERROR(SMALL(X346:X1024,ROW()-ROW($X$1027)+1),"")</f>
        <v>0</v>
      </c>
      <c r="Y1545">
        <f>IFERROR(SMALL(Y346:Y1024,ROW()-ROW($Y$1027)+1),"")</f>
        <v>0</v>
      </c>
      <c r="Z1545">
        <f>IFERROR(SMALL(Z346:Z1024,ROW()-ROW($Z$1027)+1),"")</f>
        <v>0</v>
      </c>
      <c r="AA1545">
        <f>IFERROR(SMALL(AA346:AA1024,ROW()-ROW($AA$1027)+1),"")</f>
        <v>0</v>
      </c>
      <c r="AB1545">
        <f>IFERROR(SMALL(AB346:AB1024,ROW()-ROW($AB$1027)+1),"")</f>
        <v>0</v>
      </c>
      <c r="AC1545">
        <f>IFERROR(SMALL(AC346:AC1024,ROW()-ROW($AC$1027)+1),"")</f>
        <v>0</v>
      </c>
      <c r="AD1545">
        <f>IFERROR(SMALL(AD346:AD1024,ROW()-ROW($AD$1027)+1),"")</f>
        <v>0</v>
      </c>
      <c r="AE1545">
        <f>IFERROR(SMALL(AE346:AE1024,ROW()-ROW($AE$1027)+1),"")</f>
        <v>0</v>
      </c>
      <c r="AF1545">
        <f>IFERROR(SMALL(AF346:AF1024,ROW()-ROW($AF$1027)+1),"")</f>
        <v>0</v>
      </c>
      <c r="AG1545">
        <f>IFERROR(SMALL(AG346:AG1024,ROW()-ROW($AG$1027)+1),"")</f>
        <v>0</v>
      </c>
      <c r="AH1545">
        <f>IFERROR(SMALL(AH346:AH1024,ROW()-ROW($AH$1027)+1),"")</f>
        <v>0</v>
      </c>
      <c r="AI1545">
        <f>IFERROR(SMALL(AI346:AI1024,ROW()-ROW($AI$1027)+1),"")</f>
        <v>0</v>
      </c>
      <c r="AJ1545">
        <f>IFERROR(SMALL(AJ346:AJ1024,ROW()-ROW($AJ$1027)+1),"")</f>
        <v>0</v>
      </c>
      <c r="AM1545">
        <f>IFERROR(SMALL(AM346:AM1024,ROW()-ROW($AM$1027)+1),"")</f>
        <v>0</v>
      </c>
      <c r="AN1545">
        <f>IFERROR(SMALL(AN346:AN1024,ROW()-ROW($AN$1027)+1),"")</f>
        <v>0</v>
      </c>
      <c r="AO1545">
        <f>IFERROR(SMALL(AO346:AO1024,ROW()-ROW($AO$1027)+1),"")</f>
        <v>0</v>
      </c>
      <c r="AP1545">
        <f>IFERROR(SMALL(AP346:AP1024,ROW()-ROW($AP$1027)+1),"")</f>
        <v>0</v>
      </c>
      <c r="AQ1545">
        <f>IFERROR(SMALL(AQ346:AQ1024,ROW()-ROW($AQ$1027)+1),"")</f>
        <v>0</v>
      </c>
      <c r="AR1545">
        <f>IFERROR(SMALL(AR346:AR1024,ROW()-ROW($AR$1027)+1),"")</f>
        <v>0</v>
      </c>
      <c r="AS1545">
        <f>IFERROR(SMALL(AS346:AS1024,ROW()-ROW($AS$1027)+1),"")</f>
        <v>0</v>
      </c>
      <c r="AT1545">
        <f>IFERROR(SMALL(AT346:AT1024,ROW()-ROW($AT$1027)+1),"")</f>
        <v>0</v>
      </c>
      <c r="AU1545">
        <f>IFERROR(SMALL(AU346:AU1024,ROW()-ROW($AU$1027)+1),"")</f>
        <v>0</v>
      </c>
      <c r="AV1545">
        <f>IFERROR(SMALL(AV346:AV1024,ROW()-ROW($AV$1027)+1),"")</f>
        <v>0</v>
      </c>
      <c r="AW1545">
        <f>IFERROR(SMALL(AW346:AW1024,ROW()-ROW($AW$1027)+1),"")</f>
        <v>0</v>
      </c>
      <c r="AX1545">
        <f>IFERROR(SMALL(AX346:AX1024,ROW()-ROW($AX$1027)+1),"")</f>
        <v>0</v>
      </c>
      <c r="AY1545">
        <f>IFERROR(SMALL(AY346:AY1024,ROW()-ROW($AY$1027)+1),"")</f>
        <v>0</v>
      </c>
      <c r="AZ1545">
        <f>IFERROR(SMALL(AZ346:AZ1024,ROW()-ROW($AZ$1027)+1),"")</f>
        <v>0</v>
      </c>
      <c r="BA1545">
        <f>IFERROR(SMALL(BA346:BA1024,ROW()-ROW($BA$1027)+1),"")</f>
        <v>0</v>
      </c>
      <c r="BB1545">
        <f>IFERROR(SMALL(BB346:BB1024,ROW()-ROW($BB$1027)+1),"")</f>
        <v>0</v>
      </c>
      <c r="BC1545">
        <f>IFERROR(SMALL(BC346:BC1024,ROW()-ROW($BC$1027)+1),"")</f>
        <v>0</v>
      </c>
      <c r="BD1545">
        <f>IFERROR(SMALL(BD346:BD1024,ROW()-ROW($BD$1027)+1),"")</f>
        <v>0</v>
      </c>
      <c r="BE1545">
        <f>IFERROR(SMALL(BE346:BE1024,ROW()-ROW($BE$1027)+1),"")</f>
        <v>0</v>
      </c>
      <c r="BF1545">
        <f>IFERROR(SMALL(BF346:BF1024,ROW()-ROW($BF$1027)+1),"")</f>
        <v>0</v>
      </c>
      <c r="BG1545">
        <f>IFERROR(SMALL(BG346:BG1024,ROW()-ROW($BG$1027)+1),"")</f>
        <v>0</v>
      </c>
      <c r="BH1545">
        <f>IFERROR(SMALL(BH346:BH1024,ROW()-ROW($BH$1027)+1),"")</f>
        <v>0</v>
      </c>
      <c r="BI1545">
        <f>IFERROR(SMALL(BI346:BI1024,ROW()-ROW($BI$1027)+1),"")</f>
        <v>0</v>
      </c>
      <c r="BJ1545">
        <f>IFERROR(SMALL(BJ346:BJ1024,ROW()-ROW($BJ$1027)+1),"")</f>
        <v>0</v>
      </c>
      <c r="BK1545">
        <f>IFERROR(SMALL(BK346:BK1024,ROW()-ROW($BK$1027)+1),"")</f>
        <v>0</v>
      </c>
      <c r="BL1545">
        <f>IFERROR(SMALL(BL346:BL1024,ROW()-ROW($BL$1027)+1),"")</f>
        <v>0</v>
      </c>
      <c r="BM1545">
        <f>IFERROR(SMALL(BM346:BM1024,ROW()-ROW($BM$1027)+1),"")</f>
        <v>0</v>
      </c>
      <c r="BN1545">
        <f>IFERROR(SMALL(BN346:BN1024,ROW()-ROW($BN$1027)+1),"")</f>
        <v>0</v>
      </c>
      <c r="BO1545">
        <f>IFERROR(SMALL(BO346:BO1024,ROW()-ROW($BO$1027)+1),"")</f>
        <v>0</v>
      </c>
      <c r="BP1545">
        <f>IFERROR(SMALL(BP346:BP1024,ROW()-ROW($BP$1027)+1),"")</f>
        <v>0</v>
      </c>
      <c r="BQ1545">
        <f>IFERROR(SMALL(BQ346:BQ1024,ROW()-ROW($BQ$1027)+1),"")</f>
        <v>0</v>
      </c>
      <c r="BR1545">
        <f>IFERROR(SMALL(BR346:BR1024,ROW()-ROW($BR$1027)+1),"")</f>
        <v>0</v>
      </c>
    </row>
    <row r="1546" spans="5:70">
      <c r="E1546">
        <f>IFERROR(SMALL(E346:E1024,ROW()-ROW($E$1027)+1),"")</f>
        <v>0</v>
      </c>
      <c r="F1546">
        <f>IFERROR(SMALL(F346:F1024,ROW()-ROW($F$1027)+1),"")</f>
        <v>0</v>
      </c>
      <c r="G1546">
        <f>IFERROR(SMALL(G346:G1024,ROW()-ROW($G$1027)+1),"")</f>
        <v>0</v>
      </c>
      <c r="H1546">
        <f>IFERROR(SMALL(H346:H1024,ROW()-ROW($H$1027)+1),"")</f>
        <v>0</v>
      </c>
      <c r="I1546">
        <f>IFERROR(SMALL(I346:I1024,ROW()-ROW($I$1027)+1),"")</f>
        <v>0</v>
      </c>
      <c r="J1546">
        <f>IFERROR(SMALL(J346:J1024,ROW()-ROW($J$1027)+1),"")</f>
        <v>0</v>
      </c>
      <c r="K1546">
        <f>IFERROR(SMALL(K346:K1024,ROW()-ROW($K$1027)+1),"")</f>
        <v>0</v>
      </c>
      <c r="L1546">
        <f>IFERROR(SMALL(L346:L1024,ROW()-ROW($L$1027)+1),"")</f>
        <v>0</v>
      </c>
      <c r="M1546">
        <f>IFERROR(SMALL(M346:M1024,ROW()-ROW($M$1027)+1),"")</f>
        <v>0</v>
      </c>
      <c r="N1546">
        <f>IFERROR(SMALL(N346:N1024,ROW()-ROW($N$1027)+1),"")</f>
        <v>0</v>
      </c>
      <c r="O1546">
        <f>IFERROR(SMALL(O346:O1024,ROW()-ROW($O$1027)+1),"")</f>
        <v>0</v>
      </c>
      <c r="P1546">
        <f>IFERROR(SMALL(P346:P1024,ROW()-ROW($P$1027)+1),"")</f>
        <v>0</v>
      </c>
      <c r="Q1546">
        <f>IFERROR(SMALL(Q346:Q1024,ROW()-ROW($Q$1027)+1),"")</f>
        <v>0</v>
      </c>
      <c r="R1546">
        <f>IFERROR(SMALL(R346:R1024,ROW()-ROW($R$1027)+1),"")</f>
        <v>0</v>
      </c>
      <c r="S1546">
        <f>IFERROR(SMALL(S346:S1024,ROW()-ROW($S$1027)+1),"")</f>
        <v>0</v>
      </c>
      <c r="T1546">
        <f>IFERROR(SMALL(T346:T1024,ROW()-ROW($T$1027)+1),"")</f>
        <v>0</v>
      </c>
      <c r="U1546">
        <f>IFERROR(SMALL(U346:U1024,ROW()-ROW($U$1027)+1),"")</f>
        <v>0</v>
      </c>
      <c r="V1546">
        <f>IFERROR(SMALL(V346:V1024,ROW()-ROW($V$1027)+1),"")</f>
        <v>0</v>
      </c>
      <c r="W1546">
        <f>IFERROR(SMALL(W346:W1024,ROW()-ROW($W$1027)+1),"")</f>
        <v>0</v>
      </c>
      <c r="X1546">
        <f>IFERROR(SMALL(X346:X1024,ROW()-ROW($X$1027)+1),"")</f>
        <v>0</v>
      </c>
      <c r="Y1546">
        <f>IFERROR(SMALL(Y346:Y1024,ROW()-ROW($Y$1027)+1),"")</f>
        <v>0</v>
      </c>
      <c r="Z1546">
        <f>IFERROR(SMALL(Z346:Z1024,ROW()-ROW($Z$1027)+1),"")</f>
        <v>0</v>
      </c>
      <c r="AA1546">
        <f>IFERROR(SMALL(AA346:AA1024,ROW()-ROW($AA$1027)+1),"")</f>
        <v>0</v>
      </c>
      <c r="AB1546">
        <f>IFERROR(SMALL(AB346:AB1024,ROW()-ROW($AB$1027)+1),"")</f>
        <v>0</v>
      </c>
      <c r="AC1546">
        <f>IFERROR(SMALL(AC346:AC1024,ROW()-ROW($AC$1027)+1),"")</f>
        <v>0</v>
      </c>
      <c r="AD1546">
        <f>IFERROR(SMALL(AD346:AD1024,ROW()-ROW($AD$1027)+1),"")</f>
        <v>0</v>
      </c>
      <c r="AE1546">
        <f>IFERROR(SMALL(AE346:AE1024,ROW()-ROW($AE$1027)+1),"")</f>
        <v>0</v>
      </c>
      <c r="AF1546">
        <f>IFERROR(SMALL(AF346:AF1024,ROW()-ROW($AF$1027)+1),"")</f>
        <v>0</v>
      </c>
      <c r="AG1546">
        <f>IFERROR(SMALL(AG346:AG1024,ROW()-ROW($AG$1027)+1),"")</f>
        <v>0</v>
      </c>
      <c r="AH1546">
        <f>IFERROR(SMALL(AH346:AH1024,ROW()-ROW($AH$1027)+1),"")</f>
        <v>0</v>
      </c>
      <c r="AI1546">
        <f>IFERROR(SMALL(AI346:AI1024,ROW()-ROW($AI$1027)+1),"")</f>
        <v>0</v>
      </c>
      <c r="AJ1546">
        <f>IFERROR(SMALL(AJ346:AJ1024,ROW()-ROW($AJ$1027)+1),"")</f>
        <v>0</v>
      </c>
      <c r="AM1546">
        <f>IFERROR(SMALL(AM346:AM1024,ROW()-ROW($AM$1027)+1),"")</f>
        <v>0</v>
      </c>
      <c r="AN1546">
        <f>IFERROR(SMALL(AN346:AN1024,ROW()-ROW($AN$1027)+1),"")</f>
        <v>0</v>
      </c>
      <c r="AO1546">
        <f>IFERROR(SMALL(AO346:AO1024,ROW()-ROW($AO$1027)+1),"")</f>
        <v>0</v>
      </c>
      <c r="AP1546">
        <f>IFERROR(SMALL(AP346:AP1024,ROW()-ROW($AP$1027)+1),"")</f>
        <v>0</v>
      </c>
      <c r="AQ1546">
        <f>IFERROR(SMALL(AQ346:AQ1024,ROW()-ROW($AQ$1027)+1),"")</f>
        <v>0</v>
      </c>
      <c r="AR1546">
        <f>IFERROR(SMALL(AR346:AR1024,ROW()-ROW($AR$1027)+1),"")</f>
        <v>0</v>
      </c>
      <c r="AS1546">
        <f>IFERROR(SMALL(AS346:AS1024,ROW()-ROW($AS$1027)+1),"")</f>
        <v>0</v>
      </c>
      <c r="AT1546">
        <f>IFERROR(SMALL(AT346:AT1024,ROW()-ROW($AT$1027)+1),"")</f>
        <v>0</v>
      </c>
      <c r="AU1546">
        <f>IFERROR(SMALL(AU346:AU1024,ROW()-ROW($AU$1027)+1),"")</f>
        <v>0</v>
      </c>
      <c r="AV1546">
        <f>IFERROR(SMALL(AV346:AV1024,ROW()-ROW($AV$1027)+1),"")</f>
        <v>0</v>
      </c>
      <c r="AW1546">
        <f>IFERROR(SMALL(AW346:AW1024,ROW()-ROW($AW$1027)+1),"")</f>
        <v>0</v>
      </c>
      <c r="AX1546">
        <f>IFERROR(SMALL(AX346:AX1024,ROW()-ROW($AX$1027)+1),"")</f>
        <v>0</v>
      </c>
      <c r="AY1546">
        <f>IFERROR(SMALL(AY346:AY1024,ROW()-ROW($AY$1027)+1),"")</f>
        <v>0</v>
      </c>
      <c r="AZ1546">
        <f>IFERROR(SMALL(AZ346:AZ1024,ROW()-ROW($AZ$1027)+1),"")</f>
        <v>0</v>
      </c>
      <c r="BA1546">
        <f>IFERROR(SMALL(BA346:BA1024,ROW()-ROW($BA$1027)+1),"")</f>
        <v>0</v>
      </c>
      <c r="BB1546">
        <f>IFERROR(SMALL(BB346:BB1024,ROW()-ROW($BB$1027)+1),"")</f>
        <v>0</v>
      </c>
      <c r="BC1546">
        <f>IFERROR(SMALL(BC346:BC1024,ROW()-ROW($BC$1027)+1),"")</f>
        <v>0</v>
      </c>
      <c r="BD1546">
        <f>IFERROR(SMALL(BD346:BD1024,ROW()-ROW($BD$1027)+1),"")</f>
        <v>0</v>
      </c>
      <c r="BE1546">
        <f>IFERROR(SMALL(BE346:BE1024,ROW()-ROW($BE$1027)+1),"")</f>
        <v>0</v>
      </c>
      <c r="BF1546">
        <f>IFERROR(SMALL(BF346:BF1024,ROW()-ROW($BF$1027)+1),"")</f>
        <v>0</v>
      </c>
      <c r="BG1546">
        <f>IFERROR(SMALL(BG346:BG1024,ROW()-ROW($BG$1027)+1),"")</f>
        <v>0</v>
      </c>
      <c r="BH1546">
        <f>IFERROR(SMALL(BH346:BH1024,ROW()-ROW($BH$1027)+1),"")</f>
        <v>0</v>
      </c>
      <c r="BI1546">
        <f>IFERROR(SMALL(BI346:BI1024,ROW()-ROW($BI$1027)+1),"")</f>
        <v>0</v>
      </c>
      <c r="BJ1546">
        <f>IFERROR(SMALL(BJ346:BJ1024,ROW()-ROW($BJ$1027)+1),"")</f>
        <v>0</v>
      </c>
      <c r="BK1546">
        <f>IFERROR(SMALL(BK346:BK1024,ROW()-ROW($BK$1027)+1),"")</f>
        <v>0</v>
      </c>
      <c r="BL1546">
        <f>IFERROR(SMALL(BL346:BL1024,ROW()-ROW($BL$1027)+1),"")</f>
        <v>0</v>
      </c>
      <c r="BM1546">
        <f>IFERROR(SMALL(BM346:BM1024,ROW()-ROW($BM$1027)+1),"")</f>
        <v>0</v>
      </c>
      <c r="BN1546">
        <f>IFERROR(SMALL(BN346:BN1024,ROW()-ROW($BN$1027)+1),"")</f>
        <v>0</v>
      </c>
      <c r="BO1546">
        <f>IFERROR(SMALL(BO346:BO1024,ROW()-ROW($BO$1027)+1),"")</f>
        <v>0</v>
      </c>
      <c r="BP1546">
        <f>IFERROR(SMALL(BP346:BP1024,ROW()-ROW($BP$1027)+1),"")</f>
        <v>0</v>
      </c>
      <c r="BQ1546">
        <f>IFERROR(SMALL(BQ346:BQ1024,ROW()-ROW($BQ$1027)+1),"")</f>
        <v>0</v>
      </c>
      <c r="BR1546">
        <f>IFERROR(SMALL(BR346:BR1024,ROW()-ROW($BR$1027)+1),"")</f>
        <v>0</v>
      </c>
    </row>
    <row r="1547" spans="5:70">
      <c r="E1547">
        <f>IFERROR(SMALL(E346:E1024,ROW()-ROW($E$1027)+1),"")</f>
        <v>0</v>
      </c>
      <c r="F1547">
        <f>IFERROR(SMALL(F346:F1024,ROW()-ROW($F$1027)+1),"")</f>
        <v>0</v>
      </c>
      <c r="G1547">
        <f>IFERROR(SMALL(G346:G1024,ROW()-ROW($G$1027)+1),"")</f>
        <v>0</v>
      </c>
      <c r="H1547">
        <f>IFERROR(SMALL(H346:H1024,ROW()-ROW($H$1027)+1),"")</f>
        <v>0</v>
      </c>
      <c r="I1547">
        <f>IFERROR(SMALL(I346:I1024,ROW()-ROW($I$1027)+1),"")</f>
        <v>0</v>
      </c>
      <c r="J1547">
        <f>IFERROR(SMALL(J346:J1024,ROW()-ROW($J$1027)+1),"")</f>
        <v>0</v>
      </c>
      <c r="K1547">
        <f>IFERROR(SMALL(K346:K1024,ROW()-ROW($K$1027)+1),"")</f>
        <v>0</v>
      </c>
      <c r="L1547">
        <f>IFERROR(SMALL(L346:L1024,ROW()-ROW($L$1027)+1),"")</f>
        <v>0</v>
      </c>
      <c r="M1547">
        <f>IFERROR(SMALL(M346:M1024,ROW()-ROW($M$1027)+1),"")</f>
        <v>0</v>
      </c>
      <c r="N1547">
        <f>IFERROR(SMALL(N346:N1024,ROW()-ROW($N$1027)+1),"")</f>
        <v>0</v>
      </c>
      <c r="O1547">
        <f>IFERROR(SMALL(O346:O1024,ROW()-ROW($O$1027)+1),"")</f>
        <v>0</v>
      </c>
      <c r="P1547">
        <f>IFERROR(SMALL(P346:P1024,ROW()-ROW($P$1027)+1),"")</f>
        <v>0</v>
      </c>
      <c r="Q1547">
        <f>IFERROR(SMALL(Q346:Q1024,ROW()-ROW($Q$1027)+1),"")</f>
        <v>0</v>
      </c>
      <c r="R1547">
        <f>IFERROR(SMALL(R346:R1024,ROW()-ROW($R$1027)+1),"")</f>
        <v>0</v>
      </c>
      <c r="S1547">
        <f>IFERROR(SMALL(S346:S1024,ROW()-ROW($S$1027)+1),"")</f>
        <v>0</v>
      </c>
      <c r="T1547">
        <f>IFERROR(SMALL(T346:T1024,ROW()-ROW($T$1027)+1),"")</f>
        <v>0</v>
      </c>
      <c r="U1547">
        <f>IFERROR(SMALL(U346:U1024,ROW()-ROW($U$1027)+1),"")</f>
        <v>0</v>
      </c>
      <c r="V1547">
        <f>IFERROR(SMALL(V346:V1024,ROW()-ROW($V$1027)+1),"")</f>
        <v>0</v>
      </c>
      <c r="W1547">
        <f>IFERROR(SMALL(W346:W1024,ROW()-ROW($W$1027)+1),"")</f>
        <v>0</v>
      </c>
      <c r="X1547">
        <f>IFERROR(SMALL(X346:X1024,ROW()-ROW($X$1027)+1),"")</f>
        <v>0</v>
      </c>
      <c r="Y1547">
        <f>IFERROR(SMALL(Y346:Y1024,ROW()-ROW($Y$1027)+1),"")</f>
        <v>0</v>
      </c>
      <c r="Z1547">
        <f>IFERROR(SMALL(Z346:Z1024,ROW()-ROW($Z$1027)+1),"")</f>
        <v>0</v>
      </c>
      <c r="AA1547">
        <f>IFERROR(SMALL(AA346:AA1024,ROW()-ROW($AA$1027)+1),"")</f>
        <v>0</v>
      </c>
      <c r="AB1547">
        <f>IFERROR(SMALL(AB346:AB1024,ROW()-ROW($AB$1027)+1),"")</f>
        <v>0</v>
      </c>
      <c r="AC1547">
        <f>IFERROR(SMALL(AC346:AC1024,ROW()-ROW($AC$1027)+1),"")</f>
        <v>0</v>
      </c>
      <c r="AD1547">
        <f>IFERROR(SMALL(AD346:AD1024,ROW()-ROW($AD$1027)+1),"")</f>
        <v>0</v>
      </c>
      <c r="AE1547">
        <f>IFERROR(SMALL(AE346:AE1024,ROW()-ROW($AE$1027)+1),"")</f>
        <v>0</v>
      </c>
      <c r="AF1547">
        <f>IFERROR(SMALL(AF346:AF1024,ROW()-ROW($AF$1027)+1),"")</f>
        <v>0</v>
      </c>
      <c r="AG1547">
        <f>IFERROR(SMALL(AG346:AG1024,ROW()-ROW($AG$1027)+1),"")</f>
        <v>0</v>
      </c>
      <c r="AH1547">
        <f>IFERROR(SMALL(AH346:AH1024,ROW()-ROW($AH$1027)+1),"")</f>
        <v>0</v>
      </c>
      <c r="AI1547">
        <f>IFERROR(SMALL(AI346:AI1024,ROW()-ROW($AI$1027)+1),"")</f>
        <v>0</v>
      </c>
      <c r="AJ1547">
        <f>IFERROR(SMALL(AJ346:AJ1024,ROW()-ROW($AJ$1027)+1),"")</f>
        <v>0</v>
      </c>
      <c r="AM1547">
        <f>IFERROR(SMALL(AM346:AM1024,ROW()-ROW($AM$1027)+1),"")</f>
        <v>0</v>
      </c>
      <c r="AN1547">
        <f>IFERROR(SMALL(AN346:AN1024,ROW()-ROW($AN$1027)+1),"")</f>
        <v>0</v>
      </c>
      <c r="AO1547">
        <f>IFERROR(SMALL(AO346:AO1024,ROW()-ROW($AO$1027)+1),"")</f>
        <v>0</v>
      </c>
      <c r="AP1547">
        <f>IFERROR(SMALL(AP346:AP1024,ROW()-ROW($AP$1027)+1),"")</f>
        <v>0</v>
      </c>
      <c r="AQ1547">
        <f>IFERROR(SMALL(AQ346:AQ1024,ROW()-ROW($AQ$1027)+1),"")</f>
        <v>0</v>
      </c>
      <c r="AR1547">
        <f>IFERROR(SMALL(AR346:AR1024,ROW()-ROW($AR$1027)+1),"")</f>
        <v>0</v>
      </c>
      <c r="AS1547">
        <f>IFERROR(SMALL(AS346:AS1024,ROW()-ROW($AS$1027)+1),"")</f>
        <v>0</v>
      </c>
      <c r="AT1547">
        <f>IFERROR(SMALL(AT346:AT1024,ROW()-ROW($AT$1027)+1),"")</f>
        <v>0</v>
      </c>
      <c r="AU1547">
        <f>IFERROR(SMALL(AU346:AU1024,ROW()-ROW($AU$1027)+1),"")</f>
        <v>0</v>
      </c>
      <c r="AV1547">
        <f>IFERROR(SMALL(AV346:AV1024,ROW()-ROW($AV$1027)+1),"")</f>
        <v>0</v>
      </c>
      <c r="AW1547">
        <f>IFERROR(SMALL(AW346:AW1024,ROW()-ROW($AW$1027)+1),"")</f>
        <v>0</v>
      </c>
      <c r="AX1547">
        <f>IFERROR(SMALL(AX346:AX1024,ROW()-ROW($AX$1027)+1),"")</f>
        <v>0</v>
      </c>
      <c r="AY1547">
        <f>IFERROR(SMALL(AY346:AY1024,ROW()-ROW($AY$1027)+1),"")</f>
        <v>0</v>
      </c>
      <c r="AZ1547">
        <f>IFERROR(SMALL(AZ346:AZ1024,ROW()-ROW($AZ$1027)+1),"")</f>
        <v>0</v>
      </c>
      <c r="BA1547">
        <f>IFERROR(SMALL(BA346:BA1024,ROW()-ROW($BA$1027)+1),"")</f>
        <v>0</v>
      </c>
      <c r="BB1547">
        <f>IFERROR(SMALL(BB346:BB1024,ROW()-ROW($BB$1027)+1),"")</f>
        <v>0</v>
      </c>
      <c r="BC1547">
        <f>IFERROR(SMALL(BC346:BC1024,ROW()-ROW($BC$1027)+1),"")</f>
        <v>0</v>
      </c>
      <c r="BD1547">
        <f>IFERROR(SMALL(BD346:BD1024,ROW()-ROW($BD$1027)+1),"")</f>
        <v>0</v>
      </c>
      <c r="BE1547">
        <f>IFERROR(SMALL(BE346:BE1024,ROW()-ROW($BE$1027)+1),"")</f>
        <v>0</v>
      </c>
      <c r="BF1547">
        <f>IFERROR(SMALL(BF346:BF1024,ROW()-ROW($BF$1027)+1),"")</f>
        <v>0</v>
      </c>
      <c r="BG1547">
        <f>IFERROR(SMALL(BG346:BG1024,ROW()-ROW($BG$1027)+1),"")</f>
        <v>0</v>
      </c>
      <c r="BH1547">
        <f>IFERROR(SMALL(BH346:BH1024,ROW()-ROW($BH$1027)+1),"")</f>
        <v>0</v>
      </c>
      <c r="BI1547">
        <f>IFERROR(SMALL(BI346:BI1024,ROW()-ROW($BI$1027)+1),"")</f>
        <v>0</v>
      </c>
      <c r="BJ1547">
        <f>IFERROR(SMALL(BJ346:BJ1024,ROW()-ROW($BJ$1027)+1),"")</f>
        <v>0</v>
      </c>
      <c r="BK1547">
        <f>IFERROR(SMALL(BK346:BK1024,ROW()-ROW($BK$1027)+1),"")</f>
        <v>0</v>
      </c>
      <c r="BL1547">
        <f>IFERROR(SMALL(BL346:BL1024,ROW()-ROW($BL$1027)+1),"")</f>
        <v>0</v>
      </c>
      <c r="BM1547">
        <f>IFERROR(SMALL(BM346:BM1024,ROW()-ROW($BM$1027)+1),"")</f>
        <v>0</v>
      </c>
      <c r="BN1547">
        <f>IFERROR(SMALL(BN346:BN1024,ROW()-ROW($BN$1027)+1),"")</f>
        <v>0</v>
      </c>
      <c r="BO1547">
        <f>IFERROR(SMALL(BO346:BO1024,ROW()-ROW($BO$1027)+1),"")</f>
        <v>0</v>
      </c>
      <c r="BP1547">
        <f>IFERROR(SMALL(BP346:BP1024,ROW()-ROW($BP$1027)+1),"")</f>
        <v>0</v>
      </c>
      <c r="BQ1547">
        <f>IFERROR(SMALL(BQ346:BQ1024,ROW()-ROW($BQ$1027)+1),"")</f>
        <v>0</v>
      </c>
      <c r="BR1547">
        <f>IFERROR(SMALL(BR346:BR1024,ROW()-ROW($BR$1027)+1),"")</f>
        <v>0</v>
      </c>
    </row>
    <row r="1548" spans="5:70">
      <c r="E1548">
        <f>IFERROR(SMALL(E346:E1024,ROW()-ROW($E$1027)+1),"")</f>
        <v>0</v>
      </c>
      <c r="F1548">
        <f>IFERROR(SMALL(F346:F1024,ROW()-ROW($F$1027)+1),"")</f>
        <v>0</v>
      </c>
      <c r="G1548">
        <f>IFERROR(SMALL(G346:G1024,ROW()-ROW($G$1027)+1),"")</f>
        <v>0</v>
      </c>
      <c r="H1548">
        <f>IFERROR(SMALL(H346:H1024,ROW()-ROW($H$1027)+1),"")</f>
        <v>0</v>
      </c>
      <c r="I1548">
        <f>IFERROR(SMALL(I346:I1024,ROW()-ROW($I$1027)+1),"")</f>
        <v>0</v>
      </c>
      <c r="J1548">
        <f>IFERROR(SMALL(J346:J1024,ROW()-ROW($J$1027)+1),"")</f>
        <v>0</v>
      </c>
      <c r="K1548">
        <f>IFERROR(SMALL(K346:K1024,ROW()-ROW($K$1027)+1),"")</f>
        <v>0</v>
      </c>
      <c r="L1548">
        <f>IFERROR(SMALL(L346:L1024,ROW()-ROW($L$1027)+1),"")</f>
        <v>0</v>
      </c>
      <c r="M1548">
        <f>IFERROR(SMALL(M346:M1024,ROW()-ROW($M$1027)+1),"")</f>
        <v>0</v>
      </c>
      <c r="N1548">
        <f>IFERROR(SMALL(N346:N1024,ROW()-ROW($N$1027)+1),"")</f>
        <v>0</v>
      </c>
      <c r="O1548">
        <f>IFERROR(SMALL(O346:O1024,ROW()-ROW($O$1027)+1),"")</f>
        <v>0</v>
      </c>
      <c r="P1548">
        <f>IFERROR(SMALL(P346:P1024,ROW()-ROW($P$1027)+1),"")</f>
        <v>0</v>
      </c>
      <c r="Q1548">
        <f>IFERROR(SMALL(Q346:Q1024,ROW()-ROW($Q$1027)+1),"")</f>
        <v>0</v>
      </c>
      <c r="R1548">
        <f>IFERROR(SMALL(R346:R1024,ROW()-ROW($R$1027)+1),"")</f>
        <v>0</v>
      </c>
      <c r="S1548">
        <f>IFERROR(SMALL(S346:S1024,ROW()-ROW($S$1027)+1),"")</f>
        <v>0</v>
      </c>
      <c r="T1548">
        <f>IFERROR(SMALL(T346:T1024,ROW()-ROW($T$1027)+1),"")</f>
        <v>0</v>
      </c>
      <c r="U1548">
        <f>IFERROR(SMALL(U346:U1024,ROW()-ROW($U$1027)+1),"")</f>
        <v>0</v>
      </c>
      <c r="V1548">
        <f>IFERROR(SMALL(V346:V1024,ROW()-ROW($V$1027)+1),"")</f>
        <v>0</v>
      </c>
      <c r="W1548">
        <f>IFERROR(SMALL(W346:W1024,ROW()-ROW($W$1027)+1),"")</f>
        <v>0</v>
      </c>
      <c r="X1548">
        <f>IFERROR(SMALL(X346:X1024,ROW()-ROW($X$1027)+1),"")</f>
        <v>0</v>
      </c>
      <c r="Y1548">
        <f>IFERROR(SMALL(Y346:Y1024,ROW()-ROW($Y$1027)+1),"")</f>
        <v>0</v>
      </c>
      <c r="Z1548">
        <f>IFERROR(SMALL(Z346:Z1024,ROW()-ROW($Z$1027)+1),"")</f>
        <v>0</v>
      </c>
      <c r="AA1548">
        <f>IFERROR(SMALL(AA346:AA1024,ROW()-ROW($AA$1027)+1),"")</f>
        <v>0</v>
      </c>
      <c r="AB1548">
        <f>IFERROR(SMALL(AB346:AB1024,ROW()-ROW($AB$1027)+1),"")</f>
        <v>0</v>
      </c>
      <c r="AC1548">
        <f>IFERROR(SMALL(AC346:AC1024,ROW()-ROW($AC$1027)+1),"")</f>
        <v>0</v>
      </c>
      <c r="AD1548">
        <f>IFERROR(SMALL(AD346:AD1024,ROW()-ROW($AD$1027)+1),"")</f>
        <v>0</v>
      </c>
      <c r="AE1548">
        <f>IFERROR(SMALL(AE346:AE1024,ROW()-ROW($AE$1027)+1),"")</f>
        <v>0</v>
      </c>
      <c r="AF1548">
        <f>IFERROR(SMALL(AF346:AF1024,ROW()-ROW($AF$1027)+1),"")</f>
        <v>0</v>
      </c>
      <c r="AG1548">
        <f>IFERROR(SMALL(AG346:AG1024,ROW()-ROW($AG$1027)+1),"")</f>
        <v>0</v>
      </c>
      <c r="AH1548">
        <f>IFERROR(SMALL(AH346:AH1024,ROW()-ROW($AH$1027)+1),"")</f>
        <v>0</v>
      </c>
      <c r="AI1548">
        <f>IFERROR(SMALL(AI346:AI1024,ROW()-ROW($AI$1027)+1),"")</f>
        <v>0</v>
      </c>
      <c r="AJ1548">
        <f>IFERROR(SMALL(AJ346:AJ1024,ROW()-ROW($AJ$1027)+1),"")</f>
        <v>0</v>
      </c>
      <c r="AM1548">
        <f>IFERROR(SMALL(AM346:AM1024,ROW()-ROW($AM$1027)+1),"")</f>
        <v>0</v>
      </c>
      <c r="AN1548">
        <f>IFERROR(SMALL(AN346:AN1024,ROW()-ROW($AN$1027)+1),"")</f>
        <v>0</v>
      </c>
      <c r="AO1548">
        <f>IFERROR(SMALL(AO346:AO1024,ROW()-ROW($AO$1027)+1),"")</f>
        <v>0</v>
      </c>
      <c r="AP1548">
        <f>IFERROR(SMALL(AP346:AP1024,ROW()-ROW($AP$1027)+1),"")</f>
        <v>0</v>
      </c>
      <c r="AQ1548">
        <f>IFERROR(SMALL(AQ346:AQ1024,ROW()-ROW($AQ$1027)+1),"")</f>
        <v>0</v>
      </c>
      <c r="AR1548">
        <f>IFERROR(SMALL(AR346:AR1024,ROW()-ROW($AR$1027)+1),"")</f>
        <v>0</v>
      </c>
      <c r="AS1548">
        <f>IFERROR(SMALL(AS346:AS1024,ROW()-ROW($AS$1027)+1),"")</f>
        <v>0</v>
      </c>
      <c r="AT1548">
        <f>IFERROR(SMALL(AT346:AT1024,ROW()-ROW($AT$1027)+1),"")</f>
        <v>0</v>
      </c>
      <c r="AU1548">
        <f>IFERROR(SMALL(AU346:AU1024,ROW()-ROW($AU$1027)+1),"")</f>
        <v>0</v>
      </c>
      <c r="AV1548">
        <f>IFERROR(SMALL(AV346:AV1024,ROW()-ROW($AV$1027)+1),"")</f>
        <v>0</v>
      </c>
      <c r="AW1548">
        <f>IFERROR(SMALL(AW346:AW1024,ROW()-ROW($AW$1027)+1),"")</f>
        <v>0</v>
      </c>
      <c r="AX1548">
        <f>IFERROR(SMALL(AX346:AX1024,ROW()-ROW($AX$1027)+1),"")</f>
        <v>0</v>
      </c>
      <c r="AY1548">
        <f>IFERROR(SMALL(AY346:AY1024,ROW()-ROW($AY$1027)+1),"")</f>
        <v>0</v>
      </c>
      <c r="AZ1548">
        <f>IFERROR(SMALL(AZ346:AZ1024,ROW()-ROW($AZ$1027)+1),"")</f>
        <v>0</v>
      </c>
      <c r="BA1548">
        <f>IFERROR(SMALL(BA346:BA1024,ROW()-ROW($BA$1027)+1),"")</f>
        <v>0</v>
      </c>
      <c r="BB1548">
        <f>IFERROR(SMALL(BB346:BB1024,ROW()-ROW($BB$1027)+1),"")</f>
        <v>0</v>
      </c>
      <c r="BC1548">
        <f>IFERROR(SMALL(BC346:BC1024,ROW()-ROW($BC$1027)+1),"")</f>
        <v>0</v>
      </c>
      <c r="BD1548">
        <f>IFERROR(SMALL(BD346:BD1024,ROW()-ROW($BD$1027)+1),"")</f>
        <v>0</v>
      </c>
      <c r="BE1548">
        <f>IFERROR(SMALL(BE346:BE1024,ROW()-ROW($BE$1027)+1),"")</f>
        <v>0</v>
      </c>
      <c r="BF1548">
        <f>IFERROR(SMALL(BF346:BF1024,ROW()-ROW($BF$1027)+1),"")</f>
        <v>0</v>
      </c>
      <c r="BG1548">
        <f>IFERROR(SMALL(BG346:BG1024,ROW()-ROW($BG$1027)+1),"")</f>
        <v>0</v>
      </c>
      <c r="BH1548">
        <f>IFERROR(SMALL(BH346:BH1024,ROW()-ROW($BH$1027)+1),"")</f>
        <v>0</v>
      </c>
      <c r="BI1548">
        <f>IFERROR(SMALL(BI346:BI1024,ROW()-ROW($BI$1027)+1),"")</f>
        <v>0</v>
      </c>
      <c r="BJ1548">
        <f>IFERROR(SMALL(BJ346:BJ1024,ROW()-ROW($BJ$1027)+1),"")</f>
        <v>0</v>
      </c>
      <c r="BK1548">
        <f>IFERROR(SMALL(BK346:BK1024,ROW()-ROW($BK$1027)+1),"")</f>
        <v>0</v>
      </c>
      <c r="BL1548">
        <f>IFERROR(SMALL(BL346:BL1024,ROW()-ROW($BL$1027)+1),"")</f>
        <v>0</v>
      </c>
      <c r="BM1548">
        <f>IFERROR(SMALL(BM346:BM1024,ROW()-ROW($BM$1027)+1),"")</f>
        <v>0</v>
      </c>
      <c r="BN1548">
        <f>IFERROR(SMALL(BN346:BN1024,ROW()-ROW($BN$1027)+1),"")</f>
        <v>0</v>
      </c>
      <c r="BO1548">
        <f>IFERROR(SMALL(BO346:BO1024,ROW()-ROW($BO$1027)+1),"")</f>
        <v>0</v>
      </c>
      <c r="BP1548">
        <f>IFERROR(SMALL(BP346:BP1024,ROW()-ROW($BP$1027)+1),"")</f>
        <v>0</v>
      </c>
      <c r="BQ1548">
        <f>IFERROR(SMALL(BQ346:BQ1024,ROW()-ROW($BQ$1027)+1),"")</f>
        <v>0</v>
      </c>
      <c r="BR1548">
        <f>IFERROR(SMALL(BR346:BR1024,ROW()-ROW($BR$1027)+1),"")</f>
        <v>0</v>
      </c>
    </row>
    <row r="1549" spans="5:70">
      <c r="E1549">
        <f>IFERROR(SMALL(E346:E1024,ROW()-ROW($E$1027)+1),"")</f>
        <v>0</v>
      </c>
      <c r="F1549">
        <f>IFERROR(SMALL(F346:F1024,ROW()-ROW($F$1027)+1),"")</f>
        <v>0</v>
      </c>
      <c r="G1549">
        <f>IFERROR(SMALL(G346:G1024,ROW()-ROW($G$1027)+1),"")</f>
        <v>0</v>
      </c>
      <c r="H1549">
        <f>IFERROR(SMALL(H346:H1024,ROW()-ROW($H$1027)+1),"")</f>
        <v>0</v>
      </c>
      <c r="I1549">
        <f>IFERROR(SMALL(I346:I1024,ROW()-ROW($I$1027)+1),"")</f>
        <v>0</v>
      </c>
      <c r="J1549">
        <f>IFERROR(SMALL(J346:J1024,ROW()-ROW($J$1027)+1),"")</f>
        <v>0</v>
      </c>
      <c r="K1549">
        <f>IFERROR(SMALL(K346:K1024,ROW()-ROW($K$1027)+1),"")</f>
        <v>0</v>
      </c>
      <c r="L1549">
        <f>IFERROR(SMALL(L346:L1024,ROW()-ROW($L$1027)+1),"")</f>
        <v>0</v>
      </c>
      <c r="M1549">
        <f>IFERROR(SMALL(M346:M1024,ROW()-ROW($M$1027)+1),"")</f>
        <v>0</v>
      </c>
      <c r="N1549">
        <f>IFERROR(SMALL(N346:N1024,ROW()-ROW($N$1027)+1),"")</f>
        <v>0</v>
      </c>
      <c r="O1549">
        <f>IFERROR(SMALL(O346:O1024,ROW()-ROW($O$1027)+1),"")</f>
        <v>0</v>
      </c>
      <c r="P1549">
        <f>IFERROR(SMALL(P346:P1024,ROW()-ROW($P$1027)+1),"")</f>
        <v>0</v>
      </c>
      <c r="Q1549">
        <f>IFERROR(SMALL(Q346:Q1024,ROW()-ROW($Q$1027)+1),"")</f>
        <v>0</v>
      </c>
      <c r="R1549">
        <f>IFERROR(SMALL(R346:R1024,ROW()-ROW($R$1027)+1),"")</f>
        <v>0</v>
      </c>
      <c r="S1549">
        <f>IFERROR(SMALL(S346:S1024,ROW()-ROW($S$1027)+1),"")</f>
        <v>0</v>
      </c>
      <c r="T1549">
        <f>IFERROR(SMALL(T346:T1024,ROW()-ROW($T$1027)+1),"")</f>
        <v>0</v>
      </c>
      <c r="U1549">
        <f>IFERROR(SMALL(U346:U1024,ROW()-ROW($U$1027)+1),"")</f>
        <v>0</v>
      </c>
      <c r="V1549">
        <f>IFERROR(SMALL(V346:V1024,ROW()-ROW($V$1027)+1),"")</f>
        <v>0</v>
      </c>
      <c r="W1549">
        <f>IFERROR(SMALL(W346:W1024,ROW()-ROW($W$1027)+1),"")</f>
        <v>0</v>
      </c>
      <c r="X1549">
        <f>IFERROR(SMALL(X346:X1024,ROW()-ROW($X$1027)+1),"")</f>
        <v>0</v>
      </c>
      <c r="Y1549">
        <f>IFERROR(SMALL(Y346:Y1024,ROW()-ROW($Y$1027)+1),"")</f>
        <v>0</v>
      </c>
      <c r="Z1549">
        <f>IFERROR(SMALL(Z346:Z1024,ROW()-ROW($Z$1027)+1),"")</f>
        <v>0</v>
      </c>
      <c r="AA1549">
        <f>IFERROR(SMALL(AA346:AA1024,ROW()-ROW($AA$1027)+1),"")</f>
        <v>0</v>
      </c>
      <c r="AB1549">
        <f>IFERROR(SMALL(AB346:AB1024,ROW()-ROW($AB$1027)+1),"")</f>
        <v>0</v>
      </c>
      <c r="AC1549">
        <f>IFERROR(SMALL(AC346:AC1024,ROW()-ROW($AC$1027)+1),"")</f>
        <v>0</v>
      </c>
      <c r="AD1549">
        <f>IFERROR(SMALL(AD346:AD1024,ROW()-ROW($AD$1027)+1),"")</f>
        <v>0</v>
      </c>
      <c r="AE1549">
        <f>IFERROR(SMALL(AE346:AE1024,ROW()-ROW($AE$1027)+1),"")</f>
        <v>0</v>
      </c>
      <c r="AF1549">
        <f>IFERROR(SMALL(AF346:AF1024,ROW()-ROW($AF$1027)+1),"")</f>
        <v>0</v>
      </c>
      <c r="AG1549">
        <f>IFERROR(SMALL(AG346:AG1024,ROW()-ROW($AG$1027)+1),"")</f>
        <v>0</v>
      </c>
      <c r="AH1549">
        <f>IFERROR(SMALL(AH346:AH1024,ROW()-ROW($AH$1027)+1),"")</f>
        <v>0</v>
      </c>
      <c r="AI1549">
        <f>IFERROR(SMALL(AI346:AI1024,ROW()-ROW($AI$1027)+1),"")</f>
        <v>0</v>
      </c>
      <c r="AJ1549">
        <f>IFERROR(SMALL(AJ346:AJ1024,ROW()-ROW($AJ$1027)+1),"")</f>
        <v>0</v>
      </c>
      <c r="AM1549">
        <f>IFERROR(SMALL(AM346:AM1024,ROW()-ROW($AM$1027)+1),"")</f>
        <v>0</v>
      </c>
      <c r="AN1549">
        <f>IFERROR(SMALL(AN346:AN1024,ROW()-ROW($AN$1027)+1),"")</f>
        <v>0</v>
      </c>
      <c r="AO1549">
        <f>IFERROR(SMALL(AO346:AO1024,ROW()-ROW($AO$1027)+1),"")</f>
        <v>0</v>
      </c>
      <c r="AP1549">
        <f>IFERROR(SMALL(AP346:AP1024,ROW()-ROW($AP$1027)+1),"")</f>
        <v>0</v>
      </c>
      <c r="AQ1549">
        <f>IFERROR(SMALL(AQ346:AQ1024,ROW()-ROW($AQ$1027)+1),"")</f>
        <v>0</v>
      </c>
      <c r="AR1549">
        <f>IFERROR(SMALL(AR346:AR1024,ROW()-ROW($AR$1027)+1),"")</f>
        <v>0</v>
      </c>
      <c r="AS1549">
        <f>IFERROR(SMALL(AS346:AS1024,ROW()-ROW($AS$1027)+1),"")</f>
        <v>0</v>
      </c>
      <c r="AT1549">
        <f>IFERROR(SMALL(AT346:AT1024,ROW()-ROW($AT$1027)+1),"")</f>
        <v>0</v>
      </c>
      <c r="AU1549">
        <f>IFERROR(SMALL(AU346:AU1024,ROW()-ROW($AU$1027)+1),"")</f>
        <v>0</v>
      </c>
      <c r="AV1549">
        <f>IFERROR(SMALL(AV346:AV1024,ROW()-ROW($AV$1027)+1),"")</f>
        <v>0</v>
      </c>
      <c r="AW1549">
        <f>IFERROR(SMALL(AW346:AW1024,ROW()-ROW($AW$1027)+1),"")</f>
        <v>0</v>
      </c>
      <c r="AX1549">
        <f>IFERROR(SMALL(AX346:AX1024,ROW()-ROW($AX$1027)+1),"")</f>
        <v>0</v>
      </c>
      <c r="AY1549">
        <f>IFERROR(SMALL(AY346:AY1024,ROW()-ROW($AY$1027)+1),"")</f>
        <v>0</v>
      </c>
      <c r="AZ1549">
        <f>IFERROR(SMALL(AZ346:AZ1024,ROW()-ROW($AZ$1027)+1),"")</f>
        <v>0</v>
      </c>
      <c r="BA1549">
        <f>IFERROR(SMALL(BA346:BA1024,ROW()-ROW($BA$1027)+1),"")</f>
        <v>0</v>
      </c>
      <c r="BB1549">
        <f>IFERROR(SMALL(BB346:BB1024,ROW()-ROW($BB$1027)+1),"")</f>
        <v>0</v>
      </c>
      <c r="BC1549">
        <f>IFERROR(SMALL(BC346:BC1024,ROW()-ROW($BC$1027)+1),"")</f>
        <v>0</v>
      </c>
      <c r="BD1549">
        <f>IFERROR(SMALL(BD346:BD1024,ROW()-ROW($BD$1027)+1),"")</f>
        <v>0</v>
      </c>
      <c r="BE1549">
        <f>IFERROR(SMALL(BE346:BE1024,ROW()-ROW($BE$1027)+1),"")</f>
        <v>0</v>
      </c>
      <c r="BF1549">
        <f>IFERROR(SMALL(BF346:BF1024,ROW()-ROW($BF$1027)+1),"")</f>
        <v>0</v>
      </c>
      <c r="BG1549">
        <f>IFERROR(SMALL(BG346:BG1024,ROW()-ROW($BG$1027)+1),"")</f>
        <v>0</v>
      </c>
      <c r="BH1549">
        <f>IFERROR(SMALL(BH346:BH1024,ROW()-ROW($BH$1027)+1),"")</f>
        <v>0</v>
      </c>
      <c r="BI1549">
        <f>IFERROR(SMALL(BI346:BI1024,ROW()-ROW($BI$1027)+1),"")</f>
        <v>0</v>
      </c>
      <c r="BJ1549">
        <f>IFERROR(SMALL(BJ346:BJ1024,ROW()-ROW($BJ$1027)+1),"")</f>
        <v>0</v>
      </c>
      <c r="BK1549">
        <f>IFERROR(SMALL(BK346:BK1024,ROW()-ROW($BK$1027)+1),"")</f>
        <v>0</v>
      </c>
      <c r="BL1549">
        <f>IFERROR(SMALL(BL346:BL1024,ROW()-ROW($BL$1027)+1),"")</f>
        <v>0</v>
      </c>
      <c r="BM1549">
        <f>IFERROR(SMALL(BM346:BM1024,ROW()-ROW($BM$1027)+1),"")</f>
        <v>0</v>
      </c>
      <c r="BN1549">
        <f>IFERROR(SMALL(BN346:BN1024,ROW()-ROW($BN$1027)+1),"")</f>
        <v>0</v>
      </c>
      <c r="BO1549">
        <f>IFERROR(SMALL(BO346:BO1024,ROW()-ROW($BO$1027)+1),"")</f>
        <v>0</v>
      </c>
      <c r="BP1549">
        <f>IFERROR(SMALL(BP346:BP1024,ROW()-ROW($BP$1027)+1),"")</f>
        <v>0</v>
      </c>
      <c r="BQ1549">
        <f>IFERROR(SMALL(BQ346:BQ1024,ROW()-ROW($BQ$1027)+1),"")</f>
        <v>0</v>
      </c>
      <c r="BR1549">
        <f>IFERROR(SMALL(BR346:BR1024,ROW()-ROW($BR$1027)+1),"")</f>
        <v>0</v>
      </c>
    </row>
    <row r="1550" spans="5:70">
      <c r="E1550">
        <f>IFERROR(SMALL(E346:E1024,ROW()-ROW($E$1027)+1),"")</f>
        <v>0</v>
      </c>
      <c r="F1550">
        <f>IFERROR(SMALL(F346:F1024,ROW()-ROW($F$1027)+1),"")</f>
        <v>0</v>
      </c>
      <c r="G1550">
        <f>IFERROR(SMALL(G346:G1024,ROW()-ROW($G$1027)+1),"")</f>
        <v>0</v>
      </c>
      <c r="H1550">
        <f>IFERROR(SMALL(H346:H1024,ROW()-ROW($H$1027)+1),"")</f>
        <v>0</v>
      </c>
      <c r="I1550">
        <f>IFERROR(SMALL(I346:I1024,ROW()-ROW($I$1027)+1),"")</f>
        <v>0</v>
      </c>
      <c r="J1550">
        <f>IFERROR(SMALL(J346:J1024,ROW()-ROW($J$1027)+1),"")</f>
        <v>0</v>
      </c>
      <c r="K1550">
        <f>IFERROR(SMALL(K346:K1024,ROW()-ROW($K$1027)+1),"")</f>
        <v>0</v>
      </c>
      <c r="L1550">
        <f>IFERROR(SMALL(L346:L1024,ROW()-ROW($L$1027)+1),"")</f>
        <v>0</v>
      </c>
      <c r="M1550">
        <f>IFERROR(SMALL(M346:M1024,ROW()-ROW($M$1027)+1),"")</f>
        <v>0</v>
      </c>
      <c r="N1550">
        <f>IFERROR(SMALL(N346:N1024,ROW()-ROW($N$1027)+1),"")</f>
        <v>0</v>
      </c>
      <c r="O1550">
        <f>IFERROR(SMALL(O346:O1024,ROW()-ROW($O$1027)+1),"")</f>
        <v>0</v>
      </c>
      <c r="P1550">
        <f>IFERROR(SMALL(P346:P1024,ROW()-ROW($P$1027)+1),"")</f>
        <v>0</v>
      </c>
      <c r="Q1550">
        <f>IFERROR(SMALL(Q346:Q1024,ROW()-ROW($Q$1027)+1),"")</f>
        <v>0</v>
      </c>
      <c r="R1550">
        <f>IFERROR(SMALL(R346:R1024,ROW()-ROW($R$1027)+1),"")</f>
        <v>0</v>
      </c>
      <c r="S1550">
        <f>IFERROR(SMALL(S346:S1024,ROW()-ROW($S$1027)+1),"")</f>
        <v>0</v>
      </c>
      <c r="T1550">
        <f>IFERROR(SMALL(T346:T1024,ROW()-ROW($T$1027)+1),"")</f>
        <v>0</v>
      </c>
      <c r="U1550">
        <f>IFERROR(SMALL(U346:U1024,ROW()-ROW($U$1027)+1),"")</f>
        <v>0</v>
      </c>
      <c r="V1550">
        <f>IFERROR(SMALL(V346:V1024,ROW()-ROW($V$1027)+1),"")</f>
        <v>0</v>
      </c>
      <c r="W1550">
        <f>IFERROR(SMALL(W346:W1024,ROW()-ROW($W$1027)+1),"")</f>
        <v>0</v>
      </c>
      <c r="X1550">
        <f>IFERROR(SMALL(X346:X1024,ROW()-ROW($X$1027)+1),"")</f>
        <v>0</v>
      </c>
      <c r="Y1550">
        <f>IFERROR(SMALL(Y346:Y1024,ROW()-ROW($Y$1027)+1),"")</f>
        <v>0</v>
      </c>
      <c r="Z1550">
        <f>IFERROR(SMALL(Z346:Z1024,ROW()-ROW($Z$1027)+1),"")</f>
        <v>0</v>
      </c>
      <c r="AA1550">
        <f>IFERROR(SMALL(AA346:AA1024,ROW()-ROW($AA$1027)+1),"")</f>
        <v>0</v>
      </c>
      <c r="AB1550">
        <f>IFERROR(SMALL(AB346:AB1024,ROW()-ROW($AB$1027)+1),"")</f>
        <v>0</v>
      </c>
      <c r="AC1550">
        <f>IFERROR(SMALL(AC346:AC1024,ROW()-ROW($AC$1027)+1),"")</f>
        <v>0</v>
      </c>
      <c r="AD1550">
        <f>IFERROR(SMALL(AD346:AD1024,ROW()-ROW($AD$1027)+1),"")</f>
        <v>0</v>
      </c>
      <c r="AE1550">
        <f>IFERROR(SMALL(AE346:AE1024,ROW()-ROW($AE$1027)+1),"")</f>
        <v>0</v>
      </c>
      <c r="AF1550">
        <f>IFERROR(SMALL(AF346:AF1024,ROW()-ROW($AF$1027)+1),"")</f>
        <v>0</v>
      </c>
      <c r="AG1550">
        <f>IFERROR(SMALL(AG346:AG1024,ROW()-ROW($AG$1027)+1),"")</f>
        <v>0</v>
      </c>
      <c r="AH1550">
        <f>IFERROR(SMALL(AH346:AH1024,ROW()-ROW($AH$1027)+1),"")</f>
        <v>0</v>
      </c>
      <c r="AI1550">
        <f>IFERROR(SMALL(AI346:AI1024,ROW()-ROW($AI$1027)+1),"")</f>
        <v>0</v>
      </c>
      <c r="AJ1550">
        <f>IFERROR(SMALL(AJ346:AJ1024,ROW()-ROW($AJ$1027)+1),"")</f>
        <v>0</v>
      </c>
      <c r="AM1550">
        <f>IFERROR(SMALL(AM346:AM1024,ROW()-ROW($AM$1027)+1),"")</f>
        <v>0</v>
      </c>
      <c r="AN1550">
        <f>IFERROR(SMALL(AN346:AN1024,ROW()-ROW($AN$1027)+1),"")</f>
        <v>0</v>
      </c>
      <c r="AO1550">
        <f>IFERROR(SMALL(AO346:AO1024,ROW()-ROW($AO$1027)+1),"")</f>
        <v>0</v>
      </c>
      <c r="AP1550">
        <f>IFERROR(SMALL(AP346:AP1024,ROW()-ROW($AP$1027)+1),"")</f>
        <v>0</v>
      </c>
      <c r="AQ1550">
        <f>IFERROR(SMALL(AQ346:AQ1024,ROW()-ROW($AQ$1027)+1),"")</f>
        <v>0</v>
      </c>
      <c r="AR1550">
        <f>IFERROR(SMALL(AR346:AR1024,ROW()-ROW($AR$1027)+1),"")</f>
        <v>0</v>
      </c>
      <c r="AS1550">
        <f>IFERROR(SMALL(AS346:AS1024,ROW()-ROW($AS$1027)+1),"")</f>
        <v>0</v>
      </c>
      <c r="AT1550">
        <f>IFERROR(SMALL(AT346:AT1024,ROW()-ROW($AT$1027)+1),"")</f>
        <v>0</v>
      </c>
      <c r="AU1550">
        <f>IFERROR(SMALL(AU346:AU1024,ROW()-ROW($AU$1027)+1),"")</f>
        <v>0</v>
      </c>
      <c r="AV1550">
        <f>IFERROR(SMALL(AV346:AV1024,ROW()-ROW($AV$1027)+1),"")</f>
        <v>0</v>
      </c>
      <c r="AW1550">
        <f>IFERROR(SMALL(AW346:AW1024,ROW()-ROW($AW$1027)+1),"")</f>
        <v>0</v>
      </c>
      <c r="AX1550">
        <f>IFERROR(SMALL(AX346:AX1024,ROW()-ROW($AX$1027)+1),"")</f>
        <v>0</v>
      </c>
      <c r="AY1550">
        <f>IFERROR(SMALL(AY346:AY1024,ROW()-ROW($AY$1027)+1),"")</f>
        <v>0</v>
      </c>
      <c r="AZ1550">
        <f>IFERROR(SMALL(AZ346:AZ1024,ROW()-ROW($AZ$1027)+1),"")</f>
        <v>0</v>
      </c>
      <c r="BA1550">
        <f>IFERROR(SMALL(BA346:BA1024,ROW()-ROW($BA$1027)+1),"")</f>
        <v>0</v>
      </c>
      <c r="BB1550">
        <f>IFERROR(SMALL(BB346:BB1024,ROW()-ROW($BB$1027)+1),"")</f>
        <v>0</v>
      </c>
      <c r="BC1550">
        <f>IFERROR(SMALL(BC346:BC1024,ROW()-ROW($BC$1027)+1),"")</f>
        <v>0</v>
      </c>
      <c r="BD1550">
        <f>IFERROR(SMALL(BD346:BD1024,ROW()-ROW($BD$1027)+1),"")</f>
        <v>0</v>
      </c>
      <c r="BE1550">
        <f>IFERROR(SMALL(BE346:BE1024,ROW()-ROW($BE$1027)+1),"")</f>
        <v>0</v>
      </c>
      <c r="BF1550">
        <f>IFERROR(SMALL(BF346:BF1024,ROW()-ROW($BF$1027)+1),"")</f>
        <v>0</v>
      </c>
      <c r="BG1550">
        <f>IFERROR(SMALL(BG346:BG1024,ROW()-ROW($BG$1027)+1),"")</f>
        <v>0</v>
      </c>
      <c r="BH1550">
        <f>IFERROR(SMALL(BH346:BH1024,ROW()-ROW($BH$1027)+1),"")</f>
        <v>0</v>
      </c>
      <c r="BI1550">
        <f>IFERROR(SMALL(BI346:BI1024,ROW()-ROW($BI$1027)+1),"")</f>
        <v>0</v>
      </c>
      <c r="BJ1550">
        <f>IFERROR(SMALL(BJ346:BJ1024,ROW()-ROW($BJ$1027)+1),"")</f>
        <v>0</v>
      </c>
      <c r="BK1550">
        <f>IFERROR(SMALL(BK346:BK1024,ROW()-ROW($BK$1027)+1),"")</f>
        <v>0</v>
      </c>
      <c r="BL1550">
        <f>IFERROR(SMALL(BL346:BL1024,ROW()-ROW($BL$1027)+1),"")</f>
        <v>0</v>
      </c>
      <c r="BM1550">
        <f>IFERROR(SMALL(BM346:BM1024,ROW()-ROW($BM$1027)+1),"")</f>
        <v>0</v>
      </c>
      <c r="BN1550">
        <f>IFERROR(SMALL(BN346:BN1024,ROW()-ROW($BN$1027)+1),"")</f>
        <v>0</v>
      </c>
      <c r="BO1550">
        <f>IFERROR(SMALL(BO346:BO1024,ROW()-ROW($BO$1027)+1),"")</f>
        <v>0</v>
      </c>
      <c r="BP1550">
        <f>IFERROR(SMALL(BP346:BP1024,ROW()-ROW($BP$1027)+1),"")</f>
        <v>0</v>
      </c>
      <c r="BQ1550">
        <f>IFERROR(SMALL(BQ346:BQ1024,ROW()-ROW($BQ$1027)+1),"")</f>
        <v>0</v>
      </c>
      <c r="BR1550">
        <f>IFERROR(SMALL(BR346:BR1024,ROW()-ROW($BR$1027)+1),"")</f>
        <v>0</v>
      </c>
    </row>
    <row r="1551" spans="5:70">
      <c r="E1551">
        <f>IFERROR(SMALL(E346:E1024,ROW()-ROW($E$1027)+1),"")</f>
        <v>0</v>
      </c>
      <c r="F1551">
        <f>IFERROR(SMALL(F346:F1024,ROW()-ROW($F$1027)+1),"")</f>
        <v>0</v>
      </c>
      <c r="G1551">
        <f>IFERROR(SMALL(G346:G1024,ROW()-ROW($G$1027)+1),"")</f>
        <v>0</v>
      </c>
      <c r="H1551">
        <f>IFERROR(SMALL(H346:H1024,ROW()-ROW($H$1027)+1),"")</f>
        <v>0</v>
      </c>
      <c r="I1551">
        <f>IFERROR(SMALL(I346:I1024,ROW()-ROW($I$1027)+1),"")</f>
        <v>0</v>
      </c>
      <c r="J1551">
        <f>IFERROR(SMALL(J346:J1024,ROW()-ROW($J$1027)+1),"")</f>
        <v>0</v>
      </c>
      <c r="K1551">
        <f>IFERROR(SMALL(K346:K1024,ROW()-ROW($K$1027)+1),"")</f>
        <v>0</v>
      </c>
      <c r="L1551">
        <f>IFERROR(SMALL(L346:L1024,ROW()-ROW($L$1027)+1),"")</f>
        <v>0</v>
      </c>
      <c r="M1551">
        <f>IFERROR(SMALL(M346:M1024,ROW()-ROW($M$1027)+1),"")</f>
        <v>0</v>
      </c>
      <c r="N1551">
        <f>IFERROR(SMALL(N346:N1024,ROW()-ROW($N$1027)+1),"")</f>
        <v>0</v>
      </c>
      <c r="O1551">
        <f>IFERROR(SMALL(O346:O1024,ROW()-ROW($O$1027)+1),"")</f>
        <v>0</v>
      </c>
      <c r="P1551">
        <f>IFERROR(SMALL(P346:P1024,ROW()-ROW($P$1027)+1),"")</f>
        <v>0</v>
      </c>
      <c r="Q1551">
        <f>IFERROR(SMALL(Q346:Q1024,ROW()-ROW($Q$1027)+1),"")</f>
        <v>0</v>
      </c>
      <c r="R1551">
        <f>IFERROR(SMALL(R346:R1024,ROW()-ROW($R$1027)+1),"")</f>
        <v>0</v>
      </c>
      <c r="S1551">
        <f>IFERROR(SMALL(S346:S1024,ROW()-ROW($S$1027)+1),"")</f>
        <v>0</v>
      </c>
      <c r="T1551">
        <f>IFERROR(SMALL(T346:T1024,ROW()-ROW($T$1027)+1),"")</f>
        <v>0</v>
      </c>
      <c r="U1551">
        <f>IFERROR(SMALL(U346:U1024,ROW()-ROW($U$1027)+1),"")</f>
        <v>0</v>
      </c>
      <c r="V1551">
        <f>IFERROR(SMALL(V346:V1024,ROW()-ROW($V$1027)+1),"")</f>
        <v>0</v>
      </c>
      <c r="W1551">
        <f>IFERROR(SMALL(W346:W1024,ROW()-ROW($W$1027)+1),"")</f>
        <v>0</v>
      </c>
      <c r="X1551">
        <f>IFERROR(SMALL(X346:X1024,ROW()-ROW($X$1027)+1),"")</f>
        <v>0</v>
      </c>
      <c r="Y1551">
        <f>IFERROR(SMALL(Y346:Y1024,ROW()-ROW($Y$1027)+1),"")</f>
        <v>0</v>
      </c>
      <c r="Z1551">
        <f>IFERROR(SMALL(Z346:Z1024,ROW()-ROW($Z$1027)+1),"")</f>
        <v>0</v>
      </c>
      <c r="AA1551">
        <f>IFERROR(SMALL(AA346:AA1024,ROW()-ROW($AA$1027)+1),"")</f>
        <v>0</v>
      </c>
      <c r="AB1551">
        <f>IFERROR(SMALL(AB346:AB1024,ROW()-ROW($AB$1027)+1),"")</f>
        <v>0</v>
      </c>
      <c r="AC1551">
        <f>IFERROR(SMALL(AC346:AC1024,ROW()-ROW($AC$1027)+1),"")</f>
        <v>0</v>
      </c>
      <c r="AD1551">
        <f>IFERROR(SMALL(AD346:AD1024,ROW()-ROW($AD$1027)+1),"")</f>
        <v>0</v>
      </c>
      <c r="AE1551">
        <f>IFERROR(SMALL(AE346:AE1024,ROW()-ROW($AE$1027)+1),"")</f>
        <v>0</v>
      </c>
      <c r="AF1551">
        <f>IFERROR(SMALL(AF346:AF1024,ROW()-ROW($AF$1027)+1),"")</f>
        <v>0</v>
      </c>
      <c r="AG1551">
        <f>IFERROR(SMALL(AG346:AG1024,ROW()-ROW($AG$1027)+1),"")</f>
        <v>0</v>
      </c>
      <c r="AH1551">
        <f>IFERROR(SMALL(AH346:AH1024,ROW()-ROW($AH$1027)+1),"")</f>
        <v>0</v>
      </c>
      <c r="AI1551">
        <f>IFERROR(SMALL(AI346:AI1024,ROW()-ROW($AI$1027)+1),"")</f>
        <v>0</v>
      </c>
      <c r="AJ1551">
        <f>IFERROR(SMALL(AJ346:AJ1024,ROW()-ROW($AJ$1027)+1),"")</f>
        <v>0</v>
      </c>
      <c r="AM1551">
        <f>IFERROR(SMALL(AM346:AM1024,ROW()-ROW($AM$1027)+1),"")</f>
        <v>0</v>
      </c>
      <c r="AN1551">
        <f>IFERROR(SMALL(AN346:AN1024,ROW()-ROW($AN$1027)+1),"")</f>
        <v>0</v>
      </c>
      <c r="AO1551">
        <f>IFERROR(SMALL(AO346:AO1024,ROW()-ROW($AO$1027)+1),"")</f>
        <v>0</v>
      </c>
      <c r="AP1551">
        <f>IFERROR(SMALL(AP346:AP1024,ROW()-ROW($AP$1027)+1),"")</f>
        <v>0</v>
      </c>
      <c r="AQ1551">
        <f>IFERROR(SMALL(AQ346:AQ1024,ROW()-ROW($AQ$1027)+1),"")</f>
        <v>0</v>
      </c>
      <c r="AR1551">
        <f>IFERROR(SMALL(AR346:AR1024,ROW()-ROW($AR$1027)+1),"")</f>
        <v>0</v>
      </c>
      <c r="AS1551">
        <f>IFERROR(SMALL(AS346:AS1024,ROW()-ROW($AS$1027)+1),"")</f>
        <v>0</v>
      </c>
      <c r="AT1551">
        <f>IFERROR(SMALL(AT346:AT1024,ROW()-ROW($AT$1027)+1),"")</f>
        <v>0</v>
      </c>
      <c r="AU1551">
        <f>IFERROR(SMALL(AU346:AU1024,ROW()-ROW($AU$1027)+1),"")</f>
        <v>0</v>
      </c>
      <c r="AV1551">
        <f>IFERROR(SMALL(AV346:AV1024,ROW()-ROW($AV$1027)+1),"")</f>
        <v>0</v>
      </c>
      <c r="AW1551">
        <f>IFERROR(SMALL(AW346:AW1024,ROW()-ROW($AW$1027)+1),"")</f>
        <v>0</v>
      </c>
      <c r="AX1551">
        <f>IFERROR(SMALL(AX346:AX1024,ROW()-ROW($AX$1027)+1),"")</f>
        <v>0</v>
      </c>
      <c r="AY1551">
        <f>IFERROR(SMALL(AY346:AY1024,ROW()-ROW($AY$1027)+1),"")</f>
        <v>0</v>
      </c>
      <c r="AZ1551">
        <f>IFERROR(SMALL(AZ346:AZ1024,ROW()-ROW($AZ$1027)+1),"")</f>
        <v>0</v>
      </c>
      <c r="BA1551">
        <f>IFERROR(SMALL(BA346:BA1024,ROW()-ROW($BA$1027)+1),"")</f>
        <v>0</v>
      </c>
      <c r="BB1551">
        <f>IFERROR(SMALL(BB346:BB1024,ROW()-ROW($BB$1027)+1),"")</f>
        <v>0</v>
      </c>
      <c r="BC1551">
        <f>IFERROR(SMALL(BC346:BC1024,ROW()-ROW($BC$1027)+1),"")</f>
        <v>0</v>
      </c>
      <c r="BD1551">
        <f>IFERROR(SMALL(BD346:BD1024,ROW()-ROW($BD$1027)+1),"")</f>
        <v>0</v>
      </c>
      <c r="BE1551">
        <f>IFERROR(SMALL(BE346:BE1024,ROW()-ROW($BE$1027)+1),"")</f>
        <v>0</v>
      </c>
      <c r="BF1551">
        <f>IFERROR(SMALL(BF346:BF1024,ROW()-ROW($BF$1027)+1),"")</f>
        <v>0</v>
      </c>
      <c r="BG1551">
        <f>IFERROR(SMALL(BG346:BG1024,ROW()-ROW($BG$1027)+1),"")</f>
        <v>0</v>
      </c>
      <c r="BH1551">
        <f>IFERROR(SMALL(BH346:BH1024,ROW()-ROW($BH$1027)+1),"")</f>
        <v>0</v>
      </c>
      <c r="BI1551">
        <f>IFERROR(SMALL(BI346:BI1024,ROW()-ROW($BI$1027)+1),"")</f>
        <v>0</v>
      </c>
      <c r="BJ1551">
        <f>IFERROR(SMALL(BJ346:BJ1024,ROW()-ROW($BJ$1027)+1),"")</f>
        <v>0</v>
      </c>
      <c r="BK1551">
        <f>IFERROR(SMALL(BK346:BK1024,ROW()-ROW($BK$1027)+1),"")</f>
        <v>0</v>
      </c>
      <c r="BL1551">
        <f>IFERROR(SMALL(BL346:BL1024,ROW()-ROW($BL$1027)+1),"")</f>
        <v>0</v>
      </c>
      <c r="BM1551">
        <f>IFERROR(SMALL(BM346:BM1024,ROW()-ROW($BM$1027)+1),"")</f>
        <v>0</v>
      </c>
      <c r="BN1551">
        <f>IFERROR(SMALL(BN346:BN1024,ROW()-ROW($BN$1027)+1),"")</f>
        <v>0</v>
      </c>
      <c r="BO1551">
        <f>IFERROR(SMALL(BO346:BO1024,ROW()-ROW($BO$1027)+1),"")</f>
        <v>0</v>
      </c>
      <c r="BP1551">
        <f>IFERROR(SMALL(BP346:BP1024,ROW()-ROW($BP$1027)+1),"")</f>
        <v>0</v>
      </c>
      <c r="BQ1551">
        <f>IFERROR(SMALL(BQ346:BQ1024,ROW()-ROW($BQ$1027)+1),"")</f>
        <v>0</v>
      </c>
      <c r="BR1551">
        <f>IFERROR(SMALL(BR346:BR1024,ROW()-ROW($BR$1027)+1),"")</f>
        <v>0</v>
      </c>
    </row>
    <row r="1552" spans="5:70">
      <c r="E1552">
        <f>IFERROR(SMALL(E346:E1024,ROW()-ROW($E$1027)+1),"")</f>
        <v>0</v>
      </c>
      <c r="F1552">
        <f>IFERROR(SMALL(F346:F1024,ROW()-ROW($F$1027)+1),"")</f>
        <v>0</v>
      </c>
      <c r="G1552">
        <f>IFERROR(SMALL(G346:G1024,ROW()-ROW($G$1027)+1),"")</f>
        <v>0</v>
      </c>
      <c r="H1552">
        <f>IFERROR(SMALL(H346:H1024,ROW()-ROW($H$1027)+1),"")</f>
        <v>0</v>
      </c>
      <c r="I1552">
        <f>IFERROR(SMALL(I346:I1024,ROW()-ROW($I$1027)+1),"")</f>
        <v>0</v>
      </c>
      <c r="J1552">
        <f>IFERROR(SMALL(J346:J1024,ROW()-ROW($J$1027)+1),"")</f>
        <v>0</v>
      </c>
      <c r="K1552">
        <f>IFERROR(SMALL(K346:K1024,ROW()-ROW($K$1027)+1),"")</f>
        <v>0</v>
      </c>
      <c r="L1552">
        <f>IFERROR(SMALL(L346:L1024,ROW()-ROW($L$1027)+1),"")</f>
        <v>0</v>
      </c>
      <c r="M1552">
        <f>IFERROR(SMALL(M346:M1024,ROW()-ROW($M$1027)+1),"")</f>
        <v>0</v>
      </c>
      <c r="N1552">
        <f>IFERROR(SMALL(N346:N1024,ROW()-ROW($N$1027)+1),"")</f>
        <v>0</v>
      </c>
      <c r="O1552">
        <f>IFERROR(SMALL(O346:O1024,ROW()-ROW($O$1027)+1),"")</f>
        <v>0</v>
      </c>
      <c r="P1552">
        <f>IFERROR(SMALL(P346:P1024,ROW()-ROW($P$1027)+1),"")</f>
        <v>0</v>
      </c>
      <c r="Q1552">
        <f>IFERROR(SMALL(Q346:Q1024,ROW()-ROW($Q$1027)+1),"")</f>
        <v>0</v>
      </c>
      <c r="R1552">
        <f>IFERROR(SMALL(R346:R1024,ROW()-ROW($R$1027)+1),"")</f>
        <v>0</v>
      </c>
      <c r="S1552">
        <f>IFERROR(SMALL(S346:S1024,ROW()-ROW($S$1027)+1),"")</f>
        <v>0</v>
      </c>
      <c r="T1552">
        <f>IFERROR(SMALL(T346:T1024,ROW()-ROW($T$1027)+1),"")</f>
        <v>0</v>
      </c>
      <c r="U1552">
        <f>IFERROR(SMALL(U346:U1024,ROW()-ROW($U$1027)+1),"")</f>
        <v>0</v>
      </c>
      <c r="V1552">
        <f>IFERROR(SMALL(V346:V1024,ROW()-ROW($V$1027)+1),"")</f>
        <v>0</v>
      </c>
      <c r="W1552">
        <f>IFERROR(SMALL(W346:W1024,ROW()-ROW($W$1027)+1),"")</f>
        <v>0</v>
      </c>
      <c r="X1552">
        <f>IFERROR(SMALL(X346:X1024,ROW()-ROW($X$1027)+1),"")</f>
        <v>0</v>
      </c>
      <c r="Y1552">
        <f>IFERROR(SMALL(Y346:Y1024,ROW()-ROW($Y$1027)+1),"")</f>
        <v>0</v>
      </c>
      <c r="Z1552">
        <f>IFERROR(SMALL(Z346:Z1024,ROW()-ROW($Z$1027)+1),"")</f>
        <v>0</v>
      </c>
      <c r="AA1552">
        <f>IFERROR(SMALL(AA346:AA1024,ROW()-ROW($AA$1027)+1),"")</f>
        <v>0</v>
      </c>
      <c r="AB1552">
        <f>IFERROR(SMALL(AB346:AB1024,ROW()-ROW($AB$1027)+1),"")</f>
        <v>0</v>
      </c>
      <c r="AC1552">
        <f>IFERROR(SMALL(AC346:AC1024,ROW()-ROW($AC$1027)+1),"")</f>
        <v>0</v>
      </c>
      <c r="AD1552">
        <f>IFERROR(SMALL(AD346:AD1024,ROW()-ROW($AD$1027)+1),"")</f>
        <v>0</v>
      </c>
      <c r="AE1552">
        <f>IFERROR(SMALL(AE346:AE1024,ROW()-ROW($AE$1027)+1),"")</f>
        <v>0</v>
      </c>
      <c r="AF1552">
        <f>IFERROR(SMALL(AF346:AF1024,ROW()-ROW($AF$1027)+1),"")</f>
        <v>0</v>
      </c>
      <c r="AG1552">
        <f>IFERROR(SMALL(AG346:AG1024,ROW()-ROW($AG$1027)+1),"")</f>
        <v>0</v>
      </c>
      <c r="AH1552">
        <f>IFERROR(SMALL(AH346:AH1024,ROW()-ROW($AH$1027)+1),"")</f>
        <v>0</v>
      </c>
      <c r="AI1552">
        <f>IFERROR(SMALL(AI346:AI1024,ROW()-ROW($AI$1027)+1),"")</f>
        <v>0</v>
      </c>
      <c r="AJ1552">
        <f>IFERROR(SMALL(AJ346:AJ1024,ROW()-ROW($AJ$1027)+1),"")</f>
        <v>0</v>
      </c>
      <c r="AM1552">
        <f>IFERROR(SMALL(AM346:AM1024,ROW()-ROW($AM$1027)+1),"")</f>
        <v>0</v>
      </c>
      <c r="AN1552">
        <f>IFERROR(SMALL(AN346:AN1024,ROW()-ROW($AN$1027)+1),"")</f>
        <v>0</v>
      </c>
      <c r="AO1552">
        <f>IFERROR(SMALL(AO346:AO1024,ROW()-ROW($AO$1027)+1),"")</f>
        <v>0</v>
      </c>
      <c r="AP1552">
        <f>IFERROR(SMALL(AP346:AP1024,ROW()-ROW($AP$1027)+1),"")</f>
        <v>0</v>
      </c>
      <c r="AQ1552">
        <f>IFERROR(SMALL(AQ346:AQ1024,ROW()-ROW($AQ$1027)+1),"")</f>
        <v>0</v>
      </c>
      <c r="AR1552">
        <f>IFERROR(SMALL(AR346:AR1024,ROW()-ROW($AR$1027)+1),"")</f>
        <v>0</v>
      </c>
      <c r="AS1552">
        <f>IFERROR(SMALL(AS346:AS1024,ROW()-ROW($AS$1027)+1),"")</f>
        <v>0</v>
      </c>
      <c r="AT1552">
        <f>IFERROR(SMALL(AT346:AT1024,ROW()-ROW($AT$1027)+1),"")</f>
        <v>0</v>
      </c>
      <c r="AU1552">
        <f>IFERROR(SMALL(AU346:AU1024,ROW()-ROW($AU$1027)+1),"")</f>
        <v>0</v>
      </c>
      <c r="AV1552">
        <f>IFERROR(SMALL(AV346:AV1024,ROW()-ROW($AV$1027)+1),"")</f>
        <v>0</v>
      </c>
      <c r="AW1552">
        <f>IFERROR(SMALL(AW346:AW1024,ROW()-ROW($AW$1027)+1),"")</f>
        <v>0</v>
      </c>
      <c r="AX1552">
        <f>IFERROR(SMALL(AX346:AX1024,ROW()-ROW($AX$1027)+1),"")</f>
        <v>0</v>
      </c>
      <c r="AY1552">
        <f>IFERROR(SMALL(AY346:AY1024,ROW()-ROW($AY$1027)+1),"")</f>
        <v>0</v>
      </c>
      <c r="AZ1552">
        <f>IFERROR(SMALL(AZ346:AZ1024,ROW()-ROW($AZ$1027)+1),"")</f>
        <v>0</v>
      </c>
      <c r="BA1552">
        <f>IFERROR(SMALL(BA346:BA1024,ROW()-ROW($BA$1027)+1),"")</f>
        <v>0</v>
      </c>
      <c r="BB1552">
        <f>IFERROR(SMALL(BB346:BB1024,ROW()-ROW($BB$1027)+1),"")</f>
        <v>0</v>
      </c>
      <c r="BC1552">
        <f>IFERROR(SMALL(BC346:BC1024,ROW()-ROW($BC$1027)+1),"")</f>
        <v>0</v>
      </c>
      <c r="BD1552">
        <f>IFERROR(SMALL(BD346:BD1024,ROW()-ROW($BD$1027)+1),"")</f>
        <v>0</v>
      </c>
      <c r="BE1552">
        <f>IFERROR(SMALL(BE346:BE1024,ROW()-ROW($BE$1027)+1),"")</f>
        <v>0</v>
      </c>
      <c r="BF1552">
        <f>IFERROR(SMALL(BF346:BF1024,ROW()-ROW($BF$1027)+1),"")</f>
        <v>0</v>
      </c>
      <c r="BG1552">
        <f>IFERROR(SMALL(BG346:BG1024,ROW()-ROW($BG$1027)+1),"")</f>
        <v>0</v>
      </c>
      <c r="BH1552">
        <f>IFERROR(SMALL(BH346:BH1024,ROW()-ROW($BH$1027)+1),"")</f>
        <v>0</v>
      </c>
      <c r="BI1552">
        <f>IFERROR(SMALL(BI346:BI1024,ROW()-ROW($BI$1027)+1),"")</f>
        <v>0</v>
      </c>
      <c r="BJ1552">
        <f>IFERROR(SMALL(BJ346:BJ1024,ROW()-ROW($BJ$1027)+1),"")</f>
        <v>0</v>
      </c>
      <c r="BK1552">
        <f>IFERROR(SMALL(BK346:BK1024,ROW()-ROW($BK$1027)+1),"")</f>
        <v>0</v>
      </c>
      <c r="BL1552">
        <f>IFERROR(SMALL(BL346:BL1024,ROW()-ROW($BL$1027)+1),"")</f>
        <v>0</v>
      </c>
      <c r="BM1552">
        <f>IFERROR(SMALL(BM346:BM1024,ROW()-ROW($BM$1027)+1),"")</f>
        <v>0</v>
      </c>
      <c r="BN1552">
        <f>IFERROR(SMALL(BN346:BN1024,ROW()-ROW($BN$1027)+1),"")</f>
        <v>0</v>
      </c>
      <c r="BO1552">
        <f>IFERROR(SMALL(BO346:BO1024,ROW()-ROW($BO$1027)+1),"")</f>
        <v>0</v>
      </c>
      <c r="BP1552">
        <f>IFERROR(SMALL(BP346:BP1024,ROW()-ROW($BP$1027)+1),"")</f>
        <v>0</v>
      </c>
      <c r="BQ1552">
        <f>IFERROR(SMALL(BQ346:BQ1024,ROW()-ROW($BQ$1027)+1),"")</f>
        <v>0</v>
      </c>
      <c r="BR1552">
        <f>IFERROR(SMALL(BR346:BR1024,ROW()-ROW($BR$1027)+1),"")</f>
        <v>0</v>
      </c>
    </row>
    <row r="1553" spans="5:70">
      <c r="E1553">
        <f>IFERROR(SMALL(E346:E1024,ROW()-ROW($E$1027)+1),"")</f>
        <v>0</v>
      </c>
      <c r="F1553">
        <f>IFERROR(SMALL(F346:F1024,ROW()-ROW($F$1027)+1),"")</f>
        <v>0</v>
      </c>
      <c r="G1553">
        <f>IFERROR(SMALL(G346:G1024,ROW()-ROW($G$1027)+1),"")</f>
        <v>0</v>
      </c>
      <c r="H1553">
        <f>IFERROR(SMALL(H346:H1024,ROW()-ROW($H$1027)+1),"")</f>
        <v>0</v>
      </c>
      <c r="I1553">
        <f>IFERROR(SMALL(I346:I1024,ROW()-ROW($I$1027)+1),"")</f>
        <v>0</v>
      </c>
      <c r="J1553">
        <f>IFERROR(SMALL(J346:J1024,ROW()-ROW($J$1027)+1),"")</f>
        <v>0</v>
      </c>
      <c r="K1553">
        <f>IFERROR(SMALL(K346:K1024,ROW()-ROW($K$1027)+1),"")</f>
        <v>0</v>
      </c>
      <c r="L1553">
        <f>IFERROR(SMALL(L346:L1024,ROW()-ROW($L$1027)+1),"")</f>
        <v>0</v>
      </c>
      <c r="M1553">
        <f>IFERROR(SMALL(M346:M1024,ROW()-ROW($M$1027)+1),"")</f>
        <v>0</v>
      </c>
      <c r="N1553">
        <f>IFERROR(SMALL(N346:N1024,ROW()-ROW($N$1027)+1),"")</f>
        <v>0</v>
      </c>
      <c r="O1553">
        <f>IFERROR(SMALL(O346:O1024,ROW()-ROW($O$1027)+1),"")</f>
        <v>0</v>
      </c>
      <c r="P1553">
        <f>IFERROR(SMALL(P346:P1024,ROW()-ROW($P$1027)+1),"")</f>
        <v>0</v>
      </c>
      <c r="Q1553">
        <f>IFERROR(SMALL(Q346:Q1024,ROW()-ROW($Q$1027)+1),"")</f>
        <v>0</v>
      </c>
      <c r="R1553">
        <f>IFERROR(SMALL(R346:R1024,ROW()-ROW($R$1027)+1),"")</f>
        <v>0</v>
      </c>
      <c r="S1553">
        <f>IFERROR(SMALL(S346:S1024,ROW()-ROW($S$1027)+1),"")</f>
        <v>0</v>
      </c>
      <c r="T1553">
        <f>IFERROR(SMALL(T346:T1024,ROW()-ROW($T$1027)+1),"")</f>
        <v>0</v>
      </c>
      <c r="U1553">
        <f>IFERROR(SMALL(U346:U1024,ROW()-ROW($U$1027)+1),"")</f>
        <v>0</v>
      </c>
      <c r="V1553">
        <f>IFERROR(SMALL(V346:V1024,ROW()-ROW($V$1027)+1),"")</f>
        <v>0</v>
      </c>
      <c r="W1553">
        <f>IFERROR(SMALL(W346:W1024,ROW()-ROW($W$1027)+1),"")</f>
        <v>0</v>
      </c>
      <c r="X1553">
        <f>IFERROR(SMALL(X346:X1024,ROW()-ROW($X$1027)+1),"")</f>
        <v>0</v>
      </c>
      <c r="Y1553">
        <f>IFERROR(SMALL(Y346:Y1024,ROW()-ROW($Y$1027)+1),"")</f>
        <v>0</v>
      </c>
      <c r="Z1553">
        <f>IFERROR(SMALL(Z346:Z1024,ROW()-ROW($Z$1027)+1),"")</f>
        <v>0</v>
      </c>
      <c r="AA1553">
        <f>IFERROR(SMALL(AA346:AA1024,ROW()-ROW($AA$1027)+1),"")</f>
        <v>0</v>
      </c>
      <c r="AB1553">
        <f>IFERROR(SMALL(AB346:AB1024,ROW()-ROW($AB$1027)+1),"")</f>
        <v>0</v>
      </c>
      <c r="AC1553">
        <f>IFERROR(SMALL(AC346:AC1024,ROW()-ROW($AC$1027)+1),"")</f>
        <v>0</v>
      </c>
      <c r="AD1553">
        <f>IFERROR(SMALL(AD346:AD1024,ROW()-ROW($AD$1027)+1),"")</f>
        <v>0</v>
      </c>
      <c r="AE1553">
        <f>IFERROR(SMALL(AE346:AE1024,ROW()-ROW($AE$1027)+1),"")</f>
        <v>0</v>
      </c>
      <c r="AF1553">
        <f>IFERROR(SMALL(AF346:AF1024,ROW()-ROW($AF$1027)+1),"")</f>
        <v>0</v>
      </c>
      <c r="AG1553">
        <f>IFERROR(SMALL(AG346:AG1024,ROW()-ROW($AG$1027)+1),"")</f>
        <v>0</v>
      </c>
      <c r="AH1553">
        <f>IFERROR(SMALL(AH346:AH1024,ROW()-ROW($AH$1027)+1),"")</f>
        <v>0</v>
      </c>
      <c r="AI1553">
        <f>IFERROR(SMALL(AI346:AI1024,ROW()-ROW($AI$1027)+1),"")</f>
        <v>0</v>
      </c>
      <c r="AJ1553">
        <f>IFERROR(SMALL(AJ346:AJ1024,ROW()-ROW($AJ$1027)+1),"")</f>
        <v>0</v>
      </c>
      <c r="AM1553">
        <f>IFERROR(SMALL(AM346:AM1024,ROW()-ROW($AM$1027)+1),"")</f>
        <v>0</v>
      </c>
      <c r="AN1553">
        <f>IFERROR(SMALL(AN346:AN1024,ROW()-ROW($AN$1027)+1),"")</f>
        <v>0</v>
      </c>
      <c r="AO1553">
        <f>IFERROR(SMALL(AO346:AO1024,ROW()-ROW($AO$1027)+1),"")</f>
        <v>0</v>
      </c>
      <c r="AP1553">
        <f>IFERROR(SMALL(AP346:AP1024,ROW()-ROW($AP$1027)+1),"")</f>
        <v>0</v>
      </c>
      <c r="AQ1553">
        <f>IFERROR(SMALL(AQ346:AQ1024,ROW()-ROW($AQ$1027)+1),"")</f>
        <v>0</v>
      </c>
      <c r="AR1553">
        <f>IFERROR(SMALL(AR346:AR1024,ROW()-ROW($AR$1027)+1),"")</f>
        <v>0</v>
      </c>
      <c r="AS1553">
        <f>IFERROR(SMALL(AS346:AS1024,ROW()-ROW($AS$1027)+1),"")</f>
        <v>0</v>
      </c>
      <c r="AT1553">
        <f>IFERROR(SMALL(AT346:AT1024,ROW()-ROW($AT$1027)+1),"")</f>
        <v>0</v>
      </c>
      <c r="AU1553">
        <f>IFERROR(SMALL(AU346:AU1024,ROW()-ROW($AU$1027)+1),"")</f>
        <v>0</v>
      </c>
      <c r="AV1553">
        <f>IFERROR(SMALL(AV346:AV1024,ROW()-ROW($AV$1027)+1),"")</f>
        <v>0</v>
      </c>
      <c r="AW1553">
        <f>IFERROR(SMALL(AW346:AW1024,ROW()-ROW($AW$1027)+1),"")</f>
        <v>0</v>
      </c>
      <c r="AX1553">
        <f>IFERROR(SMALL(AX346:AX1024,ROW()-ROW($AX$1027)+1),"")</f>
        <v>0</v>
      </c>
      <c r="AY1553">
        <f>IFERROR(SMALL(AY346:AY1024,ROW()-ROW($AY$1027)+1),"")</f>
        <v>0</v>
      </c>
      <c r="AZ1553">
        <f>IFERROR(SMALL(AZ346:AZ1024,ROW()-ROW($AZ$1027)+1),"")</f>
        <v>0</v>
      </c>
      <c r="BA1553">
        <f>IFERROR(SMALL(BA346:BA1024,ROW()-ROW($BA$1027)+1),"")</f>
        <v>0</v>
      </c>
      <c r="BB1553">
        <f>IFERROR(SMALL(BB346:BB1024,ROW()-ROW($BB$1027)+1),"")</f>
        <v>0</v>
      </c>
      <c r="BC1553">
        <f>IFERROR(SMALL(BC346:BC1024,ROW()-ROW($BC$1027)+1),"")</f>
        <v>0</v>
      </c>
      <c r="BD1553">
        <f>IFERROR(SMALL(BD346:BD1024,ROW()-ROW($BD$1027)+1),"")</f>
        <v>0</v>
      </c>
      <c r="BE1553">
        <f>IFERROR(SMALL(BE346:BE1024,ROW()-ROW($BE$1027)+1),"")</f>
        <v>0</v>
      </c>
      <c r="BF1553">
        <f>IFERROR(SMALL(BF346:BF1024,ROW()-ROW($BF$1027)+1),"")</f>
        <v>0</v>
      </c>
      <c r="BG1553">
        <f>IFERROR(SMALL(BG346:BG1024,ROW()-ROW($BG$1027)+1),"")</f>
        <v>0</v>
      </c>
      <c r="BH1553">
        <f>IFERROR(SMALL(BH346:BH1024,ROW()-ROW($BH$1027)+1),"")</f>
        <v>0</v>
      </c>
      <c r="BI1553">
        <f>IFERROR(SMALL(BI346:BI1024,ROW()-ROW($BI$1027)+1),"")</f>
        <v>0</v>
      </c>
      <c r="BJ1553">
        <f>IFERROR(SMALL(BJ346:BJ1024,ROW()-ROW($BJ$1027)+1),"")</f>
        <v>0</v>
      </c>
      <c r="BK1553">
        <f>IFERROR(SMALL(BK346:BK1024,ROW()-ROW($BK$1027)+1),"")</f>
        <v>0</v>
      </c>
      <c r="BL1553">
        <f>IFERROR(SMALL(BL346:BL1024,ROW()-ROW($BL$1027)+1),"")</f>
        <v>0</v>
      </c>
      <c r="BM1553">
        <f>IFERROR(SMALL(BM346:BM1024,ROW()-ROW($BM$1027)+1),"")</f>
        <v>0</v>
      </c>
      <c r="BN1553">
        <f>IFERROR(SMALL(BN346:BN1024,ROW()-ROW($BN$1027)+1),"")</f>
        <v>0</v>
      </c>
      <c r="BO1553">
        <f>IFERROR(SMALL(BO346:BO1024,ROW()-ROW($BO$1027)+1),"")</f>
        <v>0</v>
      </c>
      <c r="BP1553">
        <f>IFERROR(SMALL(BP346:BP1024,ROW()-ROW($BP$1027)+1),"")</f>
        <v>0</v>
      </c>
      <c r="BQ1553">
        <f>IFERROR(SMALL(BQ346:BQ1024,ROW()-ROW($BQ$1027)+1),"")</f>
        <v>0</v>
      </c>
      <c r="BR1553">
        <f>IFERROR(SMALL(BR346:BR1024,ROW()-ROW($BR$1027)+1),"")</f>
        <v>0</v>
      </c>
    </row>
    <row r="1554" spans="5:70">
      <c r="E1554">
        <f>IFERROR(SMALL(E346:E1024,ROW()-ROW($E$1027)+1),"")</f>
        <v>0</v>
      </c>
      <c r="F1554">
        <f>IFERROR(SMALL(F346:F1024,ROW()-ROW($F$1027)+1),"")</f>
        <v>0</v>
      </c>
      <c r="G1554">
        <f>IFERROR(SMALL(G346:G1024,ROW()-ROW($G$1027)+1),"")</f>
        <v>0</v>
      </c>
      <c r="H1554">
        <f>IFERROR(SMALL(H346:H1024,ROW()-ROW($H$1027)+1),"")</f>
        <v>0</v>
      </c>
      <c r="I1554">
        <f>IFERROR(SMALL(I346:I1024,ROW()-ROW($I$1027)+1),"")</f>
        <v>0</v>
      </c>
      <c r="J1554">
        <f>IFERROR(SMALL(J346:J1024,ROW()-ROW($J$1027)+1),"")</f>
        <v>0</v>
      </c>
      <c r="K1554">
        <f>IFERROR(SMALL(K346:K1024,ROW()-ROW($K$1027)+1),"")</f>
        <v>0</v>
      </c>
      <c r="L1554">
        <f>IFERROR(SMALL(L346:L1024,ROW()-ROW($L$1027)+1),"")</f>
        <v>0</v>
      </c>
      <c r="M1554">
        <f>IFERROR(SMALL(M346:M1024,ROW()-ROW($M$1027)+1),"")</f>
        <v>0</v>
      </c>
      <c r="N1554">
        <f>IFERROR(SMALL(N346:N1024,ROW()-ROW($N$1027)+1),"")</f>
        <v>0</v>
      </c>
      <c r="O1554">
        <f>IFERROR(SMALL(O346:O1024,ROW()-ROW($O$1027)+1),"")</f>
        <v>0</v>
      </c>
      <c r="P1554">
        <f>IFERROR(SMALL(P346:P1024,ROW()-ROW($P$1027)+1),"")</f>
        <v>0</v>
      </c>
      <c r="Q1554">
        <f>IFERROR(SMALL(Q346:Q1024,ROW()-ROW($Q$1027)+1),"")</f>
        <v>0</v>
      </c>
      <c r="R1554">
        <f>IFERROR(SMALL(R346:R1024,ROW()-ROW($R$1027)+1),"")</f>
        <v>0</v>
      </c>
      <c r="S1554">
        <f>IFERROR(SMALL(S346:S1024,ROW()-ROW($S$1027)+1),"")</f>
        <v>0</v>
      </c>
      <c r="T1554">
        <f>IFERROR(SMALL(T346:T1024,ROW()-ROW($T$1027)+1),"")</f>
        <v>0</v>
      </c>
      <c r="U1554">
        <f>IFERROR(SMALL(U346:U1024,ROW()-ROW($U$1027)+1),"")</f>
        <v>0</v>
      </c>
      <c r="V1554">
        <f>IFERROR(SMALL(V346:V1024,ROW()-ROW($V$1027)+1),"")</f>
        <v>0</v>
      </c>
      <c r="W1554">
        <f>IFERROR(SMALL(W346:W1024,ROW()-ROW($W$1027)+1),"")</f>
        <v>0</v>
      </c>
      <c r="X1554">
        <f>IFERROR(SMALL(X346:X1024,ROW()-ROW($X$1027)+1),"")</f>
        <v>0</v>
      </c>
      <c r="Y1554">
        <f>IFERROR(SMALL(Y346:Y1024,ROW()-ROW($Y$1027)+1),"")</f>
        <v>0</v>
      </c>
      <c r="Z1554">
        <f>IFERROR(SMALL(Z346:Z1024,ROW()-ROW($Z$1027)+1),"")</f>
        <v>0</v>
      </c>
      <c r="AA1554">
        <f>IFERROR(SMALL(AA346:AA1024,ROW()-ROW($AA$1027)+1),"")</f>
        <v>0</v>
      </c>
      <c r="AB1554">
        <f>IFERROR(SMALL(AB346:AB1024,ROW()-ROW($AB$1027)+1),"")</f>
        <v>0</v>
      </c>
      <c r="AC1554">
        <f>IFERROR(SMALL(AC346:AC1024,ROW()-ROW($AC$1027)+1),"")</f>
        <v>0</v>
      </c>
      <c r="AD1554">
        <f>IFERROR(SMALL(AD346:AD1024,ROW()-ROW($AD$1027)+1),"")</f>
        <v>0</v>
      </c>
      <c r="AE1554">
        <f>IFERROR(SMALL(AE346:AE1024,ROW()-ROW($AE$1027)+1),"")</f>
        <v>0</v>
      </c>
      <c r="AF1554">
        <f>IFERROR(SMALL(AF346:AF1024,ROW()-ROW($AF$1027)+1),"")</f>
        <v>0</v>
      </c>
      <c r="AG1554">
        <f>IFERROR(SMALL(AG346:AG1024,ROW()-ROW($AG$1027)+1),"")</f>
        <v>0</v>
      </c>
      <c r="AH1554">
        <f>IFERROR(SMALL(AH346:AH1024,ROW()-ROW($AH$1027)+1),"")</f>
        <v>0</v>
      </c>
      <c r="AI1554">
        <f>IFERROR(SMALL(AI346:AI1024,ROW()-ROW($AI$1027)+1),"")</f>
        <v>0</v>
      </c>
      <c r="AJ1554">
        <f>IFERROR(SMALL(AJ346:AJ1024,ROW()-ROW($AJ$1027)+1),"")</f>
        <v>0</v>
      </c>
      <c r="AM1554">
        <f>IFERROR(SMALL(AM346:AM1024,ROW()-ROW($AM$1027)+1),"")</f>
        <v>0</v>
      </c>
      <c r="AN1554">
        <f>IFERROR(SMALL(AN346:AN1024,ROW()-ROW($AN$1027)+1),"")</f>
        <v>0</v>
      </c>
      <c r="AO1554">
        <f>IFERROR(SMALL(AO346:AO1024,ROW()-ROW($AO$1027)+1),"")</f>
        <v>0</v>
      </c>
      <c r="AP1554">
        <f>IFERROR(SMALL(AP346:AP1024,ROW()-ROW($AP$1027)+1),"")</f>
        <v>0</v>
      </c>
      <c r="AQ1554">
        <f>IFERROR(SMALL(AQ346:AQ1024,ROW()-ROW($AQ$1027)+1),"")</f>
        <v>0</v>
      </c>
      <c r="AR1554">
        <f>IFERROR(SMALL(AR346:AR1024,ROW()-ROW($AR$1027)+1),"")</f>
        <v>0</v>
      </c>
      <c r="AS1554">
        <f>IFERROR(SMALL(AS346:AS1024,ROW()-ROW($AS$1027)+1),"")</f>
        <v>0</v>
      </c>
      <c r="AT1554">
        <f>IFERROR(SMALL(AT346:AT1024,ROW()-ROW($AT$1027)+1),"")</f>
        <v>0</v>
      </c>
      <c r="AU1554">
        <f>IFERROR(SMALL(AU346:AU1024,ROW()-ROW($AU$1027)+1),"")</f>
        <v>0</v>
      </c>
      <c r="AV1554">
        <f>IFERROR(SMALL(AV346:AV1024,ROW()-ROW($AV$1027)+1),"")</f>
        <v>0</v>
      </c>
      <c r="AW1554">
        <f>IFERROR(SMALL(AW346:AW1024,ROW()-ROW($AW$1027)+1),"")</f>
        <v>0</v>
      </c>
      <c r="AX1554">
        <f>IFERROR(SMALL(AX346:AX1024,ROW()-ROW($AX$1027)+1),"")</f>
        <v>0</v>
      </c>
      <c r="AY1554">
        <f>IFERROR(SMALL(AY346:AY1024,ROW()-ROW($AY$1027)+1),"")</f>
        <v>0</v>
      </c>
      <c r="AZ1554">
        <f>IFERROR(SMALL(AZ346:AZ1024,ROW()-ROW($AZ$1027)+1),"")</f>
        <v>0</v>
      </c>
      <c r="BA1554">
        <f>IFERROR(SMALL(BA346:BA1024,ROW()-ROW($BA$1027)+1),"")</f>
        <v>0</v>
      </c>
      <c r="BB1554">
        <f>IFERROR(SMALL(BB346:BB1024,ROW()-ROW($BB$1027)+1),"")</f>
        <v>0</v>
      </c>
      <c r="BC1554">
        <f>IFERROR(SMALL(BC346:BC1024,ROW()-ROW($BC$1027)+1),"")</f>
        <v>0</v>
      </c>
      <c r="BD1554">
        <f>IFERROR(SMALL(BD346:BD1024,ROW()-ROW($BD$1027)+1),"")</f>
        <v>0</v>
      </c>
      <c r="BE1554">
        <f>IFERROR(SMALL(BE346:BE1024,ROW()-ROW($BE$1027)+1),"")</f>
        <v>0</v>
      </c>
      <c r="BF1554">
        <f>IFERROR(SMALL(BF346:BF1024,ROW()-ROW($BF$1027)+1),"")</f>
        <v>0</v>
      </c>
      <c r="BG1554">
        <f>IFERROR(SMALL(BG346:BG1024,ROW()-ROW($BG$1027)+1),"")</f>
        <v>0</v>
      </c>
      <c r="BH1554">
        <f>IFERROR(SMALL(BH346:BH1024,ROW()-ROW($BH$1027)+1),"")</f>
        <v>0</v>
      </c>
      <c r="BI1554">
        <f>IFERROR(SMALL(BI346:BI1024,ROW()-ROW($BI$1027)+1),"")</f>
        <v>0</v>
      </c>
      <c r="BJ1554">
        <f>IFERROR(SMALL(BJ346:BJ1024,ROW()-ROW($BJ$1027)+1),"")</f>
        <v>0</v>
      </c>
      <c r="BK1554">
        <f>IFERROR(SMALL(BK346:BK1024,ROW()-ROW($BK$1027)+1),"")</f>
        <v>0</v>
      </c>
      <c r="BL1554">
        <f>IFERROR(SMALL(BL346:BL1024,ROW()-ROW($BL$1027)+1),"")</f>
        <v>0</v>
      </c>
      <c r="BM1554">
        <f>IFERROR(SMALL(BM346:BM1024,ROW()-ROW($BM$1027)+1),"")</f>
        <v>0</v>
      </c>
      <c r="BN1554">
        <f>IFERROR(SMALL(BN346:BN1024,ROW()-ROW($BN$1027)+1),"")</f>
        <v>0</v>
      </c>
      <c r="BO1554">
        <f>IFERROR(SMALL(BO346:BO1024,ROW()-ROW($BO$1027)+1),"")</f>
        <v>0</v>
      </c>
      <c r="BP1554">
        <f>IFERROR(SMALL(BP346:BP1024,ROW()-ROW($BP$1027)+1),"")</f>
        <v>0</v>
      </c>
      <c r="BQ1554">
        <f>IFERROR(SMALL(BQ346:BQ1024,ROW()-ROW($BQ$1027)+1),"")</f>
        <v>0</v>
      </c>
      <c r="BR1554">
        <f>IFERROR(SMALL(BR346:BR1024,ROW()-ROW($BR$1027)+1),"")</f>
        <v>0</v>
      </c>
    </row>
    <row r="1555" spans="5:70">
      <c r="E1555">
        <f>IFERROR(SMALL(E346:E1024,ROW()-ROW($E$1027)+1),"")</f>
        <v>0</v>
      </c>
      <c r="F1555">
        <f>IFERROR(SMALL(F346:F1024,ROW()-ROW($F$1027)+1),"")</f>
        <v>0</v>
      </c>
      <c r="G1555">
        <f>IFERROR(SMALL(G346:G1024,ROW()-ROW($G$1027)+1),"")</f>
        <v>0</v>
      </c>
      <c r="H1555">
        <f>IFERROR(SMALL(H346:H1024,ROW()-ROW($H$1027)+1),"")</f>
        <v>0</v>
      </c>
      <c r="I1555">
        <f>IFERROR(SMALL(I346:I1024,ROW()-ROW($I$1027)+1),"")</f>
        <v>0</v>
      </c>
      <c r="J1555">
        <f>IFERROR(SMALL(J346:J1024,ROW()-ROW($J$1027)+1),"")</f>
        <v>0</v>
      </c>
      <c r="K1555">
        <f>IFERROR(SMALL(K346:K1024,ROW()-ROW($K$1027)+1),"")</f>
        <v>0</v>
      </c>
      <c r="L1555">
        <f>IFERROR(SMALL(L346:L1024,ROW()-ROW($L$1027)+1),"")</f>
        <v>0</v>
      </c>
      <c r="M1555">
        <f>IFERROR(SMALL(M346:M1024,ROW()-ROW($M$1027)+1),"")</f>
        <v>0</v>
      </c>
      <c r="N1555">
        <f>IFERROR(SMALL(N346:N1024,ROW()-ROW($N$1027)+1),"")</f>
        <v>0</v>
      </c>
      <c r="O1555">
        <f>IFERROR(SMALL(O346:O1024,ROW()-ROW($O$1027)+1),"")</f>
        <v>0</v>
      </c>
      <c r="P1555">
        <f>IFERROR(SMALL(P346:P1024,ROW()-ROW($P$1027)+1),"")</f>
        <v>0</v>
      </c>
      <c r="Q1555">
        <f>IFERROR(SMALL(Q346:Q1024,ROW()-ROW($Q$1027)+1),"")</f>
        <v>0</v>
      </c>
      <c r="R1555">
        <f>IFERROR(SMALL(R346:R1024,ROW()-ROW($R$1027)+1),"")</f>
        <v>0</v>
      </c>
      <c r="S1555">
        <f>IFERROR(SMALL(S346:S1024,ROW()-ROW($S$1027)+1),"")</f>
        <v>0</v>
      </c>
      <c r="T1555">
        <f>IFERROR(SMALL(T346:T1024,ROW()-ROW($T$1027)+1),"")</f>
        <v>0</v>
      </c>
      <c r="U1555">
        <f>IFERROR(SMALL(U346:U1024,ROW()-ROW($U$1027)+1),"")</f>
        <v>0</v>
      </c>
      <c r="V1555">
        <f>IFERROR(SMALL(V346:V1024,ROW()-ROW($V$1027)+1),"")</f>
        <v>0</v>
      </c>
      <c r="W1555">
        <f>IFERROR(SMALL(W346:W1024,ROW()-ROW($W$1027)+1),"")</f>
        <v>0</v>
      </c>
      <c r="X1555">
        <f>IFERROR(SMALL(X346:X1024,ROW()-ROW($X$1027)+1),"")</f>
        <v>0</v>
      </c>
      <c r="Y1555">
        <f>IFERROR(SMALL(Y346:Y1024,ROW()-ROW($Y$1027)+1),"")</f>
        <v>0</v>
      </c>
      <c r="Z1555">
        <f>IFERROR(SMALL(Z346:Z1024,ROW()-ROW($Z$1027)+1),"")</f>
        <v>0</v>
      </c>
      <c r="AA1555">
        <f>IFERROR(SMALL(AA346:AA1024,ROW()-ROW($AA$1027)+1),"")</f>
        <v>0</v>
      </c>
      <c r="AB1555">
        <f>IFERROR(SMALL(AB346:AB1024,ROW()-ROW($AB$1027)+1),"")</f>
        <v>0</v>
      </c>
      <c r="AC1555">
        <f>IFERROR(SMALL(AC346:AC1024,ROW()-ROW($AC$1027)+1),"")</f>
        <v>0</v>
      </c>
      <c r="AD1555">
        <f>IFERROR(SMALL(AD346:AD1024,ROW()-ROW($AD$1027)+1),"")</f>
        <v>0</v>
      </c>
      <c r="AE1555">
        <f>IFERROR(SMALL(AE346:AE1024,ROW()-ROW($AE$1027)+1),"")</f>
        <v>0</v>
      </c>
      <c r="AF1555">
        <f>IFERROR(SMALL(AF346:AF1024,ROW()-ROW($AF$1027)+1),"")</f>
        <v>0</v>
      </c>
      <c r="AG1555">
        <f>IFERROR(SMALL(AG346:AG1024,ROW()-ROW($AG$1027)+1),"")</f>
        <v>0</v>
      </c>
      <c r="AH1555">
        <f>IFERROR(SMALL(AH346:AH1024,ROW()-ROW($AH$1027)+1),"")</f>
        <v>0</v>
      </c>
      <c r="AI1555">
        <f>IFERROR(SMALL(AI346:AI1024,ROW()-ROW($AI$1027)+1),"")</f>
        <v>0</v>
      </c>
      <c r="AJ1555">
        <f>IFERROR(SMALL(AJ346:AJ1024,ROW()-ROW($AJ$1027)+1),"")</f>
        <v>0</v>
      </c>
      <c r="AM1555">
        <f>IFERROR(SMALL(AM346:AM1024,ROW()-ROW($AM$1027)+1),"")</f>
        <v>0</v>
      </c>
      <c r="AN1555">
        <f>IFERROR(SMALL(AN346:AN1024,ROW()-ROW($AN$1027)+1),"")</f>
        <v>0</v>
      </c>
      <c r="AO1555">
        <f>IFERROR(SMALL(AO346:AO1024,ROW()-ROW($AO$1027)+1),"")</f>
        <v>0</v>
      </c>
      <c r="AP1555">
        <f>IFERROR(SMALL(AP346:AP1024,ROW()-ROW($AP$1027)+1),"")</f>
        <v>0</v>
      </c>
      <c r="AQ1555">
        <f>IFERROR(SMALL(AQ346:AQ1024,ROW()-ROW($AQ$1027)+1),"")</f>
        <v>0</v>
      </c>
      <c r="AR1555">
        <f>IFERROR(SMALL(AR346:AR1024,ROW()-ROW($AR$1027)+1),"")</f>
        <v>0</v>
      </c>
      <c r="AS1555">
        <f>IFERROR(SMALL(AS346:AS1024,ROW()-ROW($AS$1027)+1),"")</f>
        <v>0</v>
      </c>
      <c r="AT1555">
        <f>IFERROR(SMALL(AT346:AT1024,ROW()-ROW($AT$1027)+1),"")</f>
        <v>0</v>
      </c>
      <c r="AU1555">
        <f>IFERROR(SMALL(AU346:AU1024,ROW()-ROW($AU$1027)+1),"")</f>
        <v>0</v>
      </c>
      <c r="AV1555">
        <f>IFERROR(SMALL(AV346:AV1024,ROW()-ROW($AV$1027)+1),"")</f>
        <v>0</v>
      </c>
      <c r="AW1555">
        <f>IFERROR(SMALL(AW346:AW1024,ROW()-ROW($AW$1027)+1),"")</f>
        <v>0</v>
      </c>
      <c r="AX1555">
        <f>IFERROR(SMALL(AX346:AX1024,ROW()-ROW($AX$1027)+1),"")</f>
        <v>0</v>
      </c>
      <c r="AY1555">
        <f>IFERROR(SMALL(AY346:AY1024,ROW()-ROW($AY$1027)+1),"")</f>
        <v>0</v>
      </c>
      <c r="AZ1555">
        <f>IFERROR(SMALL(AZ346:AZ1024,ROW()-ROW($AZ$1027)+1),"")</f>
        <v>0</v>
      </c>
      <c r="BA1555">
        <f>IFERROR(SMALL(BA346:BA1024,ROW()-ROW($BA$1027)+1),"")</f>
        <v>0</v>
      </c>
      <c r="BB1555">
        <f>IFERROR(SMALL(BB346:BB1024,ROW()-ROW($BB$1027)+1),"")</f>
        <v>0</v>
      </c>
      <c r="BC1555">
        <f>IFERROR(SMALL(BC346:BC1024,ROW()-ROW($BC$1027)+1),"")</f>
        <v>0</v>
      </c>
      <c r="BD1555">
        <f>IFERROR(SMALL(BD346:BD1024,ROW()-ROW($BD$1027)+1),"")</f>
        <v>0</v>
      </c>
      <c r="BE1555">
        <f>IFERROR(SMALL(BE346:BE1024,ROW()-ROW($BE$1027)+1),"")</f>
        <v>0</v>
      </c>
      <c r="BF1555">
        <f>IFERROR(SMALL(BF346:BF1024,ROW()-ROW($BF$1027)+1),"")</f>
        <v>0</v>
      </c>
      <c r="BG1555">
        <f>IFERROR(SMALL(BG346:BG1024,ROW()-ROW($BG$1027)+1),"")</f>
        <v>0</v>
      </c>
      <c r="BH1555">
        <f>IFERROR(SMALL(BH346:BH1024,ROW()-ROW($BH$1027)+1),"")</f>
        <v>0</v>
      </c>
      <c r="BI1555">
        <f>IFERROR(SMALL(BI346:BI1024,ROW()-ROW($BI$1027)+1),"")</f>
        <v>0</v>
      </c>
      <c r="BJ1555">
        <f>IFERROR(SMALL(BJ346:BJ1024,ROW()-ROW($BJ$1027)+1),"")</f>
        <v>0</v>
      </c>
      <c r="BK1555">
        <f>IFERROR(SMALL(BK346:BK1024,ROW()-ROW($BK$1027)+1),"")</f>
        <v>0</v>
      </c>
      <c r="BL1555">
        <f>IFERROR(SMALL(BL346:BL1024,ROW()-ROW($BL$1027)+1),"")</f>
        <v>0</v>
      </c>
      <c r="BM1555">
        <f>IFERROR(SMALL(BM346:BM1024,ROW()-ROW($BM$1027)+1),"")</f>
        <v>0</v>
      </c>
      <c r="BN1555">
        <f>IFERROR(SMALL(BN346:BN1024,ROW()-ROW($BN$1027)+1),"")</f>
        <v>0</v>
      </c>
      <c r="BO1555">
        <f>IFERROR(SMALL(BO346:BO1024,ROW()-ROW($BO$1027)+1),"")</f>
        <v>0</v>
      </c>
      <c r="BP1555">
        <f>IFERROR(SMALL(BP346:BP1024,ROW()-ROW($BP$1027)+1),"")</f>
        <v>0</v>
      </c>
      <c r="BQ1555">
        <f>IFERROR(SMALL(BQ346:BQ1024,ROW()-ROW($BQ$1027)+1),"")</f>
        <v>0</v>
      </c>
      <c r="BR1555">
        <f>IFERROR(SMALL(BR346:BR1024,ROW()-ROW($BR$1027)+1),"")</f>
        <v>0</v>
      </c>
    </row>
    <row r="1556" spans="5:70">
      <c r="E1556">
        <f>IFERROR(SMALL(E346:E1024,ROW()-ROW($E$1027)+1),"")</f>
        <v>0</v>
      </c>
      <c r="F1556">
        <f>IFERROR(SMALL(F346:F1024,ROW()-ROW($F$1027)+1),"")</f>
        <v>0</v>
      </c>
      <c r="G1556">
        <f>IFERROR(SMALL(G346:G1024,ROW()-ROW($G$1027)+1),"")</f>
        <v>0</v>
      </c>
      <c r="H1556">
        <f>IFERROR(SMALL(H346:H1024,ROW()-ROW($H$1027)+1),"")</f>
        <v>0</v>
      </c>
      <c r="I1556">
        <f>IFERROR(SMALL(I346:I1024,ROW()-ROW($I$1027)+1),"")</f>
        <v>0</v>
      </c>
      <c r="J1556">
        <f>IFERROR(SMALL(J346:J1024,ROW()-ROW($J$1027)+1),"")</f>
        <v>0</v>
      </c>
      <c r="K1556">
        <f>IFERROR(SMALL(K346:K1024,ROW()-ROW($K$1027)+1),"")</f>
        <v>0</v>
      </c>
      <c r="L1556">
        <f>IFERROR(SMALL(L346:L1024,ROW()-ROW($L$1027)+1),"")</f>
        <v>0</v>
      </c>
      <c r="M1556">
        <f>IFERROR(SMALL(M346:M1024,ROW()-ROW($M$1027)+1),"")</f>
        <v>0</v>
      </c>
      <c r="N1556">
        <f>IFERROR(SMALL(N346:N1024,ROW()-ROW($N$1027)+1),"")</f>
        <v>0</v>
      </c>
      <c r="O1556">
        <f>IFERROR(SMALL(O346:O1024,ROW()-ROW($O$1027)+1),"")</f>
        <v>0</v>
      </c>
      <c r="P1556">
        <f>IFERROR(SMALL(P346:P1024,ROW()-ROW($P$1027)+1),"")</f>
        <v>0</v>
      </c>
      <c r="Q1556">
        <f>IFERROR(SMALL(Q346:Q1024,ROW()-ROW($Q$1027)+1),"")</f>
        <v>0</v>
      </c>
      <c r="R1556">
        <f>IFERROR(SMALL(R346:R1024,ROW()-ROW($R$1027)+1),"")</f>
        <v>0</v>
      </c>
      <c r="S1556">
        <f>IFERROR(SMALL(S346:S1024,ROW()-ROW($S$1027)+1),"")</f>
        <v>0</v>
      </c>
      <c r="T1556">
        <f>IFERROR(SMALL(T346:T1024,ROW()-ROW($T$1027)+1),"")</f>
        <v>0</v>
      </c>
      <c r="U1556">
        <f>IFERROR(SMALL(U346:U1024,ROW()-ROW($U$1027)+1),"")</f>
        <v>0</v>
      </c>
      <c r="V1556">
        <f>IFERROR(SMALL(V346:V1024,ROW()-ROW($V$1027)+1),"")</f>
        <v>0</v>
      </c>
      <c r="W1556">
        <f>IFERROR(SMALL(W346:W1024,ROW()-ROW($W$1027)+1),"")</f>
        <v>0</v>
      </c>
      <c r="X1556">
        <f>IFERROR(SMALL(X346:X1024,ROW()-ROW($X$1027)+1),"")</f>
        <v>0</v>
      </c>
      <c r="Y1556">
        <f>IFERROR(SMALL(Y346:Y1024,ROW()-ROW($Y$1027)+1),"")</f>
        <v>0</v>
      </c>
      <c r="Z1556">
        <f>IFERROR(SMALL(Z346:Z1024,ROW()-ROW($Z$1027)+1),"")</f>
        <v>0</v>
      </c>
      <c r="AA1556">
        <f>IFERROR(SMALL(AA346:AA1024,ROW()-ROW($AA$1027)+1),"")</f>
        <v>0</v>
      </c>
      <c r="AB1556">
        <f>IFERROR(SMALL(AB346:AB1024,ROW()-ROW($AB$1027)+1),"")</f>
        <v>0</v>
      </c>
      <c r="AC1556">
        <f>IFERROR(SMALL(AC346:AC1024,ROW()-ROW($AC$1027)+1),"")</f>
        <v>0</v>
      </c>
      <c r="AD1556">
        <f>IFERROR(SMALL(AD346:AD1024,ROW()-ROW($AD$1027)+1),"")</f>
        <v>0</v>
      </c>
      <c r="AE1556">
        <f>IFERROR(SMALL(AE346:AE1024,ROW()-ROW($AE$1027)+1),"")</f>
        <v>0</v>
      </c>
      <c r="AF1556">
        <f>IFERROR(SMALL(AF346:AF1024,ROW()-ROW($AF$1027)+1),"")</f>
        <v>0</v>
      </c>
      <c r="AG1556">
        <f>IFERROR(SMALL(AG346:AG1024,ROW()-ROW($AG$1027)+1),"")</f>
        <v>0</v>
      </c>
      <c r="AH1556">
        <f>IFERROR(SMALL(AH346:AH1024,ROW()-ROW($AH$1027)+1),"")</f>
        <v>0</v>
      </c>
      <c r="AI1556">
        <f>IFERROR(SMALL(AI346:AI1024,ROW()-ROW($AI$1027)+1),"")</f>
        <v>0</v>
      </c>
      <c r="AJ1556">
        <f>IFERROR(SMALL(AJ346:AJ1024,ROW()-ROW($AJ$1027)+1),"")</f>
        <v>0</v>
      </c>
      <c r="AM1556">
        <f>IFERROR(SMALL(AM346:AM1024,ROW()-ROW($AM$1027)+1),"")</f>
        <v>0</v>
      </c>
      <c r="AN1556">
        <f>IFERROR(SMALL(AN346:AN1024,ROW()-ROW($AN$1027)+1),"")</f>
        <v>0</v>
      </c>
      <c r="AO1556">
        <f>IFERROR(SMALL(AO346:AO1024,ROW()-ROW($AO$1027)+1),"")</f>
        <v>0</v>
      </c>
      <c r="AP1556">
        <f>IFERROR(SMALL(AP346:AP1024,ROW()-ROW($AP$1027)+1),"")</f>
        <v>0</v>
      </c>
      <c r="AQ1556">
        <f>IFERROR(SMALL(AQ346:AQ1024,ROW()-ROW($AQ$1027)+1),"")</f>
        <v>0</v>
      </c>
      <c r="AR1556">
        <f>IFERROR(SMALL(AR346:AR1024,ROW()-ROW($AR$1027)+1),"")</f>
        <v>0</v>
      </c>
      <c r="AS1556">
        <f>IFERROR(SMALL(AS346:AS1024,ROW()-ROW($AS$1027)+1),"")</f>
        <v>0</v>
      </c>
      <c r="AT1556">
        <f>IFERROR(SMALL(AT346:AT1024,ROW()-ROW($AT$1027)+1),"")</f>
        <v>0</v>
      </c>
      <c r="AU1556">
        <f>IFERROR(SMALL(AU346:AU1024,ROW()-ROW($AU$1027)+1),"")</f>
        <v>0</v>
      </c>
      <c r="AV1556">
        <f>IFERROR(SMALL(AV346:AV1024,ROW()-ROW($AV$1027)+1),"")</f>
        <v>0</v>
      </c>
      <c r="AW1556">
        <f>IFERROR(SMALL(AW346:AW1024,ROW()-ROW($AW$1027)+1),"")</f>
        <v>0</v>
      </c>
      <c r="AX1556">
        <f>IFERROR(SMALL(AX346:AX1024,ROW()-ROW($AX$1027)+1),"")</f>
        <v>0</v>
      </c>
      <c r="AY1556">
        <f>IFERROR(SMALL(AY346:AY1024,ROW()-ROW($AY$1027)+1),"")</f>
        <v>0</v>
      </c>
      <c r="AZ1556">
        <f>IFERROR(SMALL(AZ346:AZ1024,ROW()-ROW($AZ$1027)+1),"")</f>
        <v>0</v>
      </c>
      <c r="BA1556">
        <f>IFERROR(SMALL(BA346:BA1024,ROW()-ROW($BA$1027)+1),"")</f>
        <v>0</v>
      </c>
      <c r="BB1556">
        <f>IFERROR(SMALL(BB346:BB1024,ROW()-ROW($BB$1027)+1),"")</f>
        <v>0</v>
      </c>
      <c r="BC1556">
        <f>IFERROR(SMALL(BC346:BC1024,ROW()-ROW($BC$1027)+1),"")</f>
        <v>0</v>
      </c>
      <c r="BD1556">
        <f>IFERROR(SMALL(BD346:BD1024,ROW()-ROW($BD$1027)+1),"")</f>
        <v>0</v>
      </c>
      <c r="BE1556">
        <f>IFERROR(SMALL(BE346:BE1024,ROW()-ROW($BE$1027)+1),"")</f>
        <v>0</v>
      </c>
      <c r="BF1556">
        <f>IFERROR(SMALL(BF346:BF1024,ROW()-ROW($BF$1027)+1),"")</f>
        <v>0</v>
      </c>
      <c r="BG1556">
        <f>IFERROR(SMALL(BG346:BG1024,ROW()-ROW($BG$1027)+1),"")</f>
        <v>0</v>
      </c>
      <c r="BH1556">
        <f>IFERROR(SMALL(BH346:BH1024,ROW()-ROW($BH$1027)+1),"")</f>
        <v>0</v>
      </c>
      <c r="BI1556">
        <f>IFERROR(SMALL(BI346:BI1024,ROW()-ROW($BI$1027)+1),"")</f>
        <v>0</v>
      </c>
      <c r="BJ1556">
        <f>IFERROR(SMALL(BJ346:BJ1024,ROW()-ROW($BJ$1027)+1),"")</f>
        <v>0</v>
      </c>
      <c r="BK1556">
        <f>IFERROR(SMALL(BK346:BK1024,ROW()-ROW($BK$1027)+1),"")</f>
        <v>0</v>
      </c>
      <c r="BL1556">
        <f>IFERROR(SMALL(BL346:BL1024,ROW()-ROW($BL$1027)+1),"")</f>
        <v>0</v>
      </c>
      <c r="BM1556">
        <f>IFERROR(SMALL(BM346:BM1024,ROW()-ROW($BM$1027)+1),"")</f>
        <v>0</v>
      </c>
      <c r="BN1556">
        <f>IFERROR(SMALL(BN346:BN1024,ROW()-ROW($BN$1027)+1),"")</f>
        <v>0</v>
      </c>
      <c r="BO1556">
        <f>IFERROR(SMALL(BO346:BO1024,ROW()-ROW($BO$1027)+1),"")</f>
        <v>0</v>
      </c>
      <c r="BP1556">
        <f>IFERROR(SMALL(BP346:BP1024,ROW()-ROW($BP$1027)+1),"")</f>
        <v>0</v>
      </c>
      <c r="BQ1556">
        <f>IFERROR(SMALL(BQ346:BQ1024,ROW()-ROW($BQ$1027)+1),"")</f>
        <v>0</v>
      </c>
      <c r="BR1556">
        <f>IFERROR(SMALL(BR346:BR1024,ROW()-ROW($BR$1027)+1),"")</f>
        <v>0</v>
      </c>
    </row>
    <row r="1557" spans="5:70">
      <c r="E1557">
        <f>IFERROR(SMALL(E346:E1024,ROW()-ROW($E$1027)+1),"")</f>
        <v>0</v>
      </c>
      <c r="F1557">
        <f>IFERROR(SMALL(F346:F1024,ROW()-ROW($F$1027)+1),"")</f>
        <v>0</v>
      </c>
      <c r="G1557">
        <f>IFERROR(SMALL(G346:G1024,ROW()-ROW($G$1027)+1),"")</f>
        <v>0</v>
      </c>
      <c r="H1557">
        <f>IFERROR(SMALL(H346:H1024,ROW()-ROW($H$1027)+1),"")</f>
        <v>0</v>
      </c>
      <c r="I1557">
        <f>IFERROR(SMALL(I346:I1024,ROW()-ROW($I$1027)+1),"")</f>
        <v>0</v>
      </c>
      <c r="J1557">
        <f>IFERROR(SMALL(J346:J1024,ROW()-ROW($J$1027)+1),"")</f>
        <v>0</v>
      </c>
      <c r="K1557">
        <f>IFERROR(SMALL(K346:K1024,ROW()-ROW($K$1027)+1),"")</f>
        <v>0</v>
      </c>
      <c r="L1557">
        <f>IFERROR(SMALL(L346:L1024,ROW()-ROW($L$1027)+1),"")</f>
        <v>0</v>
      </c>
      <c r="M1557">
        <f>IFERROR(SMALL(M346:M1024,ROW()-ROW($M$1027)+1),"")</f>
        <v>0</v>
      </c>
      <c r="N1557">
        <f>IFERROR(SMALL(N346:N1024,ROW()-ROW($N$1027)+1),"")</f>
        <v>0</v>
      </c>
      <c r="O1557">
        <f>IFERROR(SMALL(O346:O1024,ROW()-ROW($O$1027)+1),"")</f>
        <v>0</v>
      </c>
      <c r="P1557">
        <f>IFERROR(SMALL(P346:P1024,ROW()-ROW($P$1027)+1),"")</f>
        <v>0</v>
      </c>
      <c r="Q1557">
        <f>IFERROR(SMALL(Q346:Q1024,ROW()-ROW($Q$1027)+1),"")</f>
        <v>0</v>
      </c>
      <c r="R1557">
        <f>IFERROR(SMALL(R346:R1024,ROW()-ROW($R$1027)+1),"")</f>
        <v>0</v>
      </c>
      <c r="S1557">
        <f>IFERROR(SMALL(S346:S1024,ROW()-ROW($S$1027)+1),"")</f>
        <v>0</v>
      </c>
      <c r="T1557">
        <f>IFERROR(SMALL(T346:T1024,ROW()-ROW($T$1027)+1),"")</f>
        <v>0</v>
      </c>
      <c r="U1557">
        <f>IFERROR(SMALL(U346:U1024,ROW()-ROW($U$1027)+1),"")</f>
        <v>0</v>
      </c>
      <c r="V1557">
        <f>IFERROR(SMALL(V346:V1024,ROW()-ROW($V$1027)+1),"")</f>
        <v>0</v>
      </c>
      <c r="W1557">
        <f>IFERROR(SMALL(W346:W1024,ROW()-ROW($W$1027)+1),"")</f>
        <v>0</v>
      </c>
      <c r="X1557">
        <f>IFERROR(SMALL(X346:X1024,ROW()-ROW($X$1027)+1),"")</f>
        <v>0</v>
      </c>
      <c r="Y1557">
        <f>IFERROR(SMALL(Y346:Y1024,ROW()-ROW($Y$1027)+1),"")</f>
        <v>0</v>
      </c>
      <c r="Z1557">
        <f>IFERROR(SMALL(Z346:Z1024,ROW()-ROW($Z$1027)+1),"")</f>
        <v>0</v>
      </c>
      <c r="AA1557">
        <f>IFERROR(SMALL(AA346:AA1024,ROW()-ROW($AA$1027)+1),"")</f>
        <v>0</v>
      </c>
      <c r="AB1557">
        <f>IFERROR(SMALL(AB346:AB1024,ROW()-ROW($AB$1027)+1),"")</f>
        <v>0</v>
      </c>
      <c r="AC1557">
        <f>IFERROR(SMALL(AC346:AC1024,ROW()-ROW($AC$1027)+1),"")</f>
        <v>0</v>
      </c>
      <c r="AD1557">
        <f>IFERROR(SMALL(AD346:AD1024,ROW()-ROW($AD$1027)+1),"")</f>
        <v>0</v>
      </c>
      <c r="AE1557">
        <f>IFERROR(SMALL(AE346:AE1024,ROW()-ROW($AE$1027)+1),"")</f>
        <v>0</v>
      </c>
      <c r="AF1557">
        <f>IFERROR(SMALL(AF346:AF1024,ROW()-ROW($AF$1027)+1),"")</f>
        <v>0</v>
      </c>
      <c r="AG1557">
        <f>IFERROR(SMALL(AG346:AG1024,ROW()-ROW($AG$1027)+1),"")</f>
        <v>0</v>
      </c>
      <c r="AH1557">
        <f>IFERROR(SMALL(AH346:AH1024,ROW()-ROW($AH$1027)+1),"")</f>
        <v>0</v>
      </c>
      <c r="AI1557">
        <f>IFERROR(SMALL(AI346:AI1024,ROW()-ROW($AI$1027)+1),"")</f>
        <v>0</v>
      </c>
      <c r="AJ1557">
        <f>IFERROR(SMALL(AJ346:AJ1024,ROW()-ROW($AJ$1027)+1),"")</f>
        <v>0</v>
      </c>
      <c r="AM1557">
        <f>IFERROR(SMALL(AM346:AM1024,ROW()-ROW($AM$1027)+1),"")</f>
        <v>0</v>
      </c>
      <c r="AN1557">
        <f>IFERROR(SMALL(AN346:AN1024,ROW()-ROW($AN$1027)+1),"")</f>
        <v>0</v>
      </c>
      <c r="AO1557">
        <f>IFERROR(SMALL(AO346:AO1024,ROW()-ROW($AO$1027)+1),"")</f>
        <v>0</v>
      </c>
      <c r="AP1557">
        <f>IFERROR(SMALL(AP346:AP1024,ROW()-ROW($AP$1027)+1),"")</f>
        <v>0</v>
      </c>
      <c r="AQ1557">
        <f>IFERROR(SMALL(AQ346:AQ1024,ROW()-ROW($AQ$1027)+1),"")</f>
        <v>0</v>
      </c>
      <c r="AR1557">
        <f>IFERROR(SMALL(AR346:AR1024,ROW()-ROW($AR$1027)+1),"")</f>
        <v>0</v>
      </c>
      <c r="AS1557">
        <f>IFERROR(SMALL(AS346:AS1024,ROW()-ROW($AS$1027)+1),"")</f>
        <v>0</v>
      </c>
      <c r="AT1557">
        <f>IFERROR(SMALL(AT346:AT1024,ROW()-ROW($AT$1027)+1),"")</f>
        <v>0</v>
      </c>
      <c r="AU1557">
        <f>IFERROR(SMALL(AU346:AU1024,ROW()-ROW($AU$1027)+1),"")</f>
        <v>0</v>
      </c>
      <c r="AV1557">
        <f>IFERROR(SMALL(AV346:AV1024,ROW()-ROW($AV$1027)+1),"")</f>
        <v>0</v>
      </c>
      <c r="AW1557">
        <f>IFERROR(SMALL(AW346:AW1024,ROW()-ROW($AW$1027)+1),"")</f>
        <v>0</v>
      </c>
      <c r="AX1557">
        <f>IFERROR(SMALL(AX346:AX1024,ROW()-ROW($AX$1027)+1),"")</f>
        <v>0</v>
      </c>
      <c r="AY1557">
        <f>IFERROR(SMALL(AY346:AY1024,ROW()-ROW($AY$1027)+1),"")</f>
        <v>0</v>
      </c>
      <c r="AZ1557">
        <f>IFERROR(SMALL(AZ346:AZ1024,ROW()-ROW($AZ$1027)+1),"")</f>
        <v>0</v>
      </c>
      <c r="BA1557">
        <f>IFERROR(SMALL(BA346:BA1024,ROW()-ROW($BA$1027)+1),"")</f>
        <v>0</v>
      </c>
      <c r="BB1557">
        <f>IFERROR(SMALL(BB346:BB1024,ROW()-ROW($BB$1027)+1),"")</f>
        <v>0</v>
      </c>
      <c r="BC1557">
        <f>IFERROR(SMALL(BC346:BC1024,ROW()-ROW($BC$1027)+1),"")</f>
        <v>0</v>
      </c>
      <c r="BD1557">
        <f>IFERROR(SMALL(BD346:BD1024,ROW()-ROW($BD$1027)+1),"")</f>
        <v>0</v>
      </c>
      <c r="BE1557">
        <f>IFERROR(SMALL(BE346:BE1024,ROW()-ROW($BE$1027)+1),"")</f>
        <v>0</v>
      </c>
      <c r="BF1557">
        <f>IFERROR(SMALL(BF346:BF1024,ROW()-ROW($BF$1027)+1),"")</f>
        <v>0</v>
      </c>
      <c r="BG1557">
        <f>IFERROR(SMALL(BG346:BG1024,ROW()-ROW($BG$1027)+1),"")</f>
        <v>0</v>
      </c>
      <c r="BH1557">
        <f>IFERROR(SMALL(BH346:BH1024,ROW()-ROW($BH$1027)+1),"")</f>
        <v>0</v>
      </c>
      <c r="BI1557">
        <f>IFERROR(SMALL(BI346:BI1024,ROW()-ROW($BI$1027)+1),"")</f>
        <v>0</v>
      </c>
      <c r="BJ1557">
        <f>IFERROR(SMALL(BJ346:BJ1024,ROW()-ROW($BJ$1027)+1),"")</f>
        <v>0</v>
      </c>
      <c r="BK1557">
        <f>IFERROR(SMALL(BK346:BK1024,ROW()-ROW($BK$1027)+1),"")</f>
        <v>0</v>
      </c>
      <c r="BL1557">
        <f>IFERROR(SMALL(BL346:BL1024,ROW()-ROW($BL$1027)+1),"")</f>
        <v>0</v>
      </c>
      <c r="BM1557">
        <f>IFERROR(SMALL(BM346:BM1024,ROW()-ROW($BM$1027)+1),"")</f>
        <v>0</v>
      </c>
      <c r="BN1557">
        <f>IFERROR(SMALL(BN346:BN1024,ROW()-ROW($BN$1027)+1),"")</f>
        <v>0</v>
      </c>
      <c r="BO1557">
        <f>IFERROR(SMALL(BO346:BO1024,ROW()-ROW($BO$1027)+1),"")</f>
        <v>0</v>
      </c>
      <c r="BP1557">
        <f>IFERROR(SMALL(BP346:BP1024,ROW()-ROW($BP$1027)+1),"")</f>
        <v>0</v>
      </c>
      <c r="BQ1557">
        <f>IFERROR(SMALL(BQ346:BQ1024,ROW()-ROW($BQ$1027)+1),"")</f>
        <v>0</v>
      </c>
      <c r="BR1557">
        <f>IFERROR(SMALL(BR346:BR1024,ROW()-ROW($BR$1027)+1),"")</f>
        <v>0</v>
      </c>
    </row>
    <row r="1558" spans="5:70">
      <c r="E1558">
        <f>IFERROR(SMALL(E346:E1024,ROW()-ROW($E$1027)+1),"")</f>
        <v>0</v>
      </c>
      <c r="F1558">
        <f>IFERROR(SMALL(F346:F1024,ROW()-ROW($F$1027)+1),"")</f>
        <v>0</v>
      </c>
      <c r="G1558">
        <f>IFERROR(SMALL(G346:G1024,ROW()-ROW($G$1027)+1),"")</f>
        <v>0</v>
      </c>
      <c r="H1558">
        <f>IFERROR(SMALL(H346:H1024,ROW()-ROW($H$1027)+1),"")</f>
        <v>0</v>
      </c>
      <c r="I1558">
        <f>IFERROR(SMALL(I346:I1024,ROW()-ROW($I$1027)+1),"")</f>
        <v>0</v>
      </c>
      <c r="J1558">
        <f>IFERROR(SMALL(J346:J1024,ROW()-ROW($J$1027)+1),"")</f>
        <v>0</v>
      </c>
      <c r="K1558">
        <f>IFERROR(SMALL(K346:K1024,ROW()-ROW($K$1027)+1),"")</f>
        <v>0</v>
      </c>
      <c r="L1558">
        <f>IFERROR(SMALL(L346:L1024,ROW()-ROW($L$1027)+1),"")</f>
        <v>0</v>
      </c>
      <c r="M1558">
        <f>IFERROR(SMALL(M346:M1024,ROW()-ROW($M$1027)+1),"")</f>
        <v>0</v>
      </c>
      <c r="N1558">
        <f>IFERROR(SMALL(N346:N1024,ROW()-ROW($N$1027)+1),"")</f>
        <v>0</v>
      </c>
      <c r="O1558">
        <f>IFERROR(SMALL(O346:O1024,ROW()-ROW($O$1027)+1),"")</f>
        <v>0</v>
      </c>
      <c r="P1558">
        <f>IFERROR(SMALL(P346:P1024,ROW()-ROW($P$1027)+1),"")</f>
        <v>0</v>
      </c>
      <c r="Q1558">
        <f>IFERROR(SMALL(Q346:Q1024,ROW()-ROW($Q$1027)+1),"")</f>
        <v>0</v>
      </c>
      <c r="R1558">
        <f>IFERROR(SMALL(R346:R1024,ROW()-ROW($R$1027)+1),"")</f>
        <v>0</v>
      </c>
      <c r="S1558">
        <f>IFERROR(SMALL(S346:S1024,ROW()-ROW($S$1027)+1),"")</f>
        <v>0</v>
      </c>
      <c r="T1558">
        <f>IFERROR(SMALL(T346:T1024,ROW()-ROW($T$1027)+1),"")</f>
        <v>0</v>
      </c>
      <c r="U1558">
        <f>IFERROR(SMALL(U346:U1024,ROW()-ROW($U$1027)+1),"")</f>
        <v>0</v>
      </c>
      <c r="V1558">
        <f>IFERROR(SMALL(V346:V1024,ROW()-ROW($V$1027)+1),"")</f>
        <v>0</v>
      </c>
      <c r="W1558">
        <f>IFERROR(SMALL(W346:W1024,ROW()-ROW($W$1027)+1),"")</f>
        <v>0</v>
      </c>
      <c r="X1558">
        <f>IFERROR(SMALL(X346:X1024,ROW()-ROW($X$1027)+1),"")</f>
        <v>0</v>
      </c>
      <c r="Y1558">
        <f>IFERROR(SMALL(Y346:Y1024,ROW()-ROW($Y$1027)+1),"")</f>
        <v>0</v>
      </c>
      <c r="Z1558">
        <f>IFERROR(SMALL(Z346:Z1024,ROW()-ROW($Z$1027)+1),"")</f>
        <v>0</v>
      </c>
      <c r="AA1558">
        <f>IFERROR(SMALL(AA346:AA1024,ROW()-ROW($AA$1027)+1),"")</f>
        <v>0</v>
      </c>
      <c r="AB1558">
        <f>IFERROR(SMALL(AB346:AB1024,ROW()-ROW($AB$1027)+1),"")</f>
        <v>0</v>
      </c>
      <c r="AC1558">
        <f>IFERROR(SMALL(AC346:AC1024,ROW()-ROW($AC$1027)+1),"")</f>
        <v>0</v>
      </c>
      <c r="AD1558">
        <f>IFERROR(SMALL(AD346:AD1024,ROW()-ROW($AD$1027)+1),"")</f>
        <v>0</v>
      </c>
      <c r="AE1558">
        <f>IFERROR(SMALL(AE346:AE1024,ROW()-ROW($AE$1027)+1),"")</f>
        <v>0</v>
      </c>
      <c r="AF1558">
        <f>IFERROR(SMALL(AF346:AF1024,ROW()-ROW($AF$1027)+1),"")</f>
        <v>0</v>
      </c>
      <c r="AG1558">
        <f>IFERROR(SMALL(AG346:AG1024,ROW()-ROW($AG$1027)+1),"")</f>
        <v>0</v>
      </c>
      <c r="AH1558">
        <f>IFERROR(SMALL(AH346:AH1024,ROW()-ROW($AH$1027)+1),"")</f>
        <v>0</v>
      </c>
      <c r="AI1558">
        <f>IFERROR(SMALL(AI346:AI1024,ROW()-ROW($AI$1027)+1),"")</f>
        <v>0</v>
      </c>
      <c r="AJ1558">
        <f>IFERROR(SMALL(AJ346:AJ1024,ROW()-ROW($AJ$1027)+1),"")</f>
        <v>0</v>
      </c>
      <c r="AM1558">
        <f>IFERROR(SMALL(AM346:AM1024,ROW()-ROW($AM$1027)+1),"")</f>
        <v>0</v>
      </c>
      <c r="AN1558">
        <f>IFERROR(SMALL(AN346:AN1024,ROW()-ROW($AN$1027)+1),"")</f>
        <v>0</v>
      </c>
      <c r="AO1558">
        <f>IFERROR(SMALL(AO346:AO1024,ROW()-ROW($AO$1027)+1),"")</f>
        <v>0</v>
      </c>
      <c r="AP1558">
        <f>IFERROR(SMALL(AP346:AP1024,ROW()-ROW($AP$1027)+1),"")</f>
        <v>0</v>
      </c>
      <c r="AQ1558">
        <f>IFERROR(SMALL(AQ346:AQ1024,ROW()-ROW($AQ$1027)+1),"")</f>
        <v>0</v>
      </c>
      <c r="AR1558">
        <f>IFERROR(SMALL(AR346:AR1024,ROW()-ROW($AR$1027)+1),"")</f>
        <v>0</v>
      </c>
      <c r="AS1558">
        <f>IFERROR(SMALL(AS346:AS1024,ROW()-ROW($AS$1027)+1),"")</f>
        <v>0</v>
      </c>
      <c r="AT1558">
        <f>IFERROR(SMALL(AT346:AT1024,ROW()-ROW($AT$1027)+1),"")</f>
        <v>0</v>
      </c>
      <c r="AU1558">
        <f>IFERROR(SMALL(AU346:AU1024,ROW()-ROW($AU$1027)+1),"")</f>
        <v>0</v>
      </c>
      <c r="AV1558">
        <f>IFERROR(SMALL(AV346:AV1024,ROW()-ROW($AV$1027)+1),"")</f>
        <v>0</v>
      </c>
      <c r="AW1558">
        <f>IFERROR(SMALL(AW346:AW1024,ROW()-ROW($AW$1027)+1),"")</f>
        <v>0</v>
      </c>
      <c r="AX1558">
        <f>IFERROR(SMALL(AX346:AX1024,ROW()-ROW($AX$1027)+1),"")</f>
        <v>0</v>
      </c>
      <c r="AY1558">
        <f>IFERROR(SMALL(AY346:AY1024,ROW()-ROW($AY$1027)+1),"")</f>
        <v>0</v>
      </c>
      <c r="AZ1558">
        <f>IFERROR(SMALL(AZ346:AZ1024,ROW()-ROW($AZ$1027)+1),"")</f>
        <v>0</v>
      </c>
      <c r="BA1558">
        <f>IFERROR(SMALL(BA346:BA1024,ROW()-ROW($BA$1027)+1),"")</f>
        <v>0</v>
      </c>
      <c r="BB1558">
        <f>IFERROR(SMALL(BB346:BB1024,ROW()-ROW($BB$1027)+1),"")</f>
        <v>0</v>
      </c>
      <c r="BC1558">
        <f>IFERROR(SMALL(BC346:BC1024,ROW()-ROW($BC$1027)+1),"")</f>
        <v>0</v>
      </c>
      <c r="BD1558">
        <f>IFERROR(SMALL(BD346:BD1024,ROW()-ROW($BD$1027)+1),"")</f>
        <v>0</v>
      </c>
      <c r="BE1558">
        <f>IFERROR(SMALL(BE346:BE1024,ROW()-ROW($BE$1027)+1),"")</f>
        <v>0</v>
      </c>
      <c r="BF1558">
        <f>IFERROR(SMALL(BF346:BF1024,ROW()-ROW($BF$1027)+1),"")</f>
        <v>0</v>
      </c>
      <c r="BG1558">
        <f>IFERROR(SMALL(BG346:BG1024,ROW()-ROW($BG$1027)+1),"")</f>
        <v>0</v>
      </c>
      <c r="BH1558">
        <f>IFERROR(SMALL(BH346:BH1024,ROW()-ROW($BH$1027)+1),"")</f>
        <v>0</v>
      </c>
      <c r="BI1558">
        <f>IFERROR(SMALL(BI346:BI1024,ROW()-ROW($BI$1027)+1),"")</f>
        <v>0</v>
      </c>
      <c r="BJ1558">
        <f>IFERROR(SMALL(BJ346:BJ1024,ROW()-ROW($BJ$1027)+1),"")</f>
        <v>0</v>
      </c>
      <c r="BK1558">
        <f>IFERROR(SMALL(BK346:BK1024,ROW()-ROW($BK$1027)+1),"")</f>
        <v>0</v>
      </c>
      <c r="BL1558">
        <f>IFERROR(SMALL(BL346:BL1024,ROW()-ROW($BL$1027)+1),"")</f>
        <v>0</v>
      </c>
      <c r="BM1558">
        <f>IFERROR(SMALL(BM346:BM1024,ROW()-ROW($BM$1027)+1),"")</f>
        <v>0</v>
      </c>
      <c r="BN1558">
        <f>IFERROR(SMALL(BN346:BN1024,ROW()-ROW($BN$1027)+1),"")</f>
        <v>0</v>
      </c>
      <c r="BO1558">
        <f>IFERROR(SMALL(BO346:BO1024,ROW()-ROW($BO$1027)+1),"")</f>
        <v>0</v>
      </c>
      <c r="BP1558">
        <f>IFERROR(SMALL(BP346:BP1024,ROW()-ROW($BP$1027)+1),"")</f>
        <v>0</v>
      </c>
      <c r="BQ1558">
        <f>IFERROR(SMALL(BQ346:BQ1024,ROW()-ROW($BQ$1027)+1),"")</f>
        <v>0</v>
      </c>
      <c r="BR1558">
        <f>IFERROR(SMALL(BR346:BR1024,ROW()-ROW($BR$1027)+1),"")</f>
        <v>0</v>
      </c>
    </row>
    <row r="1559" spans="5:70">
      <c r="E1559">
        <f>IFERROR(SMALL(E346:E1024,ROW()-ROW($E$1027)+1),"")</f>
        <v>0</v>
      </c>
      <c r="F1559">
        <f>IFERROR(SMALL(F346:F1024,ROW()-ROW($F$1027)+1),"")</f>
        <v>0</v>
      </c>
      <c r="G1559">
        <f>IFERROR(SMALL(G346:G1024,ROW()-ROW($G$1027)+1),"")</f>
        <v>0</v>
      </c>
      <c r="H1559">
        <f>IFERROR(SMALL(H346:H1024,ROW()-ROW($H$1027)+1),"")</f>
        <v>0</v>
      </c>
      <c r="I1559">
        <f>IFERROR(SMALL(I346:I1024,ROW()-ROW($I$1027)+1),"")</f>
        <v>0</v>
      </c>
      <c r="J1559">
        <f>IFERROR(SMALL(J346:J1024,ROW()-ROW($J$1027)+1),"")</f>
        <v>0</v>
      </c>
      <c r="K1559">
        <f>IFERROR(SMALL(K346:K1024,ROW()-ROW($K$1027)+1),"")</f>
        <v>0</v>
      </c>
      <c r="L1559">
        <f>IFERROR(SMALL(L346:L1024,ROW()-ROW($L$1027)+1),"")</f>
        <v>0</v>
      </c>
      <c r="M1559">
        <f>IFERROR(SMALL(M346:M1024,ROW()-ROW($M$1027)+1),"")</f>
        <v>0</v>
      </c>
      <c r="N1559">
        <f>IFERROR(SMALL(N346:N1024,ROW()-ROW($N$1027)+1),"")</f>
        <v>0</v>
      </c>
      <c r="O1559">
        <f>IFERROR(SMALL(O346:O1024,ROW()-ROW($O$1027)+1),"")</f>
        <v>0</v>
      </c>
      <c r="P1559">
        <f>IFERROR(SMALL(P346:P1024,ROW()-ROW($P$1027)+1),"")</f>
        <v>0</v>
      </c>
      <c r="Q1559">
        <f>IFERROR(SMALL(Q346:Q1024,ROW()-ROW($Q$1027)+1),"")</f>
        <v>0</v>
      </c>
      <c r="R1559">
        <f>IFERROR(SMALL(R346:R1024,ROW()-ROW($R$1027)+1),"")</f>
        <v>0</v>
      </c>
      <c r="S1559">
        <f>IFERROR(SMALL(S346:S1024,ROW()-ROW($S$1027)+1),"")</f>
        <v>0</v>
      </c>
      <c r="T1559">
        <f>IFERROR(SMALL(T346:T1024,ROW()-ROW($T$1027)+1),"")</f>
        <v>0</v>
      </c>
      <c r="U1559">
        <f>IFERROR(SMALL(U346:U1024,ROW()-ROW($U$1027)+1),"")</f>
        <v>0</v>
      </c>
      <c r="V1559">
        <f>IFERROR(SMALL(V346:V1024,ROW()-ROW($V$1027)+1),"")</f>
        <v>0</v>
      </c>
      <c r="W1559">
        <f>IFERROR(SMALL(W346:W1024,ROW()-ROW($W$1027)+1),"")</f>
        <v>0</v>
      </c>
      <c r="X1559">
        <f>IFERROR(SMALL(X346:X1024,ROW()-ROW($X$1027)+1),"")</f>
        <v>0</v>
      </c>
      <c r="Y1559">
        <f>IFERROR(SMALL(Y346:Y1024,ROW()-ROW($Y$1027)+1),"")</f>
        <v>0</v>
      </c>
      <c r="Z1559">
        <f>IFERROR(SMALL(Z346:Z1024,ROW()-ROW($Z$1027)+1),"")</f>
        <v>0</v>
      </c>
      <c r="AA1559">
        <f>IFERROR(SMALL(AA346:AA1024,ROW()-ROW($AA$1027)+1),"")</f>
        <v>0</v>
      </c>
      <c r="AB1559">
        <f>IFERROR(SMALL(AB346:AB1024,ROW()-ROW($AB$1027)+1),"")</f>
        <v>0</v>
      </c>
      <c r="AC1559">
        <f>IFERROR(SMALL(AC346:AC1024,ROW()-ROW($AC$1027)+1),"")</f>
        <v>0</v>
      </c>
      <c r="AD1559">
        <f>IFERROR(SMALL(AD346:AD1024,ROW()-ROW($AD$1027)+1),"")</f>
        <v>0</v>
      </c>
      <c r="AE1559">
        <f>IFERROR(SMALL(AE346:AE1024,ROW()-ROW($AE$1027)+1),"")</f>
        <v>0</v>
      </c>
      <c r="AF1559">
        <f>IFERROR(SMALL(AF346:AF1024,ROW()-ROW($AF$1027)+1),"")</f>
        <v>0</v>
      </c>
      <c r="AG1559">
        <f>IFERROR(SMALL(AG346:AG1024,ROW()-ROW($AG$1027)+1),"")</f>
        <v>0</v>
      </c>
      <c r="AH1559">
        <f>IFERROR(SMALL(AH346:AH1024,ROW()-ROW($AH$1027)+1),"")</f>
        <v>0</v>
      </c>
      <c r="AI1559">
        <f>IFERROR(SMALL(AI346:AI1024,ROW()-ROW($AI$1027)+1),"")</f>
        <v>0</v>
      </c>
      <c r="AJ1559">
        <f>IFERROR(SMALL(AJ346:AJ1024,ROW()-ROW($AJ$1027)+1),"")</f>
        <v>0</v>
      </c>
      <c r="AM1559">
        <f>IFERROR(SMALL(AM346:AM1024,ROW()-ROW($AM$1027)+1),"")</f>
        <v>0</v>
      </c>
      <c r="AN1559">
        <f>IFERROR(SMALL(AN346:AN1024,ROW()-ROW($AN$1027)+1),"")</f>
        <v>0</v>
      </c>
      <c r="AO1559">
        <f>IFERROR(SMALL(AO346:AO1024,ROW()-ROW($AO$1027)+1),"")</f>
        <v>0</v>
      </c>
      <c r="AP1559">
        <f>IFERROR(SMALL(AP346:AP1024,ROW()-ROW($AP$1027)+1),"")</f>
        <v>0</v>
      </c>
      <c r="AQ1559">
        <f>IFERROR(SMALL(AQ346:AQ1024,ROW()-ROW($AQ$1027)+1),"")</f>
        <v>0</v>
      </c>
      <c r="AR1559">
        <f>IFERROR(SMALL(AR346:AR1024,ROW()-ROW($AR$1027)+1),"")</f>
        <v>0</v>
      </c>
      <c r="AS1559">
        <f>IFERROR(SMALL(AS346:AS1024,ROW()-ROW($AS$1027)+1),"")</f>
        <v>0</v>
      </c>
      <c r="AT1559">
        <f>IFERROR(SMALL(AT346:AT1024,ROW()-ROW($AT$1027)+1),"")</f>
        <v>0</v>
      </c>
      <c r="AU1559">
        <f>IFERROR(SMALL(AU346:AU1024,ROW()-ROW($AU$1027)+1),"")</f>
        <v>0</v>
      </c>
      <c r="AV1559">
        <f>IFERROR(SMALL(AV346:AV1024,ROW()-ROW($AV$1027)+1),"")</f>
        <v>0</v>
      </c>
      <c r="AW1559">
        <f>IFERROR(SMALL(AW346:AW1024,ROW()-ROW($AW$1027)+1),"")</f>
        <v>0</v>
      </c>
      <c r="AX1559">
        <f>IFERROR(SMALL(AX346:AX1024,ROW()-ROW($AX$1027)+1),"")</f>
        <v>0</v>
      </c>
      <c r="AY1559">
        <f>IFERROR(SMALL(AY346:AY1024,ROW()-ROW($AY$1027)+1),"")</f>
        <v>0</v>
      </c>
      <c r="AZ1559">
        <f>IFERROR(SMALL(AZ346:AZ1024,ROW()-ROW($AZ$1027)+1),"")</f>
        <v>0</v>
      </c>
      <c r="BA1559">
        <f>IFERROR(SMALL(BA346:BA1024,ROW()-ROW($BA$1027)+1),"")</f>
        <v>0</v>
      </c>
      <c r="BB1559">
        <f>IFERROR(SMALL(BB346:BB1024,ROW()-ROW($BB$1027)+1),"")</f>
        <v>0</v>
      </c>
      <c r="BC1559">
        <f>IFERROR(SMALL(BC346:BC1024,ROW()-ROW($BC$1027)+1),"")</f>
        <v>0</v>
      </c>
      <c r="BD1559">
        <f>IFERROR(SMALL(BD346:BD1024,ROW()-ROW($BD$1027)+1),"")</f>
        <v>0</v>
      </c>
      <c r="BE1559">
        <f>IFERROR(SMALL(BE346:BE1024,ROW()-ROW($BE$1027)+1),"")</f>
        <v>0</v>
      </c>
      <c r="BF1559">
        <f>IFERROR(SMALL(BF346:BF1024,ROW()-ROW($BF$1027)+1),"")</f>
        <v>0</v>
      </c>
      <c r="BG1559">
        <f>IFERROR(SMALL(BG346:BG1024,ROW()-ROW($BG$1027)+1),"")</f>
        <v>0</v>
      </c>
      <c r="BH1559">
        <f>IFERROR(SMALL(BH346:BH1024,ROW()-ROW($BH$1027)+1),"")</f>
        <v>0</v>
      </c>
      <c r="BI1559">
        <f>IFERROR(SMALL(BI346:BI1024,ROW()-ROW($BI$1027)+1),"")</f>
        <v>0</v>
      </c>
      <c r="BJ1559">
        <f>IFERROR(SMALL(BJ346:BJ1024,ROW()-ROW($BJ$1027)+1),"")</f>
        <v>0</v>
      </c>
      <c r="BK1559">
        <f>IFERROR(SMALL(BK346:BK1024,ROW()-ROW($BK$1027)+1),"")</f>
        <v>0</v>
      </c>
      <c r="BL1559">
        <f>IFERROR(SMALL(BL346:BL1024,ROW()-ROW($BL$1027)+1),"")</f>
        <v>0</v>
      </c>
      <c r="BM1559">
        <f>IFERROR(SMALL(BM346:BM1024,ROW()-ROW($BM$1027)+1),"")</f>
        <v>0</v>
      </c>
      <c r="BN1559">
        <f>IFERROR(SMALL(BN346:BN1024,ROW()-ROW($BN$1027)+1),"")</f>
        <v>0</v>
      </c>
      <c r="BO1559">
        <f>IFERROR(SMALL(BO346:BO1024,ROW()-ROW($BO$1027)+1),"")</f>
        <v>0</v>
      </c>
      <c r="BP1559">
        <f>IFERROR(SMALL(BP346:BP1024,ROW()-ROW($BP$1027)+1),"")</f>
        <v>0</v>
      </c>
      <c r="BQ1559">
        <f>IFERROR(SMALL(BQ346:BQ1024,ROW()-ROW($BQ$1027)+1),"")</f>
        <v>0</v>
      </c>
      <c r="BR1559">
        <f>IFERROR(SMALL(BR346:BR1024,ROW()-ROW($BR$1027)+1),"")</f>
        <v>0</v>
      </c>
    </row>
    <row r="1560" spans="5:70">
      <c r="E1560">
        <f>IFERROR(SMALL(E346:E1024,ROW()-ROW($E$1027)+1),"")</f>
        <v>0</v>
      </c>
      <c r="F1560">
        <f>IFERROR(SMALL(F346:F1024,ROW()-ROW($F$1027)+1),"")</f>
        <v>0</v>
      </c>
      <c r="G1560">
        <f>IFERROR(SMALL(G346:G1024,ROW()-ROW($G$1027)+1),"")</f>
        <v>0</v>
      </c>
      <c r="H1560">
        <f>IFERROR(SMALL(H346:H1024,ROW()-ROW($H$1027)+1),"")</f>
        <v>0</v>
      </c>
      <c r="I1560">
        <f>IFERROR(SMALL(I346:I1024,ROW()-ROW($I$1027)+1),"")</f>
        <v>0</v>
      </c>
      <c r="J1560">
        <f>IFERROR(SMALL(J346:J1024,ROW()-ROW($J$1027)+1),"")</f>
        <v>0</v>
      </c>
      <c r="K1560">
        <f>IFERROR(SMALL(K346:K1024,ROW()-ROW($K$1027)+1),"")</f>
        <v>0</v>
      </c>
      <c r="L1560">
        <f>IFERROR(SMALL(L346:L1024,ROW()-ROW($L$1027)+1),"")</f>
        <v>0</v>
      </c>
      <c r="M1560">
        <f>IFERROR(SMALL(M346:M1024,ROW()-ROW($M$1027)+1),"")</f>
        <v>0</v>
      </c>
      <c r="N1560">
        <f>IFERROR(SMALL(N346:N1024,ROW()-ROW($N$1027)+1),"")</f>
        <v>0</v>
      </c>
      <c r="O1560">
        <f>IFERROR(SMALL(O346:O1024,ROW()-ROW($O$1027)+1),"")</f>
        <v>0</v>
      </c>
      <c r="P1560">
        <f>IFERROR(SMALL(P346:P1024,ROW()-ROW($P$1027)+1),"")</f>
        <v>0</v>
      </c>
      <c r="Q1560">
        <f>IFERROR(SMALL(Q346:Q1024,ROW()-ROW($Q$1027)+1),"")</f>
        <v>0</v>
      </c>
      <c r="R1560">
        <f>IFERROR(SMALL(R346:R1024,ROW()-ROW($R$1027)+1),"")</f>
        <v>0</v>
      </c>
      <c r="S1560">
        <f>IFERROR(SMALL(S346:S1024,ROW()-ROW($S$1027)+1),"")</f>
        <v>0</v>
      </c>
      <c r="T1560">
        <f>IFERROR(SMALL(T346:T1024,ROW()-ROW($T$1027)+1),"")</f>
        <v>0</v>
      </c>
      <c r="U1560">
        <f>IFERROR(SMALL(U346:U1024,ROW()-ROW($U$1027)+1),"")</f>
        <v>0</v>
      </c>
      <c r="V1560">
        <f>IFERROR(SMALL(V346:V1024,ROW()-ROW($V$1027)+1),"")</f>
        <v>0</v>
      </c>
      <c r="W1560">
        <f>IFERROR(SMALL(W346:W1024,ROW()-ROW($W$1027)+1),"")</f>
        <v>0</v>
      </c>
      <c r="X1560">
        <f>IFERROR(SMALL(X346:X1024,ROW()-ROW($X$1027)+1),"")</f>
        <v>0</v>
      </c>
      <c r="Y1560">
        <f>IFERROR(SMALL(Y346:Y1024,ROW()-ROW($Y$1027)+1),"")</f>
        <v>0</v>
      </c>
      <c r="Z1560">
        <f>IFERROR(SMALL(Z346:Z1024,ROW()-ROW($Z$1027)+1),"")</f>
        <v>0</v>
      </c>
      <c r="AA1560">
        <f>IFERROR(SMALL(AA346:AA1024,ROW()-ROW($AA$1027)+1),"")</f>
        <v>0</v>
      </c>
      <c r="AB1560">
        <f>IFERROR(SMALL(AB346:AB1024,ROW()-ROW($AB$1027)+1),"")</f>
        <v>0</v>
      </c>
      <c r="AC1560">
        <f>IFERROR(SMALL(AC346:AC1024,ROW()-ROW($AC$1027)+1),"")</f>
        <v>0</v>
      </c>
      <c r="AD1560">
        <f>IFERROR(SMALL(AD346:AD1024,ROW()-ROW($AD$1027)+1),"")</f>
        <v>0</v>
      </c>
      <c r="AE1560">
        <f>IFERROR(SMALL(AE346:AE1024,ROW()-ROW($AE$1027)+1),"")</f>
        <v>0</v>
      </c>
      <c r="AF1560">
        <f>IFERROR(SMALL(AF346:AF1024,ROW()-ROW($AF$1027)+1),"")</f>
        <v>0</v>
      </c>
      <c r="AG1560">
        <f>IFERROR(SMALL(AG346:AG1024,ROW()-ROW($AG$1027)+1),"")</f>
        <v>0</v>
      </c>
      <c r="AH1560">
        <f>IFERROR(SMALL(AH346:AH1024,ROW()-ROW($AH$1027)+1),"")</f>
        <v>0</v>
      </c>
      <c r="AI1560">
        <f>IFERROR(SMALL(AI346:AI1024,ROW()-ROW($AI$1027)+1),"")</f>
        <v>0</v>
      </c>
      <c r="AJ1560">
        <f>IFERROR(SMALL(AJ346:AJ1024,ROW()-ROW($AJ$1027)+1),"")</f>
        <v>0</v>
      </c>
      <c r="AM1560">
        <f>IFERROR(SMALL(AM346:AM1024,ROW()-ROW($AM$1027)+1),"")</f>
        <v>0</v>
      </c>
      <c r="AN1560">
        <f>IFERROR(SMALL(AN346:AN1024,ROW()-ROW($AN$1027)+1),"")</f>
        <v>0</v>
      </c>
      <c r="AO1560">
        <f>IFERROR(SMALL(AO346:AO1024,ROW()-ROW($AO$1027)+1),"")</f>
        <v>0</v>
      </c>
      <c r="AP1560">
        <f>IFERROR(SMALL(AP346:AP1024,ROW()-ROW($AP$1027)+1),"")</f>
        <v>0</v>
      </c>
      <c r="AQ1560">
        <f>IFERROR(SMALL(AQ346:AQ1024,ROW()-ROW($AQ$1027)+1),"")</f>
        <v>0</v>
      </c>
      <c r="AR1560">
        <f>IFERROR(SMALL(AR346:AR1024,ROW()-ROW($AR$1027)+1),"")</f>
        <v>0</v>
      </c>
      <c r="AS1560">
        <f>IFERROR(SMALL(AS346:AS1024,ROW()-ROW($AS$1027)+1),"")</f>
        <v>0</v>
      </c>
      <c r="AT1560">
        <f>IFERROR(SMALL(AT346:AT1024,ROW()-ROW($AT$1027)+1),"")</f>
        <v>0</v>
      </c>
      <c r="AU1560">
        <f>IFERROR(SMALL(AU346:AU1024,ROW()-ROW($AU$1027)+1),"")</f>
        <v>0</v>
      </c>
      <c r="AV1560">
        <f>IFERROR(SMALL(AV346:AV1024,ROW()-ROW($AV$1027)+1),"")</f>
        <v>0</v>
      </c>
      <c r="AW1560">
        <f>IFERROR(SMALL(AW346:AW1024,ROW()-ROW($AW$1027)+1),"")</f>
        <v>0</v>
      </c>
      <c r="AX1560">
        <f>IFERROR(SMALL(AX346:AX1024,ROW()-ROW($AX$1027)+1),"")</f>
        <v>0</v>
      </c>
      <c r="AY1560">
        <f>IFERROR(SMALL(AY346:AY1024,ROW()-ROW($AY$1027)+1),"")</f>
        <v>0</v>
      </c>
      <c r="AZ1560">
        <f>IFERROR(SMALL(AZ346:AZ1024,ROW()-ROW($AZ$1027)+1),"")</f>
        <v>0</v>
      </c>
      <c r="BA1560">
        <f>IFERROR(SMALL(BA346:BA1024,ROW()-ROW($BA$1027)+1),"")</f>
        <v>0</v>
      </c>
      <c r="BB1560">
        <f>IFERROR(SMALL(BB346:BB1024,ROW()-ROW($BB$1027)+1),"")</f>
        <v>0</v>
      </c>
      <c r="BC1560">
        <f>IFERROR(SMALL(BC346:BC1024,ROW()-ROW($BC$1027)+1),"")</f>
        <v>0</v>
      </c>
      <c r="BD1560">
        <f>IFERROR(SMALL(BD346:BD1024,ROW()-ROW($BD$1027)+1),"")</f>
        <v>0</v>
      </c>
      <c r="BE1560">
        <f>IFERROR(SMALL(BE346:BE1024,ROW()-ROW($BE$1027)+1),"")</f>
        <v>0</v>
      </c>
      <c r="BF1560">
        <f>IFERROR(SMALL(BF346:BF1024,ROW()-ROW($BF$1027)+1),"")</f>
        <v>0</v>
      </c>
      <c r="BG1560">
        <f>IFERROR(SMALL(BG346:BG1024,ROW()-ROW($BG$1027)+1),"")</f>
        <v>0</v>
      </c>
      <c r="BH1560">
        <f>IFERROR(SMALL(BH346:BH1024,ROW()-ROW($BH$1027)+1),"")</f>
        <v>0</v>
      </c>
      <c r="BI1560">
        <f>IFERROR(SMALL(BI346:BI1024,ROW()-ROW($BI$1027)+1),"")</f>
        <v>0</v>
      </c>
      <c r="BJ1560">
        <f>IFERROR(SMALL(BJ346:BJ1024,ROW()-ROW($BJ$1027)+1),"")</f>
        <v>0</v>
      </c>
      <c r="BK1560">
        <f>IFERROR(SMALL(BK346:BK1024,ROW()-ROW($BK$1027)+1),"")</f>
        <v>0</v>
      </c>
      <c r="BL1560">
        <f>IFERROR(SMALL(BL346:BL1024,ROW()-ROW($BL$1027)+1),"")</f>
        <v>0</v>
      </c>
      <c r="BM1560">
        <f>IFERROR(SMALL(BM346:BM1024,ROW()-ROW($BM$1027)+1),"")</f>
        <v>0</v>
      </c>
      <c r="BN1560">
        <f>IFERROR(SMALL(BN346:BN1024,ROW()-ROW($BN$1027)+1),"")</f>
        <v>0</v>
      </c>
      <c r="BO1560">
        <f>IFERROR(SMALL(BO346:BO1024,ROW()-ROW($BO$1027)+1),"")</f>
        <v>0</v>
      </c>
      <c r="BP1560">
        <f>IFERROR(SMALL(BP346:BP1024,ROW()-ROW($BP$1027)+1),"")</f>
        <v>0</v>
      </c>
      <c r="BQ1560">
        <f>IFERROR(SMALL(BQ346:BQ1024,ROW()-ROW($BQ$1027)+1),"")</f>
        <v>0</v>
      </c>
      <c r="BR1560">
        <f>IFERROR(SMALL(BR346:BR1024,ROW()-ROW($BR$1027)+1),"")</f>
        <v>0</v>
      </c>
    </row>
    <row r="1561" spans="5:70">
      <c r="E1561">
        <f>IFERROR(SMALL(E346:E1024,ROW()-ROW($E$1027)+1),"")</f>
        <v>0</v>
      </c>
      <c r="F1561">
        <f>IFERROR(SMALL(F346:F1024,ROW()-ROW($F$1027)+1),"")</f>
        <v>0</v>
      </c>
      <c r="G1561">
        <f>IFERROR(SMALL(G346:G1024,ROW()-ROW($G$1027)+1),"")</f>
        <v>0</v>
      </c>
      <c r="H1561">
        <f>IFERROR(SMALL(H346:H1024,ROW()-ROW($H$1027)+1),"")</f>
        <v>0</v>
      </c>
      <c r="I1561">
        <f>IFERROR(SMALL(I346:I1024,ROW()-ROW($I$1027)+1),"")</f>
        <v>0</v>
      </c>
      <c r="J1561">
        <f>IFERROR(SMALL(J346:J1024,ROW()-ROW($J$1027)+1),"")</f>
        <v>0</v>
      </c>
      <c r="K1561">
        <f>IFERROR(SMALL(K346:K1024,ROW()-ROW($K$1027)+1),"")</f>
        <v>0</v>
      </c>
      <c r="L1561">
        <f>IFERROR(SMALL(L346:L1024,ROW()-ROW($L$1027)+1),"")</f>
        <v>0</v>
      </c>
      <c r="M1561">
        <f>IFERROR(SMALL(M346:M1024,ROW()-ROW($M$1027)+1),"")</f>
        <v>0</v>
      </c>
      <c r="N1561">
        <f>IFERROR(SMALL(N346:N1024,ROW()-ROW($N$1027)+1),"")</f>
        <v>0</v>
      </c>
      <c r="O1561">
        <f>IFERROR(SMALL(O346:O1024,ROW()-ROW($O$1027)+1),"")</f>
        <v>0</v>
      </c>
      <c r="P1561">
        <f>IFERROR(SMALL(P346:P1024,ROW()-ROW($P$1027)+1),"")</f>
        <v>0</v>
      </c>
      <c r="Q1561">
        <f>IFERROR(SMALL(Q346:Q1024,ROW()-ROW($Q$1027)+1),"")</f>
        <v>0</v>
      </c>
      <c r="R1561">
        <f>IFERROR(SMALL(R346:R1024,ROW()-ROW($R$1027)+1),"")</f>
        <v>0</v>
      </c>
      <c r="S1561">
        <f>IFERROR(SMALL(S346:S1024,ROW()-ROW($S$1027)+1),"")</f>
        <v>0</v>
      </c>
      <c r="T1561">
        <f>IFERROR(SMALL(T346:T1024,ROW()-ROW($T$1027)+1),"")</f>
        <v>0</v>
      </c>
      <c r="U1561">
        <f>IFERROR(SMALL(U346:U1024,ROW()-ROW($U$1027)+1),"")</f>
        <v>0</v>
      </c>
      <c r="V1561">
        <f>IFERROR(SMALL(V346:V1024,ROW()-ROW($V$1027)+1),"")</f>
        <v>0</v>
      </c>
      <c r="W1561">
        <f>IFERROR(SMALL(W346:W1024,ROW()-ROW($W$1027)+1),"")</f>
        <v>0</v>
      </c>
      <c r="X1561">
        <f>IFERROR(SMALL(X346:X1024,ROW()-ROW($X$1027)+1),"")</f>
        <v>0</v>
      </c>
      <c r="Y1561">
        <f>IFERROR(SMALL(Y346:Y1024,ROW()-ROW($Y$1027)+1),"")</f>
        <v>0</v>
      </c>
      <c r="Z1561">
        <f>IFERROR(SMALL(Z346:Z1024,ROW()-ROW($Z$1027)+1),"")</f>
        <v>0</v>
      </c>
      <c r="AA1561">
        <f>IFERROR(SMALL(AA346:AA1024,ROW()-ROW($AA$1027)+1),"")</f>
        <v>0</v>
      </c>
      <c r="AB1561">
        <f>IFERROR(SMALL(AB346:AB1024,ROW()-ROW($AB$1027)+1),"")</f>
        <v>0</v>
      </c>
      <c r="AC1561">
        <f>IFERROR(SMALL(AC346:AC1024,ROW()-ROW($AC$1027)+1),"")</f>
        <v>0</v>
      </c>
      <c r="AD1561">
        <f>IFERROR(SMALL(AD346:AD1024,ROW()-ROW($AD$1027)+1),"")</f>
        <v>0</v>
      </c>
      <c r="AE1561">
        <f>IFERROR(SMALL(AE346:AE1024,ROW()-ROW($AE$1027)+1),"")</f>
        <v>0</v>
      </c>
      <c r="AF1561">
        <f>IFERROR(SMALL(AF346:AF1024,ROW()-ROW($AF$1027)+1),"")</f>
        <v>0</v>
      </c>
      <c r="AG1561">
        <f>IFERROR(SMALL(AG346:AG1024,ROW()-ROW($AG$1027)+1),"")</f>
        <v>0</v>
      </c>
      <c r="AH1561">
        <f>IFERROR(SMALL(AH346:AH1024,ROW()-ROW($AH$1027)+1),"")</f>
        <v>0</v>
      </c>
      <c r="AI1561">
        <f>IFERROR(SMALL(AI346:AI1024,ROW()-ROW($AI$1027)+1),"")</f>
        <v>0</v>
      </c>
      <c r="AJ1561">
        <f>IFERROR(SMALL(AJ346:AJ1024,ROW()-ROW($AJ$1027)+1),"")</f>
        <v>0</v>
      </c>
      <c r="AM1561">
        <f>IFERROR(SMALL(AM346:AM1024,ROW()-ROW($AM$1027)+1),"")</f>
        <v>0</v>
      </c>
      <c r="AN1561">
        <f>IFERROR(SMALL(AN346:AN1024,ROW()-ROW($AN$1027)+1),"")</f>
        <v>0</v>
      </c>
      <c r="AO1561">
        <f>IFERROR(SMALL(AO346:AO1024,ROW()-ROW($AO$1027)+1),"")</f>
        <v>0</v>
      </c>
      <c r="AP1561">
        <f>IFERROR(SMALL(AP346:AP1024,ROW()-ROW($AP$1027)+1),"")</f>
        <v>0</v>
      </c>
      <c r="AQ1561">
        <f>IFERROR(SMALL(AQ346:AQ1024,ROW()-ROW($AQ$1027)+1),"")</f>
        <v>0</v>
      </c>
      <c r="AR1561">
        <f>IFERROR(SMALL(AR346:AR1024,ROW()-ROW($AR$1027)+1),"")</f>
        <v>0</v>
      </c>
      <c r="AS1561">
        <f>IFERROR(SMALL(AS346:AS1024,ROW()-ROW($AS$1027)+1),"")</f>
        <v>0</v>
      </c>
      <c r="AT1561">
        <f>IFERROR(SMALL(AT346:AT1024,ROW()-ROW($AT$1027)+1),"")</f>
        <v>0</v>
      </c>
      <c r="AU1561">
        <f>IFERROR(SMALL(AU346:AU1024,ROW()-ROW($AU$1027)+1),"")</f>
        <v>0</v>
      </c>
      <c r="AV1561">
        <f>IFERROR(SMALL(AV346:AV1024,ROW()-ROW($AV$1027)+1),"")</f>
        <v>0</v>
      </c>
      <c r="AW1561">
        <f>IFERROR(SMALL(AW346:AW1024,ROW()-ROW($AW$1027)+1),"")</f>
        <v>0</v>
      </c>
      <c r="AX1561">
        <f>IFERROR(SMALL(AX346:AX1024,ROW()-ROW($AX$1027)+1),"")</f>
        <v>0</v>
      </c>
      <c r="AY1561">
        <f>IFERROR(SMALL(AY346:AY1024,ROW()-ROW($AY$1027)+1),"")</f>
        <v>0</v>
      </c>
      <c r="AZ1561">
        <f>IFERROR(SMALL(AZ346:AZ1024,ROW()-ROW($AZ$1027)+1),"")</f>
        <v>0</v>
      </c>
      <c r="BA1561">
        <f>IFERROR(SMALL(BA346:BA1024,ROW()-ROW($BA$1027)+1),"")</f>
        <v>0</v>
      </c>
      <c r="BB1561">
        <f>IFERROR(SMALL(BB346:BB1024,ROW()-ROW($BB$1027)+1),"")</f>
        <v>0</v>
      </c>
      <c r="BC1561">
        <f>IFERROR(SMALL(BC346:BC1024,ROW()-ROW($BC$1027)+1),"")</f>
        <v>0</v>
      </c>
      <c r="BD1561">
        <f>IFERROR(SMALL(BD346:BD1024,ROW()-ROW($BD$1027)+1),"")</f>
        <v>0</v>
      </c>
      <c r="BE1561">
        <f>IFERROR(SMALL(BE346:BE1024,ROW()-ROW($BE$1027)+1),"")</f>
        <v>0</v>
      </c>
      <c r="BF1561">
        <f>IFERROR(SMALL(BF346:BF1024,ROW()-ROW($BF$1027)+1),"")</f>
        <v>0</v>
      </c>
      <c r="BG1561">
        <f>IFERROR(SMALL(BG346:BG1024,ROW()-ROW($BG$1027)+1),"")</f>
        <v>0</v>
      </c>
      <c r="BH1561">
        <f>IFERROR(SMALL(BH346:BH1024,ROW()-ROW($BH$1027)+1),"")</f>
        <v>0</v>
      </c>
      <c r="BI1561">
        <f>IFERROR(SMALL(BI346:BI1024,ROW()-ROW($BI$1027)+1),"")</f>
        <v>0</v>
      </c>
      <c r="BJ1561">
        <f>IFERROR(SMALL(BJ346:BJ1024,ROW()-ROW($BJ$1027)+1),"")</f>
        <v>0</v>
      </c>
      <c r="BK1561">
        <f>IFERROR(SMALL(BK346:BK1024,ROW()-ROW($BK$1027)+1),"")</f>
        <v>0</v>
      </c>
      <c r="BL1561">
        <f>IFERROR(SMALL(BL346:BL1024,ROW()-ROW($BL$1027)+1),"")</f>
        <v>0</v>
      </c>
      <c r="BM1561">
        <f>IFERROR(SMALL(BM346:BM1024,ROW()-ROW($BM$1027)+1),"")</f>
        <v>0</v>
      </c>
      <c r="BN1561">
        <f>IFERROR(SMALL(BN346:BN1024,ROW()-ROW($BN$1027)+1),"")</f>
        <v>0</v>
      </c>
      <c r="BO1561">
        <f>IFERROR(SMALL(BO346:BO1024,ROW()-ROW($BO$1027)+1),"")</f>
        <v>0</v>
      </c>
      <c r="BP1561">
        <f>IFERROR(SMALL(BP346:BP1024,ROW()-ROW($BP$1027)+1),"")</f>
        <v>0</v>
      </c>
      <c r="BQ1561">
        <f>IFERROR(SMALL(BQ346:BQ1024,ROW()-ROW($BQ$1027)+1),"")</f>
        <v>0</v>
      </c>
      <c r="BR1561">
        <f>IFERROR(SMALL(BR346:BR1024,ROW()-ROW($BR$1027)+1),"")</f>
        <v>0</v>
      </c>
    </row>
    <row r="1562" spans="5:70">
      <c r="E1562">
        <f>IFERROR(SMALL(E346:E1024,ROW()-ROW($E$1027)+1),"")</f>
        <v>0</v>
      </c>
      <c r="F1562">
        <f>IFERROR(SMALL(F346:F1024,ROW()-ROW($F$1027)+1),"")</f>
        <v>0</v>
      </c>
      <c r="G1562">
        <f>IFERROR(SMALL(G346:G1024,ROW()-ROW($G$1027)+1),"")</f>
        <v>0</v>
      </c>
      <c r="H1562">
        <f>IFERROR(SMALL(H346:H1024,ROW()-ROW($H$1027)+1),"")</f>
        <v>0</v>
      </c>
      <c r="I1562">
        <f>IFERROR(SMALL(I346:I1024,ROW()-ROW($I$1027)+1),"")</f>
        <v>0</v>
      </c>
      <c r="J1562">
        <f>IFERROR(SMALL(J346:J1024,ROW()-ROW($J$1027)+1),"")</f>
        <v>0</v>
      </c>
      <c r="K1562">
        <f>IFERROR(SMALL(K346:K1024,ROW()-ROW($K$1027)+1),"")</f>
        <v>0</v>
      </c>
      <c r="L1562">
        <f>IFERROR(SMALL(L346:L1024,ROW()-ROW($L$1027)+1),"")</f>
        <v>0</v>
      </c>
      <c r="M1562">
        <f>IFERROR(SMALL(M346:M1024,ROW()-ROW($M$1027)+1),"")</f>
        <v>0</v>
      </c>
      <c r="N1562">
        <f>IFERROR(SMALL(N346:N1024,ROW()-ROW($N$1027)+1),"")</f>
        <v>0</v>
      </c>
      <c r="O1562">
        <f>IFERROR(SMALL(O346:O1024,ROW()-ROW($O$1027)+1),"")</f>
        <v>0</v>
      </c>
      <c r="P1562">
        <f>IFERROR(SMALL(P346:P1024,ROW()-ROW($P$1027)+1),"")</f>
        <v>0</v>
      </c>
      <c r="Q1562">
        <f>IFERROR(SMALL(Q346:Q1024,ROW()-ROW($Q$1027)+1),"")</f>
        <v>0</v>
      </c>
      <c r="R1562">
        <f>IFERROR(SMALL(R346:R1024,ROW()-ROW($R$1027)+1),"")</f>
        <v>0</v>
      </c>
      <c r="S1562">
        <f>IFERROR(SMALL(S346:S1024,ROW()-ROW($S$1027)+1),"")</f>
        <v>0</v>
      </c>
      <c r="T1562">
        <f>IFERROR(SMALL(T346:T1024,ROW()-ROW($T$1027)+1),"")</f>
        <v>0</v>
      </c>
      <c r="U1562">
        <f>IFERROR(SMALL(U346:U1024,ROW()-ROW($U$1027)+1),"")</f>
        <v>0</v>
      </c>
      <c r="V1562">
        <f>IFERROR(SMALL(V346:V1024,ROW()-ROW($V$1027)+1),"")</f>
        <v>0</v>
      </c>
      <c r="W1562">
        <f>IFERROR(SMALL(W346:W1024,ROW()-ROW($W$1027)+1),"")</f>
        <v>0</v>
      </c>
      <c r="X1562">
        <f>IFERROR(SMALL(X346:X1024,ROW()-ROW($X$1027)+1),"")</f>
        <v>0</v>
      </c>
      <c r="Y1562">
        <f>IFERROR(SMALL(Y346:Y1024,ROW()-ROW($Y$1027)+1),"")</f>
        <v>0</v>
      </c>
      <c r="Z1562">
        <f>IFERROR(SMALL(Z346:Z1024,ROW()-ROW($Z$1027)+1),"")</f>
        <v>0</v>
      </c>
      <c r="AA1562">
        <f>IFERROR(SMALL(AA346:AA1024,ROW()-ROW($AA$1027)+1),"")</f>
        <v>0</v>
      </c>
      <c r="AB1562">
        <f>IFERROR(SMALL(AB346:AB1024,ROW()-ROW($AB$1027)+1),"")</f>
        <v>0</v>
      </c>
      <c r="AC1562">
        <f>IFERROR(SMALL(AC346:AC1024,ROW()-ROW($AC$1027)+1),"")</f>
        <v>0</v>
      </c>
      <c r="AD1562">
        <f>IFERROR(SMALL(AD346:AD1024,ROW()-ROW($AD$1027)+1),"")</f>
        <v>0</v>
      </c>
      <c r="AE1562">
        <f>IFERROR(SMALL(AE346:AE1024,ROW()-ROW($AE$1027)+1),"")</f>
        <v>0</v>
      </c>
      <c r="AF1562">
        <f>IFERROR(SMALL(AF346:AF1024,ROW()-ROW($AF$1027)+1),"")</f>
        <v>0</v>
      </c>
      <c r="AG1562">
        <f>IFERROR(SMALL(AG346:AG1024,ROW()-ROW($AG$1027)+1),"")</f>
        <v>0</v>
      </c>
      <c r="AH1562">
        <f>IFERROR(SMALL(AH346:AH1024,ROW()-ROW($AH$1027)+1),"")</f>
        <v>0</v>
      </c>
      <c r="AI1562">
        <f>IFERROR(SMALL(AI346:AI1024,ROW()-ROW($AI$1027)+1),"")</f>
        <v>0</v>
      </c>
      <c r="AJ1562">
        <f>IFERROR(SMALL(AJ346:AJ1024,ROW()-ROW($AJ$1027)+1),"")</f>
        <v>0</v>
      </c>
      <c r="AM1562">
        <f>IFERROR(SMALL(AM346:AM1024,ROW()-ROW($AM$1027)+1),"")</f>
        <v>0</v>
      </c>
      <c r="AN1562">
        <f>IFERROR(SMALL(AN346:AN1024,ROW()-ROW($AN$1027)+1),"")</f>
        <v>0</v>
      </c>
      <c r="AO1562">
        <f>IFERROR(SMALL(AO346:AO1024,ROW()-ROW($AO$1027)+1),"")</f>
        <v>0</v>
      </c>
      <c r="AP1562">
        <f>IFERROR(SMALL(AP346:AP1024,ROW()-ROW($AP$1027)+1),"")</f>
        <v>0</v>
      </c>
      <c r="AQ1562">
        <f>IFERROR(SMALL(AQ346:AQ1024,ROW()-ROW($AQ$1027)+1),"")</f>
        <v>0</v>
      </c>
      <c r="AR1562">
        <f>IFERROR(SMALL(AR346:AR1024,ROW()-ROW($AR$1027)+1),"")</f>
        <v>0</v>
      </c>
      <c r="AS1562">
        <f>IFERROR(SMALL(AS346:AS1024,ROW()-ROW($AS$1027)+1),"")</f>
        <v>0</v>
      </c>
      <c r="AT1562">
        <f>IFERROR(SMALL(AT346:AT1024,ROW()-ROW($AT$1027)+1),"")</f>
        <v>0</v>
      </c>
      <c r="AU1562">
        <f>IFERROR(SMALL(AU346:AU1024,ROW()-ROW($AU$1027)+1),"")</f>
        <v>0</v>
      </c>
      <c r="AV1562">
        <f>IFERROR(SMALL(AV346:AV1024,ROW()-ROW($AV$1027)+1),"")</f>
        <v>0</v>
      </c>
      <c r="AW1562">
        <f>IFERROR(SMALL(AW346:AW1024,ROW()-ROW($AW$1027)+1),"")</f>
        <v>0</v>
      </c>
      <c r="AX1562">
        <f>IFERROR(SMALL(AX346:AX1024,ROW()-ROW($AX$1027)+1),"")</f>
        <v>0</v>
      </c>
      <c r="AY1562">
        <f>IFERROR(SMALL(AY346:AY1024,ROW()-ROW($AY$1027)+1),"")</f>
        <v>0</v>
      </c>
      <c r="AZ1562">
        <f>IFERROR(SMALL(AZ346:AZ1024,ROW()-ROW($AZ$1027)+1),"")</f>
        <v>0</v>
      </c>
      <c r="BA1562">
        <f>IFERROR(SMALL(BA346:BA1024,ROW()-ROW($BA$1027)+1),"")</f>
        <v>0</v>
      </c>
      <c r="BB1562">
        <f>IFERROR(SMALL(BB346:BB1024,ROW()-ROW($BB$1027)+1),"")</f>
        <v>0</v>
      </c>
      <c r="BC1562">
        <f>IFERROR(SMALL(BC346:BC1024,ROW()-ROW($BC$1027)+1),"")</f>
        <v>0</v>
      </c>
      <c r="BD1562">
        <f>IFERROR(SMALL(BD346:BD1024,ROW()-ROW($BD$1027)+1),"")</f>
        <v>0</v>
      </c>
      <c r="BE1562">
        <f>IFERROR(SMALL(BE346:BE1024,ROW()-ROW($BE$1027)+1),"")</f>
        <v>0</v>
      </c>
      <c r="BF1562">
        <f>IFERROR(SMALL(BF346:BF1024,ROW()-ROW($BF$1027)+1),"")</f>
        <v>0</v>
      </c>
      <c r="BG1562">
        <f>IFERROR(SMALL(BG346:BG1024,ROW()-ROW($BG$1027)+1),"")</f>
        <v>0</v>
      </c>
      <c r="BH1562">
        <f>IFERROR(SMALL(BH346:BH1024,ROW()-ROW($BH$1027)+1),"")</f>
        <v>0</v>
      </c>
      <c r="BI1562">
        <f>IFERROR(SMALL(BI346:BI1024,ROW()-ROW($BI$1027)+1),"")</f>
        <v>0</v>
      </c>
      <c r="BJ1562">
        <f>IFERROR(SMALL(BJ346:BJ1024,ROW()-ROW($BJ$1027)+1),"")</f>
        <v>0</v>
      </c>
      <c r="BK1562">
        <f>IFERROR(SMALL(BK346:BK1024,ROW()-ROW($BK$1027)+1),"")</f>
        <v>0</v>
      </c>
      <c r="BL1562">
        <f>IFERROR(SMALL(BL346:BL1024,ROW()-ROW($BL$1027)+1),"")</f>
        <v>0</v>
      </c>
      <c r="BM1562">
        <f>IFERROR(SMALL(BM346:BM1024,ROW()-ROW($BM$1027)+1),"")</f>
        <v>0</v>
      </c>
      <c r="BN1562">
        <f>IFERROR(SMALL(BN346:BN1024,ROW()-ROW($BN$1027)+1),"")</f>
        <v>0</v>
      </c>
      <c r="BO1562">
        <f>IFERROR(SMALL(BO346:BO1024,ROW()-ROW($BO$1027)+1),"")</f>
        <v>0</v>
      </c>
      <c r="BP1562">
        <f>IFERROR(SMALL(BP346:BP1024,ROW()-ROW($BP$1027)+1),"")</f>
        <v>0</v>
      </c>
      <c r="BQ1562">
        <f>IFERROR(SMALL(BQ346:BQ1024,ROW()-ROW($BQ$1027)+1),"")</f>
        <v>0</v>
      </c>
      <c r="BR1562">
        <f>IFERROR(SMALL(BR346:BR1024,ROW()-ROW($BR$1027)+1),"")</f>
        <v>0</v>
      </c>
    </row>
    <row r="1563" spans="5:70">
      <c r="E1563">
        <f>IFERROR(SMALL(E346:E1024,ROW()-ROW($E$1027)+1),"")</f>
        <v>0</v>
      </c>
      <c r="F1563">
        <f>IFERROR(SMALL(F346:F1024,ROW()-ROW($F$1027)+1),"")</f>
        <v>0</v>
      </c>
      <c r="G1563">
        <f>IFERROR(SMALL(G346:G1024,ROW()-ROW($G$1027)+1),"")</f>
        <v>0</v>
      </c>
      <c r="H1563">
        <f>IFERROR(SMALL(H346:H1024,ROW()-ROW($H$1027)+1),"")</f>
        <v>0</v>
      </c>
      <c r="I1563">
        <f>IFERROR(SMALL(I346:I1024,ROW()-ROW($I$1027)+1),"")</f>
        <v>0</v>
      </c>
      <c r="J1563">
        <f>IFERROR(SMALL(J346:J1024,ROW()-ROW($J$1027)+1),"")</f>
        <v>0</v>
      </c>
      <c r="K1563">
        <f>IFERROR(SMALL(K346:K1024,ROW()-ROW($K$1027)+1),"")</f>
        <v>0</v>
      </c>
      <c r="L1563">
        <f>IFERROR(SMALL(L346:L1024,ROW()-ROW($L$1027)+1),"")</f>
        <v>0</v>
      </c>
      <c r="M1563">
        <f>IFERROR(SMALL(M346:M1024,ROW()-ROW($M$1027)+1),"")</f>
        <v>0</v>
      </c>
      <c r="N1563">
        <f>IFERROR(SMALL(N346:N1024,ROW()-ROW($N$1027)+1),"")</f>
        <v>0</v>
      </c>
      <c r="O1563">
        <f>IFERROR(SMALL(O346:O1024,ROW()-ROW($O$1027)+1),"")</f>
        <v>0</v>
      </c>
      <c r="P1563">
        <f>IFERROR(SMALL(P346:P1024,ROW()-ROW($P$1027)+1),"")</f>
        <v>0</v>
      </c>
      <c r="Q1563">
        <f>IFERROR(SMALL(Q346:Q1024,ROW()-ROW($Q$1027)+1),"")</f>
        <v>0</v>
      </c>
      <c r="R1563">
        <f>IFERROR(SMALL(R346:R1024,ROW()-ROW($R$1027)+1),"")</f>
        <v>0</v>
      </c>
      <c r="S1563">
        <f>IFERROR(SMALL(S346:S1024,ROW()-ROW($S$1027)+1),"")</f>
        <v>0</v>
      </c>
      <c r="T1563">
        <f>IFERROR(SMALL(T346:T1024,ROW()-ROW($T$1027)+1),"")</f>
        <v>0</v>
      </c>
      <c r="U1563">
        <f>IFERROR(SMALL(U346:U1024,ROW()-ROW($U$1027)+1),"")</f>
        <v>0</v>
      </c>
      <c r="V1563">
        <f>IFERROR(SMALL(V346:V1024,ROW()-ROW($V$1027)+1),"")</f>
        <v>0</v>
      </c>
      <c r="W1563">
        <f>IFERROR(SMALL(W346:W1024,ROW()-ROW($W$1027)+1),"")</f>
        <v>0</v>
      </c>
      <c r="X1563">
        <f>IFERROR(SMALL(X346:X1024,ROW()-ROW($X$1027)+1),"")</f>
        <v>0</v>
      </c>
      <c r="Y1563">
        <f>IFERROR(SMALL(Y346:Y1024,ROW()-ROW($Y$1027)+1),"")</f>
        <v>0</v>
      </c>
      <c r="Z1563">
        <f>IFERROR(SMALL(Z346:Z1024,ROW()-ROW($Z$1027)+1),"")</f>
        <v>0</v>
      </c>
      <c r="AA1563">
        <f>IFERROR(SMALL(AA346:AA1024,ROW()-ROW($AA$1027)+1),"")</f>
        <v>0</v>
      </c>
      <c r="AB1563">
        <f>IFERROR(SMALL(AB346:AB1024,ROW()-ROW($AB$1027)+1),"")</f>
        <v>0</v>
      </c>
      <c r="AC1563">
        <f>IFERROR(SMALL(AC346:AC1024,ROW()-ROW($AC$1027)+1),"")</f>
        <v>0</v>
      </c>
      <c r="AD1563">
        <f>IFERROR(SMALL(AD346:AD1024,ROW()-ROW($AD$1027)+1),"")</f>
        <v>0</v>
      </c>
      <c r="AE1563">
        <f>IFERROR(SMALL(AE346:AE1024,ROW()-ROW($AE$1027)+1),"")</f>
        <v>0</v>
      </c>
      <c r="AF1563">
        <f>IFERROR(SMALL(AF346:AF1024,ROW()-ROW($AF$1027)+1),"")</f>
        <v>0</v>
      </c>
      <c r="AG1563">
        <f>IFERROR(SMALL(AG346:AG1024,ROW()-ROW($AG$1027)+1),"")</f>
        <v>0</v>
      </c>
      <c r="AH1563">
        <f>IFERROR(SMALL(AH346:AH1024,ROW()-ROW($AH$1027)+1),"")</f>
        <v>0</v>
      </c>
      <c r="AI1563">
        <f>IFERROR(SMALL(AI346:AI1024,ROW()-ROW($AI$1027)+1),"")</f>
        <v>0</v>
      </c>
      <c r="AJ1563">
        <f>IFERROR(SMALL(AJ346:AJ1024,ROW()-ROW($AJ$1027)+1),"")</f>
        <v>0</v>
      </c>
      <c r="AM1563">
        <f>IFERROR(SMALL(AM346:AM1024,ROW()-ROW($AM$1027)+1),"")</f>
        <v>0</v>
      </c>
      <c r="AN1563">
        <f>IFERROR(SMALL(AN346:AN1024,ROW()-ROW($AN$1027)+1),"")</f>
        <v>0</v>
      </c>
      <c r="AO1563">
        <f>IFERROR(SMALL(AO346:AO1024,ROW()-ROW($AO$1027)+1),"")</f>
        <v>0</v>
      </c>
      <c r="AP1563">
        <f>IFERROR(SMALL(AP346:AP1024,ROW()-ROW($AP$1027)+1),"")</f>
        <v>0</v>
      </c>
      <c r="AQ1563">
        <f>IFERROR(SMALL(AQ346:AQ1024,ROW()-ROW($AQ$1027)+1),"")</f>
        <v>0</v>
      </c>
      <c r="AR1563">
        <f>IFERROR(SMALL(AR346:AR1024,ROW()-ROW($AR$1027)+1),"")</f>
        <v>0</v>
      </c>
      <c r="AS1563">
        <f>IFERROR(SMALL(AS346:AS1024,ROW()-ROW($AS$1027)+1),"")</f>
        <v>0</v>
      </c>
      <c r="AT1563">
        <f>IFERROR(SMALL(AT346:AT1024,ROW()-ROW($AT$1027)+1),"")</f>
        <v>0</v>
      </c>
      <c r="AU1563">
        <f>IFERROR(SMALL(AU346:AU1024,ROW()-ROW($AU$1027)+1),"")</f>
        <v>0</v>
      </c>
      <c r="AV1563">
        <f>IFERROR(SMALL(AV346:AV1024,ROW()-ROW($AV$1027)+1),"")</f>
        <v>0</v>
      </c>
      <c r="AW1563">
        <f>IFERROR(SMALL(AW346:AW1024,ROW()-ROW($AW$1027)+1),"")</f>
        <v>0</v>
      </c>
      <c r="AX1563">
        <f>IFERROR(SMALL(AX346:AX1024,ROW()-ROW($AX$1027)+1),"")</f>
        <v>0</v>
      </c>
      <c r="AY1563">
        <f>IFERROR(SMALL(AY346:AY1024,ROW()-ROW($AY$1027)+1),"")</f>
        <v>0</v>
      </c>
      <c r="AZ1563">
        <f>IFERROR(SMALL(AZ346:AZ1024,ROW()-ROW($AZ$1027)+1),"")</f>
        <v>0</v>
      </c>
      <c r="BA1563">
        <f>IFERROR(SMALL(BA346:BA1024,ROW()-ROW($BA$1027)+1),"")</f>
        <v>0</v>
      </c>
      <c r="BB1563">
        <f>IFERROR(SMALL(BB346:BB1024,ROW()-ROW($BB$1027)+1),"")</f>
        <v>0</v>
      </c>
      <c r="BC1563">
        <f>IFERROR(SMALL(BC346:BC1024,ROW()-ROW($BC$1027)+1),"")</f>
        <v>0</v>
      </c>
      <c r="BD1563">
        <f>IFERROR(SMALL(BD346:BD1024,ROW()-ROW($BD$1027)+1),"")</f>
        <v>0</v>
      </c>
      <c r="BE1563">
        <f>IFERROR(SMALL(BE346:BE1024,ROW()-ROW($BE$1027)+1),"")</f>
        <v>0</v>
      </c>
      <c r="BF1563">
        <f>IFERROR(SMALL(BF346:BF1024,ROW()-ROW($BF$1027)+1),"")</f>
        <v>0</v>
      </c>
      <c r="BG1563">
        <f>IFERROR(SMALL(BG346:BG1024,ROW()-ROW($BG$1027)+1),"")</f>
        <v>0</v>
      </c>
      <c r="BH1563">
        <f>IFERROR(SMALL(BH346:BH1024,ROW()-ROW($BH$1027)+1),"")</f>
        <v>0</v>
      </c>
      <c r="BI1563">
        <f>IFERROR(SMALL(BI346:BI1024,ROW()-ROW($BI$1027)+1),"")</f>
        <v>0</v>
      </c>
      <c r="BJ1563">
        <f>IFERROR(SMALL(BJ346:BJ1024,ROW()-ROW($BJ$1027)+1),"")</f>
        <v>0</v>
      </c>
      <c r="BK1563">
        <f>IFERROR(SMALL(BK346:BK1024,ROW()-ROW($BK$1027)+1),"")</f>
        <v>0</v>
      </c>
      <c r="BL1563">
        <f>IFERROR(SMALL(BL346:BL1024,ROW()-ROW($BL$1027)+1),"")</f>
        <v>0</v>
      </c>
      <c r="BM1563">
        <f>IFERROR(SMALL(BM346:BM1024,ROW()-ROW($BM$1027)+1),"")</f>
        <v>0</v>
      </c>
      <c r="BN1563">
        <f>IFERROR(SMALL(BN346:BN1024,ROW()-ROW($BN$1027)+1),"")</f>
        <v>0</v>
      </c>
      <c r="BO1563">
        <f>IFERROR(SMALL(BO346:BO1024,ROW()-ROW($BO$1027)+1),"")</f>
        <v>0</v>
      </c>
      <c r="BP1563">
        <f>IFERROR(SMALL(BP346:BP1024,ROW()-ROW($BP$1027)+1),"")</f>
        <v>0</v>
      </c>
      <c r="BQ1563">
        <f>IFERROR(SMALL(BQ346:BQ1024,ROW()-ROW($BQ$1027)+1),"")</f>
        <v>0</v>
      </c>
      <c r="BR1563">
        <f>IFERROR(SMALL(BR346:BR1024,ROW()-ROW($BR$1027)+1),"")</f>
        <v>0</v>
      </c>
    </row>
    <row r="1564" spans="5:70">
      <c r="E1564">
        <f>IFERROR(SMALL(E346:E1024,ROW()-ROW($E$1027)+1),"")</f>
        <v>0</v>
      </c>
      <c r="F1564">
        <f>IFERROR(SMALL(F346:F1024,ROW()-ROW($F$1027)+1),"")</f>
        <v>0</v>
      </c>
      <c r="G1564">
        <f>IFERROR(SMALL(G346:G1024,ROW()-ROW($G$1027)+1),"")</f>
        <v>0</v>
      </c>
      <c r="H1564">
        <f>IFERROR(SMALL(H346:H1024,ROW()-ROW($H$1027)+1),"")</f>
        <v>0</v>
      </c>
      <c r="I1564">
        <f>IFERROR(SMALL(I346:I1024,ROW()-ROW($I$1027)+1),"")</f>
        <v>0</v>
      </c>
      <c r="J1564">
        <f>IFERROR(SMALL(J346:J1024,ROW()-ROW($J$1027)+1),"")</f>
        <v>0</v>
      </c>
      <c r="K1564">
        <f>IFERROR(SMALL(K346:K1024,ROW()-ROW($K$1027)+1),"")</f>
        <v>0</v>
      </c>
      <c r="L1564">
        <f>IFERROR(SMALL(L346:L1024,ROW()-ROW($L$1027)+1),"")</f>
        <v>0</v>
      </c>
      <c r="M1564">
        <f>IFERROR(SMALL(M346:M1024,ROW()-ROW($M$1027)+1),"")</f>
        <v>0</v>
      </c>
      <c r="N1564">
        <f>IFERROR(SMALL(N346:N1024,ROW()-ROW($N$1027)+1),"")</f>
        <v>0</v>
      </c>
      <c r="O1564">
        <f>IFERROR(SMALL(O346:O1024,ROW()-ROW($O$1027)+1),"")</f>
        <v>0</v>
      </c>
      <c r="P1564">
        <f>IFERROR(SMALL(P346:P1024,ROW()-ROW($P$1027)+1),"")</f>
        <v>0</v>
      </c>
      <c r="Q1564">
        <f>IFERROR(SMALL(Q346:Q1024,ROW()-ROW($Q$1027)+1),"")</f>
        <v>0</v>
      </c>
      <c r="R1564">
        <f>IFERROR(SMALL(R346:R1024,ROW()-ROW($R$1027)+1),"")</f>
        <v>0</v>
      </c>
      <c r="S1564">
        <f>IFERROR(SMALL(S346:S1024,ROW()-ROW($S$1027)+1),"")</f>
        <v>0</v>
      </c>
      <c r="T1564">
        <f>IFERROR(SMALL(T346:T1024,ROW()-ROW($T$1027)+1),"")</f>
        <v>0</v>
      </c>
      <c r="U1564">
        <f>IFERROR(SMALL(U346:U1024,ROW()-ROW($U$1027)+1),"")</f>
        <v>0</v>
      </c>
      <c r="V1564">
        <f>IFERROR(SMALL(V346:V1024,ROW()-ROW($V$1027)+1),"")</f>
        <v>0</v>
      </c>
      <c r="W1564">
        <f>IFERROR(SMALL(W346:W1024,ROW()-ROW($W$1027)+1),"")</f>
        <v>0</v>
      </c>
      <c r="X1564">
        <f>IFERROR(SMALL(X346:X1024,ROW()-ROW($X$1027)+1),"")</f>
        <v>0</v>
      </c>
      <c r="Y1564">
        <f>IFERROR(SMALL(Y346:Y1024,ROW()-ROW($Y$1027)+1),"")</f>
        <v>0</v>
      </c>
      <c r="Z1564">
        <f>IFERROR(SMALL(Z346:Z1024,ROW()-ROW($Z$1027)+1),"")</f>
        <v>0</v>
      </c>
      <c r="AA1564">
        <f>IFERROR(SMALL(AA346:AA1024,ROW()-ROW($AA$1027)+1),"")</f>
        <v>0</v>
      </c>
      <c r="AB1564">
        <f>IFERROR(SMALL(AB346:AB1024,ROW()-ROW($AB$1027)+1),"")</f>
        <v>0</v>
      </c>
      <c r="AC1564">
        <f>IFERROR(SMALL(AC346:AC1024,ROW()-ROW($AC$1027)+1),"")</f>
        <v>0</v>
      </c>
      <c r="AD1564">
        <f>IFERROR(SMALL(AD346:AD1024,ROW()-ROW($AD$1027)+1),"")</f>
        <v>0</v>
      </c>
      <c r="AE1564">
        <f>IFERROR(SMALL(AE346:AE1024,ROW()-ROW($AE$1027)+1),"")</f>
        <v>0</v>
      </c>
      <c r="AF1564">
        <f>IFERROR(SMALL(AF346:AF1024,ROW()-ROW($AF$1027)+1),"")</f>
        <v>0</v>
      </c>
      <c r="AG1564">
        <f>IFERROR(SMALL(AG346:AG1024,ROW()-ROW($AG$1027)+1),"")</f>
        <v>0</v>
      </c>
      <c r="AH1564">
        <f>IFERROR(SMALL(AH346:AH1024,ROW()-ROW($AH$1027)+1),"")</f>
        <v>0</v>
      </c>
      <c r="AI1564">
        <f>IFERROR(SMALL(AI346:AI1024,ROW()-ROW($AI$1027)+1),"")</f>
        <v>0</v>
      </c>
      <c r="AJ1564">
        <f>IFERROR(SMALL(AJ346:AJ1024,ROW()-ROW($AJ$1027)+1),"")</f>
        <v>0</v>
      </c>
      <c r="AM1564">
        <f>IFERROR(SMALL(AM346:AM1024,ROW()-ROW($AM$1027)+1),"")</f>
        <v>0</v>
      </c>
      <c r="AN1564">
        <f>IFERROR(SMALL(AN346:AN1024,ROW()-ROW($AN$1027)+1),"")</f>
        <v>0</v>
      </c>
      <c r="AO1564">
        <f>IFERROR(SMALL(AO346:AO1024,ROW()-ROW($AO$1027)+1),"")</f>
        <v>0</v>
      </c>
      <c r="AP1564">
        <f>IFERROR(SMALL(AP346:AP1024,ROW()-ROW($AP$1027)+1),"")</f>
        <v>0</v>
      </c>
      <c r="AQ1564">
        <f>IFERROR(SMALL(AQ346:AQ1024,ROW()-ROW($AQ$1027)+1),"")</f>
        <v>0</v>
      </c>
      <c r="AR1564">
        <f>IFERROR(SMALL(AR346:AR1024,ROW()-ROW($AR$1027)+1),"")</f>
        <v>0</v>
      </c>
      <c r="AS1564">
        <f>IFERROR(SMALL(AS346:AS1024,ROW()-ROW($AS$1027)+1),"")</f>
        <v>0</v>
      </c>
      <c r="AT1564">
        <f>IFERROR(SMALL(AT346:AT1024,ROW()-ROW($AT$1027)+1),"")</f>
        <v>0</v>
      </c>
      <c r="AU1564">
        <f>IFERROR(SMALL(AU346:AU1024,ROW()-ROW($AU$1027)+1),"")</f>
        <v>0</v>
      </c>
      <c r="AV1564">
        <f>IFERROR(SMALL(AV346:AV1024,ROW()-ROW($AV$1027)+1),"")</f>
        <v>0</v>
      </c>
      <c r="AW1564">
        <f>IFERROR(SMALL(AW346:AW1024,ROW()-ROW($AW$1027)+1),"")</f>
        <v>0</v>
      </c>
      <c r="AX1564">
        <f>IFERROR(SMALL(AX346:AX1024,ROW()-ROW($AX$1027)+1),"")</f>
        <v>0</v>
      </c>
      <c r="AY1564">
        <f>IFERROR(SMALL(AY346:AY1024,ROW()-ROW($AY$1027)+1),"")</f>
        <v>0</v>
      </c>
      <c r="AZ1564">
        <f>IFERROR(SMALL(AZ346:AZ1024,ROW()-ROW($AZ$1027)+1),"")</f>
        <v>0</v>
      </c>
      <c r="BA1564">
        <f>IFERROR(SMALL(BA346:BA1024,ROW()-ROW($BA$1027)+1),"")</f>
        <v>0</v>
      </c>
      <c r="BB1564">
        <f>IFERROR(SMALL(BB346:BB1024,ROW()-ROW($BB$1027)+1),"")</f>
        <v>0</v>
      </c>
      <c r="BC1564">
        <f>IFERROR(SMALL(BC346:BC1024,ROW()-ROW($BC$1027)+1),"")</f>
        <v>0</v>
      </c>
      <c r="BD1564">
        <f>IFERROR(SMALL(BD346:BD1024,ROW()-ROW($BD$1027)+1),"")</f>
        <v>0</v>
      </c>
      <c r="BE1564">
        <f>IFERROR(SMALL(BE346:BE1024,ROW()-ROW($BE$1027)+1),"")</f>
        <v>0</v>
      </c>
      <c r="BF1564">
        <f>IFERROR(SMALL(BF346:BF1024,ROW()-ROW($BF$1027)+1),"")</f>
        <v>0</v>
      </c>
      <c r="BG1564">
        <f>IFERROR(SMALL(BG346:BG1024,ROW()-ROW($BG$1027)+1),"")</f>
        <v>0</v>
      </c>
      <c r="BH1564">
        <f>IFERROR(SMALL(BH346:BH1024,ROW()-ROW($BH$1027)+1),"")</f>
        <v>0</v>
      </c>
      <c r="BI1564">
        <f>IFERROR(SMALL(BI346:BI1024,ROW()-ROW($BI$1027)+1),"")</f>
        <v>0</v>
      </c>
      <c r="BJ1564">
        <f>IFERROR(SMALL(BJ346:BJ1024,ROW()-ROW($BJ$1027)+1),"")</f>
        <v>0</v>
      </c>
      <c r="BK1564">
        <f>IFERROR(SMALL(BK346:BK1024,ROW()-ROW($BK$1027)+1),"")</f>
        <v>0</v>
      </c>
      <c r="BL1564">
        <f>IFERROR(SMALL(BL346:BL1024,ROW()-ROW($BL$1027)+1),"")</f>
        <v>0</v>
      </c>
      <c r="BM1564">
        <f>IFERROR(SMALL(BM346:BM1024,ROW()-ROW($BM$1027)+1),"")</f>
        <v>0</v>
      </c>
      <c r="BN1564">
        <f>IFERROR(SMALL(BN346:BN1024,ROW()-ROW($BN$1027)+1),"")</f>
        <v>0</v>
      </c>
      <c r="BO1564">
        <f>IFERROR(SMALL(BO346:BO1024,ROW()-ROW($BO$1027)+1),"")</f>
        <v>0</v>
      </c>
      <c r="BP1564">
        <f>IFERROR(SMALL(BP346:BP1024,ROW()-ROW($BP$1027)+1),"")</f>
        <v>0</v>
      </c>
      <c r="BQ1564">
        <f>IFERROR(SMALL(BQ346:BQ1024,ROW()-ROW($BQ$1027)+1),"")</f>
        <v>0</v>
      </c>
      <c r="BR1564">
        <f>IFERROR(SMALL(BR346:BR1024,ROW()-ROW($BR$1027)+1),"")</f>
        <v>0</v>
      </c>
    </row>
    <row r="1565" spans="5:70">
      <c r="E1565">
        <f>IFERROR(SMALL(E346:E1024,ROW()-ROW($E$1027)+1),"")</f>
        <v>0</v>
      </c>
      <c r="F1565">
        <f>IFERROR(SMALL(F346:F1024,ROW()-ROW($F$1027)+1),"")</f>
        <v>0</v>
      </c>
      <c r="G1565">
        <f>IFERROR(SMALL(G346:G1024,ROW()-ROW($G$1027)+1),"")</f>
        <v>0</v>
      </c>
      <c r="H1565">
        <f>IFERROR(SMALL(H346:H1024,ROW()-ROW($H$1027)+1),"")</f>
        <v>0</v>
      </c>
      <c r="I1565">
        <f>IFERROR(SMALL(I346:I1024,ROW()-ROW($I$1027)+1),"")</f>
        <v>0</v>
      </c>
      <c r="J1565">
        <f>IFERROR(SMALL(J346:J1024,ROW()-ROW($J$1027)+1),"")</f>
        <v>0</v>
      </c>
      <c r="K1565">
        <f>IFERROR(SMALL(K346:K1024,ROW()-ROW($K$1027)+1),"")</f>
        <v>0</v>
      </c>
      <c r="L1565">
        <f>IFERROR(SMALL(L346:L1024,ROW()-ROW($L$1027)+1),"")</f>
        <v>0</v>
      </c>
      <c r="M1565">
        <f>IFERROR(SMALL(M346:M1024,ROW()-ROW($M$1027)+1),"")</f>
        <v>0</v>
      </c>
      <c r="N1565">
        <f>IFERROR(SMALL(N346:N1024,ROW()-ROW($N$1027)+1),"")</f>
        <v>0</v>
      </c>
      <c r="O1565">
        <f>IFERROR(SMALL(O346:O1024,ROW()-ROW($O$1027)+1),"")</f>
        <v>0</v>
      </c>
      <c r="P1565">
        <f>IFERROR(SMALL(P346:P1024,ROW()-ROW($P$1027)+1),"")</f>
        <v>0</v>
      </c>
      <c r="Q1565">
        <f>IFERROR(SMALL(Q346:Q1024,ROW()-ROW($Q$1027)+1),"")</f>
        <v>0</v>
      </c>
      <c r="R1565">
        <f>IFERROR(SMALL(R346:R1024,ROW()-ROW($R$1027)+1),"")</f>
        <v>0</v>
      </c>
      <c r="S1565">
        <f>IFERROR(SMALL(S346:S1024,ROW()-ROW($S$1027)+1),"")</f>
        <v>0</v>
      </c>
      <c r="T1565">
        <f>IFERROR(SMALL(T346:T1024,ROW()-ROW($T$1027)+1),"")</f>
        <v>0</v>
      </c>
      <c r="U1565">
        <f>IFERROR(SMALL(U346:U1024,ROW()-ROW($U$1027)+1),"")</f>
        <v>0</v>
      </c>
      <c r="V1565">
        <f>IFERROR(SMALL(V346:V1024,ROW()-ROW($V$1027)+1),"")</f>
        <v>0</v>
      </c>
      <c r="W1565">
        <f>IFERROR(SMALL(W346:W1024,ROW()-ROW($W$1027)+1),"")</f>
        <v>0</v>
      </c>
      <c r="X1565">
        <f>IFERROR(SMALL(X346:X1024,ROW()-ROW($X$1027)+1),"")</f>
        <v>0</v>
      </c>
      <c r="Y1565">
        <f>IFERROR(SMALL(Y346:Y1024,ROW()-ROW($Y$1027)+1),"")</f>
        <v>0</v>
      </c>
      <c r="Z1565">
        <f>IFERROR(SMALL(Z346:Z1024,ROW()-ROW($Z$1027)+1),"")</f>
        <v>0</v>
      </c>
      <c r="AA1565">
        <f>IFERROR(SMALL(AA346:AA1024,ROW()-ROW($AA$1027)+1),"")</f>
        <v>0</v>
      </c>
      <c r="AB1565">
        <f>IFERROR(SMALL(AB346:AB1024,ROW()-ROW($AB$1027)+1),"")</f>
        <v>0</v>
      </c>
      <c r="AC1565">
        <f>IFERROR(SMALL(AC346:AC1024,ROW()-ROW($AC$1027)+1),"")</f>
        <v>0</v>
      </c>
      <c r="AD1565">
        <f>IFERROR(SMALL(AD346:AD1024,ROW()-ROW($AD$1027)+1),"")</f>
        <v>0</v>
      </c>
      <c r="AE1565">
        <f>IFERROR(SMALL(AE346:AE1024,ROW()-ROW($AE$1027)+1),"")</f>
        <v>0</v>
      </c>
      <c r="AF1565">
        <f>IFERROR(SMALL(AF346:AF1024,ROW()-ROW($AF$1027)+1),"")</f>
        <v>0</v>
      </c>
      <c r="AG1565">
        <f>IFERROR(SMALL(AG346:AG1024,ROW()-ROW($AG$1027)+1),"")</f>
        <v>0</v>
      </c>
      <c r="AH1565">
        <f>IFERROR(SMALL(AH346:AH1024,ROW()-ROW($AH$1027)+1),"")</f>
        <v>0</v>
      </c>
      <c r="AI1565">
        <f>IFERROR(SMALL(AI346:AI1024,ROW()-ROW($AI$1027)+1),"")</f>
        <v>0</v>
      </c>
      <c r="AJ1565">
        <f>IFERROR(SMALL(AJ346:AJ1024,ROW()-ROW($AJ$1027)+1),"")</f>
        <v>0</v>
      </c>
      <c r="AM1565">
        <f>IFERROR(SMALL(AM346:AM1024,ROW()-ROW($AM$1027)+1),"")</f>
        <v>0</v>
      </c>
      <c r="AN1565">
        <f>IFERROR(SMALL(AN346:AN1024,ROW()-ROW($AN$1027)+1),"")</f>
        <v>0</v>
      </c>
      <c r="AO1565">
        <f>IFERROR(SMALL(AO346:AO1024,ROW()-ROW($AO$1027)+1),"")</f>
        <v>0</v>
      </c>
      <c r="AP1565">
        <f>IFERROR(SMALL(AP346:AP1024,ROW()-ROW($AP$1027)+1),"")</f>
        <v>0</v>
      </c>
      <c r="AQ1565">
        <f>IFERROR(SMALL(AQ346:AQ1024,ROW()-ROW($AQ$1027)+1),"")</f>
        <v>0</v>
      </c>
      <c r="AR1565">
        <f>IFERROR(SMALL(AR346:AR1024,ROW()-ROW($AR$1027)+1),"")</f>
        <v>0</v>
      </c>
      <c r="AS1565">
        <f>IFERROR(SMALL(AS346:AS1024,ROW()-ROW($AS$1027)+1),"")</f>
        <v>0</v>
      </c>
      <c r="AT1565">
        <f>IFERROR(SMALL(AT346:AT1024,ROW()-ROW($AT$1027)+1),"")</f>
        <v>0</v>
      </c>
      <c r="AU1565">
        <f>IFERROR(SMALL(AU346:AU1024,ROW()-ROW($AU$1027)+1),"")</f>
        <v>0</v>
      </c>
      <c r="AV1565">
        <f>IFERROR(SMALL(AV346:AV1024,ROW()-ROW($AV$1027)+1),"")</f>
        <v>0</v>
      </c>
      <c r="AW1565">
        <f>IFERROR(SMALL(AW346:AW1024,ROW()-ROW($AW$1027)+1),"")</f>
        <v>0</v>
      </c>
      <c r="AX1565">
        <f>IFERROR(SMALL(AX346:AX1024,ROW()-ROW($AX$1027)+1),"")</f>
        <v>0</v>
      </c>
      <c r="AY1565">
        <f>IFERROR(SMALL(AY346:AY1024,ROW()-ROW($AY$1027)+1),"")</f>
        <v>0</v>
      </c>
      <c r="AZ1565">
        <f>IFERROR(SMALL(AZ346:AZ1024,ROW()-ROW($AZ$1027)+1),"")</f>
        <v>0</v>
      </c>
      <c r="BA1565">
        <f>IFERROR(SMALL(BA346:BA1024,ROW()-ROW($BA$1027)+1),"")</f>
        <v>0</v>
      </c>
      <c r="BB1565">
        <f>IFERROR(SMALL(BB346:BB1024,ROW()-ROW($BB$1027)+1),"")</f>
        <v>0</v>
      </c>
      <c r="BC1565">
        <f>IFERROR(SMALL(BC346:BC1024,ROW()-ROW($BC$1027)+1),"")</f>
        <v>0</v>
      </c>
      <c r="BD1565">
        <f>IFERROR(SMALL(BD346:BD1024,ROW()-ROW($BD$1027)+1),"")</f>
        <v>0</v>
      </c>
      <c r="BE1565">
        <f>IFERROR(SMALL(BE346:BE1024,ROW()-ROW($BE$1027)+1),"")</f>
        <v>0</v>
      </c>
      <c r="BF1565">
        <f>IFERROR(SMALL(BF346:BF1024,ROW()-ROW($BF$1027)+1),"")</f>
        <v>0</v>
      </c>
      <c r="BG1565">
        <f>IFERROR(SMALL(BG346:BG1024,ROW()-ROW($BG$1027)+1),"")</f>
        <v>0</v>
      </c>
      <c r="BH1565">
        <f>IFERROR(SMALL(BH346:BH1024,ROW()-ROW($BH$1027)+1),"")</f>
        <v>0</v>
      </c>
      <c r="BI1565">
        <f>IFERROR(SMALL(BI346:BI1024,ROW()-ROW($BI$1027)+1),"")</f>
        <v>0</v>
      </c>
      <c r="BJ1565">
        <f>IFERROR(SMALL(BJ346:BJ1024,ROW()-ROW($BJ$1027)+1),"")</f>
        <v>0</v>
      </c>
      <c r="BK1565">
        <f>IFERROR(SMALL(BK346:BK1024,ROW()-ROW($BK$1027)+1),"")</f>
        <v>0</v>
      </c>
      <c r="BL1565">
        <f>IFERROR(SMALL(BL346:BL1024,ROW()-ROW($BL$1027)+1),"")</f>
        <v>0</v>
      </c>
      <c r="BM1565">
        <f>IFERROR(SMALL(BM346:BM1024,ROW()-ROW($BM$1027)+1),"")</f>
        <v>0</v>
      </c>
      <c r="BN1565">
        <f>IFERROR(SMALL(BN346:BN1024,ROW()-ROW($BN$1027)+1),"")</f>
        <v>0</v>
      </c>
      <c r="BO1565">
        <f>IFERROR(SMALL(BO346:BO1024,ROW()-ROW($BO$1027)+1),"")</f>
        <v>0</v>
      </c>
      <c r="BP1565">
        <f>IFERROR(SMALL(BP346:BP1024,ROW()-ROW($BP$1027)+1),"")</f>
        <v>0</v>
      </c>
      <c r="BQ1565">
        <f>IFERROR(SMALL(BQ346:BQ1024,ROW()-ROW($BQ$1027)+1),"")</f>
        <v>0</v>
      </c>
      <c r="BR1565">
        <f>IFERROR(SMALL(BR346:BR1024,ROW()-ROW($BR$1027)+1),"")</f>
        <v>0</v>
      </c>
    </row>
    <row r="1566" spans="5:70">
      <c r="E1566">
        <f>IFERROR(SMALL(E346:E1024,ROW()-ROW($E$1027)+1),"")</f>
        <v>0</v>
      </c>
      <c r="F1566">
        <f>IFERROR(SMALL(F346:F1024,ROW()-ROW($F$1027)+1),"")</f>
        <v>0</v>
      </c>
      <c r="G1566">
        <f>IFERROR(SMALL(G346:G1024,ROW()-ROW($G$1027)+1),"")</f>
        <v>0</v>
      </c>
      <c r="H1566">
        <f>IFERROR(SMALL(H346:H1024,ROW()-ROW($H$1027)+1),"")</f>
        <v>0</v>
      </c>
      <c r="I1566">
        <f>IFERROR(SMALL(I346:I1024,ROW()-ROW($I$1027)+1),"")</f>
        <v>0</v>
      </c>
      <c r="J1566">
        <f>IFERROR(SMALL(J346:J1024,ROW()-ROW($J$1027)+1),"")</f>
        <v>0</v>
      </c>
      <c r="K1566">
        <f>IFERROR(SMALL(K346:K1024,ROW()-ROW($K$1027)+1),"")</f>
        <v>0</v>
      </c>
      <c r="L1566">
        <f>IFERROR(SMALL(L346:L1024,ROW()-ROW($L$1027)+1),"")</f>
        <v>0</v>
      </c>
      <c r="M1566">
        <f>IFERROR(SMALL(M346:M1024,ROW()-ROW($M$1027)+1),"")</f>
        <v>0</v>
      </c>
      <c r="N1566">
        <f>IFERROR(SMALL(N346:N1024,ROW()-ROW($N$1027)+1),"")</f>
        <v>0</v>
      </c>
      <c r="O1566">
        <f>IFERROR(SMALL(O346:O1024,ROW()-ROW($O$1027)+1),"")</f>
        <v>0</v>
      </c>
      <c r="P1566">
        <f>IFERROR(SMALL(P346:P1024,ROW()-ROW($P$1027)+1),"")</f>
        <v>0</v>
      </c>
      <c r="Q1566">
        <f>IFERROR(SMALL(Q346:Q1024,ROW()-ROW($Q$1027)+1),"")</f>
        <v>0</v>
      </c>
      <c r="R1566">
        <f>IFERROR(SMALL(R346:R1024,ROW()-ROW($R$1027)+1),"")</f>
        <v>0</v>
      </c>
      <c r="S1566">
        <f>IFERROR(SMALL(S346:S1024,ROW()-ROW($S$1027)+1),"")</f>
        <v>0</v>
      </c>
      <c r="T1566">
        <f>IFERROR(SMALL(T346:T1024,ROW()-ROW($T$1027)+1),"")</f>
        <v>0</v>
      </c>
      <c r="U1566">
        <f>IFERROR(SMALL(U346:U1024,ROW()-ROW($U$1027)+1),"")</f>
        <v>0</v>
      </c>
      <c r="V1566">
        <f>IFERROR(SMALL(V346:V1024,ROW()-ROW($V$1027)+1),"")</f>
        <v>0</v>
      </c>
      <c r="W1566">
        <f>IFERROR(SMALL(W346:W1024,ROW()-ROW($W$1027)+1),"")</f>
        <v>0</v>
      </c>
      <c r="X1566">
        <f>IFERROR(SMALL(X346:X1024,ROW()-ROW($X$1027)+1),"")</f>
        <v>0</v>
      </c>
      <c r="Y1566">
        <f>IFERROR(SMALL(Y346:Y1024,ROW()-ROW($Y$1027)+1),"")</f>
        <v>0</v>
      </c>
      <c r="Z1566">
        <f>IFERROR(SMALL(Z346:Z1024,ROW()-ROW($Z$1027)+1),"")</f>
        <v>0</v>
      </c>
      <c r="AA1566">
        <f>IFERROR(SMALL(AA346:AA1024,ROW()-ROW($AA$1027)+1),"")</f>
        <v>0</v>
      </c>
      <c r="AB1566">
        <f>IFERROR(SMALL(AB346:AB1024,ROW()-ROW($AB$1027)+1),"")</f>
        <v>0</v>
      </c>
      <c r="AC1566">
        <f>IFERROR(SMALL(AC346:AC1024,ROW()-ROW($AC$1027)+1),"")</f>
        <v>0</v>
      </c>
      <c r="AD1566">
        <f>IFERROR(SMALL(AD346:AD1024,ROW()-ROW($AD$1027)+1),"")</f>
        <v>0</v>
      </c>
      <c r="AE1566">
        <f>IFERROR(SMALL(AE346:AE1024,ROW()-ROW($AE$1027)+1),"")</f>
        <v>0</v>
      </c>
      <c r="AF1566">
        <f>IFERROR(SMALL(AF346:AF1024,ROW()-ROW($AF$1027)+1),"")</f>
        <v>0</v>
      </c>
      <c r="AG1566">
        <f>IFERROR(SMALL(AG346:AG1024,ROW()-ROW($AG$1027)+1),"")</f>
        <v>0</v>
      </c>
      <c r="AH1566">
        <f>IFERROR(SMALL(AH346:AH1024,ROW()-ROW($AH$1027)+1),"")</f>
        <v>0</v>
      </c>
      <c r="AI1566">
        <f>IFERROR(SMALL(AI346:AI1024,ROW()-ROW($AI$1027)+1),"")</f>
        <v>0</v>
      </c>
      <c r="AJ1566">
        <f>IFERROR(SMALL(AJ346:AJ1024,ROW()-ROW($AJ$1027)+1),"")</f>
        <v>0</v>
      </c>
      <c r="AM1566">
        <f>IFERROR(SMALL(AM346:AM1024,ROW()-ROW($AM$1027)+1),"")</f>
        <v>0</v>
      </c>
      <c r="AN1566">
        <f>IFERROR(SMALL(AN346:AN1024,ROW()-ROW($AN$1027)+1),"")</f>
        <v>0</v>
      </c>
      <c r="AO1566">
        <f>IFERROR(SMALL(AO346:AO1024,ROW()-ROW($AO$1027)+1),"")</f>
        <v>0</v>
      </c>
      <c r="AP1566">
        <f>IFERROR(SMALL(AP346:AP1024,ROW()-ROW($AP$1027)+1),"")</f>
        <v>0</v>
      </c>
      <c r="AQ1566">
        <f>IFERROR(SMALL(AQ346:AQ1024,ROW()-ROW($AQ$1027)+1),"")</f>
        <v>0</v>
      </c>
      <c r="AR1566">
        <f>IFERROR(SMALL(AR346:AR1024,ROW()-ROW($AR$1027)+1),"")</f>
        <v>0</v>
      </c>
      <c r="AS1566">
        <f>IFERROR(SMALL(AS346:AS1024,ROW()-ROW($AS$1027)+1),"")</f>
        <v>0</v>
      </c>
      <c r="AT1566">
        <f>IFERROR(SMALL(AT346:AT1024,ROW()-ROW($AT$1027)+1),"")</f>
        <v>0</v>
      </c>
      <c r="AU1566">
        <f>IFERROR(SMALL(AU346:AU1024,ROW()-ROW($AU$1027)+1),"")</f>
        <v>0</v>
      </c>
      <c r="AV1566">
        <f>IFERROR(SMALL(AV346:AV1024,ROW()-ROW($AV$1027)+1),"")</f>
        <v>0</v>
      </c>
      <c r="AW1566">
        <f>IFERROR(SMALL(AW346:AW1024,ROW()-ROW($AW$1027)+1),"")</f>
        <v>0</v>
      </c>
      <c r="AX1566">
        <f>IFERROR(SMALL(AX346:AX1024,ROW()-ROW($AX$1027)+1),"")</f>
        <v>0</v>
      </c>
      <c r="AY1566">
        <f>IFERROR(SMALL(AY346:AY1024,ROW()-ROW($AY$1027)+1),"")</f>
        <v>0</v>
      </c>
      <c r="AZ1566">
        <f>IFERROR(SMALL(AZ346:AZ1024,ROW()-ROW($AZ$1027)+1),"")</f>
        <v>0</v>
      </c>
      <c r="BA1566">
        <f>IFERROR(SMALL(BA346:BA1024,ROW()-ROW($BA$1027)+1),"")</f>
        <v>0</v>
      </c>
      <c r="BB1566">
        <f>IFERROR(SMALL(BB346:BB1024,ROW()-ROW($BB$1027)+1),"")</f>
        <v>0</v>
      </c>
      <c r="BC1566">
        <f>IFERROR(SMALL(BC346:BC1024,ROW()-ROW($BC$1027)+1),"")</f>
        <v>0</v>
      </c>
      <c r="BD1566">
        <f>IFERROR(SMALL(BD346:BD1024,ROW()-ROW($BD$1027)+1),"")</f>
        <v>0</v>
      </c>
      <c r="BE1566">
        <f>IFERROR(SMALL(BE346:BE1024,ROW()-ROW($BE$1027)+1),"")</f>
        <v>0</v>
      </c>
      <c r="BF1566">
        <f>IFERROR(SMALL(BF346:BF1024,ROW()-ROW($BF$1027)+1),"")</f>
        <v>0</v>
      </c>
      <c r="BG1566">
        <f>IFERROR(SMALL(BG346:BG1024,ROW()-ROW($BG$1027)+1),"")</f>
        <v>0</v>
      </c>
      <c r="BH1566">
        <f>IFERROR(SMALL(BH346:BH1024,ROW()-ROW($BH$1027)+1),"")</f>
        <v>0</v>
      </c>
      <c r="BI1566">
        <f>IFERROR(SMALL(BI346:BI1024,ROW()-ROW($BI$1027)+1),"")</f>
        <v>0</v>
      </c>
      <c r="BJ1566">
        <f>IFERROR(SMALL(BJ346:BJ1024,ROW()-ROW($BJ$1027)+1),"")</f>
        <v>0</v>
      </c>
      <c r="BK1566">
        <f>IFERROR(SMALL(BK346:BK1024,ROW()-ROW($BK$1027)+1),"")</f>
        <v>0</v>
      </c>
      <c r="BL1566">
        <f>IFERROR(SMALL(BL346:BL1024,ROW()-ROW($BL$1027)+1),"")</f>
        <v>0</v>
      </c>
      <c r="BM1566">
        <f>IFERROR(SMALL(BM346:BM1024,ROW()-ROW($BM$1027)+1),"")</f>
        <v>0</v>
      </c>
      <c r="BN1566">
        <f>IFERROR(SMALL(BN346:BN1024,ROW()-ROW($BN$1027)+1),"")</f>
        <v>0</v>
      </c>
      <c r="BO1566">
        <f>IFERROR(SMALL(BO346:BO1024,ROW()-ROW($BO$1027)+1),"")</f>
        <v>0</v>
      </c>
      <c r="BP1566">
        <f>IFERROR(SMALL(BP346:BP1024,ROW()-ROW($BP$1027)+1),"")</f>
        <v>0</v>
      </c>
      <c r="BQ1566">
        <f>IFERROR(SMALL(BQ346:BQ1024,ROW()-ROW($BQ$1027)+1),"")</f>
        <v>0</v>
      </c>
      <c r="BR1566">
        <f>IFERROR(SMALL(BR346:BR1024,ROW()-ROW($BR$1027)+1),"")</f>
        <v>0</v>
      </c>
    </row>
    <row r="1567" spans="5:70">
      <c r="E1567">
        <f>IFERROR(SMALL(E346:E1024,ROW()-ROW($E$1027)+1),"")</f>
        <v>0</v>
      </c>
      <c r="F1567">
        <f>IFERROR(SMALL(F346:F1024,ROW()-ROW($F$1027)+1),"")</f>
        <v>0</v>
      </c>
      <c r="G1567">
        <f>IFERROR(SMALL(G346:G1024,ROW()-ROW($G$1027)+1),"")</f>
        <v>0</v>
      </c>
      <c r="H1567">
        <f>IFERROR(SMALL(H346:H1024,ROW()-ROW($H$1027)+1),"")</f>
        <v>0</v>
      </c>
      <c r="I1567">
        <f>IFERROR(SMALL(I346:I1024,ROW()-ROW($I$1027)+1),"")</f>
        <v>0</v>
      </c>
      <c r="J1567">
        <f>IFERROR(SMALL(J346:J1024,ROW()-ROW($J$1027)+1),"")</f>
        <v>0</v>
      </c>
      <c r="K1567">
        <f>IFERROR(SMALL(K346:K1024,ROW()-ROW($K$1027)+1),"")</f>
        <v>0</v>
      </c>
      <c r="L1567">
        <f>IFERROR(SMALL(L346:L1024,ROW()-ROW($L$1027)+1),"")</f>
        <v>0</v>
      </c>
      <c r="M1567">
        <f>IFERROR(SMALL(M346:M1024,ROW()-ROW($M$1027)+1),"")</f>
        <v>0</v>
      </c>
      <c r="N1567">
        <f>IFERROR(SMALL(N346:N1024,ROW()-ROW($N$1027)+1),"")</f>
        <v>0</v>
      </c>
      <c r="O1567">
        <f>IFERROR(SMALL(O346:O1024,ROW()-ROW($O$1027)+1),"")</f>
        <v>0</v>
      </c>
      <c r="P1567">
        <f>IFERROR(SMALL(P346:P1024,ROW()-ROW($P$1027)+1),"")</f>
        <v>0</v>
      </c>
      <c r="Q1567">
        <f>IFERROR(SMALL(Q346:Q1024,ROW()-ROW($Q$1027)+1),"")</f>
        <v>0</v>
      </c>
      <c r="R1567">
        <f>IFERROR(SMALL(R346:R1024,ROW()-ROW($R$1027)+1),"")</f>
        <v>0</v>
      </c>
      <c r="S1567">
        <f>IFERROR(SMALL(S346:S1024,ROW()-ROW($S$1027)+1),"")</f>
        <v>0</v>
      </c>
      <c r="T1567">
        <f>IFERROR(SMALL(T346:T1024,ROW()-ROW($T$1027)+1),"")</f>
        <v>0</v>
      </c>
      <c r="U1567">
        <f>IFERROR(SMALL(U346:U1024,ROW()-ROW($U$1027)+1),"")</f>
        <v>0</v>
      </c>
      <c r="V1567">
        <f>IFERROR(SMALL(V346:V1024,ROW()-ROW($V$1027)+1),"")</f>
        <v>0</v>
      </c>
      <c r="W1567">
        <f>IFERROR(SMALL(W346:W1024,ROW()-ROW($W$1027)+1),"")</f>
        <v>0</v>
      </c>
      <c r="X1567">
        <f>IFERROR(SMALL(X346:X1024,ROW()-ROW($X$1027)+1),"")</f>
        <v>0</v>
      </c>
      <c r="Y1567">
        <f>IFERROR(SMALL(Y346:Y1024,ROW()-ROW($Y$1027)+1),"")</f>
        <v>0</v>
      </c>
      <c r="Z1567">
        <f>IFERROR(SMALL(Z346:Z1024,ROW()-ROW($Z$1027)+1),"")</f>
        <v>0</v>
      </c>
      <c r="AA1567">
        <f>IFERROR(SMALL(AA346:AA1024,ROW()-ROW($AA$1027)+1),"")</f>
        <v>0</v>
      </c>
      <c r="AB1567">
        <f>IFERROR(SMALL(AB346:AB1024,ROW()-ROW($AB$1027)+1),"")</f>
        <v>0</v>
      </c>
      <c r="AC1567">
        <f>IFERROR(SMALL(AC346:AC1024,ROW()-ROW($AC$1027)+1),"")</f>
        <v>0</v>
      </c>
      <c r="AD1567">
        <f>IFERROR(SMALL(AD346:AD1024,ROW()-ROW($AD$1027)+1),"")</f>
        <v>0</v>
      </c>
      <c r="AE1567">
        <f>IFERROR(SMALL(AE346:AE1024,ROW()-ROW($AE$1027)+1),"")</f>
        <v>0</v>
      </c>
      <c r="AF1567">
        <f>IFERROR(SMALL(AF346:AF1024,ROW()-ROW($AF$1027)+1),"")</f>
        <v>0</v>
      </c>
      <c r="AG1567">
        <f>IFERROR(SMALL(AG346:AG1024,ROW()-ROW($AG$1027)+1),"")</f>
        <v>0</v>
      </c>
      <c r="AH1567">
        <f>IFERROR(SMALL(AH346:AH1024,ROW()-ROW($AH$1027)+1),"")</f>
        <v>0</v>
      </c>
      <c r="AI1567">
        <f>IFERROR(SMALL(AI346:AI1024,ROW()-ROW($AI$1027)+1),"")</f>
        <v>0</v>
      </c>
      <c r="AJ1567">
        <f>IFERROR(SMALL(AJ346:AJ1024,ROW()-ROW($AJ$1027)+1),"")</f>
        <v>0</v>
      </c>
      <c r="AM1567">
        <f>IFERROR(SMALL(AM346:AM1024,ROW()-ROW($AM$1027)+1),"")</f>
        <v>0</v>
      </c>
      <c r="AN1567">
        <f>IFERROR(SMALL(AN346:AN1024,ROW()-ROW($AN$1027)+1),"")</f>
        <v>0</v>
      </c>
      <c r="AO1567">
        <f>IFERROR(SMALL(AO346:AO1024,ROW()-ROW($AO$1027)+1),"")</f>
        <v>0</v>
      </c>
      <c r="AP1567">
        <f>IFERROR(SMALL(AP346:AP1024,ROW()-ROW($AP$1027)+1),"")</f>
        <v>0</v>
      </c>
      <c r="AQ1567">
        <f>IFERROR(SMALL(AQ346:AQ1024,ROW()-ROW($AQ$1027)+1),"")</f>
        <v>0</v>
      </c>
      <c r="AR1567">
        <f>IFERROR(SMALL(AR346:AR1024,ROW()-ROW($AR$1027)+1),"")</f>
        <v>0</v>
      </c>
      <c r="AS1567">
        <f>IFERROR(SMALL(AS346:AS1024,ROW()-ROW($AS$1027)+1),"")</f>
        <v>0</v>
      </c>
      <c r="AT1567">
        <f>IFERROR(SMALL(AT346:AT1024,ROW()-ROW($AT$1027)+1),"")</f>
        <v>0</v>
      </c>
      <c r="AU1567">
        <f>IFERROR(SMALL(AU346:AU1024,ROW()-ROW($AU$1027)+1),"")</f>
        <v>0</v>
      </c>
      <c r="AV1567">
        <f>IFERROR(SMALL(AV346:AV1024,ROW()-ROW($AV$1027)+1),"")</f>
        <v>0</v>
      </c>
      <c r="AW1567">
        <f>IFERROR(SMALL(AW346:AW1024,ROW()-ROW($AW$1027)+1),"")</f>
        <v>0</v>
      </c>
      <c r="AX1567">
        <f>IFERROR(SMALL(AX346:AX1024,ROW()-ROW($AX$1027)+1),"")</f>
        <v>0</v>
      </c>
      <c r="AY1567">
        <f>IFERROR(SMALL(AY346:AY1024,ROW()-ROW($AY$1027)+1),"")</f>
        <v>0</v>
      </c>
      <c r="AZ1567">
        <f>IFERROR(SMALL(AZ346:AZ1024,ROW()-ROW($AZ$1027)+1),"")</f>
        <v>0</v>
      </c>
      <c r="BA1567">
        <f>IFERROR(SMALL(BA346:BA1024,ROW()-ROW($BA$1027)+1),"")</f>
        <v>0</v>
      </c>
      <c r="BB1567">
        <f>IFERROR(SMALL(BB346:BB1024,ROW()-ROW($BB$1027)+1),"")</f>
        <v>0</v>
      </c>
      <c r="BC1567">
        <f>IFERROR(SMALL(BC346:BC1024,ROW()-ROW($BC$1027)+1),"")</f>
        <v>0</v>
      </c>
      <c r="BD1567">
        <f>IFERROR(SMALL(BD346:BD1024,ROW()-ROW($BD$1027)+1),"")</f>
        <v>0</v>
      </c>
      <c r="BE1567">
        <f>IFERROR(SMALL(BE346:BE1024,ROW()-ROW($BE$1027)+1),"")</f>
        <v>0</v>
      </c>
      <c r="BF1567">
        <f>IFERROR(SMALL(BF346:BF1024,ROW()-ROW($BF$1027)+1),"")</f>
        <v>0</v>
      </c>
      <c r="BG1567">
        <f>IFERROR(SMALL(BG346:BG1024,ROW()-ROW($BG$1027)+1),"")</f>
        <v>0</v>
      </c>
      <c r="BH1567">
        <f>IFERROR(SMALL(BH346:BH1024,ROW()-ROW($BH$1027)+1),"")</f>
        <v>0</v>
      </c>
      <c r="BI1567">
        <f>IFERROR(SMALL(BI346:BI1024,ROW()-ROW($BI$1027)+1),"")</f>
        <v>0</v>
      </c>
      <c r="BJ1567">
        <f>IFERROR(SMALL(BJ346:BJ1024,ROW()-ROW($BJ$1027)+1),"")</f>
        <v>0</v>
      </c>
      <c r="BK1567">
        <f>IFERROR(SMALL(BK346:BK1024,ROW()-ROW($BK$1027)+1),"")</f>
        <v>0</v>
      </c>
      <c r="BL1567">
        <f>IFERROR(SMALL(BL346:BL1024,ROW()-ROW($BL$1027)+1),"")</f>
        <v>0</v>
      </c>
      <c r="BM1567">
        <f>IFERROR(SMALL(BM346:BM1024,ROW()-ROW($BM$1027)+1),"")</f>
        <v>0</v>
      </c>
      <c r="BN1567">
        <f>IFERROR(SMALL(BN346:BN1024,ROW()-ROW($BN$1027)+1),"")</f>
        <v>0</v>
      </c>
      <c r="BO1567">
        <f>IFERROR(SMALL(BO346:BO1024,ROW()-ROW($BO$1027)+1),"")</f>
        <v>0</v>
      </c>
      <c r="BP1567">
        <f>IFERROR(SMALL(BP346:BP1024,ROW()-ROW($BP$1027)+1),"")</f>
        <v>0</v>
      </c>
      <c r="BQ1567">
        <f>IFERROR(SMALL(BQ346:BQ1024,ROW()-ROW($BQ$1027)+1),"")</f>
        <v>0</v>
      </c>
      <c r="BR1567">
        <f>IFERROR(SMALL(BR346:BR1024,ROW()-ROW($BR$1027)+1),"")</f>
        <v>0</v>
      </c>
    </row>
    <row r="1568" spans="5:70">
      <c r="E1568">
        <f>IFERROR(SMALL(E346:E1024,ROW()-ROW($E$1027)+1),"")</f>
        <v>0</v>
      </c>
      <c r="F1568">
        <f>IFERROR(SMALL(F346:F1024,ROW()-ROW($F$1027)+1),"")</f>
        <v>0</v>
      </c>
      <c r="G1568">
        <f>IFERROR(SMALL(G346:G1024,ROW()-ROW($G$1027)+1),"")</f>
        <v>0</v>
      </c>
      <c r="H1568">
        <f>IFERROR(SMALL(H346:H1024,ROW()-ROW($H$1027)+1),"")</f>
        <v>0</v>
      </c>
      <c r="I1568">
        <f>IFERROR(SMALL(I346:I1024,ROW()-ROW($I$1027)+1),"")</f>
        <v>0</v>
      </c>
      <c r="J1568">
        <f>IFERROR(SMALL(J346:J1024,ROW()-ROW($J$1027)+1),"")</f>
        <v>0</v>
      </c>
      <c r="K1568">
        <f>IFERROR(SMALL(K346:K1024,ROW()-ROW($K$1027)+1),"")</f>
        <v>0</v>
      </c>
      <c r="L1568">
        <f>IFERROR(SMALL(L346:L1024,ROW()-ROW($L$1027)+1),"")</f>
        <v>0</v>
      </c>
      <c r="M1568">
        <f>IFERROR(SMALL(M346:M1024,ROW()-ROW($M$1027)+1),"")</f>
        <v>0</v>
      </c>
      <c r="N1568">
        <f>IFERROR(SMALL(N346:N1024,ROW()-ROW($N$1027)+1),"")</f>
        <v>0</v>
      </c>
      <c r="O1568">
        <f>IFERROR(SMALL(O346:O1024,ROW()-ROW($O$1027)+1),"")</f>
        <v>0</v>
      </c>
      <c r="P1568">
        <f>IFERROR(SMALL(P346:P1024,ROW()-ROW($P$1027)+1),"")</f>
        <v>0</v>
      </c>
      <c r="Q1568">
        <f>IFERROR(SMALL(Q346:Q1024,ROW()-ROW($Q$1027)+1),"")</f>
        <v>0</v>
      </c>
      <c r="R1568">
        <f>IFERROR(SMALL(R346:R1024,ROW()-ROW($R$1027)+1),"")</f>
        <v>0</v>
      </c>
      <c r="S1568">
        <f>IFERROR(SMALL(S346:S1024,ROW()-ROW($S$1027)+1),"")</f>
        <v>0</v>
      </c>
      <c r="T1568">
        <f>IFERROR(SMALL(T346:T1024,ROW()-ROW($T$1027)+1),"")</f>
        <v>0</v>
      </c>
      <c r="U1568">
        <f>IFERROR(SMALL(U346:U1024,ROW()-ROW($U$1027)+1),"")</f>
        <v>0</v>
      </c>
      <c r="V1568">
        <f>IFERROR(SMALL(V346:V1024,ROW()-ROW($V$1027)+1),"")</f>
        <v>0</v>
      </c>
      <c r="W1568">
        <f>IFERROR(SMALL(W346:W1024,ROW()-ROW($W$1027)+1),"")</f>
        <v>0</v>
      </c>
      <c r="X1568">
        <f>IFERROR(SMALL(X346:X1024,ROW()-ROW($X$1027)+1),"")</f>
        <v>0</v>
      </c>
      <c r="Y1568">
        <f>IFERROR(SMALL(Y346:Y1024,ROW()-ROW($Y$1027)+1),"")</f>
        <v>0</v>
      </c>
      <c r="Z1568">
        <f>IFERROR(SMALL(Z346:Z1024,ROW()-ROW($Z$1027)+1),"")</f>
        <v>0</v>
      </c>
      <c r="AA1568">
        <f>IFERROR(SMALL(AA346:AA1024,ROW()-ROW($AA$1027)+1),"")</f>
        <v>0</v>
      </c>
      <c r="AB1568">
        <f>IFERROR(SMALL(AB346:AB1024,ROW()-ROW($AB$1027)+1),"")</f>
        <v>0</v>
      </c>
      <c r="AC1568">
        <f>IFERROR(SMALL(AC346:AC1024,ROW()-ROW($AC$1027)+1),"")</f>
        <v>0</v>
      </c>
      <c r="AD1568">
        <f>IFERROR(SMALL(AD346:AD1024,ROW()-ROW($AD$1027)+1),"")</f>
        <v>0</v>
      </c>
      <c r="AE1568">
        <f>IFERROR(SMALL(AE346:AE1024,ROW()-ROW($AE$1027)+1),"")</f>
        <v>0</v>
      </c>
      <c r="AF1568">
        <f>IFERROR(SMALL(AF346:AF1024,ROW()-ROW($AF$1027)+1),"")</f>
        <v>0</v>
      </c>
      <c r="AG1568">
        <f>IFERROR(SMALL(AG346:AG1024,ROW()-ROW($AG$1027)+1),"")</f>
        <v>0</v>
      </c>
      <c r="AH1568">
        <f>IFERROR(SMALL(AH346:AH1024,ROW()-ROW($AH$1027)+1),"")</f>
        <v>0</v>
      </c>
      <c r="AI1568">
        <f>IFERROR(SMALL(AI346:AI1024,ROW()-ROW($AI$1027)+1),"")</f>
        <v>0</v>
      </c>
      <c r="AJ1568">
        <f>IFERROR(SMALL(AJ346:AJ1024,ROW()-ROW($AJ$1027)+1),"")</f>
        <v>0</v>
      </c>
      <c r="AM1568">
        <f>IFERROR(SMALL(AM346:AM1024,ROW()-ROW($AM$1027)+1),"")</f>
        <v>0</v>
      </c>
      <c r="AN1568">
        <f>IFERROR(SMALL(AN346:AN1024,ROW()-ROW($AN$1027)+1),"")</f>
        <v>0</v>
      </c>
      <c r="AO1568">
        <f>IFERROR(SMALL(AO346:AO1024,ROW()-ROW($AO$1027)+1),"")</f>
        <v>0</v>
      </c>
      <c r="AP1568">
        <f>IFERROR(SMALL(AP346:AP1024,ROW()-ROW($AP$1027)+1),"")</f>
        <v>0</v>
      </c>
      <c r="AQ1568">
        <f>IFERROR(SMALL(AQ346:AQ1024,ROW()-ROW($AQ$1027)+1),"")</f>
        <v>0</v>
      </c>
      <c r="AR1568">
        <f>IFERROR(SMALL(AR346:AR1024,ROW()-ROW($AR$1027)+1),"")</f>
        <v>0</v>
      </c>
      <c r="AS1568">
        <f>IFERROR(SMALL(AS346:AS1024,ROW()-ROW($AS$1027)+1),"")</f>
        <v>0</v>
      </c>
      <c r="AT1568">
        <f>IFERROR(SMALL(AT346:AT1024,ROW()-ROW($AT$1027)+1),"")</f>
        <v>0</v>
      </c>
      <c r="AU1568">
        <f>IFERROR(SMALL(AU346:AU1024,ROW()-ROW($AU$1027)+1),"")</f>
        <v>0</v>
      </c>
      <c r="AV1568">
        <f>IFERROR(SMALL(AV346:AV1024,ROW()-ROW($AV$1027)+1),"")</f>
        <v>0</v>
      </c>
      <c r="AW1568">
        <f>IFERROR(SMALL(AW346:AW1024,ROW()-ROW($AW$1027)+1),"")</f>
        <v>0</v>
      </c>
      <c r="AX1568">
        <f>IFERROR(SMALL(AX346:AX1024,ROW()-ROW($AX$1027)+1),"")</f>
        <v>0</v>
      </c>
      <c r="AY1568">
        <f>IFERROR(SMALL(AY346:AY1024,ROW()-ROW($AY$1027)+1),"")</f>
        <v>0</v>
      </c>
      <c r="AZ1568">
        <f>IFERROR(SMALL(AZ346:AZ1024,ROW()-ROW($AZ$1027)+1),"")</f>
        <v>0</v>
      </c>
      <c r="BA1568">
        <f>IFERROR(SMALL(BA346:BA1024,ROW()-ROW($BA$1027)+1),"")</f>
        <v>0</v>
      </c>
      <c r="BB1568">
        <f>IFERROR(SMALL(BB346:BB1024,ROW()-ROW($BB$1027)+1),"")</f>
        <v>0</v>
      </c>
      <c r="BC1568">
        <f>IFERROR(SMALL(BC346:BC1024,ROW()-ROW($BC$1027)+1),"")</f>
        <v>0</v>
      </c>
      <c r="BD1568">
        <f>IFERROR(SMALL(BD346:BD1024,ROW()-ROW($BD$1027)+1),"")</f>
        <v>0</v>
      </c>
      <c r="BE1568">
        <f>IFERROR(SMALL(BE346:BE1024,ROW()-ROW($BE$1027)+1),"")</f>
        <v>0</v>
      </c>
      <c r="BF1568">
        <f>IFERROR(SMALL(BF346:BF1024,ROW()-ROW($BF$1027)+1),"")</f>
        <v>0</v>
      </c>
      <c r="BG1568">
        <f>IFERROR(SMALL(BG346:BG1024,ROW()-ROW($BG$1027)+1),"")</f>
        <v>0</v>
      </c>
      <c r="BH1568">
        <f>IFERROR(SMALL(BH346:BH1024,ROW()-ROW($BH$1027)+1),"")</f>
        <v>0</v>
      </c>
      <c r="BI1568">
        <f>IFERROR(SMALL(BI346:BI1024,ROW()-ROW($BI$1027)+1),"")</f>
        <v>0</v>
      </c>
      <c r="BJ1568">
        <f>IFERROR(SMALL(BJ346:BJ1024,ROW()-ROW($BJ$1027)+1),"")</f>
        <v>0</v>
      </c>
      <c r="BK1568">
        <f>IFERROR(SMALL(BK346:BK1024,ROW()-ROW($BK$1027)+1),"")</f>
        <v>0</v>
      </c>
      <c r="BL1568">
        <f>IFERROR(SMALL(BL346:BL1024,ROW()-ROW($BL$1027)+1),"")</f>
        <v>0</v>
      </c>
      <c r="BM1568">
        <f>IFERROR(SMALL(BM346:BM1024,ROW()-ROW($BM$1027)+1),"")</f>
        <v>0</v>
      </c>
      <c r="BN1568">
        <f>IFERROR(SMALL(BN346:BN1024,ROW()-ROW($BN$1027)+1),"")</f>
        <v>0</v>
      </c>
      <c r="BO1568">
        <f>IFERROR(SMALL(BO346:BO1024,ROW()-ROW($BO$1027)+1),"")</f>
        <v>0</v>
      </c>
      <c r="BP1568">
        <f>IFERROR(SMALL(BP346:BP1024,ROW()-ROW($BP$1027)+1),"")</f>
        <v>0</v>
      </c>
      <c r="BQ1568">
        <f>IFERROR(SMALL(BQ346:BQ1024,ROW()-ROW($BQ$1027)+1),"")</f>
        <v>0</v>
      </c>
      <c r="BR1568">
        <f>IFERROR(SMALL(BR346:BR1024,ROW()-ROW($BR$1027)+1),"")</f>
        <v>0</v>
      </c>
    </row>
    <row r="1569" spans="5:70">
      <c r="E1569">
        <f>IFERROR(SMALL(E346:E1024,ROW()-ROW($E$1027)+1),"")</f>
        <v>0</v>
      </c>
      <c r="F1569">
        <f>IFERROR(SMALL(F346:F1024,ROW()-ROW($F$1027)+1),"")</f>
        <v>0</v>
      </c>
      <c r="G1569">
        <f>IFERROR(SMALL(G346:G1024,ROW()-ROW($G$1027)+1),"")</f>
        <v>0</v>
      </c>
      <c r="H1569">
        <f>IFERROR(SMALL(H346:H1024,ROW()-ROW($H$1027)+1),"")</f>
        <v>0</v>
      </c>
      <c r="I1569">
        <f>IFERROR(SMALL(I346:I1024,ROW()-ROW($I$1027)+1),"")</f>
        <v>0</v>
      </c>
      <c r="J1569">
        <f>IFERROR(SMALL(J346:J1024,ROW()-ROW($J$1027)+1),"")</f>
        <v>0</v>
      </c>
      <c r="K1569">
        <f>IFERROR(SMALL(K346:K1024,ROW()-ROW($K$1027)+1),"")</f>
        <v>0</v>
      </c>
      <c r="L1569">
        <f>IFERROR(SMALL(L346:L1024,ROW()-ROW($L$1027)+1),"")</f>
        <v>0</v>
      </c>
      <c r="M1569">
        <f>IFERROR(SMALL(M346:M1024,ROW()-ROW($M$1027)+1),"")</f>
        <v>0</v>
      </c>
      <c r="N1569">
        <f>IFERROR(SMALL(N346:N1024,ROW()-ROW($N$1027)+1),"")</f>
        <v>0</v>
      </c>
      <c r="O1569">
        <f>IFERROR(SMALL(O346:O1024,ROW()-ROW($O$1027)+1),"")</f>
        <v>0</v>
      </c>
      <c r="P1569">
        <f>IFERROR(SMALL(P346:P1024,ROW()-ROW($P$1027)+1),"")</f>
        <v>0</v>
      </c>
      <c r="Q1569">
        <f>IFERROR(SMALL(Q346:Q1024,ROW()-ROW($Q$1027)+1),"")</f>
        <v>0</v>
      </c>
      <c r="R1569">
        <f>IFERROR(SMALL(R346:R1024,ROW()-ROW($R$1027)+1),"")</f>
        <v>0</v>
      </c>
      <c r="S1569">
        <f>IFERROR(SMALL(S346:S1024,ROW()-ROW($S$1027)+1),"")</f>
        <v>0</v>
      </c>
      <c r="T1569">
        <f>IFERROR(SMALL(T346:T1024,ROW()-ROW($T$1027)+1),"")</f>
        <v>0</v>
      </c>
      <c r="U1569">
        <f>IFERROR(SMALL(U346:U1024,ROW()-ROW($U$1027)+1),"")</f>
        <v>0</v>
      </c>
      <c r="V1569">
        <f>IFERROR(SMALL(V346:V1024,ROW()-ROW($V$1027)+1),"")</f>
        <v>0</v>
      </c>
      <c r="W1569">
        <f>IFERROR(SMALL(W346:W1024,ROW()-ROW($W$1027)+1),"")</f>
        <v>0</v>
      </c>
      <c r="X1569">
        <f>IFERROR(SMALL(X346:X1024,ROW()-ROW($X$1027)+1),"")</f>
        <v>0</v>
      </c>
      <c r="Y1569">
        <f>IFERROR(SMALL(Y346:Y1024,ROW()-ROW($Y$1027)+1),"")</f>
        <v>0</v>
      </c>
      <c r="Z1569">
        <f>IFERROR(SMALL(Z346:Z1024,ROW()-ROW($Z$1027)+1),"")</f>
        <v>0</v>
      </c>
      <c r="AA1569">
        <f>IFERROR(SMALL(AA346:AA1024,ROW()-ROW($AA$1027)+1),"")</f>
        <v>0</v>
      </c>
      <c r="AB1569">
        <f>IFERROR(SMALL(AB346:AB1024,ROW()-ROW($AB$1027)+1),"")</f>
        <v>0</v>
      </c>
      <c r="AC1569">
        <f>IFERROR(SMALL(AC346:AC1024,ROW()-ROW($AC$1027)+1),"")</f>
        <v>0</v>
      </c>
      <c r="AD1569">
        <f>IFERROR(SMALL(AD346:AD1024,ROW()-ROW($AD$1027)+1),"")</f>
        <v>0</v>
      </c>
      <c r="AE1569">
        <f>IFERROR(SMALL(AE346:AE1024,ROW()-ROW($AE$1027)+1),"")</f>
        <v>0</v>
      </c>
      <c r="AF1569">
        <f>IFERROR(SMALL(AF346:AF1024,ROW()-ROW($AF$1027)+1),"")</f>
        <v>0</v>
      </c>
      <c r="AG1569">
        <f>IFERROR(SMALL(AG346:AG1024,ROW()-ROW($AG$1027)+1),"")</f>
        <v>0</v>
      </c>
      <c r="AH1569">
        <f>IFERROR(SMALL(AH346:AH1024,ROW()-ROW($AH$1027)+1),"")</f>
        <v>0</v>
      </c>
      <c r="AI1569">
        <f>IFERROR(SMALL(AI346:AI1024,ROW()-ROW($AI$1027)+1),"")</f>
        <v>0</v>
      </c>
      <c r="AJ1569">
        <f>IFERROR(SMALL(AJ346:AJ1024,ROW()-ROW($AJ$1027)+1),"")</f>
        <v>0</v>
      </c>
      <c r="AM1569">
        <f>IFERROR(SMALL(AM346:AM1024,ROW()-ROW($AM$1027)+1),"")</f>
        <v>0</v>
      </c>
      <c r="AN1569">
        <f>IFERROR(SMALL(AN346:AN1024,ROW()-ROW($AN$1027)+1),"")</f>
        <v>0</v>
      </c>
      <c r="AO1569">
        <f>IFERROR(SMALL(AO346:AO1024,ROW()-ROW($AO$1027)+1),"")</f>
        <v>0</v>
      </c>
      <c r="AP1569">
        <f>IFERROR(SMALL(AP346:AP1024,ROW()-ROW($AP$1027)+1),"")</f>
        <v>0</v>
      </c>
      <c r="AQ1569">
        <f>IFERROR(SMALL(AQ346:AQ1024,ROW()-ROW($AQ$1027)+1),"")</f>
        <v>0</v>
      </c>
      <c r="AR1569">
        <f>IFERROR(SMALL(AR346:AR1024,ROW()-ROW($AR$1027)+1),"")</f>
        <v>0</v>
      </c>
      <c r="AS1569">
        <f>IFERROR(SMALL(AS346:AS1024,ROW()-ROW($AS$1027)+1),"")</f>
        <v>0</v>
      </c>
      <c r="AT1569">
        <f>IFERROR(SMALL(AT346:AT1024,ROW()-ROW($AT$1027)+1),"")</f>
        <v>0</v>
      </c>
      <c r="AU1569">
        <f>IFERROR(SMALL(AU346:AU1024,ROW()-ROW($AU$1027)+1),"")</f>
        <v>0</v>
      </c>
      <c r="AV1569">
        <f>IFERROR(SMALL(AV346:AV1024,ROW()-ROW($AV$1027)+1),"")</f>
        <v>0</v>
      </c>
      <c r="AW1569">
        <f>IFERROR(SMALL(AW346:AW1024,ROW()-ROW($AW$1027)+1),"")</f>
        <v>0</v>
      </c>
      <c r="AX1569">
        <f>IFERROR(SMALL(AX346:AX1024,ROW()-ROW($AX$1027)+1),"")</f>
        <v>0</v>
      </c>
      <c r="AY1569">
        <f>IFERROR(SMALL(AY346:AY1024,ROW()-ROW($AY$1027)+1),"")</f>
        <v>0</v>
      </c>
      <c r="AZ1569">
        <f>IFERROR(SMALL(AZ346:AZ1024,ROW()-ROW($AZ$1027)+1),"")</f>
        <v>0</v>
      </c>
      <c r="BA1569">
        <f>IFERROR(SMALL(BA346:BA1024,ROW()-ROW($BA$1027)+1),"")</f>
        <v>0</v>
      </c>
      <c r="BB1569">
        <f>IFERROR(SMALL(BB346:BB1024,ROW()-ROW($BB$1027)+1),"")</f>
        <v>0</v>
      </c>
      <c r="BC1569">
        <f>IFERROR(SMALL(BC346:BC1024,ROW()-ROW($BC$1027)+1),"")</f>
        <v>0</v>
      </c>
      <c r="BD1569">
        <f>IFERROR(SMALL(BD346:BD1024,ROW()-ROW($BD$1027)+1),"")</f>
        <v>0</v>
      </c>
      <c r="BE1569">
        <f>IFERROR(SMALL(BE346:BE1024,ROW()-ROW($BE$1027)+1),"")</f>
        <v>0</v>
      </c>
      <c r="BF1569">
        <f>IFERROR(SMALL(BF346:BF1024,ROW()-ROW($BF$1027)+1),"")</f>
        <v>0</v>
      </c>
      <c r="BG1569">
        <f>IFERROR(SMALL(BG346:BG1024,ROW()-ROW($BG$1027)+1),"")</f>
        <v>0</v>
      </c>
      <c r="BH1569">
        <f>IFERROR(SMALL(BH346:BH1024,ROW()-ROW($BH$1027)+1),"")</f>
        <v>0</v>
      </c>
      <c r="BI1569">
        <f>IFERROR(SMALL(BI346:BI1024,ROW()-ROW($BI$1027)+1),"")</f>
        <v>0</v>
      </c>
      <c r="BJ1569">
        <f>IFERROR(SMALL(BJ346:BJ1024,ROW()-ROW($BJ$1027)+1),"")</f>
        <v>0</v>
      </c>
      <c r="BK1569">
        <f>IFERROR(SMALL(BK346:BK1024,ROW()-ROW($BK$1027)+1),"")</f>
        <v>0</v>
      </c>
      <c r="BL1569">
        <f>IFERROR(SMALL(BL346:BL1024,ROW()-ROW($BL$1027)+1),"")</f>
        <v>0</v>
      </c>
      <c r="BM1569">
        <f>IFERROR(SMALL(BM346:BM1024,ROW()-ROW($BM$1027)+1),"")</f>
        <v>0</v>
      </c>
      <c r="BN1569">
        <f>IFERROR(SMALL(BN346:BN1024,ROW()-ROW($BN$1027)+1),"")</f>
        <v>0</v>
      </c>
      <c r="BO1569">
        <f>IFERROR(SMALL(BO346:BO1024,ROW()-ROW($BO$1027)+1),"")</f>
        <v>0</v>
      </c>
      <c r="BP1569">
        <f>IFERROR(SMALL(BP346:BP1024,ROW()-ROW($BP$1027)+1),"")</f>
        <v>0</v>
      </c>
      <c r="BQ1569">
        <f>IFERROR(SMALL(BQ346:BQ1024,ROW()-ROW($BQ$1027)+1),"")</f>
        <v>0</v>
      </c>
      <c r="BR1569">
        <f>IFERROR(SMALL(BR346:BR1024,ROW()-ROW($BR$1027)+1),"")</f>
        <v>0</v>
      </c>
    </row>
    <row r="1570" spans="5:70">
      <c r="E1570">
        <f>IFERROR(SMALL(E346:E1024,ROW()-ROW($E$1027)+1),"")</f>
        <v>0</v>
      </c>
      <c r="F1570">
        <f>IFERROR(SMALL(F346:F1024,ROW()-ROW($F$1027)+1),"")</f>
        <v>0</v>
      </c>
      <c r="G1570">
        <f>IFERROR(SMALL(G346:G1024,ROW()-ROW($G$1027)+1),"")</f>
        <v>0</v>
      </c>
      <c r="H1570">
        <f>IFERROR(SMALL(H346:H1024,ROW()-ROW($H$1027)+1),"")</f>
        <v>0</v>
      </c>
      <c r="I1570">
        <f>IFERROR(SMALL(I346:I1024,ROW()-ROW($I$1027)+1),"")</f>
        <v>0</v>
      </c>
      <c r="J1570">
        <f>IFERROR(SMALL(J346:J1024,ROW()-ROW($J$1027)+1),"")</f>
        <v>0</v>
      </c>
      <c r="K1570">
        <f>IFERROR(SMALL(K346:K1024,ROW()-ROW($K$1027)+1),"")</f>
        <v>0</v>
      </c>
      <c r="L1570">
        <f>IFERROR(SMALL(L346:L1024,ROW()-ROW($L$1027)+1),"")</f>
        <v>0</v>
      </c>
      <c r="M1570">
        <f>IFERROR(SMALL(M346:M1024,ROW()-ROW($M$1027)+1),"")</f>
        <v>0</v>
      </c>
      <c r="N1570">
        <f>IFERROR(SMALL(N346:N1024,ROW()-ROW($N$1027)+1),"")</f>
        <v>0</v>
      </c>
      <c r="O1570">
        <f>IFERROR(SMALL(O346:O1024,ROW()-ROW($O$1027)+1),"")</f>
        <v>0</v>
      </c>
      <c r="P1570">
        <f>IFERROR(SMALL(P346:P1024,ROW()-ROW($P$1027)+1),"")</f>
        <v>0</v>
      </c>
      <c r="Q1570">
        <f>IFERROR(SMALL(Q346:Q1024,ROW()-ROW($Q$1027)+1),"")</f>
        <v>0</v>
      </c>
      <c r="R1570">
        <f>IFERROR(SMALL(R346:R1024,ROW()-ROW($R$1027)+1),"")</f>
        <v>0</v>
      </c>
      <c r="S1570">
        <f>IFERROR(SMALL(S346:S1024,ROW()-ROW($S$1027)+1),"")</f>
        <v>0</v>
      </c>
      <c r="T1570">
        <f>IFERROR(SMALL(T346:T1024,ROW()-ROW($T$1027)+1),"")</f>
        <v>0</v>
      </c>
      <c r="U1570">
        <f>IFERROR(SMALL(U346:U1024,ROW()-ROW($U$1027)+1),"")</f>
        <v>0</v>
      </c>
      <c r="V1570">
        <f>IFERROR(SMALL(V346:V1024,ROW()-ROW($V$1027)+1),"")</f>
        <v>0</v>
      </c>
      <c r="W1570">
        <f>IFERROR(SMALL(W346:W1024,ROW()-ROW($W$1027)+1),"")</f>
        <v>0</v>
      </c>
      <c r="X1570">
        <f>IFERROR(SMALL(X346:X1024,ROW()-ROW($X$1027)+1),"")</f>
        <v>0</v>
      </c>
      <c r="Y1570">
        <f>IFERROR(SMALL(Y346:Y1024,ROW()-ROW($Y$1027)+1),"")</f>
        <v>0</v>
      </c>
      <c r="Z1570">
        <f>IFERROR(SMALL(Z346:Z1024,ROW()-ROW($Z$1027)+1),"")</f>
        <v>0</v>
      </c>
      <c r="AA1570">
        <f>IFERROR(SMALL(AA346:AA1024,ROW()-ROW($AA$1027)+1),"")</f>
        <v>0</v>
      </c>
      <c r="AB1570">
        <f>IFERROR(SMALL(AB346:AB1024,ROW()-ROW($AB$1027)+1),"")</f>
        <v>0</v>
      </c>
      <c r="AC1570">
        <f>IFERROR(SMALL(AC346:AC1024,ROW()-ROW($AC$1027)+1),"")</f>
        <v>0</v>
      </c>
      <c r="AD1570">
        <f>IFERROR(SMALL(AD346:AD1024,ROW()-ROW($AD$1027)+1),"")</f>
        <v>0</v>
      </c>
      <c r="AE1570">
        <f>IFERROR(SMALL(AE346:AE1024,ROW()-ROW($AE$1027)+1),"")</f>
        <v>0</v>
      </c>
      <c r="AF1570">
        <f>IFERROR(SMALL(AF346:AF1024,ROW()-ROW($AF$1027)+1),"")</f>
        <v>0</v>
      </c>
      <c r="AG1570">
        <f>IFERROR(SMALL(AG346:AG1024,ROW()-ROW($AG$1027)+1),"")</f>
        <v>0</v>
      </c>
      <c r="AH1570">
        <f>IFERROR(SMALL(AH346:AH1024,ROW()-ROW($AH$1027)+1),"")</f>
        <v>0</v>
      </c>
      <c r="AI1570">
        <f>IFERROR(SMALL(AI346:AI1024,ROW()-ROW($AI$1027)+1),"")</f>
        <v>0</v>
      </c>
      <c r="AJ1570">
        <f>IFERROR(SMALL(AJ346:AJ1024,ROW()-ROW($AJ$1027)+1),"")</f>
        <v>0</v>
      </c>
      <c r="AM1570">
        <f>IFERROR(SMALL(AM346:AM1024,ROW()-ROW($AM$1027)+1),"")</f>
        <v>0</v>
      </c>
      <c r="AN1570">
        <f>IFERROR(SMALL(AN346:AN1024,ROW()-ROW($AN$1027)+1),"")</f>
        <v>0</v>
      </c>
      <c r="AO1570">
        <f>IFERROR(SMALL(AO346:AO1024,ROW()-ROW($AO$1027)+1),"")</f>
        <v>0</v>
      </c>
      <c r="AP1570">
        <f>IFERROR(SMALL(AP346:AP1024,ROW()-ROW($AP$1027)+1),"")</f>
        <v>0</v>
      </c>
      <c r="AQ1570">
        <f>IFERROR(SMALL(AQ346:AQ1024,ROW()-ROW($AQ$1027)+1),"")</f>
        <v>0</v>
      </c>
      <c r="AR1570">
        <f>IFERROR(SMALL(AR346:AR1024,ROW()-ROW($AR$1027)+1),"")</f>
        <v>0</v>
      </c>
      <c r="AS1570">
        <f>IFERROR(SMALL(AS346:AS1024,ROW()-ROW($AS$1027)+1),"")</f>
        <v>0</v>
      </c>
      <c r="AT1570">
        <f>IFERROR(SMALL(AT346:AT1024,ROW()-ROW($AT$1027)+1),"")</f>
        <v>0</v>
      </c>
      <c r="AU1570">
        <f>IFERROR(SMALL(AU346:AU1024,ROW()-ROW($AU$1027)+1),"")</f>
        <v>0</v>
      </c>
      <c r="AV1570">
        <f>IFERROR(SMALL(AV346:AV1024,ROW()-ROW($AV$1027)+1),"")</f>
        <v>0</v>
      </c>
      <c r="AW1570">
        <f>IFERROR(SMALL(AW346:AW1024,ROW()-ROW($AW$1027)+1),"")</f>
        <v>0</v>
      </c>
      <c r="AX1570">
        <f>IFERROR(SMALL(AX346:AX1024,ROW()-ROW($AX$1027)+1),"")</f>
        <v>0</v>
      </c>
      <c r="AY1570">
        <f>IFERROR(SMALL(AY346:AY1024,ROW()-ROW($AY$1027)+1),"")</f>
        <v>0</v>
      </c>
      <c r="AZ1570">
        <f>IFERROR(SMALL(AZ346:AZ1024,ROW()-ROW($AZ$1027)+1),"")</f>
        <v>0</v>
      </c>
      <c r="BA1570">
        <f>IFERROR(SMALL(BA346:BA1024,ROW()-ROW($BA$1027)+1),"")</f>
        <v>0</v>
      </c>
      <c r="BB1570">
        <f>IFERROR(SMALL(BB346:BB1024,ROW()-ROW($BB$1027)+1),"")</f>
        <v>0</v>
      </c>
      <c r="BC1570">
        <f>IFERROR(SMALL(BC346:BC1024,ROW()-ROW($BC$1027)+1),"")</f>
        <v>0</v>
      </c>
      <c r="BD1570">
        <f>IFERROR(SMALL(BD346:BD1024,ROW()-ROW($BD$1027)+1),"")</f>
        <v>0</v>
      </c>
      <c r="BE1570">
        <f>IFERROR(SMALL(BE346:BE1024,ROW()-ROW($BE$1027)+1),"")</f>
        <v>0</v>
      </c>
      <c r="BF1570">
        <f>IFERROR(SMALL(BF346:BF1024,ROW()-ROW($BF$1027)+1),"")</f>
        <v>0</v>
      </c>
      <c r="BG1570">
        <f>IFERROR(SMALL(BG346:BG1024,ROW()-ROW($BG$1027)+1),"")</f>
        <v>0</v>
      </c>
      <c r="BH1570">
        <f>IFERROR(SMALL(BH346:BH1024,ROW()-ROW($BH$1027)+1),"")</f>
        <v>0</v>
      </c>
      <c r="BI1570">
        <f>IFERROR(SMALL(BI346:BI1024,ROW()-ROW($BI$1027)+1),"")</f>
        <v>0</v>
      </c>
      <c r="BJ1570">
        <f>IFERROR(SMALL(BJ346:BJ1024,ROW()-ROW($BJ$1027)+1),"")</f>
        <v>0</v>
      </c>
      <c r="BK1570">
        <f>IFERROR(SMALL(BK346:BK1024,ROW()-ROW($BK$1027)+1),"")</f>
        <v>0</v>
      </c>
      <c r="BL1570">
        <f>IFERROR(SMALL(BL346:BL1024,ROW()-ROW($BL$1027)+1),"")</f>
        <v>0</v>
      </c>
      <c r="BM1570">
        <f>IFERROR(SMALL(BM346:BM1024,ROW()-ROW($BM$1027)+1),"")</f>
        <v>0</v>
      </c>
      <c r="BN1570">
        <f>IFERROR(SMALL(BN346:BN1024,ROW()-ROW($BN$1027)+1),"")</f>
        <v>0</v>
      </c>
      <c r="BO1570">
        <f>IFERROR(SMALL(BO346:BO1024,ROW()-ROW($BO$1027)+1),"")</f>
        <v>0</v>
      </c>
      <c r="BP1570">
        <f>IFERROR(SMALL(BP346:BP1024,ROW()-ROW($BP$1027)+1),"")</f>
        <v>0</v>
      </c>
      <c r="BQ1570">
        <f>IFERROR(SMALL(BQ346:BQ1024,ROW()-ROW($BQ$1027)+1),"")</f>
        <v>0</v>
      </c>
      <c r="BR1570">
        <f>IFERROR(SMALL(BR346:BR1024,ROW()-ROW($BR$1027)+1),"")</f>
        <v>0</v>
      </c>
    </row>
    <row r="1571" spans="5:70">
      <c r="E1571">
        <f>IFERROR(SMALL(E346:E1024,ROW()-ROW($E$1027)+1),"")</f>
        <v>0</v>
      </c>
      <c r="F1571">
        <f>IFERROR(SMALL(F346:F1024,ROW()-ROW($F$1027)+1),"")</f>
        <v>0</v>
      </c>
      <c r="G1571">
        <f>IFERROR(SMALL(G346:G1024,ROW()-ROW($G$1027)+1),"")</f>
        <v>0</v>
      </c>
      <c r="H1571">
        <f>IFERROR(SMALL(H346:H1024,ROW()-ROW($H$1027)+1),"")</f>
        <v>0</v>
      </c>
      <c r="I1571">
        <f>IFERROR(SMALL(I346:I1024,ROW()-ROW($I$1027)+1),"")</f>
        <v>0</v>
      </c>
      <c r="J1571">
        <f>IFERROR(SMALL(J346:J1024,ROW()-ROW($J$1027)+1),"")</f>
        <v>0</v>
      </c>
      <c r="K1571">
        <f>IFERROR(SMALL(K346:K1024,ROW()-ROW($K$1027)+1),"")</f>
        <v>0</v>
      </c>
      <c r="L1571">
        <f>IFERROR(SMALL(L346:L1024,ROW()-ROW($L$1027)+1),"")</f>
        <v>0</v>
      </c>
      <c r="M1571">
        <f>IFERROR(SMALL(M346:M1024,ROW()-ROW($M$1027)+1),"")</f>
        <v>0</v>
      </c>
      <c r="N1571">
        <f>IFERROR(SMALL(N346:N1024,ROW()-ROW($N$1027)+1),"")</f>
        <v>0</v>
      </c>
      <c r="O1571">
        <f>IFERROR(SMALL(O346:O1024,ROW()-ROW($O$1027)+1),"")</f>
        <v>0</v>
      </c>
      <c r="P1571">
        <f>IFERROR(SMALL(P346:P1024,ROW()-ROW($P$1027)+1),"")</f>
        <v>0</v>
      </c>
      <c r="Q1571">
        <f>IFERROR(SMALL(Q346:Q1024,ROW()-ROW($Q$1027)+1),"")</f>
        <v>0</v>
      </c>
      <c r="R1571">
        <f>IFERROR(SMALL(R346:R1024,ROW()-ROW($R$1027)+1),"")</f>
        <v>0</v>
      </c>
      <c r="S1571">
        <f>IFERROR(SMALL(S346:S1024,ROW()-ROW($S$1027)+1),"")</f>
        <v>0</v>
      </c>
      <c r="T1571">
        <f>IFERROR(SMALL(T346:T1024,ROW()-ROW($T$1027)+1),"")</f>
        <v>0</v>
      </c>
      <c r="U1571">
        <f>IFERROR(SMALL(U346:U1024,ROW()-ROW($U$1027)+1),"")</f>
        <v>0</v>
      </c>
      <c r="V1571">
        <f>IFERROR(SMALL(V346:V1024,ROW()-ROW($V$1027)+1),"")</f>
        <v>0</v>
      </c>
      <c r="W1571">
        <f>IFERROR(SMALL(W346:W1024,ROW()-ROW($W$1027)+1),"")</f>
        <v>0</v>
      </c>
      <c r="X1571">
        <f>IFERROR(SMALL(X346:X1024,ROW()-ROW($X$1027)+1),"")</f>
        <v>0</v>
      </c>
      <c r="Y1571">
        <f>IFERROR(SMALL(Y346:Y1024,ROW()-ROW($Y$1027)+1),"")</f>
        <v>0</v>
      </c>
      <c r="Z1571">
        <f>IFERROR(SMALL(Z346:Z1024,ROW()-ROW($Z$1027)+1),"")</f>
        <v>0</v>
      </c>
      <c r="AA1571">
        <f>IFERROR(SMALL(AA346:AA1024,ROW()-ROW($AA$1027)+1),"")</f>
        <v>0</v>
      </c>
      <c r="AB1571">
        <f>IFERROR(SMALL(AB346:AB1024,ROW()-ROW($AB$1027)+1),"")</f>
        <v>0</v>
      </c>
      <c r="AC1571">
        <f>IFERROR(SMALL(AC346:AC1024,ROW()-ROW($AC$1027)+1),"")</f>
        <v>0</v>
      </c>
      <c r="AD1571">
        <f>IFERROR(SMALL(AD346:AD1024,ROW()-ROW($AD$1027)+1),"")</f>
        <v>0</v>
      </c>
      <c r="AE1571">
        <f>IFERROR(SMALL(AE346:AE1024,ROW()-ROW($AE$1027)+1),"")</f>
        <v>0</v>
      </c>
      <c r="AF1571">
        <f>IFERROR(SMALL(AF346:AF1024,ROW()-ROW($AF$1027)+1),"")</f>
        <v>0</v>
      </c>
      <c r="AG1571">
        <f>IFERROR(SMALL(AG346:AG1024,ROW()-ROW($AG$1027)+1),"")</f>
        <v>0</v>
      </c>
      <c r="AH1571">
        <f>IFERROR(SMALL(AH346:AH1024,ROW()-ROW($AH$1027)+1),"")</f>
        <v>0</v>
      </c>
      <c r="AI1571">
        <f>IFERROR(SMALL(AI346:AI1024,ROW()-ROW($AI$1027)+1),"")</f>
        <v>0</v>
      </c>
      <c r="AJ1571">
        <f>IFERROR(SMALL(AJ346:AJ1024,ROW()-ROW($AJ$1027)+1),"")</f>
        <v>0</v>
      </c>
      <c r="AM1571">
        <f>IFERROR(SMALL(AM346:AM1024,ROW()-ROW($AM$1027)+1),"")</f>
        <v>0</v>
      </c>
      <c r="AN1571">
        <f>IFERROR(SMALL(AN346:AN1024,ROW()-ROW($AN$1027)+1),"")</f>
        <v>0</v>
      </c>
      <c r="AO1571">
        <f>IFERROR(SMALL(AO346:AO1024,ROW()-ROW($AO$1027)+1),"")</f>
        <v>0</v>
      </c>
      <c r="AP1571">
        <f>IFERROR(SMALL(AP346:AP1024,ROW()-ROW($AP$1027)+1),"")</f>
        <v>0</v>
      </c>
      <c r="AQ1571">
        <f>IFERROR(SMALL(AQ346:AQ1024,ROW()-ROW($AQ$1027)+1),"")</f>
        <v>0</v>
      </c>
      <c r="AR1571">
        <f>IFERROR(SMALL(AR346:AR1024,ROW()-ROW($AR$1027)+1),"")</f>
        <v>0</v>
      </c>
      <c r="AS1571">
        <f>IFERROR(SMALL(AS346:AS1024,ROW()-ROW($AS$1027)+1),"")</f>
        <v>0</v>
      </c>
      <c r="AT1571">
        <f>IFERROR(SMALL(AT346:AT1024,ROW()-ROW($AT$1027)+1),"")</f>
        <v>0</v>
      </c>
      <c r="AU1571">
        <f>IFERROR(SMALL(AU346:AU1024,ROW()-ROW($AU$1027)+1),"")</f>
        <v>0</v>
      </c>
      <c r="AV1571">
        <f>IFERROR(SMALL(AV346:AV1024,ROW()-ROW($AV$1027)+1),"")</f>
        <v>0</v>
      </c>
      <c r="AW1571">
        <f>IFERROR(SMALL(AW346:AW1024,ROW()-ROW($AW$1027)+1),"")</f>
        <v>0</v>
      </c>
      <c r="AX1571">
        <f>IFERROR(SMALL(AX346:AX1024,ROW()-ROW($AX$1027)+1),"")</f>
        <v>0</v>
      </c>
      <c r="AY1571">
        <f>IFERROR(SMALL(AY346:AY1024,ROW()-ROW($AY$1027)+1),"")</f>
        <v>0</v>
      </c>
      <c r="AZ1571">
        <f>IFERROR(SMALL(AZ346:AZ1024,ROW()-ROW($AZ$1027)+1),"")</f>
        <v>0</v>
      </c>
      <c r="BA1571">
        <f>IFERROR(SMALL(BA346:BA1024,ROW()-ROW($BA$1027)+1),"")</f>
        <v>0</v>
      </c>
      <c r="BB1571">
        <f>IFERROR(SMALL(BB346:BB1024,ROW()-ROW($BB$1027)+1),"")</f>
        <v>0</v>
      </c>
      <c r="BC1571">
        <f>IFERROR(SMALL(BC346:BC1024,ROW()-ROW($BC$1027)+1),"")</f>
        <v>0</v>
      </c>
      <c r="BD1571">
        <f>IFERROR(SMALL(BD346:BD1024,ROW()-ROW($BD$1027)+1),"")</f>
        <v>0</v>
      </c>
      <c r="BE1571">
        <f>IFERROR(SMALL(BE346:BE1024,ROW()-ROW($BE$1027)+1),"")</f>
        <v>0</v>
      </c>
      <c r="BF1571">
        <f>IFERROR(SMALL(BF346:BF1024,ROW()-ROW($BF$1027)+1),"")</f>
        <v>0</v>
      </c>
      <c r="BG1571">
        <f>IFERROR(SMALL(BG346:BG1024,ROW()-ROW($BG$1027)+1),"")</f>
        <v>0</v>
      </c>
      <c r="BH1571">
        <f>IFERROR(SMALL(BH346:BH1024,ROW()-ROW($BH$1027)+1),"")</f>
        <v>0</v>
      </c>
      <c r="BI1571">
        <f>IFERROR(SMALL(BI346:BI1024,ROW()-ROW($BI$1027)+1),"")</f>
        <v>0</v>
      </c>
      <c r="BJ1571">
        <f>IFERROR(SMALL(BJ346:BJ1024,ROW()-ROW($BJ$1027)+1),"")</f>
        <v>0</v>
      </c>
      <c r="BK1571">
        <f>IFERROR(SMALL(BK346:BK1024,ROW()-ROW($BK$1027)+1),"")</f>
        <v>0</v>
      </c>
      <c r="BL1571">
        <f>IFERROR(SMALL(BL346:BL1024,ROW()-ROW($BL$1027)+1),"")</f>
        <v>0</v>
      </c>
      <c r="BM1571">
        <f>IFERROR(SMALL(BM346:BM1024,ROW()-ROW($BM$1027)+1),"")</f>
        <v>0</v>
      </c>
      <c r="BN1571">
        <f>IFERROR(SMALL(BN346:BN1024,ROW()-ROW($BN$1027)+1),"")</f>
        <v>0</v>
      </c>
      <c r="BO1571">
        <f>IFERROR(SMALL(BO346:BO1024,ROW()-ROW($BO$1027)+1),"")</f>
        <v>0</v>
      </c>
      <c r="BP1571">
        <f>IFERROR(SMALL(BP346:BP1024,ROW()-ROW($BP$1027)+1),"")</f>
        <v>0</v>
      </c>
      <c r="BQ1571">
        <f>IFERROR(SMALL(BQ346:BQ1024,ROW()-ROW($BQ$1027)+1),"")</f>
        <v>0</v>
      </c>
      <c r="BR1571">
        <f>IFERROR(SMALL(BR346:BR1024,ROW()-ROW($BR$1027)+1),"")</f>
        <v>0</v>
      </c>
    </row>
    <row r="1572" spans="5:70">
      <c r="E1572">
        <f>IFERROR(SMALL(E346:E1024,ROW()-ROW($E$1027)+1),"")</f>
        <v>0</v>
      </c>
      <c r="F1572">
        <f>IFERROR(SMALL(F346:F1024,ROW()-ROW($F$1027)+1),"")</f>
        <v>0</v>
      </c>
      <c r="G1572">
        <f>IFERROR(SMALL(G346:G1024,ROW()-ROW($G$1027)+1),"")</f>
        <v>0</v>
      </c>
      <c r="H1572">
        <f>IFERROR(SMALL(H346:H1024,ROW()-ROW($H$1027)+1),"")</f>
        <v>0</v>
      </c>
      <c r="I1572">
        <f>IFERROR(SMALL(I346:I1024,ROW()-ROW($I$1027)+1),"")</f>
        <v>0</v>
      </c>
      <c r="J1572">
        <f>IFERROR(SMALL(J346:J1024,ROW()-ROW($J$1027)+1),"")</f>
        <v>0</v>
      </c>
      <c r="K1572">
        <f>IFERROR(SMALL(K346:K1024,ROW()-ROW($K$1027)+1),"")</f>
        <v>0</v>
      </c>
      <c r="L1572">
        <f>IFERROR(SMALL(L346:L1024,ROW()-ROW($L$1027)+1),"")</f>
        <v>0</v>
      </c>
      <c r="M1572">
        <f>IFERROR(SMALL(M346:M1024,ROW()-ROW($M$1027)+1),"")</f>
        <v>0</v>
      </c>
      <c r="N1572">
        <f>IFERROR(SMALL(N346:N1024,ROW()-ROW($N$1027)+1),"")</f>
        <v>0</v>
      </c>
      <c r="O1572">
        <f>IFERROR(SMALL(O346:O1024,ROW()-ROW($O$1027)+1),"")</f>
        <v>0</v>
      </c>
      <c r="P1572">
        <f>IFERROR(SMALL(P346:P1024,ROW()-ROW($P$1027)+1),"")</f>
        <v>0</v>
      </c>
      <c r="Q1572">
        <f>IFERROR(SMALL(Q346:Q1024,ROW()-ROW($Q$1027)+1),"")</f>
        <v>0</v>
      </c>
      <c r="R1572">
        <f>IFERROR(SMALL(R346:R1024,ROW()-ROW($R$1027)+1),"")</f>
        <v>0</v>
      </c>
      <c r="S1572">
        <f>IFERROR(SMALL(S346:S1024,ROW()-ROW($S$1027)+1),"")</f>
        <v>0</v>
      </c>
      <c r="T1572">
        <f>IFERROR(SMALL(T346:T1024,ROW()-ROW($T$1027)+1),"")</f>
        <v>0</v>
      </c>
      <c r="U1572">
        <f>IFERROR(SMALL(U346:U1024,ROW()-ROW($U$1027)+1),"")</f>
        <v>0</v>
      </c>
      <c r="V1572">
        <f>IFERROR(SMALL(V346:V1024,ROW()-ROW($V$1027)+1),"")</f>
        <v>0</v>
      </c>
      <c r="W1572">
        <f>IFERROR(SMALL(W346:W1024,ROW()-ROW($W$1027)+1),"")</f>
        <v>0</v>
      </c>
      <c r="X1572">
        <f>IFERROR(SMALL(X346:X1024,ROW()-ROW($X$1027)+1),"")</f>
        <v>0</v>
      </c>
      <c r="Y1572">
        <f>IFERROR(SMALL(Y346:Y1024,ROW()-ROW($Y$1027)+1),"")</f>
        <v>0</v>
      </c>
      <c r="Z1572">
        <f>IFERROR(SMALL(Z346:Z1024,ROW()-ROW($Z$1027)+1),"")</f>
        <v>0</v>
      </c>
      <c r="AA1572">
        <f>IFERROR(SMALL(AA346:AA1024,ROW()-ROW($AA$1027)+1),"")</f>
        <v>0</v>
      </c>
      <c r="AB1572">
        <f>IFERROR(SMALL(AB346:AB1024,ROW()-ROW($AB$1027)+1),"")</f>
        <v>0</v>
      </c>
      <c r="AC1572">
        <f>IFERROR(SMALL(AC346:AC1024,ROW()-ROW($AC$1027)+1),"")</f>
        <v>0</v>
      </c>
      <c r="AD1572">
        <f>IFERROR(SMALL(AD346:AD1024,ROW()-ROW($AD$1027)+1),"")</f>
        <v>0</v>
      </c>
      <c r="AE1572">
        <f>IFERROR(SMALL(AE346:AE1024,ROW()-ROW($AE$1027)+1),"")</f>
        <v>0</v>
      </c>
      <c r="AF1572">
        <f>IFERROR(SMALL(AF346:AF1024,ROW()-ROW($AF$1027)+1),"")</f>
        <v>0</v>
      </c>
      <c r="AG1572">
        <f>IFERROR(SMALL(AG346:AG1024,ROW()-ROW($AG$1027)+1),"")</f>
        <v>0</v>
      </c>
      <c r="AH1572">
        <f>IFERROR(SMALL(AH346:AH1024,ROW()-ROW($AH$1027)+1),"")</f>
        <v>0</v>
      </c>
      <c r="AI1572">
        <f>IFERROR(SMALL(AI346:AI1024,ROW()-ROW($AI$1027)+1),"")</f>
        <v>0</v>
      </c>
      <c r="AJ1572">
        <f>IFERROR(SMALL(AJ346:AJ1024,ROW()-ROW($AJ$1027)+1),"")</f>
        <v>0</v>
      </c>
      <c r="AM1572">
        <f>IFERROR(SMALL(AM346:AM1024,ROW()-ROW($AM$1027)+1),"")</f>
        <v>0</v>
      </c>
      <c r="AN1572">
        <f>IFERROR(SMALL(AN346:AN1024,ROW()-ROW($AN$1027)+1),"")</f>
        <v>0</v>
      </c>
      <c r="AO1572">
        <f>IFERROR(SMALL(AO346:AO1024,ROW()-ROW($AO$1027)+1),"")</f>
        <v>0</v>
      </c>
      <c r="AP1572">
        <f>IFERROR(SMALL(AP346:AP1024,ROW()-ROW($AP$1027)+1),"")</f>
        <v>0</v>
      </c>
      <c r="AQ1572">
        <f>IFERROR(SMALL(AQ346:AQ1024,ROW()-ROW($AQ$1027)+1),"")</f>
        <v>0</v>
      </c>
      <c r="AR1572">
        <f>IFERROR(SMALL(AR346:AR1024,ROW()-ROW($AR$1027)+1),"")</f>
        <v>0</v>
      </c>
      <c r="AS1572">
        <f>IFERROR(SMALL(AS346:AS1024,ROW()-ROW($AS$1027)+1),"")</f>
        <v>0</v>
      </c>
      <c r="AT1572">
        <f>IFERROR(SMALL(AT346:AT1024,ROW()-ROW($AT$1027)+1),"")</f>
        <v>0</v>
      </c>
      <c r="AU1572">
        <f>IFERROR(SMALL(AU346:AU1024,ROW()-ROW($AU$1027)+1),"")</f>
        <v>0</v>
      </c>
      <c r="AV1572">
        <f>IFERROR(SMALL(AV346:AV1024,ROW()-ROW($AV$1027)+1),"")</f>
        <v>0</v>
      </c>
      <c r="AW1572">
        <f>IFERROR(SMALL(AW346:AW1024,ROW()-ROW($AW$1027)+1),"")</f>
        <v>0</v>
      </c>
      <c r="AX1572">
        <f>IFERROR(SMALL(AX346:AX1024,ROW()-ROW($AX$1027)+1),"")</f>
        <v>0</v>
      </c>
      <c r="AY1572">
        <f>IFERROR(SMALL(AY346:AY1024,ROW()-ROW($AY$1027)+1),"")</f>
        <v>0</v>
      </c>
      <c r="AZ1572">
        <f>IFERROR(SMALL(AZ346:AZ1024,ROW()-ROW($AZ$1027)+1),"")</f>
        <v>0</v>
      </c>
      <c r="BA1572">
        <f>IFERROR(SMALL(BA346:BA1024,ROW()-ROW($BA$1027)+1),"")</f>
        <v>0</v>
      </c>
      <c r="BB1572">
        <f>IFERROR(SMALL(BB346:BB1024,ROW()-ROW($BB$1027)+1),"")</f>
        <v>0</v>
      </c>
      <c r="BC1572">
        <f>IFERROR(SMALL(BC346:BC1024,ROW()-ROW($BC$1027)+1),"")</f>
        <v>0</v>
      </c>
      <c r="BD1572">
        <f>IFERROR(SMALL(BD346:BD1024,ROW()-ROW($BD$1027)+1),"")</f>
        <v>0</v>
      </c>
      <c r="BE1572">
        <f>IFERROR(SMALL(BE346:BE1024,ROW()-ROW($BE$1027)+1),"")</f>
        <v>0</v>
      </c>
      <c r="BF1572">
        <f>IFERROR(SMALL(BF346:BF1024,ROW()-ROW($BF$1027)+1),"")</f>
        <v>0</v>
      </c>
      <c r="BG1572">
        <f>IFERROR(SMALL(BG346:BG1024,ROW()-ROW($BG$1027)+1),"")</f>
        <v>0</v>
      </c>
      <c r="BH1572">
        <f>IFERROR(SMALL(BH346:BH1024,ROW()-ROW($BH$1027)+1),"")</f>
        <v>0</v>
      </c>
      <c r="BI1572">
        <f>IFERROR(SMALL(BI346:BI1024,ROW()-ROW($BI$1027)+1),"")</f>
        <v>0</v>
      </c>
      <c r="BJ1572">
        <f>IFERROR(SMALL(BJ346:BJ1024,ROW()-ROW($BJ$1027)+1),"")</f>
        <v>0</v>
      </c>
      <c r="BK1572">
        <f>IFERROR(SMALL(BK346:BK1024,ROW()-ROW($BK$1027)+1),"")</f>
        <v>0</v>
      </c>
      <c r="BL1572">
        <f>IFERROR(SMALL(BL346:BL1024,ROW()-ROW($BL$1027)+1),"")</f>
        <v>0</v>
      </c>
      <c r="BM1572">
        <f>IFERROR(SMALL(BM346:BM1024,ROW()-ROW($BM$1027)+1),"")</f>
        <v>0</v>
      </c>
      <c r="BN1572">
        <f>IFERROR(SMALL(BN346:BN1024,ROW()-ROW($BN$1027)+1),"")</f>
        <v>0</v>
      </c>
      <c r="BO1572">
        <f>IFERROR(SMALL(BO346:BO1024,ROW()-ROW($BO$1027)+1),"")</f>
        <v>0</v>
      </c>
      <c r="BP1572">
        <f>IFERROR(SMALL(BP346:BP1024,ROW()-ROW($BP$1027)+1),"")</f>
        <v>0</v>
      </c>
      <c r="BQ1572">
        <f>IFERROR(SMALL(BQ346:BQ1024,ROW()-ROW($BQ$1027)+1),"")</f>
        <v>0</v>
      </c>
      <c r="BR1572">
        <f>IFERROR(SMALL(BR346:BR1024,ROW()-ROW($BR$1027)+1),"")</f>
        <v>0</v>
      </c>
    </row>
    <row r="1573" spans="5:70">
      <c r="E1573">
        <f>IFERROR(SMALL(E346:E1024,ROW()-ROW($E$1027)+1),"")</f>
        <v>0</v>
      </c>
      <c r="F1573">
        <f>IFERROR(SMALL(F346:F1024,ROW()-ROW($F$1027)+1),"")</f>
        <v>0</v>
      </c>
      <c r="G1573">
        <f>IFERROR(SMALL(G346:G1024,ROW()-ROW($G$1027)+1),"")</f>
        <v>0</v>
      </c>
      <c r="H1573">
        <f>IFERROR(SMALL(H346:H1024,ROW()-ROW($H$1027)+1),"")</f>
        <v>0</v>
      </c>
      <c r="I1573">
        <f>IFERROR(SMALL(I346:I1024,ROW()-ROW($I$1027)+1),"")</f>
        <v>0</v>
      </c>
      <c r="J1573">
        <f>IFERROR(SMALL(J346:J1024,ROW()-ROW($J$1027)+1),"")</f>
        <v>0</v>
      </c>
      <c r="K1573">
        <f>IFERROR(SMALL(K346:K1024,ROW()-ROW($K$1027)+1),"")</f>
        <v>0</v>
      </c>
      <c r="L1573">
        <f>IFERROR(SMALL(L346:L1024,ROW()-ROW($L$1027)+1),"")</f>
        <v>0</v>
      </c>
      <c r="M1573">
        <f>IFERROR(SMALL(M346:M1024,ROW()-ROW($M$1027)+1),"")</f>
        <v>0</v>
      </c>
      <c r="N1573">
        <f>IFERROR(SMALL(N346:N1024,ROW()-ROW($N$1027)+1),"")</f>
        <v>0</v>
      </c>
      <c r="O1573">
        <f>IFERROR(SMALL(O346:O1024,ROW()-ROW($O$1027)+1),"")</f>
        <v>0</v>
      </c>
      <c r="P1573">
        <f>IFERROR(SMALL(P346:P1024,ROW()-ROW($P$1027)+1),"")</f>
        <v>0</v>
      </c>
      <c r="Q1573">
        <f>IFERROR(SMALL(Q346:Q1024,ROW()-ROW($Q$1027)+1),"")</f>
        <v>0</v>
      </c>
      <c r="R1573">
        <f>IFERROR(SMALL(R346:R1024,ROW()-ROW($R$1027)+1),"")</f>
        <v>0</v>
      </c>
      <c r="S1573">
        <f>IFERROR(SMALL(S346:S1024,ROW()-ROW($S$1027)+1),"")</f>
        <v>0</v>
      </c>
      <c r="T1573">
        <f>IFERROR(SMALL(T346:T1024,ROW()-ROW($T$1027)+1),"")</f>
        <v>0</v>
      </c>
      <c r="U1573">
        <f>IFERROR(SMALL(U346:U1024,ROW()-ROW($U$1027)+1),"")</f>
        <v>0</v>
      </c>
      <c r="V1573">
        <f>IFERROR(SMALL(V346:V1024,ROW()-ROW($V$1027)+1),"")</f>
        <v>0</v>
      </c>
      <c r="W1573">
        <f>IFERROR(SMALL(W346:W1024,ROW()-ROW($W$1027)+1),"")</f>
        <v>0</v>
      </c>
      <c r="X1573">
        <f>IFERROR(SMALL(X346:X1024,ROW()-ROW($X$1027)+1),"")</f>
        <v>0</v>
      </c>
      <c r="Y1573">
        <f>IFERROR(SMALL(Y346:Y1024,ROW()-ROW($Y$1027)+1),"")</f>
        <v>0</v>
      </c>
      <c r="Z1573">
        <f>IFERROR(SMALL(Z346:Z1024,ROW()-ROW($Z$1027)+1),"")</f>
        <v>0</v>
      </c>
      <c r="AA1573">
        <f>IFERROR(SMALL(AA346:AA1024,ROW()-ROW($AA$1027)+1),"")</f>
        <v>0</v>
      </c>
      <c r="AB1573">
        <f>IFERROR(SMALL(AB346:AB1024,ROW()-ROW($AB$1027)+1),"")</f>
        <v>0</v>
      </c>
      <c r="AC1573">
        <f>IFERROR(SMALL(AC346:AC1024,ROW()-ROW($AC$1027)+1),"")</f>
        <v>0</v>
      </c>
      <c r="AD1573">
        <f>IFERROR(SMALL(AD346:AD1024,ROW()-ROW($AD$1027)+1),"")</f>
        <v>0</v>
      </c>
      <c r="AE1573">
        <f>IFERROR(SMALL(AE346:AE1024,ROW()-ROW($AE$1027)+1),"")</f>
        <v>0</v>
      </c>
      <c r="AF1573">
        <f>IFERROR(SMALL(AF346:AF1024,ROW()-ROW($AF$1027)+1),"")</f>
        <v>0</v>
      </c>
      <c r="AG1573">
        <f>IFERROR(SMALL(AG346:AG1024,ROW()-ROW($AG$1027)+1),"")</f>
        <v>0</v>
      </c>
      <c r="AH1573">
        <f>IFERROR(SMALL(AH346:AH1024,ROW()-ROW($AH$1027)+1),"")</f>
        <v>0</v>
      </c>
      <c r="AI1573">
        <f>IFERROR(SMALL(AI346:AI1024,ROW()-ROW($AI$1027)+1),"")</f>
        <v>0</v>
      </c>
      <c r="AJ1573">
        <f>IFERROR(SMALL(AJ346:AJ1024,ROW()-ROW($AJ$1027)+1),"")</f>
        <v>0</v>
      </c>
      <c r="AM1573">
        <f>IFERROR(SMALL(AM346:AM1024,ROW()-ROW($AM$1027)+1),"")</f>
        <v>0</v>
      </c>
      <c r="AN1573">
        <f>IFERROR(SMALL(AN346:AN1024,ROW()-ROW($AN$1027)+1),"")</f>
        <v>0</v>
      </c>
      <c r="AO1573">
        <f>IFERROR(SMALL(AO346:AO1024,ROW()-ROW($AO$1027)+1),"")</f>
        <v>0</v>
      </c>
      <c r="AP1573">
        <f>IFERROR(SMALL(AP346:AP1024,ROW()-ROW($AP$1027)+1),"")</f>
        <v>0</v>
      </c>
      <c r="AQ1573">
        <f>IFERROR(SMALL(AQ346:AQ1024,ROW()-ROW($AQ$1027)+1),"")</f>
        <v>0</v>
      </c>
      <c r="AR1573">
        <f>IFERROR(SMALL(AR346:AR1024,ROW()-ROW($AR$1027)+1),"")</f>
        <v>0</v>
      </c>
      <c r="AS1573">
        <f>IFERROR(SMALL(AS346:AS1024,ROW()-ROW($AS$1027)+1),"")</f>
        <v>0</v>
      </c>
      <c r="AT1573">
        <f>IFERROR(SMALL(AT346:AT1024,ROW()-ROW($AT$1027)+1),"")</f>
        <v>0</v>
      </c>
      <c r="AU1573">
        <f>IFERROR(SMALL(AU346:AU1024,ROW()-ROW($AU$1027)+1),"")</f>
        <v>0</v>
      </c>
      <c r="AV1573">
        <f>IFERROR(SMALL(AV346:AV1024,ROW()-ROW($AV$1027)+1),"")</f>
        <v>0</v>
      </c>
      <c r="AW1573">
        <f>IFERROR(SMALL(AW346:AW1024,ROW()-ROW($AW$1027)+1),"")</f>
        <v>0</v>
      </c>
      <c r="AX1573">
        <f>IFERROR(SMALL(AX346:AX1024,ROW()-ROW($AX$1027)+1),"")</f>
        <v>0</v>
      </c>
      <c r="AY1573">
        <f>IFERROR(SMALL(AY346:AY1024,ROW()-ROW($AY$1027)+1),"")</f>
        <v>0</v>
      </c>
      <c r="AZ1573">
        <f>IFERROR(SMALL(AZ346:AZ1024,ROW()-ROW($AZ$1027)+1),"")</f>
        <v>0</v>
      </c>
      <c r="BA1573">
        <f>IFERROR(SMALL(BA346:BA1024,ROW()-ROW($BA$1027)+1),"")</f>
        <v>0</v>
      </c>
      <c r="BB1573">
        <f>IFERROR(SMALL(BB346:BB1024,ROW()-ROW($BB$1027)+1),"")</f>
        <v>0</v>
      </c>
      <c r="BC1573">
        <f>IFERROR(SMALL(BC346:BC1024,ROW()-ROW($BC$1027)+1),"")</f>
        <v>0</v>
      </c>
      <c r="BD1573">
        <f>IFERROR(SMALL(BD346:BD1024,ROW()-ROW($BD$1027)+1),"")</f>
        <v>0</v>
      </c>
      <c r="BE1573">
        <f>IFERROR(SMALL(BE346:BE1024,ROW()-ROW($BE$1027)+1),"")</f>
        <v>0</v>
      </c>
      <c r="BF1573">
        <f>IFERROR(SMALL(BF346:BF1024,ROW()-ROW($BF$1027)+1),"")</f>
        <v>0</v>
      </c>
      <c r="BG1573">
        <f>IFERROR(SMALL(BG346:BG1024,ROW()-ROW($BG$1027)+1),"")</f>
        <v>0</v>
      </c>
      <c r="BH1573">
        <f>IFERROR(SMALL(BH346:BH1024,ROW()-ROW($BH$1027)+1),"")</f>
        <v>0</v>
      </c>
      <c r="BI1573">
        <f>IFERROR(SMALL(BI346:BI1024,ROW()-ROW($BI$1027)+1),"")</f>
        <v>0</v>
      </c>
      <c r="BJ1573">
        <f>IFERROR(SMALL(BJ346:BJ1024,ROW()-ROW($BJ$1027)+1),"")</f>
        <v>0</v>
      </c>
      <c r="BK1573">
        <f>IFERROR(SMALL(BK346:BK1024,ROW()-ROW($BK$1027)+1),"")</f>
        <v>0</v>
      </c>
      <c r="BL1573">
        <f>IFERROR(SMALL(BL346:BL1024,ROW()-ROW($BL$1027)+1),"")</f>
        <v>0</v>
      </c>
      <c r="BM1573">
        <f>IFERROR(SMALL(BM346:BM1024,ROW()-ROW($BM$1027)+1),"")</f>
        <v>0</v>
      </c>
      <c r="BN1573">
        <f>IFERROR(SMALL(BN346:BN1024,ROW()-ROW($BN$1027)+1),"")</f>
        <v>0</v>
      </c>
      <c r="BO1573">
        <f>IFERROR(SMALL(BO346:BO1024,ROW()-ROW($BO$1027)+1),"")</f>
        <v>0</v>
      </c>
      <c r="BP1573">
        <f>IFERROR(SMALL(BP346:BP1024,ROW()-ROW($BP$1027)+1),"")</f>
        <v>0</v>
      </c>
      <c r="BQ1573">
        <f>IFERROR(SMALL(BQ346:BQ1024,ROW()-ROW($BQ$1027)+1),"")</f>
        <v>0</v>
      </c>
      <c r="BR1573">
        <f>IFERROR(SMALL(BR346:BR1024,ROW()-ROW($BR$1027)+1),"")</f>
        <v>0</v>
      </c>
    </row>
    <row r="1574" spans="5:70">
      <c r="E1574">
        <f>IFERROR(SMALL(E346:E1024,ROW()-ROW($E$1027)+1),"")</f>
        <v>0</v>
      </c>
      <c r="F1574">
        <f>IFERROR(SMALL(F346:F1024,ROW()-ROW($F$1027)+1),"")</f>
        <v>0</v>
      </c>
      <c r="G1574">
        <f>IFERROR(SMALL(G346:G1024,ROW()-ROW($G$1027)+1),"")</f>
        <v>0</v>
      </c>
      <c r="H1574">
        <f>IFERROR(SMALL(H346:H1024,ROW()-ROW($H$1027)+1),"")</f>
        <v>0</v>
      </c>
      <c r="I1574">
        <f>IFERROR(SMALL(I346:I1024,ROW()-ROW($I$1027)+1),"")</f>
        <v>0</v>
      </c>
      <c r="J1574">
        <f>IFERROR(SMALL(J346:J1024,ROW()-ROW($J$1027)+1),"")</f>
        <v>0</v>
      </c>
      <c r="K1574">
        <f>IFERROR(SMALL(K346:K1024,ROW()-ROW($K$1027)+1),"")</f>
        <v>0</v>
      </c>
      <c r="L1574">
        <f>IFERROR(SMALL(L346:L1024,ROW()-ROW($L$1027)+1),"")</f>
        <v>0</v>
      </c>
      <c r="M1574">
        <f>IFERROR(SMALL(M346:M1024,ROW()-ROW($M$1027)+1),"")</f>
        <v>0</v>
      </c>
      <c r="N1574">
        <f>IFERROR(SMALL(N346:N1024,ROW()-ROW($N$1027)+1),"")</f>
        <v>0</v>
      </c>
      <c r="O1574">
        <f>IFERROR(SMALL(O346:O1024,ROW()-ROW($O$1027)+1),"")</f>
        <v>0</v>
      </c>
      <c r="P1574">
        <f>IFERROR(SMALL(P346:P1024,ROW()-ROW($P$1027)+1),"")</f>
        <v>0</v>
      </c>
      <c r="Q1574">
        <f>IFERROR(SMALL(Q346:Q1024,ROW()-ROW($Q$1027)+1),"")</f>
        <v>0</v>
      </c>
      <c r="R1574">
        <f>IFERROR(SMALL(R346:R1024,ROW()-ROW($R$1027)+1),"")</f>
        <v>0</v>
      </c>
      <c r="S1574">
        <f>IFERROR(SMALL(S346:S1024,ROW()-ROW($S$1027)+1),"")</f>
        <v>0</v>
      </c>
      <c r="T1574">
        <f>IFERROR(SMALL(T346:T1024,ROW()-ROW($T$1027)+1),"")</f>
        <v>0</v>
      </c>
      <c r="U1574">
        <f>IFERROR(SMALL(U346:U1024,ROW()-ROW($U$1027)+1),"")</f>
        <v>0</v>
      </c>
      <c r="V1574">
        <f>IFERROR(SMALL(V346:V1024,ROW()-ROW($V$1027)+1),"")</f>
        <v>0</v>
      </c>
      <c r="W1574">
        <f>IFERROR(SMALL(W346:W1024,ROW()-ROW($W$1027)+1),"")</f>
        <v>0</v>
      </c>
      <c r="X1574">
        <f>IFERROR(SMALL(X346:X1024,ROW()-ROW($X$1027)+1),"")</f>
        <v>0</v>
      </c>
      <c r="Y1574">
        <f>IFERROR(SMALL(Y346:Y1024,ROW()-ROW($Y$1027)+1),"")</f>
        <v>0</v>
      </c>
      <c r="Z1574">
        <f>IFERROR(SMALL(Z346:Z1024,ROW()-ROW($Z$1027)+1),"")</f>
        <v>0</v>
      </c>
      <c r="AA1574">
        <f>IFERROR(SMALL(AA346:AA1024,ROW()-ROW($AA$1027)+1),"")</f>
        <v>0</v>
      </c>
      <c r="AB1574">
        <f>IFERROR(SMALL(AB346:AB1024,ROW()-ROW($AB$1027)+1),"")</f>
        <v>0</v>
      </c>
      <c r="AC1574">
        <f>IFERROR(SMALL(AC346:AC1024,ROW()-ROW($AC$1027)+1),"")</f>
        <v>0</v>
      </c>
      <c r="AD1574">
        <f>IFERROR(SMALL(AD346:AD1024,ROW()-ROW($AD$1027)+1),"")</f>
        <v>0</v>
      </c>
      <c r="AE1574">
        <f>IFERROR(SMALL(AE346:AE1024,ROW()-ROW($AE$1027)+1),"")</f>
        <v>0</v>
      </c>
      <c r="AF1574">
        <f>IFERROR(SMALL(AF346:AF1024,ROW()-ROW($AF$1027)+1),"")</f>
        <v>0</v>
      </c>
      <c r="AG1574">
        <f>IFERROR(SMALL(AG346:AG1024,ROW()-ROW($AG$1027)+1),"")</f>
        <v>0</v>
      </c>
      <c r="AH1574">
        <f>IFERROR(SMALL(AH346:AH1024,ROW()-ROW($AH$1027)+1),"")</f>
        <v>0</v>
      </c>
      <c r="AI1574">
        <f>IFERROR(SMALL(AI346:AI1024,ROW()-ROW($AI$1027)+1),"")</f>
        <v>0</v>
      </c>
      <c r="AJ1574">
        <f>IFERROR(SMALL(AJ346:AJ1024,ROW()-ROW($AJ$1027)+1),"")</f>
        <v>0</v>
      </c>
      <c r="AM1574">
        <f>IFERROR(SMALL(AM346:AM1024,ROW()-ROW($AM$1027)+1),"")</f>
        <v>0</v>
      </c>
      <c r="AN1574">
        <f>IFERROR(SMALL(AN346:AN1024,ROW()-ROW($AN$1027)+1),"")</f>
        <v>0</v>
      </c>
      <c r="AO1574">
        <f>IFERROR(SMALL(AO346:AO1024,ROW()-ROW($AO$1027)+1),"")</f>
        <v>0</v>
      </c>
      <c r="AP1574">
        <f>IFERROR(SMALL(AP346:AP1024,ROW()-ROW($AP$1027)+1),"")</f>
        <v>0</v>
      </c>
      <c r="AQ1574">
        <f>IFERROR(SMALL(AQ346:AQ1024,ROW()-ROW($AQ$1027)+1),"")</f>
        <v>0</v>
      </c>
      <c r="AR1574">
        <f>IFERROR(SMALL(AR346:AR1024,ROW()-ROW($AR$1027)+1),"")</f>
        <v>0</v>
      </c>
      <c r="AS1574">
        <f>IFERROR(SMALL(AS346:AS1024,ROW()-ROW($AS$1027)+1),"")</f>
        <v>0</v>
      </c>
      <c r="AT1574">
        <f>IFERROR(SMALL(AT346:AT1024,ROW()-ROW($AT$1027)+1),"")</f>
        <v>0</v>
      </c>
      <c r="AU1574">
        <f>IFERROR(SMALL(AU346:AU1024,ROW()-ROW($AU$1027)+1),"")</f>
        <v>0</v>
      </c>
      <c r="AV1574">
        <f>IFERROR(SMALL(AV346:AV1024,ROW()-ROW($AV$1027)+1),"")</f>
        <v>0</v>
      </c>
      <c r="AW1574">
        <f>IFERROR(SMALL(AW346:AW1024,ROW()-ROW($AW$1027)+1),"")</f>
        <v>0</v>
      </c>
      <c r="AX1574">
        <f>IFERROR(SMALL(AX346:AX1024,ROW()-ROW($AX$1027)+1),"")</f>
        <v>0</v>
      </c>
      <c r="AY1574">
        <f>IFERROR(SMALL(AY346:AY1024,ROW()-ROW($AY$1027)+1),"")</f>
        <v>0</v>
      </c>
      <c r="AZ1574">
        <f>IFERROR(SMALL(AZ346:AZ1024,ROW()-ROW($AZ$1027)+1),"")</f>
        <v>0</v>
      </c>
      <c r="BA1574">
        <f>IFERROR(SMALL(BA346:BA1024,ROW()-ROW($BA$1027)+1),"")</f>
        <v>0</v>
      </c>
      <c r="BB1574">
        <f>IFERROR(SMALL(BB346:BB1024,ROW()-ROW($BB$1027)+1),"")</f>
        <v>0</v>
      </c>
      <c r="BC1574">
        <f>IFERROR(SMALL(BC346:BC1024,ROW()-ROW($BC$1027)+1),"")</f>
        <v>0</v>
      </c>
      <c r="BD1574">
        <f>IFERROR(SMALL(BD346:BD1024,ROW()-ROW($BD$1027)+1),"")</f>
        <v>0</v>
      </c>
      <c r="BE1574">
        <f>IFERROR(SMALL(BE346:BE1024,ROW()-ROW($BE$1027)+1),"")</f>
        <v>0</v>
      </c>
      <c r="BF1574">
        <f>IFERROR(SMALL(BF346:BF1024,ROW()-ROW($BF$1027)+1),"")</f>
        <v>0</v>
      </c>
      <c r="BG1574">
        <f>IFERROR(SMALL(BG346:BG1024,ROW()-ROW($BG$1027)+1),"")</f>
        <v>0</v>
      </c>
      <c r="BH1574">
        <f>IFERROR(SMALL(BH346:BH1024,ROW()-ROW($BH$1027)+1),"")</f>
        <v>0</v>
      </c>
      <c r="BI1574">
        <f>IFERROR(SMALL(BI346:BI1024,ROW()-ROW($BI$1027)+1),"")</f>
        <v>0</v>
      </c>
      <c r="BJ1574">
        <f>IFERROR(SMALL(BJ346:BJ1024,ROW()-ROW($BJ$1027)+1),"")</f>
        <v>0</v>
      </c>
      <c r="BK1574">
        <f>IFERROR(SMALL(BK346:BK1024,ROW()-ROW($BK$1027)+1),"")</f>
        <v>0</v>
      </c>
      <c r="BL1574">
        <f>IFERROR(SMALL(BL346:BL1024,ROW()-ROW($BL$1027)+1),"")</f>
        <v>0</v>
      </c>
      <c r="BM1574">
        <f>IFERROR(SMALL(BM346:BM1024,ROW()-ROW($BM$1027)+1),"")</f>
        <v>0</v>
      </c>
      <c r="BN1574">
        <f>IFERROR(SMALL(BN346:BN1024,ROW()-ROW($BN$1027)+1),"")</f>
        <v>0</v>
      </c>
      <c r="BO1574">
        <f>IFERROR(SMALL(BO346:BO1024,ROW()-ROW($BO$1027)+1),"")</f>
        <v>0</v>
      </c>
      <c r="BP1574">
        <f>IFERROR(SMALL(BP346:BP1024,ROW()-ROW($BP$1027)+1),"")</f>
        <v>0</v>
      </c>
      <c r="BQ1574">
        <f>IFERROR(SMALL(BQ346:BQ1024,ROW()-ROW($BQ$1027)+1),"")</f>
        <v>0</v>
      </c>
      <c r="BR1574">
        <f>IFERROR(SMALL(BR346:BR1024,ROW()-ROW($BR$1027)+1),"")</f>
        <v>0</v>
      </c>
    </row>
    <row r="1575" spans="5:70">
      <c r="E1575">
        <f>IFERROR(SMALL(E346:E1024,ROW()-ROW($E$1027)+1),"")</f>
        <v>0</v>
      </c>
      <c r="F1575">
        <f>IFERROR(SMALL(F346:F1024,ROW()-ROW($F$1027)+1),"")</f>
        <v>0</v>
      </c>
      <c r="G1575">
        <f>IFERROR(SMALL(G346:G1024,ROW()-ROW($G$1027)+1),"")</f>
        <v>0</v>
      </c>
      <c r="H1575">
        <f>IFERROR(SMALL(H346:H1024,ROW()-ROW($H$1027)+1),"")</f>
        <v>0</v>
      </c>
      <c r="I1575">
        <f>IFERROR(SMALL(I346:I1024,ROW()-ROW($I$1027)+1),"")</f>
        <v>0</v>
      </c>
      <c r="J1575">
        <f>IFERROR(SMALL(J346:J1024,ROW()-ROW($J$1027)+1),"")</f>
        <v>0</v>
      </c>
      <c r="K1575">
        <f>IFERROR(SMALL(K346:K1024,ROW()-ROW($K$1027)+1),"")</f>
        <v>0</v>
      </c>
      <c r="L1575">
        <f>IFERROR(SMALL(L346:L1024,ROW()-ROW($L$1027)+1),"")</f>
        <v>0</v>
      </c>
      <c r="M1575">
        <f>IFERROR(SMALL(M346:M1024,ROW()-ROW($M$1027)+1),"")</f>
        <v>0</v>
      </c>
      <c r="N1575">
        <f>IFERROR(SMALL(N346:N1024,ROW()-ROW($N$1027)+1),"")</f>
        <v>0</v>
      </c>
      <c r="O1575">
        <f>IFERROR(SMALL(O346:O1024,ROW()-ROW($O$1027)+1),"")</f>
        <v>0</v>
      </c>
      <c r="P1575">
        <f>IFERROR(SMALL(P346:P1024,ROW()-ROW($P$1027)+1),"")</f>
        <v>0</v>
      </c>
      <c r="Q1575">
        <f>IFERROR(SMALL(Q346:Q1024,ROW()-ROW($Q$1027)+1),"")</f>
        <v>0</v>
      </c>
      <c r="R1575">
        <f>IFERROR(SMALL(R346:R1024,ROW()-ROW($R$1027)+1),"")</f>
        <v>0</v>
      </c>
      <c r="S1575">
        <f>IFERROR(SMALL(S346:S1024,ROW()-ROW($S$1027)+1),"")</f>
        <v>0</v>
      </c>
      <c r="T1575">
        <f>IFERROR(SMALL(T346:T1024,ROW()-ROW($T$1027)+1),"")</f>
        <v>0</v>
      </c>
      <c r="U1575">
        <f>IFERROR(SMALL(U346:U1024,ROW()-ROW($U$1027)+1),"")</f>
        <v>0</v>
      </c>
      <c r="V1575">
        <f>IFERROR(SMALL(V346:V1024,ROW()-ROW($V$1027)+1),"")</f>
        <v>0</v>
      </c>
      <c r="W1575">
        <f>IFERROR(SMALL(W346:W1024,ROW()-ROW($W$1027)+1),"")</f>
        <v>0</v>
      </c>
      <c r="X1575">
        <f>IFERROR(SMALL(X346:X1024,ROW()-ROW($X$1027)+1),"")</f>
        <v>0</v>
      </c>
      <c r="Y1575">
        <f>IFERROR(SMALL(Y346:Y1024,ROW()-ROW($Y$1027)+1),"")</f>
        <v>0</v>
      </c>
      <c r="Z1575">
        <f>IFERROR(SMALL(Z346:Z1024,ROW()-ROW($Z$1027)+1),"")</f>
        <v>0</v>
      </c>
      <c r="AA1575">
        <f>IFERROR(SMALL(AA346:AA1024,ROW()-ROW($AA$1027)+1),"")</f>
        <v>0</v>
      </c>
      <c r="AB1575">
        <f>IFERROR(SMALL(AB346:AB1024,ROW()-ROW($AB$1027)+1),"")</f>
        <v>0</v>
      </c>
      <c r="AC1575">
        <f>IFERROR(SMALL(AC346:AC1024,ROW()-ROW($AC$1027)+1),"")</f>
        <v>0</v>
      </c>
      <c r="AD1575">
        <f>IFERROR(SMALL(AD346:AD1024,ROW()-ROW($AD$1027)+1),"")</f>
        <v>0</v>
      </c>
      <c r="AE1575">
        <f>IFERROR(SMALL(AE346:AE1024,ROW()-ROW($AE$1027)+1),"")</f>
        <v>0</v>
      </c>
      <c r="AF1575">
        <f>IFERROR(SMALL(AF346:AF1024,ROW()-ROW($AF$1027)+1),"")</f>
        <v>0</v>
      </c>
      <c r="AG1575">
        <f>IFERROR(SMALL(AG346:AG1024,ROW()-ROW($AG$1027)+1),"")</f>
        <v>0</v>
      </c>
      <c r="AH1575">
        <f>IFERROR(SMALL(AH346:AH1024,ROW()-ROW($AH$1027)+1),"")</f>
        <v>0</v>
      </c>
      <c r="AI1575">
        <f>IFERROR(SMALL(AI346:AI1024,ROW()-ROW($AI$1027)+1),"")</f>
        <v>0</v>
      </c>
      <c r="AJ1575">
        <f>IFERROR(SMALL(AJ346:AJ1024,ROW()-ROW($AJ$1027)+1),"")</f>
        <v>0</v>
      </c>
      <c r="AM1575">
        <f>IFERROR(SMALL(AM346:AM1024,ROW()-ROW($AM$1027)+1),"")</f>
        <v>0</v>
      </c>
      <c r="AN1575">
        <f>IFERROR(SMALL(AN346:AN1024,ROW()-ROW($AN$1027)+1),"")</f>
        <v>0</v>
      </c>
      <c r="AO1575">
        <f>IFERROR(SMALL(AO346:AO1024,ROW()-ROW($AO$1027)+1),"")</f>
        <v>0</v>
      </c>
      <c r="AP1575">
        <f>IFERROR(SMALL(AP346:AP1024,ROW()-ROW($AP$1027)+1),"")</f>
        <v>0</v>
      </c>
      <c r="AQ1575">
        <f>IFERROR(SMALL(AQ346:AQ1024,ROW()-ROW($AQ$1027)+1),"")</f>
        <v>0</v>
      </c>
      <c r="AR1575">
        <f>IFERROR(SMALL(AR346:AR1024,ROW()-ROW($AR$1027)+1),"")</f>
        <v>0</v>
      </c>
      <c r="AS1575">
        <f>IFERROR(SMALL(AS346:AS1024,ROW()-ROW($AS$1027)+1),"")</f>
        <v>0</v>
      </c>
      <c r="AT1575">
        <f>IFERROR(SMALL(AT346:AT1024,ROW()-ROW($AT$1027)+1),"")</f>
        <v>0</v>
      </c>
      <c r="AU1575">
        <f>IFERROR(SMALL(AU346:AU1024,ROW()-ROW($AU$1027)+1),"")</f>
        <v>0</v>
      </c>
      <c r="AV1575">
        <f>IFERROR(SMALL(AV346:AV1024,ROW()-ROW($AV$1027)+1),"")</f>
        <v>0</v>
      </c>
      <c r="AW1575">
        <f>IFERROR(SMALL(AW346:AW1024,ROW()-ROW($AW$1027)+1),"")</f>
        <v>0</v>
      </c>
      <c r="AX1575">
        <f>IFERROR(SMALL(AX346:AX1024,ROW()-ROW($AX$1027)+1),"")</f>
        <v>0</v>
      </c>
      <c r="AY1575">
        <f>IFERROR(SMALL(AY346:AY1024,ROW()-ROW($AY$1027)+1),"")</f>
        <v>0</v>
      </c>
      <c r="AZ1575">
        <f>IFERROR(SMALL(AZ346:AZ1024,ROW()-ROW($AZ$1027)+1),"")</f>
        <v>0</v>
      </c>
      <c r="BA1575">
        <f>IFERROR(SMALL(BA346:BA1024,ROW()-ROW($BA$1027)+1),"")</f>
        <v>0</v>
      </c>
      <c r="BB1575">
        <f>IFERROR(SMALL(BB346:BB1024,ROW()-ROW($BB$1027)+1),"")</f>
        <v>0</v>
      </c>
      <c r="BC1575">
        <f>IFERROR(SMALL(BC346:BC1024,ROW()-ROW($BC$1027)+1),"")</f>
        <v>0</v>
      </c>
      <c r="BD1575">
        <f>IFERROR(SMALL(BD346:BD1024,ROW()-ROW($BD$1027)+1),"")</f>
        <v>0</v>
      </c>
      <c r="BE1575">
        <f>IFERROR(SMALL(BE346:BE1024,ROW()-ROW($BE$1027)+1),"")</f>
        <v>0</v>
      </c>
      <c r="BF1575">
        <f>IFERROR(SMALL(BF346:BF1024,ROW()-ROW($BF$1027)+1),"")</f>
        <v>0</v>
      </c>
      <c r="BG1575">
        <f>IFERROR(SMALL(BG346:BG1024,ROW()-ROW($BG$1027)+1),"")</f>
        <v>0</v>
      </c>
      <c r="BH1575">
        <f>IFERROR(SMALL(BH346:BH1024,ROW()-ROW($BH$1027)+1),"")</f>
        <v>0</v>
      </c>
      <c r="BI1575">
        <f>IFERROR(SMALL(BI346:BI1024,ROW()-ROW($BI$1027)+1),"")</f>
        <v>0</v>
      </c>
      <c r="BJ1575">
        <f>IFERROR(SMALL(BJ346:BJ1024,ROW()-ROW($BJ$1027)+1),"")</f>
        <v>0</v>
      </c>
      <c r="BK1575">
        <f>IFERROR(SMALL(BK346:BK1024,ROW()-ROW($BK$1027)+1),"")</f>
        <v>0</v>
      </c>
      <c r="BL1575">
        <f>IFERROR(SMALL(BL346:BL1024,ROW()-ROW($BL$1027)+1),"")</f>
        <v>0</v>
      </c>
      <c r="BM1575">
        <f>IFERROR(SMALL(BM346:BM1024,ROW()-ROW($BM$1027)+1),"")</f>
        <v>0</v>
      </c>
      <c r="BN1575">
        <f>IFERROR(SMALL(BN346:BN1024,ROW()-ROW($BN$1027)+1),"")</f>
        <v>0</v>
      </c>
      <c r="BO1575">
        <f>IFERROR(SMALL(BO346:BO1024,ROW()-ROW($BO$1027)+1),"")</f>
        <v>0</v>
      </c>
      <c r="BP1575">
        <f>IFERROR(SMALL(BP346:BP1024,ROW()-ROW($BP$1027)+1),"")</f>
        <v>0</v>
      </c>
      <c r="BQ1575">
        <f>IFERROR(SMALL(BQ346:BQ1024,ROW()-ROW($BQ$1027)+1),"")</f>
        <v>0</v>
      </c>
      <c r="BR1575">
        <f>IFERROR(SMALL(BR346:BR1024,ROW()-ROW($BR$1027)+1),"")</f>
        <v>0</v>
      </c>
    </row>
    <row r="1576" spans="5:70">
      <c r="E1576">
        <f>IFERROR(SMALL(E346:E1024,ROW()-ROW($E$1027)+1),"")</f>
        <v>0</v>
      </c>
      <c r="F1576">
        <f>IFERROR(SMALL(F346:F1024,ROW()-ROW($F$1027)+1),"")</f>
        <v>0</v>
      </c>
      <c r="G1576">
        <f>IFERROR(SMALL(G346:G1024,ROW()-ROW($G$1027)+1),"")</f>
        <v>0</v>
      </c>
      <c r="H1576">
        <f>IFERROR(SMALL(H346:H1024,ROW()-ROW($H$1027)+1),"")</f>
        <v>0</v>
      </c>
      <c r="I1576">
        <f>IFERROR(SMALL(I346:I1024,ROW()-ROW($I$1027)+1),"")</f>
        <v>0</v>
      </c>
      <c r="J1576">
        <f>IFERROR(SMALL(J346:J1024,ROW()-ROW($J$1027)+1),"")</f>
        <v>0</v>
      </c>
      <c r="K1576">
        <f>IFERROR(SMALL(K346:K1024,ROW()-ROW($K$1027)+1),"")</f>
        <v>0</v>
      </c>
      <c r="L1576">
        <f>IFERROR(SMALL(L346:L1024,ROW()-ROW($L$1027)+1),"")</f>
        <v>0</v>
      </c>
      <c r="M1576">
        <f>IFERROR(SMALL(M346:M1024,ROW()-ROW($M$1027)+1),"")</f>
        <v>0</v>
      </c>
      <c r="N1576">
        <f>IFERROR(SMALL(N346:N1024,ROW()-ROW($N$1027)+1),"")</f>
        <v>0</v>
      </c>
      <c r="O1576">
        <f>IFERROR(SMALL(O346:O1024,ROW()-ROW($O$1027)+1),"")</f>
        <v>0</v>
      </c>
      <c r="P1576">
        <f>IFERROR(SMALL(P346:P1024,ROW()-ROW($P$1027)+1),"")</f>
        <v>0</v>
      </c>
      <c r="Q1576">
        <f>IFERROR(SMALL(Q346:Q1024,ROW()-ROW($Q$1027)+1),"")</f>
        <v>0</v>
      </c>
      <c r="R1576">
        <f>IFERROR(SMALL(R346:R1024,ROW()-ROW($R$1027)+1),"")</f>
        <v>0</v>
      </c>
      <c r="S1576">
        <f>IFERROR(SMALL(S346:S1024,ROW()-ROW($S$1027)+1),"")</f>
        <v>0</v>
      </c>
      <c r="T1576">
        <f>IFERROR(SMALL(T346:T1024,ROW()-ROW($T$1027)+1),"")</f>
        <v>0</v>
      </c>
      <c r="U1576">
        <f>IFERROR(SMALL(U346:U1024,ROW()-ROW($U$1027)+1),"")</f>
        <v>0</v>
      </c>
      <c r="V1576">
        <f>IFERROR(SMALL(V346:V1024,ROW()-ROW($V$1027)+1),"")</f>
        <v>0</v>
      </c>
      <c r="W1576">
        <f>IFERROR(SMALL(W346:W1024,ROW()-ROW($W$1027)+1),"")</f>
        <v>0</v>
      </c>
      <c r="X1576">
        <f>IFERROR(SMALL(X346:X1024,ROW()-ROW($X$1027)+1),"")</f>
        <v>0</v>
      </c>
      <c r="Y1576">
        <f>IFERROR(SMALL(Y346:Y1024,ROW()-ROW($Y$1027)+1),"")</f>
        <v>0</v>
      </c>
      <c r="Z1576">
        <f>IFERROR(SMALL(Z346:Z1024,ROW()-ROW($Z$1027)+1),"")</f>
        <v>0</v>
      </c>
      <c r="AA1576">
        <f>IFERROR(SMALL(AA346:AA1024,ROW()-ROW($AA$1027)+1),"")</f>
        <v>0</v>
      </c>
      <c r="AB1576">
        <f>IFERROR(SMALL(AB346:AB1024,ROW()-ROW($AB$1027)+1),"")</f>
        <v>0</v>
      </c>
      <c r="AC1576">
        <f>IFERROR(SMALL(AC346:AC1024,ROW()-ROW($AC$1027)+1),"")</f>
        <v>0</v>
      </c>
      <c r="AD1576">
        <f>IFERROR(SMALL(AD346:AD1024,ROW()-ROW($AD$1027)+1),"")</f>
        <v>0</v>
      </c>
      <c r="AE1576">
        <f>IFERROR(SMALL(AE346:AE1024,ROW()-ROW($AE$1027)+1),"")</f>
        <v>0</v>
      </c>
      <c r="AF1576">
        <f>IFERROR(SMALL(AF346:AF1024,ROW()-ROW($AF$1027)+1),"")</f>
        <v>0</v>
      </c>
      <c r="AG1576">
        <f>IFERROR(SMALL(AG346:AG1024,ROW()-ROW($AG$1027)+1),"")</f>
        <v>0</v>
      </c>
      <c r="AH1576">
        <f>IFERROR(SMALL(AH346:AH1024,ROW()-ROW($AH$1027)+1),"")</f>
        <v>0</v>
      </c>
      <c r="AI1576">
        <f>IFERROR(SMALL(AI346:AI1024,ROW()-ROW($AI$1027)+1),"")</f>
        <v>0</v>
      </c>
      <c r="AJ1576">
        <f>IFERROR(SMALL(AJ346:AJ1024,ROW()-ROW($AJ$1027)+1),"")</f>
        <v>0</v>
      </c>
      <c r="AM1576">
        <f>IFERROR(SMALL(AM346:AM1024,ROW()-ROW($AM$1027)+1),"")</f>
        <v>0</v>
      </c>
      <c r="AN1576">
        <f>IFERROR(SMALL(AN346:AN1024,ROW()-ROW($AN$1027)+1),"")</f>
        <v>0</v>
      </c>
      <c r="AO1576">
        <f>IFERROR(SMALL(AO346:AO1024,ROW()-ROW($AO$1027)+1),"")</f>
        <v>0</v>
      </c>
      <c r="AP1576">
        <f>IFERROR(SMALL(AP346:AP1024,ROW()-ROW($AP$1027)+1),"")</f>
        <v>0</v>
      </c>
      <c r="AQ1576">
        <f>IFERROR(SMALL(AQ346:AQ1024,ROW()-ROW($AQ$1027)+1),"")</f>
        <v>0</v>
      </c>
      <c r="AR1576">
        <f>IFERROR(SMALL(AR346:AR1024,ROW()-ROW($AR$1027)+1),"")</f>
        <v>0</v>
      </c>
      <c r="AS1576">
        <f>IFERROR(SMALL(AS346:AS1024,ROW()-ROW($AS$1027)+1),"")</f>
        <v>0</v>
      </c>
      <c r="AT1576">
        <f>IFERROR(SMALL(AT346:AT1024,ROW()-ROW($AT$1027)+1),"")</f>
        <v>0</v>
      </c>
      <c r="AU1576">
        <f>IFERROR(SMALL(AU346:AU1024,ROW()-ROW($AU$1027)+1),"")</f>
        <v>0</v>
      </c>
      <c r="AV1576">
        <f>IFERROR(SMALL(AV346:AV1024,ROW()-ROW($AV$1027)+1),"")</f>
        <v>0</v>
      </c>
      <c r="AW1576">
        <f>IFERROR(SMALL(AW346:AW1024,ROW()-ROW($AW$1027)+1),"")</f>
        <v>0</v>
      </c>
      <c r="AX1576">
        <f>IFERROR(SMALL(AX346:AX1024,ROW()-ROW($AX$1027)+1),"")</f>
        <v>0</v>
      </c>
      <c r="AY1576">
        <f>IFERROR(SMALL(AY346:AY1024,ROW()-ROW($AY$1027)+1),"")</f>
        <v>0</v>
      </c>
      <c r="AZ1576">
        <f>IFERROR(SMALL(AZ346:AZ1024,ROW()-ROW($AZ$1027)+1),"")</f>
        <v>0</v>
      </c>
      <c r="BA1576">
        <f>IFERROR(SMALL(BA346:BA1024,ROW()-ROW($BA$1027)+1),"")</f>
        <v>0</v>
      </c>
      <c r="BB1576">
        <f>IFERROR(SMALL(BB346:BB1024,ROW()-ROW($BB$1027)+1),"")</f>
        <v>0</v>
      </c>
      <c r="BC1576">
        <f>IFERROR(SMALL(BC346:BC1024,ROW()-ROW($BC$1027)+1),"")</f>
        <v>0</v>
      </c>
      <c r="BD1576">
        <f>IFERROR(SMALL(BD346:BD1024,ROW()-ROW($BD$1027)+1),"")</f>
        <v>0</v>
      </c>
      <c r="BE1576">
        <f>IFERROR(SMALL(BE346:BE1024,ROW()-ROW($BE$1027)+1),"")</f>
        <v>0</v>
      </c>
      <c r="BF1576">
        <f>IFERROR(SMALL(BF346:BF1024,ROW()-ROW($BF$1027)+1),"")</f>
        <v>0</v>
      </c>
      <c r="BG1576">
        <f>IFERROR(SMALL(BG346:BG1024,ROW()-ROW($BG$1027)+1),"")</f>
        <v>0</v>
      </c>
      <c r="BH1576">
        <f>IFERROR(SMALL(BH346:BH1024,ROW()-ROW($BH$1027)+1),"")</f>
        <v>0</v>
      </c>
      <c r="BI1576">
        <f>IFERROR(SMALL(BI346:BI1024,ROW()-ROW($BI$1027)+1),"")</f>
        <v>0</v>
      </c>
      <c r="BJ1576">
        <f>IFERROR(SMALL(BJ346:BJ1024,ROW()-ROW($BJ$1027)+1),"")</f>
        <v>0</v>
      </c>
      <c r="BK1576">
        <f>IFERROR(SMALL(BK346:BK1024,ROW()-ROW($BK$1027)+1),"")</f>
        <v>0</v>
      </c>
      <c r="BL1576">
        <f>IFERROR(SMALL(BL346:BL1024,ROW()-ROW($BL$1027)+1),"")</f>
        <v>0</v>
      </c>
      <c r="BM1576">
        <f>IFERROR(SMALL(BM346:BM1024,ROW()-ROW($BM$1027)+1),"")</f>
        <v>0</v>
      </c>
      <c r="BN1576">
        <f>IFERROR(SMALL(BN346:BN1024,ROW()-ROW($BN$1027)+1),"")</f>
        <v>0</v>
      </c>
      <c r="BO1576">
        <f>IFERROR(SMALL(BO346:BO1024,ROW()-ROW($BO$1027)+1),"")</f>
        <v>0</v>
      </c>
      <c r="BP1576">
        <f>IFERROR(SMALL(BP346:BP1024,ROW()-ROW($BP$1027)+1),"")</f>
        <v>0</v>
      </c>
      <c r="BQ1576">
        <f>IFERROR(SMALL(BQ346:BQ1024,ROW()-ROW($BQ$1027)+1),"")</f>
        <v>0</v>
      </c>
      <c r="BR1576">
        <f>IFERROR(SMALL(BR346:BR1024,ROW()-ROW($BR$1027)+1),"")</f>
        <v>0</v>
      </c>
    </row>
    <row r="1577" spans="5:70">
      <c r="E1577">
        <f>IFERROR(SMALL(E346:E1024,ROW()-ROW($E$1027)+1),"")</f>
        <v>0</v>
      </c>
      <c r="F1577">
        <f>IFERROR(SMALL(F346:F1024,ROW()-ROW($F$1027)+1),"")</f>
        <v>0</v>
      </c>
      <c r="G1577">
        <f>IFERROR(SMALL(G346:G1024,ROW()-ROW($G$1027)+1),"")</f>
        <v>0</v>
      </c>
      <c r="H1577">
        <f>IFERROR(SMALL(H346:H1024,ROW()-ROW($H$1027)+1),"")</f>
        <v>0</v>
      </c>
      <c r="I1577">
        <f>IFERROR(SMALL(I346:I1024,ROW()-ROW($I$1027)+1),"")</f>
        <v>0</v>
      </c>
      <c r="J1577">
        <f>IFERROR(SMALL(J346:J1024,ROW()-ROW($J$1027)+1),"")</f>
        <v>0</v>
      </c>
      <c r="K1577">
        <f>IFERROR(SMALL(K346:K1024,ROW()-ROW($K$1027)+1),"")</f>
        <v>0</v>
      </c>
      <c r="L1577">
        <f>IFERROR(SMALL(L346:L1024,ROW()-ROW($L$1027)+1),"")</f>
        <v>0</v>
      </c>
      <c r="M1577">
        <f>IFERROR(SMALL(M346:M1024,ROW()-ROW($M$1027)+1),"")</f>
        <v>0</v>
      </c>
      <c r="N1577">
        <f>IFERROR(SMALL(N346:N1024,ROW()-ROW($N$1027)+1),"")</f>
        <v>0</v>
      </c>
      <c r="O1577">
        <f>IFERROR(SMALL(O346:O1024,ROW()-ROW($O$1027)+1),"")</f>
        <v>0</v>
      </c>
      <c r="P1577">
        <f>IFERROR(SMALL(P346:P1024,ROW()-ROW($P$1027)+1),"")</f>
        <v>0</v>
      </c>
      <c r="Q1577">
        <f>IFERROR(SMALL(Q346:Q1024,ROW()-ROW($Q$1027)+1),"")</f>
        <v>0</v>
      </c>
      <c r="R1577">
        <f>IFERROR(SMALL(R346:R1024,ROW()-ROW($R$1027)+1),"")</f>
        <v>0</v>
      </c>
      <c r="S1577">
        <f>IFERROR(SMALL(S346:S1024,ROW()-ROW($S$1027)+1),"")</f>
        <v>0</v>
      </c>
      <c r="T1577">
        <f>IFERROR(SMALL(T346:T1024,ROW()-ROW($T$1027)+1),"")</f>
        <v>0</v>
      </c>
      <c r="U1577">
        <f>IFERROR(SMALL(U346:U1024,ROW()-ROW($U$1027)+1),"")</f>
        <v>0</v>
      </c>
      <c r="V1577">
        <f>IFERROR(SMALL(V346:V1024,ROW()-ROW($V$1027)+1),"")</f>
        <v>0</v>
      </c>
      <c r="W1577">
        <f>IFERROR(SMALL(W346:W1024,ROW()-ROW($W$1027)+1),"")</f>
        <v>0</v>
      </c>
      <c r="X1577">
        <f>IFERROR(SMALL(X346:X1024,ROW()-ROW($X$1027)+1),"")</f>
        <v>0</v>
      </c>
      <c r="Y1577">
        <f>IFERROR(SMALL(Y346:Y1024,ROW()-ROW($Y$1027)+1),"")</f>
        <v>0</v>
      </c>
      <c r="Z1577">
        <f>IFERROR(SMALL(Z346:Z1024,ROW()-ROW($Z$1027)+1),"")</f>
        <v>0</v>
      </c>
      <c r="AA1577">
        <f>IFERROR(SMALL(AA346:AA1024,ROW()-ROW($AA$1027)+1),"")</f>
        <v>0</v>
      </c>
      <c r="AB1577">
        <f>IFERROR(SMALL(AB346:AB1024,ROW()-ROW($AB$1027)+1),"")</f>
        <v>0</v>
      </c>
      <c r="AC1577">
        <f>IFERROR(SMALL(AC346:AC1024,ROW()-ROW($AC$1027)+1),"")</f>
        <v>0</v>
      </c>
      <c r="AD1577">
        <f>IFERROR(SMALL(AD346:AD1024,ROW()-ROW($AD$1027)+1),"")</f>
        <v>0</v>
      </c>
      <c r="AE1577">
        <f>IFERROR(SMALL(AE346:AE1024,ROW()-ROW($AE$1027)+1),"")</f>
        <v>0</v>
      </c>
      <c r="AF1577">
        <f>IFERROR(SMALL(AF346:AF1024,ROW()-ROW($AF$1027)+1),"")</f>
        <v>0</v>
      </c>
      <c r="AG1577">
        <f>IFERROR(SMALL(AG346:AG1024,ROW()-ROW($AG$1027)+1),"")</f>
        <v>0</v>
      </c>
      <c r="AH1577">
        <f>IFERROR(SMALL(AH346:AH1024,ROW()-ROW($AH$1027)+1),"")</f>
        <v>0</v>
      </c>
      <c r="AI1577">
        <f>IFERROR(SMALL(AI346:AI1024,ROW()-ROW($AI$1027)+1),"")</f>
        <v>0</v>
      </c>
      <c r="AJ1577">
        <f>IFERROR(SMALL(AJ346:AJ1024,ROW()-ROW($AJ$1027)+1),"")</f>
        <v>0</v>
      </c>
      <c r="AM1577">
        <f>IFERROR(SMALL(AM346:AM1024,ROW()-ROW($AM$1027)+1),"")</f>
        <v>0</v>
      </c>
      <c r="AN1577">
        <f>IFERROR(SMALL(AN346:AN1024,ROW()-ROW($AN$1027)+1),"")</f>
        <v>0</v>
      </c>
      <c r="AO1577">
        <f>IFERROR(SMALL(AO346:AO1024,ROW()-ROW($AO$1027)+1),"")</f>
        <v>0</v>
      </c>
      <c r="AP1577">
        <f>IFERROR(SMALL(AP346:AP1024,ROW()-ROW($AP$1027)+1),"")</f>
        <v>0</v>
      </c>
      <c r="AQ1577">
        <f>IFERROR(SMALL(AQ346:AQ1024,ROW()-ROW($AQ$1027)+1),"")</f>
        <v>0</v>
      </c>
      <c r="AR1577">
        <f>IFERROR(SMALL(AR346:AR1024,ROW()-ROW($AR$1027)+1),"")</f>
        <v>0</v>
      </c>
      <c r="AS1577">
        <f>IFERROR(SMALL(AS346:AS1024,ROW()-ROW($AS$1027)+1),"")</f>
        <v>0</v>
      </c>
      <c r="AT1577">
        <f>IFERROR(SMALL(AT346:AT1024,ROW()-ROW($AT$1027)+1),"")</f>
        <v>0</v>
      </c>
      <c r="AU1577">
        <f>IFERROR(SMALL(AU346:AU1024,ROW()-ROW($AU$1027)+1),"")</f>
        <v>0</v>
      </c>
      <c r="AV1577">
        <f>IFERROR(SMALL(AV346:AV1024,ROW()-ROW($AV$1027)+1),"")</f>
        <v>0</v>
      </c>
      <c r="AW1577">
        <f>IFERROR(SMALL(AW346:AW1024,ROW()-ROW($AW$1027)+1),"")</f>
        <v>0</v>
      </c>
      <c r="AX1577">
        <f>IFERROR(SMALL(AX346:AX1024,ROW()-ROW($AX$1027)+1),"")</f>
        <v>0</v>
      </c>
      <c r="AY1577">
        <f>IFERROR(SMALL(AY346:AY1024,ROW()-ROW($AY$1027)+1),"")</f>
        <v>0</v>
      </c>
      <c r="AZ1577">
        <f>IFERROR(SMALL(AZ346:AZ1024,ROW()-ROW($AZ$1027)+1),"")</f>
        <v>0</v>
      </c>
      <c r="BA1577">
        <f>IFERROR(SMALL(BA346:BA1024,ROW()-ROW($BA$1027)+1),"")</f>
        <v>0</v>
      </c>
      <c r="BB1577">
        <f>IFERROR(SMALL(BB346:BB1024,ROW()-ROW($BB$1027)+1),"")</f>
        <v>0</v>
      </c>
      <c r="BC1577">
        <f>IFERROR(SMALL(BC346:BC1024,ROW()-ROW($BC$1027)+1),"")</f>
        <v>0</v>
      </c>
      <c r="BD1577">
        <f>IFERROR(SMALL(BD346:BD1024,ROW()-ROW($BD$1027)+1),"")</f>
        <v>0</v>
      </c>
      <c r="BE1577">
        <f>IFERROR(SMALL(BE346:BE1024,ROW()-ROW($BE$1027)+1),"")</f>
        <v>0</v>
      </c>
      <c r="BF1577">
        <f>IFERROR(SMALL(BF346:BF1024,ROW()-ROW($BF$1027)+1),"")</f>
        <v>0</v>
      </c>
      <c r="BG1577">
        <f>IFERROR(SMALL(BG346:BG1024,ROW()-ROW($BG$1027)+1),"")</f>
        <v>0</v>
      </c>
      <c r="BH1577">
        <f>IFERROR(SMALL(BH346:BH1024,ROW()-ROW($BH$1027)+1),"")</f>
        <v>0</v>
      </c>
      <c r="BI1577">
        <f>IFERROR(SMALL(BI346:BI1024,ROW()-ROW($BI$1027)+1),"")</f>
        <v>0</v>
      </c>
      <c r="BJ1577">
        <f>IFERROR(SMALL(BJ346:BJ1024,ROW()-ROW($BJ$1027)+1),"")</f>
        <v>0</v>
      </c>
      <c r="BK1577">
        <f>IFERROR(SMALL(BK346:BK1024,ROW()-ROW($BK$1027)+1),"")</f>
        <v>0</v>
      </c>
      <c r="BL1577">
        <f>IFERROR(SMALL(BL346:BL1024,ROW()-ROW($BL$1027)+1),"")</f>
        <v>0</v>
      </c>
      <c r="BM1577">
        <f>IFERROR(SMALL(BM346:BM1024,ROW()-ROW($BM$1027)+1),"")</f>
        <v>0</v>
      </c>
      <c r="BN1577">
        <f>IFERROR(SMALL(BN346:BN1024,ROW()-ROW($BN$1027)+1),"")</f>
        <v>0</v>
      </c>
      <c r="BO1577">
        <f>IFERROR(SMALL(BO346:BO1024,ROW()-ROW($BO$1027)+1),"")</f>
        <v>0</v>
      </c>
      <c r="BP1577">
        <f>IFERROR(SMALL(BP346:BP1024,ROW()-ROW($BP$1027)+1),"")</f>
        <v>0</v>
      </c>
      <c r="BQ1577">
        <f>IFERROR(SMALL(BQ346:BQ1024,ROW()-ROW($BQ$1027)+1),"")</f>
        <v>0</v>
      </c>
      <c r="BR1577">
        <f>IFERROR(SMALL(BR346:BR1024,ROW()-ROW($BR$1027)+1),"")</f>
        <v>0</v>
      </c>
    </row>
    <row r="1578" spans="5:70">
      <c r="E1578">
        <f>IFERROR(SMALL(E346:E1024,ROW()-ROW($E$1027)+1),"")</f>
        <v>0</v>
      </c>
      <c r="F1578">
        <f>IFERROR(SMALL(F346:F1024,ROW()-ROW($F$1027)+1),"")</f>
        <v>0</v>
      </c>
      <c r="G1578">
        <f>IFERROR(SMALL(G346:G1024,ROW()-ROW($G$1027)+1),"")</f>
        <v>0</v>
      </c>
      <c r="H1578">
        <f>IFERROR(SMALL(H346:H1024,ROW()-ROW($H$1027)+1),"")</f>
        <v>0</v>
      </c>
      <c r="I1578">
        <f>IFERROR(SMALL(I346:I1024,ROW()-ROW($I$1027)+1),"")</f>
        <v>0</v>
      </c>
      <c r="J1578">
        <f>IFERROR(SMALL(J346:J1024,ROW()-ROW($J$1027)+1),"")</f>
        <v>0</v>
      </c>
      <c r="K1578">
        <f>IFERROR(SMALL(K346:K1024,ROW()-ROW($K$1027)+1),"")</f>
        <v>0</v>
      </c>
      <c r="L1578">
        <f>IFERROR(SMALL(L346:L1024,ROW()-ROW($L$1027)+1),"")</f>
        <v>0</v>
      </c>
      <c r="M1578">
        <f>IFERROR(SMALL(M346:M1024,ROW()-ROW($M$1027)+1),"")</f>
        <v>0</v>
      </c>
      <c r="N1578">
        <f>IFERROR(SMALL(N346:N1024,ROW()-ROW($N$1027)+1),"")</f>
        <v>0</v>
      </c>
      <c r="O1578">
        <f>IFERROR(SMALL(O346:O1024,ROW()-ROW($O$1027)+1),"")</f>
        <v>0</v>
      </c>
      <c r="P1578">
        <f>IFERROR(SMALL(P346:P1024,ROW()-ROW($P$1027)+1),"")</f>
        <v>0</v>
      </c>
      <c r="Q1578">
        <f>IFERROR(SMALL(Q346:Q1024,ROW()-ROW($Q$1027)+1),"")</f>
        <v>0</v>
      </c>
      <c r="R1578">
        <f>IFERROR(SMALL(R346:R1024,ROW()-ROW($R$1027)+1),"")</f>
        <v>0</v>
      </c>
      <c r="S1578">
        <f>IFERROR(SMALL(S346:S1024,ROW()-ROW($S$1027)+1),"")</f>
        <v>0</v>
      </c>
      <c r="T1578">
        <f>IFERROR(SMALL(T346:T1024,ROW()-ROW($T$1027)+1),"")</f>
        <v>0</v>
      </c>
      <c r="U1578">
        <f>IFERROR(SMALL(U346:U1024,ROW()-ROW($U$1027)+1),"")</f>
        <v>0</v>
      </c>
      <c r="V1578">
        <f>IFERROR(SMALL(V346:V1024,ROW()-ROW($V$1027)+1),"")</f>
        <v>0</v>
      </c>
      <c r="W1578">
        <f>IFERROR(SMALL(W346:W1024,ROW()-ROW($W$1027)+1),"")</f>
        <v>0</v>
      </c>
      <c r="X1578">
        <f>IFERROR(SMALL(X346:X1024,ROW()-ROW($X$1027)+1),"")</f>
        <v>0</v>
      </c>
      <c r="Y1578">
        <f>IFERROR(SMALL(Y346:Y1024,ROW()-ROW($Y$1027)+1),"")</f>
        <v>0</v>
      </c>
      <c r="Z1578">
        <f>IFERROR(SMALL(Z346:Z1024,ROW()-ROW($Z$1027)+1),"")</f>
        <v>0</v>
      </c>
      <c r="AA1578">
        <f>IFERROR(SMALL(AA346:AA1024,ROW()-ROW($AA$1027)+1),"")</f>
        <v>0</v>
      </c>
      <c r="AB1578">
        <f>IFERROR(SMALL(AB346:AB1024,ROW()-ROW($AB$1027)+1),"")</f>
        <v>0</v>
      </c>
      <c r="AC1578">
        <f>IFERROR(SMALL(AC346:AC1024,ROW()-ROW($AC$1027)+1),"")</f>
        <v>0</v>
      </c>
      <c r="AD1578">
        <f>IFERROR(SMALL(AD346:AD1024,ROW()-ROW($AD$1027)+1),"")</f>
        <v>0</v>
      </c>
      <c r="AE1578">
        <f>IFERROR(SMALL(AE346:AE1024,ROW()-ROW($AE$1027)+1),"")</f>
        <v>0</v>
      </c>
      <c r="AF1578">
        <f>IFERROR(SMALL(AF346:AF1024,ROW()-ROW($AF$1027)+1),"")</f>
        <v>0</v>
      </c>
      <c r="AG1578">
        <f>IFERROR(SMALL(AG346:AG1024,ROW()-ROW($AG$1027)+1),"")</f>
        <v>0</v>
      </c>
      <c r="AH1578">
        <f>IFERROR(SMALL(AH346:AH1024,ROW()-ROW($AH$1027)+1),"")</f>
        <v>0</v>
      </c>
      <c r="AI1578">
        <f>IFERROR(SMALL(AI346:AI1024,ROW()-ROW($AI$1027)+1),"")</f>
        <v>0</v>
      </c>
      <c r="AJ1578">
        <f>IFERROR(SMALL(AJ346:AJ1024,ROW()-ROW($AJ$1027)+1),"")</f>
        <v>0</v>
      </c>
      <c r="AM1578">
        <f>IFERROR(SMALL(AM346:AM1024,ROW()-ROW($AM$1027)+1),"")</f>
        <v>0</v>
      </c>
      <c r="AN1578">
        <f>IFERROR(SMALL(AN346:AN1024,ROW()-ROW($AN$1027)+1),"")</f>
        <v>0</v>
      </c>
      <c r="AO1578">
        <f>IFERROR(SMALL(AO346:AO1024,ROW()-ROW($AO$1027)+1),"")</f>
        <v>0</v>
      </c>
      <c r="AP1578">
        <f>IFERROR(SMALL(AP346:AP1024,ROW()-ROW($AP$1027)+1),"")</f>
        <v>0</v>
      </c>
      <c r="AQ1578">
        <f>IFERROR(SMALL(AQ346:AQ1024,ROW()-ROW($AQ$1027)+1),"")</f>
        <v>0</v>
      </c>
      <c r="AR1578">
        <f>IFERROR(SMALL(AR346:AR1024,ROW()-ROW($AR$1027)+1),"")</f>
        <v>0</v>
      </c>
      <c r="AS1578">
        <f>IFERROR(SMALL(AS346:AS1024,ROW()-ROW($AS$1027)+1),"")</f>
        <v>0</v>
      </c>
      <c r="AT1578">
        <f>IFERROR(SMALL(AT346:AT1024,ROW()-ROW($AT$1027)+1),"")</f>
        <v>0</v>
      </c>
      <c r="AU1578">
        <f>IFERROR(SMALL(AU346:AU1024,ROW()-ROW($AU$1027)+1),"")</f>
        <v>0</v>
      </c>
      <c r="AV1578">
        <f>IFERROR(SMALL(AV346:AV1024,ROW()-ROW($AV$1027)+1),"")</f>
        <v>0</v>
      </c>
      <c r="AW1578">
        <f>IFERROR(SMALL(AW346:AW1024,ROW()-ROW($AW$1027)+1),"")</f>
        <v>0</v>
      </c>
      <c r="AX1578">
        <f>IFERROR(SMALL(AX346:AX1024,ROW()-ROW($AX$1027)+1),"")</f>
        <v>0</v>
      </c>
      <c r="AY1578">
        <f>IFERROR(SMALL(AY346:AY1024,ROW()-ROW($AY$1027)+1),"")</f>
        <v>0</v>
      </c>
      <c r="AZ1578">
        <f>IFERROR(SMALL(AZ346:AZ1024,ROW()-ROW($AZ$1027)+1),"")</f>
        <v>0</v>
      </c>
      <c r="BA1578">
        <f>IFERROR(SMALL(BA346:BA1024,ROW()-ROW($BA$1027)+1),"")</f>
        <v>0</v>
      </c>
      <c r="BB1578">
        <f>IFERROR(SMALL(BB346:BB1024,ROW()-ROW($BB$1027)+1),"")</f>
        <v>0</v>
      </c>
      <c r="BC1578">
        <f>IFERROR(SMALL(BC346:BC1024,ROW()-ROW($BC$1027)+1),"")</f>
        <v>0</v>
      </c>
      <c r="BD1578">
        <f>IFERROR(SMALL(BD346:BD1024,ROW()-ROW($BD$1027)+1),"")</f>
        <v>0</v>
      </c>
      <c r="BE1578">
        <f>IFERROR(SMALL(BE346:BE1024,ROW()-ROW($BE$1027)+1),"")</f>
        <v>0</v>
      </c>
      <c r="BF1578">
        <f>IFERROR(SMALL(BF346:BF1024,ROW()-ROW($BF$1027)+1),"")</f>
        <v>0</v>
      </c>
      <c r="BG1578">
        <f>IFERROR(SMALL(BG346:BG1024,ROW()-ROW($BG$1027)+1),"")</f>
        <v>0</v>
      </c>
      <c r="BH1578">
        <f>IFERROR(SMALL(BH346:BH1024,ROW()-ROW($BH$1027)+1),"")</f>
        <v>0</v>
      </c>
      <c r="BI1578">
        <f>IFERROR(SMALL(BI346:BI1024,ROW()-ROW($BI$1027)+1),"")</f>
        <v>0</v>
      </c>
      <c r="BJ1578">
        <f>IFERROR(SMALL(BJ346:BJ1024,ROW()-ROW($BJ$1027)+1),"")</f>
        <v>0</v>
      </c>
      <c r="BK1578">
        <f>IFERROR(SMALL(BK346:BK1024,ROW()-ROW($BK$1027)+1),"")</f>
        <v>0</v>
      </c>
      <c r="BL1578">
        <f>IFERROR(SMALL(BL346:BL1024,ROW()-ROW($BL$1027)+1),"")</f>
        <v>0</v>
      </c>
      <c r="BM1578">
        <f>IFERROR(SMALL(BM346:BM1024,ROW()-ROW($BM$1027)+1),"")</f>
        <v>0</v>
      </c>
      <c r="BN1578">
        <f>IFERROR(SMALL(BN346:BN1024,ROW()-ROW($BN$1027)+1),"")</f>
        <v>0</v>
      </c>
      <c r="BO1578">
        <f>IFERROR(SMALL(BO346:BO1024,ROW()-ROW($BO$1027)+1),"")</f>
        <v>0</v>
      </c>
      <c r="BP1578">
        <f>IFERROR(SMALL(BP346:BP1024,ROW()-ROW($BP$1027)+1),"")</f>
        <v>0</v>
      </c>
      <c r="BQ1578">
        <f>IFERROR(SMALL(BQ346:BQ1024,ROW()-ROW($BQ$1027)+1),"")</f>
        <v>0</v>
      </c>
      <c r="BR1578">
        <f>IFERROR(SMALL(BR346:BR1024,ROW()-ROW($BR$1027)+1),"")</f>
        <v>0</v>
      </c>
    </row>
    <row r="1579" spans="5:70">
      <c r="E1579">
        <f>IFERROR(SMALL(E346:E1024,ROW()-ROW($E$1027)+1),"")</f>
        <v>0</v>
      </c>
      <c r="F1579">
        <f>IFERROR(SMALL(F346:F1024,ROW()-ROW($F$1027)+1),"")</f>
        <v>0</v>
      </c>
      <c r="G1579">
        <f>IFERROR(SMALL(G346:G1024,ROW()-ROW($G$1027)+1),"")</f>
        <v>0</v>
      </c>
      <c r="H1579">
        <f>IFERROR(SMALL(H346:H1024,ROW()-ROW($H$1027)+1),"")</f>
        <v>0</v>
      </c>
      <c r="I1579">
        <f>IFERROR(SMALL(I346:I1024,ROW()-ROW($I$1027)+1),"")</f>
        <v>0</v>
      </c>
      <c r="J1579">
        <f>IFERROR(SMALL(J346:J1024,ROW()-ROW($J$1027)+1),"")</f>
        <v>0</v>
      </c>
      <c r="K1579">
        <f>IFERROR(SMALL(K346:K1024,ROW()-ROW($K$1027)+1),"")</f>
        <v>0</v>
      </c>
      <c r="L1579">
        <f>IFERROR(SMALL(L346:L1024,ROW()-ROW($L$1027)+1),"")</f>
        <v>0</v>
      </c>
      <c r="M1579">
        <f>IFERROR(SMALL(M346:M1024,ROW()-ROW($M$1027)+1),"")</f>
        <v>0</v>
      </c>
      <c r="N1579">
        <f>IFERROR(SMALL(N346:N1024,ROW()-ROW($N$1027)+1),"")</f>
        <v>0</v>
      </c>
      <c r="O1579">
        <f>IFERROR(SMALL(O346:O1024,ROW()-ROW($O$1027)+1),"")</f>
        <v>0</v>
      </c>
      <c r="P1579">
        <f>IFERROR(SMALL(P346:P1024,ROW()-ROW($P$1027)+1),"")</f>
        <v>0</v>
      </c>
      <c r="Q1579">
        <f>IFERROR(SMALL(Q346:Q1024,ROW()-ROW($Q$1027)+1),"")</f>
        <v>0</v>
      </c>
      <c r="R1579">
        <f>IFERROR(SMALL(R346:R1024,ROW()-ROW($R$1027)+1),"")</f>
        <v>0</v>
      </c>
      <c r="S1579">
        <f>IFERROR(SMALL(S346:S1024,ROW()-ROW($S$1027)+1),"")</f>
        <v>0</v>
      </c>
      <c r="T1579">
        <f>IFERROR(SMALL(T346:T1024,ROW()-ROW($T$1027)+1),"")</f>
        <v>0</v>
      </c>
      <c r="U1579">
        <f>IFERROR(SMALL(U346:U1024,ROW()-ROW($U$1027)+1),"")</f>
        <v>0</v>
      </c>
      <c r="V1579">
        <f>IFERROR(SMALL(V346:V1024,ROW()-ROW($V$1027)+1),"")</f>
        <v>0</v>
      </c>
      <c r="W1579">
        <f>IFERROR(SMALL(W346:W1024,ROW()-ROW($W$1027)+1),"")</f>
        <v>0</v>
      </c>
      <c r="X1579">
        <f>IFERROR(SMALL(X346:X1024,ROW()-ROW($X$1027)+1),"")</f>
        <v>0</v>
      </c>
      <c r="Y1579">
        <f>IFERROR(SMALL(Y346:Y1024,ROW()-ROW($Y$1027)+1),"")</f>
        <v>0</v>
      </c>
      <c r="Z1579">
        <f>IFERROR(SMALL(Z346:Z1024,ROW()-ROW($Z$1027)+1),"")</f>
        <v>0</v>
      </c>
      <c r="AA1579">
        <f>IFERROR(SMALL(AA346:AA1024,ROW()-ROW($AA$1027)+1),"")</f>
        <v>0</v>
      </c>
      <c r="AB1579">
        <f>IFERROR(SMALL(AB346:AB1024,ROW()-ROW($AB$1027)+1),"")</f>
        <v>0</v>
      </c>
      <c r="AC1579">
        <f>IFERROR(SMALL(AC346:AC1024,ROW()-ROW($AC$1027)+1),"")</f>
        <v>0</v>
      </c>
      <c r="AD1579">
        <f>IFERROR(SMALL(AD346:AD1024,ROW()-ROW($AD$1027)+1),"")</f>
        <v>0</v>
      </c>
      <c r="AE1579">
        <f>IFERROR(SMALL(AE346:AE1024,ROW()-ROW($AE$1027)+1),"")</f>
        <v>0</v>
      </c>
      <c r="AF1579">
        <f>IFERROR(SMALL(AF346:AF1024,ROW()-ROW($AF$1027)+1),"")</f>
        <v>0</v>
      </c>
      <c r="AG1579">
        <f>IFERROR(SMALL(AG346:AG1024,ROW()-ROW($AG$1027)+1),"")</f>
        <v>0</v>
      </c>
      <c r="AH1579">
        <f>IFERROR(SMALL(AH346:AH1024,ROW()-ROW($AH$1027)+1),"")</f>
        <v>0</v>
      </c>
      <c r="AI1579">
        <f>IFERROR(SMALL(AI346:AI1024,ROW()-ROW($AI$1027)+1),"")</f>
        <v>0</v>
      </c>
      <c r="AJ1579">
        <f>IFERROR(SMALL(AJ346:AJ1024,ROW()-ROW($AJ$1027)+1),"")</f>
        <v>0</v>
      </c>
      <c r="AM1579">
        <f>IFERROR(SMALL(AM346:AM1024,ROW()-ROW($AM$1027)+1),"")</f>
        <v>0</v>
      </c>
      <c r="AN1579">
        <f>IFERROR(SMALL(AN346:AN1024,ROW()-ROW($AN$1027)+1),"")</f>
        <v>0</v>
      </c>
      <c r="AO1579">
        <f>IFERROR(SMALL(AO346:AO1024,ROW()-ROW($AO$1027)+1),"")</f>
        <v>0</v>
      </c>
      <c r="AP1579">
        <f>IFERROR(SMALL(AP346:AP1024,ROW()-ROW($AP$1027)+1),"")</f>
        <v>0</v>
      </c>
      <c r="AQ1579">
        <f>IFERROR(SMALL(AQ346:AQ1024,ROW()-ROW($AQ$1027)+1),"")</f>
        <v>0</v>
      </c>
      <c r="AR1579">
        <f>IFERROR(SMALL(AR346:AR1024,ROW()-ROW($AR$1027)+1),"")</f>
        <v>0</v>
      </c>
      <c r="AS1579">
        <f>IFERROR(SMALL(AS346:AS1024,ROW()-ROW($AS$1027)+1),"")</f>
        <v>0</v>
      </c>
      <c r="AT1579">
        <f>IFERROR(SMALL(AT346:AT1024,ROW()-ROW($AT$1027)+1),"")</f>
        <v>0</v>
      </c>
      <c r="AU1579">
        <f>IFERROR(SMALL(AU346:AU1024,ROW()-ROW($AU$1027)+1),"")</f>
        <v>0</v>
      </c>
      <c r="AV1579">
        <f>IFERROR(SMALL(AV346:AV1024,ROW()-ROW($AV$1027)+1),"")</f>
        <v>0</v>
      </c>
      <c r="AW1579">
        <f>IFERROR(SMALL(AW346:AW1024,ROW()-ROW($AW$1027)+1),"")</f>
        <v>0</v>
      </c>
      <c r="AX1579">
        <f>IFERROR(SMALL(AX346:AX1024,ROW()-ROW($AX$1027)+1),"")</f>
        <v>0</v>
      </c>
      <c r="AY1579">
        <f>IFERROR(SMALL(AY346:AY1024,ROW()-ROW($AY$1027)+1),"")</f>
        <v>0</v>
      </c>
      <c r="AZ1579">
        <f>IFERROR(SMALL(AZ346:AZ1024,ROW()-ROW($AZ$1027)+1),"")</f>
        <v>0</v>
      </c>
      <c r="BA1579">
        <f>IFERROR(SMALL(BA346:BA1024,ROW()-ROW($BA$1027)+1),"")</f>
        <v>0</v>
      </c>
      <c r="BB1579">
        <f>IFERROR(SMALL(BB346:BB1024,ROW()-ROW($BB$1027)+1),"")</f>
        <v>0</v>
      </c>
      <c r="BC1579">
        <f>IFERROR(SMALL(BC346:BC1024,ROW()-ROW($BC$1027)+1),"")</f>
        <v>0</v>
      </c>
      <c r="BD1579">
        <f>IFERROR(SMALL(BD346:BD1024,ROW()-ROW($BD$1027)+1),"")</f>
        <v>0</v>
      </c>
      <c r="BE1579">
        <f>IFERROR(SMALL(BE346:BE1024,ROW()-ROW($BE$1027)+1),"")</f>
        <v>0</v>
      </c>
      <c r="BF1579">
        <f>IFERROR(SMALL(BF346:BF1024,ROW()-ROW($BF$1027)+1),"")</f>
        <v>0</v>
      </c>
      <c r="BG1579">
        <f>IFERROR(SMALL(BG346:BG1024,ROW()-ROW($BG$1027)+1),"")</f>
        <v>0</v>
      </c>
      <c r="BH1579">
        <f>IFERROR(SMALL(BH346:BH1024,ROW()-ROW($BH$1027)+1),"")</f>
        <v>0</v>
      </c>
      <c r="BI1579">
        <f>IFERROR(SMALL(BI346:BI1024,ROW()-ROW($BI$1027)+1),"")</f>
        <v>0</v>
      </c>
      <c r="BJ1579">
        <f>IFERROR(SMALL(BJ346:BJ1024,ROW()-ROW($BJ$1027)+1),"")</f>
        <v>0</v>
      </c>
      <c r="BK1579">
        <f>IFERROR(SMALL(BK346:BK1024,ROW()-ROW($BK$1027)+1),"")</f>
        <v>0</v>
      </c>
      <c r="BL1579">
        <f>IFERROR(SMALL(BL346:BL1024,ROW()-ROW($BL$1027)+1),"")</f>
        <v>0</v>
      </c>
      <c r="BM1579">
        <f>IFERROR(SMALL(BM346:BM1024,ROW()-ROW($BM$1027)+1),"")</f>
        <v>0</v>
      </c>
      <c r="BN1579">
        <f>IFERROR(SMALL(BN346:BN1024,ROW()-ROW($BN$1027)+1),"")</f>
        <v>0</v>
      </c>
      <c r="BO1579">
        <f>IFERROR(SMALL(BO346:BO1024,ROW()-ROW($BO$1027)+1),"")</f>
        <v>0</v>
      </c>
      <c r="BP1579">
        <f>IFERROR(SMALL(BP346:BP1024,ROW()-ROW($BP$1027)+1),"")</f>
        <v>0</v>
      </c>
      <c r="BQ1579">
        <f>IFERROR(SMALL(BQ346:BQ1024,ROW()-ROW($BQ$1027)+1),"")</f>
        <v>0</v>
      </c>
      <c r="BR1579">
        <f>IFERROR(SMALL(BR346:BR1024,ROW()-ROW($BR$1027)+1),"")</f>
        <v>0</v>
      </c>
    </row>
    <row r="1580" spans="5:70">
      <c r="E1580">
        <f>IFERROR(SMALL(E346:E1024,ROW()-ROW($E$1027)+1),"")</f>
        <v>0</v>
      </c>
      <c r="F1580">
        <f>IFERROR(SMALL(F346:F1024,ROW()-ROW($F$1027)+1),"")</f>
        <v>0</v>
      </c>
      <c r="G1580">
        <f>IFERROR(SMALL(G346:G1024,ROW()-ROW($G$1027)+1),"")</f>
        <v>0</v>
      </c>
      <c r="H1580">
        <f>IFERROR(SMALL(H346:H1024,ROW()-ROW($H$1027)+1),"")</f>
        <v>0</v>
      </c>
      <c r="I1580">
        <f>IFERROR(SMALL(I346:I1024,ROW()-ROW($I$1027)+1),"")</f>
        <v>0</v>
      </c>
      <c r="J1580">
        <f>IFERROR(SMALL(J346:J1024,ROW()-ROW($J$1027)+1),"")</f>
        <v>0</v>
      </c>
      <c r="K1580">
        <f>IFERROR(SMALL(K346:K1024,ROW()-ROW($K$1027)+1),"")</f>
        <v>0</v>
      </c>
      <c r="L1580">
        <f>IFERROR(SMALL(L346:L1024,ROW()-ROW($L$1027)+1),"")</f>
        <v>0</v>
      </c>
      <c r="M1580">
        <f>IFERROR(SMALL(M346:M1024,ROW()-ROW($M$1027)+1),"")</f>
        <v>0</v>
      </c>
      <c r="N1580">
        <f>IFERROR(SMALL(N346:N1024,ROW()-ROW($N$1027)+1),"")</f>
        <v>0</v>
      </c>
      <c r="O1580">
        <f>IFERROR(SMALL(O346:O1024,ROW()-ROW($O$1027)+1),"")</f>
        <v>0</v>
      </c>
      <c r="P1580">
        <f>IFERROR(SMALL(P346:P1024,ROW()-ROW($P$1027)+1),"")</f>
        <v>0</v>
      </c>
      <c r="Q1580">
        <f>IFERROR(SMALL(Q346:Q1024,ROW()-ROW($Q$1027)+1),"")</f>
        <v>0</v>
      </c>
      <c r="R1580">
        <f>IFERROR(SMALL(R346:R1024,ROW()-ROW($R$1027)+1),"")</f>
        <v>0</v>
      </c>
      <c r="S1580">
        <f>IFERROR(SMALL(S346:S1024,ROW()-ROW($S$1027)+1),"")</f>
        <v>0</v>
      </c>
      <c r="T1580">
        <f>IFERROR(SMALL(T346:T1024,ROW()-ROW($T$1027)+1),"")</f>
        <v>0</v>
      </c>
      <c r="U1580">
        <f>IFERROR(SMALL(U346:U1024,ROW()-ROW($U$1027)+1),"")</f>
        <v>0</v>
      </c>
      <c r="V1580">
        <f>IFERROR(SMALL(V346:V1024,ROW()-ROW($V$1027)+1),"")</f>
        <v>0</v>
      </c>
      <c r="W1580">
        <f>IFERROR(SMALL(W346:W1024,ROW()-ROW($W$1027)+1),"")</f>
        <v>0</v>
      </c>
      <c r="X1580">
        <f>IFERROR(SMALL(X346:X1024,ROW()-ROW($X$1027)+1),"")</f>
        <v>0</v>
      </c>
      <c r="Y1580">
        <f>IFERROR(SMALL(Y346:Y1024,ROW()-ROW($Y$1027)+1),"")</f>
        <v>0</v>
      </c>
      <c r="Z1580">
        <f>IFERROR(SMALL(Z346:Z1024,ROW()-ROW($Z$1027)+1),"")</f>
        <v>0</v>
      </c>
      <c r="AA1580">
        <f>IFERROR(SMALL(AA346:AA1024,ROW()-ROW($AA$1027)+1),"")</f>
        <v>0</v>
      </c>
      <c r="AB1580">
        <f>IFERROR(SMALL(AB346:AB1024,ROW()-ROW($AB$1027)+1),"")</f>
        <v>0</v>
      </c>
      <c r="AC1580">
        <f>IFERROR(SMALL(AC346:AC1024,ROW()-ROW($AC$1027)+1),"")</f>
        <v>0</v>
      </c>
      <c r="AD1580">
        <f>IFERROR(SMALL(AD346:AD1024,ROW()-ROW($AD$1027)+1),"")</f>
        <v>0</v>
      </c>
      <c r="AE1580">
        <f>IFERROR(SMALL(AE346:AE1024,ROW()-ROW($AE$1027)+1),"")</f>
        <v>0</v>
      </c>
      <c r="AF1580">
        <f>IFERROR(SMALL(AF346:AF1024,ROW()-ROW($AF$1027)+1),"")</f>
        <v>0</v>
      </c>
      <c r="AG1580">
        <f>IFERROR(SMALL(AG346:AG1024,ROW()-ROW($AG$1027)+1),"")</f>
        <v>0</v>
      </c>
      <c r="AH1580">
        <f>IFERROR(SMALL(AH346:AH1024,ROW()-ROW($AH$1027)+1),"")</f>
        <v>0</v>
      </c>
      <c r="AI1580">
        <f>IFERROR(SMALL(AI346:AI1024,ROW()-ROW($AI$1027)+1),"")</f>
        <v>0</v>
      </c>
      <c r="AJ1580">
        <f>IFERROR(SMALL(AJ346:AJ1024,ROW()-ROW($AJ$1027)+1),"")</f>
        <v>0</v>
      </c>
      <c r="AM1580">
        <f>IFERROR(SMALL(AM346:AM1024,ROW()-ROW($AM$1027)+1),"")</f>
        <v>0</v>
      </c>
      <c r="AN1580">
        <f>IFERROR(SMALL(AN346:AN1024,ROW()-ROW($AN$1027)+1),"")</f>
        <v>0</v>
      </c>
      <c r="AO1580">
        <f>IFERROR(SMALL(AO346:AO1024,ROW()-ROW($AO$1027)+1),"")</f>
        <v>0</v>
      </c>
      <c r="AP1580">
        <f>IFERROR(SMALL(AP346:AP1024,ROW()-ROW($AP$1027)+1),"")</f>
        <v>0</v>
      </c>
      <c r="AQ1580">
        <f>IFERROR(SMALL(AQ346:AQ1024,ROW()-ROW($AQ$1027)+1),"")</f>
        <v>0</v>
      </c>
      <c r="AR1580">
        <f>IFERROR(SMALL(AR346:AR1024,ROW()-ROW($AR$1027)+1),"")</f>
        <v>0</v>
      </c>
      <c r="AS1580">
        <f>IFERROR(SMALL(AS346:AS1024,ROW()-ROW($AS$1027)+1),"")</f>
        <v>0</v>
      </c>
      <c r="AT1580">
        <f>IFERROR(SMALL(AT346:AT1024,ROW()-ROW($AT$1027)+1),"")</f>
        <v>0</v>
      </c>
      <c r="AU1580">
        <f>IFERROR(SMALL(AU346:AU1024,ROW()-ROW($AU$1027)+1),"")</f>
        <v>0</v>
      </c>
      <c r="AV1580">
        <f>IFERROR(SMALL(AV346:AV1024,ROW()-ROW($AV$1027)+1),"")</f>
        <v>0</v>
      </c>
      <c r="AW1580">
        <f>IFERROR(SMALL(AW346:AW1024,ROW()-ROW($AW$1027)+1),"")</f>
        <v>0</v>
      </c>
      <c r="AX1580">
        <f>IFERROR(SMALL(AX346:AX1024,ROW()-ROW($AX$1027)+1),"")</f>
        <v>0</v>
      </c>
      <c r="AY1580">
        <f>IFERROR(SMALL(AY346:AY1024,ROW()-ROW($AY$1027)+1),"")</f>
        <v>0</v>
      </c>
      <c r="AZ1580">
        <f>IFERROR(SMALL(AZ346:AZ1024,ROW()-ROW($AZ$1027)+1),"")</f>
        <v>0</v>
      </c>
      <c r="BA1580">
        <f>IFERROR(SMALL(BA346:BA1024,ROW()-ROW($BA$1027)+1),"")</f>
        <v>0</v>
      </c>
      <c r="BB1580">
        <f>IFERROR(SMALL(BB346:BB1024,ROW()-ROW($BB$1027)+1),"")</f>
        <v>0</v>
      </c>
      <c r="BC1580">
        <f>IFERROR(SMALL(BC346:BC1024,ROW()-ROW($BC$1027)+1),"")</f>
        <v>0</v>
      </c>
      <c r="BD1580">
        <f>IFERROR(SMALL(BD346:BD1024,ROW()-ROW($BD$1027)+1),"")</f>
        <v>0</v>
      </c>
      <c r="BE1580">
        <f>IFERROR(SMALL(BE346:BE1024,ROW()-ROW($BE$1027)+1),"")</f>
        <v>0</v>
      </c>
      <c r="BF1580">
        <f>IFERROR(SMALL(BF346:BF1024,ROW()-ROW($BF$1027)+1),"")</f>
        <v>0</v>
      </c>
      <c r="BG1580">
        <f>IFERROR(SMALL(BG346:BG1024,ROW()-ROW($BG$1027)+1),"")</f>
        <v>0</v>
      </c>
      <c r="BH1580">
        <f>IFERROR(SMALL(BH346:BH1024,ROW()-ROW($BH$1027)+1),"")</f>
        <v>0</v>
      </c>
      <c r="BI1580">
        <f>IFERROR(SMALL(BI346:BI1024,ROW()-ROW($BI$1027)+1),"")</f>
        <v>0</v>
      </c>
      <c r="BJ1580">
        <f>IFERROR(SMALL(BJ346:BJ1024,ROW()-ROW($BJ$1027)+1),"")</f>
        <v>0</v>
      </c>
      <c r="BK1580">
        <f>IFERROR(SMALL(BK346:BK1024,ROW()-ROW($BK$1027)+1),"")</f>
        <v>0</v>
      </c>
      <c r="BL1580">
        <f>IFERROR(SMALL(BL346:BL1024,ROW()-ROW($BL$1027)+1),"")</f>
        <v>0</v>
      </c>
      <c r="BM1580">
        <f>IFERROR(SMALL(BM346:BM1024,ROW()-ROW($BM$1027)+1),"")</f>
        <v>0</v>
      </c>
      <c r="BN1580">
        <f>IFERROR(SMALL(BN346:BN1024,ROW()-ROW($BN$1027)+1),"")</f>
        <v>0</v>
      </c>
      <c r="BO1580">
        <f>IFERROR(SMALL(BO346:BO1024,ROW()-ROW($BO$1027)+1),"")</f>
        <v>0</v>
      </c>
      <c r="BP1580">
        <f>IFERROR(SMALL(BP346:BP1024,ROW()-ROW($BP$1027)+1),"")</f>
        <v>0</v>
      </c>
      <c r="BQ1580">
        <f>IFERROR(SMALL(BQ346:BQ1024,ROW()-ROW($BQ$1027)+1),"")</f>
        <v>0</v>
      </c>
      <c r="BR1580">
        <f>IFERROR(SMALL(BR346:BR1024,ROW()-ROW($BR$1027)+1),"")</f>
        <v>0</v>
      </c>
    </row>
    <row r="1581" spans="5:70">
      <c r="E1581">
        <f>IFERROR(SMALL(E346:E1024,ROW()-ROW($E$1027)+1),"")</f>
        <v>0</v>
      </c>
      <c r="F1581">
        <f>IFERROR(SMALL(F346:F1024,ROW()-ROW($F$1027)+1),"")</f>
        <v>0</v>
      </c>
      <c r="G1581">
        <f>IFERROR(SMALL(G346:G1024,ROW()-ROW($G$1027)+1),"")</f>
        <v>0</v>
      </c>
      <c r="H1581">
        <f>IFERROR(SMALL(H346:H1024,ROW()-ROW($H$1027)+1),"")</f>
        <v>0</v>
      </c>
      <c r="I1581">
        <f>IFERROR(SMALL(I346:I1024,ROW()-ROW($I$1027)+1),"")</f>
        <v>0</v>
      </c>
      <c r="J1581">
        <f>IFERROR(SMALL(J346:J1024,ROW()-ROW($J$1027)+1),"")</f>
        <v>0</v>
      </c>
      <c r="K1581">
        <f>IFERROR(SMALL(K346:K1024,ROW()-ROW($K$1027)+1),"")</f>
        <v>0</v>
      </c>
      <c r="L1581">
        <f>IFERROR(SMALL(L346:L1024,ROW()-ROW($L$1027)+1),"")</f>
        <v>0</v>
      </c>
      <c r="M1581">
        <f>IFERROR(SMALL(M346:M1024,ROW()-ROW($M$1027)+1),"")</f>
        <v>0</v>
      </c>
      <c r="N1581">
        <f>IFERROR(SMALL(N346:N1024,ROW()-ROW($N$1027)+1),"")</f>
        <v>0</v>
      </c>
      <c r="O1581">
        <f>IFERROR(SMALL(O346:O1024,ROW()-ROW($O$1027)+1),"")</f>
        <v>0</v>
      </c>
      <c r="P1581">
        <f>IFERROR(SMALL(P346:P1024,ROW()-ROW($P$1027)+1),"")</f>
        <v>0</v>
      </c>
      <c r="Q1581">
        <f>IFERROR(SMALL(Q346:Q1024,ROW()-ROW($Q$1027)+1),"")</f>
        <v>0</v>
      </c>
      <c r="R1581">
        <f>IFERROR(SMALL(R346:R1024,ROW()-ROW($R$1027)+1),"")</f>
        <v>0</v>
      </c>
      <c r="S1581">
        <f>IFERROR(SMALL(S346:S1024,ROW()-ROW($S$1027)+1),"")</f>
        <v>0</v>
      </c>
      <c r="T1581">
        <f>IFERROR(SMALL(T346:T1024,ROW()-ROW($T$1027)+1),"")</f>
        <v>0</v>
      </c>
      <c r="U1581">
        <f>IFERROR(SMALL(U346:U1024,ROW()-ROW($U$1027)+1),"")</f>
        <v>0</v>
      </c>
      <c r="V1581">
        <f>IFERROR(SMALL(V346:V1024,ROW()-ROW($V$1027)+1),"")</f>
        <v>0</v>
      </c>
      <c r="W1581">
        <f>IFERROR(SMALL(W346:W1024,ROW()-ROW($W$1027)+1),"")</f>
        <v>0</v>
      </c>
      <c r="X1581">
        <f>IFERROR(SMALL(X346:X1024,ROW()-ROW($X$1027)+1),"")</f>
        <v>0</v>
      </c>
      <c r="Y1581">
        <f>IFERROR(SMALL(Y346:Y1024,ROW()-ROW($Y$1027)+1),"")</f>
        <v>0</v>
      </c>
      <c r="Z1581">
        <f>IFERROR(SMALL(Z346:Z1024,ROW()-ROW($Z$1027)+1),"")</f>
        <v>0</v>
      </c>
      <c r="AA1581">
        <f>IFERROR(SMALL(AA346:AA1024,ROW()-ROW($AA$1027)+1),"")</f>
        <v>0</v>
      </c>
      <c r="AB1581">
        <f>IFERROR(SMALL(AB346:AB1024,ROW()-ROW($AB$1027)+1),"")</f>
        <v>0</v>
      </c>
      <c r="AC1581">
        <f>IFERROR(SMALL(AC346:AC1024,ROW()-ROW($AC$1027)+1),"")</f>
        <v>0</v>
      </c>
      <c r="AD1581">
        <f>IFERROR(SMALL(AD346:AD1024,ROW()-ROW($AD$1027)+1),"")</f>
        <v>0</v>
      </c>
      <c r="AE1581">
        <f>IFERROR(SMALL(AE346:AE1024,ROW()-ROW($AE$1027)+1),"")</f>
        <v>0</v>
      </c>
      <c r="AF1581">
        <f>IFERROR(SMALL(AF346:AF1024,ROW()-ROW($AF$1027)+1),"")</f>
        <v>0</v>
      </c>
      <c r="AG1581">
        <f>IFERROR(SMALL(AG346:AG1024,ROW()-ROW($AG$1027)+1),"")</f>
        <v>0</v>
      </c>
      <c r="AH1581">
        <f>IFERROR(SMALL(AH346:AH1024,ROW()-ROW($AH$1027)+1),"")</f>
        <v>0</v>
      </c>
      <c r="AI1581">
        <f>IFERROR(SMALL(AI346:AI1024,ROW()-ROW($AI$1027)+1),"")</f>
        <v>0</v>
      </c>
      <c r="AJ1581">
        <f>IFERROR(SMALL(AJ346:AJ1024,ROW()-ROW($AJ$1027)+1),"")</f>
        <v>0</v>
      </c>
      <c r="AM1581">
        <f>IFERROR(SMALL(AM346:AM1024,ROW()-ROW($AM$1027)+1),"")</f>
        <v>0</v>
      </c>
      <c r="AN1581">
        <f>IFERROR(SMALL(AN346:AN1024,ROW()-ROW($AN$1027)+1),"")</f>
        <v>0</v>
      </c>
      <c r="AO1581">
        <f>IFERROR(SMALL(AO346:AO1024,ROW()-ROW($AO$1027)+1),"")</f>
        <v>0</v>
      </c>
      <c r="AP1581">
        <f>IFERROR(SMALL(AP346:AP1024,ROW()-ROW($AP$1027)+1),"")</f>
        <v>0</v>
      </c>
      <c r="AQ1581">
        <f>IFERROR(SMALL(AQ346:AQ1024,ROW()-ROW($AQ$1027)+1),"")</f>
        <v>0</v>
      </c>
      <c r="AR1581">
        <f>IFERROR(SMALL(AR346:AR1024,ROW()-ROW($AR$1027)+1),"")</f>
        <v>0</v>
      </c>
      <c r="AS1581">
        <f>IFERROR(SMALL(AS346:AS1024,ROW()-ROW($AS$1027)+1),"")</f>
        <v>0</v>
      </c>
      <c r="AT1581">
        <f>IFERROR(SMALL(AT346:AT1024,ROW()-ROW($AT$1027)+1),"")</f>
        <v>0</v>
      </c>
      <c r="AU1581">
        <f>IFERROR(SMALL(AU346:AU1024,ROW()-ROW($AU$1027)+1),"")</f>
        <v>0</v>
      </c>
      <c r="AV1581">
        <f>IFERROR(SMALL(AV346:AV1024,ROW()-ROW($AV$1027)+1),"")</f>
        <v>0</v>
      </c>
      <c r="AW1581">
        <f>IFERROR(SMALL(AW346:AW1024,ROW()-ROW($AW$1027)+1),"")</f>
        <v>0</v>
      </c>
      <c r="AX1581">
        <f>IFERROR(SMALL(AX346:AX1024,ROW()-ROW($AX$1027)+1),"")</f>
        <v>0</v>
      </c>
      <c r="AY1581">
        <f>IFERROR(SMALL(AY346:AY1024,ROW()-ROW($AY$1027)+1),"")</f>
        <v>0</v>
      </c>
      <c r="AZ1581">
        <f>IFERROR(SMALL(AZ346:AZ1024,ROW()-ROW($AZ$1027)+1),"")</f>
        <v>0</v>
      </c>
      <c r="BA1581">
        <f>IFERROR(SMALL(BA346:BA1024,ROW()-ROW($BA$1027)+1),"")</f>
        <v>0</v>
      </c>
      <c r="BB1581">
        <f>IFERROR(SMALL(BB346:BB1024,ROW()-ROW($BB$1027)+1),"")</f>
        <v>0</v>
      </c>
      <c r="BC1581">
        <f>IFERROR(SMALL(BC346:BC1024,ROW()-ROW($BC$1027)+1),"")</f>
        <v>0</v>
      </c>
      <c r="BD1581">
        <f>IFERROR(SMALL(BD346:BD1024,ROW()-ROW($BD$1027)+1),"")</f>
        <v>0</v>
      </c>
      <c r="BE1581">
        <f>IFERROR(SMALL(BE346:BE1024,ROW()-ROW($BE$1027)+1),"")</f>
        <v>0</v>
      </c>
      <c r="BF1581">
        <f>IFERROR(SMALL(BF346:BF1024,ROW()-ROW($BF$1027)+1),"")</f>
        <v>0</v>
      </c>
      <c r="BG1581">
        <f>IFERROR(SMALL(BG346:BG1024,ROW()-ROW($BG$1027)+1),"")</f>
        <v>0</v>
      </c>
      <c r="BH1581">
        <f>IFERROR(SMALL(BH346:BH1024,ROW()-ROW($BH$1027)+1),"")</f>
        <v>0</v>
      </c>
      <c r="BI1581">
        <f>IFERROR(SMALL(BI346:BI1024,ROW()-ROW($BI$1027)+1),"")</f>
        <v>0</v>
      </c>
      <c r="BJ1581">
        <f>IFERROR(SMALL(BJ346:BJ1024,ROW()-ROW($BJ$1027)+1),"")</f>
        <v>0</v>
      </c>
      <c r="BK1581">
        <f>IFERROR(SMALL(BK346:BK1024,ROW()-ROW($BK$1027)+1),"")</f>
        <v>0</v>
      </c>
      <c r="BL1581">
        <f>IFERROR(SMALL(BL346:BL1024,ROW()-ROW($BL$1027)+1),"")</f>
        <v>0</v>
      </c>
      <c r="BM1581">
        <f>IFERROR(SMALL(BM346:BM1024,ROW()-ROW($BM$1027)+1),"")</f>
        <v>0</v>
      </c>
      <c r="BN1581">
        <f>IFERROR(SMALL(BN346:BN1024,ROW()-ROW($BN$1027)+1),"")</f>
        <v>0</v>
      </c>
      <c r="BO1581">
        <f>IFERROR(SMALL(BO346:BO1024,ROW()-ROW($BO$1027)+1),"")</f>
        <v>0</v>
      </c>
      <c r="BP1581">
        <f>IFERROR(SMALL(BP346:BP1024,ROW()-ROW($BP$1027)+1),"")</f>
        <v>0</v>
      </c>
      <c r="BQ1581">
        <f>IFERROR(SMALL(BQ346:BQ1024,ROW()-ROW($BQ$1027)+1),"")</f>
        <v>0</v>
      </c>
      <c r="BR1581">
        <f>IFERROR(SMALL(BR346:BR1024,ROW()-ROW($BR$1027)+1),"")</f>
        <v>0</v>
      </c>
    </row>
    <row r="1582" spans="5:70">
      <c r="E1582">
        <f>IFERROR(SMALL(E346:E1024,ROW()-ROW($E$1027)+1),"")</f>
        <v>0</v>
      </c>
      <c r="F1582">
        <f>IFERROR(SMALL(F346:F1024,ROW()-ROW($F$1027)+1),"")</f>
        <v>0</v>
      </c>
      <c r="G1582">
        <f>IFERROR(SMALL(G346:G1024,ROW()-ROW($G$1027)+1),"")</f>
        <v>0</v>
      </c>
      <c r="H1582">
        <f>IFERROR(SMALL(H346:H1024,ROW()-ROW($H$1027)+1),"")</f>
        <v>0</v>
      </c>
      <c r="I1582">
        <f>IFERROR(SMALL(I346:I1024,ROW()-ROW($I$1027)+1),"")</f>
        <v>0</v>
      </c>
      <c r="J1582">
        <f>IFERROR(SMALL(J346:J1024,ROW()-ROW($J$1027)+1),"")</f>
        <v>0</v>
      </c>
      <c r="K1582">
        <f>IFERROR(SMALL(K346:K1024,ROW()-ROW($K$1027)+1),"")</f>
        <v>0</v>
      </c>
      <c r="L1582">
        <f>IFERROR(SMALL(L346:L1024,ROW()-ROW($L$1027)+1),"")</f>
        <v>0</v>
      </c>
      <c r="M1582">
        <f>IFERROR(SMALL(M346:M1024,ROW()-ROW($M$1027)+1),"")</f>
        <v>0</v>
      </c>
      <c r="N1582">
        <f>IFERROR(SMALL(N346:N1024,ROW()-ROW($N$1027)+1),"")</f>
        <v>0</v>
      </c>
      <c r="O1582">
        <f>IFERROR(SMALL(O346:O1024,ROW()-ROW($O$1027)+1),"")</f>
        <v>0</v>
      </c>
      <c r="P1582">
        <f>IFERROR(SMALL(P346:P1024,ROW()-ROW($P$1027)+1),"")</f>
        <v>0</v>
      </c>
      <c r="Q1582">
        <f>IFERROR(SMALL(Q346:Q1024,ROW()-ROW($Q$1027)+1),"")</f>
        <v>0</v>
      </c>
      <c r="R1582">
        <f>IFERROR(SMALL(R346:R1024,ROW()-ROW($R$1027)+1),"")</f>
        <v>0</v>
      </c>
      <c r="S1582">
        <f>IFERROR(SMALL(S346:S1024,ROW()-ROW($S$1027)+1),"")</f>
        <v>0</v>
      </c>
      <c r="T1582">
        <f>IFERROR(SMALL(T346:T1024,ROW()-ROW($T$1027)+1),"")</f>
        <v>0</v>
      </c>
      <c r="U1582">
        <f>IFERROR(SMALL(U346:U1024,ROW()-ROW($U$1027)+1),"")</f>
        <v>0</v>
      </c>
      <c r="V1582">
        <f>IFERROR(SMALL(V346:V1024,ROW()-ROW($V$1027)+1),"")</f>
        <v>0</v>
      </c>
      <c r="W1582">
        <f>IFERROR(SMALL(W346:W1024,ROW()-ROW($W$1027)+1),"")</f>
        <v>0</v>
      </c>
      <c r="X1582">
        <f>IFERROR(SMALL(X346:X1024,ROW()-ROW($X$1027)+1),"")</f>
        <v>0</v>
      </c>
      <c r="Y1582">
        <f>IFERROR(SMALL(Y346:Y1024,ROW()-ROW($Y$1027)+1),"")</f>
        <v>0</v>
      </c>
      <c r="Z1582">
        <f>IFERROR(SMALL(Z346:Z1024,ROW()-ROW($Z$1027)+1),"")</f>
        <v>0</v>
      </c>
      <c r="AA1582">
        <f>IFERROR(SMALL(AA346:AA1024,ROW()-ROW($AA$1027)+1),"")</f>
        <v>0</v>
      </c>
      <c r="AB1582">
        <f>IFERROR(SMALL(AB346:AB1024,ROW()-ROW($AB$1027)+1),"")</f>
        <v>0</v>
      </c>
      <c r="AC1582">
        <f>IFERROR(SMALL(AC346:AC1024,ROW()-ROW($AC$1027)+1),"")</f>
        <v>0</v>
      </c>
      <c r="AD1582">
        <f>IFERROR(SMALL(AD346:AD1024,ROW()-ROW($AD$1027)+1),"")</f>
        <v>0</v>
      </c>
      <c r="AE1582">
        <f>IFERROR(SMALL(AE346:AE1024,ROW()-ROW($AE$1027)+1),"")</f>
        <v>0</v>
      </c>
      <c r="AF1582">
        <f>IFERROR(SMALL(AF346:AF1024,ROW()-ROW($AF$1027)+1),"")</f>
        <v>0</v>
      </c>
      <c r="AG1582">
        <f>IFERROR(SMALL(AG346:AG1024,ROW()-ROW($AG$1027)+1),"")</f>
        <v>0</v>
      </c>
      <c r="AH1582">
        <f>IFERROR(SMALL(AH346:AH1024,ROW()-ROW($AH$1027)+1),"")</f>
        <v>0</v>
      </c>
      <c r="AI1582">
        <f>IFERROR(SMALL(AI346:AI1024,ROW()-ROW($AI$1027)+1),"")</f>
        <v>0</v>
      </c>
      <c r="AJ1582">
        <f>IFERROR(SMALL(AJ346:AJ1024,ROW()-ROW($AJ$1027)+1),"")</f>
        <v>0</v>
      </c>
      <c r="AM1582">
        <f>IFERROR(SMALL(AM346:AM1024,ROW()-ROW($AM$1027)+1),"")</f>
        <v>0</v>
      </c>
      <c r="AN1582">
        <f>IFERROR(SMALL(AN346:AN1024,ROW()-ROW($AN$1027)+1),"")</f>
        <v>0</v>
      </c>
      <c r="AO1582">
        <f>IFERROR(SMALL(AO346:AO1024,ROW()-ROW($AO$1027)+1),"")</f>
        <v>0</v>
      </c>
      <c r="AP1582">
        <f>IFERROR(SMALL(AP346:AP1024,ROW()-ROW($AP$1027)+1),"")</f>
        <v>0</v>
      </c>
      <c r="AQ1582">
        <f>IFERROR(SMALL(AQ346:AQ1024,ROW()-ROW($AQ$1027)+1),"")</f>
        <v>0</v>
      </c>
      <c r="AR1582">
        <f>IFERROR(SMALL(AR346:AR1024,ROW()-ROW($AR$1027)+1),"")</f>
        <v>0</v>
      </c>
      <c r="AS1582">
        <f>IFERROR(SMALL(AS346:AS1024,ROW()-ROW($AS$1027)+1),"")</f>
        <v>0</v>
      </c>
      <c r="AT1582">
        <f>IFERROR(SMALL(AT346:AT1024,ROW()-ROW($AT$1027)+1),"")</f>
        <v>0</v>
      </c>
      <c r="AU1582">
        <f>IFERROR(SMALL(AU346:AU1024,ROW()-ROW($AU$1027)+1),"")</f>
        <v>0</v>
      </c>
      <c r="AV1582">
        <f>IFERROR(SMALL(AV346:AV1024,ROW()-ROW($AV$1027)+1),"")</f>
        <v>0</v>
      </c>
      <c r="AW1582">
        <f>IFERROR(SMALL(AW346:AW1024,ROW()-ROW($AW$1027)+1),"")</f>
        <v>0</v>
      </c>
      <c r="AX1582">
        <f>IFERROR(SMALL(AX346:AX1024,ROW()-ROW($AX$1027)+1),"")</f>
        <v>0</v>
      </c>
      <c r="AY1582">
        <f>IFERROR(SMALL(AY346:AY1024,ROW()-ROW($AY$1027)+1),"")</f>
        <v>0</v>
      </c>
      <c r="AZ1582">
        <f>IFERROR(SMALL(AZ346:AZ1024,ROW()-ROW($AZ$1027)+1),"")</f>
        <v>0</v>
      </c>
      <c r="BA1582">
        <f>IFERROR(SMALL(BA346:BA1024,ROW()-ROW($BA$1027)+1),"")</f>
        <v>0</v>
      </c>
      <c r="BB1582">
        <f>IFERROR(SMALL(BB346:BB1024,ROW()-ROW($BB$1027)+1),"")</f>
        <v>0</v>
      </c>
      <c r="BC1582">
        <f>IFERROR(SMALL(BC346:BC1024,ROW()-ROW($BC$1027)+1),"")</f>
        <v>0</v>
      </c>
      <c r="BD1582">
        <f>IFERROR(SMALL(BD346:BD1024,ROW()-ROW($BD$1027)+1),"")</f>
        <v>0</v>
      </c>
      <c r="BE1582">
        <f>IFERROR(SMALL(BE346:BE1024,ROW()-ROW($BE$1027)+1),"")</f>
        <v>0</v>
      </c>
      <c r="BF1582">
        <f>IFERROR(SMALL(BF346:BF1024,ROW()-ROW($BF$1027)+1),"")</f>
        <v>0</v>
      </c>
      <c r="BG1582">
        <f>IFERROR(SMALL(BG346:BG1024,ROW()-ROW($BG$1027)+1),"")</f>
        <v>0</v>
      </c>
      <c r="BH1582">
        <f>IFERROR(SMALL(BH346:BH1024,ROW()-ROW($BH$1027)+1),"")</f>
        <v>0</v>
      </c>
      <c r="BI1582">
        <f>IFERROR(SMALL(BI346:BI1024,ROW()-ROW($BI$1027)+1),"")</f>
        <v>0</v>
      </c>
      <c r="BJ1582">
        <f>IFERROR(SMALL(BJ346:BJ1024,ROW()-ROW($BJ$1027)+1),"")</f>
        <v>0</v>
      </c>
      <c r="BK1582">
        <f>IFERROR(SMALL(BK346:BK1024,ROW()-ROW($BK$1027)+1),"")</f>
        <v>0</v>
      </c>
      <c r="BL1582">
        <f>IFERROR(SMALL(BL346:BL1024,ROW()-ROW($BL$1027)+1),"")</f>
        <v>0</v>
      </c>
      <c r="BM1582">
        <f>IFERROR(SMALL(BM346:BM1024,ROW()-ROW($BM$1027)+1),"")</f>
        <v>0</v>
      </c>
      <c r="BN1582">
        <f>IFERROR(SMALL(BN346:BN1024,ROW()-ROW($BN$1027)+1),"")</f>
        <v>0</v>
      </c>
      <c r="BO1582">
        <f>IFERROR(SMALL(BO346:BO1024,ROW()-ROW($BO$1027)+1),"")</f>
        <v>0</v>
      </c>
      <c r="BP1582">
        <f>IFERROR(SMALL(BP346:BP1024,ROW()-ROW($BP$1027)+1),"")</f>
        <v>0</v>
      </c>
      <c r="BQ1582">
        <f>IFERROR(SMALL(BQ346:BQ1024,ROW()-ROW($BQ$1027)+1),"")</f>
        <v>0</v>
      </c>
      <c r="BR1582">
        <f>IFERROR(SMALL(BR346:BR1024,ROW()-ROW($BR$1027)+1),"")</f>
        <v>0</v>
      </c>
    </row>
    <row r="1583" spans="5:70">
      <c r="E1583">
        <f>IFERROR(SMALL(E346:E1024,ROW()-ROW($E$1027)+1),"")</f>
        <v>0</v>
      </c>
      <c r="F1583">
        <f>IFERROR(SMALL(F346:F1024,ROW()-ROW($F$1027)+1),"")</f>
        <v>0</v>
      </c>
      <c r="G1583">
        <f>IFERROR(SMALL(G346:G1024,ROW()-ROW($G$1027)+1),"")</f>
        <v>0</v>
      </c>
      <c r="H1583">
        <f>IFERROR(SMALL(H346:H1024,ROW()-ROW($H$1027)+1),"")</f>
        <v>0</v>
      </c>
      <c r="I1583">
        <f>IFERROR(SMALL(I346:I1024,ROW()-ROW($I$1027)+1),"")</f>
        <v>0</v>
      </c>
      <c r="J1583">
        <f>IFERROR(SMALL(J346:J1024,ROW()-ROW($J$1027)+1),"")</f>
        <v>0</v>
      </c>
      <c r="K1583">
        <f>IFERROR(SMALL(K346:K1024,ROW()-ROW($K$1027)+1),"")</f>
        <v>0</v>
      </c>
      <c r="L1583">
        <f>IFERROR(SMALL(L346:L1024,ROW()-ROW($L$1027)+1),"")</f>
        <v>0</v>
      </c>
      <c r="M1583">
        <f>IFERROR(SMALL(M346:M1024,ROW()-ROW($M$1027)+1),"")</f>
        <v>0</v>
      </c>
      <c r="N1583">
        <f>IFERROR(SMALL(N346:N1024,ROW()-ROW($N$1027)+1),"")</f>
        <v>0</v>
      </c>
      <c r="O1583">
        <f>IFERROR(SMALL(O346:O1024,ROW()-ROW($O$1027)+1),"")</f>
        <v>0</v>
      </c>
      <c r="P1583">
        <f>IFERROR(SMALL(P346:P1024,ROW()-ROW($P$1027)+1),"")</f>
        <v>0</v>
      </c>
      <c r="Q1583">
        <f>IFERROR(SMALL(Q346:Q1024,ROW()-ROW($Q$1027)+1),"")</f>
        <v>0</v>
      </c>
      <c r="R1583">
        <f>IFERROR(SMALL(R346:R1024,ROW()-ROW($R$1027)+1),"")</f>
        <v>0</v>
      </c>
      <c r="S1583">
        <f>IFERROR(SMALL(S346:S1024,ROW()-ROW($S$1027)+1),"")</f>
        <v>0</v>
      </c>
      <c r="T1583">
        <f>IFERROR(SMALL(T346:T1024,ROW()-ROW($T$1027)+1),"")</f>
        <v>0</v>
      </c>
      <c r="U1583">
        <f>IFERROR(SMALL(U346:U1024,ROW()-ROW($U$1027)+1),"")</f>
        <v>0</v>
      </c>
      <c r="V1583">
        <f>IFERROR(SMALL(V346:V1024,ROW()-ROW($V$1027)+1),"")</f>
        <v>0</v>
      </c>
      <c r="W1583">
        <f>IFERROR(SMALL(W346:W1024,ROW()-ROW($W$1027)+1),"")</f>
        <v>0</v>
      </c>
      <c r="X1583">
        <f>IFERROR(SMALL(X346:X1024,ROW()-ROW($X$1027)+1),"")</f>
        <v>0</v>
      </c>
      <c r="Y1583">
        <f>IFERROR(SMALL(Y346:Y1024,ROW()-ROW($Y$1027)+1),"")</f>
        <v>0</v>
      </c>
      <c r="Z1583">
        <f>IFERROR(SMALL(Z346:Z1024,ROW()-ROW($Z$1027)+1),"")</f>
        <v>0</v>
      </c>
      <c r="AA1583">
        <f>IFERROR(SMALL(AA346:AA1024,ROW()-ROW($AA$1027)+1),"")</f>
        <v>0</v>
      </c>
      <c r="AB1583">
        <f>IFERROR(SMALL(AB346:AB1024,ROW()-ROW($AB$1027)+1),"")</f>
        <v>0</v>
      </c>
      <c r="AC1583">
        <f>IFERROR(SMALL(AC346:AC1024,ROW()-ROW($AC$1027)+1),"")</f>
        <v>0</v>
      </c>
      <c r="AD1583">
        <f>IFERROR(SMALL(AD346:AD1024,ROW()-ROW($AD$1027)+1),"")</f>
        <v>0</v>
      </c>
      <c r="AE1583">
        <f>IFERROR(SMALL(AE346:AE1024,ROW()-ROW($AE$1027)+1),"")</f>
        <v>0</v>
      </c>
      <c r="AF1583">
        <f>IFERROR(SMALL(AF346:AF1024,ROW()-ROW($AF$1027)+1),"")</f>
        <v>0</v>
      </c>
      <c r="AG1583">
        <f>IFERROR(SMALL(AG346:AG1024,ROW()-ROW($AG$1027)+1),"")</f>
        <v>0</v>
      </c>
      <c r="AH1583">
        <f>IFERROR(SMALL(AH346:AH1024,ROW()-ROW($AH$1027)+1),"")</f>
        <v>0</v>
      </c>
      <c r="AI1583">
        <f>IFERROR(SMALL(AI346:AI1024,ROW()-ROW($AI$1027)+1),"")</f>
        <v>0</v>
      </c>
      <c r="AJ1583">
        <f>IFERROR(SMALL(AJ346:AJ1024,ROW()-ROW($AJ$1027)+1),"")</f>
        <v>0</v>
      </c>
      <c r="AM1583">
        <f>IFERROR(SMALL(AM346:AM1024,ROW()-ROW($AM$1027)+1),"")</f>
        <v>0</v>
      </c>
      <c r="AN1583">
        <f>IFERROR(SMALL(AN346:AN1024,ROW()-ROW($AN$1027)+1),"")</f>
        <v>0</v>
      </c>
      <c r="AO1583">
        <f>IFERROR(SMALL(AO346:AO1024,ROW()-ROW($AO$1027)+1),"")</f>
        <v>0</v>
      </c>
      <c r="AP1583">
        <f>IFERROR(SMALL(AP346:AP1024,ROW()-ROW($AP$1027)+1),"")</f>
        <v>0</v>
      </c>
      <c r="AQ1583">
        <f>IFERROR(SMALL(AQ346:AQ1024,ROW()-ROW($AQ$1027)+1),"")</f>
        <v>0</v>
      </c>
      <c r="AR1583">
        <f>IFERROR(SMALL(AR346:AR1024,ROW()-ROW($AR$1027)+1),"")</f>
        <v>0</v>
      </c>
      <c r="AS1583">
        <f>IFERROR(SMALL(AS346:AS1024,ROW()-ROW($AS$1027)+1),"")</f>
        <v>0</v>
      </c>
      <c r="AT1583">
        <f>IFERROR(SMALL(AT346:AT1024,ROW()-ROW($AT$1027)+1),"")</f>
        <v>0</v>
      </c>
      <c r="AU1583">
        <f>IFERROR(SMALL(AU346:AU1024,ROW()-ROW($AU$1027)+1),"")</f>
        <v>0</v>
      </c>
      <c r="AV1583">
        <f>IFERROR(SMALL(AV346:AV1024,ROW()-ROW($AV$1027)+1),"")</f>
        <v>0</v>
      </c>
      <c r="AW1583">
        <f>IFERROR(SMALL(AW346:AW1024,ROW()-ROW($AW$1027)+1),"")</f>
        <v>0</v>
      </c>
      <c r="AX1583">
        <f>IFERROR(SMALL(AX346:AX1024,ROW()-ROW($AX$1027)+1),"")</f>
        <v>0</v>
      </c>
      <c r="AY1583">
        <f>IFERROR(SMALL(AY346:AY1024,ROW()-ROW($AY$1027)+1),"")</f>
        <v>0</v>
      </c>
      <c r="AZ1583">
        <f>IFERROR(SMALL(AZ346:AZ1024,ROW()-ROW($AZ$1027)+1),"")</f>
        <v>0</v>
      </c>
      <c r="BA1583">
        <f>IFERROR(SMALL(BA346:BA1024,ROW()-ROW($BA$1027)+1),"")</f>
        <v>0</v>
      </c>
      <c r="BB1583">
        <f>IFERROR(SMALL(BB346:BB1024,ROW()-ROW($BB$1027)+1),"")</f>
        <v>0</v>
      </c>
      <c r="BC1583">
        <f>IFERROR(SMALL(BC346:BC1024,ROW()-ROW($BC$1027)+1),"")</f>
        <v>0</v>
      </c>
      <c r="BD1583">
        <f>IFERROR(SMALL(BD346:BD1024,ROW()-ROW($BD$1027)+1),"")</f>
        <v>0</v>
      </c>
      <c r="BE1583">
        <f>IFERROR(SMALL(BE346:BE1024,ROW()-ROW($BE$1027)+1),"")</f>
        <v>0</v>
      </c>
      <c r="BF1583">
        <f>IFERROR(SMALL(BF346:BF1024,ROW()-ROW($BF$1027)+1),"")</f>
        <v>0</v>
      </c>
      <c r="BG1583">
        <f>IFERROR(SMALL(BG346:BG1024,ROW()-ROW($BG$1027)+1),"")</f>
        <v>0</v>
      </c>
      <c r="BH1583">
        <f>IFERROR(SMALL(BH346:BH1024,ROW()-ROW($BH$1027)+1),"")</f>
        <v>0</v>
      </c>
      <c r="BI1583">
        <f>IFERROR(SMALL(BI346:BI1024,ROW()-ROW($BI$1027)+1),"")</f>
        <v>0</v>
      </c>
      <c r="BJ1583">
        <f>IFERROR(SMALL(BJ346:BJ1024,ROW()-ROW($BJ$1027)+1),"")</f>
        <v>0</v>
      </c>
      <c r="BK1583">
        <f>IFERROR(SMALL(BK346:BK1024,ROW()-ROW($BK$1027)+1),"")</f>
        <v>0</v>
      </c>
      <c r="BL1583">
        <f>IFERROR(SMALL(BL346:BL1024,ROW()-ROW($BL$1027)+1),"")</f>
        <v>0</v>
      </c>
      <c r="BM1583">
        <f>IFERROR(SMALL(BM346:BM1024,ROW()-ROW($BM$1027)+1),"")</f>
        <v>0</v>
      </c>
      <c r="BN1583">
        <f>IFERROR(SMALL(BN346:BN1024,ROW()-ROW($BN$1027)+1),"")</f>
        <v>0</v>
      </c>
      <c r="BO1583">
        <f>IFERROR(SMALL(BO346:BO1024,ROW()-ROW($BO$1027)+1),"")</f>
        <v>0</v>
      </c>
      <c r="BP1583">
        <f>IFERROR(SMALL(BP346:BP1024,ROW()-ROW($BP$1027)+1),"")</f>
        <v>0</v>
      </c>
      <c r="BQ1583">
        <f>IFERROR(SMALL(BQ346:BQ1024,ROW()-ROW($BQ$1027)+1),"")</f>
        <v>0</v>
      </c>
      <c r="BR1583">
        <f>IFERROR(SMALL(BR346:BR1024,ROW()-ROW($BR$1027)+1),"")</f>
        <v>0</v>
      </c>
    </row>
    <row r="1584" spans="5:70">
      <c r="E1584">
        <f>IFERROR(SMALL(E346:E1024,ROW()-ROW($E$1027)+1),"")</f>
        <v>0</v>
      </c>
      <c r="F1584">
        <f>IFERROR(SMALL(F346:F1024,ROW()-ROW($F$1027)+1),"")</f>
        <v>0</v>
      </c>
      <c r="G1584">
        <f>IFERROR(SMALL(G346:G1024,ROW()-ROW($G$1027)+1),"")</f>
        <v>0</v>
      </c>
      <c r="H1584">
        <f>IFERROR(SMALL(H346:H1024,ROW()-ROW($H$1027)+1),"")</f>
        <v>0</v>
      </c>
      <c r="I1584">
        <f>IFERROR(SMALL(I346:I1024,ROW()-ROW($I$1027)+1),"")</f>
        <v>0</v>
      </c>
      <c r="J1584">
        <f>IFERROR(SMALL(J346:J1024,ROW()-ROW($J$1027)+1),"")</f>
        <v>0</v>
      </c>
      <c r="K1584">
        <f>IFERROR(SMALL(K346:K1024,ROW()-ROW($K$1027)+1),"")</f>
        <v>0</v>
      </c>
      <c r="L1584">
        <f>IFERROR(SMALL(L346:L1024,ROW()-ROW($L$1027)+1),"")</f>
        <v>0</v>
      </c>
      <c r="M1584">
        <f>IFERROR(SMALL(M346:M1024,ROW()-ROW($M$1027)+1),"")</f>
        <v>0</v>
      </c>
      <c r="N1584">
        <f>IFERROR(SMALL(N346:N1024,ROW()-ROW($N$1027)+1),"")</f>
        <v>0</v>
      </c>
      <c r="O1584">
        <f>IFERROR(SMALL(O346:O1024,ROW()-ROW($O$1027)+1),"")</f>
        <v>0</v>
      </c>
      <c r="P1584">
        <f>IFERROR(SMALL(P346:P1024,ROW()-ROW($P$1027)+1),"")</f>
        <v>0</v>
      </c>
      <c r="Q1584">
        <f>IFERROR(SMALL(Q346:Q1024,ROW()-ROW($Q$1027)+1),"")</f>
        <v>0</v>
      </c>
      <c r="R1584">
        <f>IFERROR(SMALL(R346:R1024,ROW()-ROW($R$1027)+1),"")</f>
        <v>0</v>
      </c>
      <c r="S1584">
        <f>IFERROR(SMALL(S346:S1024,ROW()-ROW($S$1027)+1),"")</f>
        <v>0</v>
      </c>
      <c r="T1584">
        <f>IFERROR(SMALL(T346:T1024,ROW()-ROW($T$1027)+1),"")</f>
        <v>0</v>
      </c>
      <c r="U1584">
        <f>IFERROR(SMALL(U346:U1024,ROW()-ROW($U$1027)+1),"")</f>
        <v>0</v>
      </c>
      <c r="V1584">
        <f>IFERROR(SMALL(V346:V1024,ROW()-ROW($V$1027)+1),"")</f>
        <v>0</v>
      </c>
      <c r="W1584">
        <f>IFERROR(SMALL(W346:W1024,ROW()-ROW($W$1027)+1),"")</f>
        <v>0</v>
      </c>
      <c r="X1584">
        <f>IFERROR(SMALL(X346:X1024,ROW()-ROW($X$1027)+1),"")</f>
        <v>0</v>
      </c>
      <c r="Y1584">
        <f>IFERROR(SMALL(Y346:Y1024,ROW()-ROW($Y$1027)+1),"")</f>
        <v>0</v>
      </c>
      <c r="Z1584">
        <f>IFERROR(SMALL(Z346:Z1024,ROW()-ROW($Z$1027)+1),"")</f>
        <v>0</v>
      </c>
      <c r="AA1584">
        <f>IFERROR(SMALL(AA346:AA1024,ROW()-ROW($AA$1027)+1),"")</f>
        <v>0</v>
      </c>
      <c r="AB1584">
        <f>IFERROR(SMALL(AB346:AB1024,ROW()-ROW($AB$1027)+1),"")</f>
        <v>0</v>
      </c>
      <c r="AC1584">
        <f>IFERROR(SMALL(AC346:AC1024,ROW()-ROW($AC$1027)+1),"")</f>
        <v>0</v>
      </c>
      <c r="AD1584">
        <f>IFERROR(SMALL(AD346:AD1024,ROW()-ROW($AD$1027)+1),"")</f>
        <v>0</v>
      </c>
      <c r="AE1584">
        <f>IFERROR(SMALL(AE346:AE1024,ROW()-ROW($AE$1027)+1),"")</f>
        <v>0</v>
      </c>
      <c r="AF1584">
        <f>IFERROR(SMALL(AF346:AF1024,ROW()-ROW($AF$1027)+1),"")</f>
        <v>0</v>
      </c>
      <c r="AG1584">
        <f>IFERROR(SMALL(AG346:AG1024,ROW()-ROW($AG$1027)+1),"")</f>
        <v>0</v>
      </c>
      <c r="AH1584">
        <f>IFERROR(SMALL(AH346:AH1024,ROW()-ROW($AH$1027)+1),"")</f>
        <v>0</v>
      </c>
      <c r="AI1584">
        <f>IFERROR(SMALL(AI346:AI1024,ROW()-ROW($AI$1027)+1),"")</f>
        <v>0</v>
      </c>
      <c r="AJ1584">
        <f>IFERROR(SMALL(AJ346:AJ1024,ROW()-ROW($AJ$1027)+1),"")</f>
        <v>0</v>
      </c>
      <c r="AM1584">
        <f>IFERROR(SMALL(AM346:AM1024,ROW()-ROW($AM$1027)+1),"")</f>
        <v>0</v>
      </c>
      <c r="AN1584">
        <f>IFERROR(SMALL(AN346:AN1024,ROW()-ROW($AN$1027)+1),"")</f>
        <v>0</v>
      </c>
      <c r="AO1584">
        <f>IFERROR(SMALL(AO346:AO1024,ROW()-ROW($AO$1027)+1),"")</f>
        <v>0</v>
      </c>
      <c r="AP1584">
        <f>IFERROR(SMALL(AP346:AP1024,ROW()-ROW($AP$1027)+1),"")</f>
        <v>0</v>
      </c>
      <c r="AQ1584">
        <f>IFERROR(SMALL(AQ346:AQ1024,ROW()-ROW($AQ$1027)+1),"")</f>
        <v>0</v>
      </c>
      <c r="AR1584">
        <f>IFERROR(SMALL(AR346:AR1024,ROW()-ROW($AR$1027)+1),"")</f>
        <v>0</v>
      </c>
      <c r="AS1584">
        <f>IFERROR(SMALL(AS346:AS1024,ROW()-ROW($AS$1027)+1),"")</f>
        <v>0</v>
      </c>
      <c r="AT1584">
        <f>IFERROR(SMALL(AT346:AT1024,ROW()-ROW($AT$1027)+1),"")</f>
        <v>0</v>
      </c>
      <c r="AU1584">
        <f>IFERROR(SMALL(AU346:AU1024,ROW()-ROW($AU$1027)+1),"")</f>
        <v>0</v>
      </c>
      <c r="AV1584">
        <f>IFERROR(SMALL(AV346:AV1024,ROW()-ROW($AV$1027)+1),"")</f>
        <v>0</v>
      </c>
      <c r="AW1584">
        <f>IFERROR(SMALL(AW346:AW1024,ROW()-ROW($AW$1027)+1),"")</f>
        <v>0</v>
      </c>
      <c r="AX1584">
        <f>IFERROR(SMALL(AX346:AX1024,ROW()-ROW($AX$1027)+1),"")</f>
        <v>0</v>
      </c>
      <c r="AY1584">
        <f>IFERROR(SMALL(AY346:AY1024,ROW()-ROW($AY$1027)+1),"")</f>
        <v>0</v>
      </c>
      <c r="AZ1584">
        <f>IFERROR(SMALL(AZ346:AZ1024,ROW()-ROW($AZ$1027)+1),"")</f>
        <v>0</v>
      </c>
      <c r="BA1584">
        <f>IFERROR(SMALL(BA346:BA1024,ROW()-ROW($BA$1027)+1),"")</f>
        <v>0</v>
      </c>
      <c r="BB1584">
        <f>IFERROR(SMALL(BB346:BB1024,ROW()-ROW($BB$1027)+1),"")</f>
        <v>0</v>
      </c>
      <c r="BC1584">
        <f>IFERROR(SMALL(BC346:BC1024,ROW()-ROW($BC$1027)+1),"")</f>
        <v>0</v>
      </c>
      <c r="BD1584">
        <f>IFERROR(SMALL(BD346:BD1024,ROW()-ROW($BD$1027)+1),"")</f>
        <v>0</v>
      </c>
      <c r="BE1584">
        <f>IFERROR(SMALL(BE346:BE1024,ROW()-ROW($BE$1027)+1),"")</f>
        <v>0</v>
      </c>
      <c r="BF1584">
        <f>IFERROR(SMALL(BF346:BF1024,ROW()-ROW($BF$1027)+1),"")</f>
        <v>0</v>
      </c>
      <c r="BG1584">
        <f>IFERROR(SMALL(BG346:BG1024,ROW()-ROW($BG$1027)+1),"")</f>
        <v>0</v>
      </c>
      <c r="BH1584">
        <f>IFERROR(SMALL(BH346:BH1024,ROW()-ROW($BH$1027)+1),"")</f>
        <v>0</v>
      </c>
      <c r="BI1584">
        <f>IFERROR(SMALL(BI346:BI1024,ROW()-ROW($BI$1027)+1),"")</f>
        <v>0</v>
      </c>
      <c r="BJ1584">
        <f>IFERROR(SMALL(BJ346:BJ1024,ROW()-ROW($BJ$1027)+1),"")</f>
        <v>0</v>
      </c>
      <c r="BK1584">
        <f>IFERROR(SMALL(BK346:BK1024,ROW()-ROW($BK$1027)+1),"")</f>
        <v>0</v>
      </c>
      <c r="BL1584">
        <f>IFERROR(SMALL(BL346:BL1024,ROW()-ROW($BL$1027)+1),"")</f>
        <v>0</v>
      </c>
      <c r="BM1584">
        <f>IFERROR(SMALL(BM346:BM1024,ROW()-ROW($BM$1027)+1),"")</f>
        <v>0</v>
      </c>
      <c r="BN1584">
        <f>IFERROR(SMALL(BN346:BN1024,ROW()-ROW($BN$1027)+1),"")</f>
        <v>0</v>
      </c>
      <c r="BO1584">
        <f>IFERROR(SMALL(BO346:BO1024,ROW()-ROW($BO$1027)+1),"")</f>
        <v>0</v>
      </c>
      <c r="BP1584">
        <f>IFERROR(SMALL(BP346:BP1024,ROW()-ROW($BP$1027)+1),"")</f>
        <v>0</v>
      </c>
      <c r="BQ1584">
        <f>IFERROR(SMALL(BQ346:BQ1024,ROW()-ROW($BQ$1027)+1),"")</f>
        <v>0</v>
      </c>
      <c r="BR1584">
        <f>IFERROR(SMALL(BR346:BR1024,ROW()-ROW($BR$1027)+1),"")</f>
        <v>0</v>
      </c>
    </row>
    <row r="1585" spans="5:70">
      <c r="E1585">
        <f>IFERROR(SMALL(E346:E1024,ROW()-ROW($E$1027)+1),"")</f>
        <v>0</v>
      </c>
      <c r="F1585">
        <f>IFERROR(SMALL(F346:F1024,ROW()-ROW($F$1027)+1),"")</f>
        <v>0</v>
      </c>
      <c r="G1585">
        <f>IFERROR(SMALL(G346:G1024,ROW()-ROW($G$1027)+1),"")</f>
        <v>0</v>
      </c>
      <c r="H1585">
        <f>IFERROR(SMALL(H346:H1024,ROW()-ROW($H$1027)+1),"")</f>
        <v>0</v>
      </c>
      <c r="I1585">
        <f>IFERROR(SMALL(I346:I1024,ROW()-ROW($I$1027)+1),"")</f>
        <v>0</v>
      </c>
      <c r="J1585">
        <f>IFERROR(SMALL(J346:J1024,ROW()-ROW($J$1027)+1),"")</f>
        <v>0</v>
      </c>
      <c r="K1585">
        <f>IFERROR(SMALL(K346:K1024,ROW()-ROW($K$1027)+1),"")</f>
        <v>0</v>
      </c>
      <c r="L1585">
        <f>IFERROR(SMALL(L346:L1024,ROW()-ROW($L$1027)+1),"")</f>
        <v>0</v>
      </c>
      <c r="M1585">
        <f>IFERROR(SMALL(M346:M1024,ROW()-ROW($M$1027)+1),"")</f>
        <v>0</v>
      </c>
      <c r="N1585">
        <f>IFERROR(SMALL(N346:N1024,ROW()-ROW($N$1027)+1),"")</f>
        <v>0</v>
      </c>
      <c r="O1585">
        <f>IFERROR(SMALL(O346:O1024,ROW()-ROW($O$1027)+1),"")</f>
        <v>0</v>
      </c>
      <c r="P1585">
        <f>IFERROR(SMALL(P346:P1024,ROW()-ROW($P$1027)+1),"")</f>
        <v>0</v>
      </c>
      <c r="Q1585">
        <f>IFERROR(SMALL(Q346:Q1024,ROW()-ROW($Q$1027)+1),"")</f>
        <v>0</v>
      </c>
      <c r="R1585">
        <f>IFERROR(SMALL(R346:R1024,ROW()-ROW($R$1027)+1),"")</f>
        <v>0</v>
      </c>
      <c r="S1585">
        <f>IFERROR(SMALL(S346:S1024,ROW()-ROW($S$1027)+1),"")</f>
        <v>0</v>
      </c>
      <c r="T1585">
        <f>IFERROR(SMALL(T346:T1024,ROW()-ROW($T$1027)+1),"")</f>
        <v>0</v>
      </c>
      <c r="U1585">
        <f>IFERROR(SMALL(U346:U1024,ROW()-ROW($U$1027)+1),"")</f>
        <v>0</v>
      </c>
      <c r="V1585">
        <f>IFERROR(SMALL(V346:V1024,ROW()-ROW($V$1027)+1),"")</f>
        <v>0</v>
      </c>
      <c r="W1585">
        <f>IFERROR(SMALL(W346:W1024,ROW()-ROW($W$1027)+1),"")</f>
        <v>0</v>
      </c>
      <c r="X1585">
        <f>IFERROR(SMALL(X346:X1024,ROW()-ROW($X$1027)+1),"")</f>
        <v>0</v>
      </c>
      <c r="Y1585">
        <f>IFERROR(SMALL(Y346:Y1024,ROW()-ROW($Y$1027)+1),"")</f>
        <v>0</v>
      </c>
      <c r="Z1585">
        <f>IFERROR(SMALL(Z346:Z1024,ROW()-ROW($Z$1027)+1),"")</f>
        <v>0</v>
      </c>
      <c r="AA1585">
        <f>IFERROR(SMALL(AA346:AA1024,ROW()-ROW($AA$1027)+1),"")</f>
        <v>0</v>
      </c>
      <c r="AB1585">
        <f>IFERROR(SMALL(AB346:AB1024,ROW()-ROW($AB$1027)+1),"")</f>
        <v>0</v>
      </c>
      <c r="AC1585">
        <f>IFERROR(SMALL(AC346:AC1024,ROW()-ROW($AC$1027)+1),"")</f>
        <v>0</v>
      </c>
      <c r="AD1585">
        <f>IFERROR(SMALL(AD346:AD1024,ROW()-ROW($AD$1027)+1),"")</f>
        <v>0</v>
      </c>
      <c r="AE1585">
        <f>IFERROR(SMALL(AE346:AE1024,ROW()-ROW($AE$1027)+1),"")</f>
        <v>0</v>
      </c>
      <c r="AF1585">
        <f>IFERROR(SMALL(AF346:AF1024,ROW()-ROW($AF$1027)+1),"")</f>
        <v>0</v>
      </c>
      <c r="AG1585">
        <f>IFERROR(SMALL(AG346:AG1024,ROW()-ROW($AG$1027)+1),"")</f>
        <v>0</v>
      </c>
      <c r="AH1585">
        <f>IFERROR(SMALL(AH346:AH1024,ROW()-ROW($AH$1027)+1),"")</f>
        <v>0</v>
      </c>
      <c r="AI1585">
        <f>IFERROR(SMALL(AI346:AI1024,ROW()-ROW($AI$1027)+1),"")</f>
        <v>0</v>
      </c>
      <c r="AJ1585">
        <f>IFERROR(SMALL(AJ346:AJ1024,ROW()-ROW($AJ$1027)+1),"")</f>
        <v>0</v>
      </c>
      <c r="AM1585">
        <f>IFERROR(SMALL(AM346:AM1024,ROW()-ROW($AM$1027)+1),"")</f>
        <v>0</v>
      </c>
      <c r="AN1585">
        <f>IFERROR(SMALL(AN346:AN1024,ROW()-ROW($AN$1027)+1),"")</f>
        <v>0</v>
      </c>
      <c r="AO1585">
        <f>IFERROR(SMALL(AO346:AO1024,ROW()-ROW($AO$1027)+1),"")</f>
        <v>0</v>
      </c>
      <c r="AP1585">
        <f>IFERROR(SMALL(AP346:AP1024,ROW()-ROW($AP$1027)+1),"")</f>
        <v>0</v>
      </c>
      <c r="AQ1585">
        <f>IFERROR(SMALL(AQ346:AQ1024,ROW()-ROW($AQ$1027)+1),"")</f>
        <v>0</v>
      </c>
      <c r="AR1585">
        <f>IFERROR(SMALL(AR346:AR1024,ROW()-ROW($AR$1027)+1),"")</f>
        <v>0</v>
      </c>
      <c r="AS1585">
        <f>IFERROR(SMALL(AS346:AS1024,ROW()-ROW($AS$1027)+1),"")</f>
        <v>0</v>
      </c>
      <c r="AT1585">
        <f>IFERROR(SMALL(AT346:AT1024,ROW()-ROW($AT$1027)+1),"")</f>
        <v>0</v>
      </c>
      <c r="AU1585">
        <f>IFERROR(SMALL(AU346:AU1024,ROW()-ROW($AU$1027)+1),"")</f>
        <v>0</v>
      </c>
      <c r="AV1585">
        <f>IFERROR(SMALL(AV346:AV1024,ROW()-ROW($AV$1027)+1),"")</f>
        <v>0</v>
      </c>
      <c r="AW1585">
        <f>IFERROR(SMALL(AW346:AW1024,ROW()-ROW($AW$1027)+1),"")</f>
        <v>0</v>
      </c>
      <c r="AX1585">
        <f>IFERROR(SMALL(AX346:AX1024,ROW()-ROW($AX$1027)+1),"")</f>
        <v>0</v>
      </c>
      <c r="AY1585">
        <f>IFERROR(SMALL(AY346:AY1024,ROW()-ROW($AY$1027)+1),"")</f>
        <v>0</v>
      </c>
      <c r="AZ1585">
        <f>IFERROR(SMALL(AZ346:AZ1024,ROW()-ROW($AZ$1027)+1),"")</f>
        <v>0</v>
      </c>
      <c r="BA1585">
        <f>IFERROR(SMALL(BA346:BA1024,ROW()-ROW($BA$1027)+1),"")</f>
        <v>0</v>
      </c>
      <c r="BB1585">
        <f>IFERROR(SMALL(BB346:BB1024,ROW()-ROW($BB$1027)+1),"")</f>
        <v>0</v>
      </c>
      <c r="BC1585">
        <f>IFERROR(SMALL(BC346:BC1024,ROW()-ROW($BC$1027)+1),"")</f>
        <v>0</v>
      </c>
      <c r="BD1585">
        <f>IFERROR(SMALL(BD346:BD1024,ROW()-ROW($BD$1027)+1),"")</f>
        <v>0</v>
      </c>
      <c r="BE1585">
        <f>IFERROR(SMALL(BE346:BE1024,ROW()-ROW($BE$1027)+1),"")</f>
        <v>0</v>
      </c>
      <c r="BF1585">
        <f>IFERROR(SMALL(BF346:BF1024,ROW()-ROW($BF$1027)+1),"")</f>
        <v>0</v>
      </c>
      <c r="BG1585">
        <f>IFERROR(SMALL(BG346:BG1024,ROW()-ROW($BG$1027)+1),"")</f>
        <v>0</v>
      </c>
      <c r="BH1585">
        <f>IFERROR(SMALL(BH346:BH1024,ROW()-ROW($BH$1027)+1),"")</f>
        <v>0</v>
      </c>
      <c r="BI1585">
        <f>IFERROR(SMALL(BI346:BI1024,ROW()-ROW($BI$1027)+1),"")</f>
        <v>0</v>
      </c>
      <c r="BJ1585">
        <f>IFERROR(SMALL(BJ346:BJ1024,ROW()-ROW($BJ$1027)+1),"")</f>
        <v>0</v>
      </c>
      <c r="BK1585">
        <f>IFERROR(SMALL(BK346:BK1024,ROW()-ROW($BK$1027)+1),"")</f>
        <v>0</v>
      </c>
      <c r="BL1585">
        <f>IFERROR(SMALL(BL346:BL1024,ROW()-ROW($BL$1027)+1),"")</f>
        <v>0</v>
      </c>
      <c r="BM1585">
        <f>IFERROR(SMALL(BM346:BM1024,ROW()-ROW($BM$1027)+1),"")</f>
        <v>0</v>
      </c>
      <c r="BN1585">
        <f>IFERROR(SMALL(BN346:BN1024,ROW()-ROW($BN$1027)+1),"")</f>
        <v>0</v>
      </c>
      <c r="BO1585">
        <f>IFERROR(SMALL(BO346:BO1024,ROW()-ROW($BO$1027)+1),"")</f>
        <v>0</v>
      </c>
      <c r="BP1585">
        <f>IFERROR(SMALL(BP346:BP1024,ROW()-ROW($BP$1027)+1),"")</f>
        <v>0</v>
      </c>
      <c r="BQ1585">
        <f>IFERROR(SMALL(BQ346:BQ1024,ROW()-ROW($BQ$1027)+1),"")</f>
        <v>0</v>
      </c>
      <c r="BR1585">
        <f>IFERROR(SMALL(BR346:BR1024,ROW()-ROW($BR$1027)+1),"")</f>
        <v>0</v>
      </c>
    </row>
    <row r="1586" spans="5:70">
      <c r="E1586">
        <f>IFERROR(SMALL(E346:E1024,ROW()-ROW($E$1027)+1),"")</f>
        <v>0</v>
      </c>
      <c r="F1586">
        <f>IFERROR(SMALL(F346:F1024,ROW()-ROW($F$1027)+1),"")</f>
        <v>0</v>
      </c>
      <c r="G1586">
        <f>IFERROR(SMALL(G346:G1024,ROW()-ROW($G$1027)+1),"")</f>
        <v>0</v>
      </c>
      <c r="H1586">
        <f>IFERROR(SMALL(H346:H1024,ROW()-ROW($H$1027)+1),"")</f>
        <v>0</v>
      </c>
      <c r="I1586">
        <f>IFERROR(SMALL(I346:I1024,ROW()-ROW($I$1027)+1),"")</f>
        <v>0</v>
      </c>
      <c r="J1586">
        <f>IFERROR(SMALL(J346:J1024,ROW()-ROW($J$1027)+1),"")</f>
        <v>0</v>
      </c>
      <c r="K1586">
        <f>IFERROR(SMALL(K346:K1024,ROW()-ROW($K$1027)+1),"")</f>
        <v>0</v>
      </c>
      <c r="L1586">
        <f>IFERROR(SMALL(L346:L1024,ROW()-ROW($L$1027)+1),"")</f>
        <v>0</v>
      </c>
      <c r="M1586">
        <f>IFERROR(SMALL(M346:M1024,ROW()-ROW($M$1027)+1),"")</f>
        <v>0</v>
      </c>
      <c r="N1586">
        <f>IFERROR(SMALL(N346:N1024,ROW()-ROW($N$1027)+1),"")</f>
        <v>0</v>
      </c>
      <c r="O1586">
        <f>IFERROR(SMALL(O346:O1024,ROW()-ROW($O$1027)+1),"")</f>
        <v>0</v>
      </c>
      <c r="P1586">
        <f>IFERROR(SMALL(P346:P1024,ROW()-ROW($P$1027)+1),"")</f>
        <v>0</v>
      </c>
      <c r="Q1586">
        <f>IFERROR(SMALL(Q346:Q1024,ROW()-ROW($Q$1027)+1),"")</f>
        <v>0</v>
      </c>
      <c r="R1586">
        <f>IFERROR(SMALL(R346:R1024,ROW()-ROW($R$1027)+1),"")</f>
        <v>0</v>
      </c>
      <c r="S1586">
        <f>IFERROR(SMALL(S346:S1024,ROW()-ROW($S$1027)+1),"")</f>
        <v>0</v>
      </c>
      <c r="T1586">
        <f>IFERROR(SMALL(T346:T1024,ROW()-ROW($T$1027)+1),"")</f>
        <v>0</v>
      </c>
      <c r="U1586">
        <f>IFERROR(SMALL(U346:U1024,ROW()-ROW($U$1027)+1),"")</f>
        <v>0</v>
      </c>
      <c r="V1586">
        <f>IFERROR(SMALL(V346:V1024,ROW()-ROW($V$1027)+1),"")</f>
        <v>0</v>
      </c>
      <c r="W1586">
        <f>IFERROR(SMALL(W346:W1024,ROW()-ROW($W$1027)+1),"")</f>
        <v>0</v>
      </c>
      <c r="X1586">
        <f>IFERROR(SMALL(X346:X1024,ROW()-ROW($X$1027)+1),"")</f>
        <v>0</v>
      </c>
      <c r="Y1586">
        <f>IFERROR(SMALL(Y346:Y1024,ROW()-ROW($Y$1027)+1),"")</f>
        <v>0</v>
      </c>
      <c r="Z1586">
        <f>IFERROR(SMALL(Z346:Z1024,ROW()-ROW($Z$1027)+1),"")</f>
        <v>0</v>
      </c>
      <c r="AA1586">
        <f>IFERROR(SMALL(AA346:AA1024,ROW()-ROW($AA$1027)+1),"")</f>
        <v>0</v>
      </c>
      <c r="AB1586">
        <f>IFERROR(SMALL(AB346:AB1024,ROW()-ROW($AB$1027)+1),"")</f>
        <v>0</v>
      </c>
      <c r="AC1586">
        <f>IFERROR(SMALL(AC346:AC1024,ROW()-ROW($AC$1027)+1),"")</f>
        <v>0</v>
      </c>
      <c r="AD1586">
        <f>IFERROR(SMALL(AD346:AD1024,ROW()-ROW($AD$1027)+1),"")</f>
        <v>0</v>
      </c>
      <c r="AE1586">
        <f>IFERROR(SMALL(AE346:AE1024,ROW()-ROW($AE$1027)+1),"")</f>
        <v>0</v>
      </c>
      <c r="AF1586">
        <f>IFERROR(SMALL(AF346:AF1024,ROW()-ROW($AF$1027)+1),"")</f>
        <v>0</v>
      </c>
      <c r="AG1586">
        <f>IFERROR(SMALL(AG346:AG1024,ROW()-ROW($AG$1027)+1),"")</f>
        <v>0</v>
      </c>
      <c r="AH1586">
        <f>IFERROR(SMALL(AH346:AH1024,ROW()-ROW($AH$1027)+1),"")</f>
        <v>0</v>
      </c>
      <c r="AI1586">
        <f>IFERROR(SMALL(AI346:AI1024,ROW()-ROW($AI$1027)+1),"")</f>
        <v>0</v>
      </c>
      <c r="AJ1586">
        <f>IFERROR(SMALL(AJ346:AJ1024,ROW()-ROW($AJ$1027)+1),"")</f>
        <v>0</v>
      </c>
      <c r="AM1586">
        <f>IFERROR(SMALL(AM346:AM1024,ROW()-ROW($AM$1027)+1),"")</f>
        <v>0</v>
      </c>
      <c r="AN1586">
        <f>IFERROR(SMALL(AN346:AN1024,ROW()-ROW($AN$1027)+1),"")</f>
        <v>0</v>
      </c>
      <c r="AO1586">
        <f>IFERROR(SMALL(AO346:AO1024,ROW()-ROW($AO$1027)+1),"")</f>
        <v>0</v>
      </c>
      <c r="AP1586">
        <f>IFERROR(SMALL(AP346:AP1024,ROW()-ROW($AP$1027)+1),"")</f>
        <v>0</v>
      </c>
      <c r="AQ1586">
        <f>IFERROR(SMALL(AQ346:AQ1024,ROW()-ROW($AQ$1027)+1),"")</f>
        <v>0</v>
      </c>
      <c r="AR1586">
        <f>IFERROR(SMALL(AR346:AR1024,ROW()-ROW($AR$1027)+1),"")</f>
        <v>0</v>
      </c>
      <c r="AS1586">
        <f>IFERROR(SMALL(AS346:AS1024,ROW()-ROW($AS$1027)+1),"")</f>
        <v>0</v>
      </c>
      <c r="AT1586">
        <f>IFERROR(SMALL(AT346:AT1024,ROW()-ROW($AT$1027)+1),"")</f>
        <v>0</v>
      </c>
      <c r="AU1586">
        <f>IFERROR(SMALL(AU346:AU1024,ROW()-ROW($AU$1027)+1),"")</f>
        <v>0</v>
      </c>
      <c r="AV1586">
        <f>IFERROR(SMALL(AV346:AV1024,ROW()-ROW($AV$1027)+1),"")</f>
        <v>0</v>
      </c>
      <c r="AW1586">
        <f>IFERROR(SMALL(AW346:AW1024,ROW()-ROW($AW$1027)+1),"")</f>
        <v>0</v>
      </c>
      <c r="AX1586">
        <f>IFERROR(SMALL(AX346:AX1024,ROW()-ROW($AX$1027)+1),"")</f>
        <v>0</v>
      </c>
      <c r="AY1586">
        <f>IFERROR(SMALL(AY346:AY1024,ROW()-ROW($AY$1027)+1),"")</f>
        <v>0</v>
      </c>
      <c r="AZ1586">
        <f>IFERROR(SMALL(AZ346:AZ1024,ROW()-ROW($AZ$1027)+1),"")</f>
        <v>0</v>
      </c>
      <c r="BA1586">
        <f>IFERROR(SMALL(BA346:BA1024,ROW()-ROW($BA$1027)+1),"")</f>
        <v>0</v>
      </c>
      <c r="BB1586">
        <f>IFERROR(SMALL(BB346:BB1024,ROW()-ROW($BB$1027)+1),"")</f>
        <v>0</v>
      </c>
      <c r="BC1586">
        <f>IFERROR(SMALL(BC346:BC1024,ROW()-ROW($BC$1027)+1),"")</f>
        <v>0</v>
      </c>
      <c r="BD1586">
        <f>IFERROR(SMALL(BD346:BD1024,ROW()-ROW($BD$1027)+1),"")</f>
        <v>0</v>
      </c>
      <c r="BE1586">
        <f>IFERROR(SMALL(BE346:BE1024,ROW()-ROW($BE$1027)+1),"")</f>
        <v>0</v>
      </c>
      <c r="BF1586">
        <f>IFERROR(SMALL(BF346:BF1024,ROW()-ROW($BF$1027)+1),"")</f>
        <v>0</v>
      </c>
      <c r="BG1586">
        <f>IFERROR(SMALL(BG346:BG1024,ROW()-ROW($BG$1027)+1),"")</f>
        <v>0</v>
      </c>
      <c r="BH1586">
        <f>IFERROR(SMALL(BH346:BH1024,ROW()-ROW($BH$1027)+1),"")</f>
        <v>0</v>
      </c>
      <c r="BI1586">
        <f>IFERROR(SMALL(BI346:BI1024,ROW()-ROW($BI$1027)+1),"")</f>
        <v>0</v>
      </c>
      <c r="BJ1586">
        <f>IFERROR(SMALL(BJ346:BJ1024,ROW()-ROW($BJ$1027)+1),"")</f>
        <v>0</v>
      </c>
      <c r="BK1586">
        <f>IFERROR(SMALL(BK346:BK1024,ROW()-ROW($BK$1027)+1),"")</f>
        <v>0</v>
      </c>
      <c r="BL1586">
        <f>IFERROR(SMALL(BL346:BL1024,ROW()-ROW($BL$1027)+1),"")</f>
        <v>0</v>
      </c>
      <c r="BM1586">
        <f>IFERROR(SMALL(BM346:BM1024,ROW()-ROW($BM$1027)+1),"")</f>
        <v>0</v>
      </c>
      <c r="BN1586">
        <f>IFERROR(SMALL(BN346:BN1024,ROW()-ROW($BN$1027)+1),"")</f>
        <v>0</v>
      </c>
      <c r="BO1586">
        <f>IFERROR(SMALL(BO346:BO1024,ROW()-ROW($BO$1027)+1),"")</f>
        <v>0</v>
      </c>
      <c r="BP1586">
        <f>IFERROR(SMALL(BP346:BP1024,ROW()-ROW($BP$1027)+1),"")</f>
        <v>0</v>
      </c>
      <c r="BQ1586">
        <f>IFERROR(SMALL(BQ346:BQ1024,ROW()-ROW($BQ$1027)+1),"")</f>
        <v>0</v>
      </c>
      <c r="BR1586">
        <f>IFERROR(SMALL(BR346:BR1024,ROW()-ROW($BR$1027)+1),"")</f>
        <v>0</v>
      </c>
    </row>
    <row r="1587" spans="5:70">
      <c r="E1587">
        <f>IFERROR(SMALL(E346:E1024,ROW()-ROW($E$1027)+1),"")</f>
        <v>0</v>
      </c>
      <c r="F1587">
        <f>IFERROR(SMALL(F346:F1024,ROW()-ROW($F$1027)+1),"")</f>
        <v>0</v>
      </c>
      <c r="G1587">
        <f>IFERROR(SMALL(G346:G1024,ROW()-ROW($G$1027)+1),"")</f>
        <v>0</v>
      </c>
      <c r="H1587">
        <f>IFERROR(SMALL(H346:H1024,ROW()-ROW($H$1027)+1),"")</f>
        <v>0</v>
      </c>
      <c r="I1587">
        <f>IFERROR(SMALL(I346:I1024,ROW()-ROW($I$1027)+1),"")</f>
        <v>0</v>
      </c>
      <c r="J1587">
        <f>IFERROR(SMALL(J346:J1024,ROW()-ROW($J$1027)+1),"")</f>
        <v>0</v>
      </c>
      <c r="K1587">
        <f>IFERROR(SMALL(K346:K1024,ROW()-ROW($K$1027)+1),"")</f>
        <v>0</v>
      </c>
      <c r="L1587">
        <f>IFERROR(SMALL(L346:L1024,ROW()-ROW($L$1027)+1),"")</f>
        <v>0</v>
      </c>
      <c r="M1587">
        <f>IFERROR(SMALL(M346:M1024,ROW()-ROW($M$1027)+1),"")</f>
        <v>0</v>
      </c>
      <c r="N1587">
        <f>IFERROR(SMALL(N346:N1024,ROW()-ROW($N$1027)+1),"")</f>
        <v>0</v>
      </c>
      <c r="O1587">
        <f>IFERROR(SMALL(O346:O1024,ROW()-ROW($O$1027)+1),"")</f>
        <v>0</v>
      </c>
      <c r="P1587">
        <f>IFERROR(SMALL(P346:P1024,ROW()-ROW($P$1027)+1),"")</f>
        <v>0</v>
      </c>
      <c r="Q1587">
        <f>IFERROR(SMALL(Q346:Q1024,ROW()-ROW($Q$1027)+1),"")</f>
        <v>0</v>
      </c>
      <c r="R1587">
        <f>IFERROR(SMALL(R346:R1024,ROW()-ROW($R$1027)+1),"")</f>
        <v>0</v>
      </c>
      <c r="S1587">
        <f>IFERROR(SMALL(S346:S1024,ROW()-ROW($S$1027)+1),"")</f>
        <v>0</v>
      </c>
      <c r="T1587">
        <f>IFERROR(SMALL(T346:T1024,ROW()-ROW($T$1027)+1),"")</f>
        <v>0</v>
      </c>
      <c r="U1587">
        <f>IFERROR(SMALL(U346:U1024,ROW()-ROW($U$1027)+1),"")</f>
        <v>0</v>
      </c>
      <c r="V1587">
        <f>IFERROR(SMALL(V346:V1024,ROW()-ROW($V$1027)+1),"")</f>
        <v>0</v>
      </c>
      <c r="W1587">
        <f>IFERROR(SMALL(W346:W1024,ROW()-ROW($W$1027)+1),"")</f>
        <v>0</v>
      </c>
      <c r="X1587">
        <f>IFERROR(SMALL(X346:X1024,ROW()-ROW($X$1027)+1),"")</f>
        <v>0</v>
      </c>
      <c r="Y1587">
        <f>IFERROR(SMALL(Y346:Y1024,ROW()-ROW($Y$1027)+1),"")</f>
        <v>0</v>
      </c>
      <c r="Z1587">
        <f>IFERROR(SMALL(Z346:Z1024,ROW()-ROW($Z$1027)+1),"")</f>
        <v>0</v>
      </c>
      <c r="AA1587">
        <f>IFERROR(SMALL(AA346:AA1024,ROW()-ROW($AA$1027)+1),"")</f>
        <v>0</v>
      </c>
      <c r="AB1587">
        <f>IFERROR(SMALL(AB346:AB1024,ROW()-ROW($AB$1027)+1),"")</f>
        <v>0</v>
      </c>
      <c r="AC1587">
        <f>IFERROR(SMALL(AC346:AC1024,ROW()-ROW($AC$1027)+1),"")</f>
        <v>0</v>
      </c>
      <c r="AD1587">
        <f>IFERROR(SMALL(AD346:AD1024,ROW()-ROW($AD$1027)+1),"")</f>
        <v>0</v>
      </c>
      <c r="AE1587">
        <f>IFERROR(SMALL(AE346:AE1024,ROW()-ROW($AE$1027)+1),"")</f>
        <v>0</v>
      </c>
      <c r="AF1587">
        <f>IFERROR(SMALL(AF346:AF1024,ROW()-ROW($AF$1027)+1),"")</f>
        <v>0</v>
      </c>
      <c r="AG1587">
        <f>IFERROR(SMALL(AG346:AG1024,ROW()-ROW($AG$1027)+1),"")</f>
        <v>0</v>
      </c>
      <c r="AH1587">
        <f>IFERROR(SMALL(AH346:AH1024,ROW()-ROW($AH$1027)+1),"")</f>
        <v>0</v>
      </c>
      <c r="AI1587">
        <f>IFERROR(SMALL(AI346:AI1024,ROW()-ROW($AI$1027)+1),"")</f>
        <v>0</v>
      </c>
      <c r="AJ1587">
        <f>IFERROR(SMALL(AJ346:AJ1024,ROW()-ROW($AJ$1027)+1),"")</f>
        <v>0</v>
      </c>
      <c r="AM1587">
        <f>IFERROR(SMALL(AM346:AM1024,ROW()-ROW($AM$1027)+1),"")</f>
        <v>0</v>
      </c>
      <c r="AN1587">
        <f>IFERROR(SMALL(AN346:AN1024,ROW()-ROW($AN$1027)+1),"")</f>
        <v>0</v>
      </c>
      <c r="AO1587">
        <f>IFERROR(SMALL(AO346:AO1024,ROW()-ROW($AO$1027)+1),"")</f>
        <v>0</v>
      </c>
      <c r="AP1587">
        <f>IFERROR(SMALL(AP346:AP1024,ROW()-ROW($AP$1027)+1),"")</f>
        <v>0</v>
      </c>
      <c r="AQ1587">
        <f>IFERROR(SMALL(AQ346:AQ1024,ROW()-ROW($AQ$1027)+1),"")</f>
        <v>0</v>
      </c>
      <c r="AR1587">
        <f>IFERROR(SMALL(AR346:AR1024,ROW()-ROW($AR$1027)+1),"")</f>
        <v>0</v>
      </c>
      <c r="AS1587">
        <f>IFERROR(SMALL(AS346:AS1024,ROW()-ROW($AS$1027)+1),"")</f>
        <v>0</v>
      </c>
      <c r="AT1587">
        <f>IFERROR(SMALL(AT346:AT1024,ROW()-ROW($AT$1027)+1),"")</f>
        <v>0</v>
      </c>
      <c r="AU1587">
        <f>IFERROR(SMALL(AU346:AU1024,ROW()-ROW($AU$1027)+1),"")</f>
        <v>0</v>
      </c>
      <c r="AV1587">
        <f>IFERROR(SMALL(AV346:AV1024,ROW()-ROW($AV$1027)+1),"")</f>
        <v>0</v>
      </c>
      <c r="AW1587">
        <f>IFERROR(SMALL(AW346:AW1024,ROW()-ROW($AW$1027)+1),"")</f>
        <v>0</v>
      </c>
      <c r="AX1587">
        <f>IFERROR(SMALL(AX346:AX1024,ROW()-ROW($AX$1027)+1),"")</f>
        <v>0</v>
      </c>
      <c r="AY1587">
        <f>IFERROR(SMALL(AY346:AY1024,ROW()-ROW($AY$1027)+1),"")</f>
        <v>0</v>
      </c>
      <c r="AZ1587">
        <f>IFERROR(SMALL(AZ346:AZ1024,ROW()-ROW($AZ$1027)+1),"")</f>
        <v>0</v>
      </c>
      <c r="BA1587">
        <f>IFERROR(SMALL(BA346:BA1024,ROW()-ROW($BA$1027)+1),"")</f>
        <v>0</v>
      </c>
      <c r="BB1587">
        <f>IFERROR(SMALL(BB346:BB1024,ROW()-ROW($BB$1027)+1),"")</f>
        <v>0</v>
      </c>
      <c r="BC1587">
        <f>IFERROR(SMALL(BC346:BC1024,ROW()-ROW($BC$1027)+1),"")</f>
        <v>0</v>
      </c>
      <c r="BD1587">
        <f>IFERROR(SMALL(BD346:BD1024,ROW()-ROW($BD$1027)+1),"")</f>
        <v>0</v>
      </c>
      <c r="BE1587">
        <f>IFERROR(SMALL(BE346:BE1024,ROW()-ROW($BE$1027)+1),"")</f>
        <v>0</v>
      </c>
      <c r="BF1587">
        <f>IFERROR(SMALL(BF346:BF1024,ROW()-ROW($BF$1027)+1),"")</f>
        <v>0</v>
      </c>
      <c r="BG1587">
        <f>IFERROR(SMALL(BG346:BG1024,ROW()-ROW($BG$1027)+1),"")</f>
        <v>0</v>
      </c>
      <c r="BH1587">
        <f>IFERROR(SMALL(BH346:BH1024,ROW()-ROW($BH$1027)+1),"")</f>
        <v>0</v>
      </c>
      <c r="BI1587">
        <f>IFERROR(SMALL(BI346:BI1024,ROW()-ROW($BI$1027)+1),"")</f>
        <v>0</v>
      </c>
      <c r="BJ1587">
        <f>IFERROR(SMALL(BJ346:BJ1024,ROW()-ROW($BJ$1027)+1),"")</f>
        <v>0</v>
      </c>
      <c r="BK1587">
        <f>IFERROR(SMALL(BK346:BK1024,ROW()-ROW($BK$1027)+1),"")</f>
        <v>0</v>
      </c>
      <c r="BL1587">
        <f>IFERROR(SMALL(BL346:BL1024,ROW()-ROW($BL$1027)+1),"")</f>
        <v>0</v>
      </c>
      <c r="BM1587">
        <f>IFERROR(SMALL(BM346:BM1024,ROW()-ROW($BM$1027)+1),"")</f>
        <v>0</v>
      </c>
      <c r="BN1587">
        <f>IFERROR(SMALL(BN346:BN1024,ROW()-ROW($BN$1027)+1),"")</f>
        <v>0</v>
      </c>
      <c r="BO1587">
        <f>IFERROR(SMALL(BO346:BO1024,ROW()-ROW($BO$1027)+1),"")</f>
        <v>0</v>
      </c>
      <c r="BP1587">
        <f>IFERROR(SMALL(BP346:BP1024,ROW()-ROW($BP$1027)+1),"")</f>
        <v>0</v>
      </c>
      <c r="BQ1587">
        <f>IFERROR(SMALL(BQ346:BQ1024,ROW()-ROW($BQ$1027)+1),"")</f>
        <v>0</v>
      </c>
      <c r="BR1587">
        <f>IFERROR(SMALL(BR346:BR1024,ROW()-ROW($BR$1027)+1),"")</f>
        <v>0</v>
      </c>
    </row>
    <row r="1588" spans="5:70">
      <c r="E1588">
        <f>IFERROR(SMALL(E346:E1024,ROW()-ROW($E$1027)+1),"")</f>
        <v>0</v>
      </c>
      <c r="F1588">
        <f>IFERROR(SMALL(F346:F1024,ROW()-ROW($F$1027)+1),"")</f>
        <v>0</v>
      </c>
      <c r="G1588">
        <f>IFERROR(SMALL(G346:G1024,ROW()-ROW($G$1027)+1),"")</f>
        <v>0</v>
      </c>
      <c r="H1588">
        <f>IFERROR(SMALL(H346:H1024,ROW()-ROW($H$1027)+1),"")</f>
        <v>0</v>
      </c>
      <c r="I1588">
        <f>IFERROR(SMALL(I346:I1024,ROW()-ROW($I$1027)+1),"")</f>
        <v>0</v>
      </c>
      <c r="J1588">
        <f>IFERROR(SMALL(J346:J1024,ROW()-ROW($J$1027)+1),"")</f>
        <v>0</v>
      </c>
      <c r="K1588">
        <f>IFERROR(SMALL(K346:K1024,ROW()-ROW($K$1027)+1),"")</f>
        <v>0</v>
      </c>
      <c r="L1588">
        <f>IFERROR(SMALL(L346:L1024,ROW()-ROW($L$1027)+1),"")</f>
        <v>0</v>
      </c>
      <c r="M1588">
        <f>IFERROR(SMALL(M346:M1024,ROW()-ROW($M$1027)+1),"")</f>
        <v>0</v>
      </c>
      <c r="N1588">
        <f>IFERROR(SMALL(N346:N1024,ROW()-ROW($N$1027)+1),"")</f>
        <v>0</v>
      </c>
      <c r="O1588">
        <f>IFERROR(SMALL(O346:O1024,ROW()-ROW($O$1027)+1),"")</f>
        <v>0</v>
      </c>
      <c r="P1588">
        <f>IFERROR(SMALL(P346:P1024,ROW()-ROW($P$1027)+1),"")</f>
        <v>0</v>
      </c>
      <c r="Q1588">
        <f>IFERROR(SMALL(Q346:Q1024,ROW()-ROW($Q$1027)+1),"")</f>
        <v>0</v>
      </c>
      <c r="R1588">
        <f>IFERROR(SMALL(R346:R1024,ROW()-ROW($R$1027)+1),"")</f>
        <v>0</v>
      </c>
      <c r="S1588">
        <f>IFERROR(SMALL(S346:S1024,ROW()-ROW($S$1027)+1),"")</f>
        <v>0</v>
      </c>
      <c r="T1588">
        <f>IFERROR(SMALL(T346:T1024,ROW()-ROW($T$1027)+1),"")</f>
        <v>0</v>
      </c>
      <c r="U1588">
        <f>IFERROR(SMALL(U346:U1024,ROW()-ROW($U$1027)+1),"")</f>
        <v>0</v>
      </c>
      <c r="V1588">
        <f>IFERROR(SMALL(V346:V1024,ROW()-ROW($V$1027)+1),"")</f>
        <v>0</v>
      </c>
      <c r="W1588">
        <f>IFERROR(SMALL(W346:W1024,ROW()-ROW($W$1027)+1),"")</f>
        <v>0</v>
      </c>
      <c r="X1588">
        <f>IFERROR(SMALL(X346:X1024,ROW()-ROW($X$1027)+1),"")</f>
        <v>0</v>
      </c>
      <c r="Y1588">
        <f>IFERROR(SMALL(Y346:Y1024,ROW()-ROW($Y$1027)+1),"")</f>
        <v>0</v>
      </c>
      <c r="Z1588">
        <f>IFERROR(SMALL(Z346:Z1024,ROW()-ROW($Z$1027)+1),"")</f>
        <v>0</v>
      </c>
      <c r="AA1588">
        <f>IFERROR(SMALL(AA346:AA1024,ROW()-ROW($AA$1027)+1),"")</f>
        <v>0</v>
      </c>
      <c r="AB1588">
        <f>IFERROR(SMALL(AB346:AB1024,ROW()-ROW($AB$1027)+1),"")</f>
        <v>0</v>
      </c>
      <c r="AC1588">
        <f>IFERROR(SMALL(AC346:AC1024,ROW()-ROW($AC$1027)+1),"")</f>
        <v>0</v>
      </c>
      <c r="AD1588">
        <f>IFERROR(SMALL(AD346:AD1024,ROW()-ROW($AD$1027)+1),"")</f>
        <v>0</v>
      </c>
      <c r="AE1588">
        <f>IFERROR(SMALL(AE346:AE1024,ROW()-ROW($AE$1027)+1),"")</f>
        <v>0</v>
      </c>
      <c r="AF1588">
        <f>IFERROR(SMALL(AF346:AF1024,ROW()-ROW($AF$1027)+1),"")</f>
        <v>0</v>
      </c>
      <c r="AG1588">
        <f>IFERROR(SMALL(AG346:AG1024,ROW()-ROW($AG$1027)+1),"")</f>
        <v>0</v>
      </c>
      <c r="AH1588">
        <f>IFERROR(SMALL(AH346:AH1024,ROW()-ROW($AH$1027)+1),"")</f>
        <v>0</v>
      </c>
      <c r="AI1588">
        <f>IFERROR(SMALL(AI346:AI1024,ROW()-ROW($AI$1027)+1),"")</f>
        <v>0</v>
      </c>
      <c r="AJ1588">
        <f>IFERROR(SMALL(AJ346:AJ1024,ROW()-ROW($AJ$1027)+1),"")</f>
        <v>0</v>
      </c>
      <c r="AM1588">
        <f>IFERROR(SMALL(AM346:AM1024,ROW()-ROW($AM$1027)+1),"")</f>
        <v>0</v>
      </c>
      <c r="AN1588">
        <f>IFERROR(SMALL(AN346:AN1024,ROW()-ROW($AN$1027)+1),"")</f>
        <v>0</v>
      </c>
      <c r="AO1588">
        <f>IFERROR(SMALL(AO346:AO1024,ROW()-ROW($AO$1027)+1),"")</f>
        <v>0</v>
      </c>
      <c r="AP1588">
        <f>IFERROR(SMALL(AP346:AP1024,ROW()-ROW($AP$1027)+1),"")</f>
        <v>0</v>
      </c>
      <c r="AQ1588">
        <f>IFERROR(SMALL(AQ346:AQ1024,ROW()-ROW($AQ$1027)+1),"")</f>
        <v>0</v>
      </c>
      <c r="AR1588">
        <f>IFERROR(SMALL(AR346:AR1024,ROW()-ROW($AR$1027)+1),"")</f>
        <v>0</v>
      </c>
      <c r="AS1588">
        <f>IFERROR(SMALL(AS346:AS1024,ROW()-ROW($AS$1027)+1),"")</f>
        <v>0</v>
      </c>
      <c r="AT1588">
        <f>IFERROR(SMALL(AT346:AT1024,ROW()-ROW($AT$1027)+1),"")</f>
        <v>0</v>
      </c>
      <c r="AU1588">
        <f>IFERROR(SMALL(AU346:AU1024,ROW()-ROW($AU$1027)+1),"")</f>
        <v>0</v>
      </c>
      <c r="AV1588">
        <f>IFERROR(SMALL(AV346:AV1024,ROW()-ROW($AV$1027)+1),"")</f>
        <v>0</v>
      </c>
      <c r="AW1588">
        <f>IFERROR(SMALL(AW346:AW1024,ROW()-ROW($AW$1027)+1),"")</f>
        <v>0</v>
      </c>
      <c r="AX1588">
        <f>IFERROR(SMALL(AX346:AX1024,ROW()-ROW($AX$1027)+1),"")</f>
        <v>0</v>
      </c>
      <c r="AY1588">
        <f>IFERROR(SMALL(AY346:AY1024,ROW()-ROW($AY$1027)+1),"")</f>
        <v>0</v>
      </c>
      <c r="AZ1588">
        <f>IFERROR(SMALL(AZ346:AZ1024,ROW()-ROW($AZ$1027)+1),"")</f>
        <v>0</v>
      </c>
      <c r="BA1588">
        <f>IFERROR(SMALL(BA346:BA1024,ROW()-ROW($BA$1027)+1),"")</f>
        <v>0</v>
      </c>
      <c r="BB1588">
        <f>IFERROR(SMALL(BB346:BB1024,ROW()-ROW($BB$1027)+1),"")</f>
        <v>0</v>
      </c>
      <c r="BC1588">
        <f>IFERROR(SMALL(BC346:BC1024,ROW()-ROW($BC$1027)+1),"")</f>
        <v>0</v>
      </c>
      <c r="BD1588">
        <f>IFERROR(SMALL(BD346:BD1024,ROW()-ROW($BD$1027)+1),"")</f>
        <v>0</v>
      </c>
      <c r="BE1588">
        <f>IFERROR(SMALL(BE346:BE1024,ROW()-ROW($BE$1027)+1),"")</f>
        <v>0</v>
      </c>
      <c r="BF1588">
        <f>IFERROR(SMALL(BF346:BF1024,ROW()-ROW($BF$1027)+1),"")</f>
        <v>0</v>
      </c>
      <c r="BG1588">
        <f>IFERROR(SMALL(BG346:BG1024,ROW()-ROW($BG$1027)+1),"")</f>
        <v>0</v>
      </c>
      <c r="BH1588">
        <f>IFERROR(SMALL(BH346:BH1024,ROW()-ROW($BH$1027)+1),"")</f>
        <v>0</v>
      </c>
      <c r="BI1588">
        <f>IFERROR(SMALL(BI346:BI1024,ROW()-ROW($BI$1027)+1),"")</f>
        <v>0</v>
      </c>
      <c r="BJ1588">
        <f>IFERROR(SMALL(BJ346:BJ1024,ROW()-ROW($BJ$1027)+1),"")</f>
        <v>0</v>
      </c>
      <c r="BK1588">
        <f>IFERROR(SMALL(BK346:BK1024,ROW()-ROW($BK$1027)+1),"")</f>
        <v>0</v>
      </c>
      <c r="BL1588">
        <f>IFERROR(SMALL(BL346:BL1024,ROW()-ROW($BL$1027)+1),"")</f>
        <v>0</v>
      </c>
      <c r="BM1588">
        <f>IFERROR(SMALL(BM346:BM1024,ROW()-ROW($BM$1027)+1),"")</f>
        <v>0</v>
      </c>
      <c r="BN1588">
        <f>IFERROR(SMALL(BN346:BN1024,ROW()-ROW($BN$1027)+1),"")</f>
        <v>0</v>
      </c>
      <c r="BO1588">
        <f>IFERROR(SMALL(BO346:BO1024,ROW()-ROW($BO$1027)+1),"")</f>
        <v>0</v>
      </c>
      <c r="BP1588">
        <f>IFERROR(SMALL(BP346:BP1024,ROW()-ROW($BP$1027)+1),"")</f>
        <v>0</v>
      </c>
      <c r="BQ1588">
        <f>IFERROR(SMALL(BQ346:BQ1024,ROW()-ROW($BQ$1027)+1),"")</f>
        <v>0</v>
      </c>
      <c r="BR1588">
        <f>IFERROR(SMALL(BR346:BR1024,ROW()-ROW($BR$1027)+1),"")</f>
        <v>0</v>
      </c>
    </row>
    <row r="1589" spans="5:70">
      <c r="E1589">
        <f>IFERROR(SMALL(E346:E1024,ROW()-ROW($E$1027)+1),"")</f>
        <v>0</v>
      </c>
      <c r="F1589">
        <f>IFERROR(SMALL(F346:F1024,ROW()-ROW($F$1027)+1),"")</f>
        <v>0</v>
      </c>
      <c r="G1589">
        <f>IFERROR(SMALL(G346:G1024,ROW()-ROW($G$1027)+1),"")</f>
        <v>0</v>
      </c>
      <c r="H1589">
        <f>IFERROR(SMALL(H346:H1024,ROW()-ROW($H$1027)+1),"")</f>
        <v>0</v>
      </c>
      <c r="I1589">
        <f>IFERROR(SMALL(I346:I1024,ROW()-ROW($I$1027)+1),"")</f>
        <v>0</v>
      </c>
      <c r="J1589">
        <f>IFERROR(SMALL(J346:J1024,ROW()-ROW($J$1027)+1),"")</f>
        <v>0</v>
      </c>
      <c r="K1589">
        <f>IFERROR(SMALL(K346:K1024,ROW()-ROW($K$1027)+1),"")</f>
        <v>0</v>
      </c>
      <c r="L1589">
        <f>IFERROR(SMALL(L346:L1024,ROW()-ROW($L$1027)+1),"")</f>
        <v>0</v>
      </c>
      <c r="M1589">
        <f>IFERROR(SMALL(M346:M1024,ROW()-ROW($M$1027)+1),"")</f>
        <v>0</v>
      </c>
      <c r="N1589">
        <f>IFERROR(SMALL(N346:N1024,ROW()-ROW($N$1027)+1),"")</f>
        <v>0</v>
      </c>
      <c r="O1589">
        <f>IFERROR(SMALL(O346:O1024,ROW()-ROW($O$1027)+1),"")</f>
        <v>0</v>
      </c>
      <c r="P1589">
        <f>IFERROR(SMALL(P346:P1024,ROW()-ROW($P$1027)+1),"")</f>
        <v>0</v>
      </c>
      <c r="Q1589">
        <f>IFERROR(SMALL(Q346:Q1024,ROW()-ROW($Q$1027)+1),"")</f>
        <v>0</v>
      </c>
      <c r="R1589">
        <f>IFERROR(SMALL(R346:R1024,ROW()-ROW($R$1027)+1),"")</f>
        <v>0</v>
      </c>
      <c r="S1589">
        <f>IFERROR(SMALL(S346:S1024,ROW()-ROW($S$1027)+1),"")</f>
        <v>0</v>
      </c>
      <c r="T1589">
        <f>IFERROR(SMALL(T346:T1024,ROW()-ROW($T$1027)+1),"")</f>
        <v>0</v>
      </c>
      <c r="U1589">
        <f>IFERROR(SMALL(U346:U1024,ROW()-ROW($U$1027)+1),"")</f>
        <v>0</v>
      </c>
      <c r="V1589">
        <f>IFERROR(SMALL(V346:V1024,ROW()-ROW($V$1027)+1),"")</f>
        <v>0</v>
      </c>
      <c r="W1589">
        <f>IFERROR(SMALL(W346:W1024,ROW()-ROW($W$1027)+1),"")</f>
        <v>0</v>
      </c>
      <c r="X1589">
        <f>IFERROR(SMALL(X346:X1024,ROW()-ROW($X$1027)+1),"")</f>
        <v>0</v>
      </c>
      <c r="Y1589">
        <f>IFERROR(SMALL(Y346:Y1024,ROW()-ROW($Y$1027)+1),"")</f>
        <v>0</v>
      </c>
      <c r="Z1589">
        <f>IFERROR(SMALL(Z346:Z1024,ROW()-ROW($Z$1027)+1),"")</f>
        <v>0</v>
      </c>
      <c r="AA1589">
        <f>IFERROR(SMALL(AA346:AA1024,ROW()-ROW($AA$1027)+1),"")</f>
        <v>0</v>
      </c>
      <c r="AB1589">
        <f>IFERROR(SMALL(AB346:AB1024,ROW()-ROW($AB$1027)+1),"")</f>
        <v>0</v>
      </c>
      <c r="AC1589">
        <f>IFERROR(SMALL(AC346:AC1024,ROW()-ROW($AC$1027)+1),"")</f>
        <v>0</v>
      </c>
      <c r="AD1589">
        <f>IFERROR(SMALL(AD346:AD1024,ROW()-ROW($AD$1027)+1),"")</f>
        <v>0</v>
      </c>
      <c r="AE1589">
        <f>IFERROR(SMALL(AE346:AE1024,ROW()-ROW($AE$1027)+1),"")</f>
        <v>0</v>
      </c>
      <c r="AF1589">
        <f>IFERROR(SMALL(AF346:AF1024,ROW()-ROW($AF$1027)+1),"")</f>
        <v>0</v>
      </c>
      <c r="AG1589">
        <f>IFERROR(SMALL(AG346:AG1024,ROW()-ROW($AG$1027)+1),"")</f>
        <v>0</v>
      </c>
      <c r="AH1589">
        <f>IFERROR(SMALL(AH346:AH1024,ROW()-ROW($AH$1027)+1),"")</f>
        <v>0</v>
      </c>
      <c r="AI1589">
        <f>IFERROR(SMALL(AI346:AI1024,ROW()-ROW($AI$1027)+1),"")</f>
        <v>0</v>
      </c>
      <c r="AJ1589">
        <f>IFERROR(SMALL(AJ346:AJ1024,ROW()-ROW($AJ$1027)+1),"")</f>
        <v>0</v>
      </c>
      <c r="AM1589">
        <f>IFERROR(SMALL(AM346:AM1024,ROW()-ROW($AM$1027)+1),"")</f>
        <v>0</v>
      </c>
      <c r="AN1589">
        <f>IFERROR(SMALL(AN346:AN1024,ROW()-ROW($AN$1027)+1),"")</f>
        <v>0</v>
      </c>
      <c r="AO1589">
        <f>IFERROR(SMALL(AO346:AO1024,ROW()-ROW($AO$1027)+1),"")</f>
        <v>0</v>
      </c>
      <c r="AP1589">
        <f>IFERROR(SMALL(AP346:AP1024,ROW()-ROW($AP$1027)+1),"")</f>
        <v>0</v>
      </c>
      <c r="AQ1589">
        <f>IFERROR(SMALL(AQ346:AQ1024,ROW()-ROW($AQ$1027)+1),"")</f>
        <v>0</v>
      </c>
      <c r="AR1589">
        <f>IFERROR(SMALL(AR346:AR1024,ROW()-ROW($AR$1027)+1),"")</f>
        <v>0</v>
      </c>
      <c r="AS1589">
        <f>IFERROR(SMALL(AS346:AS1024,ROW()-ROW($AS$1027)+1),"")</f>
        <v>0</v>
      </c>
      <c r="AT1589">
        <f>IFERROR(SMALL(AT346:AT1024,ROW()-ROW($AT$1027)+1),"")</f>
        <v>0</v>
      </c>
      <c r="AU1589">
        <f>IFERROR(SMALL(AU346:AU1024,ROW()-ROW($AU$1027)+1),"")</f>
        <v>0</v>
      </c>
      <c r="AV1589">
        <f>IFERROR(SMALL(AV346:AV1024,ROW()-ROW($AV$1027)+1),"")</f>
        <v>0</v>
      </c>
      <c r="AW1589">
        <f>IFERROR(SMALL(AW346:AW1024,ROW()-ROW($AW$1027)+1),"")</f>
        <v>0</v>
      </c>
      <c r="AX1589">
        <f>IFERROR(SMALL(AX346:AX1024,ROW()-ROW($AX$1027)+1),"")</f>
        <v>0</v>
      </c>
      <c r="AY1589">
        <f>IFERROR(SMALL(AY346:AY1024,ROW()-ROW($AY$1027)+1),"")</f>
        <v>0</v>
      </c>
      <c r="AZ1589">
        <f>IFERROR(SMALL(AZ346:AZ1024,ROW()-ROW($AZ$1027)+1),"")</f>
        <v>0</v>
      </c>
      <c r="BA1589">
        <f>IFERROR(SMALL(BA346:BA1024,ROW()-ROW($BA$1027)+1),"")</f>
        <v>0</v>
      </c>
      <c r="BB1589">
        <f>IFERROR(SMALL(BB346:BB1024,ROW()-ROW($BB$1027)+1),"")</f>
        <v>0</v>
      </c>
      <c r="BC1589">
        <f>IFERROR(SMALL(BC346:BC1024,ROW()-ROW($BC$1027)+1),"")</f>
        <v>0</v>
      </c>
      <c r="BD1589">
        <f>IFERROR(SMALL(BD346:BD1024,ROW()-ROW($BD$1027)+1),"")</f>
        <v>0</v>
      </c>
      <c r="BE1589">
        <f>IFERROR(SMALL(BE346:BE1024,ROW()-ROW($BE$1027)+1),"")</f>
        <v>0</v>
      </c>
      <c r="BF1589">
        <f>IFERROR(SMALL(BF346:BF1024,ROW()-ROW($BF$1027)+1),"")</f>
        <v>0</v>
      </c>
      <c r="BG1589">
        <f>IFERROR(SMALL(BG346:BG1024,ROW()-ROW($BG$1027)+1),"")</f>
        <v>0</v>
      </c>
      <c r="BH1589">
        <f>IFERROR(SMALL(BH346:BH1024,ROW()-ROW($BH$1027)+1),"")</f>
        <v>0</v>
      </c>
      <c r="BI1589">
        <f>IFERROR(SMALL(BI346:BI1024,ROW()-ROW($BI$1027)+1),"")</f>
        <v>0</v>
      </c>
      <c r="BJ1589">
        <f>IFERROR(SMALL(BJ346:BJ1024,ROW()-ROW($BJ$1027)+1),"")</f>
        <v>0</v>
      </c>
      <c r="BK1589">
        <f>IFERROR(SMALL(BK346:BK1024,ROW()-ROW($BK$1027)+1),"")</f>
        <v>0</v>
      </c>
      <c r="BL1589">
        <f>IFERROR(SMALL(BL346:BL1024,ROW()-ROW($BL$1027)+1),"")</f>
        <v>0</v>
      </c>
      <c r="BM1589">
        <f>IFERROR(SMALL(BM346:BM1024,ROW()-ROW($BM$1027)+1),"")</f>
        <v>0</v>
      </c>
      <c r="BN1589">
        <f>IFERROR(SMALL(BN346:BN1024,ROW()-ROW($BN$1027)+1),"")</f>
        <v>0</v>
      </c>
      <c r="BO1589">
        <f>IFERROR(SMALL(BO346:BO1024,ROW()-ROW($BO$1027)+1),"")</f>
        <v>0</v>
      </c>
      <c r="BP1589">
        <f>IFERROR(SMALL(BP346:BP1024,ROW()-ROW($BP$1027)+1),"")</f>
        <v>0</v>
      </c>
      <c r="BQ1589">
        <f>IFERROR(SMALL(BQ346:BQ1024,ROW()-ROW($BQ$1027)+1),"")</f>
        <v>0</v>
      </c>
      <c r="BR1589">
        <f>IFERROR(SMALL(BR346:BR1024,ROW()-ROW($BR$1027)+1),"")</f>
        <v>0</v>
      </c>
    </row>
    <row r="1590" spans="5:70">
      <c r="E1590">
        <f>IFERROR(SMALL(E346:E1024,ROW()-ROW($E$1027)+1),"")</f>
        <v>0</v>
      </c>
      <c r="F1590">
        <f>IFERROR(SMALL(F346:F1024,ROW()-ROW($F$1027)+1),"")</f>
        <v>0</v>
      </c>
      <c r="G1590">
        <f>IFERROR(SMALL(G346:G1024,ROW()-ROW($G$1027)+1),"")</f>
        <v>0</v>
      </c>
      <c r="H1590">
        <f>IFERROR(SMALL(H346:H1024,ROW()-ROW($H$1027)+1),"")</f>
        <v>0</v>
      </c>
      <c r="I1590">
        <f>IFERROR(SMALL(I346:I1024,ROW()-ROW($I$1027)+1),"")</f>
        <v>0</v>
      </c>
      <c r="J1590">
        <f>IFERROR(SMALL(J346:J1024,ROW()-ROW($J$1027)+1),"")</f>
        <v>0</v>
      </c>
      <c r="K1590">
        <f>IFERROR(SMALL(K346:K1024,ROW()-ROW($K$1027)+1),"")</f>
        <v>0</v>
      </c>
      <c r="L1590">
        <f>IFERROR(SMALL(L346:L1024,ROW()-ROW($L$1027)+1),"")</f>
        <v>0</v>
      </c>
      <c r="M1590">
        <f>IFERROR(SMALL(M346:M1024,ROW()-ROW($M$1027)+1),"")</f>
        <v>0</v>
      </c>
      <c r="N1590">
        <f>IFERROR(SMALL(N346:N1024,ROW()-ROW($N$1027)+1),"")</f>
        <v>0</v>
      </c>
      <c r="O1590">
        <f>IFERROR(SMALL(O346:O1024,ROW()-ROW($O$1027)+1),"")</f>
        <v>0</v>
      </c>
      <c r="P1590">
        <f>IFERROR(SMALL(P346:P1024,ROW()-ROW($P$1027)+1),"")</f>
        <v>0</v>
      </c>
      <c r="Q1590">
        <f>IFERROR(SMALL(Q346:Q1024,ROW()-ROW($Q$1027)+1),"")</f>
        <v>0</v>
      </c>
      <c r="R1590">
        <f>IFERROR(SMALL(R346:R1024,ROW()-ROW($R$1027)+1),"")</f>
        <v>0</v>
      </c>
      <c r="S1590">
        <f>IFERROR(SMALL(S346:S1024,ROW()-ROW($S$1027)+1),"")</f>
        <v>0</v>
      </c>
      <c r="T1590">
        <f>IFERROR(SMALL(T346:T1024,ROW()-ROW($T$1027)+1),"")</f>
        <v>0</v>
      </c>
      <c r="U1590">
        <f>IFERROR(SMALL(U346:U1024,ROW()-ROW($U$1027)+1),"")</f>
        <v>0</v>
      </c>
      <c r="V1590">
        <f>IFERROR(SMALL(V346:V1024,ROW()-ROW($V$1027)+1),"")</f>
        <v>0</v>
      </c>
      <c r="W1590">
        <f>IFERROR(SMALL(W346:W1024,ROW()-ROW($W$1027)+1),"")</f>
        <v>0</v>
      </c>
      <c r="X1590">
        <f>IFERROR(SMALL(X346:X1024,ROW()-ROW($X$1027)+1),"")</f>
        <v>0</v>
      </c>
      <c r="Y1590">
        <f>IFERROR(SMALL(Y346:Y1024,ROW()-ROW($Y$1027)+1),"")</f>
        <v>0</v>
      </c>
      <c r="Z1590">
        <f>IFERROR(SMALL(Z346:Z1024,ROW()-ROW($Z$1027)+1),"")</f>
        <v>0</v>
      </c>
      <c r="AA1590">
        <f>IFERROR(SMALL(AA346:AA1024,ROW()-ROW($AA$1027)+1),"")</f>
        <v>0</v>
      </c>
      <c r="AB1590">
        <f>IFERROR(SMALL(AB346:AB1024,ROW()-ROW($AB$1027)+1),"")</f>
        <v>0</v>
      </c>
      <c r="AC1590">
        <f>IFERROR(SMALL(AC346:AC1024,ROW()-ROW($AC$1027)+1),"")</f>
        <v>0</v>
      </c>
      <c r="AD1590">
        <f>IFERROR(SMALL(AD346:AD1024,ROW()-ROW($AD$1027)+1),"")</f>
        <v>0</v>
      </c>
      <c r="AE1590">
        <f>IFERROR(SMALL(AE346:AE1024,ROW()-ROW($AE$1027)+1),"")</f>
        <v>0</v>
      </c>
      <c r="AF1590">
        <f>IFERROR(SMALL(AF346:AF1024,ROW()-ROW($AF$1027)+1),"")</f>
        <v>0</v>
      </c>
      <c r="AG1590">
        <f>IFERROR(SMALL(AG346:AG1024,ROW()-ROW($AG$1027)+1),"")</f>
        <v>0</v>
      </c>
      <c r="AH1590">
        <f>IFERROR(SMALL(AH346:AH1024,ROW()-ROW($AH$1027)+1),"")</f>
        <v>0</v>
      </c>
      <c r="AI1590">
        <f>IFERROR(SMALL(AI346:AI1024,ROW()-ROW($AI$1027)+1),"")</f>
        <v>0</v>
      </c>
      <c r="AJ1590">
        <f>IFERROR(SMALL(AJ346:AJ1024,ROW()-ROW($AJ$1027)+1),"")</f>
        <v>0</v>
      </c>
      <c r="AM1590">
        <f>IFERROR(SMALL(AM346:AM1024,ROW()-ROW($AM$1027)+1),"")</f>
        <v>0</v>
      </c>
      <c r="AN1590">
        <f>IFERROR(SMALL(AN346:AN1024,ROW()-ROW($AN$1027)+1),"")</f>
        <v>0</v>
      </c>
      <c r="AO1590">
        <f>IFERROR(SMALL(AO346:AO1024,ROW()-ROW($AO$1027)+1),"")</f>
        <v>0</v>
      </c>
      <c r="AP1590">
        <f>IFERROR(SMALL(AP346:AP1024,ROW()-ROW($AP$1027)+1),"")</f>
        <v>0</v>
      </c>
      <c r="AQ1590">
        <f>IFERROR(SMALL(AQ346:AQ1024,ROW()-ROW($AQ$1027)+1),"")</f>
        <v>0</v>
      </c>
      <c r="AR1590">
        <f>IFERROR(SMALL(AR346:AR1024,ROW()-ROW($AR$1027)+1),"")</f>
        <v>0</v>
      </c>
      <c r="AS1590">
        <f>IFERROR(SMALL(AS346:AS1024,ROW()-ROW($AS$1027)+1),"")</f>
        <v>0</v>
      </c>
      <c r="AT1590">
        <f>IFERROR(SMALL(AT346:AT1024,ROW()-ROW($AT$1027)+1),"")</f>
        <v>0</v>
      </c>
      <c r="AU1590">
        <f>IFERROR(SMALL(AU346:AU1024,ROW()-ROW($AU$1027)+1),"")</f>
        <v>0</v>
      </c>
      <c r="AV1590">
        <f>IFERROR(SMALL(AV346:AV1024,ROW()-ROW($AV$1027)+1),"")</f>
        <v>0</v>
      </c>
      <c r="AW1590">
        <f>IFERROR(SMALL(AW346:AW1024,ROW()-ROW($AW$1027)+1),"")</f>
        <v>0</v>
      </c>
      <c r="AX1590">
        <f>IFERROR(SMALL(AX346:AX1024,ROW()-ROW($AX$1027)+1),"")</f>
        <v>0</v>
      </c>
      <c r="AY1590">
        <f>IFERROR(SMALL(AY346:AY1024,ROW()-ROW($AY$1027)+1),"")</f>
        <v>0</v>
      </c>
      <c r="AZ1590">
        <f>IFERROR(SMALL(AZ346:AZ1024,ROW()-ROW($AZ$1027)+1),"")</f>
        <v>0</v>
      </c>
      <c r="BA1590">
        <f>IFERROR(SMALL(BA346:BA1024,ROW()-ROW($BA$1027)+1),"")</f>
        <v>0</v>
      </c>
      <c r="BB1590">
        <f>IFERROR(SMALL(BB346:BB1024,ROW()-ROW($BB$1027)+1),"")</f>
        <v>0</v>
      </c>
      <c r="BC1590">
        <f>IFERROR(SMALL(BC346:BC1024,ROW()-ROW($BC$1027)+1),"")</f>
        <v>0</v>
      </c>
      <c r="BD1590">
        <f>IFERROR(SMALL(BD346:BD1024,ROW()-ROW($BD$1027)+1),"")</f>
        <v>0</v>
      </c>
      <c r="BE1590">
        <f>IFERROR(SMALL(BE346:BE1024,ROW()-ROW($BE$1027)+1),"")</f>
        <v>0</v>
      </c>
      <c r="BF1590">
        <f>IFERROR(SMALL(BF346:BF1024,ROW()-ROW($BF$1027)+1),"")</f>
        <v>0</v>
      </c>
      <c r="BG1590">
        <f>IFERROR(SMALL(BG346:BG1024,ROW()-ROW($BG$1027)+1),"")</f>
        <v>0</v>
      </c>
      <c r="BH1590">
        <f>IFERROR(SMALL(BH346:BH1024,ROW()-ROW($BH$1027)+1),"")</f>
        <v>0</v>
      </c>
      <c r="BI1590">
        <f>IFERROR(SMALL(BI346:BI1024,ROW()-ROW($BI$1027)+1),"")</f>
        <v>0</v>
      </c>
      <c r="BJ1590">
        <f>IFERROR(SMALL(BJ346:BJ1024,ROW()-ROW($BJ$1027)+1),"")</f>
        <v>0</v>
      </c>
      <c r="BK1590">
        <f>IFERROR(SMALL(BK346:BK1024,ROW()-ROW($BK$1027)+1),"")</f>
        <v>0</v>
      </c>
      <c r="BL1590">
        <f>IFERROR(SMALL(BL346:BL1024,ROW()-ROW($BL$1027)+1),"")</f>
        <v>0</v>
      </c>
      <c r="BM1590">
        <f>IFERROR(SMALL(BM346:BM1024,ROW()-ROW($BM$1027)+1),"")</f>
        <v>0</v>
      </c>
      <c r="BN1590">
        <f>IFERROR(SMALL(BN346:BN1024,ROW()-ROW($BN$1027)+1),"")</f>
        <v>0</v>
      </c>
      <c r="BO1590">
        <f>IFERROR(SMALL(BO346:BO1024,ROW()-ROW($BO$1027)+1),"")</f>
        <v>0</v>
      </c>
      <c r="BP1590">
        <f>IFERROR(SMALL(BP346:BP1024,ROW()-ROW($BP$1027)+1),"")</f>
        <v>0</v>
      </c>
      <c r="BQ1590">
        <f>IFERROR(SMALL(BQ346:BQ1024,ROW()-ROW($BQ$1027)+1),"")</f>
        <v>0</v>
      </c>
      <c r="BR1590">
        <f>IFERROR(SMALL(BR346:BR1024,ROW()-ROW($BR$1027)+1),"")</f>
        <v>0</v>
      </c>
    </row>
    <row r="1591" spans="5:70">
      <c r="E1591">
        <f>IFERROR(SMALL(E346:E1024,ROW()-ROW($E$1027)+1),"")</f>
        <v>0</v>
      </c>
      <c r="F1591">
        <f>IFERROR(SMALL(F346:F1024,ROW()-ROW($F$1027)+1),"")</f>
        <v>0</v>
      </c>
      <c r="G1591">
        <f>IFERROR(SMALL(G346:G1024,ROW()-ROW($G$1027)+1),"")</f>
        <v>0</v>
      </c>
      <c r="H1591">
        <f>IFERROR(SMALL(H346:H1024,ROW()-ROW($H$1027)+1),"")</f>
        <v>0</v>
      </c>
      <c r="I1591">
        <f>IFERROR(SMALL(I346:I1024,ROW()-ROW($I$1027)+1),"")</f>
        <v>0</v>
      </c>
      <c r="J1591">
        <f>IFERROR(SMALL(J346:J1024,ROW()-ROW($J$1027)+1),"")</f>
        <v>0</v>
      </c>
      <c r="K1591">
        <f>IFERROR(SMALL(K346:K1024,ROW()-ROW($K$1027)+1),"")</f>
        <v>0</v>
      </c>
      <c r="L1591">
        <f>IFERROR(SMALL(L346:L1024,ROW()-ROW($L$1027)+1),"")</f>
        <v>0</v>
      </c>
      <c r="M1591">
        <f>IFERROR(SMALL(M346:M1024,ROW()-ROW($M$1027)+1),"")</f>
        <v>0</v>
      </c>
      <c r="N1591">
        <f>IFERROR(SMALL(N346:N1024,ROW()-ROW($N$1027)+1),"")</f>
        <v>0</v>
      </c>
      <c r="O1591">
        <f>IFERROR(SMALL(O346:O1024,ROW()-ROW($O$1027)+1),"")</f>
        <v>0</v>
      </c>
      <c r="P1591">
        <f>IFERROR(SMALL(P346:P1024,ROW()-ROW($P$1027)+1),"")</f>
        <v>0</v>
      </c>
      <c r="Q1591">
        <f>IFERROR(SMALL(Q346:Q1024,ROW()-ROW($Q$1027)+1),"")</f>
        <v>0</v>
      </c>
      <c r="R1591">
        <f>IFERROR(SMALL(R346:R1024,ROW()-ROW($R$1027)+1),"")</f>
        <v>0</v>
      </c>
      <c r="S1591">
        <f>IFERROR(SMALL(S346:S1024,ROW()-ROW($S$1027)+1),"")</f>
        <v>0</v>
      </c>
      <c r="T1591">
        <f>IFERROR(SMALL(T346:T1024,ROW()-ROW($T$1027)+1),"")</f>
        <v>0</v>
      </c>
      <c r="U1591">
        <f>IFERROR(SMALL(U346:U1024,ROW()-ROW($U$1027)+1),"")</f>
        <v>0</v>
      </c>
      <c r="V1591">
        <f>IFERROR(SMALL(V346:V1024,ROW()-ROW($V$1027)+1),"")</f>
        <v>0</v>
      </c>
      <c r="W1591">
        <f>IFERROR(SMALL(W346:W1024,ROW()-ROW($W$1027)+1),"")</f>
        <v>0</v>
      </c>
      <c r="X1591">
        <f>IFERROR(SMALL(X346:X1024,ROW()-ROW($X$1027)+1),"")</f>
        <v>0</v>
      </c>
      <c r="Y1591">
        <f>IFERROR(SMALL(Y346:Y1024,ROW()-ROW($Y$1027)+1),"")</f>
        <v>0</v>
      </c>
      <c r="Z1591">
        <f>IFERROR(SMALL(Z346:Z1024,ROW()-ROW($Z$1027)+1),"")</f>
        <v>0</v>
      </c>
      <c r="AA1591">
        <f>IFERROR(SMALL(AA346:AA1024,ROW()-ROW($AA$1027)+1),"")</f>
        <v>0</v>
      </c>
      <c r="AB1591">
        <f>IFERROR(SMALL(AB346:AB1024,ROW()-ROW($AB$1027)+1),"")</f>
        <v>0</v>
      </c>
      <c r="AC1591">
        <f>IFERROR(SMALL(AC346:AC1024,ROW()-ROW($AC$1027)+1),"")</f>
        <v>0</v>
      </c>
      <c r="AD1591">
        <f>IFERROR(SMALL(AD346:AD1024,ROW()-ROW($AD$1027)+1),"")</f>
        <v>0</v>
      </c>
      <c r="AE1591">
        <f>IFERROR(SMALL(AE346:AE1024,ROW()-ROW($AE$1027)+1),"")</f>
        <v>0</v>
      </c>
      <c r="AF1591">
        <f>IFERROR(SMALL(AF346:AF1024,ROW()-ROW($AF$1027)+1),"")</f>
        <v>0</v>
      </c>
      <c r="AG1591">
        <f>IFERROR(SMALL(AG346:AG1024,ROW()-ROW($AG$1027)+1),"")</f>
        <v>0</v>
      </c>
      <c r="AH1591">
        <f>IFERROR(SMALL(AH346:AH1024,ROW()-ROW($AH$1027)+1),"")</f>
        <v>0</v>
      </c>
      <c r="AI1591">
        <f>IFERROR(SMALL(AI346:AI1024,ROW()-ROW($AI$1027)+1),"")</f>
        <v>0</v>
      </c>
      <c r="AJ1591">
        <f>IFERROR(SMALL(AJ346:AJ1024,ROW()-ROW($AJ$1027)+1),"")</f>
        <v>0</v>
      </c>
      <c r="AM1591">
        <f>IFERROR(SMALL(AM346:AM1024,ROW()-ROW($AM$1027)+1),"")</f>
        <v>0</v>
      </c>
      <c r="AN1591">
        <f>IFERROR(SMALL(AN346:AN1024,ROW()-ROW($AN$1027)+1),"")</f>
        <v>0</v>
      </c>
      <c r="AO1591">
        <f>IFERROR(SMALL(AO346:AO1024,ROW()-ROW($AO$1027)+1),"")</f>
        <v>0</v>
      </c>
      <c r="AP1591">
        <f>IFERROR(SMALL(AP346:AP1024,ROW()-ROW($AP$1027)+1),"")</f>
        <v>0</v>
      </c>
      <c r="AQ1591">
        <f>IFERROR(SMALL(AQ346:AQ1024,ROW()-ROW($AQ$1027)+1),"")</f>
        <v>0</v>
      </c>
      <c r="AR1591">
        <f>IFERROR(SMALL(AR346:AR1024,ROW()-ROW($AR$1027)+1),"")</f>
        <v>0</v>
      </c>
      <c r="AS1591">
        <f>IFERROR(SMALL(AS346:AS1024,ROW()-ROW($AS$1027)+1),"")</f>
        <v>0</v>
      </c>
      <c r="AT1591">
        <f>IFERROR(SMALL(AT346:AT1024,ROW()-ROW($AT$1027)+1),"")</f>
        <v>0</v>
      </c>
      <c r="AU1591">
        <f>IFERROR(SMALL(AU346:AU1024,ROW()-ROW($AU$1027)+1),"")</f>
        <v>0</v>
      </c>
      <c r="AV1591">
        <f>IFERROR(SMALL(AV346:AV1024,ROW()-ROW($AV$1027)+1),"")</f>
        <v>0</v>
      </c>
      <c r="AW1591">
        <f>IFERROR(SMALL(AW346:AW1024,ROW()-ROW($AW$1027)+1),"")</f>
        <v>0</v>
      </c>
      <c r="AX1591">
        <f>IFERROR(SMALL(AX346:AX1024,ROW()-ROW($AX$1027)+1),"")</f>
        <v>0</v>
      </c>
      <c r="AY1591">
        <f>IFERROR(SMALL(AY346:AY1024,ROW()-ROW($AY$1027)+1),"")</f>
        <v>0</v>
      </c>
      <c r="AZ1591">
        <f>IFERROR(SMALL(AZ346:AZ1024,ROW()-ROW($AZ$1027)+1),"")</f>
        <v>0</v>
      </c>
      <c r="BA1591">
        <f>IFERROR(SMALL(BA346:BA1024,ROW()-ROW($BA$1027)+1),"")</f>
        <v>0</v>
      </c>
      <c r="BB1591">
        <f>IFERROR(SMALL(BB346:BB1024,ROW()-ROW($BB$1027)+1),"")</f>
        <v>0</v>
      </c>
      <c r="BC1591">
        <f>IFERROR(SMALL(BC346:BC1024,ROW()-ROW($BC$1027)+1),"")</f>
        <v>0</v>
      </c>
      <c r="BD1591">
        <f>IFERROR(SMALL(BD346:BD1024,ROW()-ROW($BD$1027)+1),"")</f>
        <v>0</v>
      </c>
      <c r="BE1591">
        <f>IFERROR(SMALL(BE346:BE1024,ROW()-ROW($BE$1027)+1),"")</f>
        <v>0</v>
      </c>
      <c r="BF1591">
        <f>IFERROR(SMALL(BF346:BF1024,ROW()-ROW($BF$1027)+1),"")</f>
        <v>0</v>
      </c>
      <c r="BG1591">
        <f>IFERROR(SMALL(BG346:BG1024,ROW()-ROW($BG$1027)+1),"")</f>
        <v>0</v>
      </c>
      <c r="BH1591">
        <f>IFERROR(SMALL(BH346:BH1024,ROW()-ROW($BH$1027)+1),"")</f>
        <v>0</v>
      </c>
      <c r="BI1591">
        <f>IFERROR(SMALL(BI346:BI1024,ROW()-ROW($BI$1027)+1),"")</f>
        <v>0</v>
      </c>
      <c r="BJ1591">
        <f>IFERROR(SMALL(BJ346:BJ1024,ROW()-ROW($BJ$1027)+1),"")</f>
        <v>0</v>
      </c>
      <c r="BK1591">
        <f>IFERROR(SMALL(BK346:BK1024,ROW()-ROW($BK$1027)+1),"")</f>
        <v>0</v>
      </c>
      <c r="BL1591">
        <f>IFERROR(SMALL(BL346:BL1024,ROW()-ROW($BL$1027)+1),"")</f>
        <v>0</v>
      </c>
      <c r="BM1591">
        <f>IFERROR(SMALL(BM346:BM1024,ROW()-ROW($BM$1027)+1),"")</f>
        <v>0</v>
      </c>
      <c r="BN1591">
        <f>IFERROR(SMALL(BN346:BN1024,ROW()-ROW($BN$1027)+1),"")</f>
        <v>0</v>
      </c>
      <c r="BO1591">
        <f>IFERROR(SMALL(BO346:BO1024,ROW()-ROW($BO$1027)+1),"")</f>
        <v>0</v>
      </c>
      <c r="BP1591">
        <f>IFERROR(SMALL(BP346:BP1024,ROW()-ROW($BP$1027)+1),"")</f>
        <v>0</v>
      </c>
      <c r="BQ1591">
        <f>IFERROR(SMALL(BQ346:BQ1024,ROW()-ROW($BQ$1027)+1),"")</f>
        <v>0</v>
      </c>
      <c r="BR1591">
        <f>IFERROR(SMALL(BR346:BR1024,ROW()-ROW($BR$1027)+1),"")</f>
        <v>0</v>
      </c>
    </row>
    <row r="1592" spans="5:70">
      <c r="E1592">
        <f>IFERROR(SMALL(E346:E1024,ROW()-ROW($E$1027)+1),"")</f>
        <v>0</v>
      </c>
      <c r="F1592">
        <f>IFERROR(SMALL(F346:F1024,ROW()-ROW($F$1027)+1),"")</f>
        <v>0</v>
      </c>
      <c r="G1592">
        <f>IFERROR(SMALL(G346:G1024,ROW()-ROW($G$1027)+1),"")</f>
        <v>0</v>
      </c>
      <c r="H1592">
        <f>IFERROR(SMALL(H346:H1024,ROW()-ROW($H$1027)+1),"")</f>
        <v>0</v>
      </c>
      <c r="I1592">
        <f>IFERROR(SMALL(I346:I1024,ROW()-ROW($I$1027)+1),"")</f>
        <v>0</v>
      </c>
      <c r="J1592">
        <f>IFERROR(SMALL(J346:J1024,ROW()-ROW($J$1027)+1),"")</f>
        <v>0</v>
      </c>
      <c r="K1592">
        <f>IFERROR(SMALL(K346:K1024,ROW()-ROW($K$1027)+1),"")</f>
        <v>0</v>
      </c>
      <c r="L1592">
        <f>IFERROR(SMALL(L346:L1024,ROW()-ROW($L$1027)+1),"")</f>
        <v>0</v>
      </c>
      <c r="M1592">
        <f>IFERROR(SMALL(M346:M1024,ROW()-ROW($M$1027)+1),"")</f>
        <v>0</v>
      </c>
      <c r="N1592">
        <f>IFERROR(SMALL(N346:N1024,ROW()-ROW($N$1027)+1),"")</f>
        <v>0</v>
      </c>
      <c r="O1592">
        <f>IFERROR(SMALL(O346:O1024,ROW()-ROW($O$1027)+1),"")</f>
        <v>0</v>
      </c>
      <c r="P1592">
        <f>IFERROR(SMALL(P346:P1024,ROW()-ROW($P$1027)+1),"")</f>
        <v>0</v>
      </c>
      <c r="Q1592">
        <f>IFERROR(SMALL(Q346:Q1024,ROW()-ROW($Q$1027)+1),"")</f>
        <v>0</v>
      </c>
      <c r="R1592">
        <f>IFERROR(SMALL(R346:R1024,ROW()-ROW($R$1027)+1),"")</f>
        <v>0</v>
      </c>
      <c r="S1592">
        <f>IFERROR(SMALL(S346:S1024,ROW()-ROW($S$1027)+1),"")</f>
        <v>0</v>
      </c>
      <c r="T1592">
        <f>IFERROR(SMALL(T346:T1024,ROW()-ROW($T$1027)+1),"")</f>
        <v>0</v>
      </c>
      <c r="U1592">
        <f>IFERROR(SMALL(U346:U1024,ROW()-ROW($U$1027)+1),"")</f>
        <v>0</v>
      </c>
      <c r="V1592">
        <f>IFERROR(SMALL(V346:V1024,ROW()-ROW($V$1027)+1),"")</f>
        <v>0</v>
      </c>
      <c r="W1592">
        <f>IFERROR(SMALL(W346:W1024,ROW()-ROW($W$1027)+1),"")</f>
        <v>0</v>
      </c>
      <c r="X1592">
        <f>IFERROR(SMALL(X346:X1024,ROW()-ROW($X$1027)+1),"")</f>
        <v>0</v>
      </c>
      <c r="Y1592">
        <f>IFERROR(SMALL(Y346:Y1024,ROW()-ROW($Y$1027)+1),"")</f>
        <v>0</v>
      </c>
      <c r="Z1592">
        <f>IFERROR(SMALL(Z346:Z1024,ROW()-ROW($Z$1027)+1),"")</f>
        <v>0</v>
      </c>
      <c r="AA1592">
        <f>IFERROR(SMALL(AA346:AA1024,ROW()-ROW($AA$1027)+1),"")</f>
        <v>0</v>
      </c>
      <c r="AB1592">
        <f>IFERROR(SMALL(AB346:AB1024,ROW()-ROW($AB$1027)+1),"")</f>
        <v>0</v>
      </c>
      <c r="AC1592">
        <f>IFERROR(SMALL(AC346:AC1024,ROW()-ROW($AC$1027)+1),"")</f>
        <v>0</v>
      </c>
      <c r="AD1592">
        <f>IFERROR(SMALL(AD346:AD1024,ROW()-ROW($AD$1027)+1),"")</f>
        <v>0</v>
      </c>
      <c r="AE1592">
        <f>IFERROR(SMALL(AE346:AE1024,ROW()-ROW($AE$1027)+1),"")</f>
        <v>0</v>
      </c>
      <c r="AF1592">
        <f>IFERROR(SMALL(AF346:AF1024,ROW()-ROW($AF$1027)+1),"")</f>
        <v>0</v>
      </c>
      <c r="AG1592">
        <f>IFERROR(SMALL(AG346:AG1024,ROW()-ROW($AG$1027)+1),"")</f>
        <v>0</v>
      </c>
      <c r="AH1592">
        <f>IFERROR(SMALL(AH346:AH1024,ROW()-ROW($AH$1027)+1),"")</f>
        <v>0</v>
      </c>
      <c r="AI1592">
        <f>IFERROR(SMALL(AI346:AI1024,ROW()-ROW($AI$1027)+1),"")</f>
        <v>0</v>
      </c>
      <c r="AJ1592">
        <f>IFERROR(SMALL(AJ346:AJ1024,ROW()-ROW($AJ$1027)+1),"")</f>
        <v>0</v>
      </c>
      <c r="AM1592">
        <f>IFERROR(SMALL(AM346:AM1024,ROW()-ROW($AM$1027)+1),"")</f>
        <v>0</v>
      </c>
      <c r="AN1592">
        <f>IFERROR(SMALL(AN346:AN1024,ROW()-ROW($AN$1027)+1),"")</f>
        <v>0</v>
      </c>
      <c r="AO1592">
        <f>IFERROR(SMALL(AO346:AO1024,ROW()-ROW($AO$1027)+1),"")</f>
        <v>0</v>
      </c>
      <c r="AP1592">
        <f>IFERROR(SMALL(AP346:AP1024,ROW()-ROW($AP$1027)+1),"")</f>
        <v>0</v>
      </c>
      <c r="AQ1592">
        <f>IFERROR(SMALL(AQ346:AQ1024,ROW()-ROW($AQ$1027)+1),"")</f>
        <v>0</v>
      </c>
      <c r="AR1592">
        <f>IFERROR(SMALL(AR346:AR1024,ROW()-ROW($AR$1027)+1),"")</f>
        <v>0</v>
      </c>
      <c r="AS1592">
        <f>IFERROR(SMALL(AS346:AS1024,ROW()-ROW($AS$1027)+1),"")</f>
        <v>0</v>
      </c>
      <c r="AT1592">
        <f>IFERROR(SMALL(AT346:AT1024,ROW()-ROW($AT$1027)+1),"")</f>
        <v>0</v>
      </c>
      <c r="AU1592">
        <f>IFERROR(SMALL(AU346:AU1024,ROW()-ROW($AU$1027)+1),"")</f>
        <v>0</v>
      </c>
      <c r="AV1592">
        <f>IFERROR(SMALL(AV346:AV1024,ROW()-ROW($AV$1027)+1),"")</f>
        <v>0</v>
      </c>
      <c r="AW1592">
        <f>IFERROR(SMALL(AW346:AW1024,ROW()-ROW($AW$1027)+1),"")</f>
        <v>0</v>
      </c>
      <c r="AX1592">
        <f>IFERROR(SMALL(AX346:AX1024,ROW()-ROW($AX$1027)+1),"")</f>
        <v>0</v>
      </c>
      <c r="AY1592">
        <f>IFERROR(SMALL(AY346:AY1024,ROW()-ROW($AY$1027)+1),"")</f>
        <v>0</v>
      </c>
      <c r="AZ1592">
        <f>IFERROR(SMALL(AZ346:AZ1024,ROW()-ROW($AZ$1027)+1),"")</f>
        <v>0</v>
      </c>
      <c r="BA1592">
        <f>IFERROR(SMALL(BA346:BA1024,ROW()-ROW($BA$1027)+1),"")</f>
        <v>0</v>
      </c>
      <c r="BB1592">
        <f>IFERROR(SMALL(BB346:BB1024,ROW()-ROW($BB$1027)+1),"")</f>
        <v>0</v>
      </c>
      <c r="BC1592">
        <f>IFERROR(SMALL(BC346:BC1024,ROW()-ROW($BC$1027)+1),"")</f>
        <v>0</v>
      </c>
      <c r="BD1592">
        <f>IFERROR(SMALL(BD346:BD1024,ROW()-ROW($BD$1027)+1),"")</f>
        <v>0</v>
      </c>
      <c r="BE1592">
        <f>IFERROR(SMALL(BE346:BE1024,ROW()-ROW($BE$1027)+1),"")</f>
        <v>0</v>
      </c>
      <c r="BF1592">
        <f>IFERROR(SMALL(BF346:BF1024,ROW()-ROW($BF$1027)+1),"")</f>
        <v>0</v>
      </c>
      <c r="BG1592">
        <f>IFERROR(SMALL(BG346:BG1024,ROW()-ROW($BG$1027)+1),"")</f>
        <v>0</v>
      </c>
      <c r="BH1592">
        <f>IFERROR(SMALL(BH346:BH1024,ROW()-ROW($BH$1027)+1),"")</f>
        <v>0</v>
      </c>
      <c r="BI1592">
        <f>IFERROR(SMALL(BI346:BI1024,ROW()-ROW($BI$1027)+1),"")</f>
        <v>0</v>
      </c>
      <c r="BJ1592">
        <f>IFERROR(SMALL(BJ346:BJ1024,ROW()-ROW($BJ$1027)+1),"")</f>
        <v>0</v>
      </c>
      <c r="BK1592">
        <f>IFERROR(SMALL(BK346:BK1024,ROW()-ROW($BK$1027)+1),"")</f>
        <v>0</v>
      </c>
      <c r="BL1592">
        <f>IFERROR(SMALL(BL346:BL1024,ROW()-ROW($BL$1027)+1),"")</f>
        <v>0</v>
      </c>
      <c r="BM1592">
        <f>IFERROR(SMALL(BM346:BM1024,ROW()-ROW($BM$1027)+1),"")</f>
        <v>0</v>
      </c>
      <c r="BN1592">
        <f>IFERROR(SMALL(BN346:BN1024,ROW()-ROW($BN$1027)+1),"")</f>
        <v>0</v>
      </c>
      <c r="BO1592">
        <f>IFERROR(SMALL(BO346:BO1024,ROW()-ROW($BO$1027)+1),"")</f>
        <v>0</v>
      </c>
      <c r="BP1592">
        <f>IFERROR(SMALL(BP346:BP1024,ROW()-ROW($BP$1027)+1),"")</f>
        <v>0</v>
      </c>
      <c r="BQ1592">
        <f>IFERROR(SMALL(BQ346:BQ1024,ROW()-ROW($BQ$1027)+1),"")</f>
        <v>0</v>
      </c>
      <c r="BR1592">
        <f>IFERROR(SMALL(BR346:BR1024,ROW()-ROW($BR$1027)+1),"")</f>
        <v>0</v>
      </c>
    </row>
    <row r="1593" spans="5:70">
      <c r="E1593">
        <f>IFERROR(SMALL(E346:E1024,ROW()-ROW($E$1027)+1),"")</f>
        <v>0</v>
      </c>
      <c r="F1593">
        <f>IFERROR(SMALL(F346:F1024,ROW()-ROW($F$1027)+1),"")</f>
        <v>0</v>
      </c>
      <c r="G1593">
        <f>IFERROR(SMALL(G346:G1024,ROW()-ROW($G$1027)+1),"")</f>
        <v>0</v>
      </c>
      <c r="H1593">
        <f>IFERROR(SMALL(H346:H1024,ROW()-ROW($H$1027)+1),"")</f>
        <v>0</v>
      </c>
      <c r="I1593">
        <f>IFERROR(SMALL(I346:I1024,ROW()-ROW($I$1027)+1),"")</f>
        <v>0</v>
      </c>
      <c r="J1593">
        <f>IFERROR(SMALL(J346:J1024,ROW()-ROW($J$1027)+1),"")</f>
        <v>0</v>
      </c>
      <c r="K1593">
        <f>IFERROR(SMALL(K346:K1024,ROW()-ROW($K$1027)+1),"")</f>
        <v>0</v>
      </c>
      <c r="L1593">
        <f>IFERROR(SMALL(L346:L1024,ROW()-ROW($L$1027)+1),"")</f>
        <v>0</v>
      </c>
      <c r="M1593">
        <f>IFERROR(SMALL(M346:M1024,ROW()-ROW($M$1027)+1),"")</f>
        <v>0</v>
      </c>
      <c r="N1593">
        <f>IFERROR(SMALL(N346:N1024,ROW()-ROW($N$1027)+1),"")</f>
        <v>0</v>
      </c>
      <c r="O1593">
        <f>IFERROR(SMALL(O346:O1024,ROW()-ROW($O$1027)+1),"")</f>
        <v>0</v>
      </c>
      <c r="P1593">
        <f>IFERROR(SMALL(P346:P1024,ROW()-ROW($P$1027)+1),"")</f>
        <v>0</v>
      </c>
      <c r="Q1593">
        <f>IFERROR(SMALL(Q346:Q1024,ROW()-ROW($Q$1027)+1),"")</f>
        <v>0</v>
      </c>
      <c r="R1593">
        <f>IFERROR(SMALL(R346:R1024,ROW()-ROW($R$1027)+1),"")</f>
        <v>0</v>
      </c>
      <c r="S1593">
        <f>IFERROR(SMALL(S346:S1024,ROW()-ROW($S$1027)+1),"")</f>
        <v>0</v>
      </c>
      <c r="T1593">
        <f>IFERROR(SMALL(T346:T1024,ROW()-ROW($T$1027)+1),"")</f>
        <v>0</v>
      </c>
      <c r="U1593">
        <f>IFERROR(SMALL(U346:U1024,ROW()-ROW($U$1027)+1),"")</f>
        <v>0</v>
      </c>
      <c r="V1593">
        <f>IFERROR(SMALL(V346:V1024,ROW()-ROW($V$1027)+1),"")</f>
        <v>0</v>
      </c>
      <c r="W1593">
        <f>IFERROR(SMALL(W346:W1024,ROW()-ROW($W$1027)+1),"")</f>
        <v>0</v>
      </c>
      <c r="X1593">
        <f>IFERROR(SMALL(X346:X1024,ROW()-ROW($X$1027)+1),"")</f>
        <v>0</v>
      </c>
      <c r="Y1593">
        <f>IFERROR(SMALL(Y346:Y1024,ROW()-ROW($Y$1027)+1),"")</f>
        <v>0</v>
      </c>
      <c r="Z1593">
        <f>IFERROR(SMALL(Z346:Z1024,ROW()-ROW($Z$1027)+1),"")</f>
        <v>0</v>
      </c>
      <c r="AA1593">
        <f>IFERROR(SMALL(AA346:AA1024,ROW()-ROW($AA$1027)+1),"")</f>
        <v>0</v>
      </c>
      <c r="AB1593">
        <f>IFERROR(SMALL(AB346:AB1024,ROW()-ROW($AB$1027)+1),"")</f>
        <v>0</v>
      </c>
      <c r="AC1593">
        <f>IFERROR(SMALL(AC346:AC1024,ROW()-ROW($AC$1027)+1),"")</f>
        <v>0</v>
      </c>
      <c r="AD1593">
        <f>IFERROR(SMALL(AD346:AD1024,ROW()-ROW($AD$1027)+1),"")</f>
        <v>0</v>
      </c>
      <c r="AE1593">
        <f>IFERROR(SMALL(AE346:AE1024,ROW()-ROW($AE$1027)+1),"")</f>
        <v>0</v>
      </c>
      <c r="AF1593">
        <f>IFERROR(SMALL(AF346:AF1024,ROW()-ROW($AF$1027)+1),"")</f>
        <v>0</v>
      </c>
      <c r="AG1593">
        <f>IFERROR(SMALL(AG346:AG1024,ROW()-ROW($AG$1027)+1),"")</f>
        <v>0</v>
      </c>
      <c r="AH1593">
        <f>IFERROR(SMALL(AH346:AH1024,ROW()-ROW($AH$1027)+1),"")</f>
        <v>0</v>
      </c>
      <c r="AI1593">
        <f>IFERROR(SMALL(AI346:AI1024,ROW()-ROW($AI$1027)+1),"")</f>
        <v>0</v>
      </c>
      <c r="AJ1593">
        <f>IFERROR(SMALL(AJ346:AJ1024,ROW()-ROW($AJ$1027)+1),"")</f>
        <v>0</v>
      </c>
      <c r="AM1593">
        <f>IFERROR(SMALL(AM346:AM1024,ROW()-ROW($AM$1027)+1),"")</f>
        <v>0</v>
      </c>
      <c r="AN1593">
        <f>IFERROR(SMALL(AN346:AN1024,ROW()-ROW($AN$1027)+1),"")</f>
        <v>0</v>
      </c>
      <c r="AO1593">
        <f>IFERROR(SMALL(AO346:AO1024,ROW()-ROW($AO$1027)+1),"")</f>
        <v>0</v>
      </c>
      <c r="AP1593">
        <f>IFERROR(SMALL(AP346:AP1024,ROW()-ROW($AP$1027)+1),"")</f>
        <v>0</v>
      </c>
      <c r="AQ1593">
        <f>IFERROR(SMALL(AQ346:AQ1024,ROW()-ROW($AQ$1027)+1),"")</f>
        <v>0</v>
      </c>
      <c r="AR1593">
        <f>IFERROR(SMALL(AR346:AR1024,ROW()-ROW($AR$1027)+1),"")</f>
        <v>0</v>
      </c>
      <c r="AS1593">
        <f>IFERROR(SMALL(AS346:AS1024,ROW()-ROW($AS$1027)+1),"")</f>
        <v>0</v>
      </c>
      <c r="AT1593">
        <f>IFERROR(SMALL(AT346:AT1024,ROW()-ROW($AT$1027)+1),"")</f>
        <v>0</v>
      </c>
      <c r="AU1593">
        <f>IFERROR(SMALL(AU346:AU1024,ROW()-ROW($AU$1027)+1),"")</f>
        <v>0</v>
      </c>
      <c r="AV1593">
        <f>IFERROR(SMALL(AV346:AV1024,ROW()-ROW($AV$1027)+1),"")</f>
        <v>0</v>
      </c>
      <c r="AW1593">
        <f>IFERROR(SMALL(AW346:AW1024,ROW()-ROW($AW$1027)+1),"")</f>
        <v>0</v>
      </c>
      <c r="AX1593">
        <f>IFERROR(SMALL(AX346:AX1024,ROW()-ROW($AX$1027)+1),"")</f>
        <v>0</v>
      </c>
      <c r="AY1593">
        <f>IFERROR(SMALL(AY346:AY1024,ROW()-ROW($AY$1027)+1),"")</f>
        <v>0</v>
      </c>
      <c r="AZ1593">
        <f>IFERROR(SMALL(AZ346:AZ1024,ROW()-ROW($AZ$1027)+1),"")</f>
        <v>0</v>
      </c>
      <c r="BA1593">
        <f>IFERROR(SMALL(BA346:BA1024,ROW()-ROW($BA$1027)+1),"")</f>
        <v>0</v>
      </c>
      <c r="BB1593">
        <f>IFERROR(SMALL(BB346:BB1024,ROW()-ROW($BB$1027)+1),"")</f>
        <v>0</v>
      </c>
      <c r="BC1593">
        <f>IFERROR(SMALL(BC346:BC1024,ROW()-ROW($BC$1027)+1),"")</f>
        <v>0</v>
      </c>
      <c r="BD1593">
        <f>IFERROR(SMALL(BD346:BD1024,ROW()-ROW($BD$1027)+1),"")</f>
        <v>0</v>
      </c>
      <c r="BE1593">
        <f>IFERROR(SMALL(BE346:BE1024,ROW()-ROW($BE$1027)+1),"")</f>
        <v>0</v>
      </c>
      <c r="BF1593">
        <f>IFERROR(SMALL(BF346:BF1024,ROW()-ROW($BF$1027)+1),"")</f>
        <v>0</v>
      </c>
      <c r="BG1593">
        <f>IFERROR(SMALL(BG346:BG1024,ROW()-ROW($BG$1027)+1),"")</f>
        <v>0</v>
      </c>
      <c r="BH1593">
        <f>IFERROR(SMALL(BH346:BH1024,ROW()-ROW($BH$1027)+1),"")</f>
        <v>0</v>
      </c>
      <c r="BI1593">
        <f>IFERROR(SMALL(BI346:BI1024,ROW()-ROW($BI$1027)+1),"")</f>
        <v>0</v>
      </c>
      <c r="BJ1593">
        <f>IFERROR(SMALL(BJ346:BJ1024,ROW()-ROW($BJ$1027)+1),"")</f>
        <v>0</v>
      </c>
      <c r="BK1593">
        <f>IFERROR(SMALL(BK346:BK1024,ROW()-ROW($BK$1027)+1),"")</f>
        <v>0</v>
      </c>
      <c r="BL1593">
        <f>IFERROR(SMALL(BL346:BL1024,ROW()-ROW($BL$1027)+1),"")</f>
        <v>0</v>
      </c>
      <c r="BM1593">
        <f>IFERROR(SMALL(BM346:BM1024,ROW()-ROW($BM$1027)+1),"")</f>
        <v>0</v>
      </c>
      <c r="BN1593">
        <f>IFERROR(SMALL(BN346:BN1024,ROW()-ROW($BN$1027)+1),"")</f>
        <v>0</v>
      </c>
      <c r="BO1593">
        <f>IFERROR(SMALL(BO346:BO1024,ROW()-ROW($BO$1027)+1),"")</f>
        <v>0</v>
      </c>
      <c r="BP1593">
        <f>IFERROR(SMALL(BP346:BP1024,ROW()-ROW($BP$1027)+1),"")</f>
        <v>0</v>
      </c>
      <c r="BQ1593">
        <f>IFERROR(SMALL(BQ346:BQ1024,ROW()-ROW($BQ$1027)+1),"")</f>
        <v>0</v>
      </c>
      <c r="BR1593">
        <f>IFERROR(SMALL(BR346:BR1024,ROW()-ROW($BR$1027)+1),"")</f>
        <v>0</v>
      </c>
    </row>
    <row r="1594" spans="5:70">
      <c r="E1594">
        <f>IFERROR(SMALL(E346:E1024,ROW()-ROW($E$1027)+1),"")</f>
        <v>0</v>
      </c>
      <c r="F1594">
        <f>IFERROR(SMALL(F346:F1024,ROW()-ROW($F$1027)+1),"")</f>
        <v>0</v>
      </c>
      <c r="G1594">
        <f>IFERROR(SMALL(G346:G1024,ROW()-ROW($G$1027)+1),"")</f>
        <v>0</v>
      </c>
      <c r="H1594">
        <f>IFERROR(SMALL(H346:H1024,ROW()-ROW($H$1027)+1),"")</f>
        <v>0</v>
      </c>
      <c r="I1594">
        <f>IFERROR(SMALL(I346:I1024,ROW()-ROW($I$1027)+1),"")</f>
        <v>0</v>
      </c>
      <c r="J1594">
        <f>IFERROR(SMALL(J346:J1024,ROW()-ROW($J$1027)+1),"")</f>
        <v>0</v>
      </c>
      <c r="K1594">
        <f>IFERROR(SMALL(K346:K1024,ROW()-ROW($K$1027)+1),"")</f>
        <v>0</v>
      </c>
      <c r="L1594">
        <f>IFERROR(SMALL(L346:L1024,ROW()-ROW($L$1027)+1),"")</f>
        <v>0</v>
      </c>
      <c r="M1594">
        <f>IFERROR(SMALL(M346:M1024,ROW()-ROW($M$1027)+1),"")</f>
        <v>0</v>
      </c>
      <c r="N1594">
        <f>IFERROR(SMALL(N346:N1024,ROW()-ROW($N$1027)+1),"")</f>
        <v>0</v>
      </c>
      <c r="O1594">
        <f>IFERROR(SMALL(O346:O1024,ROW()-ROW($O$1027)+1),"")</f>
        <v>0</v>
      </c>
      <c r="P1594">
        <f>IFERROR(SMALL(P346:P1024,ROW()-ROW($P$1027)+1),"")</f>
        <v>0</v>
      </c>
      <c r="Q1594">
        <f>IFERROR(SMALL(Q346:Q1024,ROW()-ROW($Q$1027)+1),"")</f>
        <v>0</v>
      </c>
      <c r="R1594">
        <f>IFERROR(SMALL(R346:R1024,ROW()-ROW($R$1027)+1),"")</f>
        <v>0</v>
      </c>
      <c r="S1594">
        <f>IFERROR(SMALL(S346:S1024,ROW()-ROW($S$1027)+1),"")</f>
        <v>0</v>
      </c>
      <c r="T1594">
        <f>IFERROR(SMALL(T346:T1024,ROW()-ROW($T$1027)+1),"")</f>
        <v>0</v>
      </c>
      <c r="U1594">
        <f>IFERROR(SMALL(U346:U1024,ROW()-ROW($U$1027)+1),"")</f>
        <v>0</v>
      </c>
      <c r="V1594">
        <f>IFERROR(SMALL(V346:V1024,ROW()-ROW($V$1027)+1),"")</f>
        <v>0</v>
      </c>
      <c r="W1594">
        <f>IFERROR(SMALL(W346:W1024,ROW()-ROW($W$1027)+1),"")</f>
        <v>0</v>
      </c>
      <c r="X1594">
        <f>IFERROR(SMALL(X346:X1024,ROW()-ROW($X$1027)+1),"")</f>
        <v>0</v>
      </c>
      <c r="Y1594">
        <f>IFERROR(SMALL(Y346:Y1024,ROW()-ROW($Y$1027)+1),"")</f>
        <v>0</v>
      </c>
      <c r="Z1594">
        <f>IFERROR(SMALL(Z346:Z1024,ROW()-ROW($Z$1027)+1),"")</f>
        <v>0</v>
      </c>
      <c r="AA1594">
        <f>IFERROR(SMALL(AA346:AA1024,ROW()-ROW($AA$1027)+1),"")</f>
        <v>0</v>
      </c>
      <c r="AB1594">
        <f>IFERROR(SMALL(AB346:AB1024,ROW()-ROW($AB$1027)+1),"")</f>
        <v>0</v>
      </c>
      <c r="AC1594">
        <f>IFERROR(SMALL(AC346:AC1024,ROW()-ROW($AC$1027)+1),"")</f>
        <v>0</v>
      </c>
      <c r="AD1594">
        <f>IFERROR(SMALL(AD346:AD1024,ROW()-ROW($AD$1027)+1),"")</f>
        <v>0</v>
      </c>
      <c r="AE1594">
        <f>IFERROR(SMALL(AE346:AE1024,ROW()-ROW($AE$1027)+1),"")</f>
        <v>0</v>
      </c>
      <c r="AF1594">
        <f>IFERROR(SMALL(AF346:AF1024,ROW()-ROW($AF$1027)+1),"")</f>
        <v>0</v>
      </c>
      <c r="AG1594">
        <f>IFERROR(SMALL(AG346:AG1024,ROW()-ROW($AG$1027)+1),"")</f>
        <v>0</v>
      </c>
      <c r="AH1594">
        <f>IFERROR(SMALL(AH346:AH1024,ROW()-ROW($AH$1027)+1),"")</f>
        <v>0</v>
      </c>
      <c r="AI1594">
        <f>IFERROR(SMALL(AI346:AI1024,ROW()-ROW($AI$1027)+1),"")</f>
        <v>0</v>
      </c>
      <c r="AJ1594">
        <f>IFERROR(SMALL(AJ346:AJ1024,ROW()-ROW($AJ$1027)+1),"")</f>
        <v>0</v>
      </c>
      <c r="AM1594">
        <f>IFERROR(SMALL(AM346:AM1024,ROW()-ROW($AM$1027)+1),"")</f>
        <v>0</v>
      </c>
      <c r="AN1594">
        <f>IFERROR(SMALL(AN346:AN1024,ROW()-ROW($AN$1027)+1),"")</f>
        <v>0</v>
      </c>
      <c r="AO1594">
        <f>IFERROR(SMALL(AO346:AO1024,ROW()-ROW($AO$1027)+1),"")</f>
        <v>0</v>
      </c>
      <c r="AP1594">
        <f>IFERROR(SMALL(AP346:AP1024,ROW()-ROW($AP$1027)+1),"")</f>
        <v>0</v>
      </c>
      <c r="AQ1594">
        <f>IFERROR(SMALL(AQ346:AQ1024,ROW()-ROW($AQ$1027)+1),"")</f>
        <v>0</v>
      </c>
      <c r="AR1594">
        <f>IFERROR(SMALL(AR346:AR1024,ROW()-ROW($AR$1027)+1),"")</f>
        <v>0</v>
      </c>
      <c r="AS1594">
        <f>IFERROR(SMALL(AS346:AS1024,ROW()-ROW($AS$1027)+1),"")</f>
        <v>0</v>
      </c>
      <c r="AT1594">
        <f>IFERROR(SMALL(AT346:AT1024,ROW()-ROW($AT$1027)+1),"")</f>
        <v>0</v>
      </c>
      <c r="AU1594">
        <f>IFERROR(SMALL(AU346:AU1024,ROW()-ROW($AU$1027)+1),"")</f>
        <v>0</v>
      </c>
      <c r="AV1594">
        <f>IFERROR(SMALL(AV346:AV1024,ROW()-ROW($AV$1027)+1),"")</f>
        <v>0</v>
      </c>
      <c r="AW1594">
        <f>IFERROR(SMALL(AW346:AW1024,ROW()-ROW($AW$1027)+1),"")</f>
        <v>0</v>
      </c>
      <c r="AX1594">
        <f>IFERROR(SMALL(AX346:AX1024,ROW()-ROW($AX$1027)+1),"")</f>
        <v>0</v>
      </c>
      <c r="AY1594">
        <f>IFERROR(SMALL(AY346:AY1024,ROW()-ROW($AY$1027)+1),"")</f>
        <v>0</v>
      </c>
      <c r="AZ1594">
        <f>IFERROR(SMALL(AZ346:AZ1024,ROW()-ROW($AZ$1027)+1),"")</f>
        <v>0</v>
      </c>
      <c r="BA1594">
        <f>IFERROR(SMALL(BA346:BA1024,ROW()-ROW($BA$1027)+1),"")</f>
        <v>0</v>
      </c>
      <c r="BB1594">
        <f>IFERROR(SMALL(BB346:BB1024,ROW()-ROW($BB$1027)+1),"")</f>
        <v>0</v>
      </c>
      <c r="BC1594">
        <f>IFERROR(SMALL(BC346:BC1024,ROW()-ROW($BC$1027)+1),"")</f>
        <v>0</v>
      </c>
      <c r="BD1594">
        <f>IFERROR(SMALL(BD346:BD1024,ROW()-ROW($BD$1027)+1),"")</f>
        <v>0</v>
      </c>
      <c r="BE1594">
        <f>IFERROR(SMALL(BE346:BE1024,ROW()-ROW($BE$1027)+1),"")</f>
        <v>0</v>
      </c>
      <c r="BF1594">
        <f>IFERROR(SMALL(BF346:BF1024,ROW()-ROW($BF$1027)+1),"")</f>
        <v>0</v>
      </c>
      <c r="BG1594">
        <f>IFERROR(SMALL(BG346:BG1024,ROW()-ROW($BG$1027)+1),"")</f>
        <v>0</v>
      </c>
      <c r="BH1594">
        <f>IFERROR(SMALL(BH346:BH1024,ROW()-ROW($BH$1027)+1),"")</f>
        <v>0</v>
      </c>
      <c r="BI1594">
        <f>IFERROR(SMALL(BI346:BI1024,ROW()-ROW($BI$1027)+1),"")</f>
        <v>0</v>
      </c>
      <c r="BJ1594">
        <f>IFERROR(SMALL(BJ346:BJ1024,ROW()-ROW($BJ$1027)+1),"")</f>
        <v>0</v>
      </c>
      <c r="BK1594">
        <f>IFERROR(SMALL(BK346:BK1024,ROW()-ROW($BK$1027)+1),"")</f>
        <v>0</v>
      </c>
      <c r="BL1594">
        <f>IFERROR(SMALL(BL346:BL1024,ROW()-ROW($BL$1027)+1),"")</f>
        <v>0</v>
      </c>
      <c r="BM1594">
        <f>IFERROR(SMALL(BM346:BM1024,ROW()-ROW($BM$1027)+1),"")</f>
        <v>0</v>
      </c>
      <c r="BN1594">
        <f>IFERROR(SMALL(BN346:BN1024,ROW()-ROW($BN$1027)+1),"")</f>
        <v>0</v>
      </c>
      <c r="BO1594">
        <f>IFERROR(SMALL(BO346:BO1024,ROW()-ROW($BO$1027)+1),"")</f>
        <v>0</v>
      </c>
      <c r="BP1594">
        <f>IFERROR(SMALL(BP346:BP1024,ROW()-ROW($BP$1027)+1),"")</f>
        <v>0</v>
      </c>
      <c r="BQ1594">
        <f>IFERROR(SMALL(BQ346:BQ1024,ROW()-ROW($BQ$1027)+1),"")</f>
        <v>0</v>
      </c>
      <c r="BR1594">
        <f>IFERROR(SMALL(BR346:BR1024,ROW()-ROW($BR$1027)+1),"")</f>
        <v>0</v>
      </c>
    </row>
    <row r="1595" spans="5:70">
      <c r="E1595">
        <f>IFERROR(SMALL(E346:E1024,ROW()-ROW($E$1027)+1),"")</f>
        <v>0</v>
      </c>
      <c r="F1595">
        <f>IFERROR(SMALL(F346:F1024,ROW()-ROW($F$1027)+1),"")</f>
        <v>0</v>
      </c>
      <c r="G1595">
        <f>IFERROR(SMALL(G346:G1024,ROW()-ROW($G$1027)+1),"")</f>
        <v>0</v>
      </c>
      <c r="H1595">
        <f>IFERROR(SMALL(H346:H1024,ROW()-ROW($H$1027)+1),"")</f>
        <v>0</v>
      </c>
      <c r="I1595">
        <f>IFERROR(SMALL(I346:I1024,ROW()-ROW($I$1027)+1),"")</f>
        <v>0</v>
      </c>
      <c r="J1595">
        <f>IFERROR(SMALL(J346:J1024,ROW()-ROW($J$1027)+1),"")</f>
        <v>0</v>
      </c>
      <c r="K1595">
        <f>IFERROR(SMALL(K346:K1024,ROW()-ROW($K$1027)+1),"")</f>
        <v>0</v>
      </c>
      <c r="L1595">
        <f>IFERROR(SMALL(L346:L1024,ROW()-ROW($L$1027)+1),"")</f>
        <v>0</v>
      </c>
      <c r="M1595">
        <f>IFERROR(SMALL(M346:M1024,ROW()-ROW($M$1027)+1),"")</f>
        <v>0</v>
      </c>
      <c r="N1595">
        <f>IFERROR(SMALL(N346:N1024,ROW()-ROW($N$1027)+1),"")</f>
        <v>0</v>
      </c>
      <c r="O1595">
        <f>IFERROR(SMALL(O346:O1024,ROW()-ROW($O$1027)+1),"")</f>
        <v>0</v>
      </c>
      <c r="P1595">
        <f>IFERROR(SMALL(P346:P1024,ROW()-ROW($P$1027)+1),"")</f>
        <v>0</v>
      </c>
      <c r="Q1595">
        <f>IFERROR(SMALL(Q346:Q1024,ROW()-ROW($Q$1027)+1),"")</f>
        <v>0</v>
      </c>
      <c r="R1595">
        <f>IFERROR(SMALL(R346:R1024,ROW()-ROW($R$1027)+1),"")</f>
        <v>0</v>
      </c>
      <c r="S1595">
        <f>IFERROR(SMALL(S346:S1024,ROW()-ROW($S$1027)+1),"")</f>
        <v>0</v>
      </c>
      <c r="T1595">
        <f>IFERROR(SMALL(T346:T1024,ROW()-ROW($T$1027)+1),"")</f>
        <v>0</v>
      </c>
      <c r="U1595">
        <f>IFERROR(SMALL(U346:U1024,ROW()-ROW($U$1027)+1),"")</f>
        <v>0</v>
      </c>
      <c r="V1595">
        <f>IFERROR(SMALL(V346:V1024,ROW()-ROW($V$1027)+1),"")</f>
        <v>0</v>
      </c>
      <c r="W1595">
        <f>IFERROR(SMALL(W346:W1024,ROW()-ROW($W$1027)+1),"")</f>
        <v>0</v>
      </c>
      <c r="X1595">
        <f>IFERROR(SMALL(X346:X1024,ROW()-ROW($X$1027)+1),"")</f>
        <v>0</v>
      </c>
      <c r="Y1595">
        <f>IFERROR(SMALL(Y346:Y1024,ROW()-ROW($Y$1027)+1),"")</f>
        <v>0</v>
      </c>
      <c r="Z1595">
        <f>IFERROR(SMALL(Z346:Z1024,ROW()-ROW($Z$1027)+1),"")</f>
        <v>0</v>
      </c>
      <c r="AA1595">
        <f>IFERROR(SMALL(AA346:AA1024,ROW()-ROW($AA$1027)+1),"")</f>
        <v>0</v>
      </c>
      <c r="AB1595">
        <f>IFERROR(SMALL(AB346:AB1024,ROW()-ROW($AB$1027)+1),"")</f>
        <v>0</v>
      </c>
      <c r="AC1595">
        <f>IFERROR(SMALL(AC346:AC1024,ROW()-ROW($AC$1027)+1),"")</f>
        <v>0</v>
      </c>
      <c r="AD1595">
        <f>IFERROR(SMALL(AD346:AD1024,ROW()-ROW($AD$1027)+1),"")</f>
        <v>0</v>
      </c>
      <c r="AE1595">
        <f>IFERROR(SMALL(AE346:AE1024,ROW()-ROW($AE$1027)+1),"")</f>
        <v>0</v>
      </c>
      <c r="AF1595">
        <f>IFERROR(SMALL(AF346:AF1024,ROW()-ROW($AF$1027)+1),"")</f>
        <v>0</v>
      </c>
      <c r="AG1595">
        <f>IFERROR(SMALL(AG346:AG1024,ROW()-ROW($AG$1027)+1),"")</f>
        <v>0</v>
      </c>
      <c r="AH1595">
        <f>IFERROR(SMALL(AH346:AH1024,ROW()-ROW($AH$1027)+1),"")</f>
        <v>0</v>
      </c>
      <c r="AI1595">
        <f>IFERROR(SMALL(AI346:AI1024,ROW()-ROW($AI$1027)+1),"")</f>
        <v>0</v>
      </c>
      <c r="AJ1595">
        <f>IFERROR(SMALL(AJ346:AJ1024,ROW()-ROW($AJ$1027)+1),"")</f>
        <v>0</v>
      </c>
      <c r="AM1595">
        <f>IFERROR(SMALL(AM346:AM1024,ROW()-ROW($AM$1027)+1),"")</f>
        <v>0</v>
      </c>
      <c r="AN1595">
        <f>IFERROR(SMALL(AN346:AN1024,ROW()-ROW($AN$1027)+1),"")</f>
        <v>0</v>
      </c>
      <c r="AO1595">
        <f>IFERROR(SMALL(AO346:AO1024,ROW()-ROW($AO$1027)+1),"")</f>
        <v>0</v>
      </c>
      <c r="AP1595">
        <f>IFERROR(SMALL(AP346:AP1024,ROW()-ROW($AP$1027)+1),"")</f>
        <v>0</v>
      </c>
      <c r="AQ1595">
        <f>IFERROR(SMALL(AQ346:AQ1024,ROW()-ROW($AQ$1027)+1),"")</f>
        <v>0</v>
      </c>
      <c r="AR1595">
        <f>IFERROR(SMALL(AR346:AR1024,ROW()-ROW($AR$1027)+1),"")</f>
        <v>0</v>
      </c>
      <c r="AS1595">
        <f>IFERROR(SMALL(AS346:AS1024,ROW()-ROW($AS$1027)+1),"")</f>
        <v>0</v>
      </c>
      <c r="AT1595">
        <f>IFERROR(SMALL(AT346:AT1024,ROW()-ROW($AT$1027)+1),"")</f>
        <v>0</v>
      </c>
      <c r="AU1595">
        <f>IFERROR(SMALL(AU346:AU1024,ROW()-ROW($AU$1027)+1),"")</f>
        <v>0</v>
      </c>
      <c r="AV1595">
        <f>IFERROR(SMALL(AV346:AV1024,ROW()-ROW($AV$1027)+1),"")</f>
        <v>0</v>
      </c>
      <c r="AW1595">
        <f>IFERROR(SMALL(AW346:AW1024,ROW()-ROW($AW$1027)+1),"")</f>
        <v>0</v>
      </c>
      <c r="AX1595">
        <f>IFERROR(SMALL(AX346:AX1024,ROW()-ROW($AX$1027)+1),"")</f>
        <v>0</v>
      </c>
      <c r="AY1595">
        <f>IFERROR(SMALL(AY346:AY1024,ROW()-ROW($AY$1027)+1),"")</f>
        <v>0</v>
      </c>
      <c r="AZ1595">
        <f>IFERROR(SMALL(AZ346:AZ1024,ROW()-ROW($AZ$1027)+1),"")</f>
        <v>0</v>
      </c>
      <c r="BA1595">
        <f>IFERROR(SMALL(BA346:BA1024,ROW()-ROW($BA$1027)+1),"")</f>
        <v>0</v>
      </c>
      <c r="BB1595">
        <f>IFERROR(SMALL(BB346:BB1024,ROW()-ROW($BB$1027)+1),"")</f>
        <v>0</v>
      </c>
      <c r="BC1595">
        <f>IFERROR(SMALL(BC346:BC1024,ROW()-ROW($BC$1027)+1),"")</f>
        <v>0</v>
      </c>
      <c r="BD1595">
        <f>IFERROR(SMALL(BD346:BD1024,ROW()-ROW($BD$1027)+1),"")</f>
        <v>0</v>
      </c>
      <c r="BE1595">
        <f>IFERROR(SMALL(BE346:BE1024,ROW()-ROW($BE$1027)+1),"")</f>
        <v>0</v>
      </c>
      <c r="BF1595">
        <f>IFERROR(SMALL(BF346:BF1024,ROW()-ROW($BF$1027)+1),"")</f>
        <v>0</v>
      </c>
      <c r="BG1595">
        <f>IFERROR(SMALL(BG346:BG1024,ROW()-ROW($BG$1027)+1),"")</f>
        <v>0</v>
      </c>
      <c r="BH1595">
        <f>IFERROR(SMALL(BH346:BH1024,ROW()-ROW($BH$1027)+1),"")</f>
        <v>0</v>
      </c>
      <c r="BI1595">
        <f>IFERROR(SMALL(BI346:BI1024,ROW()-ROW($BI$1027)+1),"")</f>
        <v>0</v>
      </c>
      <c r="BJ1595">
        <f>IFERROR(SMALL(BJ346:BJ1024,ROW()-ROW($BJ$1027)+1),"")</f>
        <v>0</v>
      </c>
      <c r="BK1595">
        <f>IFERROR(SMALL(BK346:BK1024,ROW()-ROW($BK$1027)+1),"")</f>
        <v>0</v>
      </c>
      <c r="BL1595">
        <f>IFERROR(SMALL(BL346:BL1024,ROW()-ROW($BL$1027)+1),"")</f>
        <v>0</v>
      </c>
      <c r="BM1595">
        <f>IFERROR(SMALL(BM346:BM1024,ROW()-ROW($BM$1027)+1),"")</f>
        <v>0</v>
      </c>
      <c r="BN1595">
        <f>IFERROR(SMALL(BN346:BN1024,ROW()-ROW($BN$1027)+1),"")</f>
        <v>0</v>
      </c>
      <c r="BO1595">
        <f>IFERROR(SMALL(BO346:BO1024,ROW()-ROW($BO$1027)+1),"")</f>
        <v>0</v>
      </c>
      <c r="BP1595">
        <f>IFERROR(SMALL(BP346:BP1024,ROW()-ROW($BP$1027)+1),"")</f>
        <v>0</v>
      </c>
      <c r="BQ1595">
        <f>IFERROR(SMALL(BQ346:BQ1024,ROW()-ROW($BQ$1027)+1),"")</f>
        <v>0</v>
      </c>
      <c r="BR1595">
        <f>IFERROR(SMALL(BR346:BR1024,ROW()-ROW($BR$1027)+1),"")</f>
        <v>0</v>
      </c>
    </row>
    <row r="1596" spans="5:70">
      <c r="E1596">
        <f>IFERROR(SMALL(E346:E1024,ROW()-ROW($E$1027)+1),"")</f>
        <v>0</v>
      </c>
      <c r="F1596">
        <f>IFERROR(SMALL(F346:F1024,ROW()-ROW($F$1027)+1),"")</f>
        <v>0</v>
      </c>
      <c r="G1596">
        <f>IFERROR(SMALL(G346:G1024,ROW()-ROW($G$1027)+1),"")</f>
        <v>0</v>
      </c>
      <c r="H1596">
        <f>IFERROR(SMALL(H346:H1024,ROW()-ROW($H$1027)+1),"")</f>
        <v>0</v>
      </c>
      <c r="I1596">
        <f>IFERROR(SMALL(I346:I1024,ROW()-ROW($I$1027)+1),"")</f>
        <v>0</v>
      </c>
      <c r="J1596">
        <f>IFERROR(SMALL(J346:J1024,ROW()-ROW($J$1027)+1),"")</f>
        <v>0</v>
      </c>
      <c r="K1596">
        <f>IFERROR(SMALL(K346:K1024,ROW()-ROW($K$1027)+1),"")</f>
        <v>0</v>
      </c>
      <c r="L1596">
        <f>IFERROR(SMALL(L346:L1024,ROW()-ROW($L$1027)+1),"")</f>
        <v>0</v>
      </c>
      <c r="M1596">
        <f>IFERROR(SMALL(M346:M1024,ROW()-ROW($M$1027)+1),"")</f>
        <v>0</v>
      </c>
      <c r="N1596">
        <f>IFERROR(SMALL(N346:N1024,ROW()-ROW($N$1027)+1),"")</f>
        <v>0</v>
      </c>
      <c r="O1596">
        <f>IFERROR(SMALL(O346:O1024,ROW()-ROW($O$1027)+1),"")</f>
        <v>0</v>
      </c>
      <c r="P1596">
        <f>IFERROR(SMALL(P346:P1024,ROW()-ROW($P$1027)+1),"")</f>
        <v>0</v>
      </c>
      <c r="Q1596">
        <f>IFERROR(SMALL(Q346:Q1024,ROW()-ROW($Q$1027)+1),"")</f>
        <v>0</v>
      </c>
      <c r="R1596">
        <f>IFERROR(SMALL(R346:R1024,ROW()-ROW($R$1027)+1),"")</f>
        <v>0</v>
      </c>
      <c r="S1596">
        <f>IFERROR(SMALL(S346:S1024,ROW()-ROW($S$1027)+1),"")</f>
        <v>0</v>
      </c>
      <c r="T1596">
        <f>IFERROR(SMALL(T346:T1024,ROW()-ROW($T$1027)+1),"")</f>
        <v>0</v>
      </c>
      <c r="U1596">
        <f>IFERROR(SMALL(U346:U1024,ROW()-ROW($U$1027)+1),"")</f>
        <v>0</v>
      </c>
      <c r="V1596">
        <f>IFERROR(SMALL(V346:V1024,ROW()-ROW($V$1027)+1),"")</f>
        <v>0</v>
      </c>
      <c r="W1596">
        <f>IFERROR(SMALL(W346:W1024,ROW()-ROW($W$1027)+1),"")</f>
        <v>0</v>
      </c>
      <c r="X1596">
        <f>IFERROR(SMALL(X346:X1024,ROW()-ROW($X$1027)+1),"")</f>
        <v>0</v>
      </c>
      <c r="Y1596">
        <f>IFERROR(SMALL(Y346:Y1024,ROW()-ROW($Y$1027)+1),"")</f>
        <v>0</v>
      </c>
      <c r="Z1596">
        <f>IFERROR(SMALL(Z346:Z1024,ROW()-ROW($Z$1027)+1),"")</f>
        <v>0</v>
      </c>
      <c r="AA1596">
        <f>IFERROR(SMALL(AA346:AA1024,ROW()-ROW($AA$1027)+1),"")</f>
        <v>0</v>
      </c>
      <c r="AB1596">
        <f>IFERROR(SMALL(AB346:AB1024,ROW()-ROW($AB$1027)+1),"")</f>
        <v>0</v>
      </c>
      <c r="AC1596">
        <f>IFERROR(SMALL(AC346:AC1024,ROW()-ROW($AC$1027)+1),"")</f>
        <v>0</v>
      </c>
      <c r="AD1596">
        <f>IFERROR(SMALL(AD346:AD1024,ROW()-ROW($AD$1027)+1),"")</f>
        <v>0</v>
      </c>
      <c r="AE1596">
        <f>IFERROR(SMALL(AE346:AE1024,ROW()-ROW($AE$1027)+1),"")</f>
        <v>0</v>
      </c>
      <c r="AF1596">
        <f>IFERROR(SMALL(AF346:AF1024,ROW()-ROW($AF$1027)+1),"")</f>
        <v>0</v>
      </c>
      <c r="AG1596">
        <f>IFERROR(SMALL(AG346:AG1024,ROW()-ROW($AG$1027)+1),"")</f>
        <v>0</v>
      </c>
      <c r="AH1596">
        <f>IFERROR(SMALL(AH346:AH1024,ROW()-ROW($AH$1027)+1),"")</f>
        <v>0</v>
      </c>
      <c r="AI1596">
        <f>IFERROR(SMALL(AI346:AI1024,ROW()-ROW($AI$1027)+1),"")</f>
        <v>0</v>
      </c>
      <c r="AJ1596">
        <f>IFERROR(SMALL(AJ346:AJ1024,ROW()-ROW($AJ$1027)+1),"")</f>
        <v>0</v>
      </c>
      <c r="AM1596">
        <f>IFERROR(SMALL(AM346:AM1024,ROW()-ROW($AM$1027)+1),"")</f>
        <v>0</v>
      </c>
      <c r="AN1596">
        <f>IFERROR(SMALL(AN346:AN1024,ROW()-ROW($AN$1027)+1),"")</f>
        <v>0</v>
      </c>
      <c r="AO1596">
        <f>IFERROR(SMALL(AO346:AO1024,ROW()-ROW($AO$1027)+1),"")</f>
        <v>0</v>
      </c>
      <c r="AP1596">
        <f>IFERROR(SMALL(AP346:AP1024,ROW()-ROW($AP$1027)+1),"")</f>
        <v>0</v>
      </c>
      <c r="AQ1596">
        <f>IFERROR(SMALL(AQ346:AQ1024,ROW()-ROW($AQ$1027)+1),"")</f>
        <v>0</v>
      </c>
      <c r="AR1596">
        <f>IFERROR(SMALL(AR346:AR1024,ROW()-ROW($AR$1027)+1),"")</f>
        <v>0</v>
      </c>
      <c r="AS1596">
        <f>IFERROR(SMALL(AS346:AS1024,ROW()-ROW($AS$1027)+1),"")</f>
        <v>0</v>
      </c>
      <c r="AT1596">
        <f>IFERROR(SMALL(AT346:AT1024,ROW()-ROW($AT$1027)+1),"")</f>
        <v>0</v>
      </c>
      <c r="AU1596">
        <f>IFERROR(SMALL(AU346:AU1024,ROW()-ROW($AU$1027)+1),"")</f>
        <v>0</v>
      </c>
      <c r="AV1596">
        <f>IFERROR(SMALL(AV346:AV1024,ROW()-ROW($AV$1027)+1),"")</f>
        <v>0</v>
      </c>
      <c r="AW1596">
        <f>IFERROR(SMALL(AW346:AW1024,ROW()-ROW($AW$1027)+1),"")</f>
        <v>0</v>
      </c>
      <c r="AX1596">
        <f>IFERROR(SMALL(AX346:AX1024,ROW()-ROW($AX$1027)+1),"")</f>
        <v>0</v>
      </c>
      <c r="AY1596">
        <f>IFERROR(SMALL(AY346:AY1024,ROW()-ROW($AY$1027)+1),"")</f>
        <v>0</v>
      </c>
      <c r="AZ1596">
        <f>IFERROR(SMALL(AZ346:AZ1024,ROW()-ROW($AZ$1027)+1),"")</f>
        <v>0</v>
      </c>
      <c r="BA1596">
        <f>IFERROR(SMALL(BA346:BA1024,ROW()-ROW($BA$1027)+1),"")</f>
        <v>0</v>
      </c>
      <c r="BB1596">
        <f>IFERROR(SMALL(BB346:BB1024,ROW()-ROW($BB$1027)+1),"")</f>
        <v>0</v>
      </c>
      <c r="BC1596">
        <f>IFERROR(SMALL(BC346:BC1024,ROW()-ROW($BC$1027)+1),"")</f>
        <v>0</v>
      </c>
      <c r="BD1596">
        <f>IFERROR(SMALL(BD346:BD1024,ROW()-ROW($BD$1027)+1),"")</f>
        <v>0</v>
      </c>
      <c r="BE1596">
        <f>IFERROR(SMALL(BE346:BE1024,ROW()-ROW($BE$1027)+1),"")</f>
        <v>0</v>
      </c>
      <c r="BF1596">
        <f>IFERROR(SMALL(BF346:BF1024,ROW()-ROW($BF$1027)+1),"")</f>
        <v>0</v>
      </c>
      <c r="BG1596">
        <f>IFERROR(SMALL(BG346:BG1024,ROW()-ROW($BG$1027)+1),"")</f>
        <v>0</v>
      </c>
      <c r="BH1596">
        <f>IFERROR(SMALL(BH346:BH1024,ROW()-ROW($BH$1027)+1),"")</f>
        <v>0</v>
      </c>
      <c r="BI1596">
        <f>IFERROR(SMALL(BI346:BI1024,ROW()-ROW($BI$1027)+1),"")</f>
        <v>0</v>
      </c>
      <c r="BJ1596">
        <f>IFERROR(SMALL(BJ346:BJ1024,ROW()-ROW($BJ$1027)+1),"")</f>
        <v>0</v>
      </c>
      <c r="BK1596">
        <f>IFERROR(SMALL(BK346:BK1024,ROW()-ROW($BK$1027)+1),"")</f>
        <v>0</v>
      </c>
      <c r="BL1596">
        <f>IFERROR(SMALL(BL346:BL1024,ROW()-ROW($BL$1027)+1),"")</f>
        <v>0</v>
      </c>
      <c r="BM1596">
        <f>IFERROR(SMALL(BM346:BM1024,ROW()-ROW($BM$1027)+1),"")</f>
        <v>0</v>
      </c>
      <c r="BN1596">
        <f>IFERROR(SMALL(BN346:BN1024,ROW()-ROW($BN$1027)+1),"")</f>
        <v>0</v>
      </c>
      <c r="BO1596">
        <f>IFERROR(SMALL(BO346:BO1024,ROW()-ROW($BO$1027)+1),"")</f>
        <v>0</v>
      </c>
      <c r="BP1596">
        <f>IFERROR(SMALL(BP346:BP1024,ROW()-ROW($BP$1027)+1),"")</f>
        <v>0</v>
      </c>
      <c r="BQ1596">
        <f>IFERROR(SMALL(BQ346:BQ1024,ROW()-ROW($BQ$1027)+1),"")</f>
        <v>0</v>
      </c>
      <c r="BR1596">
        <f>IFERROR(SMALL(BR346:BR1024,ROW()-ROW($BR$1027)+1),"")</f>
        <v>0</v>
      </c>
    </row>
    <row r="1597" spans="5:70">
      <c r="E1597">
        <f>IFERROR(SMALL(E346:E1024,ROW()-ROW($E$1027)+1),"")</f>
        <v>0</v>
      </c>
      <c r="F1597">
        <f>IFERROR(SMALL(F346:F1024,ROW()-ROW($F$1027)+1),"")</f>
        <v>0</v>
      </c>
      <c r="G1597">
        <f>IFERROR(SMALL(G346:G1024,ROW()-ROW($G$1027)+1),"")</f>
        <v>0</v>
      </c>
      <c r="H1597">
        <f>IFERROR(SMALL(H346:H1024,ROW()-ROW($H$1027)+1),"")</f>
        <v>0</v>
      </c>
      <c r="I1597">
        <f>IFERROR(SMALL(I346:I1024,ROW()-ROW($I$1027)+1),"")</f>
        <v>0</v>
      </c>
      <c r="J1597">
        <f>IFERROR(SMALL(J346:J1024,ROW()-ROW($J$1027)+1),"")</f>
        <v>0</v>
      </c>
      <c r="K1597">
        <f>IFERROR(SMALL(K346:K1024,ROW()-ROW($K$1027)+1),"")</f>
        <v>0</v>
      </c>
      <c r="L1597">
        <f>IFERROR(SMALL(L346:L1024,ROW()-ROW($L$1027)+1),"")</f>
        <v>0</v>
      </c>
      <c r="M1597">
        <f>IFERROR(SMALL(M346:M1024,ROW()-ROW($M$1027)+1),"")</f>
        <v>0</v>
      </c>
      <c r="N1597">
        <f>IFERROR(SMALL(N346:N1024,ROW()-ROW($N$1027)+1),"")</f>
        <v>0</v>
      </c>
      <c r="O1597">
        <f>IFERROR(SMALL(O346:O1024,ROW()-ROW($O$1027)+1),"")</f>
        <v>0</v>
      </c>
      <c r="P1597">
        <f>IFERROR(SMALL(P346:P1024,ROW()-ROW($P$1027)+1),"")</f>
        <v>0</v>
      </c>
      <c r="Q1597">
        <f>IFERROR(SMALL(Q346:Q1024,ROW()-ROW($Q$1027)+1),"")</f>
        <v>0</v>
      </c>
      <c r="R1597">
        <f>IFERROR(SMALL(R346:R1024,ROW()-ROW($R$1027)+1),"")</f>
        <v>0</v>
      </c>
      <c r="S1597">
        <f>IFERROR(SMALL(S346:S1024,ROW()-ROW($S$1027)+1),"")</f>
        <v>0</v>
      </c>
      <c r="T1597">
        <f>IFERROR(SMALL(T346:T1024,ROW()-ROW($T$1027)+1),"")</f>
        <v>0</v>
      </c>
      <c r="U1597">
        <f>IFERROR(SMALL(U346:U1024,ROW()-ROW($U$1027)+1),"")</f>
        <v>0</v>
      </c>
      <c r="V1597">
        <f>IFERROR(SMALL(V346:V1024,ROW()-ROW($V$1027)+1),"")</f>
        <v>0</v>
      </c>
      <c r="W1597">
        <f>IFERROR(SMALL(W346:W1024,ROW()-ROW($W$1027)+1),"")</f>
        <v>0</v>
      </c>
      <c r="X1597">
        <f>IFERROR(SMALL(X346:X1024,ROW()-ROW($X$1027)+1),"")</f>
        <v>0</v>
      </c>
      <c r="Y1597">
        <f>IFERROR(SMALL(Y346:Y1024,ROW()-ROW($Y$1027)+1),"")</f>
        <v>0</v>
      </c>
      <c r="Z1597">
        <f>IFERROR(SMALL(Z346:Z1024,ROW()-ROW($Z$1027)+1),"")</f>
        <v>0</v>
      </c>
      <c r="AA1597">
        <f>IFERROR(SMALL(AA346:AA1024,ROW()-ROW($AA$1027)+1),"")</f>
        <v>0</v>
      </c>
      <c r="AB1597">
        <f>IFERROR(SMALL(AB346:AB1024,ROW()-ROW($AB$1027)+1),"")</f>
        <v>0</v>
      </c>
      <c r="AC1597">
        <f>IFERROR(SMALL(AC346:AC1024,ROW()-ROW($AC$1027)+1),"")</f>
        <v>0</v>
      </c>
      <c r="AD1597">
        <f>IFERROR(SMALL(AD346:AD1024,ROW()-ROW($AD$1027)+1),"")</f>
        <v>0</v>
      </c>
      <c r="AE1597">
        <f>IFERROR(SMALL(AE346:AE1024,ROW()-ROW($AE$1027)+1),"")</f>
        <v>0</v>
      </c>
      <c r="AF1597">
        <f>IFERROR(SMALL(AF346:AF1024,ROW()-ROW($AF$1027)+1),"")</f>
        <v>0</v>
      </c>
      <c r="AG1597">
        <f>IFERROR(SMALL(AG346:AG1024,ROW()-ROW($AG$1027)+1),"")</f>
        <v>0</v>
      </c>
      <c r="AH1597">
        <f>IFERROR(SMALL(AH346:AH1024,ROW()-ROW($AH$1027)+1),"")</f>
        <v>0</v>
      </c>
      <c r="AI1597">
        <f>IFERROR(SMALL(AI346:AI1024,ROW()-ROW($AI$1027)+1),"")</f>
        <v>0</v>
      </c>
      <c r="AJ1597">
        <f>IFERROR(SMALL(AJ346:AJ1024,ROW()-ROW($AJ$1027)+1),"")</f>
        <v>0</v>
      </c>
      <c r="AM1597">
        <f>IFERROR(SMALL(AM346:AM1024,ROW()-ROW($AM$1027)+1),"")</f>
        <v>0</v>
      </c>
      <c r="AN1597">
        <f>IFERROR(SMALL(AN346:AN1024,ROW()-ROW($AN$1027)+1),"")</f>
        <v>0</v>
      </c>
      <c r="AO1597">
        <f>IFERROR(SMALL(AO346:AO1024,ROW()-ROW($AO$1027)+1),"")</f>
        <v>0</v>
      </c>
      <c r="AP1597">
        <f>IFERROR(SMALL(AP346:AP1024,ROW()-ROW($AP$1027)+1),"")</f>
        <v>0</v>
      </c>
      <c r="AQ1597">
        <f>IFERROR(SMALL(AQ346:AQ1024,ROW()-ROW($AQ$1027)+1),"")</f>
        <v>0</v>
      </c>
      <c r="AR1597">
        <f>IFERROR(SMALL(AR346:AR1024,ROW()-ROW($AR$1027)+1),"")</f>
        <v>0</v>
      </c>
      <c r="AS1597">
        <f>IFERROR(SMALL(AS346:AS1024,ROW()-ROW($AS$1027)+1),"")</f>
        <v>0</v>
      </c>
      <c r="AT1597">
        <f>IFERROR(SMALL(AT346:AT1024,ROW()-ROW($AT$1027)+1),"")</f>
        <v>0</v>
      </c>
      <c r="AU1597">
        <f>IFERROR(SMALL(AU346:AU1024,ROW()-ROW($AU$1027)+1),"")</f>
        <v>0</v>
      </c>
      <c r="AV1597">
        <f>IFERROR(SMALL(AV346:AV1024,ROW()-ROW($AV$1027)+1),"")</f>
        <v>0</v>
      </c>
      <c r="AW1597">
        <f>IFERROR(SMALL(AW346:AW1024,ROW()-ROW($AW$1027)+1),"")</f>
        <v>0</v>
      </c>
      <c r="AX1597">
        <f>IFERROR(SMALL(AX346:AX1024,ROW()-ROW($AX$1027)+1),"")</f>
        <v>0</v>
      </c>
      <c r="AY1597">
        <f>IFERROR(SMALL(AY346:AY1024,ROW()-ROW($AY$1027)+1),"")</f>
        <v>0</v>
      </c>
      <c r="AZ1597">
        <f>IFERROR(SMALL(AZ346:AZ1024,ROW()-ROW($AZ$1027)+1),"")</f>
        <v>0</v>
      </c>
      <c r="BA1597">
        <f>IFERROR(SMALL(BA346:BA1024,ROW()-ROW($BA$1027)+1),"")</f>
        <v>0</v>
      </c>
      <c r="BB1597">
        <f>IFERROR(SMALL(BB346:BB1024,ROW()-ROW($BB$1027)+1),"")</f>
        <v>0</v>
      </c>
      <c r="BC1597">
        <f>IFERROR(SMALL(BC346:BC1024,ROW()-ROW($BC$1027)+1),"")</f>
        <v>0</v>
      </c>
      <c r="BD1597">
        <f>IFERROR(SMALL(BD346:BD1024,ROW()-ROW($BD$1027)+1),"")</f>
        <v>0</v>
      </c>
      <c r="BE1597">
        <f>IFERROR(SMALL(BE346:BE1024,ROW()-ROW($BE$1027)+1),"")</f>
        <v>0</v>
      </c>
      <c r="BF1597">
        <f>IFERROR(SMALL(BF346:BF1024,ROW()-ROW($BF$1027)+1),"")</f>
        <v>0</v>
      </c>
      <c r="BG1597">
        <f>IFERROR(SMALL(BG346:BG1024,ROW()-ROW($BG$1027)+1),"")</f>
        <v>0</v>
      </c>
      <c r="BH1597">
        <f>IFERROR(SMALL(BH346:BH1024,ROW()-ROW($BH$1027)+1),"")</f>
        <v>0</v>
      </c>
      <c r="BI1597">
        <f>IFERROR(SMALL(BI346:BI1024,ROW()-ROW($BI$1027)+1),"")</f>
        <v>0</v>
      </c>
      <c r="BJ1597">
        <f>IFERROR(SMALL(BJ346:BJ1024,ROW()-ROW($BJ$1027)+1),"")</f>
        <v>0</v>
      </c>
      <c r="BK1597">
        <f>IFERROR(SMALL(BK346:BK1024,ROW()-ROW($BK$1027)+1),"")</f>
        <v>0</v>
      </c>
      <c r="BL1597">
        <f>IFERROR(SMALL(BL346:BL1024,ROW()-ROW($BL$1027)+1),"")</f>
        <v>0</v>
      </c>
      <c r="BM1597">
        <f>IFERROR(SMALL(BM346:BM1024,ROW()-ROW($BM$1027)+1),"")</f>
        <v>0</v>
      </c>
      <c r="BN1597">
        <f>IFERROR(SMALL(BN346:BN1024,ROW()-ROW($BN$1027)+1),"")</f>
        <v>0</v>
      </c>
      <c r="BO1597">
        <f>IFERROR(SMALL(BO346:BO1024,ROW()-ROW($BO$1027)+1),"")</f>
        <v>0</v>
      </c>
      <c r="BP1597">
        <f>IFERROR(SMALL(BP346:BP1024,ROW()-ROW($BP$1027)+1),"")</f>
        <v>0</v>
      </c>
      <c r="BQ1597">
        <f>IFERROR(SMALL(BQ346:BQ1024,ROW()-ROW($BQ$1027)+1),"")</f>
        <v>0</v>
      </c>
      <c r="BR1597">
        <f>IFERROR(SMALL(BR346:BR1024,ROW()-ROW($BR$1027)+1),"")</f>
        <v>0</v>
      </c>
    </row>
    <row r="1598" spans="5:70">
      <c r="E1598">
        <f>IFERROR(SMALL(E346:E1024,ROW()-ROW($E$1027)+1),"")</f>
        <v>0</v>
      </c>
      <c r="F1598">
        <f>IFERROR(SMALL(F346:F1024,ROW()-ROW($F$1027)+1),"")</f>
        <v>0</v>
      </c>
      <c r="G1598">
        <f>IFERROR(SMALL(G346:G1024,ROW()-ROW($G$1027)+1),"")</f>
        <v>0</v>
      </c>
      <c r="H1598">
        <f>IFERROR(SMALL(H346:H1024,ROW()-ROW($H$1027)+1),"")</f>
        <v>0</v>
      </c>
      <c r="I1598">
        <f>IFERROR(SMALL(I346:I1024,ROW()-ROW($I$1027)+1),"")</f>
        <v>0</v>
      </c>
      <c r="J1598">
        <f>IFERROR(SMALL(J346:J1024,ROW()-ROW($J$1027)+1),"")</f>
        <v>0</v>
      </c>
      <c r="K1598">
        <f>IFERROR(SMALL(K346:K1024,ROW()-ROW($K$1027)+1),"")</f>
        <v>0</v>
      </c>
      <c r="L1598">
        <f>IFERROR(SMALL(L346:L1024,ROW()-ROW($L$1027)+1),"")</f>
        <v>0</v>
      </c>
      <c r="M1598">
        <f>IFERROR(SMALL(M346:M1024,ROW()-ROW($M$1027)+1),"")</f>
        <v>0</v>
      </c>
      <c r="N1598">
        <f>IFERROR(SMALL(N346:N1024,ROW()-ROW($N$1027)+1),"")</f>
        <v>0</v>
      </c>
      <c r="O1598">
        <f>IFERROR(SMALL(O346:O1024,ROW()-ROW($O$1027)+1),"")</f>
        <v>0</v>
      </c>
      <c r="P1598">
        <f>IFERROR(SMALL(P346:P1024,ROW()-ROW($P$1027)+1),"")</f>
        <v>0</v>
      </c>
      <c r="Q1598">
        <f>IFERROR(SMALL(Q346:Q1024,ROW()-ROW($Q$1027)+1),"")</f>
        <v>0</v>
      </c>
      <c r="R1598">
        <f>IFERROR(SMALL(R346:R1024,ROW()-ROW($R$1027)+1),"")</f>
        <v>0</v>
      </c>
      <c r="S1598">
        <f>IFERROR(SMALL(S346:S1024,ROW()-ROW($S$1027)+1),"")</f>
        <v>0</v>
      </c>
      <c r="T1598">
        <f>IFERROR(SMALL(T346:T1024,ROW()-ROW($T$1027)+1),"")</f>
        <v>0</v>
      </c>
      <c r="U1598">
        <f>IFERROR(SMALL(U346:U1024,ROW()-ROW($U$1027)+1),"")</f>
        <v>0</v>
      </c>
      <c r="V1598">
        <f>IFERROR(SMALL(V346:V1024,ROW()-ROW($V$1027)+1),"")</f>
        <v>0</v>
      </c>
      <c r="W1598">
        <f>IFERROR(SMALL(W346:W1024,ROW()-ROW($W$1027)+1),"")</f>
        <v>0</v>
      </c>
      <c r="X1598">
        <f>IFERROR(SMALL(X346:X1024,ROW()-ROW($X$1027)+1),"")</f>
        <v>0</v>
      </c>
      <c r="Y1598">
        <f>IFERROR(SMALL(Y346:Y1024,ROW()-ROW($Y$1027)+1),"")</f>
        <v>0</v>
      </c>
      <c r="Z1598">
        <f>IFERROR(SMALL(Z346:Z1024,ROW()-ROW($Z$1027)+1),"")</f>
        <v>0</v>
      </c>
      <c r="AA1598">
        <f>IFERROR(SMALL(AA346:AA1024,ROW()-ROW($AA$1027)+1),"")</f>
        <v>0</v>
      </c>
      <c r="AB1598">
        <f>IFERROR(SMALL(AB346:AB1024,ROW()-ROW($AB$1027)+1),"")</f>
        <v>0</v>
      </c>
      <c r="AC1598">
        <f>IFERROR(SMALL(AC346:AC1024,ROW()-ROW($AC$1027)+1),"")</f>
        <v>0</v>
      </c>
      <c r="AD1598">
        <f>IFERROR(SMALL(AD346:AD1024,ROW()-ROW($AD$1027)+1),"")</f>
        <v>0</v>
      </c>
      <c r="AE1598">
        <f>IFERROR(SMALL(AE346:AE1024,ROW()-ROW($AE$1027)+1),"")</f>
        <v>0</v>
      </c>
      <c r="AF1598">
        <f>IFERROR(SMALL(AF346:AF1024,ROW()-ROW($AF$1027)+1),"")</f>
        <v>0</v>
      </c>
      <c r="AG1598">
        <f>IFERROR(SMALL(AG346:AG1024,ROW()-ROW($AG$1027)+1),"")</f>
        <v>0</v>
      </c>
      <c r="AH1598">
        <f>IFERROR(SMALL(AH346:AH1024,ROW()-ROW($AH$1027)+1),"")</f>
        <v>0</v>
      </c>
      <c r="AI1598">
        <f>IFERROR(SMALL(AI346:AI1024,ROW()-ROW($AI$1027)+1),"")</f>
        <v>0</v>
      </c>
      <c r="AJ1598">
        <f>IFERROR(SMALL(AJ346:AJ1024,ROW()-ROW($AJ$1027)+1),"")</f>
        <v>0</v>
      </c>
      <c r="AM1598">
        <f>IFERROR(SMALL(AM346:AM1024,ROW()-ROW($AM$1027)+1),"")</f>
        <v>0</v>
      </c>
      <c r="AN1598">
        <f>IFERROR(SMALL(AN346:AN1024,ROW()-ROW($AN$1027)+1),"")</f>
        <v>0</v>
      </c>
      <c r="AO1598">
        <f>IFERROR(SMALL(AO346:AO1024,ROW()-ROW($AO$1027)+1),"")</f>
        <v>0</v>
      </c>
      <c r="AP1598">
        <f>IFERROR(SMALL(AP346:AP1024,ROW()-ROW($AP$1027)+1),"")</f>
        <v>0</v>
      </c>
      <c r="AQ1598">
        <f>IFERROR(SMALL(AQ346:AQ1024,ROW()-ROW($AQ$1027)+1),"")</f>
        <v>0</v>
      </c>
      <c r="AR1598">
        <f>IFERROR(SMALL(AR346:AR1024,ROW()-ROW($AR$1027)+1),"")</f>
        <v>0</v>
      </c>
      <c r="AS1598">
        <f>IFERROR(SMALL(AS346:AS1024,ROW()-ROW($AS$1027)+1),"")</f>
        <v>0</v>
      </c>
      <c r="AT1598">
        <f>IFERROR(SMALL(AT346:AT1024,ROW()-ROW($AT$1027)+1),"")</f>
        <v>0</v>
      </c>
      <c r="AU1598">
        <f>IFERROR(SMALL(AU346:AU1024,ROW()-ROW($AU$1027)+1),"")</f>
        <v>0</v>
      </c>
      <c r="AV1598">
        <f>IFERROR(SMALL(AV346:AV1024,ROW()-ROW($AV$1027)+1),"")</f>
        <v>0</v>
      </c>
      <c r="AW1598">
        <f>IFERROR(SMALL(AW346:AW1024,ROW()-ROW($AW$1027)+1),"")</f>
        <v>0</v>
      </c>
      <c r="AX1598">
        <f>IFERROR(SMALL(AX346:AX1024,ROW()-ROW($AX$1027)+1),"")</f>
        <v>0</v>
      </c>
      <c r="AY1598">
        <f>IFERROR(SMALL(AY346:AY1024,ROW()-ROW($AY$1027)+1),"")</f>
        <v>0</v>
      </c>
      <c r="AZ1598">
        <f>IFERROR(SMALL(AZ346:AZ1024,ROW()-ROW($AZ$1027)+1),"")</f>
        <v>0</v>
      </c>
      <c r="BA1598">
        <f>IFERROR(SMALL(BA346:BA1024,ROW()-ROW($BA$1027)+1),"")</f>
        <v>0</v>
      </c>
      <c r="BB1598">
        <f>IFERROR(SMALL(BB346:BB1024,ROW()-ROW($BB$1027)+1),"")</f>
        <v>0</v>
      </c>
      <c r="BC1598">
        <f>IFERROR(SMALL(BC346:BC1024,ROW()-ROW($BC$1027)+1),"")</f>
        <v>0</v>
      </c>
      <c r="BD1598">
        <f>IFERROR(SMALL(BD346:BD1024,ROW()-ROW($BD$1027)+1),"")</f>
        <v>0</v>
      </c>
      <c r="BE1598">
        <f>IFERROR(SMALL(BE346:BE1024,ROW()-ROW($BE$1027)+1),"")</f>
        <v>0</v>
      </c>
      <c r="BF1598">
        <f>IFERROR(SMALL(BF346:BF1024,ROW()-ROW($BF$1027)+1),"")</f>
        <v>0</v>
      </c>
      <c r="BG1598">
        <f>IFERROR(SMALL(BG346:BG1024,ROW()-ROW($BG$1027)+1),"")</f>
        <v>0</v>
      </c>
      <c r="BH1598">
        <f>IFERROR(SMALL(BH346:BH1024,ROW()-ROW($BH$1027)+1),"")</f>
        <v>0</v>
      </c>
      <c r="BI1598">
        <f>IFERROR(SMALL(BI346:BI1024,ROW()-ROW($BI$1027)+1),"")</f>
        <v>0</v>
      </c>
      <c r="BJ1598">
        <f>IFERROR(SMALL(BJ346:BJ1024,ROW()-ROW($BJ$1027)+1),"")</f>
        <v>0</v>
      </c>
      <c r="BK1598">
        <f>IFERROR(SMALL(BK346:BK1024,ROW()-ROW($BK$1027)+1),"")</f>
        <v>0</v>
      </c>
      <c r="BL1598">
        <f>IFERROR(SMALL(BL346:BL1024,ROW()-ROW($BL$1027)+1),"")</f>
        <v>0</v>
      </c>
      <c r="BM1598">
        <f>IFERROR(SMALL(BM346:BM1024,ROW()-ROW($BM$1027)+1),"")</f>
        <v>0</v>
      </c>
      <c r="BN1598">
        <f>IFERROR(SMALL(BN346:BN1024,ROW()-ROW($BN$1027)+1),"")</f>
        <v>0</v>
      </c>
      <c r="BO1598">
        <f>IFERROR(SMALL(BO346:BO1024,ROW()-ROW($BO$1027)+1),"")</f>
        <v>0</v>
      </c>
      <c r="BP1598">
        <f>IFERROR(SMALL(BP346:BP1024,ROW()-ROW($BP$1027)+1),"")</f>
        <v>0</v>
      </c>
      <c r="BQ1598">
        <f>IFERROR(SMALL(BQ346:BQ1024,ROW()-ROW($BQ$1027)+1),"")</f>
        <v>0</v>
      </c>
      <c r="BR1598">
        <f>IFERROR(SMALL(BR346:BR1024,ROW()-ROW($BR$1027)+1),"")</f>
        <v>0</v>
      </c>
    </row>
    <row r="1599" spans="5:70">
      <c r="E1599">
        <f>IFERROR(SMALL(E346:E1024,ROW()-ROW($E$1027)+1),"")</f>
        <v>0</v>
      </c>
      <c r="F1599">
        <f>IFERROR(SMALL(F346:F1024,ROW()-ROW($F$1027)+1),"")</f>
        <v>0</v>
      </c>
      <c r="G1599">
        <f>IFERROR(SMALL(G346:G1024,ROW()-ROW($G$1027)+1),"")</f>
        <v>0</v>
      </c>
      <c r="H1599">
        <f>IFERROR(SMALL(H346:H1024,ROW()-ROW($H$1027)+1),"")</f>
        <v>0</v>
      </c>
      <c r="I1599">
        <f>IFERROR(SMALL(I346:I1024,ROW()-ROW($I$1027)+1),"")</f>
        <v>0</v>
      </c>
      <c r="J1599">
        <f>IFERROR(SMALL(J346:J1024,ROW()-ROW($J$1027)+1),"")</f>
        <v>0</v>
      </c>
      <c r="K1599">
        <f>IFERROR(SMALL(K346:K1024,ROW()-ROW($K$1027)+1),"")</f>
        <v>0</v>
      </c>
      <c r="L1599">
        <f>IFERROR(SMALL(L346:L1024,ROW()-ROW($L$1027)+1),"")</f>
        <v>0</v>
      </c>
      <c r="M1599">
        <f>IFERROR(SMALL(M346:M1024,ROW()-ROW($M$1027)+1),"")</f>
        <v>0</v>
      </c>
      <c r="N1599">
        <f>IFERROR(SMALL(N346:N1024,ROW()-ROW($N$1027)+1),"")</f>
        <v>0</v>
      </c>
      <c r="O1599">
        <f>IFERROR(SMALL(O346:O1024,ROW()-ROW($O$1027)+1),"")</f>
        <v>0</v>
      </c>
      <c r="P1599">
        <f>IFERROR(SMALL(P346:P1024,ROW()-ROW($P$1027)+1),"")</f>
        <v>0</v>
      </c>
      <c r="Q1599">
        <f>IFERROR(SMALL(Q346:Q1024,ROW()-ROW($Q$1027)+1),"")</f>
        <v>0</v>
      </c>
      <c r="R1599">
        <f>IFERROR(SMALL(R346:R1024,ROW()-ROW($R$1027)+1),"")</f>
        <v>0</v>
      </c>
      <c r="S1599">
        <f>IFERROR(SMALL(S346:S1024,ROW()-ROW($S$1027)+1),"")</f>
        <v>0</v>
      </c>
      <c r="T1599">
        <f>IFERROR(SMALL(T346:T1024,ROW()-ROW($T$1027)+1),"")</f>
        <v>0</v>
      </c>
      <c r="U1599">
        <f>IFERROR(SMALL(U346:U1024,ROW()-ROW($U$1027)+1),"")</f>
        <v>0</v>
      </c>
      <c r="V1599">
        <f>IFERROR(SMALL(V346:V1024,ROW()-ROW($V$1027)+1),"")</f>
        <v>0</v>
      </c>
      <c r="W1599">
        <f>IFERROR(SMALL(W346:W1024,ROW()-ROW($W$1027)+1),"")</f>
        <v>0</v>
      </c>
      <c r="X1599">
        <f>IFERROR(SMALL(X346:X1024,ROW()-ROW($X$1027)+1),"")</f>
        <v>0</v>
      </c>
      <c r="Y1599">
        <f>IFERROR(SMALL(Y346:Y1024,ROW()-ROW($Y$1027)+1),"")</f>
        <v>0</v>
      </c>
      <c r="Z1599">
        <f>IFERROR(SMALL(Z346:Z1024,ROW()-ROW($Z$1027)+1),"")</f>
        <v>0</v>
      </c>
      <c r="AA1599">
        <f>IFERROR(SMALL(AA346:AA1024,ROW()-ROW($AA$1027)+1),"")</f>
        <v>0</v>
      </c>
      <c r="AB1599">
        <f>IFERROR(SMALL(AB346:AB1024,ROW()-ROW($AB$1027)+1),"")</f>
        <v>0</v>
      </c>
      <c r="AC1599">
        <f>IFERROR(SMALL(AC346:AC1024,ROW()-ROW($AC$1027)+1),"")</f>
        <v>0</v>
      </c>
      <c r="AD1599">
        <f>IFERROR(SMALL(AD346:AD1024,ROW()-ROW($AD$1027)+1),"")</f>
        <v>0</v>
      </c>
      <c r="AE1599">
        <f>IFERROR(SMALL(AE346:AE1024,ROW()-ROW($AE$1027)+1),"")</f>
        <v>0</v>
      </c>
      <c r="AF1599">
        <f>IFERROR(SMALL(AF346:AF1024,ROW()-ROW($AF$1027)+1),"")</f>
        <v>0</v>
      </c>
      <c r="AG1599">
        <f>IFERROR(SMALL(AG346:AG1024,ROW()-ROW($AG$1027)+1),"")</f>
        <v>0</v>
      </c>
      <c r="AH1599">
        <f>IFERROR(SMALL(AH346:AH1024,ROW()-ROW($AH$1027)+1),"")</f>
        <v>0</v>
      </c>
      <c r="AI1599">
        <f>IFERROR(SMALL(AI346:AI1024,ROW()-ROW($AI$1027)+1),"")</f>
        <v>0</v>
      </c>
      <c r="AJ1599">
        <f>IFERROR(SMALL(AJ346:AJ1024,ROW()-ROW($AJ$1027)+1),"")</f>
        <v>0</v>
      </c>
      <c r="AM1599">
        <f>IFERROR(SMALL(AM346:AM1024,ROW()-ROW($AM$1027)+1),"")</f>
        <v>0</v>
      </c>
      <c r="AN1599">
        <f>IFERROR(SMALL(AN346:AN1024,ROW()-ROW($AN$1027)+1),"")</f>
        <v>0</v>
      </c>
      <c r="AO1599">
        <f>IFERROR(SMALL(AO346:AO1024,ROW()-ROW($AO$1027)+1),"")</f>
        <v>0</v>
      </c>
      <c r="AP1599">
        <f>IFERROR(SMALL(AP346:AP1024,ROW()-ROW($AP$1027)+1),"")</f>
        <v>0</v>
      </c>
      <c r="AQ1599">
        <f>IFERROR(SMALL(AQ346:AQ1024,ROW()-ROW($AQ$1027)+1),"")</f>
        <v>0</v>
      </c>
      <c r="AR1599">
        <f>IFERROR(SMALL(AR346:AR1024,ROW()-ROW($AR$1027)+1),"")</f>
        <v>0</v>
      </c>
      <c r="AS1599">
        <f>IFERROR(SMALL(AS346:AS1024,ROW()-ROW($AS$1027)+1),"")</f>
        <v>0</v>
      </c>
      <c r="AT1599">
        <f>IFERROR(SMALL(AT346:AT1024,ROW()-ROW($AT$1027)+1),"")</f>
        <v>0</v>
      </c>
      <c r="AU1599">
        <f>IFERROR(SMALL(AU346:AU1024,ROW()-ROW($AU$1027)+1),"")</f>
        <v>0</v>
      </c>
      <c r="AV1599">
        <f>IFERROR(SMALL(AV346:AV1024,ROW()-ROW($AV$1027)+1),"")</f>
        <v>0</v>
      </c>
      <c r="AW1599">
        <f>IFERROR(SMALL(AW346:AW1024,ROW()-ROW($AW$1027)+1),"")</f>
        <v>0</v>
      </c>
      <c r="AX1599">
        <f>IFERROR(SMALL(AX346:AX1024,ROW()-ROW($AX$1027)+1),"")</f>
        <v>0</v>
      </c>
      <c r="AY1599">
        <f>IFERROR(SMALL(AY346:AY1024,ROW()-ROW($AY$1027)+1),"")</f>
        <v>0</v>
      </c>
      <c r="AZ1599">
        <f>IFERROR(SMALL(AZ346:AZ1024,ROW()-ROW($AZ$1027)+1),"")</f>
        <v>0</v>
      </c>
      <c r="BA1599">
        <f>IFERROR(SMALL(BA346:BA1024,ROW()-ROW($BA$1027)+1),"")</f>
        <v>0</v>
      </c>
      <c r="BB1599">
        <f>IFERROR(SMALL(BB346:BB1024,ROW()-ROW($BB$1027)+1),"")</f>
        <v>0</v>
      </c>
      <c r="BC1599">
        <f>IFERROR(SMALL(BC346:BC1024,ROW()-ROW($BC$1027)+1),"")</f>
        <v>0</v>
      </c>
      <c r="BD1599">
        <f>IFERROR(SMALL(BD346:BD1024,ROW()-ROW($BD$1027)+1),"")</f>
        <v>0</v>
      </c>
      <c r="BE1599">
        <f>IFERROR(SMALL(BE346:BE1024,ROW()-ROW($BE$1027)+1),"")</f>
        <v>0</v>
      </c>
      <c r="BF1599">
        <f>IFERROR(SMALL(BF346:BF1024,ROW()-ROW($BF$1027)+1),"")</f>
        <v>0</v>
      </c>
      <c r="BG1599">
        <f>IFERROR(SMALL(BG346:BG1024,ROW()-ROW($BG$1027)+1),"")</f>
        <v>0</v>
      </c>
      <c r="BH1599">
        <f>IFERROR(SMALL(BH346:BH1024,ROW()-ROW($BH$1027)+1),"")</f>
        <v>0</v>
      </c>
      <c r="BI1599">
        <f>IFERROR(SMALL(BI346:BI1024,ROW()-ROW($BI$1027)+1),"")</f>
        <v>0</v>
      </c>
      <c r="BJ1599">
        <f>IFERROR(SMALL(BJ346:BJ1024,ROW()-ROW($BJ$1027)+1),"")</f>
        <v>0</v>
      </c>
      <c r="BK1599">
        <f>IFERROR(SMALL(BK346:BK1024,ROW()-ROW($BK$1027)+1),"")</f>
        <v>0</v>
      </c>
      <c r="BL1599">
        <f>IFERROR(SMALL(BL346:BL1024,ROW()-ROW($BL$1027)+1),"")</f>
        <v>0</v>
      </c>
      <c r="BM1599">
        <f>IFERROR(SMALL(BM346:BM1024,ROW()-ROW($BM$1027)+1),"")</f>
        <v>0</v>
      </c>
      <c r="BN1599">
        <f>IFERROR(SMALL(BN346:BN1024,ROW()-ROW($BN$1027)+1),"")</f>
        <v>0</v>
      </c>
      <c r="BO1599">
        <f>IFERROR(SMALL(BO346:BO1024,ROW()-ROW($BO$1027)+1),"")</f>
        <v>0</v>
      </c>
      <c r="BP1599">
        <f>IFERROR(SMALL(BP346:BP1024,ROW()-ROW($BP$1027)+1),"")</f>
        <v>0</v>
      </c>
      <c r="BQ1599">
        <f>IFERROR(SMALL(BQ346:BQ1024,ROW()-ROW($BQ$1027)+1),"")</f>
        <v>0</v>
      </c>
      <c r="BR1599">
        <f>IFERROR(SMALL(BR346:BR1024,ROW()-ROW($BR$1027)+1),"")</f>
        <v>0</v>
      </c>
    </row>
    <row r="1600" spans="5:70">
      <c r="E1600">
        <f>IFERROR(SMALL(E346:E1024,ROW()-ROW($E$1027)+1),"")</f>
        <v>0</v>
      </c>
      <c r="F1600">
        <f>IFERROR(SMALL(F346:F1024,ROW()-ROW($F$1027)+1),"")</f>
        <v>0</v>
      </c>
      <c r="G1600">
        <f>IFERROR(SMALL(G346:G1024,ROW()-ROW($G$1027)+1),"")</f>
        <v>0</v>
      </c>
      <c r="H1600">
        <f>IFERROR(SMALL(H346:H1024,ROW()-ROW($H$1027)+1),"")</f>
        <v>0</v>
      </c>
      <c r="I1600">
        <f>IFERROR(SMALL(I346:I1024,ROW()-ROW($I$1027)+1),"")</f>
        <v>0</v>
      </c>
      <c r="J1600">
        <f>IFERROR(SMALL(J346:J1024,ROW()-ROW($J$1027)+1),"")</f>
        <v>0</v>
      </c>
      <c r="K1600">
        <f>IFERROR(SMALL(K346:K1024,ROW()-ROW($K$1027)+1),"")</f>
        <v>0</v>
      </c>
      <c r="L1600">
        <f>IFERROR(SMALL(L346:L1024,ROW()-ROW($L$1027)+1),"")</f>
        <v>0</v>
      </c>
      <c r="M1600">
        <f>IFERROR(SMALL(M346:M1024,ROW()-ROW($M$1027)+1),"")</f>
        <v>0</v>
      </c>
      <c r="N1600">
        <f>IFERROR(SMALL(N346:N1024,ROW()-ROW($N$1027)+1),"")</f>
        <v>0</v>
      </c>
      <c r="O1600">
        <f>IFERROR(SMALL(O346:O1024,ROW()-ROW($O$1027)+1),"")</f>
        <v>0</v>
      </c>
      <c r="P1600">
        <f>IFERROR(SMALL(P346:P1024,ROW()-ROW($P$1027)+1),"")</f>
        <v>0</v>
      </c>
      <c r="Q1600">
        <f>IFERROR(SMALL(Q346:Q1024,ROW()-ROW($Q$1027)+1),"")</f>
        <v>0</v>
      </c>
      <c r="R1600">
        <f>IFERROR(SMALL(R346:R1024,ROW()-ROW($R$1027)+1),"")</f>
        <v>0</v>
      </c>
      <c r="S1600">
        <f>IFERROR(SMALL(S346:S1024,ROW()-ROW($S$1027)+1),"")</f>
        <v>0</v>
      </c>
      <c r="T1600">
        <f>IFERROR(SMALL(T346:T1024,ROW()-ROW($T$1027)+1),"")</f>
        <v>0</v>
      </c>
      <c r="U1600">
        <f>IFERROR(SMALL(U346:U1024,ROW()-ROW($U$1027)+1),"")</f>
        <v>0</v>
      </c>
      <c r="V1600">
        <f>IFERROR(SMALL(V346:V1024,ROW()-ROW($V$1027)+1),"")</f>
        <v>0</v>
      </c>
      <c r="W1600">
        <f>IFERROR(SMALL(W346:W1024,ROW()-ROW($W$1027)+1),"")</f>
        <v>0</v>
      </c>
      <c r="X1600">
        <f>IFERROR(SMALL(X346:X1024,ROW()-ROW($X$1027)+1),"")</f>
        <v>0</v>
      </c>
      <c r="Y1600">
        <f>IFERROR(SMALL(Y346:Y1024,ROW()-ROW($Y$1027)+1),"")</f>
        <v>0</v>
      </c>
      <c r="Z1600">
        <f>IFERROR(SMALL(Z346:Z1024,ROW()-ROW($Z$1027)+1),"")</f>
        <v>0</v>
      </c>
      <c r="AA1600">
        <f>IFERROR(SMALL(AA346:AA1024,ROW()-ROW($AA$1027)+1),"")</f>
        <v>0</v>
      </c>
      <c r="AB1600">
        <f>IFERROR(SMALL(AB346:AB1024,ROW()-ROW($AB$1027)+1),"")</f>
        <v>0</v>
      </c>
      <c r="AC1600">
        <f>IFERROR(SMALL(AC346:AC1024,ROW()-ROW($AC$1027)+1),"")</f>
        <v>0</v>
      </c>
      <c r="AD1600">
        <f>IFERROR(SMALL(AD346:AD1024,ROW()-ROW($AD$1027)+1),"")</f>
        <v>0</v>
      </c>
      <c r="AE1600">
        <f>IFERROR(SMALL(AE346:AE1024,ROW()-ROW($AE$1027)+1),"")</f>
        <v>0</v>
      </c>
      <c r="AF1600">
        <f>IFERROR(SMALL(AF346:AF1024,ROW()-ROW($AF$1027)+1),"")</f>
        <v>0</v>
      </c>
      <c r="AG1600">
        <f>IFERROR(SMALL(AG346:AG1024,ROW()-ROW($AG$1027)+1),"")</f>
        <v>0</v>
      </c>
      <c r="AH1600">
        <f>IFERROR(SMALL(AH346:AH1024,ROW()-ROW($AH$1027)+1),"")</f>
        <v>0</v>
      </c>
      <c r="AI1600">
        <f>IFERROR(SMALL(AI346:AI1024,ROW()-ROW($AI$1027)+1),"")</f>
        <v>0</v>
      </c>
      <c r="AJ1600">
        <f>IFERROR(SMALL(AJ346:AJ1024,ROW()-ROW($AJ$1027)+1),"")</f>
        <v>0</v>
      </c>
      <c r="AM1600">
        <f>IFERROR(SMALL(AM346:AM1024,ROW()-ROW($AM$1027)+1),"")</f>
        <v>0</v>
      </c>
      <c r="AN1600">
        <f>IFERROR(SMALL(AN346:AN1024,ROW()-ROW($AN$1027)+1),"")</f>
        <v>0</v>
      </c>
      <c r="AO1600">
        <f>IFERROR(SMALL(AO346:AO1024,ROW()-ROW($AO$1027)+1),"")</f>
        <v>0</v>
      </c>
      <c r="AP1600">
        <f>IFERROR(SMALL(AP346:AP1024,ROW()-ROW($AP$1027)+1),"")</f>
        <v>0</v>
      </c>
      <c r="AQ1600">
        <f>IFERROR(SMALL(AQ346:AQ1024,ROW()-ROW($AQ$1027)+1),"")</f>
        <v>0</v>
      </c>
      <c r="AR1600">
        <f>IFERROR(SMALL(AR346:AR1024,ROW()-ROW($AR$1027)+1),"")</f>
        <v>0</v>
      </c>
      <c r="AS1600">
        <f>IFERROR(SMALL(AS346:AS1024,ROW()-ROW($AS$1027)+1),"")</f>
        <v>0</v>
      </c>
      <c r="AT1600">
        <f>IFERROR(SMALL(AT346:AT1024,ROW()-ROW($AT$1027)+1),"")</f>
        <v>0</v>
      </c>
      <c r="AU1600">
        <f>IFERROR(SMALL(AU346:AU1024,ROW()-ROW($AU$1027)+1),"")</f>
        <v>0</v>
      </c>
      <c r="AV1600">
        <f>IFERROR(SMALL(AV346:AV1024,ROW()-ROW($AV$1027)+1),"")</f>
        <v>0</v>
      </c>
      <c r="AW1600">
        <f>IFERROR(SMALL(AW346:AW1024,ROW()-ROW($AW$1027)+1),"")</f>
        <v>0</v>
      </c>
      <c r="AX1600">
        <f>IFERROR(SMALL(AX346:AX1024,ROW()-ROW($AX$1027)+1),"")</f>
        <v>0</v>
      </c>
      <c r="AY1600">
        <f>IFERROR(SMALL(AY346:AY1024,ROW()-ROW($AY$1027)+1),"")</f>
        <v>0</v>
      </c>
      <c r="AZ1600">
        <f>IFERROR(SMALL(AZ346:AZ1024,ROW()-ROW($AZ$1027)+1),"")</f>
        <v>0</v>
      </c>
      <c r="BA1600">
        <f>IFERROR(SMALL(BA346:BA1024,ROW()-ROW($BA$1027)+1),"")</f>
        <v>0</v>
      </c>
      <c r="BB1600">
        <f>IFERROR(SMALL(BB346:BB1024,ROW()-ROW($BB$1027)+1),"")</f>
        <v>0</v>
      </c>
      <c r="BC1600">
        <f>IFERROR(SMALL(BC346:BC1024,ROW()-ROW($BC$1027)+1),"")</f>
        <v>0</v>
      </c>
      <c r="BD1600">
        <f>IFERROR(SMALL(BD346:BD1024,ROW()-ROW($BD$1027)+1),"")</f>
        <v>0</v>
      </c>
      <c r="BE1600">
        <f>IFERROR(SMALL(BE346:BE1024,ROW()-ROW($BE$1027)+1),"")</f>
        <v>0</v>
      </c>
      <c r="BF1600">
        <f>IFERROR(SMALL(BF346:BF1024,ROW()-ROW($BF$1027)+1),"")</f>
        <v>0</v>
      </c>
      <c r="BG1600">
        <f>IFERROR(SMALL(BG346:BG1024,ROW()-ROW($BG$1027)+1),"")</f>
        <v>0</v>
      </c>
      <c r="BH1600">
        <f>IFERROR(SMALL(BH346:BH1024,ROW()-ROW($BH$1027)+1),"")</f>
        <v>0</v>
      </c>
      <c r="BI1600">
        <f>IFERROR(SMALL(BI346:BI1024,ROW()-ROW($BI$1027)+1),"")</f>
        <v>0</v>
      </c>
      <c r="BJ1600">
        <f>IFERROR(SMALL(BJ346:BJ1024,ROW()-ROW($BJ$1027)+1),"")</f>
        <v>0</v>
      </c>
      <c r="BK1600">
        <f>IFERROR(SMALL(BK346:BK1024,ROW()-ROW($BK$1027)+1),"")</f>
        <v>0</v>
      </c>
      <c r="BL1600">
        <f>IFERROR(SMALL(BL346:BL1024,ROW()-ROW($BL$1027)+1),"")</f>
        <v>0</v>
      </c>
      <c r="BM1600">
        <f>IFERROR(SMALL(BM346:BM1024,ROW()-ROW($BM$1027)+1),"")</f>
        <v>0</v>
      </c>
      <c r="BN1600">
        <f>IFERROR(SMALL(BN346:BN1024,ROW()-ROW($BN$1027)+1),"")</f>
        <v>0</v>
      </c>
      <c r="BO1600">
        <f>IFERROR(SMALL(BO346:BO1024,ROW()-ROW($BO$1027)+1),"")</f>
        <v>0</v>
      </c>
      <c r="BP1600">
        <f>IFERROR(SMALL(BP346:BP1024,ROW()-ROW($BP$1027)+1),"")</f>
        <v>0</v>
      </c>
      <c r="BQ1600">
        <f>IFERROR(SMALL(BQ346:BQ1024,ROW()-ROW($BQ$1027)+1),"")</f>
        <v>0</v>
      </c>
      <c r="BR1600">
        <f>IFERROR(SMALL(BR346:BR1024,ROW()-ROW($BR$1027)+1),"")</f>
        <v>0</v>
      </c>
    </row>
    <row r="1601" spans="5:70">
      <c r="E1601">
        <f>IFERROR(SMALL(E346:E1024,ROW()-ROW($E$1027)+1),"")</f>
        <v>0</v>
      </c>
      <c r="F1601">
        <f>IFERROR(SMALL(F346:F1024,ROW()-ROW($F$1027)+1),"")</f>
        <v>0</v>
      </c>
      <c r="G1601">
        <f>IFERROR(SMALL(G346:G1024,ROW()-ROW($G$1027)+1),"")</f>
        <v>0</v>
      </c>
      <c r="H1601">
        <f>IFERROR(SMALL(H346:H1024,ROW()-ROW($H$1027)+1),"")</f>
        <v>0</v>
      </c>
      <c r="I1601">
        <f>IFERROR(SMALL(I346:I1024,ROW()-ROW($I$1027)+1),"")</f>
        <v>0</v>
      </c>
      <c r="J1601">
        <f>IFERROR(SMALL(J346:J1024,ROW()-ROW($J$1027)+1),"")</f>
        <v>0</v>
      </c>
      <c r="K1601">
        <f>IFERROR(SMALL(K346:K1024,ROW()-ROW($K$1027)+1),"")</f>
        <v>0</v>
      </c>
      <c r="L1601">
        <f>IFERROR(SMALL(L346:L1024,ROW()-ROW($L$1027)+1),"")</f>
        <v>0</v>
      </c>
      <c r="M1601">
        <f>IFERROR(SMALL(M346:M1024,ROW()-ROW($M$1027)+1),"")</f>
        <v>0</v>
      </c>
      <c r="N1601">
        <f>IFERROR(SMALL(N346:N1024,ROW()-ROW($N$1027)+1),"")</f>
        <v>0</v>
      </c>
      <c r="O1601">
        <f>IFERROR(SMALL(O346:O1024,ROW()-ROW($O$1027)+1),"")</f>
        <v>0</v>
      </c>
      <c r="P1601">
        <f>IFERROR(SMALL(P346:P1024,ROW()-ROW($P$1027)+1),"")</f>
        <v>0</v>
      </c>
      <c r="Q1601">
        <f>IFERROR(SMALL(Q346:Q1024,ROW()-ROW($Q$1027)+1),"")</f>
        <v>0</v>
      </c>
      <c r="R1601">
        <f>IFERROR(SMALL(R346:R1024,ROW()-ROW($R$1027)+1),"")</f>
        <v>0</v>
      </c>
      <c r="S1601">
        <f>IFERROR(SMALL(S346:S1024,ROW()-ROW($S$1027)+1),"")</f>
        <v>0</v>
      </c>
      <c r="T1601">
        <f>IFERROR(SMALL(T346:T1024,ROW()-ROW($T$1027)+1),"")</f>
        <v>0</v>
      </c>
      <c r="U1601">
        <f>IFERROR(SMALL(U346:U1024,ROW()-ROW($U$1027)+1),"")</f>
        <v>0</v>
      </c>
      <c r="V1601">
        <f>IFERROR(SMALL(V346:V1024,ROW()-ROW($V$1027)+1),"")</f>
        <v>0</v>
      </c>
      <c r="W1601">
        <f>IFERROR(SMALL(W346:W1024,ROW()-ROW($W$1027)+1),"")</f>
        <v>0</v>
      </c>
      <c r="X1601">
        <f>IFERROR(SMALL(X346:X1024,ROW()-ROW($X$1027)+1),"")</f>
        <v>0</v>
      </c>
      <c r="Y1601">
        <f>IFERROR(SMALL(Y346:Y1024,ROW()-ROW($Y$1027)+1),"")</f>
        <v>0</v>
      </c>
      <c r="Z1601">
        <f>IFERROR(SMALL(Z346:Z1024,ROW()-ROW($Z$1027)+1),"")</f>
        <v>0</v>
      </c>
      <c r="AA1601">
        <f>IFERROR(SMALL(AA346:AA1024,ROW()-ROW($AA$1027)+1),"")</f>
        <v>0</v>
      </c>
      <c r="AB1601">
        <f>IFERROR(SMALL(AB346:AB1024,ROW()-ROW($AB$1027)+1),"")</f>
        <v>0</v>
      </c>
      <c r="AC1601">
        <f>IFERROR(SMALL(AC346:AC1024,ROW()-ROW($AC$1027)+1),"")</f>
        <v>0</v>
      </c>
      <c r="AD1601">
        <f>IFERROR(SMALL(AD346:AD1024,ROW()-ROW($AD$1027)+1),"")</f>
        <v>0</v>
      </c>
      <c r="AE1601">
        <f>IFERROR(SMALL(AE346:AE1024,ROW()-ROW($AE$1027)+1),"")</f>
        <v>0</v>
      </c>
      <c r="AF1601">
        <f>IFERROR(SMALL(AF346:AF1024,ROW()-ROW($AF$1027)+1),"")</f>
        <v>0</v>
      </c>
      <c r="AG1601">
        <f>IFERROR(SMALL(AG346:AG1024,ROW()-ROW($AG$1027)+1),"")</f>
        <v>0</v>
      </c>
      <c r="AH1601">
        <f>IFERROR(SMALL(AH346:AH1024,ROW()-ROW($AH$1027)+1),"")</f>
        <v>0</v>
      </c>
      <c r="AI1601">
        <f>IFERROR(SMALL(AI346:AI1024,ROW()-ROW($AI$1027)+1),"")</f>
        <v>0</v>
      </c>
      <c r="AJ1601">
        <f>IFERROR(SMALL(AJ346:AJ1024,ROW()-ROW($AJ$1027)+1),"")</f>
        <v>0</v>
      </c>
      <c r="AM1601">
        <f>IFERROR(SMALL(AM346:AM1024,ROW()-ROW($AM$1027)+1),"")</f>
        <v>0</v>
      </c>
      <c r="AN1601">
        <f>IFERROR(SMALL(AN346:AN1024,ROW()-ROW($AN$1027)+1),"")</f>
        <v>0</v>
      </c>
      <c r="AO1601">
        <f>IFERROR(SMALL(AO346:AO1024,ROW()-ROW($AO$1027)+1),"")</f>
        <v>0</v>
      </c>
      <c r="AP1601">
        <f>IFERROR(SMALL(AP346:AP1024,ROW()-ROW($AP$1027)+1),"")</f>
        <v>0</v>
      </c>
      <c r="AQ1601">
        <f>IFERROR(SMALL(AQ346:AQ1024,ROW()-ROW($AQ$1027)+1),"")</f>
        <v>0</v>
      </c>
      <c r="AR1601">
        <f>IFERROR(SMALL(AR346:AR1024,ROW()-ROW($AR$1027)+1),"")</f>
        <v>0</v>
      </c>
      <c r="AS1601">
        <f>IFERROR(SMALL(AS346:AS1024,ROW()-ROW($AS$1027)+1),"")</f>
        <v>0</v>
      </c>
      <c r="AT1601">
        <f>IFERROR(SMALL(AT346:AT1024,ROW()-ROW($AT$1027)+1),"")</f>
        <v>0</v>
      </c>
      <c r="AU1601">
        <f>IFERROR(SMALL(AU346:AU1024,ROW()-ROW($AU$1027)+1),"")</f>
        <v>0</v>
      </c>
      <c r="AV1601">
        <f>IFERROR(SMALL(AV346:AV1024,ROW()-ROW($AV$1027)+1),"")</f>
        <v>0</v>
      </c>
      <c r="AW1601">
        <f>IFERROR(SMALL(AW346:AW1024,ROW()-ROW($AW$1027)+1),"")</f>
        <v>0</v>
      </c>
      <c r="AX1601">
        <f>IFERROR(SMALL(AX346:AX1024,ROW()-ROW($AX$1027)+1),"")</f>
        <v>0</v>
      </c>
      <c r="AY1601">
        <f>IFERROR(SMALL(AY346:AY1024,ROW()-ROW($AY$1027)+1),"")</f>
        <v>0</v>
      </c>
      <c r="AZ1601">
        <f>IFERROR(SMALL(AZ346:AZ1024,ROW()-ROW($AZ$1027)+1),"")</f>
        <v>0</v>
      </c>
      <c r="BA1601">
        <f>IFERROR(SMALL(BA346:BA1024,ROW()-ROW($BA$1027)+1),"")</f>
        <v>0</v>
      </c>
      <c r="BB1601">
        <f>IFERROR(SMALL(BB346:BB1024,ROW()-ROW($BB$1027)+1),"")</f>
        <v>0</v>
      </c>
      <c r="BC1601">
        <f>IFERROR(SMALL(BC346:BC1024,ROW()-ROW($BC$1027)+1),"")</f>
        <v>0</v>
      </c>
      <c r="BD1601">
        <f>IFERROR(SMALL(BD346:BD1024,ROW()-ROW($BD$1027)+1),"")</f>
        <v>0</v>
      </c>
      <c r="BE1601">
        <f>IFERROR(SMALL(BE346:BE1024,ROW()-ROW($BE$1027)+1),"")</f>
        <v>0</v>
      </c>
      <c r="BF1601">
        <f>IFERROR(SMALL(BF346:BF1024,ROW()-ROW($BF$1027)+1),"")</f>
        <v>0</v>
      </c>
      <c r="BG1601">
        <f>IFERROR(SMALL(BG346:BG1024,ROW()-ROW($BG$1027)+1),"")</f>
        <v>0</v>
      </c>
      <c r="BH1601">
        <f>IFERROR(SMALL(BH346:BH1024,ROW()-ROW($BH$1027)+1),"")</f>
        <v>0</v>
      </c>
      <c r="BI1601">
        <f>IFERROR(SMALL(BI346:BI1024,ROW()-ROW($BI$1027)+1),"")</f>
        <v>0</v>
      </c>
      <c r="BJ1601">
        <f>IFERROR(SMALL(BJ346:BJ1024,ROW()-ROW($BJ$1027)+1),"")</f>
        <v>0</v>
      </c>
      <c r="BK1601">
        <f>IFERROR(SMALL(BK346:BK1024,ROW()-ROW($BK$1027)+1),"")</f>
        <v>0</v>
      </c>
      <c r="BL1601">
        <f>IFERROR(SMALL(BL346:BL1024,ROW()-ROW($BL$1027)+1),"")</f>
        <v>0</v>
      </c>
      <c r="BM1601">
        <f>IFERROR(SMALL(BM346:BM1024,ROW()-ROW($BM$1027)+1),"")</f>
        <v>0</v>
      </c>
      <c r="BN1601">
        <f>IFERROR(SMALL(BN346:BN1024,ROW()-ROW($BN$1027)+1),"")</f>
        <v>0</v>
      </c>
      <c r="BO1601">
        <f>IFERROR(SMALL(BO346:BO1024,ROW()-ROW($BO$1027)+1),"")</f>
        <v>0</v>
      </c>
      <c r="BP1601">
        <f>IFERROR(SMALL(BP346:BP1024,ROW()-ROW($BP$1027)+1),"")</f>
        <v>0</v>
      </c>
      <c r="BQ1601">
        <f>IFERROR(SMALL(BQ346:BQ1024,ROW()-ROW($BQ$1027)+1),"")</f>
        <v>0</v>
      </c>
      <c r="BR1601">
        <f>IFERROR(SMALL(BR346:BR1024,ROW()-ROW($BR$1027)+1),"")</f>
        <v>0</v>
      </c>
    </row>
    <row r="1602" spans="5:70">
      <c r="E1602">
        <f>IFERROR(SMALL(E346:E1024,ROW()-ROW($E$1027)+1),"")</f>
        <v>0</v>
      </c>
      <c r="F1602">
        <f>IFERROR(SMALL(F346:F1024,ROW()-ROW($F$1027)+1),"")</f>
        <v>0</v>
      </c>
      <c r="G1602">
        <f>IFERROR(SMALL(G346:G1024,ROW()-ROW($G$1027)+1),"")</f>
        <v>0</v>
      </c>
      <c r="H1602">
        <f>IFERROR(SMALL(H346:H1024,ROW()-ROW($H$1027)+1),"")</f>
        <v>0</v>
      </c>
      <c r="I1602">
        <f>IFERROR(SMALL(I346:I1024,ROW()-ROW($I$1027)+1),"")</f>
        <v>0</v>
      </c>
      <c r="J1602">
        <f>IFERROR(SMALL(J346:J1024,ROW()-ROW($J$1027)+1),"")</f>
        <v>0</v>
      </c>
      <c r="K1602">
        <f>IFERROR(SMALL(K346:K1024,ROW()-ROW($K$1027)+1),"")</f>
        <v>0</v>
      </c>
      <c r="L1602">
        <f>IFERROR(SMALL(L346:L1024,ROW()-ROW($L$1027)+1),"")</f>
        <v>0</v>
      </c>
      <c r="M1602">
        <f>IFERROR(SMALL(M346:M1024,ROW()-ROW($M$1027)+1),"")</f>
        <v>0</v>
      </c>
      <c r="N1602">
        <f>IFERROR(SMALL(N346:N1024,ROW()-ROW($N$1027)+1),"")</f>
        <v>0</v>
      </c>
      <c r="O1602">
        <f>IFERROR(SMALL(O346:O1024,ROW()-ROW($O$1027)+1),"")</f>
        <v>0</v>
      </c>
      <c r="P1602">
        <f>IFERROR(SMALL(P346:P1024,ROW()-ROW($P$1027)+1),"")</f>
        <v>0</v>
      </c>
      <c r="Q1602">
        <f>IFERROR(SMALL(Q346:Q1024,ROW()-ROW($Q$1027)+1),"")</f>
        <v>0</v>
      </c>
      <c r="R1602">
        <f>IFERROR(SMALL(R346:R1024,ROW()-ROW($R$1027)+1),"")</f>
        <v>0</v>
      </c>
      <c r="S1602">
        <f>IFERROR(SMALL(S346:S1024,ROW()-ROW($S$1027)+1),"")</f>
        <v>0</v>
      </c>
      <c r="T1602">
        <f>IFERROR(SMALL(T346:T1024,ROW()-ROW($T$1027)+1),"")</f>
        <v>0</v>
      </c>
      <c r="U1602">
        <f>IFERROR(SMALL(U346:U1024,ROW()-ROW($U$1027)+1),"")</f>
        <v>0</v>
      </c>
      <c r="V1602">
        <f>IFERROR(SMALL(V346:V1024,ROW()-ROW($V$1027)+1),"")</f>
        <v>0</v>
      </c>
      <c r="W1602">
        <f>IFERROR(SMALL(W346:W1024,ROW()-ROW($W$1027)+1),"")</f>
        <v>0</v>
      </c>
      <c r="X1602">
        <f>IFERROR(SMALL(X346:X1024,ROW()-ROW($X$1027)+1),"")</f>
        <v>0</v>
      </c>
      <c r="Y1602">
        <f>IFERROR(SMALL(Y346:Y1024,ROW()-ROW($Y$1027)+1),"")</f>
        <v>0</v>
      </c>
      <c r="Z1602">
        <f>IFERROR(SMALL(Z346:Z1024,ROW()-ROW($Z$1027)+1),"")</f>
        <v>0</v>
      </c>
      <c r="AA1602">
        <f>IFERROR(SMALL(AA346:AA1024,ROW()-ROW($AA$1027)+1),"")</f>
        <v>0</v>
      </c>
      <c r="AB1602">
        <f>IFERROR(SMALL(AB346:AB1024,ROW()-ROW($AB$1027)+1),"")</f>
        <v>0</v>
      </c>
      <c r="AC1602">
        <f>IFERROR(SMALL(AC346:AC1024,ROW()-ROW($AC$1027)+1),"")</f>
        <v>0</v>
      </c>
      <c r="AD1602">
        <f>IFERROR(SMALL(AD346:AD1024,ROW()-ROW($AD$1027)+1),"")</f>
        <v>0</v>
      </c>
      <c r="AE1602">
        <f>IFERROR(SMALL(AE346:AE1024,ROW()-ROW($AE$1027)+1),"")</f>
        <v>0</v>
      </c>
      <c r="AF1602">
        <f>IFERROR(SMALL(AF346:AF1024,ROW()-ROW($AF$1027)+1),"")</f>
        <v>0</v>
      </c>
      <c r="AG1602">
        <f>IFERROR(SMALL(AG346:AG1024,ROW()-ROW($AG$1027)+1),"")</f>
        <v>0</v>
      </c>
      <c r="AH1602">
        <f>IFERROR(SMALL(AH346:AH1024,ROW()-ROW($AH$1027)+1),"")</f>
        <v>0</v>
      </c>
      <c r="AI1602">
        <f>IFERROR(SMALL(AI346:AI1024,ROW()-ROW($AI$1027)+1),"")</f>
        <v>0</v>
      </c>
      <c r="AJ1602">
        <f>IFERROR(SMALL(AJ346:AJ1024,ROW()-ROW($AJ$1027)+1),"")</f>
        <v>0</v>
      </c>
      <c r="AM1602">
        <f>IFERROR(SMALL(AM346:AM1024,ROW()-ROW($AM$1027)+1),"")</f>
        <v>0</v>
      </c>
      <c r="AN1602">
        <f>IFERROR(SMALL(AN346:AN1024,ROW()-ROW($AN$1027)+1),"")</f>
        <v>0</v>
      </c>
      <c r="AO1602">
        <f>IFERROR(SMALL(AO346:AO1024,ROW()-ROW($AO$1027)+1),"")</f>
        <v>0</v>
      </c>
      <c r="AP1602">
        <f>IFERROR(SMALL(AP346:AP1024,ROW()-ROW($AP$1027)+1),"")</f>
        <v>0</v>
      </c>
      <c r="AQ1602">
        <f>IFERROR(SMALL(AQ346:AQ1024,ROW()-ROW($AQ$1027)+1),"")</f>
        <v>0</v>
      </c>
      <c r="AR1602">
        <f>IFERROR(SMALL(AR346:AR1024,ROW()-ROW($AR$1027)+1),"")</f>
        <v>0</v>
      </c>
      <c r="AS1602">
        <f>IFERROR(SMALL(AS346:AS1024,ROW()-ROW($AS$1027)+1),"")</f>
        <v>0</v>
      </c>
      <c r="AT1602">
        <f>IFERROR(SMALL(AT346:AT1024,ROW()-ROW($AT$1027)+1),"")</f>
        <v>0</v>
      </c>
      <c r="AU1602">
        <f>IFERROR(SMALL(AU346:AU1024,ROW()-ROW($AU$1027)+1),"")</f>
        <v>0</v>
      </c>
      <c r="AV1602">
        <f>IFERROR(SMALL(AV346:AV1024,ROW()-ROW($AV$1027)+1),"")</f>
        <v>0</v>
      </c>
      <c r="AW1602">
        <f>IFERROR(SMALL(AW346:AW1024,ROW()-ROW($AW$1027)+1),"")</f>
        <v>0</v>
      </c>
      <c r="AX1602">
        <f>IFERROR(SMALL(AX346:AX1024,ROW()-ROW($AX$1027)+1),"")</f>
        <v>0</v>
      </c>
      <c r="AY1602">
        <f>IFERROR(SMALL(AY346:AY1024,ROW()-ROW($AY$1027)+1),"")</f>
        <v>0</v>
      </c>
      <c r="AZ1602">
        <f>IFERROR(SMALL(AZ346:AZ1024,ROW()-ROW($AZ$1027)+1),"")</f>
        <v>0</v>
      </c>
      <c r="BA1602">
        <f>IFERROR(SMALL(BA346:BA1024,ROW()-ROW($BA$1027)+1),"")</f>
        <v>0</v>
      </c>
      <c r="BB1602">
        <f>IFERROR(SMALL(BB346:BB1024,ROW()-ROW($BB$1027)+1),"")</f>
        <v>0</v>
      </c>
      <c r="BC1602">
        <f>IFERROR(SMALL(BC346:BC1024,ROW()-ROW($BC$1027)+1),"")</f>
        <v>0</v>
      </c>
      <c r="BD1602">
        <f>IFERROR(SMALL(BD346:BD1024,ROW()-ROW($BD$1027)+1),"")</f>
        <v>0</v>
      </c>
      <c r="BE1602">
        <f>IFERROR(SMALL(BE346:BE1024,ROW()-ROW($BE$1027)+1),"")</f>
        <v>0</v>
      </c>
      <c r="BF1602">
        <f>IFERROR(SMALL(BF346:BF1024,ROW()-ROW($BF$1027)+1),"")</f>
        <v>0</v>
      </c>
      <c r="BG1602">
        <f>IFERROR(SMALL(BG346:BG1024,ROW()-ROW($BG$1027)+1),"")</f>
        <v>0</v>
      </c>
      <c r="BH1602">
        <f>IFERROR(SMALL(BH346:BH1024,ROW()-ROW($BH$1027)+1),"")</f>
        <v>0</v>
      </c>
      <c r="BI1602">
        <f>IFERROR(SMALL(BI346:BI1024,ROW()-ROW($BI$1027)+1),"")</f>
        <v>0</v>
      </c>
      <c r="BJ1602">
        <f>IFERROR(SMALL(BJ346:BJ1024,ROW()-ROW($BJ$1027)+1),"")</f>
        <v>0</v>
      </c>
      <c r="BK1602">
        <f>IFERROR(SMALL(BK346:BK1024,ROW()-ROW($BK$1027)+1),"")</f>
        <v>0</v>
      </c>
      <c r="BL1602">
        <f>IFERROR(SMALL(BL346:BL1024,ROW()-ROW($BL$1027)+1),"")</f>
        <v>0</v>
      </c>
      <c r="BM1602">
        <f>IFERROR(SMALL(BM346:BM1024,ROW()-ROW($BM$1027)+1),"")</f>
        <v>0</v>
      </c>
      <c r="BN1602">
        <f>IFERROR(SMALL(BN346:BN1024,ROW()-ROW($BN$1027)+1),"")</f>
        <v>0</v>
      </c>
      <c r="BO1602">
        <f>IFERROR(SMALL(BO346:BO1024,ROW()-ROW($BO$1027)+1),"")</f>
        <v>0</v>
      </c>
      <c r="BP1602">
        <f>IFERROR(SMALL(BP346:BP1024,ROW()-ROW($BP$1027)+1),"")</f>
        <v>0</v>
      </c>
      <c r="BQ1602">
        <f>IFERROR(SMALL(BQ346:BQ1024,ROW()-ROW($BQ$1027)+1),"")</f>
        <v>0</v>
      </c>
      <c r="BR1602">
        <f>IFERROR(SMALL(BR346:BR1024,ROW()-ROW($BR$1027)+1),"")</f>
        <v>0</v>
      </c>
    </row>
    <row r="1603" spans="5:70">
      <c r="E1603">
        <f>IFERROR(SMALL(E346:E1024,ROW()-ROW($E$1027)+1),"")</f>
        <v>0</v>
      </c>
      <c r="F1603">
        <f>IFERROR(SMALL(F346:F1024,ROW()-ROW($F$1027)+1),"")</f>
        <v>0</v>
      </c>
      <c r="G1603">
        <f>IFERROR(SMALL(G346:G1024,ROW()-ROW($G$1027)+1),"")</f>
        <v>0</v>
      </c>
      <c r="H1603">
        <f>IFERROR(SMALL(H346:H1024,ROW()-ROW($H$1027)+1),"")</f>
        <v>0</v>
      </c>
      <c r="I1603">
        <f>IFERROR(SMALL(I346:I1024,ROW()-ROW($I$1027)+1),"")</f>
        <v>0</v>
      </c>
      <c r="J1603">
        <f>IFERROR(SMALL(J346:J1024,ROW()-ROW($J$1027)+1),"")</f>
        <v>0</v>
      </c>
      <c r="K1603">
        <f>IFERROR(SMALL(K346:K1024,ROW()-ROW($K$1027)+1),"")</f>
        <v>0</v>
      </c>
      <c r="L1603">
        <f>IFERROR(SMALL(L346:L1024,ROW()-ROW($L$1027)+1),"")</f>
        <v>0</v>
      </c>
      <c r="M1603">
        <f>IFERROR(SMALL(M346:M1024,ROW()-ROW($M$1027)+1),"")</f>
        <v>0</v>
      </c>
      <c r="N1603">
        <f>IFERROR(SMALL(N346:N1024,ROW()-ROW($N$1027)+1),"")</f>
        <v>0</v>
      </c>
      <c r="O1603">
        <f>IFERROR(SMALL(O346:O1024,ROW()-ROW($O$1027)+1),"")</f>
        <v>0</v>
      </c>
      <c r="P1603">
        <f>IFERROR(SMALL(P346:P1024,ROW()-ROW($P$1027)+1),"")</f>
        <v>0</v>
      </c>
      <c r="Q1603">
        <f>IFERROR(SMALL(Q346:Q1024,ROW()-ROW($Q$1027)+1),"")</f>
        <v>0</v>
      </c>
      <c r="R1603">
        <f>IFERROR(SMALL(R346:R1024,ROW()-ROW($R$1027)+1),"")</f>
        <v>0</v>
      </c>
      <c r="S1603">
        <f>IFERROR(SMALL(S346:S1024,ROW()-ROW($S$1027)+1),"")</f>
        <v>0</v>
      </c>
      <c r="T1603">
        <f>IFERROR(SMALL(T346:T1024,ROW()-ROW($T$1027)+1),"")</f>
        <v>0</v>
      </c>
      <c r="U1603">
        <f>IFERROR(SMALL(U346:U1024,ROW()-ROW($U$1027)+1),"")</f>
        <v>0</v>
      </c>
      <c r="V1603">
        <f>IFERROR(SMALL(V346:V1024,ROW()-ROW($V$1027)+1),"")</f>
        <v>0</v>
      </c>
      <c r="W1603">
        <f>IFERROR(SMALL(W346:W1024,ROW()-ROW($W$1027)+1),"")</f>
        <v>0</v>
      </c>
      <c r="X1603">
        <f>IFERROR(SMALL(X346:X1024,ROW()-ROW($X$1027)+1),"")</f>
        <v>0</v>
      </c>
      <c r="Y1603">
        <f>IFERROR(SMALL(Y346:Y1024,ROW()-ROW($Y$1027)+1),"")</f>
        <v>0</v>
      </c>
      <c r="Z1603">
        <f>IFERROR(SMALL(Z346:Z1024,ROW()-ROW($Z$1027)+1),"")</f>
        <v>0</v>
      </c>
      <c r="AA1603">
        <f>IFERROR(SMALL(AA346:AA1024,ROW()-ROW($AA$1027)+1),"")</f>
        <v>0</v>
      </c>
      <c r="AB1603">
        <f>IFERROR(SMALL(AB346:AB1024,ROW()-ROW($AB$1027)+1),"")</f>
        <v>0</v>
      </c>
      <c r="AC1603">
        <f>IFERROR(SMALL(AC346:AC1024,ROW()-ROW($AC$1027)+1),"")</f>
        <v>0</v>
      </c>
      <c r="AD1603">
        <f>IFERROR(SMALL(AD346:AD1024,ROW()-ROW($AD$1027)+1),"")</f>
        <v>0</v>
      </c>
      <c r="AE1603">
        <f>IFERROR(SMALL(AE346:AE1024,ROW()-ROW($AE$1027)+1),"")</f>
        <v>0</v>
      </c>
      <c r="AF1603">
        <f>IFERROR(SMALL(AF346:AF1024,ROW()-ROW($AF$1027)+1),"")</f>
        <v>0</v>
      </c>
      <c r="AG1603">
        <f>IFERROR(SMALL(AG346:AG1024,ROW()-ROW($AG$1027)+1),"")</f>
        <v>0</v>
      </c>
      <c r="AH1603">
        <f>IFERROR(SMALL(AH346:AH1024,ROW()-ROW($AH$1027)+1),"")</f>
        <v>0</v>
      </c>
      <c r="AI1603">
        <f>IFERROR(SMALL(AI346:AI1024,ROW()-ROW($AI$1027)+1),"")</f>
        <v>0</v>
      </c>
      <c r="AJ1603">
        <f>IFERROR(SMALL(AJ346:AJ1024,ROW()-ROW($AJ$1027)+1),"")</f>
        <v>0</v>
      </c>
      <c r="AM1603">
        <f>IFERROR(SMALL(AM346:AM1024,ROW()-ROW($AM$1027)+1),"")</f>
        <v>0</v>
      </c>
      <c r="AN1603">
        <f>IFERROR(SMALL(AN346:AN1024,ROW()-ROW($AN$1027)+1),"")</f>
        <v>0</v>
      </c>
      <c r="AO1603">
        <f>IFERROR(SMALL(AO346:AO1024,ROW()-ROW($AO$1027)+1),"")</f>
        <v>0</v>
      </c>
      <c r="AP1603">
        <f>IFERROR(SMALL(AP346:AP1024,ROW()-ROW($AP$1027)+1),"")</f>
        <v>0</v>
      </c>
      <c r="AQ1603">
        <f>IFERROR(SMALL(AQ346:AQ1024,ROW()-ROW($AQ$1027)+1),"")</f>
        <v>0</v>
      </c>
      <c r="AR1603">
        <f>IFERROR(SMALL(AR346:AR1024,ROW()-ROW($AR$1027)+1),"")</f>
        <v>0</v>
      </c>
      <c r="AS1603">
        <f>IFERROR(SMALL(AS346:AS1024,ROW()-ROW($AS$1027)+1),"")</f>
        <v>0</v>
      </c>
      <c r="AT1603">
        <f>IFERROR(SMALL(AT346:AT1024,ROW()-ROW($AT$1027)+1),"")</f>
        <v>0</v>
      </c>
      <c r="AU1603">
        <f>IFERROR(SMALL(AU346:AU1024,ROW()-ROW($AU$1027)+1),"")</f>
        <v>0</v>
      </c>
      <c r="AV1603">
        <f>IFERROR(SMALL(AV346:AV1024,ROW()-ROW($AV$1027)+1),"")</f>
        <v>0</v>
      </c>
      <c r="AW1603">
        <f>IFERROR(SMALL(AW346:AW1024,ROW()-ROW($AW$1027)+1),"")</f>
        <v>0</v>
      </c>
      <c r="AX1603">
        <f>IFERROR(SMALL(AX346:AX1024,ROW()-ROW($AX$1027)+1),"")</f>
        <v>0</v>
      </c>
      <c r="AY1603">
        <f>IFERROR(SMALL(AY346:AY1024,ROW()-ROW($AY$1027)+1),"")</f>
        <v>0</v>
      </c>
      <c r="AZ1603">
        <f>IFERROR(SMALL(AZ346:AZ1024,ROW()-ROW($AZ$1027)+1),"")</f>
        <v>0</v>
      </c>
      <c r="BA1603">
        <f>IFERROR(SMALL(BA346:BA1024,ROW()-ROW($BA$1027)+1),"")</f>
        <v>0</v>
      </c>
      <c r="BB1603">
        <f>IFERROR(SMALL(BB346:BB1024,ROW()-ROW($BB$1027)+1),"")</f>
        <v>0</v>
      </c>
      <c r="BC1603">
        <f>IFERROR(SMALL(BC346:BC1024,ROW()-ROW($BC$1027)+1),"")</f>
        <v>0</v>
      </c>
      <c r="BD1603">
        <f>IFERROR(SMALL(BD346:BD1024,ROW()-ROW($BD$1027)+1),"")</f>
        <v>0</v>
      </c>
      <c r="BE1603">
        <f>IFERROR(SMALL(BE346:BE1024,ROW()-ROW($BE$1027)+1),"")</f>
        <v>0</v>
      </c>
      <c r="BF1603">
        <f>IFERROR(SMALL(BF346:BF1024,ROW()-ROW($BF$1027)+1),"")</f>
        <v>0</v>
      </c>
      <c r="BG1603">
        <f>IFERROR(SMALL(BG346:BG1024,ROW()-ROW($BG$1027)+1),"")</f>
        <v>0</v>
      </c>
      <c r="BH1603">
        <f>IFERROR(SMALL(BH346:BH1024,ROW()-ROW($BH$1027)+1),"")</f>
        <v>0</v>
      </c>
      <c r="BI1603">
        <f>IFERROR(SMALL(BI346:BI1024,ROW()-ROW($BI$1027)+1),"")</f>
        <v>0</v>
      </c>
      <c r="BJ1603">
        <f>IFERROR(SMALL(BJ346:BJ1024,ROW()-ROW($BJ$1027)+1),"")</f>
        <v>0</v>
      </c>
      <c r="BK1603">
        <f>IFERROR(SMALL(BK346:BK1024,ROW()-ROW($BK$1027)+1),"")</f>
        <v>0</v>
      </c>
      <c r="BL1603">
        <f>IFERROR(SMALL(BL346:BL1024,ROW()-ROW($BL$1027)+1),"")</f>
        <v>0</v>
      </c>
      <c r="BM1603">
        <f>IFERROR(SMALL(BM346:BM1024,ROW()-ROW($BM$1027)+1),"")</f>
        <v>0</v>
      </c>
      <c r="BN1603">
        <f>IFERROR(SMALL(BN346:BN1024,ROW()-ROW($BN$1027)+1),"")</f>
        <v>0</v>
      </c>
      <c r="BO1603">
        <f>IFERROR(SMALL(BO346:BO1024,ROW()-ROW($BO$1027)+1),"")</f>
        <v>0</v>
      </c>
      <c r="BP1603">
        <f>IFERROR(SMALL(BP346:BP1024,ROW()-ROW($BP$1027)+1),"")</f>
        <v>0</v>
      </c>
      <c r="BQ1603">
        <f>IFERROR(SMALL(BQ346:BQ1024,ROW()-ROW($BQ$1027)+1),"")</f>
        <v>0</v>
      </c>
      <c r="BR1603">
        <f>IFERROR(SMALL(BR346:BR1024,ROW()-ROW($BR$1027)+1),"")</f>
        <v>0</v>
      </c>
    </row>
    <row r="1604" spans="5:70">
      <c r="E1604">
        <f>IFERROR(SMALL(E346:E1024,ROW()-ROW($E$1027)+1),"")</f>
        <v>0</v>
      </c>
      <c r="F1604">
        <f>IFERROR(SMALL(F346:F1024,ROW()-ROW($F$1027)+1),"")</f>
        <v>0</v>
      </c>
      <c r="G1604">
        <f>IFERROR(SMALL(G346:G1024,ROW()-ROW($G$1027)+1),"")</f>
        <v>0</v>
      </c>
      <c r="H1604">
        <f>IFERROR(SMALL(H346:H1024,ROW()-ROW($H$1027)+1),"")</f>
        <v>0</v>
      </c>
      <c r="I1604">
        <f>IFERROR(SMALL(I346:I1024,ROW()-ROW($I$1027)+1),"")</f>
        <v>0</v>
      </c>
      <c r="J1604">
        <f>IFERROR(SMALL(J346:J1024,ROW()-ROW($J$1027)+1),"")</f>
        <v>0</v>
      </c>
      <c r="K1604">
        <f>IFERROR(SMALL(K346:K1024,ROW()-ROW($K$1027)+1),"")</f>
        <v>0</v>
      </c>
      <c r="L1604">
        <f>IFERROR(SMALL(L346:L1024,ROW()-ROW($L$1027)+1),"")</f>
        <v>0</v>
      </c>
      <c r="M1604">
        <f>IFERROR(SMALL(M346:M1024,ROW()-ROW($M$1027)+1),"")</f>
        <v>0</v>
      </c>
      <c r="N1604">
        <f>IFERROR(SMALL(N346:N1024,ROW()-ROW($N$1027)+1),"")</f>
        <v>0</v>
      </c>
      <c r="O1604">
        <f>IFERROR(SMALL(O346:O1024,ROW()-ROW($O$1027)+1),"")</f>
        <v>0</v>
      </c>
      <c r="P1604">
        <f>IFERROR(SMALL(P346:P1024,ROW()-ROW($P$1027)+1),"")</f>
        <v>0</v>
      </c>
      <c r="Q1604">
        <f>IFERROR(SMALL(Q346:Q1024,ROW()-ROW($Q$1027)+1),"")</f>
        <v>0</v>
      </c>
      <c r="R1604">
        <f>IFERROR(SMALL(R346:R1024,ROW()-ROW($R$1027)+1),"")</f>
        <v>0</v>
      </c>
      <c r="S1604">
        <f>IFERROR(SMALL(S346:S1024,ROW()-ROW($S$1027)+1),"")</f>
        <v>0</v>
      </c>
      <c r="T1604">
        <f>IFERROR(SMALL(T346:T1024,ROW()-ROW($T$1027)+1),"")</f>
        <v>0</v>
      </c>
      <c r="U1604">
        <f>IFERROR(SMALL(U346:U1024,ROW()-ROW($U$1027)+1),"")</f>
        <v>0</v>
      </c>
      <c r="V1604">
        <f>IFERROR(SMALL(V346:V1024,ROW()-ROW($V$1027)+1),"")</f>
        <v>0</v>
      </c>
      <c r="W1604">
        <f>IFERROR(SMALL(W346:W1024,ROW()-ROW($W$1027)+1),"")</f>
        <v>0</v>
      </c>
      <c r="X1604">
        <f>IFERROR(SMALL(X346:X1024,ROW()-ROW($X$1027)+1),"")</f>
        <v>0</v>
      </c>
      <c r="Y1604">
        <f>IFERROR(SMALL(Y346:Y1024,ROW()-ROW($Y$1027)+1),"")</f>
        <v>0</v>
      </c>
      <c r="Z1604">
        <f>IFERROR(SMALL(Z346:Z1024,ROW()-ROW($Z$1027)+1),"")</f>
        <v>0</v>
      </c>
      <c r="AA1604">
        <f>IFERROR(SMALL(AA346:AA1024,ROW()-ROW($AA$1027)+1),"")</f>
        <v>0</v>
      </c>
      <c r="AB1604">
        <f>IFERROR(SMALL(AB346:AB1024,ROW()-ROW($AB$1027)+1),"")</f>
        <v>0</v>
      </c>
      <c r="AC1604">
        <f>IFERROR(SMALL(AC346:AC1024,ROW()-ROW($AC$1027)+1),"")</f>
        <v>0</v>
      </c>
      <c r="AD1604">
        <f>IFERROR(SMALL(AD346:AD1024,ROW()-ROW($AD$1027)+1),"")</f>
        <v>0</v>
      </c>
      <c r="AE1604">
        <f>IFERROR(SMALL(AE346:AE1024,ROW()-ROW($AE$1027)+1),"")</f>
        <v>0</v>
      </c>
      <c r="AF1604">
        <f>IFERROR(SMALL(AF346:AF1024,ROW()-ROW($AF$1027)+1),"")</f>
        <v>0</v>
      </c>
      <c r="AG1604">
        <f>IFERROR(SMALL(AG346:AG1024,ROW()-ROW($AG$1027)+1),"")</f>
        <v>0</v>
      </c>
      <c r="AH1604">
        <f>IFERROR(SMALL(AH346:AH1024,ROW()-ROW($AH$1027)+1),"")</f>
        <v>0</v>
      </c>
      <c r="AI1604">
        <f>IFERROR(SMALL(AI346:AI1024,ROW()-ROW($AI$1027)+1),"")</f>
        <v>0</v>
      </c>
      <c r="AJ1604">
        <f>IFERROR(SMALL(AJ346:AJ1024,ROW()-ROW($AJ$1027)+1),"")</f>
        <v>0</v>
      </c>
      <c r="AM1604">
        <f>IFERROR(SMALL(AM346:AM1024,ROW()-ROW($AM$1027)+1),"")</f>
        <v>0</v>
      </c>
      <c r="AN1604">
        <f>IFERROR(SMALL(AN346:AN1024,ROW()-ROW($AN$1027)+1),"")</f>
        <v>0</v>
      </c>
      <c r="AO1604">
        <f>IFERROR(SMALL(AO346:AO1024,ROW()-ROW($AO$1027)+1),"")</f>
        <v>0</v>
      </c>
      <c r="AP1604">
        <f>IFERROR(SMALL(AP346:AP1024,ROW()-ROW($AP$1027)+1),"")</f>
        <v>0</v>
      </c>
      <c r="AQ1604">
        <f>IFERROR(SMALL(AQ346:AQ1024,ROW()-ROW($AQ$1027)+1),"")</f>
        <v>0</v>
      </c>
      <c r="AR1604">
        <f>IFERROR(SMALL(AR346:AR1024,ROW()-ROW($AR$1027)+1),"")</f>
        <v>0</v>
      </c>
      <c r="AS1604">
        <f>IFERROR(SMALL(AS346:AS1024,ROW()-ROW($AS$1027)+1),"")</f>
        <v>0</v>
      </c>
      <c r="AT1604">
        <f>IFERROR(SMALL(AT346:AT1024,ROW()-ROW($AT$1027)+1),"")</f>
        <v>0</v>
      </c>
      <c r="AU1604">
        <f>IFERROR(SMALL(AU346:AU1024,ROW()-ROW($AU$1027)+1),"")</f>
        <v>0</v>
      </c>
      <c r="AV1604">
        <f>IFERROR(SMALL(AV346:AV1024,ROW()-ROW($AV$1027)+1),"")</f>
        <v>0</v>
      </c>
      <c r="AW1604">
        <f>IFERROR(SMALL(AW346:AW1024,ROW()-ROW($AW$1027)+1),"")</f>
        <v>0</v>
      </c>
      <c r="AX1604">
        <f>IFERROR(SMALL(AX346:AX1024,ROW()-ROW($AX$1027)+1),"")</f>
        <v>0</v>
      </c>
      <c r="AY1604">
        <f>IFERROR(SMALL(AY346:AY1024,ROW()-ROW($AY$1027)+1),"")</f>
        <v>0</v>
      </c>
      <c r="AZ1604">
        <f>IFERROR(SMALL(AZ346:AZ1024,ROW()-ROW($AZ$1027)+1),"")</f>
        <v>0</v>
      </c>
      <c r="BA1604">
        <f>IFERROR(SMALL(BA346:BA1024,ROW()-ROW($BA$1027)+1),"")</f>
        <v>0</v>
      </c>
      <c r="BB1604">
        <f>IFERROR(SMALL(BB346:BB1024,ROW()-ROW($BB$1027)+1),"")</f>
        <v>0</v>
      </c>
      <c r="BC1604">
        <f>IFERROR(SMALL(BC346:BC1024,ROW()-ROW($BC$1027)+1),"")</f>
        <v>0</v>
      </c>
      <c r="BD1604">
        <f>IFERROR(SMALL(BD346:BD1024,ROW()-ROW($BD$1027)+1),"")</f>
        <v>0</v>
      </c>
      <c r="BE1604">
        <f>IFERROR(SMALL(BE346:BE1024,ROW()-ROW($BE$1027)+1),"")</f>
        <v>0</v>
      </c>
      <c r="BF1604">
        <f>IFERROR(SMALL(BF346:BF1024,ROW()-ROW($BF$1027)+1),"")</f>
        <v>0</v>
      </c>
      <c r="BG1604">
        <f>IFERROR(SMALL(BG346:BG1024,ROW()-ROW($BG$1027)+1),"")</f>
        <v>0</v>
      </c>
      <c r="BH1604">
        <f>IFERROR(SMALL(BH346:BH1024,ROW()-ROW($BH$1027)+1),"")</f>
        <v>0</v>
      </c>
      <c r="BI1604">
        <f>IFERROR(SMALL(BI346:BI1024,ROW()-ROW($BI$1027)+1),"")</f>
        <v>0</v>
      </c>
      <c r="BJ1604">
        <f>IFERROR(SMALL(BJ346:BJ1024,ROW()-ROW($BJ$1027)+1),"")</f>
        <v>0</v>
      </c>
      <c r="BK1604">
        <f>IFERROR(SMALL(BK346:BK1024,ROW()-ROW($BK$1027)+1),"")</f>
        <v>0</v>
      </c>
      <c r="BL1604">
        <f>IFERROR(SMALL(BL346:BL1024,ROW()-ROW($BL$1027)+1),"")</f>
        <v>0</v>
      </c>
      <c r="BM1604">
        <f>IFERROR(SMALL(BM346:BM1024,ROW()-ROW($BM$1027)+1),"")</f>
        <v>0</v>
      </c>
      <c r="BN1604">
        <f>IFERROR(SMALL(BN346:BN1024,ROW()-ROW($BN$1027)+1),"")</f>
        <v>0</v>
      </c>
      <c r="BO1604">
        <f>IFERROR(SMALL(BO346:BO1024,ROW()-ROW($BO$1027)+1),"")</f>
        <v>0</v>
      </c>
      <c r="BP1604">
        <f>IFERROR(SMALL(BP346:BP1024,ROW()-ROW($BP$1027)+1),"")</f>
        <v>0</v>
      </c>
      <c r="BQ1604">
        <f>IFERROR(SMALL(BQ346:BQ1024,ROW()-ROW($BQ$1027)+1),"")</f>
        <v>0</v>
      </c>
      <c r="BR1604">
        <f>IFERROR(SMALL(BR346:BR1024,ROW()-ROW($BR$1027)+1),"")</f>
        <v>0</v>
      </c>
    </row>
    <row r="1605" spans="5:70">
      <c r="E1605">
        <f>IFERROR(SMALL(E346:E1024,ROW()-ROW($E$1027)+1),"")</f>
        <v>0</v>
      </c>
      <c r="F1605">
        <f>IFERROR(SMALL(F346:F1024,ROW()-ROW($F$1027)+1),"")</f>
        <v>0</v>
      </c>
      <c r="G1605">
        <f>IFERROR(SMALL(G346:G1024,ROW()-ROW($G$1027)+1),"")</f>
        <v>0</v>
      </c>
      <c r="H1605">
        <f>IFERROR(SMALL(H346:H1024,ROW()-ROW($H$1027)+1),"")</f>
        <v>0</v>
      </c>
      <c r="I1605">
        <f>IFERROR(SMALL(I346:I1024,ROW()-ROW($I$1027)+1),"")</f>
        <v>0</v>
      </c>
      <c r="J1605">
        <f>IFERROR(SMALL(J346:J1024,ROW()-ROW($J$1027)+1),"")</f>
        <v>0</v>
      </c>
      <c r="K1605">
        <f>IFERROR(SMALL(K346:K1024,ROW()-ROW($K$1027)+1),"")</f>
        <v>0</v>
      </c>
      <c r="L1605">
        <f>IFERROR(SMALL(L346:L1024,ROW()-ROW($L$1027)+1),"")</f>
        <v>0</v>
      </c>
      <c r="M1605">
        <f>IFERROR(SMALL(M346:M1024,ROW()-ROW($M$1027)+1),"")</f>
        <v>0</v>
      </c>
      <c r="N1605">
        <f>IFERROR(SMALL(N346:N1024,ROW()-ROW($N$1027)+1),"")</f>
        <v>0</v>
      </c>
      <c r="O1605">
        <f>IFERROR(SMALL(O346:O1024,ROW()-ROW($O$1027)+1),"")</f>
        <v>0</v>
      </c>
      <c r="P1605">
        <f>IFERROR(SMALL(P346:P1024,ROW()-ROW($P$1027)+1),"")</f>
        <v>0</v>
      </c>
      <c r="Q1605">
        <f>IFERROR(SMALL(Q346:Q1024,ROW()-ROW($Q$1027)+1),"")</f>
        <v>0</v>
      </c>
      <c r="R1605">
        <f>IFERROR(SMALL(R346:R1024,ROW()-ROW($R$1027)+1),"")</f>
        <v>0</v>
      </c>
      <c r="S1605">
        <f>IFERROR(SMALL(S346:S1024,ROW()-ROW($S$1027)+1),"")</f>
        <v>0</v>
      </c>
      <c r="T1605">
        <f>IFERROR(SMALL(T346:T1024,ROW()-ROW($T$1027)+1),"")</f>
        <v>0</v>
      </c>
      <c r="U1605">
        <f>IFERROR(SMALL(U346:U1024,ROW()-ROW($U$1027)+1),"")</f>
        <v>0</v>
      </c>
      <c r="V1605">
        <f>IFERROR(SMALL(V346:V1024,ROW()-ROW($V$1027)+1),"")</f>
        <v>0</v>
      </c>
      <c r="W1605">
        <f>IFERROR(SMALL(W346:W1024,ROW()-ROW($W$1027)+1),"")</f>
        <v>0</v>
      </c>
      <c r="X1605">
        <f>IFERROR(SMALL(X346:X1024,ROW()-ROW($X$1027)+1),"")</f>
        <v>0</v>
      </c>
      <c r="Y1605">
        <f>IFERROR(SMALL(Y346:Y1024,ROW()-ROW($Y$1027)+1),"")</f>
        <v>0</v>
      </c>
      <c r="Z1605">
        <f>IFERROR(SMALL(Z346:Z1024,ROW()-ROW($Z$1027)+1),"")</f>
        <v>0</v>
      </c>
      <c r="AA1605">
        <f>IFERROR(SMALL(AA346:AA1024,ROW()-ROW($AA$1027)+1),"")</f>
        <v>0</v>
      </c>
      <c r="AB1605">
        <f>IFERROR(SMALL(AB346:AB1024,ROW()-ROW($AB$1027)+1),"")</f>
        <v>0</v>
      </c>
      <c r="AC1605">
        <f>IFERROR(SMALL(AC346:AC1024,ROW()-ROW($AC$1027)+1),"")</f>
        <v>0</v>
      </c>
      <c r="AD1605">
        <f>IFERROR(SMALL(AD346:AD1024,ROW()-ROW($AD$1027)+1),"")</f>
        <v>0</v>
      </c>
      <c r="AE1605">
        <f>IFERROR(SMALL(AE346:AE1024,ROW()-ROW($AE$1027)+1),"")</f>
        <v>0</v>
      </c>
      <c r="AF1605">
        <f>IFERROR(SMALL(AF346:AF1024,ROW()-ROW($AF$1027)+1),"")</f>
        <v>0</v>
      </c>
      <c r="AG1605">
        <f>IFERROR(SMALL(AG346:AG1024,ROW()-ROW($AG$1027)+1),"")</f>
        <v>0</v>
      </c>
      <c r="AH1605">
        <f>IFERROR(SMALL(AH346:AH1024,ROW()-ROW($AH$1027)+1),"")</f>
        <v>0</v>
      </c>
      <c r="AI1605">
        <f>IFERROR(SMALL(AI346:AI1024,ROW()-ROW($AI$1027)+1),"")</f>
        <v>0</v>
      </c>
      <c r="AJ1605">
        <f>IFERROR(SMALL(AJ346:AJ1024,ROW()-ROW($AJ$1027)+1),"")</f>
        <v>0</v>
      </c>
      <c r="AM1605">
        <f>IFERROR(SMALL(AM346:AM1024,ROW()-ROW($AM$1027)+1),"")</f>
        <v>0</v>
      </c>
      <c r="AN1605">
        <f>IFERROR(SMALL(AN346:AN1024,ROW()-ROW($AN$1027)+1),"")</f>
        <v>0</v>
      </c>
      <c r="AO1605">
        <f>IFERROR(SMALL(AO346:AO1024,ROW()-ROW($AO$1027)+1),"")</f>
        <v>0</v>
      </c>
      <c r="AP1605">
        <f>IFERROR(SMALL(AP346:AP1024,ROW()-ROW($AP$1027)+1),"")</f>
        <v>0</v>
      </c>
      <c r="AQ1605">
        <f>IFERROR(SMALL(AQ346:AQ1024,ROW()-ROW($AQ$1027)+1),"")</f>
        <v>0</v>
      </c>
      <c r="AR1605">
        <f>IFERROR(SMALL(AR346:AR1024,ROW()-ROW($AR$1027)+1),"")</f>
        <v>0</v>
      </c>
      <c r="AS1605">
        <f>IFERROR(SMALL(AS346:AS1024,ROW()-ROW($AS$1027)+1),"")</f>
        <v>0</v>
      </c>
      <c r="AT1605">
        <f>IFERROR(SMALL(AT346:AT1024,ROW()-ROW($AT$1027)+1),"")</f>
        <v>0</v>
      </c>
      <c r="AU1605">
        <f>IFERROR(SMALL(AU346:AU1024,ROW()-ROW($AU$1027)+1),"")</f>
        <v>0</v>
      </c>
      <c r="AV1605">
        <f>IFERROR(SMALL(AV346:AV1024,ROW()-ROW($AV$1027)+1),"")</f>
        <v>0</v>
      </c>
      <c r="AW1605">
        <f>IFERROR(SMALL(AW346:AW1024,ROW()-ROW($AW$1027)+1),"")</f>
        <v>0</v>
      </c>
      <c r="AX1605">
        <f>IFERROR(SMALL(AX346:AX1024,ROW()-ROW($AX$1027)+1),"")</f>
        <v>0</v>
      </c>
      <c r="AY1605">
        <f>IFERROR(SMALL(AY346:AY1024,ROW()-ROW($AY$1027)+1),"")</f>
        <v>0</v>
      </c>
      <c r="AZ1605">
        <f>IFERROR(SMALL(AZ346:AZ1024,ROW()-ROW($AZ$1027)+1),"")</f>
        <v>0</v>
      </c>
      <c r="BA1605">
        <f>IFERROR(SMALL(BA346:BA1024,ROW()-ROW($BA$1027)+1),"")</f>
        <v>0</v>
      </c>
      <c r="BB1605">
        <f>IFERROR(SMALL(BB346:BB1024,ROW()-ROW($BB$1027)+1),"")</f>
        <v>0</v>
      </c>
      <c r="BC1605">
        <f>IFERROR(SMALL(BC346:BC1024,ROW()-ROW($BC$1027)+1),"")</f>
        <v>0</v>
      </c>
      <c r="BD1605">
        <f>IFERROR(SMALL(BD346:BD1024,ROW()-ROW($BD$1027)+1),"")</f>
        <v>0</v>
      </c>
      <c r="BE1605">
        <f>IFERROR(SMALL(BE346:BE1024,ROW()-ROW($BE$1027)+1),"")</f>
        <v>0</v>
      </c>
      <c r="BF1605">
        <f>IFERROR(SMALL(BF346:BF1024,ROW()-ROW($BF$1027)+1),"")</f>
        <v>0</v>
      </c>
      <c r="BG1605">
        <f>IFERROR(SMALL(BG346:BG1024,ROW()-ROW($BG$1027)+1),"")</f>
        <v>0</v>
      </c>
      <c r="BH1605">
        <f>IFERROR(SMALL(BH346:BH1024,ROW()-ROW($BH$1027)+1),"")</f>
        <v>0</v>
      </c>
      <c r="BI1605">
        <f>IFERROR(SMALL(BI346:BI1024,ROW()-ROW($BI$1027)+1),"")</f>
        <v>0</v>
      </c>
      <c r="BJ1605">
        <f>IFERROR(SMALL(BJ346:BJ1024,ROW()-ROW($BJ$1027)+1),"")</f>
        <v>0</v>
      </c>
      <c r="BK1605">
        <f>IFERROR(SMALL(BK346:BK1024,ROW()-ROW($BK$1027)+1),"")</f>
        <v>0</v>
      </c>
      <c r="BL1605">
        <f>IFERROR(SMALL(BL346:BL1024,ROW()-ROW($BL$1027)+1),"")</f>
        <v>0</v>
      </c>
      <c r="BM1605">
        <f>IFERROR(SMALL(BM346:BM1024,ROW()-ROW($BM$1027)+1),"")</f>
        <v>0</v>
      </c>
      <c r="BN1605">
        <f>IFERROR(SMALL(BN346:BN1024,ROW()-ROW($BN$1027)+1),"")</f>
        <v>0</v>
      </c>
      <c r="BO1605">
        <f>IFERROR(SMALL(BO346:BO1024,ROW()-ROW($BO$1027)+1),"")</f>
        <v>0</v>
      </c>
      <c r="BP1605">
        <f>IFERROR(SMALL(BP346:BP1024,ROW()-ROW($BP$1027)+1),"")</f>
        <v>0</v>
      </c>
      <c r="BQ1605">
        <f>IFERROR(SMALL(BQ346:BQ1024,ROW()-ROW($BQ$1027)+1),"")</f>
        <v>0</v>
      </c>
      <c r="BR1605">
        <f>IFERROR(SMALL(BR346:BR1024,ROW()-ROW($BR$1027)+1),"")</f>
        <v>0</v>
      </c>
    </row>
    <row r="1606" spans="5:70">
      <c r="E1606">
        <f>IFERROR(SMALL(E346:E1024,ROW()-ROW($E$1027)+1),"")</f>
        <v>0</v>
      </c>
      <c r="F1606">
        <f>IFERROR(SMALL(F346:F1024,ROW()-ROW($F$1027)+1),"")</f>
        <v>0</v>
      </c>
      <c r="G1606">
        <f>IFERROR(SMALL(G346:G1024,ROW()-ROW($G$1027)+1),"")</f>
        <v>0</v>
      </c>
      <c r="H1606">
        <f>IFERROR(SMALL(H346:H1024,ROW()-ROW($H$1027)+1),"")</f>
        <v>0</v>
      </c>
      <c r="I1606">
        <f>IFERROR(SMALL(I346:I1024,ROW()-ROW($I$1027)+1),"")</f>
        <v>0</v>
      </c>
      <c r="J1606">
        <f>IFERROR(SMALL(J346:J1024,ROW()-ROW($J$1027)+1),"")</f>
        <v>0</v>
      </c>
      <c r="K1606">
        <f>IFERROR(SMALL(K346:K1024,ROW()-ROW($K$1027)+1),"")</f>
        <v>0</v>
      </c>
      <c r="L1606">
        <f>IFERROR(SMALL(L346:L1024,ROW()-ROW($L$1027)+1),"")</f>
        <v>0</v>
      </c>
      <c r="M1606">
        <f>IFERROR(SMALL(M346:M1024,ROW()-ROW($M$1027)+1),"")</f>
        <v>0</v>
      </c>
      <c r="N1606">
        <f>IFERROR(SMALL(N346:N1024,ROW()-ROW($N$1027)+1),"")</f>
        <v>0</v>
      </c>
      <c r="O1606">
        <f>IFERROR(SMALL(O346:O1024,ROW()-ROW($O$1027)+1),"")</f>
        <v>0</v>
      </c>
      <c r="P1606">
        <f>IFERROR(SMALL(P346:P1024,ROW()-ROW($P$1027)+1),"")</f>
        <v>0</v>
      </c>
      <c r="Q1606">
        <f>IFERROR(SMALL(Q346:Q1024,ROW()-ROW($Q$1027)+1),"")</f>
        <v>0</v>
      </c>
      <c r="R1606">
        <f>IFERROR(SMALL(R346:R1024,ROW()-ROW($R$1027)+1),"")</f>
        <v>0</v>
      </c>
      <c r="S1606">
        <f>IFERROR(SMALL(S346:S1024,ROW()-ROW($S$1027)+1),"")</f>
        <v>0</v>
      </c>
      <c r="T1606">
        <f>IFERROR(SMALL(T346:T1024,ROW()-ROW($T$1027)+1),"")</f>
        <v>0</v>
      </c>
      <c r="U1606">
        <f>IFERROR(SMALL(U346:U1024,ROW()-ROW($U$1027)+1),"")</f>
        <v>0</v>
      </c>
      <c r="V1606">
        <f>IFERROR(SMALL(V346:V1024,ROW()-ROW($V$1027)+1),"")</f>
        <v>0</v>
      </c>
      <c r="W1606">
        <f>IFERROR(SMALL(W346:W1024,ROW()-ROW($W$1027)+1),"")</f>
        <v>0</v>
      </c>
      <c r="X1606">
        <f>IFERROR(SMALL(X346:X1024,ROW()-ROW($X$1027)+1),"")</f>
        <v>0</v>
      </c>
      <c r="Y1606">
        <f>IFERROR(SMALL(Y346:Y1024,ROW()-ROW($Y$1027)+1),"")</f>
        <v>0</v>
      </c>
      <c r="Z1606">
        <f>IFERROR(SMALL(Z346:Z1024,ROW()-ROW($Z$1027)+1),"")</f>
        <v>0</v>
      </c>
      <c r="AA1606">
        <f>IFERROR(SMALL(AA346:AA1024,ROW()-ROW($AA$1027)+1),"")</f>
        <v>0</v>
      </c>
      <c r="AB1606">
        <f>IFERROR(SMALL(AB346:AB1024,ROW()-ROW($AB$1027)+1),"")</f>
        <v>0</v>
      </c>
      <c r="AC1606">
        <f>IFERROR(SMALL(AC346:AC1024,ROW()-ROW($AC$1027)+1),"")</f>
        <v>0</v>
      </c>
      <c r="AD1606">
        <f>IFERROR(SMALL(AD346:AD1024,ROW()-ROW($AD$1027)+1),"")</f>
        <v>0</v>
      </c>
      <c r="AE1606">
        <f>IFERROR(SMALL(AE346:AE1024,ROW()-ROW($AE$1027)+1),"")</f>
        <v>0</v>
      </c>
      <c r="AF1606">
        <f>IFERROR(SMALL(AF346:AF1024,ROW()-ROW($AF$1027)+1),"")</f>
        <v>0</v>
      </c>
      <c r="AG1606">
        <f>IFERROR(SMALL(AG346:AG1024,ROW()-ROW($AG$1027)+1),"")</f>
        <v>0</v>
      </c>
      <c r="AH1606">
        <f>IFERROR(SMALL(AH346:AH1024,ROW()-ROW($AH$1027)+1),"")</f>
        <v>0</v>
      </c>
      <c r="AI1606">
        <f>IFERROR(SMALL(AI346:AI1024,ROW()-ROW($AI$1027)+1),"")</f>
        <v>0</v>
      </c>
      <c r="AJ1606">
        <f>IFERROR(SMALL(AJ346:AJ1024,ROW()-ROW($AJ$1027)+1),"")</f>
        <v>0</v>
      </c>
      <c r="AM1606">
        <f>IFERROR(SMALL(AM346:AM1024,ROW()-ROW($AM$1027)+1),"")</f>
        <v>0</v>
      </c>
      <c r="AN1606">
        <f>IFERROR(SMALL(AN346:AN1024,ROW()-ROW($AN$1027)+1),"")</f>
        <v>0</v>
      </c>
      <c r="AO1606">
        <f>IFERROR(SMALL(AO346:AO1024,ROW()-ROW($AO$1027)+1),"")</f>
        <v>0</v>
      </c>
      <c r="AP1606">
        <f>IFERROR(SMALL(AP346:AP1024,ROW()-ROW($AP$1027)+1),"")</f>
        <v>0</v>
      </c>
      <c r="AQ1606">
        <f>IFERROR(SMALL(AQ346:AQ1024,ROW()-ROW($AQ$1027)+1),"")</f>
        <v>0</v>
      </c>
      <c r="AR1606">
        <f>IFERROR(SMALL(AR346:AR1024,ROW()-ROW($AR$1027)+1),"")</f>
        <v>0</v>
      </c>
      <c r="AS1606">
        <f>IFERROR(SMALL(AS346:AS1024,ROW()-ROW($AS$1027)+1),"")</f>
        <v>0</v>
      </c>
      <c r="AT1606">
        <f>IFERROR(SMALL(AT346:AT1024,ROW()-ROW($AT$1027)+1),"")</f>
        <v>0</v>
      </c>
      <c r="AU1606">
        <f>IFERROR(SMALL(AU346:AU1024,ROW()-ROW($AU$1027)+1),"")</f>
        <v>0</v>
      </c>
      <c r="AV1606">
        <f>IFERROR(SMALL(AV346:AV1024,ROW()-ROW($AV$1027)+1),"")</f>
        <v>0</v>
      </c>
      <c r="AW1606">
        <f>IFERROR(SMALL(AW346:AW1024,ROW()-ROW($AW$1027)+1),"")</f>
        <v>0</v>
      </c>
      <c r="AX1606">
        <f>IFERROR(SMALL(AX346:AX1024,ROW()-ROW($AX$1027)+1),"")</f>
        <v>0</v>
      </c>
      <c r="AY1606">
        <f>IFERROR(SMALL(AY346:AY1024,ROW()-ROW($AY$1027)+1),"")</f>
        <v>0</v>
      </c>
      <c r="AZ1606">
        <f>IFERROR(SMALL(AZ346:AZ1024,ROW()-ROW($AZ$1027)+1),"")</f>
        <v>0</v>
      </c>
      <c r="BA1606">
        <f>IFERROR(SMALL(BA346:BA1024,ROW()-ROW($BA$1027)+1),"")</f>
        <v>0</v>
      </c>
      <c r="BB1606">
        <f>IFERROR(SMALL(BB346:BB1024,ROW()-ROW($BB$1027)+1),"")</f>
        <v>0</v>
      </c>
      <c r="BC1606">
        <f>IFERROR(SMALL(BC346:BC1024,ROW()-ROW($BC$1027)+1),"")</f>
        <v>0</v>
      </c>
      <c r="BD1606">
        <f>IFERROR(SMALL(BD346:BD1024,ROW()-ROW($BD$1027)+1),"")</f>
        <v>0</v>
      </c>
      <c r="BE1606">
        <f>IFERROR(SMALL(BE346:BE1024,ROW()-ROW($BE$1027)+1),"")</f>
        <v>0</v>
      </c>
      <c r="BF1606">
        <f>IFERROR(SMALL(BF346:BF1024,ROW()-ROW($BF$1027)+1),"")</f>
        <v>0</v>
      </c>
      <c r="BG1606">
        <f>IFERROR(SMALL(BG346:BG1024,ROW()-ROW($BG$1027)+1),"")</f>
        <v>0</v>
      </c>
      <c r="BH1606">
        <f>IFERROR(SMALL(BH346:BH1024,ROW()-ROW($BH$1027)+1),"")</f>
        <v>0</v>
      </c>
      <c r="BI1606">
        <f>IFERROR(SMALL(BI346:BI1024,ROW()-ROW($BI$1027)+1),"")</f>
        <v>0</v>
      </c>
      <c r="BJ1606">
        <f>IFERROR(SMALL(BJ346:BJ1024,ROW()-ROW($BJ$1027)+1),"")</f>
        <v>0</v>
      </c>
      <c r="BK1606">
        <f>IFERROR(SMALL(BK346:BK1024,ROW()-ROW($BK$1027)+1),"")</f>
        <v>0</v>
      </c>
      <c r="BL1606">
        <f>IFERROR(SMALL(BL346:BL1024,ROW()-ROW($BL$1027)+1),"")</f>
        <v>0</v>
      </c>
      <c r="BM1606">
        <f>IFERROR(SMALL(BM346:BM1024,ROW()-ROW($BM$1027)+1),"")</f>
        <v>0</v>
      </c>
      <c r="BN1606">
        <f>IFERROR(SMALL(BN346:BN1024,ROW()-ROW($BN$1027)+1),"")</f>
        <v>0</v>
      </c>
      <c r="BO1606">
        <f>IFERROR(SMALL(BO346:BO1024,ROW()-ROW($BO$1027)+1),"")</f>
        <v>0</v>
      </c>
      <c r="BP1606">
        <f>IFERROR(SMALL(BP346:BP1024,ROW()-ROW($BP$1027)+1),"")</f>
        <v>0</v>
      </c>
      <c r="BQ1606">
        <f>IFERROR(SMALL(BQ346:BQ1024,ROW()-ROW($BQ$1027)+1),"")</f>
        <v>0</v>
      </c>
      <c r="BR1606">
        <f>IFERROR(SMALL(BR346:BR1024,ROW()-ROW($BR$1027)+1),"")</f>
        <v>0</v>
      </c>
    </row>
    <row r="1607" spans="5:70">
      <c r="E1607">
        <f>IFERROR(SMALL(E346:E1024,ROW()-ROW($E$1027)+1),"")</f>
        <v>0</v>
      </c>
      <c r="F1607">
        <f>IFERROR(SMALL(F346:F1024,ROW()-ROW($F$1027)+1),"")</f>
        <v>0</v>
      </c>
      <c r="G1607">
        <f>IFERROR(SMALL(G346:G1024,ROW()-ROW($G$1027)+1),"")</f>
        <v>0</v>
      </c>
      <c r="H1607">
        <f>IFERROR(SMALL(H346:H1024,ROW()-ROW($H$1027)+1),"")</f>
        <v>0</v>
      </c>
      <c r="I1607">
        <f>IFERROR(SMALL(I346:I1024,ROW()-ROW($I$1027)+1),"")</f>
        <v>0</v>
      </c>
      <c r="J1607">
        <f>IFERROR(SMALL(J346:J1024,ROW()-ROW($J$1027)+1),"")</f>
        <v>0</v>
      </c>
      <c r="K1607">
        <f>IFERROR(SMALL(K346:K1024,ROW()-ROW($K$1027)+1),"")</f>
        <v>0</v>
      </c>
      <c r="L1607">
        <f>IFERROR(SMALL(L346:L1024,ROW()-ROW($L$1027)+1),"")</f>
        <v>0</v>
      </c>
      <c r="M1607">
        <f>IFERROR(SMALL(M346:M1024,ROW()-ROW($M$1027)+1),"")</f>
        <v>0</v>
      </c>
      <c r="N1607">
        <f>IFERROR(SMALL(N346:N1024,ROW()-ROW($N$1027)+1),"")</f>
        <v>0</v>
      </c>
      <c r="O1607">
        <f>IFERROR(SMALL(O346:O1024,ROW()-ROW($O$1027)+1),"")</f>
        <v>0</v>
      </c>
      <c r="P1607">
        <f>IFERROR(SMALL(P346:P1024,ROW()-ROW($P$1027)+1),"")</f>
        <v>0</v>
      </c>
      <c r="Q1607">
        <f>IFERROR(SMALL(Q346:Q1024,ROW()-ROW($Q$1027)+1),"")</f>
        <v>0</v>
      </c>
      <c r="R1607">
        <f>IFERROR(SMALL(R346:R1024,ROW()-ROW($R$1027)+1),"")</f>
        <v>0</v>
      </c>
      <c r="S1607">
        <f>IFERROR(SMALL(S346:S1024,ROW()-ROW($S$1027)+1),"")</f>
        <v>0</v>
      </c>
      <c r="T1607">
        <f>IFERROR(SMALL(T346:T1024,ROW()-ROW($T$1027)+1),"")</f>
        <v>0</v>
      </c>
      <c r="U1607">
        <f>IFERROR(SMALL(U346:U1024,ROW()-ROW($U$1027)+1),"")</f>
        <v>0</v>
      </c>
      <c r="V1607">
        <f>IFERROR(SMALL(V346:V1024,ROW()-ROW($V$1027)+1),"")</f>
        <v>0</v>
      </c>
      <c r="W1607">
        <f>IFERROR(SMALL(W346:W1024,ROW()-ROW($W$1027)+1),"")</f>
        <v>0</v>
      </c>
      <c r="X1607">
        <f>IFERROR(SMALL(X346:X1024,ROW()-ROW($X$1027)+1),"")</f>
        <v>0</v>
      </c>
      <c r="Y1607">
        <f>IFERROR(SMALL(Y346:Y1024,ROW()-ROW($Y$1027)+1),"")</f>
        <v>0</v>
      </c>
      <c r="Z1607">
        <f>IFERROR(SMALL(Z346:Z1024,ROW()-ROW($Z$1027)+1),"")</f>
        <v>0</v>
      </c>
      <c r="AA1607">
        <f>IFERROR(SMALL(AA346:AA1024,ROW()-ROW($AA$1027)+1),"")</f>
        <v>0</v>
      </c>
      <c r="AB1607">
        <f>IFERROR(SMALL(AB346:AB1024,ROW()-ROW($AB$1027)+1),"")</f>
        <v>0</v>
      </c>
      <c r="AC1607">
        <f>IFERROR(SMALL(AC346:AC1024,ROW()-ROW($AC$1027)+1),"")</f>
        <v>0</v>
      </c>
      <c r="AD1607">
        <f>IFERROR(SMALL(AD346:AD1024,ROW()-ROW($AD$1027)+1),"")</f>
        <v>0</v>
      </c>
      <c r="AE1607">
        <f>IFERROR(SMALL(AE346:AE1024,ROW()-ROW($AE$1027)+1),"")</f>
        <v>0</v>
      </c>
      <c r="AF1607">
        <f>IFERROR(SMALL(AF346:AF1024,ROW()-ROW($AF$1027)+1),"")</f>
        <v>0</v>
      </c>
      <c r="AG1607">
        <f>IFERROR(SMALL(AG346:AG1024,ROW()-ROW($AG$1027)+1),"")</f>
        <v>0</v>
      </c>
      <c r="AH1607">
        <f>IFERROR(SMALL(AH346:AH1024,ROW()-ROW($AH$1027)+1),"")</f>
        <v>0</v>
      </c>
      <c r="AI1607">
        <f>IFERROR(SMALL(AI346:AI1024,ROW()-ROW($AI$1027)+1),"")</f>
        <v>0</v>
      </c>
      <c r="AJ1607">
        <f>IFERROR(SMALL(AJ346:AJ1024,ROW()-ROW($AJ$1027)+1),"")</f>
        <v>0</v>
      </c>
      <c r="AM1607">
        <f>IFERROR(SMALL(AM346:AM1024,ROW()-ROW($AM$1027)+1),"")</f>
        <v>0</v>
      </c>
      <c r="AN1607">
        <f>IFERROR(SMALL(AN346:AN1024,ROW()-ROW($AN$1027)+1),"")</f>
        <v>0</v>
      </c>
      <c r="AO1607">
        <f>IFERROR(SMALL(AO346:AO1024,ROW()-ROW($AO$1027)+1),"")</f>
        <v>0</v>
      </c>
      <c r="AP1607">
        <f>IFERROR(SMALL(AP346:AP1024,ROW()-ROW($AP$1027)+1),"")</f>
        <v>0</v>
      </c>
      <c r="AQ1607">
        <f>IFERROR(SMALL(AQ346:AQ1024,ROW()-ROW($AQ$1027)+1),"")</f>
        <v>0</v>
      </c>
      <c r="AR1607">
        <f>IFERROR(SMALL(AR346:AR1024,ROW()-ROW($AR$1027)+1),"")</f>
        <v>0</v>
      </c>
      <c r="AS1607">
        <f>IFERROR(SMALL(AS346:AS1024,ROW()-ROW($AS$1027)+1),"")</f>
        <v>0</v>
      </c>
      <c r="AT1607">
        <f>IFERROR(SMALL(AT346:AT1024,ROW()-ROW($AT$1027)+1),"")</f>
        <v>0</v>
      </c>
      <c r="AU1607">
        <f>IFERROR(SMALL(AU346:AU1024,ROW()-ROW($AU$1027)+1),"")</f>
        <v>0</v>
      </c>
      <c r="AV1607">
        <f>IFERROR(SMALL(AV346:AV1024,ROW()-ROW($AV$1027)+1),"")</f>
        <v>0</v>
      </c>
      <c r="AW1607">
        <f>IFERROR(SMALL(AW346:AW1024,ROW()-ROW($AW$1027)+1),"")</f>
        <v>0</v>
      </c>
      <c r="AX1607">
        <f>IFERROR(SMALL(AX346:AX1024,ROW()-ROW($AX$1027)+1),"")</f>
        <v>0</v>
      </c>
      <c r="AY1607">
        <f>IFERROR(SMALL(AY346:AY1024,ROW()-ROW($AY$1027)+1),"")</f>
        <v>0</v>
      </c>
      <c r="AZ1607">
        <f>IFERROR(SMALL(AZ346:AZ1024,ROW()-ROW($AZ$1027)+1),"")</f>
        <v>0</v>
      </c>
      <c r="BA1607">
        <f>IFERROR(SMALL(BA346:BA1024,ROW()-ROW($BA$1027)+1),"")</f>
        <v>0</v>
      </c>
      <c r="BB1607">
        <f>IFERROR(SMALL(BB346:BB1024,ROW()-ROW($BB$1027)+1),"")</f>
        <v>0</v>
      </c>
      <c r="BC1607">
        <f>IFERROR(SMALL(BC346:BC1024,ROW()-ROW($BC$1027)+1),"")</f>
        <v>0</v>
      </c>
      <c r="BD1607">
        <f>IFERROR(SMALL(BD346:BD1024,ROW()-ROW($BD$1027)+1),"")</f>
        <v>0</v>
      </c>
      <c r="BE1607">
        <f>IFERROR(SMALL(BE346:BE1024,ROW()-ROW($BE$1027)+1),"")</f>
        <v>0</v>
      </c>
      <c r="BF1607">
        <f>IFERROR(SMALL(BF346:BF1024,ROW()-ROW($BF$1027)+1),"")</f>
        <v>0</v>
      </c>
      <c r="BG1607">
        <f>IFERROR(SMALL(BG346:BG1024,ROW()-ROW($BG$1027)+1),"")</f>
        <v>0</v>
      </c>
      <c r="BH1607">
        <f>IFERROR(SMALL(BH346:BH1024,ROW()-ROW($BH$1027)+1),"")</f>
        <v>0</v>
      </c>
      <c r="BI1607">
        <f>IFERROR(SMALL(BI346:BI1024,ROW()-ROW($BI$1027)+1),"")</f>
        <v>0</v>
      </c>
      <c r="BJ1607">
        <f>IFERROR(SMALL(BJ346:BJ1024,ROW()-ROW($BJ$1027)+1),"")</f>
        <v>0</v>
      </c>
      <c r="BK1607">
        <f>IFERROR(SMALL(BK346:BK1024,ROW()-ROW($BK$1027)+1),"")</f>
        <v>0</v>
      </c>
      <c r="BL1607">
        <f>IFERROR(SMALL(BL346:BL1024,ROW()-ROW($BL$1027)+1),"")</f>
        <v>0</v>
      </c>
      <c r="BM1607">
        <f>IFERROR(SMALL(BM346:BM1024,ROW()-ROW($BM$1027)+1),"")</f>
        <v>0</v>
      </c>
      <c r="BN1607">
        <f>IFERROR(SMALL(BN346:BN1024,ROW()-ROW($BN$1027)+1),"")</f>
        <v>0</v>
      </c>
      <c r="BO1607">
        <f>IFERROR(SMALL(BO346:BO1024,ROW()-ROW($BO$1027)+1),"")</f>
        <v>0</v>
      </c>
      <c r="BP1607">
        <f>IFERROR(SMALL(BP346:BP1024,ROW()-ROW($BP$1027)+1),"")</f>
        <v>0</v>
      </c>
      <c r="BQ1607">
        <f>IFERROR(SMALL(BQ346:BQ1024,ROW()-ROW($BQ$1027)+1),"")</f>
        <v>0</v>
      </c>
      <c r="BR1607">
        <f>IFERROR(SMALL(BR346:BR1024,ROW()-ROW($BR$1027)+1),"")</f>
        <v>0</v>
      </c>
    </row>
    <row r="1608" spans="5:70">
      <c r="E1608">
        <f>IFERROR(SMALL(E346:E1024,ROW()-ROW($E$1027)+1),"")</f>
        <v>0</v>
      </c>
      <c r="F1608">
        <f>IFERROR(SMALL(F346:F1024,ROW()-ROW($F$1027)+1),"")</f>
        <v>0</v>
      </c>
      <c r="G1608">
        <f>IFERROR(SMALL(G346:G1024,ROW()-ROW($G$1027)+1),"")</f>
        <v>0</v>
      </c>
      <c r="H1608">
        <f>IFERROR(SMALL(H346:H1024,ROW()-ROW($H$1027)+1),"")</f>
        <v>0</v>
      </c>
      <c r="I1608">
        <f>IFERROR(SMALL(I346:I1024,ROW()-ROW($I$1027)+1),"")</f>
        <v>0</v>
      </c>
      <c r="J1608">
        <f>IFERROR(SMALL(J346:J1024,ROW()-ROW($J$1027)+1),"")</f>
        <v>0</v>
      </c>
      <c r="K1608">
        <f>IFERROR(SMALL(K346:K1024,ROW()-ROW($K$1027)+1),"")</f>
        <v>0</v>
      </c>
      <c r="L1608">
        <f>IFERROR(SMALL(L346:L1024,ROW()-ROW($L$1027)+1),"")</f>
        <v>0</v>
      </c>
      <c r="M1608">
        <f>IFERROR(SMALL(M346:M1024,ROW()-ROW($M$1027)+1),"")</f>
        <v>0</v>
      </c>
      <c r="N1608">
        <f>IFERROR(SMALL(N346:N1024,ROW()-ROW($N$1027)+1),"")</f>
        <v>0</v>
      </c>
      <c r="O1608">
        <f>IFERROR(SMALL(O346:O1024,ROW()-ROW($O$1027)+1),"")</f>
        <v>0</v>
      </c>
      <c r="P1608">
        <f>IFERROR(SMALL(P346:P1024,ROW()-ROW($P$1027)+1),"")</f>
        <v>0</v>
      </c>
      <c r="Q1608">
        <f>IFERROR(SMALL(Q346:Q1024,ROW()-ROW($Q$1027)+1),"")</f>
        <v>0</v>
      </c>
      <c r="R1608">
        <f>IFERROR(SMALL(R346:R1024,ROW()-ROW($R$1027)+1),"")</f>
        <v>0</v>
      </c>
      <c r="S1608">
        <f>IFERROR(SMALL(S346:S1024,ROW()-ROW($S$1027)+1),"")</f>
        <v>0</v>
      </c>
      <c r="T1608">
        <f>IFERROR(SMALL(T346:T1024,ROW()-ROW($T$1027)+1),"")</f>
        <v>0</v>
      </c>
      <c r="U1608">
        <f>IFERROR(SMALL(U346:U1024,ROW()-ROW($U$1027)+1),"")</f>
        <v>0</v>
      </c>
      <c r="V1608">
        <f>IFERROR(SMALL(V346:V1024,ROW()-ROW($V$1027)+1),"")</f>
        <v>0</v>
      </c>
      <c r="W1608">
        <f>IFERROR(SMALL(W346:W1024,ROW()-ROW($W$1027)+1),"")</f>
        <v>0</v>
      </c>
      <c r="X1608">
        <f>IFERROR(SMALL(X346:X1024,ROW()-ROW($X$1027)+1),"")</f>
        <v>0</v>
      </c>
      <c r="Y1608">
        <f>IFERROR(SMALL(Y346:Y1024,ROW()-ROW($Y$1027)+1),"")</f>
        <v>0</v>
      </c>
      <c r="Z1608">
        <f>IFERROR(SMALL(Z346:Z1024,ROW()-ROW($Z$1027)+1),"")</f>
        <v>0</v>
      </c>
      <c r="AA1608">
        <f>IFERROR(SMALL(AA346:AA1024,ROW()-ROW($AA$1027)+1),"")</f>
        <v>0</v>
      </c>
      <c r="AB1608">
        <f>IFERROR(SMALL(AB346:AB1024,ROW()-ROW($AB$1027)+1),"")</f>
        <v>0</v>
      </c>
      <c r="AC1608">
        <f>IFERROR(SMALL(AC346:AC1024,ROW()-ROW($AC$1027)+1),"")</f>
        <v>0</v>
      </c>
      <c r="AD1608">
        <f>IFERROR(SMALL(AD346:AD1024,ROW()-ROW($AD$1027)+1),"")</f>
        <v>0</v>
      </c>
      <c r="AE1608">
        <f>IFERROR(SMALL(AE346:AE1024,ROW()-ROW($AE$1027)+1),"")</f>
        <v>0</v>
      </c>
      <c r="AF1608">
        <f>IFERROR(SMALL(AF346:AF1024,ROW()-ROW($AF$1027)+1),"")</f>
        <v>0</v>
      </c>
      <c r="AG1608">
        <f>IFERROR(SMALL(AG346:AG1024,ROW()-ROW($AG$1027)+1),"")</f>
        <v>0</v>
      </c>
      <c r="AH1608">
        <f>IFERROR(SMALL(AH346:AH1024,ROW()-ROW($AH$1027)+1),"")</f>
        <v>0</v>
      </c>
      <c r="AI1608">
        <f>IFERROR(SMALL(AI346:AI1024,ROW()-ROW($AI$1027)+1),"")</f>
        <v>0</v>
      </c>
      <c r="AJ1608">
        <f>IFERROR(SMALL(AJ346:AJ1024,ROW()-ROW($AJ$1027)+1),"")</f>
        <v>0</v>
      </c>
      <c r="AM1608">
        <f>IFERROR(SMALL(AM346:AM1024,ROW()-ROW($AM$1027)+1),"")</f>
        <v>0</v>
      </c>
      <c r="AN1608">
        <f>IFERROR(SMALL(AN346:AN1024,ROW()-ROW($AN$1027)+1),"")</f>
        <v>0</v>
      </c>
      <c r="AO1608">
        <f>IFERROR(SMALL(AO346:AO1024,ROW()-ROW($AO$1027)+1),"")</f>
        <v>0</v>
      </c>
      <c r="AP1608">
        <f>IFERROR(SMALL(AP346:AP1024,ROW()-ROW($AP$1027)+1),"")</f>
        <v>0</v>
      </c>
      <c r="AQ1608">
        <f>IFERROR(SMALL(AQ346:AQ1024,ROW()-ROW($AQ$1027)+1),"")</f>
        <v>0</v>
      </c>
      <c r="AR1608">
        <f>IFERROR(SMALL(AR346:AR1024,ROW()-ROW($AR$1027)+1),"")</f>
        <v>0</v>
      </c>
      <c r="AS1608">
        <f>IFERROR(SMALL(AS346:AS1024,ROW()-ROW($AS$1027)+1),"")</f>
        <v>0</v>
      </c>
      <c r="AT1608">
        <f>IFERROR(SMALL(AT346:AT1024,ROW()-ROW($AT$1027)+1),"")</f>
        <v>0</v>
      </c>
      <c r="AU1608">
        <f>IFERROR(SMALL(AU346:AU1024,ROW()-ROW($AU$1027)+1),"")</f>
        <v>0</v>
      </c>
      <c r="AV1608">
        <f>IFERROR(SMALL(AV346:AV1024,ROW()-ROW($AV$1027)+1),"")</f>
        <v>0</v>
      </c>
      <c r="AW1608">
        <f>IFERROR(SMALL(AW346:AW1024,ROW()-ROW($AW$1027)+1),"")</f>
        <v>0</v>
      </c>
      <c r="AX1608">
        <f>IFERROR(SMALL(AX346:AX1024,ROW()-ROW($AX$1027)+1),"")</f>
        <v>0</v>
      </c>
      <c r="AY1608">
        <f>IFERROR(SMALL(AY346:AY1024,ROW()-ROW($AY$1027)+1),"")</f>
        <v>0</v>
      </c>
      <c r="AZ1608">
        <f>IFERROR(SMALL(AZ346:AZ1024,ROW()-ROW($AZ$1027)+1),"")</f>
        <v>0</v>
      </c>
      <c r="BA1608">
        <f>IFERROR(SMALL(BA346:BA1024,ROW()-ROW($BA$1027)+1),"")</f>
        <v>0</v>
      </c>
      <c r="BB1608">
        <f>IFERROR(SMALL(BB346:BB1024,ROW()-ROW($BB$1027)+1),"")</f>
        <v>0</v>
      </c>
      <c r="BC1608">
        <f>IFERROR(SMALL(BC346:BC1024,ROW()-ROW($BC$1027)+1),"")</f>
        <v>0</v>
      </c>
      <c r="BD1608">
        <f>IFERROR(SMALL(BD346:BD1024,ROW()-ROW($BD$1027)+1),"")</f>
        <v>0</v>
      </c>
      <c r="BE1608">
        <f>IFERROR(SMALL(BE346:BE1024,ROW()-ROW($BE$1027)+1),"")</f>
        <v>0</v>
      </c>
      <c r="BF1608">
        <f>IFERROR(SMALL(BF346:BF1024,ROW()-ROW($BF$1027)+1),"")</f>
        <v>0</v>
      </c>
      <c r="BG1608">
        <f>IFERROR(SMALL(BG346:BG1024,ROW()-ROW($BG$1027)+1),"")</f>
        <v>0</v>
      </c>
      <c r="BH1608">
        <f>IFERROR(SMALL(BH346:BH1024,ROW()-ROW($BH$1027)+1),"")</f>
        <v>0</v>
      </c>
      <c r="BI1608">
        <f>IFERROR(SMALL(BI346:BI1024,ROW()-ROW($BI$1027)+1),"")</f>
        <v>0</v>
      </c>
      <c r="BJ1608">
        <f>IFERROR(SMALL(BJ346:BJ1024,ROW()-ROW($BJ$1027)+1),"")</f>
        <v>0</v>
      </c>
      <c r="BK1608">
        <f>IFERROR(SMALL(BK346:BK1024,ROW()-ROW($BK$1027)+1),"")</f>
        <v>0</v>
      </c>
      <c r="BL1608">
        <f>IFERROR(SMALL(BL346:BL1024,ROW()-ROW($BL$1027)+1),"")</f>
        <v>0</v>
      </c>
      <c r="BM1608">
        <f>IFERROR(SMALL(BM346:BM1024,ROW()-ROW($BM$1027)+1),"")</f>
        <v>0</v>
      </c>
      <c r="BN1608">
        <f>IFERROR(SMALL(BN346:BN1024,ROW()-ROW($BN$1027)+1),"")</f>
        <v>0</v>
      </c>
      <c r="BO1608">
        <f>IFERROR(SMALL(BO346:BO1024,ROW()-ROW($BO$1027)+1),"")</f>
        <v>0</v>
      </c>
      <c r="BP1608">
        <f>IFERROR(SMALL(BP346:BP1024,ROW()-ROW($BP$1027)+1),"")</f>
        <v>0</v>
      </c>
      <c r="BQ1608">
        <f>IFERROR(SMALL(BQ346:BQ1024,ROW()-ROW($BQ$1027)+1),"")</f>
        <v>0</v>
      </c>
      <c r="BR1608">
        <f>IFERROR(SMALL(BR346:BR1024,ROW()-ROW($BR$1027)+1),"")</f>
        <v>0</v>
      </c>
    </row>
    <row r="1609" spans="5:70">
      <c r="E1609">
        <f>IFERROR(SMALL(E346:E1024,ROW()-ROW($E$1027)+1),"")</f>
        <v>0</v>
      </c>
      <c r="F1609">
        <f>IFERROR(SMALL(F346:F1024,ROW()-ROW($F$1027)+1),"")</f>
        <v>0</v>
      </c>
      <c r="G1609">
        <f>IFERROR(SMALL(G346:G1024,ROW()-ROW($G$1027)+1),"")</f>
        <v>0</v>
      </c>
      <c r="H1609">
        <f>IFERROR(SMALL(H346:H1024,ROW()-ROW($H$1027)+1),"")</f>
        <v>0</v>
      </c>
      <c r="I1609">
        <f>IFERROR(SMALL(I346:I1024,ROW()-ROW($I$1027)+1),"")</f>
        <v>0</v>
      </c>
      <c r="J1609">
        <f>IFERROR(SMALL(J346:J1024,ROW()-ROW($J$1027)+1),"")</f>
        <v>0</v>
      </c>
      <c r="K1609">
        <f>IFERROR(SMALL(K346:K1024,ROW()-ROW($K$1027)+1),"")</f>
        <v>0</v>
      </c>
      <c r="L1609">
        <f>IFERROR(SMALL(L346:L1024,ROW()-ROW($L$1027)+1),"")</f>
        <v>0</v>
      </c>
      <c r="M1609">
        <f>IFERROR(SMALL(M346:M1024,ROW()-ROW($M$1027)+1),"")</f>
        <v>0</v>
      </c>
      <c r="N1609">
        <f>IFERROR(SMALL(N346:N1024,ROW()-ROW($N$1027)+1),"")</f>
        <v>0</v>
      </c>
      <c r="O1609">
        <f>IFERROR(SMALL(O346:O1024,ROW()-ROW($O$1027)+1),"")</f>
        <v>0</v>
      </c>
      <c r="P1609">
        <f>IFERROR(SMALL(P346:P1024,ROW()-ROW($P$1027)+1),"")</f>
        <v>0</v>
      </c>
      <c r="Q1609">
        <f>IFERROR(SMALL(Q346:Q1024,ROW()-ROW($Q$1027)+1),"")</f>
        <v>0</v>
      </c>
      <c r="R1609">
        <f>IFERROR(SMALL(R346:R1024,ROW()-ROW($R$1027)+1),"")</f>
        <v>0</v>
      </c>
      <c r="S1609">
        <f>IFERROR(SMALL(S346:S1024,ROW()-ROW($S$1027)+1),"")</f>
        <v>0</v>
      </c>
      <c r="T1609">
        <f>IFERROR(SMALL(T346:T1024,ROW()-ROW($T$1027)+1),"")</f>
        <v>0</v>
      </c>
      <c r="U1609">
        <f>IFERROR(SMALL(U346:U1024,ROW()-ROW($U$1027)+1),"")</f>
        <v>0</v>
      </c>
      <c r="V1609">
        <f>IFERROR(SMALL(V346:V1024,ROW()-ROW($V$1027)+1),"")</f>
        <v>0</v>
      </c>
      <c r="W1609">
        <f>IFERROR(SMALL(W346:W1024,ROW()-ROW($W$1027)+1),"")</f>
        <v>0</v>
      </c>
      <c r="X1609">
        <f>IFERROR(SMALL(X346:X1024,ROW()-ROW($X$1027)+1),"")</f>
        <v>0</v>
      </c>
      <c r="Y1609">
        <f>IFERROR(SMALL(Y346:Y1024,ROW()-ROW($Y$1027)+1),"")</f>
        <v>0</v>
      </c>
      <c r="Z1609">
        <f>IFERROR(SMALL(Z346:Z1024,ROW()-ROW($Z$1027)+1),"")</f>
        <v>0</v>
      </c>
      <c r="AA1609">
        <f>IFERROR(SMALL(AA346:AA1024,ROW()-ROW($AA$1027)+1),"")</f>
        <v>0</v>
      </c>
      <c r="AB1609">
        <f>IFERROR(SMALL(AB346:AB1024,ROW()-ROW($AB$1027)+1),"")</f>
        <v>0</v>
      </c>
      <c r="AC1609">
        <f>IFERROR(SMALL(AC346:AC1024,ROW()-ROW($AC$1027)+1),"")</f>
        <v>0</v>
      </c>
      <c r="AD1609">
        <f>IFERROR(SMALL(AD346:AD1024,ROW()-ROW($AD$1027)+1),"")</f>
        <v>0</v>
      </c>
      <c r="AE1609">
        <f>IFERROR(SMALL(AE346:AE1024,ROW()-ROW($AE$1027)+1),"")</f>
        <v>0</v>
      </c>
      <c r="AF1609">
        <f>IFERROR(SMALL(AF346:AF1024,ROW()-ROW($AF$1027)+1),"")</f>
        <v>0</v>
      </c>
      <c r="AG1609">
        <f>IFERROR(SMALL(AG346:AG1024,ROW()-ROW($AG$1027)+1),"")</f>
        <v>0</v>
      </c>
      <c r="AH1609">
        <f>IFERROR(SMALL(AH346:AH1024,ROW()-ROW($AH$1027)+1),"")</f>
        <v>0</v>
      </c>
      <c r="AI1609">
        <f>IFERROR(SMALL(AI346:AI1024,ROW()-ROW($AI$1027)+1),"")</f>
        <v>0</v>
      </c>
      <c r="AJ1609">
        <f>IFERROR(SMALL(AJ346:AJ1024,ROW()-ROW($AJ$1027)+1),"")</f>
        <v>0</v>
      </c>
      <c r="AM1609">
        <f>IFERROR(SMALL(AM346:AM1024,ROW()-ROW($AM$1027)+1),"")</f>
        <v>0</v>
      </c>
      <c r="AN1609">
        <f>IFERROR(SMALL(AN346:AN1024,ROW()-ROW($AN$1027)+1),"")</f>
        <v>0</v>
      </c>
      <c r="AO1609">
        <f>IFERROR(SMALL(AO346:AO1024,ROW()-ROW($AO$1027)+1),"")</f>
        <v>0</v>
      </c>
      <c r="AP1609">
        <f>IFERROR(SMALL(AP346:AP1024,ROW()-ROW($AP$1027)+1),"")</f>
        <v>0</v>
      </c>
      <c r="AQ1609">
        <f>IFERROR(SMALL(AQ346:AQ1024,ROW()-ROW($AQ$1027)+1),"")</f>
        <v>0</v>
      </c>
      <c r="AR1609">
        <f>IFERROR(SMALL(AR346:AR1024,ROW()-ROW($AR$1027)+1),"")</f>
        <v>0</v>
      </c>
      <c r="AS1609">
        <f>IFERROR(SMALL(AS346:AS1024,ROW()-ROW($AS$1027)+1),"")</f>
        <v>0</v>
      </c>
      <c r="AT1609">
        <f>IFERROR(SMALL(AT346:AT1024,ROW()-ROW($AT$1027)+1),"")</f>
        <v>0</v>
      </c>
      <c r="AU1609">
        <f>IFERROR(SMALL(AU346:AU1024,ROW()-ROW($AU$1027)+1),"")</f>
        <v>0</v>
      </c>
      <c r="AV1609">
        <f>IFERROR(SMALL(AV346:AV1024,ROW()-ROW($AV$1027)+1),"")</f>
        <v>0</v>
      </c>
      <c r="AW1609">
        <f>IFERROR(SMALL(AW346:AW1024,ROW()-ROW($AW$1027)+1),"")</f>
        <v>0</v>
      </c>
      <c r="AX1609">
        <f>IFERROR(SMALL(AX346:AX1024,ROW()-ROW($AX$1027)+1),"")</f>
        <v>0</v>
      </c>
      <c r="AY1609">
        <f>IFERROR(SMALL(AY346:AY1024,ROW()-ROW($AY$1027)+1),"")</f>
        <v>0</v>
      </c>
      <c r="AZ1609">
        <f>IFERROR(SMALL(AZ346:AZ1024,ROW()-ROW($AZ$1027)+1),"")</f>
        <v>0</v>
      </c>
      <c r="BA1609">
        <f>IFERROR(SMALL(BA346:BA1024,ROW()-ROW($BA$1027)+1),"")</f>
        <v>0</v>
      </c>
      <c r="BB1609">
        <f>IFERROR(SMALL(BB346:BB1024,ROW()-ROW($BB$1027)+1),"")</f>
        <v>0</v>
      </c>
      <c r="BC1609">
        <f>IFERROR(SMALL(BC346:BC1024,ROW()-ROW($BC$1027)+1),"")</f>
        <v>0</v>
      </c>
      <c r="BD1609">
        <f>IFERROR(SMALL(BD346:BD1024,ROW()-ROW($BD$1027)+1),"")</f>
        <v>0</v>
      </c>
      <c r="BE1609">
        <f>IFERROR(SMALL(BE346:BE1024,ROW()-ROW($BE$1027)+1),"")</f>
        <v>0</v>
      </c>
      <c r="BF1609">
        <f>IFERROR(SMALL(BF346:BF1024,ROW()-ROW($BF$1027)+1),"")</f>
        <v>0</v>
      </c>
      <c r="BG1609">
        <f>IFERROR(SMALL(BG346:BG1024,ROW()-ROW($BG$1027)+1),"")</f>
        <v>0</v>
      </c>
      <c r="BH1609">
        <f>IFERROR(SMALL(BH346:BH1024,ROW()-ROW($BH$1027)+1),"")</f>
        <v>0</v>
      </c>
      <c r="BI1609">
        <f>IFERROR(SMALL(BI346:BI1024,ROW()-ROW($BI$1027)+1),"")</f>
        <v>0</v>
      </c>
      <c r="BJ1609">
        <f>IFERROR(SMALL(BJ346:BJ1024,ROW()-ROW($BJ$1027)+1),"")</f>
        <v>0</v>
      </c>
      <c r="BK1609">
        <f>IFERROR(SMALL(BK346:BK1024,ROW()-ROW($BK$1027)+1),"")</f>
        <v>0</v>
      </c>
      <c r="BL1609">
        <f>IFERROR(SMALL(BL346:BL1024,ROW()-ROW($BL$1027)+1),"")</f>
        <v>0</v>
      </c>
      <c r="BM1609">
        <f>IFERROR(SMALL(BM346:BM1024,ROW()-ROW($BM$1027)+1),"")</f>
        <v>0</v>
      </c>
      <c r="BN1609">
        <f>IFERROR(SMALL(BN346:BN1024,ROW()-ROW($BN$1027)+1),"")</f>
        <v>0</v>
      </c>
      <c r="BO1609">
        <f>IFERROR(SMALL(BO346:BO1024,ROW()-ROW($BO$1027)+1),"")</f>
        <v>0</v>
      </c>
      <c r="BP1609">
        <f>IFERROR(SMALL(BP346:BP1024,ROW()-ROW($BP$1027)+1),"")</f>
        <v>0</v>
      </c>
      <c r="BQ1609">
        <f>IFERROR(SMALL(BQ346:BQ1024,ROW()-ROW($BQ$1027)+1),"")</f>
        <v>0</v>
      </c>
      <c r="BR1609">
        <f>IFERROR(SMALL(BR346:BR1024,ROW()-ROW($BR$1027)+1),"")</f>
        <v>0</v>
      </c>
    </row>
    <row r="1610" spans="5:70">
      <c r="E1610">
        <f>IFERROR(SMALL(E346:E1024,ROW()-ROW($E$1027)+1),"")</f>
        <v>0</v>
      </c>
      <c r="F1610">
        <f>IFERROR(SMALL(F346:F1024,ROW()-ROW($F$1027)+1),"")</f>
        <v>0</v>
      </c>
      <c r="G1610">
        <f>IFERROR(SMALL(G346:G1024,ROW()-ROW($G$1027)+1),"")</f>
        <v>0</v>
      </c>
      <c r="H1610">
        <f>IFERROR(SMALL(H346:H1024,ROW()-ROW($H$1027)+1),"")</f>
        <v>0</v>
      </c>
      <c r="I1610">
        <f>IFERROR(SMALL(I346:I1024,ROW()-ROW($I$1027)+1),"")</f>
        <v>0</v>
      </c>
      <c r="J1610">
        <f>IFERROR(SMALL(J346:J1024,ROW()-ROW($J$1027)+1),"")</f>
        <v>0</v>
      </c>
      <c r="K1610">
        <f>IFERROR(SMALL(K346:K1024,ROW()-ROW($K$1027)+1),"")</f>
        <v>0</v>
      </c>
      <c r="L1610">
        <f>IFERROR(SMALL(L346:L1024,ROW()-ROW($L$1027)+1),"")</f>
        <v>0</v>
      </c>
      <c r="M1610">
        <f>IFERROR(SMALL(M346:M1024,ROW()-ROW($M$1027)+1),"")</f>
        <v>0</v>
      </c>
      <c r="N1610">
        <f>IFERROR(SMALL(N346:N1024,ROW()-ROW($N$1027)+1),"")</f>
        <v>0</v>
      </c>
      <c r="O1610">
        <f>IFERROR(SMALL(O346:O1024,ROW()-ROW($O$1027)+1),"")</f>
        <v>0</v>
      </c>
      <c r="P1610">
        <f>IFERROR(SMALL(P346:P1024,ROW()-ROW($P$1027)+1),"")</f>
        <v>0</v>
      </c>
      <c r="Q1610">
        <f>IFERROR(SMALL(Q346:Q1024,ROW()-ROW($Q$1027)+1),"")</f>
        <v>0</v>
      </c>
      <c r="R1610">
        <f>IFERROR(SMALL(R346:R1024,ROW()-ROW($R$1027)+1),"")</f>
        <v>0</v>
      </c>
      <c r="S1610">
        <f>IFERROR(SMALL(S346:S1024,ROW()-ROW($S$1027)+1),"")</f>
        <v>0</v>
      </c>
      <c r="T1610">
        <f>IFERROR(SMALL(T346:T1024,ROW()-ROW($T$1027)+1),"")</f>
        <v>0</v>
      </c>
      <c r="U1610">
        <f>IFERROR(SMALL(U346:U1024,ROW()-ROW($U$1027)+1),"")</f>
        <v>0</v>
      </c>
      <c r="V1610">
        <f>IFERROR(SMALL(V346:V1024,ROW()-ROW($V$1027)+1),"")</f>
        <v>0</v>
      </c>
      <c r="W1610">
        <f>IFERROR(SMALL(W346:W1024,ROW()-ROW($W$1027)+1),"")</f>
        <v>0</v>
      </c>
      <c r="X1610">
        <f>IFERROR(SMALL(X346:X1024,ROW()-ROW($X$1027)+1),"")</f>
        <v>0</v>
      </c>
      <c r="Y1610">
        <f>IFERROR(SMALL(Y346:Y1024,ROW()-ROW($Y$1027)+1),"")</f>
        <v>0</v>
      </c>
      <c r="Z1610">
        <f>IFERROR(SMALL(Z346:Z1024,ROW()-ROW($Z$1027)+1),"")</f>
        <v>0</v>
      </c>
      <c r="AA1610">
        <f>IFERROR(SMALL(AA346:AA1024,ROW()-ROW($AA$1027)+1),"")</f>
        <v>0</v>
      </c>
      <c r="AB1610">
        <f>IFERROR(SMALL(AB346:AB1024,ROW()-ROW($AB$1027)+1),"")</f>
        <v>0</v>
      </c>
      <c r="AC1610">
        <f>IFERROR(SMALL(AC346:AC1024,ROW()-ROW($AC$1027)+1),"")</f>
        <v>0</v>
      </c>
      <c r="AD1610">
        <f>IFERROR(SMALL(AD346:AD1024,ROW()-ROW($AD$1027)+1),"")</f>
        <v>0</v>
      </c>
      <c r="AE1610">
        <f>IFERROR(SMALL(AE346:AE1024,ROW()-ROW($AE$1027)+1),"")</f>
        <v>0</v>
      </c>
      <c r="AF1610">
        <f>IFERROR(SMALL(AF346:AF1024,ROW()-ROW($AF$1027)+1),"")</f>
        <v>0</v>
      </c>
      <c r="AG1610">
        <f>IFERROR(SMALL(AG346:AG1024,ROW()-ROW($AG$1027)+1),"")</f>
        <v>0</v>
      </c>
      <c r="AH1610">
        <f>IFERROR(SMALL(AH346:AH1024,ROW()-ROW($AH$1027)+1),"")</f>
        <v>0</v>
      </c>
      <c r="AI1610">
        <f>IFERROR(SMALL(AI346:AI1024,ROW()-ROW($AI$1027)+1),"")</f>
        <v>0</v>
      </c>
      <c r="AJ1610">
        <f>IFERROR(SMALL(AJ346:AJ1024,ROW()-ROW($AJ$1027)+1),"")</f>
        <v>0</v>
      </c>
      <c r="AM1610">
        <f>IFERROR(SMALL(AM346:AM1024,ROW()-ROW($AM$1027)+1),"")</f>
        <v>0</v>
      </c>
      <c r="AN1610">
        <f>IFERROR(SMALL(AN346:AN1024,ROW()-ROW($AN$1027)+1),"")</f>
        <v>0</v>
      </c>
      <c r="AO1610">
        <f>IFERROR(SMALL(AO346:AO1024,ROW()-ROW($AO$1027)+1),"")</f>
        <v>0</v>
      </c>
      <c r="AP1610">
        <f>IFERROR(SMALL(AP346:AP1024,ROW()-ROW($AP$1027)+1),"")</f>
        <v>0</v>
      </c>
      <c r="AQ1610">
        <f>IFERROR(SMALL(AQ346:AQ1024,ROW()-ROW($AQ$1027)+1),"")</f>
        <v>0</v>
      </c>
      <c r="AR1610">
        <f>IFERROR(SMALL(AR346:AR1024,ROW()-ROW($AR$1027)+1),"")</f>
        <v>0</v>
      </c>
      <c r="AS1610">
        <f>IFERROR(SMALL(AS346:AS1024,ROW()-ROW($AS$1027)+1),"")</f>
        <v>0</v>
      </c>
      <c r="AT1610">
        <f>IFERROR(SMALL(AT346:AT1024,ROW()-ROW($AT$1027)+1),"")</f>
        <v>0</v>
      </c>
      <c r="AU1610">
        <f>IFERROR(SMALL(AU346:AU1024,ROW()-ROW($AU$1027)+1),"")</f>
        <v>0</v>
      </c>
      <c r="AV1610">
        <f>IFERROR(SMALL(AV346:AV1024,ROW()-ROW($AV$1027)+1),"")</f>
        <v>0</v>
      </c>
      <c r="AW1610">
        <f>IFERROR(SMALL(AW346:AW1024,ROW()-ROW($AW$1027)+1),"")</f>
        <v>0</v>
      </c>
      <c r="AX1610">
        <f>IFERROR(SMALL(AX346:AX1024,ROW()-ROW($AX$1027)+1),"")</f>
        <v>0</v>
      </c>
      <c r="AY1610">
        <f>IFERROR(SMALL(AY346:AY1024,ROW()-ROW($AY$1027)+1),"")</f>
        <v>0</v>
      </c>
      <c r="AZ1610">
        <f>IFERROR(SMALL(AZ346:AZ1024,ROW()-ROW($AZ$1027)+1),"")</f>
        <v>0</v>
      </c>
      <c r="BA1610">
        <f>IFERROR(SMALL(BA346:BA1024,ROW()-ROW($BA$1027)+1),"")</f>
        <v>0</v>
      </c>
      <c r="BB1610">
        <f>IFERROR(SMALL(BB346:BB1024,ROW()-ROW($BB$1027)+1),"")</f>
        <v>0</v>
      </c>
      <c r="BC1610">
        <f>IFERROR(SMALL(BC346:BC1024,ROW()-ROW($BC$1027)+1),"")</f>
        <v>0</v>
      </c>
      <c r="BD1610">
        <f>IFERROR(SMALL(BD346:BD1024,ROW()-ROW($BD$1027)+1),"")</f>
        <v>0</v>
      </c>
      <c r="BE1610">
        <f>IFERROR(SMALL(BE346:BE1024,ROW()-ROW($BE$1027)+1),"")</f>
        <v>0</v>
      </c>
      <c r="BF1610">
        <f>IFERROR(SMALL(BF346:BF1024,ROW()-ROW($BF$1027)+1),"")</f>
        <v>0</v>
      </c>
      <c r="BG1610">
        <f>IFERROR(SMALL(BG346:BG1024,ROW()-ROW($BG$1027)+1),"")</f>
        <v>0</v>
      </c>
      <c r="BH1610">
        <f>IFERROR(SMALL(BH346:BH1024,ROW()-ROW($BH$1027)+1),"")</f>
        <v>0</v>
      </c>
      <c r="BI1610">
        <f>IFERROR(SMALL(BI346:BI1024,ROW()-ROW($BI$1027)+1),"")</f>
        <v>0</v>
      </c>
      <c r="BJ1610">
        <f>IFERROR(SMALL(BJ346:BJ1024,ROW()-ROW($BJ$1027)+1),"")</f>
        <v>0</v>
      </c>
      <c r="BK1610">
        <f>IFERROR(SMALL(BK346:BK1024,ROW()-ROW($BK$1027)+1),"")</f>
        <v>0</v>
      </c>
      <c r="BL1610">
        <f>IFERROR(SMALL(BL346:BL1024,ROW()-ROW($BL$1027)+1),"")</f>
        <v>0</v>
      </c>
      <c r="BM1610">
        <f>IFERROR(SMALL(BM346:BM1024,ROW()-ROW($BM$1027)+1),"")</f>
        <v>0</v>
      </c>
      <c r="BN1610">
        <f>IFERROR(SMALL(BN346:BN1024,ROW()-ROW($BN$1027)+1),"")</f>
        <v>0</v>
      </c>
      <c r="BO1610">
        <f>IFERROR(SMALL(BO346:BO1024,ROW()-ROW($BO$1027)+1),"")</f>
        <v>0</v>
      </c>
      <c r="BP1610">
        <f>IFERROR(SMALL(BP346:BP1024,ROW()-ROW($BP$1027)+1),"")</f>
        <v>0</v>
      </c>
      <c r="BQ1610">
        <f>IFERROR(SMALL(BQ346:BQ1024,ROW()-ROW($BQ$1027)+1),"")</f>
        <v>0</v>
      </c>
      <c r="BR1610">
        <f>IFERROR(SMALL(BR346:BR1024,ROW()-ROW($BR$1027)+1),"")</f>
        <v>0</v>
      </c>
    </row>
    <row r="1611" spans="5:70">
      <c r="E1611">
        <f>IFERROR(SMALL(E346:E1024,ROW()-ROW($E$1027)+1),"")</f>
        <v>0</v>
      </c>
      <c r="F1611">
        <f>IFERROR(SMALL(F346:F1024,ROW()-ROW($F$1027)+1),"")</f>
        <v>0</v>
      </c>
      <c r="G1611">
        <f>IFERROR(SMALL(G346:G1024,ROW()-ROW($G$1027)+1),"")</f>
        <v>0</v>
      </c>
      <c r="H1611">
        <f>IFERROR(SMALL(H346:H1024,ROW()-ROW($H$1027)+1),"")</f>
        <v>0</v>
      </c>
      <c r="I1611">
        <f>IFERROR(SMALL(I346:I1024,ROW()-ROW($I$1027)+1),"")</f>
        <v>0</v>
      </c>
      <c r="J1611">
        <f>IFERROR(SMALL(J346:J1024,ROW()-ROW($J$1027)+1),"")</f>
        <v>0</v>
      </c>
      <c r="K1611">
        <f>IFERROR(SMALL(K346:K1024,ROW()-ROW($K$1027)+1),"")</f>
        <v>0</v>
      </c>
      <c r="L1611">
        <f>IFERROR(SMALL(L346:L1024,ROW()-ROW($L$1027)+1),"")</f>
        <v>0</v>
      </c>
      <c r="M1611">
        <f>IFERROR(SMALL(M346:M1024,ROW()-ROW($M$1027)+1),"")</f>
        <v>0</v>
      </c>
      <c r="N1611">
        <f>IFERROR(SMALL(N346:N1024,ROW()-ROW($N$1027)+1),"")</f>
        <v>0</v>
      </c>
      <c r="O1611">
        <f>IFERROR(SMALL(O346:O1024,ROW()-ROW($O$1027)+1),"")</f>
        <v>0</v>
      </c>
      <c r="P1611">
        <f>IFERROR(SMALL(P346:P1024,ROW()-ROW($P$1027)+1),"")</f>
        <v>0</v>
      </c>
      <c r="Q1611">
        <f>IFERROR(SMALL(Q346:Q1024,ROW()-ROW($Q$1027)+1),"")</f>
        <v>0</v>
      </c>
      <c r="R1611">
        <f>IFERROR(SMALL(R346:R1024,ROW()-ROW($R$1027)+1),"")</f>
        <v>0</v>
      </c>
      <c r="S1611">
        <f>IFERROR(SMALL(S346:S1024,ROW()-ROW($S$1027)+1),"")</f>
        <v>0</v>
      </c>
      <c r="T1611">
        <f>IFERROR(SMALL(T346:T1024,ROW()-ROW($T$1027)+1),"")</f>
        <v>0</v>
      </c>
      <c r="U1611">
        <f>IFERROR(SMALL(U346:U1024,ROW()-ROW($U$1027)+1),"")</f>
        <v>0</v>
      </c>
      <c r="V1611">
        <f>IFERROR(SMALL(V346:V1024,ROW()-ROW($V$1027)+1),"")</f>
        <v>0</v>
      </c>
      <c r="W1611">
        <f>IFERROR(SMALL(W346:W1024,ROW()-ROW($W$1027)+1),"")</f>
        <v>0</v>
      </c>
      <c r="X1611">
        <f>IFERROR(SMALL(X346:X1024,ROW()-ROW($X$1027)+1),"")</f>
        <v>0</v>
      </c>
      <c r="Y1611">
        <f>IFERROR(SMALL(Y346:Y1024,ROW()-ROW($Y$1027)+1),"")</f>
        <v>0</v>
      </c>
      <c r="Z1611">
        <f>IFERROR(SMALL(Z346:Z1024,ROW()-ROW($Z$1027)+1),"")</f>
        <v>0</v>
      </c>
      <c r="AA1611">
        <f>IFERROR(SMALL(AA346:AA1024,ROW()-ROW($AA$1027)+1),"")</f>
        <v>0</v>
      </c>
      <c r="AB1611">
        <f>IFERROR(SMALL(AB346:AB1024,ROW()-ROW($AB$1027)+1),"")</f>
        <v>0</v>
      </c>
      <c r="AC1611">
        <f>IFERROR(SMALL(AC346:AC1024,ROW()-ROW($AC$1027)+1),"")</f>
        <v>0</v>
      </c>
      <c r="AD1611">
        <f>IFERROR(SMALL(AD346:AD1024,ROW()-ROW($AD$1027)+1),"")</f>
        <v>0</v>
      </c>
      <c r="AE1611">
        <f>IFERROR(SMALL(AE346:AE1024,ROW()-ROW($AE$1027)+1),"")</f>
        <v>0</v>
      </c>
      <c r="AF1611">
        <f>IFERROR(SMALL(AF346:AF1024,ROW()-ROW($AF$1027)+1),"")</f>
        <v>0</v>
      </c>
      <c r="AG1611">
        <f>IFERROR(SMALL(AG346:AG1024,ROW()-ROW($AG$1027)+1),"")</f>
        <v>0</v>
      </c>
      <c r="AH1611">
        <f>IFERROR(SMALL(AH346:AH1024,ROW()-ROW($AH$1027)+1),"")</f>
        <v>0</v>
      </c>
      <c r="AI1611">
        <f>IFERROR(SMALL(AI346:AI1024,ROW()-ROW($AI$1027)+1),"")</f>
        <v>0</v>
      </c>
      <c r="AJ1611">
        <f>IFERROR(SMALL(AJ346:AJ1024,ROW()-ROW($AJ$1027)+1),"")</f>
        <v>0</v>
      </c>
      <c r="AM1611">
        <f>IFERROR(SMALL(AM346:AM1024,ROW()-ROW($AM$1027)+1),"")</f>
        <v>0</v>
      </c>
      <c r="AN1611">
        <f>IFERROR(SMALL(AN346:AN1024,ROW()-ROW($AN$1027)+1),"")</f>
        <v>0</v>
      </c>
      <c r="AO1611">
        <f>IFERROR(SMALL(AO346:AO1024,ROW()-ROW($AO$1027)+1),"")</f>
        <v>0</v>
      </c>
      <c r="AP1611">
        <f>IFERROR(SMALL(AP346:AP1024,ROW()-ROW($AP$1027)+1),"")</f>
        <v>0</v>
      </c>
      <c r="AQ1611">
        <f>IFERROR(SMALL(AQ346:AQ1024,ROW()-ROW($AQ$1027)+1),"")</f>
        <v>0</v>
      </c>
      <c r="AR1611">
        <f>IFERROR(SMALL(AR346:AR1024,ROW()-ROW($AR$1027)+1),"")</f>
        <v>0</v>
      </c>
      <c r="AS1611">
        <f>IFERROR(SMALL(AS346:AS1024,ROW()-ROW($AS$1027)+1),"")</f>
        <v>0</v>
      </c>
      <c r="AT1611">
        <f>IFERROR(SMALL(AT346:AT1024,ROW()-ROW($AT$1027)+1),"")</f>
        <v>0</v>
      </c>
      <c r="AU1611">
        <f>IFERROR(SMALL(AU346:AU1024,ROW()-ROW($AU$1027)+1),"")</f>
        <v>0</v>
      </c>
      <c r="AV1611">
        <f>IFERROR(SMALL(AV346:AV1024,ROW()-ROW($AV$1027)+1),"")</f>
        <v>0</v>
      </c>
      <c r="AW1611">
        <f>IFERROR(SMALL(AW346:AW1024,ROW()-ROW($AW$1027)+1),"")</f>
        <v>0</v>
      </c>
      <c r="AX1611">
        <f>IFERROR(SMALL(AX346:AX1024,ROW()-ROW($AX$1027)+1),"")</f>
        <v>0</v>
      </c>
      <c r="AY1611">
        <f>IFERROR(SMALL(AY346:AY1024,ROW()-ROW($AY$1027)+1),"")</f>
        <v>0</v>
      </c>
      <c r="AZ1611">
        <f>IFERROR(SMALL(AZ346:AZ1024,ROW()-ROW($AZ$1027)+1),"")</f>
        <v>0</v>
      </c>
      <c r="BA1611">
        <f>IFERROR(SMALL(BA346:BA1024,ROW()-ROW($BA$1027)+1),"")</f>
        <v>0</v>
      </c>
      <c r="BB1611">
        <f>IFERROR(SMALL(BB346:BB1024,ROW()-ROW($BB$1027)+1),"")</f>
        <v>0</v>
      </c>
      <c r="BC1611">
        <f>IFERROR(SMALL(BC346:BC1024,ROW()-ROW($BC$1027)+1),"")</f>
        <v>0</v>
      </c>
      <c r="BD1611">
        <f>IFERROR(SMALL(BD346:BD1024,ROW()-ROW($BD$1027)+1),"")</f>
        <v>0</v>
      </c>
      <c r="BE1611">
        <f>IFERROR(SMALL(BE346:BE1024,ROW()-ROW($BE$1027)+1),"")</f>
        <v>0</v>
      </c>
      <c r="BF1611">
        <f>IFERROR(SMALL(BF346:BF1024,ROW()-ROW($BF$1027)+1),"")</f>
        <v>0</v>
      </c>
      <c r="BG1611">
        <f>IFERROR(SMALL(BG346:BG1024,ROW()-ROW($BG$1027)+1),"")</f>
        <v>0</v>
      </c>
      <c r="BH1611">
        <f>IFERROR(SMALL(BH346:BH1024,ROW()-ROW($BH$1027)+1),"")</f>
        <v>0</v>
      </c>
      <c r="BI1611">
        <f>IFERROR(SMALL(BI346:BI1024,ROW()-ROW($BI$1027)+1),"")</f>
        <v>0</v>
      </c>
      <c r="BJ1611">
        <f>IFERROR(SMALL(BJ346:BJ1024,ROW()-ROW($BJ$1027)+1),"")</f>
        <v>0</v>
      </c>
      <c r="BK1611">
        <f>IFERROR(SMALL(BK346:BK1024,ROW()-ROW($BK$1027)+1),"")</f>
        <v>0</v>
      </c>
      <c r="BL1611">
        <f>IFERROR(SMALL(BL346:BL1024,ROW()-ROW($BL$1027)+1),"")</f>
        <v>0</v>
      </c>
      <c r="BM1611">
        <f>IFERROR(SMALL(BM346:BM1024,ROW()-ROW($BM$1027)+1),"")</f>
        <v>0</v>
      </c>
      <c r="BN1611">
        <f>IFERROR(SMALL(BN346:BN1024,ROW()-ROW($BN$1027)+1),"")</f>
        <v>0</v>
      </c>
      <c r="BO1611">
        <f>IFERROR(SMALL(BO346:BO1024,ROW()-ROW($BO$1027)+1),"")</f>
        <v>0</v>
      </c>
      <c r="BP1611">
        <f>IFERROR(SMALL(BP346:BP1024,ROW()-ROW($BP$1027)+1),"")</f>
        <v>0</v>
      </c>
      <c r="BQ1611">
        <f>IFERROR(SMALL(BQ346:BQ1024,ROW()-ROW($BQ$1027)+1),"")</f>
        <v>0</v>
      </c>
      <c r="BR1611">
        <f>IFERROR(SMALL(BR346:BR1024,ROW()-ROW($BR$1027)+1),"")</f>
        <v>0</v>
      </c>
    </row>
    <row r="1612" spans="5:70">
      <c r="E1612">
        <f>IFERROR(SMALL(E346:E1024,ROW()-ROW($E$1027)+1),"")</f>
        <v>0</v>
      </c>
      <c r="F1612">
        <f>IFERROR(SMALL(F346:F1024,ROW()-ROW($F$1027)+1),"")</f>
        <v>0</v>
      </c>
      <c r="G1612">
        <f>IFERROR(SMALL(G346:G1024,ROW()-ROW($G$1027)+1),"")</f>
        <v>0</v>
      </c>
      <c r="H1612">
        <f>IFERROR(SMALL(H346:H1024,ROW()-ROW($H$1027)+1),"")</f>
        <v>0</v>
      </c>
      <c r="I1612">
        <f>IFERROR(SMALL(I346:I1024,ROW()-ROW($I$1027)+1),"")</f>
        <v>0</v>
      </c>
      <c r="J1612">
        <f>IFERROR(SMALL(J346:J1024,ROW()-ROW($J$1027)+1),"")</f>
        <v>0</v>
      </c>
      <c r="K1612">
        <f>IFERROR(SMALL(K346:K1024,ROW()-ROW($K$1027)+1),"")</f>
        <v>0</v>
      </c>
      <c r="L1612">
        <f>IFERROR(SMALL(L346:L1024,ROW()-ROW($L$1027)+1),"")</f>
        <v>0</v>
      </c>
      <c r="M1612">
        <f>IFERROR(SMALL(M346:M1024,ROW()-ROW($M$1027)+1),"")</f>
        <v>0</v>
      </c>
      <c r="N1612">
        <f>IFERROR(SMALL(N346:N1024,ROW()-ROW($N$1027)+1),"")</f>
        <v>0</v>
      </c>
      <c r="O1612">
        <f>IFERROR(SMALL(O346:O1024,ROW()-ROW($O$1027)+1),"")</f>
        <v>0</v>
      </c>
      <c r="P1612">
        <f>IFERROR(SMALL(P346:P1024,ROW()-ROW($P$1027)+1),"")</f>
        <v>0</v>
      </c>
      <c r="Q1612">
        <f>IFERROR(SMALL(Q346:Q1024,ROW()-ROW($Q$1027)+1),"")</f>
        <v>0</v>
      </c>
      <c r="R1612">
        <f>IFERROR(SMALL(R346:R1024,ROW()-ROW($R$1027)+1),"")</f>
        <v>0</v>
      </c>
      <c r="S1612">
        <f>IFERROR(SMALL(S346:S1024,ROW()-ROW($S$1027)+1),"")</f>
        <v>0</v>
      </c>
      <c r="T1612">
        <f>IFERROR(SMALL(T346:T1024,ROW()-ROW($T$1027)+1),"")</f>
        <v>0</v>
      </c>
      <c r="U1612">
        <f>IFERROR(SMALL(U346:U1024,ROW()-ROW($U$1027)+1),"")</f>
        <v>0</v>
      </c>
      <c r="V1612">
        <f>IFERROR(SMALL(V346:V1024,ROW()-ROW($V$1027)+1),"")</f>
        <v>0</v>
      </c>
      <c r="W1612">
        <f>IFERROR(SMALL(W346:W1024,ROW()-ROW($W$1027)+1),"")</f>
        <v>0</v>
      </c>
      <c r="X1612">
        <f>IFERROR(SMALL(X346:X1024,ROW()-ROW($X$1027)+1),"")</f>
        <v>0</v>
      </c>
      <c r="Y1612">
        <f>IFERROR(SMALL(Y346:Y1024,ROW()-ROW($Y$1027)+1),"")</f>
        <v>0</v>
      </c>
      <c r="Z1612">
        <f>IFERROR(SMALL(Z346:Z1024,ROW()-ROW($Z$1027)+1),"")</f>
        <v>0</v>
      </c>
      <c r="AA1612">
        <f>IFERROR(SMALL(AA346:AA1024,ROW()-ROW($AA$1027)+1),"")</f>
        <v>0</v>
      </c>
      <c r="AB1612">
        <f>IFERROR(SMALL(AB346:AB1024,ROW()-ROW($AB$1027)+1),"")</f>
        <v>0</v>
      </c>
      <c r="AC1612">
        <f>IFERROR(SMALL(AC346:AC1024,ROW()-ROW($AC$1027)+1),"")</f>
        <v>0</v>
      </c>
      <c r="AD1612">
        <f>IFERROR(SMALL(AD346:AD1024,ROW()-ROW($AD$1027)+1),"")</f>
        <v>0</v>
      </c>
      <c r="AE1612">
        <f>IFERROR(SMALL(AE346:AE1024,ROW()-ROW($AE$1027)+1),"")</f>
        <v>0</v>
      </c>
      <c r="AF1612">
        <f>IFERROR(SMALL(AF346:AF1024,ROW()-ROW($AF$1027)+1),"")</f>
        <v>0</v>
      </c>
      <c r="AG1612">
        <f>IFERROR(SMALL(AG346:AG1024,ROW()-ROW($AG$1027)+1),"")</f>
        <v>0</v>
      </c>
      <c r="AH1612">
        <f>IFERROR(SMALL(AH346:AH1024,ROW()-ROW($AH$1027)+1),"")</f>
        <v>0</v>
      </c>
      <c r="AI1612">
        <f>IFERROR(SMALL(AI346:AI1024,ROW()-ROW($AI$1027)+1),"")</f>
        <v>0</v>
      </c>
      <c r="AJ1612">
        <f>IFERROR(SMALL(AJ346:AJ1024,ROW()-ROW($AJ$1027)+1),"")</f>
        <v>0</v>
      </c>
      <c r="AM1612">
        <f>IFERROR(SMALL(AM346:AM1024,ROW()-ROW($AM$1027)+1),"")</f>
        <v>0</v>
      </c>
      <c r="AN1612">
        <f>IFERROR(SMALL(AN346:AN1024,ROW()-ROW($AN$1027)+1),"")</f>
        <v>0</v>
      </c>
      <c r="AO1612">
        <f>IFERROR(SMALL(AO346:AO1024,ROW()-ROW($AO$1027)+1),"")</f>
        <v>0</v>
      </c>
      <c r="AP1612">
        <f>IFERROR(SMALL(AP346:AP1024,ROW()-ROW($AP$1027)+1),"")</f>
        <v>0</v>
      </c>
      <c r="AQ1612">
        <f>IFERROR(SMALL(AQ346:AQ1024,ROW()-ROW($AQ$1027)+1),"")</f>
        <v>0</v>
      </c>
      <c r="AR1612">
        <f>IFERROR(SMALL(AR346:AR1024,ROW()-ROW($AR$1027)+1),"")</f>
        <v>0</v>
      </c>
      <c r="AS1612">
        <f>IFERROR(SMALL(AS346:AS1024,ROW()-ROW($AS$1027)+1),"")</f>
        <v>0</v>
      </c>
      <c r="AT1612">
        <f>IFERROR(SMALL(AT346:AT1024,ROW()-ROW($AT$1027)+1),"")</f>
        <v>0</v>
      </c>
      <c r="AU1612">
        <f>IFERROR(SMALL(AU346:AU1024,ROW()-ROW($AU$1027)+1),"")</f>
        <v>0</v>
      </c>
      <c r="AV1612">
        <f>IFERROR(SMALL(AV346:AV1024,ROW()-ROW($AV$1027)+1),"")</f>
        <v>0</v>
      </c>
      <c r="AW1612">
        <f>IFERROR(SMALL(AW346:AW1024,ROW()-ROW($AW$1027)+1),"")</f>
        <v>0</v>
      </c>
      <c r="AX1612">
        <f>IFERROR(SMALL(AX346:AX1024,ROW()-ROW($AX$1027)+1),"")</f>
        <v>0</v>
      </c>
      <c r="AY1612">
        <f>IFERROR(SMALL(AY346:AY1024,ROW()-ROW($AY$1027)+1),"")</f>
        <v>0</v>
      </c>
      <c r="AZ1612">
        <f>IFERROR(SMALL(AZ346:AZ1024,ROW()-ROW($AZ$1027)+1),"")</f>
        <v>0</v>
      </c>
      <c r="BA1612">
        <f>IFERROR(SMALL(BA346:BA1024,ROW()-ROW($BA$1027)+1),"")</f>
        <v>0</v>
      </c>
      <c r="BB1612">
        <f>IFERROR(SMALL(BB346:BB1024,ROW()-ROW($BB$1027)+1),"")</f>
        <v>0</v>
      </c>
      <c r="BC1612">
        <f>IFERROR(SMALL(BC346:BC1024,ROW()-ROW($BC$1027)+1),"")</f>
        <v>0</v>
      </c>
      <c r="BD1612">
        <f>IFERROR(SMALL(BD346:BD1024,ROW()-ROW($BD$1027)+1),"")</f>
        <v>0</v>
      </c>
      <c r="BE1612">
        <f>IFERROR(SMALL(BE346:BE1024,ROW()-ROW($BE$1027)+1),"")</f>
        <v>0</v>
      </c>
      <c r="BF1612">
        <f>IFERROR(SMALL(BF346:BF1024,ROW()-ROW($BF$1027)+1),"")</f>
        <v>0</v>
      </c>
      <c r="BG1612">
        <f>IFERROR(SMALL(BG346:BG1024,ROW()-ROW($BG$1027)+1),"")</f>
        <v>0</v>
      </c>
      <c r="BH1612">
        <f>IFERROR(SMALL(BH346:BH1024,ROW()-ROW($BH$1027)+1),"")</f>
        <v>0</v>
      </c>
      <c r="BI1612">
        <f>IFERROR(SMALL(BI346:BI1024,ROW()-ROW($BI$1027)+1),"")</f>
        <v>0</v>
      </c>
      <c r="BJ1612">
        <f>IFERROR(SMALL(BJ346:BJ1024,ROW()-ROW($BJ$1027)+1),"")</f>
        <v>0</v>
      </c>
      <c r="BK1612">
        <f>IFERROR(SMALL(BK346:BK1024,ROW()-ROW($BK$1027)+1),"")</f>
        <v>0</v>
      </c>
      <c r="BL1612">
        <f>IFERROR(SMALL(BL346:BL1024,ROW()-ROW($BL$1027)+1),"")</f>
        <v>0</v>
      </c>
      <c r="BM1612">
        <f>IFERROR(SMALL(BM346:BM1024,ROW()-ROW($BM$1027)+1),"")</f>
        <v>0</v>
      </c>
      <c r="BN1612">
        <f>IFERROR(SMALL(BN346:BN1024,ROW()-ROW($BN$1027)+1),"")</f>
        <v>0</v>
      </c>
      <c r="BO1612">
        <f>IFERROR(SMALL(BO346:BO1024,ROW()-ROW($BO$1027)+1),"")</f>
        <v>0</v>
      </c>
      <c r="BP1612">
        <f>IFERROR(SMALL(BP346:BP1024,ROW()-ROW($BP$1027)+1),"")</f>
        <v>0</v>
      </c>
      <c r="BQ1612">
        <f>IFERROR(SMALL(BQ346:BQ1024,ROW()-ROW($BQ$1027)+1),"")</f>
        <v>0</v>
      </c>
      <c r="BR1612">
        <f>IFERROR(SMALL(BR346:BR1024,ROW()-ROW($BR$1027)+1),"")</f>
        <v>0</v>
      </c>
    </row>
    <row r="1613" spans="5:70">
      <c r="E1613">
        <f>IFERROR(SMALL(E346:E1024,ROW()-ROW($E$1027)+1),"")</f>
        <v>0</v>
      </c>
      <c r="F1613">
        <f>IFERROR(SMALL(F346:F1024,ROW()-ROW($F$1027)+1),"")</f>
        <v>0</v>
      </c>
      <c r="G1613">
        <f>IFERROR(SMALL(G346:G1024,ROW()-ROW($G$1027)+1),"")</f>
        <v>0</v>
      </c>
      <c r="H1613">
        <f>IFERROR(SMALL(H346:H1024,ROW()-ROW($H$1027)+1),"")</f>
        <v>0</v>
      </c>
      <c r="I1613">
        <f>IFERROR(SMALL(I346:I1024,ROW()-ROW($I$1027)+1),"")</f>
        <v>0</v>
      </c>
      <c r="J1613">
        <f>IFERROR(SMALL(J346:J1024,ROW()-ROW($J$1027)+1),"")</f>
        <v>0</v>
      </c>
      <c r="K1613">
        <f>IFERROR(SMALL(K346:K1024,ROW()-ROW($K$1027)+1),"")</f>
        <v>0</v>
      </c>
      <c r="L1613">
        <f>IFERROR(SMALL(L346:L1024,ROW()-ROW($L$1027)+1),"")</f>
        <v>0</v>
      </c>
      <c r="M1613">
        <f>IFERROR(SMALL(M346:M1024,ROW()-ROW($M$1027)+1),"")</f>
        <v>0</v>
      </c>
      <c r="N1613">
        <f>IFERROR(SMALL(N346:N1024,ROW()-ROW($N$1027)+1),"")</f>
        <v>0</v>
      </c>
      <c r="O1613">
        <f>IFERROR(SMALL(O346:O1024,ROW()-ROW($O$1027)+1),"")</f>
        <v>0</v>
      </c>
      <c r="P1613">
        <f>IFERROR(SMALL(P346:P1024,ROW()-ROW($P$1027)+1),"")</f>
        <v>0</v>
      </c>
      <c r="Q1613">
        <f>IFERROR(SMALL(Q346:Q1024,ROW()-ROW($Q$1027)+1),"")</f>
        <v>0</v>
      </c>
      <c r="R1613">
        <f>IFERROR(SMALL(R346:R1024,ROW()-ROW($R$1027)+1),"")</f>
        <v>0</v>
      </c>
      <c r="S1613">
        <f>IFERROR(SMALL(S346:S1024,ROW()-ROW($S$1027)+1),"")</f>
        <v>0</v>
      </c>
      <c r="T1613">
        <f>IFERROR(SMALL(T346:T1024,ROW()-ROW($T$1027)+1),"")</f>
        <v>0</v>
      </c>
      <c r="U1613">
        <f>IFERROR(SMALL(U346:U1024,ROW()-ROW($U$1027)+1),"")</f>
        <v>0</v>
      </c>
      <c r="V1613">
        <f>IFERROR(SMALL(V346:V1024,ROW()-ROW($V$1027)+1),"")</f>
        <v>0</v>
      </c>
      <c r="W1613">
        <f>IFERROR(SMALL(W346:W1024,ROW()-ROW($W$1027)+1),"")</f>
        <v>0</v>
      </c>
      <c r="X1613">
        <f>IFERROR(SMALL(X346:X1024,ROW()-ROW($X$1027)+1),"")</f>
        <v>0</v>
      </c>
      <c r="Y1613">
        <f>IFERROR(SMALL(Y346:Y1024,ROW()-ROW($Y$1027)+1),"")</f>
        <v>0</v>
      </c>
      <c r="Z1613">
        <f>IFERROR(SMALL(Z346:Z1024,ROW()-ROW($Z$1027)+1),"")</f>
        <v>0</v>
      </c>
      <c r="AA1613">
        <f>IFERROR(SMALL(AA346:AA1024,ROW()-ROW($AA$1027)+1),"")</f>
        <v>0</v>
      </c>
      <c r="AB1613">
        <f>IFERROR(SMALL(AB346:AB1024,ROW()-ROW($AB$1027)+1),"")</f>
        <v>0</v>
      </c>
      <c r="AC1613">
        <f>IFERROR(SMALL(AC346:AC1024,ROW()-ROW($AC$1027)+1),"")</f>
        <v>0</v>
      </c>
      <c r="AD1613">
        <f>IFERROR(SMALL(AD346:AD1024,ROW()-ROW($AD$1027)+1),"")</f>
        <v>0</v>
      </c>
      <c r="AE1613">
        <f>IFERROR(SMALL(AE346:AE1024,ROW()-ROW($AE$1027)+1),"")</f>
        <v>0</v>
      </c>
      <c r="AF1613">
        <f>IFERROR(SMALL(AF346:AF1024,ROW()-ROW($AF$1027)+1),"")</f>
        <v>0</v>
      </c>
      <c r="AG1613">
        <f>IFERROR(SMALL(AG346:AG1024,ROW()-ROW($AG$1027)+1),"")</f>
        <v>0</v>
      </c>
      <c r="AH1613">
        <f>IFERROR(SMALL(AH346:AH1024,ROW()-ROW($AH$1027)+1),"")</f>
        <v>0</v>
      </c>
      <c r="AI1613">
        <f>IFERROR(SMALL(AI346:AI1024,ROW()-ROW($AI$1027)+1),"")</f>
        <v>0</v>
      </c>
      <c r="AJ1613">
        <f>IFERROR(SMALL(AJ346:AJ1024,ROW()-ROW($AJ$1027)+1),"")</f>
        <v>0</v>
      </c>
      <c r="AM1613">
        <f>IFERROR(SMALL(AM346:AM1024,ROW()-ROW($AM$1027)+1),"")</f>
        <v>0</v>
      </c>
      <c r="AN1613">
        <f>IFERROR(SMALL(AN346:AN1024,ROW()-ROW($AN$1027)+1),"")</f>
        <v>0</v>
      </c>
      <c r="AO1613">
        <f>IFERROR(SMALL(AO346:AO1024,ROW()-ROW($AO$1027)+1),"")</f>
        <v>0</v>
      </c>
      <c r="AP1613">
        <f>IFERROR(SMALL(AP346:AP1024,ROW()-ROW($AP$1027)+1),"")</f>
        <v>0</v>
      </c>
      <c r="AQ1613">
        <f>IFERROR(SMALL(AQ346:AQ1024,ROW()-ROW($AQ$1027)+1),"")</f>
        <v>0</v>
      </c>
      <c r="AR1613">
        <f>IFERROR(SMALL(AR346:AR1024,ROW()-ROW($AR$1027)+1),"")</f>
        <v>0</v>
      </c>
      <c r="AS1613">
        <f>IFERROR(SMALL(AS346:AS1024,ROW()-ROW($AS$1027)+1),"")</f>
        <v>0</v>
      </c>
      <c r="AT1613">
        <f>IFERROR(SMALL(AT346:AT1024,ROW()-ROW($AT$1027)+1),"")</f>
        <v>0</v>
      </c>
      <c r="AU1613">
        <f>IFERROR(SMALL(AU346:AU1024,ROW()-ROW($AU$1027)+1),"")</f>
        <v>0</v>
      </c>
      <c r="AV1613">
        <f>IFERROR(SMALL(AV346:AV1024,ROW()-ROW($AV$1027)+1),"")</f>
        <v>0</v>
      </c>
      <c r="AW1613">
        <f>IFERROR(SMALL(AW346:AW1024,ROW()-ROW($AW$1027)+1),"")</f>
        <v>0</v>
      </c>
      <c r="AX1613">
        <f>IFERROR(SMALL(AX346:AX1024,ROW()-ROW($AX$1027)+1),"")</f>
        <v>0</v>
      </c>
      <c r="AY1613">
        <f>IFERROR(SMALL(AY346:AY1024,ROW()-ROW($AY$1027)+1),"")</f>
        <v>0</v>
      </c>
      <c r="AZ1613">
        <f>IFERROR(SMALL(AZ346:AZ1024,ROW()-ROW($AZ$1027)+1),"")</f>
        <v>0</v>
      </c>
      <c r="BA1613">
        <f>IFERROR(SMALL(BA346:BA1024,ROW()-ROW($BA$1027)+1),"")</f>
        <v>0</v>
      </c>
      <c r="BB1613">
        <f>IFERROR(SMALL(BB346:BB1024,ROW()-ROW($BB$1027)+1),"")</f>
        <v>0</v>
      </c>
      <c r="BC1613">
        <f>IFERROR(SMALL(BC346:BC1024,ROW()-ROW($BC$1027)+1),"")</f>
        <v>0</v>
      </c>
      <c r="BD1613">
        <f>IFERROR(SMALL(BD346:BD1024,ROW()-ROW($BD$1027)+1),"")</f>
        <v>0</v>
      </c>
      <c r="BE1613">
        <f>IFERROR(SMALL(BE346:BE1024,ROW()-ROW($BE$1027)+1),"")</f>
        <v>0</v>
      </c>
      <c r="BF1613">
        <f>IFERROR(SMALL(BF346:BF1024,ROW()-ROW($BF$1027)+1),"")</f>
        <v>0</v>
      </c>
      <c r="BG1613">
        <f>IFERROR(SMALL(BG346:BG1024,ROW()-ROW($BG$1027)+1),"")</f>
        <v>0</v>
      </c>
      <c r="BH1613">
        <f>IFERROR(SMALL(BH346:BH1024,ROW()-ROW($BH$1027)+1),"")</f>
        <v>0</v>
      </c>
      <c r="BI1613">
        <f>IFERROR(SMALL(BI346:BI1024,ROW()-ROW($BI$1027)+1),"")</f>
        <v>0</v>
      </c>
      <c r="BJ1613">
        <f>IFERROR(SMALL(BJ346:BJ1024,ROW()-ROW($BJ$1027)+1),"")</f>
        <v>0</v>
      </c>
      <c r="BK1613">
        <f>IFERROR(SMALL(BK346:BK1024,ROW()-ROW($BK$1027)+1),"")</f>
        <v>0</v>
      </c>
      <c r="BL1613">
        <f>IFERROR(SMALL(BL346:BL1024,ROW()-ROW($BL$1027)+1),"")</f>
        <v>0</v>
      </c>
      <c r="BM1613">
        <f>IFERROR(SMALL(BM346:BM1024,ROW()-ROW($BM$1027)+1),"")</f>
        <v>0</v>
      </c>
      <c r="BN1613">
        <f>IFERROR(SMALL(BN346:BN1024,ROW()-ROW($BN$1027)+1),"")</f>
        <v>0</v>
      </c>
      <c r="BO1613">
        <f>IFERROR(SMALL(BO346:BO1024,ROW()-ROW($BO$1027)+1),"")</f>
        <v>0</v>
      </c>
      <c r="BP1613">
        <f>IFERROR(SMALL(BP346:BP1024,ROW()-ROW($BP$1027)+1),"")</f>
        <v>0</v>
      </c>
      <c r="BQ1613">
        <f>IFERROR(SMALL(BQ346:BQ1024,ROW()-ROW($BQ$1027)+1),"")</f>
        <v>0</v>
      </c>
      <c r="BR1613">
        <f>IFERROR(SMALL(BR346:BR1024,ROW()-ROW($BR$1027)+1),"")</f>
        <v>0</v>
      </c>
    </row>
    <row r="1614" spans="5:70">
      <c r="E1614">
        <f>IFERROR(SMALL(E346:E1024,ROW()-ROW($E$1027)+1),"")</f>
        <v>0</v>
      </c>
      <c r="F1614">
        <f>IFERROR(SMALL(F346:F1024,ROW()-ROW($F$1027)+1),"")</f>
        <v>0</v>
      </c>
      <c r="G1614">
        <f>IFERROR(SMALL(G346:G1024,ROW()-ROW($G$1027)+1),"")</f>
        <v>0</v>
      </c>
      <c r="H1614">
        <f>IFERROR(SMALL(H346:H1024,ROW()-ROW($H$1027)+1),"")</f>
        <v>0</v>
      </c>
      <c r="I1614">
        <f>IFERROR(SMALL(I346:I1024,ROW()-ROW($I$1027)+1),"")</f>
        <v>0</v>
      </c>
      <c r="J1614">
        <f>IFERROR(SMALL(J346:J1024,ROW()-ROW($J$1027)+1),"")</f>
        <v>0</v>
      </c>
      <c r="K1614">
        <f>IFERROR(SMALL(K346:K1024,ROW()-ROW($K$1027)+1),"")</f>
        <v>0</v>
      </c>
      <c r="L1614">
        <f>IFERROR(SMALL(L346:L1024,ROW()-ROW($L$1027)+1),"")</f>
        <v>0</v>
      </c>
      <c r="M1614">
        <f>IFERROR(SMALL(M346:M1024,ROW()-ROW($M$1027)+1),"")</f>
        <v>0</v>
      </c>
      <c r="N1614">
        <f>IFERROR(SMALL(N346:N1024,ROW()-ROW($N$1027)+1),"")</f>
        <v>0</v>
      </c>
      <c r="O1614">
        <f>IFERROR(SMALL(O346:O1024,ROW()-ROW($O$1027)+1),"")</f>
        <v>0</v>
      </c>
      <c r="P1614">
        <f>IFERROR(SMALL(P346:P1024,ROW()-ROW($P$1027)+1),"")</f>
        <v>0</v>
      </c>
      <c r="Q1614">
        <f>IFERROR(SMALL(Q346:Q1024,ROW()-ROW($Q$1027)+1),"")</f>
        <v>0</v>
      </c>
      <c r="R1614">
        <f>IFERROR(SMALL(R346:R1024,ROW()-ROW($R$1027)+1),"")</f>
        <v>0</v>
      </c>
      <c r="S1614">
        <f>IFERROR(SMALL(S346:S1024,ROW()-ROW($S$1027)+1),"")</f>
        <v>0</v>
      </c>
      <c r="T1614">
        <f>IFERROR(SMALL(T346:T1024,ROW()-ROW($T$1027)+1),"")</f>
        <v>0</v>
      </c>
      <c r="U1614">
        <f>IFERROR(SMALL(U346:U1024,ROW()-ROW($U$1027)+1),"")</f>
        <v>0</v>
      </c>
      <c r="V1614">
        <f>IFERROR(SMALL(V346:V1024,ROW()-ROW($V$1027)+1),"")</f>
        <v>0</v>
      </c>
      <c r="W1614">
        <f>IFERROR(SMALL(W346:W1024,ROW()-ROW($W$1027)+1),"")</f>
        <v>0</v>
      </c>
      <c r="X1614">
        <f>IFERROR(SMALL(X346:X1024,ROW()-ROW($X$1027)+1),"")</f>
        <v>0</v>
      </c>
      <c r="Y1614">
        <f>IFERROR(SMALL(Y346:Y1024,ROW()-ROW($Y$1027)+1),"")</f>
        <v>0</v>
      </c>
      <c r="Z1614">
        <f>IFERROR(SMALL(Z346:Z1024,ROW()-ROW($Z$1027)+1),"")</f>
        <v>0</v>
      </c>
      <c r="AA1614">
        <f>IFERROR(SMALL(AA346:AA1024,ROW()-ROW($AA$1027)+1),"")</f>
        <v>0</v>
      </c>
      <c r="AB1614">
        <f>IFERROR(SMALL(AB346:AB1024,ROW()-ROW($AB$1027)+1),"")</f>
        <v>0</v>
      </c>
      <c r="AC1614">
        <f>IFERROR(SMALL(AC346:AC1024,ROW()-ROW($AC$1027)+1),"")</f>
        <v>0</v>
      </c>
      <c r="AD1614">
        <f>IFERROR(SMALL(AD346:AD1024,ROW()-ROW($AD$1027)+1),"")</f>
        <v>0</v>
      </c>
      <c r="AE1614">
        <f>IFERROR(SMALL(AE346:AE1024,ROW()-ROW($AE$1027)+1),"")</f>
        <v>0</v>
      </c>
      <c r="AF1614">
        <f>IFERROR(SMALL(AF346:AF1024,ROW()-ROW($AF$1027)+1),"")</f>
        <v>0</v>
      </c>
      <c r="AG1614">
        <f>IFERROR(SMALL(AG346:AG1024,ROW()-ROW($AG$1027)+1),"")</f>
        <v>0</v>
      </c>
      <c r="AH1614">
        <f>IFERROR(SMALL(AH346:AH1024,ROW()-ROW($AH$1027)+1),"")</f>
        <v>0</v>
      </c>
      <c r="AI1614">
        <f>IFERROR(SMALL(AI346:AI1024,ROW()-ROW($AI$1027)+1),"")</f>
        <v>0</v>
      </c>
      <c r="AJ1614">
        <f>IFERROR(SMALL(AJ346:AJ1024,ROW()-ROW($AJ$1027)+1),"")</f>
        <v>0</v>
      </c>
      <c r="AM1614">
        <f>IFERROR(SMALL(AM346:AM1024,ROW()-ROW($AM$1027)+1),"")</f>
        <v>0</v>
      </c>
      <c r="AN1614">
        <f>IFERROR(SMALL(AN346:AN1024,ROW()-ROW($AN$1027)+1),"")</f>
        <v>0</v>
      </c>
      <c r="AO1614">
        <f>IFERROR(SMALL(AO346:AO1024,ROW()-ROW($AO$1027)+1),"")</f>
        <v>0</v>
      </c>
      <c r="AP1614">
        <f>IFERROR(SMALL(AP346:AP1024,ROW()-ROW($AP$1027)+1),"")</f>
        <v>0</v>
      </c>
      <c r="AQ1614">
        <f>IFERROR(SMALL(AQ346:AQ1024,ROW()-ROW($AQ$1027)+1),"")</f>
        <v>0</v>
      </c>
      <c r="AR1614">
        <f>IFERROR(SMALL(AR346:AR1024,ROW()-ROW($AR$1027)+1),"")</f>
        <v>0</v>
      </c>
      <c r="AS1614">
        <f>IFERROR(SMALL(AS346:AS1024,ROW()-ROW($AS$1027)+1),"")</f>
        <v>0</v>
      </c>
      <c r="AT1614">
        <f>IFERROR(SMALL(AT346:AT1024,ROW()-ROW($AT$1027)+1),"")</f>
        <v>0</v>
      </c>
      <c r="AU1614">
        <f>IFERROR(SMALL(AU346:AU1024,ROW()-ROW($AU$1027)+1),"")</f>
        <v>0</v>
      </c>
      <c r="AV1614">
        <f>IFERROR(SMALL(AV346:AV1024,ROW()-ROW($AV$1027)+1),"")</f>
        <v>0</v>
      </c>
      <c r="AW1614">
        <f>IFERROR(SMALL(AW346:AW1024,ROW()-ROW($AW$1027)+1),"")</f>
        <v>0</v>
      </c>
      <c r="AX1614">
        <f>IFERROR(SMALL(AX346:AX1024,ROW()-ROW($AX$1027)+1),"")</f>
        <v>0</v>
      </c>
      <c r="AY1614">
        <f>IFERROR(SMALL(AY346:AY1024,ROW()-ROW($AY$1027)+1),"")</f>
        <v>0</v>
      </c>
      <c r="AZ1614">
        <f>IFERROR(SMALL(AZ346:AZ1024,ROW()-ROW($AZ$1027)+1),"")</f>
        <v>0</v>
      </c>
      <c r="BA1614">
        <f>IFERROR(SMALL(BA346:BA1024,ROW()-ROW($BA$1027)+1),"")</f>
        <v>0</v>
      </c>
      <c r="BB1614">
        <f>IFERROR(SMALL(BB346:BB1024,ROW()-ROW($BB$1027)+1),"")</f>
        <v>0</v>
      </c>
      <c r="BC1614">
        <f>IFERROR(SMALL(BC346:BC1024,ROW()-ROW($BC$1027)+1),"")</f>
        <v>0</v>
      </c>
      <c r="BD1614">
        <f>IFERROR(SMALL(BD346:BD1024,ROW()-ROW($BD$1027)+1),"")</f>
        <v>0</v>
      </c>
      <c r="BE1614">
        <f>IFERROR(SMALL(BE346:BE1024,ROW()-ROW($BE$1027)+1),"")</f>
        <v>0</v>
      </c>
      <c r="BF1614">
        <f>IFERROR(SMALL(BF346:BF1024,ROW()-ROW($BF$1027)+1),"")</f>
        <v>0</v>
      </c>
      <c r="BG1614">
        <f>IFERROR(SMALL(BG346:BG1024,ROW()-ROW($BG$1027)+1),"")</f>
        <v>0</v>
      </c>
      <c r="BH1614">
        <f>IFERROR(SMALL(BH346:BH1024,ROW()-ROW($BH$1027)+1),"")</f>
        <v>0</v>
      </c>
      <c r="BI1614">
        <f>IFERROR(SMALL(BI346:BI1024,ROW()-ROW($BI$1027)+1),"")</f>
        <v>0</v>
      </c>
      <c r="BJ1614">
        <f>IFERROR(SMALL(BJ346:BJ1024,ROW()-ROW($BJ$1027)+1),"")</f>
        <v>0</v>
      </c>
      <c r="BK1614">
        <f>IFERROR(SMALL(BK346:BK1024,ROW()-ROW($BK$1027)+1),"")</f>
        <v>0</v>
      </c>
      <c r="BL1614">
        <f>IFERROR(SMALL(BL346:BL1024,ROW()-ROW($BL$1027)+1),"")</f>
        <v>0</v>
      </c>
      <c r="BM1614">
        <f>IFERROR(SMALL(BM346:BM1024,ROW()-ROW($BM$1027)+1),"")</f>
        <v>0</v>
      </c>
      <c r="BN1614">
        <f>IFERROR(SMALL(BN346:BN1024,ROW()-ROW($BN$1027)+1),"")</f>
        <v>0</v>
      </c>
      <c r="BO1614">
        <f>IFERROR(SMALL(BO346:BO1024,ROW()-ROW($BO$1027)+1),"")</f>
        <v>0</v>
      </c>
      <c r="BP1614">
        <f>IFERROR(SMALL(BP346:BP1024,ROW()-ROW($BP$1027)+1),"")</f>
        <v>0</v>
      </c>
      <c r="BQ1614">
        <f>IFERROR(SMALL(BQ346:BQ1024,ROW()-ROW($BQ$1027)+1),"")</f>
        <v>0</v>
      </c>
      <c r="BR1614">
        <f>IFERROR(SMALL(BR346:BR1024,ROW()-ROW($BR$1027)+1),"")</f>
        <v>0</v>
      </c>
    </row>
    <row r="1615" spans="5:70">
      <c r="E1615">
        <f>IFERROR(SMALL(E346:E1024,ROW()-ROW($E$1027)+1),"")</f>
        <v>0</v>
      </c>
      <c r="F1615">
        <f>IFERROR(SMALL(F346:F1024,ROW()-ROW($F$1027)+1),"")</f>
        <v>0</v>
      </c>
      <c r="G1615">
        <f>IFERROR(SMALL(G346:G1024,ROW()-ROW($G$1027)+1),"")</f>
        <v>0</v>
      </c>
      <c r="H1615">
        <f>IFERROR(SMALL(H346:H1024,ROW()-ROW($H$1027)+1),"")</f>
        <v>0</v>
      </c>
      <c r="I1615">
        <f>IFERROR(SMALL(I346:I1024,ROW()-ROW($I$1027)+1),"")</f>
        <v>0</v>
      </c>
      <c r="J1615">
        <f>IFERROR(SMALL(J346:J1024,ROW()-ROW($J$1027)+1),"")</f>
        <v>0</v>
      </c>
      <c r="K1615">
        <f>IFERROR(SMALL(K346:K1024,ROW()-ROW($K$1027)+1),"")</f>
        <v>0</v>
      </c>
      <c r="L1615">
        <f>IFERROR(SMALL(L346:L1024,ROW()-ROW($L$1027)+1),"")</f>
        <v>0</v>
      </c>
      <c r="M1615">
        <f>IFERROR(SMALL(M346:M1024,ROW()-ROW($M$1027)+1),"")</f>
        <v>0</v>
      </c>
      <c r="N1615">
        <f>IFERROR(SMALL(N346:N1024,ROW()-ROW($N$1027)+1),"")</f>
        <v>0</v>
      </c>
      <c r="O1615">
        <f>IFERROR(SMALL(O346:O1024,ROW()-ROW($O$1027)+1),"")</f>
        <v>0</v>
      </c>
      <c r="P1615">
        <f>IFERROR(SMALL(P346:P1024,ROW()-ROW($P$1027)+1),"")</f>
        <v>0</v>
      </c>
      <c r="Q1615">
        <f>IFERROR(SMALL(Q346:Q1024,ROW()-ROW($Q$1027)+1),"")</f>
        <v>0</v>
      </c>
      <c r="R1615">
        <f>IFERROR(SMALL(R346:R1024,ROW()-ROW($R$1027)+1),"")</f>
        <v>0</v>
      </c>
      <c r="S1615">
        <f>IFERROR(SMALL(S346:S1024,ROW()-ROW($S$1027)+1),"")</f>
        <v>0</v>
      </c>
      <c r="T1615">
        <f>IFERROR(SMALL(T346:T1024,ROW()-ROW($T$1027)+1),"")</f>
        <v>0</v>
      </c>
      <c r="U1615">
        <f>IFERROR(SMALL(U346:U1024,ROW()-ROW($U$1027)+1),"")</f>
        <v>0</v>
      </c>
      <c r="V1615">
        <f>IFERROR(SMALL(V346:V1024,ROW()-ROW($V$1027)+1),"")</f>
        <v>0</v>
      </c>
      <c r="W1615">
        <f>IFERROR(SMALL(W346:W1024,ROW()-ROW($W$1027)+1),"")</f>
        <v>0</v>
      </c>
      <c r="X1615">
        <f>IFERROR(SMALL(X346:X1024,ROW()-ROW($X$1027)+1),"")</f>
        <v>0</v>
      </c>
      <c r="Y1615">
        <f>IFERROR(SMALL(Y346:Y1024,ROW()-ROW($Y$1027)+1),"")</f>
        <v>0</v>
      </c>
      <c r="Z1615">
        <f>IFERROR(SMALL(Z346:Z1024,ROW()-ROW($Z$1027)+1),"")</f>
        <v>0</v>
      </c>
      <c r="AA1615">
        <f>IFERROR(SMALL(AA346:AA1024,ROW()-ROW($AA$1027)+1),"")</f>
        <v>0</v>
      </c>
      <c r="AB1615">
        <f>IFERROR(SMALL(AB346:AB1024,ROW()-ROW($AB$1027)+1),"")</f>
        <v>0</v>
      </c>
      <c r="AC1615">
        <f>IFERROR(SMALL(AC346:AC1024,ROW()-ROW($AC$1027)+1),"")</f>
        <v>0</v>
      </c>
      <c r="AD1615">
        <f>IFERROR(SMALL(AD346:AD1024,ROW()-ROW($AD$1027)+1),"")</f>
        <v>0</v>
      </c>
      <c r="AE1615">
        <f>IFERROR(SMALL(AE346:AE1024,ROW()-ROW($AE$1027)+1),"")</f>
        <v>0</v>
      </c>
      <c r="AF1615">
        <f>IFERROR(SMALL(AF346:AF1024,ROW()-ROW($AF$1027)+1),"")</f>
        <v>0</v>
      </c>
      <c r="AG1615">
        <f>IFERROR(SMALL(AG346:AG1024,ROW()-ROW($AG$1027)+1),"")</f>
        <v>0</v>
      </c>
      <c r="AH1615">
        <f>IFERROR(SMALL(AH346:AH1024,ROW()-ROW($AH$1027)+1),"")</f>
        <v>0</v>
      </c>
      <c r="AI1615">
        <f>IFERROR(SMALL(AI346:AI1024,ROW()-ROW($AI$1027)+1),"")</f>
        <v>0</v>
      </c>
      <c r="AJ1615">
        <f>IFERROR(SMALL(AJ346:AJ1024,ROW()-ROW($AJ$1027)+1),"")</f>
        <v>0</v>
      </c>
      <c r="AM1615">
        <f>IFERROR(SMALL(AM346:AM1024,ROW()-ROW($AM$1027)+1),"")</f>
        <v>0</v>
      </c>
      <c r="AN1615">
        <f>IFERROR(SMALL(AN346:AN1024,ROW()-ROW($AN$1027)+1),"")</f>
        <v>0</v>
      </c>
      <c r="AO1615">
        <f>IFERROR(SMALL(AO346:AO1024,ROW()-ROW($AO$1027)+1),"")</f>
        <v>0</v>
      </c>
      <c r="AP1615">
        <f>IFERROR(SMALL(AP346:AP1024,ROW()-ROW($AP$1027)+1),"")</f>
        <v>0</v>
      </c>
      <c r="AQ1615">
        <f>IFERROR(SMALL(AQ346:AQ1024,ROW()-ROW($AQ$1027)+1),"")</f>
        <v>0</v>
      </c>
      <c r="AR1615">
        <f>IFERROR(SMALL(AR346:AR1024,ROW()-ROW($AR$1027)+1),"")</f>
        <v>0</v>
      </c>
      <c r="AS1615">
        <f>IFERROR(SMALL(AS346:AS1024,ROW()-ROW($AS$1027)+1),"")</f>
        <v>0</v>
      </c>
      <c r="AT1615">
        <f>IFERROR(SMALL(AT346:AT1024,ROW()-ROW($AT$1027)+1),"")</f>
        <v>0</v>
      </c>
      <c r="AU1615">
        <f>IFERROR(SMALL(AU346:AU1024,ROW()-ROW($AU$1027)+1),"")</f>
        <v>0</v>
      </c>
      <c r="AV1615">
        <f>IFERROR(SMALL(AV346:AV1024,ROW()-ROW($AV$1027)+1),"")</f>
        <v>0</v>
      </c>
      <c r="AW1615">
        <f>IFERROR(SMALL(AW346:AW1024,ROW()-ROW($AW$1027)+1),"")</f>
        <v>0</v>
      </c>
      <c r="AX1615">
        <f>IFERROR(SMALL(AX346:AX1024,ROW()-ROW($AX$1027)+1),"")</f>
        <v>0</v>
      </c>
      <c r="AY1615">
        <f>IFERROR(SMALL(AY346:AY1024,ROW()-ROW($AY$1027)+1),"")</f>
        <v>0</v>
      </c>
      <c r="AZ1615">
        <f>IFERROR(SMALL(AZ346:AZ1024,ROW()-ROW($AZ$1027)+1),"")</f>
        <v>0</v>
      </c>
      <c r="BA1615">
        <f>IFERROR(SMALL(BA346:BA1024,ROW()-ROW($BA$1027)+1),"")</f>
        <v>0</v>
      </c>
      <c r="BB1615">
        <f>IFERROR(SMALL(BB346:BB1024,ROW()-ROW($BB$1027)+1),"")</f>
        <v>0</v>
      </c>
      <c r="BC1615">
        <f>IFERROR(SMALL(BC346:BC1024,ROW()-ROW($BC$1027)+1),"")</f>
        <v>0</v>
      </c>
      <c r="BD1615">
        <f>IFERROR(SMALL(BD346:BD1024,ROW()-ROW($BD$1027)+1),"")</f>
        <v>0</v>
      </c>
      <c r="BE1615">
        <f>IFERROR(SMALL(BE346:BE1024,ROW()-ROW($BE$1027)+1),"")</f>
        <v>0</v>
      </c>
      <c r="BF1615">
        <f>IFERROR(SMALL(BF346:BF1024,ROW()-ROW($BF$1027)+1),"")</f>
        <v>0</v>
      </c>
      <c r="BG1615">
        <f>IFERROR(SMALL(BG346:BG1024,ROW()-ROW($BG$1027)+1),"")</f>
        <v>0</v>
      </c>
      <c r="BH1615">
        <f>IFERROR(SMALL(BH346:BH1024,ROW()-ROW($BH$1027)+1),"")</f>
        <v>0</v>
      </c>
      <c r="BI1615">
        <f>IFERROR(SMALL(BI346:BI1024,ROW()-ROW($BI$1027)+1),"")</f>
        <v>0</v>
      </c>
      <c r="BJ1615">
        <f>IFERROR(SMALL(BJ346:BJ1024,ROW()-ROW($BJ$1027)+1),"")</f>
        <v>0</v>
      </c>
      <c r="BK1615">
        <f>IFERROR(SMALL(BK346:BK1024,ROW()-ROW($BK$1027)+1),"")</f>
        <v>0</v>
      </c>
      <c r="BL1615">
        <f>IFERROR(SMALL(BL346:BL1024,ROW()-ROW($BL$1027)+1),"")</f>
        <v>0</v>
      </c>
      <c r="BM1615">
        <f>IFERROR(SMALL(BM346:BM1024,ROW()-ROW($BM$1027)+1),"")</f>
        <v>0</v>
      </c>
      <c r="BN1615">
        <f>IFERROR(SMALL(BN346:BN1024,ROW()-ROW($BN$1027)+1),"")</f>
        <v>0</v>
      </c>
      <c r="BO1615">
        <f>IFERROR(SMALL(BO346:BO1024,ROW()-ROW($BO$1027)+1),"")</f>
        <v>0</v>
      </c>
      <c r="BP1615">
        <f>IFERROR(SMALL(BP346:BP1024,ROW()-ROW($BP$1027)+1),"")</f>
        <v>0</v>
      </c>
      <c r="BQ1615">
        <f>IFERROR(SMALL(BQ346:BQ1024,ROW()-ROW($BQ$1027)+1),"")</f>
        <v>0</v>
      </c>
      <c r="BR1615">
        <f>IFERROR(SMALL(BR346:BR1024,ROW()-ROW($BR$1027)+1),"")</f>
        <v>0</v>
      </c>
    </row>
    <row r="1616" spans="5:70">
      <c r="E1616">
        <f>IFERROR(SMALL(E346:E1024,ROW()-ROW($E$1027)+1),"")</f>
        <v>0</v>
      </c>
      <c r="F1616">
        <f>IFERROR(SMALL(F346:F1024,ROW()-ROW($F$1027)+1),"")</f>
        <v>0</v>
      </c>
      <c r="G1616">
        <f>IFERROR(SMALL(G346:G1024,ROW()-ROW($G$1027)+1),"")</f>
        <v>0</v>
      </c>
      <c r="H1616">
        <f>IFERROR(SMALL(H346:H1024,ROW()-ROW($H$1027)+1),"")</f>
        <v>0</v>
      </c>
      <c r="I1616">
        <f>IFERROR(SMALL(I346:I1024,ROW()-ROW($I$1027)+1),"")</f>
        <v>0</v>
      </c>
      <c r="J1616">
        <f>IFERROR(SMALL(J346:J1024,ROW()-ROW($J$1027)+1),"")</f>
        <v>0</v>
      </c>
      <c r="K1616">
        <f>IFERROR(SMALL(K346:K1024,ROW()-ROW($K$1027)+1),"")</f>
        <v>0</v>
      </c>
      <c r="L1616">
        <f>IFERROR(SMALL(L346:L1024,ROW()-ROW($L$1027)+1),"")</f>
        <v>0</v>
      </c>
      <c r="M1616">
        <f>IFERROR(SMALL(M346:M1024,ROW()-ROW($M$1027)+1),"")</f>
        <v>0</v>
      </c>
      <c r="N1616">
        <f>IFERROR(SMALL(N346:N1024,ROW()-ROW($N$1027)+1),"")</f>
        <v>0</v>
      </c>
      <c r="O1616">
        <f>IFERROR(SMALL(O346:O1024,ROW()-ROW($O$1027)+1),"")</f>
        <v>0</v>
      </c>
      <c r="P1616">
        <f>IFERROR(SMALL(P346:P1024,ROW()-ROW($P$1027)+1),"")</f>
        <v>0</v>
      </c>
      <c r="Q1616">
        <f>IFERROR(SMALL(Q346:Q1024,ROW()-ROW($Q$1027)+1),"")</f>
        <v>0</v>
      </c>
      <c r="R1616">
        <f>IFERROR(SMALL(R346:R1024,ROW()-ROW($R$1027)+1),"")</f>
        <v>0</v>
      </c>
      <c r="S1616">
        <f>IFERROR(SMALL(S346:S1024,ROW()-ROW($S$1027)+1),"")</f>
        <v>0</v>
      </c>
      <c r="T1616">
        <f>IFERROR(SMALL(T346:T1024,ROW()-ROW($T$1027)+1),"")</f>
        <v>0</v>
      </c>
      <c r="U1616">
        <f>IFERROR(SMALL(U346:U1024,ROW()-ROW($U$1027)+1),"")</f>
        <v>0</v>
      </c>
      <c r="V1616">
        <f>IFERROR(SMALL(V346:V1024,ROW()-ROW($V$1027)+1),"")</f>
        <v>0</v>
      </c>
      <c r="W1616">
        <f>IFERROR(SMALL(W346:W1024,ROW()-ROW($W$1027)+1),"")</f>
        <v>0</v>
      </c>
      <c r="X1616">
        <f>IFERROR(SMALL(X346:X1024,ROW()-ROW($X$1027)+1),"")</f>
        <v>0</v>
      </c>
      <c r="Y1616">
        <f>IFERROR(SMALL(Y346:Y1024,ROW()-ROW($Y$1027)+1),"")</f>
        <v>0</v>
      </c>
      <c r="Z1616">
        <f>IFERROR(SMALL(Z346:Z1024,ROW()-ROW($Z$1027)+1),"")</f>
        <v>0</v>
      </c>
      <c r="AA1616">
        <f>IFERROR(SMALL(AA346:AA1024,ROW()-ROW($AA$1027)+1),"")</f>
        <v>0</v>
      </c>
      <c r="AB1616">
        <f>IFERROR(SMALL(AB346:AB1024,ROW()-ROW($AB$1027)+1),"")</f>
        <v>0</v>
      </c>
      <c r="AC1616">
        <f>IFERROR(SMALL(AC346:AC1024,ROW()-ROW($AC$1027)+1),"")</f>
        <v>0</v>
      </c>
      <c r="AD1616">
        <f>IFERROR(SMALL(AD346:AD1024,ROW()-ROW($AD$1027)+1),"")</f>
        <v>0</v>
      </c>
      <c r="AE1616">
        <f>IFERROR(SMALL(AE346:AE1024,ROW()-ROW($AE$1027)+1),"")</f>
        <v>0</v>
      </c>
      <c r="AF1616">
        <f>IFERROR(SMALL(AF346:AF1024,ROW()-ROW($AF$1027)+1),"")</f>
        <v>0</v>
      </c>
      <c r="AG1616">
        <f>IFERROR(SMALL(AG346:AG1024,ROW()-ROW($AG$1027)+1),"")</f>
        <v>0</v>
      </c>
      <c r="AH1616">
        <f>IFERROR(SMALL(AH346:AH1024,ROW()-ROW($AH$1027)+1),"")</f>
        <v>0</v>
      </c>
      <c r="AI1616">
        <f>IFERROR(SMALL(AI346:AI1024,ROW()-ROW($AI$1027)+1),"")</f>
        <v>0</v>
      </c>
      <c r="AJ1616">
        <f>IFERROR(SMALL(AJ346:AJ1024,ROW()-ROW($AJ$1027)+1),"")</f>
        <v>0</v>
      </c>
      <c r="AM1616">
        <f>IFERROR(SMALL(AM346:AM1024,ROW()-ROW($AM$1027)+1),"")</f>
        <v>0</v>
      </c>
      <c r="AN1616">
        <f>IFERROR(SMALL(AN346:AN1024,ROW()-ROW($AN$1027)+1),"")</f>
        <v>0</v>
      </c>
      <c r="AO1616">
        <f>IFERROR(SMALL(AO346:AO1024,ROW()-ROW($AO$1027)+1),"")</f>
        <v>0</v>
      </c>
      <c r="AP1616">
        <f>IFERROR(SMALL(AP346:AP1024,ROW()-ROW($AP$1027)+1),"")</f>
        <v>0</v>
      </c>
      <c r="AQ1616">
        <f>IFERROR(SMALL(AQ346:AQ1024,ROW()-ROW($AQ$1027)+1),"")</f>
        <v>0</v>
      </c>
      <c r="AR1616">
        <f>IFERROR(SMALL(AR346:AR1024,ROW()-ROW($AR$1027)+1),"")</f>
        <v>0</v>
      </c>
      <c r="AS1616">
        <f>IFERROR(SMALL(AS346:AS1024,ROW()-ROW($AS$1027)+1),"")</f>
        <v>0</v>
      </c>
      <c r="AT1616">
        <f>IFERROR(SMALL(AT346:AT1024,ROW()-ROW($AT$1027)+1),"")</f>
        <v>0</v>
      </c>
      <c r="AU1616">
        <f>IFERROR(SMALL(AU346:AU1024,ROW()-ROW($AU$1027)+1),"")</f>
        <v>0</v>
      </c>
      <c r="AV1616">
        <f>IFERROR(SMALL(AV346:AV1024,ROW()-ROW($AV$1027)+1),"")</f>
        <v>0</v>
      </c>
      <c r="AW1616">
        <f>IFERROR(SMALL(AW346:AW1024,ROW()-ROW($AW$1027)+1),"")</f>
        <v>0</v>
      </c>
      <c r="AX1616">
        <f>IFERROR(SMALL(AX346:AX1024,ROW()-ROW($AX$1027)+1),"")</f>
        <v>0</v>
      </c>
      <c r="AY1616">
        <f>IFERROR(SMALL(AY346:AY1024,ROW()-ROW($AY$1027)+1),"")</f>
        <v>0</v>
      </c>
      <c r="AZ1616">
        <f>IFERROR(SMALL(AZ346:AZ1024,ROW()-ROW($AZ$1027)+1),"")</f>
        <v>0</v>
      </c>
      <c r="BA1616">
        <f>IFERROR(SMALL(BA346:BA1024,ROW()-ROW($BA$1027)+1),"")</f>
        <v>0</v>
      </c>
      <c r="BB1616">
        <f>IFERROR(SMALL(BB346:BB1024,ROW()-ROW($BB$1027)+1),"")</f>
        <v>0</v>
      </c>
      <c r="BC1616">
        <f>IFERROR(SMALL(BC346:BC1024,ROW()-ROW($BC$1027)+1),"")</f>
        <v>0</v>
      </c>
      <c r="BD1616">
        <f>IFERROR(SMALL(BD346:BD1024,ROW()-ROW($BD$1027)+1),"")</f>
        <v>0</v>
      </c>
      <c r="BE1616">
        <f>IFERROR(SMALL(BE346:BE1024,ROW()-ROW($BE$1027)+1),"")</f>
        <v>0</v>
      </c>
      <c r="BF1616">
        <f>IFERROR(SMALL(BF346:BF1024,ROW()-ROW($BF$1027)+1),"")</f>
        <v>0</v>
      </c>
      <c r="BG1616">
        <f>IFERROR(SMALL(BG346:BG1024,ROW()-ROW($BG$1027)+1),"")</f>
        <v>0</v>
      </c>
      <c r="BH1616">
        <f>IFERROR(SMALL(BH346:BH1024,ROW()-ROW($BH$1027)+1),"")</f>
        <v>0</v>
      </c>
      <c r="BI1616">
        <f>IFERROR(SMALL(BI346:BI1024,ROW()-ROW($BI$1027)+1),"")</f>
        <v>0</v>
      </c>
      <c r="BJ1616">
        <f>IFERROR(SMALL(BJ346:BJ1024,ROW()-ROW($BJ$1027)+1),"")</f>
        <v>0</v>
      </c>
      <c r="BK1616">
        <f>IFERROR(SMALL(BK346:BK1024,ROW()-ROW($BK$1027)+1),"")</f>
        <v>0</v>
      </c>
      <c r="BL1616">
        <f>IFERROR(SMALL(BL346:BL1024,ROW()-ROW($BL$1027)+1),"")</f>
        <v>0</v>
      </c>
      <c r="BM1616">
        <f>IFERROR(SMALL(BM346:BM1024,ROW()-ROW($BM$1027)+1),"")</f>
        <v>0</v>
      </c>
      <c r="BN1616">
        <f>IFERROR(SMALL(BN346:BN1024,ROW()-ROW($BN$1027)+1),"")</f>
        <v>0</v>
      </c>
      <c r="BO1616">
        <f>IFERROR(SMALL(BO346:BO1024,ROW()-ROW($BO$1027)+1),"")</f>
        <v>0</v>
      </c>
      <c r="BP1616">
        <f>IFERROR(SMALL(BP346:BP1024,ROW()-ROW($BP$1027)+1),"")</f>
        <v>0</v>
      </c>
      <c r="BQ1616">
        <f>IFERROR(SMALL(BQ346:BQ1024,ROW()-ROW($BQ$1027)+1),"")</f>
        <v>0</v>
      </c>
      <c r="BR1616">
        <f>IFERROR(SMALL(BR346:BR1024,ROW()-ROW($BR$1027)+1),"")</f>
        <v>0</v>
      </c>
    </row>
    <row r="1617" spans="5:70">
      <c r="E1617">
        <f>IFERROR(SMALL(E346:E1024,ROW()-ROW($E$1027)+1),"")</f>
        <v>0</v>
      </c>
      <c r="F1617">
        <f>IFERROR(SMALL(F346:F1024,ROW()-ROW($F$1027)+1),"")</f>
        <v>0</v>
      </c>
      <c r="G1617">
        <f>IFERROR(SMALL(G346:G1024,ROW()-ROW($G$1027)+1),"")</f>
        <v>0</v>
      </c>
      <c r="H1617">
        <f>IFERROR(SMALL(H346:H1024,ROW()-ROW($H$1027)+1),"")</f>
        <v>0</v>
      </c>
      <c r="I1617">
        <f>IFERROR(SMALL(I346:I1024,ROW()-ROW($I$1027)+1),"")</f>
        <v>0</v>
      </c>
      <c r="J1617">
        <f>IFERROR(SMALL(J346:J1024,ROW()-ROW($J$1027)+1),"")</f>
        <v>0</v>
      </c>
      <c r="K1617">
        <f>IFERROR(SMALL(K346:K1024,ROW()-ROW($K$1027)+1),"")</f>
        <v>0</v>
      </c>
      <c r="L1617">
        <f>IFERROR(SMALL(L346:L1024,ROW()-ROW($L$1027)+1),"")</f>
        <v>0</v>
      </c>
      <c r="M1617">
        <f>IFERROR(SMALL(M346:M1024,ROW()-ROW($M$1027)+1),"")</f>
        <v>0</v>
      </c>
      <c r="N1617">
        <f>IFERROR(SMALL(N346:N1024,ROW()-ROW($N$1027)+1),"")</f>
        <v>0</v>
      </c>
      <c r="O1617">
        <f>IFERROR(SMALL(O346:O1024,ROW()-ROW($O$1027)+1),"")</f>
        <v>0</v>
      </c>
      <c r="P1617">
        <f>IFERROR(SMALL(P346:P1024,ROW()-ROW($P$1027)+1),"")</f>
        <v>0</v>
      </c>
      <c r="Q1617">
        <f>IFERROR(SMALL(Q346:Q1024,ROW()-ROW($Q$1027)+1),"")</f>
        <v>0</v>
      </c>
      <c r="R1617">
        <f>IFERROR(SMALL(R346:R1024,ROW()-ROW($R$1027)+1),"")</f>
        <v>0</v>
      </c>
      <c r="S1617">
        <f>IFERROR(SMALL(S346:S1024,ROW()-ROW($S$1027)+1),"")</f>
        <v>0</v>
      </c>
      <c r="T1617">
        <f>IFERROR(SMALL(T346:T1024,ROW()-ROW($T$1027)+1),"")</f>
        <v>0</v>
      </c>
      <c r="U1617">
        <f>IFERROR(SMALL(U346:U1024,ROW()-ROW($U$1027)+1),"")</f>
        <v>0</v>
      </c>
      <c r="V1617">
        <f>IFERROR(SMALL(V346:V1024,ROW()-ROW($V$1027)+1),"")</f>
        <v>0</v>
      </c>
      <c r="W1617">
        <f>IFERROR(SMALL(W346:W1024,ROW()-ROW($W$1027)+1),"")</f>
        <v>0</v>
      </c>
      <c r="X1617">
        <f>IFERROR(SMALL(X346:X1024,ROW()-ROW($X$1027)+1),"")</f>
        <v>0</v>
      </c>
      <c r="Y1617">
        <f>IFERROR(SMALL(Y346:Y1024,ROW()-ROW($Y$1027)+1),"")</f>
        <v>0</v>
      </c>
      <c r="Z1617">
        <f>IFERROR(SMALL(Z346:Z1024,ROW()-ROW($Z$1027)+1),"")</f>
        <v>0</v>
      </c>
      <c r="AA1617">
        <f>IFERROR(SMALL(AA346:AA1024,ROW()-ROW($AA$1027)+1),"")</f>
        <v>0</v>
      </c>
      <c r="AB1617">
        <f>IFERROR(SMALL(AB346:AB1024,ROW()-ROW($AB$1027)+1),"")</f>
        <v>0</v>
      </c>
      <c r="AC1617">
        <f>IFERROR(SMALL(AC346:AC1024,ROW()-ROW($AC$1027)+1),"")</f>
        <v>0</v>
      </c>
      <c r="AD1617">
        <f>IFERROR(SMALL(AD346:AD1024,ROW()-ROW($AD$1027)+1),"")</f>
        <v>0</v>
      </c>
      <c r="AE1617">
        <f>IFERROR(SMALL(AE346:AE1024,ROW()-ROW($AE$1027)+1),"")</f>
        <v>0</v>
      </c>
      <c r="AF1617">
        <f>IFERROR(SMALL(AF346:AF1024,ROW()-ROW($AF$1027)+1),"")</f>
        <v>0</v>
      </c>
      <c r="AG1617">
        <f>IFERROR(SMALL(AG346:AG1024,ROW()-ROW($AG$1027)+1),"")</f>
        <v>0</v>
      </c>
      <c r="AH1617">
        <f>IFERROR(SMALL(AH346:AH1024,ROW()-ROW($AH$1027)+1),"")</f>
        <v>0</v>
      </c>
      <c r="AI1617">
        <f>IFERROR(SMALL(AI346:AI1024,ROW()-ROW($AI$1027)+1),"")</f>
        <v>0</v>
      </c>
      <c r="AJ1617">
        <f>IFERROR(SMALL(AJ346:AJ1024,ROW()-ROW($AJ$1027)+1),"")</f>
        <v>0</v>
      </c>
      <c r="AM1617">
        <f>IFERROR(SMALL(AM346:AM1024,ROW()-ROW($AM$1027)+1),"")</f>
        <v>0</v>
      </c>
      <c r="AN1617">
        <f>IFERROR(SMALL(AN346:AN1024,ROW()-ROW($AN$1027)+1),"")</f>
        <v>0</v>
      </c>
      <c r="AO1617">
        <f>IFERROR(SMALL(AO346:AO1024,ROW()-ROW($AO$1027)+1),"")</f>
        <v>0</v>
      </c>
      <c r="AP1617">
        <f>IFERROR(SMALL(AP346:AP1024,ROW()-ROW($AP$1027)+1),"")</f>
        <v>0</v>
      </c>
      <c r="AQ1617">
        <f>IFERROR(SMALL(AQ346:AQ1024,ROW()-ROW($AQ$1027)+1),"")</f>
        <v>0</v>
      </c>
      <c r="AR1617">
        <f>IFERROR(SMALL(AR346:AR1024,ROW()-ROW($AR$1027)+1),"")</f>
        <v>0</v>
      </c>
      <c r="AS1617">
        <f>IFERROR(SMALL(AS346:AS1024,ROW()-ROW($AS$1027)+1),"")</f>
        <v>0</v>
      </c>
      <c r="AT1617">
        <f>IFERROR(SMALL(AT346:AT1024,ROW()-ROW($AT$1027)+1),"")</f>
        <v>0</v>
      </c>
      <c r="AU1617">
        <f>IFERROR(SMALL(AU346:AU1024,ROW()-ROW($AU$1027)+1),"")</f>
        <v>0</v>
      </c>
      <c r="AV1617">
        <f>IFERROR(SMALL(AV346:AV1024,ROW()-ROW($AV$1027)+1),"")</f>
        <v>0</v>
      </c>
      <c r="AW1617">
        <f>IFERROR(SMALL(AW346:AW1024,ROW()-ROW($AW$1027)+1),"")</f>
        <v>0</v>
      </c>
      <c r="AX1617">
        <f>IFERROR(SMALL(AX346:AX1024,ROW()-ROW($AX$1027)+1),"")</f>
        <v>0</v>
      </c>
      <c r="AY1617">
        <f>IFERROR(SMALL(AY346:AY1024,ROW()-ROW($AY$1027)+1),"")</f>
        <v>0</v>
      </c>
      <c r="AZ1617">
        <f>IFERROR(SMALL(AZ346:AZ1024,ROW()-ROW($AZ$1027)+1),"")</f>
        <v>0</v>
      </c>
      <c r="BA1617">
        <f>IFERROR(SMALL(BA346:BA1024,ROW()-ROW($BA$1027)+1),"")</f>
        <v>0</v>
      </c>
      <c r="BB1617">
        <f>IFERROR(SMALL(BB346:BB1024,ROW()-ROW($BB$1027)+1),"")</f>
        <v>0</v>
      </c>
      <c r="BC1617">
        <f>IFERROR(SMALL(BC346:BC1024,ROW()-ROW($BC$1027)+1),"")</f>
        <v>0</v>
      </c>
      <c r="BD1617">
        <f>IFERROR(SMALL(BD346:BD1024,ROW()-ROW($BD$1027)+1),"")</f>
        <v>0</v>
      </c>
      <c r="BE1617">
        <f>IFERROR(SMALL(BE346:BE1024,ROW()-ROW($BE$1027)+1),"")</f>
        <v>0</v>
      </c>
      <c r="BF1617">
        <f>IFERROR(SMALL(BF346:BF1024,ROW()-ROW($BF$1027)+1),"")</f>
        <v>0</v>
      </c>
      <c r="BG1617">
        <f>IFERROR(SMALL(BG346:BG1024,ROW()-ROW($BG$1027)+1),"")</f>
        <v>0</v>
      </c>
      <c r="BH1617">
        <f>IFERROR(SMALL(BH346:BH1024,ROW()-ROW($BH$1027)+1),"")</f>
        <v>0</v>
      </c>
      <c r="BI1617">
        <f>IFERROR(SMALL(BI346:BI1024,ROW()-ROW($BI$1027)+1),"")</f>
        <v>0</v>
      </c>
      <c r="BJ1617">
        <f>IFERROR(SMALL(BJ346:BJ1024,ROW()-ROW($BJ$1027)+1),"")</f>
        <v>0</v>
      </c>
      <c r="BK1617">
        <f>IFERROR(SMALL(BK346:BK1024,ROW()-ROW($BK$1027)+1),"")</f>
        <v>0</v>
      </c>
      <c r="BL1617">
        <f>IFERROR(SMALL(BL346:BL1024,ROW()-ROW($BL$1027)+1),"")</f>
        <v>0</v>
      </c>
      <c r="BM1617">
        <f>IFERROR(SMALL(BM346:BM1024,ROW()-ROW($BM$1027)+1),"")</f>
        <v>0</v>
      </c>
      <c r="BN1617">
        <f>IFERROR(SMALL(BN346:BN1024,ROW()-ROW($BN$1027)+1),"")</f>
        <v>0</v>
      </c>
      <c r="BO1617">
        <f>IFERROR(SMALL(BO346:BO1024,ROW()-ROW($BO$1027)+1),"")</f>
        <v>0</v>
      </c>
      <c r="BP1617">
        <f>IFERROR(SMALL(BP346:BP1024,ROW()-ROW($BP$1027)+1),"")</f>
        <v>0</v>
      </c>
      <c r="BQ1617">
        <f>IFERROR(SMALL(BQ346:BQ1024,ROW()-ROW($BQ$1027)+1),"")</f>
        <v>0</v>
      </c>
      <c r="BR1617">
        <f>IFERROR(SMALL(BR346:BR1024,ROW()-ROW($BR$1027)+1),"")</f>
        <v>0</v>
      </c>
    </row>
    <row r="1618" spans="5:70">
      <c r="E1618">
        <f>IFERROR(SMALL(E346:E1024,ROW()-ROW($E$1027)+1),"")</f>
        <v>0</v>
      </c>
      <c r="F1618">
        <f>IFERROR(SMALL(F346:F1024,ROW()-ROW($F$1027)+1),"")</f>
        <v>0</v>
      </c>
      <c r="G1618">
        <f>IFERROR(SMALL(G346:G1024,ROW()-ROW($G$1027)+1),"")</f>
        <v>0</v>
      </c>
      <c r="H1618">
        <f>IFERROR(SMALL(H346:H1024,ROW()-ROW($H$1027)+1),"")</f>
        <v>0</v>
      </c>
      <c r="I1618">
        <f>IFERROR(SMALL(I346:I1024,ROW()-ROW($I$1027)+1),"")</f>
        <v>0</v>
      </c>
      <c r="J1618">
        <f>IFERROR(SMALL(J346:J1024,ROW()-ROW($J$1027)+1),"")</f>
        <v>0</v>
      </c>
      <c r="K1618">
        <f>IFERROR(SMALL(K346:K1024,ROW()-ROW($K$1027)+1),"")</f>
        <v>0</v>
      </c>
      <c r="L1618">
        <f>IFERROR(SMALL(L346:L1024,ROW()-ROW($L$1027)+1),"")</f>
        <v>0</v>
      </c>
      <c r="M1618">
        <f>IFERROR(SMALL(M346:M1024,ROW()-ROW($M$1027)+1),"")</f>
        <v>0</v>
      </c>
      <c r="N1618">
        <f>IFERROR(SMALL(N346:N1024,ROW()-ROW($N$1027)+1),"")</f>
        <v>0</v>
      </c>
      <c r="O1618">
        <f>IFERROR(SMALL(O346:O1024,ROW()-ROW($O$1027)+1),"")</f>
        <v>0</v>
      </c>
      <c r="P1618">
        <f>IFERROR(SMALL(P346:P1024,ROW()-ROW($P$1027)+1),"")</f>
        <v>0</v>
      </c>
      <c r="Q1618">
        <f>IFERROR(SMALL(Q346:Q1024,ROW()-ROW($Q$1027)+1),"")</f>
        <v>0</v>
      </c>
      <c r="R1618">
        <f>IFERROR(SMALL(R346:R1024,ROW()-ROW($R$1027)+1),"")</f>
        <v>0</v>
      </c>
      <c r="S1618">
        <f>IFERROR(SMALL(S346:S1024,ROW()-ROW($S$1027)+1),"")</f>
        <v>0</v>
      </c>
      <c r="T1618">
        <f>IFERROR(SMALL(T346:T1024,ROW()-ROW($T$1027)+1),"")</f>
        <v>0</v>
      </c>
      <c r="U1618">
        <f>IFERROR(SMALL(U346:U1024,ROW()-ROW($U$1027)+1),"")</f>
        <v>0</v>
      </c>
      <c r="V1618">
        <f>IFERROR(SMALL(V346:V1024,ROW()-ROW($V$1027)+1),"")</f>
        <v>0</v>
      </c>
      <c r="W1618">
        <f>IFERROR(SMALL(W346:W1024,ROW()-ROW($W$1027)+1),"")</f>
        <v>0</v>
      </c>
      <c r="X1618">
        <f>IFERROR(SMALL(X346:X1024,ROW()-ROW($X$1027)+1),"")</f>
        <v>0</v>
      </c>
      <c r="Y1618">
        <f>IFERROR(SMALL(Y346:Y1024,ROW()-ROW($Y$1027)+1),"")</f>
        <v>0</v>
      </c>
      <c r="Z1618">
        <f>IFERROR(SMALL(Z346:Z1024,ROW()-ROW($Z$1027)+1),"")</f>
        <v>0</v>
      </c>
      <c r="AA1618">
        <f>IFERROR(SMALL(AA346:AA1024,ROW()-ROW($AA$1027)+1),"")</f>
        <v>0</v>
      </c>
      <c r="AB1618">
        <f>IFERROR(SMALL(AB346:AB1024,ROW()-ROW($AB$1027)+1),"")</f>
        <v>0</v>
      </c>
      <c r="AC1618">
        <f>IFERROR(SMALL(AC346:AC1024,ROW()-ROW($AC$1027)+1),"")</f>
        <v>0</v>
      </c>
      <c r="AD1618">
        <f>IFERROR(SMALL(AD346:AD1024,ROW()-ROW($AD$1027)+1),"")</f>
        <v>0</v>
      </c>
      <c r="AE1618">
        <f>IFERROR(SMALL(AE346:AE1024,ROW()-ROW($AE$1027)+1),"")</f>
        <v>0</v>
      </c>
      <c r="AF1618">
        <f>IFERROR(SMALL(AF346:AF1024,ROW()-ROW($AF$1027)+1),"")</f>
        <v>0</v>
      </c>
      <c r="AG1618">
        <f>IFERROR(SMALL(AG346:AG1024,ROW()-ROW($AG$1027)+1),"")</f>
        <v>0</v>
      </c>
      <c r="AH1618">
        <f>IFERROR(SMALL(AH346:AH1024,ROW()-ROW($AH$1027)+1),"")</f>
        <v>0</v>
      </c>
      <c r="AI1618">
        <f>IFERROR(SMALL(AI346:AI1024,ROW()-ROW($AI$1027)+1),"")</f>
        <v>0</v>
      </c>
      <c r="AJ1618">
        <f>IFERROR(SMALL(AJ346:AJ1024,ROW()-ROW($AJ$1027)+1),"")</f>
        <v>0</v>
      </c>
      <c r="AM1618">
        <f>IFERROR(SMALL(AM346:AM1024,ROW()-ROW($AM$1027)+1),"")</f>
        <v>0</v>
      </c>
      <c r="AN1618">
        <f>IFERROR(SMALL(AN346:AN1024,ROW()-ROW($AN$1027)+1),"")</f>
        <v>0</v>
      </c>
      <c r="AO1618">
        <f>IFERROR(SMALL(AO346:AO1024,ROW()-ROW($AO$1027)+1),"")</f>
        <v>0</v>
      </c>
      <c r="AP1618">
        <f>IFERROR(SMALL(AP346:AP1024,ROW()-ROW($AP$1027)+1),"")</f>
        <v>0</v>
      </c>
      <c r="AQ1618">
        <f>IFERROR(SMALL(AQ346:AQ1024,ROW()-ROW($AQ$1027)+1),"")</f>
        <v>0</v>
      </c>
      <c r="AR1618">
        <f>IFERROR(SMALL(AR346:AR1024,ROW()-ROW($AR$1027)+1),"")</f>
        <v>0</v>
      </c>
      <c r="AS1618">
        <f>IFERROR(SMALL(AS346:AS1024,ROW()-ROW($AS$1027)+1),"")</f>
        <v>0</v>
      </c>
      <c r="AT1618">
        <f>IFERROR(SMALL(AT346:AT1024,ROW()-ROW($AT$1027)+1),"")</f>
        <v>0</v>
      </c>
      <c r="AU1618">
        <f>IFERROR(SMALL(AU346:AU1024,ROW()-ROW($AU$1027)+1),"")</f>
        <v>0</v>
      </c>
      <c r="AV1618">
        <f>IFERROR(SMALL(AV346:AV1024,ROW()-ROW($AV$1027)+1),"")</f>
        <v>0</v>
      </c>
      <c r="AW1618">
        <f>IFERROR(SMALL(AW346:AW1024,ROW()-ROW($AW$1027)+1),"")</f>
        <v>0</v>
      </c>
      <c r="AX1618">
        <f>IFERROR(SMALL(AX346:AX1024,ROW()-ROW($AX$1027)+1),"")</f>
        <v>0</v>
      </c>
      <c r="AY1618">
        <f>IFERROR(SMALL(AY346:AY1024,ROW()-ROW($AY$1027)+1),"")</f>
        <v>0</v>
      </c>
      <c r="AZ1618">
        <f>IFERROR(SMALL(AZ346:AZ1024,ROW()-ROW($AZ$1027)+1),"")</f>
        <v>0</v>
      </c>
      <c r="BA1618">
        <f>IFERROR(SMALL(BA346:BA1024,ROW()-ROW($BA$1027)+1),"")</f>
        <v>0</v>
      </c>
      <c r="BB1618">
        <f>IFERROR(SMALL(BB346:BB1024,ROW()-ROW($BB$1027)+1),"")</f>
        <v>0</v>
      </c>
      <c r="BC1618">
        <f>IFERROR(SMALL(BC346:BC1024,ROW()-ROW($BC$1027)+1),"")</f>
        <v>0</v>
      </c>
      <c r="BD1618">
        <f>IFERROR(SMALL(BD346:BD1024,ROW()-ROW($BD$1027)+1),"")</f>
        <v>0</v>
      </c>
      <c r="BE1618">
        <f>IFERROR(SMALL(BE346:BE1024,ROW()-ROW($BE$1027)+1),"")</f>
        <v>0</v>
      </c>
      <c r="BF1618">
        <f>IFERROR(SMALL(BF346:BF1024,ROW()-ROW($BF$1027)+1),"")</f>
        <v>0</v>
      </c>
      <c r="BG1618">
        <f>IFERROR(SMALL(BG346:BG1024,ROW()-ROW($BG$1027)+1),"")</f>
        <v>0</v>
      </c>
      <c r="BH1618">
        <f>IFERROR(SMALL(BH346:BH1024,ROW()-ROW($BH$1027)+1),"")</f>
        <v>0</v>
      </c>
      <c r="BI1618">
        <f>IFERROR(SMALL(BI346:BI1024,ROW()-ROW($BI$1027)+1),"")</f>
        <v>0</v>
      </c>
      <c r="BJ1618">
        <f>IFERROR(SMALL(BJ346:BJ1024,ROW()-ROW($BJ$1027)+1),"")</f>
        <v>0</v>
      </c>
      <c r="BK1618">
        <f>IFERROR(SMALL(BK346:BK1024,ROW()-ROW($BK$1027)+1),"")</f>
        <v>0</v>
      </c>
      <c r="BL1618">
        <f>IFERROR(SMALL(BL346:BL1024,ROW()-ROW($BL$1027)+1),"")</f>
        <v>0</v>
      </c>
      <c r="BM1618">
        <f>IFERROR(SMALL(BM346:BM1024,ROW()-ROW($BM$1027)+1),"")</f>
        <v>0</v>
      </c>
      <c r="BN1618">
        <f>IFERROR(SMALL(BN346:BN1024,ROW()-ROW($BN$1027)+1),"")</f>
        <v>0</v>
      </c>
      <c r="BO1618">
        <f>IFERROR(SMALL(BO346:BO1024,ROW()-ROW($BO$1027)+1),"")</f>
        <v>0</v>
      </c>
      <c r="BP1618">
        <f>IFERROR(SMALL(BP346:BP1024,ROW()-ROW($BP$1027)+1),"")</f>
        <v>0</v>
      </c>
      <c r="BQ1618">
        <f>IFERROR(SMALL(BQ346:BQ1024,ROW()-ROW($BQ$1027)+1),"")</f>
        <v>0</v>
      </c>
      <c r="BR1618">
        <f>IFERROR(SMALL(BR346:BR1024,ROW()-ROW($BR$1027)+1),"")</f>
        <v>0</v>
      </c>
    </row>
    <row r="1619" spans="5:70">
      <c r="E1619">
        <f>IFERROR(SMALL(E346:E1024,ROW()-ROW($E$1027)+1),"")</f>
        <v>0</v>
      </c>
      <c r="F1619">
        <f>IFERROR(SMALL(F346:F1024,ROW()-ROW($F$1027)+1),"")</f>
        <v>0</v>
      </c>
      <c r="G1619">
        <f>IFERROR(SMALL(G346:G1024,ROW()-ROW($G$1027)+1),"")</f>
        <v>0</v>
      </c>
      <c r="H1619">
        <f>IFERROR(SMALL(H346:H1024,ROW()-ROW($H$1027)+1),"")</f>
        <v>0</v>
      </c>
      <c r="I1619">
        <f>IFERROR(SMALL(I346:I1024,ROW()-ROW($I$1027)+1),"")</f>
        <v>0</v>
      </c>
      <c r="J1619">
        <f>IFERROR(SMALL(J346:J1024,ROW()-ROW($J$1027)+1),"")</f>
        <v>0</v>
      </c>
      <c r="K1619">
        <f>IFERROR(SMALL(K346:K1024,ROW()-ROW($K$1027)+1),"")</f>
        <v>0</v>
      </c>
      <c r="L1619">
        <f>IFERROR(SMALL(L346:L1024,ROW()-ROW($L$1027)+1),"")</f>
        <v>0</v>
      </c>
      <c r="M1619">
        <f>IFERROR(SMALL(M346:M1024,ROW()-ROW($M$1027)+1),"")</f>
        <v>0</v>
      </c>
      <c r="N1619">
        <f>IFERROR(SMALL(N346:N1024,ROW()-ROW($N$1027)+1),"")</f>
        <v>0</v>
      </c>
      <c r="O1619">
        <f>IFERROR(SMALL(O346:O1024,ROW()-ROW($O$1027)+1),"")</f>
        <v>0</v>
      </c>
      <c r="P1619">
        <f>IFERROR(SMALL(P346:P1024,ROW()-ROW($P$1027)+1),"")</f>
        <v>0</v>
      </c>
      <c r="Q1619">
        <f>IFERROR(SMALL(Q346:Q1024,ROW()-ROW($Q$1027)+1),"")</f>
        <v>0</v>
      </c>
      <c r="R1619">
        <f>IFERROR(SMALL(R346:R1024,ROW()-ROW($R$1027)+1),"")</f>
        <v>0</v>
      </c>
      <c r="S1619">
        <f>IFERROR(SMALL(S346:S1024,ROW()-ROW($S$1027)+1),"")</f>
        <v>0</v>
      </c>
      <c r="T1619">
        <f>IFERROR(SMALL(T346:T1024,ROW()-ROW($T$1027)+1),"")</f>
        <v>0</v>
      </c>
      <c r="U1619">
        <f>IFERROR(SMALL(U346:U1024,ROW()-ROW($U$1027)+1),"")</f>
        <v>0</v>
      </c>
      <c r="V1619">
        <f>IFERROR(SMALL(V346:V1024,ROW()-ROW($V$1027)+1),"")</f>
        <v>0</v>
      </c>
      <c r="W1619">
        <f>IFERROR(SMALL(W346:W1024,ROW()-ROW($W$1027)+1),"")</f>
        <v>0</v>
      </c>
      <c r="X1619">
        <f>IFERROR(SMALL(X346:X1024,ROW()-ROW($X$1027)+1),"")</f>
        <v>0</v>
      </c>
      <c r="Y1619">
        <f>IFERROR(SMALL(Y346:Y1024,ROW()-ROW($Y$1027)+1),"")</f>
        <v>0</v>
      </c>
      <c r="Z1619">
        <f>IFERROR(SMALL(Z346:Z1024,ROW()-ROW($Z$1027)+1),"")</f>
        <v>0</v>
      </c>
      <c r="AA1619">
        <f>IFERROR(SMALL(AA346:AA1024,ROW()-ROW($AA$1027)+1),"")</f>
        <v>0</v>
      </c>
      <c r="AB1619">
        <f>IFERROR(SMALL(AB346:AB1024,ROW()-ROW($AB$1027)+1),"")</f>
        <v>0</v>
      </c>
      <c r="AC1619">
        <f>IFERROR(SMALL(AC346:AC1024,ROW()-ROW($AC$1027)+1),"")</f>
        <v>0</v>
      </c>
      <c r="AD1619">
        <f>IFERROR(SMALL(AD346:AD1024,ROW()-ROW($AD$1027)+1),"")</f>
        <v>0</v>
      </c>
      <c r="AE1619">
        <f>IFERROR(SMALL(AE346:AE1024,ROW()-ROW($AE$1027)+1),"")</f>
        <v>0</v>
      </c>
      <c r="AF1619">
        <f>IFERROR(SMALL(AF346:AF1024,ROW()-ROW($AF$1027)+1),"")</f>
        <v>0</v>
      </c>
      <c r="AG1619">
        <f>IFERROR(SMALL(AG346:AG1024,ROW()-ROW($AG$1027)+1),"")</f>
        <v>0</v>
      </c>
      <c r="AH1619">
        <f>IFERROR(SMALL(AH346:AH1024,ROW()-ROW($AH$1027)+1),"")</f>
        <v>0</v>
      </c>
      <c r="AI1619">
        <f>IFERROR(SMALL(AI346:AI1024,ROW()-ROW($AI$1027)+1),"")</f>
        <v>0</v>
      </c>
      <c r="AJ1619">
        <f>IFERROR(SMALL(AJ346:AJ1024,ROW()-ROW($AJ$1027)+1),"")</f>
        <v>0</v>
      </c>
      <c r="AM1619">
        <f>IFERROR(SMALL(AM346:AM1024,ROW()-ROW($AM$1027)+1),"")</f>
        <v>0</v>
      </c>
      <c r="AN1619">
        <f>IFERROR(SMALL(AN346:AN1024,ROW()-ROW($AN$1027)+1),"")</f>
        <v>0</v>
      </c>
      <c r="AO1619">
        <f>IFERROR(SMALL(AO346:AO1024,ROW()-ROW($AO$1027)+1),"")</f>
        <v>0</v>
      </c>
      <c r="AP1619">
        <f>IFERROR(SMALL(AP346:AP1024,ROW()-ROW($AP$1027)+1),"")</f>
        <v>0</v>
      </c>
      <c r="AQ1619">
        <f>IFERROR(SMALL(AQ346:AQ1024,ROW()-ROW($AQ$1027)+1),"")</f>
        <v>0</v>
      </c>
      <c r="AR1619">
        <f>IFERROR(SMALL(AR346:AR1024,ROW()-ROW($AR$1027)+1),"")</f>
        <v>0</v>
      </c>
      <c r="AS1619">
        <f>IFERROR(SMALL(AS346:AS1024,ROW()-ROW($AS$1027)+1),"")</f>
        <v>0</v>
      </c>
      <c r="AT1619">
        <f>IFERROR(SMALL(AT346:AT1024,ROW()-ROW($AT$1027)+1),"")</f>
        <v>0</v>
      </c>
      <c r="AU1619">
        <f>IFERROR(SMALL(AU346:AU1024,ROW()-ROW($AU$1027)+1),"")</f>
        <v>0</v>
      </c>
      <c r="AV1619">
        <f>IFERROR(SMALL(AV346:AV1024,ROW()-ROW($AV$1027)+1),"")</f>
        <v>0</v>
      </c>
      <c r="AW1619">
        <f>IFERROR(SMALL(AW346:AW1024,ROW()-ROW($AW$1027)+1),"")</f>
        <v>0</v>
      </c>
      <c r="AX1619">
        <f>IFERROR(SMALL(AX346:AX1024,ROW()-ROW($AX$1027)+1),"")</f>
        <v>0</v>
      </c>
      <c r="AY1619">
        <f>IFERROR(SMALL(AY346:AY1024,ROW()-ROW($AY$1027)+1),"")</f>
        <v>0</v>
      </c>
      <c r="AZ1619">
        <f>IFERROR(SMALL(AZ346:AZ1024,ROW()-ROW($AZ$1027)+1),"")</f>
        <v>0</v>
      </c>
      <c r="BA1619">
        <f>IFERROR(SMALL(BA346:BA1024,ROW()-ROW($BA$1027)+1),"")</f>
        <v>0</v>
      </c>
      <c r="BB1619">
        <f>IFERROR(SMALL(BB346:BB1024,ROW()-ROW($BB$1027)+1),"")</f>
        <v>0</v>
      </c>
      <c r="BC1619">
        <f>IFERROR(SMALL(BC346:BC1024,ROW()-ROW($BC$1027)+1),"")</f>
        <v>0</v>
      </c>
      <c r="BD1619">
        <f>IFERROR(SMALL(BD346:BD1024,ROW()-ROW($BD$1027)+1),"")</f>
        <v>0</v>
      </c>
      <c r="BE1619">
        <f>IFERROR(SMALL(BE346:BE1024,ROW()-ROW($BE$1027)+1),"")</f>
        <v>0</v>
      </c>
      <c r="BF1619">
        <f>IFERROR(SMALL(BF346:BF1024,ROW()-ROW($BF$1027)+1),"")</f>
        <v>0</v>
      </c>
      <c r="BG1619">
        <f>IFERROR(SMALL(BG346:BG1024,ROW()-ROW($BG$1027)+1),"")</f>
        <v>0</v>
      </c>
      <c r="BH1619">
        <f>IFERROR(SMALL(BH346:BH1024,ROW()-ROW($BH$1027)+1),"")</f>
        <v>0</v>
      </c>
      <c r="BI1619">
        <f>IFERROR(SMALL(BI346:BI1024,ROW()-ROW($BI$1027)+1),"")</f>
        <v>0</v>
      </c>
      <c r="BJ1619">
        <f>IFERROR(SMALL(BJ346:BJ1024,ROW()-ROW($BJ$1027)+1),"")</f>
        <v>0</v>
      </c>
      <c r="BK1619">
        <f>IFERROR(SMALL(BK346:BK1024,ROW()-ROW($BK$1027)+1),"")</f>
        <v>0</v>
      </c>
      <c r="BL1619">
        <f>IFERROR(SMALL(BL346:BL1024,ROW()-ROW($BL$1027)+1),"")</f>
        <v>0</v>
      </c>
      <c r="BM1619">
        <f>IFERROR(SMALL(BM346:BM1024,ROW()-ROW($BM$1027)+1),"")</f>
        <v>0</v>
      </c>
      <c r="BN1619">
        <f>IFERROR(SMALL(BN346:BN1024,ROW()-ROW($BN$1027)+1),"")</f>
        <v>0</v>
      </c>
      <c r="BO1619">
        <f>IFERROR(SMALL(BO346:BO1024,ROW()-ROW($BO$1027)+1),"")</f>
        <v>0</v>
      </c>
      <c r="BP1619">
        <f>IFERROR(SMALL(BP346:BP1024,ROW()-ROW($BP$1027)+1),"")</f>
        <v>0</v>
      </c>
      <c r="BQ1619">
        <f>IFERROR(SMALL(BQ346:BQ1024,ROW()-ROW($BQ$1027)+1),"")</f>
        <v>0</v>
      </c>
      <c r="BR1619">
        <f>IFERROR(SMALL(BR346:BR1024,ROW()-ROW($BR$1027)+1),"")</f>
        <v>0</v>
      </c>
    </row>
    <row r="1620" spans="5:70">
      <c r="E1620">
        <f>IFERROR(SMALL(E346:E1024,ROW()-ROW($E$1027)+1),"")</f>
        <v>0</v>
      </c>
      <c r="F1620">
        <f>IFERROR(SMALL(F346:F1024,ROW()-ROW($F$1027)+1),"")</f>
        <v>0</v>
      </c>
      <c r="G1620">
        <f>IFERROR(SMALL(G346:G1024,ROW()-ROW($G$1027)+1),"")</f>
        <v>0</v>
      </c>
      <c r="H1620">
        <f>IFERROR(SMALL(H346:H1024,ROW()-ROW($H$1027)+1),"")</f>
        <v>0</v>
      </c>
      <c r="I1620">
        <f>IFERROR(SMALL(I346:I1024,ROW()-ROW($I$1027)+1),"")</f>
        <v>0</v>
      </c>
      <c r="J1620">
        <f>IFERROR(SMALL(J346:J1024,ROW()-ROW($J$1027)+1),"")</f>
        <v>0</v>
      </c>
      <c r="K1620">
        <f>IFERROR(SMALL(K346:K1024,ROW()-ROW($K$1027)+1),"")</f>
        <v>0</v>
      </c>
      <c r="L1620">
        <f>IFERROR(SMALL(L346:L1024,ROW()-ROW($L$1027)+1),"")</f>
        <v>0</v>
      </c>
      <c r="M1620">
        <f>IFERROR(SMALL(M346:M1024,ROW()-ROW($M$1027)+1),"")</f>
        <v>0</v>
      </c>
      <c r="N1620">
        <f>IFERROR(SMALL(N346:N1024,ROW()-ROW($N$1027)+1),"")</f>
        <v>0</v>
      </c>
      <c r="O1620">
        <f>IFERROR(SMALL(O346:O1024,ROW()-ROW($O$1027)+1),"")</f>
        <v>0</v>
      </c>
      <c r="P1620">
        <f>IFERROR(SMALL(P346:P1024,ROW()-ROW($P$1027)+1),"")</f>
        <v>0</v>
      </c>
      <c r="Q1620">
        <f>IFERROR(SMALL(Q346:Q1024,ROW()-ROW($Q$1027)+1),"")</f>
        <v>0</v>
      </c>
      <c r="R1620">
        <f>IFERROR(SMALL(R346:R1024,ROW()-ROW($R$1027)+1),"")</f>
        <v>0</v>
      </c>
      <c r="S1620">
        <f>IFERROR(SMALL(S346:S1024,ROW()-ROW($S$1027)+1),"")</f>
        <v>0</v>
      </c>
      <c r="T1620">
        <f>IFERROR(SMALL(T346:T1024,ROW()-ROW($T$1027)+1),"")</f>
        <v>0</v>
      </c>
      <c r="U1620">
        <f>IFERROR(SMALL(U346:U1024,ROW()-ROW($U$1027)+1),"")</f>
        <v>0</v>
      </c>
      <c r="V1620">
        <f>IFERROR(SMALL(V346:V1024,ROW()-ROW($V$1027)+1),"")</f>
        <v>0</v>
      </c>
      <c r="W1620">
        <f>IFERROR(SMALL(W346:W1024,ROW()-ROW($W$1027)+1),"")</f>
        <v>0</v>
      </c>
      <c r="X1620">
        <f>IFERROR(SMALL(X346:X1024,ROW()-ROW($X$1027)+1),"")</f>
        <v>0</v>
      </c>
      <c r="Y1620">
        <f>IFERROR(SMALL(Y346:Y1024,ROW()-ROW($Y$1027)+1),"")</f>
        <v>0</v>
      </c>
      <c r="Z1620">
        <f>IFERROR(SMALL(Z346:Z1024,ROW()-ROW($Z$1027)+1),"")</f>
        <v>0</v>
      </c>
      <c r="AA1620">
        <f>IFERROR(SMALL(AA346:AA1024,ROW()-ROW($AA$1027)+1),"")</f>
        <v>0</v>
      </c>
      <c r="AB1620">
        <f>IFERROR(SMALL(AB346:AB1024,ROW()-ROW($AB$1027)+1),"")</f>
        <v>0</v>
      </c>
      <c r="AC1620">
        <f>IFERROR(SMALL(AC346:AC1024,ROW()-ROW($AC$1027)+1),"")</f>
        <v>0</v>
      </c>
      <c r="AD1620">
        <f>IFERROR(SMALL(AD346:AD1024,ROW()-ROW($AD$1027)+1),"")</f>
        <v>0</v>
      </c>
      <c r="AE1620">
        <f>IFERROR(SMALL(AE346:AE1024,ROW()-ROW($AE$1027)+1),"")</f>
        <v>0</v>
      </c>
      <c r="AF1620">
        <f>IFERROR(SMALL(AF346:AF1024,ROW()-ROW($AF$1027)+1),"")</f>
        <v>0</v>
      </c>
      <c r="AG1620">
        <f>IFERROR(SMALL(AG346:AG1024,ROW()-ROW($AG$1027)+1),"")</f>
        <v>0</v>
      </c>
      <c r="AH1620">
        <f>IFERROR(SMALL(AH346:AH1024,ROW()-ROW($AH$1027)+1),"")</f>
        <v>0</v>
      </c>
      <c r="AI1620">
        <f>IFERROR(SMALL(AI346:AI1024,ROW()-ROW($AI$1027)+1),"")</f>
        <v>0</v>
      </c>
      <c r="AJ1620">
        <f>IFERROR(SMALL(AJ346:AJ1024,ROW()-ROW($AJ$1027)+1),"")</f>
        <v>0</v>
      </c>
      <c r="AM1620">
        <f>IFERROR(SMALL(AM346:AM1024,ROW()-ROW($AM$1027)+1),"")</f>
        <v>0</v>
      </c>
      <c r="AN1620">
        <f>IFERROR(SMALL(AN346:AN1024,ROW()-ROW($AN$1027)+1),"")</f>
        <v>0</v>
      </c>
      <c r="AO1620">
        <f>IFERROR(SMALL(AO346:AO1024,ROW()-ROW($AO$1027)+1),"")</f>
        <v>0</v>
      </c>
      <c r="AP1620">
        <f>IFERROR(SMALL(AP346:AP1024,ROW()-ROW($AP$1027)+1),"")</f>
        <v>0</v>
      </c>
      <c r="AQ1620">
        <f>IFERROR(SMALL(AQ346:AQ1024,ROW()-ROW($AQ$1027)+1),"")</f>
        <v>0</v>
      </c>
      <c r="AR1620">
        <f>IFERROR(SMALL(AR346:AR1024,ROW()-ROW($AR$1027)+1),"")</f>
        <v>0</v>
      </c>
      <c r="AS1620">
        <f>IFERROR(SMALL(AS346:AS1024,ROW()-ROW($AS$1027)+1),"")</f>
        <v>0</v>
      </c>
      <c r="AT1620">
        <f>IFERROR(SMALL(AT346:AT1024,ROW()-ROW($AT$1027)+1),"")</f>
        <v>0</v>
      </c>
      <c r="AU1620">
        <f>IFERROR(SMALL(AU346:AU1024,ROW()-ROW($AU$1027)+1),"")</f>
        <v>0</v>
      </c>
      <c r="AV1620">
        <f>IFERROR(SMALL(AV346:AV1024,ROW()-ROW($AV$1027)+1),"")</f>
        <v>0</v>
      </c>
      <c r="AW1620">
        <f>IFERROR(SMALL(AW346:AW1024,ROW()-ROW($AW$1027)+1),"")</f>
        <v>0</v>
      </c>
      <c r="AX1620">
        <f>IFERROR(SMALL(AX346:AX1024,ROW()-ROW($AX$1027)+1),"")</f>
        <v>0</v>
      </c>
      <c r="AY1620">
        <f>IFERROR(SMALL(AY346:AY1024,ROW()-ROW($AY$1027)+1),"")</f>
        <v>0</v>
      </c>
      <c r="AZ1620">
        <f>IFERROR(SMALL(AZ346:AZ1024,ROW()-ROW($AZ$1027)+1),"")</f>
        <v>0</v>
      </c>
      <c r="BA1620">
        <f>IFERROR(SMALL(BA346:BA1024,ROW()-ROW($BA$1027)+1),"")</f>
        <v>0</v>
      </c>
      <c r="BB1620">
        <f>IFERROR(SMALL(BB346:BB1024,ROW()-ROW($BB$1027)+1),"")</f>
        <v>0</v>
      </c>
      <c r="BC1620">
        <f>IFERROR(SMALL(BC346:BC1024,ROW()-ROW($BC$1027)+1),"")</f>
        <v>0</v>
      </c>
      <c r="BD1620">
        <f>IFERROR(SMALL(BD346:BD1024,ROW()-ROW($BD$1027)+1),"")</f>
        <v>0</v>
      </c>
      <c r="BE1620">
        <f>IFERROR(SMALL(BE346:BE1024,ROW()-ROW($BE$1027)+1),"")</f>
        <v>0</v>
      </c>
      <c r="BF1620">
        <f>IFERROR(SMALL(BF346:BF1024,ROW()-ROW($BF$1027)+1),"")</f>
        <v>0</v>
      </c>
      <c r="BG1620">
        <f>IFERROR(SMALL(BG346:BG1024,ROW()-ROW($BG$1027)+1),"")</f>
        <v>0</v>
      </c>
      <c r="BH1620">
        <f>IFERROR(SMALL(BH346:BH1024,ROW()-ROW($BH$1027)+1),"")</f>
        <v>0</v>
      </c>
      <c r="BI1620">
        <f>IFERROR(SMALL(BI346:BI1024,ROW()-ROW($BI$1027)+1),"")</f>
        <v>0</v>
      </c>
      <c r="BJ1620">
        <f>IFERROR(SMALL(BJ346:BJ1024,ROW()-ROW($BJ$1027)+1),"")</f>
        <v>0</v>
      </c>
      <c r="BK1620">
        <f>IFERROR(SMALL(BK346:BK1024,ROW()-ROW($BK$1027)+1),"")</f>
        <v>0</v>
      </c>
      <c r="BL1620">
        <f>IFERROR(SMALL(BL346:BL1024,ROW()-ROW($BL$1027)+1),"")</f>
        <v>0</v>
      </c>
      <c r="BM1620">
        <f>IFERROR(SMALL(BM346:BM1024,ROW()-ROW($BM$1027)+1),"")</f>
        <v>0</v>
      </c>
      <c r="BN1620">
        <f>IFERROR(SMALL(BN346:BN1024,ROW()-ROW($BN$1027)+1),"")</f>
        <v>0</v>
      </c>
      <c r="BO1620">
        <f>IFERROR(SMALL(BO346:BO1024,ROW()-ROW($BO$1027)+1),"")</f>
        <v>0</v>
      </c>
      <c r="BP1620">
        <f>IFERROR(SMALL(BP346:BP1024,ROW()-ROW($BP$1027)+1),"")</f>
        <v>0</v>
      </c>
      <c r="BQ1620">
        <f>IFERROR(SMALL(BQ346:BQ1024,ROW()-ROW($BQ$1027)+1),"")</f>
        <v>0</v>
      </c>
      <c r="BR1620">
        <f>IFERROR(SMALL(BR346:BR1024,ROW()-ROW($BR$1027)+1),"")</f>
        <v>0</v>
      </c>
    </row>
    <row r="1621" spans="5:70">
      <c r="E1621">
        <f>IFERROR(SMALL(E346:E1024,ROW()-ROW($E$1027)+1),"")</f>
        <v>0</v>
      </c>
      <c r="F1621">
        <f>IFERROR(SMALL(F346:F1024,ROW()-ROW($F$1027)+1),"")</f>
        <v>0</v>
      </c>
      <c r="G1621">
        <f>IFERROR(SMALL(G346:G1024,ROW()-ROW($G$1027)+1),"")</f>
        <v>0</v>
      </c>
      <c r="H1621">
        <f>IFERROR(SMALL(H346:H1024,ROW()-ROW($H$1027)+1),"")</f>
        <v>0</v>
      </c>
      <c r="I1621">
        <f>IFERROR(SMALL(I346:I1024,ROW()-ROW($I$1027)+1),"")</f>
        <v>0</v>
      </c>
      <c r="J1621">
        <f>IFERROR(SMALL(J346:J1024,ROW()-ROW($J$1027)+1),"")</f>
        <v>0</v>
      </c>
      <c r="K1621">
        <f>IFERROR(SMALL(K346:K1024,ROW()-ROW($K$1027)+1),"")</f>
        <v>0</v>
      </c>
      <c r="L1621">
        <f>IFERROR(SMALL(L346:L1024,ROW()-ROW($L$1027)+1),"")</f>
        <v>0</v>
      </c>
      <c r="M1621">
        <f>IFERROR(SMALL(M346:M1024,ROW()-ROW($M$1027)+1),"")</f>
        <v>0</v>
      </c>
      <c r="N1621">
        <f>IFERROR(SMALL(N346:N1024,ROW()-ROW($N$1027)+1),"")</f>
        <v>0</v>
      </c>
      <c r="O1621">
        <f>IFERROR(SMALL(O346:O1024,ROW()-ROW($O$1027)+1),"")</f>
        <v>0</v>
      </c>
      <c r="P1621">
        <f>IFERROR(SMALL(P346:P1024,ROW()-ROW($P$1027)+1),"")</f>
        <v>0</v>
      </c>
      <c r="Q1621">
        <f>IFERROR(SMALL(Q346:Q1024,ROW()-ROW($Q$1027)+1),"")</f>
        <v>0</v>
      </c>
      <c r="R1621">
        <f>IFERROR(SMALL(R346:R1024,ROW()-ROW($R$1027)+1),"")</f>
        <v>0</v>
      </c>
      <c r="S1621">
        <f>IFERROR(SMALL(S346:S1024,ROW()-ROW($S$1027)+1),"")</f>
        <v>0</v>
      </c>
      <c r="T1621">
        <f>IFERROR(SMALL(T346:T1024,ROW()-ROW($T$1027)+1),"")</f>
        <v>0</v>
      </c>
      <c r="U1621">
        <f>IFERROR(SMALL(U346:U1024,ROW()-ROW($U$1027)+1),"")</f>
        <v>0</v>
      </c>
      <c r="V1621">
        <f>IFERROR(SMALL(V346:V1024,ROW()-ROW($V$1027)+1),"")</f>
        <v>0</v>
      </c>
      <c r="W1621">
        <f>IFERROR(SMALL(W346:W1024,ROW()-ROW($W$1027)+1),"")</f>
        <v>0</v>
      </c>
      <c r="X1621">
        <f>IFERROR(SMALL(X346:X1024,ROW()-ROW($X$1027)+1),"")</f>
        <v>0</v>
      </c>
      <c r="Y1621">
        <f>IFERROR(SMALL(Y346:Y1024,ROW()-ROW($Y$1027)+1),"")</f>
        <v>0</v>
      </c>
      <c r="Z1621">
        <f>IFERROR(SMALL(Z346:Z1024,ROW()-ROW($Z$1027)+1),"")</f>
        <v>0</v>
      </c>
      <c r="AA1621">
        <f>IFERROR(SMALL(AA346:AA1024,ROW()-ROW($AA$1027)+1),"")</f>
        <v>0</v>
      </c>
      <c r="AB1621">
        <f>IFERROR(SMALL(AB346:AB1024,ROW()-ROW($AB$1027)+1),"")</f>
        <v>0</v>
      </c>
      <c r="AC1621">
        <f>IFERROR(SMALL(AC346:AC1024,ROW()-ROW($AC$1027)+1),"")</f>
        <v>0</v>
      </c>
      <c r="AD1621">
        <f>IFERROR(SMALL(AD346:AD1024,ROW()-ROW($AD$1027)+1),"")</f>
        <v>0</v>
      </c>
      <c r="AE1621">
        <f>IFERROR(SMALL(AE346:AE1024,ROW()-ROW($AE$1027)+1),"")</f>
        <v>0</v>
      </c>
      <c r="AF1621">
        <f>IFERROR(SMALL(AF346:AF1024,ROW()-ROW($AF$1027)+1),"")</f>
        <v>0</v>
      </c>
      <c r="AG1621">
        <f>IFERROR(SMALL(AG346:AG1024,ROW()-ROW($AG$1027)+1),"")</f>
        <v>0</v>
      </c>
      <c r="AH1621">
        <f>IFERROR(SMALL(AH346:AH1024,ROW()-ROW($AH$1027)+1),"")</f>
        <v>0</v>
      </c>
      <c r="AI1621">
        <f>IFERROR(SMALL(AI346:AI1024,ROW()-ROW($AI$1027)+1),"")</f>
        <v>0</v>
      </c>
      <c r="AJ1621">
        <f>IFERROR(SMALL(AJ346:AJ1024,ROW()-ROW($AJ$1027)+1),"")</f>
        <v>0</v>
      </c>
      <c r="AM1621">
        <f>IFERROR(SMALL(AM346:AM1024,ROW()-ROW($AM$1027)+1),"")</f>
        <v>0</v>
      </c>
      <c r="AN1621">
        <f>IFERROR(SMALL(AN346:AN1024,ROW()-ROW($AN$1027)+1),"")</f>
        <v>0</v>
      </c>
      <c r="AO1621">
        <f>IFERROR(SMALL(AO346:AO1024,ROW()-ROW($AO$1027)+1),"")</f>
        <v>0</v>
      </c>
      <c r="AP1621">
        <f>IFERROR(SMALL(AP346:AP1024,ROW()-ROW($AP$1027)+1),"")</f>
        <v>0</v>
      </c>
      <c r="AQ1621">
        <f>IFERROR(SMALL(AQ346:AQ1024,ROW()-ROW($AQ$1027)+1),"")</f>
        <v>0</v>
      </c>
      <c r="AR1621">
        <f>IFERROR(SMALL(AR346:AR1024,ROW()-ROW($AR$1027)+1),"")</f>
        <v>0</v>
      </c>
      <c r="AS1621">
        <f>IFERROR(SMALL(AS346:AS1024,ROW()-ROW($AS$1027)+1),"")</f>
        <v>0</v>
      </c>
      <c r="AT1621">
        <f>IFERROR(SMALL(AT346:AT1024,ROW()-ROW($AT$1027)+1),"")</f>
        <v>0</v>
      </c>
      <c r="AU1621">
        <f>IFERROR(SMALL(AU346:AU1024,ROW()-ROW($AU$1027)+1),"")</f>
        <v>0</v>
      </c>
      <c r="AV1621">
        <f>IFERROR(SMALL(AV346:AV1024,ROW()-ROW($AV$1027)+1),"")</f>
        <v>0</v>
      </c>
      <c r="AW1621">
        <f>IFERROR(SMALL(AW346:AW1024,ROW()-ROW($AW$1027)+1),"")</f>
        <v>0</v>
      </c>
      <c r="AX1621">
        <f>IFERROR(SMALL(AX346:AX1024,ROW()-ROW($AX$1027)+1),"")</f>
        <v>0</v>
      </c>
      <c r="AY1621">
        <f>IFERROR(SMALL(AY346:AY1024,ROW()-ROW($AY$1027)+1),"")</f>
        <v>0</v>
      </c>
      <c r="AZ1621">
        <f>IFERROR(SMALL(AZ346:AZ1024,ROW()-ROW($AZ$1027)+1),"")</f>
        <v>0</v>
      </c>
      <c r="BA1621">
        <f>IFERROR(SMALL(BA346:BA1024,ROW()-ROW($BA$1027)+1),"")</f>
        <v>0</v>
      </c>
      <c r="BB1621">
        <f>IFERROR(SMALL(BB346:BB1024,ROW()-ROW($BB$1027)+1),"")</f>
        <v>0</v>
      </c>
      <c r="BC1621">
        <f>IFERROR(SMALL(BC346:BC1024,ROW()-ROW($BC$1027)+1),"")</f>
        <v>0</v>
      </c>
      <c r="BD1621">
        <f>IFERROR(SMALL(BD346:BD1024,ROW()-ROW($BD$1027)+1),"")</f>
        <v>0</v>
      </c>
      <c r="BE1621">
        <f>IFERROR(SMALL(BE346:BE1024,ROW()-ROW($BE$1027)+1),"")</f>
        <v>0</v>
      </c>
      <c r="BF1621">
        <f>IFERROR(SMALL(BF346:BF1024,ROW()-ROW($BF$1027)+1),"")</f>
        <v>0</v>
      </c>
      <c r="BG1621">
        <f>IFERROR(SMALL(BG346:BG1024,ROW()-ROW($BG$1027)+1),"")</f>
        <v>0</v>
      </c>
      <c r="BH1621">
        <f>IFERROR(SMALL(BH346:BH1024,ROW()-ROW($BH$1027)+1),"")</f>
        <v>0</v>
      </c>
      <c r="BI1621">
        <f>IFERROR(SMALL(BI346:BI1024,ROW()-ROW($BI$1027)+1),"")</f>
        <v>0</v>
      </c>
      <c r="BJ1621">
        <f>IFERROR(SMALL(BJ346:BJ1024,ROW()-ROW($BJ$1027)+1),"")</f>
        <v>0</v>
      </c>
      <c r="BK1621">
        <f>IFERROR(SMALL(BK346:BK1024,ROW()-ROW($BK$1027)+1),"")</f>
        <v>0</v>
      </c>
      <c r="BL1621">
        <f>IFERROR(SMALL(BL346:BL1024,ROW()-ROW($BL$1027)+1),"")</f>
        <v>0</v>
      </c>
      <c r="BM1621">
        <f>IFERROR(SMALL(BM346:BM1024,ROW()-ROW($BM$1027)+1),"")</f>
        <v>0</v>
      </c>
      <c r="BN1621">
        <f>IFERROR(SMALL(BN346:BN1024,ROW()-ROW($BN$1027)+1),"")</f>
        <v>0</v>
      </c>
      <c r="BO1621">
        <f>IFERROR(SMALL(BO346:BO1024,ROW()-ROW($BO$1027)+1),"")</f>
        <v>0</v>
      </c>
      <c r="BP1621">
        <f>IFERROR(SMALL(BP346:BP1024,ROW()-ROW($BP$1027)+1),"")</f>
        <v>0</v>
      </c>
      <c r="BQ1621">
        <f>IFERROR(SMALL(BQ346:BQ1024,ROW()-ROW($BQ$1027)+1),"")</f>
        <v>0</v>
      </c>
      <c r="BR1621">
        <f>IFERROR(SMALL(BR346:BR1024,ROW()-ROW($BR$1027)+1),"")</f>
        <v>0</v>
      </c>
    </row>
    <row r="1622" spans="5:70">
      <c r="E1622">
        <f>IFERROR(SMALL(E346:E1024,ROW()-ROW($E$1027)+1),"")</f>
        <v>0</v>
      </c>
      <c r="F1622">
        <f>IFERROR(SMALL(F346:F1024,ROW()-ROW($F$1027)+1),"")</f>
        <v>0</v>
      </c>
      <c r="G1622">
        <f>IFERROR(SMALL(G346:G1024,ROW()-ROW($G$1027)+1),"")</f>
        <v>0</v>
      </c>
      <c r="H1622">
        <f>IFERROR(SMALL(H346:H1024,ROW()-ROW($H$1027)+1),"")</f>
        <v>0</v>
      </c>
      <c r="I1622">
        <f>IFERROR(SMALL(I346:I1024,ROW()-ROW($I$1027)+1),"")</f>
        <v>0</v>
      </c>
      <c r="J1622">
        <f>IFERROR(SMALL(J346:J1024,ROW()-ROW($J$1027)+1),"")</f>
        <v>0</v>
      </c>
      <c r="K1622">
        <f>IFERROR(SMALL(K346:K1024,ROW()-ROW($K$1027)+1),"")</f>
        <v>0</v>
      </c>
      <c r="L1622">
        <f>IFERROR(SMALL(L346:L1024,ROW()-ROW($L$1027)+1),"")</f>
        <v>0</v>
      </c>
      <c r="M1622">
        <f>IFERROR(SMALL(M346:M1024,ROW()-ROW($M$1027)+1),"")</f>
        <v>0</v>
      </c>
      <c r="N1622">
        <f>IFERROR(SMALL(N346:N1024,ROW()-ROW($N$1027)+1),"")</f>
        <v>0</v>
      </c>
      <c r="O1622">
        <f>IFERROR(SMALL(O346:O1024,ROW()-ROW($O$1027)+1),"")</f>
        <v>0</v>
      </c>
      <c r="P1622">
        <f>IFERROR(SMALL(P346:P1024,ROW()-ROW($P$1027)+1),"")</f>
        <v>0</v>
      </c>
      <c r="Q1622">
        <f>IFERROR(SMALL(Q346:Q1024,ROW()-ROW($Q$1027)+1),"")</f>
        <v>0</v>
      </c>
      <c r="R1622">
        <f>IFERROR(SMALL(R346:R1024,ROW()-ROW($R$1027)+1),"")</f>
        <v>0</v>
      </c>
      <c r="S1622">
        <f>IFERROR(SMALL(S346:S1024,ROW()-ROW($S$1027)+1),"")</f>
        <v>0</v>
      </c>
      <c r="T1622">
        <f>IFERROR(SMALL(T346:T1024,ROW()-ROW($T$1027)+1),"")</f>
        <v>0</v>
      </c>
      <c r="U1622">
        <f>IFERROR(SMALL(U346:U1024,ROW()-ROW($U$1027)+1),"")</f>
        <v>0</v>
      </c>
      <c r="V1622">
        <f>IFERROR(SMALL(V346:V1024,ROW()-ROW($V$1027)+1),"")</f>
        <v>0</v>
      </c>
      <c r="W1622">
        <f>IFERROR(SMALL(W346:W1024,ROW()-ROW($W$1027)+1),"")</f>
        <v>0</v>
      </c>
      <c r="X1622">
        <f>IFERROR(SMALL(X346:X1024,ROW()-ROW($X$1027)+1),"")</f>
        <v>0</v>
      </c>
      <c r="Y1622">
        <f>IFERROR(SMALL(Y346:Y1024,ROW()-ROW($Y$1027)+1),"")</f>
        <v>0</v>
      </c>
      <c r="Z1622">
        <f>IFERROR(SMALL(Z346:Z1024,ROW()-ROW($Z$1027)+1),"")</f>
        <v>0</v>
      </c>
      <c r="AA1622">
        <f>IFERROR(SMALL(AA346:AA1024,ROW()-ROW($AA$1027)+1),"")</f>
        <v>0</v>
      </c>
      <c r="AB1622">
        <f>IFERROR(SMALL(AB346:AB1024,ROW()-ROW($AB$1027)+1),"")</f>
        <v>0</v>
      </c>
      <c r="AC1622">
        <f>IFERROR(SMALL(AC346:AC1024,ROW()-ROW($AC$1027)+1),"")</f>
        <v>0</v>
      </c>
      <c r="AD1622">
        <f>IFERROR(SMALL(AD346:AD1024,ROW()-ROW($AD$1027)+1),"")</f>
        <v>0</v>
      </c>
      <c r="AE1622">
        <f>IFERROR(SMALL(AE346:AE1024,ROW()-ROW($AE$1027)+1),"")</f>
        <v>0</v>
      </c>
      <c r="AF1622">
        <f>IFERROR(SMALL(AF346:AF1024,ROW()-ROW($AF$1027)+1),"")</f>
        <v>0</v>
      </c>
      <c r="AG1622">
        <f>IFERROR(SMALL(AG346:AG1024,ROW()-ROW($AG$1027)+1),"")</f>
        <v>0</v>
      </c>
      <c r="AH1622">
        <f>IFERROR(SMALL(AH346:AH1024,ROW()-ROW($AH$1027)+1),"")</f>
        <v>0</v>
      </c>
      <c r="AI1622">
        <f>IFERROR(SMALL(AI346:AI1024,ROW()-ROW($AI$1027)+1),"")</f>
        <v>0</v>
      </c>
      <c r="AJ1622">
        <f>IFERROR(SMALL(AJ346:AJ1024,ROW()-ROW($AJ$1027)+1),"")</f>
        <v>0</v>
      </c>
      <c r="AM1622">
        <f>IFERROR(SMALL(AM346:AM1024,ROW()-ROW($AM$1027)+1),"")</f>
        <v>0</v>
      </c>
      <c r="AN1622">
        <f>IFERROR(SMALL(AN346:AN1024,ROW()-ROW($AN$1027)+1),"")</f>
        <v>0</v>
      </c>
      <c r="AO1622">
        <f>IFERROR(SMALL(AO346:AO1024,ROW()-ROW($AO$1027)+1),"")</f>
        <v>0</v>
      </c>
      <c r="AP1622">
        <f>IFERROR(SMALL(AP346:AP1024,ROW()-ROW($AP$1027)+1),"")</f>
        <v>0</v>
      </c>
      <c r="AQ1622">
        <f>IFERROR(SMALL(AQ346:AQ1024,ROW()-ROW($AQ$1027)+1),"")</f>
        <v>0</v>
      </c>
      <c r="AR1622">
        <f>IFERROR(SMALL(AR346:AR1024,ROW()-ROW($AR$1027)+1),"")</f>
        <v>0</v>
      </c>
      <c r="AS1622">
        <f>IFERROR(SMALL(AS346:AS1024,ROW()-ROW($AS$1027)+1),"")</f>
        <v>0</v>
      </c>
      <c r="AT1622">
        <f>IFERROR(SMALL(AT346:AT1024,ROW()-ROW($AT$1027)+1),"")</f>
        <v>0</v>
      </c>
      <c r="AU1622">
        <f>IFERROR(SMALL(AU346:AU1024,ROW()-ROW($AU$1027)+1),"")</f>
        <v>0</v>
      </c>
      <c r="AV1622">
        <f>IFERROR(SMALL(AV346:AV1024,ROW()-ROW($AV$1027)+1),"")</f>
        <v>0</v>
      </c>
      <c r="AW1622">
        <f>IFERROR(SMALL(AW346:AW1024,ROW()-ROW($AW$1027)+1),"")</f>
        <v>0</v>
      </c>
      <c r="AX1622">
        <f>IFERROR(SMALL(AX346:AX1024,ROW()-ROW($AX$1027)+1),"")</f>
        <v>0</v>
      </c>
      <c r="AY1622">
        <f>IFERROR(SMALL(AY346:AY1024,ROW()-ROW($AY$1027)+1),"")</f>
        <v>0</v>
      </c>
      <c r="AZ1622">
        <f>IFERROR(SMALL(AZ346:AZ1024,ROW()-ROW($AZ$1027)+1),"")</f>
        <v>0</v>
      </c>
      <c r="BA1622">
        <f>IFERROR(SMALL(BA346:BA1024,ROW()-ROW($BA$1027)+1),"")</f>
        <v>0</v>
      </c>
      <c r="BB1622">
        <f>IFERROR(SMALL(BB346:BB1024,ROW()-ROW($BB$1027)+1),"")</f>
        <v>0</v>
      </c>
      <c r="BC1622">
        <f>IFERROR(SMALL(BC346:BC1024,ROW()-ROW($BC$1027)+1),"")</f>
        <v>0</v>
      </c>
      <c r="BD1622">
        <f>IFERROR(SMALL(BD346:BD1024,ROW()-ROW($BD$1027)+1),"")</f>
        <v>0</v>
      </c>
      <c r="BE1622">
        <f>IFERROR(SMALL(BE346:BE1024,ROW()-ROW($BE$1027)+1),"")</f>
        <v>0</v>
      </c>
      <c r="BF1622">
        <f>IFERROR(SMALL(BF346:BF1024,ROW()-ROW($BF$1027)+1),"")</f>
        <v>0</v>
      </c>
      <c r="BG1622">
        <f>IFERROR(SMALL(BG346:BG1024,ROW()-ROW($BG$1027)+1),"")</f>
        <v>0</v>
      </c>
      <c r="BH1622">
        <f>IFERROR(SMALL(BH346:BH1024,ROW()-ROW($BH$1027)+1),"")</f>
        <v>0</v>
      </c>
      <c r="BI1622">
        <f>IFERROR(SMALL(BI346:BI1024,ROW()-ROW($BI$1027)+1),"")</f>
        <v>0</v>
      </c>
      <c r="BJ1622">
        <f>IFERROR(SMALL(BJ346:BJ1024,ROW()-ROW($BJ$1027)+1),"")</f>
        <v>0</v>
      </c>
      <c r="BK1622">
        <f>IFERROR(SMALL(BK346:BK1024,ROW()-ROW($BK$1027)+1),"")</f>
        <v>0</v>
      </c>
      <c r="BL1622">
        <f>IFERROR(SMALL(BL346:BL1024,ROW()-ROW($BL$1027)+1),"")</f>
        <v>0</v>
      </c>
      <c r="BM1622">
        <f>IFERROR(SMALL(BM346:BM1024,ROW()-ROW($BM$1027)+1),"")</f>
        <v>0</v>
      </c>
      <c r="BN1622">
        <f>IFERROR(SMALL(BN346:BN1024,ROW()-ROW($BN$1027)+1),"")</f>
        <v>0</v>
      </c>
      <c r="BO1622">
        <f>IFERROR(SMALL(BO346:BO1024,ROW()-ROW($BO$1027)+1),"")</f>
        <v>0</v>
      </c>
      <c r="BP1622">
        <f>IFERROR(SMALL(BP346:BP1024,ROW()-ROW($BP$1027)+1),"")</f>
        <v>0</v>
      </c>
      <c r="BQ1622">
        <f>IFERROR(SMALL(BQ346:BQ1024,ROW()-ROW($BQ$1027)+1),"")</f>
        <v>0</v>
      </c>
      <c r="BR1622">
        <f>IFERROR(SMALL(BR346:BR1024,ROW()-ROW($BR$1027)+1),"")</f>
        <v>0</v>
      </c>
    </row>
    <row r="1623" spans="5:70">
      <c r="E1623">
        <f>IFERROR(SMALL(E346:E1024,ROW()-ROW($E$1027)+1),"")</f>
        <v>0</v>
      </c>
      <c r="F1623">
        <f>IFERROR(SMALL(F346:F1024,ROW()-ROW($F$1027)+1),"")</f>
        <v>0</v>
      </c>
      <c r="G1623">
        <f>IFERROR(SMALL(G346:G1024,ROW()-ROW($G$1027)+1),"")</f>
        <v>0</v>
      </c>
      <c r="H1623">
        <f>IFERROR(SMALL(H346:H1024,ROW()-ROW($H$1027)+1),"")</f>
        <v>0</v>
      </c>
      <c r="I1623">
        <f>IFERROR(SMALL(I346:I1024,ROW()-ROW($I$1027)+1),"")</f>
        <v>0</v>
      </c>
      <c r="J1623">
        <f>IFERROR(SMALL(J346:J1024,ROW()-ROW($J$1027)+1),"")</f>
        <v>0</v>
      </c>
      <c r="K1623">
        <f>IFERROR(SMALL(K346:K1024,ROW()-ROW($K$1027)+1),"")</f>
        <v>0</v>
      </c>
      <c r="L1623">
        <f>IFERROR(SMALL(L346:L1024,ROW()-ROW($L$1027)+1),"")</f>
        <v>0</v>
      </c>
      <c r="M1623">
        <f>IFERROR(SMALL(M346:M1024,ROW()-ROW($M$1027)+1),"")</f>
        <v>0</v>
      </c>
      <c r="N1623">
        <f>IFERROR(SMALL(N346:N1024,ROW()-ROW($N$1027)+1),"")</f>
        <v>0</v>
      </c>
      <c r="O1623">
        <f>IFERROR(SMALL(O346:O1024,ROW()-ROW($O$1027)+1),"")</f>
        <v>0</v>
      </c>
      <c r="P1623">
        <f>IFERROR(SMALL(P346:P1024,ROW()-ROW($P$1027)+1),"")</f>
        <v>0</v>
      </c>
      <c r="Q1623">
        <f>IFERROR(SMALL(Q346:Q1024,ROW()-ROW($Q$1027)+1),"")</f>
        <v>0</v>
      </c>
      <c r="R1623">
        <f>IFERROR(SMALL(R346:R1024,ROW()-ROW($R$1027)+1),"")</f>
        <v>0</v>
      </c>
      <c r="S1623">
        <f>IFERROR(SMALL(S346:S1024,ROW()-ROW($S$1027)+1),"")</f>
        <v>0</v>
      </c>
      <c r="T1623">
        <f>IFERROR(SMALL(T346:T1024,ROW()-ROW($T$1027)+1),"")</f>
        <v>0</v>
      </c>
      <c r="U1623">
        <f>IFERROR(SMALL(U346:U1024,ROW()-ROW($U$1027)+1),"")</f>
        <v>0</v>
      </c>
      <c r="V1623">
        <f>IFERROR(SMALL(V346:V1024,ROW()-ROW($V$1027)+1),"")</f>
        <v>0</v>
      </c>
      <c r="W1623">
        <f>IFERROR(SMALL(W346:W1024,ROW()-ROW($W$1027)+1),"")</f>
        <v>0</v>
      </c>
      <c r="X1623">
        <f>IFERROR(SMALL(X346:X1024,ROW()-ROW($X$1027)+1),"")</f>
        <v>0</v>
      </c>
      <c r="Y1623">
        <f>IFERROR(SMALL(Y346:Y1024,ROW()-ROW($Y$1027)+1),"")</f>
        <v>0</v>
      </c>
      <c r="Z1623">
        <f>IFERROR(SMALL(Z346:Z1024,ROW()-ROW($Z$1027)+1),"")</f>
        <v>0</v>
      </c>
      <c r="AA1623">
        <f>IFERROR(SMALL(AA346:AA1024,ROW()-ROW($AA$1027)+1),"")</f>
        <v>0</v>
      </c>
      <c r="AB1623">
        <f>IFERROR(SMALL(AB346:AB1024,ROW()-ROW($AB$1027)+1),"")</f>
        <v>0</v>
      </c>
      <c r="AC1623">
        <f>IFERROR(SMALL(AC346:AC1024,ROW()-ROW($AC$1027)+1),"")</f>
        <v>0</v>
      </c>
      <c r="AD1623">
        <f>IFERROR(SMALL(AD346:AD1024,ROW()-ROW($AD$1027)+1),"")</f>
        <v>0</v>
      </c>
      <c r="AE1623">
        <f>IFERROR(SMALL(AE346:AE1024,ROW()-ROW($AE$1027)+1),"")</f>
        <v>0</v>
      </c>
      <c r="AF1623">
        <f>IFERROR(SMALL(AF346:AF1024,ROW()-ROW($AF$1027)+1),"")</f>
        <v>0</v>
      </c>
      <c r="AG1623">
        <f>IFERROR(SMALL(AG346:AG1024,ROW()-ROW($AG$1027)+1),"")</f>
        <v>0</v>
      </c>
      <c r="AH1623">
        <f>IFERROR(SMALL(AH346:AH1024,ROW()-ROW($AH$1027)+1),"")</f>
        <v>0</v>
      </c>
      <c r="AI1623">
        <f>IFERROR(SMALL(AI346:AI1024,ROW()-ROW($AI$1027)+1),"")</f>
        <v>0</v>
      </c>
      <c r="AJ1623">
        <f>IFERROR(SMALL(AJ346:AJ1024,ROW()-ROW($AJ$1027)+1),"")</f>
        <v>0</v>
      </c>
      <c r="AM1623">
        <f>IFERROR(SMALL(AM346:AM1024,ROW()-ROW($AM$1027)+1),"")</f>
        <v>0</v>
      </c>
      <c r="AN1623">
        <f>IFERROR(SMALL(AN346:AN1024,ROW()-ROW($AN$1027)+1),"")</f>
        <v>0</v>
      </c>
      <c r="AO1623">
        <f>IFERROR(SMALL(AO346:AO1024,ROW()-ROW($AO$1027)+1),"")</f>
        <v>0</v>
      </c>
      <c r="AP1623">
        <f>IFERROR(SMALL(AP346:AP1024,ROW()-ROW($AP$1027)+1),"")</f>
        <v>0</v>
      </c>
      <c r="AQ1623">
        <f>IFERROR(SMALL(AQ346:AQ1024,ROW()-ROW($AQ$1027)+1),"")</f>
        <v>0</v>
      </c>
      <c r="AR1623">
        <f>IFERROR(SMALL(AR346:AR1024,ROW()-ROW($AR$1027)+1),"")</f>
        <v>0</v>
      </c>
      <c r="AS1623">
        <f>IFERROR(SMALL(AS346:AS1024,ROW()-ROW($AS$1027)+1),"")</f>
        <v>0</v>
      </c>
      <c r="AT1623">
        <f>IFERROR(SMALL(AT346:AT1024,ROW()-ROW($AT$1027)+1),"")</f>
        <v>0</v>
      </c>
      <c r="AU1623">
        <f>IFERROR(SMALL(AU346:AU1024,ROW()-ROW($AU$1027)+1),"")</f>
        <v>0</v>
      </c>
      <c r="AV1623">
        <f>IFERROR(SMALL(AV346:AV1024,ROW()-ROW($AV$1027)+1),"")</f>
        <v>0</v>
      </c>
      <c r="AW1623">
        <f>IFERROR(SMALL(AW346:AW1024,ROW()-ROW($AW$1027)+1),"")</f>
        <v>0</v>
      </c>
      <c r="AX1623">
        <f>IFERROR(SMALL(AX346:AX1024,ROW()-ROW($AX$1027)+1),"")</f>
        <v>0</v>
      </c>
      <c r="AY1623">
        <f>IFERROR(SMALL(AY346:AY1024,ROW()-ROW($AY$1027)+1),"")</f>
        <v>0</v>
      </c>
      <c r="AZ1623">
        <f>IFERROR(SMALL(AZ346:AZ1024,ROW()-ROW($AZ$1027)+1),"")</f>
        <v>0</v>
      </c>
      <c r="BA1623">
        <f>IFERROR(SMALL(BA346:BA1024,ROW()-ROW($BA$1027)+1),"")</f>
        <v>0</v>
      </c>
      <c r="BB1623">
        <f>IFERROR(SMALL(BB346:BB1024,ROW()-ROW($BB$1027)+1),"")</f>
        <v>0</v>
      </c>
      <c r="BC1623">
        <f>IFERROR(SMALL(BC346:BC1024,ROW()-ROW($BC$1027)+1),"")</f>
        <v>0</v>
      </c>
      <c r="BD1623">
        <f>IFERROR(SMALL(BD346:BD1024,ROW()-ROW($BD$1027)+1),"")</f>
        <v>0</v>
      </c>
      <c r="BE1623">
        <f>IFERROR(SMALL(BE346:BE1024,ROW()-ROW($BE$1027)+1),"")</f>
        <v>0</v>
      </c>
      <c r="BF1623">
        <f>IFERROR(SMALL(BF346:BF1024,ROW()-ROW($BF$1027)+1),"")</f>
        <v>0</v>
      </c>
      <c r="BG1623">
        <f>IFERROR(SMALL(BG346:BG1024,ROW()-ROW($BG$1027)+1),"")</f>
        <v>0</v>
      </c>
      <c r="BH1623">
        <f>IFERROR(SMALL(BH346:BH1024,ROW()-ROW($BH$1027)+1),"")</f>
        <v>0</v>
      </c>
      <c r="BI1623">
        <f>IFERROR(SMALL(BI346:BI1024,ROW()-ROW($BI$1027)+1),"")</f>
        <v>0</v>
      </c>
      <c r="BJ1623">
        <f>IFERROR(SMALL(BJ346:BJ1024,ROW()-ROW($BJ$1027)+1),"")</f>
        <v>0</v>
      </c>
      <c r="BK1623">
        <f>IFERROR(SMALL(BK346:BK1024,ROW()-ROW($BK$1027)+1),"")</f>
        <v>0</v>
      </c>
      <c r="BL1623">
        <f>IFERROR(SMALL(BL346:BL1024,ROW()-ROW($BL$1027)+1),"")</f>
        <v>0</v>
      </c>
      <c r="BM1623">
        <f>IFERROR(SMALL(BM346:BM1024,ROW()-ROW($BM$1027)+1),"")</f>
        <v>0</v>
      </c>
      <c r="BN1623">
        <f>IFERROR(SMALL(BN346:BN1024,ROW()-ROW($BN$1027)+1),"")</f>
        <v>0</v>
      </c>
      <c r="BO1623">
        <f>IFERROR(SMALL(BO346:BO1024,ROW()-ROW($BO$1027)+1),"")</f>
        <v>0</v>
      </c>
      <c r="BP1623">
        <f>IFERROR(SMALL(BP346:BP1024,ROW()-ROW($BP$1027)+1),"")</f>
        <v>0</v>
      </c>
      <c r="BQ1623">
        <f>IFERROR(SMALL(BQ346:BQ1024,ROW()-ROW($BQ$1027)+1),"")</f>
        <v>0</v>
      </c>
      <c r="BR1623">
        <f>IFERROR(SMALL(BR346:BR1024,ROW()-ROW($BR$1027)+1),"")</f>
        <v>0</v>
      </c>
    </row>
    <row r="1624" spans="5:70">
      <c r="E1624">
        <f>IFERROR(SMALL(E346:E1024,ROW()-ROW($E$1027)+1),"")</f>
        <v>0</v>
      </c>
      <c r="F1624">
        <f>IFERROR(SMALL(F346:F1024,ROW()-ROW($F$1027)+1),"")</f>
        <v>0</v>
      </c>
      <c r="G1624">
        <f>IFERROR(SMALL(G346:G1024,ROW()-ROW($G$1027)+1),"")</f>
        <v>0</v>
      </c>
      <c r="H1624">
        <f>IFERROR(SMALL(H346:H1024,ROW()-ROW($H$1027)+1),"")</f>
        <v>0</v>
      </c>
      <c r="I1624">
        <f>IFERROR(SMALL(I346:I1024,ROW()-ROW($I$1027)+1),"")</f>
        <v>0</v>
      </c>
      <c r="J1624">
        <f>IFERROR(SMALL(J346:J1024,ROW()-ROW($J$1027)+1),"")</f>
        <v>0</v>
      </c>
      <c r="K1624">
        <f>IFERROR(SMALL(K346:K1024,ROW()-ROW($K$1027)+1),"")</f>
        <v>0</v>
      </c>
      <c r="L1624">
        <f>IFERROR(SMALL(L346:L1024,ROW()-ROW($L$1027)+1),"")</f>
        <v>0</v>
      </c>
      <c r="M1624">
        <f>IFERROR(SMALL(M346:M1024,ROW()-ROW($M$1027)+1),"")</f>
        <v>0</v>
      </c>
      <c r="N1624">
        <f>IFERROR(SMALL(N346:N1024,ROW()-ROW($N$1027)+1),"")</f>
        <v>0</v>
      </c>
      <c r="O1624">
        <f>IFERROR(SMALL(O346:O1024,ROW()-ROW($O$1027)+1),"")</f>
        <v>0</v>
      </c>
      <c r="P1624">
        <f>IFERROR(SMALL(P346:P1024,ROW()-ROW($P$1027)+1),"")</f>
        <v>0</v>
      </c>
      <c r="Q1624">
        <f>IFERROR(SMALL(Q346:Q1024,ROW()-ROW($Q$1027)+1),"")</f>
        <v>0</v>
      </c>
      <c r="R1624">
        <f>IFERROR(SMALL(R346:R1024,ROW()-ROW($R$1027)+1),"")</f>
        <v>0</v>
      </c>
      <c r="S1624">
        <f>IFERROR(SMALL(S346:S1024,ROW()-ROW($S$1027)+1),"")</f>
        <v>0</v>
      </c>
      <c r="T1624">
        <f>IFERROR(SMALL(T346:T1024,ROW()-ROW($T$1027)+1),"")</f>
        <v>0</v>
      </c>
      <c r="U1624">
        <f>IFERROR(SMALL(U346:U1024,ROW()-ROW($U$1027)+1),"")</f>
        <v>0</v>
      </c>
      <c r="V1624">
        <f>IFERROR(SMALL(V346:V1024,ROW()-ROW($V$1027)+1),"")</f>
        <v>0</v>
      </c>
      <c r="W1624">
        <f>IFERROR(SMALL(W346:W1024,ROW()-ROW($W$1027)+1),"")</f>
        <v>0</v>
      </c>
      <c r="X1624">
        <f>IFERROR(SMALL(X346:X1024,ROW()-ROW($X$1027)+1),"")</f>
        <v>0</v>
      </c>
      <c r="Y1624">
        <f>IFERROR(SMALL(Y346:Y1024,ROW()-ROW($Y$1027)+1),"")</f>
        <v>0</v>
      </c>
      <c r="Z1624">
        <f>IFERROR(SMALL(Z346:Z1024,ROW()-ROW($Z$1027)+1),"")</f>
        <v>0</v>
      </c>
      <c r="AA1624">
        <f>IFERROR(SMALL(AA346:AA1024,ROW()-ROW($AA$1027)+1),"")</f>
        <v>0</v>
      </c>
      <c r="AB1624">
        <f>IFERROR(SMALL(AB346:AB1024,ROW()-ROW($AB$1027)+1),"")</f>
        <v>0</v>
      </c>
      <c r="AC1624">
        <f>IFERROR(SMALL(AC346:AC1024,ROW()-ROW($AC$1027)+1),"")</f>
        <v>0</v>
      </c>
      <c r="AD1624">
        <f>IFERROR(SMALL(AD346:AD1024,ROW()-ROW($AD$1027)+1),"")</f>
        <v>0</v>
      </c>
      <c r="AE1624">
        <f>IFERROR(SMALL(AE346:AE1024,ROW()-ROW($AE$1027)+1),"")</f>
        <v>0</v>
      </c>
      <c r="AF1624">
        <f>IFERROR(SMALL(AF346:AF1024,ROW()-ROW($AF$1027)+1),"")</f>
        <v>0</v>
      </c>
      <c r="AG1624">
        <f>IFERROR(SMALL(AG346:AG1024,ROW()-ROW($AG$1027)+1),"")</f>
        <v>0</v>
      </c>
      <c r="AH1624">
        <f>IFERROR(SMALL(AH346:AH1024,ROW()-ROW($AH$1027)+1),"")</f>
        <v>0</v>
      </c>
      <c r="AI1624">
        <f>IFERROR(SMALL(AI346:AI1024,ROW()-ROW($AI$1027)+1),"")</f>
        <v>0</v>
      </c>
      <c r="AJ1624">
        <f>IFERROR(SMALL(AJ346:AJ1024,ROW()-ROW($AJ$1027)+1),"")</f>
        <v>0</v>
      </c>
      <c r="AM1624">
        <f>IFERROR(SMALL(AM346:AM1024,ROW()-ROW($AM$1027)+1),"")</f>
        <v>0</v>
      </c>
      <c r="AN1624">
        <f>IFERROR(SMALL(AN346:AN1024,ROW()-ROW($AN$1027)+1),"")</f>
        <v>0</v>
      </c>
      <c r="AO1624">
        <f>IFERROR(SMALL(AO346:AO1024,ROW()-ROW($AO$1027)+1),"")</f>
        <v>0</v>
      </c>
      <c r="AP1624">
        <f>IFERROR(SMALL(AP346:AP1024,ROW()-ROW($AP$1027)+1),"")</f>
        <v>0</v>
      </c>
      <c r="AQ1624">
        <f>IFERROR(SMALL(AQ346:AQ1024,ROW()-ROW($AQ$1027)+1),"")</f>
        <v>0</v>
      </c>
      <c r="AR1624">
        <f>IFERROR(SMALL(AR346:AR1024,ROW()-ROW($AR$1027)+1),"")</f>
        <v>0</v>
      </c>
      <c r="AS1624">
        <f>IFERROR(SMALL(AS346:AS1024,ROW()-ROW($AS$1027)+1),"")</f>
        <v>0</v>
      </c>
      <c r="AT1624">
        <f>IFERROR(SMALL(AT346:AT1024,ROW()-ROW($AT$1027)+1),"")</f>
        <v>0</v>
      </c>
      <c r="AU1624">
        <f>IFERROR(SMALL(AU346:AU1024,ROW()-ROW($AU$1027)+1),"")</f>
        <v>0</v>
      </c>
      <c r="AV1624">
        <f>IFERROR(SMALL(AV346:AV1024,ROW()-ROW($AV$1027)+1),"")</f>
        <v>0</v>
      </c>
      <c r="AW1624">
        <f>IFERROR(SMALL(AW346:AW1024,ROW()-ROW($AW$1027)+1),"")</f>
        <v>0</v>
      </c>
      <c r="AX1624">
        <f>IFERROR(SMALL(AX346:AX1024,ROW()-ROW($AX$1027)+1),"")</f>
        <v>0</v>
      </c>
      <c r="AY1624">
        <f>IFERROR(SMALL(AY346:AY1024,ROW()-ROW($AY$1027)+1),"")</f>
        <v>0</v>
      </c>
      <c r="AZ1624">
        <f>IFERROR(SMALL(AZ346:AZ1024,ROW()-ROW($AZ$1027)+1),"")</f>
        <v>0</v>
      </c>
      <c r="BA1624">
        <f>IFERROR(SMALL(BA346:BA1024,ROW()-ROW($BA$1027)+1),"")</f>
        <v>0</v>
      </c>
      <c r="BB1624">
        <f>IFERROR(SMALL(BB346:BB1024,ROW()-ROW($BB$1027)+1),"")</f>
        <v>0</v>
      </c>
      <c r="BC1624">
        <f>IFERROR(SMALL(BC346:BC1024,ROW()-ROW($BC$1027)+1),"")</f>
        <v>0</v>
      </c>
      <c r="BD1624">
        <f>IFERROR(SMALL(BD346:BD1024,ROW()-ROW($BD$1027)+1),"")</f>
        <v>0</v>
      </c>
      <c r="BE1624">
        <f>IFERROR(SMALL(BE346:BE1024,ROW()-ROW($BE$1027)+1),"")</f>
        <v>0</v>
      </c>
      <c r="BF1624">
        <f>IFERROR(SMALL(BF346:BF1024,ROW()-ROW($BF$1027)+1),"")</f>
        <v>0</v>
      </c>
      <c r="BG1624">
        <f>IFERROR(SMALL(BG346:BG1024,ROW()-ROW($BG$1027)+1),"")</f>
        <v>0</v>
      </c>
      <c r="BH1624">
        <f>IFERROR(SMALL(BH346:BH1024,ROW()-ROW($BH$1027)+1),"")</f>
        <v>0</v>
      </c>
      <c r="BI1624">
        <f>IFERROR(SMALL(BI346:BI1024,ROW()-ROW($BI$1027)+1),"")</f>
        <v>0</v>
      </c>
      <c r="BJ1624">
        <f>IFERROR(SMALL(BJ346:BJ1024,ROW()-ROW($BJ$1027)+1),"")</f>
        <v>0</v>
      </c>
      <c r="BK1624">
        <f>IFERROR(SMALL(BK346:BK1024,ROW()-ROW($BK$1027)+1),"")</f>
        <v>0</v>
      </c>
      <c r="BL1624">
        <f>IFERROR(SMALL(BL346:BL1024,ROW()-ROW($BL$1027)+1),"")</f>
        <v>0</v>
      </c>
      <c r="BM1624">
        <f>IFERROR(SMALL(BM346:BM1024,ROW()-ROW($BM$1027)+1),"")</f>
        <v>0</v>
      </c>
      <c r="BN1624">
        <f>IFERROR(SMALL(BN346:BN1024,ROW()-ROW($BN$1027)+1),"")</f>
        <v>0</v>
      </c>
      <c r="BO1624">
        <f>IFERROR(SMALL(BO346:BO1024,ROW()-ROW($BO$1027)+1),"")</f>
        <v>0</v>
      </c>
      <c r="BP1624">
        <f>IFERROR(SMALL(BP346:BP1024,ROW()-ROW($BP$1027)+1),"")</f>
        <v>0</v>
      </c>
      <c r="BQ1624">
        <f>IFERROR(SMALL(BQ346:BQ1024,ROW()-ROW($BQ$1027)+1),"")</f>
        <v>0</v>
      </c>
      <c r="BR1624">
        <f>IFERROR(SMALL(BR346:BR1024,ROW()-ROW($BR$1027)+1),"")</f>
        <v>0</v>
      </c>
    </row>
    <row r="1625" spans="5:70">
      <c r="E1625">
        <f>IFERROR(SMALL(E346:E1024,ROW()-ROW($E$1027)+1),"")</f>
        <v>0</v>
      </c>
      <c r="F1625">
        <f>IFERROR(SMALL(F346:F1024,ROW()-ROW($F$1027)+1),"")</f>
        <v>0</v>
      </c>
      <c r="G1625">
        <f>IFERROR(SMALL(G346:G1024,ROW()-ROW($G$1027)+1),"")</f>
        <v>0</v>
      </c>
      <c r="H1625">
        <f>IFERROR(SMALL(H346:H1024,ROW()-ROW($H$1027)+1),"")</f>
        <v>0</v>
      </c>
      <c r="I1625">
        <f>IFERROR(SMALL(I346:I1024,ROW()-ROW($I$1027)+1),"")</f>
        <v>0</v>
      </c>
      <c r="J1625">
        <f>IFERROR(SMALL(J346:J1024,ROW()-ROW($J$1027)+1),"")</f>
        <v>0</v>
      </c>
      <c r="K1625">
        <f>IFERROR(SMALL(K346:K1024,ROW()-ROW($K$1027)+1),"")</f>
        <v>0</v>
      </c>
      <c r="L1625">
        <f>IFERROR(SMALL(L346:L1024,ROW()-ROW($L$1027)+1),"")</f>
        <v>0</v>
      </c>
      <c r="M1625">
        <f>IFERROR(SMALL(M346:M1024,ROW()-ROW($M$1027)+1),"")</f>
        <v>0</v>
      </c>
      <c r="N1625">
        <f>IFERROR(SMALL(N346:N1024,ROW()-ROW($N$1027)+1),"")</f>
        <v>0</v>
      </c>
      <c r="O1625">
        <f>IFERROR(SMALL(O346:O1024,ROW()-ROW($O$1027)+1),"")</f>
        <v>0</v>
      </c>
      <c r="P1625">
        <f>IFERROR(SMALL(P346:P1024,ROW()-ROW($P$1027)+1),"")</f>
        <v>0</v>
      </c>
      <c r="Q1625">
        <f>IFERROR(SMALL(Q346:Q1024,ROW()-ROW($Q$1027)+1),"")</f>
        <v>0</v>
      </c>
      <c r="R1625">
        <f>IFERROR(SMALL(R346:R1024,ROW()-ROW($R$1027)+1),"")</f>
        <v>0</v>
      </c>
      <c r="S1625">
        <f>IFERROR(SMALL(S346:S1024,ROW()-ROW($S$1027)+1),"")</f>
        <v>0</v>
      </c>
      <c r="T1625">
        <f>IFERROR(SMALL(T346:T1024,ROW()-ROW($T$1027)+1),"")</f>
        <v>0</v>
      </c>
      <c r="U1625">
        <f>IFERROR(SMALL(U346:U1024,ROW()-ROW($U$1027)+1),"")</f>
        <v>0</v>
      </c>
      <c r="V1625">
        <f>IFERROR(SMALL(V346:V1024,ROW()-ROW($V$1027)+1),"")</f>
        <v>0</v>
      </c>
      <c r="W1625">
        <f>IFERROR(SMALL(W346:W1024,ROW()-ROW($W$1027)+1),"")</f>
        <v>0</v>
      </c>
      <c r="X1625">
        <f>IFERROR(SMALL(X346:X1024,ROW()-ROW($X$1027)+1),"")</f>
        <v>0</v>
      </c>
      <c r="Y1625">
        <f>IFERROR(SMALL(Y346:Y1024,ROW()-ROW($Y$1027)+1),"")</f>
        <v>0</v>
      </c>
      <c r="Z1625">
        <f>IFERROR(SMALL(Z346:Z1024,ROW()-ROW($Z$1027)+1),"")</f>
        <v>0</v>
      </c>
      <c r="AA1625">
        <f>IFERROR(SMALL(AA346:AA1024,ROW()-ROW($AA$1027)+1),"")</f>
        <v>0</v>
      </c>
      <c r="AB1625">
        <f>IFERROR(SMALL(AB346:AB1024,ROW()-ROW($AB$1027)+1),"")</f>
        <v>0</v>
      </c>
      <c r="AC1625">
        <f>IFERROR(SMALL(AC346:AC1024,ROW()-ROW($AC$1027)+1),"")</f>
        <v>0</v>
      </c>
      <c r="AD1625">
        <f>IFERROR(SMALL(AD346:AD1024,ROW()-ROW($AD$1027)+1),"")</f>
        <v>0</v>
      </c>
      <c r="AE1625">
        <f>IFERROR(SMALL(AE346:AE1024,ROW()-ROW($AE$1027)+1),"")</f>
        <v>0</v>
      </c>
      <c r="AF1625">
        <f>IFERROR(SMALL(AF346:AF1024,ROW()-ROW($AF$1027)+1),"")</f>
        <v>0</v>
      </c>
      <c r="AG1625">
        <f>IFERROR(SMALL(AG346:AG1024,ROW()-ROW($AG$1027)+1),"")</f>
        <v>0</v>
      </c>
      <c r="AH1625">
        <f>IFERROR(SMALL(AH346:AH1024,ROW()-ROW($AH$1027)+1),"")</f>
        <v>0</v>
      </c>
      <c r="AI1625">
        <f>IFERROR(SMALL(AI346:AI1024,ROW()-ROW($AI$1027)+1),"")</f>
        <v>0</v>
      </c>
      <c r="AJ1625">
        <f>IFERROR(SMALL(AJ346:AJ1024,ROW()-ROW($AJ$1027)+1),"")</f>
        <v>0</v>
      </c>
      <c r="AM1625">
        <f>IFERROR(SMALL(AM346:AM1024,ROW()-ROW($AM$1027)+1),"")</f>
        <v>0</v>
      </c>
      <c r="AN1625">
        <f>IFERROR(SMALL(AN346:AN1024,ROW()-ROW($AN$1027)+1),"")</f>
        <v>0</v>
      </c>
      <c r="AO1625">
        <f>IFERROR(SMALL(AO346:AO1024,ROW()-ROW($AO$1027)+1),"")</f>
        <v>0</v>
      </c>
      <c r="AP1625">
        <f>IFERROR(SMALL(AP346:AP1024,ROW()-ROW($AP$1027)+1),"")</f>
        <v>0</v>
      </c>
      <c r="AQ1625">
        <f>IFERROR(SMALL(AQ346:AQ1024,ROW()-ROW($AQ$1027)+1),"")</f>
        <v>0</v>
      </c>
      <c r="AR1625">
        <f>IFERROR(SMALL(AR346:AR1024,ROW()-ROW($AR$1027)+1),"")</f>
        <v>0</v>
      </c>
      <c r="AS1625">
        <f>IFERROR(SMALL(AS346:AS1024,ROW()-ROW($AS$1027)+1),"")</f>
        <v>0</v>
      </c>
      <c r="AT1625">
        <f>IFERROR(SMALL(AT346:AT1024,ROW()-ROW($AT$1027)+1),"")</f>
        <v>0</v>
      </c>
      <c r="AU1625">
        <f>IFERROR(SMALL(AU346:AU1024,ROW()-ROW($AU$1027)+1),"")</f>
        <v>0</v>
      </c>
      <c r="AV1625">
        <f>IFERROR(SMALL(AV346:AV1024,ROW()-ROW($AV$1027)+1),"")</f>
        <v>0</v>
      </c>
      <c r="AW1625">
        <f>IFERROR(SMALL(AW346:AW1024,ROW()-ROW($AW$1027)+1),"")</f>
        <v>0</v>
      </c>
      <c r="AX1625">
        <f>IFERROR(SMALL(AX346:AX1024,ROW()-ROW($AX$1027)+1),"")</f>
        <v>0</v>
      </c>
      <c r="AY1625">
        <f>IFERROR(SMALL(AY346:AY1024,ROW()-ROW($AY$1027)+1),"")</f>
        <v>0</v>
      </c>
      <c r="AZ1625">
        <f>IFERROR(SMALL(AZ346:AZ1024,ROW()-ROW($AZ$1027)+1),"")</f>
        <v>0</v>
      </c>
      <c r="BA1625">
        <f>IFERROR(SMALL(BA346:BA1024,ROW()-ROW($BA$1027)+1),"")</f>
        <v>0</v>
      </c>
      <c r="BB1625">
        <f>IFERROR(SMALL(BB346:BB1024,ROW()-ROW($BB$1027)+1),"")</f>
        <v>0</v>
      </c>
      <c r="BC1625">
        <f>IFERROR(SMALL(BC346:BC1024,ROW()-ROW($BC$1027)+1),"")</f>
        <v>0</v>
      </c>
      <c r="BD1625">
        <f>IFERROR(SMALL(BD346:BD1024,ROW()-ROW($BD$1027)+1),"")</f>
        <v>0</v>
      </c>
      <c r="BE1625">
        <f>IFERROR(SMALL(BE346:BE1024,ROW()-ROW($BE$1027)+1),"")</f>
        <v>0</v>
      </c>
      <c r="BF1625">
        <f>IFERROR(SMALL(BF346:BF1024,ROW()-ROW($BF$1027)+1),"")</f>
        <v>0</v>
      </c>
      <c r="BG1625">
        <f>IFERROR(SMALL(BG346:BG1024,ROW()-ROW($BG$1027)+1),"")</f>
        <v>0</v>
      </c>
      <c r="BH1625">
        <f>IFERROR(SMALL(BH346:BH1024,ROW()-ROW($BH$1027)+1),"")</f>
        <v>0</v>
      </c>
      <c r="BI1625">
        <f>IFERROR(SMALL(BI346:BI1024,ROW()-ROW($BI$1027)+1),"")</f>
        <v>0</v>
      </c>
      <c r="BJ1625">
        <f>IFERROR(SMALL(BJ346:BJ1024,ROW()-ROW($BJ$1027)+1),"")</f>
        <v>0</v>
      </c>
      <c r="BK1625">
        <f>IFERROR(SMALL(BK346:BK1024,ROW()-ROW($BK$1027)+1),"")</f>
        <v>0</v>
      </c>
      <c r="BL1625">
        <f>IFERROR(SMALL(BL346:BL1024,ROW()-ROW($BL$1027)+1),"")</f>
        <v>0</v>
      </c>
      <c r="BM1625">
        <f>IFERROR(SMALL(BM346:BM1024,ROW()-ROW($BM$1027)+1),"")</f>
        <v>0</v>
      </c>
      <c r="BN1625">
        <f>IFERROR(SMALL(BN346:BN1024,ROW()-ROW($BN$1027)+1),"")</f>
        <v>0</v>
      </c>
      <c r="BO1625">
        <f>IFERROR(SMALL(BO346:BO1024,ROW()-ROW($BO$1027)+1),"")</f>
        <v>0</v>
      </c>
      <c r="BP1625">
        <f>IFERROR(SMALL(BP346:BP1024,ROW()-ROW($BP$1027)+1),"")</f>
        <v>0</v>
      </c>
      <c r="BQ1625">
        <f>IFERROR(SMALL(BQ346:BQ1024,ROW()-ROW($BQ$1027)+1),"")</f>
        <v>0</v>
      </c>
      <c r="BR1625">
        <f>IFERROR(SMALL(BR346:BR1024,ROW()-ROW($BR$1027)+1),"")</f>
        <v>0</v>
      </c>
    </row>
    <row r="1626" spans="5:70">
      <c r="E1626">
        <f>IFERROR(SMALL(E346:E1024,ROW()-ROW($E$1027)+1),"")</f>
        <v>0</v>
      </c>
      <c r="F1626">
        <f>IFERROR(SMALL(F346:F1024,ROW()-ROW($F$1027)+1),"")</f>
        <v>0</v>
      </c>
      <c r="G1626">
        <f>IFERROR(SMALL(G346:G1024,ROW()-ROW($G$1027)+1),"")</f>
        <v>0</v>
      </c>
      <c r="H1626">
        <f>IFERROR(SMALL(H346:H1024,ROW()-ROW($H$1027)+1),"")</f>
        <v>0</v>
      </c>
      <c r="I1626">
        <f>IFERROR(SMALL(I346:I1024,ROW()-ROW($I$1027)+1),"")</f>
        <v>0</v>
      </c>
      <c r="J1626">
        <f>IFERROR(SMALL(J346:J1024,ROW()-ROW($J$1027)+1),"")</f>
        <v>0</v>
      </c>
      <c r="K1626">
        <f>IFERROR(SMALL(K346:K1024,ROW()-ROW($K$1027)+1),"")</f>
        <v>0</v>
      </c>
      <c r="L1626">
        <f>IFERROR(SMALL(L346:L1024,ROW()-ROW($L$1027)+1),"")</f>
        <v>0</v>
      </c>
      <c r="M1626">
        <f>IFERROR(SMALL(M346:M1024,ROW()-ROW($M$1027)+1),"")</f>
        <v>0</v>
      </c>
      <c r="N1626">
        <f>IFERROR(SMALL(N346:N1024,ROW()-ROW($N$1027)+1),"")</f>
        <v>0</v>
      </c>
      <c r="O1626">
        <f>IFERROR(SMALL(O346:O1024,ROW()-ROW($O$1027)+1),"")</f>
        <v>0</v>
      </c>
      <c r="P1626">
        <f>IFERROR(SMALL(P346:P1024,ROW()-ROW($P$1027)+1),"")</f>
        <v>0</v>
      </c>
      <c r="Q1626">
        <f>IFERROR(SMALL(Q346:Q1024,ROW()-ROW($Q$1027)+1),"")</f>
        <v>0</v>
      </c>
      <c r="R1626">
        <f>IFERROR(SMALL(R346:R1024,ROW()-ROW($R$1027)+1),"")</f>
        <v>0</v>
      </c>
      <c r="S1626">
        <f>IFERROR(SMALL(S346:S1024,ROW()-ROW($S$1027)+1),"")</f>
        <v>0</v>
      </c>
      <c r="T1626">
        <f>IFERROR(SMALL(T346:T1024,ROW()-ROW($T$1027)+1),"")</f>
        <v>0</v>
      </c>
      <c r="U1626">
        <f>IFERROR(SMALL(U346:U1024,ROW()-ROW($U$1027)+1),"")</f>
        <v>0</v>
      </c>
      <c r="V1626">
        <f>IFERROR(SMALL(V346:V1024,ROW()-ROW($V$1027)+1),"")</f>
        <v>0</v>
      </c>
      <c r="W1626">
        <f>IFERROR(SMALL(W346:W1024,ROW()-ROW($W$1027)+1),"")</f>
        <v>0</v>
      </c>
      <c r="X1626">
        <f>IFERROR(SMALL(X346:X1024,ROW()-ROW($X$1027)+1),"")</f>
        <v>0</v>
      </c>
      <c r="Y1626">
        <f>IFERROR(SMALL(Y346:Y1024,ROW()-ROW($Y$1027)+1),"")</f>
        <v>0</v>
      </c>
      <c r="Z1626">
        <f>IFERROR(SMALL(Z346:Z1024,ROW()-ROW($Z$1027)+1),"")</f>
        <v>0</v>
      </c>
      <c r="AA1626">
        <f>IFERROR(SMALL(AA346:AA1024,ROW()-ROW($AA$1027)+1),"")</f>
        <v>0</v>
      </c>
      <c r="AB1626">
        <f>IFERROR(SMALL(AB346:AB1024,ROW()-ROW($AB$1027)+1),"")</f>
        <v>0</v>
      </c>
      <c r="AC1626">
        <f>IFERROR(SMALL(AC346:AC1024,ROW()-ROW($AC$1027)+1),"")</f>
        <v>0</v>
      </c>
      <c r="AD1626">
        <f>IFERROR(SMALL(AD346:AD1024,ROW()-ROW($AD$1027)+1),"")</f>
        <v>0</v>
      </c>
      <c r="AE1626">
        <f>IFERROR(SMALL(AE346:AE1024,ROW()-ROW($AE$1027)+1),"")</f>
        <v>0</v>
      </c>
      <c r="AF1626">
        <f>IFERROR(SMALL(AF346:AF1024,ROW()-ROW($AF$1027)+1),"")</f>
        <v>0</v>
      </c>
      <c r="AG1626">
        <f>IFERROR(SMALL(AG346:AG1024,ROW()-ROW($AG$1027)+1),"")</f>
        <v>0</v>
      </c>
      <c r="AH1626">
        <f>IFERROR(SMALL(AH346:AH1024,ROW()-ROW($AH$1027)+1),"")</f>
        <v>0</v>
      </c>
      <c r="AI1626">
        <f>IFERROR(SMALL(AI346:AI1024,ROW()-ROW($AI$1027)+1),"")</f>
        <v>0</v>
      </c>
      <c r="AJ1626">
        <f>IFERROR(SMALL(AJ346:AJ1024,ROW()-ROW($AJ$1027)+1),"")</f>
        <v>0</v>
      </c>
      <c r="AM1626">
        <f>IFERROR(SMALL(AM346:AM1024,ROW()-ROW($AM$1027)+1),"")</f>
        <v>0</v>
      </c>
      <c r="AN1626">
        <f>IFERROR(SMALL(AN346:AN1024,ROW()-ROW($AN$1027)+1),"")</f>
        <v>0</v>
      </c>
      <c r="AO1626">
        <f>IFERROR(SMALL(AO346:AO1024,ROW()-ROW($AO$1027)+1),"")</f>
        <v>0</v>
      </c>
      <c r="AP1626">
        <f>IFERROR(SMALL(AP346:AP1024,ROW()-ROW($AP$1027)+1),"")</f>
        <v>0</v>
      </c>
      <c r="AQ1626">
        <f>IFERROR(SMALL(AQ346:AQ1024,ROW()-ROW($AQ$1027)+1),"")</f>
        <v>0</v>
      </c>
      <c r="AR1626">
        <f>IFERROR(SMALL(AR346:AR1024,ROW()-ROW($AR$1027)+1),"")</f>
        <v>0</v>
      </c>
      <c r="AS1626">
        <f>IFERROR(SMALL(AS346:AS1024,ROW()-ROW($AS$1027)+1),"")</f>
        <v>0</v>
      </c>
      <c r="AT1626">
        <f>IFERROR(SMALL(AT346:AT1024,ROW()-ROW($AT$1027)+1),"")</f>
        <v>0</v>
      </c>
      <c r="AU1626">
        <f>IFERROR(SMALL(AU346:AU1024,ROW()-ROW($AU$1027)+1),"")</f>
        <v>0</v>
      </c>
      <c r="AV1626">
        <f>IFERROR(SMALL(AV346:AV1024,ROW()-ROW($AV$1027)+1),"")</f>
        <v>0</v>
      </c>
      <c r="AW1626">
        <f>IFERROR(SMALL(AW346:AW1024,ROW()-ROW($AW$1027)+1),"")</f>
        <v>0</v>
      </c>
      <c r="AX1626">
        <f>IFERROR(SMALL(AX346:AX1024,ROW()-ROW($AX$1027)+1),"")</f>
        <v>0</v>
      </c>
      <c r="AY1626">
        <f>IFERROR(SMALL(AY346:AY1024,ROW()-ROW($AY$1027)+1),"")</f>
        <v>0</v>
      </c>
      <c r="AZ1626">
        <f>IFERROR(SMALL(AZ346:AZ1024,ROW()-ROW($AZ$1027)+1),"")</f>
        <v>0</v>
      </c>
      <c r="BA1626">
        <f>IFERROR(SMALL(BA346:BA1024,ROW()-ROW($BA$1027)+1),"")</f>
        <v>0</v>
      </c>
      <c r="BB1626">
        <f>IFERROR(SMALL(BB346:BB1024,ROW()-ROW($BB$1027)+1),"")</f>
        <v>0</v>
      </c>
      <c r="BC1626">
        <f>IFERROR(SMALL(BC346:BC1024,ROW()-ROW($BC$1027)+1),"")</f>
        <v>0</v>
      </c>
      <c r="BD1626">
        <f>IFERROR(SMALL(BD346:BD1024,ROW()-ROW($BD$1027)+1),"")</f>
        <v>0</v>
      </c>
      <c r="BE1626">
        <f>IFERROR(SMALL(BE346:BE1024,ROW()-ROW($BE$1027)+1),"")</f>
        <v>0</v>
      </c>
      <c r="BF1626">
        <f>IFERROR(SMALL(BF346:BF1024,ROW()-ROW($BF$1027)+1),"")</f>
        <v>0</v>
      </c>
      <c r="BG1626">
        <f>IFERROR(SMALL(BG346:BG1024,ROW()-ROW($BG$1027)+1),"")</f>
        <v>0</v>
      </c>
      <c r="BH1626">
        <f>IFERROR(SMALL(BH346:BH1024,ROW()-ROW($BH$1027)+1),"")</f>
        <v>0</v>
      </c>
      <c r="BI1626">
        <f>IFERROR(SMALL(BI346:BI1024,ROW()-ROW($BI$1027)+1),"")</f>
        <v>0</v>
      </c>
      <c r="BJ1626">
        <f>IFERROR(SMALL(BJ346:BJ1024,ROW()-ROW($BJ$1027)+1),"")</f>
        <v>0</v>
      </c>
      <c r="BK1626">
        <f>IFERROR(SMALL(BK346:BK1024,ROW()-ROW($BK$1027)+1),"")</f>
        <v>0</v>
      </c>
      <c r="BL1626">
        <f>IFERROR(SMALL(BL346:BL1024,ROW()-ROW($BL$1027)+1),"")</f>
        <v>0</v>
      </c>
      <c r="BM1626">
        <f>IFERROR(SMALL(BM346:BM1024,ROW()-ROW($BM$1027)+1),"")</f>
        <v>0</v>
      </c>
      <c r="BN1626">
        <f>IFERROR(SMALL(BN346:BN1024,ROW()-ROW($BN$1027)+1),"")</f>
        <v>0</v>
      </c>
      <c r="BO1626">
        <f>IFERROR(SMALL(BO346:BO1024,ROW()-ROW($BO$1027)+1),"")</f>
        <v>0</v>
      </c>
      <c r="BP1626">
        <f>IFERROR(SMALL(BP346:BP1024,ROW()-ROW($BP$1027)+1),"")</f>
        <v>0</v>
      </c>
      <c r="BQ1626">
        <f>IFERROR(SMALL(BQ346:BQ1024,ROW()-ROW($BQ$1027)+1),"")</f>
        <v>0</v>
      </c>
      <c r="BR1626">
        <f>IFERROR(SMALL(BR346:BR1024,ROW()-ROW($BR$1027)+1),"")</f>
        <v>0</v>
      </c>
    </row>
    <row r="1627" spans="5:70">
      <c r="E1627">
        <f>IFERROR(SMALL(E346:E1024,ROW()-ROW($E$1027)+1),"")</f>
        <v>0</v>
      </c>
      <c r="F1627">
        <f>IFERROR(SMALL(F346:F1024,ROW()-ROW($F$1027)+1),"")</f>
        <v>0</v>
      </c>
      <c r="G1627">
        <f>IFERROR(SMALL(G346:G1024,ROW()-ROW($G$1027)+1),"")</f>
        <v>0</v>
      </c>
      <c r="H1627">
        <f>IFERROR(SMALL(H346:H1024,ROW()-ROW($H$1027)+1),"")</f>
        <v>0</v>
      </c>
      <c r="I1627">
        <f>IFERROR(SMALL(I346:I1024,ROW()-ROW($I$1027)+1),"")</f>
        <v>0</v>
      </c>
      <c r="J1627">
        <f>IFERROR(SMALL(J346:J1024,ROW()-ROW($J$1027)+1),"")</f>
        <v>0</v>
      </c>
      <c r="K1627">
        <f>IFERROR(SMALL(K346:K1024,ROW()-ROW($K$1027)+1),"")</f>
        <v>0</v>
      </c>
      <c r="L1627">
        <f>IFERROR(SMALL(L346:L1024,ROW()-ROW($L$1027)+1),"")</f>
        <v>0</v>
      </c>
      <c r="M1627">
        <f>IFERROR(SMALL(M346:M1024,ROW()-ROW($M$1027)+1),"")</f>
        <v>0</v>
      </c>
      <c r="N1627">
        <f>IFERROR(SMALL(N346:N1024,ROW()-ROW($N$1027)+1),"")</f>
        <v>0</v>
      </c>
      <c r="O1627">
        <f>IFERROR(SMALL(O346:O1024,ROW()-ROW($O$1027)+1),"")</f>
        <v>0</v>
      </c>
      <c r="P1627">
        <f>IFERROR(SMALL(P346:P1024,ROW()-ROW($P$1027)+1),"")</f>
        <v>0</v>
      </c>
      <c r="Q1627">
        <f>IFERROR(SMALL(Q346:Q1024,ROW()-ROW($Q$1027)+1),"")</f>
        <v>0</v>
      </c>
      <c r="R1627">
        <f>IFERROR(SMALL(R346:R1024,ROW()-ROW($R$1027)+1),"")</f>
        <v>0</v>
      </c>
      <c r="S1627">
        <f>IFERROR(SMALL(S346:S1024,ROW()-ROW($S$1027)+1),"")</f>
        <v>0</v>
      </c>
      <c r="T1627">
        <f>IFERROR(SMALL(T346:T1024,ROW()-ROW($T$1027)+1),"")</f>
        <v>0</v>
      </c>
      <c r="U1627">
        <f>IFERROR(SMALL(U346:U1024,ROW()-ROW($U$1027)+1),"")</f>
        <v>0</v>
      </c>
      <c r="V1627">
        <f>IFERROR(SMALL(V346:V1024,ROW()-ROW($V$1027)+1),"")</f>
        <v>0</v>
      </c>
      <c r="W1627">
        <f>IFERROR(SMALL(W346:W1024,ROW()-ROW($W$1027)+1),"")</f>
        <v>0</v>
      </c>
      <c r="X1627">
        <f>IFERROR(SMALL(X346:X1024,ROW()-ROW($X$1027)+1),"")</f>
        <v>0</v>
      </c>
      <c r="Y1627">
        <f>IFERROR(SMALL(Y346:Y1024,ROW()-ROW($Y$1027)+1),"")</f>
        <v>0</v>
      </c>
      <c r="Z1627">
        <f>IFERROR(SMALL(Z346:Z1024,ROW()-ROW($Z$1027)+1),"")</f>
        <v>0</v>
      </c>
      <c r="AA1627">
        <f>IFERROR(SMALL(AA346:AA1024,ROW()-ROW($AA$1027)+1),"")</f>
        <v>0</v>
      </c>
      <c r="AB1627">
        <f>IFERROR(SMALL(AB346:AB1024,ROW()-ROW($AB$1027)+1),"")</f>
        <v>0</v>
      </c>
      <c r="AC1627">
        <f>IFERROR(SMALL(AC346:AC1024,ROW()-ROW($AC$1027)+1),"")</f>
        <v>0</v>
      </c>
      <c r="AD1627">
        <f>IFERROR(SMALL(AD346:AD1024,ROW()-ROW($AD$1027)+1),"")</f>
        <v>0</v>
      </c>
      <c r="AE1627">
        <f>IFERROR(SMALL(AE346:AE1024,ROW()-ROW($AE$1027)+1),"")</f>
        <v>0</v>
      </c>
      <c r="AF1627">
        <f>IFERROR(SMALL(AF346:AF1024,ROW()-ROW($AF$1027)+1),"")</f>
        <v>0</v>
      </c>
      <c r="AG1627">
        <f>IFERROR(SMALL(AG346:AG1024,ROW()-ROW($AG$1027)+1),"")</f>
        <v>0</v>
      </c>
      <c r="AH1627">
        <f>IFERROR(SMALL(AH346:AH1024,ROW()-ROW($AH$1027)+1),"")</f>
        <v>0</v>
      </c>
      <c r="AI1627">
        <f>IFERROR(SMALL(AI346:AI1024,ROW()-ROW($AI$1027)+1),"")</f>
        <v>0</v>
      </c>
      <c r="AJ1627">
        <f>IFERROR(SMALL(AJ346:AJ1024,ROW()-ROW($AJ$1027)+1),"")</f>
        <v>0</v>
      </c>
      <c r="AM1627">
        <f>IFERROR(SMALL(AM346:AM1024,ROW()-ROW($AM$1027)+1),"")</f>
        <v>0</v>
      </c>
      <c r="AN1627">
        <f>IFERROR(SMALL(AN346:AN1024,ROW()-ROW($AN$1027)+1),"")</f>
        <v>0</v>
      </c>
      <c r="AO1627">
        <f>IFERROR(SMALL(AO346:AO1024,ROW()-ROW($AO$1027)+1),"")</f>
        <v>0</v>
      </c>
      <c r="AP1627">
        <f>IFERROR(SMALL(AP346:AP1024,ROW()-ROW($AP$1027)+1),"")</f>
        <v>0</v>
      </c>
      <c r="AQ1627">
        <f>IFERROR(SMALL(AQ346:AQ1024,ROW()-ROW($AQ$1027)+1),"")</f>
        <v>0</v>
      </c>
      <c r="AR1627">
        <f>IFERROR(SMALL(AR346:AR1024,ROW()-ROW($AR$1027)+1),"")</f>
        <v>0</v>
      </c>
      <c r="AS1627">
        <f>IFERROR(SMALL(AS346:AS1024,ROW()-ROW($AS$1027)+1),"")</f>
        <v>0</v>
      </c>
      <c r="AT1627">
        <f>IFERROR(SMALL(AT346:AT1024,ROW()-ROW($AT$1027)+1),"")</f>
        <v>0</v>
      </c>
      <c r="AU1627">
        <f>IFERROR(SMALL(AU346:AU1024,ROW()-ROW($AU$1027)+1),"")</f>
        <v>0</v>
      </c>
      <c r="AV1627">
        <f>IFERROR(SMALL(AV346:AV1024,ROW()-ROW($AV$1027)+1),"")</f>
        <v>0</v>
      </c>
      <c r="AW1627">
        <f>IFERROR(SMALL(AW346:AW1024,ROW()-ROW($AW$1027)+1),"")</f>
        <v>0</v>
      </c>
      <c r="AX1627">
        <f>IFERROR(SMALL(AX346:AX1024,ROW()-ROW($AX$1027)+1),"")</f>
        <v>0</v>
      </c>
      <c r="AY1627">
        <f>IFERROR(SMALL(AY346:AY1024,ROW()-ROW($AY$1027)+1),"")</f>
        <v>0</v>
      </c>
      <c r="AZ1627">
        <f>IFERROR(SMALL(AZ346:AZ1024,ROW()-ROW($AZ$1027)+1),"")</f>
        <v>0</v>
      </c>
      <c r="BA1627">
        <f>IFERROR(SMALL(BA346:BA1024,ROW()-ROW($BA$1027)+1),"")</f>
        <v>0</v>
      </c>
      <c r="BB1627">
        <f>IFERROR(SMALL(BB346:BB1024,ROW()-ROW($BB$1027)+1),"")</f>
        <v>0</v>
      </c>
      <c r="BC1627">
        <f>IFERROR(SMALL(BC346:BC1024,ROW()-ROW($BC$1027)+1),"")</f>
        <v>0</v>
      </c>
      <c r="BD1627">
        <f>IFERROR(SMALL(BD346:BD1024,ROW()-ROW($BD$1027)+1),"")</f>
        <v>0</v>
      </c>
      <c r="BE1627">
        <f>IFERROR(SMALL(BE346:BE1024,ROW()-ROW($BE$1027)+1),"")</f>
        <v>0</v>
      </c>
      <c r="BF1627">
        <f>IFERROR(SMALL(BF346:BF1024,ROW()-ROW($BF$1027)+1),"")</f>
        <v>0</v>
      </c>
      <c r="BG1627">
        <f>IFERROR(SMALL(BG346:BG1024,ROW()-ROW($BG$1027)+1),"")</f>
        <v>0</v>
      </c>
      <c r="BH1627">
        <f>IFERROR(SMALL(BH346:BH1024,ROW()-ROW($BH$1027)+1),"")</f>
        <v>0</v>
      </c>
      <c r="BI1627">
        <f>IFERROR(SMALL(BI346:BI1024,ROW()-ROW($BI$1027)+1),"")</f>
        <v>0</v>
      </c>
      <c r="BJ1627">
        <f>IFERROR(SMALL(BJ346:BJ1024,ROW()-ROW($BJ$1027)+1),"")</f>
        <v>0</v>
      </c>
      <c r="BK1627">
        <f>IFERROR(SMALL(BK346:BK1024,ROW()-ROW($BK$1027)+1),"")</f>
        <v>0</v>
      </c>
      <c r="BL1627">
        <f>IFERROR(SMALL(BL346:BL1024,ROW()-ROW($BL$1027)+1),"")</f>
        <v>0</v>
      </c>
      <c r="BM1627">
        <f>IFERROR(SMALL(BM346:BM1024,ROW()-ROW($BM$1027)+1),"")</f>
        <v>0</v>
      </c>
      <c r="BN1627">
        <f>IFERROR(SMALL(BN346:BN1024,ROW()-ROW($BN$1027)+1),"")</f>
        <v>0</v>
      </c>
      <c r="BO1627">
        <f>IFERROR(SMALL(BO346:BO1024,ROW()-ROW($BO$1027)+1),"")</f>
        <v>0</v>
      </c>
      <c r="BP1627">
        <f>IFERROR(SMALL(BP346:BP1024,ROW()-ROW($BP$1027)+1),"")</f>
        <v>0</v>
      </c>
      <c r="BQ1627">
        <f>IFERROR(SMALL(BQ346:BQ1024,ROW()-ROW($BQ$1027)+1),"")</f>
        <v>0</v>
      </c>
      <c r="BR1627">
        <f>IFERROR(SMALL(BR346:BR1024,ROW()-ROW($BR$1027)+1),"")</f>
        <v>0</v>
      </c>
    </row>
    <row r="1628" spans="5:70">
      <c r="E1628">
        <f>IFERROR(SMALL(E346:E1024,ROW()-ROW($E$1027)+1),"")</f>
        <v>0</v>
      </c>
      <c r="F1628">
        <f>IFERROR(SMALL(F346:F1024,ROW()-ROW($F$1027)+1),"")</f>
        <v>0</v>
      </c>
      <c r="G1628">
        <f>IFERROR(SMALL(G346:G1024,ROW()-ROW($G$1027)+1),"")</f>
        <v>0</v>
      </c>
      <c r="H1628">
        <f>IFERROR(SMALL(H346:H1024,ROW()-ROW($H$1027)+1),"")</f>
        <v>0</v>
      </c>
      <c r="I1628">
        <f>IFERROR(SMALL(I346:I1024,ROW()-ROW($I$1027)+1),"")</f>
        <v>0</v>
      </c>
      <c r="J1628">
        <f>IFERROR(SMALL(J346:J1024,ROW()-ROW($J$1027)+1),"")</f>
        <v>0</v>
      </c>
      <c r="K1628">
        <f>IFERROR(SMALL(K346:K1024,ROW()-ROW($K$1027)+1),"")</f>
        <v>0</v>
      </c>
      <c r="L1628">
        <f>IFERROR(SMALL(L346:L1024,ROW()-ROW($L$1027)+1),"")</f>
        <v>0</v>
      </c>
      <c r="M1628">
        <f>IFERROR(SMALL(M346:M1024,ROW()-ROW($M$1027)+1),"")</f>
        <v>0</v>
      </c>
      <c r="N1628">
        <f>IFERROR(SMALL(N346:N1024,ROW()-ROW($N$1027)+1),"")</f>
        <v>0</v>
      </c>
      <c r="O1628">
        <f>IFERROR(SMALL(O346:O1024,ROW()-ROW($O$1027)+1),"")</f>
        <v>0</v>
      </c>
      <c r="P1628">
        <f>IFERROR(SMALL(P346:P1024,ROW()-ROW($P$1027)+1),"")</f>
        <v>0</v>
      </c>
      <c r="Q1628">
        <f>IFERROR(SMALL(Q346:Q1024,ROW()-ROW($Q$1027)+1),"")</f>
        <v>0</v>
      </c>
      <c r="R1628">
        <f>IFERROR(SMALL(R346:R1024,ROW()-ROW($R$1027)+1),"")</f>
        <v>0</v>
      </c>
      <c r="S1628">
        <f>IFERROR(SMALL(S346:S1024,ROW()-ROW($S$1027)+1),"")</f>
        <v>0</v>
      </c>
      <c r="T1628">
        <f>IFERROR(SMALL(T346:T1024,ROW()-ROW($T$1027)+1),"")</f>
        <v>0</v>
      </c>
      <c r="U1628">
        <f>IFERROR(SMALL(U346:U1024,ROW()-ROW($U$1027)+1),"")</f>
        <v>0</v>
      </c>
      <c r="V1628">
        <f>IFERROR(SMALL(V346:V1024,ROW()-ROW($V$1027)+1),"")</f>
        <v>0</v>
      </c>
      <c r="W1628">
        <f>IFERROR(SMALL(W346:W1024,ROW()-ROW($W$1027)+1),"")</f>
        <v>0</v>
      </c>
      <c r="X1628">
        <f>IFERROR(SMALL(X346:X1024,ROW()-ROW($X$1027)+1),"")</f>
        <v>0</v>
      </c>
      <c r="Y1628">
        <f>IFERROR(SMALL(Y346:Y1024,ROW()-ROW($Y$1027)+1),"")</f>
        <v>0</v>
      </c>
      <c r="Z1628">
        <f>IFERROR(SMALL(Z346:Z1024,ROW()-ROW($Z$1027)+1),"")</f>
        <v>0</v>
      </c>
      <c r="AA1628">
        <f>IFERROR(SMALL(AA346:AA1024,ROW()-ROW($AA$1027)+1),"")</f>
        <v>0</v>
      </c>
      <c r="AB1628">
        <f>IFERROR(SMALL(AB346:AB1024,ROW()-ROW($AB$1027)+1),"")</f>
        <v>0</v>
      </c>
      <c r="AC1628">
        <f>IFERROR(SMALL(AC346:AC1024,ROW()-ROW($AC$1027)+1),"")</f>
        <v>0</v>
      </c>
      <c r="AD1628">
        <f>IFERROR(SMALL(AD346:AD1024,ROW()-ROW($AD$1027)+1),"")</f>
        <v>0</v>
      </c>
      <c r="AE1628">
        <f>IFERROR(SMALL(AE346:AE1024,ROW()-ROW($AE$1027)+1),"")</f>
        <v>0</v>
      </c>
      <c r="AF1628">
        <f>IFERROR(SMALL(AF346:AF1024,ROW()-ROW($AF$1027)+1),"")</f>
        <v>0</v>
      </c>
      <c r="AG1628">
        <f>IFERROR(SMALL(AG346:AG1024,ROW()-ROW($AG$1027)+1),"")</f>
        <v>0</v>
      </c>
      <c r="AH1628">
        <f>IFERROR(SMALL(AH346:AH1024,ROW()-ROW($AH$1027)+1),"")</f>
        <v>0</v>
      </c>
      <c r="AI1628">
        <f>IFERROR(SMALL(AI346:AI1024,ROW()-ROW($AI$1027)+1),"")</f>
        <v>0</v>
      </c>
      <c r="AJ1628">
        <f>IFERROR(SMALL(AJ346:AJ1024,ROW()-ROW($AJ$1027)+1),"")</f>
        <v>0</v>
      </c>
      <c r="AM1628">
        <f>IFERROR(SMALL(AM346:AM1024,ROW()-ROW($AM$1027)+1),"")</f>
        <v>0</v>
      </c>
      <c r="AN1628">
        <f>IFERROR(SMALL(AN346:AN1024,ROW()-ROW($AN$1027)+1),"")</f>
        <v>0</v>
      </c>
      <c r="AO1628">
        <f>IFERROR(SMALL(AO346:AO1024,ROW()-ROW($AO$1027)+1),"")</f>
        <v>0</v>
      </c>
      <c r="AP1628">
        <f>IFERROR(SMALL(AP346:AP1024,ROW()-ROW($AP$1027)+1),"")</f>
        <v>0</v>
      </c>
      <c r="AQ1628">
        <f>IFERROR(SMALL(AQ346:AQ1024,ROW()-ROW($AQ$1027)+1),"")</f>
        <v>0</v>
      </c>
      <c r="AR1628">
        <f>IFERROR(SMALL(AR346:AR1024,ROW()-ROW($AR$1027)+1),"")</f>
        <v>0</v>
      </c>
      <c r="AS1628">
        <f>IFERROR(SMALL(AS346:AS1024,ROW()-ROW($AS$1027)+1),"")</f>
        <v>0</v>
      </c>
      <c r="AT1628">
        <f>IFERROR(SMALL(AT346:AT1024,ROW()-ROW($AT$1027)+1),"")</f>
        <v>0</v>
      </c>
      <c r="AU1628">
        <f>IFERROR(SMALL(AU346:AU1024,ROW()-ROW($AU$1027)+1),"")</f>
        <v>0</v>
      </c>
      <c r="AV1628">
        <f>IFERROR(SMALL(AV346:AV1024,ROW()-ROW($AV$1027)+1),"")</f>
        <v>0</v>
      </c>
      <c r="AW1628">
        <f>IFERROR(SMALL(AW346:AW1024,ROW()-ROW($AW$1027)+1),"")</f>
        <v>0</v>
      </c>
      <c r="AX1628">
        <f>IFERROR(SMALL(AX346:AX1024,ROW()-ROW($AX$1027)+1),"")</f>
        <v>0</v>
      </c>
      <c r="AY1628">
        <f>IFERROR(SMALL(AY346:AY1024,ROW()-ROW($AY$1027)+1),"")</f>
        <v>0</v>
      </c>
      <c r="AZ1628">
        <f>IFERROR(SMALL(AZ346:AZ1024,ROW()-ROW($AZ$1027)+1),"")</f>
        <v>0</v>
      </c>
      <c r="BA1628">
        <f>IFERROR(SMALL(BA346:BA1024,ROW()-ROW($BA$1027)+1),"")</f>
        <v>0</v>
      </c>
      <c r="BB1628">
        <f>IFERROR(SMALL(BB346:BB1024,ROW()-ROW($BB$1027)+1),"")</f>
        <v>0</v>
      </c>
      <c r="BC1628">
        <f>IFERROR(SMALL(BC346:BC1024,ROW()-ROW($BC$1027)+1),"")</f>
        <v>0</v>
      </c>
      <c r="BD1628">
        <f>IFERROR(SMALL(BD346:BD1024,ROW()-ROW($BD$1027)+1),"")</f>
        <v>0</v>
      </c>
      <c r="BE1628">
        <f>IFERROR(SMALL(BE346:BE1024,ROW()-ROW($BE$1027)+1),"")</f>
        <v>0</v>
      </c>
      <c r="BF1628">
        <f>IFERROR(SMALL(BF346:BF1024,ROW()-ROW($BF$1027)+1),"")</f>
        <v>0</v>
      </c>
      <c r="BG1628">
        <f>IFERROR(SMALL(BG346:BG1024,ROW()-ROW($BG$1027)+1),"")</f>
        <v>0</v>
      </c>
      <c r="BH1628">
        <f>IFERROR(SMALL(BH346:BH1024,ROW()-ROW($BH$1027)+1),"")</f>
        <v>0</v>
      </c>
      <c r="BI1628">
        <f>IFERROR(SMALL(BI346:BI1024,ROW()-ROW($BI$1027)+1),"")</f>
        <v>0</v>
      </c>
      <c r="BJ1628">
        <f>IFERROR(SMALL(BJ346:BJ1024,ROW()-ROW($BJ$1027)+1),"")</f>
        <v>0</v>
      </c>
      <c r="BK1628">
        <f>IFERROR(SMALL(BK346:BK1024,ROW()-ROW($BK$1027)+1),"")</f>
        <v>0</v>
      </c>
      <c r="BL1628">
        <f>IFERROR(SMALL(BL346:BL1024,ROW()-ROW($BL$1027)+1),"")</f>
        <v>0</v>
      </c>
      <c r="BM1628">
        <f>IFERROR(SMALL(BM346:BM1024,ROW()-ROW($BM$1027)+1),"")</f>
        <v>0</v>
      </c>
      <c r="BN1628">
        <f>IFERROR(SMALL(BN346:BN1024,ROW()-ROW($BN$1027)+1),"")</f>
        <v>0</v>
      </c>
      <c r="BO1628">
        <f>IFERROR(SMALL(BO346:BO1024,ROW()-ROW($BO$1027)+1),"")</f>
        <v>0</v>
      </c>
      <c r="BP1628">
        <f>IFERROR(SMALL(BP346:BP1024,ROW()-ROW($BP$1027)+1),"")</f>
        <v>0</v>
      </c>
      <c r="BQ1628">
        <f>IFERROR(SMALL(BQ346:BQ1024,ROW()-ROW($BQ$1027)+1),"")</f>
        <v>0</v>
      </c>
      <c r="BR1628">
        <f>IFERROR(SMALL(BR346:BR1024,ROW()-ROW($BR$1027)+1),"")</f>
        <v>0</v>
      </c>
    </row>
    <row r="1629" spans="5:70">
      <c r="E1629">
        <f>IFERROR(SMALL(E346:E1024,ROW()-ROW($E$1027)+1),"")</f>
        <v>0</v>
      </c>
      <c r="F1629">
        <f>IFERROR(SMALL(F346:F1024,ROW()-ROW($F$1027)+1),"")</f>
        <v>0</v>
      </c>
      <c r="G1629">
        <f>IFERROR(SMALL(G346:G1024,ROW()-ROW($G$1027)+1),"")</f>
        <v>0</v>
      </c>
      <c r="H1629">
        <f>IFERROR(SMALL(H346:H1024,ROW()-ROW($H$1027)+1),"")</f>
        <v>0</v>
      </c>
      <c r="I1629">
        <f>IFERROR(SMALL(I346:I1024,ROW()-ROW($I$1027)+1),"")</f>
        <v>0</v>
      </c>
      <c r="J1629">
        <f>IFERROR(SMALL(J346:J1024,ROW()-ROW($J$1027)+1),"")</f>
        <v>0</v>
      </c>
      <c r="K1629">
        <f>IFERROR(SMALL(K346:K1024,ROW()-ROW($K$1027)+1),"")</f>
        <v>0</v>
      </c>
      <c r="L1629">
        <f>IFERROR(SMALL(L346:L1024,ROW()-ROW($L$1027)+1),"")</f>
        <v>0</v>
      </c>
      <c r="M1629">
        <f>IFERROR(SMALL(M346:M1024,ROW()-ROW($M$1027)+1),"")</f>
        <v>0</v>
      </c>
      <c r="N1629">
        <f>IFERROR(SMALL(N346:N1024,ROW()-ROW($N$1027)+1),"")</f>
        <v>0</v>
      </c>
      <c r="O1629">
        <f>IFERROR(SMALL(O346:O1024,ROW()-ROW($O$1027)+1),"")</f>
        <v>0</v>
      </c>
      <c r="P1629">
        <f>IFERROR(SMALL(P346:P1024,ROW()-ROW($P$1027)+1),"")</f>
        <v>0</v>
      </c>
      <c r="Q1629">
        <f>IFERROR(SMALL(Q346:Q1024,ROW()-ROW($Q$1027)+1),"")</f>
        <v>0</v>
      </c>
      <c r="R1629">
        <f>IFERROR(SMALL(R346:R1024,ROW()-ROW($R$1027)+1),"")</f>
        <v>0</v>
      </c>
      <c r="S1629">
        <f>IFERROR(SMALL(S346:S1024,ROW()-ROW($S$1027)+1),"")</f>
        <v>0</v>
      </c>
      <c r="T1629">
        <f>IFERROR(SMALL(T346:T1024,ROW()-ROW($T$1027)+1),"")</f>
        <v>0</v>
      </c>
      <c r="U1629">
        <f>IFERROR(SMALL(U346:U1024,ROW()-ROW($U$1027)+1),"")</f>
        <v>0</v>
      </c>
      <c r="V1629">
        <f>IFERROR(SMALL(V346:V1024,ROW()-ROW($V$1027)+1),"")</f>
        <v>0</v>
      </c>
      <c r="W1629">
        <f>IFERROR(SMALL(W346:W1024,ROW()-ROW($W$1027)+1),"")</f>
        <v>0</v>
      </c>
      <c r="X1629">
        <f>IFERROR(SMALL(X346:X1024,ROW()-ROW($X$1027)+1),"")</f>
        <v>0</v>
      </c>
      <c r="Y1629">
        <f>IFERROR(SMALL(Y346:Y1024,ROW()-ROW($Y$1027)+1),"")</f>
        <v>0</v>
      </c>
      <c r="Z1629">
        <f>IFERROR(SMALL(Z346:Z1024,ROW()-ROW($Z$1027)+1),"")</f>
        <v>0</v>
      </c>
      <c r="AA1629">
        <f>IFERROR(SMALL(AA346:AA1024,ROW()-ROW($AA$1027)+1),"")</f>
        <v>0</v>
      </c>
      <c r="AB1629">
        <f>IFERROR(SMALL(AB346:AB1024,ROW()-ROW($AB$1027)+1),"")</f>
        <v>0</v>
      </c>
      <c r="AC1629">
        <f>IFERROR(SMALL(AC346:AC1024,ROW()-ROW($AC$1027)+1),"")</f>
        <v>0</v>
      </c>
      <c r="AD1629">
        <f>IFERROR(SMALL(AD346:AD1024,ROW()-ROW($AD$1027)+1),"")</f>
        <v>0</v>
      </c>
      <c r="AE1629">
        <f>IFERROR(SMALL(AE346:AE1024,ROW()-ROW($AE$1027)+1),"")</f>
        <v>0</v>
      </c>
      <c r="AF1629">
        <f>IFERROR(SMALL(AF346:AF1024,ROW()-ROW($AF$1027)+1),"")</f>
        <v>0</v>
      </c>
      <c r="AG1629">
        <f>IFERROR(SMALL(AG346:AG1024,ROW()-ROW($AG$1027)+1),"")</f>
        <v>0</v>
      </c>
      <c r="AH1629">
        <f>IFERROR(SMALL(AH346:AH1024,ROW()-ROW($AH$1027)+1),"")</f>
        <v>0</v>
      </c>
      <c r="AI1629">
        <f>IFERROR(SMALL(AI346:AI1024,ROW()-ROW($AI$1027)+1),"")</f>
        <v>0</v>
      </c>
      <c r="AJ1629">
        <f>IFERROR(SMALL(AJ346:AJ1024,ROW()-ROW($AJ$1027)+1),"")</f>
        <v>0</v>
      </c>
      <c r="AM1629">
        <f>IFERROR(SMALL(AM346:AM1024,ROW()-ROW($AM$1027)+1),"")</f>
        <v>0</v>
      </c>
      <c r="AN1629">
        <f>IFERROR(SMALL(AN346:AN1024,ROW()-ROW($AN$1027)+1),"")</f>
        <v>0</v>
      </c>
      <c r="AO1629">
        <f>IFERROR(SMALL(AO346:AO1024,ROW()-ROW($AO$1027)+1),"")</f>
        <v>0</v>
      </c>
      <c r="AP1629">
        <f>IFERROR(SMALL(AP346:AP1024,ROW()-ROW($AP$1027)+1),"")</f>
        <v>0</v>
      </c>
      <c r="AQ1629">
        <f>IFERROR(SMALL(AQ346:AQ1024,ROW()-ROW($AQ$1027)+1),"")</f>
        <v>0</v>
      </c>
      <c r="AR1629">
        <f>IFERROR(SMALL(AR346:AR1024,ROW()-ROW($AR$1027)+1),"")</f>
        <v>0</v>
      </c>
      <c r="AS1629">
        <f>IFERROR(SMALL(AS346:AS1024,ROW()-ROW($AS$1027)+1),"")</f>
        <v>0</v>
      </c>
      <c r="AT1629">
        <f>IFERROR(SMALL(AT346:AT1024,ROW()-ROW($AT$1027)+1),"")</f>
        <v>0</v>
      </c>
      <c r="AU1629">
        <f>IFERROR(SMALL(AU346:AU1024,ROW()-ROW($AU$1027)+1),"")</f>
        <v>0</v>
      </c>
      <c r="AV1629">
        <f>IFERROR(SMALL(AV346:AV1024,ROW()-ROW($AV$1027)+1),"")</f>
        <v>0</v>
      </c>
      <c r="AW1629">
        <f>IFERROR(SMALL(AW346:AW1024,ROW()-ROW($AW$1027)+1),"")</f>
        <v>0</v>
      </c>
      <c r="AX1629">
        <f>IFERROR(SMALL(AX346:AX1024,ROW()-ROW($AX$1027)+1),"")</f>
        <v>0</v>
      </c>
      <c r="AY1629">
        <f>IFERROR(SMALL(AY346:AY1024,ROW()-ROW($AY$1027)+1),"")</f>
        <v>0</v>
      </c>
      <c r="AZ1629">
        <f>IFERROR(SMALL(AZ346:AZ1024,ROW()-ROW($AZ$1027)+1),"")</f>
        <v>0</v>
      </c>
      <c r="BA1629">
        <f>IFERROR(SMALL(BA346:BA1024,ROW()-ROW($BA$1027)+1),"")</f>
        <v>0</v>
      </c>
      <c r="BB1629">
        <f>IFERROR(SMALL(BB346:BB1024,ROW()-ROW($BB$1027)+1),"")</f>
        <v>0</v>
      </c>
      <c r="BC1629">
        <f>IFERROR(SMALL(BC346:BC1024,ROW()-ROW($BC$1027)+1),"")</f>
        <v>0</v>
      </c>
      <c r="BD1629">
        <f>IFERROR(SMALL(BD346:BD1024,ROW()-ROW($BD$1027)+1),"")</f>
        <v>0</v>
      </c>
      <c r="BE1629">
        <f>IFERROR(SMALL(BE346:BE1024,ROW()-ROW($BE$1027)+1),"")</f>
        <v>0</v>
      </c>
      <c r="BF1629">
        <f>IFERROR(SMALL(BF346:BF1024,ROW()-ROW($BF$1027)+1),"")</f>
        <v>0</v>
      </c>
      <c r="BG1629">
        <f>IFERROR(SMALL(BG346:BG1024,ROW()-ROW($BG$1027)+1),"")</f>
        <v>0</v>
      </c>
      <c r="BH1629">
        <f>IFERROR(SMALL(BH346:BH1024,ROW()-ROW($BH$1027)+1),"")</f>
        <v>0</v>
      </c>
      <c r="BI1629">
        <f>IFERROR(SMALL(BI346:BI1024,ROW()-ROW($BI$1027)+1),"")</f>
        <v>0</v>
      </c>
      <c r="BJ1629">
        <f>IFERROR(SMALL(BJ346:BJ1024,ROW()-ROW($BJ$1027)+1),"")</f>
        <v>0</v>
      </c>
      <c r="BK1629">
        <f>IFERROR(SMALL(BK346:BK1024,ROW()-ROW($BK$1027)+1),"")</f>
        <v>0</v>
      </c>
      <c r="BL1629">
        <f>IFERROR(SMALL(BL346:BL1024,ROW()-ROW($BL$1027)+1),"")</f>
        <v>0</v>
      </c>
      <c r="BM1629">
        <f>IFERROR(SMALL(BM346:BM1024,ROW()-ROW($BM$1027)+1),"")</f>
        <v>0</v>
      </c>
      <c r="BN1629">
        <f>IFERROR(SMALL(BN346:BN1024,ROW()-ROW($BN$1027)+1),"")</f>
        <v>0</v>
      </c>
      <c r="BO1629">
        <f>IFERROR(SMALL(BO346:BO1024,ROW()-ROW($BO$1027)+1),"")</f>
        <v>0</v>
      </c>
      <c r="BP1629">
        <f>IFERROR(SMALL(BP346:BP1024,ROW()-ROW($BP$1027)+1),"")</f>
        <v>0</v>
      </c>
      <c r="BQ1629">
        <f>IFERROR(SMALL(BQ346:BQ1024,ROW()-ROW($BQ$1027)+1),"")</f>
        <v>0</v>
      </c>
      <c r="BR1629">
        <f>IFERROR(SMALL(BR346:BR1024,ROW()-ROW($BR$1027)+1),"")</f>
        <v>0</v>
      </c>
    </row>
    <row r="1630" spans="5:70">
      <c r="E1630">
        <f>IFERROR(SMALL(E346:E1024,ROW()-ROW($E$1027)+1),"")</f>
        <v>0</v>
      </c>
      <c r="F1630">
        <f>IFERROR(SMALL(F346:F1024,ROW()-ROW($F$1027)+1),"")</f>
        <v>0</v>
      </c>
      <c r="G1630">
        <f>IFERROR(SMALL(G346:G1024,ROW()-ROW($G$1027)+1),"")</f>
        <v>0</v>
      </c>
      <c r="H1630">
        <f>IFERROR(SMALL(H346:H1024,ROW()-ROW($H$1027)+1),"")</f>
        <v>0</v>
      </c>
      <c r="I1630">
        <f>IFERROR(SMALL(I346:I1024,ROW()-ROW($I$1027)+1),"")</f>
        <v>0</v>
      </c>
      <c r="J1630">
        <f>IFERROR(SMALL(J346:J1024,ROW()-ROW($J$1027)+1),"")</f>
        <v>0</v>
      </c>
      <c r="K1630">
        <f>IFERROR(SMALL(K346:K1024,ROW()-ROW($K$1027)+1),"")</f>
        <v>0</v>
      </c>
      <c r="L1630">
        <f>IFERROR(SMALL(L346:L1024,ROW()-ROW($L$1027)+1),"")</f>
        <v>0</v>
      </c>
      <c r="M1630">
        <f>IFERROR(SMALL(M346:M1024,ROW()-ROW($M$1027)+1),"")</f>
        <v>0</v>
      </c>
      <c r="N1630">
        <f>IFERROR(SMALL(N346:N1024,ROW()-ROW($N$1027)+1),"")</f>
        <v>0</v>
      </c>
      <c r="O1630">
        <f>IFERROR(SMALL(O346:O1024,ROW()-ROW($O$1027)+1),"")</f>
        <v>0</v>
      </c>
      <c r="P1630">
        <f>IFERROR(SMALL(P346:P1024,ROW()-ROW($P$1027)+1),"")</f>
        <v>0</v>
      </c>
      <c r="Q1630">
        <f>IFERROR(SMALL(Q346:Q1024,ROW()-ROW($Q$1027)+1),"")</f>
        <v>0</v>
      </c>
      <c r="R1630">
        <f>IFERROR(SMALL(R346:R1024,ROW()-ROW($R$1027)+1),"")</f>
        <v>0</v>
      </c>
      <c r="S1630">
        <f>IFERROR(SMALL(S346:S1024,ROW()-ROW($S$1027)+1),"")</f>
        <v>0</v>
      </c>
      <c r="T1630">
        <f>IFERROR(SMALL(T346:T1024,ROW()-ROW($T$1027)+1),"")</f>
        <v>0</v>
      </c>
      <c r="U1630">
        <f>IFERROR(SMALL(U346:U1024,ROW()-ROW($U$1027)+1),"")</f>
        <v>0</v>
      </c>
      <c r="V1630">
        <f>IFERROR(SMALL(V346:V1024,ROW()-ROW($V$1027)+1),"")</f>
        <v>0</v>
      </c>
      <c r="W1630">
        <f>IFERROR(SMALL(W346:W1024,ROW()-ROW($W$1027)+1),"")</f>
        <v>0</v>
      </c>
      <c r="X1630">
        <f>IFERROR(SMALL(X346:X1024,ROW()-ROW($X$1027)+1),"")</f>
        <v>0</v>
      </c>
      <c r="Y1630">
        <f>IFERROR(SMALL(Y346:Y1024,ROW()-ROW($Y$1027)+1),"")</f>
        <v>0</v>
      </c>
      <c r="Z1630">
        <f>IFERROR(SMALL(Z346:Z1024,ROW()-ROW($Z$1027)+1),"")</f>
        <v>0</v>
      </c>
      <c r="AA1630">
        <f>IFERROR(SMALL(AA346:AA1024,ROW()-ROW($AA$1027)+1),"")</f>
        <v>0</v>
      </c>
      <c r="AB1630">
        <f>IFERROR(SMALL(AB346:AB1024,ROW()-ROW($AB$1027)+1),"")</f>
        <v>0</v>
      </c>
      <c r="AC1630">
        <f>IFERROR(SMALL(AC346:AC1024,ROW()-ROW($AC$1027)+1),"")</f>
        <v>0</v>
      </c>
      <c r="AD1630">
        <f>IFERROR(SMALL(AD346:AD1024,ROW()-ROW($AD$1027)+1),"")</f>
        <v>0</v>
      </c>
      <c r="AE1630">
        <f>IFERROR(SMALL(AE346:AE1024,ROW()-ROW($AE$1027)+1),"")</f>
        <v>0</v>
      </c>
      <c r="AF1630">
        <f>IFERROR(SMALL(AF346:AF1024,ROW()-ROW($AF$1027)+1),"")</f>
        <v>0</v>
      </c>
      <c r="AG1630">
        <f>IFERROR(SMALL(AG346:AG1024,ROW()-ROW($AG$1027)+1),"")</f>
        <v>0</v>
      </c>
      <c r="AH1630">
        <f>IFERROR(SMALL(AH346:AH1024,ROW()-ROW($AH$1027)+1),"")</f>
        <v>0</v>
      </c>
      <c r="AI1630">
        <f>IFERROR(SMALL(AI346:AI1024,ROW()-ROW($AI$1027)+1),"")</f>
        <v>0</v>
      </c>
      <c r="AJ1630">
        <f>IFERROR(SMALL(AJ346:AJ1024,ROW()-ROW($AJ$1027)+1),"")</f>
        <v>0</v>
      </c>
      <c r="AM1630">
        <f>IFERROR(SMALL(AM346:AM1024,ROW()-ROW($AM$1027)+1),"")</f>
        <v>0</v>
      </c>
      <c r="AN1630">
        <f>IFERROR(SMALL(AN346:AN1024,ROW()-ROW($AN$1027)+1),"")</f>
        <v>0</v>
      </c>
      <c r="AO1630">
        <f>IFERROR(SMALL(AO346:AO1024,ROW()-ROW($AO$1027)+1),"")</f>
        <v>0</v>
      </c>
      <c r="AP1630">
        <f>IFERROR(SMALL(AP346:AP1024,ROW()-ROW($AP$1027)+1),"")</f>
        <v>0</v>
      </c>
      <c r="AQ1630">
        <f>IFERROR(SMALL(AQ346:AQ1024,ROW()-ROW($AQ$1027)+1),"")</f>
        <v>0</v>
      </c>
      <c r="AR1630">
        <f>IFERROR(SMALL(AR346:AR1024,ROW()-ROW($AR$1027)+1),"")</f>
        <v>0</v>
      </c>
      <c r="AS1630">
        <f>IFERROR(SMALL(AS346:AS1024,ROW()-ROW($AS$1027)+1),"")</f>
        <v>0</v>
      </c>
      <c r="AT1630">
        <f>IFERROR(SMALL(AT346:AT1024,ROW()-ROW($AT$1027)+1),"")</f>
        <v>0</v>
      </c>
      <c r="AU1630">
        <f>IFERROR(SMALL(AU346:AU1024,ROW()-ROW($AU$1027)+1),"")</f>
        <v>0</v>
      </c>
      <c r="AV1630">
        <f>IFERROR(SMALL(AV346:AV1024,ROW()-ROW($AV$1027)+1),"")</f>
        <v>0</v>
      </c>
      <c r="AW1630">
        <f>IFERROR(SMALL(AW346:AW1024,ROW()-ROW($AW$1027)+1),"")</f>
        <v>0</v>
      </c>
      <c r="AX1630">
        <f>IFERROR(SMALL(AX346:AX1024,ROW()-ROW($AX$1027)+1),"")</f>
        <v>0</v>
      </c>
      <c r="AY1630">
        <f>IFERROR(SMALL(AY346:AY1024,ROW()-ROW($AY$1027)+1),"")</f>
        <v>0</v>
      </c>
      <c r="AZ1630">
        <f>IFERROR(SMALL(AZ346:AZ1024,ROW()-ROW($AZ$1027)+1),"")</f>
        <v>0</v>
      </c>
      <c r="BA1630">
        <f>IFERROR(SMALL(BA346:BA1024,ROW()-ROW($BA$1027)+1),"")</f>
        <v>0</v>
      </c>
      <c r="BB1630">
        <f>IFERROR(SMALL(BB346:BB1024,ROW()-ROW($BB$1027)+1),"")</f>
        <v>0</v>
      </c>
      <c r="BC1630">
        <f>IFERROR(SMALL(BC346:BC1024,ROW()-ROW($BC$1027)+1),"")</f>
        <v>0</v>
      </c>
      <c r="BD1630">
        <f>IFERROR(SMALL(BD346:BD1024,ROW()-ROW($BD$1027)+1),"")</f>
        <v>0</v>
      </c>
      <c r="BE1630">
        <f>IFERROR(SMALL(BE346:BE1024,ROW()-ROW($BE$1027)+1),"")</f>
        <v>0</v>
      </c>
      <c r="BF1630">
        <f>IFERROR(SMALL(BF346:BF1024,ROW()-ROW($BF$1027)+1),"")</f>
        <v>0</v>
      </c>
      <c r="BG1630">
        <f>IFERROR(SMALL(BG346:BG1024,ROW()-ROW($BG$1027)+1),"")</f>
        <v>0</v>
      </c>
      <c r="BH1630">
        <f>IFERROR(SMALL(BH346:BH1024,ROW()-ROW($BH$1027)+1),"")</f>
        <v>0</v>
      </c>
      <c r="BI1630">
        <f>IFERROR(SMALL(BI346:BI1024,ROW()-ROW($BI$1027)+1),"")</f>
        <v>0</v>
      </c>
      <c r="BJ1630">
        <f>IFERROR(SMALL(BJ346:BJ1024,ROW()-ROW($BJ$1027)+1),"")</f>
        <v>0</v>
      </c>
      <c r="BK1630">
        <f>IFERROR(SMALL(BK346:BK1024,ROW()-ROW($BK$1027)+1),"")</f>
        <v>0</v>
      </c>
      <c r="BL1630">
        <f>IFERROR(SMALL(BL346:BL1024,ROW()-ROW($BL$1027)+1),"")</f>
        <v>0</v>
      </c>
      <c r="BM1630">
        <f>IFERROR(SMALL(BM346:BM1024,ROW()-ROW($BM$1027)+1),"")</f>
        <v>0</v>
      </c>
      <c r="BN1630">
        <f>IFERROR(SMALL(BN346:BN1024,ROW()-ROW($BN$1027)+1),"")</f>
        <v>0</v>
      </c>
      <c r="BO1630">
        <f>IFERROR(SMALL(BO346:BO1024,ROW()-ROW($BO$1027)+1),"")</f>
        <v>0</v>
      </c>
      <c r="BP1630">
        <f>IFERROR(SMALL(BP346:BP1024,ROW()-ROW($BP$1027)+1),"")</f>
        <v>0</v>
      </c>
      <c r="BQ1630">
        <f>IFERROR(SMALL(BQ346:BQ1024,ROW()-ROW($BQ$1027)+1),"")</f>
        <v>0</v>
      </c>
      <c r="BR1630">
        <f>IFERROR(SMALL(BR346:BR1024,ROW()-ROW($BR$1027)+1),"")</f>
        <v>0</v>
      </c>
    </row>
    <row r="1631" spans="5:70">
      <c r="E1631">
        <f>IFERROR(SMALL(E346:E1024,ROW()-ROW($E$1027)+1),"")</f>
        <v>0</v>
      </c>
      <c r="F1631">
        <f>IFERROR(SMALL(F346:F1024,ROW()-ROW($F$1027)+1),"")</f>
        <v>0</v>
      </c>
      <c r="G1631">
        <f>IFERROR(SMALL(G346:G1024,ROW()-ROW($G$1027)+1),"")</f>
        <v>0</v>
      </c>
      <c r="H1631">
        <f>IFERROR(SMALL(H346:H1024,ROW()-ROW($H$1027)+1),"")</f>
        <v>0</v>
      </c>
      <c r="I1631">
        <f>IFERROR(SMALL(I346:I1024,ROW()-ROW($I$1027)+1),"")</f>
        <v>0</v>
      </c>
      <c r="J1631">
        <f>IFERROR(SMALL(J346:J1024,ROW()-ROW($J$1027)+1),"")</f>
        <v>0</v>
      </c>
      <c r="K1631">
        <f>IFERROR(SMALL(K346:K1024,ROW()-ROW($K$1027)+1),"")</f>
        <v>0</v>
      </c>
      <c r="L1631">
        <f>IFERROR(SMALL(L346:L1024,ROW()-ROW($L$1027)+1),"")</f>
        <v>0</v>
      </c>
      <c r="M1631">
        <f>IFERROR(SMALL(M346:M1024,ROW()-ROW($M$1027)+1),"")</f>
        <v>0</v>
      </c>
      <c r="N1631">
        <f>IFERROR(SMALL(N346:N1024,ROW()-ROW($N$1027)+1),"")</f>
        <v>0</v>
      </c>
      <c r="O1631">
        <f>IFERROR(SMALL(O346:O1024,ROW()-ROW($O$1027)+1),"")</f>
        <v>0</v>
      </c>
      <c r="P1631">
        <f>IFERROR(SMALL(P346:P1024,ROW()-ROW($P$1027)+1),"")</f>
        <v>0</v>
      </c>
      <c r="Q1631">
        <f>IFERROR(SMALL(Q346:Q1024,ROW()-ROW($Q$1027)+1),"")</f>
        <v>0</v>
      </c>
      <c r="R1631">
        <f>IFERROR(SMALL(R346:R1024,ROW()-ROW($R$1027)+1),"")</f>
        <v>0</v>
      </c>
      <c r="S1631">
        <f>IFERROR(SMALL(S346:S1024,ROW()-ROW($S$1027)+1),"")</f>
        <v>0</v>
      </c>
      <c r="T1631">
        <f>IFERROR(SMALL(T346:T1024,ROW()-ROW($T$1027)+1),"")</f>
        <v>0</v>
      </c>
      <c r="U1631">
        <f>IFERROR(SMALL(U346:U1024,ROW()-ROW($U$1027)+1),"")</f>
        <v>0</v>
      </c>
      <c r="V1631">
        <f>IFERROR(SMALL(V346:V1024,ROW()-ROW($V$1027)+1),"")</f>
        <v>0</v>
      </c>
      <c r="W1631">
        <f>IFERROR(SMALL(W346:W1024,ROW()-ROW($W$1027)+1),"")</f>
        <v>0</v>
      </c>
      <c r="X1631">
        <f>IFERROR(SMALL(X346:X1024,ROW()-ROW($X$1027)+1),"")</f>
        <v>0</v>
      </c>
      <c r="Y1631">
        <f>IFERROR(SMALL(Y346:Y1024,ROW()-ROW($Y$1027)+1),"")</f>
        <v>0</v>
      </c>
      <c r="Z1631">
        <f>IFERROR(SMALL(Z346:Z1024,ROW()-ROW($Z$1027)+1),"")</f>
        <v>0</v>
      </c>
      <c r="AA1631">
        <f>IFERROR(SMALL(AA346:AA1024,ROW()-ROW($AA$1027)+1),"")</f>
        <v>0</v>
      </c>
      <c r="AB1631">
        <f>IFERROR(SMALL(AB346:AB1024,ROW()-ROW($AB$1027)+1),"")</f>
        <v>0</v>
      </c>
      <c r="AC1631">
        <f>IFERROR(SMALL(AC346:AC1024,ROW()-ROW($AC$1027)+1),"")</f>
        <v>0</v>
      </c>
      <c r="AD1631">
        <f>IFERROR(SMALL(AD346:AD1024,ROW()-ROW($AD$1027)+1),"")</f>
        <v>0</v>
      </c>
      <c r="AE1631">
        <f>IFERROR(SMALL(AE346:AE1024,ROW()-ROW($AE$1027)+1),"")</f>
        <v>0</v>
      </c>
      <c r="AF1631">
        <f>IFERROR(SMALL(AF346:AF1024,ROW()-ROW($AF$1027)+1),"")</f>
        <v>0</v>
      </c>
      <c r="AG1631">
        <f>IFERROR(SMALL(AG346:AG1024,ROW()-ROW($AG$1027)+1),"")</f>
        <v>0</v>
      </c>
      <c r="AH1631">
        <f>IFERROR(SMALL(AH346:AH1024,ROW()-ROW($AH$1027)+1),"")</f>
        <v>0</v>
      </c>
      <c r="AI1631">
        <f>IFERROR(SMALL(AI346:AI1024,ROW()-ROW($AI$1027)+1),"")</f>
        <v>0</v>
      </c>
      <c r="AJ1631">
        <f>IFERROR(SMALL(AJ346:AJ1024,ROW()-ROW($AJ$1027)+1),"")</f>
        <v>0</v>
      </c>
      <c r="AM1631">
        <f>IFERROR(SMALL(AM346:AM1024,ROW()-ROW($AM$1027)+1),"")</f>
        <v>0</v>
      </c>
      <c r="AN1631">
        <f>IFERROR(SMALL(AN346:AN1024,ROW()-ROW($AN$1027)+1),"")</f>
        <v>0</v>
      </c>
      <c r="AO1631">
        <f>IFERROR(SMALL(AO346:AO1024,ROW()-ROW($AO$1027)+1),"")</f>
        <v>0</v>
      </c>
      <c r="AP1631">
        <f>IFERROR(SMALL(AP346:AP1024,ROW()-ROW($AP$1027)+1),"")</f>
        <v>0</v>
      </c>
      <c r="AQ1631">
        <f>IFERROR(SMALL(AQ346:AQ1024,ROW()-ROW($AQ$1027)+1),"")</f>
        <v>0</v>
      </c>
      <c r="AR1631">
        <f>IFERROR(SMALL(AR346:AR1024,ROW()-ROW($AR$1027)+1),"")</f>
        <v>0</v>
      </c>
      <c r="AS1631">
        <f>IFERROR(SMALL(AS346:AS1024,ROW()-ROW($AS$1027)+1),"")</f>
        <v>0</v>
      </c>
      <c r="AT1631">
        <f>IFERROR(SMALL(AT346:AT1024,ROW()-ROW($AT$1027)+1),"")</f>
        <v>0</v>
      </c>
      <c r="AU1631">
        <f>IFERROR(SMALL(AU346:AU1024,ROW()-ROW($AU$1027)+1),"")</f>
        <v>0</v>
      </c>
      <c r="AV1631">
        <f>IFERROR(SMALL(AV346:AV1024,ROW()-ROW($AV$1027)+1),"")</f>
        <v>0</v>
      </c>
      <c r="AW1631">
        <f>IFERROR(SMALL(AW346:AW1024,ROW()-ROW($AW$1027)+1),"")</f>
        <v>0</v>
      </c>
      <c r="AX1631">
        <f>IFERROR(SMALL(AX346:AX1024,ROW()-ROW($AX$1027)+1),"")</f>
        <v>0</v>
      </c>
      <c r="AY1631">
        <f>IFERROR(SMALL(AY346:AY1024,ROW()-ROW($AY$1027)+1),"")</f>
        <v>0</v>
      </c>
      <c r="AZ1631">
        <f>IFERROR(SMALL(AZ346:AZ1024,ROW()-ROW($AZ$1027)+1),"")</f>
        <v>0</v>
      </c>
      <c r="BA1631">
        <f>IFERROR(SMALL(BA346:BA1024,ROW()-ROW($BA$1027)+1),"")</f>
        <v>0</v>
      </c>
      <c r="BB1631">
        <f>IFERROR(SMALL(BB346:BB1024,ROW()-ROW($BB$1027)+1),"")</f>
        <v>0</v>
      </c>
      <c r="BC1631">
        <f>IFERROR(SMALL(BC346:BC1024,ROW()-ROW($BC$1027)+1),"")</f>
        <v>0</v>
      </c>
      <c r="BD1631">
        <f>IFERROR(SMALL(BD346:BD1024,ROW()-ROW($BD$1027)+1),"")</f>
        <v>0</v>
      </c>
      <c r="BE1631">
        <f>IFERROR(SMALL(BE346:BE1024,ROW()-ROW($BE$1027)+1),"")</f>
        <v>0</v>
      </c>
      <c r="BF1631">
        <f>IFERROR(SMALL(BF346:BF1024,ROW()-ROW($BF$1027)+1),"")</f>
        <v>0</v>
      </c>
      <c r="BG1631">
        <f>IFERROR(SMALL(BG346:BG1024,ROW()-ROW($BG$1027)+1),"")</f>
        <v>0</v>
      </c>
      <c r="BH1631">
        <f>IFERROR(SMALL(BH346:BH1024,ROW()-ROW($BH$1027)+1),"")</f>
        <v>0</v>
      </c>
      <c r="BI1631">
        <f>IFERROR(SMALL(BI346:BI1024,ROW()-ROW($BI$1027)+1),"")</f>
        <v>0</v>
      </c>
      <c r="BJ1631">
        <f>IFERROR(SMALL(BJ346:BJ1024,ROW()-ROW($BJ$1027)+1),"")</f>
        <v>0</v>
      </c>
      <c r="BK1631">
        <f>IFERROR(SMALL(BK346:BK1024,ROW()-ROW($BK$1027)+1),"")</f>
        <v>0</v>
      </c>
      <c r="BL1631">
        <f>IFERROR(SMALL(BL346:BL1024,ROW()-ROW($BL$1027)+1),"")</f>
        <v>0</v>
      </c>
      <c r="BM1631">
        <f>IFERROR(SMALL(BM346:BM1024,ROW()-ROW($BM$1027)+1),"")</f>
        <v>0</v>
      </c>
      <c r="BN1631">
        <f>IFERROR(SMALL(BN346:BN1024,ROW()-ROW($BN$1027)+1),"")</f>
        <v>0</v>
      </c>
      <c r="BO1631">
        <f>IFERROR(SMALL(BO346:BO1024,ROW()-ROW($BO$1027)+1),"")</f>
        <v>0</v>
      </c>
      <c r="BP1631">
        <f>IFERROR(SMALL(BP346:BP1024,ROW()-ROW($BP$1027)+1),"")</f>
        <v>0</v>
      </c>
      <c r="BQ1631">
        <f>IFERROR(SMALL(BQ346:BQ1024,ROW()-ROW($BQ$1027)+1),"")</f>
        <v>0</v>
      </c>
      <c r="BR1631">
        <f>IFERROR(SMALL(BR346:BR1024,ROW()-ROW($BR$1027)+1),"")</f>
        <v>0</v>
      </c>
    </row>
    <row r="1632" spans="5:70">
      <c r="E1632">
        <f>IFERROR(SMALL(E346:E1024,ROW()-ROW($E$1027)+1),"")</f>
        <v>0</v>
      </c>
      <c r="F1632">
        <f>IFERROR(SMALL(F346:F1024,ROW()-ROW($F$1027)+1),"")</f>
        <v>0</v>
      </c>
      <c r="G1632">
        <f>IFERROR(SMALL(G346:G1024,ROW()-ROW($G$1027)+1),"")</f>
        <v>0</v>
      </c>
      <c r="H1632">
        <f>IFERROR(SMALL(H346:H1024,ROW()-ROW($H$1027)+1),"")</f>
        <v>0</v>
      </c>
      <c r="I1632">
        <f>IFERROR(SMALL(I346:I1024,ROW()-ROW($I$1027)+1),"")</f>
        <v>0</v>
      </c>
      <c r="J1632">
        <f>IFERROR(SMALL(J346:J1024,ROW()-ROW($J$1027)+1),"")</f>
        <v>0</v>
      </c>
      <c r="K1632">
        <f>IFERROR(SMALL(K346:K1024,ROW()-ROW($K$1027)+1),"")</f>
        <v>0</v>
      </c>
      <c r="L1632">
        <f>IFERROR(SMALL(L346:L1024,ROW()-ROW($L$1027)+1),"")</f>
        <v>0</v>
      </c>
      <c r="M1632">
        <f>IFERROR(SMALL(M346:M1024,ROW()-ROW($M$1027)+1),"")</f>
        <v>0</v>
      </c>
      <c r="N1632">
        <f>IFERROR(SMALL(N346:N1024,ROW()-ROW($N$1027)+1),"")</f>
        <v>0</v>
      </c>
      <c r="O1632">
        <f>IFERROR(SMALL(O346:O1024,ROW()-ROW($O$1027)+1),"")</f>
        <v>0</v>
      </c>
      <c r="P1632">
        <f>IFERROR(SMALL(P346:P1024,ROW()-ROW($P$1027)+1),"")</f>
        <v>0</v>
      </c>
      <c r="Q1632">
        <f>IFERROR(SMALL(Q346:Q1024,ROW()-ROW($Q$1027)+1),"")</f>
        <v>0</v>
      </c>
      <c r="R1632">
        <f>IFERROR(SMALL(R346:R1024,ROW()-ROW($R$1027)+1),"")</f>
        <v>0</v>
      </c>
      <c r="S1632">
        <f>IFERROR(SMALL(S346:S1024,ROW()-ROW($S$1027)+1),"")</f>
        <v>0</v>
      </c>
      <c r="T1632">
        <f>IFERROR(SMALL(T346:T1024,ROW()-ROW($T$1027)+1),"")</f>
        <v>0</v>
      </c>
      <c r="U1632">
        <f>IFERROR(SMALL(U346:U1024,ROW()-ROW($U$1027)+1),"")</f>
        <v>0</v>
      </c>
      <c r="V1632">
        <f>IFERROR(SMALL(V346:V1024,ROW()-ROW($V$1027)+1),"")</f>
        <v>0</v>
      </c>
      <c r="W1632">
        <f>IFERROR(SMALL(W346:W1024,ROW()-ROW($W$1027)+1),"")</f>
        <v>0</v>
      </c>
      <c r="X1632">
        <f>IFERROR(SMALL(X346:X1024,ROW()-ROW($X$1027)+1),"")</f>
        <v>0</v>
      </c>
      <c r="Y1632">
        <f>IFERROR(SMALL(Y346:Y1024,ROW()-ROW($Y$1027)+1),"")</f>
        <v>0</v>
      </c>
      <c r="Z1632">
        <f>IFERROR(SMALL(Z346:Z1024,ROW()-ROW($Z$1027)+1),"")</f>
        <v>0</v>
      </c>
      <c r="AA1632">
        <f>IFERROR(SMALL(AA346:AA1024,ROW()-ROW($AA$1027)+1),"")</f>
        <v>0</v>
      </c>
      <c r="AB1632">
        <f>IFERROR(SMALL(AB346:AB1024,ROW()-ROW($AB$1027)+1),"")</f>
        <v>0</v>
      </c>
      <c r="AC1632">
        <f>IFERROR(SMALL(AC346:AC1024,ROW()-ROW($AC$1027)+1),"")</f>
        <v>0</v>
      </c>
      <c r="AD1632">
        <f>IFERROR(SMALL(AD346:AD1024,ROW()-ROW($AD$1027)+1),"")</f>
        <v>0</v>
      </c>
      <c r="AE1632">
        <f>IFERROR(SMALL(AE346:AE1024,ROW()-ROW($AE$1027)+1),"")</f>
        <v>0</v>
      </c>
      <c r="AF1632">
        <f>IFERROR(SMALL(AF346:AF1024,ROW()-ROW($AF$1027)+1),"")</f>
        <v>0</v>
      </c>
      <c r="AG1632">
        <f>IFERROR(SMALL(AG346:AG1024,ROW()-ROW($AG$1027)+1),"")</f>
        <v>0</v>
      </c>
      <c r="AH1632">
        <f>IFERROR(SMALL(AH346:AH1024,ROW()-ROW($AH$1027)+1),"")</f>
        <v>0</v>
      </c>
      <c r="AI1632">
        <f>IFERROR(SMALL(AI346:AI1024,ROW()-ROW($AI$1027)+1),"")</f>
        <v>0</v>
      </c>
      <c r="AJ1632">
        <f>IFERROR(SMALL(AJ346:AJ1024,ROW()-ROW($AJ$1027)+1),"")</f>
        <v>0</v>
      </c>
      <c r="AM1632">
        <f>IFERROR(SMALL(AM346:AM1024,ROW()-ROW($AM$1027)+1),"")</f>
        <v>0</v>
      </c>
      <c r="AN1632">
        <f>IFERROR(SMALL(AN346:AN1024,ROW()-ROW($AN$1027)+1),"")</f>
        <v>0</v>
      </c>
      <c r="AO1632">
        <f>IFERROR(SMALL(AO346:AO1024,ROW()-ROW($AO$1027)+1),"")</f>
        <v>0</v>
      </c>
      <c r="AP1632">
        <f>IFERROR(SMALL(AP346:AP1024,ROW()-ROW($AP$1027)+1),"")</f>
        <v>0</v>
      </c>
      <c r="AQ1632">
        <f>IFERROR(SMALL(AQ346:AQ1024,ROW()-ROW($AQ$1027)+1),"")</f>
        <v>0</v>
      </c>
      <c r="AR1632">
        <f>IFERROR(SMALL(AR346:AR1024,ROW()-ROW($AR$1027)+1),"")</f>
        <v>0</v>
      </c>
      <c r="AS1632">
        <f>IFERROR(SMALL(AS346:AS1024,ROW()-ROW($AS$1027)+1),"")</f>
        <v>0</v>
      </c>
      <c r="AT1632">
        <f>IFERROR(SMALL(AT346:AT1024,ROW()-ROW($AT$1027)+1),"")</f>
        <v>0</v>
      </c>
      <c r="AU1632">
        <f>IFERROR(SMALL(AU346:AU1024,ROW()-ROW($AU$1027)+1),"")</f>
        <v>0</v>
      </c>
      <c r="AV1632">
        <f>IFERROR(SMALL(AV346:AV1024,ROW()-ROW($AV$1027)+1),"")</f>
        <v>0</v>
      </c>
      <c r="AW1632">
        <f>IFERROR(SMALL(AW346:AW1024,ROW()-ROW($AW$1027)+1),"")</f>
        <v>0</v>
      </c>
      <c r="AX1632">
        <f>IFERROR(SMALL(AX346:AX1024,ROW()-ROW($AX$1027)+1),"")</f>
        <v>0</v>
      </c>
      <c r="AY1632">
        <f>IFERROR(SMALL(AY346:AY1024,ROW()-ROW($AY$1027)+1),"")</f>
        <v>0</v>
      </c>
      <c r="AZ1632">
        <f>IFERROR(SMALL(AZ346:AZ1024,ROW()-ROW($AZ$1027)+1),"")</f>
        <v>0</v>
      </c>
      <c r="BA1632">
        <f>IFERROR(SMALL(BA346:BA1024,ROW()-ROW($BA$1027)+1),"")</f>
        <v>0</v>
      </c>
      <c r="BB1632">
        <f>IFERROR(SMALL(BB346:BB1024,ROW()-ROW($BB$1027)+1),"")</f>
        <v>0</v>
      </c>
      <c r="BC1632">
        <f>IFERROR(SMALL(BC346:BC1024,ROW()-ROW($BC$1027)+1),"")</f>
        <v>0</v>
      </c>
      <c r="BD1632">
        <f>IFERROR(SMALL(BD346:BD1024,ROW()-ROW($BD$1027)+1),"")</f>
        <v>0</v>
      </c>
      <c r="BE1632">
        <f>IFERROR(SMALL(BE346:BE1024,ROW()-ROW($BE$1027)+1),"")</f>
        <v>0</v>
      </c>
      <c r="BF1632">
        <f>IFERROR(SMALL(BF346:BF1024,ROW()-ROW($BF$1027)+1),"")</f>
        <v>0</v>
      </c>
      <c r="BG1632">
        <f>IFERROR(SMALL(BG346:BG1024,ROW()-ROW($BG$1027)+1),"")</f>
        <v>0</v>
      </c>
      <c r="BH1632">
        <f>IFERROR(SMALL(BH346:BH1024,ROW()-ROW($BH$1027)+1),"")</f>
        <v>0</v>
      </c>
      <c r="BI1632">
        <f>IFERROR(SMALL(BI346:BI1024,ROW()-ROW($BI$1027)+1),"")</f>
        <v>0</v>
      </c>
      <c r="BJ1632">
        <f>IFERROR(SMALL(BJ346:BJ1024,ROW()-ROW($BJ$1027)+1),"")</f>
        <v>0</v>
      </c>
      <c r="BK1632">
        <f>IFERROR(SMALL(BK346:BK1024,ROW()-ROW($BK$1027)+1),"")</f>
        <v>0</v>
      </c>
      <c r="BL1632">
        <f>IFERROR(SMALL(BL346:BL1024,ROW()-ROW($BL$1027)+1),"")</f>
        <v>0</v>
      </c>
      <c r="BM1632">
        <f>IFERROR(SMALL(BM346:BM1024,ROW()-ROW($BM$1027)+1),"")</f>
        <v>0</v>
      </c>
      <c r="BN1632">
        <f>IFERROR(SMALL(BN346:BN1024,ROW()-ROW($BN$1027)+1),"")</f>
        <v>0</v>
      </c>
      <c r="BO1632">
        <f>IFERROR(SMALL(BO346:BO1024,ROW()-ROW($BO$1027)+1),"")</f>
        <v>0</v>
      </c>
      <c r="BP1632">
        <f>IFERROR(SMALL(BP346:BP1024,ROW()-ROW($BP$1027)+1),"")</f>
        <v>0</v>
      </c>
      <c r="BQ1632">
        <f>IFERROR(SMALL(BQ346:BQ1024,ROW()-ROW($BQ$1027)+1),"")</f>
        <v>0</v>
      </c>
      <c r="BR1632">
        <f>IFERROR(SMALL(BR346:BR1024,ROW()-ROW($BR$1027)+1),"")</f>
        <v>0</v>
      </c>
    </row>
    <row r="1633" spans="5:70">
      <c r="E1633">
        <f>IFERROR(SMALL(E346:E1024,ROW()-ROW($E$1027)+1),"")</f>
        <v>0</v>
      </c>
      <c r="F1633">
        <f>IFERROR(SMALL(F346:F1024,ROW()-ROW($F$1027)+1),"")</f>
        <v>0</v>
      </c>
      <c r="G1633">
        <f>IFERROR(SMALL(G346:G1024,ROW()-ROW($G$1027)+1),"")</f>
        <v>0</v>
      </c>
      <c r="H1633">
        <f>IFERROR(SMALL(H346:H1024,ROW()-ROW($H$1027)+1),"")</f>
        <v>0</v>
      </c>
      <c r="I1633">
        <f>IFERROR(SMALL(I346:I1024,ROW()-ROW($I$1027)+1),"")</f>
        <v>0</v>
      </c>
      <c r="J1633">
        <f>IFERROR(SMALL(J346:J1024,ROW()-ROW($J$1027)+1),"")</f>
        <v>0</v>
      </c>
      <c r="K1633">
        <f>IFERROR(SMALL(K346:K1024,ROW()-ROW($K$1027)+1),"")</f>
        <v>0</v>
      </c>
      <c r="L1633">
        <f>IFERROR(SMALL(L346:L1024,ROW()-ROW($L$1027)+1),"")</f>
        <v>0</v>
      </c>
      <c r="M1633">
        <f>IFERROR(SMALL(M346:M1024,ROW()-ROW($M$1027)+1),"")</f>
        <v>0</v>
      </c>
      <c r="N1633">
        <f>IFERROR(SMALL(N346:N1024,ROW()-ROW($N$1027)+1),"")</f>
        <v>0</v>
      </c>
      <c r="O1633">
        <f>IFERROR(SMALL(O346:O1024,ROW()-ROW($O$1027)+1),"")</f>
        <v>0</v>
      </c>
      <c r="P1633">
        <f>IFERROR(SMALL(P346:P1024,ROW()-ROW($P$1027)+1),"")</f>
        <v>0</v>
      </c>
      <c r="Q1633">
        <f>IFERROR(SMALL(Q346:Q1024,ROW()-ROW($Q$1027)+1),"")</f>
        <v>0</v>
      </c>
      <c r="R1633">
        <f>IFERROR(SMALL(R346:R1024,ROW()-ROW($R$1027)+1),"")</f>
        <v>0</v>
      </c>
      <c r="S1633">
        <f>IFERROR(SMALL(S346:S1024,ROW()-ROW($S$1027)+1),"")</f>
        <v>0</v>
      </c>
      <c r="T1633">
        <f>IFERROR(SMALL(T346:T1024,ROW()-ROW($T$1027)+1),"")</f>
        <v>0</v>
      </c>
      <c r="U1633">
        <f>IFERROR(SMALL(U346:U1024,ROW()-ROW($U$1027)+1),"")</f>
        <v>0</v>
      </c>
      <c r="V1633">
        <f>IFERROR(SMALL(V346:V1024,ROW()-ROW($V$1027)+1),"")</f>
        <v>0</v>
      </c>
      <c r="W1633">
        <f>IFERROR(SMALL(W346:W1024,ROW()-ROW($W$1027)+1),"")</f>
        <v>0</v>
      </c>
      <c r="X1633">
        <f>IFERROR(SMALL(X346:X1024,ROW()-ROW($X$1027)+1),"")</f>
        <v>0</v>
      </c>
      <c r="Y1633">
        <f>IFERROR(SMALL(Y346:Y1024,ROW()-ROW($Y$1027)+1),"")</f>
        <v>0</v>
      </c>
      <c r="Z1633">
        <f>IFERROR(SMALL(Z346:Z1024,ROW()-ROW($Z$1027)+1),"")</f>
        <v>0</v>
      </c>
      <c r="AA1633">
        <f>IFERROR(SMALL(AA346:AA1024,ROW()-ROW($AA$1027)+1),"")</f>
        <v>0</v>
      </c>
      <c r="AB1633">
        <f>IFERROR(SMALL(AB346:AB1024,ROW()-ROW($AB$1027)+1),"")</f>
        <v>0</v>
      </c>
      <c r="AC1633">
        <f>IFERROR(SMALL(AC346:AC1024,ROW()-ROW($AC$1027)+1),"")</f>
        <v>0</v>
      </c>
      <c r="AD1633">
        <f>IFERROR(SMALL(AD346:AD1024,ROW()-ROW($AD$1027)+1),"")</f>
        <v>0</v>
      </c>
      <c r="AE1633">
        <f>IFERROR(SMALL(AE346:AE1024,ROW()-ROW($AE$1027)+1),"")</f>
        <v>0</v>
      </c>
      <c r="AF1633">
        <f>IFERROR(SMALL(AF346:AF1024,ROW()-ROW($AF$1027)+1),"")</f>
        <v>0</v>
      </c>
      <c r="AG1633">
        <f>IFERROR(SMALL(AG346:AG1024,ROW()-ROW($AG$1027)+1),"")</f>
        <v>0</v>
      </c>
      <c r="AH1633">
        <f>IFERROR(SMALL(AH346:AH1024,ROW()-ROW($AH$1027)+1),"")</f>
        <v>0</v>
      </c>
      <c r="AI1633">
        <f>IFERROR(SMALL(AI346:AI1024,ROW()-ROW($AI$1027)+1),"")</f>
        <v>0</v>
      </c>
      <c r="AJ1633">
        <f>IFERROR(SMALL(AJ346:AJ1024,ROW()-ROW($AJ$1027)+1),"")</f>
        <v>0</v>
      </c>
      <c r="AM1633">
        <f>IFERROR(SMALL(AM346:AM1024,ROW()-ROW($AM$1027)+1),"")</f>
        <v>0</v>
      </c>
      <c r="AN1633">
        <f>IFERROR(SMALL(AN346:AN1024,ROW()-ROW($AN$1027)+1),"")</f>
        <v>0</v>
      </c>
      <c r="AO1633">
        <f>IFERROR(SMALL(AO346:AO1024,ROW()-ROW($AO$1027)+1),"")</f>
        <v>0</v>
      </c>
      <c r="AP1633">
        <f>IFERROR(SMALL(AP346:AP1024,ROW()-ROW($AP$1027)+1),"")</f>
        <v>0</v>
      </c>
      <c r="AQ1633">
        <f>IFERROR(SMALL(AQ346:AQ1024,ROW()-ROW($AQ$1027)+1),"")</f>
        <v>0</v>
      </c>
      <c r="AR1633">
        <f>IFERROR(SMALL(AR346:AR1024,ROW()-ROW($AR$1027)+1),"")</f>
        <v>0</v>
      </c>
      <c r="AS1633">
        <f>IFERROR(SMALL(AS346:AS1024,ROW()-ROW($AS$1027)+1),"")</f>
        <v>0</v>
      </c>
      <c r="AT1633">
        <f>IFERROR(SMALL(AT346:AT1024,ROW()-ROW($AT$1027)+1),"")</f>
        <v>0</v>
      </c>
      <c r="AU1633">
        <f>IFERROR(SMALL(AU346:AU1024,ROW()-ROW($AU$1027)+1),"")</f>
        <v>0</v>
      </c>
      <c r="AV1633">
        <f>IFERROR(SMALL(AV346:AV1024,ROW()-ROW($AV$1027)+1),"")</f>
        <v>0</v>
      </c>
      <c r="AW1633">
        <f>IFERROR(SMALL(AW346:AW1024,ROW()-ROW($AW$1027)+1),"")</f>
        <v>0</v>
      </c>
      <c r="AX1633">
        <f>IFERROR(SMALL(AX346:AX1024,ROW()-ROW($AX$1027)+1),"")</f>
        <v>0</v>
      </c>
      <c r="AY1633">
        <f>IFERROR(SMALL(AY346:AY1024,ROW()-ROW($AY$1027)+1),"")</f>
        <v>0</v>
      </c>
      <c r="AZ1633">
        <f>IFERROR(SMALL(AZ346:AZ1024,ROW()-ROW($AZ$1027)+1),"")</f>
        <v>0</v>
      </c>
      <c r="BA1633">
        <f>IFERROR(SMALL(BA346:BA1024,ROW()-ROW($BA$1027)+1),"")</f>
        <v>0</v>
      </c>
      <c r="BB1633">
        <f>IFERROR(SMALL(BB346:BB1024,ROW()-ROW($BB$1027)+1),"")</f>
        <v>0</v>
      </c>
      <c r="BC1633">
        <f>IFERROR(SMALL(BC346:BC1024,ROW()-ROW($BC$1027)+1),"")</f>
        <v>0</v>
      </c>
      <c r="BD1633">
        <f>IFERROR(SMALL(BD346:BD1024,ROW()-ROW($BD$1027)+1),"")</f>
        <v>0</v>
      </c>
      <c r="BE1633">
        <f>IFERROR(SMALL(BE346:BE1024,ROW()-ROW($BE$1027)+1),"")</f>
        <v>0</v>
      </c>
      <c r="BF1633">
        <f>IFERROR(SMALL(BF346:BF1024,ROW()-ROW($BF$1027)+1),"")</f>
        <v>0</v>
      </c>
      <c r="BG1633">
        <f>IFERROR(SMALL(BG346:BG1024,ROW()-ROW($BG$1027)+1),"")</f>
        <v>0</v>
      </c>
      <c r="BH1633">
        <f>IFERROR(SMALL(BH346:BH1024,ROW()-ROW($BH$1027)+1),"")</f>
        <v>0</v>
      </c>
      <c r="BI1633">
        <f>IFERROR(SMALL(BI346:BI1024,ROW()-ROW($BI$1027)+1),"")</f>
        <v>0</v>
      </c>
      <c r="BJ1633">
        <f>IFERROR(SMALL(BJ346:BJ1024,ROW()-ROW($BJ$1027)+1),"")</f>
        <v>0</v>
      </c>
      <c r="BK1633">
        <f>IFERROR(SMALL(BK346:BK1024,ROW()-ROW($BK$1027)+1),"")</f>
        <v>0</v>
      </c>
      <c r="BL1633">
        <f>IFERROR(SMALL(BL346:BL1024,ROW()-ROW($BL$1027)+1),"")</f>
        <v>0</v>
      </c>
      <c r="BM1633">
        <f>IFERROR(SMALL(BM346:BM1024,ROW()-ROW($BM$1027)+1),"")</f>
        <v>0</v>
      </c>
      <c r="BN1633">
        <f>IFERROR(SMALL(BN346:BN1024,ROW()-ROW($BN$1027)+1),"")</f>
        <v>0</v>
      </c>
      <c r="BO1633">
        <f>IFERROR(SMALL(BO346:BO1024,ROW()-ROW($BO$1027)+1),"")</f>
        <v>0</v>
      </c>
      <c r="BP1633">
        <f>IFERROR(SMALL(BP346:BP1024,ROW()-ROW($BP$1027)+1),"")</f>
        <v>0</v>
      </c>
      <c r="BQ1633">
        <f>IFERROR(SMALL(BQ346:BQ1024,ROW()-ROW($BQ$1027)+1),"")</f>
        <v>0</v>
      </c>
      <c r="BR1633">
        <f>IFERROR(SMALL(BR346:BR1024,ROW()-ROW($BR$1027)+1),"")</f>
        <v>0</v>
      </c>
    </row>
    <row r="1634" spans="5:70">
      <c r="E1634">
        <f>IFERROR(SMALL(E346:E1024,ROW()-ROW($E$1027)+1),"")</f>
        <v>0</v>
      </c>
      <c r="F1634">
        <f>IFERROR(SMALL(F346:F1024,ROW()-ROW($F$1027)+1),"")</f>
        <v>0</v>
      </c>
      <c r="G1634">
        <f>IFERROR(SMALL(G346:G1024,ROW()-ROW($G$1027)+1),"")</f>
        <v>0</v>
      </c>
      <c r="H1634">
        <f>IFERROR(SMALL(H346:H1024,ROW()-ROW($H$1027)+1),"")</f>
        <v>0</v>
      </c>
      <c r="I1634">
        <f>IFERROR(SMALL(I346:I1024,ROW()-ROW($I$1027)+1),"")</f>
        <v>0</v>
      </c>
      <c r="J1634">
        <f>IFERROR(SMALL(J346:J1024,ROW()-ROW($J$1027)+1),"")</f>
        <v>0</v>
      </c>
      <c r="K1634">
        <f>IFERROR(SMALL(K346:K1024,ROW()-ROW($K$1027)+1),"")</f>
        <v>0</v>
      </c>
      <c r="L1634">
        <f>IFERROR(SMALL(L346:L1024,ROW()-ROW($L$1027)+1),"")</f>
        <v>0</v>
      </c>
      <c r="M1634">
        <f>IFERROR(SMALL(M346:M1024,ROW()-ROW($M$1027)+1),"")</f>
        <v>0</v>
      </c>
      <c r="N1634">
        <f>IFERROR(SMALL(N346:N1024,ROW()-ROW($N$1027)+1),"")</f>
        <v>0</v>
      </c>
      <c r="O1634">
        <f>IFERROR(SMALL(O346:O1024,ROW()-ROW($O$1027)+1),"")</f>
        <v>0</v>
      </c>
      <c r="P1634">
        <f>IFERROR(SMALL(P346:P1024,ROW()-ROW($P$1027)+1),"")</f>
        <v>0</v>
      </c>
      <c r="Q1634">
        <f>IFERROR(SMALL(Q346:Q1024,ROW()-ROW($Q$1027)+1),"")</f>
        <v>0</v>
      </c>
      <c r="R1634">
        <f>IFERROR(SMALL(R346:R1024,ROW()-ROW($R$1027)+1),"")</f>
        <v>0</v>
      </c>
      <c r="S1634">
        <f>IFERROR(SMALL(S346:S1024,ROW()-ROW($S$1027)+1),"")</f>
        <v>0</v>
      </c>
      <c r="T1634">
        <f>IFERROR(SMALL(T346:T1024,ROW()-ROW($T$1027)+1),"")</f>
        <v>0</v>
      </c>
      <c r="U1634">
        <f>IFERROR(SMALL(U346:U1024,ROW()-ROW($U$1027)+1),"")</f>
        <v>0</v>
      </c>
      <c r="V1634">
        <f>IFERROR(SMALL(V346:V1024,ROW()-ROW($V$1027)+1),"")</f>
        <v>0</v>
      </c>
      <c r="W1634">
        <f>IFERROR(SMALL(W346:W1024,ROW()-ROW($W$1027)+1),"")</f>
        <v>0</v>
      </c>
      <c r="X1634">
        <f>IFERROR(SMALL(X346:X1024,ROW()-ROW($X$1027)+1),"")</f>
        <v>0</v>
      </c>
      <c r="Y1634">
        <f>IFERROR(SMALL(Y346:Y1024,ROW()-ROW($Y$1027)+1),"")</f>
        <v>0</v>
      </c>
      <c r="Z1634">
        <f>IFERROR(SMALL(Z346:Z1024,ROW()-ROW($Z$1027)+1),"")</f>
        <v>0</v>
      </c>
      <c r="AA1634">
        <f>IFERROR(SMALL(AA346:AA1024,ROW()-ROW($AA$1027)+1),"")</f>
        <v>0</v>
      </c>
      <c r="AB1634">
        <f>IFERROR(SMALL(AB346:AB1024,ROW()-ROW($AB$1027)+1),"")</f>
        <v>0</v>
      </c>
      <c r="AC1634">
        <f>IFERROR(SMALL(AC346:AC1024,ROW()-ROW($AC$1027)+1),"")</f>
        <v>0</v>
      </c>
      <c r="AD1634">
        <f>IFERROR(SMALL(AD346:AD1024,ROW()-ROW($AD$1027)+1),"")</f>
        <v>0</v>
      </c>
      <c r="AE1634">
        <f>IFERROR(SMALL(AE346:AE1024,ROW()-ROW($AE$1027)+1),"")</f>
        <v>0</v>
      </c>
      <c r="AF1634">
        <f>IFERROR(SMALL(AF346:AF1024,ROW()-ROW($AF$1027)+1),"")</f>
        <v>0</v>
      </c>
      <c r="AG1634">
        <f>IFERROR(SMALL(AG346:AG1024,ROW()-ROW($AG$1027)+1),"")</f>
        <v>0</v>
      </c>
      <c r="AH1634">
        <f>IFERROR(SMALL(AH346:AH1024,ROW()-ROW($AH$1027)+1),"")</f>
        <v>0</v>
      </c>
      <c r="AI1634">
        <f>IFERROR(SMALL(AI346:AI1024,ROW()-ROW($AI$1027)+1),"")</f>
        <v>0</v>
      </c>
      <c r="AJ1634">
        <f>IFERROR(SMALL(AJ346:AJ1024,ROW()-ROW($AJ$1027)+1),"")</f>
        <v>0</v>
      </c>
      <c r="AM1634">
        <f>IFERROR(SMALL(AM346:AM1024,ROW()-ROW($AM$1027)+1),"")</f>
        <v>0</v>
      </c>
      <c r="AN1634">
        <f>IFERROR(SMALL(AN346:AN1024,ROW()-ROW($AN$1027)+1),"")</f>
        <v>0</v>
      </c>
      <c r="AO1634">
        <f>IFERROR(SMALL(AO346:AO1024,ROW()-ROW($AO$1027)+1),"")</f>
        <v>0</v>
      </c>
      <c r="AP1634">
        <f>IFERROR(SMALL(AP346:AP1024,ROW()-ROW($AP$1027)+1),"")</f>
        <v>0</v>
      </c>
      <c r="AQ1634">
        <f>IFERROR(SMALL(AQ346:AQ1024,ROW()-ROW($AQ$1027)+1),"")</f>
        <v>0</v>
      </c>
      <c r="AR1634">
        <f>IFERROR(SMALL(AR346:AR1024,ROW()-ROW($AR$1027)+1),"")</f>
        <v>0</v>
      </c>
      <c r="AS1634">
        <f>IFERROR(SMALL(AS346:AS1024,ROW()-ROW($AS$1027)+1),"")</f>
        <v>0</v>
      </c>
      <c r="AT1634">
        <f>IFERROR(SMALL(AT346:AT1024,ROW()-ROW($AT$1027)+1),"")</f>
        <v>0</v>
      </c>
      <c r="AU1634">
        <f>IFERROR(SMALL(AU346:AU1024,ROW()-ROW($AU$1027)+1),"")</f>
        <v>0</v>
      </c>
      <c r="AV1634">
        <f>IFERROR(SMALL(AV346:AV1024,ROW()-ROW($AV$1027)+1),"")</f>
        <v>0</v>
      </c>
      <c r="AW1634">
        <f>IFERROR(SMALL(AW346:AW1024,ROW()-ROW($AW$1027)+1),"")</f>
        <v>0</v>
      </c>
      <c r="AX1634">
        <f>IFERROR(SMALL(AX346:AX1024,ROW()-ROW($AX$1027)+1),"")</f>
        <v>0</v>
      </c>
      <c r="AY1634">
        <f>IFERROR(SMALL(AY346:AY1024,ROW()-ROW($AY$1027)+1),"")</f>
        <v>0</v>
      </c>
      <c r="AZ1634">
        <f>IFERROR(SMALL(AZ346:AZ1024,ROW()-ROW($AZ$1027)+1),"")</f>
        <v>0</v>
      </c>
      <c r="BA1634">
        <f>IFERROR(SMALL(BA346:BA1024,ROW()-ROW($BA$1027)+1),"")</f>
        <v>0</v>
      </c>
      <c r="BB1634">
        <f>IFERROR(SMALL(BB346:BB1024,ROW()-ROW($BB$1027)+1),"")</f>
        <v>0</v>
      </c>
      <c r="BC1634">
        <f>IFERROR(SMALL(BC346:BC1024,ROW()-ROW($BC$1027)+1),"")</f>
        <v>0</v>
      </c>
      <c r="BD1634">
        <f>IFERROR(SMALL(BD346:BD1024,ROW()-ROW($BD$1027)+1),"")</f>
        <v>0</v>
      </c>
      <c r="BE1634">
        <f>IFERROR(SMALL(BE346:BE1024,ROW()-ROW($BE$1027)+1),"")</f>
        <v>0</v>
      </c>
      <c r="BF1634">
        <f>IFERROR(SMALL(BF346:BF1024,ROW()-ROW($BF$1027)+1),"")</f>
        <v>0</v>
      </c>
      <c r="BG1634">
        <f>IFERROR(SMALL(BG346:BG1024,ROW()-ROW($BG$1027)+1),"")</f>
        <v>0</v>
      </c>
      <c r="BH1634">
        <f>IFERROR(SMALL(BH346:BH1024,ROW()-ROW($BH$1027)+1),"")</f>
        <v>0</v>
      </c>
      <c r="BI1634">
        <f>IFERROR(SMALL(BI346:BI1024,ROW()-ROW($BI$1027)+1),"")</f>
        <v>0</v>
      </c>
      <c r="BJ1634">
        <f>IFERROR(SMALL(BJ346:BJ1024,ROW()-ROW($BJ$1027)+1),"")</f>
        <v>0</v>
      </c>
      <c r="BK1634">
        <f>IFERROR(SMALL(BK346:BK1024,ROW()-ROW($BK$1027)+1),"")</f>
        <v>0</v>
      </c>
      <c r="BL1634">
        <f>IFERROR(SMALL(BL346:BL1024,ROW()-ROW($BL$1027)+1),"")</f>
        <v>0</v>
      </c>
      <c r="BM1634">
        <f>IFERROR(SMALL(BM346:BM1024,ROW()-ROW($BM$1027)+1),"")</f>
        <v>0</v>
      </c>
      <c r="BN1634">
        <f>IFERROR(SMALL(BN346:BN1024,ROW()-ROW($BN$1027)+1),"")</f>
        <v>0</v>
      </c>
      <c r="BO1634">
        <f>IFERROR(SMALL(BO346:BO1024,ROW()-ROW($BO$1027)+1),"")</f>
        <v>0</v>
      </c>
      <c r="BP1634">
        <f>IFERROR(SMALL(BP346:BP1024,ROW()-ROW($BP$1027)+1),"")</f>
        <v>0</v>
      </c>
      <c r="BQ1634">
        <f>IFERROR(SMALL(BQ346:BQ1024,ROW()-ROW($BQ$1027)+1),"")</f>
        <v>0</v>
      </c>
      <c r="BR1634">
        <f>IFERROR(SMALL(BR346:BR1024,ROW()-ROW($BR$1027)+1),"")</f>
        <v>0</v>
      </c>
    </row>
    <row r="1635" spans="5:70">
      <c r="E1635">
        <f>IFERROR(SMALL(E346:E1024,ROW()-ROW($E$1027)+1),"")</f>
        <v>0</v>
      </c>
      <c r="F1635">
        <f>IFERROR(SMALL(F346:F1024,ROW()-ROW($F$1027)+1),"")</f>
        <v>0</v>
      </c>
      <c r="G1635">
        <f>IFERROR(SMALL(G346:G1024,ROW()-ROW($G$1027)+1),"")</f>
        <v>0</v>
      </c>
      <c r="H1635">
        <f>IFERROR(SMALL(H346:H1024,ROW()-ROW($H$1027)+1),"")</f>
        <v>0</v>
      </c>
      <c r="I1635">
        <f>IFERROR(SMALL(I346:I1024,ROW()-ROW($I$1027)+1),"")</f>
        <v>0</v>
      </c>
      <c r="J1635">
        <f>IFERROR(SMALL(J346:J1024,ROW()-ROW($J$1027)+1),"")</f>
        <v>0</v>
      </c>
      <c r="K1635">
        <f>IFERROR(SMALL(K346:K1024,ROW()-ROW($K$1027)+1),"")</f>
        <v>0</v>
      </c>
      <c r="L1635">
        <f>IFERROR(SMALL(L346:L1024,ROW()-ROW($L$1027)+1),"")</f>
        <v>0</v>
      </c>
      <c r="M1635">
        <f>IFERROR(SMALL(M346:M1024,ROW()-ROW($M$1027)+1),"")</f>
        <v>0</v>
      </c>
      <c r="N1635">
        <f>IFERROR(SMALL(N346:N1024,ROW()-ROW($N$1027)+1),"")</f>
        <v>0</v>
      </c>
      <c r="O1635">
        <f>IFERROR(SMALL(O346:O1024,ROW()-ROW($O$1027)+1),"")</f>
        <v>0</v>
      </c>
      <c r="P1635">
        <f>IFERROR(SMALL(P346:P1024,ROW()-ROW($P$1027)+1),"")</f>
        <v>0</v>
      </c>
      <c r="Q1635">
        <f>IFERROR(SMALL(Q346:Q1024,ROW()-ROW($Q$1027)+1),"")</f>
        <v>0</v>
      </c>
      <c r="R1635">
        <f>IFERROR(SMALL(R346:R1024,ROW()-ROW($R$1027)+1),"")</f>
        <v>0</v>
      </c>
      <c r="S1635">
        <f>IFERROR(SMALL(S346:S1024,ROW()-ROW($S$1027)+1),"")</f>
        <v>0</v>
      </c>
      <c r="T1635">
        <f>IFERROR(SMALL(T346:T1024,ROW()-ROW($T$1027)+1),"")</f>
        <v>0</v>
      </c>
      <c r="U1635">
        <f>IFERROR(SMALL(U346:U1024,ROW()-ROW($U$1027)+1),"")</f>
        <v>0</v>
      </c>
      <c r="V1635">
        <f>IFERROR(SMALL(V346:V1024,ROW()-ROW($V$1027)+1),"")</f>
        <v>0</v>
      </c>
      <c r="W1635">
        <f>IFERROR(SMALL(W346:W1024,ROW()-ROW($W$1027)+1),"")</f>
        <v>0</v>
      </c>
      <c r="X1635">
        <f>IFERROR(SMALL(X346:X1024,ROW()-ROW($X$1027)+1),"")</f>
        <v>0</v>
      </c>
      <c r="Y1635">
        <f>IFERROR(SMALL(Y346:Y1024,ROW()-ROW($Y$1027)+1),"")</f>
        <v>0</v>
      </c>
      <c r="Z1635">
        <f>IFERROR(SMALL(Z346:Z1024,ROW()-ROW($Z$1027)+1),"")</f>
        <v>0</v>
      </c>
      <c r="AA1635">
        <f>IFERROR(SMALL(AA346:AA1024,ROW()-ROW($AA$1027)+1),"")</f>
        <v>0</v>
      </c>
      <c r="AB1635">
        <f>IFERROR(SMALL(AB346:AB1024,ROW()-ROW($AB$1027)+1),"")</f>
        <v>0</v>
      </c>
      <c r="AC1635">
        <f>IFERROR(SMALL(AC346:AC1024,ROW()-ROW($AC$1027)+1),"")</f>
        <v>0</v>
      </c>
      <c r="AD1635">
        <f>IFERROR(SMALL(AD346:AD1024,ROW()-ROW($AD$1027)+1),"")</f>
        <v>0</v>
      </c>
      <c r="AE1635">
        <f>IFERROR(SMALL(AE346:AE1024,ROW()-ROW($AE$1027)+1),"")</f>
        <v>0</v>
      </c>
      <c r="AF1635">
        <f>IFERROR(SMALL(AF346:AF1024,ROW()-ROW($AF$1027)+1),"")</f>
        <v>0</v>
      </c>
      <c r="AG1635">
        <f>IFERROR(SMALL(AG346:AG1024,ROW()-ROW($AG$1027)+1),"")</f>
        <v>0</v>
      </c>
      <c r="AH1635">
        <f>IFERROR(SMALL(AH346:AH1024,ROW()-ROW($AH$1027)+1),"")</f>
        <v>0</v>
      </c>
      <c r="AI1635">
        <f>IFERROR(SMALL(AI346:AI1024,ROW()-ROW($AI$1027)+1),"")</f>
        <v>0</v>
      </c>
      <c r="AJ1635">
        <f>IFERROR(SMALL(AJ346:AJ1024,ROW()-ROW($AJ$1027)+1),"")</f>
        <v>0</v>
      </c>
      <c r="AM1635">
        <f>IFERROR(SMALL(AM346:AM1024,ROW()-ROW($AM$1027)+1),"")</f>
        <v>0</v>
      </c>
      <c r="AN1635">
        <f>IFERROR(SMALL(AN346:AN1024,ROW()-ROW($AN$1027)+1),"")</f>
        <v>0</v>
      </c>
      <c r="AO1635">
        <f>IFERROR(SMALL(AO346:AO1024,ROW()-ROW($AO$1027)+1),"")</f>
        <v>0</v>
      </c>
      <c r="AP1635">
        <f>IFERROR(SMALL(AP346:AP1024,ROW()-ROW($AP$1027)+1),"")</f>
        <v>0</v>
      </c>
      <c r="AQ1635">
        <f>IFERROR(SMALL(AQ346:AQ1024,ROW()-ROW($AQ$1027)+1),"")</f>
        <v>0</v>
      </c>
      <c r="AR1635">
        <f>IFERROR(SMALL(AR346:AR1024,ROW()-ROW($AR$1027)+1),"")</f>
        <v>0</v>
      </c>
      <c r="AS1635">
        <f>IFERROR(SMALL(AS346:AS1024,ROW()-ROW($AS$1027)+1),"")</f>
        <v>0</v>
      </c>
      <c r="AT1635">
        <f>IFERROR(SMALL(AT346:AT1024,ROW()-ROW($AT$1027)+1),"")</f>
        <v>0</v>
      </c>
      <c r="AU1635">
        <f>IFERROR(SMALL(AU346:AU1024,ROW()-ROW($AU$1027)+1),"")</f>
        <v>0</v>
      </c>
      <c r="AV1635">
        <f>IFERROR(SMALL(AV346:AV1024,ROW()-ROW($AV$1027)+1),"")</f>
        <v>0</v>
      </c>
      <c r="AW1635">
        <f>IFERROR(SMALL(AW346:AW1024,ROW()-ROW($AW$1027)+1),"")</f>
        <v>0</v>
      </c>
      <c r="AX1635">
        <f>IFERROR(SMALL(AX346:AX1024,ROW()-ROW($AX$1027)+1),"")</f>
        <v>0</v>
      </c>
      <c r="AY1635">
        <f>IFERROR(SMALL(AY346:AY1024,ROW()-ROW($AY$1027)+1),"")</f>
        <v>0</v>
      </c>
      <c r="AZ1635">
        <f>IFERROR(SMALL(AZ346:AZ1024,ROW()-ROW($AZ$1027)+1),"")</f>
        <v>0</v>
      </c>
      <c r="BA1635">
        <f>IFERROR(SMALL(BA346:BA1024,ROW()-ROW($BA$1027)+1),"")</f>
        <v>0</v>
      </c>
      <c r="BB1635">
        <f>IFERROR(SMALL(BB346:BB1024,ROW()-ROW($BB$1027)+1),"")</f>
        <v>0</v>
      </c>
      <c r="BC1635">
        <f>IFERROR(SMALL(BC346:BC1024,ROW()-ROW($BC$1027)+1),"")</f>
        <v>0</v>
      </c>
      <c r="BD1635">
        <f>IFERROR(SMALL(BD346:BD1024,ROW()-ROW($BD$1027)+1),"")</f>
        <v>0</v>
      </c>
      <c r="BE1635">
        <f>IFERROR(SMALL(BE346:BE1024,ROW()-ROW($BE$1027)+1),"")</f>
        <v>0</v>
      </c>
      <c r="BF1635">
        <f>IFERROR(SMALL(BF346:BF1024,ROW()-ROW($BF$1027)+1),"")</f>
        <v>0</v>
      </c>
      <c r="BG1635">
        <f>IFERROR(SMALL(BG346:BG1024,ROW()-ROW($BG$1027)+1),"")</f>
        <v>0</v>
      </c>
      <c r="BH1635">
        <f>IFERROR(SMALL(BH346:BH1024,ROW()-ROW($BH$1027)+1),"")</f>
        <v>0</v>
      </c>
      <c r="BI1635">
        <f>IFERROR(SMALL(BI346:BI1024,ROW()-ROW($BI$1027)+1),"")</f>
        <v>0</v>
      </c>
      <c r="BJ1635">
        <f>IFERROR(SMALL(BJ346:BJ1024,ROW()-ROW($BJ$1027)+1),"")</f>
        <v>0</v>
      </c>
      <c r="BK1635">
        <f>IFERROR(SMALL(BK346:BK1024,ROW()-ROW($BK$1027)+1),"")</f>
        <v>0</v>
      </c>
      <c r="BL1635">
        <f>IFERROR(SMALL(BL346:BL1024,ROW()-ROW($BL$1027)+1),"")</f>
        <v>0</v>
      </c>
      <c r="BM1635">
        <f>IFERROR(SMALL(BM346:BM1024,ROW()-ROW($BM$1027)+1),"")</f>
        <v>0</v>
      </c>
      <c r="BN1635">
        <f>IFERROR(SMALL(BN346:BN1024,ROW()-ROW($BN$1027)+1),"")</f>
        <v>0</v>
      </c>
      <c r="BO1635">
        <f>IFERROR(SMALL(BO346:BO1024,ROW()-ROW($BO$1027)+1),"")</f>
        <v>0</v>
      </c>
      <c r="BP1635">
        <f>IFERROR(SMALL(BP346:BP1024,ROW()-ROW($BP$1027)+1),"")</f>
        <v>0</v>
      </c>
      <c r="BQ1635">
        <f>IFERROR(SMALL(BQ346:BQ1024,ROW()-ROW($BQ$1027)+1),"")</f>
        <v>0</v>
      </c>
      <c r="BR1635">
        <f>IFERROR(SMALL(BR346:BR1024,ROW()-ROW($BR$1027)+1),"")</f>
        <v>0</v>
      </c>
    </row>
    <row r="1636" spans="5:70">
      <c r="E1636">
        <f>IFERROR(SMALL(E346:E1024,ROW()-ROW($E$1027)+1),"")</f>
        <v>0</v>
      </c>
      <c r="F1636">
        <f>IFERROR(SMALL(F346:F1024,ROW()-ROW($F$1027)+1),"")</f>
        <v>0</v>
      </c>
      <c r="G1636">
        <f>IFERROR(SMALL(G346:G1024,ROW()-ROW($G$1027)+1),"")</f>
        <v>0</v>
      </c>
      <c r="H1636">
        <f>IFERROR(SMALL(H346:H1024,ROW()-ROW($H$1027)+1),"")</f>
        <v>0</v>
      </c>
      <c r="I1636">
        <f>IFERROR(SMALL(I346:I1024,ROW()-ROW($I$1027)+1),"")</f>
        <v>0</v>
      </c>
      <c r="J1636">
        <f>IFERROR(SMALL(J346:J1024,ROW()-ROW($J$1027)+1),"")</f>
        <v>0</v>
      </c>
      <c r="K1636">
        <f>IFERROR(SMALL(K346:K1024,ROW()-ROW($K$1027)+1),"")</f>
        <v>0</v>
      </c>
      <c r="L1636">
        <f>IFERROR(SMALL(L346:L1024,ROW()-ROW($L$1027)+1),"")</f>
        <v>0</v>
      </c>
      <c r="M1636">
        <f>IFERROR(SMALL(M346:M1024,ROW()-ROW($M$1027)+1),"")</f>
        <v>0</v>
      </c>
      <c r="N1636">
        <f>IFERROR(SMALL(N346:N1024,ROW()-ROW($N$1027)+1),"")</f>
        <v>0</v>
      </c>
      <c r="O1636">
        <f>IFERROR(SMALL(O346:O1024,ROW()-ROW($O$1027)+1),"")</f>
        <v>0</v>
      </c>
      <c r="P1636">
        <f>IFERROR(SMALL(P346:P1024,ROW()-ROW($P$1027)+1),"")</f>
        <v>0</v>
      </c>
      <c r="Q1636">
        <f>IFERROR(SMALL(Q346:Q1024,ROW()-ROW($Q$1027)+1),"")</f>
        <v>0</v>
      </c>
      <c r="R1636">
        <f>IFERROR(SMALL(R346:R1024,ROW()-ROW($R$1027)+1),"")</f>
        <v>0</v>
      </c>
      <c r="S1636">
        <f>IFERROR(SMALL(S346:S1024,ROW()-ROW($S$1027)+1),"")</f>
        <v>0</v>
      </c>
      <c r="T1636">
        <f>IFERROR(SMALL(T346:T1024,ROW()-ROW($T$1027)+1),"")</f>
        <v>0</v>
      </c>
      <c r="U1636">
        <f>IFERROR(SMALL(U346:U1024,ROW()-ROW($U$1027)+1),"")</f>
        <v>0</v>
      </c>
      <c r="V1636">
        <f>IFERROR(SMALL(V346:V1024,ROW()-ROW($V$1027)+1),"")</f>
        <v>0</v>
      </c>
      <c r="W1636">
        <f>IFERROR(SMALL(W346:W1024,ROW()-ROW($W$1027)+1),"")</f>
        <v>0</v>
      </c>
      <c r="X1636">
        <f>IFERROR(SMALL(X346:X1024,ROW()-ROW($X$1027)+1),"")</f>
        <v>0</v>
      </c>
      <c r="Y1636">
        <f>IFERROR(SMALL(Y346:Y1024,ROW()-ROW($Y$1027)+1),"")</f>
        <v>0</v>
      </c>
      <c r="Z1636">
        <f>IFERROR(SMALL(Z346:Z1024,ROW()-ROW($Z$1027)+1),"")</f>
        <v>0</v>
      </c>
      <c r="AA1636">
        <f>IFERROR(SMALL(AA346:AA1024,ROW()-ROW($AA$1027)+1),"")</f>
        <v>0</v>
      </c>
      <c r="AB1636">
        <f>IFERROR(SMALL(AB346:AB1024,ROW()-ROW($AB$1027)+1),"")</f>
        <v>0</v>
      </c>
      <c r="AC1636">
        <f>IFERROR(SMALL(AC346:AC1024,ROW()-ROW($AC$1027)+1),"")</f>
        <v>0</v>
      </c>
      <c r="AD1636">
        <f>IFERROR(SMALL(AD346:AD1024,ROW()-ROW($AD$1027)+1),"")</f>
        <v>0</v>
      </c>
      <c r="AE1636">
        <f>IFERROR(SMALL(AE346:AE1024,ROW()-ROW($AE$1027)+1),"")</f>
        <v>0</v>
      </c>
      <c r="AF1636">
        <f>IFERROR(SMALL(AF346:AF1024,ROW()-ROW($AF$1027)+1),"")</f>
        <v>0</v>
      </c>
      <c r="AG1636">
        <f>IFERROR(SMALL(AG346:AG1024,ROW()-ROW($AG$1027)+1),"")</f>
        <v>0</v>
      </c>
      <c r="AH1636">
        <f>IFERROR(SMALL(AH346:AH1024,ROW()-ROW($AH$1027)+1),"")</f>
        <v>0</v>
      </c>
      <c r="AI1636">
        <f>IFERROR(SMALL(AI346:AI1024,ROW()-ROW($AI$1027)+1),"")</f>
        <v>0</v>
      </c>
      <c r="AJ1636">
        <f>IFERROR(SMALL(AJ346:AJ1024,ROW()-ROW($AJ$1027)+1),"")</f>
        <v>0</v>
      </c>
      <c r="AM1636">
        <f>IFERROR(SMALL(AM346:AM1024,ROW()-ROW($AM$1027)+1),"")</f>
        <v>0</v>
      </c>
      <c r="AN1636">
        <f>IFERROR(SMALL(AN346:AN1024,ROW()-ROW($AN$1027)+1),"")</f>
        <v>0</v>
      </c>
      <c r="AO1636">
        <f>IFERROR(SMALL(AO346:AO1024,ROW()-ROW($AO$1027)+1),"")</f>
        <v>0</v>
      </c>
      <c r="AP1636">
        <f>IFERROR(SMALL(AP346:AP1024,ROW()-ROW($AP$1027)+1),"")</f>
        <v>0</v>
      </c>
      <c r="AQ1636">
        <f>IFERROR(SMALL(AQ346:AQ1024,ROW()-ROW($AQ$1027)+1),"")</f>
        <v>0</v>
      </c>
      <c r="AR1636">
        <f>IFERROR(SMALL(AR346:AR1024,ROW()-ROW($AR$1027)+1),"")</f>
        <v>0</v>
      </c>
      <c r="AS1636">
        <f>IFERROR(SMALL(AS346:AS1024,ROW()-ROW($AS$1027)+1),"")</f>
        <v>0</v>
      </c>
      <c r="AT1636">
        <f>IFERROR(SMALL(AT346:AT1024,ROW()-ROW($AT$1027)+1),"")</f>
        <v>0</v>
      </c>
      <c r="AU1636">
        <f>IFERROR(SMALL(AU346:AU1024,ROW()-ROW($AU$1027)+1),"")</f>
        <v>0</v>
      </c>
      <c r="AV1636">
        <f>IFERROR(SMALL(AV346:AV1024,ROW()-ROW($AV$1027)+1),"")</f>
        <v>0</v>
      </c>
      <c r="AW1636">
        <f>IFERROR(SMALL(AW346:AW1024,ROW()-ROW($AW$1027)+1),"")</f>
        <v>0</v>
      </c>
      <c r="AX1636">
        <f>IFERROR(SMALL(AX346:AX1024,ROW()-ROW($AX$1027)+1),"")</f>
        <v>0</v>
      </c>
      <c r="AY1636">
        <f>IFERROR(SMALL(AY346:AY1024,ROW()-ROW($AY$1027)+1),"")</f>
        <v>0</v>
      </c>
      <c r="AZ1636">
        <f>IFERROR(SMALL(AZ346:AZ1024,ROW()-ROW($AZ$1027)+1),"")</f>
        <v>0</v>
      </c>
      <c r="BA1636">
        <f>IFERROR(SMALL(BA346:BA1024,ROW()-ROW($BA$1027)+1),"")</f>
        <v>0</v>
      </c>
      <c r="BB1636">
        <f>IFERROR(SMALL(BB346:BB1024,ROW()-ROW($BB$1027)+1),"")</f>
        <v>0</v>
      </c>
      <c r="BC1636">
        <f>IFERROR(SMALL(BC346:BC1024,ROW()-ROW($BC$1027)+1),"")</f>
        <v>0</v>
      </c>
      <c r="BD1636">
        <f>IFERROR(SMALL(BD346:BD1024,ROW()-ROW($BD$1027)+1),"")</f>
        <v>0</v>
      </c>
      <c r="BE1636">
        <f>IFERROR(SMALL(BE346:BE1024,ROW()-ROW($BE$1027)+1),"")</f>
        <v>0</v>
      </c>
      <c r="BF1636">
        <f>IFERROR(SMALL(BF346:BF1024,ROW()-ROW($BF$1027)+1),"")</f>
        <v>0</v>
      </c>
      <c r="BG1636">
        <f>IFERROR(SMALL(BG346:BG1024,ROW()-ROW($BG$1027)+1),"")</f>
        <v>0</v>
      </c>
      <c r="BH1636">
        <f>IFERROR(SMALL(BH346:BH1024,ROW()-ROW($BH$1027)+1),"")</f>
        <v>0</v>
      </c>
      <c r="BI1636">
        <f>IFERROR(SMALL(BI346:BI1024,ROW()-ROW($BI$1027)+1),"")</f>
        <v>0</v>
      </c>
      <c r="BJ1636">
        <f>IFERROR(SMALL(BJ346:BJ1024,ROW()-ROW($BJ$1027)+1),"")</f>
        <v>0</v>
      </c>
      <c r="BK1636">
        <f>IFERROR(SMALL(BK346:BK1024,ROW()-ROW($BK$1027)+1),"")</f>
        <v>0</v>
      </c>
      <c r="BL1636">
        <f>IFERROR(SMALL(BL346:BL1024,ROW()-ROW($BL$1027)+1),"")</f>
        <v>0</v>
      </c>
      <c r="BM1636">
        <f>IFERROR(SMALL(BM346:BM1024,ROW()-ROW($BM$1027)+1),"")</f>
        <v>0</v>
      </c>
      <c r="BN1636">
        <f>IFERROR(SMALL(BN346:BN1024,ROW()-ROW($BN$1027)+1),"")</f>
        <v>0</v>
      </c>
      <c r="BO1636">
        <f>IFERROR(SMALL(BO346:BO1024,ROW()-ROW($BO$1027)+1),"")</f>
        <v>0</v>
      </c>
      <c r="BP1636">
        <f>IFERROR(SMALL(BP346:BP1024,ROW()-ROW($BP$1027)+1),"")</f>
        <v>0</v>
      </c>
      <c r="BQ1636">
        <f>IFERROR(SMALL(BQ346:BQ1024,ROW()-ROW($BQ$1027)+1),"")</f>
        <v>0</v>
      </c>
      <c r="BR1636">
        <f>IFERROR(SMALL(BR346:BR1024,ROW()-ROW($BR$1027)+1),"")</f>
        <v>0</v>
      </c>
    </row>
    <row r="1637" spans="5:70">
      <c r="E1637">
        <f>IFERROR(SMALL(E346:E1024,ROW()-ROW($E$1027)+1),"")</f>
        <v>0</v>
      </c>
      <c r="F1637">
        <f>IFERROR(SMALL(F346:F1024,ROW()-ROW($F$1027)+1),"")</f>
        <v>0</v>
      </c>
      <c r="G1637">
        <f>IFERROR(SMALL(G346:G1024,ROW()-ROW($G$1027)+1),"")</f>
        <v>0</v>
      </c>
      <c r="H1637">
        <f>IFERROR(SMALL(H346:H1024,ROW()-ROW($H$1027)+1),"")</f>
        <v>0</v>
      </c>
      <c r="I1637">
        <f>IFERROR(SMALL(I346:I1024,ROW()-ROW($I$1027)+1),"")</f>
        <v>0</v>
      </c>
      <c r="J1637">
        <f>IFERROR(SMALL(J346:J1024,ROW()-ROW($J$1027)+1),"")</f>
        <v>0</v>
      </c>
      <c r="K1637">
        <f>IFERROR(SMALL(K346:K1024,ROW()-ROW($K$1027)+1),"")</f>
        <v>0</v>
      </c>
      <c r="L1637">
        <f>IFERROR(SMALL(L346:L1024,ROW()-ROW($L$1027)+1),"")</f>
        <v>0</v>
      </c>
      <c r="M1637">
        <f>IFERROR(SMALL(M346:M1024,ROW()-ROW($M$1027)+1),"")</f>
        <v>0</v>
      </c>
      <c r="N1637">
        <f>IFERROR(SMALL(N346:N1024,ROW()-ROW($N$1027)+1),"")</f>
        <v>0</v>
      </c>
      <c r="O1637">
        <f>IFERROR(SMALL(O346:O1024,ROW()-ROW($O$1027)+1),"")</f>
        <v>0</v>
      </c>
      <c r="P1637">
        <f>IFERROR(SMALL(P346:P1024,ROW()-ROW($P$1027)+1),"")</f>
        <v>0</v>
      </c>
      <c r="Q1637">
        <f>IFERROR(SMALL(Q346:Q1024,ROW()-ROW($Q$1027)+1),"")</f>
        <v>0</v>
      </c>
      <c r="R1637">
        <f>IFERROR(SMALL(R346:R1024,ROW()-ROW($R$1027)+1),"")</f>
        <v>0</v>
      </c>
      <c r="S1637">
        <f>IFERROR(SMALL(S346:S1024,ROW()-ROW($S$1027)+1),"")</f>
        <v>0</v>
      </c>
      <c r="T1637">
        <f>IFERROR(SMALL(T346:T1024,ROW()-ROW($T$1027)+1),"")</f>
        <v>0</v>
      </c>
      <c r="U1637">
        <f>IFERROR(SMALL(U346:U1024,ROW()-ROW($U$1027)+1),"")</f>
        <v>0</v>
      </c>
      <c r="V1637">
        <f>IFERROR(SMALL(V346:V1024,ROW()-ROW($V$1027)+1),"")</f>
        <v>0</v>
      </c>
      <c r="W1637">
        <f>IFERROR(SMALL(W346:W1024,ROW()-ROW($W$1027)+1),"")</f>
        <v>0</v>
      </c>
      <c r="X1637">
        <f>IFERROR(SMALL(X346:X1024,ROW()-ROW($X$1027)+1),"")</f>
        <v>0</v>
      </c>
      <c r="Y1637">
        <f>IFERROR(SMALL(Y346:Y1024,ROW()-ROW($Y$1027)+1),"")</f>
        <v>0</v>
      </c>
      <c r="Z1637">
        <f>IFERROR(SMALL(Z346:Z1024,ROW()-ROW($Z$1027)+1),"")</f>
        <v>0</v>
      </c>
      <c r="AA1637">
        <f>IFERROR(SMALL(AA346:AA1024,ROW()-ROW($AA$1027)+1),"")</f>
        <v>0</v>
      </c>
      <c r="AB1637">
        <f>IFERROR(SMALL(AB346:AB1024,ROW()-ROW($AB$1027)+1),"")</f>
        <v>0</v>
      </c>
      <c r="AC1637">
        <f>IFERROR(SMALL(AC346:AC1024,ROW()-ROW($AC$1027)+1),"")</f>
        <v>0</v>
      </c>
      <c r="AD1637">
        <f>IFERROR(SMALL(AD346:AD1024,ROW()-ROW($AD$1027)+1),"")</f>
        <v>0</v>
      </c>
      <c r="AE1637">
        <f>IFERROR(SMALL(AE346:AE1024,ROW()-ROW($AE$1027)+1),"")</f>
        <v>0</v>
      </c>
      <c r="AF1637">
        <f>IFERROR(SMALL(AF346:AF1024,ROW()-ROW($AF$1027)+1),"")</f>
        <v>0</v>
      </c>
      <c r="AG1637">
        <f>IFERROR(SMALL(AG346:AG1024,ROW()-ROW($AG$1027)+1),"")</f>
        <v>0</v>
      </c>
      <c r="AH1637">
        <f>IFERROR(SMALL(AH346:AH1024,ROW()-ROW($AH$1027)+1),"")</f>
        <v>0</v>
      </c>
      <c r="AI1637">
        <f>IFERROR(SMALL(AI346:AI1024,ROW()-ROW($AI$1027)+1),"")</f>
        <v>0</v>
      </c>
      <c r="AJ1637">
        <f>IFERROR(SMALL(AJ346:AJ1024,ROW()-ROW($AJ$1027)+1),"")</f>
        <v>0</v>
      </c>
      <c r="AM1637">
        <f>IFERROR(SMALL(AM346:AM1024,ROW()-ROW($AM$1027)+1),"")</f>
        <v>0</v>
      </c>
      <c r="AN1637">
        <f>IFERROR(SMALL(AN346:AN1024,ROW()-ROW($AN$1027)+1),"")</f>
        <v>0</v>
      </c>
      <c r="AO1637">
        <f>IFERROR(SMALL(AO346:AO1024,ROW()-ROW($AO$1027)+1),"")</f>
        <v>0</v>
      </c>
      <c r="AP1637">
        <f>IFERROR(SMALL(AP346:AP1024,ROW()-ROW($AP$1027)+1),"")</f>
        <v>0</v>
      </c>
      <c r="AQ1637">
        <f>IFERROR(SMALL(AQ346:AQ1024,ROW()-ROW($AQ$1027)+1),"")</f>
        <v>0</v>
      </c>
      <c r="AR1637">
        <f>IFERROR(SMALL(AR346:AR1024,ROW()-ROW($AR$1027)+1),"")</f>
        <v>0</v>
      </c>
      <c r="AS1637">
        <f>IFERROR(SMALL(AS346:AS1024,ROW()-ROW($AS$1027)+1),"")</f>
        <v>0</v>
      </c>
      <c r="AT1637">
        <f>IFERROR(SMALL(AT346:AT1024,ROW()-ROW($AT$1027)+1),"")</f>
        <v>0</v>
      </c>
      <c r="AU1637">
        <f>IFERROR(SMALL(AU346:AU1024,ROW()-ROW($AU$1027)+1),"")</f>
        <v>0</v>
      </c>
      <c r="AV1637">
        <f>IFERROR(SMALL(AV346:AV1024,ROW()-ROW($AV$1027)+1),"")</f>
        <v>0</v>
      </c>
      <c r="AW1637">
        <f>IFERROR(SMALL(AW346:AW1024,ROW()-ROW($AW$1027)+1),"")</f>
        <v>0</v>
      </c>
      <c r="AX1637">
        <f>IFERROR(SMALL(AX346:AX1024,ROW()-ROW($AX$1027)+1),"")</f>
        <v>0</v>
      </c>
      <c r="AY1637">
        <f>IFERROR(SMALL(AY346:AY1024,ROW()-ROW($AY$1027)+1),"")</f>
        <v>0</v>
      </c>
      <c r="AZ1637">
        <f>IFERROR(SMALL(AZ346:AZ1024,ROW()-ROW($AZ$1027)+1),"")</f>
        <v>0</v>
      </c>
      <c r="BA1637">
        <f>IFERROR(SMALL(BA346:BA1024,ROW()-ROW($BA$1027)+1),"")</f>
        <v>0</v>
      </c>
      <c r="BB1637">
        <f>IFERROR(SMALL(BB346:BB1024,ROW()-ROW($BB$1027)+1),"")</f>
        <v>0</v>
      </c>
      <c r="BC1637">
        <f>IFERROR(SMALL(BC346:BC1024,ROW()-ROW($BC$1027)+1),"")</f>
        <v>0</v>
      </c>
      <c r="BD1637">
        <f>IFERROR(SMALL(BD346:BD1024,ROW()-ROW($BD$1027)+1),"")</f>
        <v>0</v>
      </c>
      <c r="BE1637">
        <f>IFERROR(SMALL(BE346:BE1024,ROW()-ROW($BE$1027)+1),"")</f>
        <v>0</v>
      </c>
      <c r="BF1637">
        <f>IFERROR(SMALL(BF346:BF1024,ROW()-ROW($BF$1027)+1),"")</f>
        <v>0</v>
      </c>
      <c r="BG1637">
        <f>IFERROR(SMALL(BG346:BG1024,ROW()-ROW($BG$1027)+1),"")</f>
        <v>0</v>
      </c>
      <c r="BH1637">
        <f>IFERROR(SMALL(BH346:BH1024,ROW()-ROW($BH$1027)+1),"")</f>
        <v>0</v>
      </c>
      <c r="BI1637">
        <f>IFERROR(SMALL(BI346:BI1024,ROW()-ROW($BI$1027)+1),"")</f>
        <v>0</v>
      </c>
      <c r="BJ1637">
        <f>IFERROR(SMALL(BJ346:BJ1024,ROW()-ROW($BJ$1027)+1),"")</f>
        <v>0</v>
      </c>
      <c r="BK1637">
        <f>IFERROR(SMALL(BK346:BK1024,ROW()-ROW($BK$1027)+1),"")</f>
        <v>0</v>
      </c>
      <c r="BL1637">
        <f>IFERROR(SMALL(BL346:BL1024,ROW()-ROW($BL$1027)+1),"")</f>
        <v>0</v>
      </c>
      <c r="BM1637">
        <f>IFERROR(SMALL(BM346:BM1024,ROW()-ROW($BM$1027)+1),"")</f>
        <v>0</v>
      </c>
      <c r="BN1637">
        <f>IFERROR(SMALL(BN346:BN1024,ROW()-ROW($BN$1027)+1),"")</f>
        <v>0</v>
      </c>
      <c r="BO1637">
        <f>IFERROR(SMALL(BO346:BO1024,ROW()-ROW($BO$1027)+1),"")</f>
        <v>0</v>
      </c>
      <c r="BP1637">
        <f>IFERROR(SMALL(BP346:BP1024,ROW()-ROW($BP$1027)+1),"")</f>
        <v>0</v>
      </c>
      <c r="BQ1637">
        <f>IFERROR(SMALL(BQ346:BQ1024,ROW()-ROW($BQ$1027)+1),"")</f>
        <v>0</v>
      </c>
      <c r="BR1637">
        <f>IFERROR(SMALL(BR346:BR1024,ROW()-ROW($BR$1027)+1),"")</f>
        <v>0</v>
      </c>
    </row>
    <row r="1638" spans="5:70">
      <c r="E1638">
        <f>IFERROR(SMALL(E346:E1024,ROW()-ROW($E$1027)+1),"")</f>
        <v>0</v>
      </c>
      <c r="F1638">
        <f>IFERROR(SMALL(F346:F1024,ROW()-ROW($F$1027)+1),"")</f>
        <v>0</v>
      </c>
      <c r="G1638">
        <f>IFERROR(SMALL(G346:G1024,ROW()-ROW($G$1027)+1),"")</f>
        <v>0</v>
      </c>
      <c r="H1638">
        <f>IFERROR(SMALL(H346:H1024,ROW()-ROW($H$1027)+1),"")</f>
        <v>0</v>
      </c>
      <c r="I1638">
        <f>IFERROR(SMALL(I346:I1024,ROW()-ROW($I$1027)+1),"")</f>
        <v>0</v>
      </c>
      <c r="J1638">
        <f>IFERROR(SMALL(J346:J1024,ROW()-ROW($J$1027)+1),"")</f>
        <v>0</v>
      </c>
      <c r="K1638">
        <f>IFERROR(SMALL(K346:K1024,ROW()-ROW($K$1027)+1),"")</f>
        <v>0</v>
      </c>
      <c r="L1638">
        <f>IFERROR(SMALL(L346:L1024,ROW()-ROW($L$1027)+1),"")</f>
        <v>0</v>
      </c>
      <c r="M1638">
        <f>IFERROR(SMALL(M346:M1024,ROW()-ROW($M$1027)+1),"")</f>
        <v>0</v>
      </c>
      <c r="N1638">
        <f>IFERROR(SMALL(N346:N1024,ROW()-ROW($N$1027)+1),"")</f>
        <v>0</v>
      </c>
      <c r="O1638">
        <f>IFERROR(SMALL(O346:O1024,ROW()-ROW($O$1027)+1),"")</f>
        <v>0</v>
      </c>
      <c r="P1638">
        <f>IFERROR(SMALL(P346:P1024,ROW()-ROW($P$1027)+1),"")</f>
        <v>0</v>
      </c>
      <c r="Q1638">
        <f>IFERROR(SMALL(Q346:Q1024,ROW()-ROW($Q$1027)+1),"")</f>
        <v>0</v>
      </c>
      <c r="R1638">
        <f>IFERROR(SMALL(R346:R1024,ROW()-ROW($R$1027)+1),"")</f>
        <v>0</v>
      </c>
      <c r="S1638">
        <f>IFERROR(SMALL(S346:S1024,ROW()-ROW($S$1027)+1),"")</f>
        <v>0</v>
      </c>
      <c r="T1638">
        <f>IFERROR(SMALL(T346:T1024,ROW()-ROW($T$1027)+1),"")</f>
        <v>0</v>
      </c>
      <c r="U1638">
        <f>IFERROR(SMALL(U346:U1024,ROW()-ROW($U$1027)+1),"")</f>
        <v>0</v>
      </c>
      <c r="V1638">
        <f>IFERROR(SMALL(V346:V1024,ROW()-ROW($V$1027)+1),"")</f>
        <v>0</v>
      </c>
      <c r="W1638">
        <f>IFERROR(SMALL(W346:W1024,ROW()-ROW($W$1027)+1),"")</f>
        <v>0</v>
      </c>
      <c r="X1638">
        <f>IFERROR(SMALL(X346:X1024,ROW()-ROW($X$1027)+1),"")</f>
        <v>0</v>
      </c>
      <c r="Y1638">
        <f>IFERROR(SMALL(Y346:Y1024,ROW()-ROW($Y$1027)+1),"")</f>
        <v>0</v>
      </c>
      <c r="Z1638">
        <f>IFERROR(SMALL(Z346:Z1024,ROW()-ROW($Z$1027)+1),"")</f>
        <v>0</v>
      </c>
      <c r="AA1638">
        <f>IFERROR(SMALL(AA346:AA1024,ROW()-ROW($AA$1027)+1),"")</f>
        <v>0</v>
      </c>
      <c r="AB1638">
        <f>IFERROR(SMALL(AB346:AB1024,ROW()-ROW($AB$1027)+1),"")</f>
        <v>0</v>
      </c>
      <c r="AC1638">
        <f>IFERROR(SMALL(AC346:AC1024,ROW()-ROW($AC$1027)+1),"")</f>
        <v>0</v>
      </c>
      <c r="AD1638">
        <f>IFERROR(SMALL(AD346:AD1024,ROW()-ROW($AD$1027)+1),"")</f>
        <v>0</v>
      </c>
      <c r="AE1638">
        <f>IFERROR(SMALL(AE346:AE1024,ROW()-ROW($AE$1027)+1),"")</f>
        <v>0</v>
      </c>
      <c r="AF1638">
        <f>IFERROR(SMALL(AF346:AF1024,ROW()-ROW($AF$1027)+1),"")</f>
        <v>0</v>
      </c>
      <c r="AG1638">
        <f>IFERROR(SMALL(AG346:AG1024,ROW()-ROW($AG$1027)+1),"")</f>
        <v>0</v>
      </c>
      <c r="AH1638">
        <f>IFERROR(SMALL(AH346:AH1024,ROW()-ROW($AH$1027)+1),"")</f>
        <v>0</v>
      </c>
      <c r="AI1638">
        <f>IFERROR(SMALL(AI346:AI1024,ROW()-ROW($AI$1027)+1),"")</f>
        <v>0</v>
      </c>
      <c r="AJ1638">
        <f>IFERROR(SMALL(AJ346:AJ1024,ROW()-ROW($AJ$1027)+1),"")</f>
        <v>0</v>
      </c>
      <c r="AM1638">
        <f>IFERROR(SMALL(AM346:AM1024,ROW()-ROW($AM$1027)+1),"")</f>
        <v>0</v>
      </c>
      <c r="AN1638">
        <f>IFERROR(SMALL(AN346:AN1024,ROW()-ROW($AN$1027)+1),"")</f>
        <v>0</v>
      </c>
      <c r="AO1638">
        <f>IFERROR(SMALL(AO346:AO1024,ROW()-ROW($AO$1027)+1),"")</f>
        <v>0</v>
      </c>
      <c r="AP1638">
        <f>IFERROR(SMALL(AP346:AP1024,ROW()-ROW($AP$1027)+1),"")</f>
        <v>0</v>
      </c>
      <c r="AQ1638">
        <f>IFERROR(SMALL(AQ346:AQ1024,ROW()-ROW($AQ$1027)+1),"")</f>
        <v>0</v>
      </c>
      <c r="AR1638">
        <f>IFERROR(SMALL(AR346:AR1024,ROW()-ROW($AR$1027)+1),"")</f>
        <v>0</v>
      </c>
      <c r="AS1638">
        <f>IFERROR(SMALL(AS346:AS1024,ROW()-ROW($AS$1027)+1),"")</f>
        <v>0</v>
      </c>
      <c r="AT1638">
        <f>IFERROR(SMALL(AT346:AT1024,ROW()-ROW($AT$1027)+1),"")</f>
        <v>0</v>
      </c>
      <c r="AU1638">
        <f>IFERROR(SMALL(AU346:AU1024,ROW()-ROW($AU$1027)+1),"")</f>
        <v>0</v>
      </c>
      <c r="AV1638">
        <f>IFERROR(SMALL(AV346:AV1024,ROW()-ROW($AV$1027)+1),"")</f>
        <v>0</v>
      </c>
      <c r="AW1638">
        <f>IFERROR(SMALL(AW346:AW1024,ROW()-ROW($AW$1027)+1),"")</f>
        <v>0</v>
      </c>
      <c r="AX1638">
        <f>IFERROR(SMALL(AX346:AX1024,ROW()-ROW($AX$1027)+1),"")</f>
        <v>0</v>
      </c>
      <c r="AY1638">
        <f>IFERROR(SMALL(AY346:AY1024,ROW()-ROW($AY$1027)+1),"")</f>
        <v>0</v>
      </c>
      <c r="AZ1638">
        <f>IFERROR(SMALL(AZ346:AZ1024,ROW()-ROW($AZ$1027)+1),"")</f>
        <v>0</v>
      </c>
      <c r="BA1638">
        <f>IFERROR(SMALL(BA346:BA1024,ROW()-ROW($BA$1027)+1),"")</f>
        <v>0</v>
      </c>
      <c r="BB1638">
        <f>IFERROR(SMALL(BB346:BB1024,ROW()-ROW($BB$1027)+1),"")</f>
        <v>0</v>
      </c>
      <c r="BC1638">
        <f>IFERROR(SMALL(BC346:BC1024,ROW()-ROW($BC$1027)+1),"")</f>
        <v>0</v>
      </c>
      <c r="BD1638">
        <f>IFERROR(SMALL(BD346:BD1024,ROW()-ROW($BD$1027)+1),"")</f>
        <v>0</v>
      </c>
      <c r="BE1638">
        <f>IFERROR(SMALL(BE346:BE1024,ROW()-ROW($BE$1027)+1),"")</f>
        <v>0</v>
      </c>
      <c r="BF1638">
        <f>IFERROR(SMALL(BF346:BF1024,ROW()-ROW($BF$1027)+1),"")</f>
        <v>0</v>
      </c>
      <c r="BG1638">
        <f>IFERROR(SMALL(BG346:BG1024,ROW()-ROW($BG$1027)+1),"")</f>
        <v>0</v>
      </c>
      <c r="BH1638">
        <f>IFERROR(SMALL(BH346:BH1024,ROW()-ROW($BH$1027)+1),"")</f>
        <v>0</v>
      </c>
      <c r="BI1638">
        <f>IFERROR(SMALL(BI346:BI1024,ROW()-ROW($BI$1027)+1),"")</f>
        <v>0</v>
      </c>
      <c r="BJ1638">
        <f>IFERROR(SMALL(BJ346:BJ1024,ROW()-ROW($BJ$1027)+1),"")</f>
        <v>0</v>
      </c>
      <c r="BK1638">
        <f>IFERROR(SMALL(BK346:BK1024,ROW()-ROW($BK$1027)+1),"")</f>
        <v>0</v>
      </c>
      <c r="BL1638">
        <f>IFERROR(SMALL(BL346:BL1024,ROW()-ROW($BL$1027)+1),"")</f>
        <v>0</v>
      </c>
      <c r="BM1638">
        <f>IFERROR(SMALL(BM346:BM1024,ROW()-ROW($BM$1027)+1),"")</f>
        <v>0</v>
      </c>
      <c r="BN1638">
        <f>IFERROR(SMALL(BN346:BN1024,ROW()-ROW($BN$1027)+1),"")</f>
        <v>0</v>
      </c>
      <c r="BO1638">
        <f>IFERROR(SMALL(BO346:BO1024,ROW()-ROW($BO$1027)+1),"")</f>
        <v>0</v>
      </c>
      <c r="BP1638">
        <f>IFERROR(SMALL(BP346:BP1024,ROW()-ROW($BP$1027)+1),"")</f>
        <v>0</v>
      </c>
      <c r="BQ1638">
        <f>IFERROR(SMALL(BQ346:BQ1024,ROW()-ROW($BQ$1027)+1),"")</f>
        <v>0</v>
      </c>
      <c r="BR1638">
        <f>IFERROR(SMALL(BR346:BR1024,ROW()-ROW($BR$1027)+1),"")</f>
        <v>0</v>
      </c>
    </row>
    <row r="1639" spans="5:70">
      <c r="E1639">
        <f>IFERROR(SMALL(E346:E1024,ROW()-ROW($E$1027)+1),"")</f>
        <v>0</v>
      </c>
      <c r="F1639">
        <f>IFERROR(SMALL(F346:F1024,ROW()-ROW($F$1027)+1),"")</f>
        <v>0</v>
      </c>
      <c r="G1639">
        <f>IFERROR(SMALL(G346:G1024,ROW()-ROW($G$1027)+1),"")</f>
        <v>0</v>
      </c>
      <c r="H1639">
        <f>IFERROR(SMALL(H346:H1024,ROW()-ROW($H$1027)+1),"")</f>
        <v>0</v>
      </c>
      <c r="I1639">
        <f>IFERROR(SMALL(I346:I1024,ROW()-ROW($I$1027)+1),"")</f>
        <v>0</v>
      </c>
      <c r="J1639">
        <f>IFERROR(SMALL(J346:J1024,ROW()-ROW($J$1027)+1),"")</f>
        <v>0</v>
      </c>
      <c r="K1639">
        <f>IFERROR(SMALL(K346:K1024,ROW()-ROW($K$1027)+1),"")</f>
        <v>0</v>
      </c>
      <c r="L1639">
        <f>IFERROR(SMALL(L346:L1024,ROW()-ROW($L$1027)+1),"")</f>
        <v>0</v>
      </c>
      <c r="M1639">
        <f>IFERROR(SMALL(M346:M1024,ROW()-ROW($M$1027)+1),"")</f>
        <v>0</v>
      </c>
      <c r="N1639">
        <f>IFERROR(SMALL(N346:N1024,ROW()-ROW($N$1027)+1),"")</f>
        <v>0</v>
      </c>
      <c r="O1639">
        <f>IFERROR(SMALL(O346:O1024,ROW()-ROW($O$1027)+1),"")</f>
        <v>0</v>
      </c>
      <c r="P1639">
        <f>IFERROR(SMALL(P346:P1024,ROW()-ROW($P$1027)+1),"")</f>
        <v>0</v>
      </c>
      <c r="Q1639">
        <f>IFERROR(SMALL(Q346:Q1024,ROW()-ROW($Q$1027)+1),"")</f>
        <v>0</v>
      </c>
      <c r="R1639">
        <f>IFERROR(SMALL(R346:R1024,ROW()-ROW($R$1027)+1),"")</f>
        <v>0</v>
      </c>
      <c r="S1639">
        <f>IFERROR(SMALL(S346:S1024,ROW()-ROW($S$1027)+1),"")</f>
        <v>0</v>
      </c>
      <c r="T1639">
        <f>IFERROR(SMALL(T346:T1024,ROW()-ROW($T$1027)+1),"")</f>
        <v>0</v>
      </c>
      <c r="U1639">
        <f>IFERROR(SMALL(U346:U1024,ROW()-ROW($U$1027)+1),"")</f>
        <v>0</v>
      </c>
      <c r="V1639">
        <f>IFERROR(SMALL(V346:V1024,ROW()-ROW($V$1027)+1),"")</f>
        <v>0</v>
      </c>
      <c r="W1639">
        <f>IFERROR(SMALL(W346:W1024,ROW()-ROW($W$1027)+1),"")</f>
        <v>0</v>
      </c>
      <c r="X1639">
        <f>IFERROR(SMALL(X346:X1024,ROW()-ROW($X$1027)+1),"")</f>
        <v>0</v>
      </c>
      <c r="Y1639">
        <f>IFERROR(SMALL(Y346:Y1024,ROW()-ROW($Y$1027)+1),"")</f>
        <v>0</v>
      </c>
      <c r="Z1639">
        <f>IFERROR(SMALL(Z346:Z1024,ROW()-ROW($Z$1027)+1),"")</f>
        <v>0</v>
      </c>
      <c r="AA1639">
        <f>IFERROR(SMALL(AA346:AA1024,ROW()-ROW($AA$1027)+1),"")</f>
        <v>0</v>
      </c>
      <c r="AB1639">
        <f>IFERROR(SMALL(AB346:AB1024,ROW()-ROW($AB$1027)+1),"")</f>
        <v>0</v>
      </c>
      <c r="AC1639">
        <f>IFERROR(SMALL(AC346:AC1024,ROW()-ROW($AC$1027)+1),"")</f>
        <v>0</v>
      </c>
      <c r="AD1639">
        <f>IFERROR(SMALL(AD346:AD1024,ROW()-ROW($AD$1027)+1),"")</f>
        <v>0</v>
      </c>
      <c r="AE1639">
        <f>IFERROR(SMALL(AE346:AE1024,ROW()-ROW($AE$1027)+1),"")</f>
        <v>0</v>
      </c>
      <c r="AF1639">
        <f>IFERROR(SMALL(AF346:AF1024,ROW()-ROW($AF$1027)+1),"")</f>
        <v>0</v>
      </c>
      <c r="AG1639">
        <f>IFERROR(SMALL(AG346:AG1024,ROW()-ROW($AG$1027)+1),"")</f>
        <v>0</v>
      </c>
      <c r="AH1639">
        <f>IFERROR(SMALL(AH346:AH1024,ROW()-ROW($AH$1027)+1),"")</f>
        <v>0</v>
      </c>
      <c r="AI1639">
        <f>IFERROR(SMALL(AI346:AI1024,ROW()-ROW($AI$1027)+1),"")</f>
        <v>0</v>
      </c>
      <c r="AJ1639">
        <f>IFERROR(SMALL(AJ346:AJ1024,ROW()-ROW($AJ$1027)+1),"")</f>
        <v>0</v>
      </c>
      <c r="AM1639">
        <f>IFERROR(SMALL(AM346:AM1024,ROW()-ROW($AM$1027)+1),"")</f>
        <v>0</v>
      </c>
      <c r="AN1639">
        <f>IFERROR(SMALL(AN346:AN1024,ROW()-ROW($AN$1027)+1),"")</f>
        <v>0</v>
      </c>
      <c r="AO1639">
        <f>IFERROR(SMALL(AO346:AO1024,ROW()-ROW($AO$1027)+1),"")</f>
        <v>0</v>
      </c>
      <c r="AP1639">
        <f>IFERROR(SMALL(AP346:AP1024,ROW()-ROW($AP$1027)+1),"")</f>
        <v>0</v>
      </c>
      <c r="AQ1639">
        <f>IFERROR(SMALL(AQ346:AQ1024,ROW()-ROW($AQ$1027)+1),"")</f>
        <v>0</v>
      </c>
      <c r="AR1639">
        <f>IFERROR(SMALL(AR346:AR1024,ROW()-ROW($AR$1027)+1),"")</f>
        <v>0</v>
      </c>
      <c r="AS1639">
        <f>IFERROR(SMALL(AS346:AS1024,ROW()-ROW($AS$1027)+1),"")</f>
        <v>0</v>
      </c>
      <c r="AT1639">
        <f>IFERROR(SMALL(AT346:AT1024,ROW()-ROW($AT$1027)+1),"")</f>
        <v>0</v>
      </c>
      <c r="AU1639">
        <f>IFERROR(SMALL(AU346:AU1024,ROW()-ROW($AU$1027)+1),"")</f>
        <v>0</v>
      </c>
      <c r="AV1639">
        <f>IFERROR(SMALL(AV346:AV1024,ROW()-ROW($AV$1027)+1),"")</f>
        <v>0</v>
      </c>
      <c r="AW1639">
        <f>IFERROR(SMALL(AW346:AW1024,ROW()-ROW($AW$1027)+1),"")</f>
        <v>0</v>
      </c>
      <c r="AX1639">
        <f>IFERROR(SMALL(AX346:AX1024,ROW()-ROW($AX$1027)+1),"")</f>
        <v>0</v>
      </c>
      <c r="AY1639">
        <f>IFERROR(SMALL(AY346:AY1024,ROW()-ROW($AY$1027)+1),"")</f>
        <v>0</v>
      </c>
      <c r="AZ1639">
        <f>IFERROR(SMALL(AZ346:AZ1024,ROW()-ROW($AZ$1027)+1),"")</f>
        <v>0</v>
      </c>
      <c r="BA1639">
        <f>IFERROR(SMALL(BA346:BA1024,ROW()-ROW($BA$1027)+1),"")</f>
        <v>0</v>
      </c>
      <c r="BB1639">
        <f>IFERROR(SMALL(BB346:BB1024,ROW()-ROW($BB$1027)+1),"")</f>
        <v>0</v>
      </c>
      <c r="BC1639">
        <f>IFERROR(SMALL(BC346:BC1024,ROW()-ROW($BC$1027)+1),"")</f>
        <v>0</v>
      </c>
      <c r="BD1639">
        <f>IFERROR(SMALL(BD346:BD1024,ROW()-ROW($BD$1027)+1),"")</f>
        <v>0</v>
      </c>
      <c r="BE1639">
        <f>IFERROR(SMALL(BE346:BE1024,ROW()-ROW($BE$1027)+1),"")</f>
        <v>0</v>
      </c>
      <c r="BF1639">
        <f>IFERROR(SMALL(BF346:BF1024,ROW()-ROW($BF$1027)+1),"")</f>
        <v>0</v>
      </c>
      <c r="BG1639">
        <f>IFERROR(SMALL(BG346:BG1024,ROW()-ROW($BG$1027)+1),"")</f>
        <v>0</v>
      </c>
      <c r="BH1639">
        <f>IFERROR(SMALL(BH346:BH1024,ROW()-ROW($BH$1027)+1),"")</f>
        <v>0</v>
      </c>
      <c r="BI1639">
        <f>IFERROR(SMALL(BI346:BI1024,ROW()-ROW($BI$1027)+1),"")</f>
        <v>0</v>
      </c>
      <c r="BJ1639">
        <f>IFERROR(SMALL(BJ346:BJ1024,ROW()-ROW($BJ$1027)+1),"")</f>
        <v>0</v>
      </c>
      <c r="BK1639">
        <f>IFERROR(SMALL(BK346:BK1024,ROW()-ROW($BK$1027)+1),"")</f>
        <v>0</v>
      </c>
      <c r="BL1639">
        <f>IFERROR(SMALL(BL346:BL1024,ROW()-ROW($BL$1027)+1),"")</f>
        <v>0</v>
      </c>
      <c r="BM1639">
        <f>IFERROR(SMALL(BM346:BM1024,ROW()-ROW($BM$1027)+1),"")</f>
        <v>0</v>
      </c>
      <c r="BN1639">
        <f>IFERROR(SMALL(BN346:BN1024,ROW()-ROW($BN$1027)+1),"")</f>
        <v>0</v>
      </c>
      <c r="BO1639">
        <f>IFERROR(SMALL(BO346:BO1024,ROW()-ROW($BO$1027)+1),"")</f>
        <v>0</v>
      </c>
      <c r="BP1639">
        <f>IFERROR(SMALL(BP346:BP1024,ROW()-ROW($BP$1027)+1),"")</f>
        <v>0</v>
      </c>
      <c r="BQ1639">
        <f>IFERROR(SMALL(BQ346:BQ1024,ROW()-ROW($BQ$1027)+1),"")</f>
        <v>0</v>
      </c>
      <c r="BR1639">
        <f>IFERROR(SMALL(BR346:BR1024,ROW()-ROW($BR$1027)+1),"")</f>
        <v>0</v>
      </c>
    </row>
    <row r="1640" spans="5:70">
      <c r="E1640">
        <f>IFERROR(SMALL(E346:E1024,ROW()-ROW($E$1027)+1),"")</f>
        <v>0</v>
      </c>
      <c r="F1640">
        <f>IFERROR(SMALL(F346:F1024,ROW()-ROW($F$1027)+1),"")</f>
        <v>0</v>
      </c>
      <c r="G1640">
        <f>IFERROR(SMALL(G346:G1024,ROW()-ROW($G$1027)+1),"")</f>
        <v>0</v>
      </c>
      <c r="H1640">
        <f>IFERROR(SMALL(H346:H1024,ROW()-ROW($H$1027)+1),"")</f>
        <v>0</v>
      </c>
      <c r="I1640">
        <f>IFERROR(SMALL(I346:I1024,ROW()-ROW($I$1027)+1),"")</f>
        <v>0</v>
      </c>
      <c r="J1640">
        <f>IFERROR(SMALL(J346:J1024,ROW()-ROW($J$1027)+1),"")</f>
        <v>0</v>
      </c>
      <c r="K1640">
        <f>IFERROR(SMALL(K346:K1024,ROW()-ROW($K$1027)+1),"")</f>
        <v>0</v>
      </c>
      <c r="L1640">
        <f>IFERROR(SMALL(L346:L1024,ROW()-ROW($L$1027)+1),"")</f>
        <v>0</v>
      </c>
      <c r="M1640">
        <f>IFERROR(SMALL(M346:M1024,ROW()-ROW($M$1027)+1),"")</f>
        <v>0</v>
      </c>
      <c r="N1640">
        <f>IFERROR(SMALL(N346:N1024,ROW()-ROW($N$1027)+1),"")</f>
        <v>0</v>
      </c>
      <c r="O1640">
        <f>IFERROR(SMALL(O346:O1024,ROW()-ROW($O$1027)+1),"")</f>
        <v>0</v>
      </c>
      <c r="P1640">
        <f>IFERROR(SMALL(P346:P1024,ROW()-ROW($P$1027)+1),"")</f>
        <v>0</v>
      </c>
      <c r="Q1640">
        <f>IFERROR(SMALL(Q346:Q1024,ROW()-ROW($Q$1027)+1),"")</f>
        <v>0</v>
      </c>
      <c r="R1640">
        <f>IFERROR(SMALL(R346:R1024,ROW()-ROW($R$1027)+1),"")</f>
        <v>0</v>
      </c>
      <c r="S1640">
        <f>IFERROR(SMALL(S346:S1024,ROW()-ROW($S$1027)+1),"")</f>
        <v>0</v>
      </c>
      <c r="T1640">
        <f>IFERROR(SMALL(T346:T1024,ROW()-ROW($T$1027)+1),"")</f>
        <v>0</v>
      </c>
      <c r="U1640">
        <f>IFERROR(SMALL(U346:U1024,ROW()-ROW($U$1027)+1),"")</f>
        <v>0</v>
      </c>
      <c r="V1640">
        <f>IFERROR(SMALL(V346:V1024,ROW()-ROW($V$1027)+1),"")</f>
        <v>0</v>
      </c>
      <c r="W1640">
        <f>IFERROR(SMALL(W346:W1024,ROW()-ROW($W$1027)+1),"")</f>
        <v>0</v>
      </c>
      <c r="X1640">
        <f>IFERROR(SMALL(X346:X1024,ROW()-ROW($X$1027)+1),"")</f>
        <v>0</v>
      </c>
      <c r="Y1640">
        <f>IFERROR(SMALL(Y346:Y1024,ROW()-ROW($Y$1027)+1),"")</f>
        <v>0</v>
      </c>
      <c r="Z1640">
        <f>IFERROR(SMALL(Z346:Z1024,ROW()-ROW($Z$1027)+1),"")</f>
        <v>0</v>
      </c>
      <c r="AA1640">
        <f>IFERROR(SMALL(AA346:AA1024,ROW()-ROW($AA$1027)+1),"")</f>
        <v>0</v>
      </c>
      <c r="AB1640">
        <f>IFERROR(SMALL(AB346:AB1024,ROW()-ROW($AB$1027)+1),"")</f>
        <v>0</v>
      </c>
      <c r="AC1640">
        <f>IFERROR(SMALL(AC346:AC1024,ROW()-ROW($AC$1027)+1),"")</f>
        <v>0</v>
      </c>
      <c r="AD1640">
        <f>IFERROR(SMALL(AD346:AD1024,ROW()-ROW($AD$1027)+1),"")</f>
        <v>0</v>
      </c>
      <c r="AE1640">
        <f>IFERROR(SMALL(AE346:AE1024,ROW()-ROW($AE$1027)+1),"")</f>
        <v>0</v>
      </c>
      <c r="AF1640">
        <f>IFERROR(SMALL(AF346:AF1024,ROW()-ROW($AF$1027)+1),"")</f>
        <v>0</v>
      </c>
      <c r="AG1640">
        <f>IFERROR(SMALL(AG346:AG1024,ROW()-ROW($AG$1027)+1),"")</f>
        <v>0</v>
      </c>
      <c r="AH1640">
        <f>IFERROR(SMALL(AH346:AH1024,ROW()-ROW($AH$1027)+1),"")</f>
        <v>0</v>
      </c>
      <c r="AI1640">
        <f>IFERROR(SMALL(AI346:AI1024,ROW()-ROW($AI$1027)+1),"")</f>
        <v>0</v>
      </c>
      <c r="AJ1640">
        <f>IFERROR(SMALL(AJ346:AJ1024,ROW()-ROW($AJ$1027)+1),"")</f>
        <v>0</v>
      </c>
      <c r="AM1640">
        <f>IFERROR(SMALL(AM346:AM1024,ROW()-ROW($AM$1027)+1),"")</f>
        <v>0</v>
      </c>
      <c r="AN1640">
        <f>IFERROR(SMALL(AN346:AN1024,ROW()-ROW($AN$1027)+1),"")</f>
        <v>0</v>
      </c>
      <c r="AO1640">
        <f>IFERROR(SMALL(AO346:AO1024,ROW()-ROW($AO$1027)+1),"")</f>
        <v>0</v>
      </c>
      <c r="AP1640">
        <f>IFERROR(SMALL(AP346:AP1024,ROW()-ROW($AP$1027)+1),"")</f>
        <v>0</v>
      </c>
      <c r="AQ1640">
        <f>IFERROR(SMALL(AQ346:AQ1024,ROW()-ROW($AQ$1027)+1),"")</f>
        <v>0</v>
      </c>
      <c r="AR1640">
        <f>IFERROR(SMALL(AR346:AR1024,ROW()-ROW($AR$1027)+1),"")</f>
        <v>0</v>
      </c>
      <c r="AS1640">
        <f>IFERROR(SMALL(AS346:AS1024,ROW()-ROW($AS$1027)+1),"")</f>
        <v>0</v>
      </c>
      <c r="AT1640">
        <f>IFERROR(SMALL(AT346:AT1024,ROW()-ROW($AT$1027)+1),"")</f>
        <v>0</v>
      </c>
      <c r="AU1640">
        <f>IFERROR(SMALL(AU346:AU1024,ROW()-ROW($AU$1027)+1),"")</f>
        <v>0</v>
      </c>
      <c r="AV1640">
        <f>IFERROR(SMALL(AV346:AV1024,ROW()-ROW($AV$1027)+1),"")</f>
        <v>0</v>
      </c>
      <c r="AW1640">
        <f>IFERROR(SMALL(AW346:AW1024,ROW()-ROW($AW$1027)+1),"")</f>
        <v>0</v>
      </c>
      <c r="AX1640">
        <f>IFERROR(SMALL(AX346:AX1024,ROW()-ROW($AX$1027)+1),"")</f>
        <v>0</v>
      </c>
      <c r="AY1640">
        <f>IFERROR(SMALL(AY346:AY1024,ROW()-ROW($AY$1027)+1),"")</f>
        <v>0</v>
      </c>
      <c r="AZ1640">
        <f>IFERROR(SMALL(AZ346:AZ1024,ROW()-ROW($AZ$1027)+1),"")</f>
        <v>0</v>
      </c>
      <c r="BA1640">
        <f>IFERROR(SMALL(BA346:BA1024,ROW()-ROW($BA$1027)+1),"")</f>
        <v>0</v>
      </c>
      <c r="BB1640">
        <f>IFERROR(SMALL(BB346:BB1024,ROW()-ROW($BB$1027)+1),"")</f>
        <v>0</v>
      </c>
      <c r="BC1640">
        <f>IFERROR(SMALL(BC346:BC1024,ROW()-ROW($BC$1027)+1),"")</f>
        <v>0</v>
      </c>
      <c r="BD1640">
        <f>IFERROR(SMALL(BD346:BD1024,ROW()-ROW($BD$1027)+1),"")</f>
        <v>0</v>
      </c>
      <c r="BE1640">
        <f>IFERROR(SMALL(BE346:BE1024,ROW()-ROW($BE$1027)+1),"")</f>
        <v>0</v>
      </c>
      <c r="BF1640">
        <f>IFERROR(SMALL(BF346:BF1024,ROW()-ROW($BF$1027)+1),"")</f>
        <v>0</v>
      </c>
      <c r="BG1640">
        <f>IFERROR(SMALL(BG346:BG1024,ROW()-ROW($BG$1027)+1),"")</f>
        <v>0</v>
      </c>
      <c r="BH1640">
        <f>IFERROR(SMALL(BH346:BH1024,ROW()-ROW($BH$1027)+1),"")</f>
        <v>0</v>
      </c>
      <c r="BI1640">
        <f>IFERROR(SMALL(BI346:BI1024,ROW()-ROW($BI$1027)+1),"")</f>
        <v>0</v>
      </c>
      <c r="BJ1640">
        <f>IFERROR(SMALL(BJ346:BJ1024,ROW()-ROW($BJ$1027)+1),"")</f>
        <v>0</v>
      </c>
      <c r="BK1640">
        <f>IFERROR(SMALL(BK346:BK1024,ROW()-ROW($BK$1027)+1),"")</f>
        <v>0</v>
      </c>
      <c r="BL1640">
        <f>IFERROR(SMALL(BL346:BL1024,ROW()-ROW($BL$1027)+1),"")</f>
        <v>0</v>
      </c>
      <c r="BM1640">
        <f>IFERROR(SMALL(BM346:BM1024,ROW()-ROW($BM$1027)+1),"")</f>
        <v>0</v>
      </c>
      <c r="BN1640">
        <f>IFERROR(SMALL(BN346:BN1024,ROW()-ROW($BN$1027)+1),"")</f>
        <v>0</v>
      </c>
      <c r="BO1640">
        <f>IFERROR(SMALL(BO346:BO1024,ROW()-ROW($BO$1027)+1),"")</f>
        <v>0</v>
      </c>
      <c r="BP1640">
        <f>IFERROR(SMALL(BP346:BP1024,ROW()-ROW($BP$1027)+1),"")</f>
        <v>0</v>
      </c>
      <c r="BQ1640">
        <f>IFERROR(SMALL(BQ346:BQ1024,ROW()-ROW($BQ$1027)+1),"")</f>
        <v>0</v>
      </c>
      <c r="BR1640">
        <f>IFERROR(SMALL(BR346:BR1024,ROW()-ROW($BR$1027)+1),"")</f>
        <v>0</v>
      </c>
    </row>
    <row r="1641" spans="5:70">
      <c r="E1641">
        <f>IFERROR(SMALL(E346:E1024,ROW()-ROW($E$1027)+1),"")</f>
        <v>0</v>
      </c>
      <c r="F1641">
        <f>IFERROR(SMALL(F346:F1024,ROW()-ROW($F$1027)+1),"")</f>
        <v>0</v>
      </c>
      <c r="G1641">
        <f>IFERROR(SMALL(G346:G1024,ROW()-ROW($G$1027)+1),"")</f>
        <v>0</v>
      </c>
      <c r="H1641">
        <f>IFERROR(SMALL(H346:H1024,ROW()-ROW($H$1027)+1),"")</f>
        <v>0</v>
      </c>
      <c r="I1641">
        <f>IFERROR(SMALL(I346:I1024,ROW()-ROW($I$1027)+1),"")</f>
        <v>0</v>
      </c>
      <c r="J1641">
        <f>IFERROR(SMALL(J346:J1024,ROW()-ROW($J$1027)+1),"")</f>
        <v>0</v>
      </c>
      <c r="K1641">
        <f>IFERROR(SMALL(K346:K1024,ROW()-ROW($K$1027)+1),"")</f>
        <v>0</v>
      </c>
      <c r="L1641">
        <f>IFERROR(SMALL(L346:L1024,ROW()-ROW($L$1027)+1),"")</f>
        <v>0</v>
      </c>
      <c r="M1641">
        <f>IFERROR(SMALL(M346:M1024,ROW()-ROW($M$1027)+1),"")</f>
        <v>0</v>
      </c>
      <c r="N1641">
        <f>IFERROR(SMALL(N346:N1024,ROW()-ROW($N$1027)+1),"")</f>
        <v>0</v>
      </c>
      <c r="O1641">
        <f>IFERROR(SMALL(O346:O1024,ROW()-ROW($O$1027)+1),"")</f>
        <v>0</v>
      </c>
      <c r="P1641">
        <f>IFERROR(SMALL(P346:P1024,ROW()-ROW($P$1027)+1),"")</f>
        <v>0</v>
      </c>
      <c r="Q1641">
        <f>IFERROR(SMALL(Q346:Q1024,ROW()-ROW($Q$1027)+1),"")</f>
        <v>0</v>
      </c>
      <c r="R1641">
        <f>IFERROR(SMALL(R346:R1024,ROW()-ROW($R$1027)+1),"")</f>
        <v>0</v>
      </c>
      <c r="S1641">
        <f>IFERROR(SMALL(S346:S1024,ROW()-ROW($S$1027)+1),"")</f>
        <v>0</v>
      </c>
      <c r="T1641">
        <f>IFERROR(SMALL(T346:T1024,ROW()-ROW($T$1027)+1),"")</f>
        <v>0</v>
      </c>
      <c r="U1641">
        <f>IFERROR(SMALL(U346:U1024,ROW()-ROW($U$1027)+1),"")</f>
        <v>0</v>
      </c>
      <c r="V1641">
        <f>IFERROR(SMALL(V346:V1024,ROW()-ROW($V$1027)+1),"")</f>
        <v>0</v>
      </c>
      <c r="W1641">
        <f>IFERROR(SMALL(W346:W1024,ROW()-ROW($W$1027)+1),"")</f>
        <v>0</v>
      </c>
      <c r="X1641">
        <f>IFERROR(SMALL(X346:X1024,ROW()-ROW($X$1027)+1),"")</f>
        <v>0</v>
      </c>
      <c r="Y1641">
        <f>IFERROR(SMALL(Y346:Y1024,ROW()-ROW($Y$1027)+1),"")</f>
        <v>0</v>
      </c>
      <c r="Z1641">
        <f>IFERROR(SMALL(Z346:Z1024,ROW()-ROW($Z$1027)+1),"")</f>
        <v>0</v>
      </c>
      <c r="AA1641">
        <f>IFERROR(SMALL(AA346:AA1024,ROW()-ROW($AA$1027)+1),"")</f>
        <v>0</v>
      </c>
      <c r="AB1641">
        <f>IFERROR(SMALL(AB346:AB1024,ROW()-ROW($AB$1027)+1),"")</f>
        <v>0</v>
      </c>
      <c r="AC1641">
        <f>IFERROR(SMALL(AC346:AC1024,ROW()-ROW($AC$1027)+1),"")</f>
        <v>0</v>
      </c>
      <c r="AD1641">
        <f>IFERROR(SMALL(AD346:AD1024,ROW()-ROW($AD$1027)+1),"")</f>
        <v>0</v>
      </c>
      <c r="AE1641">
        <f>IFERROR(SMALL(AE346:AE1024,ROW()-ROW($AE$1027)+1),"")</f>
        <v>0</v>
      </c>
      <c r="AF1641">
        <f>IFERROR(SMALL(AF346:AF1024,ROW()-ROW($AF$1027)+1),"")</f>
        <v>0</v>
      </c>
      <c r="AG1641">
        <f>IFERROR(SMALL(AG346:AG1024,ROW()-ROW($AG$1027)+1),"")</f>
        <v>0</v>
      </c>
      <c r="AH1641">
        <f>IFERROR(SMALL(AH346:AH1024,ROW()-ROW($AH$1027)+1),"")</f>
        <v>0</v>
      </c>
      <c r="AI1641">
        <f>IFERROR(SMALL(AI346:AI1024,ROW()-ROW($AI$1027)+1),"")</f>
        <v>0</v>
      </c>
      <c r="AJ1641">
        <f>IFERROR(SMALL(AJ346:AJ1024,ROW()-ROW($AJ$1027)+1),"")</f>
        <v>0</v>
      </c>
      <c r="AM1641">
        <f>IFERROR(SMALL(AM346:AM1024,ROW()-ROW($AM$1027)+1),"")</f>
        <v>0</v>
      </c>
      <c r="AN1641">
        <f>IFERROR(SMALL(AN346:AN1024,ROW()-ROW($AN$1027)+1),"")</f>
        <v>0</v>
      </c>
      <c r="AO1641">
        <f>IFERROR(SMALL(AO346:AO1024,ROW()-ROW($AO$1027)+1),"")</f>
        <v>0</v>
      </c>
      <c r="AP1641">
        <f>IFERROR(SMALL(AP346:AP1024,ROW()-ROW($AP$1027)+1),"")</f>
        <v>0</v>
      </c>
      <c r="AQ1641">
        <f>IFERROR(SMALL(AQ346:AQ1024,ROW()-ROW($AQ$1027)+1),"")</f>
        <v>0</v>
      </c>
      <c r="AR1641">
        <f>IFERROR(SMALL(AR346:AR1024,ROW()-ROW($AR$1027)+1),"")</f>
        <v>0</v>
      </c>
      <c r="AS1641">
        <f>IFERROR(SMALL(AS346:AS1024,ROW()-ROW($AS$1027)+1),"")</f>
        <v>0</v>
      </c>
      <c r="AT1641">
        <f>IFERROR(SMALL(AT346:AT1024,ROW()-ROW($AT$1027)+1),"")</f>
        <v>0</v>
      </c>
      <c r="AU1641">
        <f>IFERROR(SMALL(AU346:AU1024,ROW()-ROW($AU$1027)+1),"")</f>
        <v>0</v>
      </c>
      <c r="AV1641">
        <f>IFERROR(SMALL(AV346:AV1024,ROW()-ROW($AV$1027)+1),"")</f>
        <v>0</v>
      </c>
      <c r="AW1641">
        <f>IFERROR(SMALL(AW346:AW1024,ROW()-ROW($AW$1027)+1),"")</f>
        <v>0</v>
      </c>
      <c r="AX1641">
        <f>IFERROR(SMALL(AX346:AX1024,ROW()-ROW($AX$1027)+1),"")</f>
        <v>0</v>
      </c>
      <c r="AY1641">
        <f>IFERROR(SMALL(AY346:AY1024,ROW()-ROW($AY$1027)+1),"")</f>
        <v>0</v>
      </c>
      <c r="AZ1641">
        <f>IFERROR(SMALL(AZ346:AZ1024,ROW()-ROW($AZ$1027)+1),"")</f>
        <v>0</v>
      </c>
      <c r="BA1641">
        <f>IFERROR(SMALL(BA346:BA1024,ROW()-ROW($BA$1027)+1),"")</f>
        <v>0</v>
      </c>
      <c r="BB1641">
        <f>IFERROR(SMALL(BB346:BB1024,ROW()-ROW($BB$1027)+1),"")</f>
        <v>0</v>
      </c>
      <c r="BC1641">
        <f>IFERROR(SMALL(BC346:BC1024,ROW()-ROW($BC$1027)+1),"")</f>
        <v>0</v>
      </c>
      <c r="BD1641">
        <f>IFERROR(SMALL(BD346:BD1024,ROW()-ROW($BD$1027)+1),"")</f>
        <v>0</v>
      </c>
      <c r="BE1641">
        <f>IFERROR(SMALL(BE346:BE1024,ROW()-ROW($BE$1027)+1),"")</f>
        <v>0</v>
      </c>
      <c r="BF1641">
        <f>IFERROR(SMALL(BF346:BF1024,ROW()-ROW($BF$1027)+1),"")</f>
        <v>0</v>
      </c>
      <c r="BG1641">
        <f>IFERROR(SMALL(BG346:BG1024,ROW()-ROW($BG$1027)+1),"")</f>
        <v>0</v>
      </c>
      <c r="BH1641">
        <f>IFERROR(SMALL(BH346:BH1024,ROW()-ROW($BH$1027)+1),"")</f>
        <v>0</v>
      </c>
      <c r="BI1641">
        <f>IFERROR(SMALL(BI346:BI1024,ROW()-ROW($BI$1027)+1),"")</f>
        <v>0</v>
      </c>
      <c r="BJ1641">
        <f>IFERROR(SMALL(BJ346:BJ1024,ROW()-ROW($BJ$1027)+1),"")</f>
        <v>0</v>
      </c>
      <c r="BK1641">
        <f>IFERROR(SMALL(BK346:BK1024,ROW()-ROW($BK$1027)+1),"")</f>
        <v>0</v>
      </c>
      <c r="BL1641">
        <f>IFERROR(SMALL(BL346:BL1024,ROW()-ROW($BL$1027)+1),"")</f>
        <v>0</v>
      </c>
      <c r="BM1641">
        <f>IFERROR(SMALL(BM346:BM1024,ROW()-ROW($BM$1027)+1),"")</f>
        <v>0</v>
      </c>
      <c r="BN1641">
        <f>IFERROR(SMALL(BN346:BN1024,ROW()-ROW($BN$1027)+1),"")</f>
        <v>0</v>
      </c>
      <c r="BO1641">
        <f>IFERROR(SMALL(BO346:BO1024,ROW()-ROW($BO$1027)+1),"")</f>
        <v>0</v>
      </c>
      <c r="BP1641">
        <f>IFERROR(SMALL(BP346:BP1024,ROW()-ROW($BP$1027)+1),"")</f>
        <v>0</v>
      </c>
      <c r="BQ1641">
        <f>IFERROR(SMALL(BQ346:BQ1024,ROW()-ROW($BQ$1027)+1),"")</f>
        <v>0</v>
      </c>
      <c r="BR1641">
        <f>IFERROR(SMALL(BR346:BR1024,ROW()-ROW($BR$1027)+1),"")</f>
        <v>0</v>
      </c>
    </row>
    <row r="1642" spans="5:70">
      <c r="E1642">
        <f>IFERROR(SMALL(E346:E1024,ROW()-ROW($E$1027)+1),"")</f>
        <v>0</v>
      </c>
      <c r="F1642">
        <f>IFERROR(SMALL(F346:F1024,ROW()-ROW($F$1027)+1),"")</f>
        <v>0</v>
      </c>
      <c r="G1642">
        <f>IFERROR(SMALL(G346:G1024,ROW()-ROW($G$1027)+1),"")</f>
        <v>0</v>
      </c>
      <c r="H1642">
        <f>IFERROR(SMALL(H346:H1024,ROW()-ROW($H$1027)+1),"")</f>
        <v>0</v>
      </c>
      <c r="I1642">
        <f>IFERROR(SMALL(I346:I1024,ROW()-ROW($I$1027)+1),"")</f>
        <v>0</v>
      </c>
      <c r="J1642">
        <f>IFERROR(SMALL(J346:J1024,ROW()-ROW($J$1027)+1),"")</f>
        <v>0</v>
      </c>
      <c r="K1642">
        <f>IFERROR(SMALL(K346:K1024,ROW()-ROW($K$1027)+1),"")</f>
        <v>0</v>
      </c>
      <c r="L1642">
        <f>IFERROR(SMALL(L346:L1024,ROW()-ROW($L$1027)+1),"")</f>
        <v>0</v>
      </c>
      <c r="M1642">
        <f>IFERROR(SMALL(M346:M1024,ROW()-ROW($M$1027)+1),"")</f>
        <v>0</v>
      </c>
      <c r="N1642">
        <f>IFERROR(SMALL(N346:N1024,ROW()-ROW($N$1027)+1),"")</f>
        <v>0</v>
      </c>
      <c r="O1642">
        <f>IFERROR(SMALL(O346:O1024,ROW()-ROW($O$1027)+1),"")</f>
        <v>0</v>
      </c>
      <c r="P1642">
        <f>IFERROR(SMALL(P346:P1024,ROW()-ROW($P$1027)+1),"")</f>
        <v>0</v>
      </c>
      <c r="Q1642">
        <f>IFERROR(SMALL(Q346:Q1024,ROW()-ROW($Q$1027)+1),"")</f>
        <v>0</v>
      </c>
      <c r="R1642">
        <f>IFERROR(SMALL(R346:R1024,ROW()-ROW($R$1027)+1),"")</f>
        <v>0</v>
      </c>
      <c r="S1642">
        <f>IFERROR(SMALL(S346:S1024,ROW()-ROW($S$1027)+1),"")</f>
        <v>0</v>
      </c>
      <c r="T1642">
        <f>IFERROR(SMALL(T346:T1024,ROW()-ROW($T$1027)+1),"")</f>
        <v>0</v>
      </c>
      <c r="U1642">
        <f>IFERROR(SMALL(U346:U1024,ROW()-ROW($U$1027)+1),"")</f>
        <v>0</v>
      </c>
      <c r="V1642">
        <f>IFERROR(SMALL(V346:V1024,ROW()-ROW($V$1027)+1),"")</f>
        <v>0</v>
      </c>
      <c r="W1642">
        <f>IFERROR(SMALL(W346:W1024,ROW()-ROW($W$1027)+1),"")</f>
        <v>0</v>
      </c>
      <c r="X1642">
        <f>IFERROR(SMALL(X346:X1024,ROW()-ROW($X$1027)+1),"")</f>
        <v>0</v>
      </c>
      <c r="Y1642">
        <f>IFERROR(SMALL(Y346:Y1024,ROW()-ROW($Y$1027)+1),"")</f>
        <v>0</v>
      </c>
      <c r="Z1642">
        <f>IFERROR(SMALL(Z346:Z1024,ROW()-ROW($Z$1027)+1),"")</f>
        <v>0</v>
      </c>
      <c r="AA1642">
        <f>IFERROR(SMALL(AA346:AA1024,ROW()-ROW($AA$1027)+1),"")</f>
        <v>0</v>
      </c>
      <c r="AB1642">
        <f>IFERROR(SMALL(AB346:AB1024,ROW()-ROW($AB$1027)+1),"")</f>
        <v>0</v>
      </c>
      <c r="AC1642">
        <f>IFERROR(SMALL(AC346:AC1024,ROW()-ROW($AC$1027)+1),"")</f>
        <v>0</v>
      </c>
      <c r="AD1642">
        <f>IFERROR(SMALL(AD346:AD1024,ROW()-ROW($AD$1027)+1),"")</f>
        <v>0</v>
      </c>
      <c r="AE1642">
        <f>IFERROR(SMALL(AE346:AE1024,ROW()-ROW($AE$1027)+1),"")</f>
        <v>0</v>
      </c>
      <c r="AF1642">
        <f>IFERROR(SMALL(AF346:AF1024,ROW()-ROW($AF$1027)+1),"")</f>
        <v>0</v>
      </c>
      <c r="AG1642">
        <f>IFERROR(SMALL(AG346:AG1024,ROW()-ROW($AG$1027)+1),"")</f>
        <v>0</v>
      </c>
      <c r="AH1642">
        <f>IFERROR(SMALL(AH346:AH1024,ROW()-ROW($AH$1027)+1),"")</f>
        <v>0</v>
      </c>
      <c r="AI1642">
        <f>IFERROR(SMALL(AI346:AI1024,ROW()-ROW($AI$1027)+1),"")</f>
        <v>0</v>
      </c>
      <c r="AJ1642">
        <f>IFERROR(SMALL(AJ346:AJ1024,ROW()-ROW($AJ$1027)+1),"")</f>
        <v>0</v>
      </c>
      <c r="AM1642">
        <f>IFERROR(SMALL(AM346:AM1024,ROW()-ROW($AM$1027)+1),"")</f>
        <v>0</v>
      </c>
      <c r="AN1642">
        <f>IFERROR(SMALL(AN346:AN1024,ROW()-ROW($AN$1027)+1),"")</f>
        <v>0</v>
      </c>
      <c r="AO1642">
        <f>IFERROR(SMALL(AO346:AO1024,ROW()-ROW($AO$1027)+1),"")</f>
        <v>0</v>
      </c>
      <c r="AP1642">
        <f>IFERROR(SMALL(AP346:AP1024,ROW()-ROW($AP$1027)+1),"")</f>
        <v>0</v>
      </c>
      <c r="AQ1642">
        <f>IFERROR(SMALL(AQ346:AQ1024,ROW()-ROW($AQ$1027)+1),"")</f>
        <v>0</v>
      </c>
      <c r="AR1642">
        <f>IFERROR(SMALL(AR346:AR1024,ROW()-ROW($AR$1027)+1),"")</f>
        <v>0</v>
      </c>
      <c r="AS1642">
        <f>IFERROR(SMALL(AS346:AS1024,ROW()-ROW($AS$1027)+1),"")</f>
        <v>0</v>
      </c>
      <c r="AT1642">
        <f>IFERROR(SMALL(AT346:AT1024,ROW()-ROW($AT$1027)+1),"")</f>
        <v>0</v>
      </c>
      <c r="AU1642">
        <f>IFERROR(SMALL(AU346:AU1024,ROW()-ROW($AU$1027)+1),"")</f>
        <v>0</v>
      </c>
      <c r="AV1642">
        <f>IFERROR(SMALL(AV346:AV1024,ROW()-ROW($AV$1027)+1),"")</f>
        <v>0</v>
      </c>
      <c r="AW1642">
        <f>IFERROR(SMALL(AW346:AW1024,ROW()-ROW($AW$1027)+1),"")</f>
        <v>0</v>
      </c>
      <c r="AX1642">
        <f>IFERROR(SMALL(AX346:AX1024,ROW()-ROW($AX$1027)+1),"")</f>
        <v>0</v>
      </c>
      <c r="AY1642">
        <f>IFERROR(SMALL(AY346:AY1024,ROW()-ROW($AY$1027)+1),"")</f>
        <v>0</v>
      </c>
      <c r="AZ1642">
        <f>IFERROR(SMALL(AZ346:AZ1024,ROW()-ROW($AZ$1027)+1),"")</f>
        <v>0</v>
      </c>
      <c r="BA1642">
        <f>IFERROR(SMALL(BA346:BA1024,ROW()-ROW($BA$1027)+1),"")</f>
        <v>0</v>
      </c>
      <c r="BB1642">
        <f>IFERROR(SMALL(BB346:BB1024,ROW()-ROW($BB$1027)+1),"")</f>
        <v>0</v>
      </c>
      <c r="BC1642">
        <f>IFERROR(SMALL(BC346:BC1024,ROW()-ROW($BC$1027)+1),"")</f>
        <v>0</v>
      </c>
      <c r="BD1642">
        <f>IFERROR(SMALL(BD346:BD1024,ROW()-ROW($BD$1027)+1),"")</f>
        <v>0</v>
      </c>
      <c r="BE1642">
        <f>IFERROR(SMALL(BE346:BE1024,ROW()-ROW($BE$1027)+1),"")</f>
        <v>0</v>
      </c>
      <c r="BF1642">
        <f>IFERROR(SMALL(BF346:BF1024,ROW()-ROW($BF$1027)+1),"")</f>
        <v>0</v>
      </c>
      <c r="BG1642">
        <f>IFERROR(SMALL(BG346:BG1024,ROW()-ROW($BG$1027)+1),"")</f>
        <v>0</v>
      </c>
      <c r="BH1642">
        <f>IFERROR(SMALL(BH346:BH1024,ROW()-ROW($BH$1027)+1),"")</f>
        <v>0</v>
      </c>
      <c r="BI1642">
        <f>IFERROR(SMALL(BI346:BI1024,ROW()-ROW($BI$1027)+1),"")</f>
        <v>0</v>
      </c>
      <c r="BJ1642">
        <f>IFERROR(SMALL(BJ346:BJ1024,ROW()-ROW($BJ$1027)+1),"")</f>
        <v>0</v>
      </c>
      <c r="BK1642">
        <f>IFERROR(SMALL(BK346:BK1024,ROW()-ROW($BK$1027)+1),"")</f>
        <v>0</v>
      </c>
      <c r="BL1642">
        <f>IFERROR(SMALL(BL346:BL1024,ROW()-ROW($BL$1027)+1),"")</f>
        <v>0</v>
      </c>
      <c r="BM1642">
        <f>IFERROR(SMALL(BM346:BM1024,ROW()-ROW($BM$1027)+1),"")</f>
        <v>0</v>
      </c>
      <c r="BN1642">
        <f>IFERROR(SMALL(BN346:BN1024,ROW()-ROW($BN$1027)+1),"")</f>
        <v>0</v>
      </c>
      <c r="BO1642">
        <f>IFERROR(SMALL(BO346:BO1024,ROW()-ROW($BO$1027)+1),"")</f>
        <v>0</v>
      </c>
      <c r="BP1642">
        <f>IFERROR(SMALL(BP346:BP1024,ROW()-ROW($BP$1027)+1),"")</f>
        <v>0</v>
      </c>
      <c r="BQ1642">
        <f>IFERROR(SMALL(BQ346:BQ1024,ROW()-ROW($BQ$1027)+1),"")</f>
        <v>0</v>
      </c>
      <c r="BR1642">
        <f>IFERROR(SMALL(BR346:BR1024,ROW()-ROW($BR$1027)+1),"")</f>
        <v>0</v>
      </c>
    </row>
    <row r="1643" spans="5:70">
      <c r="E1643">
        <f>IFERROR(SMALL(E346:E1024,ROW()-ROW($E$1027)+1),"")</f>
        <v>0</v>
      </c>
      <c r="F1643">
        <f>IFERROR(SMALL(F346:F1024,ROW()-ROW($F$1027)+1),"")</f>
        <v>0</v>
      </c>
      <c r="G1643">
        <f>IFERROR(SMALL(G346:G1024,ROW()-ROW($G$1027)+1),"")</f>
        <v>0</v>
      </c>
      <c r="H1643">
        <f>IFERROR(SMALL(H346:H1024,ROW()-ROW($H$1027)+1),"")</f>
        <v>0</v>
      </c>
      <c r="I1643">
        <f>IFERROR(SMALL(I346:I1024,ROW()-ROW($I$1027)+1),"")</f>
        <v>0</v>
      </c>
      <c r="J1643">
        <f>IFERROR(SMALL(J346:J1024,ROW()-ROW($J$1027)+1),"")</f>
        <v>0</v>
      </c>
      <c r="K1643">
        <f>IFERROR(SMALL(K346:K1024,ROW()-ROW($K$1027)+1),"")</f>
        <v>0</v>
      </c>
      <c r="L1643">
        <f>IFERROR(SMALL(L346:L1024,ROW()-ROW($L$1027)+1),"")</f>
        <v>0</v>
      </c>
      <c r="M1643">
        <f>IFERROR(SMALL(M346:M1024,ROW()-ROW($M$1027)+1),"")</f>
        <v>0</v>
      </c>
      <c r="N1643">
        <f>IFERROR(SMALL(N346:N1024,ROW()-ROW($N$1027)+1),"")</f>
        <v>0</v>
      </c>
      <c r="O1643">
        <f>IFERROR(SMALL(O346:O1024,ROW()-ROW($O$1027)+1),"")</f>
        <v>0</v>
      </c>
      <c r="P1643">
        <f>IFERROR(SMALL(P346:P1024,ROW()-ROW($P$1027)+1),"")</f>
        <v>0</v>
      </c>
      <c r="Q1643">
        <f>IFERROR(SMALL(Q346:Q1024,ROW()-ROW($Q$1027)+1),"")</f>
        <v>0</v>
      </c>
      <c r="R1643">
        <f>IFERROR(SMALL(R346:R1024,ROW()-ROW($R$1027)+1),"")</f>
        <v>0</v>
      </c>
      <c r="S1643">
        <f>IFERROR(SMALL(S346:S1024,ROW()-ROW($S$1027)+1),"")</f>
        <v>0</v>
      </c>
      <c r="T1643">
        <f>IFERROR(SMALL(T346:T1024,ROW()-ROW($T$1027)+1),"")</f>
        <v>0</v>
      </c>
      <c r="U1643">
        <f>IFERROR(SMALL(U346:U1024,ROW()-ROW($U$1027)+1),"")</f>
        <v>0</v>
      </c>
      <c r="V1643">
        <f>IFERROR(SMALL(V346:V1024,ROW()-ROW($V$1027)+1),"")</f>
        <v>0</v>
      </c>
      <c r="W1643">
        <f>IFERROR(SMALL(W346:W1024,ROW()-ROW($W$1027)+1),"")</f>
        <v>0</v>
      </c>
      <c r="X1643">
        <f>IFERROR(SMALL(X346:X1024,ROW()-ROW($X$1027)+1),"")</f>
        <v>0</v>
      </c>
      <c r="Y1643">
        <f>IFERROR(SMALL(Y346:Y1024,ROW()-ROW($Y$1027)+1),"")</f>
        <v>0</v>
      </c>
      <c r="Z1643">
        <f>IFERROR(SMALL(Z346:Z1024,ROW()-ROW($Z$1027)+1),"")</f>
        <v>0</v>
      </c>
      <c r="AA1643">
        <f>IFERROR(SMALL(AA346:AA1024,ROW()-ROW($AA$1027)+1),"")</f>
        <v>0</v>
      </c>
      <c r="AB1643">
        <f>IFERROR(SMALL(AB346:AB1024,ROW()-ROW($AB$1027)+1),"")</f>
        <v>0</v>
      </c>
      <c r="AC1643">
        <f>IFERROR(SMALL(AC346:AC1024,ROW()-ROW($AC$1027)+1),"")</f>
        <v>0</v>
      </c>
      <c r="AD1643">
        <f>IFERROR(SMALL(AD346:AD1024,ROW()-ROW($AD$1027)+1),"")</f>
        <v>0</v>
      </c>
      <c r="AE1643">
        <f>IFERROR(SMALL(AE346:AE1024,ROW()-ROW($AE$1027)+1),"")</f>
        <v>0</v>
      </c>
      <c r="AF1643">
        <f>IFERROR(SMALL(AF346:AF1024,ROW()-ROW($AF$1027)+1),"")</f>
        <v>0</v>
      </c>
      <c r="AG1643">
        <f>IFERROR(SMALL(AG346:AG1024,ROW()-ROW($AG$1027)+1),"")</f>
        <v>0</v>
      </c>
      <c r="AH1643">
        <f>IFERROR(SMALL(AH346:AH1024,ROW()-ROW($AH$1027)+1),"")</f>
        <v>0</v>
      </c>
      <c r="AI1643">
        <f>IFERROR(SMALL(AI346:AI1024,ROW()-ROW($AI$1027)+1),"")</f>
        <v>0</v>
      </c>
      <c r="AJ1643">
        <f>IFERROR(SMALL(AJ346:AJ1024,ROW()-ROW($AJ$1027)+1),"")</f>
        <v>0</v>
      </c>
      <c r="AM1643">
        <f>IFERROR(SMALL(AM346:AM1024,ROW()-ROW($AM$1027)+1),"")</f>
        <v>0</v>
      </c>
      <c r="AN1643">
        <f>IFERROR(SMALL(AN346:AN1024,ROW()-ROW($AN$1027)+1),"")</f>
        <v>0</v>
      </c>
      <c r="AO1643">
        <f>IFERROR(SMALL(AO346:AO1024,ROW()-ROW($AO$1027)+1),"")</f>
        <v>0</v>
      </c>
      <c r="AP1643">
        <f>IFERROR(SMALL(AP346:AP1024,ROW()-ROW($AP$1027)+1),"")</f>
        <v>0</v>
      </c>
      <c r="AQ1643">
        <f>IFERROR(SMALL(AQ346:AQ1024,ROW()-ROW($AQ$1027)+1),"")</f>
        <v>0</v>
      </c>
      <c r="AR1643">
        <f>IFERROR(SMALL(AR346:AR1024,ROW()-ROW($AR$1027)+1),"")</f>
        <v>0</v>
      </c>
      <c r="AS1643">
        <f>IFERROR(SMALL(AS346:AS1024,ROW()-ROW($AS$1027)+1),"")</f>
        <v>0</v>
      </c>
      <c r="AT1643">
        <f>IFERROR(SMALL(AT346:AT1024,ROW()-ROW($AT$1027)+1),"")</f>
        <v>0</v>
      </c>
      <c r="AU1643">
        <f>IFERROR(SMALL(AU346:AU1024,ROW()-ROW($AU$1027)+1),"")</f>
        <v>0</v>
      </c>
      <c r="AV1643">
        <f>IFERROR(SMALL(AV346:AV1024,ROW()-ROW($AV$1027)+1),"")</f>
        <v>0</v>
      </c>
      <c r="AW1643">
        <f>IFERROR(SMALL(AW346:AW1024,ROW()-ROW($AW$1027)+1),"")</f>
        <v>0</v>
      </c>
      <c r="AX1643">
        <f>IFERROR(SMALL(AX346:AX1024,ROW()-ROW($AX$1027)+1),"")</f>
        <v>0</v>
      </c>
      <c r="AY1643">
        <f>IFERROR(SMALL(AY346:AY1024,ROW()-ROW($AY$1027)+1),"")</f>
        <v>0</v>
      </c>
      <c r="AZ1643">
        <f>IFERROR(SMALL(AZ346:AZ1024,ROW()-ROW($AZ$1027)+1),"")</f>
        <v>0</v>
      </c>
      <c r="BA1643">
        <f>IFERROR(SMALL(BA346:BA1024,ROW()-ROW($BA$1027)+1),"")</f>
        <v>0</v>
      </c>
      <c r="BB1643">
        <f>IFERROR(SMALL(BB346:BB1024,ROW()-ROW($BB$1027)+1),"")</f>
        <v>0</v>
      </c>
      <c r="BC1643">
        <f>IFERROR(SMALL(BC346:BC1024,ROW()-ROW($BC$1027)+1),"")</f>
        <v>0</v>
      </c>
      <c r="BD1643">
        <f>IFERROR(SMALL(BD346:BD1024,ROW()-ROW($BD$1027)+1),"")</f>
        <v>0</v>
      </c>
      <c r="BE1643">
        <f>IFERROR(SMALL(BE346:BE1024,ROW()-ROW($BE$1027)+1),"")</f>
        <v>0</v>
      </c>
      <c r="BF1643">
        <f>IFERROR(SMALL(BF346:BF1024,ROW()-ROW($BF$1027)+1),"")</f>
        <v>0</v>
      </c>
      <c r="BG1643">
        <f>IFERROR(SMALL(BG346:BG1024,ROW()-ROW($BG$1027)+1),"")</f>
        <v>0</v>
      </c>
      <c r="BH1643">
        <f>IFERROR(SMALL(BH346:BH1024,ROW()-ROW($BH$1027)+1),"")</f>
        <v>0</v>
      </c>
      <c r="BI1643">
        <f>IFERROR(SMALL(BI346:BI1024,ROW()-ROW($BI$1027)+1),"")</f>
        <v>0</v>
      </c>
      <c r="BJ1643">
        <f>IFERROR(SMALL(BJ346:BJ1024,ROW()-ROW($BJ$1027)+1),"")</f>
        <v>0</v>
      </c>
      <c r="BK1643">
        <f>IFERROR(SMALL(BK346:BK1024,ROW()-ROW($BK$1027)+1),"")</f>
        <v>0</v>
      </c>
      <c r="BL1643">
        <f>IFERROR(SMALL(BL346:BL1024,ROW()-ROW($BL$1027)+1),"")</f>
        <v>0</v>
      </c>
      <c r="BM1643">
        <f>IFERROR(SMALL(BM346:BM1024,ROW()-ROW($BM$1027)+1),"")</f>
        <v>0</v>
      </c>
      <c r="BN1643">
        <f>IFERROR(SMALL(BN346:BN1024,ROW()-ROW($BN$1027)+1),"")</f>
        <v>0</v>
      </c>
      <c r="BO1643">
        <f>IFERROR(SMALL(BO346:BO1024,ROW()-ROW($BO$1027)+1),"")</f>
        <v>0</v>
      </c>
      <c r="BP1643">
        <f>IFERROR(SMALL(BP346:BP1024,ROW()-ROW($BP$1027)+1),"")</f>
        <v>0</v>
      </c>
      <c r="BQ1643">
        <f>IFERROR(SMALL(BQ346:BQ1024,ROW()-ROW($BQ$1027)+1),"")</f>
        <v>0</v>
      </c>
      <c r="BR1643">
        <f>IFERROR(SMALL(BR346:BR1024,ROW()-ROW($BR$1027)+1),"")</f>
        <v>0</v>
      </c>
    </row>
    <row r="1644" spans="5:70">
      <c r="E1644">
        <f>IFERROR(SMALL(E346:E1024,ROW()-ROW($E$1027)+1),"")</f>
        <v>0</v>
      </c>
      <c r="F1644">
        <f>IFERROR(SMALL(F346:F1024,ROW()-ROW($F$1027)+1),"")</f>
        <v>0</v>
      </c>
      <c r="G1644">
        <f>IFERROR(SMALL(G346:G1024,ROW()-ROW($G$1027)+1),"")</f>
        <v>0</v>
      </c>
      <c r="H1644">
        <f>IFERROR(SMALL(H346:H1024,ROW()-ROW($H$1027)+1),"")</f>
        <v>0</v>
      </c>
      <c r="I1644">
        <f>IFERROR(SMALL(I346:I1024,ROW()-ROW($I$1027)+1),"")</f>
        <v>0</v>
      </c>
      <c r="J1644">
        <f>IFERROR(SMALL(J346:J1024,ROW()-ROW($J$1027)+1),"")</f>
        <v>0</v>
      </c>
      <c r="K1644">
        <f>IFERROR(SMALL(K346:K1024,ROW()-ROW($K$1027)+1),"")</f>
        <v>0</v>
      </c>
      <c r="L1644">
        <f>IFERROR(SMALL(L346:L1024,ROW()-ROW($L$1027)+1),"")</f>
        <v>0</v>
      </c>
      <c r="M1644">
        <f>IFERROR(SMALL(M346:M1024,ROW()-ROW($M$1027)+1),"")</f>
        <v>0</v>
      </c>
      <c r="N1644">
        <f>IFERROR(SMALL(N346:N1024,ROW()-ROW($N$1027)+1),"")</f>
        <v>0</v>
      </c>
      <c r="O1644">
        <f>IFERROR(SMALL(O346:O1024,ROW()-ROW($O$1027)+1),"")</f>
        <v>0</v>
      </c>
      <c r="P1644">
        <f>IFERROR(SMALL(P346:P1024,ROW()-ROW($P$1027)+1),"")</f>
        <v>0</v>
      </c>
      <c r="Q1644">
        <f>IFERROR(SMALL(Q346:Q1024,ROW()-ROW($Q$1027)+1),"")</f>
        <v>0</v>
      </c>
      <c r="R1644">
        <f>IFERROR(SMALL(R346:R1024,ROW()-ROW($R$1027)+1),"")</f>
        <v>0</v>
      </c>
      <c r="S1644">
        <f>IFERROR(SMALL(S346:S1024,ROW()-ROW($S$1027)+1),"")</f>
        <v>0</v>
      </c>
      <c r="T1644">
        <f>IFERROR(SMALL(T346:T1024,ROW()-ROW($T$1027)+1),"")</f>
        <v>0</v>
      </c>
      <c r="U1644">
        <f>IFERROR(SMALL(U346:U1024,ROW()-ROW($U$1027)+1),"")</f>
        <v>0</v>
      </c>
      <c r="V1644">
        <f>IFERROR(SMALL(V346:V1024,ROW()-ROW($V$1027)+1),"")</f>
        <v>0</v>
      </c>
      <c r="W1644">
        <f>IFERROR(SMALL(W346:W1024,ROW()-ROW($W$1027)+1),"")</f>
        <v>0</v>
      </c>
      <c r="X1644">
        <f>IFERROR(SMALL(X346:X1024,ROW()-ROW($X$1027)+1),"")</f>
        <v>0</v>
      </c>
      <c r="Y1644">
        <f>IFERROR(SMALL(Y346:Y1024,ROW()-ROW($Y$1027)+1),"")</f>
        <v>0</v>
      </c>
      <c r="Z1644">
        <f>IFERROR(SMALL(Z346:Z1024,ROW()-ROW($Z$1027)+1),"")</f>
        <v>0</v>
      </c>
      <c r="AA1644">
        <f>IFERROR(SMALL(AA346:AA1024,ROW()-ROW($AA$1027)+1),"")</f>
        <v>0</v>
      </c>
      <c r="AB1644">
        <f>IFERROR(SMALL(AB346:AB1024,ROW()-ROW($AB$1027)+1),"")</f>
        <v>0</v>
      </c>
      <c r="AC1644">
        <f>IFERROR(SMALL(AC346:AC1024,ROW()-ROW($AC$1027)+1),"")</f>
        <v>0</v>
      </c>
      <c r="AD1644">
        <f>IFERROR(SMALL(AD346:AD1024,ROW()-ROW($AD$1027)+1),"")</f>
        <v>0</v>
      </c>
      <c r="AE1644">
        <f>IFERROR(SMALL(AE346:AE1024,ROW()-ROW($AE$1027)+1),"")</f>
        <v>0</v>
      </c>
      <c r="AF1644">
        <f>IFERROR(SMALL(AF346:AF1024,ROW()-ROW($AF$1027)+1),"")</f>
        <v>0</v>
      </c>
      <c r="AG1644">
        <f>IFERROR(SMALL(AG346:AG1024,ROW()-ROW($AG$1027)+1),"")</f>
        <v>0</v>
      </c>
      <c r="AH1644">
        <f>IFERROR(SMALL(AH346:AH1024,ROW()-ROW($AH$1027)+1),"")</f>
        <v>0</v>
      </c>
      <c r="AI1644">
        <f>IFERROR(SMALL(AI346:AI1024,ROW()-ROW($AI$1027)+1),"")</f>
        <v>0</v>
      </c>
      <c r="AJ1644">
        <f>IFERROR(SMALL(AJ346:AJ1024,ROW()-ROW($AJ$1027)+1),"")</f>
        <v>0</v>
      </c>
      <c r="AM1644">
        <f>IFERROR(SMALL(AM346:AM1024,ROW()-ROW($AM$1027)+1),"")</f>
        <v>0</v>
      </c>
      <c r="AN1644">
        <f>IFERROR(SMALL(AN346:AN1024,ROW()-ROW($AN$1027)+1),"")</f>
        <v>0</v>
      </c>
      <c r="AO1644">
        <f>IFERROR(SMALL(AO346:AO1024,ROW()-ROW($AO$1027)+1),"")</f>
        <v>0</v>
      </c>
      <c r="AP1644">
        <f>IFERROR(SMALL(AP346:AP1024,ROW()-ROW($AP$1027)+1),"")</f>
        <v>0</v>
      </c>
      <c r="AQ1644">
        <f>IFERROR(SMALL(AQ346:AQ1024,ROW()-ROW($AQ$1027)+1),"")</f>
        <v>0</v>
      </c>
      <c r="AR1644">
        <f>IFERROR(SMALL(AR346:AR1024,ROW()-ROW($AR$1027)+1),"")</f>
        <v>0</v>
      </c>
      <c r="AS1644">
        <f>IFERROR(SMALL(AS346:AS1024,ROW()-ROW($AS$1027)+1),"")</f>
        <v>0</v>
      </c>
      <c r="AT1644">
        <f>IFERROR(SMALL(AT346:AT1024,ROW()-ROW($AT$1027)+1),"")</f>
        <v>0</v>
      </c>
      <c r="AU1644">
        <f>IFERROR(SMALL(AU346:AU1024,ROW()-ROW($AU$1027)+1),"")</f>
        <v>0</v>
      </c>
      <c r="AV1644">
        <f>IFERROR(SMALL(AV346:AV1024,ROW()-ROW($AV$1027)+1),"")</f>
        <v>0</v>
      </c>
      <c r="AW1644">
        <f>IFERROR(SMALL(AW346:AW1024,ROW()-ROW($AW$1027)+1),"")</f>
        <v>0</v>
      </c>
      <c r="AX1644">
        <f>IFERROR(SMALL(AX346:AX1024,ROW()-ROW($AX$1027)+1),"")</f>
        <v>0</v>
      </c>
      <c r="AY1644">
        <f>IFERROR(SMALL(AY346:AY1024,ROW()-ROW($AY$1027)+1),"")</f>
        <v>0</v>
      </c>
      <c r="AZ1644">
        <f>IFERROR(SMALL(AZ346:AZ1024,ROW()-ROW($AZ$1027)+1),"")</f>
        <v>0</v>
      </c>
      <c r="BA1644">
        <f>IFERROR(SMALL(BA346:BA1024,ROW()-ROW($BA$1027)+1),"")</f>
        <v>0</v>
      </c>
      <c r="BB1644">
        <f>IFERROR(SMALL(BB346:BB1024,ROW()-ROW($BB$1027)+1),"")</f>
        <v>0</v>
      </c>
      <c r="BC1644">
        <f>IFERROR(SMALL(BC346:BC1024,ROW()-ROW($BC$1027)+1),"")</f>
        <v>0</v>
      </c>
      <c r="BD1644">
        <f>IFERROR(SMALL(BD346:BD1024,ROW()-ROW($BD$1027)+1),"")</f>
        <v>0</v>
      </c>
      <c r="BE1644">
        <f>IFERROR(SMALL(BE346:BE1024,ROW()-ROW($BE$1027)+1),"")</f>
        <v>0</v>
      </c>
      <c r="BF1644">
        <f>IFERROR(SMALL(BF346:BF1024,ROW()-ROW($BF$1027)+1),"")</f>
        <v>0</v>
      </c>
      <c r="BG1644">
        <f>IFERROR(SMALL(BG346:BG1024,ROW()-ROW($BG$1027)+1),"")</f>
        <v>0</v>
      </c>
      <c r="BH1644">
        <f>IFERROR(SMALL(BH346:BH1024,ROW()-ROW($BH$1027)+1),"")</f>
        <v>0</v>
      </c>
      <c r="BI1644">
        <f>IFERROR(SMALL(BI346:BI1024,ROW()-ROW($BI$1027)+1),"")</f>
        <v>0</v>
      </c>
      <c r="BJ1644">
        <f>IFERROR(SMALL(BJ346:BJ1024,ROW()-ROW($BJ$1027)+1),"")</f>
        <v>0</v>
      </c>
      <c r="BK1644">
        <f>IFERROR(SMALL(BK346:BK1024,ROW()-ROW($BK$1027)+1),"")</f>
        <v>0</v>
      </c>
      <c r="BL1644">
        <f>IFERROR(SMALL(BL346:BL1024,ROW()-ROW($BL$1027)+1),"")</f>
        <v>0</v>
      </c>
      <c r="BM1644">
        <f>IFERROR(SMALL(BM346:BM1024,ROW()-ROW($BM$1027)+1),"")</f>
        <v>0</v>
      </c>
      <c r="BN1644">
        <f>IFERROR(SMALL(BN346:BN1024,ROW()-ROW($BN$1027)+1),"")</f>
        <v>0</v>
      </c>
      <c r="BO1644">
        <f>IFERROR(SMALL(BO346:BO1024,ROW()-ROW($BO$1027)+1),"")</f>
        <v>0</v>
      </c>
      <c r="BP1644">
        <f>IFERROR(SMALL(BP346:BP1024,ROW()-ROW($BP$1027)+1),"")</f>
        <v>0</v>
      </c>
      <c r="BQ1644">
        <f>IFERROR(SMALL(BQ346:BQ1024,ROW()-ROW($BQ$1027)+1),"")</f>
        <v>0</v>
      </c>
      <c r="BR1644">
        <f>IFERROR(SMALL(BR346:BR1024,ROW()-ROW($BR$1027)+1),"")</f>
        <v>0</v>
      </c>
    </row>
    <row r="1645" spans="5:70">
      <c r="E1645">
        <f>IFERROR(SMALL(E346:E1024,ROW()-ROW($E$1027)+1),"")</f>
        <v>0</v>
      </c>
      <c r="F1645">
        <f>IFERROR(SMALL(F346:F1024,ROW()-ROW($F$1027)+1),"")</f>
        <v>0</v>
      </c>
      <c r="G1645">
        <f>IFERROR(SMALL(G346:G1024,ROW()-ROW($G$1027)+1),"")</f>
        <v>0</v>
      </c>
      <c r="H1645">
        <f>IFERROR(SMALL(H346:H1024,ROW()-ROW($H$1027)+1),"")</f>
        <v>0</v>
      </c>
      <c r="I1645">
        <f>IFERROR(SMALL(I346:I1024,ROW()-ROW($I$1027)+1),"")</f>
        <v>0</v>
      </c>
      <c r="J1645">
        <f>IFERROR(SMALL(J346:J1024,ROW()-ROW($J$1027)+1),"")</f>
        <v>0</v>
      </c>
      <c r="K1645">
        <f>IFERROR(SMALL(K346:K1024,ROW()-ROW($K$1027)+1),"")</f>
        <v>0</v>
      </c>
      <c r="L1645">
        <f>IFERROR(SMALL(L346:L1024,ROW()-ROW($L$1027)+1),"")</f>
        <v>0</v>
      </c>
      <c r="M1645">
        <f>IFERROR(SMALL(M346:M1024,ROW()-ROW($M$1027)+1),"")</f>
        <v>0</v>
      </c>
      <c r="N1645">
        <f>IFERROR(SMALL(N346:N1024,ROW()-ROW($N$1027)+1),"")</f>
        <v>0</v>
      </c>
      <c r="O1645">
        <f>IFERROR(SMALL(O346:O1024,ROW()-ROW($O$1027)+1),"")</f>
        <v>0</v>
      </c>
      <c r="P1645">
        <f>IFERROR(SMALL(P346:P1024,ROW()-ROW($P$1027)+1),"")</f>
        <v>0</v>
      </c>
      <c r="Q1645">
        <f>IFERROR(SMALL(Q346:Q1024,ROW()-ROW($Q$1027)+1),"")</f>
        <v>0</v>
      </c>
      <c r="R1645">
        <f>IFERROR(SMALL(R346:R1024,ROW()-ROW($R$1027)+1),"")</f>
        <v>0</v>
      </c>
      <c r="S1645">
        <f>IFERROR(SMALL(S346:S1024,ROW()-ROW($S$1027)+1),"")</f>
        <v>0</v>
      </c>
      <c r="T1645">
        <f>IFERROR(SMALL(T346:T1024,ROW()-ROW($T$1027)+1),"")</f>
        <v>0</v>
      </c>
      <c r="U1645">
        <f>IFERROR(SMALL(U346:U1024,ROW()-ROW($U$1027)+1),"")</f>
        <v>0</v>
      </c>
      <c r="V1645">
        <f>IFERROR(SMALL(V346:V1024,ROW()-ROW($V$1027)+1),"")</f>
        <v>0</v>
      </c>
      <c r="W1645">
        <f>IFERROR(SMALL(W346:W1024,ROW()-ROW($W$1027)+1),"")</f>
        <v>0</v>
      </c>
      <c r="X1645">
        <f>IFERROR(SMALL(X346:X1024,ROW()-ROW($X$1027)+1),"")</f>
        <v>0</v>
      </c>
      <c r="Y1645">
        <f>IFERROR(SMALL(Y346:Y1024,ROW()-ROW($Y$1027)+1),"")</f>
        <v>0</v>
      </c>
      <c r="Z1645">
        <f>IFERROR(SMALL(Z346:Z1024,ROW()-ROW($Z$1027)+1),"")</f>
        <v>0</v>
      </c>
      <c r="AA1645">
        <f>IFERROR(SMALL(AA346:AA1024,ROW()-ROW($AA$1027)+1),"")</f>
        <v>0</v>
      </c>
      <c r="AB1645">
        <f>IFERROR(SMALL(AB346:AB1024,ROW()-ROW($AB$1027)+1),"")</f>
        <v>0</v>
      </c>
      <c r="AC1645">
        <f>IFERROR(SMALL(AC346:AC1024,ROW()-ROW($AC$1027)+1),"")</f>
        <v>0</v>
      </c>
      <c r="AD1645">
        <f>IFERROR(SMALL(AD346:AD1024,ROW()-ROW($AD$1027)+1),"")</f>
        <v>0</v>
      </c>
      <c r="AE1645">
        <f>IFERROR(SMALL(AE346:AE1024,ROW()-ROW($AE$1027)+1),"")</f>
        <v>0</v>
      </c>
      <c r="AF1645">
        <f>IFERROR(SMALL(AF346:AF1024,ROW()-ROW($AF$1027)+1),"")</f>
        <v>0</v>
      </c>
      <c r="AG1645">
        <f>IFERROR(SMALL(AG346:AG1024,ROW()-ROW($AG$1027)+1),"")</f>
        <v>0</v>
      </c>
      <c r="AH1645">
        <f>IFERROR(SMALL(AH346:AH1024,ROW()-ROW($AH$1027)+1),"")</f>
        <v>0</v>
      </c>
      <c r="AI1645">
        <f>IFERROR(SMALL(AI346:AI1024,ROW()-ROW($AI$1027)+1),"")</f>
        <v>0</v>
      </c>
      <c r="AJ1645">
        <f>IFERROR(SMALL(AJ346:AJ1024,ROW()-ROW($AJ$1027)+1),"")</f>
        <v>0</v>
      </c>
      <c r="AM1645">
        <f>IFERROR(SMALL(AM346:AM1024,ROW()-ROW($AM$1027)+1),"")</f>
        <v>0</v>
      </c>
      <c r="AN1645">
        <f>IFERROR(SMALL(AN346:AN1024,ROW()-ROW($AN$1027)+1),"")</f>
        <v>0</v>
      </c>
      <c r="AO1645">
        <f>IFERROR(SMALL(AO346:AO1024,ROW()-ROW($AO$1027)+1),"")</f>
        <v>0</v>
      </c>
      <c r="AP1645">
        <f>IFERROR(SMALL(AP346:AP1024,ROW()-ROW($AP$1027)+1),"")</f>
        <v>0</v>
      </c>
      <c r="AQ1645">
        <f>IFERROR(SMALL(AQ346:AQ1024,ROW()-ROW($AQ$1027)+1),"")</f>
        <v>0</v>
      </c>
      <c r="AR1645">
        <f>IFERROR(SMALL(AR346:AR1024,ROW()-ROW($AR$1027)+1),"")</f>
        <v>0</v>
      </c>
      <c r="AS1645">
        <f>IFERROR(SMALL(AS346:AS1024,ROW()-ROW($AS$1027)+1),"")</f>
        <v>0</v>
      </c>
      <c r="AT1645">
        <f>IFERROR(SMALL(AT346:AT1024,ROW()-ROW($AT$1027)+1),"")</f>
        <v>0</v>
      </c>
      <c r="AU1645">
        <f>IFERROR(SMALL(AU346:AU1024,ROW()-ROW($AU$1027)+1),"")</f>
        <v>0</v>
      </c>
      <c r="AV1645">
        <f>IFERROR(SMALL(AV346:AV1024,ROW()-ROW($AV$1027)+1),"")</f>
        <v>0</v>
      </c>
      <c r="AW1645">
        <f>IFERROR(SMALL(AW346:AW1024,ROW()-ROW($AW$1027)+1),"")</f>
        <v>0</v>
      </c>
      <c r="AX1645">
        <f>IFERROR(SMALL(AX346:AX1024,ROW()-ROW($AX$1027)+1),"")</f>
        <v>0</v>
      </c>
      <c r="AY1645">
        <f>IFERROR(SMALL(AY346:AY1024,ROW()-ROW($AY$1027)+1),"")</f>
        <v>0</v>
      </c>
      <c r="AZ1645">
        <f>IFERROR(SMALL(AZ346:AZ1024,ROW()-ROW($AZ$1027)+1),"")</f>
        <v>0</v>
      </c>
      <c r="BA1645">
        <f>IFERROR(SMALL(BA346:BA1024,ROW()-ROW($BA$1027)+1),"")</f>
        <v>0</v>
      </c>
      <c r="BB1645">
        <f>IFERROR(SMALL(BB346:BB1024,ROW()-ROW($BB$1027)+1),"")</f>
        <v>0</v>
      </c>
      <c r="BC1645">
        <f>IFERROR(SMALL(BC346:BC1024,ROW()-ROW($BC$1027)+1),"")</f>
        <v>0</v>
      </c>
      <c r="BD1645">
        <f>IFERROR(SMALL(BD346:BD1024,ROW()-ROW($BD$1027)+1),"")</f>
        <v>0</v>
      </c>
      <c r="BE1645">
        <f>IFERROR(SMALL(BE346:BE1024,ROW()-ROW($BE$1027)+1),"")</f>
        <v>0</v>
      </c>
      <c r="BF1645">
        <f>IFERROR(SMALL(BF346:BF1024,ROW()-ROW($BF$1027)+1),"")</f>
        <v>0</v>
      </c>
      <c r="BG1645">
        <f>IFERROR(SMALL(BG346:BG1024,ROW()-ROW($BG$1027)+1),"")</f>
        <v>0</v>
      </c>
      <c r="BH1645">
        <f>IFERROR(SMALL(BH346:BH1024,ROW()-ROW($BH$1027)+1),"")</f>
        <v>0</v>
      </c>
      <c r="BI1645">
        <f>IFERROR(SMALL(BI346:BI1024,ROW()-ROW($BI$1027)+1),"")</f>
        <v>0</v>
      </c>
      <c r="BJ1645">
        <f>IFERROR(SMALL(BJ346:BJ1024,ROW()-ROW($BJ$1027)+1),"")</f>
        <v>0</v>
      </c>
      <c r="BK1645">
        <f>IFERROR(SMALL(BK346:BK1024,ROW()-ROW($BK$1027)+1),"")</f>
        <v>0</v>
      </c>
      <c r="BL1645">
        <f>IFERROR(SMALL(BL346:BL1024,ROW()-ROW($BL$1027)+1),"")</f>
        <v>0</v>
      </c>
      <c r="BM1645">
        <f>IFERROR(SMALL(BM346:BM1024,ROW()-ROW($BM$1027)+1),"")</f>
        <v>0</v>
      </c>
      <c r="BN1645">
        <f>IFERROR(SMALL(BN346:BN1024,ROW()-ROW($BN$1027)+1),"")</f>
        <v>0</v>
      </c>
      <c r="BO1645">
        <f>IFERROR(SMALL(BO346:BO1024,ROW()-ROW($BO$1027)+1),"")</f>
        <v>0</v>
      </c>
      <c r="BP1645">
        <f>IFERROR(SMALL(BP346:BP1024,ROW()-ROW($BP$1027)+1),"")</f>
        <v>0</v>
      </c>
      <c r="BQ1645">
        <f>IFERROR(SMALL(BQ346:BQ1024,ROW()-ROW($BQ$1027)+1),"")</f>
        <v>0</v>
      </c>
      <c r="BR1645">
        <f>IFERROR(SMALL(BR346:BR1024,ROW()-ROW($BR$1027)+1),"")</f>
        <v>0</v>
      </c>
    </row>
    <row r="1646" spans="5:70">
      <c r="E1646">
        <f>IFERROR(SMALL(E346:E1024,ROW()-ROW($E$1027)+1),"")</f>
        <v>0</v>
      </c>
      <c r="F1646">
        <f>IFERROR(SMALL(F346:F1024,ROW()-ROW($F$1027)+1),"")</f>
        <v>0</v>
      </c>
      <c r="G1646">
        <f>IFERROR(SMALL(G346:G1024,ROW()-ROW($G$1027)+1),"")</f>
        <v>0</v>
      </c>
      <c r="H1646">
        <f>IFERROR(SMALL(H346:H1024,ROW()-ROW($H$1027)+1),"")</f>
        <v>0</v>
      </c>
      <c r="I1646">
        <f>IFERROR(SMALL(I346:I1024,ROW()-ROW($I$1027)+1),"")</f>
        <v>0</v>
      </c>
      <c r="J1646">
        <f>IFERROR(SMALL(J346:J1024,ROW()-ROW($J$1027)+1),"")</f>
        <v>0</v>
      </c>
      <c r="K1646">
        <f>IFERROR(SMALL(K346:K1024,ROW()-ROW($K$1027)+1),"")</f>
        <v>0</v>
      </c>
      <c r="L1646">
        <f>IFERROR(SMALL(L346:L1024,ROW()-ROW($L$1027)+1),"")</f>
        <v>0</v>
      </c>
      <c r="M1646">
        <f>IFERROR(SMALL(M346:M1024,ROW()-ROW($M$1027)+1),"")</f>
        <v>0</v>
      </c>
      <c r="N1646">
        <f>IFERROR(SMALL(N346:N1024,ROW()-ROW($N$1027)+1),"")</f>
        <v>0</v>
      </c>
      <c r="O1646">
        <f>IFERROR(SMALL(O346:O1024,ROW()-ROW($O$1027)+1),"")</f>
        <v>0</v>
      </c>
      <c r="P1646">
        <f>IFERROR(SMALL(P346:P1024,ROW()-ROW($P$1027)+1),"")</f>
        <v>0</v>
      </c>
      <c r="Q1646">
        <f>IFERROR(SMALL(Q346:Q1024,ROW()-ROW($Q$1027)+1),"")</f>
        <v>0</v>
      </c>
      <c r="R1646">
        <f>IFERROR(SMALL(R346:R1024,ROW()-ROW($R$1027)+1),"")</f>
        <v>0</v>
      </c>
      <c r="S1646">
        <f>IFERROR(SMALL(S346:S1024,ROW()-ROW($S$1027)+1),"")</f>
        <v>0</v>
      </c>
      <c r="T1646">
        <f>IFERROR(SMALL(T346:T1024,ROW()-ROW($T$1027)+1),"")</f>
        <v>0</v>
      </c>
      <c r="U1646">
        <f>IFERROR(SMALL(U346:U1024,ROW()-ROW($U$1027)+1),"")</f>
        <v>0</v>
      </c>
      <c r="V1646">
        <f>IFERROR(SMALL(V346:V1024,ROW()-ROW($V$1027)+1),"")</f>
        <v>0</v>
      </c>
      <c r="W1646">
        <f>IFERROR(SMALL(W346:W1024,ROW()-ROW($W$1027)+1),"")</f>
        <v>0</v>
      </c>
      <c r="X1646">
        <f>IFERROR(SMALL(X346:X1024,ROW()-ROW($X$1027)+1),"")</f>
        <v>0</v>
      </c>
      <c r="Y1646">
        <f>IFERROR(SMALL(Y346:Y1024,ROW()-ROW($Y$1027)+1),"")</f>
        <v>0</v>
      </c>
      <c r="Z1646">
        <f>IFERROR(SMALL(Z346:Z1024,ROW()-ROW($Z$1027)+1),"")</f>
        <v>0</v>
      </c>
      <c r="AA1646">
        <f>IFERROR(SMALL(AA346:AA1024,ROW()-ROW($AA$1027)+1),"")</f>
        <v>0</v>
      </c>
      <c r="AB1646">
        <f>IFERROR(SMALL(AB346:AB1024,ROW()-ROW($AB$1027)+1),"")</f>
        <v>0</v>
      </c>
      <c r="AC1646">
        <f>IFERROR(SMALL(AC346:AC1024,ROW()-ROW($AC$1027)+1),"")</f>
        <v>0</v>
      </c>
      <c r="AD1646">
        <f>IFERROR(SMALL(AD346:AD1024,ROW()-ROW($AD$1027)+1),"")</f>
        <v>0</v>
      </c>
      <c r="AE1646">
        <f>IFERROR(SMALL(AE346:AE1024,ROW()-ROW($AE$1027)+1),"")</f>
        <v>0</v>
      </c>
      <c r="AF1646">
        <f>IFERROR(SMALL(AF346:AF1024,ROW()-ROW($AF$1027)+1),"")</f>
        <v>0</v>
      </c>
      <c r="AG1646">
        <f>IFERROR(SMALL(AG346:AG1024,ROW()-ROW($AG$1027)+1),"")</f>
        <v>0</v>
      </c>
      <c r="AH1646">
        <f>IFERROR(SMALL(AH346:AH1024,ROW()-ROW($AH$1027)+1),"")</f>
        <v>0</v>
      </c>
      <c r="AI1646">
        <f>IFERROR(SMALL(AI346:AI1024,ROW()-ROW($AI$1027)+1),"")</f>
        <v>0</v>
      </c>
      <c r="AJ1646">
        <f>IFERROR(SMALL(AJ346:AJ1024,ROW()-ROW($AJ$1027)+1),"")</f>
        <v>0</v>
      </c>
      <c r="AM1646">
        <f>IFERROR(SMALL(AM346:AM1024,ROW()-ROW($AM$1027)+1),"")</f>
        <v>0</v>
      </c>
      <c r="AN1646">
        <f>IFERROR(SMALL(AN346:AN1024,ROW()-ROW($AN$1027)+1),"")</f>
        <v>0</v>
      </c>
      <c r="AO1646">
        <f>IFERROR(SMALL(AO346:AO1024,ROW()-ROW($AO$1027)+1),"")</f>
        <v>0</v>
      </c>
      <c r="AP1646">
        <f>IFERROR(SMALL(AP346:AP1024,ROW()-ROW($AP$1027)+1),"")</f>
        <v>0</v>
      </c>
      <c r="AQ1646">
        <f>IFERROR(SMALL(AQ346:AQ1024,ROW()-ROW($AQ$1027)+1),"")</f>
        <v>0</v>
      </c>
      <c r="AR1646">
        <f>IFERROR(SMALL(AR346:AR1024,ROW()-ROW($AR$1027)+1),"")</f>
        <v>0</v>
      </c>
      <c r="AS1646">
        <f>IFERROR(SMALL(AS346:AS1024,ROW()-ROW($AS$1027)+1),"")</f>
        <v>0</v>
      </c>
      <c r="AT1646">
        <f>IFERROR(SMALL(AT346:AT1024,ROW()-ROW($AT$1027)+1),"")</f>
        <v>0</v>
      </c>
      <c r="AU1646">
        <f>IFERROR(SMALL(AU346:AU1024,ROW()-ROW($AU$1027)+1),"")</f>
        <v>0</v>
      </c>
      <c r="AV1646">
        <f>IFERROR(SMALL(AV346:AV1024,ROW()-ROW($AV$1027)+1),"")</f>
        <v>0</v>
      </c>
      <c r="AW1646">
        <f>IFERROR(SMALL(AW346:AW1024,ROW()-ROW($AW$1027)+1),"")</f>
        <v>0</v>
      </c>
      <c r="AX1646">
        <f>IFERROR(SMALL(AX346:AX1024,ROW()-ROW($AX$1027)+1),"")</f>
        <v>0</v>
      </c>
      <c r="AY1646">
        <f>IFERROR(SMALL(AY346:AY1024,ROW()-ROW($AY$1027)+1),"")</f>
        <v>0</v>
      </c>
      <c r="AZ1646">
        <f>IFERROR(SMALL(AZ346:AZ1024,ROW()-ROW($AZ$1027)+1),"")</f>
        <v>0</v>
      </c>
      <c r="BA1646">
        <f>IFERROR(SMALL(BA346:BA1024,ROW()-ROW($BA$1027)+1),"")</f>
        <v>0</v>
      </c>
      <c r="BB1646">
        <f>IFERROR(SMALL(BB346:BB1024,ROW()-ROW($BB$1027)+1),"")</f>
        <v>0</v>
      </c>
      <c r="BC1646">
        <f>IFERROR(SMALL(BC346:BC1024,ROW()-ROW($BC$1027)+1),"")</f>
        <v>0</v>
      </c>
      <c r="BD1646">
        <f>IFERROR(SMALL(BD346:BD1024,ROW()-ROW($BD$1027)+1),"")</f>
        <v>0</v>
      </c>
      <c r="BE1646">
        <f>IFERROR(SMALL(BE346:BE1024,ROW()-ROW($BE$1027)+1),"")</f>
        <v>0</v>
      </c>
      <c r="BF1646">
        <f>IFERROR(SMALL(BF346:BF1024,ROW()-ROW($BF$1027)+1),"")</f>
        <v>0</v>
      </c>
      <c r="BG1646">
        <f>IFERROR(SMALL(BG346:BG1024,ROW()-ROW($BG$1027)+1),"")</f>
        <v>0</v>
      </c>
      <c r="BH1646">
        <f>IFERROR(SMALL(BH346:BH1024,ROW()-ROW($BH$1027)+1),"")</f>
        <v>0</v>
      </c>
      <c r="BI1646">
        <f>IFERROR(SMALL(BI346:BI1024,ROW()-ROW($BI$1027)+1),"")</f>
        <v>0</v>
      </c>
      <c r="BJ1646">
        <f>IFERROR(SMALL(BJ346:BJ1024,ROW()-ROW($BJ$1027)+1),"")</f>
        <v>0</v>
      </c>
      <c r="BK1646">
        <f>IFERROR(SMALL(BK346:BK1024,ROW()-ROW($BK$1027)+1),"")</f>
        <v>0</v>
      </c>
      <c r="BL1646">
        <f>IFERROR(SMALL(BL346:BL1024,ROW()-ROW($BL$1027)+1),"")</f>
        <v>0</v>
      </c>
      <c r="BM1646">
        <f>IFERROR(SMALL(BM346:BM1024,ROW()-ROW($BM$1027)+1),"")</f>
        <v>0</v>
      </c>
      <c r="BN1646">
        <f>IFERROR(SMALL(BN346:BN1024,ROW()-ROW($BN$1027)+1),"")</f>
        <v>0</v>
      </c>
      <c r="BO1646">
        <f>IFERROR(SMALL(BO346:BO1024,ROW()-ROW($BO$1027)+1),"")</f>
        <v>0</v>
      </c>
      <c r="BP1646">
        <f>IFERROR(SMALL(BP346:BP1024,ROW()-ROW($BP$1027)+1),"")</f>
        <v>0</v>
      </c>
      <c r="BQ1646">
        <f>IFERROR(SMALL(BQ346:BQ1024,ROW()-ROW($BQ$1027)+1),"")</f>
        <v>0</v>
      </c>
      <c r="BR1646">
        <f>IFERROR(SMALL(BR346:BR1024,ROW()-ROW($BR$1027)+1),"")</f>
        <v>0</v>
      </c>
    </row>
    <row r="1647" spans="5:70">
      <c r="E1647">
        <f>IFERROR(SMALL(E346:E1024,ROW()-ROW($E$1027)+1),"")</f>
        <v>0</v>
      </c>
      <c r="F1647">
        <f>IFERROR(SMALL(F346:F1024,ROW()-ROW($F$1027)+1),"")</f>
        <v>0</v>
      </c>
      <c r="G1647">
        <f>IFERROR(SMALL(G346:G1024,ROW()-ROW($G$1027)+1),"")</f>
        <v>0</v>
      </c>
      <c r="H1647">
        <f>IFERROR(SMALL(H346:H1024,ROW()-ROW($H$1027)+1),"")</f>
        <v>0</v>
      </c>
      <c r="I1647">
        <f>IFERROR(SMALL(I346:I1024,ROW()-ROW($I$1027)+1),"")</f>
        <v>0</v>
      </c>
      <c r="J1647">
        <f>IFERROR(SMALL(J346:J1024,ROW()-ROW($J$1027)+1),"")</f>
        <v>0</v>
      </c>
      <c r="K1647">
        <f>IFERROR(SMALL(K346:K1024,ROW()-ROW($K$1027)+1),"")</f>
        <v>0</v>
      </c>
      <c r="L1647">
        <f>IFERROR(SMALL(L346:L1024,ROW()-ROW($L$1027)+1),"")</f>
        <v>0</v>
      </c>
      <c r="M1647">
        <f>IFERROR(SMALL(M346:M1024,ROW()-ROW($M$1027)+1),"")</f>
        <v>0</v>
      </c>
      <c r="N1647">
        <f>IFERROR(SMALL(N346:N1024,ROW()-ROW($N$1027)+1),"")</f>
        <v>0</v>
      </c>
      <c r="O1647">
        <f>IFERROR(SMALL(O346:O1024,ROW()-ROW($O$1027)+1),"")</f>
        <v>0</v>
      </c>
      <c r="P1647">
        <f>IFERROR(SMALL(P346:P1024,ROW()-ROW($P$1027)+1),"")</f>
        <v>0</v>
      </c>
      <c r="Q1647">
        <f>IFERROR(SMALL(Q346:Q1024,ROW()-ROW($Q$1027)+1),"")</f>
        <v>0</v>
      </c>
      <c r="R1647">
        <f>IFERROR(SMALL(R346:R1024,ROW()-ROW($R$1027)+1),"")</f>
        <v>0</v>
      </c>
      <c r="S1647">
        <f>IFERROR(SMALL(S346:S1024,ROW()-ROW($S$1027)+1),"")</f>
        <v>0</v>
      </c>
      <c r="T1647">
        <f>IFERROR(SMALL(T346:T1024,ROW()-ROW($T$1027)+1),"")</f>
        <v>0</v>
      </c>
      <c r="U1647">
        <f>IFERROR(SMALL(U346:U1024,ROW()-ROW($U$1027)+1),"")</f>
        <v>0</v>
      </c>
      <c r="V1647">
        <f>IFERROR(SMALL(V346:V1024,ROW()-ROW($V$1027)+1),"")</f>
        <v>0</v>
      </c>
      <c r="W1647">
        <f>IFERROR(SMALL(W346:W1024,ROW()-ROW($W$1027)+1),"")</f>
        <v>0</v>
      </c>
      <c r="X1647">
        <f>IFERROR(SMALL(X346:X1024,ROW()-ROW($X$1027)+1),"")</f>
        <v>0</v>
      </c>
      <c r="Y1647">
        <f>IFERROR(SMALL(Y346:Y1024,ROW()-ROW($Y$1027)+1),"")</f>
        <v>0</v>
      </c>
      <c r="Z1647">
        <f>IFERROR(SMALL(Z346:Z1024,ROW()-ROW($Z$1027)+1),"")</f>
        <v>0</v>
      </c>
      <c r="AA1647">
        <f>IFERROR(SMALL(AA346:AA1024,ROW()-ROW($AA$1027)+1),"")</f>
        <v>0</v>
      </c>
      <c r="AB1647">
        <f>IFERROR(SMALL(AB346:AB1024,ROW()-ROW($AB$1027)+1),"")</f>
        <v>0</v>
      </c>
      <c r="AC1647">
        <f>IFERROR(SMALL(AC346:AC1024,ROW()-ROW($AC$1027)+1),"")</f>
        <v>0</v>
      </c>
      <c r="AD1647">
        <f>IFERROR(SMALL(AD346:AD1024,ROW()-ROW($AD$1027)+1),"")</f>
        <v>0</v>
      </c>
      <c r="AE1647">
        <f>IFERROR(SMALL(AE346:AE1024,ROW()-ROW($AE$1027)+1),"")</f>
        <v>0</v>
      </c>
      <c r="AF1647">
        <f>IFERROR(SMALL(AF346:AF1024,ROW()-ROW($AF$1027)+1),"")</f>
        <v>0</v>
      </c>
      <c r="AG1647">
        <f>IFERROR(SMALL(AG346:AG1024,ROW()-ROW($AG$1027)+1),"")</f>
        <v>0</v>
      </c>
      <c r="AH1647">
        <f>IFERROR(SMALL(AH346:AH1024,ROW()-ROW($AH$1027)+1),"")</f>
        <v>0</v>
      </c>
      <c r="AI1647">
        <f>IFERROR(SMALL(AI346:AI1024,ROW()-ROW($AI$1027)+1),"")</f>
        <v>0</v>
      </c>
      <c r="AJ1647">
        <f>IFERROR(SMALL(AJ346:AJ1024,ROW()-ROW($AJ$1027)+1),"")</f>
        <v>0</v>
      </c>
      <c r="AM1647">
        <f>IFERROR(SMALL(AM346:AM1024,ROW()-ROW($AM$1027)+1),"")</f>
        <v>0</v>
      </c>
      <c r="AN1647">
        <f>IFERROR(SMALL(AN346:AN1024,ROW()-ROW($AN$1027)+1),"")</f>
        <v>0</v>
      </c>
      <c r="AO1647">
        <f>IFERROR(SMALL(AO346:AO1024,ROW()-ROW($AO$1027)+1),"")</f>
        <v>0</v>
      </c>
      <c r="AP1647">
        <f>IFERROR(SMALL(AP346:AP1024,ROW()-ROW($AP$1027)+1),"")</f>
        <v>0</v>
      </c>
      <c r="AQ1647">
        <f>IFERROR(SMALL(AQ346:AQ1024,ROW()-ROW($AQ$1027)+1),"")</f>
        <v>0</v>
      </c>
      <c r="AR1647">
        <f>IFERROR(SMALL(AR346:AR1024,ROW()-ROW($AR$1027)+1),"")</f>
        <v>0</v>
      </c>
      <c r="AS1647">
        <f>IFERROR(SMALL(AS346:AS1024,ROW()-ROW($AS$1027)+1),"")</f>
        <v>0</v>
      </c>
      <c r="AT1647">
        <f>IFERROR(SMALL(AT346:AT1024,ROW()-ROW($AT$1027)+1),"")</f>
        <v>0</v>
      </c>
      <c r="AU1647">
        <f>IFERROR(SMALL(AU346:AU1024,ROW()-ROW($AU$1027)+1),"")</f>
        <v>0</v>
      </c>
      <c r="AV1647">
        <f>IFERROR(SMALL(AV346:AV1024,ROW()-ROW($AV$1027)+1),"")</f>
        <v>0</v>
      </c>
      <c r="AW1647">
        <f>IFERROR(SMALL(AW346:AW1024,ROW()-ROW($AW$1027)+1),"")</f>
        <v>0</v>
      </c>
      <c r="AX1647">
        <f>IFERROR(SMALL(AX346:AX1024,ROW()-ROW($AX$1027)+1),"")</f>
        <v>0</v>
      </c>
      <c r="AY1647">
        <f>IFERROR(SMALL(AY346:AY1024,ROW()-ROW($AY$1027)+1),"")</f>
        <v>0</v>
      </c>
      <c r="AZ1647">
        <f>IFERROR(SMALL(AZ346:AZ1024,ROW()-ROW($AZ$1027)+1),"")</f>
        <v>0</v>
      </c>
      <c r="BA1647">
        <f>IFERROR(SMALL(BA346:BA1024,ROW()-ROW($BA$1027)+1),"")</f>
        <v>0</v>
      </c>
      <c r="BB1647">
        <f>IFERROR(SMALL(BB346:BB1024,ROW()-ROW($BB$1027)+1),"")</f>
        <v>0</v>
      </c>
      <c r="BC1647">
        <f>IFERROR(SMALL(BC346:BC1024,ROW()-ROW($BC$1027)+1),"")</f>
        <v>0</v>
      </c>
      <c r="BD1647">
        <f>IFERROR(SMALL(BD346:BD1024,ROW()-ROW($BD$1027)+1),"")</f>
        <v>0</v>
      </c>
      <c r="BE1647">
        <f>IFERROR(SMALL(BE346:BE1024,ROW()-ROW($BE$1027)+1),"")</f>
        <v>0</v>
      </c>
      <c r="BF1647">
        <f>IFERROR(SMALL(BF346:BF1024,ROW()-ROW($BF$1027)+1),"")</f>
        <v>0</v>
      </c>
      <c r="BG1647">
        <f>IFERROR(SMALL(BG346:BG1024,ROW()-ROW($BG$1027)+1),"")</f>
        <v>0</v>
      </c>
      <c r="BH1647">
        <f>IFERROR(SMALL(BH346:BH1024,ROW()-ROW($BH$1027)+1),"")</f>
        <v>0</v>
      </c>
      <c r="BI1647">
        <f>IFERROR(SMALL(BI346:BI1024,ROW()-ROW($BI$1027)+1),"")</f>
        <v>0</v>
      </c>
      <c r="BJ1647">
        <f>IFERROR(SMALL(BJ346:BJ1024,ROW()-ROW($BJ$1027)+1),"")</f>
        <v>0</v>
      </c>
      <c r="BK1647">
        <f>IFERROR(SMALL(BK346:BK1024,ROW()-ROW($BK$1027)+1),"")</f>
        <v>0</v>
      </c>
      <c r="BL1647">
        <f>IFERROR(SMALL(BL346:BL1024,ROW()-ROW($BL$1027)+1),"")</f>
        <v>0</v>
      </c>
      <c r="BM1647">
        <f>IFERROR(SMALL(BM346:BM1024,ROW()-ROW($BM$1027)+1),"")</f>
        <v>0</v>
      </c>
      <c r="BN1647">
        <f>IFERROR(SMALL(BN346:BN1024,ROW()-ROW($BN$1027)+1),"")</f>
        <v>0</v>
      </c>
      <c r="BO1647">
        <f>IFERROR(SMALL(BO346:BO1024,ROW()-ROW($BO$1027)+1),"")</f>
        <v>0</v>
      </c>
      <c r="BP1647">
        <f>IFERROR(SMALL(BP346:BP1024,ROW()-ROW($BP$1027)+1),"")</f>
        <v>0</v>
      </c>
      <c r="BQ1647">
        <f>IFERROR(SMALL(BQ346:BQ1024,ROW()-ROW($BQ$1027)+1),"")</f>
        <v>0</v>
      </c>
      <c r="BR1647">
        <f>IFERROR(SMALL(BR346:BR1024,ROW()-ROW($BR$1027)+1),"")</f>
        <v>0</v>
      </c>
    </row>
    <row r="1648" spans="5:70">
      <c r="E1648">
        <f>IFERROR(SMALL(E346:E1024,ROW()-ROW($E$1027)+1),"")</f>
        <v>0</v>
      </c>
      <c r="F1648">
        <f>IFERROR(SMALL(F346:F1024,ROW()-ROW($F$1027)+1),"")</f>
        <v>0</v>
      </c>
      <c r="G1648">
        <f>IFERROR(SMALL(G346:G1024,ROW()-ROW($G$1027)+1),"")</f>
        <v>0</v>
      </c>
      <c r="H1648">
        <f>IFERROR(SMALL(H346:H1024,ROW()-ROW($H$1027)+1),"")</f>
        <v>0</v>
      </c>
      <c r="I1648">
        <f>IFERROR(SMALL(I346:I1024,ROW()-ROW($I$1027)+1),"")</f>
        <v>0</v>
      </c>
      <c r="J1648">
        <f>IFERROR(SMALL(J346:J1024,ROW()-ROW($J$1027)+1),"")</f>
        <v>0</v>
      </c>
      <c r="K1648">
        <f>IFERROR(SMALL(K346:K1024,ROW()-ROW($K$1027)+1),"")</f>
        <v>0</v>
      </c>
      <c r="L1648">
        <f>IFERROR(SMALL(L346:L1024,ROW()-ROW($L$1027)+1),"")</f>
        <v>0</v>
      </c>
      <c r="M1648">
        <f>IFERROR(SMALL(M346:M1024,ROW()-ROW($M$1027)+1),"")</f>
        <v>0</v>
      </c>
      <c r="N1648">
        <f>IFERROR(SMALL(N346:N1024,ROW()-ROW($N$1027)+1),"")</f>
        <v>0</v>
      </c>
      <c r="O1648">
        <f>IFERROR(SMALL(O346:O1024,ROW()-ROW($O$1027)+1),"")</f>
        <v>0</v>
      </c>
      <c r="P1648">
        <f>IFERROR(SMALL(P346:P1024,ROW()-ROW($P$1027)+1),"")</f>
        <v>0</v>
      </c>
      <c r="Q1648">
        <f>IFERROR(SMALL(Q346:Q1024,ROW()-ROW($Q$1027)+1),"")</f>
        <v>0</v>
      </c>
      <c r="R1648">
        <f>IFERROR(SMALL(R346:R1024,ROW()-ROW($R$1027)+1),"")</f>
        <v>0</v>
      </c>
      <c r="S1648">
        <f>IFERROR(SMALL(S346:S1024,ROW()-ROW($S$1027)+1),"")</f>
        <v>0</v>
      </c>
      <c r="T1648">
        <f>IFERROR(SMALL(T346:T1024,ROW()-ROW($T$1027)+1),"")</f>
        <v>0</v>
      </c>
      <c r="U1648">
        <f>IFERROR(SMALL(U346:U1024,ROW()-ROW($U$1027)+1),"")</f>
        <v>0</v>
      </c>
      <c r="V1648">
        <f>IFERROR(SMALL(V346:V1024,ROW()-ROW($V$1027)+1),"")</f>
        <v>0</v>
      </c>
      <c r="W1648">
        <f>IFERROR(SMALL(W346:W1024,ROW()-ROW($W$1027)+1),"")</f>
        <v>0</v>
      </c>
      <c r="X1648">
        <f>IFERROR(SMALL(X346:X1024,ROW()-ROW($X$1027)+1),"")</f>
        <v>0</v>
      </c>
      <c r="Y1648">
        <f>IFERROR(SMALL(Y346:Y1024,ROW()-ROW($Y$1027)+1),"")</f>
        <v>0</v>
      </c>
      <c r="Z1648">
        <f>IFERROR(SMALL(Z346:Z1024,ROW()-ROW($Z$1027)+1),"")</f>
        <v>0</v>
      </c>
      <c r="AA1648">
        <f>IFERROR(SMALL(AA346:AA1024,ROW()-ROW($AA$1027)+1),"")</f>
        <v>0</v>
      </c>
      <c r="AB1648">
        <f>IFERROR(SMALL(AB346:AB1024,ROW()-ROW($AB$1027)+1),"")</f>
        <v>0</v>
      </c>
      <c r="AC1648">
        <f>IFERROR(SMALL(AC346:AC1024,ROW()-ROW($AC$1027)+1),"")</f>
        <v>0</v>
      </c>
      <c r="AD1648">
        <f>IFERROR(SMALL(AD346:AD1024,ROW()-ROW($AD$1027)+1),"")</f>
        <v>0</v>
      </c>
      <c r="AE1648">
        <f>IFERROR(SMALL(AE346:AE1024,ROW()-ROW($AE$1027)+1),"")</f>
        <v>0</v>
      </c>
      <c r="AF1648">
        <f>IFERROR(SMALL(AF346:AF1024,ROW()-ROW($AF$1027)+1),"")</f>
        <v>0</v>
      </c>
      <c r="AG1648">
        <f>IFERROR(SMALL(AG346:AG1024,ROW()-ROW($AG$1027)+1),"")</f>
        <v>0</v>
      </c>
      <c r="AH1648">
        <f>IFERROR(SMALL(AH346:AH1024,ROW()-ROW($AH$1027)+1),"")</f>
        <v>0</v>
      </c>
      <c r="AI1648">
        <f>IFERROR(SMALL(AI346:AI1024,ROW()-ROW($AI$1027)+1),"")</f>
        <v>0</v>
      </c>
      <c r="AJ1648">
        <f>IFERROR(SMALL(AJ346:AJ1024,ROW()-ROW($AJ$1027)+1),"")</f>
        <v>0</v>
      </c>
      <c r="AM1648">
        <f>IFERROR(SMALL(AM346:AM1024,ROW()-ROW($AM$1027)+1),"")</f>
        <v>0</v>
      </c>
      <c r="AN1648">
        <f>IFERROR(SMALL(AN346:AN1024,ROW()-ROW($AN$1027)+1),"")</f>
        <v>0</v>
      </c>
      <c r="AO1648">
        <f>IFERROR(SMALL(AO346:AO1024,ROW()-ROW($AO$1027)+1),"")</f>
        <v>0</v>
      </c>
      <c r="AP1648">
        <f>IFERROR(SMALL(AP346:AP1024,ROW()-ROW($AP$1027)+1),"")</f>
        <v>0</v>
      </c>
      <c r="AQ1648">
        <f>IFERROR(SMALL(AQ346:AQ1024,ROW()-ROW($AQ$1027)+1),"")</f>
        <v>0</v>
      </c>
      <c r="AR1648">
        <f>IFERROR(SMALL(AR346:AR1024,ROW()-ROW($AR$1027)+1),"")</f>
        <v>0</v>
      </c>
      <c r="AS1648">
        <f>IFERROR(SMALL(AS346:AS1024,ROW()-ROW($AS$1027)+1),"")</f>
        <v>0</v>
      </c>
      <c r="AT1648">
        <f>IFERROR(SMALL(AT346:AT1024,ROW()-ROW($AT$1027)+1),"")</f>
        <v>0</v>
      </c>
      <c r="AU1648">
        <f>IFERROR(SMALL(AU346:AU1024,ROW()-ROW($AU$1027)+1),"")</f>
        <v>0</v>
      </c>
      <c r="AV1648">
        <f>IFERROR(SMALL(AV346:AV1024,ROW()-ROW($AV$1027)+1),"")</f>
        <v>0</v>
      </c>
      <c r="AW1648">
        <f>IFERROR(SMALL(AW346:AW1024,ROW()-ROW($AW$1027)+1),"")</f>
        <v>0</v>
      </c>
      <c r="AX1648">
        <f>IFERROR(SMALL(AX346:AX1024,ROW()-ROW($AX$1027)+1),"")</f>
        <v>0</v>
      </c>
      <c r="AY1648">
        <f>IFERROR(SMALL(AY346:AY1024,ROW()-ROW($AY$1027)+1),"")</f>
        <v>0</v>
      </c>
      <c r="AZ1648">
        <f>IFERROR(SMALL(AZ346:AZ1024,ROW()-ROW($AZ$1027)+1),"")</f>
        <v>0</v>
      </c>
      <c r="BA1648">
        <f>IFERROR(SMALL(BA346:BA1024,ROW()-ROW($BA$1027)+1),"")</f>
        <v>0</v>
      </c>
      <c r="BB1648">
        <f>IFERROR(SMALL(BB346:BB1024,ROW()-ROW($BB$1027)+1),"")</f>
        <v>0</v>
      </c>
      <c r="BC1648">
        <f>IFERROR(SMALL(BC346:BC1024,ROW()-ROW($BC$1027)+1),"")</f>
        <v>0</v>
      </c>
      <c r="BD1648">
        <f>IFERROR(SMALL(BD346:BD1024,ROW()-ROW($BD$1027)+1),"")</f>
        <v>0</v>
      </c>
      <c r="BE1648">
        <f>IFERROR(SMALL(BE346:BE1024,ROW()-ROW($BE$1027)+1),"")</f>
        <v>0</v>
      </c>
      <c r="BF1648">
        <f>IFERROR(SMALL(BF346:BF1024,ROW()-ROW($BF$1027)+1),"")</f>
        <v>0</v>
      </c>
      <c r="BG1648">
        <f>IFERROR(SMALL(BG346:BG1024,ROW()-ROW($BG$1027)+1),"")</f>
        <v>0</v>
      </c>
      <c r="BH1648">
        <f>IFERROR(SMALL(BH346:BH1024,ROW()-ROW($BH$1027)+1),"")</f>
        <v>0</v>
      </c>
      <c r="BI1648">
        <f>IFERROR(SMALL(BI346:BI1024,ROW()-ROW($BI$1027)+1),"")</f>
        <v>0</v>
      </c>
      <c r="BJ1648">
        <f>IFERROR(SMALL(BJ346:BJ1024,ROW()-ROW($BJ$1027)+1),"")</f>
        <v>0</v>
      </c>
      <c r="BK1648">
        <f>IFERROR(SMALL(BK346:BK1024,ROW()-ROW($BK$1027)+1),"")</f>
        <v>0</v>
      </c>
      <c r="BL1648">
        <f>IFERROR(SMALL(BL346:BL1024,ROW()-ROW($BL$1027)+1),"")</f>
        <v>0</v>
      </c>
      <c r="BM1648">
        <f>IFERROR(SMALL(BM346:BM1024,ROW()-ROW($BM$1027)+1),"")</f>
        <v>0</v>
      </c>
      <c r="BN1648">
        <f>IFERROR(SMALL(BN346:BN1024,ROW()-ROW($BN$1027)+1),"")</f>
        <v>0</v>
      </c>
      <c r="BO1648">
        <f>IFERROR(SMALL(BO346:BO1024,ROW()-ROW($BO$1027)+1),"")</f>
        <v>0</v>
      </c>
      <c r="BP1648">
        <f>IFERROR(SMALL(BP346:BP1024,ROW()-ROW($BP$1027)+1),"")</f>
        <v>0</v>
      </c>
      <c r="BQ1648">
        <f>IFERROR(SMALL(BQ346:BQ1024,ROW()-ROW($BQ$1027)+1),"")</f>
        <v>0</v>
      </c>
      <c r="BR1648">
        <f>IFERROR(SMALL(BR346:BR1024,ROW()-ROW($BR$1027)+1),"")</f>
        <v>0</v>
      </c>
    </row>
    <row r="1649" spans="5:70">
      <c r="E1649">
        <f>IFERROR(SMALL(E346:E1024,ROW()-ROW($E$1027)+1),"")</f>
        <v>0</v>
      </c>
      <c r="F1649">
        <f>IFERROR(SMALL(F346:F1024,ROW()-ROW($F$1027)+1),"")</f>
        <v>0</v>
      </c>
      <c r="G1649">
        <f>IFERROR(SMALL(G346:G1024,ROW()-ROW($G$1027)+1),"")</f>
        <v>0</v>
      </c>
      <c r="H1649">
        <f>IFERROR(SMALL(H346:H1024,ROW()-ROW($H$1027)+1),"")</f>
        <v>0</v>
      </c>
      <c r="I1649">
        <f>IFERROR(SMALL(I346:I1024,ROW()-ROW($I$1027)+1),"")</f>
        <v>0</v>
      </c>
      <c r="J1649">
        <f>IFERROR(SMALL(J346:J1024,ROW()-ROW($J$1027)+1),"")</f>
        <v>0</v>
      </c>
      <c r="K1649">
        <f>IFERROR(SMALL(K346:K1024,ROW()-ROW($K$1027)+1),"")</f>
        <v>0</v>
      </c>
      <c r="L1649">
        <f>IFERROR(SMALL(L346:L1024,ROW()-ROW($L$1027)+1),"")</f>
        <v>0</v>
      </c>
      <c r="M1649">
        <f>IFERROR(SMALL(M346:M1024,ROW()-ROW($M$1027)+1),"")</f>
        <v>0</v>
      </c>
      <c r="N1649">
        <f>IFERROR(SMALL(N346:N1024,ROW()-ROW($N$1027)+1),"")</f>
        <v>0</v>
      </c>
      <c r="O1649">
        <f>IFERROR(SMALL(O346:O1024,ROW()-ROW($O$1027)+1),"")</f>
        <v>0</v>
      </c>
      <c r="P1649">
        <f>IFERROR(SMALL(P346:P1024,ROW()-ROW($P$1027)+1),"")</f>
        <v>0</v>
      </c>
      <c r="Q1649">
        <f>IFERROR(SMALL(Q346:Q1024,ROW()-ROW($Q$1027)+1),"")</f>
        <v>0</v>
      </c>
      <c r="R1649">
        <f>IFERROR(SMALL(R346:R1024,ROW()-ROW($R$1027)+1),"")</f>
        <v>0</v>
      </c>
      <c r="S1649">
        <f>IFERROR(SMALL(S346:S1024,ROW()-ROW($S$1027)+1),"")</f>
        <v>0</v>
      </c>
      <c r="T1649">
        <f>IFERROR(SMALL(T346:T1024,ROW()-ROW($T$1027)+1),"")</f>
        <v>0</v>
      </c>
      <c r="U1649">
        <f>IFERROR(SMALL(U346:U1024,ROW()-ROW($U$1027)+1),"")</f>
        <v>0</v>
      </c>
      <c r="V1649">
        <f>IFERROR(SMALL(V346:V1024,ROW()-ROW($V$1027)+1),"")</f>
        <v>0</v>
      </c>
      <c r="W1649">
        <f>IFERROR(SMALL(W346:W1024,ROW()-ROW($W$1027)+1),"")</f>
        <v>0</v>
      </c>
      <c r="X1649">
        <f>IFERROR(SMALL(X346:X1024,ROW()-ROW($X$1027)+1),"")</f>
        <v>0</v>
      </c>
      <c r="Y1649">
        <f>IFERROR(SMALL(Y346:Y1024,ROW()-ROW($Y$1027)+1),"")</f>
        <v>0</v>
      </c>
      <c r="Z1649">
        <f>IFERROR(SMALL(Z346:Z1024,ROW()-ROW($Z$1027)+1),"")</f>
        <v>0</v>
      </c>
      <c r="AA1649">
        <f>IFERROR(SMALL(AA346:AA1024,ROW()-ROW($AA$1027)+1),"")</f>
        <v>0</v>
      </c>
      <c r="AB1649">
        <f>IFERROR(SMALL(AB346:AB1024,ROW()-ROW($AB$1027)+1),"")</f>
        <v>0</v>
      </c>
      <c r="AC1649">
        <f>IFERROR(SMALL(AC346:AC1024,ROW()-ROW($AC$1027)+1),"")</f>
        <v>0</v>
      </c>
      <c r="AD1649">
        <f>IFERROR(SMALL(AD346:AD1024,ROW()-ROW($AD$1027)+1),"")</f>
        <v>0</v>
      </c>
      <c r="AE1649">
        <f>IFERROR(SMALL(AE346:AE1024,ROW()-ROW($AE$1027)+1),"")</f>
        <v>0</v>
      </c>
      <c r="AF1649">
        <f>IFERROR(SMALL(AF346:AF1024,ROW()-ROW($AF$1027)+1),"")</f>
        <v>0</v>
      </c>
      <c r="AG1649">
        <f>IFERROR(SMALL(AG346:AG1024,ROW()-ROW($AG$1027)+1),"")</f>
        <v>0</v>
      </c>
      <c r="AH1649">
        <f>IFERROR(SMALL(AH346:AH1024,ROW()-ROW($AH$1027)+1),"")</f>
        <v>0</v>
      </c>
      <c r="AI1649">
        <f>IFERROR(SMALL(AI346:AI1024,ROW()-ROW($AI$1027)+1),"")</f>
        <v>0</v>
      </c>
      <c r="AJ1649">
        <f>IFERROR(SMALL(AJ346:AJ1024,ROW()-ROW($AJ$1027)+1),"")</f>
        <v>0</v>
      </c>
      <c r="AM1649">
        <f>IFERROR(SMALL(AM346:AM1024,ROW()-ROW($AM$1027)+1),"")</f>
        <v>0</v>
      </c>
      <c r="AN1649">
        <f>IFERROR(SMALL(AN346:AN1024,ROW()-ROW($AN$1027)+1),"")</f>
        <v>0</v>
      </c>
      <c r="AO1649">
        <f>IFERROR(SMALL(AO346:AO1024,ROW()-ROW($AO$1027)+1),"")</f>
        <v>0</v>
      </c>
      <c r="AP1649">
        <f>IFERROR(SMALL(AP346:AP1024,ROW()-ROW($AP$1027)+1),"")</f>
        <v>0</v>
      </c>
      <c r="AQ1649">
        <f>IFERROR(SMALL(AQ346:AQ1024,ROW()-ROW($AQ$1027)+1),"")</f>
        <v>0</v>
      </c>
      <c r="AR1649">
        <f>IFERROR(SMALL(AR346:AR1024,ROW()-ROW($AR$1027)+1),"")</f>
        <v>0</v>
      </c>
      <c r="AS1649">
        <f>IFERROR(SMALL(AS346:AS1024,ROW()-ROW($AS$1027)+1),"")</f>
        <v>0</v>
      </c>
      <c r="AT1649">
        <f>IFERROR(SMALL(AT346:AT1024,ROW()-ROW($AT$1027)+1),"")</f>
        <v>0</v>
      </c>
      <c r="AU1649">
        <f>IFERROR(SMALL(AU346:AU1024,ROW()-ROW($AU$1027)+1),"")</f>
        <v>0</v>
      </c>
      <c r="AV1649">
        <f>IFERROR(SMALL(AV346:AV1024,ROW()-ROW($AV$1027)+1),"")</f>
        <v>0</v>
      </c>
      <c r="AW1649">
        <f>IFERROR(SMALL(AW346:AW1024,ROW()-ROW($AW$1027)+1),"")</f>
        <v>0</v>
      </c>
      <c r="AX1649">
        <f>IFERROR(SMALL(AX346:AX1024,ROW()-ROW($AX$1027)+1),"")</f>
        <v>0</v>
      </c>
      <c r="AY1649">
        <f>IFERROR(SMALL(AY346:AY1024,ROW()-ROW($AY$1027)+1),"")</f>
        <v>0</v>
      </c>
      <c r="AZ1649">
        <f>IFERROR(SMALL(AZ346:AZ1024,ROW()-ROW($AZ$1027)+1),"")</f>
        <v>0</v>
      </c>
      <c r="BA1649">
        <f>IFERROR(SMALL(BA346:BA1024,ROW()-ROW($BA$1027)+1),"")</f>
        <v>0</v>
      </c>
      <c r="BB1649">
        <f>IFERROR(SMALL(BB346:BB1024,ROW()-ROW($BB$1027)+1),"")</f>
        <v>0</v>
      </c>
      <c r="BC1649">
        <f>IFERROR(SMALL(BC346:BC1024,ROW()-ROW($BC$1027)+1),"")</f>
        <v>0</v>
      </c>
      <c r="BD1649">
        <f>IFERROR(SMALL(BD346:BD1024,ROW()-ROW($BD$1027)+1),"")</f>
        <v>0</v>
      </c>
      <c r="BE1649">
        <f>IFERROR(SMALL(BE346:BE1024,ROW()-ROW($BE$1027)+1),"")</f>
        <v>0</v>
      </c>
      <c r="BF1649">
        <f>IFERROR(SMALL(BF346:BF1024,ROW()-ROW($BF$1027)+1),"")</f>
        <v>0</v>
      </c>
      <c r="BG1649">
        <f>IFERROR(SMALL(BG346:BG1024,ROW()-ROW($BG$1027)+1),"")</f>
        <v>0</v>
      </c>
      <c r="BH1649">
        <f>IFERROR(SMALL(BH346:BH1024,ROW()-ROW($BH$1027)+1),"")</f>
        <v>0</v>
      </c>
      <c r="BI1649">
        <f>IFERROR(SMALL(BI346:BI1024,ROW()-ROW($BI$1027)+1),"")</f>
        <v>0</v>
      </c>
      <c r="BJ1649">
        <f>IFERROR(SMALL(BJ346:BJ1024,ROW()-ROW($BJ$1027)+1),"")</f>
        <v>0</v>
      </c>
      <c r="BK1649">
        <f>IFERROR(SMALL(BK346:BK1024,ROW()-ROW($BK$1027)+1),"")</f>
        <v>0</v>
      </c>
      <c r="BL1649">
        <f>IFERROR(SMALL(BL346:BL1024,ROW()-ROW($BL$1027)+1),"")</f>
        <v>0</v>
      </c>
      <c r="BM1649">
        <f>IFERROR(SMALL(BM346:BM1024,ROW()-ROW($BM$1027)+1),"")</f>
        <v>0</v>
      </c>
      <c r="BN1649">
        <f>IFERROR(SMALL(BN346:BN1024,ROW()-ROW($BN$1027)+1),"")</f>
        <v>0</v>
      </c>
      <c r="BO1649">
        <f>IFERROR(SMALL(BO346:BO1024,ROW()-ROW($BO$1027)+1),"")</f>
        <v>0</v>
      </c>
      <c r="BP1649">
        <f>IFERROR(SMALL(BP346:BP1024,ROW()-ROW($BP$1027)+1),"")</f>
        <v>0</v>
      </c>
      <c r="BQ1649">
        <f>IFERROR(SMALL(BQ346:BQ1024,ROW()-ROW($BQ$1027)+1),"")</f>
        <v>0</v>
      </c>
      <c r="BR1649">
        <f>IFERROR(SMALL(BR346:BR1024,ROW()-ROW($BR$1027)+1),"")</f>
        <v>0</v>
      </c>
    </row>
    <row r="1650" spans="5:70">
      <c r="E1650">
        <f>IFERROR(SMALL(E346:E1024,ROW()-ROW($E$1027)+1),"")</f>
        <v>0</v>
      </c>
      <c r="F1650">
        <f>IFERROR(SMALL(F346:F1024,ROW()-ROW($F$1027)+1),"")</f>
        <v>0</v>
      </c>
      <c r="G1650">
        <f>IFERROR(SMALL(G346:G1024,ROW()-ROW($G$1027)+1),"")</f>
        <v>0</v>
      </c>
      <c r="H1650">
        <f>IFERROR(SMALL(H346:H1024,ROW()-ROW($H$1027)+1),"")</f>
        <v>0</v>
      </c>
      <c r="I1650">
        <f>IFERROR(SMALL(I346:I1024,ROW()-ROW($I$1027)+1),"")</f>
        <v>0</v>
      </c>
      <c r="J1650">
        <f>IFERROR(SMALL(J346:J1024,ROW()-ROW($J$1027)+1),"")</f>
        <v>0</v>
      </c>
      <c r="K1650">
        <f>IFERROR(SMALL(K346:K1024,ROW()-ROW($K$1027)+1),"")</f>
        <v>0</v>
      </c>
      <c r="L1650">
        <f>IFERROR(SMALL(L346:L1024,ROW()-ROW($L$1027)+1),"")</f>
        <v>0</v>
      </c>
      <c r="M1650">
        <f>IFERROR(SMALL(M346:M1024,ROW()-ROW($M$1027)+1),"")</f>
        <v>0</v>
      </c>
      <c r="N1650">
        <f>IFERROR(SMALL(N346:N1024,ROW()-ROW($N$1027)+1),"")</f>
        <v>0</v>
      </c>
      <c r="O1650">
        <f>IFERROR(SMALL(O346:O1024,ROW()-ROW($O$1027)+1),"")</f>
        <v>0</v>
      </c>
      <c r="P1650">
        <f>IFERROR(SMALL(P346:P1024,ROW()-ROW($P$1027)+1),"")</f>
        <v>0</v>
      </c>
      <c r="Q1650">
        <f>IFERROR(SMALL(Q346:Q1024,ROW()-ROW($Q$1027)+1),"")</f>
        <v>0</v>
      </c>
      <c r="R1650">
        <f>IFERROR(SMALL(R346:R1024,ROW()-ROW($R$1027)+1),"")</f>
        <v>0</v>
      </c>
      <c r="S1650">
        <f>IFERROR(SMALL(S346:S1024,ROW()-ROW($S$1027)+1),"")</f>
        <v>0</v>
      </c>
      <c r="T1650">
        <f>IFERROR(SMALL(T346:T1024,ROW()-ROW($T$1027)+1),"")</f>
        <v>0</v>
      </c>
      <c r="U1650">
        <f>IFERROR(SMALL(U346:U1024,ROW()-ROW($U$1027)+1),"")</f>
        <v>0</v>
      </c>
      <c r="V1650">
        <f>IFERROR(SMALL(V346:V1024,ROW()-ROW($V$1027)+1),"")</f>
        <v>0</v>
      </c>
      <c r="W1650">
        <f>IFERROR(SMALL(W346:W1024,ROW()-ROW($W$1027)+1),"")</f>
        <v>0</v>
      </c>
      <c r="X1650">
        <f>IFERROR(SMALL(X346:X1024,ROW()-ROW($X$1027)+1),"")</f>
        <v>0</v>
      </c>
      <c r="Y1650">
        <f>IFERROR(SMALL(Y346:Y1024,ROW()-ROW($Y$1027)+1),"")</f>
        <v>0</v>
      </c>
      <c r="Z1650">
        <f>IFERROR(SMALL(Z346:Z1024,ROW()-ROW($Z$1027)+1),"")</f>
        <v>0</v>
      </c>
      <c r="AA1650">
        <f>IFERROR(SMALL(AA346:AA1024,ROW()-ROW($AA$1027)+1),"")</f>
        <v>0</v>
      </c>
      <c r="AB1650">
        <f>IFERROR(SMALL(AB346:AB1024,ROW()-ROW($AB$1027)+1),"")</f>
        <v>0</v>
      </c>
      <c r="AC1650">
        <f>IFERROR(SMALL(AC346:AC1024,ROW()-ROW($AC$1027)+1),"")</f>
        <v>0</v>
      </c>
      <c r="AD1650">
        <f>IFERROR(SMALL(AD346:AD1024,ROW()-ROW($AD$1027)+1),"")</f>
        <v>0</v>
      </c>
      <c r="AE1650">
        <f>IFERROR(SMALL(AE346:AE1024,ROW()-ROW($AE$1027)+1),"")</f>
        <v>0</v>
      </c>
      <c r="AF1650">
        <f>IFERROR(SMALL(AF346:AF1024,ROW()-ROW($AF$1027)+1),"")</f>
        <v>0</v>
      </c>
      <c r="AG1650">
        <f>IFERROR(SMALL(AG346:AG1024,ROW()-ROW($AG$1027)+1),"")</f>
        <v>0</v>
      </c>
      <c r="AH1650">
        <f>IFERROR(SMALL(AH346:AH1024,ROW()-ROW($AH$1027)+1),"")</f>
        <v>0</v>
      </c>
      <c r="AI1650">
        <f>IFERROR(SMALL(AI346:AI1024,ROW()-ROW($AI$1027)+1),"")</f>
        <v>0</v>
      </c>
      <c r="AJ1650">
        <f>IFERROR(SMALL(AJ346:AJ1024,ROW()-ROW($AJ$1027)+1),"")</f>
        <v>0</v>
      </c>
      <c r="AM1650">
        <f>IFERROR(SMALL(AM346:AM1024,ROW()-ROW($AM$1027)+1),"")</f>
        <v>0</v>
      </c>
      <c r="AN1650">
        <f>IFERROR(SMALL(AN346:AN1024,ROW()-ROW($AN$1027)+1),"")</f>
        <v>0</v>
      </c>
      <c r="AO1650">
        <f>IFERROR(SMALL(AO346:AO1024,ROW()-ROW($AO$1027)+1),"")</f>
        <v>0</v>
      </c>
      <c r="AP1650">
        <f>IFERROR(SMALL(AP346:AP1024,ROW()-ROW($AP$1027)+1),"")</f>
        <v>0</v>
      </c>
      <c r="AQ1650">
        <f>IFERROR(SMALL(AQ346:AQ1024,ROW()-ROW($AQ$1027)+1),"")</f>
        <v>0</v>
      </c>
      <c r="AR1650">
        <f>IFERROR(SMALL(AR346:AR1024,ROW()-ROW($AR$1027)+1),"")</f>
        <v>0</v>
      </c>
      <c r="AS1650">
        <f>IFERROR(SMALL(AS346:AS1024,ROW()-ROW($AS$1027)+1),"")</f>
        <v>0</v>
      </c>
      <c r="AT1650">
        <f>IFERROR(SMALL(AT346:AT1024,ROW()-ROW($AT$1027)+1),"")</f>
        <v>0</v>
      </c>
      <c r="AU1650">
        <f>IFERROR(SMALL(AU346:AU1024,ROW()-ROW($AU$1027)+1),"")</f>
        <v>0</v>
      </c>
      <c r="AV1650">
        <f>IFERROR(SMALL(AV346:AV1024,ROW()-ROW($AV$1027)+1),"")</f>
        <v>0</v>
      </c>
      <c r="AW1650">
        <f>IFERROR(SMALL(AW346:AW1024,ROW()-ROW($AW$1027)+1),"")</f>
        <v>0</v>
      </c>
      <c r="AX1650">
        <f>IFERROR(SMALL(AX346:AX1024,ROW()-ROW($AX$1027)+1),"")</f>
        <v>0</v>
      </c>
      <c r="AY1650">
        <f>IFERROR(SMALL(AY346:AY1024,ROW()-ROW($AY$1027)+1),"")</f>
        <v>0</v>
      </c>
      <c r="AZ1650">
        <f>IFERROR(SMALL(AZ346:AZ1024,ROW()-ROW($AZ$1027)+1),"")</f>
        <v>0</v>
      </c>
      <c r="BA1650">
        <f>IFERROR(SMALL(BA346:BA1024,ROW()-ROW($BA$1027)+1),"")</f>
        <v>0</v>
      </c>
      <c r="BB1650">
        <f>IFERROR(SMALL(BB346:BB1024,ROW()-ROW($BB$1027)+1),"")</f>
        <v>0</v>
      </c>
      <c r="BC1650">
        <f>IFERROR(SMALL(BC346:BC1024,ROW()-ROW($BC$1027)+1),"")</f>
        <v>0</v>
      </c>
      <c r="BD1650">
        <f>IFERROR(SMALL(BD346:BD1024,ROW()-ROW($BD$1027)+1),"")</f>
        <v>0</v>
      </c>
      <c r="BE1650">
        <f>IFERROR(SMALL(BE346:BE1024,ROW()-ROW($BE$1027)+1),"")</f>
        <v>0</v>
      </c>
      <c r="BF1650">
        <f>IFERROR(SMALL(BF346:BF1024,ROW()-ROW($BF$1027)+1),"")</f>
        <v>0</v>
      </c>
      <c r="BG1650">
        <f>IFERROR(SMALL(BG346:BG1024,ROW()-ROW($BG$1027)+1),"")</f>
        <v>0</v>
      </c>
      <c r="BH1650">
        <f>IFERROR(SMALL(BH346:BH1024,ROW()-ROW($BH$1027)+1),"")</f>
        <v>0</v>
      </c>
      <c r="BI1650">
        <f>IFERROR(SMALL(BI346:BI1024,ROW()-ROW($BI$1027)+1),"")</f>
        <v>0</v>
      </c>
      <c r="BJ1650">
        <f>IFERROR(SMALL(BJ346:BJ1024,ROW()-ROW($BJ$1027)+1),"")</f>
        <v>0</v>
      </c>
      <c r="BK1650">
        <f>IFERROR(SMALL(BK346:BK1024,ROW()-ROW($BK$1027)+1),"")</f>
        <v>0</v>
      </c>
      <c r="BL1650">
        <f>IFERROR(SMALL(BL346:BL1024,ROW()-ROW($BL$1027)+1),"")</f>
        <v>0</v>
      </c>
      <c r="BM1650">
        <f>IFERROR(SMALL(BM346:BM1024,ROW()-ROW($BM$1027)+1),"")</f>
        <v>0</v>
      </c>
      <c r="BN1650">
        <f>IFERROR(SMALL(BN346:BN1024,ROW()-ROW($BN$1027)+1),"")</f>
        <v>0</v>
      </c>
      <c r="BO1650">
        <f>IFERROR(SMALL(BO346:BO1024,ROW()-ROW($BO$1027)+1),"")</f>
        <v>0</v>
      </c>
      <c r="BP1650">
        <f>IFERROR(SMALL(BP346:BP1024,ROW()-ROW($BP$1027)+1),"")</f>
        <v>0</v>
      </c>
      <c r="BQ1650">
        <f>IFERROR(SMALL(BQ346:BQ1024,ROW()-ROW($BQ$1027)+1),"")</f>
        <v>0</v>
      </c>
      <c r="BR1650">
        <f>IFERROR(SMALL(BR346:BR1024,ROW()-ROW($BR$1027)+1),"")</f>
        <v>0</v>
      </c>
    </row>
    <row r="1651" spans="5:70">
      <c r="E1651">
        <f>IFERROR(SMALL(E346:E1024,ROW()-ROW($E$1027)+1),"")</f>
        <v>0</v>
      </c>
      <c r="F1651">
        <f>IFERROR(SMALL(F346:F1024,ROW()-ROW($F$1027)+1),"")</f>
        <v>0</v>
      </c>
      <c r="G1651">
        <f>IFERROR(SMALL(G346:G1024,ROW()-ROW($G$1027)+1),"")</f>
        <v>0</v>
      </c>
      <c r="H1651">
        <f>IFERROR(SMALL(H346:H1024,ROW()-ROW($H$1027)+1),"")</f>
        <v>0</v>
      </c>
      <c r="I1651">
        <f>IFERROR(SMALL(I346:I1024,ROW()-ROW($I$1027)+1),"")</f>
        <v>0</v>
      </c>
      <c r="J1651">
        <f>IFERROR(SMALL(J346:J1024,ROW()-ROW($J$1027)+1),"")</f>
        <v>0</v>
      </c>
      <c r="K1651">
        <f>IFERROR(SMALL(K346:K1024,ROW()-ROW($K$1027)+1),"")</f>
        <v>0</v>
      </c>
      <c r="L1651">
        <f>IFERROR(SMALL(L346:L1024,ROW()-ROW($L$1027)+1),"")</f>
        <v>0</v>
      </c>
      <c r="M1651">
        <f>IFERROR(SMALL(M346:M1024,ROW()-ROW($M$1027)+1),"")</f>
        <v>0</v>
      </c>
      <c r="N1651">
        <f>IFERROR(SMALL(N346:N1024,ROW()-ROW($N$1027)+1),"")</f>
        <v>0</v>
      </c>
      <c r="O1651">
        <f>IFERROR(SMALL(O346:O1024,ROW()-ROW($O$1027)+1),"")</f>
        <v>0</v>
      </c>
      <c r="P1651">
        <f>IFERROR(SMALL(P346:P1024,ROW()-ROW($P$1027)+1),"")</f>
        <v>0</v>
      </c>
      <c r="Q1651">
        <f>IFERROR(SMALL(Q346:Q1024,ROW()-ROW($Q$1027)+1),"")</f>
        <v>0</v>
      </c>
      <c r="R1651">
        <f>IFERROR(SMALL(R346:R1024,ROW()-ROW($R$1027)+1),"")</f>
        <v>0</v>
      </c>
      <c r="S1651">
        <f>IFERROR(SMALL(S346:S1024,ROW()-ROW($S$1027)+1),"")</f>
        <v>0</v>
      </c>
      <c r="T1651">
        <f>IFERROR(SMALL(T346:T1024,ROW()-ROW($T$1027)+1),"")</f>
        <v>0</v>
      </c>
      <c r="U1651">
        <f>IFERROR(SMALL(U346:U1024,ROW()-ROW($U$1027)+1),"")</f>
        <v>0</v>
      </c>
      <c r="V1651">
        <f>IFERROR(SMALL(V346:V1024,ROW()-ROW($V$1027)+1),"")</f>
        <v>0</v>
      </c>
      <c r="W1651">
        <f>IFERROR(SMALL(W346:W1024,ROW()-ROW($W$1027)+1),"")</f>
        <v>0</v>
      </c>
      <c r="X1651">
        <f>IFERROR(SMALL(X346:X1024,ROW()-ROW($X$1027)+1),"")</f>
        <v>0</v>
      </c>
      <c r="Y1651">
        <f>IFERROR(SMALL(Y346:Y1024,ROW()-ROW($Y$1027)+1),"")</f>
        <v>0</v>
      </c>
      <c r="Z1651">
        <f>IFERROR(SMALL(Z346:Z1024,ROW()-ROW($Z$1027)+1),"")</f>
        <v>0</v>
      </c>
      <c r="AA1651">
        <f>IFERROR(SMALL(AA346:AA1024,ROW()-ROW($AA$1027)+1),"")</f>
        <v>0</v>
      </c>
      <c r="AB1651">
        <f>IFERROR(SMALL(AB346:AB1024,ROW()-ROW($AB$1027)+1),"")</f>
        <v>0</v>
      </c>
      <c r="AC1651">
        <f>IFERROR(SMALL(AC346:AC1024,ROW()-ROW($AC$1027)+1),"")</f>
        <v>0</v>
      </c>
      <c r="AD1651">
        <f>IFERROR(SMALL(AD346:AD1024,ROW()-ROW($AD$1027)+1),"")</f>
        <v>0</v>
      </c>
      <c r="AE1651">
        <f>IFERROR(SMALL(AE346:AE1024,ROW()-ROW($AE$1027)+1),"")</f>
        <v>0</v>
      </c>
      <c r="AF1651">
        <f>IFERROR(SMALL(AF346:AF1024,ROW()-ROW($AF$1027)+1),"")</f>
        <v>0</v>
      </c>
      <c r="AG1651">
        <f>IFERROR(SMALL(AG346:AG1024,ROW()-ROW($AG$1027)+1),"")</f>
        <v>0</v>
      </c>
      <c r="AH1651">
        <f>IFERROR(SMALL(AH346:AH1024,ROW()-ROW($AH$1027)+1),"")</f>
        <v>0</v>
      </c>
      <c r="AI1651">
        <f>IFERROR(SMALL(AI346:AI1024,ROW()-ROW($AI$1027)+1),"")</f>
        <v>0</v>
      </c>
      <c r="AJ1651">
        <f>IFERROR(SMALL(AJ346:AJ1024,ROW()-ROW($AJ$1027)+1),"")</f>
        <v>0</v>
      </c>
      <c r="AM1651">
        <f>IFERROR(SMALL(AM346:AM1024,ROW()-ROW($AM$1027)+1),"")</f>
        <v>0</v>
      </c>
      <c r="AN1651">
        <f>IFERROR(SMALL(AN346:AN1024,ROW()-ROW($AN$1027)+1),"")</f>
        <v>0</v>
      </c>
      <c r="AO1651">
        <f>IFERROR(SMALL(AO346:AO1024,ROW()-ROW($AO$1027)+1),"")</f>
        <v>0</v>
      </c>
      <c r="AP1651">
        <f>IFERROR(SMALL(AP346:AP1024,ROW()-ROW($AP$1027)+1),"")</f>
        <v>0</v>
      </c>
      <c r="AQ1651">
        <f>IFERROR(SMALL(AQ346:AQ1024,ROW()-ROW($AQ$1027)+1),"")</f>
        <v>0</v>
      </c>
      <c r="AR1651">
        <f>IFERROR(SMALL(AR346:AR1024,ROW()-ROW($AR$1027)+1),"")</f>
        <v>0</v>
      </c>
      <c r="AS1651">
        <f>IFERROR(SMALL(AS346:AS1024,ROW()-ROW($AS$1027)+1),"")</f>
        <v>0</v>
      </c>
      <c r="AT1651">
        <f>IFERROR(SMALL(AT346:AT1024,ROW()-ROW($AT$1027)+1),"")</f>
        <v>0</v>
      </c>
      <c r="AU1651">
        <f>IFERROR(SMALL(AU346:AU1024,ROW()-ROW($AU$1027)+1),"")</f>
        <v>0</v>
      </c>
      <c r="AV1651">
        <f>IFERROR(SMALL(AV346:AV1024,ROW()-ROW($AV$1027)+1),"")</f>
        <v>0</v>
      </c>
      <c r="AW1651">
        <f>IFERROR(SMALL(AW346:AW1024,ROW()-ROW($AW$1027)+1),"")</f>
        <v>0</v>
      </c>
      <c r="AX1651">
        <f>IFERROR(SMALL(AX346:AX1024,ROW()-ROW($AX$1027)+1),"")</f>
        <v>0</v>
      </c>
      <c r="AY1651">
        <f>IFERROR(SMALL(AY346:AY1024,ROW()-ROW($AY$1027)+1),"")</f>
        <v>0</v>
      </c>
      <c r="AZ1651">
        <f>IFERROR(SMALL(AZ346:AZ1024,ROW()-ROW($AZ$1027)+1),"")</f>
        <v>0</v>
      </c>
      <c r="BA1651">
        <f>IFERROR(SMALL(BA346:BA1024,ROW()-ROW($BA$1027)+1),"")</f>
        <v>0</v>
      </c>
      <c r="BB1651">
        <f>IFERROR(SMALL(BB346:BB1024,ROW()-ROW($BB$1027)+1),"")</f>
        <v>0</v>
      </c>
      <c r="BC1651">
        <f>IFERROR(SMALL(BC346:BC1024,ROW()-ROW($BC$1027)+1),"")</f>
        <v>0</v>
      </c>
      <c r="BD1651">
        <f>IFERROR(SMALL(BD346:BD1024,ROW()-ROW($BD$1027)+1),"")</f>
        <v>0</v>
      </c>
      <c r="BE1651">
        <f>IFERROR(SMALL(BE346:BE1024,ROW()-ROW($BE$1027)+1),"")</f>
        <v>0</v>
      </c>
      <c r="BF1651">
        <f>IFERROR(SMALL(BF346:BF1024,ROW()-ROW($BF$1027)+1),"")</f>
        <v>0</v>
      </c>
      <c r="BG1651">
        <f>IFERROR(SMALL(BG346:BG1024,ROW()-ROW($BG$1027)+1),"")</f>
        <v>0</v>
      </c>
      <c r="BH1651">
        <f>IFERROR(SMALL(BH346:BH1024,ROW()-ROW($BH$1027)+1),"")</f>
        <v>0</v>
      </c>
      <c r="BI1651">
        <f>IFERROR(SMALL(BI346:BI1024,ROW()-ROW($BI$1027)+1),"")</f>
        <v>0</v>
      </c>
      <c r="BJ1651">
        <f>IFERROR(SMALL(BJ346:BJ1024,ROW()-ROW($BJ$1027)+1),"")</f>
        <v>0</v>
      </c>
      <c r="BK1651">
        <f>IFERROR(SMALL(BK346:BK1024,ROW()-ROW($BK$1027)+1),"")</f>
        <v>0</v>
      </c>
      <c r="BL1651">
        <f>IFERROR(SMALL(BL346:BL1024,ROW()-ROW($BL$1027)+1),"")</f>
        <v>0</v>
      </c>
      <c r="BM1651">
        <f>IFERROR(SMALL(BM346:BM1024,ROW()-ROW($BM$1027)+1),"")</f>
        <v>0</v>
      </c>
      <c r="BN1651">
        <f>IFERROR(SMALL(BN346:BN1024,ROW()-ROW($BN$1027)+1),"")</f>
        <v>0</v>
      </c>
      <c r="BO1651">
        <f>IFERROR(SMALL(BO346:BO1024,ROW()-ROW($BO$1027)+1),"")</f>
        <v>0</v>
      </c>
      <c r="BP1651">
        <f>IFERROR(SMALL(BP346:BP1024,ROW()-ROW($BP$1027)+1),"")</f>
        <v>0</v>
      </c>
      <c r="BQ1651">
        <f>IFERROR(SMALL(BQ346:BQ1024,ROW()-ROW($BQ$1027)+1),"")</f>
        <v>0</v>
      </c>
      <c r="BR1651">
        <f>IFERROR(SMALL(BR346:BR1024,ROW()-ROW($BR$1027)+1),"")</f>
        <v>0</v>
      </c>
    </row>
    <row r="1652" spans="5:70">
      <c r="E1652">
        <f>IFERROR(SMALL(E346:E1024,ROW()-ROW($E$1027)+1),"")</f>
        <v>0</v>
      </c>
      <c r="F1652">
        <f>IFERROR(SMALL(F346:F1024,ROW()-ROW($F$1027)+1),"")</f>
        <v>0</v>
      </c>
      <c r="G1652">
        <f>IFERROR(SMALL(G346:G1024,ROW()-ROW($G$1027)+1),"")</f>
        <v>0</v>
      </c>
      <c r="H1652">
        <f>IFERROR(SMALL(H346:H1024,ROW()-ROW($H$1027)+1),"")</f>
        <v>0</v>
      </c>
      <c r="I1652">
        <f>IFERROR(SMALL(I346:I1024,ROW()-ROW($I$1027)+1),"")</f>
        <v>0</v>
      </c>
      <c r="J1652">
        <f>IFERROR(SMALL(J346:J1024,ROW()-ROW($J$1027)+1),"")</f>
        <v>0</v>
      </c>
      <c r="K1652">
        <f>IFERROR(SMALL(K346:K1024,ROW()-ROW($K$1027)+1),"")</f>
        <v>0</v>
      </c>
      <c r="L1652">
        <f>IFERROR(SMALL(L346:L1024,ROW()-ROW($L$1027)+1),"")</f>
        <v>0</v>
      </c>
      <c r="M1652">
        <f>IFERROR(SMALL(M346:M1024,ROW()-ROW($M$1027)+1),"")</f>
        <v>0</v>
      </c>
      <c r="N1652">
        <f>IFERROR(SMALL(N346:N1024,ROW()-ROW($N$1027)+1),"")</f>
        <v>0</v>
      </c>
      <c r="O1652">
        <f>IFERROR(SMALL(O346:O1024,ROW()-ROW($O$1027)+1),"")</f>
        <v>0</v>
      </c>
      <c r="P1652">
        <f>IFERROR(SMALL(P346:P1024,ROW()-ROW($P$1027)+1),"")</f>
        <v>0</v>
      </c>
      <c r="Q1652">
        <f>IFERROR(SMALL(Q346:Q1024,ROW()-ROW($Q$1027)+1),"")</f>
        <v>0</v>
      </c>
      <c r="R1652">
        <f>IFERROR(SMALL(R346:R1024,ROW()-ROW($R$1027)+1),"")</f>
        <v>0</v>
      </c>
      <c r="S1652">
        <f>IFERROR(SMALL(S346:S1024,ROW()-ROW($S$1027)+1),"")</f>
        <v>0</v>
      </c>
      <c r="T1652">
        <f>IFERROR(SMALL(T346:T1024,ROW()-ROW($T$1027)+1),"")</f>
        <v>0</v>
      </c>
      <c r="U1652">
        <f>IFERROR(SMALL(U346:U1024,ROW()-ROW($U$1027)+1),"")</f>
        <v>0</v>
      </c>
      <c r="V1652">
        <f>IFERROR(SMALL(V346:V1024,ROW()-ROW($V$1027)+1),"")</f>
        <v>0</v>
      </c>
      <c r="W1652">
        <f>IFERROR(SMALL(W346:W1024,ROW()-ROW($W$1027)+1),"")</f>
        <v>0</v>
      </c>
      <c r="X1652">
        <f>IFERROR(SMALL(X346:X1024,ROW()-ROW($X$1027)+1),"")</f>
        <v>0</v>
      </c>
      <c r="Y1652">
        <f>IFERROR(SMALL(Y346:Y1024,ROW()-ROW($Y$1027)+1),"")</f>
        <v>0</v>
      </c>
      <c r="Z1652">
        <f>IFERROR(SMALL(Z346:Z1024,ROW()-ROW($Z$1027)+1),"")</f>
        <v>0</v>
      </c>
      <c r="AA1652">
        <f>IFERROR(SMALL(AA346:AA1024,ROW()-ROW($AA$1027)+1),"")</f>
        <v>0</v>
      </c>
      <c r="AB1652">
        <f>IFERROR(SMALL(AB346:AB1024,ROW()-ROW($AB$1027)+1),"")</f>
        <v>0</v>
      </c>
      <c r="AC1652">
        <f>IFERROR(SMALL(AC346:AC1024,ROW()-ROW($AC$1027)+1),"")</f>
        <v>0</v>
      </c>
      <c r="AD1652">
        <f>IFERROR(SMALL(AD346:AD1024,ROW()-ROW($AD$1027)+1),"")</f>
        <v>0</v>
      </c>
      <c r="AE1652">
        <f>IFERROR(SMALL(AE346:AE1024,ROW()-ROW($AE$1027)+1),"")</f>
        <v>0</v>
      </c>
      <c r="AF1652">
        <f>IFERROR(SMALL(AF346:AF1024,ROW()-ROW($AF$1027)+1),"")</f>
        <v>0</v>
      </c>
      <c r="AG1652">
        <f>IFERROR(SMALL(AG346:AG1024,ROW()-ROW($AG$1027)+1),"")</f>
        <v>0</v>
      </c>
      <c r="AH1652">
        <f>IFERROR(SMALL(AH346:AH1024,ROW()-ROW($AH$1027)+1),"")</f>
        <v>0</v>
      </c>
      <c r="AI1652">
        <f>IFERROR(SMALL(AI346:AI1024,ROW()-ROW($AI$1027)+1),"")</f>
        <v>0</v>
      </c>
      <c r="AJ1652">
        <f>IFERROR(SMALL(AJ346:AJ1024,ROW()-ROW($AJ$1027)+1),"")</f>
        <v>0</v>
      </c>
      <c r="AM1652">
        <f>IFERROR(SMALL(AM346:AM1024,ROW()-ROW($AM$1027)+1),"")</f>
        <v>0</v>
      </c>
      <c r="AN1652">
        <f>IFERROR(SMALL(AN346:AN1024,ROW()-ROW($AN$1027)+1),"")</f>
        <v>0</v>
      </c>
      <c r="AO1652">
        <f>IFERROR(SMALL(AO346:AO1024,ROW()-ROW($AO$1027)+1),"")</f>
        <v>0</v>
      </c>
      <c r="AP1652">
        <f>IFERROR(SMALL(AP346:AP1024,ROW()-ROW($AP$1027)+1),"")</f>
        <v>0</v>
      </c>
      <c r="AQ1652">
        <f>IFERROR(SMALL(AQ346:AQ1024,ROW()-ROW($AQ$1027)+1),"")</f>
        <v>0</v>
      </c>
      <c r="AR1652">
        <f>IFERROR(SMALL(AR346:AR1024,ROW()-ROW($AR$1027)+1),"")</f>
        <v>0</v>
      </c>
      <c r="AS1652">
        <f>IFERROR(SMALL(AS346:AS1024,ROW()-ROW($AS$1027)+1),"")</f>
        <v>0</v>
      </c>
      <c r="AT1652">
        <f>IFERROR(SMALL(AT346:AT1024,ROW()-ROW($AT$1027)+1),"")</f>
        <v>0</v>
      </c>
      <c r="AU1652">
        <f>IFERROR(SMALL(AU346:AU1024,ROW()-ROW($AU$1027)+1),"")</f>
        <v>0</v>
      </c>
      <c r="AV1652">
        <f>IFERROR(SMALL(AV346:AV1024,ROW()-ROW($AV$1027)+1),"")</f>
        <v>0</v>
      </c>
      <c r="AW1652">
        <f>IFERROR(SMALL(AW346:AW1024,ROW()-ROW($AW$1027)+1),"")</f>
        <v>0</v>
      </c>
      <c r="AX1652">
        <f>IFERROR(SMALL(AX346:AX1024,ROW()-ROW($AX$1027)+1),"")</f>
        <v>0</v>
      </c>
      <c r="AY1652">
        <f>IFERROR(SMALL(AY346:AY1024,ROW()-ROW($AY$1027)+1),"")</f>
        <v>0</v>
      </c>
      <c r="AZ1652">
        <f>IFERROR(SMALL(AZ346:AZ1024,ROW()-ROW($AZ$1027)+1),"")</f>
        <v>0</v>
      </c>
      <c r="BA1652">
        <f>IFERROR(SMALL(BA346:BA1024,ROW()-ROW($BA$1027)+1),"")</f>
        <v>0</v>
      </c>
      <c r="BB1652">
        <f>IFERROR(SMALL(BB346:BB1024,ROW()-ROW($BB$1027)+1),"")</f>
        <v>0</v>
      </c>
      <c r="BC1652">
        <f>IFERROR(SMALL(BC346:BC1024,ROW()-ROW($BC$1027)+1),"")</f>
        <v>0</v>
      </c>
      <c r="BD1652">
        <f>IFERROR(SMALL(BD346:BD1024,ROW()-ROW($BD$1027)+1),"")</f>
        <v>0</v>
      </c>
      <c r="BE1652">
        <f>IFERROR(SMALL(BE346:BE1024,ROW()-ROW($BE$1027)+1),"")</f>
        <v>0</v>
      </c>
      <c r="BF1652">
        <f>IFERROR(SMALL(BF346:BF1024,ROW()-ROW($BF$1027)+1),"")</f>
        <v>0</v>
      </c>
      <c r="BG1652">
        <f>IFERROR(SMALL(BG346:BG1024,ROW()-ROW($BG$1027)+1),"")</f>
        <v>0</v>
      </c>
      <c r="BH1652">
        <f>IFERROR(SMALL(BH346:BH1024,ROW()-ROW($BH$1027)+1),"")</f>
        <v>0</v>
      </c>
      <c r="BI1652">
        <f>IFERROR(SMALL(BI346:BI1024,ROW()-ROW($BI$1027)+1),"")</f>
        <v>0</v>
      </c>
      <c r="BJ1652">
        <f>IFERROR(SMALL(BJ346:BJ1024,ROW()-ROW($BJ$1027)+1),"")</f>
        <v>0</v>
      </c>
      <c r="BK1652">
        <f>IFERROR(SMALL(BK346:BK1024,ROW()-ROW($BK$1027)+1),"")</f>
        <v>0</v>
      </c>
      <c r="BL1652">
        <f>IFERROR(SMALL(BL346:BL1024,ROW()-ROW($BL$1027)+1),"")</f>
        <v>0</v>
      </c>
      <c r="BM1652">
        <f>IFERROR(SMALL(BM346:BM1024,ROW()-ROW($BM$1027)+1),"")</f>
        <v>0</v>
      </c>
      <c r="BN1652">
        <f>IFERROR(SMALL(BN346:BN1024,ROW()-ROW($BN$1027)+1),"")</f>
        <v>0</v>
      </c>
      <c r="BO1652">
        <f>IFERROR(SMALL(BO346:BO1024,ROW()-ROW($BO$1027)+1),"")</f>
        <v>0</v>
      </c>
      <c r="BP1652">
        <f>IFERROR(SMALL(BP346:BP1024,ROW()-ROW($BP$1027)+1),"")</f>
        <v>0</v>
      </c>
      <c r="BQ1652">
        <f>IFERROR(SMALL(BQ346:BQ1024,ROW()-ROW($BQ$1027)+1),"")</f>
        <v>0</v>
      </c>
      <c r="BR1652">
        <f>IFERROR(SMALL(BR346:BR1024,ROW()-ROW($BR$1027)+1),"")</f>
        <v>0</v>
      </c>
    </row>
    <row r="1653" spans="5:70">
      <c r="E1653">
        <f>IFERROR(SMALL(E346:E1024,ROW()-ROW($E$1027)+1),"")</f>
        <v>0</v>
      </c>
      <c r="F1653">
        <f>IFERROR(SMALL(F346:F1024,ROW()-ROW($F$1027)+1),"")</f>
        <v>0</v>
      </c>
      <c r="G1653">
        <f>IFERROR(SMALL(G346:G1024,ROW()-ROW($G$1027)+1),"")</f>
        <v>0</v>
      </c>
      <c r="H1653">
        <f>IFERROR(SMALL(H346:H1024,ROW()-ROW($H$1027)+1),"")</f>
        <v>0</v>
      </c>
      <c r="I1653">
        <f>IFERROR(SMALL(I346:I1024,ROW()-ROW($I$1027)+1),"")</f>
        <v>0</v>
      </c>
      <c r="J1653">
        <f>IFERROR(SMALL(J346:J1024,ROW()-ROW($J$1027)+1),"")</f>
        <v>0</v>
      </c>
      <c r="K1653">
        <f>IFERROR(SMALL(K346:K1024,ROW()-ROW($K$1027)+1),"")</f>
        <v>0</v>
      </c>
      <c r="L1653">
        <f>IFERROR(SMALL(L346:L1024,ROW()-ROW($L$1027)+1),"")</f>
        <v>0</v>
      </c>
      <c r="M1653">
        <f>IFERROR(SMALL(M346:M1024,ROW()-ROW($M$1027)+1),"")</f>
        <v>0</v>
      </c>
      <c r="N1653">
        <f>IFERROR(SMALL(N346:N1024,ROW()-ROW($N$1027)+1),"")</f>
        <v>0</v>
      </c>
      <c r="O1653">
        <f>IFERROR(SMALL(O346:O1024,ROW()-ROW($O$1027)+1),"")</f>
        <v>0</v>
      </c>
      <c r="P1653">
        <f>IFERROR(SMALL(P346:P1024,ROW()-ROW($P$1027)+1),"")</f>
        <v>0</v>
      </c>
      <c r="Q1653">
        <f>IFERROR(SMALL(Q346:Q1024,ROW()-ROW($Q$1027)+1),"")</f>
        <v>0</v>
      </c>
      <c r="R1653">
        <f>IFERROR(SMALL(R346:R1024,ROW()-ROW($R$1027)+1),"")</f>
        <v>0</v>
      </c>
      <c r="S1653">
        <f>IFERROR(SMALL(S346:S1024,ROW()-ROW($S$1027)+1),"")</f>
        <v>0</v>
      </c>
      <c r="T1653">
        <f>IFERROR(SMALL(T346:T1024,ROW()-ROW($T$1027)+1),"")</f>
        <v>0</v>
      </c>
      <c r="U1653">
        <f>IFERROR(SMALL(U346:U1024,ROW()-ROW($U$1027)+1),"")</f>
        <v>0</v>
      </c>
      <c r="V1653">
        <f>IFERROR(SMALL(V346:V1024,ROW()-ROW($V$1027)+1),"")</f>
        <v>0</v>
      </c>
      <c r="W1653">
        <f>IFERROR(SMALL(W346:W1024,ROW()-ROW($W$1027)+1),"")</f>
        <v>0</v>
      </c>
      <c r="X1653">
        <f>IFERROR(SMALL(X346:X1024,ROW()-ROW($X$1027)+1),"")</f>
        <v>0</v>
      </c>
      <c r="Y1653">
        <f>IFERROR(SMALL(Y346:Y1024,ROW()-ROW($Y$1027)+1),"")</f>
        <v>0</v>
      </c>
      <c r="Z1653">
        <f>IFERROR(SMALL(Z346:Z1024,ROW()-ROW($Z$1027)+1),"")</f>
        <v>0</v>
      </c>
      <c r="AA1653">
        <f>IFERROR(SMALL(AA346:AA1024,ROW()-ROW($AA$1027)+1),"")</f>
        <v>0</v>
      </c>
      <c r="AB1653">
        <f>IFERROR(SMALL(AB346:AB1024,ROW()-ROW($AB$1027)+1),"")</f>
        <v>0</v>
      </c>
      <c r="AC1653">
        <f>IFERROR(SMALL(AC346:AC1024,ROW()-ROW($AC$1027)+1),"")</f>
        <v>0</v>
      </c>
      <c r="AD1653">
        <f>IFERROR(SMALL(AD346:AD1024,ROW()-ROW($AD$1027)+1),"")</f>
        <v>0</v>
      </c>
      <c r="AE1653">
        <f>IFERROR(SMALL(AE346:AE1024,ROW()-ROW($AE$1027)+1),"")</f>
        <v>0</v>
      </c>
      <c r="AF1653">
        <f>IFERROR(SMALL(AF346:AF1024,ROW()-ROW($AF$1027)+1),"")</f>
        <v>0</v>
      </c>
      <c r="AG1653">
        <f>IFERROR(SMALL(AG346:AG1024,ROW()-ROW($AG$1027)+1),"")</f>
        <v>0</v>
      </c>
      <c r="AH1653">
        <f>IFERROR(SMALL(AH346:AH1024,ROW()-ROW($AH$1027)+1),"")</f>
        <v>0</v>
      </c>
      <c r="AI1653">
        <f>IFERROR(SMALL(AI346:AI1024,ROW()-ROW($AI$1027)+1),"")</f>
        <v>0</v>
      </c>
      <c r="AJ1653">
        <f>IFERROR(SMALL(AJ346:AJ1024,ROW()-ROW($AJ$1027)+1),"")</f>
        <v>0</v>
      </c>
      <c r="AM1653">
        <f>IFERROR(SMALL(AM346:AM1024,ROW()-ROW($AM$1027)+1),"")</f>
        <v>0</v>
      </c>
      <c r="AN1653">
        <f>IFERROR(SMALL(AN346:AN1024,ROW()-ROW($AN$1027)+1),"")</f>
        <v>0</v>
      </c>
      <c r="AO1653">
        <f>IFERROR(SMALL(AO346:AO1024,ROW()-ROW($AO$1027)+1),"")</f>
        <v>0</v>
      </c>
      <c r="AP1653">
        <f>IFERROR(SMALL(AP346:AP1024,ROW()-ROW($AP$1027)+1),"")</f>
        <v>0</v>
      </c>
      <c r="AQ1653">
        <f>IFERROR(SMALL(AQ346:AQ1024,ROW()-ROW($AQ$1027)+1),"")</f>
        <v>0</v>
      </c>
      <c r="AR1653">
        <f>IFERROR(SMALL(AR346:AR1024,ROW()-ROW($AR$1027)+1),"")</f>
        <v>0</v>
      </c>
      <c r="AS1653">
        <f>IFERROR(SMALL(AS346:AS1024,ROW()-ROW($AS$1027)+1),"")</f>
        <v>0</v>
      </c>
      <c r="AT1653">
        <f>IFERROR(SMALL(AT346:AT1024,ROW()-ROW($AT$1027)+1),"")</f>
        <v>0</v>
      </c>
      <c r="AU1653">
        <f>IFERROR(SMALL(AU346:AU1024,ROW()-ROW($AU$1027)+1),"")</f>
        <v>0</v>
      </c>
      <c r="AV1653">
        <f>IFERROR(SMALL(AV346:AV1024,ROW()-ROW($AV$1027)+1),"")</f>
        <v>0</v>
      </c>
      <c r="AW1653">
        <f>IFERROR(SMALL(AW346:AW1024,ROW()-ROW($AW$1027)+1),"")</f>
        <v>0</v>
      </c>
      <c r="AX1653">
        <f>IFERROR(SMALL(AX346:AX1024,ROW()-ROW($AX$1027)+1),"")</f>
        <v>0</v>
      </c>
      <c r="AY1653">
        <f>IFERROR(SMALL(AY346:AY1024,ROW()-ROW($AY$1027)+1),"")</f>
        <v>0</v>
      </c>
      <c r="AZ1653">
        <f>IFERROR(SMALL(AZ346:AZ1024,ROW()-ROW($AZ$1027)+1),"")</f>
        <v>0</v>
      </c>
      <c r="BA1653">
        <f>IFERROR(SMALL(BA346:BA1024,ROW()-ROW($BA$1027)+1),"")</f>
        <v>0</v>
      </c>
      <c r="BB1653">
        <f>IFERROR(SMALL(BB346:BB1024,ROW()-ROW($BB$1027)+1),"")</f>
        <v>0</v>
      </c>
      <c r="BC1653">
        <f>IFERROR(SMALL(BC346:BC1024,ROW()-ROW($BC$1027)+1),"")</f>
        <v>0</v>
      </c>
      <c r="BD1653">
        <f>IFERROR(SMALL(BD346:BD1024,ROW()-ROW($BD$1027)+1),"")</f>
        <v>0</v>
      </c>
      <c r="BE1653">
        <f>IFERROR(SMALL(BE346:BE1024,ROW()-ROW($BE$1027)+1),"")</f>
        <v>0</v>
      </c>
      <c r="BF1653">
        <f>IFERROR(SMALL(BF346:BF1024,ROW()-ROW($BF$1027)+1),"")</f>
        <v>0</v>
      </c>
      <c r="BG1653">
        <f>IFERROR(SMALL(BG346:BG1024,ROW()-ROW($BG$1027)+1),"")</f>
        <v>0</v>
      </c>
      <c r="BH1653">
        <f>IFERROR(SMALL(BH346:BH1024,ROW()-ROW($BH$1027)+1),"")</f>
        <v>0</v>
      </c>
      <c r="BI1653">
        <f>IFERROR(SMALL(BI346:BI1024,ROW()-ROW($BI$1027)+1),"")</f>
        <v>0</v>
      </c>
      <c r="BJ1653">
        <f>IFERROR(SMALL(BJ346:BJ1024,ROW()-ROW($BJ$1027)+1),"")</f>
        <v>0</v>
      </c>
      <c r="BK1653">
        <f>IFERROR(SMALL(BK346:BK1024,ROW()-ROW($BK$1027)+1),"")</f>
        <v>0</v>
      </c>
      <c r="BL1653">
        <f>IFERROR(SMALL(BL346:BL1024,ROW()-ROW($BL$1027)+1),"")</f>
        <v>0</v>
      </c>
      <c r="BM1653">
        <f>IFERROR(SMALL(BM346:BM1024,ROW()-ROW($BM$1027)+1),"")</f>
        <v>0</v>
      </c>
      <c r="BN1653">
        <f>IFERROR(SMALL(BN346:BN1024,ROW()-ROW($BN$1027)+1),"")</f>
        <v>0</v>
      </c>
      <c r="BO1653">
        <f>IFERROR(SMALL(BO346:BO1024,ROW()-ROW($BO$1027)+1),"")</f>
        <v>0</v>
      </c>
      <c r="BP1653">
        <f>IFERROR(SMALL(BP346:BP1024,ROW()-ROW($BP$1027)+1),"")</f>
        <v>0</v>
      </c>
      <c r="BQ1653">
        <f>IFERROR(SMALL(BQ346:BQ1024,ROW()-ROW($BQ$1027)+1),"")</f>
        <v>0</v>
      </c>
      <c r="BR1653">
        <f>IFERROR(SMALL(BR346:BR1024,ROW()-ROW($BR$1027)+1),"")</f>
        <v>0</v>
      </c>
    </row>
    <row r="1654" spans="5:70">
      <c r="E1654">
        <f>IFERROR(SMALL(E346:E1024,ROW()-ROW($E$1027)+1),"")</f>
        <v>0</v>
      </c>
      <c r="F1654">
        <f>IFERROR(SMALL(F346:F1024,ROW()-ROW($F$1027)+1),"")</f>
        <v>0</v>
      </c>
      <c r="G1654">
        <f>IFERROR(SMALL(G346:G1024,ROW()-ROW($G$1027)+1),"")</f>
        <v>0</v>
      </c>
      <c r="H1654">
        <f>IFERROR(SMALL(H346:H1024,ROW()-ROW($H$1027)+1),"")</f>
        <v>0</v>
      </c>
      <c r="I1654">
        <f>IFERROR(SMALL(I346:I1024,ROW()-ROW($I$1027)+1),"")</f>
        <v>0</v>
      </c>
      <c r="J1654">
        <f>IFERROR(SMALL(J346:J1024,ROW()-ROW($J$1027)+1),"")</f>
        <v>0</v>
      </c>
      <c r="K1654">
        <f>IFERROR(SMALL(K346:K1024,ROW()-ROW($K$1027)+1),"")</f>
        <v>0</v>
      </c>
      <c r="L1654">
        <f>IFERROR(SMALL(L346:L1024,ROW()-ROW($L$1027)+1),"")</f>
        <v>0</v>
      </c>
      <c r="M1654">
        <f>IFERROR(SMALL(M346:M1024,ROW()-ROW($M$1027)+1),"")</f>
        <v>0</v>
      </c>
      <c r="N1654">
        <f>IFERROR(SMALL(N346:N1024,ROW()-ROW($N$1027)+1),"")</f>
        <v>0</v>
      </c>
      <c r="O1654">
        <f>IFERROR(SMALL(O346:O1024,ROW()-ROW($O$1027)+1),"")</f>
        <v>0</v>
      </c>
      <c r="P1654">
        <f>IFERROR(SMALL(P346:P1024,ROW()-ROW($P$1027)+1),"")</f>
        <v>0</v>
      </c>
      <c r="Q1654">
        <f>IFERROR(SMALL(Q346:Q1024,ROW()-ROW($Q$1027)+1),"")</f>
        <v>0</v>
      </c>
      <c r="R1654">
        <f>IFERROR(SMALL(R346:R1024,ROW()-ROW($R$1027)+1),"")</f>
        <v>0</v>
      </c>
      <c r="S1654">
        <f>IFERROR(SMALL(S346:S1024,ROW()-ROW($S$1027)+1),"")</f>
        <v>0</v>
      </c>
      <c r="T1654">
        <f>IFERROR(SMALL(T346:T1024,ROW()-ROW($T$1027)+1),"")</f>
        <v>0</v>
      </c>
      <c r="U1654">
        <f>IFERROR(SMALL(U346:U1024,ROW()-ROW($U$1027)+1),"")</f>
        <v>0</v>
      </c>
      <c r="V1654">
        <f>IFERROR(SMALL(V346:V1024,ROW()-ROW($V$1027)+1),"")</f>
        <v>0</v>
      </c>
      <c r="W1654">
        <f>IFERROR(SMALL(W346:W1024,ROW()-ROW($W$1027)+1),"")</f>
        <v>0</v>
      </c>
      <c r="X1654">
        <f>IFERROR(SMALL(X346:X1024,ROW()-ROW($X$1027)+1),"")</f>
        <v>0</v>
      </c>
      <c r="Y1654">
        <f>IFERROR(SMALL(Y346:Y1024,ROW()-ROW($Y$1027)+1),"")</f>
        <v>0</v>
      </c>
      <c r="Z1654">
        <f>IFERROR(SMALL(Z346:Z1024,ROW()-ROW($Z$1027)+1),"")</f>
        <v>0</v>
      </c>
      <c r="AA1654">
        <f>IFERROR(SMALL(AA346:AA1024,ROW()-ROW($AA$1027)+1),"")</f>
        <v>0</v>
      </c>
      <c r="AB1654">
        <f>IFERROR(SMALL(AB346:AB1024,ROW()-ROW($AB$1027)+1),"")</f>
        <v>0</v>
      </c>
      <c r="AC1654">
        <f>IFERROR(SMALL(AC346:AC1024,ROW()-ROW($AC$1027)+1),"")</f>
        <v>0</v>
      </c>
      <c r="AD1654">
        <f>IFERROR(SMALL(AD346:AD1024,ROW()-ROW($AD$1027)+1),"")</f>
        <v>0</v>
      </c>
      <c r="AE1654">
        <f>IFERROR(SMALL(AE346:AE1024,ROW()-ROW($AE$1027)+1),"")</f>
        <v>0</v>
      </c>
      <c r="AF1654">
        <f>IFERROR(SMALL(AF346:AF1024,ROW()-ROW($AF$1027)+1),"")</f>
        <v>0</v>
      </c>
      <c r="AG1654">
        <f>IFERROR(SMALL(AG346:AG1024,ROW()-ROW($AG$1027)+1),"")</f>
        <v>0</v>
      </c>
      <c r="AH1654">
        <f>IFERROR(SMALL(AH346:AH1024,ROW()-ROW($AH$1027)+1),"")</f>
        <v>0</v>
      </c>
      <c r="AI1654">
        <f>IFERROR(SMALL(AI346:AI1024,ROW()-ROW($AI$1027)+1),"")</f>
        <v>0</v>
      </c>
      <c r="AJ1654">
        <f>IFERROR(SMALL(AJ346:AJ1024,ROW()-ROW($AJ$1027)+1),"")</f>
        <v>0</v>
      </c>
      <c r="AM1654">
        <f>IFERROR(SMALL(AM346:AM1024,ROW()-ROW($AM$1027)+1),"")</f>
        <v>0</v>
      </c>
      <c r="AN1654">
        <f>IFERROR(SMALL(AN346:AN1024,ROW()-ROW($AN$1027)+1),"")</f>
        <v>0</v>
      </c>
      <c r="AO1654">
        <f>IFERROR(SMALL(AO346:AO1024,ROW()-ROW($AO$1027)+1),"")</f>
        <v>0</v>
      </c>
      <c r="AP1654">
        <f>IFERROR(SMALL(AP346:AP1024,ROW()-ROW($AP$1027)+1),"")</f>
        <v>0</v>
      </c>
      <c r="AQ1654">
        <f>IFERROR(SMALL(AQ346:AQ1024,ROW()-ROW($AQ$1027)+1),"")</f>
        <v>0</v>
      </c>
      <c r="AR1654">
        <f>IFERROR(SMALL(AR346:AR1024,ROW()-ROW($AR$1027)+1),"")</f>
        <v>0</v>
      </c>
      <c r="AS1654">
        <f>IFERROR(SMALL(AS346:AS1024,ROW()-ROW($AS$1027)+1),"")</f>
        <v>0</v>
      </c>
      <c r="AT1654">
        <f>IFERROR(SMALL(AT346:AT1024,ROW()-ROW($AT$1027)+1),"")</f>
        <v>0</v>
      </c>
      <c r="AU1654">
        <f>IFERROR(SMALL(AU346:AU1024,ROW()-ROW($AU$1027)+1),"")</f>
        <v>0</v>
      </c>
      <c r="AV1654">
        <f>IFERROR(SMALL(AV346:AV1024,ROW()-ROW($AV$1027)+1),"")</f>
        <v>0</v>
      </c>
      <c r="AW1654">
        <f>IFERROR(SMALL(AW346:AW1024,ROW()-ROW($AW$1027)+1),"")</f>
        <v>0</v>
      </c>
      <c r="AX1654">
        <f>IFERROR(SMALL(AX346:AX1024,ROW()-ROW($AX$1027)+1),"")</f>
        <v>0</v>
      </c>
      <c r="AY1654">
        <f>IFERROR(SMALL(AY346:AY1024,ROW()-ROW($AY$1027)+1),"")</f>
        <v>0</v>
      </c>
      <c r="AZ1654">
        <f>IFERROR(SMALL(AZ346:AZ1024,ROW()-ROW($AZ$1027)+1),"")</f>
        <v>0</v>
      </c>
      <c r="BA1654">
        <f>IFERROR(SMALL(BA346:BA1024,ROW()-ROW($BA$1027)+1),"")</f>
        <v>0</v>
      </c>
      <c r="BB1654">
        <f>IFERROR(SMALL(BB346:BB1024,ROW()-ROW($BB$1027)+1),"")</f>
        <v>0</v>
      </c>
      <c r="BC1654">
        <f>IFERROR(SMALL(BC346:BC1024,ROW()-ROW($BC$1027)+1),"")</f>
        <v>0</v>
      </c>
      <c r="BD1654">
        <f>IFERROR(SMALL(BD346:BD1024,ROW()-ROW($BD$1027)+1),"")</f>
        <v>0</v>
      </c>
      <c r="BE1654">
        <f>IFERROR(SMALL(BE346:BE1024,ROW()-ROW($BE$1027)+1),"")</f>
        <v>0</v>
      </c>
      <c r="BF1654">
        <f>IFERROR(SMALL(BF346:BF1024,ROW()-ROW($BF$1027)+1),"")</f>
        <v>0</v>
      </c>
      <c r="BG1654">
        <f>IFERROR(SMALL(BG346:BG1024,ROW()-ROW($BG$1027)+1),"")</f>
        <v>0</v>
      </c>
      <c r="BH1654">
        <f>IFERROR(SMALL(BH346:BH1024,ROW()-ROW($BH$1027)+1),"")</f>
        <v>0</v>
      </c>
      <c r="BI1654">
        <f>IFERROR(SMALL(BI346:BI1024,ROW()-ROW($BI$1027)+1),"")</f>
        <v>0</v>
      </c>
      <c r="BJ1654">
        <f>IFERROR(SMALL(BJ346:BJ1024,ROW()-ROW($BJ$1027)+1),"")</f>
        <v>0</v>
      </c>
      <c r="BK1654">
        <f>IFERROR(SMALL(BK346:BK1024,ROW()-ROW($BK$1027)+1),"")</f>
        <v>0</v>
      </c>
      <c r="BL1654">
        <f>IFERROR(SMALL(BL346:BL1024,ROW()-ROW($BL$1027)+1),"")</f>
        <v>0</v>
      </c>
      <c r="BM1654">
        <f>IFERROR(SMALL(BM346:BM1024,ROW()-ROW($BM$1027)+1),"")</f>
        <v>0</v>
      </c>
      <c r="BN1654">
        <f>IFERROR(SMALL(BN346:BN1024,ROW()-ROW($BN$1027)+1),"")</f>
        <v>0</v>
      </c>
      <c r="BO1654">
        <f>IFERROR(SMALL(BO346:BO1024,ROW()-ROW($BO$1027)+1),"")</f>
        <v>0</v>
      </c>
      <c r="BP1654">
        <f>IFERROR(SMALL(BP346:BP1024,ROW()-ROW($BP$1027)+1),"")</f>
        <v>0</v>
      </c>
      <c r="BQ1654">
        <f>IFERROR(SMALL(BQ346:BQ1024,ROW()-ROW($BQ$1027)+1),"")</f>
        <v>0</v>
      </c>
      <c r="BR1654">
        <f>IFERROR(SMALL(BR346:BR1024,ROW()-ROW($BR$1027)+1),"")</f>
        <v>0</v>
      </c>
    </row>
    <row r="1655" spans="5:70">
      <c r="E1655">
        <f>IFERROR(SMALL(E346:E1024,ROW()-ROW($E$1027)+1),"")</f>
        <v>0</v>
      </c>
      <c r="F1655">
        <f>IFERROR(SMALL(F346:F1024,ROW()-ROW($F$1027)+1),"")</f>
        <v>0</v>
      </c>
      <c r="G1655">
        <f>IFERROR(SMALL(G346:G1024,ROW()-ROW($G$1027)+1),"")</f>
        <v>0</v>
      </c>
      <c r="H1655">
        <f>IFERROR(SMALL(H346:H1024,ROW()-ROW($H$1027)+1),"")</f>
        <v>0</v>
      </c>
      <c r="I1655">
        <f>IFERROR(SMALL(I346:I1024,ROW()-ROW($I$1027)+1),"")</f>
        <v>0</v>
      </c>
      <c r="J1655">
        <f>IFERROR(SMALL(J346:J1024,ROW()-ROW($J$1027)+1),"")</f>
        <v>0</v>
      </c>
      <c r="K1655">
        <f>IFERROR(SMALL(K346:K1024,ROW()-ROW($K$1027)+1),"")</f>
        <v>0</v>
      </c>
      <c r="L1655">
        <f>IFERROR(SMALL(L346:L1024,ROW()-ROW($L$1027)+1),"")</f>
        <v>0</v>
      </c>
      <c r="M1655">
        <f>IFERROR(SMALL(M346:M1024,ROW()-ROW($M$1027)+1),"")</f>
        <v>0</v>
      </c>
      <c r="N1655">
        <f>IFERROR(SMALL(N346:N1024,ROW()-ROW($N$1027)+1),"")</f>
        <v>0</v>
      </c>
      <c r="O1655">
        <f>IFERROR(SMALL(O346:O1024,ROW()-ROW($O$1027)+1),"")</f>
        <v>0</v>
      </c>
      <c r="P1655">
        <f>IFERROR(SMALL(P346:P1024,ROW()-ROW($P$1027)+1),"")</f>
        <v>0</v>
      </c>
      <c r="Q1655">
        <f>IFERROR(SMALL(Q346:Q1024,ROW()-ROW($Q$1027)+1),"")</f>
        <v>0</v>
      </c>
      <c r="R1655">
        <f>IFERROR(SMALL(R346:R1024,ROW()-ROW($R$1027)+1),"")</f>
        <v>0</v>
      </c>
      <c r="S1655">
        <f>IFERROR(SMALL(S346:S1024,ROW()-ROW($S$1027)+1),"")</f>
        <v>0</v>
      </c>
      <c r="T1655">
        <f>IFERROR(SMALL(T346:T1024,ROW()-ROW($T$1027)+1),"")</f>
        <v>0</v>
      </c>
      <c r="U1655">
        <f>IFERROR(SMALL(U346:U1024,ROW()-ROW($U$1027)+1),"")</f>
        <v>0</v>
      </c>
      <c r="V1655">
        <f>IFERROR(SMALL(V346:V1024,ROW()-ROW($V$1027)+1),"")</f>
        <v>0</v>
      </c>
      <c r="W1655">
        <f>IFERROR(SMALL(W346:W1024,ROW()-ROW($W$1027)+1),"")</f>
        <v>0</v>
      </c>
      <c r="X1655">
        <f>IFERROR(SMALL(X346:X1024,ROW()-ROW($X$1027)+1),"")</f>
        <v>0</v>
      </c>
      <c r="Y1655">
        <f>IFERROR(SMALL(Y346:Y1024,ROW()-ROW($Y$1027)+1),"")</f>
        <v>0</v>
      </c>
      <c r="Z1655">
        <f>IFERROR(SMALL(Z346:Z1024,ROW()-ROW($Z$1027)+1),"")</f>
        <v>0</v>
      </c>
      <c r="AA1655">
        <f>IFERROR(SMALL(AA346:AA1024,ROW()-ROW($AA$1027)+1),"")</f>
        <v>0</v>
      </c>
      <c r="AB1655">
        <f>IFERROR(SMALL(AB346:AB1024,ROW()-ROW($AB$1027)+1),"")</f>
        <v>0</v>
      </c>
      <c r="AC1655">
        <f>IFERROR(SMALL(AC346:AC1024,ROW()-ROW($AC$1027)+1),"")</f>
        <v>0</v>
      </c>
      <c r="AD1655">
        <f>IFERROR(SMALL(AD346:AD1024,ROW()-ROW($AD$1027)+1),"")</f>
        <v>0</v>
      </c>
      <c r="AE1655">
        <f>IFERROR(SMALL(AE346:AE1024,ROW()-ROW($AE$1027)+1),"")</f>
        <v>0</v>
      </c>
      <c r="AF1655">
        <f>IFERROR(SMALL(AF346:AF1024,ROW()-ROW($AF$1027)+1),"")</f>
        <v>0</v>
      </c>
      <c r="AG1655">
        <f>IFERROR(SMALL(AG346:AG1024,ROW()-ROW($AG$1027)+1),"")</f>
        <v>0</v>
      </c>
      <c r="AH1655">
        <f>IFERROR(SMALL(AH346:AH1024,ROW()-ROW($AH$1027)+1),"")</f>
        <v>0</v>
      </c>
      <c r="AI1655">
        <f>IFERROR(SMALL(AI346:AI1024,ROW()-ROW($AI$1027)+1),"")</f>
        <v>0</v>
      </c>
      <c r="AJ1655">
        <f>IFERROR(SMALL(AJ346:AJ1024,ROW()-ROW($AJ$1027)+1),"")</f>
        <v>0</v>
      </c>
      <c r="AM1655">
        <f>IFERROR(SMALL(AM346:AM1024,ROW()-ROW($AM$1027)+1),"")</f>
        <v>0</v>
      </c>
      <c r="AN1655">
        <f>IFERROR(SMALL(AN346:AN1024,ROW()-ROW($AN$1027)+1),"")</f>
        <v>0</v>
      </c>
      <c r="AO1655">
        <f>IFERROR(SMALL(AO346:AO1024,ROW()-ROW($AO$1027)+1),"")</f>
        <v>0</v>
      </c>
      <c r="AP1655">
        <f>IFERROR(SMALL(AP346:AP1024,ROW()-ROW($AP$1027)+1),"")</f>
        <v>0</v>
      </c>
      <c r="AQ1655">
        <f>IFERROR(SMALL(AQ346:AQ1024,ROW()-ROW($AQ$1027)+1),"")</f>
        <v>0</v>
      </c>
      <c r="AR1655">
        <f>IFERROR(SMALL(AR346:AR1024,ROW()-ROW($AR$1027)+1),"")</f>
        <v>0</v>
      </c>
      <c r="AS1655">
        <f>IFERROR(SMALL(AS346:AS1024,ROW()-ROW($AS$1027)+1),"")</f>
        <v>0</v>
      </c>
      <c r="AT1655">
        <f>IFERROR(SMALL(AT346:AT1024,ROW()-ROW($AT$1027)+1),"")</f>
        <v>0</v>
      </c>
      <c r="AU1655">
        <f>IFERROR(SMALL(AU346:AU1024,ROW()-ROW($AU$1027)+1),"")</f>
        <v>0</v>
      </c>
      <c r="AV1655">
        <f>IFERROR(SMALL(AV346:AV1024,ROW()-ROW($AV$1027)+1),"")</f>
        <v>0</v>
      </c>
      <c r="AW1655">
        <f>IFERROR(SMALL(AW346:AW1024,ROW()-ROW($AW$1027)+1),"")</f>
        <v>0</v>
      </c>
      <c r="AX1655">
        <f>IFERROR(SMALL(AX346:AX1024,ROW()-ROW($AX$1027)+1),"")</f>
        <v>0</v>
      </c>
      <c r="AY1655">
        <f>IFERROR(SMALL(AY346:AY1024,ROW()-ROW($AY$1027)+1),"")</f>
        <v>0</v>
      </c>
      <c r="AZ1655">
        <f>IFERROR(SMALL(AZ346:AZ1024,ROW()-ROW($AZ$1027)+1),"")</f>
        <v>0</v>
      </c>
      <c r="BA1655">
        <f>IFERROR(SMALL(BA346:BA1024,ROW()-ROW($BA$1027)+1),"")</f>
        <v>0</v>
      </c>
      <c r="BB1655">
        <f>IFERROR(SMALL(BB346:BB1024,ROW()-ROW($BB$1027)+1),"")</f>
        <v>0</v>
      </c>
      <c r="BC1655">
        <f>IFERROR(SMALL(BC346:BC1024,ROW()-ROW($BC$1027)+1),"")</f>
        <v>0</v>
      </c>
      <c r="BD1655">
        <f>IFERROR(SMALL(BD346:BD1024,ROW()-ROW($BD$1027)+1),"")</f>
        <v>0</v>
      </c>
      <c r="BE1655">
        <f>IFERROR(SMALL(BE346:BE1024,ROW()-ROW($BE$1027)+1),"")</f>
        <v>0</v>
      </c>
      <c r="BF1655">
        <f>IFERROR(SMALL(BF346:BF1024,ROW()-ROW($BF$1027)+1),"")</f>
        <v>0</v>
      </c>
      <c r="BG1655">
        <f>IFERROR(SMALL(BG346:BG1024,ROW()-ROW($BG$1027)+1),"")</f>
        <v>0</v>
      </c>
      <c r="BH1655">
        <f>IFERROR(SMALL(BH346:BH1024,ROW()-ROW($BH$1027)+1),"")</f>
        <v>0</v>
      </c>
      <c r="BI1655">
        <f>IFERROR(SMALL(BI346:BI1024,ROW()-ROW($BI$1027)+1),"")</f>
        <v>0</v>
      </c>
      <c r="BJ1655">
        <f>IFERROR(SMALL(BJ346:BJ1024,ROW()-ROW($BJ$1027)+1),"")</f>
        <v>0</v>
      </c>
      <c r="BK1655">
        <f>IFERROR(SMALL(BK346:BK1024,ROW()-ROW($BK$1027)+1),"")</f>
        <v>0</v>
      </c>
      <c r="BL1655">
        <f>IFERROR(SMALL(BL346:BL1024,ROW()-ROW($BL$1027)+1),"")</f>
        <v>0</v>
      </c>
      <c r="BM1655">
        <f>IFERROR(SMALL(BM346:BM1024,ROW()-ROW($BM$1027)+1),"")</f>
        <v>0</v>
      </c>
      <c r="BN1655">
        <f>IFERROR(SMALL(BN346:BN1024,ROW()-ROW($BN$1027)+1),"")</f>
        <v>0</v>
      </c>
      <c r="BO1655">
        <f>IFERROR(SMALL(BO346:BO1024,ROW()-ROW($BO$1027)+1),"")</f>
        <v>0</v>
      </c>
      <c r="BP1655">
        <f>IFERROR(SMALL(BP346:BP1024,ROW()-ROW($BP$1027)+1),"")</f>
        <v>0</v>
      </c>
      <c r="BQ1655">
        <f>IFERROR(SMALL(BQ346:BQ1024,ROW()-ROW($BQ$1027)+1),"")</f>
        <v>0</v>
      </c>
      <c r="BR1655">
        <f>IFERROR(SMALL(BR346:BR1024,ROW()-ROW($BR$1027)+1),"")</f>
        <v>0</v>
      </c>
    </row>
    <row r="1656" spans="5:70">
      <c r="E1656">
        <f>IFERROR(SMALL(E346:E1024,ROW()-ROW($E$1027)+1),"")</f>
        <v>0</v>
      </c>
      <c r="F1656">
        <f>IFERROR(SMALL(F346:F1024,ROW()-ROW($F$1027)+1),"")</f>
        <v>0</v>
      </c>
      <c r="G1656">
        <f>IFERROR(SMALL(G346:G1024,ROW()-ROW($G$1027)+1),"")</f>
        <v>0</v>
      </c>
      <c r="H1656">
        <f>IFERROR(SMALL(H346:H1024,ROW()-ROW($H$1027)+1),"")</f>
        <v>0</v>
      </c>
      <c r="I1656">
        <f>IFERROR(SMALL(I346:I1024,ROW()-ROW($I$1027)+1),"")</f>
        <v>0</v>
      </c>
      <c r="J1656">
        <f>IFERROR(SMALL(J346:J1024,ROW()-ROW($J$1027)+1),"")</f>
        <v>0</v>
      </c>
      <c r="K1656">
        <f>IFERROR(SMALL(K346:K1024,ROW()-ROW($K$1027)+1),"")</f>
        <v>0</v>
      </c>
      <c r="L1656">
        <f>IFERROR(SMALL(L346:L1024,ROW()-ROW($L$1027)+1),"")</f>
        <v>0</v>
      </c>
      <c r="M1656">
        <f>IFERROR(SMALL(M346:M1024,ROW()-ROW($M$1027)+1),"")</f>
        <v>0</v>
      </c>
      <c r="N1656">
        <f>IFERROR(SMALL(N346:N1024,ROW()-ROW($N$1027)+1),"")</f>
        <v>0</v>
      </c>
      <c r="O1656">
        <f>IFERROR(SMALL(O346:O1024,ROW()-ROW($O$1027)+1),"")</f>
        <v>0</v>
      </c>
      <c r="P1656">
        <f>IFERROR(SMALL(P346:P1024,ROW()-ROW($P$1027)+1),"")</f>
        <v>0</v>
      </c>
      <c r="Q1656">
        <f>IFERROR(SMALL(Q346:Q1024,ROW()-ROW($Q$1027)+1),"")</f>
        <v>0</v>
      </c>
      <c r="R1656">
        <f>IFERROR(SMALL(R346:R1024,ROW()-ROW($R$1027)+1),"")</f>
        <v>0</v>
      </c>
      <c r="S1656">
        <f>IFERROR(SMALL(S346:S1024,ROW()-ROW($S$1027)+1),"")</f>
        <v>0</v>
      </c>
      <c r="T1656">
        <f>IFERROR(SMALL(T346:T1024,ROW()-ROW($T$1027)+1),"")</f>
        <v>0</v>
      </c>
      <c r="U1656">
        <f>IFERROR(SMALL(U346:U1024,ROW()-ROW($U$1027)+1),"")</f>
        <v>0</v>
      </c>
      <c r="V1656">
        <f>IFERROR(SMALL(V346:V1024,ROW()-ROW($V$1027)+1),"")</f>
        <v>0</v>
      </c>
      <c r="W1656">
        <f>IFERROR(SMALL(W346:W1024,ROW()-ROW($W$1027)+1),"")</f>
        <v>0</v>
      </c>
      <c r="X1656">
        <f>IFERROR(SMALL(X346:X1024,ROW()-ROW($X$1027)+1),"")</f>
        <v>0</v>
      </c>
      <c r="Y1656">
        <f>IFERROR(SMALL(Y346:Y1024,ROW()-ROW($Y$1027)+1),"")</f>
        <v>0</v>
      </c>
      <c r="Z1656">
        <f>IFERROR(SMALL(Z346:Z1024,ROW()-ROW($Z$1027)+1),"")</f>
        <v>0</v>
      </c>
      <c r="AA1656">
        <f>IFERROR(SMALL(AA346:AA1024,ROW()-ROW($AA$1027)+1),"")</f>
        <v>0</v>
      </c>
      <c r="AB1656">
        <f>IFERROR(SMALL(AB346:AB1024,ROW()-ROW($AB$1027)+1),"")</f>
        <v>0</v>
      </c>
      <c r="AC1656">
        <f>IFERROR(SMALL(AC346:AC1024,ROW()-ROW($AC$1027)+1),"")</f>
        <v>0</v>
      </c>
      <c r="AD1656">
        <f>IFERROR(SMALL(AD346:AD1024,ROW()-ROW($AD$1027)+1),"")</f>
        <v>0</v>
      </c>
      <c r="AE1656">
        <f>IFERROR(SMALL(AE346:AE1024,ROW()-ROW($AE$1027)+1),"")</f>
        <v>0</v>
      </c>
      <c r="AF1656">
        <f>IFERROR(SMALL(AF346:AF1024,ROW()-ROW($AF$1027)+1),"")</f>
        <v>0</v>
      </c>
      <c r="AG1656">
        <f>IFERROR(SMALL(AG346:AG1024,ROW()-ROW($AG$1027)+1),"")</f>
        <v>0</v>
      </c>
      <c r="AH1656">
        <f>IFERROR(SMALL(AH346:AH1024,ROW()-ROW($AH$1027)+1),"")</f>
        <v>0</v>
      </c>
      <c r="AI1656">
        <f>IFERROR(SMALL(AI346:AI1024,ROW()-ROW($AI$1027)+1),"")</f>
        <v>0</v>
      </c>
      <c r="AJ1656">
        <f>IFERROR(SMALL(AJ346:AJ1024,ROW()-ROW($AJ$1027)+1),"")</f>
        <v>0</v>
      </c>
      <c r="AM1656">
        <f>IFERROR(SMALL(AM346:AM1024,ROW()-ROW($AM$1027)+1),"")</f>
        <v>0</v>
      </c>
      <c r="AN1656">
        <f>IFERROR(SMALL(AN346:AN1024,ROW()-ROW($AN$1027)+1),"")</f>
        <v>0</v>
      </c>
      <c r="AO1656">
        <f>IFERROR(SMALL(AO346:AO1024,ROW()-ROW($AO$1027)+1),"")</f>
        <v>0</v>
      </c>
      <c r="AP1656">
        <f>IFERROR(SMALL(AP346:AP1024,ROW()-ROW($AP$1027)+1),"")</f>
        <v>0</v>
      </c>
      <c r="AQ1656">
        <f>IFERROR(SMALL(AQ346:AQ1024,ROW()-ROW($AQ$1027)+1),"")</f>
        <v>0</v>
      </c>
      <c r="AR1656">
        <f>IFERROR(SMALL(AR346:AR1024,ROW()-ROW($AR$1027)+1),"")</f>
        <v>0</v>
      </c>
      <c r="AS1656">
        <f>IFERROR(SMALL(AS346:AS1024,ROW()-ROW($AS$1027)+1),"")</f>
        <v>0</v>
      </c>
      <c r="AT1656">
        <f>IFERROR(SMALL(AT346:AT1024,ROW()-ROW($AT$1027)+1),"")</f>
        <v>0</v>
      </c>
      <c r="AU1656">
        <f>IFERROR(SMALL(AU346:AU1024,ROW()-ROW($AU$1027)+1),"")</f>
        <v>0</v>
      </c>
      <c r="AV1656">
        <f>IFERROR(SMALL(AV346:AV1024,ROW()-ROW($AV$1027)+1),"")</f>
        <v>0</v>
      </c>
      <c r="AW1656">
        <f>IFERROR(SMALL(AW346:AW1024,ROW()-ROW($AW$1027)+1),"")</f>
        <v>0</v>
      </c>
      <c r="AX1656">
        <f>IFERROR(SMALL(AX346:AX1024,ROW()-ROW($AX$1027)+1),"")</f>
        <v>0</v>
      </c>
      <c r="AY1656">
        <f>IFERROR(SMALL(AY346:AY1024,ROW()-ROW($AY$1027)+1),"")</f>
        <v>0</v>
      </c>
      <c r="AZ1656">
        <f>IFERROR(SMALL(AZ346:AZ1024,ROW()-ROW($AZ$1027)+1),"")</f>
        <v>0</v>
      </c>
      <c r="BA1656">
        <f>IFERROR(SMALL(BA346:BA1024,ROW()-ROW($BA$1027)+1),"")</f>
        <v>0</v>
      </c>
      <c r="BB1656">
        <f>IFERROR(SMALL(BB346:BB1024,ROW()-ROW($BB$1027)+1),"")</f>
        <v>0</v>
      </c>
      <c r="BC1656">
        <f>IFERROR(SMALL(BC346:BC1024,ROW()-ROW($BC$1027)+1),"")</f>
        <v>0</v>
      </c>
      <c r="BD1656">
        <f>IFERROR(SMALL(BD346:BD1024,ROW()-ROW($BD$1027)+1),"")</f>
        <v>0</v>
      </c>
      <c r="BE1656">
        <f>IFERROR(SMALL(BE346:BE1024,ROW()-ROW($BE$1027)+1),"")</f>
        <v>0</v>
      </c>
      <c r="BF1656">
        <f>IFERROR(SMALL(BF346:BF1024,ROW()-ROW($BF$1027)+1),"")</f>
        <v>0</v>
      </c>
      <c r="BG1656">
        <f>IFERROR(SMALL(BG346:BG1024,ROW()-ROW($BG$1027)+1),"")</f>
        <v>0</v>
      </c>
      <c r="BH1656">
        <f>IFERROR(SMALL(BH346:BH1024,ROW()-ROW($BH$1027)+1),"")</f>
        <v>0</v>
      </c>
      <c r="BI1656">
        <f>IFERROR(SMALL(BI346:BI1024,ROW()-ROW($BI$1027)+1),"")</f>
        <v>0</v>
      </c>
      <c r="BJ1656">
        <f>IFERROR(SMALL(BJ346:BJ1024,ROW()-ROW($BJ$1027)+1),"")</f>
        <v>0</v>
      </c>
      <c r="BK1656">
        <f>IFERROR(SMALL(BK346:BK1024,ROW()-ROW($BK$1027)+1),"")</f>
        <v>0</v>
      </c>
      <c r="BL1656">
        <f>IFERROR(SMALL(BL346:BL1024,ROW()-ROW($BL$1027)+1),"")</f>
        <v>0</v>
      </c>
      <c r="BM1656">
        <f>IFERROR(SMALL(BM346:BM1024,ROW()-ROW($BM$1027)+1),"")</f>
        <v>0</v>
      </c>
      <c r="BN1656">
        <f>IFERROR(SMALL(BN346:BN1024,ROW()-ROW($BN$1027)+1),"")</f>
        <v>0</v>
      </c>
      <c r="BO1656">
        <f>IFERROR(SMALL(BO346:BO1024,ROW()-ROW($BO$1027)+1),"")</f>
        <v>0</v>
      </c>
      <c r="BP1656">
        <f>IFERROR(SMALL(BP346:BP1024,ROW()-ROW($BP$1027)+1),"")</f>
        <v>0</v>
      </c>
      <c r="BQ1656">
        <f>IFERROR(SMALL(BQ346:BQ1024,ROW()-ROW($BQ$1027)+1),"")</f>
        <v>0</v>
      </c>
      <c r="BR1656">
        <f>IFERROR(SMALL(BR346:BR1024,ROW()-ROW($BR$1027)+1),"")</f>
        <v>0</v>
      </c>
    </row>
    <row r="1657" spans="5:70">
      <c r="E1657">
        <f>IFERROR(SMALL(E346:E1024,ROW()-ROW($E$1027)+1),"")</f>
        <v>0</v>
      </c>
      <c r="F1657">
        <f>IFERROR(SMALL(F346:F1024,ROW()-ROW($F$1027)+1),"")</f>
        <v>0</v>
      </c>
      <c r="G1657">
        <f>IFERROR(SMALL(G346:G1024,ROW()-ROW($G$1027)+1),"")</f>
        <v>0</v>
      </c>
      <c r="H1657">
        <f>IFERROR(SMALL(H346:H1024,ROW()-ROW($H$1027)+1),"")</f>
        <v>0</v>
      </c>
      <c r="I1657">
        <f>IFERROR(SMALL(I346:I1024,ROW()-ROW($I$1027)+1),"")</f>
        <v>0</v>
      </c>
      <c r="J1657">
        <f>IFERROR(SMALL(J346:J1024,ROW()-ROW($J$1027)+1),"")</f>
        <v>0</v>
      </c>
      <c r="K1657">
        <f>IFERROR(SMALL(K346:K1024,ROW()-ROW($K$1027)+1),"")</f>
        <v>0</v>
      </c>
      <c r="L1657">
        <f>IFERROR(SMALL(L346:L1024,ROW()-ROW($L$1027)+1),"")</f>
        <v>0</v>
      </c>
      <c r="M1657">
        <f>IFERROR(SMALL(M346:M1024,ROW()-ROW($M$1027)+1),"")</f>
        <v>0</v>
      </c>
      <c r="N1657">
        <f>IFERROR(SMALL(N346:N1024,ROW()-ROW($N$1027)+1),"")</f>
        <v>0</v>
      </c>
      <c r="O1657">
        <f>IFERROR(SMALL(O346:O1024,ROW()-ROW($O$1027)+1),"")</f>
        <v>0</v>
      </c>
      <c r="P1657">
        <f>IFERROR(SMALL(P346:P1024,ROW()-ROW($P$1027)+1),"")</f>
        <v>0</v>
      </c>
      <c r="Q1657">
        <f>IFERROR(SMALL(Q346:Q1024,ROW()-ROW($Q$1027)+1),"")</f>
        <v>0</v>
      </c>
      <c r="R1657">
        <f>IFERROR(SMALL(R346:R1024,ROW()-ROW($R$1027)+1),"")</f>
        <v>0</v>
      </c>
      <c r="S1657">
        <f>IFERROR(SMALL(S346:S1024,ROW()-ROW($S$1027)+1),"")</f>
        <v>0</v>
      </c>
      <c r="T1657">
        <f>IFERROR(SMALL(T346:T1024,ROW()-ROW($T$1027)+1),"")</f>
        <v>0</v>
      </c>
      <c r="U1657">
        <f>IFERROR(SMALL(U346:U1024,ROW()-ROW($U$1027)+1),"")</f>
        <v>0</v>
      </c>
      <c r="V1657">
        <f>IFERROR(SMALL(V346:V1024,ROW()-ROW($V$1027)+1),"")</f>
        <v>0</v>
      </c>
      <c r="W1657">
        <f>IFERROR(SMALL(W346:W1024,ROW()-ROW($W$1027)+1),"")</f>
        <v>0</v>
      </c>
      <c r="X1657">
        <f>IFERROR(SMALL(X346:X1024,ROW()-ROW($X$1027)+1),"")</f>
        <v>0</v>
      </c>
      <c r="Y1657">
        <f>IFERROR(SMALL(Y346:Y1024,ROW()-ROW($Y$1027)+1),"")</f>
        <v>0</v>
      </c>
      <c r="Z1657">
        <f>IFERROR(SMALL(Z346:Z1024,ROW()-ROW($Z$1027)+1),"")</f>
        <v>0</v>
      </c>
      <c r="AA1657">
        <f>IFERROR(SMALL(AA346:AA1024,ROW()-ROW($AA$1027)+1),"")</f>
        <v>0</v>
      </c>
      <c r="AB1657">
        <f>IFERROR(SMALL(AB346:AB1024,ROW()-ROW($AB$1027)+1),"")</f>
        <v>0</v>
      </c>
      <c r="AC1657">
        <f>IFERROR(SMALL(AC346:AC1024,ROW()-ROW($AC$1027)+1),"")</f>
        <v>0</v>
      </c>
      <c r="AD1657">
        <f>IFERROR(SMALL(AD346:AD1024,ROW()-ROW($AD$1027)+1),"")</f>
        <v>0</v>
      </c>
      <c r="AE1657">
        <f>IFERROR(SMALL(AE346:AE1024,ROW()-ROW($AE$1027)+1),"")</f>
        <v>0</v>
      </c>
      <c r="AF1657">
        <f>IFERROR(SMALL(AF346:AF1024,ROW()-ROW($AF$1027)+1),"")</f>
        <v>0</v>
      </c>
      <c r="AG1657">
        <f>IFERROR(SMALL(AG346:AG1024,ROW()-ROW($AG$1027)+1),"")</f>
        <v>0</v>
      </c>
      <c r="AH1657">
        <f>IFERROR(SMALL(AH346:AH1024,ROW()-ROW($AH$1027)+1),"")</f>
        <v>0</v>
      </c>
      <c r="AI1657">
        <f>IFERROR(SMALL(AI346:AI1024,ROW()-ROW($AI$1027)+1),"")</f>
        <v>0</v>
      </c>
      <c r="AJ1657">
        <f>IFERROR(SMALL(AJ346:AJ1024,ROW()-ROW($AJ$1027)+1),"")</f>
        <v>0</v>
      </c>
      <c r="AM1657">
        <f>IFERROR(SMALL(AM346:AM1024,ROW()-ROW($AM$1027)+1),"")</f>
        <v>0</v>
      </c>
      <c r="AN1657">
        <f>IFERROR(SMALL(AN346:AN1024,ROW()-ROW($AN$1027)+1),"")</f>
        <v>0</v>
      </c>
      <c r="AO1657">
        <f>IFERROR(SMALL(AO346:AO1024,ROW()-ROW($AO$1027)+1),"")</f>
        <v>0</v>
      </c>
      <c r="AP1657">
        <f>IFERROR(SMALL(AP346:AP1024,ROW()-ROW($AP$1027)+1),"")</f>
        <v>0</v>
      </c>
      <c r="AQ1657">
        <f>IFERROR(SMALL(AQ346:AQ1024,ROW()-ROW($AQ$1027)+1),"")</f>
        <v>0</v>
      </c>
      <c r="AR1657">
        <f>IFERROR(SMALL(AR346:AR1024,ROW()-ROW($AR$1027)+1),"")</f>
        <v>0</v>
      </c>
      <c r="AS1657">
        <f>IFERROR(SMALL(AS346:AS1024,ROW()-ROW($AS$1027)+1),"")</f>
        <v>0</v>
      </c>
      <c r="AT1657">
        <f>IFERROR(SMALL(AT346:AT1024,ROW()-ROW($AT$1027)+1),"")</f>
        <v>0</v>
      </c>
      <c r="AU1657">
        <f>IFERROR(SMALL(AU346:AU1024,ROW()-ROW($AU$1027)+1),"")</f>
        <v>0</v>
      </c>
      <c r="AV1657">
        <f>IFERROR(SMALL(AV346:AV1024,ROW()-ROW($AV$1027)+1),"")</f>
        <v>0</v>
      </c>
      <c r="AW1657">
        <f>IFERROR(SMALL(AW346:AW1024,ROW()-ROW($AW$1027)+1),"")</f>
        <v>0</v>
      </c>
      <c r="AX1657">
        <f>IFERROR(SMALL(AX346:AX1024,ROW()-ROW($AX$1027)+1),"")</f>
        <v>0</v>
      </c>
      <c r="AY1657">
        <f>IFERROR(SMALL(AY346:AY1024,ROW()-ROW($AY$1027)+1),"")</f>
        <v>0</v>
      </c>
      <c r="AZ1657">
        <f>IFERROR(SMALL(AZ346:AZ1024,ROW()-ROW($AZ$1027)+1),"")</f>
        <v>0</v>
      </c>
      <c r="BA1657">
        <f>IFERROR(SMALL(BA346:BA1024,ROW()-ROW($BA$1027)+1),"")</f>
        <v>0</v>
      </c>
      <c r="BB1657">
        <f>IFERROR(SMALL(BB346:BB1024,ROW()-ROW($BB$1027)+1),"")</f>
        <v>0</v>
      </c>
      <c r="BC1657">
        <f>IFERROR(SMALL(BC346:BC1024,ROW()-ROW($BC$1027)+1),"")</f>
        <v>0</v>
      </c>
      <c r="BD1657">
        <f>IFERROR(SMALL(BD346:BD1024,ROW()-ROW($BD$1027)+1),"")</f>
        <v>0</v>
      </c>
      <c r="BE1657">
        <f>IFERROR(SMALL(BE346:BE1024,ROW()-ROW($BE$1027)+1),"")</f>
        <v>0</v>
      </c>
      <c r="BF1657">
        <f>IFERROR(SMALL(BF346:BF1024,ROW()-ROW($BF$1027)+1),"")</f>
        <v>0</v>
      </c>
      <c r="BG1657">
        <f>IFERROR(SMALL(BG346:BG1024,ROW()-ROW($BG$1027)+1),"")</f>
        <v>0</v>
      </c>
      <c r="BH1657">
        <f>IFERROR(SMALL(BH346:BH1024,ROW()-ROW($BH$1027)+1),"")</f>
        <v>0</v>
      </c>
      <c r="BI1657">
        <f>IFERROR(SMALL(BI346:BI1024,ROW()-ROW($BI$1027)+1),"")</f>
        <v>0</v>
      </c>
      <c r="BJ1657">
        <f>IFERROR(SMALL(BJ346:BJ1024,ROW()-ROW($BJ$1027)+1),"")</f>
        <v>0</v>
      </c>
      <c r="BK1657">
        <f>IFERROR(SMALL(BK346:BK1024,ROW()-ROW($BK$1027)+1),"")</f>
        <v>0</v>
      </c>
      <c r="BL1657">
        <f>IFERROR(SMALL(BL346:BL1024,ROW()-ROW($BL$1027)+1),"")</f>
        <v>0</v>
      </c>
      <c r="BM1657">
        <f>IFERROR(SMALL(BM346:BM1024,ROW()-ROW($BM$1027)+1),"")</f>
        <v>0</v>
      </c>
      <c r="BN1657">
        <f>IFERROR(SMALL(BN346:BN1024,ROW()-ROW($BN$1027)+1),"")</f>
        <v>0</v>
      </c>
      <c r="BO1657">
        <f>IFERROR(SMALL(BO346:BO1024,ROW()-ROW($BO$1027)+1),"")</f>
        <v>0</v>
      </c>
      <c r="BP1657">
        <f>IFERROR(SMALL(BP346:BP1024,ROW()-ROW($BP$1027)+1),"")</f>
        <v>0</v>
      </c>
      <c r="BQ1657">
        <f>IFERROR(SMALL(BQ346:BQ1024,ROW()-ROW($BQ$1027)+1),"")</f>
        <v>0</v>
      </c>
      <c r="BR1657">
        <f>IFERROR(SMALL(BR346:BR1024,ROW()-ROW($BR$1027)+1),"")</f>
        <v>0</v>
      </c>
    </row>
    <row r="1658" spans="5:70">
      <c r="E1658">
        <f>IFERROR(SMALL(E346:E1024,ROW()-ROW($E$1027)+1),"")</f>
        <v>0</v>
      </c>
      <c r="F1658">
        <f>IFERROR(SMALL(F346:F1024,ROW()-ROW($F$1027)+1),"")</f>
        <v>0</v>
      </c>
      <c r="G1658">
        <f>IFERROR(SMALL(G346:G1024,ROW()-ROW($G$1027)+1),"")</f>
        <v>0</v>
      </c>
      <c r="H1658">
        <f>IFERROR(SMALL(H346:H1024,ROW()-ROW($H$1027)+1),"")</f>
        <v>0</v>
      </c>
      <c r="I1658">
        <f>IFERROR(SMALL(I346:I1024,ROW()-ROW($I$1027)+1),"")</f>
        <v>0</v>
      </c>
      <c r="J1658">
        <f>IFERROR(SMALL(J346:J1024,ROW()-ROW($J$1027)+1),"")</f>
        <v>0</v>
      </c>
      <c r="K1658">
        <f>IFERROR(SMALL(K346:K1024,ROW()-ROW($K$1027)+1),"")</f>
        <v>0</v>
      </c>
      <c r="L1658">
        <f>IFERROR(SMALL(L346:L1024,ROW()-ROW($L$1027)+1),"")</f>
        <v>0</v>
      </c>
      <c r="M1658">
        <f>IFERROR(SMALL(M346:M1024,ROW()-ROW($M$1027)+1),"")</f>
        <v>0</v>
      </c>
      <c r="N1658">
        <f>IFERROR(SMALL(N346:N1024,ROW()-ROW($N$1027)+1),"")</f>
        <v>0</v>
      </c>
      <c r="O1658">
        <f>IFERROR(SMALL(O346:O1024,ROW()-ROW($O$1027)+1),"")</f>
        <v>0</v>
      </c>
      <c r="P1658">
        <f>IFERROR(SMALL(P346:P1024,ROW()-ROW($P$1027)+1),"")</f>
        <v>0</v>
      </c>
      <c r="Q1658">
        <f>IFERROR(SMALL(Q346:Q1024,ROW()-ROW($Q$1027)+1),"")</f>
        <v>0</v>
      </c>
      <c r="R1658">
        <f>IFERROR(SMALL(R346:R1024,ROW()-ROW($R$1027)+1),"")</f>
        <v>0</v>
      </c>
      <c r="S1658">
        <f>IFERROR(SMALL(S346:S1024,ROW()-ROW($S$1027)+1),"")</f>
        <v>0</v>
      </c>
      <c r="T1658">
        <f>IFERROR(SMALL(T346:T1024,ROW()-ROW($T$1027)+1),"")</f>
        <v>0</v>
      </c>
      <c r="U1658">
        <f>IFERROR(SMALL(U346:U1024,ROW()-ROW($U$1027)+1),"")</f>
        <v>0</v>
      </c>
      <c r="V1658">
        <f>IFERROR(SMALL(V346:V1024,ROW()-ROW($V$1027)+1),"")</f>
        <v>0</v>
      </c>
      <c r="W1658">
        <f>IFERROR(SMALL(W346:W1024,ROW()-ROW($W$1027)+1),"")</f>
        <v>0</v>
      </c>
      <c r="X1658">
        <f>IFERROR(SMALL(X346:X1024,ROW()-ROW($X$1027)+1),"")</f>
        <v>0</v>
      </c>
      <c r="Y1658">
        <f>IFERROR(SMALL(Y346:Y1024,ROW()-ROW($Y$1027)+1),"")</f>
        <v>0</v>
      </c>
      <c r="Z1658">
        <f>IFERROR(SMALL(Z346:Z1024,ROW()-ROW($Z$1027)+1),"")</f>
        <v>0</v>
      </c>
      <c r="AA1658">
        <f>IFERROR(SMALL(AA346:AA1024,ROW()-ROW($AA$1027)+1),"")</f>
        <v>0</v>
      </c>
      <c r="AB1658">
        <f>IFERROR(SMALL(AB346:AB1024,ROW()-ROW($AB$1027)+1),"")</f>
        <v>0</v>
      </c>
      <c r="AC1658">
        <f>IFERROR(SMALL(AC346:AC1024,ROW()-ROW($AC$1027)+1),"")</f>
        <v>0</v>
      </c>
      <c r="AD1658">
        <f>IFERROR(SMALL(AD346:AD1024,ROW()-ROW($AD$1027)+1),"")</f>
        <v>0</v>
      </c>
      <c r="AE1658">
        <f>IFERROR(SMALL(AE346:AE1024,ROW()-ROW($AE$1027)+1),"")</f>
        <v>0</v>
      </c>
      <c r="AF1658">
        <f>IFERROR(SMALL(AF346:AF1024,ROW()-ROW($AF$1027)+1),"")</f>
        <v>0</v>
      </c>
      <c r="AG1658">
        <f>IFERROR(SMALL(AG346:AG1024,ROW()-ROW($AG$1027)+1),"")</f>
        <v>0</v>
      </c>
      <c r="AH1658">
        <f>IFERROR(SMALL(AH346:AH1024,ROW()-ROW($AH$1027)+1),"")</f>
        <v>0</v>
      </c>
      <c r="AI1658">
        <f>IFERROR(SMALL(AI346:AI1024,ROW()-ROW($AI$1027)+1),"")</f>
        <v>0</v>
      </c>
      <c r="AJ1658">
        <f>IFERROR(SMALL(AJ346:AJ1024,ROW()-ROW($AJ$1027)+1),"")</f>
        <v>0</v>
      </c>
      <c r="AM1658">
        <f>IFERROR(SMALL(AM346:AM1024,ROW()-ROW($AM$1027)+1),"")</f>
        <v>0</v>
      </c>
      <c r="AN1658">
        <f>IFERROR(SMALL(AN346:AN1024,ROW()-ROW($AN$1027)+1),"")</f>
        <v>0</v>
      </c>
      <c r="AO1658">
        <f>IFERROR(SMALL(AO346:AO1024,ROW()-ROW($AO$1027)+1),"")</f>
        <v>0</v>
      </c>
      <c r="AP1658">
        <f>IFERROR(SMALL(AP346:AP1024,ROW()-ROW($AP$1027)+1),"")</f>
        <v>0</v>
      </c>
      <c r="AQ1658">
        <f>IFERROR(SMALL(AQ346:AQ1024,ROW()-ROW($AQ$1027)+1),"")</f>
        <v>0</v>
      </c>
      <c r="AR1658">
        <f>IFERROR(SMALL(AR346:AR1024,ROW()-ROW($AR$1027)+1),"")</f>
        <v>0</v>
      </c>
      <c r="AS1658">
        <f>IFERROR(SMALL(AS346:AS1024,ROW()-ROW($AS$1027)+1),"")</f>
        <v>0</v>
      </c>
      <c r="AT1658">
        <f>IFERROR(SMALL(AT346:AT1024,ROW()-ROW($AT$1027)+1),"")</f>
        <v>0</v>
      </c>
      <c r="AU1658">
        <f>IFERROR(SMALL(AU346:AU1024,ROW()-ROW($AU$1027)+1),"")</f>
        <v>0</v>
      </c>
      <c r="AV1658">
        <f>IFERROR(SMALL(AV346:AV1024,ROW()-ROW($AV$1027)+1),"")</f>
        <v>0</v>
      </c>
      <c r="AW1658">
        <f>IFERROR(SMALL(AW346:AW1024,ROW()-ROW($AW$1027)+1),"")</f>
        <v>0</v>
      </c>
      <c r="AX1658">
        <f>IFERROR(SMALL(AX346:AX1024,ROW()-ROW($AX$1027)+1),"")</f>
        <v>0</v>
      </c>
      <c r="AY1658">
        <f>IFERROR(SMALL(AY346:AY1024,ROW()-ROW($AY$1027)+1),"")</f>
        <v>0</v>
      </c>
      <c r="AZ1658">
        <f>IFERROR(SMALL(AZ346:AZ1024,ROW()-ROW($AZ$1027)+1),"")</f>
        <v>0</v>
      </c>
      <c r="BA1658">
        <f>IFERROR(SMALL(BA346:BA1024,ROW()-ROW($BA$1027)+1),"")</f>
        <v>0</v>
      </c>
      <c r="BB1658">
        <f>IFERROR(SMALL(BB346:BB1024,ROW()-ROW($BB$1027)+1),"")</f>
        <v>0</v>
      </c>
      <c r="BC1658">
        <f>IFERROR(SMALL(BC346:BC1024,ROW()-ROW($BC$1027)+1),"")</f>
        <v>0</v>
      </c>
      <c r="BD1658">
        <f>IFERROR(SMALL(BD346:BD1024,ROW()-ROW($BD$1027)+1),"")</f>
        <v>0</v>
      </c>
      <c r="BE1658">
        <f>IFERROR(SMALL(BE346:BE1024,ROW()-ROW($BE$1027)+1),"")</f>
        <v>0</v>
      </c>
      <c r="BF1658">
        <f>IFERROR(SMALL(BF346:BF1024,ROW()-ROW($BF$1027)+1),"")</f>
        <v>0</v>
      </c>
      <c r="BG1658">
        <f>IFERROR(SMALL(BG346:BG1024,ROW()-ROW($BG$1027)+1),"")</f>
        <v>0</v>
      </c>
      <c r="BH1658">
        <f>IFERROR(SMALL(BH346:BH1024,ROW()-ROW($BH$1027)+1),"")</f>
        <v>0</v>
      </c>
      <c r="BI1658">
        <f>IFERROR(SMALL(BI346:BI1024,ROW()-ROW($BI$1027)+1),"")</f>
        <v>0</v>
      </c>
      <c r="BJ1658">
        <f>IFERROR(SMALL(BJ346:BJ1024,ROW()-ROW($BJ$1027)+1),"")</f>
        <v>0</v>
      </c>
      <c r="BK1658">
        <f>IFERROR(SMALL(BK346:BK1024,ROW()-ROW($BK$1027)+1),"")</f>
        <v>0</v>
      </c>
      <c r="BL1658">
        <f>IFERROR(SMALL(BL346:BL1024,ROW()-ROW($BL$1027)+1),"")</f>
        <v>0</v>
      </c>
      <c r="BM1658">
        <f>IFERROR(SMALL(BM346:BM1024,ROW()-ROW($BM$1027)+1),"")</f>
        <v>0</v>
      </c>
      <c r="BN1658">
        <f>IFERROR(SMALL(BN346:BN1024,ROW()-ROW($BN$1027)+1),"")</f>
        <v>0</v>
      </c>
      <c r="BO1658">
        <f>IFERROR(SMALL(BO346:BO1024,ROW()-ROW($BO$1027)+1),"")</f>
        <v>0</v>
      </c>
      <c r="BP1658">
        <f>IFERROR(SMALL(BP346:BP1024,ROW()-ROW($BP$1027)+1),"")</f>
        <v>0</v>
      </c>
      <c r="BQ1658">
        <f>IFERROR(SMALL(BQ346:BQ1024,ROW()-ROW($BQ$1027)+1),"")</f>
        <v>0</v>
      </c>
      <c r="BR1658">
        <f>IFERROR(SMALL(BR346:BR1024,ROW()-ROW($BR$1027)+1),"")</f>
        <v>0</v>
      </c>
    </row>
    <row r="1659" spans="5:70">
      <c r="E1659">
        <f>IFERROR(SMALL(E346:E1024,ROW()-ROW($E$1027)+1),"")</f>
        <v>0</v>
      </c>
      <c r="F1659">
        <f>IFERROR(SMALL(F346:F1024,ROW()-ROW($F$1027)+1),"")</f>
        <v>0</v>
      </c>
      <c r="G1659">
        <f>IFERROR(SMALL(G346:G1024,ROW()-ROW($G$1027)+1),"")</f>
        <v>0</v>
      </c>
      <c r="H1659">
        <f>IFERROR(SMALL(H346:H1024,ROW()-ROW($H$1027)+1),"")</f>
        <v>0</v>
      </c>
      <c r="I1659">
        <f>IFERROR(SMALL(I346:I1024,ROW()-ROW($I$1027)+1),"")</f>
        <v>0</v>
      </c>
      <c r="J1659">
        <f>IFERROR(SMALL(J346:J1024,ROW()-ROW($J$1027)+1),"")</f>
        <v>0</v>
      </c>
      <c r="K1659">
        <f>IFERROR(SMALL(K346:K1024,ROW()-ROW($K$1027)+1),"")</f>
        <v>0</v>
      </c>
      <c r="L1659">
        <f>IFERROR(SMALL(L346:L1024,ROW()-ROW($L$1027)+1),"")</f>
        <v>0</v>
      </c>
      <c r="M1659">
        <f>IFERROR(SMALL(M346:M1024,ROW()-ROW($M$1027)+1),"")</f>
        <v>0</v>
      </c>
      <c r="N1659">
        <f>IFERROR(SMALL(N346:N1024,ROW()-ROW($N$1027)+1),"")</f>
        <v>0</v>
      </c>
      <c r="O1659">
        <f>IFERROR(SMALL(O346:O1024,ROW()-ROW($O$1027)+1),"")</f>
        <v>0</v>
      </c>
      <c r="P1659">
        <f>IFERROR(SMALL(P346:P1024,ROW()-ROW($P$1027)+1),"")</f>
        <v>0</v>
      </c>
      <c r="Q1659">
        <f>IFERROR(SMALL(Q346:Q1024,ROW()-ROW($Q$1027)+1),"")</f>
        <v>0</v>
      </c>
      <c r="R1659">
        <f>IFERROR(SMALL(R346:R1024,ROW()-ROW($R$1027)+1),"")</f>
        <v>0</v>
      </c>
      <c r="S1659">
        <f>IFERROR(SMALL(S346:S1024,ROW()-ROW($S$1027)+1),"")</f>
        <v>0</v>
      </c>
      <c r="T1659">
        <f>IFERROR(SMALL(T346:T1024,ROW()-ROW($T$1027)+1),"")</f>
        <v>0</v>
      </c>
      <c r="U1659">
        <f>IFERROR(SMALL(U346:U1024,ROW()-ROW($U$1027)+1),"")</f>
        <v>0</v>
      </c>
      <c r="V1659">
        <f>IFERROR(SMALL(V346:V1024,ROW()-ROW($V$1027)+1),"")</f>
        <v>0</v>
      </c>
      <c r="W1659">
        <f>IFERROR(SMALL(W346:W1024,ROW()-ROW($W$1027)+1),"")</f>
        <v>0</v>
      </c>
      <c r="X1659">
        <f>IFERROR(SMALL(X346:X1024,ROW()-ROW($X$1027)+1),"")</f>
        <v>0</v>
      </c>
      <c r="Y1659">
        <f>IFERROR(SMALL(Y346:Y1024,ROW()-ROW($Y$1027)+1),"")</f>
        <v>0</v>
      </c>
      <c r="Z1659">
        <f>IFERROR(SMALL(Z346:Z1024,ROW()-ROW($Z$1027)+1),"")</f>
        <v>0</v>
      </c>
      <c r="AA1659">
        <f>IFERROR(SMALL(AA346:AA1024,ROW()-ROW($AA$1027)+1),"")</f>
        <v>0</v>
      </c>
      <c r="AB1659">
        <f>IFERROR(SMALL(AB346:AB1024,ROW()-ROW($AB$1027)+1),"")</f>
        <v>0</v>
      </c>
      <c r="AC1659">
        <f>IFERROR(SMALL(AC346:AC1024,ROW()-ROW($AC$1027)+1),"")</f>
        <v>0</v>
      </c>
      <c r="AD1659">
        <f>IFERROR(SMALL(AD346:AD1024,ROW()-ROW($AD$1027)+1),"")</f>
        <v>0</v>
      </c>
      <c r="AE1659">
        <f>IFERROR(SMALL(AE346:AE1024,ROW()-ROW($AE$1027)+1),"")</f>
        <v>0</v>
      </c>
      <c r="AF1659">
        <f>IFERROR(SMALL(AF346:AF1024,ROW()-ROW($AF$1027)+1),"")</f>
        <v>0</v>
      </c>
      <c r="AG1659">
        <f>IFERROR(SMALL(AG346:AG1024,ROW()-ROW($AG$1027)+1),"")</f>
        <v>0</v>
      </c>
      <c r="AH1659">
        <f>IFERROR(SMALL(AH346:AH1024,ROW()-ROW($AH$1027)+1),"")</f>
        <v>0</v>
      </c>
      <c r="AI1659">
        <f>IFERROR(SMALL(AI346:AI1024,ROW()-ROW($AI$1027)+1),"")</f>
        <v>0</v>
      </c>
      <c r="AJ1659">
        <f>IFERROR(SMALL(AJ346:AJ1024,ROW()-ROW($AJ$1027)+1),"")</f>
        <v>0</v>
      </c>
      <c r="AM1659">
        <f>IFERROR(SMALL(AM346:AM1024,ROW()-ROW($AM$1027)+1),"")</f>
        <v>0</v>
      </c>
      <c r="AN1659">
        <f>IFERROR(SMALL(AN346:AN1024,ROW()-ROW($AN$1027)+1),"")</f>
        <v>0</v>
      </c>
      <c r="AO1659">
        <f>IFERROR(SMALL(AO346:AO1024,ROW()-ROW($AO$1027)+1),"")</f>
        <v>0</v>
      </c>
      <c r="AP1659">
        <f>IFERROR(SMALL(AP346:AP1024,ROW()-ROW($AP$1027)+1),"")</f>
        <v>0</v>
      </c>
      <c r="AQ1659">
        <f>IFERROR(SMALL(AQ346:AQ1024,ROW()-ROW($AQ$1027)+1),"")</f>
        <v>0</v>
      </c>
      <c r="AR1659">
        <f>IFERROR(SMALL(AR346:AR1024,ROW()-ROW($AR$1027)+1),"")</f>
        <v>0</v>
      </c>
      <c r="AS1659">
        <f>IFERROR(SMALL(AS346:AS1024,ROW()-ROW($AS$1027)+1),"")</f>
        <v>0</v>
      </c>
      <c r="AT1659">
        <f>IFERROR(SMALL(AT346:AT1024,ROW()-ROW($AT$1027)+1),"")</f>
        <v>0</v>
      </c>
      <c r="AU1659">
        <f>IFERROR(SMALL(AU346:AU1024,ROW()-ROW($AU$1027)+1),"")</f>
        <v>0</v>
      </c>
      <c r="AV1659">
        <f>IFERROR(SMALL(AV346:AV1024,ROW()-ROW($AV$1027)+1),"")</f>
        <v>0</v>
      </c>
      <c r="AW1659">
        <f>IFERROR(SMALL(AW346:AW1024,ROW()-ROW($AW$1027)+1),"")</f>
        <v>0</v>
      </c>
      <c r="AX1659">
        <f>IFERROR(SMALL(AX346:AX1024,ROW()-ROW($AX$1027)+1),"")</f>
        <v>0</v>
      </c>
      <c r="AY1659">
        <f>IFERROR(SMALL(AY346:AY1024,ROW()-ROW($AY$1027)+1),"")</f>
        <v>0</v>
      </c>
      <c r="AZ1659">
        <f>IFERROR(SMALL(AZ346:AZ1024,ROW()-ROW($AZ$1027)+1),"")</f>
        <v>0</v>
      </c>
      <c r="BA1659">
        <f>IFERROR(SMALL(BA346:BA1024,ROW()-ROW($BA$1027)+1),"")</f>
        <v>0</v>
      </c>
      <c r="BB1659">
        <f>IFERROR(SMALL(BB346:BB1024,ROW()-ROW($BB$1027)+1),"")</f>
        <v>0</v>
      </c>
      <c r="BC1659">
        <f>IFERROR(SMALL(BC346:BC1024,ROW()-ROW($BC$1027)+1),"")</f>
        <v>0</v>
      </c>
      <c r="BD1659">
        <f>IFERROR(SMALL(BD346:BD1024,ROW()-ROW($BD$1027)+1),"")</f>
        <v>0</v>
      </c>
      <c r="BE1659">
        <f>IFERROR(SMALL(BE346:BE1024,ROW()-ROW($BE$1027)+1),"")</f>
        <v>0</v>
      </c>
      <c r="BF1659">
        <f>IFERROR(SMALL(BF346:BF1024,ROW()-ROW($BF$1027)+1),"")</f>
        <v>0</v>
      </c>
      <c r="BG1659">
        <f>IFERROR(SMALL(BG346:BG1024,ROW()-ROW($BG$1027)+1),"")</f>
        <v>0</v>
      </c>
      <c r="BH1659">
        <f>IFERROR(SMALL(BH346:BH1024,ROW()-ROW($BH$1027)+1),"")</f>
        <v>0</v>
      </c>
      <c r="BI1659">
        <f>IFERROR(SMALL(BI346:BI1024,ROW()-ROW($BI$1027)+1),"")</f>
        <v>0</v>
      </c>
      <c r="BJ1659">
        <f>IFERROR(SMALL(BJ346:BJ1024,ROW()-ROW($BJ$1027)+1),"")</f>
        <v>0</v>
      </c>
      <c r="BK1659">
        <f>IFERROR(SMALL(BK346:BK1024,ROW()-ROW($BK$1027)+1),"")</f>
        <v>0</v>
      </c>
      <c r="BL1659">
        <f>IFERROR(SMALL(BL346:BL1024,ROW()-ROW($BL$1027)+1),"")</f>
        <v>0</v>
      </c>
      <c r="BM1659">
        <f>IFERROR(SMALL(BM346:BM1024,ROW()-ROW($BM$1027)+1),"")</f>
        <v>0</v>
      </c>
      <c r="BN1659">
        <f>IFERROR(SMALL(BN346:BN1024,ROW()-ROW($BN$1027)+1),"")</f>
        <v>0</v>
      </c>
      <c r="BO1659">
        <f>IFERROR(SMALL(BO346:BO1024,ROW()-ROW($BO$1027)+1),"")</f>
        <v>0</v>
      </c>
      <c r="BP1659">
        <f>IFERROR(SMALL(BP346:BP1024,ROW()-ROW($BP$1027)+1),"")</f>
        <v>0</v>
      </c>
      <c r="BQ1659">
        <f>IFERROR(SMALL(BQ346:BQ1024,ROW()-ROW($BQ$1027)+1),"")</f>
        <v>0</v>
      </c>
      <c r="BR1659">
        <f>IFERROR(SMALL(BR346:BR1024,ROW()-ROW($BR$1027)+1),"")</f>
        <v>0</v>
      </c>
    </row>
    <row r="1660" spans="5:70">
      <c r="E1660">
        <f>IFERROR(SMALL(E346:E1024,ROW()-ROW($E$1027)+1),"")</f>
        <v>0</v>
      </c>
      <c r="F1660">
        <f>IFERROR(SMALL(F346:F1024,ROW()-ROW($F$1027)+1),"")</f>
        <v>0</v>
      </c>
      <c r="G1660">
        <f>IFERROR(SMALL(G346:G1024,ROW()-ROW($G$1027)+1),"")</f>
        <v>0</v>
      </c>
      <c r="H1660">
        <f>IFERROR(SMALL(H346:H1024,ROW()-ROW($H$1027)+1),"")</f>
        <v>0</v>
      </c>
      <c r="I1660">
        <f>IFERROR(SMALL(I346:I1024,ROW()-ROW($I$1027)+1),"")</f>
        <v>0</v>
      </c>
      <c r="J1660">
        <f>IFERROR(SMALL(J346:J1024,ROW()-ROW($J$1027)+1),"")</f>
        <v>0</v>
      </c>
      <c r="K1660">
        <f>IFERROR(SMALL(K346:K1024,ROW()-ROW($K$1027)+1),"")</f>
        <v>0</v>
      </c>
      <c r="L1660">
        <f>IFERROR(SMALL(L346:L1024,ROW()-ROW($L$1027)+1),"")</f>
        <v>0</v>
      </c>
      <c r="M1660">
        <f>IFERROR(SMALL(M346:M1024,ROW()-ROW($M$1027)+1),"")</f>
        <v>0</v>
      </c>
      <c r="N1660">
        <f>IFERROR(SMALL(N346:N1024,ROW()-ROW($N$1027)+1),"")</f>
        <v>0</v>
      </c>
      <c r="O1660">
        <f>IFERROR(SMALL(O346:O1024,ROW()-ROW($O$1027)+1),"")</f>
        <v>0</v>
      </c>
      <c r="P1660">
        <f>IFERROR(SMALL(P346:P1024,ROW()-ROW($P$1027)+1),"")</f>
        <v>0</v>
      </c>
      <c r="Q1660">
        <f>IFERROR(SMALL(Q346:Q1024,ROW()-ROW($Q$1027)+1),"")</f>
        <v>0</v>
      </c>
      <c r="R1660">
        <f>IFERROR(SMALL(R346:R1024,ROW()-ROW($R$1027)+1),"")</f>
        <v>0</v>
      </c>
      <c r="S1660">
        <f>IFERROR(SMALL(S346:S1024,ROW()-ROW($S$1027)+1),"")</f>
        <v>0</v>
      </c>
      <c r="T1660">
        <f>IFERROR(SMALL(T346:T1024,ROW()-ROW($T$1027)+1),"")</f>
        <v>0</v>
      </c>
      <c r="U1660">
        <f>IFERROR(SMALL(U346:U1024,ROW()-ROW($U$1027)+1),"")</f>
        <v>0</v>
      </c>
      <c r="V1660">
        <f>IFERROR(SMALL(V346:V1024,ROW()-ROW($V$1027)+1),"")</f>
        <v>0</v>
      </c>
      <c r="W1660">
        <f>IFERROR(SMALL(W346:W1024,ROW()-ROW($W$1027)+1),"")</f>
        <v>0</v>
      </c>
      <c r="X1660">
        <f>IFERROR(SMALL(X346:X1024,ROW()-ROW($X$1027)+1),"")</f>
        <v>0</v>
      </c>
      <c r="Y1660">
        <f>IFERROR(SMALL(Y346:Y1024,ROW()-ROW($Y$1027)+1),"")</f>
        <v>0</v>
      </c>
      <c r="Z1660">
        <f>IFERROR(SMALL(Z346:Z1024,ROW()-ROW($Z$1027)+1),"")</f>
        <v>0</v>
      </c>
      <c r="AA1660">
        <f>IFERROR(SMALL(AA346:AA1024,ROW()-ROW($AA$1027)+1),"")</f>
        <v>0</v>
      </c>
      <c r="AB1660">
        <f>IFERROR(SMALL(AB346:AB1024,ROW()-ROW($AB$1027)+1),"")</f>
        <v>0</v>
      </c>
      <c r="AC1660">
        <f>IFERROR(SMALL(AC346:AC1024,ROW()-ROW($AC$1027)+1),"")</f>
        <v>0</v>
      </c>
      <c r="AD1660">
        <f>IFERROR(SMALL(AD346:AD1024,ROW()-ROW($AD$1027)+1),"")</f>
        <v>0</v>
      </c>
      <c r="AE1660">
        <f>IFERROR(SMALL(AE346:AE1024,ROW()-ROW($AE$1027)+1),"")</f>
        <v>0</v>
      </c>
      <c r="AF1660">
        <f>IFERROR(SMALL(AF346:AF1024,ROW()-ROW($AF$1027)+1),"")</f>
        <v>0</v>
      </c>
      <c r="AG1660">
        <f>IFERROR(SMALL(AG346:AG1024,ROW()-ROW($AG$1027)+1),"")</f>
        <v>0</v>
      </c>
      <c r="AH1660">
        <f>IFERROR(SMALL(AH346:AH1024,ROW()-ROW($AH$1027)+1),"")</f>
        <v>0</v>
      </c>
      <c r="AI1660">
        <f>IFERROR(SMALL(AI346:AI1024,ROW()-ROW($AI$1027)+1),"")</f>
        <v>0</v>
      </c>
      <c r="AJ1660">
        <f>IFERROR(SMALL(AJ346:AJ1024,ROW()-ROW($AJ$1027)+1),"")</f>
        <v>0</v>
      </c>
      <c r="AM1660">
        <f>IFERROR(SMALL(AM346:AM1024,ROW()-ROW($AM$1027)+1),"")</f>
        <v>0</v>
      </c>
      <c r="AN1660">
        <f>IFERROR(SMALL(AN346:AN1024,ROW()-ROW($AN$1027)+1),"")</f>
        <v>0</v>
      </c>
      <c r="AO1660">
        <f>IFERROR(SMALL(AO346:AO1024,ROW()-ROW($AO$1027)+1),"")</f>
        <v>0</v>
      </c>
      <c r="AP1660">
        <f>IFERROR(SMALL(AP346:AP1024,ROW()-ROW($AP$1027)+1),"")</f>
        <v>0</v>
      </c>
      <c r="AQ1660">
        <f>IFERROR(SMALL(AQ346:AQ1024,ROW()-ROW($AQ$1027)+1),"")</f>
        <v>0</v>
      </c>
      <c r="AR1660">
        <f>IFERROR(SMALL(AR346:AR1024,ROW()-ROW($AR$1027)+1),"")</f>
        <v>0</v>
      </c>
      <c r="AS1660">
        <f>IFERROR(SMALL(AS346:AS1024,ROW()-ROW($AS$1027)+1),"")</f>
        <v>0</v>
      </c>
      <c r="AT1660">
        <f>IFERROR(SMALL(AT346:AT1024,ROW()-ROW($AT$1027)+1),"")</f>
        <v>0</v>
      </c>
      <c r="AU1660">
        <f>IFERROR(SMALL(AU346:AU1024,ROW()-ROW($AU$1027)+1),"")</f>
        <v>0</v>
      </c>
      <c r="AV1660">
        <f>IFERROR(SMALL(AV346:AV1024,ROW()-ROW($AV$1027)+1),"")</f>
        <v>0</v>
      </c>
      <c r="AW1660">
        <f>IFERROR(SMALL(AW346:AW1024,ROW()-ROW($AW$1027)+1),"")</f>
        <v>0</v>
      </c>
      <c r="AX1660">
        <f>IFERROR(SMALL(AX346:AX1024,ROW()-ROW($AX$1027)+1),"")</f>
        <v>0</v>
      </c>
      <c r="AY1660">
        <f>IFERROR(SMALL(AY346:AY1024,ROW()-ROW($AY$1027)+1),"")</f>
        <v>0</v>
      </c>
      <c r="AZ1660">
        <f>IFERROR(SMALL(AZ346:AZ1024,ROW()-ROW($AZ$1027)+1),"")</f>
        <v>0</v>
      </c>
      <c r="BA1660">
        <f>IFERROR(SMALL(BA346:BA1024,ROW()-ROW($BA$1027)+1),"")</f>
        <v>0</v>
      </c>
      <c r="BB1660">
        <f>IFERROR(SMALL(BB346:BB1024,ROW()-ROW($BB$1027)+1),"")</f>
        <v>0</v>
      </c>
      <c r="BC1660">
        <f>IFERROR(SMALL(BC346:BC1024,ROW()-ROW($BC$1027)+1),"")</f>
        <v>0</v>
      </c>
      <c r="BD1660">
        <f>IFERROR(SMALL(BD346:BD1024,ROW()-ROW($BD$1027)+1),"")</f>
        <v>0</v>
      </c>
      <c r="BE1660">
        <f>IFERROR(SMALL(BE346:BE1024,ROW()-ROW($BE$1027)+1),"")</f>
        <v>0</v>
      </c>
      <c r="BF1660">
        <f>IFERROR(SMALL(BF346:BF1024,ROW()-ROW($BF$1027)+1),"")</f>
        <v>0</v>
      </c>
      <c r="BG1660">
        <f>IFERROR(SMALL(BG346:BG1024,ROW()-ROW($BG$1027)+1),"")</f>
        <v>0</v>
      </c>
      <c r="BH1660">
        <f>IFERROR(SMALL(BH346:BH1024,ROW()-ROW($BH$1027)+1),"")</f>
        <v>0</v>
      </c>
      <c r="BI1660">
        <f>IFERROR(SMALL(BI346:BI1024,ROW()-ROW($BI$1027)+1),"")</f>
        <v>0</v>
      </c>
      <c r="BJ1660">
        <f>IFERROR(SMALL(BJ346:BJ1024,ROW()-ROW($BJ$1027)+1),"")</f>
        <v>0</v>
      </c>
      <c r="BK1660">
        <f>IFERROR(SMALL(BK346:BK1024,ROW()-ROW($BK$1027)+1),"")</f>
        <v>0</v>
      </c>
      <c r="BL1660">
        <f>IFERROR(SMALL(BL346:BL1024,ROW()-ROW($BL$1027)+1),"")</f>
        <v>0</v>
      </c>
      <c r="BM1660">
        <f>IFERROR(SMALL(BM346:BM1024,ROW()-ROW($BM$1027)+1),"")</f>
        <v>0</v>
      </c>
      <c r="BN1660">
        <f>IFERROR(SMALL(BN346:BN1024,ROW()-ROW($BN$1027)+1),"")</f>
        <v>0</v>
      </c>
      <c r="BO1660">
        <f>IFERROR(SMALL(BO346:BO1024,ROW()-ROW($BO$1027)+1),"")</f>
        <v>0</v>
      </c>
      <c r="BP1660">
        <f>IFERROR(SMALL(BP346:BP1024,ROW()-ROW($BP$1027)+1),"")</f>
        <v>0</v>
      </c>
      <c r="BQ1660">
        <f>IFERROR(SMALL(BQ346:BQ1024,ROW()-ROW($BQ$1027)+1),"")</f>
        <v>0</v>
      </c>
      <c r="BR1660">
        <f>IFERROR(SMALL(BR346:BR1024,ROW()-ROW($BR$1027)+1),"")</f>
        <v>0</v>
      </c>
    </row>
    <row r="1661" spans="5:70">
      <c r="E1661">
        <f>IFERROR(SMALL(E346:E1024,ROW()-ROW($E$1027)+1),"")</f>
        <v>0</v>
      </c>
      <c r="F1661">
        <f>IFERROR(SMALL(F346:F1024,ROW()-ROW($F$1027)+1),"")</f>
        <v>0</v>
      </c>
      <c r="G1661">
        <f>IFERROR(SMALL(G346:G1024,ROW()-ROW($G$1027)+1),"")</f>
        <v>0</v>
      </c>
      <c r="H1661">
        <f>IFERROR(SMALL(H346:H1024,ROW()-ROW($H$1027)+1),"")</f>
        <v>0</v>
      </c>
      <c r="I1661">
        <f>IFERROR(SMALL(I346:I1024,ROW()-ROW($I$1027)+1),"")</f>
        <v>0</v>
      </c>
      <c r="J1661">
        <f>IFERROR(SMALL(J346:J1024,ROW()-ROW($J$1027)+1),"")</f>
        <v>0</v>
      </c>
      <c r="K1661">
        <f>IFERROR(SMALL(K346:K1024,ROW()-ROW($K$1027)+1),"")</f>
        <v>0</v>
      </c>
      <c r="L1661">
        <f>IFERROR(SMALL(L346:L1024,ROW()-ROW($L$1027)+1),"")</f>
        <v>0</v>
      </c>
      <c r="M1661">
        <f>IFERROR(SMALL(M346:M1024,ROW()-ROW($M$1027)+1),"")</f>
        <v>0</v>
      </c>
      <c r="N1661">
        <f>IFERROR(SMALL(N346:N1024,ROW()-ROW($N$1027)+1),"")</f>
        <v>0</v>
      </c>
      <c r="O1661">
        <f>IFERROR(SMALL(O346:O1024,ROW()-ROW($O$1027)+1),"")</f>
        <v>0</v>
      </c>
      <c r="P1661">
        <f>IFERROR(SMALL(P346:P1024,ROW()-ROW($P$1027)+1),"")</f>
        <v>0</v>
      </c>
      <c r="Q1661">
        <f>IFERROR(SMALL(Q346:Q1024,ROW()-ROW($Q$1027)+1),"")</f>
        <v>0</v>
      </c>
      <c r="R1661">
        <f>IFERROR(SMALL(R346:R1024,ROW()-ROW($R$1027)+1),"")</f>
        <v>0</v>
      </c>
      <c r="S1661">
        <f>IFERROR(SMALL(S346:S1024,ROW()-ROW($S$1027)+1),"")</f>
        <v>0</v>
      </c>
      <c r="T1661">
        <f>IFERROR(SMALL(T346:T1024,ROW()-ROW($T$1027)+1),"")</f>
        <v>0</v>
      </c>
      <c r="U1661">
        <f>IFERROR(SMALL(U346:U1024,ROW()-ROW($U$1027)+1),"")</f>
        <v>0</v>
      </c>
      <c r="V1661">
        <f>IFERROR(SMALL(V346:V1024,ROW()-ROW($V$1027)+1),"")</f>
        <v>0</v>
      </c>
      <c r="W1661">
        <f>IFERROR(SMALL(W346:W1024,ROW()-ROW($W$1027)+1),"")</f>
        <v>0</v>
      </c>
      <c r="X1661">
        <f>IFERROR(SMALL(X346:X1024,ROW()-ROW($X$1027)+1),"")</f>
        <v>0</v>
      </c>
      <c r="Y1661">
        <f>IFERROR(SMALL(Y346:Y1024,ROW()-ROW($Y$1027)+1),"")</f>
        <v>0</v>
      </c>
      <c r="Z1661">
        <f>IFERROR(SMALL(Z346:Z1024,ROW()-ROW($Z$1027)+1),"")</f>
        <v>0</v>
      </c>
      <c r="AA1661">
        <f>IFERROR(SMALL(AA346:AA1024,ROW()-ROW($AA$1027)+1),"")</f>
        <v>0</v>
      </c>
      <c r="AB1661">
        <f>IFERROR(SMALL(AB346:AB1024,ROW()-ROW($AB$1027)+1),"")</f>
        <v>0</v>
      </c>
      <c r="AC1661">
        <f>IFERROR(SMALL(AC346:AC1024,ROW()-ROW($AC$1027)+1),"")</f>
        <v>0</v>
      </c>
      <c r="AD1661">
        <f>IFERROR(SMALL(AD346:AD1024,ROW()-ROW($AD$1027)+1),"")</f>
        <v>0</v>
      </c>
      <c r="AE1661">
        <f>IFERROR(SMALL(AE346:AE1024,ROW()-ROW($AE$1027)+1),"")</f>
        <v>0</v>
      </c>
      <c r="AF1661">
        <f>IFERROR(SMALL(AF346:AF1024,ROW()-ROW($AF$1027)+1),"")</f>
        <v>0</v>
      </c>
      <c r="AG1661">
        <f>IFERROR(SMALL(AG346:AG1024,ROW()-ROW($AG$1027)+1),"")</f>
        <v>0</v>
      </c>
      <c r="AH1661">
        <f>IFERROR(SMALL(AH346:AH1024,ROW()-ROW($AH$1027)+1),"")</f>
        <v>0</v>
      </c>
      <c r="AI1661">
        <f>IFERROR(SMALL(AI346:AI1024,ROW()-ROW($AI$1027)+1),"")</f>
        <v>0</v>
      </c>
      <c r="AJ1661">
        <f>IFERROR(SMALL(AJ346:AJ1024,ROW()-ROW($AJ$1027)+1),"")</f>
        <v>0</v>
      </c>
      <c r="AM1661">
        <f>IFERROR(SMALL(AM346:AM1024,ROW()-ROW($AM$1027)+1),"")</f>
        <v>0</v>
      </c>
      <c r="AN1661">
        <f>IFERROR(SMALL(AN346:AN1024,ROW()-ROW($AN$1027)+1),"")</f>
        <v>0</v>
      </c>
      <c r="AO1661">
        <f>IFERROR(SMALL(AO346:AO1024,ROW()-ROW($AO$1027)+1),"")</f>
        <v>0</v>
      </c>
      <c r="AP1661">
        <f>IFERROR(SMALL(AP346:AP1024,ROW()-ROW($AP$1027)+1),"")</f>
        <v>0</v>
      </c>
      <c r="AQ1661">
        <f>IFERROR(SMALL(AQ346:AQ1024,ROW()-ROW($AQ$1027)+1),"")</f>
        <v>0</v>
      </c>
      <c r="AR1661">
        <f>IFERROR(SMALL(AR346:AR1024,ROW()-ROW($AR$1027)+1),"")</f>
        <v>0</v>
      </c>
      <c r="AS1661">
        <f>IFERROR(SMALL(AS346:AS1024,ROW()-ROW($AS$1027)+1),"")</f>
        <v>0</v>
      </c>
      <c r="AT1661">
        <f>IFERROR(SMALL(AT346:AT1024,ROW()-ROW($AT$1027)+1),"")</f>
        <v>0</v>
      </c>
      <c r="AU1661">
        <f>IFERROR(SMALL(AU346:AU1024,ROW()-ROW($AU$1027)+1),"")</f>
        <v>0</v>
      </c>
      <c r="AV1661">
        <f>IFERROR(SMALL(AV346:AV1024,ROW()-ROW($AV$1027)+1),"")</f>
        <v>0</v>
      </c>
      <c r="AW1661">
        <f>IFERROR(SMALL(AW346:AW1024,ROW()-ROW($AW$1027)+1),"")</f>
        <v>0</v>
      </c>
      <c r="AX1661">
        <f>IFERROR(SMALL(AX346:AX1024,ROW()-ROW($AX$1027)+1),"")</f>
        <v>0</v>
      </c>
      <c r="AY1661">
        <f>IFERROR(SMALL(AY346:AY1024,ROW()-ROW($AY$1027)+1),"")</f>
        <v>0</v>
      </c>
      <c r="AZ1661">
        <f>IFERROR(SMALL(AZ346:AZ1024,ROW()-ROW($AZ$1027)+1),"")</f>
        <v>0</v>
      </c>
      <c r="BA1661">
        <f>IFERROR(SMALL(BA346:BA1024,ROW()-ROW($BA$1027)+1),"")</f>
        <v>0</v>
      </c>
      <c r="BB1661">
        <f>IFERROR(SMALL(BB346:BB1024,ROW()-ROW($BB$1027)+1),"")</f>
        <v>0</v>
      </c>
      <c r="BC1661">
        <f>IFERROR(SMALL(BC346:BC1024,ROW()-ROW($BC$1027)+1),"")</f>
        <v>0</v>
      </c>
      <c r="BD1661">
        <f>IFERROR(SMALL(BD346:BD1024,ROW()-ROW($BD$1027)+1),"")</f>
        <v>0</v>
      </c>
      <c r="BE1661">
        <f>IFERROR(SMALL(BE346:BE1024,ROW()-ROW($BE$1027)+1),"")</f>
        <v>0</v>
      </c>
      <c r="BF1661">
        <f>IFERROR(SMALL(BF346:BF1024,ROW()-ROW($BF$1027)+1),"")</f>
        <v>0</v>
      </c>
      <c r="BG1661">
        <f>IFERROR(SMALL(BG346:BG1024,ROW()-ROW($BG$1027)+1),"")</f>
        <v>0</v>
      </c>
      <c r="BH1661">
        <f>IFERROR(SMALL(BH346:BH1024,ROW()-ROW($BH$1027)+1),"")</f>
        <v>0</v>
      </c>
      <c r="BI1661">
        <f>IFERROR(SMALL(BI346:BI1024,ROW()-ROW($BI$1027)+1),"")</f>
        <v>0</v>
      </c>
      <c r="BJ1661">
        <f>IFERROR(SMALL(BJ346:BJ1024,ROW()-ROW($BJ$1027)+1),"")</f>
        <v>0</v>
      </c>
      <c r="BK1661">
        <f>IFERROR(SMALL(BK346:BK1024,ROW()-ROW($BK$1027)+1),"")</f>
        <v>0</v>
      </c>
      <c r="BL1661">
        <f>IFERROR(SMALL(BL346:BL1024,ROW()-ROW($BL$1027)+1),"")</f>
        <v>0</v>
      </c>
      <c r="BM1661">
        <f>IFERROR(SMALL(BM346:BM1024,ROW()-ROW($BM$1027)+1),"")</f>
        <v>0</v>
      </c>
      <c r="BN1661">
        <f>IFERROR(SMALL(BN346:BN1024,ROW()-ROW($BN$1027)+1),"")</f>
        <v>0</v>
      </c>
      <c r="BO1661">
        <f>IFERROR(SMALL(BO346:BO1024,ROW()-ROW($BO$1027)+1),"")</f>
        <v>0</v>
      </c>
      <c r="BP1661">
        <f>IFERROR(SMALL(BP346:BP1024,ROW()-ROW($BP$1027)+1),"")</f>
        <v>0</v>
      </c>
      <c r="BQ1661">
        <f>IFERROR(SMALL(BQ346:BQ1024,ROW()-ROW($BQ$1027)+1),"")</f>
        <v>0</v>
      </c>
      <c r="BR1661">
        <f>IFERROR(SMALL(BR346:BR1024,ROW()-ROW($BR$1027)+1),"")</f>
        <v>0</v>
      </c>
    </row>
    <row r="1662" spans="5:70">
      <c r="E1662">
        <f>IFERROR(SMALL(E346:E1024,ROW()-ROW($E$1027)+1),"")</f>
        <v>0</v>
      </c>
      <c r="F1662">
        <f>IFERROR(SMALL(F346:F1024,ROW()-ROW($F$1027)+1),"")</f>
        <v>0</v>
      </c>
      <c r="G1662">
        <f>IFERROR(SMALL(G346:G1024,ROW()-ROW($G$1027)+1),"")</f>
        <v>0</v>
      </c>
      <c r="H1662">
        <f>IFERROR(SMALL(H346:H1024,ROW()-ROW($H$1027)+1),"")</f>
        <v>0</v>
      </c>
      <c r="I1662">
        <f>IFERROR(SMALL(I346:I1024,ROW()-ROW($I$1027)+1),"")</f>
        <v>0</v>
      </c>
      <c r="J1662">
        <f>IFERROR(SMALL(J346:J1024,ROW()-ROW($J$1027)+1),"")</f>
        <v>0</v>
      </c>
      <c r="K1662">
        <f>IFERROR(SMALL(K346:K1024,ROW()-ROW($K$1027)+1),"")</f>
        <v>0</v>
      </c>
      <c r="L1662">
        <f>IFERROR(SMALL(L346:L1024,ROW()-ROW($L$1027)+1),"")</f>
        <v>0</v>
      </c>
      <c r="M1662">
        <f>IFERROR(SMALL(M346:M1024,ROW()-ROW($M$1027)+1),"")</f>
        <v>0</v>
      </c>
      <c r="N1662">
        <f>IFERROR(SMALL(N346:N1024,ROW()-ROW($N$1027)+1),"")</f>
        <v>0</v>
      </c>
      <c r="O1662">
        <f>IFERROR(SMALL(O346:O1024,ROW()-ROW($O$1027)+1),"")</f>
        <v>0</v>
      </c>
      <c r="P1662">
        <f>IFERROR(SMALL(P346:P1024,ROW()-ROW($P$1027)+1),"")</f>
        <v>0</v>
      </c>
      <c r="Q1662">
        <f>IFERROR(SMALL(Q346:Q1024,ROW()-ROW($Q$1027)+1),"")</f>
        <v>0</v>
      </c>
      <c r="R1662">
        <f>IFERROR(SMALL(R346:R1024,ROW()-ROW($R$1027)+1),"")</f>
        <v>0</v>
      </c>
      <c r="S1662">
        <f>IFERROR(SMALL(S346:S1024,ROW()-ROW($S$1027)+1),"")</f>
        <v>0</v>
      </c>
      <c r="T1662">
        <f>IFERROR(SMALL(T346:T1024,ROW()-ROW($T$1027)+1),"")</f>
        <v>0</v>
      </c>
      <c r="U1662">
        <f>IFERROR(SMALL(U346:U1024,ROW()-ROW($U$1027)+1),"")</f>
        <v>0</v>
      </c>
      <c r="V1662">
        <f>IFERROR(SMALL(V346:V1024,ROW()-ROW($V$1027)+1),"")</f>
        <v>0</v>
      </c>
      <c r="W1662">
        <f>IFERROR(SMALL(W346:W1024,ROW()-ROW($W$1027)+1),"")</f>
        <v>0</v>
      </c>
      <c r="X1662">
        <f>IFERROR(SMALL(X346:X1024,ROW()-ROW($X$1027)+1),"")</f>
        <v>0</v>
      </c>
      <c r="Y1662">
        <f>IFERROR(SMALL(Y346:Y1024,ROW()-ROW($Y$1027)+1),"")</f>
        <v>0</v>
      </c>
      <c r="Z1662">
        <f>IFERROR(SMALL(Z346:Z1024,ROW()-ROW($Z$1027)+1),"")</f>
        <v>0</v>
      </c>
      <c r="AA1662">
        <f>IFERROR(SMALL(AA346:AA1024,ROW()-ROW($AA$1027)+1),"")</f>
        <v>0</v>
      </c>
      <c r="AB1662">
        <f>IFERROR(SMALL(AB346:AB1024,ROW()-ROW($AB$1027)+1),"")</f>
        <v>0</v>
      </c>
      <c r="AC1662">
        <f>IFERROR(SMALL(AC346:AC1024,ROW()-ROW($AC$1027)+1),"")</f>
        <v>0</v>
      </c>
      <c r="AD1662">
        <f>IFERROR(SMALL(AD346:AD1024,ROW()-ROW($AD$1027)+1),"")</f>
        <v>0</v>
      </c>
      <c r="AE1662">
        <f>IFERROR(SMALL(AE346:AE1024,ROW()-ROW($AE$1027)+1),"")</f>
        <v>0</v>
      </c>
      <c r="AF1662">
        <f>IFERROR(SMALL(AF346:AF1024,ROW()-ROW($AF$1027)+1),"")</f>
        <v>0</v>
      </c>
      <c r="AG1662">
        <f>IFERROR(SMALL(AG346:AG1024,ROW()-ROW($AG$1027)+1),"")</f>
        <v>0</v>
      </c>
      <c r="AH1662">
        <f>IFERROR(SMALL(AH346:AH1024,ROW()-ROW($AH$1027)+1),"")</f>
        <v>0</v>
      </c>
      <c r="AI1662">
        <f>IFERROR(SMALL(AI346:AI1024,ROW()-ROW($AI$1027)+1),"")</f>
        <v>0</v>
      </c>
      <c r="AJ1662">
        <f>IFERROR(SMALL(AJ346:AJ1024,ROW()-ROW($AJ$1027)+1),"")</f>
        <v>0</v>
      </c>
      <c r="AM1662">
        <f>IFERROR(SMALL(AM346:AM1024,ROW()-ROW($AM$1027)+1),"")</f>
        <v>0</v>
      </c>
      <c r="AN1662">
        <f>IFERROR(SMALL(AN346:AN1024,ROW()-ROW($AN$1027)+1),"")</f>
        <v>0</v>
      </c>
      <c r="AO1662">
        <f>IFERROR(SMALL(AO346:AO1024,ROW()-ROW($AO$1027)+1),"")</f>
        <v>0</v>
      </c>
      <c r="AP1662">
        <f>IFERROR(SMALL(AP346:AP1024,ROW()-ROW($AP$1027)+1),"")</f>
        <v>0</v>
      </c>
      <c r="AQ1662">
        <f>IFERROR(SMALL(AQ346:AQ1024,ROW()-ROW($AQ$1027)+1),"")</f>
        <v>0</v>
      </c>
      <c r="AR1662">
        <f>IFERROR(SMALL(AR346:AR1024,ROW()-ROW($AR$1027)+1),"")</f>
        <v>0</v>
      </c>
      <c r="AS1662">
        <f>IFERROR(SMALL(AS346:AS1024,ROW()-ROW($AS$1027)+1),"")</f>
        <v>0</v>
      </c>
      <c r="AT1662">
        <f>IFERROR(SMALL(AT346:AT1024,ROW()-ROW($AT$1027)+1),"")</f>
        <v>0</v>
      </c>
      <c r="AU1662">
        <f>IFERROR(SMALL(AU346:AU1024,ROW()-ROW($AU$1027)+1),"")</f>
        <v>0</v>
      </c>
      <c r="AV1662">
        <f>IFERROR(SMALL(AV346:AV1024,ROW()-ROW($AV$1027)+1),"")</f>
        <v>0</v>
      </c>
      <c r="AW1662">
        <f>IFERROR(SMALL(AW346:AW1024,ROW()-ROW($AW$1027)+1),"")</f>
        <v>0</v>
      </c>
      <c r="AX1662">
        <f>IFERROR(SMALL(AX346:AX1024,ROW()-ROW($AX$1027)+1),"")</f>
        <v>0</v>
      </c>
      <c r="AY1662">
        <f>IFERROR(SMALL(AY346:AY1024,ROW()-ROW($AY$1027)+1),"")</f>
        <v>0</v>
      </c>
      <c r="AZ1662">
        <f>IFERROR(SMALL(AZ346:AZ1024,ROW()-ROW($AZ$1027)+1),"")</f>
        <v>0</v>
      </c>
      <c r="BA1662">
        <f>IFERROR(SMALL(BA346:BA1024,ROW()-ROW($BA$1027)+1),"")</f>
        <v>0</v>
      </c>
      <c r="BB1662">
        <f>IFERROR(SMALL(BB346:BB1024,ROW()-ROW($BB$1027)+1),"")</f>
        <v>0</v>
      </c>
      <c r="BC1662">
        <f>IFERROR(SMALL(BC346:BC1024,ROW()-ROW($BC$1027)+1),"")</f>
        <v>0</v>
      </c>
      <c r="BD1662">
        <f>IFERROR(SMALL(BD346:BD1024,ROW()-ROW($BD$1027)+1),"")</f>
        <v>0</v>
      </c>
      <c r="BE1662">
        <f>IFERROR(SMALL(BE346:BE1024,ROW()-ROW($BE$1027)+1),"")</f>
        <v>0</v>
      </c>
      <c r="BF1662">
        <f>IFERROR(SMALL(BF346:BF1024,ROW()-ROW($BF$1027)+1),"")</f>
        <v>0</v>
      </c>
      <c r="BG1662">
        <f>IFERROR(SMALL(BG346:BG1024,ROW()-ROW($BG$1027)+1),"")</f>
        <v>0</v>
      </c>
      <c r="BH1662">
        <f>IFERROR(SMALL(BH346:BH1024,ROW()-ROW($BH$1027)+1),"")</f>
        <v>0</v>
      </c>
      <c r="BI1662">
        <f>IFERROR(SMALL(BI346:BI1024,ROW()-ROW($BI$1027)+1),"")</f>
        <v>0</v>
      </c>
      <c r="BJ1662">
        <f>IFERROR(SMALL(BJ346:BJ1024,ROW()-ROW($BJ$1027)+1),"")</f>
        <v>0</v>
      </c>
      <c r="BK1662">
        <f>IFERROR(SMALL(BK346:BK1024,ROW()-ROW($BK$1027)+1),"")</f>
        <v>0</v>
      </c>
      <c r="BL1662">
        <f>IFERROR(SMALL(BL346:BL1024,ROW()-ROW($BL$1027)+1),"")</f>
        <v>0</v>
      </c>
      <c r="BM1662">
        <f>IFERROR(SMALL(BM346:BM1024,ROW()-ROW($BM$1027)+1),"")</f>
        <v>0</v>
      </c>
      <c r="BN1662">
        <f>IFERROR(SMALL(BN346:BN1024,ROW()-ROW($BN$1027)+1),"")</f>
        <v>0</v>
      </c>
      <c r="BO1662">
        <f>IFERROR(SMALL(BO346:BO1024,ROW()-ROW($BO$1027)+1),"")</f>
        <v>0</v>
      </c>
      <c r="BP1662">
        <f>IFERROR(SMALL(BP346:BP1024,ROW()-ROW($BP$1027)+1),"")</f>
        <v>0</v>
      </c>
      <c r="BQ1662">
        <f>IFERROR(SMALL(BQ346:BQ1024,ROW()-ROW($BQ$1027)+1),"")</f>
        <v>0</v>
      </c>
      <c r="BR1662">
        <f>IFERROR(SMALL(BR346:BR1024,ROW()-ROW($BR$1027)+1),"")</f>
        <v>0</v>
      </c>
    </row>
    <row r="1663" spans="5:70">
      <c r="E1663">
        <f>IFERROR(SMALL(E346:E1024,ROW()-ROW($E$1027)+1),"")</f>
        <v>0</v>
      </c>
      <c r="F1663">
        <f>IFERROR(SMALL(F346:F1024,ROW()-ROW($F$1027)+1),"")</f>
        <v>0</v>
      </c>
      <c r="G1663">
        <f>IFERROR(SMALL(G346:G1024,ROW()-ROW($G$1027)+1),"")</f>
        <v>0</v>
      </c>
      <c r="H1663">
        <f>IFERROR(SMALL(H346:H1024,ROW()-ROW($H$1027)+1),"")</f>
        <v>0</v>
      </c>
      <c r="I1663">
        <f>IFERROR(SMALL(I346:I1024,ROW()-ROW($I$1027)+1),"")</f>
        <v>0</v>
      </c>
      <c r="J1663">
        <f>IFERROR(SMALL(J346:J1024,ROW()-ROW($J$1027)+1),"")</f>
        <v>0</v>
      </c>
      <c r="K1663">
        <f>IFERROR(SMALL(K346:K1024,ROW()-ROW($K$1027)+1),"")</f>
        <v>0</v>
      </c>
      <c r="L1663">
        <f>IFERROR(SMALL(L346:L1024,ROW()-ROW($L$1027)+1),"")</f>
        <v>0</v>
      </c>
      <c r="M1663">
        <f>IFERROR(SMALL(M346:M1024,ROW()-ROW($M$1027)+1),"")</f>
        <v>0</v>
      </c>
      <c r="N1663">
        <f>IFERROR(SMALL(N346:N1024,ROW()-ROW($N$1027)+1),"")</f>
        <v>0</v>
      </c>
      <c r="O1663">
        <f>IFERROR(SMALL(O346:O1024,ROW()-ROW($O$1027)+1),"")</f>
        <v>0</v>
      </c>
      <c r="P1663">
        <f>IFERROR(SMALL(P346:P1024,ROW()-ROW($P$1027)+1),"")</f>
        <v>0</v>
      </c>
      <c r="Q1663">
        <f>IFERROR(SMALL(Q346:Q1024,ROW()-ROW($Q$1027)+1),"")</f>
        <v>0</v>
      </c>
      <c r="R1663">
        <f>IFERROR(SMALL(R346:R1024,ROW()-ROW($R$1027)+1),"")</f>
        <v>0</v>
      </c>
      <c r="S1663">
        <f>IFERROR(SMALL(S346:S1024,ROW()-ROW($S$1027)+1),"")</f>
        <v>0</v>
      </c>
      <c r="T1663">
        <f>IFERROR(SMALL(T346:T1024,ROW()-ROW($T$1027)+1),"")</f>
        <v>0</v>
      </c>
      <c r="U1663">
        <f>IFERROR(SMALL(U346:U1024,ROW()-ROW($U$1027)+1),"")</f>
        <v>0</v>
      </c>
      <c r="V1663">
        <f>IFERROR(SMALL(V346:V1024,ROW()-ROW($V$1027)+1),"")</f>
        <v>0</v>
      </c>
      <c r="W1663">
        <f>IFERROR(SMALL(W346:W1024,ROW()-ROW($W$1027)+1),"")</f>
        <v>0</v>
      </c>
      <c r="X1663">
        <f>IFERROR(SMALL(X346:X1024,ROW()-ROW($X$1027)+1),"")</f>
        <v>0</v>
      </c>
      <c r="Y1663">
        <f>IFERROR(SMALL(Y346:Y1024,ROW()-ROW($Y$1027)+1),"")</f>
        <v>0</v>
      </c>
      <c r="Z1663">
        <f>IFERROR(SMALL(Z346:Z1024,ROW()-ROW($Z$1027)+1),"")</f>
        <v>0</v>
      </c>
      <c r="AA1663">
        <f>IFERROR(SMALL(AA346:AA1024,ROW()-ROW($AA$1027)+1),"")</f>
        <v>0</v>
      </c>
      <c r="AB1663">
        <f>IFERROR(SMALL(AB346:AB1024,ROW()-ROW($AB$1027)+1),"")</f>
        <v>0</v>
      </c>
      <c r="AC1663">
        <f>IFERROR(SMALL(AC346:AC1024,ROW()-ROW($AC$1027)+1),"")</f>
        <v>0</v>
      </c>
      <c r="AD1663">
        <f>IFERROR(SMALL(AD346:AD1024,ROW()-ROW($AD$1027)+1),"")</f>
        <v>0</v>
      </c>
      <c r="AE1663">
        <f>IFERROR(SMALL(AE346:AE1024,ROW()-ROW($AE$1027)+1),"")</f>
        <v>0</v>
      </c>
      <c r="AF1663">
        <f>IFERROR(SMALL(AF346:AF1024,ROW()-ROW($AF$1027)+1),"")</f>
        <v>0</v>
      </c>
      <c r="AG1663">
        <f>IFERROR(SMALL(AG346:AG1024,ROW()-ROW($AG$1027)+1),"")</f>
        <v>0</v>
      </c>
      <c r="AH1663">
        <f>IFERROR(SMALL(AH346:AH1024,ROW()-ROW($AH$1027)+1),"")</f>
        <v>0</v>
      </c>
      <c r="AI1663">
        <f>IFERROR(SMALL(AI346:AI1024,ROW()-ROW($AI$1027)+1),"")</f>
        <v>0</v>
      </c>
      <c r="AJ1663">
        <f>IFERROR(SMALL(AJ346:AJ1024,ROW()-ROW($AJ$1027)+1),"")</f>
        <v>0</v>
      </c>
      <c r="AM1663">
        <f>IFERROR(SMALL(AM346:AM1024,ROW()-ROW($AM$1027)+1),"")</f>
        <v>0</v>
      </c>
      <c r="AN1663">
        <f>IFERROR(SMALL(AN346:AN1024,ROW()-ROW($AN$1027)+1),"")</f>
        <v>0</v>
      </c>
      <c r="AO1663">
        <f>IFERROR(SMALL(AO346:AO1024,ROW()-ROW($AO$1027)+1),"")</f>
        <v>0</v>
      </c>
      <c r="AP1663">
        <f>IFERROR(SMALL(AP346:AP1024,ROW()-ROW($AP$1027)+1),"")</f>
        <v>0</v>
      </c>
      <c r="AQ1663">
        <f>IFERROR(SMALL(AQ346:AQ1024,ROW()-ROW($AQ$1027)+1),"")</f>
        <v>0</v>
      </c>
      <c r="AR1663">
        <f>IFERROR(SMALL(AR346:AR1024,ROW()-ROW($AR$1027)+1),"")</f>
        <v>0</v>
      </c>
      <c r="AS1663">
        <f>IFERROR(SMALL(AS346:AS1024,ROW()-ROW($AS$1027)+1),"")</f>
        <v>0</v>
      </c>
      <c r="AT1663">
        <f>IFERROR(SMALL(AT346:AT1024,ROW()-ROW($AT$1027)+1),"")</f>
        <v>0</v>
      </c>
      <c r="AU1663">
        <f>IFERROR(SMALL(AU346:AU1024,ROW()-ROW($AU$1027)+1),"")</f>
        <v>0</v>
      </c>
      <c r="AV1663">
        <f>IFERROR(SMALL(AV346:AV1024,ROW()-ROW($AV$1027)+1),"")</f>
        <v>0</v>
      </c>
      <c r="AW1663">
        <f>IFERROR(SMALL(AW346:AW1024,ROW()-ROW($AW$1027)+1),"")</f>
        <v>0</v>
      </c>
      <c r="AX1663">
        <f>IFERROR(SMALL(AX346:AX1024,ROW()-ROW($AX$1027)+1),"")</f>
        <v>0</v>
      </c>
      <c r="AY1663">
        <f>IFERROR(SMALL(AY346:AY1024,ROW()-ROW($AY$1027)+1),"")</f>
        <v>0</v>
      </c>
      <c r="AZ1663">
        <f>IFERROR(SMALL(AZ346:AZ1024,ROW()-ROW($AZ$1027)+1),"")</f>
        <v>0</v>
      </c>
      <c r="BA1663">
        <f>IFERROR(SMALL(BA346:BA1024,ROW()-ROW($BA$1027)+1),"")</f>
        <v>0</v>
      </c>
      <c r="BB1663">
        <f>IFERROR(SMALL(BB346:BB1024,ROW()-ROW($BB$1027)+1),"")</f>
        <v>0</v>
      </c>
      <c r="BC1663">
        <f>IFERROR(SMALL(BC346:BC1024,ROW()-ROW($BC$1027)+1),"")</f>
        <v>0</v>
      </c>
      <c r="BD1663">
        <f>IFERROR(SMALL(BD346:BD1024,ROW()-ROW($BD$1027)+1),"")</f>
        <v>0</v>
      </c>
      <c r="BE1663">
        <f>IFERROR(SMALL(BE346:BE1024,ROW()-ROW($BE$1027)+1),"")</f>
        <v>0</v>
      </c>
      <c r="BF1663">
        <f>IFERROR(SMALL(BF346:BF1024,ROW()-ROW($BF$1027)+1),"")</f>
        <v>0</v>
      </c>
      <c r="BG1663">
        <f>IFERROR(SMALL(BG346:BG1024,ROW()-ROW($BG$1027)+1),"")</f>
        <v>0</v>
      </c>
      <c r="BH1663">
        <f>IFERROR(SMALL(BH346:BH1024,ROW()-ROW($BH$1027)+1),"")</f>
        <v>0</v>
      </c>
      <c r="BI1663">
        <f>IFERROR(SMALL(BI346:BI1024,ROW()-ROW($BI$1027)+1),"")</f>
        <v>0</v>
      </c>
      <c r="BJ1663">
        <f>IFERROR(SMALL(BJ346:BJ1024,ROW()-ROW($BJ$1027)+1),"")</f>
        <v>0</v>
      </c>
      <c r="BK1663">
        <f>IFERROR(SMALL(BK346:BK1024,ROW()-ROW($BK$1027)+1),"")</f>
        <v>0</v>
      </c>
      <c r="BL1663">
        <f>IFERROR(SMALL(BL346:BL1024,ROW()-ROW($BL$1027)+1),"")</f>
        <v>0</v>
      </c>
      <c r="BM1663">
        <f>IFERROR(SMALL(BM346:BM1024,ROW()-ROW($BM$1027)+1),"")</f>
        <v>0</v>
      </c>
      <c r="BN1663">
        <f>IFERROR(SMALL(BN346:BN1024,ROW()-ROW($BN$1027)+1),"")</f>
        <v>0</v>
      </c>
      <c r="BO1663">
        <f>IFERROR(SMALL(BO346:BO1024,ROW()-ROW($BO$1027)+1),"")</f>
        <v>0</v>
      </c>
      <c r="BP1663">
        <f>IFERROR(SMALL(BP346:BP1024,ROW()-ROW($BP$1027)+1),"")</f>
        <v>0</v>
      </c>
      <c r="BQ1663">
        <f>IFERROR(SMALL(BQ346:BQ1024,ROW()-ROW($BQ$1027)+1),"")</f>
        <v>0</v>
      </c>
      <c r="BR1663">
        <f>IFERROR(SMALL(BR346:BR1024,ROW()-ROW($BR$1027)+1),"")</f>
        <v>0</v>
      </c>
    </row>
    <row r="1664" spans="5:70">
      <c r="E1664">
        <f>IFERROR(SMALL(E346:E1024,ROW()-ROW($E$1027)+1),"")</f>
        <v>0</v>
      </c>
      <c r="F1664">
        <f>IFERROR(SMALL(F346:F1024,ROW()-ROW($F$1027)+1),"")</f>
        <v>0</v>
      </c>
      <c r="G1664">
        <f>IFERROR(SMALL(G346:G1024,ROW()-ROW($G$1027)+1),"")</f>
        <v>0</v>
      </c>
      <c r="H1664">
        <f>IFERROR(SMALL(H346:H1024,ROW()-ROW($H$1027)+1),"")</f>
        <v>0</v>
      </c>
      <c r="I1664">
        <f>IFERROR(SMALL(I346:I1024,ROW()-ROW($I$1027)+1),"")</f>
        <v>0</v>
      </c>
      <c r="J1664">
        <f>IFERROR(SMALL(J346:J1024,ROW()-ROW($J$1027)+1),"")</f>
        <v>0</v>
      </c>
      <c r="K1664">
        <f>IFERROR(SMALL(K346:K1024,ROW()-ROW($K$1027)+1),"")</f>
        <v>0</v>
      </c>
      <c r="L1664">
        <f>IFERROR(SMALL(L346:L1024,ROW()-ROW($L$1027)+1),"")</f>
        <v>0</v>
      </c>
      <c r="M1664">
        <f>IFERROR(SMALL(M346:M1024,ROW()-ROW($M$1027)+1),"")</f>
        <v>0</v>
      </c>
      <c r="N1664">
        <f>IFERROR(SMALL(N346:N1024,ROW()-ROW($N$1027)+1),"")</f>
        <v>0</v>
      </c>
      <c r="O1664">
        <f>IFERROR(SMALL(O346:O1024,ROW()-ROW($O$1027)+1),"")</f>
        <v>0</v>
      </c>
      <c r="P1664">
        <f>IFERROR(SMALL(P346:P1024,ROW()-ROW($P$1027)+1),"")</f>
        <v>0</v>
      </c>
      <c r="Q1664">
        <f>IFERROR(SMALL(Q346:Q1024,ROW()-ROW($Q$1027)+1),"")</f>
        <v>0</v>
      </c>
      <c r="R1664">
        <f>IFERROR(SMALL(R346:R1024,ROW()-ROW($R$1027)+1),"")</f>
        <v>0</v>
      </c>
      <c r="S1664">
        <f>IFERROR(SMALL(S346:S1024,ROW()-ROW($S$1027)+1),"")</f>
        <v>0</v>
      </c>
      <c r="T1664">
        <f>IFERROR(SMALL(T346:T1024,ROW()-ROW($T$1027)+1),"")</f>
        <v>0</v>
      </c>
      <c r="U1664">
        <f>IFERROR(SMALL(U346:U1024,ROW()-ROW($U$1027)+1),"")</f>
        <v>0</v>
      </c>
      <c r="V1664">
        <f>IFERROR(SMALL(V346:V1024,ROW()-ROW($V$1027)+1),"")</f>
        <v>0</v>
      </c>
      <c r="W1664">
        <f>IFERROR(SMALL(W346:W1024,ROW()-ROW($W$1027)+1),"")</f>
        <v>0</v>
      </c>
      <c r="X1664">
        <f>IFERROR(SMALL(X346:X1024,ROW()-ROW($X$1027)+1),"")</f>
        <v>0</v>
      </c>
      <c r="Y1664">
        <f>IFERROR(SMALL(Y346:Y1024,ROW()-ROW($Y$1027)+1),"")</f>
        <v>0</v>
      </c>
      <c r="Z1664">
        <f>IFERROR(SMALL(Z346:Z1024,ROW()-ROW($Z$1027)+1),"")</f>
        <v>0</v>
      </c>
      <c r="AA1664">
        <f>IFERROR(SMALL(AA346:AA1024,ROW()-ROW($AA$1027)+1),"")</f>
        <v>0</v>
      </c>
      <c r="AB1664">
        <f>IFERROR(SMALL(AB346:AB1024,ROW()-ROW($AB$1027)+1),"")</f>
        <v>0</v>
      </c>
      <c r="AC1664">
        <f>IFERROR(SMALL(AC346:AC1024,ROW()-ROW($AC$1027)+1),"")</f>
        <v>0</v>
      </c>
      <c r="AD1664">
        <f>IFERROR(SMALL(AD346:AD1024,ROW()-ROW($AD$1027)+1),"")</f>
        <v>0</v>
      </c>
      <c r="AE1664">
        <f>IFERROR(SMALL(AE346:AE1024,ROW()-ROW($AE$1027)+1),"")</f>
        <v>0</v>
      </c>
      <c r="AF1664">
        <f>IFERROR(SMALL(AF346:AF1024,ROW()-ROW($AF$1027)+1),"")</f>
        <v>0</v>
      </c>
      <c r="AG1664">
        <f>IFERROR(SMALL(AG346:AG1024,ROW()-ROW($AG$1027)+1),"")</f>
        <v>0</v>
      </c>
      <c r="AH1664">
        <f>IFERROR(SMALL(AH346:AH1024,ROW()-ROW($AH$1027)+1),"")</f>
        <v>0</v>
      </c>
      <c r="AI1664">
        <f>IFERROR(SMALL(AI346:AI1024,ROW()-ROW($AI$1027)+1),"")</f>
        <v>0</v>
      </c>
      <c r="AJ1664">
        <f>IFERROR(SMALL(AJ346:AJ1024,ROW()-ROW($AJ$1027)+1),"")</f>
        <v>0</v>
      </c>
      <c r="AM1664">
        <f>IFERROR(SMALL(AM346:AM1024,ROW()-ROW($AM$1027)+1),"")</f>
        <v>0</v>
      </c>
      <c r="AN1664">
        <f>IFERROR(SMALL(AN346:AN1024,ROW()-ROW($AN$1027)+1),"")</f>
        <v>0</v>
      </c>
      <c r="AO1664">
        <f>IFERROR(SMALL(AO346:AO1024,ROW()-ROW($AO$1027)+1),"")</f>
        <v>0</v>
      </c>
      <c r="AP1664">
        <f>IFERROR(SMALL(AP346:AP1024,ROW()-ROW($AP$1027)+1),"")</f>
        <v>0</v>
      </c>
      <c r="AQ1664">
        <f>IFERROR(SMALL(AQ346:AQ1024,ROW()-ROW($AQ$1027)+1),"")</f>
        <v>0</v>
      </c>
      <c r="AR1664">
        <f>IFERROR(SMALL(AR346:AR1024,ROW()-ROW($AR$1027)+1),"")</f>
        <v>0</v>
      </c>
      <c r="AS1664">
        <f>IFERROR(SMALL(AS346:AS1024,ROW()-ROW($AS$1027)+1),"")</f>
        <v>0</v>
      </c>
      <c r="AT1664">
        <f>IFERROR(SMALL(AT346:AT1024,ROW()-ROW($AT$1027)+1),"")</f>
        <v>0</v>
      </c>
      <c r="AU1664">
        <f>IFERROR(SMALL(AU346:AU1024,ROW()-ROW($AU$1027)+1),"")</f>
        <v>0</v>
      </c>
      <c r="AV1664">
        <f>IFERROR(SMALL(AV346:AV1024,ROW()-ROW($AV$1027)+1),"")</f>
        <v>0</v>
      </c>
      <c r="AW1664">
        <f>IFERROR(SMALL(AW346:AW1024,ROW()-ROW($AW$1027)+1),"")</f>
        <v>0</v>
      </c>
      <c r="AX1664">
        <f>IFERROR(SMALL(AX346:AX1024,ROW()-ROW($AX$1027)+1),"")</f>
        <v>0</v>
      </c>
      <c r="AY1664">
        <f>IFERROR(SMALL(AY346:AY1024,ROW()-ROW($AY$1027)+1),"")</f>
        <v>0</v>
      </c>
      <c r="AZ1664">
        <f>IFERROR(SMALL(AZ346:AZ1024,ROW()-ROW($AZ$1027)+1),"")</f>
        <v>0</v>
      </c>
      <c r="BA1664">
        <f>IFERROR(SMALL(BA346:BA1024,ROW()-ROW($BA$1027)+1),"")</f>
        <v>0</v>
      </c>
      <c r="BB1664">
        <f>IFERROR(SMALL(BB346:BB1024,ROW()-ROW($BB$1027)+1),"")</f>
        <v>0</v>
      </c>
      <c r="BC1664">
        <f>IFERROR(SMALL(BC346:BC1024,ROW()-ROW($BC$1027)+1),"")</f>
        <v>0</v>
      </c>
      <c r="BD1664">
        <f>IFERROR(SMALL(BD346:BD1024,ROW()-ROW($BD$1027)+1),"")</f>
        <v>0</v>
      </c>
      <c r="BE1664">
        <f>IFERROR(SMALL(BE346:BE1024,ROW()-ROW($BE$1027)+1),"")</f>
        <v>0</v>
      </c>
      <c r="BF1664">
        <f>IFERROR(SMALL(BF346:BF1024,ROW()-ROW($BF$1027)+1),"")</f>
        <v>0</v>
      </c>
      <c r="BG1664">
        <f>IFERROR(SMALL(BG346:BG1024,ROW()-ROW($BG$1027)+1),"")</f>
        <v>0</v>
      </c>
      <c r="BH1664">
        <f>IFERROR(SMALL(BH346:BH1024,ROW()-ROW($BH$1027)+1),"")</f>
        <v>0</v>
      </c>
      <c r="BI1664">
        <f>IFERROR(SMALL(BI346:BI1024,ROW()-ROW($BI$1027)+1),"")</f>
        <v>0</v>
      </c>
      <c r="BJ1664">
        <f>IFERROR(SMALL(BJ346:BJ1024,ROW()-ROW($BJ$1027)+1),"")</f>
        <v>0</v>
      </c>
      <c r="BK1664">
        <f>IFERROR(SMALL(BK346:BK1024,ROW()-ROW($BK$1027)+1),"")</f>
        <v>0</v>
      </c>
      <c r="BL1664">
        <f>IFERROR(SMALL(BL346:BL1024,ROW()-ROW($BL$1027)+1),"")</f>
        <v>0</v>
      </c>
      <c r="BM1664">
        <f>IFERROR(SMALL(BM346:BM1024,ROW()-ROW($BM$1027)+1),"")</f>
        <v>0</v>
      </c>
      <c r="BN1664">
        <f>IFERROR(SMALL(BN346:BN1024,ROW()-ROW($BN$1027)+1),"")</f>
        <v>0</v>
      </c>
      <c r="BO1664">
        <f>IFERROR(SMALL(BO346:BO1024,ROW()-ROW($BO$1027)+1),"")</f>
        <v>0</v>
      </c>
      <c r="BP1664">
        <f>IFERROR(SMALL(BP346:BP1024,ROW()-ROW($BP$1027)+1),"")</f>
        <v>0</v>
      </c>
      <c r="BQ1664">
        <f>IFERROR(SMALL(BQ346:BQ1024,ROW()-ROW($BQ$1027)+1),"")</f>
        <v>0</v>
      </c>
      <c r="BR1664">
        <f>IFERROR(SMALL(BR346:BR1024,ROW()-ROW($BR$1027)+1),"")</f>
        <v>0</v>
      </c>
    </row>
    <row r="1665" spans="5:70">
      <c r="E1665">
        <f>IFERROR(SMALL(E346:E1024,ROW()-ROW($E$1027)+1),"")</f>
        <v>0</v>
      </c>
      <c r="F1665">
        <f>IFERROR(SMALL(F346:F1024,ROW()-ROW($F$1027)+1),"")</f>
        <v>0</v>
      </c>
      <c r="G1665">
        <f>IFERROR(SMALL(G346:G1024,ROW()-ROW($G$1027)+1),"")</f>
        <v>0</v>
      </c>
      <c r="H1665">
        <f>IFERROR(SMALL(H346:H1024,ROW()-ROW($H$1027)+1),"")</f>
        <v>0</v>
      </c>
      <c r="I1665">
        <f>IFERROR(SMALL(I346:I1024,ROW()-ROW($I$1027)+1),"")</f>
        <v>0</v>
      </c>
      <c r="J1665">
        <f>IFERROR(SMALL(J346:J1024,ROW()-ROW($J$1027)+1),"")</f>
        <v>0</v>
      </c>
      <c r="K1665">
        <f>IFERROR(SMALL(K346:K1024,ROW()-ROW($K$1027)+1),"")</f>
        <v>0</v>
      </c>
      <c r="L1665">
        <f>IFERROR(SMALL(L346:L1024,ROW()-ROW($L$1027)+1),"")</f>
        <v>0</v>
      </c>
      <c r="M1665">
        <f>IFERROR(SMALL(M346:M1024,ROW()-ROW($M$1027)+1),"")</f>
        <v>0</v>
      </c>
      <c r="N1665">
        <f>IFERROR(SMALL(N346:N1024,ROW()-ROW($N$1027)+1),"")</f>
        <v>0</v>
      </c>
      <c r="O1665">
        <f>IFERROR(SMALL(O346:O1024,ROW()-ROW($O$1027)+1),"")</f>
        <v>0</v>
      </c>
      <c r="P1665">
        <f>IFERROR(SMALL(P346:P1024,ROW()-ROW($P$1027)+1),"")</f>
        <v>0</v>
      </c>
      <c r="Q1665">
        <f>IFERROR(SMALL(Q346:Q1024,ROW()-ROW($Q$1027)+1),"")</f>
        <v>0</v>
      </c>
      <c r="R1665">
        <f>IFERROR(SMALL(R346:R1024,ROW()-ROW($R$1027)+1),"")</f>
        <v>0</v>
      </c>
      <c r="S1665">
        <f>IFERROR(SMALL(S346:S1024,ROW()-ROW($S$1027)+1),"")</f>
        <v>0</v>
      </c>
      <c r="T1665">
        <f>IFERROR(SMALL(T346:T1024,ROW()-ROW($T$1027)+1),"")</f>
        <v>0</v>
      </c>
      <c r="U1665">
        <f>IFERROR(SMALL(U346:U1024,ROW()-ROW($U$1027)+1),"")</f>
        <v>0</v>
      </c>
      <c r="V1665">
        <f>IFERROR(SMALL(V346:V1024,ROW()-ROW($V$1027)+1),"")</f>
        <v>0</v>
      </c>
      <c r="W1665">
        <f>IFERROR(SMALL(W346:W1024,ROW()-ROW($W$1027)+1),"")</f>
        <v>0</v>
      </c>
      <c r="X1665">
        <f>IFERROR(SMALL(X346:X1024,ROW()-ROW($X$1027)+1),"")</f>
        <v>0</v>
      </c>
      <c r="Y1665">
        <f>IFERROR(SMALL(Y346:Y1024,ROW()-ROW($Y$1027)+1),"")</f>
        <v>0</v>
      </c>
      <c r="Z1665">
        <f>IFERROR(SMALL(Z346:Z1024,ROW()-ROW($Z$1027)+1),"")</f>
        <v>0</v>
      </c>
      <c r="AA1665">
        <f>IFERROR(SMALL(AA346:AA1024,ROW()-ROW($AA$1027)+1),"")</f>
        <v>0</v>
      </c>
      <c r="AB1665">
        <f>IFERROR(SMALL(AB346:AB1024,ROW()-ROW($AB$1027)+1),"")</f>
        <v>0</v>
      </c>
      <c r="AC1665">
        <f>IFERROR(SMALL(AC346:AC1024,ROW()-ROW($AC$1027)+1),"")</f>
        <v>0</v>
      </c>
      <c r="AD1665">
        <f>IFERROR(SMALL(AD346:AD1024,ROW()-ROW($AD$1027)+1),"")</f>
        <v>0</v>
      </c>
      <c r="AE1665">
        <f>IFERROR(SMALL(AE346:AE1024,ROW()-ROW($AE$1027)+1),"")</f>
        <v>0</v>
      </c>
      <c r="AF1665">
        <f>IFERROR(SMALL(AF346:AF1024,ROW()-ROW($AF$1027)+1),"")</f>
        <v>0</v>
      </c>
      <c r="AG1665">
        <f>IFERROR(SMALL(AG346:AG1024,ROW()-ROW($AG$1027)+1),"")</f>
        <v>0</v>
      </c>
      <c r="AH1665">
        <f>IFERROR(SMALL(AH346:AH1024,ROW()-ROW($AH$1027)+1),"")</f>
        <v>0</v>
      </c>
      <c r="AI1665">
        <f>IFERROR(SMALL(AI346:AI1024,ROW()-ROW($AI$1027)+1),"")</f>
        <v>0</v>
      </c>
      <c r="AJ1665">
        <f>IFERROR(SMALL(AJ346:AJ1024,ROW()-ROW($AJ$1027)+1),"")</f>
        <v>0</v>
      </c>
      <c r="AM1665">
        <f>IFERROR(SMALL(AM346:AM1024,ROW()-ROW($AM$1027)+1),"")</f>
        <v>0</v>
      </c>
      <c r="AN1665">
        <f>IFERROR(SMALL(AN346:AN1024,ROW()-ROW($AN$1027)+1),"")</f>
        <v>0</v>
      </c>
      <c r="AO1665">
        <f>IFERROR(SMALL(AO346:AO1024,ROW()-ROW($AO$1027)+1),"")</f>
        <v>0</v>
      </c>
      <c r="AP1665">
        <f>IFERROR(SMALL(AP346:AP1024,ROW()-ROW($AP$1027)+1),"")</f>
        <v>0</v>
      </c>
      <c r="AQ1665">
        <f>IFERROR(SMALL(AQ346:AQ1024,ROW()-ROW($AQ$1027)+1),"")</f>
        <v>0</v>
      </c>
      <c r="AR1665">
        <f>IFERROR(SMALL(AR346:AR1024,ROW()-ROW($AR$1027)+1),"")</f>
        <v>0</v>
      </c>
      <c r="AS1665">
        <f>IFERROR(SMALL(AS346:AS1024,ROW()-ROW($AS$1027)+1),"")</f>
        <v>0</v>
      </c>
      <c r="AT1665">
        <f>IFERROR(SMALL(AT346:AT1024,ROW()-ROW($AT$1027)+1),"")</f>
        <v>0</v>
      </c>
      <c r="AU1665">
        <f>IFERROR(SMALL(AU346:AU1024,ROW()-ROW($AU$1027)+1),"")</f>
        <v>0</v>
      </c>
      <c r="AV1665">
        <f>IFERROR(SMALL(AV346:AV1024,ROW()-ROW($AV$1027)+1),"")</f>
        <v>0</v>
      </c>
      <c r="AW1665">
        <f>IFERROR(SMALL(AW346:AW1024,ROW()-ROW($AW$1027)+1),"")</f>
        <v>0</v>
      </c>
      <c r="AX1665">
        <f>IFERROR(SMALL(AX346:AX1024,ROW()-ROW($AX$1027)+1),"")</f>
        <v>0</v>
      </c>
      <c r="AY1665">
        <f>IFERROR(SMALL(AY346:AY1024,ROW()-ROW($AY$1027)+1),"")</f>
        <v>0</v>
      </c>
      <c r="AZ1665">
        <f>IFERROR(SMALL(AZ346:AZ1024,ROW()-ROW($AZ$1027)+1),"")</f>
        <v>0</v>
      </c>
      <c r="BA1665">
        <f>IFERROR(SMALL(BA346:BA1024,ROW()-ROW($BA$1027)+1),"")</f>
        <v>0</v>
      </c>
      <c r="BB1665">
        <f>IFERROR(SMALL(BB346:BB1024,ROW()-ROW($BB$1027)+1),"")</f>
        <v>0</v>
      </c>
      <c r="BC1665">
        <f>IFERROR(SMALL(BC346:BC1024,ROW()-ROW($BC$1027)+1),"")</f>
        <v>0</v>
      </c>
      <c r="BD1665">
        <f>IFERROR(SMALL(BD346:BD1024,ROW()-ROW($BD$1027)+1),"")</f>
        <v>0</v>
      </c>
      <c r="BE1665">
        <f>IFERROR(SMALL(BE346:BE1024,ROW()-ROW($BE$1027)+1),"")</f>
        <v>0</v>
      </c>
      <c r="BF1665">
        <f>IFERROR(SMALL(BF346:BF1024,ROW()-ROW($BF$1027)+1),"")</f>
        <v>0</v>
      </c>
      <c r="BG1665">
        <f>IFERROR(SMALL(BG346:BG1024,ROW()-ROW($BG$1027)+1),"")</f>
        <v>0</v>
      </c>
      <c r="BH1665">
        <f>IFERROR(SMALL(BH346:BH1024,ROW()-ROW($BH$1027)+1),"")</f>
        <v>0</v>
      </c>
      <c r="BI1665">
        <f>IFERROR(SMALL(BI346:BI1024,ROW()-ROW($BI$1027)+1),"")</f>
        <v>0</v>
      </c>
      <c r="BJ1665">
        <f>IFERROR(SMALL(BJ346:BJ1024,ROW()-ROW($BJ$1027)+1),"")</f>
        <v>0</v>
      </c>
      <c r="BK1665">
        <f>IFERROR(SMALL(BK346:BK1024,ROW()-ROW($BK$1027)+1),"")</f>
        <v>0</v>
      </c>
      <c r="BL1665">
        <f>IFERROR(SMALL(BL346:BL1024,ROW()-ROW($BL$1027)+1),"")</f>
        <v>0</v>
      </c>
      <c r="BM1665">
        <f>IFERROR(SMALL(BM346:BM1024,ROW()-ROW($BM$1027)+1),"")</f>
        <v>0</v>
      </c>
      <c r="BN1665">
        <f>IFERROR(SMALL(BN346:BN1024,ROW()-ROW($BN$1027)+1),"")</f>
        <v>0</v>
      </c>
      <c r="BO1665">
        <f>IFERROR(SMALL(BO346:BO1024,ROW()-ROW($BO$1027)+1),"")</f>
        <v>0</v>
      </c>
      <c r="BP1665">
        <f>IFERROR(SMALL(BP346:BP1024,ROW()-ROW($BP$1027)+1),"")</f>
        <v>0</v>
      </c>
      <c r="BQ1665">
        <f>IFERROR(SMALL(BQ346:BQ1024,ROW()-ROW($BQ$1027)+1),"")</f>
        <v>0</v>
      </c>
      <c r="BR1665">
        <f>IFERROR(SMALL(BR346:BR1024,ROW()-ROW($BR$1027)+1),"")</f>
        <v>0</v>
      </c>
    </row>
    <row r="1666" spans="5:70">
      <c r="E1666">
        <f>IFERROR(SMALL(E346:E1024,ROW()-ROW($E$1027)+1),"")</f>
        <v>0</v>
      </c>
      <c r="F1666">
        <f>IFERROR(SMALL(F346:F1024,ROW()-ROW($F$1027)+1),"")</f>
        <v>0</v>
      </c>
      <c r="G1666">
        <f>IFERROR(SMALL(G346:G1024,ROW()-ROW($G$1027)+1),"")</f>
        <v>0</v>
      </c>
      <c r="H1666">
        <f>IFERROR(SMALL(H346:H1024,ROW()-ROW($H$1027)+1),"")</f>
        <v>0</v>
      </c>
      <c r="I1666">
        <f>IFERROR(SMALL(I346:I1024,ROW()-ROW($I$1027)+1),"")</f>
        <v>0</v>
      </c>
      <c r="J1666">
        <f>IFERROR(SMALL(J346:J1024,ROW()-ROW($J$1027)+1),"")</f>
        <v>0</v>
      </c>
      <c r="K1666">
        <f>IFERROR(SMALL(K346:K1024,ROW()-ROW($K$1027)+1),"")</f>
        <v>0</v>
      </c>
      <c r="L1666">
        <f>IFERROR(SMALL(L346:L1024,ROW()-ROW($L$1027)+1),"")</f>
        <v>0</v>
      </c>
      <c r="M1666">
        <f>IFERROR(SMALL(M346:M1024,ROW()-ROW($M$1027)+1),"")</f>
        <v>0</v>
      </c>
      <c r="N1666">
        <f>IFERROR(SMALL(N346:N1024,ROW()-ROW($N$1027)+1),"")</f>
        <v>0</v>
      </c>
      <c r="O1666">
        <f>IFERROR(SMALL(O346:O1024,ROW()-ROW($O$1027)+1),"")</f>
        <v>0</v>
      </c>
      <c r="P1666">
        <f>IFERROR(SMALL(P346:P1024,ROW()-ROW($P$1027)+1),"")</f>
        <v>0</v>
      </c>
      <c r="Q1666">
        <f>IFERROR(SMALL(Q346:Q1024,ROW()-ROW($Q$1027)+1),"")</f>
        <v>0</v>
      </c>
      <c r="R1666">
        <f>IFERROR(SMALL(R346:R1024,ROW()-ROW($R$1027)+1),"")</f>
        <v>0</v>
      </c>
      <c r="S1666">
        <f>IFERROR(SMALL(S346:S1024,ROW()-ROW($S$1027)+1),"")</f>
        <v>0</v>
      </c>
      <c r="T1666">
        <f>IFERROR(SMALL(T346:T1024,ROW()-ROW($T$1027)+1),"")</f>
        <v>0</v>
      </c>
      <c r="U1666">
        <f>IFERROR(SMALL(U346:U1024,ROW()-ROW($U$1027)+1),"")</f>
        <v>0</v>
      </c>
      <c r="V1666">
        <f>IFERROR(SMALL(V346:V1024,ROW()-ROW($V$1027)+1),"")</f>
        <v>0</v>
      </c>
      <c r="W1666">
        <f>IFERROR(SMALL(W346:W1024,ROW()-ROW($W$1027)+1),"")</f>
        <v>0</v>
      </c>
      <c r="X1666">
        <f>IFERROR(SMALL(X346:X1024,ROW()-ROW($X$1027)+1),"")</f>
        <v>0</v>
      </c>
      <c r="Y1666">
        <f>IFERROR(SMALL(Y346:Y1024,ROW()-ROW($Y$1027)+1),"")</f>
        <v>0</v>
      </c>
      <c r="Z1666">
        <f>IFERROR(SMALL(Z346:Z1024,ROW()-ROW($Z$1027)+1),"")</f>
        <v>0</v>
      </c>
      <c r="AA1666">
        <f>IFERROR(SMALL(AA346:AA1024,ROW()-ROW($AA$1027)+1),"")</f>
        <v>0</v>
      </c>
      <c r="AB1666">
        <f>IFERROR(SMALL(AB346:AB1024,ROW()-ROW($AB$1027)+1),"")</f>
        <v>0</v>
      </c>
      <c r="AC1666">
        <f>IFERROR(SMALL(AC346:AC1024,ROW()-ROW($AC$1027)+1),"")</f>
        <v>0</v>
      </c>
      <c r="AD1666">
        <f>IFERROR(SMALL(AD346:AD1024,ROW()-ROW($AD$1027)+1),"")</f>
        <v>0</v>
      </c>
      <c r="AE1666">
        <f>IFERROR(SMALL(AE346:AE1024,ROW()-ROW($AE$1027)+1),"")</f>
        <v>0</v>
      </c>
      <c r="AF1666">
        <f>IFERROR(SMALL(AF346:AF1024,ROW()-ROW($AF$1027)+1),"")</f>
        <v>0</v>
      </c>
      <c r="AG1666">
        <f>IFERROR(SMALL(AG346:AG1024,ROW()-ROW($AG$1027)+1),"")</f>
        <v>0</v>
      </c>
      <c r="AH1666">
        <f>IFERROR(SMALL(AH346:AH1024,ROW()-ROW($AH$1027)+1),"")</f>
        <v>0</v>
      </c>
      <c r="AI1666">
        <f>IFERROR(SMALL(AI346:AI1024,ROW()-ROW($AI$1027)+1),"")</f>
        <v>0</v>
      </c>
      <c r="AJ1666">
        <f>IFERROR(SMALL(AJ346:AJ1024,ROW()-ROW($AJ$1027)+1),"")</f>
        <v>0</v>
      </c>
      <c r="AM1666">
        <f>IFERROR(SMALL(AM346:AM1024,ROW()-ROW($AM$1027)+1),"")</f>
        <v>0</v>
      </c>
      <c r="AN1666">
        <f>IFERROR(SMALL(AN346:AN1024,ROW()-ROW($AN$1027)+1),"")</f>
        <v>0</v>
      </c>
      <c r="AO1666">
        <f>IFERROR(SMALL(AO346:AO1024,ROW()-ROW($AO$1027)+1),"")</f>
        <v>0</v>
      </c>
      <c r="AP1666">
        <f>IFERROR(SMALL(AP346:AP1024,ROW()-ROW($AP$1027)+1),"")</f>
        <v>0</v>
      </c>
      <c r="AQ1666">
        <f>IFERROR(SMALL(AQ346:AQ1024,ROW()-ROW($AQ$1027)+1),"")</f>
        <v>0</v>
      </c>
      <c r="AR1666">
        <f>IFERROR(SMALL(AR346:AR1024,ROW()-ROW($AR$1027)+1),"")</f>
        <v>0</v>
      </c>
      <c r="AS1666">
        <f>IFERROR(SMALL(AS346:AS1024,ROW()-ROW($AS$1027)+1),"")</f>
        <v>0</v>
      </c>
      <c r="AT1666">
        <f>IFERROR(SMALL(AT346:AT1024,ROW()-ROW($AT$1027)+1),"")</f>
        <v>0</v>
      </c>
      <c r="AU1666">
        <f>IFERROR(SMALL(AU346:AU1024,ROW()-ROW($AU$1027)+1),"")</f>
        <v>0</v>
      </c>
      <c r="AV1666">
        <f>IFERROR(SMALL(AV346:AV1024,ROW()-ROW($AV$1027)+1),"")</f>
        <v>0</v>
      </c>
      <c r="AW1666">
        <f>IFERROR(SMALL(AW346:AW1024,ROW()-ROW($AW$1027)+1),"")</f>
        <v>0</v>
      </c>
      <c r="AX1666">
        <f>IFERROR(SMALL(AX346:AX1024,ROW()-ROW($AX$1027)+1),"")</f>
        <v>0</v>
      </c>
      <c r="AY1666">
        <f>IFERROR(SMALL(AY346:AY1024,ROW()-ROW($AY$1027)+1),"")</f>
        <v>0</v>
      </c>
      <c r="AZ1666">
        <f>IFERROR(SMALL(AZ346:AZ1024,ROW()-ROW($AZ$1027)+1),"")</f>
        <v>0</v>
      </c>
      <c r="BA1666">
        <f>IFERROR(SMALL(BA346:BA1024,ROW()-ROW($BA$1027)+1),"")</f>
        <v>0</v>
      </c>
      <c r="BB1666">
        <f>IFERROR(SMALL(BB346:BB1024,ROW()-ROW($BB$1027)+1),"")</f>
        <v>0</v>
      </c>
      <c r="BC1666">
        <f>IFERROR(SMALL(BC346:BC1024,ROW()-ROW($BC$1027)+1),"")</f>
        <v>0</v>
      </c>
      <c r="BD1666">
        <f>IFERROR(SMALL(BD346:BD1024,ROW()-ROW($BD$1027)+1),"")</f>
        <v>0</v>
      </c>
      <c r="BE1666">
        <f>IFERROR(SMALL(BE346:BE1024,ROW()-ROW($BE$1027)+1),"")</f>
        <v>0</v>
      </c>
      <c r="BF1666">
        <f>IFERROR(SMALL(BF346:BF1024,ROW()-ROW($BF$1027)+1),"")</f>
        <v>0</v>
      </c>
      <c r="BG1666">
        <f>IFERROR(SMALL(BG346:BG1024,ROW()-ROW($BG$1027)+1),"")</f>
        <v>0</v>
      </c>
      <c r="BH1666">
        <f>IFERROR(SMALL(BH346:BH1024,ROW()-ROW($BH$1027)+1),"")</f>
        <v>0</v>
      </c>
      <c r="BI1666">
        <f>IFERROR(SMALL(BI346:BI1024,ROW()-ROW($BI$1027)+1),"")</f>
        <v>0</v>
      </c>
      <c r="BJ1666">
        <f>IFERROR(SMALL(BJ346:BJ1024,ROW()-ROW($BJ$1027)+1),"")</f>
        <v>0</v>
      </c>
      <c r="BK1666">
        <f>IFERROR(SMALL(BK346:BK1024,ROW()-ROW($BK$1027)+1),"")</f>
        <v>0</v>
      </c>
      <c r="BL1666">
        <f>IFERROR(SMALL(BL346:BL1024,ROW()-ROW($BL$1027)+1),"")</f>
        <v>0</v>
      </c>
      <c r="BM1666">
        <f>IFERROR(SMALL(BM346:BM1024,ROW()-ROW($BM$1027)+1),"")</f>
        <v>0</v>
      </c>
      <c r="BN1666">
        <f>IFERROR(SMALL(BN346:BN1024,ROW()-ROW($BN$1027)+1),"")</f>
        <v>0</v>
      </c>
      <c r="BO1666">
        <f>IFERROR(SMALL(BO346:BO1024,ROW()-ROW($BO$1027)+1),"")</f>
        <v>0</v>
      </c>
      <c r="BP1666">
        <f>IFERROR(SMALL(BP346:BP1024,ROW()-ROW($BP$1027)+1),"")</f>
        <v>0</v>
      </c>
      <c r="BQ1666">
        <f>IFERROR(SMALL(BQ346:BQ1024,ROW()-ROW($BQ$1027)+1),"")</f>
        <v>0</v>
      </c>
      <c r="BR1666">
        <f>IFERROR(SMALL(BR346:BR1024,ROW()-ROW($BR$1027)+1),"")</f>
        <v>0</v>
      </c>
    </row>
    <row r="1667" spans="5:70">
      <c r="E1667">
        <f>IFERROR(SMALL(E346:E1024,ROW()-ROW($E$1027)+1),"")</f>
        <v>0</v>
      </c>
      <c r="F1667">
        <f>IFERROR(SMALL(F346:F1024,ROW()-ROW($F$1027)+1),"")</f>
        <v>0</v>
      </c>
      <c r="G1667">
        <f>IFERROR(SMALL(G346:G1024,ROW()-ROW($G$1027)+1),"")</f>
        <v>0</v>
      </c>
      <c r="H1667">
        <f>IFERROR(SMALL(H346:H1024,ROW()-ROW($H$1027)+1),"")</f>
        <v>0</v>
      </c>
      <c r="I1667">
        <f>IFERROR(SMALL(I346:I1024,ROW()-ROW($I$1027)+1),"")</f>
        <v>0</v>
      </c>
      <c r="J1667">
        <f>IFERROR(SMALL(J346:J1024,ROW()-ROW($J$1027)+1),"")</f>
        <v>0</v>
      </c>
      <c r="K1667">
        <f>IFERROR(SMALL(K346:K1024,ROW()-ROW($K$1027)+1),"")</f>
        <v>0</v>
      </c>
      <c r="L1667">
        <f>IFERROR(SMALL(L346:L1024,ROW()-ROW($L$1027)+1),"")</f>
        <v>0</v>
      </c>
      <c r="M1667">
        <f>IFERROR(SMALL(M346:M1024,ROW()-ROW($M$1027)+1),"")</f>
        <v>0</v>
      </c>
      <c r="N1667">
        <f>IFERROR(SMALL(N346:N1024,ROW()-ROW($N$1027)+1),"")</f>
        <v>0</v>
      </c>
      <c r="O1667">
        <f>IFERROR(SMALL(O346:O1024,ROW()-ROW($O$1027)+1),"")</f>
        <v>0</v>
      </c>
      <c r="P1667">
        <f>IFERROR(SMALL(P346:P1024,ROW()-ROW($P$1027)+1),"")</f>
        <v>0</v>
      </c>
      <c r="Q1667">
        <f>IFERROR(SMALL(Q346:Q1024,ROW()-ROW($Q$1027)+1),"")</f>
        <v>0</v>
      </c>
      <c r="R1667">
        <f>IFERROR(SMALL(R346:R1024,ROW()-ROW($R$1027)+1),"")</f>
        <v>0</v>
      </c>
      <c r="S1667">
        <f>IFERROR(SMALL(S346:S1024,ROW()-ROW($S$1027)+1),"")</f>
        <v>0</v>
      </c>
      <c r="T1667">
        <f>IFERROR(SMALL(T346:T1024,ROW()-ROW($T$1027)+1),"")</f>
        <v>0</v>
      </c>
      <c r="U1667">
        <f>IFERROR(SMALL(U346:U1024,ROW()-ROW($U$1027)+1),"")</f>
        <v>0</v>
      </c>
      <c r="V1667">
        <f>IFERROR(SMALL(V346:V1024,ROW()-ROW($V$1027)+1),"")</f>
        <v>0</v>
      </c>
      <c r="W1667">
        <f>IFERROR(SMALL(W346:W1024,ROW()-ROW($W$1027)+1),"")</f>
        <v>0</v>
      </c>
      <c r="X1667">
        <f>IFERROR(SMALL(X346:X1024,ROW()-ROW($X$1027)+1),"")</f>
        <v>0</v>
      </c>
      <c r="Y1667">
        <f>IFERROR(SMALL(Y346:Y1024,ROW()-ROW($Y$1027)+1),"")</f>
        <v>0</v>
      </c>
      <c r="Z1667">
        <f>IFERROR(SMALL(Z346:Z1024,ROW()-ROW($Z$1027)+1),"")</f>
        <v>0</v>
      </c>
      <c r="AA1667">
        <f>IFERROR(SMALL(AA346:AA1024,ROW()-ROW($AA$1027)+1),"")</f>
        <v>0</v>
      </c>
      <c r="AB1667">
        <f>IFERROR(SMALL(AB346:AB1024,ROW()-ROW($AB$1027)+1),"")</f>
        <v>0</v>
      </c>
      <c r="AC1667">
        <f>IFERROR(SMALL(AC346:AC1024,ROW()-ROW($AC$1027)+1),"")</f>
        <v>0</v>
      </c>
      <c r="AD1667">
        <f>IFERROR(SMALL(AD346:AD1024,ROW()-ROW($AD$1027)+1),"")</f>
        <v>0</v>
      </c>
      <c r="AE1667">
        <f>IFERROR(SMALL(AE346:AE1024,ROW()-ROW($AE$1027)+1),"")</f>
        <v>0</v>
      </c>
      <c r="AF1667">
        <f>IFERROR(SMALL(AF346:AF1024,ROW()-ROW($AF$1027)+1),"")</f>
        <v>0</v>
      </c>
      <c r="AG1667">
        <f>IFERROR(SMALL(AG346:AG1024,ROW()-ROW($AG$1027)+1),"")</f>
        <v>0</v>
      </c>
      <c r="AH1667">
        <f>IFERROR(SMALL(AH346:AH1024,ROW()-ROW($AH$1027)+1),"")</f>
        <v>0</v>
      </c>
      <c r="AI1667">
        <f>IFERROR(SMALL(AI346:AI1024,ROW()-ROW($AI$1027)+1),"")</f>
        <v>0</v>
      </c>
      <c r="AJ1667">
        <f>IFERROR(SMALL(AJ346:AJ1024,ROW()-ROW($AJ$1027)+1),"")</f>
        <v>0</v>
      </c>
      <c r="AM1667">
        <f>IFERROR(SMALL(AM346:AM1024,ROW()-ROW($AM$1027)+1),"")</f>
        <v>0</v>
      </c>
      <c r="AN1667">
        <f>IFERROR(SMALL(AN346:AN1024,ROW()-ROW($AN$1027)+1),"")</f>
        <v>0</v>
      </c>
      <c r="AO1667">
        <f>IFERROR(SMALL(AO346:AO1024,ROW()-ROW($AO$1027)+1),"")</f>
        <v>0</v>
      </c>
      <c r="AP1667">
        <f>IFERROR(SMALL(AP346:AP1024,ROW()-ROW($AP$1027)+1),"")</f>
        <v>0</v>
      </c>
      <c r="AQ1667">
        <f>IFERROR(SMALL(AQ346:AQ1024,ROW()-ROW($AQ$1027)+1),"")</f>
        <v>0</v>
      </c>
      <c r="AR1667">
        <f>IFERROR(SMALL(AR346:AR1024,ROW()-ROW($AR$1027)+1),"")</f>
        <v>0</v>
      </c>
      <c r="AS1667">
        <f>IFERROR(SMALL(AS346:AS1024,ROW()-ROW($AS$1027)+1),"")</f>
        <v>0</v>
      </c>
      <c r="AT1667">
        <f>IFERROR(SMALL(AT346:AT1024,ROW()-ROW($AT$1027)+1),"")</f>
        <v>0</v>
      </c>
      <c r="AU1667">
        <f>IFERROR(SMALL(AU346:AU1024,ROW()-ROW($AU$1027)+1),"")</f>
        <v>0</v>
      </c>
      <c r="AV1667">
        <f>IFERROR(SMALL(AV346:AV1024,ROW()-ROW($AV$1027)+1),"")</f>
        <v>0</v>
      </c>
      <c r="AW1667">
        <f>IFERROR(SMALL(AW346:AW1024,ROW()-ROW($AW$1027)+1),"")</f>
        <v>0</v>
      </c>
      <c r="AX1667">
        <f>IFERROR(SMALL(AX346:AX1024,ROW()-ROW($AX$1027)+1),"")</f>
        <v>0</v>
      </c>
      <c r="AY1667">
        <f>IFERROR(SMALL(AY346:AY1024,ROW()-ROW($AY$1027)+1),"")</f>
        <v>0</v>
      </c>
      <c r="AZ1667">
        <f>IFERROR(SMALL(AZ346:AZ1024,ROW()-ROW($AZ$1027)+1),"")</f>
        <v>0</v>
      </c>
      <c r="BA1667">
        <f>IFERROR(SMALL(BA346:BA1024,ROW()-ROW($BA$1027)+1),"")</f>
        <v>0</v>
      </c>
      <c r="BB1667">
        <f>IFERROR(SMALL(BB346:BB1024,ROW()-ROW($BB$1027)+1),"")</f>
        <v>0</v>
      </c>
      <c r="BC1667">
        <f>IFERROR(SMALL(BC346:BC1024,ROW()-ROW($BC$1027)+1),"")</f>
        <v>0</v>
      </c>
      <c r="BD1667">
        <f>IFERROR(SMALL(BD346:BD1024,ROW()-ROW($BD$1027)+1),"")</f>
        <v>0</v>
      </c>
      <c r="BE1667">
        <f>IFERROR(SMALL(BE346:BE1024,ROW()-ROW($BE$1027)+1),"")</f>
        <v>0</v>
      </c>
      <c r="BF1667">
        <f>IFERROR(SMALL(BF346:BF1024,ROW()-ROW($BF$1027)+1),"")</f>
        <v>0</v>
      </c>
      <c r="BG1667">
        <f>IFERROR(SMALL(BG346:BG1024,ROW()-ROW($BG$1027)+1),"")</f>
        <v>0</v>
      </c>
      <c r="BH1667">
        <f>IFERROR(SMALL(BH346:BH1024,ROW()-ROW($BH$1027)+1),"")</f>
        <v>0</v>
      </c>
      <c r="BI1667">
        <f>IFERROR(SMALL(BI346:BI1024,ROW()-ROW($BI$1027)+1),"")</f>
        <v>0</v>
      </c>
      <c r="BJ1667">
        <f>IFERROR(SMALL(BJ346:BJ1024,ROW()-ROW($BJ$1027)+1),"")</f>
        <v>0</v>
      </c>
      <c r="BK1667">
        <f>IFERROR(SMALL(BK346:BK1024,ROW()-ROW($BK$1027)+1),"")</f>
        <v>0</v>
      </c>
      <c r="BL1667">
        <f>IFERROR(SMALL(BL346:BL1024,ROW()-ROW($BL$1027)+1),"")</f>
        <v>0</v>
      </c>
      <c r="BM1667">
        <f>IFERROR(SMALL(BM346:BM1024,ROW()-ROW($BM$1027)+1),"")</f>
        <v>0</v>
      </c>
      <c r="BN1667">
        <f>IFERROR(SMALL(BN346:BN1024,ROW()-ROW($BN$1027)+1),"")</f>
        <v>0</v>
      </c>
      <c r="BO1667">
        <f>IFERROR(SMALL(BO346:BO1024,ROW()-ROW($BO$1027)+1),"")</f>
        <v>0</v>
      </c>
      <c r="BP1667">
        <f>IFERROR(SMALL(BP346:BP1024,ROW()-ROW($BP$1027)+1),"")</f>
        <v>0</v>
      </c>
      <c r="BQ1667">
        <f>IFERROR(SMALL(BQ346:BQ1024,ROW()-ROW($BQ$1027)+1),"")</f>
        <v>0</v>
      </c>
      <c r="BR1667">
        <f>IFERROR(SMALL(BR346:BR1024,ROW()-ROW($BR$1027)+1),"")</f>
        <v>0</v>
      </c>
    </row>
    <row r="1668" spans="5:70">
      <c r="E1668">
        <f>IFERROR(SMALL(E346:E1024,ROW()-ROW($E$1027)+1),"")</f>
        <v>0</v>
      </c>
      <c r="F1668">
        <f>IFERROR(SMALL(F346:F1024,ROW()-ROW($F$1027)+1),"")</f>
        <v>0</v>
      </c>
      <c r="G1668">
        <f>IFERROR(SMALL(G346:G1024,ROW()-ROW($G$1027)+1),"")</f>
        <v>0</v>
      </c>
      <c r="H1668">
        <f>IFERROR(SMALL(H346:H1024,ROW()-ROW($H$1027)+1),"")</f>
        <v>0</v>
      </c>
      <c r="I1668">
        <f>IFERROR(SMALL(I346:I1024,ROW()-ROW($I$1027)+1),"")</f>
        <v>0</v>
      </c>
      <c r="J1668">
        <f>IFERROR(SMALL(J346:J1024,ROW()-ROW($J$1027)+1),"")</f>
        <v>0</v>
      </c>
      <c r="K1668">
        <f>IFERROR(SMALL(K346:K1024,ROW()-ROW($K$1027)+1),"")</f>
        <v>0</v>
      </c>
      <c r="L1668">
        <f>IFERROR(SMALL(L346:L1024,ROW()-ROW($L$1027)+1),"")</f>
        <v>0</v>
      </c>
      <c r="M1668">
        <f>IFERROR(SMALL(M346:M1024,ROW()-ROW($M$1027)+1),"")</f>
        <v>0</v>
      </c>
      <c r="N1668">
        <f>IFERROR(SMALL(N346:N1024,ROW()-ROW($N$1027)+1),"")</f>
        <v>0</v>
      </c>
      <c r="O1668">
        <f>IFERROR(SMALL(O346:O1024,ROW()-ROW($O$1027)+1),"")</f>
        <v>0</v>
      </c>
      <c r="P1668">
        <f>IFERROR(SMALL(P346:P1024,ROW()-ROW($P$1027)+1),"")</f>
        <v>0</v>
      </c>
      <c r="Q1668">
        <f>IFERROR(SMALL(Q346:Q1024,ROW()-ROW($Q$1027)+1),"")</f>
        <v>0</v>
      </c>
      <c r="R1668">
        <f>IFERROR(SMALL(R346:R1024,ROW()-ROW($R$1027)+1),"")</f>
        <v>0</v>
      </c>
      <c r="S1668">
        <f>IFERROR(SMALL(S346:S1024,ROW()-ROW($S$1027)+1),"")</f>
        <v>0</v>
      </c>
      <c r="T1668">
        <f>IFERROR(SMALL(T346:T1024,ROW()-ROW($T$1027)+1),"")</f>
        <v>0</v>
      </c>
      <c r="U1668">
        <f>IFERROR(SMALL(U346:U1024,ROW()-ROW($U$1027)+1),"")</f>
        <v>0</v>
      </c>
      <c r="V1668">
        <f>IFERROR(SMALL(V346:V1024,ROW()-ROW($V$1027)+1),"")</f>
        <v>0</v>
      </c>
      <c r="W1668">
        <f>IFERROR(SMALL(W346:W1024,ROW()-ROW($W$1027)+1),"")</f>
        <v>0</v>
      </c>
      <c r="X1668">
        <f>IFERROR(SMALL(X346:X1024,ROW()-ROW($X$1027)+1),"")</f>
        <v>0</v>
      </c>
      <c r="Y1668">
        <f>IFERROR(SMALL(Y346:Y1024,ROW()-ROW($Y$1027)+1),"")</f>
        <v>0</v>
      </c>
      <c r="Z1668">
        <f>IFERROR(SMALL(Z346:Z1024,ROW()-ROW($Z$1027)+1),"")</f>
        <v>0</v>
      </c>
      <c r="AA1668">
        <f>IFERROR(SMALL(AA346:AA1024,ROW()-ROW($AA$1027)+1),"")</f>
        <v>0</v>
      </c>
      <c r="AB1668">
        <f>IFERROR(SMALL(AB346:AB1024,ROW()-ROW($AB$1027)+1),"")</f>
        <v>0</v>
      </c>
      <c r="AC1668">
        <f>IFERROR(SMALL(AC346:AC1024,ROW()-ROW($AC$1027)+1),"")</f>
        <v>0</v>
      </c>
      <c r="AD1668">
        <f>IFERROR(SMALL(AD346:AD1024,ROW()-ROW($AD$1027)+1),"")</f>
        <v>0</v>
      </c>
      <c r="AE1668">
        <f>IFERROR(SMALL(AE346:AE1024,ROW()-ROW($AE$1027)+1),"")</f>
        <v>0</v>
      </c>
      <c r="AF1668">
        <f>IFERROR(SMALL(AF346:AF1024,ROW()-ROW($AF$1027)+1),"")</f>
        <v>0</v>
      </c>
      <c r="AG1668">
        <f>IFERROR(SMALL(AG346:AG1024,ROW()-ROW($AG$1027)+1),"")</f>
        <v>0</v>
      </c>
      <c r="AH1668">
        <f>IFERROR(SMALL(AH346:AH1024,ROW()-ROW($AH$1027)+1),"")</f>
        <v>0</v>
      </c>
      <c r="AI1668">
        <f>IFERROR(SMALL(AI346:AI1024,ROW()-ROW($AI$1027)+1),"")</f>
        <v>0</v>
      </c>
      <c r="AJ1668">
        <f>IFERROR(SMALL(AJ346:AJ1024,ROW()-ROW($AJ$1027)+1),"")</f>
        <v>0</v>
      </c>
      <c r="AM1668">
        <f>IFERROR(SMALL(AM346:AM1024,ROW()-ROW($AM$1027)+1),"")</f>
        <v>0</v>
      </c>
      <c r="AN1668">
        <f>IFERROR(SMALL(AN346:AN1024,ROW()-ROW($AN$1027)+1),"")</f>
        <v>0</v>
      </c>
      <c r="AO1668">
        <f>IFERROR(SMALL(AO346:AO1024,ROW()-ROW($AO$1027)+1),"")</f>
        <v>0</v>
      </c>
      <c r="AP1668">
        <f>IFERROR(SMALL(AP346:AP1024,ROW()-ROW($AP$1027)+1),"")</f>
        <v>0</v>
      </c>
      <c r="AQ1668">
        <f>IFERROR(SMALL(AQ346:AQ1024,ROW()-ROW($AQ$1027)+1),"")</f>
        <v>0</v>
      </c>
      <c r="AR1668">
        <f>IFERROR(SMALL(AR346:AR1024,ROW()-ROW($AR$1027)+1),"")</f>
        <v>0</v>
      </c>
      <c r="AS1668">
        <f>IFERROR(SMALL(AS346:AS1024,ROW()-ROW($AS$1027)+1),"")</f>
        <v>0</v>
      </c>
      <c r="AT1668">
        <f>IFERROR(SMALL(AT346:AT1024,ROW()-ROW($AT$1027)+1),"")</f>
        <v>0</v>
      </c>
      <c r="AU1668">
        <f>IFERROR(SMALL(AU346:AU1024,ROW()-ROW($AU$1027)+1),"")</f>
        <v>0</v>
      </c>
      <c r="AV1668">
        <f>IFERROR(SMALL(AV346:AV1024,ROW()-ROW($AV$1027)+1),"")</f>
        <v>0</v>
      </c>
      <c r="AW1668">
        <f>IFERROR(SMALL(AW346:AW1024,ROW()-ROW($AW$1027)+1),"")</f>
        <v>0</v>
      </c>
      <c r="AX1668">
        <f>IFERROR(SMALL(AX346:AX1024,ROW()-ROW($AX$1027)+1),"")</f>
        <v>0</v>
      </c>
      <c r="AY1668">
        <f>IFERROR(SMALL(AY346:AY1024,ROW()-ROW($AY$1027)+1),"")</f>
        <v>0</v>
      </c>
      <c r="AZ1668">
        <f>IFERROR(SMALL(AZ346:AZ1024,ROW()-ROW($AZ$1027)+1),"")</f>
        <v>0</v>
      </c>
      <c r="BA1668">
        <f>IFERROR(SMALL(BA346:BA1024,ROW()-ROW($BA$1027)+1),"")</f>
        <v>0</v>
      </c>
      <c r="BB1668">
        <f>IFERROR(SMALL(BB346:BB1024,ROW()-ROW($BB$1027)+1),"")</f>
        <v>0</v>
      </c>
      <c r="BC1668">
        <f>IFERROR(SMALL(BC346:BC1024,ROW()-ROW($BC$1027)+1),"")</f>
        <v>0</v>
      </c>
      <c r="BD1668">
        <f>IFERROR(SMALL(BD346:BD1024,ROW()-ROW($BD$1027)+1),"")</f>
        <v>0</v>
      </c>
      <c r="BE1668">
        <f>IFERROR(SMALL(BE346:BE1024,ROW()-ROW($BE$1027)+1),"")</f>
        <v>0</v>
      </c>
      <c r="BF1668">
        <f>IFERROR(SMALL(BF346:BF1024,ROW()-ROW($BF$1027)+1),"")</f>
        <v>0</v>
      </c>
      <c r="BG1668">
        <f>IFERROR(SMALL(BG346:BG1024,ROW()-ROW($BG$1027)+1),"")</f>
        <v>0</v>
      </c>
      <c r="BH1668">
        <f>IFERROR(SMALL(BH346:BH1024,ROW()-ROW($BH$1027)+1),"")</f>
        <v>0</v>
      </c>
      <c r="BI1668">
        <f>IFERROR(SMALL(BI346:BI1024,ROW()-ROW($BI$1027)+1),"")</f>
        <v>0</v>
      </c>
      <c r="BJ1668">
        <f>IFERROR(SMALL(BJ346:BJ1024,ROW()-ROW($BJ$1027)+1),"")</f>
        <v>0</v>
      </c>
      <c r="BK1668">
        <f>IFERROR(SMALL(BK346:BK1024,ROW()-ROW($BK$1027)+1),"")</f>
        <v>0</v>
      </c>
      <c r="BL1668">
        <f>IFERROR(SMALL(BL346:BL1024,ROW()-ROW($BL$1027)+1),"")</f>
        <v>0</v>
      </c>
      <c r="BM1668">
        <f>IFERROR(SMALL(BM346:BM1024,ROW()-ROW($BM$1027)+1),"")</f>
        <v>0</v>
      </c>
      <c r="BN1668">
        <f>IFERROR(SMALL(BN346:BN1024,ROW()-ROW($BN$1027)+1),"")</f>
        <v>0</v>
      </c>
      <c r="BO1668">
        <f>IFERROR(SMALL(BO346:BO1024,ROW()-ROW($BO$1027)+1),"")</f>
        <v>0</v>
      </c>
      <c r="BP1668">
        <f>IFERROR(SMALL(BP346:BP1024,ROW()-ROW($BP$1027)+1),"")</f>
        <v>0</v>
      </c>
      <c r="BQ1668">
        <f>IFERROR(SMALL(BQ346:BQ1024,ROW()-ROW($BQ$1027)+1),"")</f>
        <v>0</v>
      </c>
      <c r="BR1668">
        <f>IFERROR(SMALL(BR346:BR1024,ROW()-ROW($BR$1027)+1),"")</f>
        <v>0</v>
      </c>
    </row>
    <row r="1669" spans="5:70">
      <c r="E1669">
        <f>IFERROR(SMALL(E346:E1024,ROW()-ROW($E$1027)+1),"")</f>
        <v>0</v>
      </c>
      <c r="F1669">
        <f>IFERROR(SMALL(F346:F1024,ROW()-ROW($F$1027)+1),"")</f>
        <v>0</v>
      </c>
      <c r="G1669">
        <f>IFERROR(SMALL(G346:G1024,ROW()-ROW($G$1027)+1),"")</f>
        <v>0</v>
      </c>
      <c r="H1669">
        <f>IFERROR(SMALL(H346:H1024,ROW()-ROW($H$1027)+1),"")</f>
        <v>0</v>
      </c>
      <c r="I1669">
        <f>IFERROR(SMALL(I346:I1024,ROW()-ROW($I$1027)+1),"")</f>
        <v>0</v>
      </c>
      <c r="J1669">
        <f>IFERROR(SMALL(J346:J1024,ROW()-ROW($J$1027)+1),"")</f>
        <v>0</v>
      </c>
      <c r="K1669">
        <f>IFERROR(SMALL(K346:K1024,ROW()-ROW($K$1027)+1),"")</f>
        <v>0</v>
      </c>
      <c r="L1669">
        <f>IFERROR(SMALL(L346:L1024,ROW()-ROW($L$1027)+1),"")</f>
        <v>0</v>
      </c>
      <c r="M1669">
        <f>IFERROR(SMALL(M346:M1024,ROW()-ROW($M$1027)+1),"")</f>
        <v>0</v>
      </c>
      <c r="N1669">
        <f>IFERROR(SMALL(N346:N1024,ROW()-ROW($N$1027)+1),"")</f>
        <v>0</v>
      </c>
      <c r="O1669">
        <f>IFERROR(SMALL(O346:O1024,ROW()-ROW($O$1027)+1),"")</f>
        <v>0</v>
      </c>
      <c r="P1669">
        <f>IFERROR(SMALL(P346:P1024,ROW()-ROW($P$1027)+1),"")</f>
        <v>0</v>
      </c>
      <c r="Q1669">
        <f>IFERROR(SMALL(Q346:Q1024,ROW()-ROW($Q$1027)+1),"")</f>
        <v>0</v>
      </c>
      <c r="R1669">
        <f>IFERROR(SMALL(R346:R1024,ROW()-ROW($R$1027)+1),"")</f>
        <v>0</v>
      </c>
      <c r="S1669">
        <f>IFERROR(SMALL(S346:S1024,ROW()-ROW($S$1027)+1),"")</f>
        <v>0</v>
      </c>
      <c r="T1669">
        <f>IFERROR(SMALL(T346:T1024,ROW()-ROW($T$1027)+1),"")</f>
        <v>0</v>
      </c>
      <c r="U1669">
        <f>IFERROR(SMALL(U346:U1024,ROW()-ROW($U$1027)+1),"")</f>
        <v>0</v>
      </c>
      <c r="V1669">
        <f>IFERROR(SMALL(V346:V1024,ROW()-ROW($V$1027)+1),"")</f>
        <v>0</v>
      </c>
      <c r="W1669">
        <f>IFERROR(SMALL(W346:W1024,ROW()-ROW($W$1027)+1),"")</f>
        <v>0</v>
      </c>
      <c r="X1669">
        <f>IFERROR(SMALL(X346:X1024,ROW()-ROW($X$1027)+1),"")</f>
        <v>0</v>
      </c>
      <c r="Y1669">
        <f>IFERROR(SMALL(Y346:Y1024,ROW()-ROW($Y$1027)+1),"")</f>
        <v>0</v>
      </c>
      <c r="Z1669">
        <f>IFERROR(SMALL(Z346:Z1024,ROW()-ROW($Z$1027)+1),"")</f>
        <v>0</v>
      </c>
      <c r="AA1669">
        <f>IFERROR(SMALL(AA346:AA1024,ROW()-ROW($AA$1027)+1),"")</f>
        <v>0</v>
      </c>
      <c r="AB1669">
        <f>IFERROR(SMALL(AB346:AB1024,ROW()-ROW($AB$1027)+1),"")</f>
        <v>0</v>
      </c>
      <c r="AC1669">
        <f>IFERROR(SMALL(AC346:AC1024,ROW()-ROW($AC$1027)+1),"")</f>
        <v>0</v>
      </c>
      <c r="AD1669">
        <f>IFERROR(SMALL(AD346:AD1024,ROW()-ROW($AD$1027)+1),"")</f>
        <v>0</v>
      </c>
      <c r="AE1669">
        <f>IFERROR(SMALL(AE346:AE1024,ROW()-ROW($AE$1027)+1),"")</f>
        <v>0</v>
      </c>
      <c r="AF1669">
        <f>IFERROR(SMALL(AF346:AF1024,ROW()-ROW($AF$1027)+1),"")</f>
        <v>0</v>
      </c>
      <c r="AG1669">
        <f>IFERROR(SMALL(AG346:AG1024,ROW()-ROW($AG$1027)+1),"")</f>
        <v>0</v>
      </c>
      <c r="AH1669">
        <f>IFERROR(SMALL(AH346:AH1024,ROW()-ROW($AH$1027)+1),"")</f>
        <v>0</v>
      </c>
      <c r="AI1669">
        <f>IFERROR(SMALL(AI346:AI1024,ROW()-ROW($AI$1027)+1),"")</f>
        <v>0</v>
      </c>
      <c r="AJ1669">
        <f>IFERROR(SMALL(AJ346:AJ1024,ROW()-ROW($AJ$1027)+1),"")</f>
        <v>0</v>
      </c>
      <c r="AM1669">
        <f>IFERROR(SMALL(AM346:AM1024,ROW()-ROW($AM$1027)+1),"")</f>
        <v>0</v>
      </c>
      <c r="AN1669">
        <f>IFERROR(SMALL(AN346:AN1024,ROW()-ROW($AN$1027)+1),"")</f>
        <v>0</v>
      </c>
      <c r="AO1669">
        <f>IFERROR(SMALL(AO346:AO1024,ROW()-ROW($AO$1027)+1),"")</f>
        <v>0</v>
      </c>
      <c r="AP1669">
        <f>IFERROR(SMALL(AP346:AP1024,ROW()-ROW($AP$1027)+1),"")</f>
        <v>0</v>
      </c>
      <c r="AQ1669">
        <f>IFERROR(SMALL(AQ346:AQ1024,ROW()-ROW($AQ$1027)+1),"")</f>
        <v>0</v>
      </c>
      <c r="AR1669">
        <f>IFERROR(SMALL(AR346:AR1024,ROW()-ROW($AR$1027)+1),"")</f>
        <v>0</v>
      </c>
      <c r="AS1669">
        <f>IFERROR(SMALL(AS346:AS1024,ROW()-ROW($AS$1027)+1),"")</f>
        <v>0</v>
      </c>
      <c r="AT1669">
        <f>IFERROR(SMALL(AT346:AT1024,ROW()-ROW($AT$1027)+1),"")</f>
        <v>0</v>
      </c>
      <c r="AU1669">
        <f>IFERROR(SMALL(AU346:AU1024,ROW()-ROW($AU$1027)+1),"")</f>
        <v>0</v>
      </c>
      <c r="AV1669">
        <f>IFERROR(SMALL(AV346:AV1024,ROW()-ROW($AV$1027)+1),"")</f>
        <v>0</v>
      </c>
      <c r="AW1669">
        <f>IFERROR(SMALL(AW346:AW1024,ROW()-ROW($AW$1027)+1),"")</f>
        <v>0</v>
      </c>
      <c r="AX1669">
        <f>IFERROR(SMALL(AX346:AX1024,ROW()-ROW($AX$1027)+1),"")</f>
        <v>0</v>
      </c>
      <c r="AY1669">
        <f>IFERROR(SMALL(AY346:AY1024,ROW()-ROW($AY$1027)+1),"")</f>
        <v>0</v>
      </c>
      <c r="AZ1669">
        <f>IFERROR(SMALL(AZ346:AZ1024,ROW()-ROW($AZ$1027)+1),"")</f>
        <v>0</v>
      </c>
      <c r="BA1669">
        <f>IFERROR(SMALL(BA346:BA1024,ROW()-ROW($BA$1027)+1),"")</f>
        <v>0</v>
      </c>
      <c r="BB1669">
        <f>IFERROR(SMALL(BB346:BB1024,ROW()-ROW($BB$1027)+1),"")</f>
        <v>0</v>
      </c>
      <c r="BC1669">
        <f>IFERROR(SMALL(BC346:BC1024,ROW()-ROW($BC$1027)+1),"")</f>
        <v>0</v>
      </c>
      <c r="BD1669">
        <f>IFERROR(SMALL(BD346:BD1024,ROW()-ROW($BD$1027)+1),"")</f>
        <v>0</v>
      </c>
      <c r="BE1669">
        <f>IFERROR(SMALL(BE346:BE1024,ROW()-ROW($BE$1027)+1),"")</f>
        <v>0</v>
      </c>
      <c r="BF1669">
        <f>IFERROR(SMALL(BF346:BF1024,ROW()-ROW($BF$1027)+1),"")</f>
        <v>0</v>
      </c>
      <c r="BG1669">
        <f>IFERROR(SMALL(BG346:BG1024,ROW()-ROW($BG$1027)+1),"")</f>
        <v>0</v>
      </c>
      <c r="BH1669">
        <f>IFERROR(SMALL(BH346:BH1024,ROW()-ROW($BH$1027)+1),"")</f>
        <v>0</v>
      </c>
      <c r="BI1669">
        <f>IFERROR(SMALL(BI346:BI1024,ROW()-ROW($BI$1027)+1),"")</f>
        <v>0</v>
      </c>
      <c r="BJ1669">
        <f>IFERROR(SMALL(BJ346:BJ1024,ROW()-ROW($BJ$1027)+1),"")</f>
        <v>0</v>
      </c>
      <c r="BK1669">
        <f>IFERROR(SMALL(BK346:BK1024,ROW()-ROW($BK$1027)+1),"")</f>
        <v>0</v>
      </c>
      <c r="BL1669">
        <f>IFERROR(SMALL(BL346:BL1024,ROW()-ROW($BL$1027)+1),"")</f>
        <v>0</v>
      </c>
      <c r="BM1669">
        <f>IFERROR(SMALL(BM346:BM1024,ROW()-ROW($BM$1027)+1),"")</f>
        <v>0</v>
      </c>
      <c r="BN1669">
        <f>IFERROR(SMALL(BN346:BN1024,ROW()-ROW($BN$1027)+1),"")</f>
        <v>0</v>
      </c>
      <c r="BO1669">
        <f>IFERROR(SMALL(BO346:BO1024,ROW()-ROW($BO$1027)+1),"")</f>
        <v>0</v>
      </c>
      <c r="BP1669">
        <f>IFERROR(SMALL(BP346:BP1024,ROW()-ROW($BP$1027)+1),"")</f>
        <v>0</v>
      </c>
      <c r="BQ1669">
        <f>IFERROR(SMALL(BQ346:BQ1024,ROW()-ROW($BQ$1027)+1),"")</f>
        <v>0</v>
      </c>
      <c r="BR1669">
        <f>IFERROR(SMALL(BR346:BR1024,ROW()-ROW($BR$1027)+1),"")</f>
        <v>0</v>
      </c>
    </row>
    <row r="1670" spans="5:70">
      <c r="E1670">
        <f>IFERROR(SMALL(E346:E1024,ROW()-ROW($E$1027)+1),"")</f>
        <v>0</v>
      </c>
      <c r="F1670">
        <f>IFERROR(SMALL(F346:F1024,ROW()-ROW($F$1027)+1),"")</f>
        <v>0</v>
      </c>
      <c r="G1670">
        <f>IFERROR(SMALL(G346:G1024,ROW()-ROW($G$1027)+1),"")</f>
        <v>0</v>
      </c>
      <c r="H1670">
        <f>IFERROR(SMALL(H346:H1024,ROW()-ROW($H$1027)+1),"")</f>
        <v>0</v>
      </c>
      <c r="I1670">
        <f>IFERROR(SMALL(I346:I1024,ROW()-ROW($I$1027)+1),"")</f>
        <v>0</v>
      </c>
      <c r="J1670">
        <f>IFERROR(SMALL(J346:J1024,ROW()-ROW($J$1027)+1),"")</f>
        <v>0</v>
      </c>
      <c r="K1670">
        <f>IFERROR(SMALL(K346:K1024,ROW()-ROW($K$1027)+1),"")</f>
        <v>0</v>
      </c>
      <c r="L1670">
        <f>IFERROR(SMALL(L346:L1024,ROW()-ROW($L$1027)+1),"")</f>
        <v>0</v>
      </c>
      <c r="M1670">
        <f>IFERROR(SMALL(M346:M1024,ROW()-ROW($M$1027)+1),"")</f>
        <v>0</v>
      </c>
      <c r="N1670">
        <f>IFERROR(SMALL(N346:N1024,ROW()-ROW($N$1027)+1),"")</f>
        <v>0</v>
      </c>
      <c r="O1670">
        <f>IFERROR(SMALL(O346:O1024,ROW()-ROW($O$1027)+1),"")</f>
        <v>0</v>
      </c>
      <c r="P1670">
        <f>IFERROR(SMALL(P346:P1024,ROW()-ROW($P$1027)+1),"")</f>
        <v>0</v>
      </c>
      <c r="Q1670">
        <f>IFERROR(SMALL(Q346:Q1024,ROW()-ROW($Q$1027)+1),"")</f>
        <v>0</v>
      </c>
      <c r="R1670">
        <f>IFERROR(SMALL(R346:R1024,ROW()-ROW($R$1027)+1),"")</f>
        <v>0</v>
      </c>
      <c r="S1670">
        <f>IFERROR(SMALL(S346:S1024,ROW()-ROW($S$1027)+1),"")</f>
        <v>0</v>
      </c>
      <c r="T1670">
        <f>IFERROR(SMALL(T346:T1024,ROW()-ROW($T$1027)+1),"")</f>
        <v>0</v>
      </c>
      <c r="U1670">
        <f>IFERROR(SMALL(U346:U1024,ROW()-ROW($U$1027)+1),"")</f>
        <v>0</v>
      </c>
      <c r="V1670">
        <f>IFERROR(SMALL(V346:V1024,ROW()-ROW($V$1027)+1),"")</f>
        <v>0</v>
      </c>
      <c r="W1670">
        <f>IFERROR(SMALL(W346:W1024,ROW()-ROW($W$1027)+1),"")</f>
        <v>0</v>
      </c>
      <c r="X1670">
        <f>IFERROR(SMALL(X346:X1024,ROW()-ROW($X$1027)+1),"")</f>
        <v>0</v>
      </c>
      <c r="Y1670">
        <f>IFERROR(SMALL(Y346:Y1024,ROW()-ROW($Y$1027)+1),"")</f>
        <v>0</v>
      </c>
      <c r="Z1670">
        <f>IFERROR(SMALL(Z346:Z1024,ROW()-ROW($Z$1027)+1),"")</f>
        <v>0</v>
      </c>
      <c r="AA1670">
        <f>IFERROR(SMALL(AA346:AA1024,ROW()-ROW($AA$1027)+1),"")</f>
        <v>0</v>
      </c>
      <c r="AB1670">
        <f>IFERROR(SMALL(AB346:AB1024,ROW()-ROW($AB$1027)+1),"")</f>
        <v>0</v>
      </c>
      <c r="AC1670">
        <f>IFERROR(SMALL(AC346:AC1024,ROW()-ROW($AC$1027)+1),"")</f>
        <v>0</v>
      </c>
      <c r="AD1670">
        <f>IFERROR(SMALL(AD346:AD1024,ROW()-ROW($AD$1027)+1),"")</f>
        <v>0</v>
      </c>
      <c r="AE1670">
        <f>IFERROR(SMALL(AE346:AE1024,ROW()-ROW($AE$1027)+1),"")</f>
        <v>0</v>
      </c>
      <c r="AF1670">
        <f>IFERROR(SMALL(AF346:AF1024,ROW()-ROW($AF$1027)+1),"")</f>
        <v>0</v>
      </c>
      <c r="AG1670">
        <f>IFERROR(SMALL(AG346:AG1024,ROW()-ROW($AG$1027)+1),"")</f>
        <v>0</v>
      </c>
      <c r="AH1670">
        <f>IFERROR(SMALL(AH346:AH1024,ROW()-ROW($AH$1027)+1),"")</f>
        <v>0</v>
      </c>
      <c r="AI1670">
        <f>IFERROR(SMALL(AI346:AI1024,ROW()-ROW($AI$1027)+1),"")</f>
        <v>0</v>
      </c>
      <c r="AJ1670">
        <f>IFERROR(SMALL(AJ346:AJ1024,ROW()-ROW($AJ$1027)+1),"")</f>
        <v>0</v>
      </c>
      <c r="AM1670">
        <f>IFERROR(SMALL(AM346:AM1024,ROW()-ROW($AM$1027)+1),"")</f>
        <v>0</v>
      </c>
      <c r="AN1670">
        <f>IFERROR(SMALL(AN346:AN1024,ROW()-ROW($AN$1027)+1),"")</f>
        <v>0</v>
      </c>
      <c r="AO1670">
        <f>IFERROR(SMALL(AO346:AO1024,ROW()-ROW($AO$1027)+1),"")</f>
        <v>0</v>
      </c>
      <c r="AP1670">
        <f>IFERROR(SMALL(AP346:AP1024,ROW()-ROW($AP$1027)+1),"")</f>
        <v>0</v>
      </c>
      <c r="AQ1670">
        <f>IFERROR(SMALL(AQ346:AQ1024,ROW()-ROW($AQ$1027)+1),"")</f>
        <v>0</v>
      </c>
      <c r="AR1670">
        <f>IFERROR(SMALL(AR346:AR1024,ROW()-ROW($AR$1027)+1),"")</f>
        <v>0</v>
      </c>
      <c r="AS1670">
        <f>IFERROR(SMALL(AS346:AS1024,ROW()-ROW($AS$1027)+1),"")</f>
        <v>0</v>
      </c>
      <c r="AT1670">
        <f>IFERROR(SMALL(AT346:AT1024,ROW()-ROW($AT$1027)+1),"")</f>
        <v>0</v>
      </c>
      <c r="AU1670">
        <f>IFERROR(SMALL(AU346:AU1024,ROW()-ROW($AU$1027)+1),"")</f>
        <v>0</v>
      </c>
      <c r="AV1670">
        <f>IFERROR(SMALL(AV346:AV1024,ROW()-ROW($AV$1027)+1),"")</f>
        <v>0</v>
      </c>
      <c r="AW1670">
        <f>IFERROR(SMALL(AW346:AW1024,ROW()-ROW($AW$1027)+1),"")</f>
        <v>0</v>
      </c>
      <c r="AX1670">
        <f>IFERROR(SMALL(AX346:AX1024,ROW()-ROW($AX$1027)+1),"")</f>
        <v>0</v>
      </c>
      <c r="AY1670">
        <f>IFERROR(SMALL(AY346:AY1024,ROW()-ROW($AY$1027)+1),"")</f>
        <v>0</v>
      </c>
      <c r="AZ1670">
        <f>IFERROR(SMALL(AZ346:AZ1024,ROW()-ROW($AZ$1027)+1),"")</f>
        <v>0</v>
      </c>
      <c r="BA1670">
        <f>IFERROR(SMALL(BA346:BA1024,ROW()-ROW($BA$1027)+1),"")</f>
        <v>0</v>
      </c>
      <c r="BB1670">
        <f>IFERROR(SMALL(BB346:BB1024,ROW()-ROW($BB$1027)+1),"")</f>
        <v>0</v>
      </c>
      <c r="BC1670">
        <f>IFERROR(SMALL(BC346:BC1024,ROW()-ROW($BC$1027)+1),"")</f>
        <v>0</v>
      </c>
      <c r="BD1670">
        <f>IFERROR(SMALL(BD346:BD1024,ROW()-ROW($BD$1027)+1),"")</f>
        <v>0</v>
      </c>
      <c r="BE1670">
        <f>IFERROR(SMALL(BE346:BE1024,ROW()-ROW($BE$1027)+1),"")</f>
        <v>0</v>
      </c>
      <c r="BF1670">
        <f>IFERROR(SMALL(BF346:BF1024,ROW()-ROW($BF$1027)+1),"")</f>
        <v>0</v>
      </c>
      <c r="BG1670">
        <f>IFERROR(SMALL(BG346:BG1024,ROW()-ROW($BG$1027)+1),"")</f>
        <v>0</v>
      </c>
      <c r="BH1670">
        <f>IFERROR(SMALL(BH346:BH1024,ROW()-ROW($BH$1027)+1),"")</f>
        <v>0</v>
      </c>
      <c r="BI1670">
        <f>IFERROR(SMALL(BI346:BI1024,ROW()-ROW($BI$1027)+1),"")</f>
        <v>0</v>
      </c>
      <c r="BJ1670">
        <f>IFERROR(SMALL(BJ346:BJ1024,ROW()-ROW($BJ$1027)+1),"")</f>
        <v>0</v>
      </c>
      <c r="BK1670">
        <f>IFERROR(SMALL(BK346:BK1024,ROW()-ROW($BK$1027)+1),"")</f>
        <v>0</v>
      </c>
      <c r="BL1670">
        <f>IFERROR(SMALL(BL346:BL1024,ROW()-ROW($BL$1027)+1),"")</f>
        <v>0</v>
      </c>
      <c r="BM1670">
        <f>IFERROR(SMALL(BM346:BM1024,ROW()-ROW($BM$1027)+1),"")</f>
        <v>0</v>
      </c>
      <c r="BN1670">
        <f>IFERROR(SMALL(BN346:BN1024,ROW()-ROW($BN$1027)+1),"")</f>
        <v>0</v>
      </c>
      <c r="BO1670">
        <f>IFERROR(SMALL(BO346:BO1024,ROW()-ROW($BO$1027)+1),"")</f>
        <v>0</v>
      </c>
      <c r="BP1670">
        <f>IFERROR(SMALL(BP346:BP1024,ROW()-ROW($BP$1027)+1),"")</f>
        <v>0</v>
      </c>
      <c r="BQ1670">
        <f>IFERROR(SMALL(BQ346:BQ1024,ROW()-ROW($BQ$1027)+1),"")</f>
        <v>0</v>
      </c>
      <c r="BR1670">
        <f>IFERROR(SMALL(BR346:BR1024,ROW()-ROW($BR$1027)+1),"")</f>
        <v>0</v>
      </c>
    </row>
    <row r="1671" spans="5:70">
      <c r="E1671">
        <f>IFERROR(SMALL(E346:E1024,ROW()-ROW($E$1027)+1),"")</f>
        <v>0</v>
      </c>
      <c r="F1671">
        <f>IFERROR(SMALL(F346:F1024,ROW()-ROW($F$1027)+1),"")</f>
        <v>0</v>
      </c>
      <c r="G1671">
        <f>IFERROR(SMALL(G346:G1024,ROW()-ROW($G$1027)+1),"")</f>
        <v>0</v>
      </c>
      <c r="H1671">
        <f>IFERROR(SMALL(H346:H1024,ROW()-ROW($H$1027)+1),"")</f>
        <v>0</v>
      </c>
      <c r="I1671">
        <f>IFERROR(SMALL(I346:I1024,ROW()-ROW($I$1027)+1),"")</f>
        <v>0</v>
      </c>
      <c r="J1671">
        <f>IFERROR(SMALL(J346:J1024,ROW()-ROW($J$1027)+1),"")</f>
        <v>0</v>
      </c>
      <c r="K1671">
        <f>IFERROR(SMALL(K346:K1024,ROW()-ROW($K$1027)+1),"")</f>
        <v>0</v>
      </c>
      <c r="L1671">
        <f>IFERROR(SMALL(L346:L1024,ROW()-ROW($L$1027)+1),"")</f>
        <v>0</v>
      </c>
      <c r="M1671">
        <f>IFERROR(SMALL(M346:M1024,ROW()-ROW($M$1027)+1),"")</f>
        <v>0</v>
      </c>
      <c r="N1671">
        <f>IFERROR(SMALL(N346:N1024,ROW()-ROW($N$1027)+1),"")</f>
        <v>0</v>
      </c>
      <c r="O1671">
        <f>IFERROR(SMALL(O346:O1024,ROW()-ROW($O$1027)+1),"")</f>
        <v>0</v>
      </c>
      <c r="P1671">
        <f>IFERROR(SMALL(P346:P1024,ROW()-ROW($P$1027)+1),"")</f>
        <v>0</v>
      </c>
      <c r="Q1671">
        <f>IFERROR(SMALL(Q346:Q1024,ROW()-ROW($Q$1027)+1),"")</f>
        <v>0</v>
      </c>
      <c r="R1671">
        <f>IFERROR(SMALL(R346:R1024,ROW()-ROW($R$1027)+1),"")</f>
        <v>0</v>
      </c>
      <c r="S1671">
        <f>IFERROR(SMALL(S346:S1024,ROW()-ROW($S$1027)+1),"")</f>
        <v>0</v>
      </c>
      <c r="T1671">
        <f>IFERROR(SMALL(T346:T1024,ROW()-ROW($T$1027)+1),"")</f>
        <v>0</v>
      </c>
      <c r="U1671">
        <f>IFERROR(SMALL(U346:U1024,ROW()-ROW($U$1027)+1),"")</f>
        <v>0</v>
      </c>
      <c r="V1671">
        <f>IFERROR(SMALL(V346:V1024,ROW()-ROW($V$1027)+1),"")</f>
        <v>0</v>
      </c>
      <c r="W1671">
        <f>IFERROR(SMALL(W346:W1024,ROW()-ROW($W$1027)+1),"")</f>
        <v>0</v>
      </c>
      <c r="X1671">
        <f>IFERROR(SMALL(X346:X1024,ROW()-ROW($X$1027)+1),"")</f>
        <v>0</v>
      </c>
      <c r="Y1671">
        <f>IFERROR(SMALL(Y346:Y1024,ROW()-ROW($Y$1027)+1),"")</f>
        <v>0</v>
      </c>
      <c r="Z1671">
        <f>IFERROR(SMALL(Z346:Z1024,ROW()-ROW($Z$1027)+1),"")</f>
        <v>0</v>
      </c>
      <c r="AA1671">
        <f>IFERROR(SMALL(AA346:AA1024,ROW()-ROW($AA$1027)+1),"")</f>
        <v>0</v>
      </c>
      <c r="AB1671">
        <f>IFERROR(SMALL(AB346:AB1024,ROW()-ROW($AB$1027)+1),"")</f>
        <v>0</v>
      </c>
      <c r="AC1671">
        <f>IFERROR(SMALL(AC346:AC1024,ROW()-ROW($AC$1027)+1),"")</f>
        <v>0</v>
      </c>
      <c r="AD1671">
        <f>IFERROR(SMALL(AD346:AD1024,ROW()-ROW($AD$1027)+1),"")</f>
        <v>0</v>
      </c>
      <c r="AE1671">
        <f>IFERROR(SMALL(AE346:AE1024,ROW()-ROW($AE$1027)+1),"")</f>
        <v>0</v>
      </c>
      <c r="AF1671">
        <f>IFERROR(SMALL(AF346:AF1024,ROW()-ROW($AF$1027)+1),"")</f>
        <v>0</v>
      </c>
      <c r="AG1671">
        <f>IFERROR(SMALL(AG346:AG1024,ROW()-ROW($AG$1027)+1),"")</f>
        <v>0</v>
      </c>
      <c r="AH1671">
        <f>IFERROR(SMALL(AH346:AH1024,ROW()-ROW($AH$1027)+1),"")</f>
        <v>0</v>
      </c>
      <c r="AI1671">
        <f>IFERROR(SMALL(AI346:AI1024,ROW()-ROW($AI$1027)+1),"")</f>
        <v>0</v>
      </c>
      <c r="AJ1671">
        <f>IFERROR(SMALL(AJ346:AJ1024,ROW()-ROW($AJ$1027)+1),"")</f>
        <v>0</v>
      </c>
      <c r="AM1671">
        <f>IFERROR(SMALL(AM346:AM1024,ROW()-ROW($AM$1027)+1),"")</f>
        <v>0</v>
      </c>
      <c r="AN1671">
        <f>IFERROR(SMALL(AN346:AN1024,ROW()-ROW($AN$1027)+1),"")</f>
        <v>0</v>
      </c>
      <c r="AO1671">
        <f>IFERROR(SMALL(AO346:AO1024,ROW()-ROW($AO$1027)+1),"")</f>
        <v>0</v>
      </c>
      <c r="AP1671">
        <f>IFERROR(SMALL(AP346:AP1024,ROW()-ROW($AP$1027)+1),"")</f>
        <v>0</v>
      </c>
      <c r="AQ1671">
        <f>IFERROR(SMALL(AQ346:AQ1024,ROW()-ROW($AQ$1027)+1),"")</f>
        <v>0</v>
      </c>
      <c r="AR1671">
        <f>IFERROR(SMALL(AR346:AR1024,ROW()-ROW($AR$1027)+1),"")</f>
        <v>0</v>
      </c>
      <c r="AS1671">
        <f>IFERROR(SMALL(AS346:AS1024,ROW()-ROW($AS$1027)+1),"")</f>
        <v>0</v>
      </c>
      <c r="AT1671">
        <f>IFERROR(SMALL(AT346:AT1024,ROW()-ROW($AT$1027)+1),"")</f>
        <v>0</v>
      </c>
      <c r="AU1671">
        <f>IFERROR(SMALL(AU346:AU1024,ROW()-ROW($AU$1027)+1),"")</f>
        <v>0</v>
      </c>
      <c r="AV1671">
        <f>IFERROR(SMALL(AV346:AV1024,ROW()-ROW($AV$1027)+1),"")</f>
        <v>0</v>
      </c>
      <c r="AW1671">
        <f>IFERROR(SMALL(AW346:AW1024,ROW()-ROW($AW$1027)+1),"")</f>
        <v>0</v>
      </c>
      <c r="AX1671">
        <f>IFERROR(SMALL(AX346:AX1024,ROW()-ROW($AX$1027)+1),"")</f>
        <v>0</v>
      </c>
      <c r="AY1671">
        <f>IFERROR(SMALL(AY346:AY1024,ROW()-ROW($AY$1027)+1),"")</f>
        <v>0</v>
      </c>
      <c r="AZ1671">
        <f>IFERROR(SMALL(AZ346:AZ1024,ROW()-ROW($AZ$1027)+1),"")</f>
        <v>0</v>
      </c>
      <c r="BA1671">
        <f>IFERROR(SMALL(BA346:BA1024,ROW()-ROW($BA$1027)+1),"")</f>
        <v>0</v>
      </c>
      <c r="BB1671">
        <f>IFERROR(SMALL(BB346:BB1024,ROW()-ROW($BB$1027)+1),"")</f>
        <v>0</v>
      </c>
      <c r="BC1671">
        <f>IFERROR(SMALL(BC346:BC1024,ROW()-ROW($BC$1027)+1),"")</f>
        <v>0</v>
      </c>
      <c r="BD1671">
        <f>IFERROR(SMALL(BD346:BD1024,ROW()-ROW($BD$1027)+1),"")</f>
        <v>0</v>
      </c>
      <c r="BE1671">
        <f>IFERROR(SMALL(BE346:BE1024,ROW()-ROW($BE$1027)+1),"")</f>
        <v>0</v>
      </c>
      <c r="BF1671">
        <f>IFERROR(SMALL(BF346:BF1024,ROW()-ROW($BF$1027)+1),"")</f>
        <v>0</v>
      </c>
      <c r="BG1671">
        <f>IFERROR(SMALL(BG346:BG1024,ROW()-ROW($BG$1027)+1),"")</f>
        <v>0</v>
      </c>
      <c r="BH1671">
        <f>IFERROR(SMALL(BH346:BH1024,ROW()-ROW($BH$1027)+1),"")</f>
        <v>0</v>
      </c>
      <c r="BI1671">
        <f>IFERROR(SMALL(BI346:BI1024,ROW()-ROW($BI$1027)+1),"")</f>
        <v>0</v>
      </c>
      <c r="BJ1671">
        <f>IFERROR(SMALL(BJ346:BJ1024,ROW()-ROW($BJ$1027)+1),"")</f>
        <v>0</v>
      </c>
      <c r="BK1671">
        <f>IFERROR(SMALL(BK346:BK1024,ROW()-ROW($BK$1027)+1),"")</f>
        <v>0</v>
      </c>
      <c r="BL1671">
        <f>IFERROR(SMALL(BL346:BL1024,ROW()-ROW($BL$1027)+1),"")</f>
        <v>0</v>
      </c>
      <c r="BM1671">
        <f>IFERROR(SMALL(BM346:BM1024,ROW()-ROW($BM$1027)+1),"")</f>
        <v>0</v>
      </c>
      <c r="BN1671">
        <f>IFERROR(SMALL(BN346:BN1024,ROW()-ROW($BN$1027)+1),"")</f>
        <v>0</v>
      </c>
      <c r="BO1671">
        <f>IFERROR(SMALL(BO346:BO1024,ROW()-ROW($BO$1027)+1),"")</f>
        <v>0</v>
      </c>
      <c r="BP1671">
        <f>IFERROR(SMALL(BP346:BP1024,ROW()-ROW($BP$1027)+1),"")</f>
        <v>0</v>
      </c>
      <c r="BQ1671">
        <f>IFERROR(SMALL(BQ346:BQ1024,ROW()-ROW($BQ$1027)+1),"")</f>
        <v>0</v>
      </c>
      <c r="BR1671">
        <f>IFERROR(SMALL(BR346:BR1024,ROW()-ROW($BR$1027)+1),"")</f>
        <v>0</v>
      </c>
    </row>
    <row r="1672" spans="5:70">
      <c r="E1672">
        <f>IFERROR(SMALL(E346:E1024,ROW()-ROW($E$1027)+1),"")</f>
        <v>0</v>
      </c>
      <c r="F1672">
        <f>IFERROR(SMALL(F346:F1024,ROW()-ROW($F$1027)+1),"")</f>
        <v>0</v>
      </c>
      <c r="G1672">
        <f>IFERROR(SMALL(G346:G1024,ROW()-ROW($G$1027)+1),"")</f>
        <v>0</v>
      </c>
      <c r="H1672">
        <f>IFERROR(SMALL(H346:H1024,ROW()-ROW($H$1027)+1),"")</f>
        <v>0</v>
      </c>
      <c r="I1672">
        <f>IFERROR(SMALL(I346:I1024,ROW()-ROW($I$1027)+1),"")</f>
        <v>0</v>
      </c>
      <c r="J1672">
        <f>IFERROR(SMALL(J346:J1024,ROW()-ROW($J$1027)+1),"")</f>
        <v>0</v>
      </c>
      <c r="K1672">
        <f>IFERROR(SMALL(K346:K1024,ROW()-ROW($K$1027)+1),"")</f>
        <v>0</v>
      </c>
      <c r="L1672">
        <f>IFERROR(SMALL(L346:L1024,ROW()-ROW($L$1027)+1),"")</f>
        <v>0</v>
      </c>
      <c r="M1672">
        <f>IFERROR(SMALL(M346:M1024,ROW()-ROW($M$1027)+1),"")</f>
        <v>0</v>
      </c>
      <c r="N1672">
        <f>IFERROR(SMALL(N346:N1024,ROW()-ROW($N$1027)+1),"")</f>
        <v>0</v>
      </c>
      <c r="O1672">
        <f>IFERROR(SMALL(O346:O1024,ROW()-ROW($O$1027)+1),"")</f>
        <v>0</v>
      </c>
      <c r="P1672">
        <f>IFERROR(SMALL(P346:P1024,ROW()-ROW($P$1027)+1),"")</f>
        <v>0</v>
      </c>
      <c r="Q1672">
        <f>IFERROR(SMALL(Q346:Q1024,ROW()-ROW($Q$1027)+1),"")</f>
        <v>0</v>
      </c>
      <c r="R1672">
        <f>IFERROR(SMALL(R346:R1024,ROW()-ROW($R$1027)+1),"")</f>
        <v>0</v>
      </c>
      <c r="S1672">
        <f>IFERROR(SMALL(S346:S1024,ROW()-ROW($S$1027)+1),"")</f>
        <v>0</v>
      </c>
      <c r="T1672">
        <f>IFERROR(SMALL(T346:T1024,ROW()-ROW($T$1027)+1),"")</f>
        <v>0</v>
      </c>
      <c r="U1672">
        <f>IFERROR(SMALL(U346:U1024,ROW()-ROW($U$1027)+1),"")</f>
        <v>0</v>
      </c>
      <c r="V1672">
        <f>IFERROR(SMALL(V346:V1024,ROW()-ROW($V$1027)+1),"")</f>
        <v>0</v>
      </c>
      <c r="W1672">
        <f>IFERROR(SMALL(W346:W1024,ROW()-ROW($W$1027)+1),"")</f>
        <v>0</v>
      </c>
      <c r="X1672">
        <f>IFERROR(SMALL(X346:X1024,ROW()-ROW($X$1027)+1),"")</f>
        <v>0</v>
      </c>
      <c r="Y1672">
        <f>IFERROR(SMALL(Y346:Y1024,ROW()-ROW($Y$1027)+1),"")</f>
        <v>0</v>
      </c>
      <c r="Z1672">
        <f>IFERROR(SMALL(Z346:Z1024,ROW()-ROW($Z$1027)+1),"")</f>
        <v>0</v>
      </c>
      <c r="AA1672">
        <f>IFERROR(SMALL(AA346:AA1024,ROW()-ROW($AA$1027)+1),"")</f>
        <v>0</v>
      </c>
      <c r="AB1672">
        <f>IFERROR(SMALL(AB346:AB1024,ROW()-ROW($AB$1027)+1),"")</f>
        <v>0</v>
      </c>
      <c r="AC1672">
        <f>IFERROR(SMALL(AC346:AC1024,ROW()-ROW($AC$1027)+1),"")</f>
        <v>0</v>
      </c>
      <c r="AD1672">
        <f>IFERROR(SMALL(AD346:AD1024,ROW()-ROW($AD$1027)+1),"")</f>
        <v>0</v>
      </c>
      <c r="AE1672">
        <f>IFERROR(SMALL(AE346:AE1024,ROW()-ROW($AE$1027)+1),"")</f>
        <v>0</v>
      </c>
      <c r="AF1672">
        <f>IFERROR(SMALL(AF346:AF1024,ROW()-ROW($AF$1027)+1),"")</f>
        <v>0</v>
      </c>
      <c r="AG1672">
        <f>IFERROR(SMALL(AG346:AG1024,ROW()-ROW($AG$1027)+1),"")</f>
        <v>0</v>
      </c>
      <c r="AH1672">
        <f>IFERROR(SMALL(AH346:AH1024,ROW()-ROW($AH$1027)+1),"")</f>
        <v>0</v>
      </c>
      <c r="AI1672">
        <f>IFERROR(SMALL(AI346:AI1024,ROW()-ROW($AI$1027)+1),"")</f>
        <v>0</v>
      </c>
      <c r="AJ1672">
        <f>IFERROR(SMALL(AJ346:AJ1024,ROW()-ROW($AJ$1027)+1),"")</f>
        <v>0</v>
      </c>
      <c r="AM1672">
        <f>IFERROR(SMALL(AM346:AM1024,ROW()-ROW($AM$1027)+1),"")</f>
        <v>0</v>
      </c>
      <c r="AN1672">
        <f>IFERROR(SMALL(AN346:AN1024,ROW()-ROW($AN$1027)+1),"")</f>
        <v>0</v>
      </c>
      <c r="AO1672">
        <f>IFERROR(SMALL(AO346:AO1024,ROW()-ROW($AO$1027)+1),"")</f>
        <v>0</v>
      </c>
      <c r="AP1672">
        <f>IFERROR(SMALL(AP346:AP1024,ROW()-ROW($AP$1027)+1),"")</f>
        <v>0</v>
      </c>
      <c r="AQ1672">
        <f>IFERROR(SMALL(AQ346:AQ1024,ROW()-ROW($AQ$1027)+1),"")</f>
        <v>0</v>
      </c>
      <c r="AR1672">
        <f>IFERROR(SMALL(AR346:AR1024,ROW()-ROW($AR$1027)+1),"")</f>
        <v>0</v>
      </c>
      <c r="AS1672">
        <f>IFERROR(SMALL(AS346:AS1024,ROW()-ROW($AS$1027)+1),"")</f>
        <v>0</v>
      </c>
      <c r="AT1672">
        <f>IFERROR(SMALL(AT346:AT1024,ROW()-ROW($AT$1027)+1),"")</f>
        <v>0</v>
      </c>
      <c r="AU1672">
        <f>IFERROR(SMALL(AU346:AU1024,ROW()-ROW($AU$1027)+1),"")</f>
        <v>0</v>
      </c>
      <c r="AV1672">
        <f>IFERROR(SMALL(AV346:AV1024,ROW()-ROW($AV$1027)+1),"")</f>
        <v>0</v>
      </c>
      <c r="AW1672">
        <f>IFERROR(SMALL(AW346:AW1024,ROW()-ROW($AW$1027)+1),"")</f>
        <v>0</v>
      </c>
      <c r="AX1672">
        <f>IFERROR(SMALL(AX346:AX1024,ROW()-ROW($AX$1027)+1),"")</f>
        <v>0</v>
      </c>
      <c r="AY1672">
        <f>IFERROR(SMALL(AY346:AY1024,ROW()-ROW($AY$1027)+1),"")</f>
        <v>0</v>
      </c>
      <c r="AZ1672">
        <f>IFERROR(SMALL(AZ346:AZ1024,ROW()-ROW($AZ$1027)+1),"")</f>
        <v>0</v>
      </c>
      <c r="BA1672">
        <f>IFERROR(SMALL(BA346:BA1024,ROW()-ROW($BA$1027)+1),"")</f>
        <v>0</v>
      </c>
      <c r="BB1672">
        <f>IFERROR(SMALL(BB346:BB1024,ROW()-ROW($BB$1027)+1),"")</f>
        <v>0</v>
      </c>
      <c r="BC1672">
        <f>IFERROR(SMALL(BC346:BC1024,ROW()-ROW($BC$1027)+1),"")</f>
        <v>0</v>
      </c>
      <c r="BD1672">
        <f>IFERROR(SMALL(BD346:BD1024,ROW()-ROW($BD$1027)+1),"")</f>
        <v>0</v>
      </c>
      <c r="BE1672">
        <f>IFERROR(SMALL(BE346:BE1024,ROW()-ROW($BE$1027)+1),"")</f>
        <v>0</v>
      </c>
      <c r="BF1672">
        <f>IFERROR(SMALL(BF346:BF1024,ROW()-ROW($BF$1027)+1),"")</f>
        <v>0</v>
      </c>
      <c r="BG1672">
        <f>IFERROR(SMALL(BG346:BG1024,ROW()-ROW($BG$1027)+1),"")</f>
        <v>0</v>
      </c>
      <c r="BH1672">
        <f>IFERROR(SMALL(BH346:BH1024,ROW()-ROW($BH$1027)+1),"")</f>
        <v>0</v>
      </c>
      <c r="BI1672">
        <f>IFERROR(SMALL(BI346:BI1024,ROW()-ROW($BI$1027)+1),"")</f>
        <v>0</v>
      </c>
      <c r="BJ1672">
        <f>IFERROR(SMALL(BJ346:BJ1024,ROW()-ROW($BJ$1027)+1),"")</f>
        <v>0</v>
      </c>
      <c r="BK1672">
        <f>IFERROR(SMALL(BK346:BK1024,ROW()-ROW($BK$1027)+1),"")</f>
        <v>0</v>
      </c>
      <c r="BL1672">
        <f>IFERROR(SMALL(BL346:BL1024,ROW()-ROW($BL$1027)+1),"")</f>
        <v>0</v>
      </c>
      <c r="BM1672">
        <f>IFERROR(SMALL(BM346:BM1024,ROW()-ROW($BM$1027)+1),"")</f>
        <v>0</v>
      </c>
      <c r="BN1672">
        <f>IFERROR(SMALL(BN346:BN1024,ROW()-ROW($BN$1027)+1),"")</f>
        <v>0</v>
      </c>
      <c r="BO1672">
        <f>IFERROR(SMALL(BO346:BO1024,ROW()-ROW($BO$1027)+1),"")</f>
        <v>0</v>
      </c>
      <c r="BP1672">
        <f>IFERROR(SMALL(BP346:BP1024,ROW()-ROW($BP$1027)+1),"")</f>
        <v>0</v>
      </c>
      <c r="BQ1672">
        <f>IFERROR(SMALL(BQ346:BQ1024,ROW()-ROW($BQ$1027)+1),"")</f>
        <v>0</v>
      </c>
      <c r="BR1672">
        <f>IFERROR(SMALL(BR346:BR1024,ROW()-ROW($BR$1027)+1),"")</f>
        <v>0</v>
      </c>
    </row>
    <row r="1673" spans="5:70">
      <c r="E1673">
        <f>IFERROR(SMALL(E346:E1024,ROW()-ROW($E$1027)+1),"")</f>
        <v>0</v>
      </c>
      <c r="F1673">
        <f>IFERROR(SMALL(F346:F1024,ROW()-ROW($F$1027)+1),"")</f>
        <v>0</v>
      </c>
      <c r="G1673">
        <f>IFERROR(SMALL(G346:G1024,ROW()-ROW($G$1027)+1),"")</f>
        <v>0</v>
      </c>
      <c r="H1673">
        <f>IFERROR(SMALL(H346:H1024,ROW()-ROW($H$1027)+1),"")</f>
        <v>0</v>
      </c>
      <c r="I1673">
        <f>IFERROR(SMALL(I346:I1024,ROW()-ROW($I$1027)+1),"")</f>
        <v>0</v>
      </c>
      <c r="J1673">
        <f>IFERROR(SMALL(J346:J1024,ROW()-ROW($J$1027)+1),"")</f>
        <v>0</v>
      </c>
      <c r="K1673">
        <f>IFERROR(SMALL(K346:K1024,ROW()-ROW($K$1027)+1),"")</f>
        <v>0</v>
      </c>
      <c r="L1673">
        <f>IFERROR(SMALL(L346:L1024,ROW()-ROW($L$1027)+1),"")</f>
        <v>0</v>
      </c>
      <c r="M1673">
        <f>IFERROR(SMALL(M346:M1024,ROW()-ROW($M$1027)+1),"")</f>
        <v>0</v>
      </c>
      <c r="N1673">
        <f>IFERROR(SMALL(N346:N1024,ROW()-ROW($N$1027)+1),"")</f>
        <v>0</v>
      </c>
      <c r="O1673">
        <f>IFERROR(SMALL(O346:O1024,ROW()-ROW($O$1027)+1),"")</f>
        <v>0</v>
      </c>
      <c r="P1673">
        <f>IFERROR(SMALL(P346:P1024,ROW()-ROW($P$1027)+1),"")</f>
        <v>0</v>
      </c>
      <c r="Q1673">
        <f>IFERROR(SMALL(Q346:Q1024,ROW()-ROW($Q$1027)+1),"")</f>
        <v>0</v>
      </c>
      <c r="R1673">
        <f>IFERROR(SMALL(R346:R1024,ROW()-ROW($R$1027)+1),"")</f>
        <v>0</v>
      </c>
      <c r="S1673">
        <f>IFERROR(SMALL(S346:S1024,ROW()-ROW($S$1027)+1),"")</f>
        <v>0</v>
      </c>
      <c r="T1673">
        <f>IFERROR(SMALL(T346:T1024,ROW()-ROW($T$1027)+1),"")</f>
        <v>0</v>
      </c>
      <c r="U1673">
        <f>IFERROR(SMALL(U346:U1024,ROW()-ROW($U$1027)+1),"")</f>
        <v>0</v>
      </c>
      <c r="V1673">
        <f>IFERROR(SMALL(V346:V1024,ROW()-ROW($V$1027)+1),"")</f>
        <v>0</v>
      </c>
      <c r="W1673">
        <f>IFERROR(SMALL(W346:W1024,ROW()-ROW($W$1027)+1),"")</f>
        <v>0</v>
      </c>
      <c r="X1673">
        <f>IFERROR(SMALL(X346:X1024,ROW()-ROW($X$1027)+1),"")</f>
        <v>0</v>
      </c>
      <c r="Y1673">
        <f>IFERROR(SMALL(Y346:Y1024,ROW()-ROW($Y$1027)+1),"")</f>
        <v>0</v>
      </c>
      <c r="Z1673">
        <f>IFERROR(SMALL(Z346:Z1024,ROW()-ROW($Z$1027)+1),"")</f>
        <v>0</v>
      </c>
      <c r="AA1673">
        <f>IFERROR(SMALL(AA346:AA1024,ROW()-ROW($AA$1027)+1),"")</f>
        <v>0</v>
      </c>
      <c r="AB1673">
        <f>IFERROR(SMALL(AB346:AB1024,ROW()-ROW($AB$1027)+1),"")</f>
        <v>0</v>
      </c>
      <c r="AC1673">
        <f>IFERROR(SMALL(AC346:AC1024,ROW()-ROW($AC$1027)+1),"")</f>
        <v>0</v>
      </c>
      <c r="AD1673">
        <f>IFERROR(SMALL(AD346:AD1024,ROW()-ROW($AD$1027)+1),"")</f>
        <v>0</v>
      </c>
      <c r="AE1673">
        <f>IFERROR(SMALL(AE346:AE1024,ROW()-ROW($AE$1027)+1),"")</f>
        <v>0</v>
      </c>
      <c r="AF1673">
        <f>IFERROR(SMALL(AF346:AF1024,ROW()-ROW($AF$1027)+1),"")</f>
        <v>0</v>
      </c>
      <c r="AG1673">
        <f>IFERROR(SMALL(AG346:AG1024,ROW()-ROW($AG$1027)+1),"")</f>
        <v>0</v>
      </c>
      <c r="AH1673">
        <f>IFERROR(SMALL(AH346:AH1024,ROW()-ROW($AH$1027)+1),"")</f>
        <v>0</v>
      </c>
      <c r="AI1673">
        <f>IFERROR(SMALL(AI346:AI1024,ROW()-ROW($AI$1027)+1),"")</f>
        <v>0</v>
      </c>
      <c r="AJ1673">
        <f>IFERROR(SMALL(AJ346:AJ1024,ROW()-ROW($AJ$1027)+1),"")</f>
        <v>0</v>
      </c>
      <c r="AM1673">
        <f>IFERROR(SMALL(AM346:AM1024,ROW()-ROW($AM$1027)+1),"")</f>
        <v>0</v>
      </c>
      <c r="AN1673">
        <f>IFERROR(SMALL(AN346:AN1024,ROW()-ROW($AN$1027)+1),"")</f>
        <v>0</v>
      </c>
      <c r="AO1673">
        <f>IFERROR(SMALL(AO346:AO1024,ROW()-ROW($AO$1027)+1),"")</f>
        <v>0</v>
      </c>
      <c r="AP1673">
        <f>IFERROR(SMALL(AP346:AP1024,ROW()-ROW($AP$1027)+1),"")</f>
        <v>0</v>
      </c>
      <c r="AQ1673">
        <f>IFERROR(SMALL(AQ346:AQ1024,ROW()-ROW($AQ$1027)+1),"")</f>
        <v>0</v>
      </c>
      <c r="AR1673">
        <f>IFERROR(SMALL(AR346:AR1024,ROW()-ROW($AR$1027)+1),"")</f>
        <v>0</v>
      </c>
      <c r="AS1673">
        <f>IFERROR(SMALL(AS346:AS1024,ROW()-ROW($AS$1027)+1),"")</f>
        <v>0</v>
      </c>
      <c r="AT1673">
        <f>IFERROR(SMALL(AT346:AT1024,ROW()-ROW($AT$1027)+1),"")</f>
        <v>0</v>
      </c>
      <c r="AU1673">
        <f>IFERROR(SMALL(AU346:AU1024,ROW()-ROW($AU$1027)+1),"")</f>
        <v>0</v>
      </c>
      <c r="AV1673">
        <f>IFERROR(SMALL(AV346:AV1024,ROW()-ROW($AV$1027)+1),"")</f>
        <v>0</v>
      </c>
      <c r="AW1673">
        <f>IFERROR(SMALL(AW346:AW1024,ROW()-ROW($AW$1027)+1),"")</f>
        <v>0</v>
      </c>
      <c r="AX1673">
        <f>IFERROR(SMALL(AX346:AX1024,ROW()-ROW($AX$1027)+1),"")</f>
        <v>0</v>
      </c>
      <c r="AY1673">
        <f>IFERROR(SMALL(AY346:AY1024,ROW()-ROW($AY$1027)+1),"")</f>
        <v>0</v>
      </c>
      <c r="AZ1673">
        <f>IFERROR(SMALL(AZ346:AZ1024,ROW()-ROW($AZ$1027)+1),"")</f>
        <v>0</v>
      </c>
      <c r="BA1673">
        <f>IFERROR(SMALL(BA346:BA1024,ROW()-ROW($BA$1027)+1),"")</f>
        <v>0</v>
      </c>
      <c r="BB1673">
        <f>IFERROR(SMALL(BB346:BB1024,ROW()-ROW($BB$1027)+1),"")</f>
        <v>0</v>
      </c>
      <c r="BC1673">
        <f>IFERROR(SMALL(BC346:BC1024,ROW()-ROW($BC$1027)+1),"")</f>
        <v>0</v>
      </c>
      <c r="BD1673">
        <f>IFERROR(SMALL(BD346:BD1024,ROW()-ROW($BD$1027)+1),"")</f>
        <v>0</v>
      </c>
      <c r="BE1673">
        <f>IFERROR(SMALL(BE346:BE1024,ROW()-ROW($BE$1027)+1),"")</f>
        <v>0</v>
      </c>
      <c r="BF1673">
        <f>IFERROR(SMALL(BF346:BF1024,ROW()-ROW($BF$1027)+1),"")</f>
        <v>0</v>
      </c>
      <c r="BG1673">
        <f>IFERROR(SMALL(BG346:BG1024,ROW()-ROW($BG$1027)+1),"")</f>
        <v>0</v>
      </c>
      <c r="BH1673">
        <f>IFERROR(SMALL(BH346:BH1024,ROW()-ROW($BH$1027)+1),"")</f>
        <v>0</v>
      </c>
      <c r="BI1673">
        <f>IFERROR(SMALL(BI346:BI1024,ROW()-ROW($BI$1027)+1),"")</f>
        <v>0</v>
      </c>
      <c r="BJ1673">
        <f>IFERROR(SMALL(BJ346:BJ1024,ROW()-ROW($BJ$1027)+1),"")</f>
        <v>0</v>
      </c>
      <c r="BK1673">
        <f>IFERROR(SMALL(BK346:BK1024,ROW()-ROW($BK$1027)+1),"")</f>
        <v>0</v>
      </c>
      <c r="BL1673">
        <f>IFERROR(SMALL(BL346:BL1024,ROW()-ROW($BL$1027)+1),"")</f>
        <v>0</v>
      </c>
      <c r="BM1673">
        <f>IFERROR(SMALL(BM346:BM1024,ROW()-ROW($BM$1027)+1),"")</f>
        <v>0</v>
      </c>
      <c r="BN1673">
        <f>IFERROR(SMALL(BN346:BN1024,ROW()-ROW($BN$1027)+1),"")</f>
        <v>0</v>
      </c>
      <c r="BO1673">
        <f>IFERROR(SMALL(BO346:BO1024,ROW()-ROW($BO$1027)+1),"")</f>
        <v>0</v>
      </c>
      <c r="BP1673">
        <f>IFERROR(SMALL(BP346:BP1024,ROW()-ROW($BP$1027)+1),"")</f>
        <v>0</v>
      </c>
      <c r="BQ1673">
        <f>IFERROR(SMALL(BQ346:BQ1024,ROW()-ROW($BQ$1027)+1),"")</f>
        <v>0</v>
      </c>
      <c r="BR1673">
        <f>IFERROR(SMALL(BR346:BR1024,ROW()-ROW($BR$1027)+1),"")</f>
        <v>0</v>
      </c>
    </row>
    <row r="1674" spans="5:70">
      <c r="E1674">
        <f>IFERROR(SMALL(E346:E1024,ROW()-ROW($E$1027)+1),"")</f>
        <v>0</v>
      </c>
      <c r="F1674">
        <f>IFERROR(SMALL(F346:F1024,ROW()-ROW($F$1027)+1),"")</f>
        <v>0</v>
      </c>
      <c r="G1674">
        <f>IFERROR(SMALL(G346:G1024,ROW()-ROW($G$1027)+1),"")</f>
        <v>0</v>
      </c>
      <c r="H1674">
        <f>IFERROR(SMALL(H346:H1024,ROW()-ROW($H$1027)+1),"")</f>
        <v>0</v>
      </c>
      <c r="I1674">
        <f>IFERROR(SMALL(I346:I1024,ROW()-ROW($I$1027)+1),"")</f>
        <v>0</v>
      </c>
      <c r="J1674">
        <f>IFERROR(SMALL(J346:J1024,ROW()-ROW($J$1027)+1),"")</f>
        <v>0</v>
      </c>
      <c r="K1674">
        <f>IFERROR(SMALL(K346:K1024,ROW()-ROW($K$1027)+1),"")</f>
        <v>0</v>
      </c>
      <c r="L1674">
        <f>IFERROR(SMALL(L346:L1024,ROW()-ROW($L$1027)+1),"")</f>
        <v>0</v>
      </c>
      <c r="M1674">
        <f>IFERROR(SMALL(M346:M1024,ROW()-ROW($M$1027)+1),"")</f>
        <v>0</v>
      </c>
      <c r="N1674">
        <f>IFERROR(SMALL(N346:N1024,ROW()-ROW($N$1027)+1),"")</f>
        <v>0</v>
      </c>
      <c r="O1674">
        <f>IFERROR(SMALL(O346:O1024,ROW()-ROW($O$1027)+1),"")</f>
        <v>0</v>
      </c>
      <c r="P1674">
        <f>IFERROR(SMALL(P346:P1024,ROW()-ROW($P$1027)+1),"")</f>
        <v>0</v>
      </c>
      <c r="Q1674">
        <f>IFERROR(SMALL(Q346:Q1024,ROW()-ROW($Q$1027)+1),"")</f>
        <v>0</v>
      </c>
      <c r="R1674">
        <f>IFERROR(SMALL(R346:R1024,ROW()-ROW($R$1027)+1),"")</f>
        <v>0</v>
      </c>
      <c r="S1674">
        <f>IFERROR(SMALL(S346:S1024,ROW()-ROW($S$1027)+1),"")</f>
        <v>0</v>
      </c>
      <c r="T1674">
        <f>IFERROR(SMALL(T346:T1024,ROW()-ROW($T$1027)+1),"")</f>
        <v>0</v>
      </c>
      <c r="U1674">
        <f>IFERROR(SMALL(U346:U1024,ROW()-ROW($U$1027)+1),"")</f>
        <v>0</v>
      </c>
      <c r="V1674">
        <f>IFERROR(SMALL(V346:V1024,ROW()-ROW($V$1027)+1),"")</f>
        <v>0</v>
      </c>
      <c r="W1674">
        <f>IFERROR(SMALL(W346:W1024,ROW()-ROW($W$1027)+1),"")</f>
        <v>0</v>
      </c>
      <c r="X1674">
        <f>IFERROR(SMALL(X346:X1024,ROW()-ROW($X$1027)+1),"")</f>
        <v>0</v>
      </c>
      <c r="Y1674">
        <f>IFERROR(SMALL(Y346:Y1024,ROW()-ROW($Y$1027)+1),"")</f>
        <v>0</v>
      </c>
      <c r="Z1674">
        <f>IFERROR(SMALL(Z346:Z1024,ROW()-ROW($Z$1027)+1),"")</f>
        <v>0</v>
      </c>
      <c r="AA1674">
        <f>IFERROR(SMALL(AA346:AA1024,ROW()-ROW($AA$1027)+1),"")</f>
        <v>0</v>
      </c>
      <c r="AB1674">
        <f>IFERROR(SMALL(AB346:AB1024,ROW()-ROW($AB$1027)+1),"")</f>
        <v>0</v>
      </c>
      <c r="AC1674">
        <f>IFERROR(SMALL(AC346:AC1024,ROW()-ROW($AC$1027)+1),"")</f>
        <v>0</v>
      </c>
      <c r="AD1674">
        <f>IFERROR(SMALL(AD346:AD1024,ROW()-ROW($AD$1027)+1),"")</f>
        <v>0</v>
      </c>
      <c r="AE1674">
        <f>IFERROR(SMALL(AE346:AE1024,ROW()-ROW($AE$1027)+1),"")</f>
        <v>0</v>
      </c>
      <c r="AF1674">
        <f>IFERROR(SMALL(AF346:AF1024,ROW()-ROW($AF$1027)+1),"")</f>
        <v>0</v>
      </c>
      <c r="AG1674">
        <f>IFERROR(SMALL(AG346:AG1024,ROW()-ROW($AG$1027)+1),"")</f>
        <v>0</v>
      </c>
      <c r="AH1674">
        <f>IFERROR(SMALL(AH346:AH1024,ROW()-ROW($AH$1027)+1),"")</f>
        <v>0</v>
      </c>
      <c r="AI1674">
        <f>IFERROR(SMALL(AI346:AI1024,ROW()-ROW($AI$1027)+1),"")</f>
        <v>0</v>
      </c>
      <c r="AJ1674">
        <f>IFERROR(SMALL(AJ346:AJ1024,ROW()-ROW($AJ$1027)+1),"")</f>
        <v>0</v>
      </c>
      <c r="AM1674">
        <f>IFERROR(SMALL(AM346:AM1024,ROW()-ROW($AM$1027)+1),"")</f>
        <v>0</v>
      </c>
      <c r="AN1674">
        <f>IFERROR(SMALL(AN346:AN1024,ROW()-ROW($AN$1027)+1),"")</f>
        <v>0</v>
      </c>
      <c r="AO1674">
        <f>IFERROR(SMALL(AO346:AO1024,ROW()-ROW($AO$1027)+1),"")</f>
        <v>0</v>
      </c>
      <c r="AP1674">
        <f>IFERROR(SMALL(AP346:AP1024,ROW()-ROW($AP$1027)+1),"")</f>
        <v>0</v>
      </c>
      <c r="AQ1674">
        <f>IFERROR(SMALL(AQ346:AQ1024,ROW()-ROW($AQ$1027)+1),"")</f>
        <v>0</v>
      </c>
      <c r="AR1674">
        <f>IFERROR(SMALL(AR346:AR1024,ROW()-ROW($AR$1027)+1),"")</f>
        <v>0</v>
      </c>
      <c r="AS1674">
        <f>IFERROR(SMALL(AS346:AS1024,ROW()-ROW($AS$1027)+1),"")</f>
        <v>0</v>
      </c>
      <c r="AT1674">
        <f>IFERROR(SMALL(AT346:AT1024,ROW()-ROW($AT$1027)+1),"")</f>
        <v>0</v>
      </c>
      <c r="AU1674">
        <f>IFERROR(SMALL(AU346:AU1024,ROW()-ROW($AU$1027)+1),"")</f>
        <v>0</v>
      </c>
      <c r="AV1674">
        <f>IFERROR(SMALL(AV346:AV1024,ROW()-ROW($AV$1027)+1),"")</f>
        <v>0</v>
      </c>
      <c r="AW1674">
        <f>IFERROR(SMALL(AW346:AW1024,ROW()-ROW($AW$1027)+1),"")</f>
        <v>0</v>
      </c>
      <c r="AX1674">
        <f>IFERROR(SMALL(AX346:AX1024,ROW()-ROW($AX$1027)+1),"")</f>
        <v>0</v>
      </c>
      <c r="AY1674">
        <f>IFERROR(SMALL(AY346:AY1024,ROW()-ROW($AY$1027)+1),"")</f>
        <v>0</v>
      </c>
      <c r="AZ1674">
        <f>IFERROR(SMALL(AZ346:AZ1024,ROW()-ROW($AZ$1027)+1),"")</f>
        <v>0</v>
      </c>
      <c r="BA1674">
        <f>IFERROR(SMALL(BA346:BA1024,ROW()-ROW($BA$1027)+1),"")</f>
        <v>0</v>
      </c>
      <c r="BB1674">
        <f>IFERROR(SMALL(BB346:BB1024,ROW()-ROW($BB$1027)+1),"")</f>
        <v>0</v>
      </c>
      <c r="BC1674">
        <f>IFERROR(SMALL(BC346:BC1024,ROW()-ROW($BC$1027)+1),"")</f>
        <v>0</v>
      </c>
      <c r="BD1674">
        <f>IFERROR(SMALL(BD346:BD1024,ROW()-ROW($BD$1027)+1),"")</f>
        <v>0</v>
      </c>
      <c r="BE1674">
        <f>IFERROR(SMALL(BE346:BE1024,ROW()-ROW($BE$1027)+1),"")</f>
        <v>0</v>
      </c>
      <c r="BF1674">
        <f>IFERROR(SMALL(BF346:BF1024,ROW()-ROW($BF$1027)+1),"")</f>
        <v>0</v>
      </c>
      <c r="BG1674">
        <f>IFERROR(SMALL(BG346:BG1024,ROW()-ROW($BG$1027)+1),"")</f>
        <v>0</v>
      </c>
      <c r="BH1674">
        <f>IFERROR(SMALL(BH346:BH1024,ROW()-ROW($BH$1027)+1),"")</f>
        <v>0</v>
      </c>
      <c r="BI1674">
        <f>IFERROR(SMALL(BI346:BI1024,ROW()-ROW($BI$1027)+1),"")</f>
        <v>0</v>
      </c>
      <c r="BJ1674">
        <f>IFERROR(SMALL(BJ346:BJ1024,ROW()-ROW($BJ$1027)+1),"")</f>
        <v>0</v>
      </c>
      <c r="BK1674">
        <f>IFERROR(SMALL(BK346:BK1024,ROW()-ROW($BK$1027)+1),"")</f>
        <v>0</v>
      </c>
      <c r="BL1674">
        <f>IFERROR(SMALL(BL346:BL1024,ROW()-ROW($BL$1027)+1),"")</f>
        <v>0</v>
      </c>
      <c r="BM1674">
        <f>IFERROR(SMALL(BM346:BM1024,ROW()-ROW($BM$1027)+1),"")</f>
        <v>0</v>
      </c>
      <c r="BN1674">
        <f>IFERROR(SMALL(BN346:BN1024,ROW()-ROW($BN$1027)+1),"")</f>
        <v>0</v>
      </c>
      <c r="BO1674">
        <f>IFERROR(SMALL(BO346:BO1024,ROW()-ROW($BO$1027)+1),"")</f>
        <v>0</v>
      </c>
      <c r="BP1674">
        <f>IFERROR(SMALL(BP346:BP1024,ROW()-ROW($BP$1027)+1),"")</f>
        <v>0</v>
      </c>
      <c r="BQ1674">
        <f>IFERROR(SMALL(BQ346:BQ1024,ROW()-ROW($BQ$1027)+1),"")</f>
        <v>0</v>
      </c>
      <c r="BR1674">
        <f>IFERROR(SMALL(BR346:BR1024,ROW()-ROW($BR$1027)+1),"")</f>
        <v>0</v>
      </c>
    </row>
    <row r="1675" spans="5:70">
      <c r="E1675">
        <f>IFERROR(SMALL(E346:E1024,ROW()-ROW($E$1027)+1),"")</f>
        <v>0</v>
      </c>
      <c r="F1675">
        <f>IFERROR(SMALL(F346:F1024,ROW()-ROW($F$1027)+1),"")</f>
        <v>0</v>
      </c>
      <c r="G1675">
        <f>IFERROR(SMALL(G346:G1024,ROW()-ROW($G$1027)+1),"")</f>
        <v>0</v>
      </c>
      <c r="H1675">
        <f>IFERROR(SMALL(H346:H1024,ROW()-ROW($H$1027)+1),"")</f>
        <v>0</v>
      </c>
      <c r="I1675">
        <f>IFERROR(SMALL(I346:I1024,ROW()-ROW($I$1027)+1),"")</f>
        <v>0</v>
      </c>
      <c r="J1675">
        <f>IFERROR(SMALL(J346:J1024,ROW()-ROW($J$1027)+1),"")</f>
        <v>0</v>
      </c>
      <c r="K1675">
        <f>IFERROR(SMALL(K346:K1024,ROW()-ROW($K$1027)+1),"")</f>
        <v>0</v>
      </c>
      <c r="L1675">
        <f>IFERROR(SMALL(L346:L1024,ROW()-ROW($L$1027)+1),"")</f>
        <v>0</v>
      </c>
      <c r="M1675">
        <f>IFERROR(SMALL(M346:M1024,ROW()-ROW($M$1027)+1),"")</f>
        <v>0</v>
      </c>
      <c r="N1675">
        <f>IFERROR(SMALL(N346:N1024,ROW()-ROW($N$1027)+1),"")</f>
        <v>0</v>
      </c>
      <c r="O1675">
        <f>IFERROR(SMALL(O346:O1024,ROW()-ROW($O$1027)+1),"")</f>
        <v>0</v>
      </c>
      <c r="P1675">
        <f>IFERROR(SMALL(P346:P1024,ROW()-ROW($P$1027)+1),"")</f>
        <v>0</v>
      </c>
      <c r="Q1675">
        <f>IFERROR(SMALL(Q346:Q1024,ROW()-ROW($Q$1027)+1),"")</f>
        <v>0</v>
      </c>
      <c r="R1675">
        <f>IFERROR(SMALL(R346:R1024,ROW()-ROW($R$1027)+1),"")</f>
        <v>0</v>
      </c>
      <c r="S1675">
        <f>IFERROR(SMALL(S346:S1024,ROW()-ROW($S$1027)+1),"")</f>
        <v>0</v>
      </c>
      <c r="T1675">
        <f>IFERROR(SMALL(T346:T1024,ROW()-ROW($T$1027)+1),"")</f>
        <v>0</v>
      </c>
      <c r="U1675">
        <f>IFERROR(SMALL(U346:U1024,ROW()-ROW($U$1027)+1),"")</f>
        <v>0</v>
      </c>
      <c r="V1675">
        <f>IFERROR(SMALL(V346:V1024,ROW()-ROW($V$1027)+1),"")</f>
        <v>0</v>
      </c>
      <c r="W1675">
        <f>IFERROR(SMALL(W346:W1024,ROW()-ROW($W$1027)+1),"")</f>
        <v>0</v>
      </c>
      <c r="X1675">
        <f>IFERROR(SMALL(X346:X1024,ROW()-ROW($X$1027)+1),"")</f>
        <v>0</v>
      </c>
      <c r="Y1675">
        <f>IFERROR(SMALL(Y346:Y1024,ROW()-ROW($Y$1027)+1),"")</f>
        <v>0</v>
      </c>
      <c r="Z1675">
        <f>IFERROR(SMALL(Z346:Z1024,ROW()-ROW($Z$1027)+1),"")</f>
        <v>0</v>
      </c>
      <c r="AA1675">
        <f>IFERROR(SMALL(AA346:AA1024,ROW()-ROW($AA$1027)+1),"")</f>
        <v>0</v>
      </c>
      <c r="AB1675">
        <f>IFERROR(SMALL(AB346:AB1024,ROW()-ROW($AB$1027)+1),"")</f>
        <v>0</v>
      </c>
      <c r="AC1675">
        <f>IFERROR(SMALL(AC346:AC1024,ROW()-ROW($AC$1027)+1),"")</f>
        <v>0</v>
      </c>
      <c r="AD1675">
        <f>IFERROR(SMALL(AD346:AD1024,ROW()-ROW($AD$1027)+1),"")</f>
        <v>0</v>
      </c>
      <c r="AE1675">
        <f>IFERROR(SMALL(AE346:AE1024,ROW()-ROW($AE$1027)+1),"")</f>
        <v>0</v>
      </c>
      <c r="AF1675">
        <f>IFERROR(SMALL(AF346:AF1024,ROW()-ROW($AF$1027)+1),"")</f>
        <v>0</v>
      </c>
      <c r="AG1675">
        <f>IFERROR(SMALL(AG346:AG1024,ROW()-ROW($AG$1027)+1),"")</f>
        <v>0</v>
      </c>
      <c r="AH1675">
        <f>IFERROR(SMALL(AH346:AH1024,ROW()-ROW($AH$1027)+1),"")</f>
        <v>0</v>
      </c>
      <c r="AI1675">
        <f>IFERROR(SMALL(AI346:AI1024,ROW()-ROW($AI$1027)+1),"")</f>
        <v>0</v>
      </c>
      <c r="AJ1675">
        <f>IFERROR(SMALL(AJ346:AJ1024,ROW()-ROW($AJ$1027)+1),"")</f>
        <v>0</v>
      </c>
      <c r="AM1675">
        <f>IFERROR(SMALL(AM346:AM1024,ROW()-ROW($AM$1027)+1),"")</f>
        <v>0</v>
      </c>
      <c r="AN1675">
        <f>IFERROR(SMALL(AN346:AN1024,ROW()-ROW($AN$1027)+1),"")</f>
        <v>0</v>
      </c>
      <c r="AO1675">
        <f>IFERROR(SMALL(AO346:AO1024,ROW()-ROW($AO$1027)+1),"")</f>
        <v>0</v>
      </c>
      <c r="AP1675">
        <f>IFERROR(SMALL(AP346:AP1024,ROW()-ROW($AP$1027)+1),"")</f>
        <v>0</v>
      </c>
      <c r="AQ1675">
        <f>IFERROR(SMALL(AQ346:AQ1024,ROW()-ROW($AQ$1027)+1),"")</f>
        <v>0</v>
      </c>
      <c r="AR1675">
        <f>IFERROR(SMALL(AR346:AR1024,ROW()-ROW($AR$1027)+1),"")</f>
        <v>0</v>
      </c>
      <c r="AS1675">
        <f>IFERROR(SMALL(AS346:AS1024,ROW()-ROW($AS$1027)+1),"")</f>
        <v>0</v>
      </c>
      <c r="AT1675">
        <f>IFERROR(SMALL(AT346:AT1024,ROW()-ROW($AT$1027)+1),"")</f>
        <v>0</v>
      </c>
      <c r="AU1675">
        <f>IFERROR(SMALL(AU346:AU1024,ROW()-ROW($AU$1027)+1),"")</f>
        <v>0</v>
      </c>
      <c r="AV1675">
        <f>IFERROR(SMALL(AV346:AV1024,ROW()-ROW($AV$1027)+1),"")</f>
        <v>0</v>
      </c>
      <c r="AW1675">
        <f>IFERROR(SMALL(AW346:AW1024,ROW()-ROW($AW$1027)+1),"")</f>
        <v>0</v>
      </c>
      <c r="AX1675">
        <f>IFERROR(SMALL(AX346:AX1024,ROW()-ROW($AX$1027)+1),"")</f>
        <v>0</v>
      </c>
      <c r="AY1675">
        <f>IFERROR(SMALL(AY346:AY1024,ROW()-ROW($AY$1027)+1),"")</f>
        <v>0</v>
      </c>
      <c r="AZ1675">
        <f>IFERROR(SMALL(AZ346:AZ1024,ROW()-ROW($AZ$1027)+1),"")</f>
        <v>0</v>
      </c>
      <c r="BA1675">
        <f>IFERROR(SMALL(BA346:BA1024,ROW()-ROW($BA$1027)+1),"")</f>
        <v>0</v>
      </c>
      <c r="BB1675">
        <f>IFERROR(SMALL(BB346:BB1024,ROW()-ROW($BB$1027)+1),"")</f>
        <v>0</v>
      </c>
      <c r="BC1675">
        <f>IFERROR(SMALL(BC346:BC1024,ROW()-ROW($BC$1027)+1),"")</f>
        <v>0</v>
      </c>
      <c r="BD1675">
        <f>IFERROR(SMALL(BD346:BD1024,ROW()-ROW($BD$1027)+1),"")</f>
        <v>0</v>
      </c>
      <c r="BE1675">
        <f>IFERROR(SMALL(BE346:BE1024,ROW()-ROW($BE$1027)+1),"")</f>
        <v>0</v>
      </c>
      <c r="BF1675">
        <f>IFERROR(SMALL(BF346:BF1024,ROW()-ROW($BF$1027)+1),"")</f>
        <v>0</v>
      </c>
      <c r="BG1675">
        <f>IFERROR(SMALL(BG346:BG1024,ROW()-ROW($BG$1027)+1),"")</f>
        <v>0</v>
      </c>
      <c r="BH1675">
        <f>IFERROR(SMALL(BH346:BH1024,ROW()-ROW($BH$1027)+1),"")</f>
        <v>0</v>
      </c>
      <c r="BI1675">
        <f>IFERROR(SMALL(BI346:BI1024,ROW()-ROW($BI$1027)+1),"")</f>
        <v>0</v>
      </c>
      <c r="BJ1675">
        <f>IFERROR(SMALL(BJ346:BJ1024,ROW()-ROW($BJ$1027)+1),"")</f>
        <v>0</v>
      </c>
      <c r="BK1675">
        <f>IFERROR(SMALL(BK346:BK1024,ROW()-ROW($BK$1027)+1),"")</f>
        <v>0</v>
      </c>
      <c r="BL1675">
        <f>IFERROR(SMALL(BL346:BL1024,ROW()-ROW($BL$1027)+1),"")</f>
        <v>0</v>
      </c>
      <c r="BM1675">
        <f>IFERROR(SMALL(BM346:BM1024,ROW()-ROW($BM$1027)+1),"")</f>
        <v>0</v>
      </c>
      <c r="BN1675">
        <f>IFERROR(SMALL(BN346:BN1024,ROW()-ROW($BN$1027)+1),"")</f>
        <v>0</v>
      </c>
      <c r="BO1675">
        <f>IFERROR(SMALL(BO346:BO1024,ROW()-ROW($BO$1027)+1),"")</f>
        <v>0</v>
      </c>
      <c r="BP1675">
        <f>IFERROR(SMALL(BP346:BP1024,ROW()-ROW($BP$1027)+1),"")</f>
        <v>0</v>
      </c>
      <c r="BQ1675">
        <f>IFERROR(SMALL(BQ346:BQ1024,ROW()-ROW($BQ$1027)+1),"")</f>
        <v>0</v>
      </c>
      <c r="BR1675">
        <f>IFERROR(SMALL(BR346:BR1024,ROW()-ROW($BR$1027)+1),"")</f>
        <v>0</v>
      </c>
    </row>
    <row r="1676" spans="5:70">
      <c r="E1676">
        <f>IFERROR(SMALL(E346:E1024,ROW()-ROW($E$1027)+1),"")</f>
        <v>0</v>
      </c>
      <c r="F1676">
        <f>IFERROR(SMALL(F346:F1024,ROW()-ROW($F$1027)+1),"")</f>
        <v>0</v>
      </c>
      <c r="G1676">
        <f>IFERROR(SMALL(G346:G1024,ROW()-ROW($G$1027)+1),"")</f>
        <v>0</v>
      </c>
      <c r="H1676">
        <f>IFERROR(SMALL(H346:H1024,ROW()-ROW($H$1027)+1),"")</f>
        <v>0</v>
      </c>
      <c r="I1676">
        <f>IFERROR(SMALL(I346:I1024,ROW()-ROW($I$1027)+1),"")</f>
        <v>0</v>
      </c>
      <c r="J1676">
        <f>IFERROR(SMALL(J346:J1024,ROW()-ROW($J$1027)+1),"")</f>
        <v>0</v>
      </c>
      <c r="K1676">
        <f>IFERROR(SMALL(K346:K1024,ROW()-ROW($K$1027)+1),"")</f>
        <v>0</v>
      </c>
      <c r="L1676">
        <f>IFERROR(SMALL(L346:L1024,ROW()-ROW($L$1027)+1),"")</f>
        <v>0</v>
      </c>
      <c r="M1676">
        <f>IFERROR(SMALL(M346:M1024,ROW()-ROW($M$1027)+1),"")</f>
        <v>0</v>
      </c>
      <c r="N1676">
        <f>IFERROR(SMALL(N346:N1024,ROW()-ROW($N$1027)+1),"")</f>
        <v>0</v>
      </c>
      <c r="O1676">
        <f>IFERROR(SMALL(O346:O1024,ROW()-ROW($O$1027)+1),"")</f>
        <v>0</v>
      </c>
      <c r="P1676">
        <f>IFERROR(SMALL(P346:P1024,ROW()-ROW($P$1027)+1),"")</f>
        <v>0</v>
      </c>
      <c r="Q1676">
        <f>IFERROR(SMALL(Q346:Q1024,ROW()-ROW($Q$1027)+1),"")</f>
        <v>0</v>
      </c>
      <c r="R1676">
        <f>IFERROR(SMALL(R346:R1024,ROW()-ROW($R$1027)+1),"")</f>
        <v>0</v>
      </c>
      <c r="S1676">
        <f>IFERROR(SMALL(S346:S1024,ROW()-ROW($S$1027)+1),"")</f>
        <v>0</v>
      </c>
      <c r="T1676">
        <f>IFERROR(SMALL(T346:T1024,ROW()-ROW($T$1027)+1),"")</f>
        <v>0</v>
      </c>
      <c r="U1676">
        <f>IFERROR(SMALL(U346:U1024,ROW()-ROW($U$1027)+1),"")</f>
        <v>0</v>
      </c>
      <c r="V1676">
        <f>IFERROR(SMALL(V346:V1024,ROW()-ROW($V$1027)+1),"")</f>
        <v>0</v>
      </c>
      <c r="W1676">
        <f>IFERROR(SMALL(W346:W1024,ROW()-ROW($W$1027)+1),"")</f>
        <v>0</v>
      </c>
      <c r="X1676">
        <f>IFERROR(SMALL(X346:X1024,ROW()-ROW($X$1027)+1),"")</f>
        <v>0</v>
      </c>
      <c r="Y1676">
        <f>IFERROR(SMALL(Y346:Y1024,ROW()-ROW($Y$1027)+1),"")</f>
        <v>0</v>
      </c>
      <c r="Z1676">
        <f>IFERROR(SMALL(Z346:Z1024,ROW()-ROW($Z$1027)+1),"")</f>
        <v>0</v>
      </c>
      <c r="AA1676">
        <f>IFERROR(SMALL(AA346:AA1024,ROW()-ROW($AA$1027)+1),"")</f>
        <v>0</v>
      </c>
      <c r="AB1676">
        <f>IFERROR(SMALL(AB346:AB1024,ROW()-ROW($AB$1027)+1),"")</f>
        <v>0</v>
      </c>
      <c r="AC1676">
        <f>IFERROR(SMALL(AC346:AC1024,ROW()-ROW($AC$1027)+1),"")</f>
        <v>0</v>
      </c>
      <c r="AD1676">
        <f>IFERROR(SMALL(AD346:AD1024,ROW()-ROW($AD$1027)+1),"")</f>
        <v>0</v>
      </c>
      <c r="AE1676">
        <f>IFERROR(SMALL(AE346:AE1024,ROW()-ROW($AE$1027)+1),"")</f>
        <v>0</v>
      </c>
      <c r="AF1676">
        <f>IFERROR(SMALL(AF346:AF1024,ROW()-ROW($AF$1027)+1),"")</f>
        <v>0</v>
      </c>
      <c r="AG1676">
        <f>IFERROR(SMALL(AG346:AG1024,ROW()-ROW($AG$1027)+1),"")</f>
        <v>0</v>
      </c>
      <c r="AH1676">
        <f>IFERROR(SMALL(AH346:AH1024,ROW()-ROW($AH$1027)+1),"")</f>
        <v>0</v>
      </c>
      <c r="AI1676">
        <f>IFERROR(SMALL(AI346:AI1024,ROW()-ROW($AI$1027)+1),"")</f>
        <v>0</v>
      </c>
      <c r="AJ1676">
        <f>IFERROR(SMALL(AJ346:AJ1024,ROW()-ROW($AJ$1027)+1),"")</f>
        <v>0</v>
      </c>
      <c r="AM1676">
        <f>IFERROR(SMALL(AM346:AM1024,ROW()-ROW($AM$1027)+1),"")</f>
        <v>0</v>
      </c>
      <c r="AN1676">
        <f>IFERROR(SMALL(AN346:AN1024,ROW()-ROW($AN$1027)+1),"")</f>
        <v>0</v>
      </c>
      <c r="AO1676">
        <f>IFERROR(SMALL(AO346:AO1024,ROW()-ROW($AO$1027)+1),"")</f>
        <v>0</v>
      </c>
      <c r="AP1676">
        <f>IFERROR(SMALL(AP346:AP1024,ROW()-ROW($AP$1027)+1),"")</f>
        <v>0</v>
      </c>
      <c r="AQ1676">
        <f>IFERROR(SMALL(AQ346:AQ1024,ROW()-ROW($AQ$1027)+1),"")</f>
        <v>0</v>
      </c>
      <c r="AR1676">
        <f>IFERROR(SMALL(AR346:AR1024,ROW()-ROW($AR$1027)+1),"")</f>
        <v>0</v>
      </c>
      <c r="AS1676">
        <f>IFERROR(SMALL(AS346:AS1024,ROW()-ROW($AS$1027)+1),"")</f>
        <v>0</v>
      </c>
      <c r="AT1676">
        <f>IFERROR(SMALL(AT346:AT1024,ROW()-ROW($AT$1027)+1),"")</f>
        <v>0</v>
      </c>
      <c r="AU1676">
        <f>IFERROR(SMALL(AU346:AU1024,ROW()-ROW($AU$1027)+1),"")</f>
        <v>0</v>
      </c>
      <c r="AV1676">
        <f>IFERROR(SMALL(AV346:AV1024,ROW()-ROW($AV$1027)+1),"")</f>
        <v>0</v>
      </c>
      <c r="AW1676">
        <f>IFERROR(SMALL(AW346:AW1024,ROW()-ROW($AW$1027)+1),"")</f>
        <v>0</v>
      </c>
      <c r="AX1676">
        <f>IFERROR(SMALL(AX346:AX1024,ROW()-ROW($AX$1027)+1),"")</f>
        <v>0</v>
      </c>
      <c r="AY1676">
        <f>IFERROR(SMALL(AY346:AY1024,ROW()-ROW($AY$1027)+1),"")</f>
        <v>0</v>
      </c>
      <c r="AZ1676">
        <f>IFERROR(SMALL(AZ346:AZ1024,ROW()-ROW($AZ$1027)+1),"")</f>
        <v>0</v>
      </c>
      <c r="BA1676">
        <f>IFERROR(SMALL(BA346:BA1024,ROW()-ROW($BA$1027)+1),"")</f>
        <v>0</v>
      </c>
      <c r="BB1676">
        <f>IFERROR(SMALL(BB346:BB1024,ROW()-ROW($BB$1027)+1),"")</f>
        <v>0</v>
      </c>
      <c r="BC1676">
        <f>IFERROR(SMALL(BC346:BC1024,ROW()-ROW($BC$1027)+1),"")</f>
        <v>0</v>
      </c>
      <c r="BD1676">
        <f>IFERROR(SMALL(BD346:BD1024,ROW()-ROW($BD$1027)+1),"")</f>
        <v>0</v>
      </c>
      <c r="BE1676">
        <f>IFERROR(SMALL(BE346:BE1024,ROW()-ROW($BE$1027)+1),"")</f>
        <v>0</v>
      </c>
      <c r="BF1676">
        <f>IFERROR(SMALL(BF346:BF1024,ROW()-ROW($BF$1027)+1),"")</f>
        <v>0</v>
      </c>
      <c r="BG1676">
        <f>IFERROR(SMALL(BG346:BG1024,ROW()-ROW($BG$1027)+1),"")</f>
        <v>0</v>
      </c>
      <c r="BH1676">
        <f>IFERROR(SMALL(BH346:BH1024,ROW()-ROW($BH$1027)+1),"")</f>
        <v>0</v>
      </c>
      <c r="BI1676">
        <f>IFERROR(SMALL(BI346:BI1024,ROW()-ROW($BI$1027)+1),"")</f>
        <v>0</v>
      </c>
      <c r="BJ1676">
        <f>IFERROR(SMALL(BJ346:BJ1024,ROW()-ROW($BJ$1027)+1),"")</f>
        <v>0</v>
      </c>
      <c r="BK1676">
        <f>IFERROR(SMALL(BK346:BK1024,ROW()-ROW($BK$1027)+1),"")</f>
        <v>0</v>
      </c>
      <c r="BL1676">
        <f>IFERROR(SMALL(BL346:BL1024,ROW()-ROW($BL$1027)+1),"")</f>
        <v>0</v>
      </c>
      <c r="BM1676">
        <f>IFERROR(SMALL(BM346:BM1024,ROW()-ROW($BM$1027)+1),"")</f>
        <v>0</v>
      </c>
      <c r="BN1676">
        <f>IFERROR(SMALL(BN346:BN1024,ROW()-ROW($BN$1027)+1),"")</f>
        <v>0</v>
      </c>
      <c r="BO1676">
        <f>IFERROR(SMALL(BO346:BO1024,ROW()-ROW($BO$1027)+1),"")</f>
        <v>0</v>
      </c>
      <c r="BP1676">
        <f>IFERROR(SMALL(BP346:BP1024,ROW()-ROW($BP$1027)+1),"")</f>
        <v>0</v>
      </c>
      <c r="BQ1676">
        <f>IFERROR(SMALL(BQ346:BQ1024,ROW()-ROW($BQ$1027)+1),"")</f>
        <v>0</v>
      </c>
      <c r="BR1676">
        <f>IFERROR(SMALL(BR346:BR1024,ROW()-ROW($BR$1027)+1),"")</f>
        <v>0</v>
      </c>
    </row>
    <row r="1677" spans="5:70">
      <c r="E1677">
        <f>IFERROR(SMALL(E346:E1024,ROW()-ROW($E$1027)+1),"")</f>
        <v>0</v>
      </c>
      <c r="F1677">
        <f>IFERROR(SMALL(F346:F1024,ROW()-ROW($F$1027)+1),"")</f>
        <v>0</v>
      </c>
      <c r="G1677">
        <f>IFERROR(SMALL(G346:G1024,ROW()-ROW($G$1027)+1),"")</f>
        <v>0</v>
      </c>
      <c r="H1677">
        <f>IFERROR(SMALL(H346:H1024,ROW()-ROW($H$1027)+1),"")</f>
        <v>0</v>
      </c>
      <c r="I1677">
        <f>IFERROR(SMALL(I346:I1024,ROW()-ROW($I$1027)+1),"")</f>
        <v>0</v>
      </c>
      <c r="J1677">
        <f>IFERROR(SMALL(J346:J1024,ROW()-ROW($J$1027)+1),"")</f>
        <v>0</v>
      </c>
      <c r="K1677">
        <f>IFERROR(SMALL(K346:K1024,ROW()-ROW($K$1027)+1),"")</f>
        <v>0</v>
      </c>
      <c r="L1677">
        <f>IFERROR(SMALL(L346:L1024,ROW()-ROW($L$1027)+1),"")</f>
        <v>0</v>
      </c>
      <c r="M1677">
        <f>IFERROR(SMALL(M346:M1024,ROW()-ROW($M$1027)+1),"")</f>
        <v>0</v>
      </c>
      <c r="N1677">
        <f>IFERROR(SMALL(N346:N1024,ROW()-ROW($N$1027)+1),"")</f>
        <v>0</v>
      </c>
      <c r="O1677">
        <f>IFERROR(SMALL(O346:O1024,ROW()-ROW($O$1027)+1),"")</f>
        <v>0</v>
      </c>
      <c r="P1677">
        <f>IFERROR(SMALL(P346:P1024,ROW()-ROW($P$1027)+1),"")</f>
        <v>0</v>
      </c>
      <c r="Q1677">
        <f>IFERROR(SMALL(Q346:Q1024,ROW()-ROW($Q$1027)+1),"")</f>
        <v>0</v>
      </c>
      <c r="R1677">
        <f>IFERROR(SMALL(R346:R1024,ROW()-ROW($R$1027)+1),"")</f>
        <v>0</v>
      </c>
      <c r="S1677">
        <f>IFERROR(SMALL(S346:S1024,ROW()-ROW($S$1027)+1),"")</f>
        <v>0</v>
      </c>
      <c r="T1677">
        <f>IFERROR(SMALL(T346:T1024,ROW()-ROW($T$1027)+1),"")</f>
        <v>0</v>
      </c>
      <c r="U1677">
        <f>IFERROR(SMALL(U346:U1024,ROW()-ROW($U$1027)+1),"")</f>
        <v>0</v>
      </c>
      <c r="V1677">
        <f>IFERROR(SMALL(V346:V1024,ROW()-ROW($V$1027)+1),"")</f>
        <v>0</v>
      </c>
      <c r="W1677">
        <f>IFERROR(SMALL(W346:W1024,ROW()-ROW($W$1027)+1),"")</f>
        <v>0</v>
      </c>
      <c r="X1677">
        <f>IFERROR(SMALL(X346:X1024,ROW()-ROW($X$1027)+1),"")</f>
        <v>0</v>
      </c>
      <c r="Y1677">
        <f>IFERROR(SMALL(Y346:Y1024,ROW()-ROW($Y$1027)+1),"")</f>
        <v>0</v>
      </c>
      <c r="Z1677">
        <f>IFERROR(SMALL(Z346:Z1024,ROW()-ROW($Z$1027)+1),"")</f>
        <v>0</v>
      </c>
      <c r="AA1677">
        <f>IFERROR(SMALL(AA346:AA1024,ROW()-ROW($AA$1027)+1),"")</f>
        <v>0</v>
      </c>
      <c r="AB1677">
        <f>IFERROR(SMALL(AB346:AB1024,ROW()-ROW($AB$1027)+1),"")</f>
        <v>0</v>
      </c>
      <c r="AC1677">
        <f>IFERROR(SMALL(AC346:AC1024,ROW()-ROW($AC$1027)+1),"")</f>
        <v>0</v>
      </c>
      <c r="AD1677">
        <f>IFERROR(SMALL(AD346:AD1024,ROW()-ROW($AD$1027)+1),"")</f>
        <v>0</v>
      </c>
      <c r="AE1677">
        <f>IFERROR(SMALL(AE346:AE1024,ROW()-ROW($AE$1027)+1),"")</f>
        <v>0</v>
      </c>
      <c r="AF1677">
        <f>IFERROR(SMALL(AF346:AF1024,ROW()-ROW($AF$1027)+1),"")</f>
        <v>0</v>
      </c>
      <c r="AG1677">
        <f>IFERROR(SMALL(AG346:AG1024,ROW()-ROW($AG$1027)+1),"")</f>
        <v>0</v>
      </c>
      <c r="AH1677">
        <f>IFERROR(SMALL(AH346:AH1024,ROW()-ROW($AH$1027)+1),"")</f>
        <v>0</v>
      </c>
      <c r="AI1677">
        <f>IFERROR(SMALL(AI346:AI1024,ROW()-ROW($AI$1027)+1),"")</f>
        <v>0</v>
      </c>
      <c r="AJ1677">
        <f>IFERROR(SMALL(AJ346:AJ1024,ROW()-ROW($AJ$1027)+1),"")</f>
        <v>0</v>
      </c>
      <c r="AM1677">
        <f>IFERROR(SMALL(AM346:AM1024,ROW()-ROW($AM$1027)+1),"")</f>
        <v>0</v>
      </c>
      <c r="AN1677">
        <f>IFERROR(SMALL(AN346:AN1024,ROW()-ROW($AN$1027)+1),"")</f>
        <v>0</v>
      </c>
      <c r="AO1677">
        <f>IFERROR(SMALL(AO346:AO1024,ROW()-ROW($AO$1027)+1),"")</f>
        <v>0</v>
      </c>
      <c r="AP1677">
        <f>IFERROR(SMALL(AP346:AP1024,ROW()-ROW($AP$1027)+1),"")</f>
        <v>0</v>
      </c>
      <c r="AQ1677">
        <f>IFERROR(SMALL(AQ346:AQ1024,ROW()-ROW($AQ$1027)+1),"")</f>
        <v>0</v>
      </c>
      <c r="AR1677">
        <f>IFERROR(SMALL(AR346:AR1024,ROW()-ROW($AR$1027)+1),"")</f>
        <v>0</v>
      </c>
      <c r="AS1677">
        <f>IFERROR(SMALL(AS346:AS1024,ROW()-ROW($AS$1027)+1),"")</f>
        <v>0</v>
      </c>
      <c r="AT1677">
        <f>IFERROR(SMALL(AT346:AT1024,ROW()-ROW($AT$1027)+1),"")</f>
        <v>0</v>
      </c>
      <c r="AU1677">
        <f>IFERROR(SMALL(AU346:AU1024,ROW()-ROW($AU$1027)+1),"")</f>
        <v>0</v>
      </c>
      <c r="AV1677">
        <f>IFERROR(SMALL(AV346:AV1024,ROW()-ROW($AV$1027)+1),"")</f>
        <v>0</v>
      </c>
      <c r="AW1677">
        <f>IFERROR(SMALL(AW346:AW1024,ROW()-ROW($AW$1027)+1),"")</f>
        <v>0</v>
      </c>
      <c r="AX1677">
        <f>IFERROR(SMALL(AX346:AX1024,ROW()-ROW($AX$1027)+1),"")</f>
        <v>0</v>
      </c>
      <c r="AY1677">
        <f>IFERROR(SMALL(AY346:AY1024,ROW()-ROW($AY$1027)+1),"")</f>
        <v>0</v>
      </c>
      <c r="AZ1677">
        <f>IFERROR(SMALL(AZ346:AZ1024,ROW()-ROW($AZ$1027)+1),"")</f>
        <v>0</v>
      </c>
      <c r="BA1677">
        <f>IFERROR(SMALL(BA346:BA1024,ROW()-ROW($BA$1027)+1),"")</f>
        <v>0</v>
      </c>
      <c r="BB1677">
        <f>IFERROR(SMALL(BB346:BB1024,ROW()-ROW($BB$1027)+1),"")</f>
        <v>0</v>
      </c>
      <c r="BC1677">
        <f>IFERROR(SMALL(BC346:BC1024,ROW()-ROW($BC$1027)+1),"")</f>
        <v>0</v>
      </c>
      <c r="BD1677">
        <f>IFERROR(SMALL(BD346:BD1024,ROW()-ROW($BD$1027)+1),"")</f>
        <v>0</v>
      </c>
      <c r="BE1677">
        <f>IFERROR(SMALL(BE346:BE1024,ROW()-ROW($BE$1027)+1),"")</f>
        <v>0</v>
      </c>
      <c r="BF1677">
        <f>IFERROR(SMALL(BF346:BF1024,ROW()-ROW($BF$1027)+1),"")</f>
        <v>0</v>
      </c>
      <c r="BG1677">
        <f>IFERROR(SMALL(BG346:BG1024,ROW()-ROW($BG$1027)+1),"")</f>
        <v>0</v>
      </c>
      <c r="BH1677">
        <f>IFERROR(SMALL(BH346:BH1024,ROW()-ROW($BH$1027)+1),"")</f>
        <v>0</v>
      </c>
      <c r="BI1677">
        <f>IFERROR(SMALL(BI346:BI1024,ROW()-ROW($BI$1027)+1),"")</f>
        <v>0</v>
      </c>
      <c r="BJ1677">
        <f>IFERROR(SMALL(BJ346:BJ1024,ROW()-ROW($BJ$1027)+1),"")</f>
        <v>0</v>
      </c>
      <c r="BK1677">
        <f>IFERROR(SMALL(BK346:BK1024,ROW()-ROW($BK$1027)+1),"")</f>
        <v>0</v>
      </c>
      <c r="BL1677">
        <f>IFERROR(SMALL(BL346:BL1024,ROW()-ROW($BL$1027)+1),"")</f>
        <v>0</v>
      </c>
      <c r="BM1677">
        <f>IFERROR(SMALL(BM346:BM1024,ROW()-ROW($BM$1027)+1),"")</f>
        <v>0</v>
      </c>
      <c r="BN1677">
        <f>IFERROR(SMALL(BN346:BN1024,ROW()-ROW($BN$1027)+1),"")</f>
        <v>0</v>
      </c>
      <c r="BO1677">
        <f>IFERROR(SMALL(BO346:BO1024,ROW()-ROW($BO$1027)+1),"")</f>
        <v>0</v>
      </c>
      <c r="BP1677">
        <f>IFERROR(SMALL(BP346:BP1024,ROW()-ROW($BP$1027)+1),"")</f>
        <v>0</v>
      </c>
      <c r="BQ1677">
        <f>IFERROR(SMALL(BQ346:BQ1024,ROW()-ROW($BQ$1027)+1),"")</f>
        <v>0</v>
      </c>
      <c r="BR1677">
        <f>IFERROR(SMALL(BR346:BR1024,ROW()-ROW($BR$1027)+1),"")</f>
        <v>0</v>
      </c>
    </row>
    <row r="1678" spans="5:70">
      <c r="E1678">
        <f>IFERROR(SMALL(E346:E1024,ROW()-ROW($E$1027)+1),"")</f>
        <v>0</v>
      </c>
      <c r="F1678">
        <f>IFERROR(SMALL(F346:F1024,ROW()-ROW($F$1027)+1),"")</f>
        <v>0</v>
      </c>
      <c r="G1678">
        <f>IFERROR(SMALL(G346:G1024,ROW()-ROW($G$1027)+1),"")</f>
        <v>0</v>
      </c>
      <c r="H1678">
        <f>IFERROR(SMALL(H346:H1024,ROW()-ROW($H$1027)+1),"")</f>
        <v>0</v>
      </c>
      <c r="I1678">
        <f>IFERROR(SMALL(I346:I1024,ROW()-ROW($I$1027)+1),"")</f>
        <v>0</v>
      </c>
      <c r="J1678">
        <f>IFERROR(SMALL(J346:J1024,ROW()-ROW($J$1027)+1),"")</f>
        <v>0</v>
      </c>
      <c r="K1678">
        <f>IFERROR(SMALL(K346:K1024,ROW()-ROW($K$1027)+1),"")</f>
        <v>0</v>
      </c>
      <c r="L1678">
        <f>IFERROR(SMALL(L346:L1024,ROW()-ROW($L$1027)+1),"")</f>
        <v>0</v>
      </c>
      <c r="M1678">
        <f>IFERROR(SMALL(M346:M1024,ROW()-ROW($M$1027)+1),"")</f>
        <v>0</v>
      </c>
      <c r="N1678">
        <f>IFERROR(SMALL(N346:N1024,ROW()-ROW($N$1027)+1),"")</f>
        <v>0</v>
      </c>
      <c r="O1678">
        <f>IFERROR(SMALL(O346:O1024,ROW()-ROW($O$1027)+1),"")</f>
        <v>0</v>
      </c>
      <c r="P1678">
        <f>IFERROR(SMALL(P346:P1024,ROW()-ROW($P$1027)+1),"")</f>
        <v>0</v>
      </c>
      <c r="Q1678">
        <f>IFERROR(SMALL(Q346:Q1024,ROW()-ROW($Q$1027)+1),"")</f>
        <v>0</v>
      </c>
      <c r="R1678">
        <f>IFERROR(SMALL(R346:R1024,ROW()-ROW($R$1027)+1),"")</f>
        <v>0</v>
      </c>
      <c r="S1678">
        <f>IFERROR(SMALL(S346:S1024,ROW()-ROW($S$1027)+1),"")</f>
        <v>0</v>
      </c>
      <c r="T1678">
        <f>IFERROR(SMALL(T346:T1024,ROW()-ROW($T$1027)+1),"")</f>
        <v>0</v>
      </c>
      <c r="U1678">
        <f>IFERROR(SMALL(U346:U1024,ROW()-ROW($U$1027)+1),"")</f>
        <v>0</v>
      </c>
      <c r="V1678">
        <f>IFERROR(SMALL(V346:V1024,ROW()-ROW($V$1027)+1),"")</f>
        <v>0</v>
      </c>
      <c r="W1678">
        <f>IFERROR(SMALL(W346:W1024,ROW()-ROW($W$1027)+1),"")</f>
        <v>0</v>
      </c>
      <c r="X1678">
        <f>IFERROR(SMALL(X346:X1024,ROW()-ROW($X$1027)+1),"")</f>
        <v>0</v>
      </c>
      <c r="Y1678">
        <f>IFERROR(SMALL(Y346:Y1024,ROW()-ROW($Y$1027)+1),"")</f>
        <v>0</v>
      </c>
      <c r="Z1678">
        <f>IFERROR(SMALL(Z346:Z1024,ROW()-ROW($Z$1027)+1),"")</f>
        <v>0</v>
      </c>
      <c r="AA1678">
        <f>IFERROR(SMALL(AA346:AA1024,ROW()-ROW($AA$1027)+1),"")</f>
        <v>0</v>
      </c>
      <c r="AB1678">
        <f>IFERROR(SMALL(AB346:AB1024,ROW()-ROW($AB$1027)+1),"")</f>
        <v>0</v>
      </c>
      <c r="AC1678">
        <f>IFERROR(SMALL(AC346:AC1024,ROW()-ROW($AC$1027)+1),"")</f>
        <v>0</v>
      </c>
      <c r="AD1678">
        <f>IFERROR(SMALL(AD346:AD1024,ROW()-ROW($AD$1027)+1),"")</f>
        <v>0</v>
      </c>
      <c r="AE1678">
        <f>IFERROR(SMALL(AE346:AE1024,ROW()-ROW($AE$1027)+1),"")</f>
        <v>0</v>
      </c>
      <c r="AF1678">
        <f>IFERROR(SMALL(AF346:AF1024,ROW()-ROW($AF$1027)+1),"")</f>
        <v>0</v>
      </c>
      <c r="AG1678">
        <f>IFERROR(SMALL(AG346:AG1024,ROW()-ROW($AG$1027)+1),"")</f>
        <v>0</v>
      </c>
      <c r="AH1678">
        <f>IFERROR(SMALL(AH346:AH1024,ROW()-ROW($AH$1027)+1),"")</f>
        <v>0</v>
      </c>
      <c r="AI1678">
        <f>IFERROR(SMALL(AI346:AI1024,ROW()-ROW($AI$1027)+1),"")</f>
        <v>0</v>
      </c>
      <c r="AJ1678">
        <f>IFERROR(SMALL(AJ346:AJ1024,ROW()-ROW($AJ$1027)+1),"")</f>
        <v>0</v>
      </c>
      <c r="AM1678">
        <f>IFERROR(SMALL(AM346:AM1024,ROW()-ROW($AM$1027)+1),"")</f>
        <v>0</v>
      </c>
      <c r="AN1678">
        <f>IFERROR(SMALL(AN346:AN1024,ROW()-ROW($AN$1027)+1),"")</f>
        <v>0</v>
      </c>
      <c r="AO1678">
        <f>IFERROR(SMALL(AO346:AO1024,ROW()-ROW($AO$1027)+1),"")</f>
        <v>0</v>
      </c>
      <c r="AP1678">
        <f>IFERROR(SMALL(AP346:AP1024,ROW()-ROW($AP$1027)+1),"")</f>
        <v>0</v>
      </c>
      <c r="AQ1678">
        <f>IFERROR(SMALL(AQ346:AQ1024,ROW()-ROW($AQ$1027)+1),"")</f>
        <v>0</v>
      </c>
      <c r="AR1678">
        <f>IFERROR(SMALL(AR346:AR1024,ROW()-ROW($AR$1027)+1),"")</f>
        <v>0</v>
      </c>
      <c r="AS1678">
        <f>IFERROR(SMALL(AS346:AS1024,ROW()-ROW($AS$1027)+1),"")</f>
        <v>0</v>
      </c>
      <c r="AT1678">
        <f>IFERROR(SMALL(AT346:AT1024,ROW()-ROW($AT$1027)+1),"")</f>
        <v>0</v>
      </c>
      <c r="AU1678">
        <f>IFERROR(SMALL(AU346:AU1024,ROW()-ROW($AU$1027)+1),"")</f>
        <v>0</v>
      </c>
      <c r="AV1678">
        <f>IFERROR(SMALL(AV346:AV1024,ROW()-ROW($AV$1027)+1),"")</f>
        <v>0</v>
      </c>
      <c r="AW1678">
        <f>IFERROR(SMALL(AW346:AW1024,ROW()-ROW($AW$1027)+1),"")</f>
        <v>0</v>
      </c>
      <c r="AX1678">
        <f>IFERROR(SMALL(AX346:AX1024,ROW()-ROW($AX$1027)+1),"")</f>
        <v>0</v>
      </c>
      <c r="AY1678">
        <f>IFERROR(SMALL(AY346:AY1024,ROW()-ROW($AY$1027)+1),"")</f>
        <v>0</v>
      </c>
      <c r="AZ1678">
        <f>IFERROR(SMALL(AZ346:AZ1024,ROW()-ROW($AZ$1027)+1),"")</f>
        <v>0</v>
      </c>
      <c r="BA1678">
        <f>IFERROR(SMALL(BA346:BA1024,ROW()-ROW($BA$1027)+1),"")</f>
        <v>0</v>
      </c>
      <c r="BB1678">
        <f>IFERROR(SMALL(BB346:BB1024,ROW()-ROW($BB$1027)+1),"")</f>
        <v>0</v>
      </c>
      <c r="BC1678">
        <f>IFERROR(SMALL(BC346:BC1024,ROW()-ROW($BC$1027)+1),"")</f>
        <v>0</v>
      </c>
      <c r="BD1678">
        <f>IFERROR(SMALL(BD346:BD1024,ROW()-ROW($BD$1027)+1),"")</f>
        <v>0</v>
      </c>
      <c r="BE1678">
        <f>IFERROR(SMALL(BE346:BE1024,ROW()-ROW($BE$1027)+1),"")</f>
        <v>0</v>
      </c>
      <c r="BF1678">
        <f>IFERROR(SMALL(BF346:BF1024,ROW()-ROW($BF$1027)+1),"")</f>
        <v>0</v>
      </c>
      <c r="BG1678">
        <f>IFERROR(SMALL(BG346:BG1024,ROW()-ROW($BG$1027)+1),"")</f>
        <v>0</v>
      </c>
      <c r="BH1678">
        <f>IFERROR(SMALL(BH346:BH1024,ROW()-ROW($BH$1027)+1),"")</f>
        <v>0</v>
      </c>
      <c r="BI1678">
        <f>IFERROR(SMALL(BI346:BI1024,ROW()-ROW($BI$1027)+1),"")</f>
        <v>0</v>
      </c>
      <c r="BJ1678">
        <f>IFERROR(SMALL(BJ346:BJ1024,ROW()-ROW($BJ$1027)+1),"")</f>
        <v>0</v>
      </c>
      <c r="BK1678">
        <f>IFERROR(SMALL(BK346:BK1024,ROW()-ROW($BK$1027)+1),"")</f>
        <v>0</v>
      </c>
      <c r="BL1678">
        <f>IFERROR(SMALL(BL346:BL1024,ROW()-ROW($BL$1027)+1),"")</f>
        <v>0</v>
      </c>
      <c r="BM1678">
        <f>IFERROR(SMALL(BM346:BM1024,ROW()-ROW($BM$1027)+1),"")</f>
        <v>0</v>
      </c>
      <c r="BN1678">
        <f>IFERROR(SMALL(BN346:BN1024,ROW()-ROW($BN$1027)+1),"")</f>
        <v>0</v>
      </c>
      <c r="BO1678">
        <f>IFERROR(SMALL(BO346:BO1024,ROW()-ROW($BO$1027)+1),"")</f>
        <v>0</v>
      </c>
      <c r="BP1678">
        <f>IFERROR(SMALL(BP346:BP1024,ROW()-ROW($BP$1027)+1),"")</f>
        <v>0</v>
      </c>
      <c r="BQ1678">
        <f>IFERROR(SMALL(BQ346:BQ1024,ROW()-ROW($BQ$1027)+1),"")</f>
        <v>0</v>
      </c>
      <c r="BR1678">
        <f>IFERROR(SMALL(BR346:BR1024,ROW()-ROW($BR$1027)+1),"")</f>
        <v>0</v>
      </c>
    </row>
    <row r="1679" spans="5:70">
      <c r="E1679">
        <f>IFERROR(SMALL(E346:E1024,ROW()-ROW($E$1027)+1),"")</f>
        <v>0</v>
      </c>
      <c r="F1679">
        <f>IFERROR(SMALL(F346:F1024,ROW()-ROW($F$1027)+1),"")</f>
        <v>0</v>
      </c>
      <c r="G1679">
        <f>IFERROR(SMALL(G346:G1024,ROW()-ROW($G$1027)+1),"")</f>
        <v>0</v>
      </c>
      <c r="H1679">
        <f>IFERROR(SMALL(H346:H1024,ROW()-ROW($H$1027)+1),"")</f>
        <v>0</v>
      </c>
      <c r="I1679">
        <f>IFERROR(SMALL(I346:I1024,ROW()-ROW($I$1027)+1),"")</f>
        <v>0</v>
      </c>
      <c r="J1679">
        <f>IFERROR(SMALL(J346:J1024,ROW()-ROW($J$1027)+1),"")</f>
        <v>0</v>
      </c>
      <c r="K1679">
        <f>IFERROR(SMALL(K346:K1024,ROW()-ROW($K$1027)+1),"")</f>
        <v>0</v>
      </c>
      <c r="L1679">
        <f>IFERROR(SMALL(L346:L1024,ROW()-ROW($L$1027)+1),"")</f>
        <v>0</v>
      </c>
      <c r="M1679">
        <f>IFERROR(SMALL(M346:M1024,ROW()-ROW($M$1027)+1),"")</f>
        <v>0</v>
      </c>
      <c r="N1679">
        <f>IFERROR(SMALL(N346:N1024,ROW()-ROW($N$1027)+1),"")</f>
        <v>0</v>
      </c>
      <c r="O1679">
        <f>IFERROR(SMALL(O346:O1024,ROW()-ROW($O$1027)+1),"")</f>
        <v>0</v>
      </c>
      <c r="P1679">
        <f>IFERROR(SMALL(P346:P1024,ROW()-ROW($P$1027)+1),"")</f>
        <v>0</v>
      </c>
      <c r="Q1679">
        <f>IFERROR(SMALL(Q346:Q1024,ROW()-ROW($Q$1027)+1),"")</f>
        <v>0</v>
      </c>
      <c r="R1679">
        <f>IFERROR(SMALL(R346:R1024,ROW()-ROW($R$1027)+1),"")</f>
        <v>0</v>
      </c>
      <c r="S1679">
        <f>IFERROR(SMALL(S346:S1024,ROW()-ROW($S$1027)+1),"")</f>
        <v>0</v>
      </c>
      <c r="T1679">
        <f>IFERROR(SMALL(T346:T1024,ROW()-ROW($T$1027)+1),"")</f>
        <v>0</v>
      </c>
      <c r="U1679">
        <f>IFERROR(SMALL(U346:U1024,ROW()-ROW($U$1027)+1),"")</f>
        <v>0</v>
      </c>
      <c r="V1679">
        <f>IFERROR(SMALL(V346:V1024,ROW()-ROW($V$1027)+1),"")</f>
        <v>0</v>
      </c>
      <c r="W1679">
        <f>IFERROR(SMALL(W346:W1024,ROW()-ROW($W$1027)+1),"")</f>
        <v>0</v>
      </c>
      <c r="X1679">
        <f>IFERROR(SMALL(X346:X1024,ROW()-ROW($X$1027)+1),"")</f>
        <v>0</v>
      </c>
      <c r="Y1679">
        <f>IFERROR(SMALL(Y346:Y1024,ROW()-ROW($Y$1027)+1),"")</f>
        <v>0</v>
      </c>
      <c r="Z1679">
        <f>IFERROR(SMALL(Z346:Z1024,ROW()-ROW($Z$1027)+1),"")</f>
        <v>0</v>
      </c>
      <c r="AA1679">
        <f>IFERROR(SMALL(AA346:AA1024,ROW()-ROW($AA$1027)+1),"")</f>
        <v>0</v>
      </c>
      <c r="AB1679">
        <f>IFERROR(SMALL(AB346:AB1024,ROW()-ROW($AB$1027)+1),"")</f>
        <v>0</v>
      </c>
      <c r="AC1679">
        <f>IFERROR(SMALL(AC346:AC1024,ROW()-ROW($AC$1027)+1),"")</f>
        <v>0</v>
      </c>
      <c r="AD1679">
        <f>IFERROR(SMALL(AD346:AD1024,ROW()-ROW($AD$1027)+1),"")</f>
        <v>0</v>
      </c>
      <c r="AE1679">
        <f>IFERROR(SMALL(AE346:AE1024,ROW()-ROW($AE$1027)+1),"")</f>
        <v>0</v>
      </c>
      <c r="AF1679">
        <f>IFERROR(SMALL(AF346:AF1024,ROW()-ROW($AF$1027)+1),"")</f>
        <v>0</v>
      </c>
      <c r="AG1679">
        <f>IFERROR(SMALL(AG346:AG1024,ROW()-ROW($AG$1027)+1),"")</f>
        <v>0</v>
      </c>
      <c r="AH1679">
        <f>IFERROR(SMALL(AH346:AH1024,ROW()-ROW($AH$1027)+1),"")</f>
        <v>0</v>
      </c>
      <c r="AI1679">
        <f>IFERROR(SMALL(AI346:AI1024,ROW()-ROW($AI$1027)+1),"")</f>
        <v>0</v>
      </c>
      <c r="AJ1679">
        <f>IFERROR(SMALL(AJ346:AJ1024,ROW()-ROW($AJ$1027)+1),"")</f>
        <v>0</v>
      </c>
      <c r="AM1679">
        <f>IFERROR(SMALL(AM346:AM1024,ROW()-ROW($AM$1027)+1),"")</f>
        <v>0</v>
      </c>
      <c r="AN1679">
        <f>IFERROR(SMALL(AN346:AN1024,ROW()-ROW($AN$1027)+1),"")</f>
        <v>0</v>
      </c>
      <c r="AO1679">
        <f>IFERROR(SMALL(AO346:AO1024,ROW()-ROW($AO$1027)+1),"")</f>
        <v>0</v>
      </c>
      <c r="AP1679">
        <f>IFERROR(SMALL(AP346:AP1024,ROW()-ROW($AP$1027)+1),"")</f>
        <v>0</v>
      </c>
      <c r="AQ1679">
        <f>IFERROR(SMALL(AQ346:AQ1024,ROW()-ROW($AQ$1027)+1),"")</f>
        <v>0</v>
      </c>
      <c r="AR1679">
        <f>IFERROR(SMALL(AR346:AR1024,ROW()-ROW($AR$1027)+1),"")</f>
        <v>0</v>
      </c>
      <c r="AS1679">
        <f>IFERROR(SMALL(AS346:AS1024,ROW()-ROW($AS$1027)+1),"")</f>
        <v>0</v>
      </c>
      <c r="AT1679">
        <f>IFERROR(SMALL(AT346:AT1024,ROW()-ROW($AT$1027)+1),"")</f>
        <v>0</v>
      </c>
      <c r="AU1679">
        <f>IFERROR(SMALL(AU346:AU1024,ROW()-ROW($AU$1027)+1),"")</f>
        <v>0</v>
      </c>
      <c r="AV1679">
        <f>IFERROR(SMALL(AV346:AV1024,ROW()-ROW($AV$1027)+1),"")</f>
        <v>0</v>
      </c>
      <c r="AW1679">
        <f>IFERROR(SMALL(AW346:AW1024,ROW()-ROW($AW$1027)+1),"")</f>
        <v>0</v>
      </c>
      <c r="AX1679">
        <f>IFERROR(SMALL(AX346:AX1024,ROW()-ROW($AX$1027)+1),"")</f>
        <v>0</v>
      </c>
      <c r="AY1679">
        <f>IFERROR(SMALL(AY346:AY1024,ROW()-ROW($AY$1027)+1),"")</f>
        <v>0</v>
      </c>
      <c r="AZ1679">
        <f>IFERROR(SMALL(AZ346:AZ1024,ROW()-ROW($AZ$1027)+1),"")</f>
        <v>0</v>
      </c>
      <c r="BA1679">
        <f>IFERROR(SMALL(BA346:BA1024,ROW()-ROW($BA$1027)+1),"")</f>
        <v>0</v>
      </c>
      <c r="BB1679">
        <f>IFERROR(SMALL(BB346:BB1024,ROW()-ROW($BB$1027)+1),"")</f>
        <v>0</v>
      </c>
      <c r="BC1679">
        <f>IFERROR(SMALL(BC346:BC1024,ROW()-ROW($BC$1027)+1),"")</f>
        <v>0</v>
      </c>
      <c r="BD1679">
        <f>IFERROR(SMALL(BD346:BD1024,ROW()-ROW($BD$1027)+1),"")</f>
        <v>0</v>
      </c>
      <c r="BE1679">
        <f>IFERROR(SMALL(BE346:BE1024,ROW()-ROW($BE$1027)+1),"")</f>
        <v>0</v>
      </c>
      <c r="BF1679">
        <f>IFERROR(SMALL(BF346:BF1024,ROW()-ROW($BF$1027)+1),"")</f>
        <v>0</v>
      </c>
      <c r="BG1679">
        <f>IFERROR(SMALL(BG346:BG1024,ROW()-ROW($BG$1027)+1),"")</f>
        <v>0</v>
      </c>
      <c r="BH1679">
        <f>IFERROR(SMALL(BH346:BH1024,ROW()-ROW($BH$1027)+1),"")</f>
        <v>0</v>
      </c>
      <c r="BI1679">
        <f>IFERROR(SMALL(BI346:BI1024,ROW()-ROW($BI$1027)+1),"")</f>
        <v>0</v>
      </c>
      <c r="BJ1679">
        <f>IFERROR(SMALL(BJ346:BJ1024,ROW()-ROW($BJ$1027)+1),"")</f>
        <v>0</v>
      </c>
      <c r="BK1679">
        <f>IFERROR(SMALL(BK346:BK1024,ROW()-ROW($BK$1027)+1),"")</f>
        <v>0</v>
      </c>
      <c r="BL1679">
        <f>IFERROR(SMALL(BL346:BL1024,ROW()-ROW($BL$1027)+1),"")</f>
        <v>0</v>
      </c>
      <c r="BM1679">
        <f>IFERROR(SMALL(BM346:BM1024,ROW()-ROW($BM$1027)+1),"")</f>
        <v>0</v>
      </c>
      <c r="BN1679">
        <f>IFERROR(SMALL(BN346:BN1024,ROW()-ROW($BN$1027)+1),"")</f>
        <v>0</v>
      </c>
      <c r="BO1679">
        <f>IFERROR(SMALL(BO346:BO1024,ROW()-ROW($BO$1027)+1),"")</f>
        <v>0</v>
      </c>
      <c r="BP1679">
        <f>IFERROR(SMALL(BP346:BP1024,ROW()-ROW($BP$1027)+1),"")</f>
        <v>0</v>
      </c>
      <c r="BQ1679">
        <f>IFERROR(SMALL(BQ346:BQ1024,ROW()-ROW($BQ$1027)+1),"")</f>
        <v>0</v>
      </c>
      <c r="BR1679">
        <f>IFERROR(SMALL(BR346:BR1024,ROW()-ROW($BR$1027)+1),"")</f>
        <v>0</v>
      </c>
    </row>
    <row r="1680" spans="5:70">
      <c r="E1680">
        <f>IFERROR(SMALL(E346:E1024,ROW()-ROW($E$1027)+1),"")</f>
        <v>0</v>
      </c>
      <c r="F1680">
        <f>IFERROR(SMALL(F346:F1024,ROW()-ROW($F$1027)+1),"")</f>
        <v>0</v>
      </c>
      <c r="G1680">
        <f>IFERROR(SMALL(G346:G1024,ROW()-ROW($G$1027)+1),"")</f>
        <v>0</v>
      </c>
      <c r="H1680">
        <f>IFERROR(SMALL(H346:H1024,ROW()-ROW($H$1027)+1),"")</f>
        <v>0</v>
      </c>
      <c r="I1680">
        <f>IFERROR(SMALL(I346:I1024,ROW()-ROW($I$1027)+1),"")</f>
        <v>0</v>
      </c>
      <c r="J1680">
        <f>IFERROR(SMALL(J346:J1024,ROW()-ROW($J$1027)+1),"")</f>
        <v>0</v>
      </c>
      <c r="K1680">
        <f>IFERROR(SMALL(K346:K1024,ROW()-ROW($K$1027)+1),"")</f>
        <v>0</v>
      </c>
      <c r="L1680">
        <f>IFERROR(SMALL(L346:L1024,ROW()-ROW($L$1027)+1),"")</f>
        <v>0</v>
      </c>
      <c r="M1680">
        <f>IFERROR(SMALL(M346:M1024,ROW()-ROW($M$1027)+1),"")</f>
        <v>0</v>
      </c>
      <c r="N1680">
        <f>IFERROR(SMALL(N346:N1024,ROW()-ROW($N$1027)+1),"")</f>
        <v>0</v>
      </c>
      <c r="O1680">
        <f>IFERROR(SMALL(O346:O1024,ROW()-ROW($O$1027)+1),"")</f>
        <v>0</v>
      </c>
      <c r="P1680">
        <f>IFERROR(SMALL(P346:P1024,ROW()-ROW($P$1027)+1),"")</f>
        <v>0</v>
      </c>
      <c r="Q1680">
        <f>IFERROR(SMALL(Q346:Q1024,ROW()-ROW($Q$1027)+1),"")</f>
        <v>0</v>
      </c>
      <c r="R1680">
        <f>IFERROR(SMALL(R346:R1024,ROW()-ROW($R$1027)+1),"")</f>
        <v>0</v>
      </c>
      <c r="S1680">
        <f>IFERROR(SMALL(S346:S1024,ROW()-ROW($S$1027)+1),"")</f>
        <v>0</v>
      </c>
      <c r="T1680">
        <f>IFERROR(SMALL(T346:T1024,ROW()-ROW($T$1027)+1),"")</f>
        <v>0</v>
      </c>
      <c r="U1680">
        <f>IFERROR(SMALL(U346:U1024,ROW()-ROW($U$1027)+1),"")</f>
        <v>0</v>
      </c>
      <c r="V1680">
        <f>IFERROR(SMALL(V346:V1024,ROW()-ROW($V$1027)+1),"")</f>
        <v>0</v>
      </c>
      <c r="W1680">
        <f>IFERROR(SMALL(W346:W1024,ROW()-ROW($W$1027)+1),"")</f>
        <v>0</v>
      </c>
      <c r="X1680">
        <f>IFERROR(SMALL(X346:X1024,ROW()-ROW($X$1027)+1),"")</f>
        <v>0</v>
      </c>
      <c r="Y1680">
        <f>IFERROR(SMALL(Y346:Y1024,ROW()-ROW($Y$1027)+1),"")</f>
        <v>0</v>
      </c>
      <c r="Z1680">
        <f>IFERROR(SMALL(Z346:Z1024,ROW()-ROW($Z$1027)+1),"")</f>
        <v>0</v>
      </c>
      <c r="AA1680">
        <f>IFERROR(SMALL(AA346:AA1024,ROW()-ROW($AA$1027)+1),"")</f>
        <v>0</v>
      </c>
      <c r="AB1680">
        <f>IFERROR(SMALL(AB346:AB1024,ROW()-ROW($AB$1027)+1),"")</f>
        <v>0</v>
      </c>
      <c r="AC1680">
        <f>IFERROR(SMALL(AC346:AC1024,ROW()-ROW($AC$1027)+1),"")</f>
        <v>0</v>
      </c>
      <c r="AD1680">
        <f>IFERROR(SMALL(AD346:AD1024,ROW()-ROW($AD$1027)+1),"")</f>
        <v>0</v>
      </c>
      <c r="AE1680">
        <f>IFERROR(SMALL(AE346:AE1024,ROW()-ROW($AE$1027)+1),"")</f>
        <v>0</v>
      </c>
      <c r="AF1680">
        <f>IFERROR(SMALL(AF346:AF1024,ROW()-ROW($AF$1027)+1),"")</f>
        <v>0</v>
      </c>
      <c r="AG1680">
        <f>IFERROR(SMALL(AG346:AG1024,ROW()-ROW($AG$1027)+1),"")</f>
        <v>0</v>
      </c>
      <c r="AH1680">
        <f>IFERROR(SMALL(AH346:AH1024,ROW()-ROW($AH$1027)+1),"")</f>
        <v>0</v>
      </c>
      <c r="AI1680">
        <f>IFERROR(SMALL(AI346:AI1024,ROW()-ROW($AI$1027)+1),"")</f>
        <v>0</v>
      </c>
      <c r="AJ1680">
        <f>IFERROR(SMALL(AJ346:AJ1024,ROW()-ROW($AJ$1027)+1),"")</f>
        <v>0</v>
      </c>
      <c r="AM1680">
        <f>IFERROR(SMALL(AM346:AM1024,ROW()-ROW($AM$1027)+1),"")</f>
        <v>0</v>
      </c>
      <c r="AN1680">
        <f>IFERROR(SMALL(AN346:AN1024,ROW()-ROW($AN$1027)+1),"")</f>
        <v>0</v>
      </c>
      <c r="AO1680">
        <f>IFERROR(SMALL(AO346:AO1024,ROW()-ROW($AO$1027)+1),"")</f>
        <v>0</v>
      </c>
      <c r="AP1680">
        <f>IFERROR(SMALL(AP346:AP1024,ROW()-ROW($AP$1027)+1),"")</f>
        <v>0</v>
      </c>
      <c r="AQ1680">
        <f>IFERROR(SMALL(AQ346:AQ1024,ROW()-ROW($AQ$1027)+1),"")</f>
        <v>0</v>
      </c>
      <c r="AR1680">
        <f>IFERROR(SMALL(AR346:AR1024,ROW()-ROW($AR$1027)+1),"")</f>
        <v>0</v>
      </c>
      <c r="AS1680">
        <f>IFERROR(SMALL(AS346:AS1024,ROW()-ROW($AS$1027)+1),"")</f>
        <v>0</v>
      </c>
      <c r="AT1680">
        <f>IFERROR(SMALL(AT346:AT1024,ROW()-ROW($AT$1027)+1),"")</f>
        <v>0</v>
      </c>
      <c r="AU1680">
        <f>IFERROR(SMALL(AU346:AU1024,ROW()-ROW($AU$1027)+1),"")</f>
        <v>0</v>
      </c>
      <c r="AV1680">
        <f>IFERROR(SMALL(AV346:AV1024,ROW()-ROW($AV$1027)+1),"")</f>
        <v>0</v>
      </c>
      <c r="AW1680">
        <f>IFERROR(SMALL(AW346:AW1024,ROW()-ROW($AW$1027)+1),"")</f>
        <v>0</v>
      </c>
      <c r="AX1680">
        <f>IFERROR(SMALL(AX346:AX1024,ROW()-ROW($AX$1027)+1),"")</f>
        <v>0</v>
      </c>
      <c r="AY1680">
        <f>IFERROR(SMALL(AY346:AY1024,ROW()-ROW($AY$1027)+1),"")</f>
        <v>0</v>
      </c>
      <c r="AZ1680">
        <f>IFERROR(SMALL(AZ346:AZ1024,ROW()-ROW($AZ$1027)+1),"")</f>
        <v>0</v>
      </c>
      <c r="BA1680">
        <f>IFERROR(SMALL(BA346:BA1024,ROW()-ROW($BA$1027)+1),"")</f>
        <v>0</v>
      </c>
      <c r="BB1680">
        <f>IFERROR(SMALL(BB346:BB1024,ROW()-ROW($BB$1027)+1),"")</f>
        <v>0</v>
      </c>
      <c r="BC1680">
        <f>IFERROR(SMALL(BC346:BC1024,ROW()-ROW($BC$1027)+1),"")</f>
        <v>0</v>
      </c>
      <c r="BD1680">
        <f>IFERROR(SMALL(BD346:BD1024,ROW()-ROW($BD$1027)+1),"")</f>
        <v>0</v>
      </c>
      <c r="BE1680">
        <f>IFERROR(SMALL(BE346:BE1024,ROW()-ROW($BE$1027)+1),"")</f>
        <v>0</v>
      </c>
      <c r="BF1680">
        <f>IFERROR(SMALL(BF346:BF1024,ROW()-ROW($BF$1027)+1),"")</f>
        <v>0</v>
      </c>
      <c r="BG1680">
        <f>IFERROR(SMALL(BG346:BG1024,ROW()-ROW($BG$1027)+1),"")</f>
        <v>0</v>
      </c>
      <c r="BH1680">
        <f>IFERROR(SMALL(BH346:BH1024,ROW()-ROW($BH$1027)+1),"")</f>
        <v>0</v>
      </c>
      <c r="BI1680">
        <f>IFERROR(SMALL(BI346:BI1024,ROW()-ROW($BI$1027)+1),"")</f>
        <v>0</v>
      </c>
      <c r="BJ1680">
        <f>IFERROR(SMALL(BJ346:BJ1024,ROW()-ROW($BJ$1027)+1),"")</f>
        <v>0</v>
      </c>
      <c r="BK1680">
        <f>IFERROR(SMALL(BK346:BK1024,ROW()-ROW($BK$1027)+1),"")</f>
        <v>0</v>
      </c>
      <c r="BL1680">
        <f>IFERROR(SMALL(BL346:BL1024,ROW()-ROW($BL$1027)+1),"")</f>
        <v>0</v>
      </c>
      <c r="BM1680">
        <f>IFERROR(SMALL(BM346:BM1024,ROW()-ROW($BM$1027)+1),"")</f>
        <v>0</v>
      </c>
      <c r="BN1680">
        <f>IFERROR(SMALL(BN346:BN1024,ROW()-ROW($BN$1027)+1),"")</f>
        <v>0</v>
      </c>
      <c r="BO1680">
        <f>IFERROR(SMALL(BO346:BO1024,ROW()-ROW($BO$1027)+1),"")</f>
        <v>0</v>
      </c>
      <c r="BP1680">
        <f>IFERROR(SMALL(BP346:BP1024,ROW()-ROW($BP$1027)+1),"")</f>
        <v>0</v>
      </c>
      <c r="BQ1680">
        <f>IFERROR(SMALL(BQ346:BQ1024,ROW()-ROW($BQ$1027)+1),"")</f>
        <v>0</v>
      </c>
      <c r="BR1680">
        <f>IFERROR(SMALL(BR346:BR1024,ROW()-ROW($BR$1027)+1),"")</f>
        <v>0</v>
      </c>
    </row>
    <row r="1681" spans="5:70">
      <c r="E1681">
        <f>IFERROR(SMALL(E346:E1024,ROW()-ROW($E$1027)+1),"")</f>
        <v>0</v>
      </c>
      <c r="F1681">
        <f>IFERROR(SMALL(F346:F1024,ROW()-ROW($F$1027)+1),"")</f>
        <v>0</v>
      </c>
      <c r="G1681">
        <f>IFERROR(SMALL(G346:G1024,ROW()-ROW($G$1027)+1),"")</f>
        <v>0</v>
      </c>
      <c r="H1681">
        <f>IFERROR(SMALL(H346:H1024,ROW()-ROW($H$1027)+1),"")</f>
        <v>0</v>
      </c>
      <c r="I1681">
        <f>IFERROR(SMALL(I346:I1024,ROW()-ROW($I$1027)+1),"")</f>
        <v>0</v>
      </c>
      <c r="J1681">
        <f>IFERROR(SMALL(J346:J1024,ROW()-ROW($J$1027)+1),"")</f>
        <v>0</v>
      </c>
      <c r="K1681">
        <f>IFERROR(SMALL(K346:K1024,ROW()-ROW($K$1027)+1),"")</f>
        <v>0</v>
      </c>
      <c r="L1681">
        <f>IFERROR(SMALL(L346:L1024,ROW()-ROW($L$1027)+1),"")</f>
        <v>0</v>
      </c>
      <c r="M1681">
        <f>IFERROR(SMALL(M346:M1024,ROW()-ROW($M$1027)+1),"")</f>
        <v>0</v>
      </c>
      <c r="N1681">
        <f>IFERROR(SMALL(N346:N1024,ROW()-ROW($N$1027)+1),"")</f>
        <v>0</v>
      </c>
      <c r="O1681">
        <f>IFERROR(SMALL(O346:O1024,ROW()-ROW($O$1027)+1),"")</f>
        <v>0</v>
      </c>
      <c r="P1681">
        <f>IFERROR(SMALL(P346:P1024,ROW()-ROW($P$1027)+1),"")</f>
        <v>0</v>
      </c>
      <c r="Q1681">
        <f>IFERROR(SMALL(Q346:Q1024,ROW()-ROW($Q$1027)+1),"")</f>
        <v>0</v>
      </c>
      <c r="R1681">
        <f>IFERROR(SMALL(R346:R1024,ROW()-ROW($R$1027)+1),"")</f>
        <v>0</v>
      </c>
      <c r="S1681">
        <f>IFERROR(SMALL(S346:S1024,ROW()-ROW($S$1027)+1),"")</f>
        <v>0</v>
      </c>
      <c r="T1681">
        <f>IFERROR(SMALL(T346:T1024,ROW()-ROW($T$1027)+1),"")</f>
        <v>0</v>
      </c>
      <c r="U1681">
        <f>IFERROR(SMALL(U346:U1024,ROW()-ROW($U$1027)+1),"")</f>
        <v>0</v>
      </c>
      <c r="V1681">
        <f>IFERROR(SMALL(V346:V1024,ROW()-ROW($V$1027)+1),"")</f>
        <v>0</v>
      </c>
      <c r="W1681">
        <f>IFERROR(SMALL(W346:W1024,ROW()-ROW($W$1027)+1),"")</f>
        <v>0</v>
      </c>
      <c r="X1681">
        <f>IFERROR(SMALL(X346:X1024,ROW()-ROW($X$1027)+1),"")</f>
        <v>0</v>
      </c>
      <c r="Y1681">
        <f>IFERROR(SMALL(Y346:Y1024,ROW()-ROW($Y$1027)+1),"")</f>
        <v>0</v>
      </c>
      <c r="Z1681">
        <f>IFERROR(SMALL(Z346:Z1024,ROW()-ROW($Z$1027)+1),"")</f>
        <v>0</v>
      </c>
      <c r="AA1681">
        <f>IFERROR(SMALL(AA346:AA1024,ROW()-ROW($AA$1027)+1),"")</f>
        <v>0</v>
      </c>
      <c r="AB1681">
        <f>IFERROR(SMALL(AB346:AB1024,ROW()-ROW($AB$1027)+1),"")</f>
        <v>0</v>
      </c>
      <c r="AC1681">
        <f>IFERROR(SMALL(AC346:AC1024,ROW()-ROW($AC$1027)+1),"")</f>
        <v>0</v>
      </c>
      <c r="AD1681">
        <f>IFERROR(SMALL(AD346:AD1024,ROW()-ROW($AD$1027)+1),"")</f>
        <v>0</v>
      </c>
      <c r="AE1681">
        <f>IFERROR(SMALL(AE346:AE1024,ROW()-ROW($AE$1027)+1),"")</f>
        <v>0</v>
      </c>
      <c r="AF1681">
        <f>IFERROR(SMALL(AF346:AF1024,ROW()-ROW($AF$1027)+1),"")</f>
        <v>0</v>
      </c>
      <c r="AG1681">
        <f>IFERROR(SMALL(AG346:AG1024,ROW()-ROW($AG$1027)+1),"")</f>
        <v>0</v>
      </c>
      <c r="AH1681">
        <f>IFERROR(SMALL(AH346:AH1024,ROW()-ROW($AH$1027)+1),"")</f>
        <v>0</v>
      </c>
      <c r="AI1681">
        <f>IFERROR(SMALL(AI346:AI1024,ROW()-ROW($AI$1027)+1),"")</f>
        <v>0</v>
      </c>
      <c r="AJ1681">
        <f>IFERROR(SMALL(AJ346:AJ1024,ROW()-ROW($AJ$1027)+1),"")</f>
        <v>0</v>
      </c>
      <c r="AM1681">
        <f>IFERROR(SMALL(AM346:AM1024,ROW()-ROW($AM$1027)+1),"")</f>
        <v>0</v>
      </c>
      <c r="AN1681">
        <f>IFERROR(SMALL(AN346:AN1024,ROW()-ROW($AN$1027)+1),"")</f>
        <v>0</v>
      </c>
      <c r="AO1681">
        <f>IFERROR(SMALL(AO346:AO1024,ROW()-ROW($AO$1027)+1),"")</f>
        <v>0</v>
      </c>
      <c r="AP1681">
        <f>IFERROR(SMALL(AP346:AP1024,ROW()-ROW($AP$1027)+1),"")</f>
        <v>0</v>
      </c>
      <c r="AQ1681">
        <f>IFERROR(SMALL(AQ346:AQ1024,ROW()-ROW($AQ$1027)+1),"")</f>
        <v>0</v>
      </c>
      <c r="AR1681">
        <f>IFERROR(SMALL(AR346:AR1024,ROW()-ROW($AR$1027)+1),"")</f>
        <v>0</v>
      </c>
      <c r="AS1681">
        <f>IFERROR(SMALL(AS346:AS1024,ROW()-ROW($AS$1027)+1),"")</f>
        <v>0</v>
      </c>
      <c r="AT1681">
        <f>IFERROR(SMALL(AT346:AT1024,ROW()-ROW($AT$1027)+1),"")</f>
        <v>0</v>
      </c>
      <c r="AU1681">
        <f>IFERROR(SMALL(AU346:AU1024,ROW()-ROW($AU$1027)+1),"")</f>
        <v>0</v>
      </c>
      <c r="AV1681">
        <f>IFERROR(SMALL(AV346:AV1024,ROW()-ROW($AV$1027)+1),"")</f>
        <v>0</v>
      </c>
      <c r="AW1681">
        <f>IFERROR(SMALL(AW346:AW1024,ROW()-ROW($AW$1027)+1),"")</f>
        <v>0</v>
      </c>
      <c r="AX1681">
        <f>IFERROR(SMALL(AX346:AX1024,ROW()-ROW($AX$1027)+1),"")</f>
        <v>0</v>
      </c>
      <c r="AY1681">
        <f>IFERROR(SMALL(AY346:AY1024,ROW()-ROW($AY$1027)+1),"")</f>
        <v>0</v>
      </c>
      <c r="AZ1681">
        <f>IFERROR(SMALL(AZ346:AZ1024,ROW()-ROW($AZ$1027)+1),"")</f>
        <v>0</v>
      </c>
      <c r="BA1681">
        <f>IFERROR(SMALL(BA346:BA1024,ROW()-ROW($BA$1027)+1),"")</f>
        <v>0</v>
      </c>
      <c r="BB1681">
        <f>IFERROR(SMALL(BB346:BB1024,ROW()-ROW($BB$1027)+1),"")</f>
        <v>0</v>
      </c>
      <c r="BC1681">
        <f>IFERROR(SMALL(BC346:BC1024,ROW()-ROW($BC$1027)+1),"")</f>
        <v>0</v>
      </c>
      <c r="BD1681">
        <f>IFERROR(SMALL(BD346:BD1024,ROW()-ROW($BD$1027)+1),"")</f>
        <v>0</v>
      </c>
      <c r="BE1681">
        <f>IFERROR(SMALL(BE346:BE1024,ROW()-ROW($BE$1027)+1),"")</f>
        <v>0</v>
      </c>
      <c r="BF1681">
        <f>IFERROR(SMALL(BF346:BF1024,ROW()-ROW($BF$1027)+1),"")</f>
        <v>0</v>
      </c>
      <c r="BG1681">
        <f>IFERROR(SMALL(BG346:BG1024,ROW()-ROW($BG$1027)+1),"")</f>
        <v>0</v>
      </c>
      <c r="BH1681">
        <f>IFERROR(SMALL(BH346:BH1024,ROW()-ROW($BH$1027)+1),"")</f>
        <v>0</v>
      </c>
      <c r="BI1681">
        <f>IFERROR(SMALL(BI346:BI1024,ROW()-ROW($BI$1027)+1),"")</f>
        <v>0</v>
      </c>
      <c r="BJ1681">
        <f>IFERROR(SMALL(BJ346:BJ1024,ROW()-ROW($BJ$1027)+1),"")</f>
        <v>0</v>
      </c>
      <c r="BK1681">
        <f>IFERROR(SMALL(BK346:BK1024,ROW()-ROW($BK$1027)+1),"")</f>
        <v>0</v>
      </c>
      <c r="BL1681">
        <f>IFERROR(SMALL(BL346:BL1024,ROW()-ROW($BL$1027)+1),"")</f>
        <v>0</v>
      </c>
      <c r="BM1681">
        <f>IFERROR(SMALL(BM346:BM1024,ROW()-ROW($BM$1027)+1),"")</f>
        <v>0</v>
      </c>
      <c r="BN1681">
        <f>IFERROR(SMALL(BN346:BN1024,ROW()-ROW($BN$1027)+1),"")</f>
        <v>0</v>
      </c>
      <c r="BO1681">
        <f>IFERROR(SMALL(BO346:BO1024,ROW()-ROW($BO$1027)+1),"")</f>
        <v>0</v>
      </c>
      <c r="BP1681">
        <f>IFERROR(SMALL(BP346:BP1024,ROW()-ROW($BP$1027)+1),"")</f>
        <v>0</v>
      </c>
      <c r="BQ1681">
        <f>IFERROR(SMALL(BQ346:BQ1024,ROW()-ROW($BQ$1027)+1),"")</f>
        <v>0</v>
      </c>
      <c r="BR1681">
        <f>IFERROR(SMALL(BR346:BR1024,ROW()-ROW($BR$1027)+1),"")</f>
        <v>0</v>
      </c>
    </row>
    <row r="1682" spans="5:70">
      <c r="E1682">
        <f>IFERROR(SMALL(E346:E1024,ROW()-ROW($E$1027)+1),"")</f>
        <v>0</v>
      </c>
      <c r="F1682">
        <f>IFERROR(SMALL(F346:F1024,ROW()-ROW($F$1027)+1),"")</f>
        <v>0</v>
      </c>
      <c r="G1682">
        <f>IFERROR(SMALL(G346:G1024,ROW()-ROW($G$1027)+1),"")</f>
        <v>0</v>
      </c>
      <c r="H1682">
        <f>IFERROR(SMALL(H346:H1024,ROW()-ROW($H$1027)+1),"")</f>
        <v>0</v>
      </c>
      <c r="I1682">
        <f>IFERROR(SMALL(I346:I1024,ROW()-ROW($I$1027)+1),"")</f>
        <v>0</v>
      </c>
      <c r="J1682">
        <f>IFERROR(SMALL(J346:J1024,ROW()-ROW($J$1027)+1),"")</f>
        <v>0</v>
      </c>
      <c r="K1682">
        <f>IFERROR(SMALL(K346:K1024,ROW()-ROW($K$1027)+1),"")</f>
        <v>0</v>
      </c>
      <c r="L1682">
        <f>IFERROR(SMALL(L346:L1024,ROW()-ROW($L$1027)+1),"")</f>
        <v>0</v>
      </c>
      <c r="M1682">
        <f>IFERROR(SMALL(M346:M1024,ROW()-ROW($M$1027)+1),"")</f>
        <v>0</v>
      </c>
      <c r="N1682">
        <f>IFERROR(SMALL(N346:N1024,ROW()-ROW($N$1027)+1),"")</f>
        <v>0</v>
      </c>
      <c r="O1682">
        <f>IFERROR(SMALL(O346:O1024,ROW()-ROW($O$1027)+1),"")</f>
        <v>0</v>
      </c>
      <c r="P1682">
        <f>IFERROR(SMALL(P346:P1024,ROW()-ROW($P$1027)+1),"")</f>
        <v>0</v>
      </c>
      <c r="Q1682">
        <f>IFERROR(SMALL(Q346:Q1024,ROW()-ROW($Q$1027)+1),"")</f>
        <v>0</v>
      </c>
      <c r="R1682">
        <f>IFERROR(SMALL(R346:R1024,ROW()-ROW($R$1027)+1),"")</f>
        <v>0</v>
      </c>
      <c r="S1682">
        <f>IFERROR(SMALL(S346:S1024,ROW()-ROW($S$1027)+1),"")</f>
        <v>0</v>
      </c>
      <c r="T1682">
        <f>IFERROR(SMALL(T346:T1024,ROW()-ROW($T$1027)+1),"")</f>
        <v>0</v>
      </c>
      <c r="U1682">
        <f>IFERROR(SMALL(U346:U1024,ROW()-ROW($U$1027)+1),"")</f>
        <v>0</v>
      </c>
      <c r="V1682">
        <f>IFERROR(SMALL(V346:V1024,ROW()-ROW($V$1027)+1),"")</f>
        <v>0</v>
      </c>
      <c r="W1682">
        <f>IFERROR(SMALL(W346:W1024,ROW()-ROW($W$1027)+1),"")</f>
        <v>0</v>
      </c>
      <c r="X1682">
        <f>IFERROR(SMALL(X346:X1024,ROW()-ROW($X$1027)+1),"")</f>
        <v>0</v>
      </c>
      <c r="Y1682">
        <f>IFERROR(SMALL(Y346:Y1024,ROW()-ROW($Y$1027)+1),"")</f>
        <v>0</v>
      </c>
      <c r="Z1682">
        <f>IFERROR(SMALL(Z346:Z1024,ROW()-ROW($Z$1027)+1),"")</f>
        <v>0</v>
      </c>
      <c r="AA1682">
        <f>IFERROR(SMALL(AA346:AA1024,ROW()-ROW($AA$1027)+1),"")</f>
        <v>0</v>
      </c>
      <c r="AB1682">
        <f>IFERROR(SMALL(AB346:AB1024,ROW()-ROW($AB$1027)+1),"")</f>
        <v>0</v>
      </c>
      <c r="AC1682">
        <f>IFERROR(SMALL(AC346:AC1024,ROW()-ROW($AC$1027)+1),"")</f>
        <v>0</v>
      </c>
      <c r="AD1682">
        <f>IFERROR(SMALL(AD346:AD1024,ROW()-ROW($AD$1027)+1),"")</f>
        <v>0</v>
      </c>
      <c r="AE1682">
        <f>IFERROR(SMALL(AE346:AE1024,ROW()-ROW($AE$1027)+1),"")</f>
        <v>0</v>
      </c>
      <c r="AF1682">
        <f>IFERROR(SMALL(AF346:AF1024,ROW()-ROW($AF$1027)+1),"")</f>
        <v>0</v>
      </c>
      <c r="AG1682">
        <f>IFERROR(SMALL(AG346:AG1024,ROW()-ROW($AG$1027)+1),"")</f>
        <v>0</v>
      </c>
      <c r="AH1682">
        <f>IFERROR(SMALL(AH346:AH1024,ROW()-ROW($AH$1027)+1),"")</f>
        <v>0</v>
      </c>
      <c r="AI1682">
        <f>IFERROR(SMALL(AI346:AI1024,ROW()-ROW($AI$1027)+1),"")</f>
        <v>0</v>
      </c>
      <c r="AJ1682">
        <f>IFERROR(SMALL(AJ346:AJ1024,ROW()-ROW($AJ$1027)+1),"")</f>
        <v>0</v>
      </c>
      <c r="AM1682">
        <f>IFERROR(SMALL(AM346:AM1024,ROW()-ROW($AM$1027)+1),"")</f>
        <v>0</v>
      </c>
      <c r="AN1682">
        <f>IFERROR(SMALL(AN346:AN1024,ROW()-ROW($AN$1027)+1),"")</f>
        <v>0</v>
      </c>
      <c r="AO1682">
        <f>IFERROR(SMALL(AO346:AO1024,ROW()-ROW($AO$1027)+1),"")</f>
        <v>0</v>
      </c>
      <c r="AP1682">
        <f>IFERROR(SMALL(AP346:AP1024,ROW()-ROW($AP$1027)+1),"")</f>
        <v>0</v>
      </c>
      <c r="AQ1682">
        <f>IFERROR(SMALL(AQ346:AQ1024,ROW()-ROW($AQ$1027)+1),"")</f>
        <v>0</v>
      </c>
      <c r="AR1682">
        <f>IFERROR(SMALL(AR346:AR1024,ROW()-ROW($AR$1027)+1),"")</f>
        <v>0</v>
      </c>
      <c r="AS1682">
        <f>IFERROR(SMALL(AS346:AS1024,ROW()-ROW($AS$1027)+1),"")</f>
        <v>0</v>
      </c>
      <c r="AT1682">
        <f>IFERROR(SMALL(AT346:AT1024,ROW()-ROW($AT$1027)+1),"")</f>
        <v>0</v>
      </c>
      <c r="AU1682">
        <f>IFERROR(SMALL(AU346:AU1024,ROW()-ROW($AU$1027)+1),"")</f>
        <v>0</v>
      </c>
      <c r="AV1682">
        <f>IFERROR(SMALL(AV346:AV1024,ROW()-ROW($AV$1027)+1),"")</f>
        <v>0</v>
      </c>
      <c r="AW1682">
        <f>IFERROR(SMALL(AW346:AW1024,ROW()-ROW($AW$1027)+1),"")</f>
        <v>0</v>
      </c>
      <c r="AX1682">
        <f>IFERROR(SMALL(AX346:AX1024,ROW()-ROW($AX$1027)+1),"")</f>
        <v>0</v>
      </c>
      <c r="AY1682">
        <f>IFERROR(SMALL(AY346:AY1024,ROW()-ROW($AY$1027)+1),"")</f>
        <v>0</v>
      </c>
      <c r="AZ1682">
        <f>IFERROR(SMALL(AZ346:AZ1024,ROW()-ROW($AZ$1027)+1),"")</f>
        <v>0</v>
      </c>
      <c r="BA1682">
        <f>IFERROR(SMALL(BA346:BA1024,ROW()-ROW($BA$1027)+1),"")</f>
        <v>0</v>
      </c>
      <c r="BB1682">
        <f>IFERROR(SMALL(BB346:BB1024,ROW()-ROW($BB$1027)+1),"")</f>
        <v>0</v>
      </c>
      <c r="BC1682">
        <f>IFERROR(SMALL(BC346:BC1024,ROW()-ROW($BC$1027)+1),"")</f>
        <v>0</v>
      </c>
      <c r="BD1682">
        <f>IFERROR(SMALL(BD346:BD1024,ROW()-ROW($BD$1027)+1),"")</f>
        <v>0</v>
      </c>
      <c r="BE1682">
        <f>IFERROR(SMALL(BE346:BE1024,ROW()-ROW($BE$1027)+1),"")</f>
        <v>0</v>
      </c>
      <c r="BF1682">
        <f>IFERROR(SMALL(BF346:BF1024,ROW()-ROW($BF$1027)+1),"")</f>
        <v>0</v>
      </c>
      <c r="BG1682">
        <f>IFERROR(SMALL(BG346:BG1024,ROW()-ROW($BG$1027)+1),"")</f>
        <v>0</v>
      </c>
      <c r="BH1682">
        <f>IFERROR(SMALL(BH346:BH1024,ROW()-ROW($BH$1027)+1),"")</f>
        <v>0</v>
      </c>
      <c r="BI1682">
        <f>IFERROR(SMALL(BI346:BI1024,ROW()-ROW($BI$1027)+1),"")</f>
        <v>0</v>
      </c>
      <c r="BJ1682">
        <f>IFERROR(SMALL(BJ346:BJ1024,ROW()-ROW($BJ$1027)+1),"")</f>
        <v>0</v>
      </c>
      <c r="BK1682">
        <f>IFERROR(SMALL(BK346:BK1024,ROW()-ROW($BK$1027)+1),"")</f>
        <v>0</v>
      </c>
      <c r="BL1682">
        <f>IFERROR(SMALL(BL346:BL1024,ROW()-ROW($BL$1027)+1),"")</f>
        <v>0</v>
      </c>
      <c r="BM1682">
        <f>IFERROR(SMALL(BM346:BM1024,ROW()-ROW($BM$1027)+1),"")</f>
        <v>0</v>
      </c>
      <c r="BN1682">
        <f>IFERROR(SMALL(BN346:BN1024,ROW()-ROW($BN$1027)+1),"")</f>
        <v>0</v>
      </c>
      <c r="BO1682">
        <f>IFERROR(SMALL(BO346:BO1024,ROW()-ROW($BO$1027)+1),"")</f>
        <v>0</v>
      </c>
      <c r="BP1682">
        <f>IFERROR(SMALL(BP346:BP1024,ROW()-ROW($BP$1027)+1),"")</f>
        <v>0</v>
      </c>
      <c r="BQ1682">
        <f>IFERROR(SMALL(BQ346:BQ1024,ROW()-ROW($BQ$1027)+1),"")</f>
        <v>0</v>
      </c>
      <c r="BR1682">
        <f>IFERROR(SMALL(BR346:BR1024,ROW()-ROW($BR$1027)+1),"")</f>
        <v>0</v>
      </c>
    </row>
    <row r="1683" spans="5:70">
      <c r="E1683">
        <f>IFERROR(SMALL(E346:E1024,ROW()-ROW($E$1027)+1),"")</f>
        <v>0</v>
      </c>
      <c r="F1683">
        <f>IFERROR(SMALL(F346:F1024,ROW()-ROW($F$1027)+1),"")</f>
        <v>0</v>
      </c>
      <c r="G1683">
        <f>IFERROR(SMALL(G346:G1024,ROW()-ROW($G$1027)+1),"")</f>
        <v>0</v>
      </c>
      <c r="H1683">
        <f>IFERROR(SMALL(H346:H1024,ROW()-ROW($H$1027)+1),"")</f>
        <v>0</v>
      </c>
      <c r="I1683">
        <f>IFERROR(SMALL(I346:I1024,ROW()-ROW($I$1027)+1),"")</f>
        <v>0</v>
      </c>
      <c r="J1683">
        <f>IFERROR(SMALL(J346:J1024,ROW()-ROW($J$1027)+1),"")</f>
        <v>0</v>
      </c>
      <c r="K1683">
        <f>IFERROR(SMALL(K346:K1024,ROW()-ROW($K$1027)+1),"")</f>
        <v>0</v>
      </c>
      <c r="L1683">
        <f>IFERROR(SMALL(L346:L1024,ROW()-ROW($L$1027)+1),"")</f>
        <v>0</v>
      </c>
      <c r="M1683">
        <f>IFERROR(SMALL(M346:M1024,ROW()-ROW($M$1027)+1),"")</f>
        <v>0</v>
      </c>
      <c r="N1683">
        <f>IFERROR(SMALL(N346:N1024,ROW()-ROW($N$1027)+1),"")</f>
        <v>0</v>
      </c>
      <c r="O1683">
        <f>IFERROR(SMALL(O346:O1024,ROW()-ROW($O$1027)+1),"")</f>
        <v>0</v>
      </c>
      <c r="P1683">
        <f>IFERROR(SMALL(P346:P1024,ROW()-ROW($P$1027)+1),"")</f>
        <v>0</v>
      </c>
      <c r="Q1683">
        <f>IFERROR(SMALL(Q346:Q1024,ROW()-ROW($Q$1027)+1),"")</f>
        <v>0</v>
      </c>
      <c r="R1683">
        <f>IFERROR(SMALL(R346:R1024,ROW()-ROW($R$1027)+1),"")</f>
        <v>0</v>
      </c>
      <c r="S1683">
        <f>IFERROR(SMALL(S346:S1024,ROW()-ROW($S$1027)+1),"")</f>
        <v>0</v>
      </c>
      <c r="T1683">
        <f>IFERROR(SMALL(T346:T1024,ROW()-ROW($T$1027)+1),"")</f>
        <v>0</v>
      </c>
      <c r="U1683">
        <f>IFERROR(SMALL(U346:U1024,ROW()-ROW($U$1027)+1),"")</f>
        <v>0</v>
      </c>
      <c r="V1683">
        <f>IFERROR(SMALL(V346:V1024,ROW()-ROW($V$1027)+1),"")</f>
        <v>0</v>
      </c>
      <c r="W1683">
        <f>IFERROR(SMALL(W346:W1024,ROW()-ROW($W$1027)+1),"")</f>
        <v>0</v>
      </c>
      <c r="X1683">
        <f>IFERROR(SMALL(X346:X1024,ROW()-ROW($X$1027)+1),"")</f>
        <v>0</v>
      </c>
      <c r="Y1683">
        <f>IFERROR(SMALL(Y346:Y1024,ROW()-ROW($Y$1027)+1),"")</f>
        <v>0</v>
      </c>
      <c r="Z1683">
        <f>IFERROR(SMALL(Z346:Z1024,ROW()-ROW($Z$1027)+1),"")</f>
        <v>0</v>
      </c>
      <c r="AA1683">
        <f>IFERROR(SMALL(AA346:AA1024,ROW()-ROW($AA$1027)+1),"")</f>
        <v>0</v>
      </c>
      <c r="AB1683">
        <f>IFERROR(SMALL(AB346:AB1024,ROW()-ROW($AB$1027)+1),"")</f>
        <v>0</v>
      </c>
      <c r="AC1683">
        <f>IFERROR(SMALL(AC346:AC1024,ROW()-ROW($AC$1027)+1),"")</f>
        <v>0</v>
      </c>
      <c r="AD1683">
        <f>IFERROR(SMALL(AD346:AD1024,ROW()-ROW($AD$1027)+1),"")</f>
        <v>0</v>
      </c>
      <c r="AE1683">
        <f>IFERROR(SMALL(AE346:AE1024,ROW()-ROW($AE$1027)+1),"")</f>
        <v>0</v>
      </c>
      <c r="AF1683">
        <f>IFERROR(SMALL(AF346:AF1024,ROW()-ROW($AF$1027)+1),"")</f>
        <v>0</v>
      </c>
      <c r="AG1683">
        <f>IFERROR(SMALL(AG346:AG1024,ROW()-ROW($AG$1027)+1),"")</f>
        <v>0</v>
      </c>
      <c r="AH1683">
        <f>IFERROR(SMALL(AH346:AH1024,ROW()-ROW($AH$1027)+1),"")</f>
        <v>0</v>
      </c>
      <c r="AI1683">
        <f>IFERROR(SMALL(AI346:AI1024,ROW()-ROW($AI$1027)+1),"")</f>
        <v>0</v>
      </c>
      <c r="AJ1683">
        <f>IFERROR(SMALL(AJ346:AJ1024,ROW()-ROW($AJ$1027)+1),"")</f>
        <v>0</v>
      </c>
      <c r="AM1683">
        <f>IFERROR(SMALL(AM346:AM1024,ROW()-ROW($AM$1027)+1),"")</f>
        <v>0</v>
      </c>
      <c r="AN1683">
        <f>IFERROR(SMALL(AN346:AN1024,ROW()-ROW($AN$1027)+1),"")</f>
        <v>0</v>
      </c>
      <c r="AO1683">
        <f>IFERROR(SMALL(AO346:AO1024,ROW()-ROW($AO$1027)+1),"")</f>
        <v>0</v>
      </c>
      <c r="AP1683">
        <f>IFERROR(SMALL(AP346:AP1024,ROW()-ROW($AP$1027)+1),"")</f>
        <v>0</v>
      </c>
      <c r="AQ1683">
        <f>IFERROR(SMALL(AQ346:AQ1024,ROW()-ROW($AQ$1027)+1),"")</f>
        <v>0</v>
      </c>
      <c r="AR1683">
        <f>IFERROR(SMALL(AR346:AR1024,ROW()-ROW($AR$1027)+1),"")</f>
        <v>0</v>
      </c>
      <c r="AS1683">
        <f>IFERROR(SMALL(AS346:AS1024,ROW()-ROW($AS$1027)+1),"")</f>
        <v>0</v>
      </c>
      <c r="AT1683">
        <f>IFERROR(SMALL(AT346:AT1024,ROW()-ROW($AT$1027)+1),"")</f>
        <v>0</v>
      </c>
      <c r="AU1683">
        <f>IFERROR(SMALL(AU346:AU1024,ROW()-ROW($AU$1027)+1),"")</f>
        <v>0</v>
      </c>
      <c r="AV1683">
        <f>IFERROR(SMALL(AV346:AV1024,ROW()-ROW($AV$1027)+1),"")</f>
        <v>0</v>
      </c>
      <c r="AW1683">
        <f>IFERROR(SMALL(AW346:AW1024,ROW()-ROW($AW$1027)+1),"")</f>
        <v>0</v>
      </c>
      <c r="AX1683">
        <f>IFERROR(SMALL(AX346:AX1024,ROW()-ROW($AX$1027)+1),"")</f>
        <v>0</v>
      </c>
      <c r="AY1683">
        <f>IFERROR(SMALL(AY346:AY1024,ROW()-ROW($AY$1027)+1),"")</f>
        <v>0</v>
      </c>
      <c r="AZ1683">
        <f>IFERROR(SMALL(AZ346:AZ1024,ROW()-ROW($AZ$1027)+1),"")</f>
        <v>0</v>
      </c>
      <c r="BA1683">
        <f>IFERROR(SMALL(BA346:BA1024,ROW()-ROW($BA$1027)+1),"")</f>
        <v>0</v>
      </c>
      <c r="BB1683">
        <f>IFERROR(SMALL(BB346:BB1024,ROW()-ROW($BB$1027)+1),"")</f>
        <v>0</v>
      </c>
      <c r="BC1683">
        <f>IFERROR(SMALL(BC346:BC1024,ROW()-ROW($BC$1027)+1),"")</f>
        <v>0</v>
      </c>
      <c r="BD1683">
        <f>IFERROR(SMALL(BD346:BD1024,ROW()-ROW($BD$1027)+1),"")</f>
        <v>0</v>
      </c>
      <c r="BE1683">
        <f>IFERROR(SMALL(BE346:BE1024,ROW()-ROW($BE$1027)+1),"")</f>
        <v>0</v>
      </c>
      <c r="BF1683">
        <f>IFERROR(SMALL(BF346:BF1024,ROW()-ROW($BF$1027)+1),"")</f>
        <v>0</v>
      </c>
      <c r="BG1683">
        <f>IFERROR(SMALL(BG346:BG1024,ROW()-ROW($BG$1027)+1),"")</f>
        <v>0</v>
      </c>
      <c r="BH1683">
        <f>IFERROR(SMALL(BH346:BH1024,ROW()-ROW($BH$1027)+1),"")</f>
        <v>0</v>
      </c>
      <c r="BI1683">
        <f>IFERROR(SMALL(BI346:BI1024,ROW()-ROW($BI$1027)+1),"")</f>
        <v>0</v>
      </c>
      <c r="BJ1683">
        <f>IFERROR(SMALL(BJ346:BJ1024,ROW()-ROW($BJ$1027)+1),"")</f>
        <v>0</v>
      </c>
      <c r="BK1683">
        <f>IFERROR(SMALL(BK346:BK1024,ROW()-ROW($BK$1027)+1),"")</f>
        <v>0</v>
      </c>
      <c r="BL1683">
        <f>IFERROR(SMALL(BL346:BL1024,ROW()-ROW($BL$1027)+1),"")</f>
        <v>0</v>
      </c>
      <c r="BM1683">
        <f>IFERROR(SMALL(BM346:BM1024,ROW()-ROW($BM$1027)+1),"")</f>
        <v>0</v>
      </c>
      <c r="BN1683">
        <f>IFERROR(SMALL(BN346:BN1024,ROW()-ROW($BN$1027)+1),"")</f>
        <v>0</v>
      </c>
      <c r="BO1683">
        <f>IFERROR(SMALL(BO346:BO1024,ROW()-ROW($BO$1027)+1),"")</f>
        <v>0</v>
      </c>
      <c r="BP1683">
        <f>IFERROR(SMALL(BP346:BP1024,ROW()-ROW($BP$1027)+1),"")</f>
        <v>0</v>
      </c>
      <c r="BQ1683">
        <f>IFERROR(SMALL(BQ346:BQ1024,ROW()-ROW($BQ$1027)+1),"")</f>
        <v>0</v>
      </c>
      <c r="BR1683">
        <f>IFERROR(SMALL(BR346:BR1024,ROW()-ROW($BR$1027)+1),"")</f>
        <v>0</v>
      </c>
    </row>
    <row r="1684" spans="5:70">
      <c r="E1684">
        <f>IFERROR(SMALL(E346:E1024,ROW()-ROW($E$1027)+1),"")</f>
        <v>0</v>
      </c>
      <c r="F1684">
        <f>IFERROR(SMALL(F346:F1024,ROW()-ROW($F$1027)+1),"")</f>
        <v>0</v>
      </c>
      <c r="G1684">
        <f>IFERROR(SMALL(G346:G1024,ROW()-ROW($G$1027)+1),"")</f>
        <v>0</v>
      </c>
      <c r="H1684">
        <f>IFERROR(SMALL(H346:H1024,ROW()-ROW($H$1027)+1),"")</f>
        <v>0</v>
      </c>
      <c r="I1684">
        <f>IFERROR(SMALL(I346:I1024,ROW()-ROW($I$1027)+1),"")</f>
        <v>0</v>
      </c>
      <c r="J1684">
        <f>IFERROR(SMALL(J346:J1024,ROW()-ROW($J$1027)+1),"")</f>
        <v>0</v>
      </c>
      <c r="K1684">
        <f>IFERROR(SMALL(K346:K1024,ROW()-ROW($K$1027)+1),"")</f>
        <v>0</v>
      </c>
      <c r="L1684">
        <f>IFERROR(SMALL(L346:L1024,ROW()-ROW($L$1027)+1),"")</f>
        <v>0</v>
      </c>
      <c r="M1684">
        <f>IFERROR(SMALL(M346:M1024,ROW()-ROW($M$1027)+1),"")</f>
        <v>0</v>
      </c>
      <c r="N1684">
        <f>IFERROR(SMALL(N346:N1024,ROW()-ROW($N$1027)+1),"")</f>
        <v>0</v>
      </c>
      <c r="O1684">
        <f>IFERROR(SMALL(O346:O1024,ROW()-ROW($O$1027)+1),"")</f>
        <v>0</v>
      </c>
      <c r="P1684">
        <f>IFERROR(SMALL(P346:P1024,ROW()-ROW($P$1027)+1),"")</f>
        <v>0</v>
      </c>
      <c r="Q1684">
        <f>IFERROR(SMALL(Q346:Q1024,ROW()-ROW($Q$1027)+1),"")</f>
        <v>0</v>
      </c>
      <c r="R1684">
        <f>IFERROR(SMALL(R346:R1024,ROW()-ROW($R$1027)+1),"")</f>
        <v>0</v>
      </c>
      <c r="S1684">
        <f>IFERROR(SMALL(S346:S1024,ROW()-ROW($S$1027)+1),"")</f>
        <v>0</v>
      </c>
      <c r="T1684">
        <f>IFERROR(SMALL(T346:T1024,ROW()-ROW($T$1027)+1),"")</f>
        <v>0</v>
      </c>
      <c r="U1684">
        <f>IFERROR(SMALL(U346:U1024,ROW()-ROW($U$1027)+1),"")</f>
        <v>0</v>
      </c>
      <c r="V1684">
        <f>IFERROR(SMALL(V346:V1024,ROW()-ROW($V$1027)+1),"")</f>
        <v>0</v>
      </c>
      <c r="W1684">
        <f>IFERROR(SMALL(W346:W1024,ROW()-ROW($W$1027)+1),"")</f>
        <v>0</v>
      </c>
      <c r="X1684">
        <f>IFERROR(SMALL(X346:X1024,ROW()-ROW($X$1027)+1),"")</f>
        <v>0</v>
      </c>
      <c r="Y1684">
        <f>IFERROR(SMALL(Y346:Y1024,ROW()-ROW($Y$1027)+1),"")</f>
        <v>0</v>
      </c>
      <c r="Z1684">
        <f>IFERROR(SMALL(Z346:Z1024,ROW()-ROW($Z$1027)+1),"")</f>
        <v>0</v>
      </c>
      <c r="AA1684">
        <f>IFERROR(SMALL(AA346:AA1024,ROW()-ROW($AA$1027)+1),"")</f>
        <v>0</v>
      </c>
      <c r="AB1684">
        <f>IFERROR(SMALL(AB346:AB1024,ROW()-ROW($AB$1027)+1),"")</f>
        <v>0</v>
      </c>
      <c r="AC1684">
        <f>IFERROR(SMALL(AC346:AC1024,ROW()-ROW($AC$1027)+1),"")</f>
        <v>0</v>
      </c>
      <c r="AD1684">
        <f>IFERROR(SMALL(AD346:AD1024,ROW()-ROW($AD$1027)+1),"")</f>
        <v>0</v>
      </c>
      <c r="AE1684">
        <f>IFERROR(SMALL(AE346:AE1024,ROW()-ROW($AE$1027)+1),"")</f>
        <v>0</v>
      </c>
      <c r="AF1684">
        <f>IFERROR(SMALL(AF346:AF1024,ROW()-ROW($AF$1027)+1),"")</f>
        <v>0</v>
      </c>
      <c r="AG1684">
        <f>IFERROR(SMALL(AG346:AG1024,ROW()-ROW($AG$1027)+1),"")</f>
        <v>0</v>
      </c>
      <c r="AH1684">
        <f>IFERROR(SMALL(AH346:AH1024,ROW()-ROW($AH$1027)+1),"")</f>
        <v>0</v>
      </c>
      <c r="AI1684">
        <f>IFERROR(SMALL(AI346:AI1024,ROW()-ROW($AI$1027)+1),"")</f>
        <v>0</v>
      </c>
      <c r="AJ1684">
        <f>IFERROR(SMALL(AJ346:AJ1024,ROW()-ROW($AJ$1027)+1),"")</f>
        <v>0</v>
      </c>
      <c r="AM1684">
        <f>IFERROR(SMALL(AM346:AM1024,ROW()-ROW($AM$1027)+1),"")</f>
        <v>0</v>
      </c>
      <c r="AN1684">
        <f>IFERROR(SMALL(AN346:AN1024,ROW()-ROW($AN$1027)+1),"")</f>
        <v>0</v>
      </c>
      <c r="AO1684">
        <f>IFERROR(SMALL(AO346:AO1024,ROW()-ROW($AO$1027)+1),"")</f>
        <v>0</v>
      </c>
      <c r="AP1684">
        <f>IFERROR(SMALL(AP346:AP1024,ROW()-ROW($AP$1027)+1),"")</f>
        <v>0</v>
      </c>
      <c r="AQ1684">
        <f>IFERROR(SMALL(AQ346:AQ1024,ROW()-ROW($AQ$1027)+1),"")</f>
        <v>0</v>
      </c>
      <c r="AR1684">
        <f>IFERROR(SMALL(AR346:AR1024,ROW()-ROW($AR$1027)+1),"")</f>
        <v>0</v>
      </c>
      <c r="AS1684">
        <f>IFERROR(SMALL(AS346:AS1024,ROW()-ROW($AS$1027)+1),"")</f>
        <v>0</v>
      </c>
      <c r="AT1684">
        <f>IFERROR(SMALL(AT346:AT1024,ROW()-ROW($AT$1027)+1),"")</f>
        <v>0</v>
      </c>
      <c r="AU1684">
        <f>IFERROR(SMALL(AU346:AU1024,ROW()-ROW($AU$1027)+1),"")</f>
        <v>0</v>
      </c>
      <c r="AV1684">
        <f>IFERROR(SMALL(AV346:AV1024,ROW()-ROW($AV$1027)+1),"")</f>
        <v>0</v>
      </c>
      <c r="AW1684">
        <f>IFERROR(SMALL(AW346:AW1024,ROW()-ROW($AW$1027)+1),"")</f>
        <v>0</v>
      </c>
      <c r="AX1684">
        <f>IFERROR(SMALL(AX346:AX1024,ROW()-ROW($AX$1027)+1),"")</f>
        <v>0</v>
      </c>
      <c r="AY1684">
        <f>IFERROR(SMALL(AY346:AY1024,ROW()-ROW($AY$1027)+1),"")</f>
        <v>0</v>
      </c>
      <c r="AZ1684">
        <f>IFERROR(SMALL(AZ346:AZ1024,ROW()-ROW($AZ$1027)+1),"")</f>
        <v>0</v>
      </c>
      <c r="BA1684">
        <f>IFERROR(SMALL(BA346:BA1024,ROW()-ROW($BA$1027)+1),"")</f>
        <v>0</v>
      </c>
      <c r="BB1684">
        <f>IFERROR(SMALL(BB346:BB1024,ROW()-ROW($BB$1027)+1),"")</f>
        <v>0</v>
      </c>
      <c r="BC1684">
        <f>IFERROR(SMALL(BC346:BC1024,ROW()-ROW($BC$1027)+1),"")</f>
        <v>0</v>
      </c>
      <c r="BD1684">
        <f>IFERROR(SMALL(BD346:BD1024,ROW()-ROW($BD$1027)+1),"")</f>
        <v>0</v>
      </c>
      <c r="BE1684">
        <f>IFERROR(SMALL(BE346:BE1024,ROW()-ROW($BE$1027)+1),"")</f>
        <v>0</v>
      </c>
      <c r="BF1684">
        <f>IFERROR(SMALL(BF346:BF1024,ROW()-ROW($BF$1027)+1),"")</f>
        <v>0</v>
      </c>
      <c r="BG1684">
        <f>IFERROR(SMALL(BG346:BG1024,ROW()-ROW($BG$1027)+1),"")</f>
        <v>0</v>
      </c>
      <c r="BH1684">
        <f>IFERROR(SMALL(BH346:BH1024,ROW()-ROW($BH$1027)+1),"")</f>
        <v>0</v>
      </c>
      <c r="BI1684">
        <f>IFERROR(SMALL(BI346:BI1024,ROW()-ROW($BI$1027)+1),"")</f>
        <v>0</v>
      </c>
      <c r="BJ1684">
        <f>IFERROR(SMALL(BJ346:BJ1024,ROW()-ROW($BJ$1027)+1),"")</f>
        <v>0</v>
      </c>
      <c r="BK1684">
        <f>IFERROR(SMALL(BK346:BK1024,ROW()-ROW($BK$1027)+1),"")</f>
        <v>0</v>
      </c>
      <c r="BL1684">
        <f>IFERROR(SMALL(BL346:BL1024,ROW()-ROW($BL$1027)+1),"")</f>
        <v>0</v>
      </c>
      <c r="BM1684">
        <f>IFERROR(SMALL(BM346:BM1024,ROW()-ROW($BM$1027)+1),"")</f>
        <v>0</v>
      </c>
      <c r="BN1684">
        <f>IFERROR(SMALL(BN346:BN1024,ROW()-ROW($BN$1027)+1),"")</f>
        <v>0</v>
      </c>
      <c r="BO1684">
        <f>IFERROR(SMALL(BO346:BO1024,ROW()-ROW($BO$1027)+1),"")</f>
        <v>0</v>
      </c>
      <c r="BP1684">
        <f>IFERROR(SMALL(BP346:BP1024,ROW()-ROW($BP$1027)+1),"")</f>
        <v>0</v>
      </c>
      <c r="BQ1684">
        <f>IFERROR(SMALL(BQ346:BQ1024,ROW()-ROW($BQ$1027)+1),"")</f>
        <v>0</v>
      </c>
      <c r="BR1684">
        <f>IFERROR(SMALL(BR346:BR1024,ROW()-ROW($BR$1027)+1),"")</f>
        <v>0</v>
      </c>
    </row>
    <row r="1685" spans="5:70">
      <c r="E1685">
        <f>IFERROR(SMALL(E346:E1024,ROW()-ROW($E$1027)+1),"")</f>
        <v>0</v>
      </c>
      <c r="F1685">
        <f>IFERROR(SMALL(F346:F1024,ROW()-ROW($F$1027)+1),"")</f>
        <v>0</v>
      </c>
      <c r="G1685">
        <f>IFERROR(SMALL(G346:G1024,ROW()-ROW($G$1027)+1),"")</f>
        <v>0</v>
      </c>
      <c r="H1685">
        <f>IFERROR(SMALL(H346:H1024,ROW()-ROW($H$1027)+1),"")</f>
        <v>0</v>
      </c>
      <c r="I1685">
        <f>IFERROR(SMALL(I346:I1024,ROW()-ROW($I$1027)+1),"")</f>
        <v>0</v>
      </c>
      <c r="J1685">
        <f>IFERROR(SMALL(J346:J1024,ROW()-ROW($J$1027)+1),"")</f>
        <v>0</v>
      </c>
      <c r="K1685">
        <f>IFERROR(SMALL(K346:K1024,ROW()-ROW($K$1027)+1),"")</f>
        <v>0</v>
      </c>
      <c r="L1685">
        <f>IFERROR(SMALL(L346:L1024,ROW()-ROW($L$1027)+1),"")</f>
        <v>0</v>
      </c>
      <c r="M1685">
        <f>IFERROR(SMALL(M346:M1024,ROW()-ROW($M$1027)+1),"")</f>
        <v>0</v>
      </c>
      <c r="N1685">
        <f>IFERROR(SMALL(N346:N1024,ROW()-ROW($N$1027)+1),"")</f>
        <v>0</v>
      </c>
      <c r="O1685">
        <f>IFERROR(SMALL(O346:O1024,ROW()-ROW($O$1027)+1),"")</f>
        <v>0</v>
      </c>
      <c r="P1685">
        <f>IFERROR(SMALL(P346:P1024,ROW()-ROW($P$1027)+1),"")</f>
        <v>0</v>
      </c>
      <c r="Q1685">
        <f>IFERROR(SMALL(Q346:Q1024,ROW()-ROW($Q$1027)+1),"")</f>
        <v>0</v>
      </c>
      <c r="R1685">
        <f>IFERROR(SMALL(R346:R1024,ROW()-ROW($R$1027)+1),"")</f>
        <v>0</v>
      </c>
      <c r="S1685">
        <f>IFERROR(SMALL(S346:S1024,ROW()-ROW($S$1027)+1),"")</f>
        <v>0</v>
      </c>
      <c r="T1685">
        <f>IFERROR(SMALL(T346:T1024,ROW()-ROW($T$1027)+1),"")</f>
        <v>0</v>
      </c>
      <c r="U1685">
        <f>IFERROR(SMALL(U346:U1024,ROW()-ROW($U$1027)+1),"")</f>
        <v>0</v>
      </c>
      <c r="V1685">
        <f>IFERROR(SMALL(V346:V1024,ROW()-ROW($V$1027)+1),"")</f>
        <v>0</v>
      </c>
      <c r="W1685">
        <f>IFERROR(SMALL(W346:W1024,ROW()-ROW($W$1027)+1),"")</f>
        <v>0</v>
      </c>
      <c r="X1685">
        <f>IFERROR(SMALL(X346:X1024,ROW()-ROW($X$1027)+1),"")</f>
        <v>0</v>
      </c>
      <c r="Y1685">
        <f>IFERROR(SMALL(Y346:Y1024,ROW()-ROW($Y$1027)+1),"")</f>
        <v>0</v>
      </c>
      <c r="Z1685">
        <f>IFERROR(SMALL(Z346:Z1024,ROW()-ROW($Z$1027)+1),"")</f>
        <v>0</v>
      </c>
      <c r="AA1685">
        <f>IFERROR(SMALL(AA346:AA1024,ROW()-ROW($AA$1027)+1),"")</f>
        <v>0</v>
      </c>
      <c r="AB1685">
        <f>IFERROR(SMALL(AB346:AB1024,ROW()-ROW($AB$1027)+1),"")</f>
        <v>0</v>
      </c>
      <c r="AC1685">
        <f>IFERROR(SMALL(AC346:AC1024,ROW()-ROW($AC$1027)+1),"")</f>
        <v>0</v>
      </c>
      <c r="AD1685">
        <f>IFERROR(SMALL(AD346:AD1024,ROW()-ROW($AD$1027)+1),"")</f>
        <v>0</v>
      </c>
      <c r="AE1685">
        <f>IFERROR(SMALL(AE346:AE1024,ROW()-ROW($AE$1027)+1),"")</f>
        <v>0</v>
      </c>
      <c r="AF1685">
        <f>IFERROR(SMALL(AF346:AF1024,ROW()-ROW($AF$1027)+1),"")</f>
        <v>0</v>
      </c>
      <c r="AG1685">
        <f>IFERROR(SMALL(AG346:AG1024,ROW()-ROW($AG$1027)+1),"")</f>
        <v>0</v>
      </c>
      <c r="AH1685">
        <f>IFERROR(SMALL(AH346:AH1024,ROW()-ROW($AH$1027)+1),"")</f>
        <v>0</v>
      </c>
      <c r="AI1685">
        <f>IFERROR(SMALL(AI346:AI1024,ROW()-ROW($AI$1027)+1),"")</f>
        <v>0</v>
      </c>
      <c r="AJ1685">
        <f>IFERROR(SMALL(AJ346:AJ1024,ROW()-ROW($AJ$1027)+1),"")</f>
        <v>0</v>
      </c>
      <c r="AM1685">
        <f>IFERROR(SMALL(AM346:AM1024,ROW()-ROW($AM$1027)+1),"")</f>
        <v>0</v>
      </c>
      <c r="AN1685">
        <f>IFERROR(SMALL(AN346:AN1024,ROW()-ROW($AN$1027)+1),"")</f>
        <v>0</v>
      </c>
      <c r="AO1685">
        <f>IFERROR(SMALL(AO346:AO1024,ROW()-ROW($AO$1027)+1),"")</f>
        <v>0</v>
      </c>
      <c r="AP1685">
        <f>IFERROR(SMALL(AP346:AP1024,ROW()-ROW($AP$1027)+1),"")</f>
        <v>0</v>
      </c>
      <c r="AQ1685">
        <f>IFERROR(SMALL(AQ346:AQ1024,ROW()-ROW($AQ$1027)+1),"")</f>
        <v>0</v>
      </c>
      <c r="AR1685">
        <f>IFERROR(SMALL(AR346:AR1024,ROW()-ROW($AR$1027)+1),"")</f>
        <v>0</v>
      </c>
      <c r="AS1685">
        <f>IFERROR(SMALL(AS346:AS1024,ROW()-ROW($AS$1027)+1),"")</f>
        <v>0</v>
      </c>
      <c r="AT1685">
        <f>IFERROR(SMALL(AT346:AT1024,ROW()-ROW($AT$1027)+1),"")</f>
        <v>0</v>
      </c>
      <c r="AU1685">
        <f>IFERROR(SMALL(AU346:AU1024,ROW()-ROW($AU$1027)+1),"")</f>
        <v>0</v>
      </c>
      <c r="AV1685">
        <f>IFERROR(SMALL(AV346:AV1024,ROW()-ROW($AV$1027)+1),"")</f>
        <v>0</v>
      </c>
      <c r="AW1685">
        <f>IFERROR(SMALL(AW346:AW1024,ROW()-ROW($AW$1027)+1),"")</f>
        <v>0</v>
      </c>
      <c r="AX1685">
        <f>IFERROR(SMALL(AX346:AX1024,ROW()-ROW($AX$1027)+1),"")</f>
        <v>0</v>
      </c>
      <c r="AY1685">
        <f>IFERROR(SMALL(AY346:AY1024,ROW()-ROW($AY$1027)+1),"")</f>
        <v>0</v>
      </c>
      <c r="AZ1685">
        <f>IFERROR(SMALL(AZ346:AZ1024,ROW()-ROW($AZ$1027)+1),"")</f>
        <v>0</v>
      </c>
      <c r="BA1685">
        <f>IFERROR(SMALL(BA346:BA1024,ROW()-ROW($BA$1027)+1),"")</f>
        <v>0</v>
      </c>
      <c r="BB1685">
        <f>IFERROR(SMALL(BB346:BB1024,ROW()-ROW($BB$1027)+1),"")</f>
        <v>0</v>
      </c>
      <c r="BC1685">
        <f>IFERROR(SMALL(BC346:BC1024,ROW()-ROW($BC$1027)+1),"")</f>
        <v>0</v>
      </c>
      <c r="BD1685">
        <f>IFERROR(SMALL(BD346:BD1024,ROW()-ROW($BD$1027)+1),"")</f>
        <v>0</v>
      </c>
      <c r="BE1685">
        <f>IFERROR(SMALL(BE346:BE1024,ROW()-ROW($BE$1027)+1),"")</f>
        <v>0</v>
      </c>
      <c r="BF1685">
        <f>IFERROR(SMALL(BF346:BF1024,ROW()-ROW($BF$1027)+1),"")</f>
        <v>0</v>
      </c>
      <c r="BG1685">
        <f>IFERROR(SMALL(BG346:BG1024,ROW()-ROW($BG$1027)+1),"")</f>
        <v>0</v>
      </c>
      <c r="BH1685">
        <f>IFERROR(SMALL(BH346:BH1024,ROW()-ROW($BH$1027)+1),"")</f>
        <v>0</v>
      </c>
      <c r="BI1685">
        <f>IFERROR(SMALL(BI346:BI1024,ROW()-ROW($BI$1027)+1),"")</f>
        <v>0</v>
      </c>
      <c r="BJ1685">
        <f>IFERROR(SMALL(BJ346:BJ1024,ROW()-ROW($BJ$1027)+1),"")</f>
        <v>0</v>
      </c>
      <c r="BK1685">
        <f>IFERROR(SMALL(BK346:BK1024,ROW()-ROW($BK$1027)+1),"")</f>
        <v>0</v>
      </c>
      <c r="BL1685">
        <f>IFERROR(SMALL(BL346:BL1024,ROW()-ROW($BL$1027)+1),"")</f>
        <v>0</v>
      </c>
      <c r="BM1685">
        <f>IFERROR(SMALL(BM346:BM1024,ROW()-ROW($BM$1027)+1),"")</f>
        <v>0</v>
      </c>
      <c r="BN1685">
        <f>IFERROR(SMALL(BN346:BN1024,ROW()-ROW($BN$1027)+1),"")</f>
        <v>0</v>
      </c>
      <c r="BO1685">
        <f>IFERROR(SMALL(BO346:BO1024,ROW()-ROW($BO$1027)+1),"")</f>
        <v>0</v>
      </c>
      <c r="BP1685">
        <f>IFERROR(SMALL(BP346:BP1024,ROW()-ROW($BP$1027)+1),"")</f>
        <v>0</v>
      </c>
      <c r="BQ1685">
        <f>IFERROR(SMALL(BQ346:BQ1024,ROW()-ROW($BQ$1027)+1),"")</f>
        <v>0</v>
      </c>
      <c r="BR1685">
        <f>IFERROR(SMALL(BR346:BR1024,ROW()-ROW($BR$1027)+1),"")</f>
        <v>0</v>
      </c>
    </row>
    <row r="1686" spans="5:70">
      <c r="E1686">
        <f>IFERROR(SMALL(E346:E1024,ROW()-ROW($E$1027)+1),"")</f>
        <v>0</v>
      </c>
      <c r="F1686">
        <f>IFERROR(SMALL(F346:F1024,ROW()-ROW($F$1027)+1),"")</f>
        <v>0</v>
      </c>
      <c r="G1686">
        <f>IFERROR(SMALL(G346:G1024,ROW()-ROW($G$1027)+1),"")</f>
        <v>0</v>
      </c>
      <c r="H1686">
        <f>IFERROR(SMALL(H346:H1024,ROW()-ROW($H$1027)+1),"")</f>
        <v>0</v>
      </c>
      <c r="I1686">
        <f>IFERROR(SMALL(I346:I1024,ROW()-ROW($I$1027)+1),"")</f>
        <v>0</v>
      </c>
      <c r="J1686">
        <f>IFERROR(SMALL(J346:J1024,ROW()-ROW($J$1027)+1),"")</f>
        <v>0</v>
      </c>
      <c r="K1686">
        <f>IFERROR(SMALL(K346:K1024,ROW()-ROW($K$1027)+1),"")</f>
        <v>0</v>
      </c>
      <c r="L1686">
        <f>IFERROR(SMALL(L346:L1024,ROW()-ROW($L$1027)+1),"")</f>
        <v>0</v>
      </c>
      <c r="M1686">
        <f>IFERROR(SMALL(M346:M1024,ROW()-ROW($M$1027)+1),"")</f>
        <v>0</v>
      </c>
      <c r="N1686">
        <f>IFERROR(SMALL(N346:N1024,ROW()-ROW($N$1027)+1),"")</f>
        <v>0</v>
      </c>
      <c r="O1686">
        <f>IFERROR(SMALL(O346:O1024,ROW()-ROW($O$1027)+1),"")</f>
        <v>0</v>
      </c>
      <c r="P1686">
        <f>IFERROR(SMALL(P346:P1024,ROW()-ROW($P$1027)+1),"")</f>
        <v>0</v>
      </c>
      <c r="Q1686">
        <f>IFERROR(SMALL(Q346:Q1024,ROW()-ROW($Q$1027)+1),"")</f>
        <v>0</v>
      </c>
      <c r="R1686">
        <f>IFERROR(SMALL(R346:R1024,ROW()-ROW($R$1027)+1),"")</f>
        <v>0</v>
      </c>
      <c r="S1686">
        <f>IFERROR(SMALL(S346:S1024,ROW()-ROW($S$1027)+1),"")</f>
        <v>0</v>
      </c>
      <c r="T1686">
        <f>IFERROR(SMALL(T346:T1024,ROW()-ROW($T$1027)+1),"")</f>
        <v>0</v>
      </c>
      <c r="U1686">
        <f>IFERROR(SMALL(U346:U1024,ROW()-ROW($U$1027)+1),"")</f>
        <v>0</v>
      </c>
      <c r="V1686">
        <f>IFERROR(SMALL(V346:V1024,ROW()-ROW($V$1027)+1),"")</f>
        <v>0</v>
      </c>
      <c r="W1686">
        <f>IFERROR(SMALL(W346:W1024,ROW()-ROW($W$1027)+1),"")</f>
        <v>0</v>
      </c>
      <c r="X1686">
        <f>IFERROR(SMALL(X346:X1024,ROW()-ROW($X$1027)+1),"")</f>
        <v>0</v>
      </c>
      <c r="Y1686">
        <f>IFERROR(SMALL(Y346:Y1024,ROW()-ROW($Y$1027)+1),"")</f>
        <v>0</v>
      </c>
      <c r="Z1686">
        <f>IFERROR(SMALL(Z346:Z1024,ROW()-ROW($Z$1027)+1),"")</f>
        <v>0</v>
      </c>
      <c r="AA1686">
        <f>IFERROR(SMALL(AA346:AA1024,ROW()-ROW($AA$1027)+1),"")</f>
        <v>0</v>
      </c>
      <c r="AB1686">
        <f>IFERROR(SMALL(AB346:AB1024,ROW()-ROW($AB$1027)+1),"")</f>
        <v>0</v>
      </c>
      <c r="AC1686">
        <f>IFERROR(SMALL(AC346:AC1024,ROW()-ROW($AC$1027)+1),"")</f>
        <v>0</v>
      </c>
      <c r="AD1686">
        <f>IFERROR(SMALL(AD346:AD1024,ROW()-ROW($AD$1027)+1),"")</f>
        <v>0</v>
      </c>
      <c r="AE1686">
        <f>IFERROR(SMALL(AE346:AE1024,ROW()-ROW($AE$1027)+1),"")</f>
        <v>0</v>
      </c>
      <c r="AF1686">
        <f>IFERROR(SMALL(AF346:AF1024,ROW()-ROW($AF$1027)+1),"")</f>
        <v>0</v>
      </c>
      <c r="AG1686">
        <f>IFERROR(SMALL(AG346:AG1024,ROW()-ROW($AG$1027)+1),"")</f>
        <v>0</v>
      </c>
      <c r="AH1686">
        <f>IFERROR(SMALL(AH346:AH1024,ROW()-ROW($AH$1027)+1),"")</f>
        <v>0</v>
      </c>
      <c r="AI1686">
        <f>IFERROR(SMALL(AI346:AI1024,ROW()-ROW($AI$1027)+1),"")</f>
        <v>0</v>
      </c>
      <c r="AJ1686">
        <f>IFERROR(SMALL(AJ346:AJ1024,ROW()-ROW($AJ$1027)+1),"")</f>
        <v>0</v>
      </c>
      <c r="AM1686">
        <f>IFERROR(SMALL(AM346:AM1024,ROW()-ROW($AM$1027)+1),"")</f>
        <v>0</v>
      </c>
      <c r="AN1686">
        <f>IFERROR(SMALL(AN346:AN1024,ROW()-ROW($AN$1027)+1),"")</f>
        <v>0</v>
      </c>
      <c r="AO1686">
        <f>IFERROR(SMALL(AO346:AO1024,ROW()-ROW($AO$1027)+1),"")</f>
        <v>0</v>
      </c>
      <c r="AP1686">
        <f>IFERROR(SMALL(AP346:AP1024,ROW()-ROW($AP$1027)+1),"")</f>
        <v>0</v>
      </c>
      <c r="AQ1686">
        <f>IFERROR(SMALL(AQ346:AQ1024,ROW()-ROW($AQ$1027)+1),"")</f>
        <v>0</v>
      </c>
      <c r="AR1686">
        <f>IFERROR(SMALL(AR346:AR1024,ROW()-ROW($AR$1027)+1),"")</f>
        <v>0</v>
      </c>
      <c r="AS1686">
        <f>IFERROR(SMALL(AS346:AS1024,ROW()-ROW($AS$1027)+1),"")</f>
        <v>0</v>
      </c>
      <c r="AT1686">
        <f>IFERROR(SMALL(AT346:AT1024,ROW()-ROW($AT$1027)+1),"")</f>
        <v>0</v>
      </c>
      <c r="AU1686">
        <f>IFERROR(SMALL(AU346:AU1024,ROW()-ROW($AU$1027)+1),"")</f>
        <v>0</v>
      </c>
      <c r="AV1686">
        <f>IFERROR(SMALL(AV346:AV1024,ROW()-ROW($AV$1027)+1),"")</f>
        <v>0</v>
      </c>
      <c r="AW1686">
        <f>IFERROR(SMALL(AW346:AW1024,ROW()-ROW($AW$1027)+1),"")</f>
        <v>0</v>
      </c>
      <c r="AX1686">
        <f>IFERROR(SMALL(AX346:AX1024,ROW()-ROW($AX$1027)+1),"")</f>
        <v>0</v>
      </c>
      <c r="AY1686">
        <f>IFERROR(SMALL(AY346:AY1024,ROW()-ROW($AY$1027)+1),"")</f>
        <v>0</v>
      </c>
      <c r="AZ1686">
        <f>IFERROR(SMALL(AZ346:AZ1024,ROW()-ROW($AZ$1027)+1),"")</f>
        <v>0</v>
      </c>
      <c r="BA1686">
        <f>IFERROR(SMALL(BA346:BA1024,ROW()-ROW($BA$1027)+1),"")</f>
        <v>0</v>
      </c>
      <c r="BB1686">
        <f>IFERROR(SMALL(BB346:BB1024,ROW()-ROW($BB$1027)+1),"")</f>
        <v>0</v>
      </c>
      <c r="BC1686">
        <f>IFERROR(SMALL(BC346:BC1024,ROW()-ROW($BC$1027)+1),"")</f>
        <v>0</v>
      </c>
      <c r="BD1686">
        <f>IFERROR(SMALL(BD346:BD1024,ROW()-ROW($BD$1027)+1),"")</f>
        <v>0</v>
      </c>
      <c r="BE1686">
        <f>IFERROR(SMALL(BE346:BE1024,ROW()-ROW($BE$1027)+1),"")</f>
        <v>0</v>
      </c>
      <c r="BF1686">
        <f>IFERROR(SMALL(BF346:BF1024,ROW()-ROW($BF$1027)+1),"")</f>
        <v>0</v>
      </c>
      <c r="BG1686">
        <f>IFERROR(SMALL(BG346:BG1024,ROW()-ROW($BG$1027)+1),"")</f>
        <v>0</v>
      </c>
      <c r="BH1686">
        <f>IFERROR(SMALL(BH346:BH1024,ROW()-ROW($BH$1027)+1),"")</f>
        <v>0</v>
      </c>
      <c r="BI1686">
        <f>IFERROR(SMALL(BI346:BI1024,ROW()-ROW($BI$1027)+1),"")</f>
        <v>0</v>
      </c>
      <c r="BJ1686">
        <f>IFERROR(SMALL(BJ346:BJ1024,ROW()-ROW($BJ$1027)+1),"")</f>
        <v>0</v>
      </c>
      <c r="BK1686">
        <f>IFERROR(SMALL(BK346:BK1024,ROW()-ROW($BK$1027)+1),"")</f>
        <v>0</v>
      </c>
      <c r="BL1686">
        <f>IFERROR(SMALL(BL346:BL1024,ROW()-ROW($BL$1027)+1),"")</f>
        <v>0</v>
      </c>
      <c r="BM1686">
        <f>IFERROR(SMALL(BM346:BM1024,ROW()-ROW($BM$1027)+1),"")</f>
        <v>0</v>
      </c>
      <c r="BN1686">
        <f>IFERROR(SMALL(BN346:BN1024,ROW()-ROW($BN$1027)+1),"")</f>
        <v>0</v>
      </c>
      <c r="BO1686">
        <f>IFERROR(SMALL(BO346:BO1024,ROW()-ROW($BO$1027)+1),"")</f>
        <v>0</v>
      </c>
      <c r="BP1686">
        <f>IFERROR(SMALL(BP346:BP1024,ROW()-ROW($BP$1027)+1),"")</f>
        <v>0</v>
      </c>
      <c r="BQ1686">
        <f>IFERROR(SMALL(BQ346:BQ1024,ROW()-ROW($BQ$1027)+1),"")</f>
        <v>0</v>
      </c>
      <c r="BR1686">
        <f>IFERROR(SMALL(BR346:BR1024,ROW()-ROW($BR$1027)+1),"")</f>
        <v>0</v>
      </c>
    </row>
    <row r="1687" spans="5:70">
      <c r="E1687">
        <f>IFERROR(SMALL(E346:E1024,ROW()-ROW($E$1027)+1),"")</f>
        <v>0</v>
      </c>
      <c r="F1687">
        <f>IFERROR(SMALL(F346:F1024,ROW()-ROW($F$1027)+1),"")</f>
        <v>0</v>
      </c>
      <c r="G1687">
        <f>IFERROR(SMALL(G346:G1024,ROW()-ROW($G$1027)+1),"")</f>
        <v>0</v>
      </c>
      <c r="H1687">
        <f>IFERROR(SMALL(H346:H1024,ROW()-ROW($H$1027)+1),"")</f>
        <v>0</v>
      </c>
      <c r="I1687">
        <f>IFERROR(SMALL(I346:I1024,ROW()-ROW($I$1027)+1),"")</f>
        <v>0</v>
      </c>
      <c r="J1687">
        <f>IFERROR(SMALL(J346:J1024,ROW()-ROW($J$1027)+1),"")</f>
        <v>0</v>
      </c>
      <c r="K1687">
        <f>IFERROR(SMALL(K346:K1024,ROW()-ROW($K$1027)+1),"")</f>
        <v>0</v>
      </c>
      <c r="L1687">
        <f>IFERROR(SMALL(L346:L1024,ROW()-ROW($L$1027)+1),"")</f>
        <v>0</v>
      </c>
      <c r="M1687">
        <f>IFERROR(SMALL(M346:M1024,ROW()-ROW($M$1027)+1),"")</f>
        <v>0</v>
      </c>
      <c r="N1687">
        <f>IFERROR(SMALL(N346:N1024,ROW()-ROW($N$1027)+1),"")</f>
        <v>0</v>
      </c>
      <c r="O1687">
        <f>IFERROR(SMALL(O346:O1024,ROW()-ROW($O$1027)+1),"")</f>
        <v>0</v>
      </c>
      <c r="P1687">
        <f>IFERROR(SMALL(P346:P1024,ROW()-ROW($P$1027)+1),"")</f>
        <v>0</v>
      </c>
      <c r="Q1687">
        <f>IFERROR(SMALL(Q346:Q1024,ROW()-ROW($Q$1027)+1),"")</f>
        <v>0</v>
      </c>
      <c r="R1687">
        <f>IFERROR(SMALL(R346:R1024,ROW()-ROW($R$1027)+1),"")</f>
        <v>0</v>
      </c>
      <c r="S1687">
        <f>IFERROR(SMALL(S346:S1024,ROW()-ROW($S$1027)+1),"")</f>
        <v>0</v>
      </c>
      <c r="T1687">
        <f>IFERROR(SMALL(T346:T1024,ROW()-ROW($T$1027)+1),"")</f>
        <v>0</v>
      </c>
      <c r="U1687">
        <f>IFERROR(SMALL(U346:U1024,ROW()-ROW($U$1027)+1),"")</f>
        <v>0</v>
      </c>
      <c r="V1687">
        <f>IFERROR(SMALL(V346:V1024,ROW()-ROW($V$1027)+1),"")</f>
        <v>0</v>
      </c>
      <c r="W1687">
        <f>IFERROR(SMALL(W346:W1024,ROW()-ROW($W$1027)+1),"")</f>
        <v>0</v>
      </c>
      <c r="X1687">
        <f>IFERROR(SMALL(X346:X1024,ROW()-ROW($X$1027)+1),"")</f>
        <v>0</v>
      </c>
      <c r="Y1687">
        <f>IFERROR(SMALL(Y346:Y1024,ROW()-ROW($Y$1027)+1),"")</f>
        <v>0</v>
      </c>
      <c r="Z1687">
        <f>IFERROR(SMALL(Z346:Z1024,ROW()-ROW($Z$1027)+1),"")</f>
        <v>0</v>
      </c>
      <c r="AA1687">
        <f>IFERROR(SMALL(AA346:AA1024,ROW()-ROW($AA$1027)+1),"")</f>
        <v>0</v>
      </c>
      <c r="AB1687">
        <f>IFERROR(SMALL(AB346:AB1024,ROW()-ROW($AB$1027)+1),"")</f>
        <v>0</v>
      </c>
      <c r="AC1687">
        <f>IFERROR(SMALL(AC346:AC1024,ROW()-ROW($AC$1027)+1),"")</f>
        <v>0</v>
      </c>
      <c r="AD1687">
        <f>IFERROR(SMALL(AD346:AD1024,ROW()-ROW($AD$1027)+1),"")</f>
        <v>0</v>
      </c>
      <c r="AE1687">
        <f>IFERROR(SMALL(AE346:AE1024,ROW()-ROW($AE$1027)+1),"")</f>
        <v>0</v>
      </c>
      <c r="AF1687">
        <f>IFERROR(SMALL(AF346:AF1024,ROW()-ROW($AF$1027)+1),"")</f>
        <v>0</v>
      </c>
      <c r="AG1687">
        <f>IFERROR(SMALL(AG346:AG1024,ROW()-ROW($AG$1027)+1),"")</f>
        <v>0</v>
      </c>
      <c r="AH1687">
        <f>IFERROR(SMALL(AH346:AH1024,ROW()-ROW($AH$1027)+1),"")</f>
        <v>0</v>
      </c>
      <c r="AI1687">
        <f>IFERROR(SMALL(AI346:AI1024,ROW()-ROW($AI$1027)+1),"")</f>
        <v>0</v>
      </c>
      <c r="AJ1687">
        <f>IFERROR(SMALL(AJ346:AJ1024,ROW()-ROW($AJ$1027)+1),"")</f>
        <v>0</v>
      </c>
      <c r="AM1687">
        <f>IFERROR(SMALL(AM346:AM1024,ROW()-ROW($AM$1027)+1),"")</f>
        <v>0</v>
      </c>
      <c r="AN1687">
        <f>IFERROR(SMALL(AN346:AN1024,ROW()-ROW($AN$1027)+1),"")</f>
        <v>0</v>
      </c>
      <c r="AO1687">
        <f>IFERROR(SMALL(AO346:AO1024,ROW()-ROW($AO$1027)+1),"")</f>
        <v>0</v>
      </c>
      <c r="AP1687">
        <f>IFERROR(SMALL(AP346:AP1024,ROW()-ROW($AP$1027)+1),"")</f>
        <v>0</v>
      </c>
      <c r="AQ1687">
        <f>IFERROR(SMALL(AQ346:AQ1024,ROW()-ROW($AQ$1027)+1),"")</f>
        <v>0</v>
      </c>
      <c r="AR1687">
        <f>IFERROR(SMALL(AR346:AR1024,ROW()-ROW($AR$1027)+1),"")</f>
        <v>0</v>
      </c>
      <c r="AS1687">
        <f>IFERROR(SMALL(AS346:AS1024,ROW()-ROW($AS$1027)+1),"")</f>
        <v>0</v>
      </c>
      <c r="AT1687">
        <f>IFERROR(SMALL(AT346:AT1024,ROW()-ROW($AT$1027)+1),"")</f>
        <v>0</v>
      </c>
      <c r="AU1687">
        <f>IFERROR(SMALL(AU346:AU1024,ROW()-ROW($AU$1027)+1),"")</f>
        <v>0</v>
      </c>
      <c r="AV1687">
        <f>IFERROR(SMALL(AV346:AV1024,ROW()-ROW($AV$1027)+1),"")</f>
        <v>0</v>
      </c>
      <c r="AW1687">
        <f>IFERROR(SMALL(AW346:AW1024,ROW()-ROW($AW$1027)+1),"")</f>
        <v>0</v>
      </c>
      <c r="AX1687">
        <f>IFERROR(SMALL(AX346:AX1024,ROW()-ROW($AX$1027)+1),"")</f>
        <v>0</v>
      </c>
      <c r="AY1687">
        <f>IFERROR(SMALL(AY346:AY1024,ROW()-ROW($AY$1027)+1),"")</f>
        <v>0</v>
      </c>
      <c r="AZ1687">
        <f>IFERROR(SMALL(AZ346:AZ1024,ROW()-ROW($AZ$1027)+1),"")</f>
        <v>0</v>
      </c>
      <c r="BA1687">
        <f>IFERROR(SMALL(BA346:BA1024,ROW()-ROW($BA$1027)+1),"")</f>
        <v>0</v>
      </c>
      <c r="BB1687">
        <f>IFERROR(SMALL(BB346:BB1024,ROW()-ROW($BB$1027)+1),"")</f>
        <v>0</v>
      </c>
      <c r="BC1687">
        <f>IFERROR(SMALL(BC346:BC1024,ROW()-ROW($BC$1027)+1),"")</f>
        <v>0</v>
      </c>
      <c r="BD1687">
        <f>IFERROR(SMALL(BD346:BD1024,ROW()-ROW($BD$1027)+1),"")</f>
        <v>0</v>
      </c>
      <c r="BE1687">
        <f>IFERROR(SMALL(BE346:BE1024,ROW()-ROW($BE$1027)+1),"")</f>
        <v>0</v>
      </c>
      <c r="BF1687">
        <f>IFERROR(SMALL(BF346:BF1024,ROW()-ROW($BF$1027)+1),"")</f>
        <v>0</v>
      </c>
      <c r="BG1687">
        <f>IFERROR(SMALL(BG346:BG1024,ROW()-ROW($BG$1027)+1),"")</f>
        <v>0</v>
      </c>
      <c r="BH1687">
        <f>IFERROR(SMALL(BH346:BH1024,ROW()-ROW($BH$1027)+1),"")</f>
        <v>0</v>
      </c>
      <c r="BI1687">
        <f>IFERROR(SMALL(BI346:BI1024,ROW()-ROW($BI$1027)+1),"")</f>
        <v>0</v>
      </c>
      <c r="BJ1687">
        <f>IFERROR(SMALL(BJ346:BJ1024,ROW()-ROW($BJ$1027)+1),"")</f>
        <v>0</v>
      </c>
      <c r="BK1687">
        <f>IFERROR(SMALL(BK346:BK1024,ROW()-ROW($BK$1027)+1),"")</f>
        <v>0</v>
      </c>
      <c r="BL1687">
        <f>IFERROR(SMALL(BL346:BL1024,ROW()-ROW($BL$1027)+1),"")</f>
        <v>0</v>
      </c>
      <c r="BM1687">
        <f>IFERROR(SMALL(BM346:BM1024,ROW()-ROW($BM$1027)+1),"")</f>
        <v>0</v>
      </c>
      <c r="BN1687">
        <f>IFERROR(SMALL(BN346:BN1024,ROW()-ROW($BN$1027)+1),"")</f>
        <v>0</v>
      </c>
      <c r="BO1687">
        <f>IFERROR(SMALL(BO346:BO1024,ROW()-ROW($BO$1027)+1),"")</f>
        <v>0</v>
      </c>
      <c r="BP1687">
        <f>IFERROR(SMALL(BP346:BP1024,ROW()-ROW($BP$1027)+1),"")</f>
        <v>0</v>
      </c>
      <c r="BQ1687">
        <f>IFERROR(SMALL(BQ346:BQ1024,ROW()-ROW($BQ$1027)+1),"")</f>
        <v>0</v>
      </c>
      <c r="BR1687">
        <f>IFERROR(SMALL(BR346:BR1024,ROW()-ROW($BR$1027)+1),"")</f>
        <v>0</v>
      </c>
    </row>
    <row r="1688" spans="5:70">
      <c r="E1688">
        <f>IFERROR(SMALL(E346:E1024,ROW()-ROW($E$1027)+1),"")</f>
        <v>0</v>
      </c>
      <c r="F1688">
        <f>IFERROR(SMALL(F346:F1024,ROW()-ROW($F$1027)+1),"")</f>
        <v>0</v>
      </c>
      <c r="G1688">
        <f>IFERROR(SMALL(G346:G1024,ROW()-ROW($G$1027)+1),"")</f>
        <v>0</v>
      </c>
      <c r="H1688">
        <f>IFERROR(SMALL(H346:H1024,ROW()-ROW($H$1027)+1),"")</f>
        <v>0</v>
      </c>
      <c r="I1688">
        <f>IFERROR(SMALL(I346:I1024,ROW()-ROW($I$1027)+1),"")</f>
        <v>0</v>
      </c>
      <c r="J1688">
        <f>IFERROR(SMALL(J346:J1024,ROW()-ROW($J$1027)+1),"")</f>
        <v>0</v>
      </c>
      <c r="K1688">
        <f>IFERROR(SMALL(K346:K1024,ROW()-ROW($K$1027)+1),"")</f>
        <v>0</v>
      </c>
      <c r="L1688">
        <f>IFERROR(SMALL(L346:L1024,ROW()-ROW($L$1027)+1),"")</f>
        <v>0</v>
      </c>
      <c r="M1688">
        <f>IFERROR(SMALL(M346:M1024,ROW()-ROW($M$1027)+1),"")</f>
        <v>0</v>
      </c>
      <c r="N1688">
        <f>IFERROR(SMALL(N346:N1024,ROW()-ROW($N$1027)+1),"")</f>
        <v>0</v>
      </c>
      <c r="O1688">
        <f>IFERROR(SMALL(O346:O1024,ROW()-ROW($O$1027)+1),"")</f>
        <v>0</v>
      </c>
      <c r="P1688">
        <f>IFERROR(SMALL(P346:P1024,ROW()-ROW($P$1027)+1),"")</f>
        <v>0</v>
      </c>
      <c r="Q1688">
        <f>IFERROR(SMALL(Q346:Q1024,ROW()-ROW($Q$1027)+1),"")</f>
        <v>0</v>
      </c>
      <c r="R1688">
        <f>IFERROR(SMALL(R346:R1024,ROW()-ROW($R$1027)+1),"")</f>
        <v>0</v>
      </c>
      <c r="S1688">
        <f>IFERROR(SMALL(S346:S1024,ROW()-ROW($S$1027)+1),"")</f>
        <v>0</v>
      </c>
      <c r="T1688">
        <f>IFERROR(SMALL(T346:T1024,ROW()-ROW($T$1027)+1),"")</f>
        <v>0</v>
      </c>
      <c r="U1688">
        <f>IFERROR(SMALL(U346:U1024,ROW()-ROW($U$1027)+1),"")</f>
        <v>0</v>
      </c>
      <c r="V1688">
        <f>IFERROR(SMALL(V346:V1024,ROW()-ROW($V$1027)+1),"")</f>
        <v>0</v>
      </c>
      <c r="W1688">
        <f>IFERROR(SMALL(W346:W1024,ROW()-ROW($W$1027)+1),"")</f>
        <v>0</v>
      </c>
      <c r="X1688">
        <f>IFERROR(SMALL(X346:X1024,ROW()-ROW($X$1027)+1),"")</f>
        <v>0</v>
      </c>
      <c r="Y1688">
        <f>IFERROR(SMALL(Y346:Y1024,ROW()-ROW($Y$1027)+1),"")</f>
        <v>0</v>
      </c>
      <c r="Z1688">
        <f>IFERROR(SMALL(Z346:Z1024,ROW()-ROW($Z$1027)+1),"")</f>
        <v>0</v>
      </c>
      <c r="AA1688">
        <f>IFERROR(SMALL(AA346:AA1024,ROW()-ROW($AA$1027)+1),"")</f>
        <v>0</v>
      </c>
      <c r="AB1688">
        <f>IFERROR(SMALL(AB346:AB1024,ROW()-ROW($AB$1027)+1),"")</f>
        <v>0</v>
      </c>
      <c r="AC1688">
        <f>IFERROR(SMALL(AC346:AC1024,ROW()-ROW($AC$1027)+1),"")</f>
        <v>0</v>
      </c>
      <c r="AD1688">
        <f>IFERROR(SMALL(AD346:AD1024,ROW()-ROW($AD$1027)+1),"")</f>
        <v>0</v>
      </c>
      <c r="AE1688">
        <f>IFERROR(SMALL(AE346:AE1024,ROW()-ROW($AE$1027)+1),"")</f>
        <v>0</v>
      </c>
      <c r="AF1688">
        <f>IFERROR(SMALL(AF346:AF1024,ROW()-ROW($AF$1027)+1),"")</f>
        <v>0</v>
      </c>
      <c r="AG1688">
        <f>IFERROR(SMALL(AG346:AG1024,ROW()-ROW($AG$1027)+1),"")</f>
        <v>0</v>
      </c>
      <c r="AH1688">
        <f>IFERROR(SMALL(AH346:AH1024,ROW()-ROW($AH$1027)+1),"")</f>
        <v>0</v>
      </c>
      <c r="AI1688">
        <f>IFERROR(SMALL(AI346:AI1024,ROW()-ROW($AI$1027)+1),"")</f>
        <v>0</v>
      </c>
      <c r="AJ1688">
        <f>IFERROR(SMALL(AJ346:AJ1024,ROW()-ROW($AJ$1027)+1),"")</f>
        <v>0</v>
      </c>
      <c r="AM1688">
        <f>IFERROR(SMALL(AM346:AM1024,ROW()-ROW($AM$1027)+1),"")</f>
        <v>0</v>
      </c>
      <c r="AN1688">
        <f>IFERROR(SMALL(AN346:AN1024,ROW()-ROW($AN$1027)+1),"")</f>
        <v>0</v>
      </c>
      <c r="AO1688">
        <f>IFERROR(SMALL(AO346:AO1024,ROW()-ROW($AO$1027)+1),"")</f>
        <v>0</v>
      </c>
      <c r="AP1688">
        <f>IFERROR(SMALL(AP346:AP1024,ROW()-ROW($AP$1027)+1),"")</f>
        <v>0</v>
      </c>
      <c r="AQ1688">
        <f>IFERROR(SMALL(AQ346:AQ1024,ROW()-ROW($AQ$1027)+1),"")</f>
        <v>0</v>
      </c>
      <c r="AR1688">
        <f>IFERROR(SMALL(AR346:AR1024,ROW()-ROW($AR$1027)+1),"")</f>
        <v>0</v>
      </c>
      <c r="AS1688">
        <f>IFERROR(SMALL(AS346:AS1024,ROW()-ROW($AS$1027)+1),"")</f>
        <v>0</v>
      </c>
      <c r="AT1688">
        <f>IFERROR(SMALL(AT346:AT1024,ROW()-ROW($AT$1027)+1),"")</f>
        <v>0</v>
      </c>
      <c r="AU1688">
        <f>IFERROR(SMALL(AU346:AU1024,ROW()-ROW($AU$1027)+1),"")</f>
        <v>0</v>
      </c>
      <c r="AV1688">
        <f>IFERROR(SMALL(AV346:AV1024,ROW()-ROW($AV$1027)+1),"")</f>
        <v>0</v>
      </c>
      <c r="AW1688">
        <f>IFERROR(SMALL(AW346:AW1024,ROW()-ROW($AW$1027)+1),"")</f>
        <v>0</v>
      </c>
      <c r="AX1688">
        <f>IFERROR(SMALL(AX346:AX1024,ROW()-ROW($AX$1027)+1),"")</f>
        <v>0</v>
      </c>
      <c r="AY1688">
        <f>IFERROR(SMALL(AY346:AY1024,ROW()-ROW($AY$1027)+1),"")</f>
        <v>0</v>
      </c>
      <c r="AZ1688">
        <f>IFERROR(SMALL(AZ346:AZ1024,ROW()-ROW($AZ$1027)+1),"")</f>
        <v>0</v>
      </c>
      <c r="BA1688">
        <f>IFERROR(SMALL(BA346:BA1024,ROW()-ROW($BA$1027)+1),"")</f>
        <v>0</v>
      </c>
      <c r="BB1688">
        <f>IFERROR(SMALL(BB346:BB1024,ROW()-ROW($BB$1027)+1),"")</f>
        <v>0</v>
      </c>
      <c r="BC1688">
        <f>IFERROR(SMALL(BC346:BC1024,ROW()-ROW($BC$1027)+1),"")</f>
        <v>0</v>
      </c>
      <c r="BD1688">
        <f>IFERROR(SMALL(BD346:BD1024,ROW()-ROW($BD$1027)+1),"")</f>
        <v>0</v>
      </c>
      <c r="BE1688">
        <f>IFERROR(SMALL(BE346:BE1024,ROW()-ROW($BE$1027)+1),"")</f>
        <v>0</v>
      </c>
      <c r="BF1688">
        <f>IFERROR(SMALL(BF346:BF1024,ROW()-ROW($BF$1027)+1),"")</f>
        <v>0</v>
      </c>
      <c r="BG1688">
        <f>IFERROR(SMALL(BG346:BG1024,ROW()-ROW($BG$1027)+1),"")</f>
        <v>0</v>
      </c>
      <c r="BH1688">
        <f>IFERROR(SMALL(BH346:BH1024,ROW()-ROW($BH$1027)+1),"")</f>
        <v>0</v>
      </c>
      <c r="BI1688">
        <f>IFERROR(SMALL(BI346:BI1024,ROW()-ROW($BI$1027)+1),"")</f>
        <v>0</v>
      </c>
      <c r="BJ1688">
        <f>IFERROR(SMALL(BJ346:BJ1024,ROW()-ROW($BJ$1027)+1),"")</f>
        <v>0</v>
      </c>
      <c r="BK1688">
        <f>IFERROR(SMALL(BK346:BK1024,ROW()-ROW($BK$1027)+1),"")</f>
        <v>0</v>
      </c>
      <c r="BL1688">
        <f>IFERROR(SMALL(BL346:BL1024,ROW()-ROW($BL$1027)+1),"")</f>
        <v>0</v>
      </c>
      <c r="BM1688">
        <f>IFERROR(SMALL(BM346:BM1024,ROW()-ROW($BM$1027)+1),"")</f>
        <v>0</v>
      </c>
      <c r="BN1688">
        <f>IFERROR(SMALL(BN346:BN1024,ROW()-ROW($BN$1027)+1),"")</f>
        <v>0</v>
      </c>
      <c r="BO1688">
        <f>IFERROR(SMALL(BO346:BO1024,ROW()-ROW($BO$1027)+1),"")</f>
        <v>0</v>
      </c>
      <c r="BP1688">
        <f>IFERROR(SMALL(BP346:BP1024,ROW()-ROW($BP$1027)+1),"")</f>
        <v>0</v>
      </c>
      <c r="BQ1688">
        <f>IFERROR(SMALL(BQ346:BQ1024,ROW()-ROW($BQ$1027)+1),"")</f>
        <v>0</v>
      </c>
      <c r="BR1688">
        <f>IFERROR(SMALL(BR346:BR1024,ROW()-ROW($BR$1027)+1),"")</f>
        <v>0</v>
      </c>
    </row>
    <row r="1689" spans="5:70">
      <c r="E1689">
        <f>IFERROR(SMALL(E346:E1024,ROW()-ROW($E$1027)+1),"")</f>
        <v>0</v>
      </c>
      <c r="F1689">
        <f>IFERROR(SMALL(F346:F1024,ROW()-ROW($F$1027)+1),"")</f>
        <v>0</v>
      </c>
      <c r="G1689">
        <f>IFERROR(SMALL(G346:G1024,ROW()-ROW($G$1027)+1),"")</f>
        <v>0</v>
      </c>
      <c r="H1689">
        <f>IFERROR(SMALL(H346:H1024,ROW()-ROW($H$1027)+1),"")</f>
        <v>0</v>
      </c>
      <c r="I1689">
        <f>IFERROR(SMALL(I346:I1024,ROW()-ROW($I$1027)+1),"")</f>
        <v>0</v>
      </c>
      <c r="J1689">
        <f>IFERROR(SMALL(J346:J1024,ROW()-ROW($J$1027)+1),"")</f>
        <v>0</v>
      </c>
      <c r="K1689">
        <f>IFERROR(SMALL(K346:K1024,ROW()-ROW($K$1027)+1),"")</f>
        <v>0</v>
      </c>
      <c r="L1689">
        <f>IFERROR(SMALL(L346:L1024,ROW()-ROW($L$1027)+1),"")</f>
        <v>0</v>
      </c>
      <c r="M1689">
        <f>IFERROR(SMALL(M346:M1024,ROW()-ROW($M$1027)+1),"")</f>
        <v>0</v>
      </c>
      <c r="N1689">
        <f>IFERROR(SMALL(N346:N1024,ROW()-ROW($N$1027)+1),"")</f>
        <v>0</v>
      </c>
      <c r="O1689">
        <f>IFERROR(SMALL(O346:O1024,ROW()-ROW($O$1027)+1),"")</f>
        <v>0</v>
      </c>
      <c r="P1689">
        <f>IFERROR(SMALL(P346:P1024,ROW()-ROW($P$1027)+1),"")</f>
        <v>0</v>
      </c>
      <c r="Q1689">
        <f>IFERROR(SMALL(Q346:Q1024,ROW()-ROW($Q$1027)+1),"")</f>
        <v>0</v>
      </c>
      <c r="R1689">
        <f>IFERROR(SMALL(R346:R1024,ROW()-ROW($R$1027)+1),"")</f>
        <v>0</v>
      </c>
      <c r="S1689">
        <f>IFERROR(SMALL(S346:S1024,ROW()-ROW($S$1027)+1),"")</f>
        <v>0</v>
      </c>
      <c r="T1689">
        <f>IFERROR(SMALL(T346:T1024,ROW()-ROW($T$1027)+1),"")</f>
        <v>0</v>
      </c>
      <c r="U1689">
        <f>IFERROR(SMALL(U346:U1024,ROW()-ROW($U$1027)+1),"")</f>
        <v>0</v>
      </c>
      <c r="V1689">
        <f>IFERROR(SMALL(V346:V1024,ROW()-ROW($V$1027)+1),"")</f>
        <v>0</v>
      </c>
      <c r="W1689">
        <f>IFERROR(SMALL(W346:W1024,ROW()-ROW($W$1027)+1),"")</f>
        <v>0</v>
      </c>
      <c r="X1689">
        <f>IFERROR(SMALL(X346:X1024,ROW()-ROW($X$1027)+1),"")</f>
        <v>0</v>
      </c>
      <c r="Y1689">
        <f>IFERROR(SMALL(Y346:Y1024,ROW()-ROW($Y$1027)+1),"")</f>
        <v>0</v>
      </c>
      <c r="Z1689">
        <f>IFERROR(SMALL(Z346:Z1024,ROW()-ROW($Z$1027)+1),"")</f>
        <v>0</v>
      </c>
      <c r="AA1689">
        <f>IFERROR(SMALL(AA346:AA1024,ROW()-ROW($AA$1027)+1),"")</f>
        <v>0</v>
      </c>
      <c r="AB1689">
        <f>IFERROR(SMALL(AB346:AB1024,ROW()-ROW($AB$1027)+1),"")</f>
        <v>0</v>
      </c>
      <c r="AC1689">
        <f>IFERROR(SMALL(AC346:AC1024,ROW()-ROW($AC$1027)+1),"")</f>
        <v>0</v>
      </c>
      <c r="AD1689">
        <f>IFERROR(SMALL(AD346:AD1024,ROW()-ROW($AD$1027)+1),"")</f>
        <v>0</v>
      </c>
      <c r="AE1689">
        <f>IFERROR(SMALL(AE346:AE1024,ROW()-ROW($AE$1027)+1),"")</f>
        <v>0</v>
      </c>
      <c r="AF1689">
        <f>IFERROR(SMALL(AF346:AF1024,ROW()-ROW($AF$1027)+1),"")</f>
        <v>0</v>
      </c>
      <c r="AG1689">
        <f>IFERROR(SMALL(AG346:AG1024,ROW()-ROW($AG$1027)+1),"")</f>
        <v>0</v>
      </c>
      <c r="AH1689">
        <f>IFERROR(SMALL(AH346:AH1024,ROW()-ROW($AH$1027)+1),"")</f>
        <v>0</v>
      </c>
      <c r="AI1689">
        <f>IFERROR(SMALL(AI346:AI1024,ROW()-ROW($AI$1027)+1),"")</f>
        <v>0</v>
      </c>
      <c r="AJ1689">
        <f>IFERROR(SMALL(AJ346:AJ1024,ROW()-ROW($AJ$1027)+1),"")</f>
        <v>0</v>
      </c>
      <c r="AM1689">
        <f>IFERROR(SMALL(AM346:AM1024,ROW()-ROW($AM$1027)+1),"")</f>
        <v>0</v>
      </c>
      <c r="AN1689">
        <f>IFERROR(SMALL(AN346:AN1024,ROW()-ROW($AN$1027)+1),"")</f>
        <v>0</v>
      </c>
      <c r="AO1689">
        <f>IFERROR(SMALL(AO346:AO1024,ROW()-ROW($AO$1027)+1),"")</f>
        <v>0</v>
      </c>
      <c r="AP1689">
        <f>IFERROR(SMALL(AP346:AP1024,ROW()-ROW($AP$1027)+1),"")</f>
        <v>0</v>
      </c>
      <c r="AQ1689">
        <f>IFERROR(SMALL(AQ346:AQ1024,ROW()-ROW($AQ$1027)+1),"")</f>
        <v>0</v>
      </c>
      <c r="AR1689">
        <f>IFERROR(SMALL(AR346:AR1024,ROW()-ROW($AR$1027)+1),"")</f>
        <v>0</v>
      </c>
      <c r="AS1689">
        <f>IFERROR(SMALL(AS346:AS1024,ROW()-ROW($AS$1027)+1),"")</f>
        <v>0</v>
      </c>
      <c r="AT1689">
        <f>IFERROR(SMALL(AT346:AT1024,ROW()-ROW($AT$1027)+1),"")</f>
        <v>0</v>
      </c>
      <c r="AU1689">
        <f>IFERROR(SMALL(AU346:AU1024,ROW()-ROW($AU$1027)+1),"")</f>
        <v>0</v>
      </c>
      <c r="AV1689">
        <f>IFERROR(SMALL(AV346:AV1024,ROW()-ROW($AV$1027)+1),"")</f>
        <v>0</v>
      </c>
      <c r="AW1689">
        <f>IFERROR(SMALL(AW346:AW1024,ROW()-ROW($AW$1027)+1),"")</f>
        <v>0</v>
      </c>
      <c r="AX1689">
        <f>IFERROR(SMALL(AX346:AX1024,ROW()-ROW($AX$1027)+1),"")</f>
        <v>0</v>
      </c>
      <c r="AY1689">
        <f>IFERROR(SMALL(AY346:AY1024,ROW()-ROW($AY$1027)+1),"")</f>
        <v>0</v>
      </c>
      <c r="AZ1689">
        <f>IFERROR(SMALL(AZ346:AZ1024,ROW()-ROW($AZ$1027)+1),"")</f>
        <v>0</v>
      </c>
      <c r="BA1689">
        <f>IFERROR(SMALL(BA346:BA1024,ROW()-ROW($BA$1027)+1),"")</f>
        <v>0</v>
      </c>
      <c r="BB1689">
        <f>IFERROR(SMALL(BB346:BB1024,ROW()-ROW($BB$1027)+1),"")</f>
        <v>0</v>
      </c>
      <c r="BC1689">
        <f>IFERROR(SMALL(BC346:BC1024,ROW()-ROW($BC$1027)+1),"")</f>
        <v>0</v>
      </c>
      <c r="BD1689">
        <f>IFERROR(SMALL(BD346:BD1024,ROW()-ROW($BD$1027)+1),"")</f>
        <v>0</v>
      </c>
      <c r="BE1689">
        <f>IFERROR(SMALL(BE346:BE1024,ROW()-ROW($BE$1027)+1),"")</f>
        <v>0</v>
      </c>
      <c r="BF1689">
        <f>IFERROR(SMALL(BF346:BF1024,ROW()-ROW($BF$1027)+1),"")</f>
        <v>0</v>
      </c>
      <c r="BG1689">
        <f>IFERROR(SMALL(BG346:BG1024,ROW()-ROW($BG$1027)+1),"")</f>
        <v>0</v>
      </c>
      <c r="BH1689">
        <f>IFERROR(SMALL(BH346:BH1024,ROW()-ROW($BH$1027)+1),"")</f>
        <v>0</v>
      </c>
      <c r="BI1689">
        <f>IFERROR(SMALL(BI346:BI1024,ROW()-ROW($BI$1027)+1),"")</f>
        <v>0</v>
      </c>
      <c r="BJ1689">
        <f>IFERROR(SMALL(BJ346:BJ1024,ROW()-ROW($BJ$1027)+1),"")</f>
        <v>0</v>
      </c>
      <c r="BK1689">
        <f>IFERROR(SMALL(BK346:BK1024,ROW()-ROW($BK$1027)+1),"")</f>
        <v>0</v>
      </c>
      <c r="BL1689">
        <f>IFERROR(SMALL(BL346:BL1024,ROW()-ROW($BL$1027)+1),"")</f>
        <v>0</v>
      </c>
      <c r="BM1689">
        <f>IFERROR(SMALL(BM346:BM1024,ROW()-ROW($BM$1027)+1),"")</f>
        <v>0</v>
      </c>
      <c r="BN1689">
        <f>IFERROR(SMALL(BN346:BN1024,ROW()-ROW($BN$1027)+1),"")</f>
        <v>0</v>
      </c>
      <c r="BO1689">
        <f>IFERROR(SMALL(BO346:BO1024,ROW()-ROW($BO$1027)+1),"")</f>
        <v>0</v>
      </c>
      <c r="BP1689">
        <f>IFERROR(SMALL(BP346:BP1024,ROW()-ROW($BP$1027)+1),"")</f>
        <v>0</v>
      </c>
      <c r="BQ1689">
        <f>IFERROR(SMALL(BQ346:BQ1024,ROW()-ROW($BQ$1027)+1),"")</f>
        <v>0</v>
      </c>
      <c r="BR1689">
        <f>IFERROR(SMALL(BR346:BR1024,ROW()-ROW($BR$1027)+1),"")</f>
        <v>0</v>
      </c>
    </row>
    <row r="1690" spans="5:70">
      <c r="E1690">
        <f>IFERROR(SMALL(E346:E1024,ROW()-ROW($E$1027)+1),"")</f>
        <v>0</v>
      </c>
      <c r="F1690">
        <f>IFERROR(SMALL(F346:F1024,ROW()-ROW($F$1027)+1),"")</f>
        <v>0</v>
      </c>
      <c r="G1690">
        <f>IFERROR(SMALL(G346:G1024,ROW()-ROW($G$1027)+1),"")</f>
        <v>0</v>
      </c>
      <c r="H1690">
        <f>IFERROR(SMALL(H346:H1024,ROW()-ROW($H$1027)+1),"")</f>
        <v>0</v>
      </c>
      <c r="I1690">
        <f>IFERROR(SMALL(I346:I1024,ROW()-ROW($I$1027)+1),"")</f>
        <v>0</v>
      </c>
      <c r="J1690">
        <f>IFERROR(SMALL(J346:J1024,ROW()-ROW($J$1027)+1),"")</f>
        <v>0</v>
      </c>
      <c r="K1690">
        <f>IFERROR(SMALL(K346:K1024,ROW()-ROW($K$1027)+1),"")</f>
        <v>0</v>
      </c>
      <c r="L1690">
        <f>IFERROR(SMALL(L346:L1024,ROW()-ROW($L$1027)+1),"")</f>
        <v>0</v>
      </c>
      <c r="M1690">
        <f>IFERROR(SMALL(M346:M1024,ROW()-ROW($M$1027)+1),"")</f>
        <v>0</v>
      </c>
      <c r="N1690">
        <f>IFERROR(SMALL(N346:N1024,ROW()-ROW($N$1027)+1),"")</f>
        <v>0</v>
      </c>
      <c r="O1690">
        <f>IFERROR(SMALL(O346:O1024,ROW()-ROW($O$1027)+1),"")</f>
        <v>0</v>
      </c>
      <c r="P1690">
        <f>IFERROR(SMALL(P346:P1024,ROW()-ROW($P$1027)+1),"")</f>
        <v>0</v>
      </c>
      <c r="Q1690">
        <f>IFERROR(SMALL(Q346:Q1024,ROW()-ROW($Q$1027)+1),"")</f>
        <v>0</v>
      </c>
      <c r="R1690">
        <f>IFERROR(SMALL(R346:R1024,ROW()-ROW($R$1027)+1),"")</f>
        <v>0</v>
      </c>
      <c r="S1690">
        <f>IFERROR(SMALL(S346:S1024,ROW()-ROW($S$1027)+1),"")</f>
        <v>0</v>
      </c>
      <c r="T1690">
        <f>IFERROR(SMALL(T346:T1024,ROW()-ROW($T$1027)+1),"")</f>
        <v>0</v>
      </c>
      <c r="U1690">
        <f>IFERROR(SMALL(U346:U1024,ROW()-ROW($U$1027)+1),"")</f>
        <v>0</v>
      </c>
      <c r="V1690">
        <f>IFERROR(SMALL(V346:V1024,ROW()-ROW($V$1027)+1),"")</f>
        <v>0</v>
      </c>
      <c r="W1690">
        <f>IFERROR(SMALL(W346:W1024,ROW()-ROW($W$1027)+1),"")</f>
        <v>0</v>
      </c>
      <c r="X1690">
        <f>IFERROR(SMALL(X346:X1024,ROW()-ROW($X$1027)+1),"")</f>
        <v>0</v>
      </c>
      <c r="Y1690">
        <f>IFERROR(SMALL(Y346:Y1024,ROW()-ROW($Y$1027)+1),"")</f>
        <v>0</v>
      </c>
      <c r="Z1690">
        <f>IFERROR(SMALL(Z346:Z1024,ROW()-ROW($Z$1027)+1),"")</f>
        <v>0</v>
      </c>
      <c r="AA1690">
        <f>IFERROR(SMALL(AA346:AA1024,ROW()-ROW($AA$1027)+1),"")</f>
        <v>0</v>
      </c>
      <c r="AB1690">
        <f>IFERROR(SMALL(AB346:AB1024,ROW()-ROW($AB$1027)+1),"")</f>
        <v>0</v>
      </c>
      <c r="AC1690">
        <f>IFERROR(SMALL(AC346:AC1024,ROW()-ROW($AC$1027)+1),"")</f>
        <v>0</v>
      </c>
      <c r="AD1690">
        <f>IFERROR(SMALL(AD346:AD1024,ROW()-ROW($AD$1027)+1),"")</f>
        <v>0</v>
      </c>
      <c r="AE1690">
        <f>IFERROR(SMALL(AE346:AE1024,ROW()-ROW($AE$1027)+1),"")</f>
        <v>0</v>
      </c>
      <c r="AF1690">
        <f>IFERROR(SMALL(AF346:AF1024,ROW()-ROW($AF$1027)+1),"")</f>
        <v>0</v>
      </c>
      <c r="AG1690">
        <f>IFERROR(SMALL(AG346:AG1024,ROW()-ROW($AG$1027)+1),"")</f>
        <v>0</v>
      </c>
      <c r="AH1690">
        <f>IFERROR(SMALL(AH346:AH1024,ROW()-ROW($AH$1027)+1),"")</f>
        <v>0</v>
      </c>
      <c r="AI1690">
        <f>IFERROR(SMALL(AI346:AI1024,ROW()-ROW($AI$1027)+1),"")</f>
        <v>0</v>
      </c>
      <c r="AJ1690">
        <f>IFERROR(SMALL(AJ346:AJ1024,ROW()-ROW($AJ$1027)+1),"")</f>
        <v>0</v>
      </c>
      <c r="AM1690">
        <f>IFERROR(SMALL(AM346:AM1024,ROW()-ROW($AM$1027)+1),"")</f>
        <v>0</v>
      </c>
      <c r="AN1690">
        <f>IFERROR(SMALL(AN346:AN1024,ROW()-ROW($AN$1027)+1),"")</f>
        <v>0</v>
      </c>
      <c r="AO1690">
        <f>IFERROR(SMALL(AO346:AO1024,ROW()-ROW($AO$1027)+1),"")</f>
        <v>0</v>
      </c>
      <c r="AP1690">
        <f>IFERROR(SMALL(AP346:AP1024,ROW()-ROW($AP$1027)+1),"")</f>
        <v>0</v>
      </c>
      <c r="AQ1690">
        <f>IFERROR(SMALL(AQ346:AQ1024,ROW()-ROW($AQ$1027)+1),"")</f>
        <v>0</v>
      </c>
      <c r="AR1690">
        <f>IFERROR(SMALL(AR346:AR1024,ROW()-ROW($AR$1027)+1),"")</f>
        <v>0</v>
      </c>
      <c r="AS1690">
        <f>IFERROR(SMALL(AS346:AS1024,ROW()-ROW($AS$1027)+1),"")</f>
        <v>0</v>
      </c>
      <c r="AT1690">
        <f>IFERROR(SMALL(AT346:AT1024,ROW()-ROW($AT$1027)+1),"")</f>
        <v>0</v>
      </c>
      <c r="AU1690">
        <f>IFERROR(SMALL(AU346:AU1024,ROW()-ROW($AU$1027)+1),"")</f>
        <v>0</v>
      </c>
      <c r="AV1690">
        <f>IFERROR(SMALL(AV346:AV1024,ROW()-ROW($AV$1027)+1),"")</f>
        <v>0</v>
      </c>
      <c r="AW1690">
        <f>IFERROR(SMALL(AW346:AW1024,ROW()-ROW($AW$1027)+1),"")</f>
        <v>0</v>
      </c>
      <c r="AX1690">
        <f>IFERROR(SMALL(AX346:AX1024,ROW()-ROW($AX$1027)+1),"")</f>
        <v>0</v>
      </c>
      <c r="AY1690">
        <f>IFERROR(SMALL(AY346:AY1024,ROW()-ROW($AY$1027)+1),"")</f>
        <v>0</v>
      </c>
      <c r="AZ1690">
        <f>IFERROR(SMALL(AZ346:AZ1024,ROW()-ROW($AZ$1027)+1),"")</f>
        <v>0</v>
      </c>
      <c r="BA1690">
        <f>IFERROR(SMALL(BA346:BA1024,ROW()-ROW($BA$1027)+1),"")</f>
        <v>0</v>
      </c>
      <c r="BB1690">
        <f>IFERROR(SMALL(BB346:BB1024,ROW()-ROW($BB$1027)+1),"")</f>
        <v>0</v>
      </c>
      <c r="BC1690">
        <f>IFERROR(SMALL(BC346:BC1024,ROW()-ROW($BC$1027)+1),"")</f>
        <v>0</v>
      </c>
      <c r="BD1690">
        <f>IFERROR(SMALL(BD346:BD1024,ROW()-ROW($BD$1027)+1),"")</f>
        <v>0</v>
      </c>
      <c r="BE1690">
        <f>IFERROR(SMALL(BE346:BE1024,ROW()-ROW($BE$1027)+1),"")</f>
        <v>0</v>
      </c>
      <c r="BF1690">
        <f>IFERROR(SMALL(BF346:BF1024,ROW()-ROW($BF$1027)+1),"")</f>
        <v>0</v>
      </c>
      <c r="BG1690">
        <f>IFERROR(SMALL(BG346:BG1024,ROW()-ROW($BG$1027)+1),"")</f>
        <v>0</v>
      </c>
      <c r="BH1690">
        <f>IFERROR(SMALL(BH346:BH1024,ROW()-ROW($BH$1027)+1),"")</f>
        <v>0</v>
      </c>
      <c r="BI1690">
        <f>IFERROR(SMALL(BI346:BI1024,ROW()-ROW($BI$1027)+1),"")</f>
        <v>0</v>
      </c>
      <c r="BJ1690">
        <f>IFERROR(SMALL(BJ346:BJ1024,ROW()-ROW($BJ$1027)+1),"")</f>
        <v>0</v>
      </c>
      <c r="BK1690">
        <f>IFERROR(SMALL(BK346:BK1024,ROW()-ROW($BK$1027)+1),"")</f>
        <v>0</v>
      </c>
      <c r="BL1690">
        <f>IFERROR(SMALL(BL346:BL1024,ROW()-ROW($BL$1027)+1),"")</f>
        <v>0</v>
      </c>
      <c r="BM1690">
        <f>IFERROR(SMALL(BM346:BM1024,ROW()-ROW($BM$1027)+1),"")</f>
        <v>0</v>
      </c>
      <c r="BN1690">
        <f>IFERROR(SMALL(BN346:BN1024,ROW()-ROW($BN$1027)+1),"")</f>
        <v>0</v>
      </c>
      <c r="BO1690">
        <f>IFERROR(SMALL(BO346:BO1024,ROW()-ROW($BO$1027)+1),"")</f>
        <v>0</v>
      </c>
      <c r="BP1690">
        <f>IFERROR(SMALL(BP346:BP1024,ROW()-ROW($BP$1027)+1),"")</f>
        <v>0</v>
      </c>
      <c r="BQ1690">
        <f>IFERROR(SMALL(BQ346:BQ1024,ROW()-ROW($BQ$1027)+1),"")</f>
        <v>0</v>
      </c>
      <c r="BR1690">
        <f>IFERROR(SMALL(BR346:BR1024,ROW()-ROW($BR$1027)+1),"")</f>
        <v>0</v>
      </c>
    </row>
    <row r="1691" spans="5:70">
      <c r="E1691">
        <f>IFERROR(SMALL(E346:E1024,ROW()-ROW($E$1027)+1),"")</f>
        <v>0</v>
      </c>
      <c r="F1691">
        <f>IFERROR(SMALL(F346:F1024,ROW()-ROW($F$1027)+1),"")</f>
        <v>0</v>
      </c>
      <c r="G1691">
        <f>IFERROR(SMALL(G346:G1024,ROW()-ROW($G$1027)+1),"")</f>
        <v>0</v>
      </c>
      <c r="H1691">
        <f>IFERROR(SMALL(H346:H1024,ROW()-ROW($H$1027)+1),"")</f>
        <v>0</v>
      </c>
      <c r="I1691">
        <f>IFERROR(SMALL(I346:I1024,ROW()-ROW($I$1027)+1),"")</f>
        <v>0</v>
      </c>
      <c r="J1691">
        <f>IFERROR(SMALL(J346:J1024,ROW()-ROW($J$1027)+1),"")</f>
        <v>0</v>
      </c>
      <c r="K1691">
        <f>IFERROR(SMALL(K346:K1024,ROW()-ROW($K$1027)+1),"")</f>
        <v>0</v>
      </c>
      <c r="L1691">
        <f>IFERROR(SMALL(L346:L1024,ROW()-ROW($L$1027)+1),"")</f>
        <v>0</v>
      </c>
      <c r="M1691">
        <f>IFERROR(SMALL(M346:M1024,ROW()-ROW($M$1027)+1),"")</f>
        <v>0</v>
      </c>
      <c r="N1691">
        <f>IFERROR(SMALL(N346:N1024,ROW()-ROW($N$1027)+1),"")</f>
        <v>0</v>
      </c>
      <c r="O1691">
        <f>IFERROR(SMALL(O346:O1024,ROW()-ROW($O$1027)+1),"")</f>
        <v>0</v>
      </c>
      <c r="P1691">
        <f>IFERROR(SMALL(P346:P1024,ROW()-ROW($P$1027)+1),"")</f>
        <v>0</v>
      </c>
      <c r="Q1691">
        <f>IFERROR(SMALL(Q346:Q1024,ROW()-ROW($Q$1027)+1),"")</f>
        <v>0</v>
      </c>
      <c r="R1691">
        <f>IFERROR(SMALL(R346:R1024,ROW()-ROW($R$1027)+1),"")</f>
        <v>0</v>
      </c>
      <c r="S1691">
        <f>IFERROR(SMALL(S346:S1024,ROW()-ROW($S$1027)+1),"")</f>
        <v>0</v>
      </c>
      <c r="T1691">
        <f>IFERROR(SMALL(T346:T1024,ROW()-ROW($T$1027)+1),"")</f>
        <v>0</v>
      </c>
      <c r="U1691">
        <f>IFERROR(SMALL(U346:U1024,ROW()-ROW($U$1027)+1),"")</f>
        <v>0</v>
      </c>
      <c r="V1691">
        <f>IFERROR(SMALL(V346:V1024,ROW()-ROW($V$1027)+1),"")</f>
        <v>0</v>
      </c>
      <c r="W1691">
        <f>IFERROR(SMALL(W346:W1024,ROW()-ROW($W$1027)+1),"")</f>
        <v>0</v>
      </c>
      <c r="X1691">
        <f>IFERROR(SMALL(X346:X1024,ROW()-ROW($X$1027)+1),"")</f>
        <v>0</v>
      </c>
      <c r="Y1691">
        <f>IFERROR(SMALL(Y346:Y1024,ROW()-ROW($Y$1027)+1),"")</f>
        <v>0</v>
      </c>
      <c r="Z1691">
        <f>IFERROR(SMALL(Z346:Z1024,ROW()-ROW($Z$1027)+1),"")</f>
        <v>0</v>
      </c>
      <c r="AA1691">
        <f>IFERROR(SMALL(AA346:AA1024,ROW()-ROW($AA$1027)+1),"")</f>
        <v>0</v>
      </c>
      <c r="AB1691">
        <f>IFERROR(SMALL(AB346:AB1024,ROW()-ROW($AB$1027)+1),"")</f>
        <v>0</v>
      </c>
      <c r="AC1691">
        <f>IFERROR(SMALL(AC346:AC1024,ROW()-ROW($AC$1027)+1),"")</f>
        <v>0</v>
      </c>
      <c r="AD1691">
        <f>IFERROR(SMALL(AD346:AD1024,ROW()-ROW($AD$1027)+1),"")</f>
        <v>0</v>
      </c>
      <c r="AE1691">
        <f>IFERROR(SMALL(AE346:AE1024,ROW()-ROW($AE$1027)+1),"")</f>
        <v>0</v>
      </c>
      <c r="AF1691">
        <f>IFERROR(SMALL(AF346:AF1024,ROW()-ROW($AF$1027)+1),"")</f>
        <v>0</v>
      </c>
      <c r="AG1691">
        <f>IFERROR(SMALL(AG346:AG1024,ROW()-ROW($AG$1027)+1),"")</f>
        <v>0</v>
      </c>
      <c r="AH1691">
        <f>IFERROR(SMALL(AH346:AH1024,ROW()-ROW($AH$1027)+1),"")</f>
        <v>0</v>
      </c>
      <c r="AI1691">
        <f>IFERROR(SMALL(AI346:AI1024,ROW()-ROW($AI$1027)+1),"")</f>
        <v>0</v>
      </c>
      <c r="AJ1691">
        <f>IFERROR(SMALL(AJ346:AJ1024,ROW()-ROW($AJ$1027)+1),"")</f>
        <v>0</v>
      </c>
      <c r="AM1691">
        <f>IFERROR(SMALL(AM346:AM1024,ROW()-ROW($AM$1027)+1),"")</f>
        <v>0</v>
      </c>
      <c r="AN1691">
        <f>IFERROR(SMALL(AN346:AN1024,ROW()-ROW($AN$1027)+1),"")</f>
        <v>0</v>
      </c>
      <c r="AO1691">
        <f>IFERROR(SMALL(AO346:AO1024,ROW()-ROW($AO$1027)+1),"")</f>
        <v>0</v>
      </c>
      <c r="AP1691">
        <f>IFERROR(SMALL(AP346:AP1024,ROW()-ROW($AP$1027)+1),"")</f>
        <v>0</v>
      </c>
      <c r="AQ1691">
        <f>IFERROR(SMALL(AQ346:AQ1024,ROW()-ROW($AQ$1027)+1),"")</f>
        <v>0</v>
      </c>
      <c r="AR1691">
        <f>IFERROR(SMALL(AR346:AR1024,ROW()-ROW($AR$1027)+1),"")</f>
        <v>0</v>
      </c>
      <c r="AS1691">
        <f>IFERROR(SMALL(AS346:AS1024,ROW()-ROW($AS$1027)+1),"")</f>
        <v>0</v>
      </c>
      <c r="AT1691">
        <f>IFERROR(SMALL(AT346:AT1024,ROW()-ROW($AT$1027)+1),"")</f>
        <v>0</v>
      </c>
      <c r="AU1691">
        <f>IFERROR(SMALL(AU346:AU1024,ROW()-ROW($AU$1027)+1),"")</f>
        <v>0</v>
      </c>
      <c r="AV1691">
        <f>IFERROR(SMALL(AV346:AV1024,ROW()-ROW($AV$1027)+1),"")</f>
        <v>0</v>
      </c>
      <c r="AW1691">
        <f>IFERROR(SMALL(AW346:AW1024,ROW()-ROW($AW$1027)+1),"")</f>
        <v>0</v>
      </c>
      <c r="AX1691">
        <f>IFERROR(SMALL(AX346:AX1024,ROW()-ROW($AX$1027)+1),"")</f>
        <v>0</v>
      </c>
      <c r="AY1691">
        <f>IFERROR(SMALL(AY346:AY1024,ROW()-ROW($AY$1027)+1),"")</f>
        <v>0</v>
      </c>
      <c r="AZ1691">
        <f>IFERROR(SMALL(AZ346:AZ1024,ROW()-ROW($AZ$1027)+1),"")</f>
        <v>0</v>
      </c>
      <c r="BA1691">
        <f>IFERROR(SMALL(BA346:BA1024,ROW()-ROW($BA$1027)+1),"")</f>
        <v>0</v>
      </c>
      <c r="BB1691">
        <f>IFERROR(SMALL(BB346:BB1024,ROW()-ROW($BB$1027)+1),"")</f>
        <v>0</v>
      </c>
      <c r="BC1691">
        <f>IFERROR(SMALL(BC346:BC1024,ROW()-ROW($BC$1027)+1),"")</f>
        <v>0</v>
      </c>
      <c r="BD1691">
        <f>IFERROR(SMALL(BD346:BD1024,ROW()-ROW($BD$1027)+1),"")</f>
        <v>0</v>
      </c>
      <c r="BE1691">
        <f>IFERROR(SMALL(BE346:BE1024,ROW()-ROW($BE$1027)+1),"")</f>
        <v>0</v>
      </c>
      <c r="BF1691">
        <f>IFERROR(SMALL(BF346:BF1024,ROW()-ROW($BF$1027)+1),"")</f>
        <v>0</v>
      </c>
      <c r="BG1691">
        <f>IFERROR(SMALL(BG346:BG1024,ROW()-ROW($BG$1027)+1),"")</f>
        <v>0</v>
      </c>
      <c r="BH1691">
        <f>IFERROR(SMALL(BH346:BH1024,ROW()-ROW($BH$1027)+1),"")</f>
        <v>0</v>
      </c>
      <c r="BI1691">
        <f>IFERROR(SMALL(BI346:BI1024,ROW()-ROW($BI$1027)+1),"")</f>
        <v>0</v>
      </c>
      <c r="BJ1691">
        <f>IFERROR(SMALL(BJ346:BJ1024,ROW()-ROW($BJ$1027)+1),"")</f>
        <v>0</v>
      </c>
      <c r="BK1691">
        <f>IFERROR(SMALL(BK346:BK1024,ROW()-ROW($BK$1027)+1),"")</f>
        <v>0</v>
      </c>
      <c r="BL1691">
        <f>IFERROR(SMALL(BL346:BL1024,ROW()-ROW($BL$1027)+1),"")</f>
        <v>0</v>
      </c>
      <c r="BM1691">
        <f>IFERROR(SMALL(BM346:BM1024,ROW()-ROW($BM$1027)+1),"")</f>
        <v>0</v>
      </c>
      <c r="BN1691">
        <f>IFERROR(SMALL(BN346:BN1024,ROW()-ROW($BN$1027)+1),"")</f>
        <v>0</v>
      </c>
      <c r="BO1691">
        <f>IFERROR(SMALL(BO346:BO1024,ROW()-ROW($BO$1027)+1),"")</f>
        <v>0</v>
      </c>
      <c r="BP1691">
        <f>IFERROR(SMALL(BP346:BP1024,ROW()-ROW($BP$1027)+1),"")</f>
        <v>0</v>
      </c>
      <c r="BQ1691">
        <f>IFERROR(SMALL(BQ346:BQ1024,ROW()-ROW($BQ$1027)+1),"")</f>
        <v>0</v>
      </c>
      <c r="BR1691">
        <f>IFERROR(SMALL(BR346:BR1024,ROW()-ROW($BR$1027)+1),"")</f>
        <v>0</v>
      </c>
    </row>
    <row r="1692" spans="5:70">
      <c r="E1692">
        <f>IFERROR(SMALL(E346:E1024,ROW()-ROW($E$1027)+1),"")</f>
        <v>0</v>
      </c>
      <c r="F1692">
        <f>IFERROR(SMALL(F346:F1024,ROW()-ROW($F$1027)+1),"")</f>
        <v>0</v>
      </c>
      <c r="G1692">
        <f>IFERROR(SMALL(G346:G1024,ROW()-ROW($G$1027)+1),"")</f>
        <v>0</v>
      </c>
      <c r="H1692">
        <f>IFERROR(SMALL(H346:H1024,ROW()-ROW($H$1027)+1),"")</f>
        <v>0</v>
      </c>
      <c r="I1692">
        <f>IFERROR(SMALL(I346:I1024,ROW()-ROW($I$1027)+1),"")</f>
        <v>0</v>
      </c>
      <c r="J1692">
        <f>IFERROR(SMALL(J346:J1024,ROW()-ROW($J$1027)+1),"")</f>
        <v>0</v>
      </c>
      <c r="K1692">
        <f>IFERROR(SMALL(K346:K1024,ROW()-ROW($K$1027)+1),"")</f>
        <v>0</v>
      </c>
      <c r="L1692">
        <f>IFERROR(SMALL(L346:L1024,ROW()-ROW($L$1027)+1),"")</f>
        <v>0</v>
      </c>
      <c r="M1692">
        <f>IFERROR(SMALL(M346:M1024,ROW()-ROW($M$1027)+1),"")</f>
        <v>0</v>
      </c>
      <c r="N1692">
        <f>IFERROR(SMALL(N346:N1024,ROW()-ROW($N$1027)+1),"")</f>
        <v>0</v>
      </c>
      <c r="O1692">
        <f>IFERROR(SMALL(O346:O1024,ROW()-ROW($O$1027)+1),"")</f>
        <v>0</v>
      </c>
      <c r="P1692">
        <f>IFERROR(SMALL(P346:P1024,ROW()-ROW($P$1027)+1),"")</f>
        <v>0</v>
      </c>
      <c r="Q1692">
        <f>IFERROR(SMALL(Q346:Q1024,ROW()-ROW($Q$1027)+1),"")</f>
        <v>0</v>
      </c>
      <c r="R1692">
        <f>IFERROR(SMALL(R346:R1024,ROW()-ROW($R$1027)+1),"")</f>
        <v>0</v>
      </c>
      <c r="S1692">
        <f>IFERROR(SMALL(S346:S1024,ROW()-ROW($S$1027)+1),"")</f>
        <v>0</v>
      </c>
      <c r="T1692">
        <f>IFERROR(SMALL(T346:T1024,ROW()-ROW($T$1027)+1),"")</f>
        <v>0</v>
      </c>
      <c r="U1692">
        <f>IFERROR(SMALL(U346:U1024,ROW()-ROW($U$1027)+1),"")</f>
        <v>0</v>
      </c>
      <c r="V1692">
        <f>IFERROR(SMALL(V346:V1024,ROW()-ROW($V$1027)+1),"")</f>
        <v>0</v>
      </c>
      <c r="W1692">
        <f>IFERROR(SMALL(W346:W1024,ROW()-ROW($W$1027)+1),"")</f>
        <v>0</v>
      </c>
      <c r="X1692">
        <f>IFERROR(SMALL(X346:X1024,ROW()-ROW($X$1027)+1),"")</f>
        <v>0</v>
      </c>
      <c r="Y1692">
        <f>IFERROR(SMALL(Y346:Y1024,ROW()-ROW($Y$1027)+1),"")</f>
        <v>0</v>
      </c>
      <c r="Z1692">
        <f>IFERROR(SMALL(Z346:Z1024,ROW()-ROW($Z$1027)+1),"")</f>
        <v>0</v>
      </c>
      <c r="AA1692">
        <f>IFERROR(SMALL(AA346:AA1024,ROW()-ROW($AA$1027)+1),"")</f>
        <v>0</v>
      </c>
      <c r="AB1692">
        <f>IFERROR(SMALL(AB346:AB1024,ROW()-ROW($AB$1027)+1),"")</f>
        <v>0</v>
      </c>
      <c r="AC1692">
        <f>IFERROR(SMALL(AC346:AC1024,ROW()-ROW($AC$1027)+1),"")</f>
        <v>0</v>
      </c>
      <c r="AD1692">
        <f>IFERROR(SMALL(AD346:AD1024,ROW()-ROW($AD$1027)+1),"")</f>
        <v>0</v>
      </c>
      <c r="AE1692">
        <f>IFERROR(SMALL(AE346:AE1024,ROW()-ROW($AE$1027)+1),"")</f>
        <v>0</v>
      </c>
      <c r="AF1692">
        <f>IFERROR(SMALL(AF346:AF1024,ROW()-ROW($AF$1027)+1),"")</f>
        <v>0</v>
      </c>
      <c r="AG1692">
        <f>IFERROR(SMALL(AG346:AG1024,ROW()-ROW($AG$1027)+1),"")</f>
        <v>0</v>
      </c>
      <c r="AH1692">
        <f>IFERROR(SMALL(AH346:AH1024,ROW()-ROW($AH$1027)+1),"")</f>
        <v>0</v>
      </c>
      <c r="AI1692">
        <f>IFERROR(SMALL(AI346:AI1024,ROW()-ROW($AI$1027)+1),"")</f>
        <v>0</v>
      </c>
      <c r="AJ1692">
        <f>IFERROR(SMALL(AJ346:AJ1024,ROW()-ROW($AJ$1027)+1),"")</f>
        <v>0</v>
      </c>
      <c r="AM1692">
        <f>IFERROR(SMALL(AM346:AM1024,ROW()-ROW($AM$1027)+1),"")</f>
        <v>0</v>
      </c>
      <c r="AN1692">
        <f>IFERROR(SMALL(AN346:AN1024,ROW()-ROW($AN$1027)+1),"")</f>
        <v>0</v>
      </c>
      <c r="AO1692">
        <f>IFERROR(SMALL(AO346:AO1024,ROW()-ROW($AO$1027)+1),"")</f>
        <v>0</v>
      </c>
      <c r="AP1692">
        <f>IFERROR(SMALL(AP346:AP1024,ROW()-ROW($AP$1027)+1),"")</f>
        <v>0</v>
      </c>
      <c r="AQ1692">
        <f>IFERROR(SMALL(AQ346:AQ1024,ROW()-ROW($AQ$1027)+1),"")</f>
        <v>0</v>
      </c>
      <c r="AR1692">
        <f>IFERROR(SMALL(AR346:AR1024,ROW()-ROW($AR$1027)+1),"")</f>
        <v>0</v>
      </c>
      <c r="AS1692">
        <f>IFERROR(SMALL(AS346:AS1024,ROW()-ROW($AS$1027)+1),"")</f>
        <v>0</v>
      </c>
      <c r="AT1692">
        <f>IFERROR(SMALL(AT346:AT1024,ROW()-ROW($AT$1027)+1),"")</f>
        <v>0</v>
      </c>
      <c r="AU1692">
        <f>IFERROR(SMALL(AU346:AU1024,ROW()-ROW($AU$1027)+1),"")</f>
        <v>0</v>
      </c>
      <c r="AV1692">
        <f>IFERROR(SMALL(AV346:AV1024,ROW()-ROW($AV$1027)+1),"")</f>
        <v>0</v>
      </c>
      <c r="AW1692">
        <f>IFERROR(SMALL(AW346:AW1024,ROW()-ROW($AW$1027)+1),"")</f>
        <v>0</v>
      </c>
      <c r="AX1692">
        <f>IFERROR(SMALL(AX346:AX1024,ROW()-ROW($AX$1027)+1),"")</f>
        <v>0</v>
      </c>
      <c r="AY1692">
        <f>IFERROR(SMALL(AY346:AY1024,ROW()-ROW($AY$1027)+1),"")</f>
        <v>0</v>
      </c>
      <c r="AZ1692">
        <f>IFERROR(SMALL(AZ346:AZ1024,ROW()-ROW($AZ$1027)+1),"")</f>
        <v>0</v>
      </c>
      <c r="BA1692">
        <f>IFERROR(SMALL(BA346:BA1024,ROW()-ROW($BA$1027)+1),"")</f>
        <v>0</v>
      </c>
      <c r="BB1692">
        <f>IFERROR(SMALL(BB346:BB1024,ROW()-ROW($BB$1027)+1),"")</f>
        <v>0</v>
      </c>
      <c r="BC1692">
        <f>IFERROR(SMALL(BC346:BC1024,ROW()-ROW($BC$1027)+1),"")</f>
        <v>0</v>
      </c>
      <c r="BD1692">
        <f>IFERROR(SMALL(BD346:BD1024,ROW()-ROW($BD$1027)+1),"")</f>
        <v>0</v>
      </c>
      <c r="BE1692">
        <f>IFERROR(SMALL(BE346:BE1024,ROW()-ROW($BE$1027)+1),"")</f>
        <v>0</v>
      </c>
      <c r="BF1692">
        <f>IFERROR(SMALL(BF346:BF1024,ROW()-ROW($BF$1027)+1),"")</f>
        <v>0</v>
      </c>
      <c r="BG1692">
        <f>IFERROR(SMALL(BG346:BG1024,ROW()-ROW($BG$1027)+1),"")</f>
        <v>0</v>
      </c>
      <c r="BH1692">
        <f>IFERROR(SMALL(BH346:BH1024,ROW()-ROW($BH$1027)+1),"")</f>
        <v>0</v>
      </c>
      <c r="BI1692">
        <f>IFERROR(SMALL(BI346:BI1024,ROW()-ROW($BI$1027)+1),"")</f>
        <v>0</v>
      </c>
      <c r="BJ1692">
        <f>IFERROR(SMALL(BJ346:BJ1024,ROW()-ROW($BJ$1027)+1),"")</f>
        <v>0</v>
      </c>
      <c r="BK1692">
        <f>IFERROR(SMALL(BK346:BK1024,ROW()-ROW($BK$1027)+1),"")</f>
        <v>0</v>
      </c>
      <c r="BL1692">
        <f>IFERROR(SMALL(BL346:BL1024,ROW()-ROW($BL$1027)+1),"")</f>
        <v>0</v>
      </c>
      <c r="BM1692">
        <f>IFERROR(SMALL(BM346:BM1024,ROW()-ROW($BM$1027)+1),"")</f>
        <v>0</v>
      </c>
      <c r="BN1692">
        <f>IFERROR(SMALL(BN346:BN1024,ROW()-ROW($BN$1027)+1),"")</f>
        <v>0</v>
      </c>
      <c r="BO1692">
        <f>IFERROR(SMALL(BO346:BO1024,ROW()-ROW($BO$1027)+1),"")</f>
        <v>0</v>
      </c>
      <c r="BP1692">
        <f>IFERROR(SMALL(BP346:BP1024,ROW()-ROW($BP$1027)+1),"")</f>
        <v>0</v>
      </c>
      <c r="BQ1692">
        <f>IFERROR(SMALL(BQ346:BQ1024,ROW()-ROW($BQ$1027)+1),"")</f>
        <v>0</v>
      </c>
      <c r="BR1692">
        <f>IFERROR(SMALL(BR346:BR1024,ROW()-ROW($BR$1027)+1),"")</f>
        <v>0</v>
      </c>
    </row>
    <row r="1693" spans="5:70">
      <c r="E1693">
        <f>IFERROR(SMALL(E346:E1024,ROW()-ROW($E$1027)+1),"")</f>
        <v>0</v>
      </c>
      <c r="F1693">
        <f>IFERROR(SMALL(F346:F1024,ROW()-ROW($F$1027)+1),"")</f>
        <v>0</v>
      </c>
      <c r="G1693">
        <f>IFERROR(SMALL(G346:G1024,ROW()-ROW($G$1027)+1),"")</f>
        <v>0</v>
      </c>
      <c r="H1693">
        <f>IFERROR(SMALL(H346:H1024,ROW()-ROW($H$1027)+1),"")</f>
        <v>0</v>
      </c>
      <c r="I1693">
        <f>IFERROR(SMALL(I346:I1024,ROW()-ROW($I$1027)+1),"")</f>
        <v>0</v>
      </c>
      <c r="J1693">
        <f>IFERROR(SMALL(J346:J1024,ROW()-ROW($J$1027)+1),"")</f>
        <v>0</v>
      </c>
      <c r="K1693">
        <f>IFERROR(SMALL(K346:K1024,ROW()-ROW($K$1027)+1),"")</f>
        <v>0</v>
      </c>
      <c r="L1693">
        <f>IFERROR(SMALL(L346:L1024,ROW()-ROW($L$1027)+1),"")</f>
        <v>0</v>
      </c>
      <c r="M1693">
        <f>IFERROR(SMALL(M346:M1024,ROW()-ROW($M$1027)+1),"")</f>
        <v>0</v>
      </c>
      <c r="N1693">
        <f>IFERROR(SMALL(N346:N1024,ROW()-ROW($N$1027)+1),"")</f>
        <v>0</v>
      </c>
      <c r="O1693">
        <f>IFERROR(SMALL(O346:O1024,ROW()-ROW($O$1027)+1),"")</f>
        <v>0</v>
      </c>
      <c r="P1693">
        <f>IFERROR(SMALL(P346:P1024,ROW()-ROW($P$1027)+1),"")</f>
        <v>0</v>
      </c>
      <c r="Q1693">
        <f>IFERROR(SMALL(Q346:Q1024,ROW()-ROW($Q$1027)+1),"")</f>
        <v>0</v>
      </c>
      <c r="R1693">
        <f>IFERROR(SMALL(R346:R1024,ROW()-ROW($R$1027)+1),"")</f>
        <v>0</v>
      </c>
      <c r="S1693">
        <f>IFERROR(SMALL(S346:S1024,ROW()-ROW($S$1027)+1),"")</f>
        <v>0</v>
      </c>
      <c r="T1693">
        <f>IFERROR(SMALL(T346:T1024,ROW()-ROW($T$1027)+1),"")</f>
        <v>0</v>
      </c>
      <c r="U1693">
        <f>IFERROR(SMALL(U346:U1024,ROW()-ROW($U$1027)+1),"")</f>
        <v>0</v>
      </c>
      <c r="V1693">
        <f>IFERROR(SMALL(V346:V1024,ROW()-ROW($V$1027)+1),"")</f>
        <v>0</v>
      </c>
      <c r="W1693">
        <f>IFERROR(SMALL(W346:W1024,ROW()-ROW($W$1027)+1),"")</f>
        <v>0</v>
      </c>
      <c r="X1693">
        <f>IFERROR(SMALL(X346:X1024,ROW()-ROW($X$1027)+1),"")</f>
        <v>0</v>
      </c>
      <c r="Y1693">
        <f>IFERROR(SMALL(Y346:Y1024,ROW()-ROW($Y$1027)+1),"")</f>
        <v>0</v>
      </c>
      <c r="Z1693">
        <f>IFERROR(SMALL(Z346:Z1024,ROW()-ROW($Z$1027)+1),"")</f>
        <v>0</v>
      </c>
      <c r="AA1693">
        <f>IFERROR(SMALL(AA346:AA1024,ROW()-ROW($AA$1027)+1),"")</f>
        <v>0</v>
      </c>
      <c r="AB1693">
        <f>IFERROR(SMALL(AB346:AB1024,ROW()-ROW($AB$1027)+1),"")</f>
        <v>0</v>
      </c>
      <c r="AC1693">
        <f>IFERROR(SMALL(AC346:AC1024,ROW()-ROW($AC$1027)+1),"")</f>
        <v>0</v>
      </c>
      <c r="AD1693">
        <f>IFERROR(SMALL(AD346:AD1024,ROW()-ROW($AD$1027)+1),"")</f>
        <v>0</v>
      </c>
      <c r="AE1693">
        <f>IFERROR(SMALL(AE346:AE1024,ROW()-ROW($AE$1027)+1),"")</f>
        <v>0</v>
      </c>
      <c r="AF1693">
        <f>IFERROR(SMALL(AF346:AF1024,ROW()-ROW($AF$1027)+1),"")</f>
        <v>0</v>
      </c>
      <c r="AG1693">
        <f>IFERROR(SMALL(AG346:AG1024,ROW()-ROW($AG$1027)+1),"")</f>
        <v>0</v>
      </c>
      <c r="AH1693">
        <f>IFERROR(SMALL(AH346:AH1024,ROW()-ROW($AH$1027)+1),"")</f>
        <v>0</v>
      </c>
      <c r="AI1693">
        <f>IFERROR(SMALL(AI346:AI1024,ROW()-ROW($AI$1027)+1),"")</f>
        <v>0</v>
      </c>
      <c r="AJ1693">
        <f>IFERROR(SMALL(AJ346:AJ1024,ROW()-ROW($AJ$1027)+1),"")</f>
        <v>0</v>
      </c>
      <c r="AM1693">
        <f>IFERROR(SMALL(AM346:AM1024,ROW()-ROW($AM$1027)+1),"")</f>
        <v>0</v>
      </c>
      <c r="AN1693">
        <f>IFERROR(SMALL(AN346:AN1024,ROW()-ROW($AN$1027)+1),"")</f>
        <v>0</v>
      </c>
      <c r="AO1693">
        <f>IFERROR(SMALL(AO346:AO1024,ROW()-ROW($AO$1027)+1),"")</f>
        <v>0</v>
      </c>
      <c r="AP1693">
        <f>IFERROR(SMALL(AP346:AP1024,ROW()-ROW($AP$1027)+1),"")</f>
        <v>0</v>
      </c>
      <c r="AQ1693">
        <f>IFERROR(SMALL(AQ346:AQ1024,ROW()-ROW($AQ$1027)+1),"")</f>
        <v>0</v>
      </c>
      <c r="AR1693">
        <f>IFERROR(SMALL(AR346:AR1024,ROW()-ROW($AR$1027)+1),"")</f>
        <v>0</v>
      </c>
      <c r="AS1693">
        <f>IFERROR(SMALL(AS346:AS1024,ROW()-ROW($AS$1027)+1),"")</f>
        <v>0</v>
      </c>
      <c r="AT1693">
        <f>IFERROR(SMALL(AT346:AT1024,ROW()-ROW($AT$1027)+1),"")</f>
        <v>0</v>
      </c>
      <c r="AU1693">
        <f>IFERROR(SMALL(AU346:AU1024,ROW()-ROW($AU$1027)+1),"")</f>
        <v>0</v>
      </c>
      <c r="AV1693">
        <f>IFERROR(SMALL(AV346:AV1024,ROW()-ROW($AV$1027)+1),"")</f>
        <v>0</v>
      </c>
      <c r="AW1693">
        <f>IFERROR(SMALL(AW346:AW1024,ROW()-ROW($AW$1027)+1),"")</f>
        <v>0</v>
      </c>
      <c r="AX1693">
        <f>IFERROR(SMALL(AX346:AX1024,ROW()-ROW($AX$1027)+1),"")</f>
        <v>0</v>
      </c>
      <c r="AY1693">
        <f>IFERROR(SMALL(AY346:AY1024,ROW()-ROW($AY$1027)+1),"")</f>
        <v>0</v>
      </c>
      <c r="AZ1693">
        <f>IFERROR(SMALL(AZ346:AZ1024,ROW()-ROW($AZ$1027)+1),"")</f>
        <v>0</v>
      </c>
      <c r="BA1693">
        <f>IFERROR(SMALL(BA346:BA1024,ROW()-ROW($BA$1027)+1),"")</f>
        <v>0</v>
      </c>
      <c r="BB1693">
        <f>IFERROR(SMALL(BB346:BB1024,ROW()-ROW($BB$1027)+1),"")</f>
        <v>0</v>
      </c>
      <c r="BC1693">
        <f>IFERROR(SMALL(BC346:BC1024,ROW()-ROW($BC$1027)+1),"")</f>
        <v>0</v>
      </c>
      <c r="BD1693">
        <f>IFERROR(SMALL(BD346:BD1024,ROW()-ROW($BD$1027)+1),"")</f>
        <v>0</v>
      </c>
      <c r="BE1693">
        <f>IFERROR(SMALL(BE346:BE1024,ROW()-ROW($BE$1027)+1),"")</f>
        <v>0</v>
      </c>
      <c r="BF1693">
        <f>IFERROR(SMALL(BF346:BF1024,ROW()-ROW($BF$1027)+1),"")</f>
        <v>0</v>
      </c>
      <c r="BG1693">
        <f>IFERROR(SMALL(BG346:BG1024,ROW()-ROW($BG$1027)+1),"")</f>
        <v>0</v>
      </c>
      <c r="BH1693">
        <f>IFERROR(SMALL(BH346:BH1024,ROW()-ROW($BH$1027)+1),"")</f>
        <v>0</v>
      </c>
      <c r="BI1693">
        <f>IFERROR(SMALL(BI346:BI1024,ROW()-ROW($BI$1027)+1),"")</f>
        <v>0</v>
      </c>
      <c r="BJ1693">
        <f>IFERROR(SMALL(BJ346:BJ1024,ROW()-ROW($BJ$1027)+1),"")</f>
        <v>0</v>
      </c>
      <c r="BK1693">
        <f>IFERROR(SMALL(BK346:BK1024,ROW()-ROW($BK$1027)+1),"")</f>
        <v>0</v>
      </c>
      <c r="BL1693">
        <f>IFERROR(SMALL(BL346:BL1024,ROW()-ROW($BL$1027)+1),"")</f>
        <v>0</v>
      </c>
      <c r="BM1693">
        <f>IFERROR(SMALL(BM346:BM1024,ROW()-ROW($BM$1027)+1),"")</f>
        <v>0</v>
      </c>
      <c r="BN1693">
        <f>IFERROR(SMALL(BN346:BN1024,ROW()-ROW($BN$1027)+1),"")</f>
        <v>0</v>
      </c>
      <c r="BO1693">
        <f>IFERROR(SMALL(BO346:BO1024,ROW()-ROW($BO$1027)+1),"")</f>
        <v>0</v>
      </c>
      <c r="BP1693">
        <f>IFERROR(SMALL(BP346:BP1024,ROW()-ROW($BP$1027)+1),"")</f>
        <v>0</v>
      </c>
      <c r="BQ1693">
        <f>IFERROR(SMALL(BQ346:BQ1024,ROW()-ROW($BQ$1027)+1),"")</f>
        <v>0</v>
      </c>
      <c r="BR1693">
        <f>IFERROR(SMALL(BR346:BR1024,ROW()-ROW($BR$1027)+1),"")</f>
        <v>0</v>
      </c>
    </row>
    <row r="1694" spans="5:70">
      <c r="E1694">
        <f>IFERROR(SMALL(E346:E1024,ROW()-ROW($E$1027)+1),"")</f>
        <v>0</v>
      </c>
      <c r="F1694">
        <f>IFERROR(SMALL(F346:F1024,ROW()-ROW($F$1027)+1),"")</f>
        <v>0</v>
      </c>
      <c r="G1694">
        <f>IFERROR(SMALL(G346:G1024,ROW()-ROW($G$1027)+1),"")</f>
        <v>0</v>
      </c>
      <c r="H1694">
        <f>IFERROR(SMALL(H346:H1024,ROW()-ROW($H$1027)+1),"")</f>
        <v>0</v>
      </c>
      <c r="I1694">
        <f>IFERROR(SMALL(I346:I1024,ROW()-ROW($I$1027)+1),"")</f>
        <v>0</v>
      </c>
      <c r="J1694">
        <f>IFERROR(SMALL(J346:J1024,ROW()-ROW($J$1027)+1),"")</f>
        <v>0</v>
      </c>
      <c r="K1694">
        <f>IFERROR(SMALL(K346:K1024,ROW()-ROW($K$1027)+1),"")</f>
        <v>0</v>
      </c>
      <c r="L1694">
        <f>IFERROR(SMALL(L346:L1024,ROW()-ROW($L$1027)+1),"")</f>
        <v>0</v>
      </c>
      <c r="M1694">
        <f>IFERROR(SMALL(M346:M1024,ROW()-ROW($M$1027)+1),"")</f>
        <v>0</v>
      </c>
      <c r="N1694">
        <f>IFERROR(SMALL(N346:N1024,ROW()-ROW($N$1027)+1),"")</f>
        <v>0</v>
      </c>
      <c r="O1694">
        <f>IFERROR(SMALL(O346:O1024,ROW()-ROW($O$1027)+1),"")</f>
        <v>0</v>
      </c>
      <c r="P1694">
        <f>IFERROR(SMALL(P346:P1024,ROW()-ROW($P$1027)+1),"")</f>
        <v>0</v>
      </c>
      <c r="Q1694">
        <f>IFERROR(SMALL(Q346:Q1024,ROW()-ROW($Q$1027)+1),"")</f>
        <v>0</v>
      </c>
      <c r="R1694">
        <f>IFERROR(SMALL(R346:R1024,ROW()-ROW($R$1027)+1),"")</f>
        <v>0</v>
      </c>
      <c r="S1694">
        <f>IFERROR(SMALL(S346:S1024,ROW()-ROW($S$1027)+1),"")</f>
        <v>0</v>
      </c>
      <c r="T1694">
        <f>IFERROR(SMALL(T346:T1024,ROW()-ROW($T$1027)+1),"")</f>
        <v>0</v>
      </c>
      <c r="U1694">
        <f>IFERROR(SMALL(U346:U1024,ROW()-ROW($U$1027)+1),"")</f>
        <v>0</v>
      </c>
      <c r="V1694">
        <f>IFERROR(SMALL(V346:V1024,ROW()-ROW($V$1027)+1),"")</f>
        <v>0</v>
      </c>
      <c r="W1694">
        <f>IFERROR(SMALL(W346:W1024,ROW()-ROW($W$1027)+1),"")</f>
        <v>0</v>
      </c>
      <c r="X1694">
        <f>IFERROR(SMALL(X346:X1024,ROW()-ROW($X$1027)+1),"")</f>
        <v>0</v>
      </c>
      <c r="Y1694">
        <f>IFERROR(SMALL(Y346:Y1024,ROW()-ROW($Y$1027)+1),"")</f>
        <v>0</v>
      </c>
      <c r="Z1694">
        <f>IFERROR(SMALL(Z346:Z1024,ROW()-ROW($Z$1027)+1),"")</f>
        <v>0</v>
      </c>
      <c r="AA1694">
        <f>IFERROR(SMALL(AA346:AA1024,ROW()-ROW($AA$1027)+1),"")</f>
        <v>0</v>
      </c>
      <c r="AB1694">
        <f>IFERROR(SMALL(AB346:AB1024,ROW()-ROW($AB$1027)+1),"")</f>
        <v>0</v>
      </c>
      <c r="AC1694">
        <f>IFERROR(SMALL(AC346:AC1024,ROW()-ROW($AC$1027)+1),"")</f>
        <v>0</v>
      </c>
      <c r="AD1694">
        <f>IFERROR(SMALL(AD346:AD1024,ROW()-ROW($AD$1027)+1),"")</f>
        <v>0</v>
      </c>
      <c r="AE1694">
        <f>IFERROR(SMALL(AE346:AE1024,ROW()-ROW($AE$1027)+1),"")</f>
        <v>0</v>
      </c>
      <c r="AF1694">
        <f>IFERROR(SMALL(AF346:AF1024,ROW()-ROW($AF$1027)+1),"")</f>
        <v>0</v>
      </c>
      <c r="AG1694">
        <f>IFERROR(SMALL(AG346:AG1024,ROW()-ROW($AG$1027)+1),"")</f>
        <v>0</v>
      </c>
      <c r="AH1694">
        <f>IFERROR(SMALL(AH346:AH1024,ROW()-ROW($AH$1027)+1),"")</f>
        <v>0</v>
      </c>
      <c r="AI1694">
        <f>IFERROR(SMALL(AI346:AI1024,ROW()-ROW($AI$1027)+1),"")</f>
        <v>0</v>
      </c>
      <c r="AJ1694">
        <f>IFERROR(SMALL(AJ346:AJ1024,ROW()-ROW($AJ$1027)+1),"")</f>
        <v>0</v>
      </c>
      <c r="AM1694">
        <f>IFERROR(SMALL(AM346:AM1024,ROW()-ROW($AM$1027)+1),"")</f>
        <v>0</v>
      </c>
      <c r="AN1694">
        <f>IFERROR(SMALL(AN346:AN1024,ROW()-ROW($AN$1027)+1),"")</f>
        <v>0</v>
      </c>
      <c r="AO1694">
        <f>IFERROR(SMALL(AO346:AO1024,ROW()-ROW($AO$1027)+1),"")</f>
        <v>0</v>
      </c>
      <c r="AP1694">
        <f>IFERROR(SMALL(AP346:AP1024,ROW()-ROW($AP$1027)+1),"")</f>
        <v>0</v>
      </c>
      <c r="AQ1694">
        <f>IFERROR(SMALL(AQ346:AQ1024,ROW()-ROW($AQ$1027)+1),"")</f>
        <v>0</v>
      </c>
      <c r="AR1694">
        <f>IFERROR(SMALL(AR346:AR1024,ROW()-ROW($AR$1027)+1),"")</f>
        <v>0</v>
      </c>
      <c r="AS1694">
        <f>IFERROR(SMALL(AS346:AS1024,ROW()-ROW($AS$1027)+1),"")</f>
        <v>0</v>
      </c>
      <c r="AT1694">
        <f>IFERROR(SMALL(AT346:AT1024,ROW()-ROW($AT$1027)+1),"")</f>
        <v>0</v>
      </c>
      <c r="AU1694">
        <f>IFERROR(SMALL(AU346:AU1024,ROW()-ROW($AU$1027)+1),"")</f>
        <v>0</v>
      </c>
      <c r="AV1694">
        <f>IFERROR(SMALL(AV346:AV1024,ROW()-ROW($AV$1027)+1),"")</f>
        <v>0</v>
      </c>
      <c r="AW1694">
        <f>IFERROR(SMALL(AW346:AW1024,ROW()-ROW($AW$1027)+1),"")</f>
        <v>0</v>
      </c>
      <c r="AX1694">
        <f>IFERROR(SMALL(AX346:AX1024,ROW()-ROW($AX$1027)+1),"")</f>
        <v>0</v>
      </c>
      <c r="AY1694">
        <f>IFERROR(SMALL(AY346:AY1024,ROW()-ROW($AY$1027)+1),"")</f>
        <v>0</v>
      </c>
      <c r="AZ1694">
        <f>IFERROR(SMALL(AZ346:AZ1024,ROW()-ROW($AZ$1027)+1),"")</f>
        <v>0</v>
      </c>
      <c r="BA1694">
        <f>IFERROR(SMALL(BA346:BA1024,ROW()-ROW($BA$1027)+1),"")</f>
        <v>0</v>
      </c>
      <c r="BB1694">
        <f>IFERROR(SMALL(BB346:BB1024,ROW()-ROW($BB$1027)+1),"")</f>
        <v>0</v>
      </c>
      <c r="BC1694">
        <f>IFERROR(SMALL(BC346:BC1024,ROW()-ROW($BC$1027)+1),"")</f>
        <v>0</v>
      </c>
      <c r="BD1694">
        <f>IFERROR(SMALL(BD346:BD1024,ROW()-ROW($BD$1027)+1),"")</f>
        <v>0</v>
      </c>
      <c r="BE1694">
        <f>IFERROR(SMALL(BE346:BE1024,ROW()-ROW($BE$1027)+1),"")</f>
        <v>0</v>
      </c>
      <c r="BF1694">
        <f>IFERROR(SMALL(BF346:BF1024,ROW()-ROW($BF$1027)+1),"")</f>
        <v>0</v>
      </c>
      <c r="BG1694">
        <f>IFERROR(SMALL(BG346:BG1024,ROW()-ROW($BG$1027)+1),"")</f>
        <v>0</v>
      </c>
      <c r="BH1694">
        <f>IFERROR(SMALL(BH346:BH1024,ROW()-ROW($BH$1027)+1),"")</f>
        <v>0</v>
      </c>
      <c r="BI1694">
        <f>IFERROR(SMALL(BI346:BI1024,ROW()-ROW($BI$1027)+1),"")</f>
        <v>0</v>
      </c>
      <c r="BJ1694">
        <f>IFERROR(SMALL(BJ346:BJ1024,ROW()-ROW($BJ$1027)+1),"")</f>
        <v>0</v>
      </c>
      <c r="BK1694">
        <f>IFERROR(SMALL(BK346:BK1024,ROW()-ROW($BK$1027)+1),"")</f>
        <v>0</v>
      </c>
      <c r="BL1694">
        <f>IFERROR(SMALL(BL346:BL1024,ROW()-ROW($BL$1027)+1),"")</f>
        <v>0</v>
      </c>
      <c r="BM1694">
        <f>IFERROR(SMALL(BM346:BM1024,ROW()-ROW($BM$1027)+1),"")</f>
        <v>0</v>
      </c>
      <c r="BN1694">
        <f>IFERROR(SMALL(BN346:BN1024,ROW()-ROW($BN$1027)+1),"")</f>
        <v>0</v>
      </c>
      <c r="BO1694">
        <f>IFERROR(SMALL(BO346:BO1024,ROW()-ROW($BO$1027)+1),"")</f>
        <v>0</v>
      </c>
      <c r="BP1694">
        <f>IFERROR(SMALL(BP346:BP1024,ROW()-ROW($BP$1027)+1),"")</f>
        <v>0</v>
      </c>
      <c r="BQ1694">
        <f>IFERROR(SMALL(BQ346:BQ1024,ROW()-ROW($BQ$1027)+1),"")</f>
        <v>0</v>
      </c>
      <c r="BR1694">
        <f>IFERROR(SMALL(BR346:BR1024,ROW()-ROW($BR$1027)+1),"")</f>
        <v>0</v>
      </c>
    </row>
    <row r="1695" spans="5:70">
      <c r="E1695">
        <f>IFERROR(SMALL(E346:E1024,ROW()-ROW($E$1027)+1),"")</f>
        <v>0</v>
      </c>
      <c r="F1695">
        <f>IFERROR(SMALL(F346:F1024,ROW()-ROW($F$1027)+1),"")</f>
        <v>0</v>
      </c>
      <c r="G1695">
        <f>IFERROR(SMALL(G346:G1024,ROW()-ROW($G$1027)+1),"")</f>
        <v>0</v>
      </c>
      <c r="H1695">
        <f>IFERROR(SMALL(H346:H1024,ROW()-ROW($H$1027)+1),"")</f>
        <v>0</v>
      </c>
      <c r="I1695">
        <f>IFERROR(SMALL(I346:I1024,ROW()-ROW($I$1027)+1),"")</f>
        <v>0</v>
      </c>
      <c r="J1695">
        <f>IFERROR(SMALL(J346:J1024,ROW()-ROW($J$1027)+1),"")</f>
        <v>0</v>
      </c>
      <c r="K1695">
        <f>IFERROR(SMALL(K346:K1024,ROW()-ROW($K$1027)+1),"")</f>
        <v>0</v>
      </c>
      <c r="L1695">
        <f>IFERROR(SMALL(L346:L1024,ROW()-ROW($L$1027)+1),"")</f>
        <v>0</v>
      </c>
      <c r="M1695">
        <f>IFERROR(SMALL(M346:M1024,ROW()-ROW($M$1027)+1),"")</f>
        <v>0</v>
      </c>
      <c r="N1695">
        <f>IFERROR(SMALL(N346:N1024,ROW()-ROW($N$1027)+1),"")</f>
        <v>0</v>
      </c>
      <c r="O1695">
        <f>IFERROR(SMALL(O346:O1024,ROW()-ROW($O$1027)+1),"")</f>
        <v>0</v>
      </c>
      <c r="P1695">
        <f>IFERROR(SMALL(P346:P1024,ROW()-ROW($P$1027)+1),"")</f>
        <v>0</v>
      </c>
      <c r="Q1695">
        <f>IFERROR(SMALL(Q346:Q1024,ROW()-ROW($Q$1027)+1),"")</f>
        <v>0</v>
      </c>
      <c r="R1695">
        <f>IFERROR(SMALL(R346:R1024,ROW()-ROW($R$1027)+1),"")</f>
        <v>0</v>
      </c>
      <c r="S1695">
        <f>IFERROR(SMALL(S346:S1024,ROW()-ROW($S$1027)+1),"")</f>
        <v>0</v>
      </c>
      <c r="T1695">
        <f>IFERROR(SMALL(T346:T1024,ROW()-ROW($T$1027)+1),"")</f>
        <v>0</v>
      </c>
      <c r="U1695">
        <f>IFERROR(SMALL(U346:U1024,ROW()-ROW($U$1027)+1),"")</f>
        <v>0</v>
      </c>
      <c r="V1695">
        <f>IFERROR(SMALL(V346:V1024,ROW()-ROW($V$1027)+1),"")</f>
        <v>0</v>
      </c>
      <c r="W1695">
        <f>IFERROR(SMALL(W346:W1024,ROW()-ROW($W$1027)+1),"")</f>
        <v>0</v>
      </c>
      <c r="X1695">
        <f>IFERROR(SMALL(X346:X1024,ROW()-ROW($X$1027)+1),"")</f>
        <v>0</v>
      </c>
      <c r="Y1695">
        <f>IFERROR(SMALL(Y346:Y1024,ROW()-ROW($Y$1027)+1),"")</f>
        <v>0</v>
      </c>
      <c r="Z1695">
        <f>IFERROR(SMALL(Z346:Z1024,ROW()-ROW($Z$1027)+1),"")</f>
        <v>0</v>
      </c>
      <c r="AA1695">
        <f>IFERROR(SMALL(AA346:AA1024,ROW()-ROW($AA$1027)+1),"")</f>
        <v>0</v>
      </c>
      <c r="AB1695">
        <f>IFERROR(SMALL(AB346:AB1024,ROW()-ROW($AB$1027)+1),"")</f>
        <v>0</v>
      </c>
      <c r="AC1695">
        <f>IFERROR(SMALL(AC346:AC1024,ROW()-ROW($AC$1027)+1),"")</f>
        <v>0</v>
      </c>
      <c r="AD1695">
        <f>IFERROR(SMALL(AD346:AD1024,ROW()-ROW($AD$1027)+1),"")</f>
        <v>0</v>
      </c>
      <c r="AE1695">
        <f>IFERROR(SMALL(AE346:AE1024,ROW()-ROW($AE$1027)+1),"")</f>
        <v>0</v>
      </c>
      <c r="AF1695">
        <f>IFERROR(SMALL(AF346:AF1024,ROW()-ROW($AF$1027)+1),"")</f>
        <v>0</v>
      </c>
      <c r="AG1695">
        <f>IFERROR(SMALL(AG346:AG1024,ROW()-ROW($AG$1027)+1),"")</f>
        <v>0</v>
      </c>
      <c r="AH1695">
        <f>IFERROR(SMALL(AH346:AH1024,ROW()-ROW($AH$1027)+1),"")</f>
        <v>0</v>
      </c>
      <c r="AI1695">
        <f>IFERROR(SMALL(AI346:AI1024,ROW()-ROW($AI$1027)+1),"")</f>
        <v>0</v>
      </c>
      <c r="AJ1695">
        <f>IFERROR(SMALL(AJ346:AJ1024,ROW()-ROW($AJ$1027)+1),"")</f>
        <v>0</v>
      </c>
      <c r="AM1695">
        <f>IFERROR(SMALL(AM346:AM1024,ROW()-ROW($AM$1027)+1),"")</f>
        <v>0</v>
      </c>
      <c r="AN1695">
        <f>IFERROR(SMALL(AN346:AN1024,ROW()-ROW($AN$1027)+1),"")</f>
        <v>0</v>
      </c>
      <c r="AO1695">
        <f>IFERROR(SMALL(AO346:AO1024,ROW()-ROW($AO$1027)+1),"")</f>
        <v>0</v>
      </c>
      <c r="AP1695">
        <f>IFERROR(SMALL(AP346:AP1024,ROW()-ROW($AP$1027)+1),"")</f>
        <v>0</v>
      </c>
      <c r="AQ1695">
        <f>IFERROR(SMALL(AQ346:AQ1024,ROW()-ROW($AQ$1027)+1),"")</f>
        <v>0</v>
      </c>
      <c r="AR1695">
        <f>IFERROR(SMALL(AR346:AR1024,ROW()-ROW($AR$1027)+1),"")</f>
        <v>0</v>
      </c>
      <c r="AS1695">
        <f>IFERROR(SMALL(AS346:AS1024,ROW()-ROW($AS$1027)+1),"")</f>
        <v>0</v>
      </c>
      <c r="AT1695">
        <f>IFERROR(SMALL(AT346:AT1024,ROW()-ROW($AT$1027)+1),"")</f>
        <v>0</v>
      </c>
      <c r="AU1695">
        <f>IFERROR(SMALL(AU346:AU1024,ROW()-ROW($AU$1027)+1),"")</f>
        <v>0</v>
      </c>
      <c r="AV1695">
        <f>IFERROR(SMALL(AV346:AV1024,ROW()-ROW($AV$1027)+1),"")</f>
        <v>0</v>
      </c>
      <c r="AW1695">
        <f>IFERROR(SMALL(AW346:AW1024,ROW()-ROW($AW$1027)+1),"")</f>
        <v>0</v>
      </c>
      <c r="AX1695">
        <f>IFERROR(SMALL(AX346:AX1024,ROW()-ROW($AX$1027)+1),"")</f>
        <v>0</v>
      </c>
      <c r="AY1695">
        <f>IFERROR(SMALL(AY346:AY1024,ROW()-ROW($AY$1027)+1),"")</f>
        <v>0</v>
      </c>
      <c r="AZ1695">
        <f>IFERROR(SMALL(AZ346:AZ1024,ROW()-ROW($AZ$1027)+1),"")</f>
        <v>0</v>
      </c>
      <c r="BA1695">
        <f>IFERROR(SMALL(BA346:BA1024,ROW()-ROW($BA$1027)+1),"")</f>
        <v>0</v>
      </c>
      <c r="BB1695">
        <f>IFERROR(SMALL(BB346:BB1024,ROW()-ROW($BB$1027)+1),"")</f>
        <v>0</v>
      </c>
      <c r="BC1695">
        <f>IFERROR(SMALL(BC346:BC1024,ROW()-ROW($BC$1027)+1),"")</f>
        <v>0</v>
      </c>
      <c r="BD1695">
        <f>IFERROR(SMALL(BD346:BD1024,ROW()-ROW($BD$1027)+1),"")</f>
        <v>0</v>
      </c>
      <c r="BE1695">
        <f>IFERROR(SMALL(BE346:BE1024,ROW()-ROW($BE$1027)+1),"")</f>
        <v>0</v>
      </c>
      <c r="BF1695">
        <f>IFERROR(SMALL(BF346:BF1024,ROW()-ROW($BF$1027)+1),"")</f>
        <v>0</v>
      </c>
      <c r="BG1695">
        <f>IFERROR(SMALL(BG346:BG1024,ROW()-ROW($BG$1027)+1),"")</f>
        <v>0</v>
      </c>
      <c r="BH1695">
        <f>IFERROR(SMALL(BH346:BH1024,ROW()-ROW($BH$1027)+1),"")</f>
        <v>0</v>
      </c>
      <c r="BI1695">
        <f>IFERROR(SMALL(BI346:BI1024,ROW()-ROW($BI$1027)+1),"")</f>
        <v>0</v>
      </c>
      <c r="BJ1695">
        <f>IFERROR(SMALL(BJ346:BJ1024,ROW()-ROW($BJ$1027)+1),"")</f>
        <v>0</v>
      </c>
      <c r="BK1695">
        <f>IFERROR(SMALL(BK346:BK1024,ROW()-ROW($BK$1027)+1),"")</f>
        <v>0</v>
      </c>
      <c r="BL1695">
        <f>IFERROR(SMALL(BL346:BL1024,ROW()-ROW($BL$1027)+1),"")</f>
        <v>0</v>
      </c>
      <c r="BM1695">
        <f>IFERROR(SMALL(BM346:BM1024,ROW()-ROW($BM$1027)+1),"")</f>
        <v>0</v>
      </c>
      <c r="BN1695">
        <f>IFERROR(SMALL(BN346:BN1024,ROW()-ROW($BN$1027)+1),"")</f>
        <v>0</v>
      </c>
      <c r="BO1695">
        <f>IFERROR(SMALL(BO346:BO1024,ROW()-ROW($BO$1027)+1),"")</f>
        <v>0</v>
      </c>
      <c r="BP1695">
        <f>IFERROR(SMALL(BP346:BP1024,ROW()-ROW($BP$1027)+1),"")</f>
        <v>0</v>
      </c>
      <c r="BQ1695">
        <f>IFERROR(SMALL(BQ346:BQ1024,ROW()-ROW($BQ$1027)+1),"")</f>
        <v>0</v>
      </c>
      <c r="BR1695">
        <f>IFERROR(SMALL(BR346:BR1024,ROW()-ROW($BR$1027)+1),"")</f>
        <v>0</v>
      </c>
    </row>
    <row r="1696" spans="5:70">
      <c r="E1696">
        <f>IFERROR(SMALL(E346:E1024,ROW()-ROW($E$1027)+1),"")</f>
        <v>0</v>
      </c>
      <c r="F1696">
        <f>IFERROR(SMALL(F346:F1024,ROW()-ROW($F$1027)+1),"")</f>
        <v>0</v>
      </c>
      <c r="G1696">
        <f>IFERROR(SMALL(G346:G1024,ROW()-ROW($G$1027)+1),"")</f>
        <v>0</v>
      </c>
      <c r="H1696">
        <f>IFERROR(SMALL(H346:H1024,ROW()-ROW($H$1027)+1),"")</f>
        <v>0</v>
      </c>
      <c r="I1696">
        <f>IFERROR(SMALL(I346:I1024,ROW()-ROW($I$1027)+1),"")</f>
        <v>0</v>
      </c>
      <c r="J1696">
        <f>IFERROR(SMALL(J346:J1024,ROW()-ROW($J$1027)+1),"")</f>
        <v>0</v>
      </c>
      <c r="K1696">
        <f>IFERROR(SMALL(K346:K1024,ROW()-ROW($K$1027)+1),"")</f>
        <v>0</v>
      </c>
      <c r="L1696">
        <f>IFERROR(SMALL(L346:L1024,ROW()-ROW($L$1027)+1),"")</f>
        <v>0</v>
      </c>
      <c r="M1696">
        <f>IFERROR(SMALL(M346:M1024,ROW()-ROW($M$1027)+1),"")</f>
        <v>0</v>
      </c>
      <c r="N1696">
        <f>IFERROR(SMALL(N346:N1024,ROW()-ROW($N$1027)+1),"")</f>
        <v>0</v>
      </c>
      <c r="O1696">
        <f>IFERROR(SMALL(O346:O1024,ROW()-ROW($O$1027)+1),"")</f>
        <v>0</v>
      </c>
      <c r="P1696">
        <f>IFERROR(SMALL(P346:P1024,ROW()-ROW($P$1027)+1),"")</f>
        <v>0</v>
      </c>
      <c r="Q1696">
        <f>IFERROR(SMALL(Q346:Q1024,ROW()-ROW($Q$1027)+1),"")</f>
        <v>0</v>
      </c>
      <c r="R1696">
        <f>IFERROR(SMALL(R346:R1024,ROW()-ROW($R$1027)+1),"")</f>
        <v>0</v>
      </c>
      <c r="S1696">
        <f>IFERROR(SMALL(S346:S1024,ROW()-ROW($S$1027)+1),"")</f>
        <v>0</v>
      </c>
      <c r="T1696">
        <f>IFERROR(SMALL(T346:T1024,ROW()-ROW($T$1027)+1),"")</f>
        <v>0</v>
      </c>
      <c r="U1696">
        <f>IFERROR(SMALL(U346:U1024,ROW()-ROW($U$1027)+1),"")</f>
        <v>0</v>
      </c>
      <c r="V1696">
        <f>IFERROR(SMALL(V346:V1024,ROW()-ROW($V$1027)+1),"")</f>
        <v>0</v>
      </c>
      <c r="W1696">
        <f>IFERROR(SMALL(W346:W1024,ROW()-ROW($W$1027)+1),"")</f>
        <v>0</v>
      </c>
      <c r="X1696">
        <f>IFERROR(SMALL(X346:X1024,ROW()-ROW($X$1027)+1),"")</f>
        <v>0</v>
      </c>
      <c r="Y1696">
        <f>IFERROR(SMALL(Y346:Y1024,ROW()-ROW($Y$1027)+1),"")</f>
        <v>0</v>
      </c>
      <c r="Z1696">
        <f>IFERROR(SMALL(Z346:Z1024,ROW()-ROW($Z$1027)+1),"")</f>
        <v>0</v>
      </c>
      <c r="AA1696">
        <f>IFERROR(SMALL(AA346:AA1024,ROW()-ROW($AA$1027)+1),"")</f>
        <v>0</v>
      </c>
      <c r="AB1696">
        <f>IFERROR(SMALL(AB346:AB1024,ROW()-ROW($AB$1027)+1),"")</f>
        <v>0</v>
      </c>
      <c r="AC1696">
        <f>IFERROR(SMALL(AC346:AC1024,ROW()-ROW($AC$1027)+1),"")</f>
        <v>0</v>
      </c>
      <c r="AD1696">
        <f>IFERROR(SMALL(AD346:AD1024,ROW()-ROW($AD$1027)+1),"")</f>
        <v>0</v>
      </c>
      <c r="AE1696">
        <f>IFERROR(SMALL(AE346:AE1024,ROW()-ROW($AE$1027)+1),"")</f>
        <v>0</v>
      </c>
      <c r="AF1696">
        <f>IFERROR(SMALL(AF346:AF1024,ROW()-ROW($AF$1027)+1),"")</f>
        <v>0</v>
      </c>
      <c r="AG1696">
        <f>IFERROR(SMALL(AG346:AG1024,ROW()-ROW($AG$1027)+1),"")</f>
        <v>0</v>
      </c>
      <c r="AH1696">
        <f>IFERROR(SMALL(AH346:AH1024,ROW()-ROW($AH$1027)+1),"")</f>
        <v>0</v>
      </c>
      <c r="AI1696">
        <f>IFERROR(SMALL(AI346:AI1024,ROW()-ROW($AI$1027)+1),"")</f>
        <v>0</v>
      </c>
      <c r="AJ1696">
        <f>IFERROR(SMALL(AJ346:AJ1024,ROW()-ROW($AJ$1027)+1),"")</f>
        <v>0</v>
      </c>
      <c r="AM1696">
        <f>IFERROR(SMALL(AM346:AM1024,ROW()-ROW($AM$1027)+1),"")</f>
        <v>0</v>
      </c>
      <c r="AN1696">
        <f>IFERROR(SMALL(AN346:AN1024,ROW()-ROW($AN$1027)+1),"")</f>
        <v>0</v>
      </c>
      <c r="AO1696">
        <f>IFERROR(SMALL(AO346:AO1024,ROW()-ROW($AO$1027)+1),"")</f>
        <v>0</v>
      </c>
      <c r="AP1696">
        <f>IFERROR(SMALL(AP346:AP1024,ROW()-ROW($AP$1027)+1),"")</f>
        <v>0</v>
      </c>
      <c r="AQ1696">
        <f>IFERROR(SMALL(AQ346:AQ1024,ROW()-ROW($AQ$1027)+1),"")</f>
        <v>0</v>
      </c>
      <c r="AR1696">
        <f>IFERROR(SMALL(AR346:AR1024,ROW()-ROW($AR$1027)+1),"")</f>
        <v>0</v>
      </c>
      <c r="AS1696">
        <f>IFERROR(SMALL(AS346:AS1024,ROW()-ROW($AS$1027)+1),"")</f>
        <v>0</v>
      </c>
      <c r="AT1696">
        <f>IFERROR(SMALL(AT346:AT1024,ROW()-ROW($AT$1027)+1),"")</f>
        <v>0</v>
      </c>
      <c r="AU1696">
        <f>IFERROR(SMALL(AU346:AU1024,ROW()-ROW($AU$1027)+1),"")</f>
        <v>0</v>
      </c>
      <c r="AV1696">
        <f>IFERROR(SMALL(AV346:AV1024,ROW()-ROW($AV$1027)+1),"")</f>
        <v>0</v>
      </c>
      <c r="AW1696">
        <f>IFERROR(SMALL(AW346:AW1024,ROW()-ROW($AW$1027)+1),"")</f>
        <v>0</v>
      </c>
      <c r="AX1696">
        <f>IFERROR(SMALL(AX346:AX1024,ROW()-ROW($AX$1027)+1),"")</f>
        <v>0</v>
      </c>
      <c r="AY1696">
        <f>IFERROR(SMALL(AY346:AY1024,ROW()-ROW($AY$1027)+1),"")</f>
        <v>0</v>
      </c>
      <c r="AZ1696">
        <f>IFERROR(SMALL(AZ346:AZ1024,ROW()-ROW($AZ$1027)+1),"")</f>
        <v>0</v>
      </c>
      <c r="BA1696">
        <f>IFERROR(SMALL(BA346:BA1024,ROW()-ROW($BA$1027)+1),"")</f>
        <v>0</v>
      </c>
      <c r="BB1696">
        <f>IFERROR(SMALL(BB346:BB1024,ROW()-ROW($BB$1027)+1),"")</f>
        <v>0</v>
      </c>
      <c r="BC1696">
        <f>IFERROR(SMALL(BC346:BC1024,ROW()-ROW($BC$1027)+1),"")</f>
        <v>0</v>
      </c>
      <c r="BD1696">
        <f>IFERROR(SMALL(BD346:BD1024,ROW()-ROW($BD$1027)+1),"")</f>
        <v>0</v>
      </c>
      <c r="BE1696">
        <f>IFERROR(SMALL(BE346:BE1024,ROW()-ROW($BE$1027)+1),"")</f>
        <v>0</v>
      </c>
      <c r="BF1696">
        <f>IFERROR(SMALL(BF346:BF1024,ROW()-ROW($BF$1027)+1),"")</f>
        <v>0</v>
      </c>
      <c r="BG1696">
        <f>IFERROR(SMALL(BG346:BG1024,ROW()-ROW($BG$1027)+1),"")</f>
        <v>0</v>
      </c>
      <c r="BH1696">
        <f>IFERROR(SMALL(BH346:BH1024,ROW()-ROW($BH$1027)+1),"")</f>
        <v>0</v>
      </c>
      <c r="BI1696">
        <f>IFERROR(SMALL(BI346:BI1024,ROW()-ROW($BI$1027)+1),"")</f>
        <v>0</v>
      </c>
      <c r="BJ1696">
        <f>IFERROR(SMALL(BJ346:BJ1024,ROW()-ROW($BJ$1027)+1),"")</f>
        <v>0</v>
      </c>
      <c r="BK1696">
        <f>IFERROR(SMALL(BK346:BK1024,ROW()-ROW($BK$1027)+1),"")</f>
        <v>0</v>
      </c>
      <c r="BL1696">
        <f>IFERROR(SMALL(BL346:BL1024,ROW()-ROW($BL$1027)+1),"")</f>
        <v>0</v>
      </c>
      <c r="BM1696">
        <f>IFERROR(SMALL(BM346:BM1024,ROW()-ROW($BM$1027)+1),"")</f>
        <v>0</v>
      </c>
      <c r="BN1696">
        <f>IFERROR(SMALL(BN346:BN1024,ROW()-ROW($BN$1027)+1),"")</f>
        <v>0</v>
      </c>
      <c r="BO1696">
        <f>IFERROR(SMALL(BO346:BO1024,ROW()-ROW($BO$1027)+1),"")</f>
        <v>0</v>
      </c>
      <c r="BP1696">
        <f>IFERROR(SMALL(BP346:BP1024,ROW()-ROW($BP$1027)+1),"")</f>
        <v>0</v>
      </c>
      <c r="BQ1696">
        <f>IFERROR(SMALL(BQ346:BQ1024,ROW()-ROW($BQ$1027)+1),"")</f>
        <v>0</v>
      </c>
      <c r="BR1696">
        <f>IFERROR(SMALL(BR346:BR1024,ROW()-ROW($BR$1027)+1),"")</f>
        <v>0</v>
      </c>
    </row>
    <row r="1697" spans="4:70">
      <c r="E1697">
        <f>IFERROR(SMALL(E346:E1024,ROW()-ROW($E$1027)+1),"")</f>
        <v>0</v>
      </c>
      <c r="F1697">
        <f>IFERROR(SMALL(F346:F1024,ROW()-ROW($F$1027)+1),"")</f>
        <v>0</v>
      </c>
      <c r="G1697">
        <f>IFERROR(SMALL(G346:G1024,ROW()-ROW($G$1027)+1),"")</f>
        <v>0</v>
      </c>
      <c r="H1697">
        <f>IFERROR(SMALL(H346:H1024,ROW()-ROW($H$1027)+1),"")</f>
        <v>0</v>
      </c>
      <c r="I1697">
        <f>IFERROR(SMALL(I346:I1024,ROW()-ROW($I$1027)+1),"")</f>
        <v>0</v>
      </c>
      <c r="J1697">
        <f>IFERROR(SMALL(J346:J1024,ROW()-ROW($J$1027)+1),"")</f>
        <v>0</v>
      </c>
      <c r="K1697">
        <f>IFERROR(SMALL(K346:K1024,ROW()-ROW($K$1027)+1),"")</f>
        <v>0</v>
      </c>
      <c r="L1697">
        <f>IFERROR(SMALL(L346:L1024,ROW()-ROW($L$1027)+1),"")</f>
        <v>0</v>
      </c>
      <c r="M1697">
        <f>IFERROR(SMALL(M346:M1024,ROW()-ROW($M$1027)+1),"")</f>
        <v>0</v>
      </c>
      <c r="N1697">
        <f>IFERROR(SMALL(N346:N1024,ROW()-ROW($N$1027)+1),"")</f>
        <v>0</v>
      </c>
      <c r="O1697">
        <f>IFERROR(SMALL(O346:O1024,ROW()-ROW($O$1027)+1),"")</f>
        <v>0</v>
      </c>
      <c r="P1697">
        <f>IFERROR(SMALL(P346:P1024,ROW()-ROW($P$1027)+1),"")</f>
        <v>0</v>
      </c>
      <c r="Q1697">
        <f>IFERROR(SMALL(Q346:Q1024,ROW()-ROW($Q$1027)+1),"")</f>
        <v>0</v>
      </c>
      <c r="R1697">
        <f>IFERROR(SMALL(R346:R1024,ROW()-ROW($R$1027)+1),"")</f>
        <v>0</v>
      </c>
      <c r="S1697">
        <f>IFERROR(SMALL(S346:S1024,ROW()-ROW($S$1027)+1),"")</f>
        <v>0</v>
      </c>
      <c r="T1697">
        <f>IFERROR(SMALL(T346:T1024,ROW()-ROW($T$1027)+1),"")</f>
        <v>0</v>
      </c>
      <c r="U1697">
        <f>IFERROR(SMALL(U346:U1024,ROW()-ROW($U$1027)+1),"")</f>
        <v>0</v>
      </c>
      <c r="V1697">
        <f>IFERROR(SMALL(V346:V1024,ROW()-ROW($V$1027)+1),"")</f>
        <v>0</v>
      </c>
      <c r="W1697">
        <f>IFERROR(SMALL(W346:W1024,ROW()-ROW($W$1027)+1),"")</f>
        <v>0</v>
      </c>
      <c r="X1697">
        <f>IFERROR(SMALL(X346:X1024,ROW()-ROW($X$1027)+1),"")</f>
        <v>0</v>
      </c>
      <c r="Y1697">
        <f>IFERROR(SMALL(Y346:Y1024,ROW()-ROW($Y$1027)+1),"")</f>
        <v>0</v>
      </c>
      <c r="Z1697">
        <f>IFERROR(SMALL(Z346:Z1024,ROW()-ROW($Z$1027)+1),"")</f>
        <v>0</v>
      </c>
      <c r="AA1697">
        <f>IFERROR(SMALL(AA346:AA1024,ROW()-ROW($AA$1027)+1),"")</f>
        <v>0</v>
      </c>
      <c r="AB1697">
        <f>IFERROR(SMALL(AB346:AB1024,ROW()-ROW($AB$1027)+1),"")</f>
        <v>0</v>
      </c>
      <c r="AC1697">
        <f>IFERROR(SMALL(AC346:AC1024,ROW()-ROW($AC$1027)+1),"")</f>
        <v>0</v>
      </c>
      <c r="AD1697">
        <f>IFERROR(SMALL(AD346:AD1024,ROW()-ROW($AD$1027)+1),"")</f>
        <v>0</v>
      </c>
      <c r="AE1697">
        <f>IFERROR(SMALL(AE346:AE1024,ROW()-ROW($AE$1027)+1),"")</f>
        <v>0</v>
      </c>
      <c r="AF1697">
        <f>IFERROR(SMALL(AF346:AF1024,ROW()-ROW($AF$1027)+1),"")</f>
        <v>0</v>
      </c>
      <c r="AG1697">
        <f>IFERROR(SMALL(AG346:AG1024,ROW()-ROW($AG$1027)+1),"")</f>
        <v>0</v>
      </c>
      <c r="AH1697">
        <f>IFERROR(SMALL(AH346:AH1024,ROW()-ROW($AH$1027)+1),"")</f>
        <v>0</v>
      </c>
      <c r="AI1697">
        <f>IFERROR(SMALL(AI346:AI1024,ROW()-ROW($AI$1027)+1),"")</f>
        <v>0</v>
      </c>
      <c r="AJ1697">
        <f>IFERROR(SMALL(AJ346:AJ1024,ROW()-ROW($AJ$1027)+1),"")</f>
        <v>0</v>
      </c>
      <c r="AM1697">
        <f>IFERROR(SMALL(AM346:AM1024,ROW()-ROW($AM$1027)+1),"")</f>
        <v>0</v>
      </c>
      <c r="AN1697">
        <f>IFERROR(SMALL(AN346:AN1024,ROW()-ROW($AN$1027)+1),"")</f>
        <v>0</v>
      </c>
      <c r="AO1697">
        <f>IFERROR(SMALL(AO346:AO1024,ROW()-ROW($AO$1027)+1),"")</f>
        <v>0</v>
      </c>
      <c r="AP1697">
        <f>IFERROR(SMALL(AP346:AP1024,ROW()-ROW($AP$1027)+1),"")</f>
        <v>0</v>
      </c>
      <c r="AQ1697">
        <f>IFERROR(SMALL(AQ346:AQ1024,ROW()-ROW($AQ$1027)+1),"")</f>
        <v>0</v>
      </c>
      <c r="AR1697">
        <f>IFERROR(SMALL(AR346:AR1024,ROW()-ROW($AR$1027)+1),"")</f>
        <v>0</v>
      </c>
      <c r="AS1697">
        <f>IFERROR(SMALL(AS346:AS1024,ROW()-ROW($AS$1027)+1),"")</f>
        <v>0</v>
      </c>
      <c r="AT1697">
        <f>IFERROR(SMALL(AT346:AT1024,ROW()-ROW($AT$1027)+1),"")</f>
        <v>0</v>
      </c>
      <c r="AU1697">
        <f>IFERROR(SMALL(AU346:AU1024,ROW()-ROW($AU$1027)+1),"")</f>
        <v>0</v>
      </c>
      <c r="AV1697">
        <f>IFERROR(SMALL(AV346:AV1024,ROW()-ROW($AV$1027)+1),"")</f>
        <v>0</v>
      </c>
      <c r="AW1697">
        <f>IFERROR(SMALL(AW346:AW1024,ROW()-ROW($AW$1027)+1),"")</f>
        <v>0</v>
      </c>
      <c r="AX1697">
        <f>IFERROR(SMALL(AX346:AX1024,ROW()-ROW($AX$1027)+1),"")</f>
        <v>0</v>
      </c>
      <c r="AY1697">
        <f>IFERROR(SMALL(AY346:AY1024,ROW()-ROW($AY$1027)+1),"")</f>
        <v>0</v>
      </c>
      <c r="AZ1697">
        <f>IFERROR(SMALL(AZ346:AZ1024,ROW()-ROW($AZ$1027)+1),"")</f>
        <v>0</v>
      </c>
      <c r="BA1697">
        <f>IFERROR(SMALL(BA346:BA1024,ROW()-ROW($BA$1027)+1),"")</f>
        <v>0</v>
      </c>
      <c r="BB1697">
        <f>IFERROR(SMALL(BB346:BB1024,ROW()-ROW($BB$1027)+1),"")</f>
        <v>0</v>
      </c>
      <c r="BC1697">
        <f>IFERROR(SMALL(BC346:BC1024,ROW()-ROW($BC$1027)+1),"")</f>
        <v>0</v>
      </c>
      <c r="BD1697">
        <f>IFERROR(SMALL(BD346:BD1024,ROW()-ROW($BD$1027)+1),"")</f>
        <v>0</v>
      </c>
      <c r="BE1697">
        <f>IFERROR(SMALL(BE346:BE1024,ROW()-ROW($BE$1027)+1),"")</f>
        <v>0</v>
      </c>
      <c r="BF1697">
        <f>IFERROR(SMALL(BF346:BF1024,ROW()-ROW($BF$1027)+1),"")</f>
        <v>0</v>
      </c>
      <c r="BG1697">
        <f>IFERROR(SMALL(BG346:BG1024,ROW()-ROW($BG$1027)+1),"")</f>
        <v>0</v>
      </c>
      <c r="BH1697">
        <f>IFERROR(SMALL(BH346:BH1024,ROW()-ROW($BH$1027)+1),"")</f>
        <v>0</v>
      </c>
      <c r="BI1697">
        <f>IFERROR(SMALL(BI346:BI1024,ROW()-ROW($BI$1027)+1),"")</f>
        <v>0</v>
      </c>
      <c r="BJ1697">
        <f>IFERROR(SMALL(BJ346:BJ1024,ROW()-ROW($BJ$1027)+1),"")</f>
        <v>0</v>
      </c>
      <c r="BK1697">
        <f>IFERROR(SMALL(BK346:BK1024,ROW()-ROW($BK$1027)+1),"")</f>
        <v>0</v>
      </c>
      <c r="BL1697">
        <f>IFERROR(SMALL(BL346:BL1024,ROW()-ROW($BL$1027)+1),"")</f>
        <v>0</v>
      </c>
      <c r="BM1697">
        <f>IFERROR(SMALL(BM346:BM1024,ROW()-ROW($BM$1027)+1),"")</f>
        <v>0</v>
      </c>
      <c r="BN1697">
        <f>IFERROR(SMALL(BN346:BN1024,ROW()-ROW($BN$1027)+1),"")</f>
        <v>0</v>
      </c>
      <c r="BO1697">
        <f>IFERROR(SMALL(BO346:BO1024,ROW()-ROW($BO$1027)+1),"")</f>
        <v>0</v>
      </c>
      <c r="BP1697">
        <f>IFERROR(SMALL(BP346:BP1024,ROW()-ROW($BP$1027)+1),"")</f>
        <v>0</v>
      </c>
      <c r="BQ1697">
        <f>IFERROR(SMALL(BQ346:BQ1024,ROW()-ROW($BQ$1027)+1),"")</f>
        <v>0</v>
      </c>
      <c r="BR1697">
        <f>IFERROR(SMALL(BR346:BR1024,ROW()-ROW($BR$1027)+1),"")</f>
        <v>0</v>
      </c>
    </row>
    <row r="1698" spans="4:70">
      <c r="E1698">
        <f>IFERROR(SMALL(E346:E1024,ROW()-ROW($E$1027)+1),"")</f>
        <v>0</v>
      </c>
      <c r="F1698">
        <f>IFERROR(SMALL(F346:F1024,ROW()-ROW($F$1027)+1),"")</f>
        <v>0</v>
      </c>
      <c r="G1698">
        <f>IFERROR(SMALL(G346:G1024,ROW()-ROW($G$1027)+1),"")</f>
        <v>0</v>
      </c>
      <c r="H1698">
        <f>IFERROR(SMALL(H346:H1024,ROW()-ROW($H$1027)+1),"")</f>
        <v>0</v>
      </c>
      <c r="I1698">
        <f>IFERROR(SMALL(I346:I1024,ROW()-ROW($I$1027)+1),"")</f>
        <v>0</v>
      </c>
      <c r="J1698">
        <f>IFERROR(SMALL(J346:J1024,ROW()-ROW($J$1027)+1),"")</f>
        <v>0</v>
      </c>
      <c r="K1698">
        <f>IFERROR(SMALL(K346:K1024,ROW()-ROW($K$1027)+1),"")</f>
        <v>0</v>
      </c>
      <c r="L1698">
        <f>IFERROR(SMALL(L346:L1024,ROW()-ROW($L$1027)+1),"")</f>
        <v>0</v>
      </c>
      <c r="M1698">
        <f>IFERROR(SMALL(M346:M1024,ROW()-ROW($M$1027)+1),"")</f>
        <v>0</v>
      </c>
      <c r="N1698">
        <f>IFERROR(SMALL(N346:N1024,ROW()-ROW($N$1027)+1),"")</f>
        <v>0</v>
      </c>
      <c r="O1698">
        <f>IFERROR(SMALL(O346:O1024,ROW()-ROW($O$1027)+1),"")</f>
        <v>0</v>
      </c>
      <c r="P1698">
        <f>IFERROR(SMALL(P346:P1024,ROW()-ROW($P$1027)+1),"")</f>
        <v>0</v>
      </c>
      <c r="Q1698">
        <f>IFERROR(SMALL(Q346:Q1024,ROW()-ROW($Q$1027)+1),"")</f>
        <v>0</v>
      </c>
      <c r="R1698">
        <f>IFERROR(SMALL(R346:R1024,ROW()-ROW($R$1027)+1),"")</f>
        <v>0</v>
      </c>
      <c r="S1698">
        <f>IFERROR(SMALL(S346:S1024,ROW()-ROW($S$1027)+1),"")</f>
        <v>0</v>
      </c>
      <c r="T1698">
        <f>IFERROR(SMALL(T346:T1024,ROW()-ROW($T$1027)+1),"")</f>
        <v>0</v>
      </c>
      <c r="U1698">
        <f>IFERROR(SMALL(U346:U1024,ROW()-ROW($U$1027)+1),"")</f>
        <v>0</v>
      </c>
      <c r="V1698">
        <f>IFERROR(SMALL(V346:V1024,ROW()-ROW($V$1027)+1),"")</f>
        <v>0</v>
      </c>
      <c r="W1698">
        <f>IFERROR(SMALL(W346:W1024,ROW()-ROW($W$1027)+1),"")</f>
        <v>0</v>
      </c>
      <c r="X1698">
        <f>IFERROR(SMALL(X346:X1024,ROW()-ROW($X$1027)+1),"")</f>
        <v>0</v>
      </c>
      <c r="Y1698">
        <f>IFERROR(SMALL(Y346:Y1024,ROW()-ROW($Y$1027)+1),"")</f>
        <v>0</v>
      </c>
      <c r="Z1698">
        <f>IFERROR(SMALL(Z346:Z1024,ROW()-ROW($Z$1027)+1),"")</f>
        <v>0</v>
      </c>
      <c r="AA1698">
        <f>IFERROR(SMALL(AA346:AA1024,ROW()-ROW($AA$1027)+1),"")</f>
        <v>0</v>
      </c>
      <c r="AB1698">
        <f>IFERROR(SMALL(AB346:AB1024,ROW()-ROW($AB$1027)+1),"")</f>
        <v>0</v>
      </c>
      <c r="AC1698">
        <f>IFERROR(SMALL(AC346:AC1024,ROW()-ROW($AC$1027)+1),"")</f>
        <v>0</v>
      </c>
      <c r="AD1698">
        <f>IFERROR(SMALL(AD346:AD1024,ROW()-ROW($AD$1027)+1),"")</f>
        <v>0</v>
      </c>
      <c r="AE1698">
        <f>IFERROR(SMALL(AE346:AE1024,ROW()-ROW($AE$1027)+1),"")</f>
        <v>0</v>
      </c>
      <c r="AF1698">
        <f>IFERROR(SMALL(AF346:AF1024,ROW()-ROW($AF$1027)+1),"")</f>
        <v>0</v>
      </c>
      <c r="AG1698">
        <f>IFERROR(SMALL(AG346:AG1024,ROW()-ROW($AG$1027)+1),"")</f>
        <v>0</v>
      </c>
      <c r="AH1698">
        <f>IFERROR(SMALL(AH346:AH1024,ROW()-ROW($AH$1027)+1),"")</f>
        <v>0</v>
      </c>
      <c r="AI1698">
        <f>IFERROR(SMALL(AI346:AI1024,ROW()-ROW($AI$1027)+1),"")</f>
        <v>0</v>
      </c>
      <c r="AJ1698">
        <f>IFERROR(SMALL(AJ346:AJ1024,ROW()-ROW($AJ$1027)+1),"")</f>
        <v>0</v>
      </c>
      <c r="AM1698">
        <f>IFERROR(SMALL(AM346:AM1024,ROW()-ROW($AM$1027)+1),"")</f>
        <v>0</v>
      </c>
      <c r="AN1698">
        <f>IFERROR(SMALL(AN346:AN1024,ROW()-ROW($AN$1027)+1),"")</f>
        <v>0</v>
      </c>
      <c r="AO1698">
        <f>IFERROR(SMALL(AO346:AO1024,ROW()-ROW($AO$1027)+1),"")</f>
        <v>0</v>
      </c>
      <c r="AP1698">
        <f>IFERROR(SMALL(AP346:AP1024,ROW()-ROW($AP$1027)+1),"")</f>
        <v>0</v>
      </c>
      <c r="AQ1698">
        <f>IFERROR(SMALL(AQ346:AQ1024,ROW()-ROW($AQ$1027)+1),"")</f>
        <v>0</v>
      </c>
      <c r="AR1698">
        <f>IFERROR(SMALL(AR346:AR1024,ROW()-ROW($AR$1027)+1),"")</f>
        <v>0</v>
      </c>
      <c r="AS1698">
        <f>IFERROR(SMALL(AS346:AS1024,ROW()-ROW($AS$1027)+1),"")</f>
        <v>0</v>
      </c>
      <c r="AT1698">
        <f>IFERROR(SMALL(AT346:AT1024,ROW()-ROW($AT$1027)+1),"")</f>
        <v>0</v>
      </c>
      <c r="AU1698">
        <f>IFERROR(SMALL(AU346:AU1024,ROW()-ROW($AU$1027)+1),"")</f>
        <v>0</v>
      </c>
      <c r="AV1698">
        <f>IFERROR(SMALL(AV346:AV1024,ROW()-ROW($AV$1027)+1),"")</f>
        <v>0</v>
      </c>
      <c r="AW1698">
        <f>IFERROR(SMALL(AW346:AW1024,ROW()-ROW($AW$1027)+1),"")</f>
        <v>0</v>
      </c>
      <c r="AX1698">
        <f>IFERROR(SMALL(AX346:AX1024,ROW()-ROW($AX$1027)+1),"")</f>
        <v>0</v>
      </c>
      <c r="AY1698">
        <f>IFERROR(SMALL(AY346:AY1024,ROW()-ROW($AY$1027)+1),"")</f>
        <v>0</v>
      </c>
      <c r="AZ1698">
        <f>IFERROR(SMALL(AZ346:AZ1024,ROW()-ROW($AZ$1027)+1),"")</f>
        <v>0</v>
      </c>
      <c r="BA1698">
        <f>IFERROR(SMALL(BA346:BA1024,ROW()-ROW($BA$1027)+1),"")</f>
        <v>0</v>
      </c>
      <c r="BB1698">
        <f>IFERROR(SMALL(BB346:BB1024,ROW()-ROW($BB$1027)+1),"")</f>
        <v>0</v>
      </c>
      <c r="BC1698">
        <f>IFERROR(SMALL(BC346:BC1024,ROW()-ROW($BC$1027)+1),"")</f>
        <v>0</v>
      </c>
      <c r="BD1698">
        <f>IFERROR(SMALL(BD346:BD1024,ROW()-ROW($BD$1027)+1),"")</f>
        <v>0</v>
      </c>
      <c r="BE1698">
        <f>IFERROR(SMALL(BE346:BE1024,ROW()-ROW($BE$1027)+1),"")</f>
        <v>0</v>
      </c>
      <c r="BF1698">
        <f>IFERROR(SMALL(BF346:BF1024,ROW()-ROW($BF$1027)+1),"")</f>
        <v>0</v>
      </c>
      <c r="BG1698">
        <f>IFERROR(SMALL(BG346:BG1024,ROW()-ROW($BG$1027)+1),"")</f>
        <v>0</v>
      </c>
      <c r="BH1698">
        <f>IFERROR(SMALL(BH346:BH1024,ROW()-ROW($BH$1027)+1),"")</f>
        <v>0</v>
      </c>
      <c r="BI1698">
        <f>IFERROR(SMALL(BI346:BI1024,ROW()-ROW($BI$1027)+1),"")</f>
        <v>0</v>
      </c>
      <c r="BJ1698">
        <f>IFERROR(SMALL(BJ346:BJ1024,ROW()-ROW($BJ$1027)+1),"")</f>
        <v>0</v>
      </c>
      <c r="BK1698">
        <f>IFERROR(SMALL(BK346:BK1024,ROW()-ROW($BK$1027)+1),"")</f>
        <v>0</v>
      </c>
      <c r="BL1698">
        <f>IFERROR(SMALL(BL346:BL1024,ROW()-ROW($BL$1027)+1),"")</f>
        <v>0</v>
      </c>
      <c r="BM1698">
        <f>IFERROR(SMALL(BM346:BM1024,ROW()-ROW($BM$1027)+1),"")</f>
        <v>0</v>
      </c>
      <c r="BN1698">
        <f>IFERROR(SMALL(BN346:BN1024,ROW()-ROW($BN$1027)+1),"")</f>
        <v>0</v>
      </c>
      <c r="BO1698">
        <f>IFERROR(SMALL(BO346:BO1024,ROW()-ROW($BO$1027)+1),"")</f>
        <v>0</v>
      </c>
      <c r="BP1698">
        <f>IFERROR(SMALL(BP346:BP1024,ROW()-ROW($BP$1027)+1),"")</f>
        <v>0</v>
      </c>
      <c r="BQ1698">
        <f>IFERROR(SMALL(BQ346:BQ1024,ROW()-ROW($BQ$1027)+1),"")</f>
        <v>0</v>
      </c>
      <c r="BR1698">
        <f>IFERROR(SMALL(BR346:BR1024,ROW()-ROW($BR$1027)+1),"")</f>
        <v>0</v>
      </c>
    </row>
    <row r="1699" spans="4:70">
      <c r="E1699">
        <f>IFERROR(SMALL(E346:E1024,ROW()-ROW($E$1027)+1),"")</f>
        <v>0</v>
      </c>
      <c r="F1699">
        <f>IFERROR(SMALL(F346:F1024,ROW()-ROW($F$1027)+1),"")</f>
        <v>0</v>
      </c>
      <c r="G1699">
        <f>IFERROR(SMALL(G346:G1024,ROW()-ROW($G$1027)+1),"")</f>
        <v>0</v>
      </c>
      <c r="H1699">
        <f>IFERROR(SMALL(H346:H1024,ROW()-ROW($H$1027)+1),"")</f>
        <v>0</v>
      </c>
      <c r="I1699">
        <f>IFERROR(SMALL(I346:I1024,ROW()-ROW($I$1027)+1),"")</f>
        <v>0</v>
      </c>
      <c r="J1699">
        <f>IFERROR(SMALL(J346:J1024,ROW()-ROW($J$1027)+1),"")</f>
        <v>0</v>
      </c>
      <c r="K1699">
        <f>IFERROR(SMALL(K346:K1024,ROW()-ROW($K$1027)+1),"")</f>
        <v>0</v>
      </c>
      <c r="L1699">
        <f>IFERROR(SMALL(L346:L1024,ROW()-ROW($L$1027)+1),"")</f>
        <v>0</v>
      </c>
      <c r="M1699">
        <f>IFERROR(SMALL(M346:M1024,ROW()-ROW($M$1027)+1),"")</f>
        <v>0</v>
      </c>
      <c r="N1699">
        <f>IFERROR(SMALL(N346:N1024,ROW()-ROW($N$1027)+1),"")</f>
        <v>0</v>
      </c>
      <c r="O1699">
        <f>IFERROR(SMALL(O346:O1024,ROW()-ROW($O$1027)+1),"")</f>
        <v>0</v>
      </c>
      <c r="P1699">
        <f>IFERROR(SMALL(P346:P1024,ROW()-ROW($P$1027)+1),"")</f>
        <v>0</v>
      </c>
      <c r="Q1699">
        <f>IFERROR(SMALL(Q346:Q1024,ROW()-ROW($Q$1027)+1),"")</f>
        <v>0</v>
      </c>
      <c r="R1699">
        <f>IFERROR(SMALL(R346:R1024,ROW()-ROW($R$1027)+1),"")</f>
        <v>0</v>
      </c>
      <c r="S1699">
        <f>IFERROR(SMALL(S346:S1024,ROW()-ROW($S$1027)+1),"")</f>
        <v>0</v>
      </c>
      <c r="T1699">
        <f>IFERROR(SMALL(T346:T1024,ROW()-ROW($T$1027)+1),"")</f>
        <v>0</v>
      </c>
      <c r="U1699">
        <f>IFERROR(SMALL(U346:U1024,ROW()-ROW($U$1027)+1),"")</f>
        <v>0</v>
      </c>
      <c r="V1699">
        <f>IFERROR(SMALL(V346:V1024,ROW()-ROW($V$1027)+1),"")</f>
        <v>0</v>
      </c>
      <c r="W1699">
        <f>IFERROR(SMALL(W346:W1024,ROW()-ROW($W$1027)+1),"")</f>
        <v>0</v>
      </c>
      <c r="X1699">
        <f>IFERROR(SMALL(X346:X1024,ROW()-ROW($X$1027)+1),"")</f>
        <v>0</v>
      </c>
      <c r="Y1699">
        <f>IFERROR(SMALL(Y346:Y1024,ROW()-ROW($Y$1027)+1),"")</f>
        <v>0</v>
      </c>
      <c r="Z1699">
        <f>IFERROR(SMALL(Z346:Z1024,ROW()-ROW($Z$1027)+1),"")</f>
        <v>0</v>
      </c>
      <c r="AA1699">
        <f>IFERROR(SMALL(AA346:AA1024,ROW()-ROW($AA$1027)+1),"")</f>
        <v>0</v>
      </c>
      <c r="AB1699">
        <f>IFERROR(SMALL(AB346:AB1024,ROW()-ROW($AB$1027)+1),"")</f>
        <v>0</v>
      </c>
      <c r="AC1699">
        <f>IFERROR(SMALL(AC346:AC1024,ROW()-ROW($AC$1027)+1),"")</f>
        <v>0</v>
      </c>
      <c r="AD1699">
        <f>IFERROR(SMALL(AD346:AD1024,ROW()-ROW($AD$1027)+1),"")</f>
        <v>0</v>
      </c>
      <c r="AE1699">
        <f>IFERROR(SMALL(AE346:AE1024,ROW()-ROW($AE$1027)+1),"")</f>
        <v>0</v>
      </c>
      <c r="AF1699">
        <f>IFERROR(SMALL(AF346:AF1024,ROW()-ROW($AF$1027)+1),"")</f>
        <v>0</v>
      </c>
      <c r="AG1699">
        <f>IFERROR(SMALL(AG346:AG1024,ROW()-ROW($AG$1027)+1),"")</f>
        <v>0</v>
      </c>
      <c r="AH1699">
        <f>IFERROR(SMALL(AH346:AH1024,ROW()-ROW($AH$1027)+1),"")</f>
        <v>0</v>
      </c>
      <c r="AI1699">
        <f>IFERROR(SMALL(AI346:AI1024,ROW()-ROW($AI$1027)+1),"")</f>
        <v>0</v>
      </c>
      <c r="AJ1699">
        <f>IFERROR(SMALL(AJ346:AJ1024,ROW()-ROW($AJ$1027)+1),"")</f>
        <v>0</v>
      </c>
      <c r="AM1699">
        <f>IFERROR(SMALL(AM346:AM1024,ROW()-ROW($AM$1027)+1),"")</f>
        <v>0</v>
      </c>
      <c r="AN1699">
        <f>IFERROR(SMALL(AN346:AN1024,ROW()-ROW($AN$1027)+1),"")</f>
        <v>0</v>
      </c>
      <c r="AO1699">
        <f>IFERROR(SMALL(AO346:AO1024,ROW()-ROW($AO$1027)+1),"")</f>
        <v>0</v>
      </c>
      <c r="AP1699">
        <f>IFERROR(SMALL(AP346:AP1024,ROW()-ROW($AP$1027)+1),"")</f>
        <v>0</v>
      </c>
      <c r="AQ1699">
        <f>IFERROR(SMALL(AQ346:AQ1024,ROW()-ROW($AQ$1027)+1),"")</f>
        <v>0</v>
      </c>
      <c r="AR1699">
        <f>IFERROR(SMALL(AR346:AR1024,ROW()-ROW($AR$1027)+1),"")</f>
        <v>0</v>
      </c>
      <c r="AS1699">
        <f>IFERROR(SMALL(AS346:AS1024,ROW()-ROW($AS$1027)+1),"")</f>
        <v>0</v>
      </c>
      <c r="AT1699">
        <f>IFERROR(SMALL(AT346:AT1024,ROW()-ROW($AT$1027)+1),"")</f>
        <v>0</v>
      </c>
      <c r="AU1699">
        <f>IFERROR(SMALL(AU346:AU1024,ROW()-ROW($AU$1027)+1),"")</f>
        <v>0</v>
      </c>
      <c r="AV1699">
        <f>IFERROR(SMALL(AV346:AV1024,ROW()-ROW($AV$1027)+1),"")</f>
        <v>0</v>
      </c>
      <c r="AW1699">
        <f>IFERROR(SMALL(AW346:AW1024,ROW()-ROW($AW$1027)+1),"")</f>
        <v>0</v>
      </c>
      <c r="AX1699">
        <f>IFERROR(SMALL(AX346:AX1024,ROW()-ROW($AX$1027)+1),"")</f>
        <v>0</v>
      </c>
      <c r="AY1699">
        <f>IFERROR(SMALL(AY346:AY1024,ROW()-ROW($AY$1027)+1),"")</f>
        <v>0</v>
      </c>
      <c r="AZ1699">
        <f>IFERROR(SMALL(AZ346:AZ1024,ROW()-ROW($AZ$1027)+1),"")</f>
        <v>0</v>
      </c>
      <c r="BA1699">
        <f>IFERROR(SMALL(BA346:BA1024,ROW()-ROW($BA$1027)+1),"")</f>
        <v>0</v>
      </c>
      <c r="BB1699">
        <f>IFERROR(SMALL(BB346:BB1024,ROW()-ROW($BB$1027)+1),"")</f>
        <v>0</v>
      </c>
      <c r="BC1699">
        <f>IFERROR(SMALL(BC346:BC1024,ROW()-ROW($BC$1027)+1),"")</f>
        <v>0</v>
      </c>
      <c r="BD1699">
        <f>IFERROR(SMALL(BD346:BD1024,ROW()-ROW($BD$1027)+1),"")</f>
        <v>0</v>
      </c>
      <c r="BE1699">
        <f>IFERROR(SMALL(BE346:BE1024,ROW()-ROW($BE$1027)+1),"")</f>
        <v>0</v>
      </c>
      <c r="BF1699">
        <f>IFERROR(SMALL(BF346:BF1024,ROW()-ROW($BF$1027)+1),"")</f>
        <v>0</v>
      </c>
      <c r="BG1699">
        <f>IFERROR(SMALL(BG346:BG1024,ROW()-ROW($BG$1027)+1),"")</f>
        <v>0</v>
      </c>
      <c r="BH1699">
        <f>IFERROR(SMALL(BH346:BH1024,ROW()-ROW($BH$1027)+1),"")</f>
        <v>0</v>
      </c>
      <c r="BI1699">
        <f>IFERROR(SMALL(BI346:BI1024,ROW()-ROW($BI$1027)+1),"")</f>
        <v>0</v>
      </c>
      <c r="BJ1699">
        <f>IFERROR(SMALL(BJ346:BJ1024,ROW()-ROW($BJ$1027)+1),"")</f>
        <v>0</v>
      </c>
      <c r="BK1699">
        <f>IFERROR(SMALL(BK346:BK1024,ROW()-ROW($BK$1027)+1),"")</f>
        <v>0</v>
      </c>
      <c r="BL1699">
        <f>IFERROR(SMALL(BL346:BL1024,ROW()-ROW($BL$1027)+1),"")</f>
        <v>0</v>
      </c>
      <c r="BM1699">
        <f>IFERROR(SMALL(BM346:BM1024,ROW()-ROW($BM$1027)+1),"")</f>
        <v>0</v>
      </c>
      <c r="BN1699">
        <f>IFERROR(SMALL(BN346:BN1024,ROW()-ROW($BN$1027)+1),"")</f>
        <v>0</v>
      </c>
      <c r="BO1699">
        <f>IFERROR(SMALL(BO346:BO1024,ROW()-ROW($BO$1027)+1),"")</f>
        <v>0</v>
      </c>
      <c r="BP1699">
        <f>IFERROR(SMALL(BP346:BP1024,ROW()-ROW($BP$1027)+1),"")</f>
        <v>0</v>
      </c>
      <c r="BQ1699">
        <f>IFERROR(SMALL(BQ346:BQ1024,ROW()-ROW($BQ$1027)+1),"")</f>
        <v>0</v>
      </c>
      <c r="BR1699">
        <f>IFERROR(SMALL(BR346:BR1024,ROW()-ROW($BR$1027)+1),"")</f>
        <v>0</v>
      </c>
    </row>
    <row r="1700" spans="4:70">
      <c r="E1700">
        <f>IFERROR(SMALL(E346:E1024,ROW()-ROW($E$1027)+1),"")</f>
        <v>0</v>
      </c>
      <c r="F1700">
        <f>IFERROR(SMALL(F346:F1024,ROW()-ROW($F$1027)+1),"")</f>
        <v>0</v>
      </c>
      <c r="G1700">
        <f>IFERROR(SMALL(G346:G1024,ROW()-ROW($G$1027)+1),"")</f>
        <v>0</v>
      </c>
      <c r="H1700">
        <f>IFERROR(SMALL(H346:H1024,ROW()-ROW($H$1027)+1),"")</f>
        <v>0</v>
      </c>
      <c r="I1700">
        <f>IFERROR(SMALL(I346:I1024,ROW()-ROW($I$1027)+1),"")</f>
        <v>0</v>
      </c>
      <c r="J1700">
        <f>IFERROR(SMALL(J346:J1024,ROW()-ROW($J$1027)+1),"")</f>
        <v>0</v>
      </c>
      <c r="K1700">
        <f>IFERROR(SMALL(K346:K1024,ROW()-ROW($K$1027)+1),"")</f>
        <v>0</v>
      </c>
      <c r="L1700">
        <f>IFERROR(SMALL(L346:L1024,ROW()-ROW($L$1027)+1),"")</f>
        <v>0</v>
      </c>
      <c r="M1700">
        <f>IFERROR(SMALL(M346:M1024,ROW()-ROW($M$1027)+1),"")</f>
        <v>0</v>
      </c>
      <c r="N1700">
        <f>IFERROR(SMALL(N346:N1024,ROW()-ROW($N$1027)+1),"")</f>
        <v>0</v>
      </c>
      <c r="O1700">
        <f>IFERROR(SMALL(O346:O1024,ROW()-ROW($O$1027)+1),"")</f>
        <v>0</v>
      </c>
      <c r="P1700">
        <f>IFERROR(SMALL(P346:P1024,ROW()-ROW($P$1027)+1),"")</f>
        <v>0</v>
      </c>
      <c r="Q1700">
        <f>IFERROR(SMALL(Q346:Q1024,ROW()-ROW($Q$1027)+1),"")</f>
        <v>0</v>
      </c>
      <c r="R1700">
        <f>IFERROR(SMALL(R346:R1024,ROW()-ROW($R$1027)+1),"")</f>
        <v>0</v>
      </c>
      <c r="S1700">
        <f>IFERROR(SMALL(S346:S1024,ROW()-ROW($S$1027)+1),"")</f>
        <v>0</v>
      </c>
      <c r="T1700">
        <f>IFERROR(SMALL(T346:T1024,ROW()-ROW($T$1027)+1),"")</f>
        <v>0</v>
      </c>
      <c r="U1700">
        <f>IFERROR(SMALL(U346:U1024,ROW()-ROW($U$1027)+1),"")</f>
        <v>0</v>
      </c>
      <c r="V1700">
        <f>IFERROR(SMALL(V346:V1024,ROW()-ROW($V$1027)+1),"")</f>
        <v>0</v>
      </c>
      <c r="W1700">
        <f>IFERROR(SMALL(W346:W1024,ROW()-ROW($W$1027)+1),"")</f>
        <v>0</v>
      </c>
      <c r="X1700">
        <f>IFERROR(SMALL(X346:X1024,ROW()-ROW($X$1027)+1),"")</f>
        <v>0</v>
      </c>
      <c r="Y1700">
        <f>IFERROR(SMALL(Y346:Y1024,ROW()-ROW($Y$1027)+1),"")</f>
        <v>0</v>
      </c>
      <c r="Z1700">
        <f>IFERROR(SMALL(Z346:Z1024,ROW()-ROW($Z$1027)+1),"")</f>
        <v>0</v>
      </c>
      <c r="AA1700">
        <f>IFERROR(SMALL(AA346:AA1024,ROW()-ROW($AA$1027)+1),"")</f>
        <v>0</v>
      </c>
      <c r="AB1700">
        <f>IFERROR(SMALL(AB346:AB1024,ROW()-ROW($AB$1027)+1),"")</f>
        <v>0</v>
      </c>
      <c r="AC1700">
        <f>IFERROR(SMALL(AC346:AC1024,ROW()-ROW($AC$1027)+1),"")</f>
        <v>0</v>
      </c>
      <c r="AD1700">
        <f>IFERROR(SMALL(AD346:AD1024,ROW()-ROW($AD$1027)+1),"")</f>
        <v>0</v>
      </c>
      <c r="AE1700">
        <f>IFERROR(SMALL(AE346:AE1024,ROW()-ROW($AE$1027)+1),"")</f>
        <v>0</v>
      </c>
      <c r="AF1700">
        <f>IFERROR(SMALL(AF346:AF1024,ROW()-ROW($AF$1027)+1),"")</f>
        <v>0</v>
      </c>
      <c r="AG1700">
        <f>IFERROR(SMALL(AG346:AG1024,ROW()-ROW($AG$1027)+1),"")</f>
        <v>0</v>
      </c>
      <c r="AH1700">
        <f>IFERROR(SMALL(AH346:AH1024,ROW()-ROW($AH$1027)+1),"")</f>
        <v>0</v>
      </c>
      <c r="AI1700">
        <f>IFERROR(SMALL(AI346:AI1024,ROW()-ROW($AI$1027)+1),"")</f>
        <v>0</v>
      </c>
      <c r="AJ1700">
        <f>IFERROR(SMALL(AJ346:AJ1024,ROW()-ROW($AJ$1027)+1),"")</f>
        <v>0</v>
      </c>
      <c r="AM1700">
        <f>IFERROR(SMALL(AM346:AM1024,ROW()-ROW($AM$1027)+1),"")</f>
        <v>0</v>
      </c>
      <c r="AN1700">
        <f>IFERROR(SMALL(AN346:AN1024,ROW()-ROW($AN$1027)+1),"")</f>
        <v>0</v>
      </c>
      <c r="AO1700">
        <f>IFERROR(SMALL(AO346:AO1024,ROW()-ROW($AO$1027)+1),"")</f>
        <v>0</v>
      </c>
      <c r="AP1700">
        <f>IFERROR(SMALL(AP346:AP1024,ROW()-ROW($AP$1027)+1),"")</f>
        <v>0</v>
      </c>
      <c r="AQ1700">
        <f>IFERROR(SMALL(AQ346:AQ1024,ROW()-ROW($AQ$1027)+1),"")</f>
        <v>0</v>
      </c>
      <c r="AR1700">
        <f>IFERROR(SMALL(AR346:AR1024,ROW()-ROW($AR$1027)+1),"")</f>
        <v>0</v>
      </c>
      <c r="AS1700">
        <f>IFERROR(SMALL(AS346:AS1024,ROW()-ROW($AS$1027)+1),"")</f>
        <v>0</v>
      </c>
      <c r="AT1700">
        <f>IFERROR(SMALL(AT346:AT1024,ROW()-ROW($AT$1027)+1),"")</f>
        <v>0</v>
      </c>
      <c r="AU1700">
        <f>IFERROR(SMALL(AU346:AU1024,ROW()-ROW($AU$1027)+1),"")</f>
        <v>0</v>
      </c>
      <c r="AV1700">
        <f>IFERROR(SMALL(AV346:AV1024,ROW()-ROW($AV$1027)+1),"")</f>
        <v>0</v>
      </c>
      <c r="AW1700">
        <f>IFERROR(SMALL(AW346:AW1024,ROW()-ROW($AW$1027)+1),"")</f>
        <v>0</v>
      </c>
      <c r="AX1700">
        <f>IFERROR(SMALL(AX346:AX1024,ROW()-ROW($AX$1027)+1),"")</f>
        <v>0</v>
      </c>
      <c r="AY1700">
        <f>IFERROR(SMALL(AY346:AY1024,ROW()-ROW($AY$1027)+1),"")</f>
        <v>0</v>
      </c>
      <c r="AZ1700">
        <f>IFERROR(SMALL(AZ346:AZ1024,ROW()-ROW($AZ$1027)+1),"")</f>
        <v>0</v>
      </c>
      <c r="BA1700">
        <f>IFERROR(SMALL(BA346:BA1024,ROW()-ROW($BA$1027)+1),"")</f>
        <v>0</v>
      </c>
      <c r="BB1700">
        <f>IFERROR(SMALL(BB346:BB1024,ROW()-ROW($BB$1027)+1),"")</f>
        <v>0</v>
      </c>
      <c r="BC1700">
        <f>IFERROR(SMALL(BC346:BC1024,ROW()-ROW($BC$1027)+1),"")</f>
        <v>0</v>
      </c>
      <c r="BD1700">
        <f>IFERROR(SMALL(BD346:BD1024,ROW()-ROW($BD$1027)+1),"")</f>
        <v>0</v>
      </c>
      <c r="BE1700">
        <f>IFERROR(SMALL(BE346:BE1024,ROW()-ROW($BE$1027)+1),"")</f>
        <v>0</v>
      </c>
      <c r="BF1700">
        <f>IFERROR(SMALL(BF346:BF1024,ROW()-ROW($BF$1027)+1),"")</f>
        <v>0</v>
      </c>
      <c r="BG1700">
        <f>IFERROR(SMALL(BG346:BG1024,ROW()-ROW($BG$1027)+1),"")</f>
        <v>0</v>
      </c>
      <c r="BH1700">
        <f>IFERROR(SMALL(BH346:BH1024,ROW()-ROW($BH$1027)+1),"")</f>
        <v>0</v>
      </c>
      <c r="BI1700">
        <f>IFERROR(SMALL(BI346:BI1024,ROW()-ROW($BI$1027)+1),"")</f>
        <v>0</v>
      </c>
      <c r="BJ1700">
        <f>IFERROR(SMALL(BJ346:BJ1024,ROW()-ROW($BJ$1027)+1),"")</f>
        <v>0</v>
      </c>
      <c r="BK1700">
        <f>IFERROR(SMALL(BK346:BK1024,ROW()-ROW($BK$1027)+1),"")</f>
        <v>0</v>
      </c>
      <c r="BL1700">
        <f>IFERROR(SMALL(BL346:BL1024,ROW()-ROW($BL$1027)+1),"")</f>
        <v>0</v>
      </c>
      <c r="BM1700">
        <f>IFERROR(SMALL(BM346:BM1024,ROW()-ROW($BM$1027)+1),"")</f>
        <v>0</v>
      </c>
      <c r="BN1700">
        <f>IFERROR(SMALL(BN346:BN1024,ROW()-ROW($BN$1027)+1),"")</f>
        <v>0</v>
      </c>
      <c r="BO1700">
        <f>IFERROR(SMALL(BO346:BO1024,ROW()-ROW($BO$1027)+1),"")</f>
        <v>0</v>
      </c>
      <c r="BP1700">
        <f>IFERROR(SMALL(BP346:BP1024,ROW()-ROW($BP$1027)+1),"")</f>
        <v>0</v>
      </c>
      <c r="BQ1700">
        <f>IFERROR(SMALL(BQ346:BQ1024,ROW()-ROW($BQ$1027)+1),"")</f>
        <v>0</v>
      </c>
      <c r="BR1700">
        <f>IFERROR(SMALL(BR346:BR1024,ROW()-ROW($BR$1027)+1),"")</f>
        <v>0</v>
      </c>
    </row>
    <row r="1701" spans="4:70">
      <c r="E1701">
        <f>IFERROR(SMALL(E346:E1024,ROW()-ROW($E$1027)+1),"")</f>
        <v>0</v>
      </c>
      <c r="F1701">
        <f>IFERROR(SMALL(F346:F1024,ROW()-ROW($F$1027)+1),"")</f>
        <v>0</v>
      </c>
      <c r="G1701">
        <f>IFERROR(SMALL(G346:G1024,ROW()-ROW($G$1027)+1),"")</f>
        <v>0</v>
      </c>
      <c r="H1701">
        <f>IFERROR(SMALL(H346:H1024,ROW()-ROW($H$1027)+1),"")</f>
        <v>0</v>
      </c>
      <c r="I1701">
        <f>IFERROR(SMALL(I346:I1024,ROW()-ROW($I$1027)+1),"")</f>
        <v>0</v>
      </c>
      <c r="J1701">
        <f>IFERROR(SMALL(J346:J1024,ROW()-ROW($J$1027)+1),"")</f>
        <v>0</v>
      </c>
      <c r="K1701">
        <f>IFERROR(SMALL(K346:K1024,ROW()-ROW($K$1027)+1),"")</f>
        <v>0</v>
      </c>
      <c r="L1701">
        <f>IFERROR(SMALL(L346:L1024,ROW()-ROW($L$1027)+1),"")</f>
        <v>0</v>
      </c>
      <c r="M1701">
        <f>IFERROR(SMALL(M346:M1024,ROW()-ROW($M$1027)+1),"")</f>
        <v>0</v>
      </c>
      <c r="N1701">
        <f>IFERROR(SMALL(N346:N1024,ROW()-ROW($N$1027)+1),"")</f>
        <v>0</v>
      </c>
      <c r="O1701">
        <f>IFERROR(SMALL(O346:O1024,ROW()-ROW($O$1027)+1),"")</f>
        <v>0</v>
      </c>
      <c r="P1701">
        <f>IFERROR(SMALL(P346:P1024,ROW()-ROW($P$1027)+1),"")</f>
        <v>0</v>
      </c>
      <c r="Q1701">
        <f>IFERROR(SMALL(Q346:Q1024,ROW()-ROW($Q$1027)+1),"")</f>
        <v>0</v>
      </c>
      <c r="R1701">
        <f>IFERROR(SMALL(R346:R1024,ROW()-ROW($R$1027)+1),"")</f>
        <v>0</v>
      </c>
      <c r="S1701">
        <f>IFERROR(SMALL(S346:S1024,ROW()-ROW($S$1027)+1),"")</f>
        <v>0</v>
      </c>
      <c r="T1701">
        <f>IFERROR(SMALL(T346:T1024,ROW()-ROW($T$1027)+1),"")</f>
        <v>0</v>
      </c>
      <c r="U1701">
        <f>IFERROR(SMALL(U346:U1024,ROW()-ROW($U$1027)+1),"")</f>
        <v>0</v>
      </c>
      <c r="V1701">
        <f>IFERROR(SMALL(V346:V1024,ROW()-ROW($V$1027)+1),"")</f>
        <v>0</v>
      </c>
      <c r="W1701">
        <f>IFERROR(SMALL(W346:W1024,ROW()-ROW($W$1027)+1),"")</f>
        <v>0</v>
      </c>
      <c r="X1701">
        <f>IFERROR(SMALL(X346:X1024,ROW()-ROW($X$1027)+1),"")</f>
        <v>0</v>
      </c>
      <c r="Y1701">
        <f>IFERROR(SMALL(Y346:Y1024,ROW()-ROW($Y$1027)+1),"")</f>
        <v>0</v>
      </c>
      <c r="Z1701">
        <f>IFERROR(SMALL(Z346:Z1024,ROW()-ROW($Z$1027)+1),"")</f>
        <v>0</v>
      </c>
      <c r="AA1701">
        <f>IFERROR(SMALL(AA346:AA1024,ROW()-ROW($AA$1027)+1),"")</f>
        <v>0</v>
      </c>
      <c r="AB1701">
        <f>IFERROR(SMALL(AB346:AB1024,ROW()-ROW($AB$1027)+1),"")</f>
        <v>0</v>
      </c>
      <c r="AC1701">
        <f>IFERROR(SMALL(AC346:AC1024,ROW()-ROW($AC$1027)+1),"")</f>
        <v>0</v>
      </c>
      <c r="AD1701">
        <f>IFERROR(SMALL(AD346:AD1024,ROW()-ROW($AD$1027)+1),"")</f>
        <v>0</v>
      </c>
      <c r="AE1701">
        <f>IFERROR(SMALL(AE346:AE1024,ROW()-ROW($AE$1027)+1),"")</f>
        <v>0</v>
      </c>
      <c r="AF1701">
        <f>IFERROR(SMALL(AF346:AF1024,ROW()-ROW($AF$1027)+1),"")</f>
        <v>0</v>
      </c>
      <c r="AG1701">
        <f>IFERROR(SMALL(AG346:AG1024,ROW()-ROW($AG$1027)+1),"")</f>
        <v>0</v>
      </c>
      <c r="AH1701">
        <f>IFERROR(SMALL(AH346:AH1024,ROW()-ROW($AH$1027)+1),"")</f>
        <v>0</v>
      </c>
      <c r="AI1701">
        <f>IFERROR(SMALL(AI346:AI1024,ROW()-ROW($AI$1027)+1),"")</f>
        <v>0</v>
      </c>
      <c r="AJ1701">
        <f>IFERROR(SMALL(AJ346:AJ1024,ROW()-ROW($AJ$1027)+1),"")</f>
        <v>0</v>
      </c>
      <c r="AM1701">
        <f>IFERROR(SMALL(AM346:AM1024,ROW()-ROW($AM$1027)+1),"")</f>
        <v>0</v>
      </c>
      <c r="AN1701">
        <f>IFERROR(SMALL(AN346:AN1024,ROW()-ROW($AN$1027)+1),"")</f>
        <v>0</v>
      </c>
      <c r="AO1701">
        <f>IFERROR(SMALL(AO346:AO1024,ROW()-ROW($AO$1027)+1),"")</f>
        <v>0</v>
      </c>
      <c r="AP1701">
        <f>IFERROR(SMALL(AP346:AP1024,ROW()-ROW($AP$1027)+1),"")</f>
        <v>0</v>
      </c>
      <c r="AQ1701">
        <f>IFERROR(SMALL(AQ346:AQ1024,ROW()-ROW($AQ$1027)+1),"")</f>
        <v>0</v>
      </c>
      <c r="AR1701">
        <f>IFERROR(SMALL(AR346:AR1024,ROW()-ROW($AR$1027)+1),"")</f>
        <v>0</v>
      </c>
      <c r="AS1701">
        <f>IFERROR(SMALL(AS346:AS1024,ROW()-ROW($AS$1027)+1),"")</f>
        <v>0</v>
      </c>
      <c r="AT1701">
        <f>IFERROR(SMALL(AT346:AT1024,ROW()-ROW($AT$1027)+1),"")</f>
        <v>0</v>
      </c>
      <c r="AU1701">
        <f>IFERROR(SMALL(AU346:AU1024,ROW()-ROW($AU$1027)+1),"")</f>
        <v>0</v>
      </c>
      <c r="AV1701">
        <f>IFERROR(SMALL(AV346:AV1024,ROW()-ROW($AV$1027)+1),"")</f>
        <v>0</v>
      </c>
      <c r="AW1701">
        <f>IFERROR(SMALL(AW346:AW1024,ROW()-ROW($AW$1027)+1),"")</f>
        <v>0</v>
      </c>
      <c r="AX1701">
        <f>IFERROR(SMALL(AX346:AX1024,ROW()-ROW($AX$1027)+1),"")</f>
        <v>0</v>
      </c>
      <c r="AY1701">
        <f>IFERROR(SMALL(AY346:AY1024,ROW()-ROW($AY$1027)+1),"")</f>
        <v>0</v>
      </c>
      <c r="AZ1701">
        <f>IFERROR(SMALL(AZ346:AZ1024,ROW()-ROW($AZ$1027)+1),"")</f>
        <v>0</v>
      </c>
      <c r="BA1701">
        <f>IFERROR(SMALL(BA346:BA1024,ROW()-ROW($BA$1027)+1),"")</f>
        <v>0</v>
      </c>
      <c r="BB1701">
        <f>IFERROR(SMALL(BB346:BB1024,ROW()-ROW($BB$1027)+1),"")</f>
        <v>0</v>
      </c>
      <c r="BC1701">
        <f>IFERROR(SMALL(BC346:BC1024,ROW()-ROW($BC$1027)+1),"")</f>
        <v>0</v>
      </c>
      <c r="BD1701">
        <f>IFERROR(SMALL(BD346:BD1024,ROW()-ROW($BD$1027)+1),"")</f>
        <v>0</v>
      </c>
      <c r="BE1701">
        <f>IFERROR(SMALL(BE346:BE1024,ROW()-ROW($BE$1027)+1),"")</f>
        <v>0</v>
      </c>
      <c r="BF1701">
        <f>IFERROR(SMALL(BF346:BF1024,ROW()-ROW($BF$1027)+1),"")</f>
        <v>0</v>
      </c>
      <c r="BG1701">
        <f>IFERROR(SMALL(BG346:BG1024,ROW()-ROW($BG$1027)+1),"")</f>
        <v>0</v>
      </c>
      <c r="BH1701">
        <f>IFERROR(SMALL(BH346:BH1024,ROW()-ROW($BH$1027)+1),"")</f>
        <v>0</v>
      </c>
      <c r="BI1701">
        <f>IFERROR(SMALL(BI346:BI1024,ROW()-ROW($BI$1027)+1),"")</f>
        <v>0</v>
      </c>
      <c r="BJ1701">
        <f>IFERROR(SMALL(BJ346:BJ1024,ROW()-ROW($BJ$1027)+1),"")</f>
        <v>0</v>
      </c>
      <c r="BK1701">
        <f>IFERROR(SMALL(BK346:BK1024,ROW()-ROW($BK$1027)+1),"")</f>
        <v>0</v>
      </c>
      <c r="BL1701">
        <f>IFERROR(SMALL(BL346:BL1024,ROW()-ROW($BL$1027)+1),"")</f>
        <v>0</v>
      </c>
      <c r="BM1701">
        <f>IFERROR(SMALL(BM346:BM1024,ROW()-ROW($BM$1027)+1),"")</f>
        <v>0</v>
      </c>
      <c r="BN1701">
        <f>IFERROR(SMALL(BN346:BN1024,ROW()-ROW($BN$1027)+1),"")</f>
        <v>0</v>
      </c>
      <c r="BO1701">
        <f>IFERROR(SMALL(BO346:BO1024,ROW()-ROW($BO$1027)+1),"")</f>
        <v>0</v>
      </c>
      <c r="BP1701">
        <f>IFERROR(SMALL(BP346:BP1024,ROW()-ROW($BP$1027)+1),"")</f>
        <v>0</v>
      </c>
      <c r="BQ1701">
        <f>IFERROR(SMALL(BQ346:BQ1024,ROW()-ROW($BQ$1027)+1),"")</f>
        <v>0</v>
      </c>
      <c r="BR1701">
        <f>IFERROR(SMALL(BR346:BR1024,ROW()-ROW($BR$1027)+1),"")</f>
        <v>0</v>
      </c>
    </row>
    <row r="1702" spans="4:70">
      <c r="E1702">
        <f>IFERROR(SMALL(E346:E1024,ROW()-ROW($E$1027)+1),"")</f>
        <v>0</v>
      </c>
      <c r="F1702">
        <f>IFERROR(SMALL(F346:F1024,ROW()-ROW($F$1027)+1),"")</f>
        <v>0</v>
      </c>
      <c r="G1702">
        <f>IFERROR(SMALL(G346:G1024,ROW()-ROW($G$1027)+1),"")</f>
        <v>0</v>
      </c>
      <c r="H1702">
        <f>IFERROR(SMALL(H346:H1024,ROW()-ROW($H$1027)+1),"")</f>
        <v>0</v>
      </c>
      <c r="I1702">
        <f>IFERROR(SMALL(I346:I1024,ROW()-ROW($I$1027)+1),"")</f>
        <v>0</v>
      </c>
      <c r="J1702">
        <f>IFERROR(SMALL(J346:J1024,ROW()-ROW($J$1027)+1),"")</f>
        <v>0</v>
      </c>
      <c r="K1702">
        <f>IFERROR(SMALL(K346:K1024,ROW()-ROW($K$1027)+1),"")</f>
        <v>0</v>
      </c>
      <c r="L1702">
        <f>IFERROR(SMALL(L346:L1024,ROW()-ROW($L$1027)+1),"")</f>
        <v>0</v>
      </c>
      <c r="M1702">
        <f>IFERROR(SMALL(M346:M1024,ROW()-ROW($M$1027)+1),"")</f>
        <v>0</v>
      </c>
      <c r="N1702">
        <f>IFERROR(SMALL(N346:N1024,ROW()-ROW($N$1027)+1),"")</f>
        <v>0</v>
      </c>
      <c r="O1702">
        <f>IFERROR(SMALL(O346:O1024,ROW()-ROW($O$1027)+1),"")</f>
        <v>0</v>
      </c>
      <c r="P1702">
        <f>IFERROR(SMALL(P346:P1024,ROW()-ROW($P$1027)+1),"")</f>
        <v>0</v>
      </c>
      <c r="Q1702">
        <f>IFERROR(SMALL(Q346:Q1024,ROW()-ROW($Q$1027)+1),"")</f>
        <v>0</v>
      </c>
      <c r="R1702">
        <f>IFERROR(SMALL(R346:R1024,ROW()-ROW($R$1027)+1),"")</f>
        <v>0</v>
      </c>
      <c r="S1702">
        <f>IFERROR(SMALL(S346:S1024,ROW()-ROW($S$1027)+1),"")</f>
        <v>0</v>
      </c>
      <c r="T1702">
        <f>IFERROR(SMALL(T346:T1024,ROW()-ROW($T$1027)+1),"")</f>
        <v>0</v>
      </c>
      <c r="U1702">
        <f>IFERROR(SMALL(U346:U1024,ROW()-ROW($U$1027)+1),"")</f>
        <v>0</v>
      </c>
      <c r="V1702">
        <f>IFERROR(SMALL(V346:V1024,ROW()-ROW($V$1027)+1),"")</f>
        <v>0</v>
      </c>
      <c r="W1702">
        <f>IFERROR(SMALL(W346:W1024,ROW()-ROW($W$1027)+1),"")</f>
        <v>0</v>
      </c>
      <c r="X1702">
        <f>IFERROR(SMALL(X346:X1024,ROW()-ROW($X$1027)+1),"")</f>
        <v>0</v>
      </c>
      <c r="Y1702">
        <f>IFERROR(SMALL(Y346:Y1024,ROW()-ROW($Y$1027)+1),"")</f>
        <v>0</v>
      </c>
      <c r="Z1702">
        <f>IFERROR(SMALL(Z346:Z1024,ROW()-ROW($Z$1027)+1),"")</f>
        <v>0</v>
      </c>
      <c r="AA1702">
        <f>IFERROR(SMALL(AA346:AA1024,ROW()-ROW($AA$1027)+1),"")</f>
        <v>0</v>
      </c>
      <c r="AB1702">
        <f>IFERROR(SMALL(AB346:AB1024,ROW()-ROW($AB$1027)+1),"")</f>
        <v>0</v>
      </c>
      <c r="AC1702">
        <f>IFERROR(SMALL(AC346:AC1024,ROW()-ROW($AC$1027)+1),"")</f>
        <v>0</v>
      </c>
      <c r="AD1702">
        <f>IFERROR(SMALL(AD346:AD1024,ROW()-ROW($AD$1027)+1),"")</f>
        <v>0</v>
      </c>
      <c r="AE1702">
        <f>IFERROR(SMALL(AE346:AE1024,ROW()-ROW($AE$1027)+1),"")</f>
        <v>0</v>
      </c>
      <c r="AF1702">
        <f>IFERROR(SMALL(AF346:AF1024,ROW()-ROW($AF$1027)+1),"")</f>
        <v>0</v>
      </c>
      <c r="AG1702">
        <f>IFERROR(SMALL(AG346:AG1024,ROW()-ROW($AG$1027)+1),"")</f>
        <v>0</v>
      </c>
      <c r="AH1702">
        <f>IFERROR(SMALL(AH346:AH1024,ROW()-ROW($AH$1027)+1),"")</f>
        <v>0</v>
      </c>
      <c r="AI1702">
        <f>IFERROR(SMALL(AI346:AI1024,ROW()-ROW($AI$1027)+1),"")</f>
        <v>0</v>
      </c>
      <c r="AJ1702">
        <f>IFERROR(SMALL(AJ346:AJ1024,ROW()-ROW($AJ$1027)+1),"")</f>
        <v>0</v>
      </c>
      <c r="AM1702">
        <f>IFERROR(SMALL(AM346:AM1024,ROW()-ROW($AM$1027)+1),"")</f>
        <v>0</v>
      </c>
      <c r="AN1702">
        <f>IFERROR(SMALL(AN346:AN1024,ROW()-ROW($AN$1027)+1),"")</f>
        <v>0</v>
      </c>
      <c r="AO1702">
        <f>IFERROR(SMALL(AO346:AO1024,ROW()-ROW($AO$1027)+1),"")</f>
        <v>0</v>
      </c>
      <c r="AP1702">
        <f>IFERROR(SMALL(AP346:AP1024,ROW()-ROW($AP$1027)+1),"")</f>
        <v>0</v>
      </c>
      <c r="AQ1702">
        <f>IFERROR(SMALL(AQ346:AQ1024,ROW()-ROW($AQ$1027)+1),"")</f>
        <v>0</v>
      </c>
      <c r="AR1702">
        <f>IFERROR(SMALL(AR346:AR1024,ROW()-ROW($AR$1027)+1),"")</f>
        <v>0</v>
      </c>
      <c r="AS1702">
        <f>IFERROR(SMALL(AS346:AS1024,ROW()-ROW($AS$1027)+1),"")</f>
        <v>0</v>
      </c>
      <c r="AT1702">
        <f>IFERROR(SMALL(AT346:AT1024,ROW()-ROW($AT$1027)+1),"")</f>
        <v>0</v>
      </c>
      <c r="AU1702">
        <f>IFERROR(SMALL(AU346:AU1024,ROW()-ROW($AU$1027)+1),"")</f>
        <v>0</v>
      </c>
      <c r="AV1702">
        <f>IFERROR(SMALL(AV346:AV1024,ROW()-ROW($AV$1027)+1),"")</f>
        <v>0</v>
      </c>
      <c r="AW1702">
        <f>IFERROR(SMALL(AW346:AW1024,ROW()-ROW($AW$1027)+1),"")</f>
        <v>0</v>
      </c>
      <c r="AX1702">
        <f>IFERROR(SMALL(AX346:AX1024,ROW()-ROW($AX$1027)+1),"")</f>
        <v>0</v>
      </c>
      <c r="AY1702">
        <f>IFERROR(SMALL(AY346:AY1024,ROW()-ROW($AY$1027)+1),"")</f>
        <v>0</v>
      </c>
      <c r="AZ1702">
        <f>IFERROR(SMALL(AZ346:AZ1024,ROW()-ROW($AZ$1027)+1),"")</f>
        <v>0</v>
      </c>
      <c r="BA1702">
        <f>IFERROR(SMALL(BA346:BA1024,ROW()-ROW($BA$1027)+1),"")</f>
        <v>0</v>
      </c>
      <c r="BB1702">
        <f>IFERROR(SMALL(BB346:BB1024,ROW()-ROW($BB$1027)+1),"")</f>
        <v>0</v>
      </c>
      <c r="BC1702">
        <f>IFERROR(SMALL(BC346:BC1024,ROW()-ROW($BC$1027)+1),"")</f>
        <v>0</v>
      </c>
      <c r="BD1702">
        <f>IFERROR(SMALL(BD346:BD1024,ROW()-ROW($BD$1027)+1),"")</f>
        <v>0</v>
      </c>
      <c r="BE1702">
        <f>IFERROR(SMALL(BE346:BE1024,ROW()-ROW($BE$1027)+1),"")</f>
        <v>0</v>
      </c>
      <c r="BF1702">
        <f>IFERROR(SMALL(BF346:BF1024,ROW()-ROW($BF$1027)+1),"")</f>
        <v>0</v>
      </c>
      <c r="BG1702">
        <f>IFERROR(SMALL(BG346:BG1024,ROW()-ROW($BG$1027)+1),"")</f>
        <v>0</v>
      </c>
      <c r="BH1702">
        <f>IFERROR(SMALL(BH346:BH1024,ROW()-ROW($BH$1027)+1),"")</f>
        <v>0</v>
      </c>
      <c r="BI1702">
        <f>IFERROR(SMALL(BI346:BI1024,ROW()-ROW($BI$1027)+1),"")</f>
        <v>0</v>
      </c>
      <c r="BJ1702">
        <f>IFERROR(SMALL(BJ346:BJ1024,ROW()-ROW($BJ$1027)+1),"")</f>
        <v>0</v>
      </c>
      <c r="BK1702">
        <f>IFERROR(SMALL(BK346:BK1024,ROW()-ROW($BK$1027)+1),"")</f>
        <v>0</v>
      </c>
      <c r="BL1702">
        <f>IFERROR(SMALL(BL346:BL1024,ROW()-ROW($BL$1027)+1),"")</f>
        <v>0</v>
      </c>
      <c r="BM1702">
        <f>IFERROR(SMALL(BM346:BM1024,ROW()-ROW($BM$1027)+1),"")</f>
        <v>0</v>
      </c>
      <c r="BN1702">
        <f>IFERROR(SMALL(BN346:BN1024,ROW()-ROW($BN$1027)+1),"")</f>
        <v>0</v>
      </c>
      <c r="BO1702">
        <f>IFERROR(SMALL(BO346:BO1024,ROW()-ROW($BO$1027)+1),"")</f>
        <v>0</v>
      </c>
      <c r="BP1702">
        <f>IFERROR(SMALL(BP346:BP1024,ROW()-ROW($BP$1027)+1),"")</f>
        <v>0</v>
      </c>
      <c r="BQ1702">
        <f>IFERROR(SMALL(BQ346:BQ1024,ROW()-ROW($BQ$1027)+1),"")</f>
        <v>0</v>
      </c>
      <c r="BR1702">
        <f>IFERROR(SMALL(BR346:BR1024,ROW()-ROW($BR$1027)+1),"")</f>
        <v>0</v>
      </c>
    </row>
    <row r="1703" spans="4:70">
      <c r="E1703">
        <f>IFERROR(SMALL(E346:E1024,ROW()-ROW($E$1027)+1),"")</f>
        <v>0</v>
      </c>
      <c r="F1703">
        <f>IFERROR(SMALL(F346:F1024,ROW()-ROW($F$1027)+1),"")</f>
        <v>0</v>
      </c>
      <c r="G1703">
        <f>IFERROR(SMALL(G346:G1024,ROW()-ROW($G$1027)+1),"")</f>
        <v>0</v>
      </c>
      <c r="H1703">
        <f>IFERROR(SMALL(H346:H1024,ROW()-ROW($H$1027)+1),"")</f>
        <v>0</v>
      </c>
      <c r="I1703">
        <f>IFERROR(SMALL(I346:I1024,ROW()-ROW($I$1027)+1),"")</f>
        <v>0</v>
      </c>
      <c r="J1703">
        <f>IFERROR(SMALL(J346:J1024,ROW()-ROW($J$1027)+1),"")</f>
        <v>0</v>
      </c>
      <c r="K1703">
        <f>IFERROR(SMALL(K346:K1024,ROW()-ROW($K$1027)+1),"")</f>
        <v>0</v>
      </c>
      <c r="L1703">
        <f>IFERROR(SMALL(L346:L1024,ROW()-ROW($L$1027)+1),"")</f>
        <v>0</v>
      </c>
      <c r="M1703">
        <f>IFERROR(SMALL(M346:M1024,ROW()-ROW($M$1027)+1),"")</f>
        <v>0</v>
      </c>
      <c r="N1703">
        <f>IFERROR(SMALL(N346:N1024,ROW()-ROW($N$1027)+1),"")</f>
        <v>0</v>
      </c>
      <c r="O1703">
        <f>IFERROR(SMALL(O346:O1024,ROW()-ROW($O$1027)+1),"")</f>
        <v>0</v>
      </c>
      <c r="P1703">
        <f>IFERROR(SMALL(P346:P1024,ROW()-ROW($P$1027)+1),"")</f>
        <v>0</v>
      </c>
      <c r="Q1703">
        <f>IFERROR(SMALL(Q346:Q1024,ROW()-ROW($Q$1027)+1),"")</f>
        <v>0</v>
      </c>
      <c r="R1703">
        <f>IFERROR(SMALL(R346:R1024,ROW()-ROW($R$1027)+1),"")</f>
        <v>0</v>
      </c>
      <c r="S1703">
        <f>IFERROR(SMALL(S346:S1024,ROW()-ROW($S$1027)+1),"")</f>
        <v>0</v>
      </c>
      <c r="T1703">
        <f>IFERROR(SMALL(T346:T1024,ROW()-ROW($T$1027)+1),"")</f>
        <v>0</v>
      </c>
      <c r="U1703">
        <f>IFERROR(SMALL(U346:U1024,ROW()-ROW($U$1027)+1),"")</f>
        <v>0</v>
      </c>
      <c r="V1703">
        <f>IFERROR(SMALL(V346:V1024,ROW()-ROW($V$1027)+1),"")</f>
        <v>0</v>
      </c>
      <c r="W1703">
        <f>IFERROR(SMALL(W346:W1024,ROW()-ROW($W$1027)+1),"")</f>
        <v>0</v>
      </c>
      <c r="X1703">
        <f>IFERROR(SMALL(X346:X1024,ROW()-ROW($X$1027)+1),"")</f>
        <v>0</v>
      </c>
      <c r="Y1703">
        <f>IFERROR(SMALL(Y346:Y1024,ROW()-ROW($Y$1027)+1),"")</f>
        <v>0</v>
      </c>
      <c r="Z1703">
        <f>IFERROR(SMALL(Z346:Z1024,ROW()-ROW($Z$1027)+1),"")</f>
        <v>0</v>
      </c>
      <c r="AA1703">
        <f>IFERROR(SMALL(AA346:AA1024,ROW()-ROW($AA$1027)+1),"")</f>
        <v>0</v>
      </c>
      <c r="AB1703">
        <f>IFERROR(SMALL(AB346:AB1024,ROW()-ROW($AB$1027)+1),"")</f>
        <v>0</v>
      </c>
      <c r="AC1703">
        <f>IFERROR(SMALL(AC346:AC1024,ROW()-ROW($AC$1027)+1),"")</f>
        <v>0</v>
      </c>
      <c r="AD1703">
        <f>IFERROR(SMALL(AD346:AD1024,ROW()-ROW($AD$1027)+1),"")</f>
        <v>0</v>
      </c>
      <c r="AE1703">
        <f>IFERROR(SMALL(AE346:AE1024,ROW()-ROW($AE$1027)+1),"")</f>
        <v>0</v>
      </c>
      <c r="AF1703">
        <f>IFERROR(SMALL(AF346:AF1024,ROW()-ROW($AF$1027)+1),"")</f>
        <v>0</v>
      </c>
      <c r="AG1703">
        <f>IFERROR(SMALL(AG346:AG1024,ROW()-ROW($AG$1027)+1),"")</f>
        <v>0</v>
      </c>
      <c r="AH1703">
        <f>IFERROR(SMALL(AH346:AH1024,ROW()-ROW($AH$1027)+1),"")</f>
        <v>0</v>
      </c>
      <c r="AI1703">
        <f>IFERROR(SMALL(AI346:AI1024,ROW()-ROW($AI$1027)+1),"")</f>
        <v>0</v>
      </c>
      <c r="AJ1703">
        <f>IFERROR(SMALL(AJ346:AJ1024,ROW()-ROW($AJ$1027)+1),"")</f>
        <v>0</v>
      </c>
      <c r="AM1703">
        <f>IFERROR(SMALL(AM346:AM1024,ROW()-ROW($AM$1027)+1),"")</f>
        <v>0</v>
      </c>
      <c r="AN1703">
        <f>IFERROR(SMALL(AN346:AN1024,ROW()-ROW($AN$1027)+1),"")</f>
        <v>0</v>
      </c>
      <c r="AO1703">
        <f>IFERROR(SMALL(AO346:AO1024,ROW()-ROW($AO$1027)+1),"")</f>
        <v>0</v>
      </c>
      <c r="AP1703">
        <f>IFERROR(SMALL(AP346:AP1024,ROW()-ROW($AP$1027)+1),"")</f>
        <v>0</v>
      </c>
      <c r="AQ1703">
        <f>IFERROR(SMALL(AQ346:AQ1024,ROW()-ROW($AQ$1027)+1),"")</f>
        <v>0</v>
      </c>
      <c r="AR1703">
        <f>IFERROR(SMALL(AR346:AR1024,ROW()-ROW($AR$1027)+1),"")</f>
        <v>0</v>
      </c>
      <c r="AS1703">
        <f>IFERROR(SMALL(AS346:AS1024,ROW()-ROW($AS$1027)+1),"")</f>
        <v>0</v>
      </c>
      <c r="AT1703">
        <f>IFERROR(SMALL(AT346:AT1024,ROW()-ROW($AT$1027)+1),"")</f>
        <v>0</v>
      </c>
      <c r="AU1703">
        <f>IFERROR(SMALL(AU346:AU1024,ROW()-ROW($AU$1027)+1),"")</f>
        <v>0</v>
      </c>
      <c r="AV1703">
        <f>IFERROR(SMALL(AV346:AV1024,ROW()-ROW($AV$1027)+1),"")</f>
        <v>0</v>
      </c>
      <c r="AW1703">
        <f>IFERROR(SMALL(AW346:AW1024,ROW()-ROW($AW$1027)+1),"")</f>
        <v>0</v>
      </c>
      <c r="AX1703">
        <f>IFERROR(SMALL(AX346:AX1024,ROW()-ROW($AX$1027)+1),"")</f>
        <v>0</v>
      </c>
      <c r="AY1703">
        <f>IFERROR(SMALL(AY346:AY1024,ROW()-ROW($AY$1027)+1),"")</f>
        <v>0</v>
      </c>
      <c r="AZ1703">
        <f>IFERROR(SMALL(AZ346:AZ1024,ROW()-ROW($AZ$1027)+1),"")</f>
        <v>0</v>
      </c>
      <c r="BA1703">
        <f>IFERROR(SMALL(BA346:BA1024,ROW()-ROW($BA$1027)+1),"")</f>
        <v>0</v>
      </c>
      <c r="BB1703">
        <f>IFERROR(SMALL(BB346:BB1024,ROW()-ROW($BB$1027)+1),"")</f>
        <v>0</v>
      </c>
      <c r="BC1703">
        <f>IFERROR(SMALL(BC346:BC1024,ROW()-ROW($BC$1027)+1),"")</f>
        <v>0</v>
      </c>
      <c r="BD1703">
        <f>IFERROR(SMALL(BD346:BD1024,ROW()-ROW($BD$1027)+1),"")</f>
        <v>0</v>
      </c>
      <c r="BE1703">
        <f>IFERROR(SMALL(BE346:BE1024,ROW()-ROW($BE$1027)+1),"")</f>
        <v>0</v>
      </c>
      <c r="BF1703">
        <f>IFERROR(SMALL(BF346:BF1024,ROW()-ROW($BF$1027)+1),"")</f>
        <v>0</v>
      </c>
      <c r="BG1703">
        <f>IFERROR(SMALL(BG346:BG1024,ROW()-ROW($BG$1027)+1),"")</f>
        <v>0</v>
      </c>
      <c r="BH1703">
        <f>IFERROR(SMALL(BH346:BH1024,ROW()-ROW($BH$1027)+1),"")</f>
        <v>0</v>
      </c>
      <c r="BI1703">
        <f>IFERROR(SMALL(BI346:BI1024,ROW()-ROW($BI$1027)+1),"")</f>
        <v>0</v>
      </c>
      <c r="BJ1703">
        <f>IFERROR(SMALL(BJ346:BJ1024,ROW()-ROW($BJ$1027)+1),"")</f>
        <v>0</v>
      </c>
      <c r="BK1703">
        <f>IFERROR(SMALL(BK346:BK1024,ROW()-ROW($BK$1027)+1),"")</f>
        <v>0</v>
      </c>
      <c r="BL1703">
        <f>IFERROR(SMALL(BL346:BL1024,ROW()-ROW($BL$1027)+1),"")</f>
        <v>0</v>
      </c>
      <c r="BM1703">
        <f>IFERROR(SMALL(BM346:BM1024,ROW()-ROW($BM$1027)+1),"")</f>
        <v>0</v>
      </c>
      <c r="BN1703">
        <f>IFERROR(SMALL(BN346:BN1024,ROW()-ROW($BN$1027)+1),"")</f>
        <v>0</v>
      </c>
      <c r="BO1703">
        <f>IFERROR(SMALL(BO346:BO1024,ROW()-ROW($BO$1027)+1),"")</f>
        <v>0</v>
      </c>
      <c r="BP1703">
        <f>IFERROR(SMALL(BP346:BP1024,ROW()-ROW($BP$1027)+1),"")</f>
        <v>0</v>
      </c>
      <c r="BQ1703">
        <f>IFERROR(SMALL(BQ346:BQ1024,ROW()-ROW($BQ$1027)+1),"")</f>
        <v>0</v>
      </c>
      <c r="BR1703">
        <f>IFERROR(SMALL(BR346:BR1024,ROW()-ROW($BR$1027)+1),"")</f>
        <v>0</v>
      </c>
    </row>
    <row r="1704" spans="4:70">
      <c r="E1704">
        <f>IFERROR(SMALL(E346:E1024,ROW()-ROW($E$1027)+1),"")</f>
        <v>0</v>
      </c>
      <c r="F1704">
        <f>IFERROR(SMALL(F346:F1024,ROW()-ROW($F$1027)+1),"")</f>
        <v>0</v>
      </c>
      <c r="G1704">
        <f>IFERROR(SMALL(G346:G1024,ROW()-ROW($G$1027)+1),"")</f>
        <v>0</v>
      </c>
      <c r="H1704">
        <f>IFERROR(SMALL(H346:H1024,ROW()-ROW($H$1027)+1),"")</f>
        <v>0</v>
      </c>
      <c r="I1704">
        <f>IFERROR(SMALL(I346:I1024,ROW()-ROW($I$1027)+1),"")</f>
        <v>0</v>
      </c>
      <c r="J1704">
        <f>IFERROR(SMALL(J346:J1024,ROW()-ROW($J$1027)+1),"")</f>
        <v>0</v>
      </c>
      <c r="K1704">
        <f>IFERROR(SMALL(K346:K1024,ROW()-ROW($K$1027)+1),"")</f>
        <v>0</v>
      </c>
      <c r="L1704">
        <f>IFERROR(SMALL(L346:L1024,ROW()-ROW($L$1027)+1),"")</f>
        <v>0</v>
      </c>
      <c r="M1704">
        <f>IFERROR(SMALL(M346:M1024,ROW()-ROW($M$1027)+1),"")</f>
        <v>0</v>
      </c>
      <c r="N1704">
        <f>IFERROR(SMALL(N346:N1024,ROW()-ROW($N$1027)+1),"")</f>
        <v>0</v>
      </c>
      <c r="O1704">
        <f>IFERROR(SMALL(O346:O1024,ROW()-ROW($O$1027)+1),"")</f>
        <v>0</v>
      </c>
      <c r="P1704">
        <f>IFERROR(SMALL(P346:P1024,ROW()-ROW($P$1027)+1),"")</f>
        <v>0</v>
      </c>
      <c r="Q1704">
        <f>IFERROR(SMALL(Q346:Q1024,ROW()-ROW($Q$1027)+1),"")</f>
        <v>0</v>
      </c>
      <c r="R1704">
        <f>IFERROR(SMALL(R346:R1024,ROW()-ROW($R$1027)+1),"")</f>
        <v>0</v>
      </c>
      <c r="S1704">
        <f>IFERROR(SMALL(S346:S1024,ROW()-ROW($S$1027)+1),"")</f>
        <v>0</v>
      </c>
      <c r="T1704">
        <f>IFERROR(SMALL(T346:T1024,ROW()-ROW($T$1027)+1),"")</f>
        <v>0</v>
      </c>
      <c r="U1704">
        <f>IFERROR(SMALL(U346:U1024,ROW()-ROW($U$1027)+1),"")</f>
        <v>0</v>
      </c>
      <c r="V1704">
        <f>IFERROR(SMALL(V346:V1024,ROW()-ROW($V$1027)+1),"")</f>
        <v>0</v>
      </c>
      <c r="W1704">
        <f>IFERROR(SMALL(W346:W1024,ROW()-ROW($W$1027)+1),"")</f>
        <v>0</v>
      </c>
      <c r="X1704">
        <f>IFERROR(SMALL(X346:X1024,ROW()-ROW($X$1027)+1),"")</f>
        <v>0</v>
      </c>
      <c r="Y1704">
        <f>IFERROR(SMALL(Y346:Y1024,ROW()-ROW($Y$1027)+1),"")</f>
        <v>0</v>
      </c>
      <c r="Z1704">
        <f>IFERROR(SMALL(Z346:Z1024,ROW()-ROW($Z$1027)+1),"")</f>
        <v>0</v>
      </c>
      <c r="AA1704">
        <f>IFERROR(SMALL(AA346:AA1024,ROW()-ROW($AA$1027)+1),"")</f>
        <v>0</v>
      </c>
      <c r="AB1704">
        <f>IFERROR(SMALL(AB346:AB1024,ROW()-ROW($AB$1027)+1),"")</f>
        <v>0</v>
      </c>
      <c r="AC1704">
        <f>IFERROR(SMALL(AC346:AC1024,ROW()-ROW($AC$1027)+1),"")</f>
        <v>0</v>
      </c>
      <c r="AD1704">
        <f>IFERROR(SMALL(AD346:AD1024,ROW()-ROW($AD$1027)+1),"")</f>
        <v>0</v>
      </c>
      <c r="AE1704">
        <f>IFERROR(SMALL(AE346:AE1024,ROW()-ROW($AE$1027)+1),"")</f>
        <v>0</v>
      </c>
      <c r="AF1704">
        <f>IFERROR(SMALL(AF346:AF1024,ROW()-ROW($AF$1027)+1),"")</f>
        <v>0</v>
      </c>
      <c r="AG1704">
        <f>IFERROR(SMALL(AG346:AG1024,ROW()-ROW($AG$1027)+1),"")</f>
        <v>0</v>
      </c>
      <c r="AH1704">
        <f>IFERROR(SMALL(AH346:AH1024,ROW()-ROW($AH$1027)+1),"")</f>
        <v>0</v>
      </c>
      <c r="AI1704">
        <f>IFERROR(SMALL(AI346:AI1024,ROW()-ROW($AI$1027)+1),"")</f>
        <v>0</v>
      </c>
      <c r="AJ1704">
        <f>IFERROR(SMALL(AJ346:AJ1024,ROW()-ROW($AJ$1027)+1),"")</f>
        <v>0</v>
      </c>
      <c r="AM1704">
        <f>IFERROR(SMALL(AM346:AM1024,ROW()-ROW($AM$1027)+1),"")</f>
        <v>0</v>
      </c>
      <c r="AN1704">
        <f>IFERROR(SMALL(AN346:AN1024,ROW()-ROW($AN$1027)+1),"")</f>
        <v>0</v>
      </c>
      <c r="AO1704">
        <f>IFERROR(SMALL(AO346:AO1024,ROW()-ROW($AO$1027)+1),"")</f>
        <v>0</v>
      </c>
      <c r="AP1704">
        <f>IFERROR(SMALL(AP346:AP1024,ROW()-ROW($AP$1027)+1),"")</f>
        <v>0</v>
      </c>
      <c r="AQ1704">
        <f>IFERROR(SMALL(AQ346:AQ1024,ROW()-ROW($AQ$1027)+1),"")</f>
        <v>0</v>
      </c>
      <c r="AR1704">
        <f>IFERROR(SMALL(AR346:AR1024,ROW()-ROW($AR$1027)+1),"")</f>
        <v>0</v>
      </c>
      <c r="AS1704">
        <f>IFERROR(SMALL(AS346:AS1024,ROW()-ROW($AS$1027)+1),"")</f>
        <v>0</v>
      </c>
      <c r="AT1704">
        <f>IFERROR(SMALL(AT346:AT1024,ROW()-ROW($AT$1027)+1),"")</f>
        <v>0</v>
      </c>
      <c r="AU1704">
        <f>IFERROR(SMALL(AU346:AU1024,ROW()-ROW($AU$1027)+1),"")</f>
        <v>0</v>
      </c>
      <c r="AV1704">
        <f>IFERROR(SMALL(AV346:AV1024,ROW()-ROW($AV$1027)+1),"")</f>
        <v>0</v>
      </c>
      <c r="AW1704">
        <f>IFERROR(SMALL(AW346:AW1024,ROW()-ROW($AW$1027)+1),"")</f>
        <v>0</v>
      </c>
      <c r="AX1704">
        <f>IFERROR(SMALL(AX346:AX1024,ROW()-ROW($AX$1027)+1),"")</f>
        <v>0</v>
      </c>
      <c r="AY1704">
        <f>IFERROR(SMALL(AY346:AY1024,ROW()-ROW($AY$1027)+1),"")</f>
        <v>0</v>
      </c>
      <c r="AZ1704">
        <f>IFERROR(SMALL(AZ346:AZ1024,ROW()-ROW($AZ$1027)+1),"")</f>
        <v>0</v>
      </c>
      <c r="BA1704">
        <f>IFERROR(SMALL(BA346:BA1024,ROW()-ROW($BA$1027)+1),"")</f>
        <v>0</v>
      </c>
      <c r="BB1704">
        <f>IFERROR(SMALL(BB346:BB1024,ROW()-ROW($BB$1027)+1),"")</f>
        <v>0</v>
      </c>
      <c r="BC1704">
        <f>IFERROR(SMALL(BC346:BC1024,ROW()-ROW($BC$1027)+1),"")</f>
        <v>0</v>
      </c>
      <c r="BD1704">
        <f>IFERROR(SMALL(BD346:BD1024,ROW()-ROW($BD$1027)+1),"")</f>
        <v>0</v>
      </c>
      <c r="BE1704">
        <f>IFERROR(SMALL(BE346:BE1024,ROW()-ROW($BE$1027)+1),"")</f>
        <v>0</v>
      </c>
      <c r="BF1704">
        <f>IFERROR(SMALL(BF346:BF1024,ROW()-ROW($BF$1027)+1),"")</f>
        <v>0</v>
      </c>
      <c r="BG1704">
        <f>IFERROR(SMALL(BG346:BG1024,ROW()-ROW($BG$1027)+1),"")</f>
        <v>0</v>
      </c>
      <c r="BH1704">
        <f>IFERROR(SMALL(BH346:BH1024,ROW()-ROW($BH$1027)+1),"")</f>
        <v>0</v>
      </c>
      <c r="BI1704">
        <f>IFERROR(SMALL(BI346:BI1024,ROW()-ROW($BI$1027)+1),"")</f>
        <v>0</v>
      </c>
      <c r="BJ1704">
        <f>IFERROR(SMALL(BJ346:BJ1024,ROW()-ROW($BJ$1027)+1),"")</f>
        <v>0</v>
      </c>
      <c r="BK1704">
        <f>IFERROR(SMALL(BK346:BK1024,ROW()-ROW($BK$1027)+1),"")</f>
        <v>0</v>
      </c>
      <c r="BL1704">
        <f>IFERROR(SMALL(BL346:BL1024,ROW()-ROW($BL$1027)+1),"")</f>
        <v>0</v>
      </c>
      <c r="BM1704">
        <f>IFERROR(SMALL(BM346:BM1024,ROW()-ROW($BM$1027)+1),"")</f>
        <v>0</v>
      </c>
      <c r="BN1704">
        <f>IFERROR(SMALL(BN346:BN1024,ROW()-ROW($BN$1027)+1),"")</f>
        <v>0</v>
      </c>
      <c r="BO1704">
        <f>IFERROR(SMALL(BO346:BO1024,ROW()-ROW($BO$1027)+1),"")</f>
        <v>0</v>
      </c>
      <c r="BP1704">
        <f>IFERROR(SMALL(BP346:BP1024,ROW()-ROW($BP$1027)+1),"")</f>
        <v>0</v>
      </c>
      <c r="BQ1704">
        <f>IFERROR(SMALL(BQ346:BQ1024,ROW()-ROW($BQ$1027)+1),"")</f>
        <v>0</v>
      </c>
      <c r="BR1704">
        <f>IFERROR(SMALL(BR346:BR1024,ROW()-ROW($BR$1027)+1),"")</f>
        <v>0</v>
      </c>
    </row>
    <row r="1706" spans="4:70">
      <c r="D1706" t="s">
        <v>311</v>
      </c>
      <c r="E1706" t="s">
        <v>308</v>
      </c>
      <c r="F1706" t="s">
        <v>313</v>
      </c>
      <c r="G1706" t="s">
        <v>308</v>
      </c>
      <c r="H1706" t="s">
        <v>314</v>
      </c>
      <c r="I1706" t="s">
        <v>308</v>
      </c>
      <c r="J1706" t="s">
        <v>313</v>
      </c>
      <c r="K1706" t="s">
        <v>308</v>
      </c>
      <c r="L1706" t="s">
        <v>314</v>
      </c>
      <c r="M1706" t="s">
        <v>308</v>
      </c>
      <c r="N1706" t="s">
        <v>313</v>
      </c>
      <c r="O1706" t="s">
        <v>308</v>
      </c>
      <c r="P1706" t="s">
        <v>314</v>
      </c>
      <c r="Q1706" t="s">
        <v>308</v>
      </c>
      <c r="R1706" t="s">
        <v>313</v>
      </c>
      <c r="S1706" t="s">
        <v>308</v>
      </c>
      <c r="T1706" t="s">
        <v>314</v>
      </c>
      <c r="U1706" t="s">
        <v>308</v>
      </c>
      <c r="V1706" t="s">
        <v>313</v>
      </c>
      <c r="W1706" t="s">
        <v>308</v>
      </c>
      <c r="X1706" t="s">
        <v>314</v>
      </c>
      <c r="Y1706" t="s">
        <v>308</v>
      </c>
      <c r="Z1706" t="s">
        <v>313</v>
      </c>
      <c r="AA1706" t="s">
        <v>308</v>
      </c>
      <c r="AB1706" t="s">
        <v>314</v>
      </c>
      <c r="AC1706" t="s">
        <v>308</v>
      </c>
      <c r="AD1706" t="s">
        <v>313</v>
      </c>
      <c r="AE1706" t="s">
        <v>308</v>
      </c>
      <c r="AF1706" t="s">
        <v>314</v>
      </c>
      <c r="AG1706" t="s">
        <v>308</v>
      </c>
      <c r="AH1706" t="s">
        <v>313</v>
      </c>
      <c r="AI1706" t="s">
        <v>308</v>
      </c>
      <c r="AJ1706" t="s">
        <v>314</v>
      </c>
      <c r="AL1706" t="s">
        <v>311</v>
      </c>
      <c r="AM1706" t="s">
        <v>308</v>
      </c>
      <c r="AN1706" t="s">
        <v>313</v>
      </c>
      <c r="AO1706" t="s">
        <v>308</v>
      </c>
      <c r="AP1706" t="s">
        <v>314</v>
      </c>
      <c r="AQ1706" t="s">
        <v>308</v>
      </c>
      <c r="AR1706" t="s">
        <v>313</v>
      </c>
      <c r="AS1706" t="s">
        <v>308</v>
      </c>
      <c r="AT1706" t="s">
        <v>314</v>
      </c>
      <c r="AU1706" t="s">
        <v>308</v>
      </c>
      <c r="AV1706" t="s">
        <v>313</v>
      </c>
      <c r="AW1706" t="s">
        <v>308</v>
      </c>
      <c r="AX1706" t="s">
        <v>314</v>
      </c>
      <c r="AY1706" t="s">
        <v>308</v>
      </c>
      <c r="AZ1706" t="s">
        <v>313</v>
      </c>
      <c r="BA1706" t="s">
        <v>308</v>
      </c>
      <c r="BB1706" t="s">
        <v>314</v>
      </c>
      <c r="BC1706" t="s">
        <v>308</v>
      </c>
      <c r="BD1706" t="s">
        <v>313</v>
      </c>
      <c r="BE1706" t="s">
        <v>308</v>
      </c>
      <c r="BF1706" t="s">
        <v>314</v>
      </c>
      <c r="BG1706" t="s">
        <v>308</v>
      </c>
      <c r="BH1706" t="s">
        <v>313</v>
      </c>
      <c r="BI1706" t="s">
        <v>308</v>
      </c>
      <c r="BJ1706" t="s">
        <v>314</v>
      </c>
      <c r="BK1706" t="s">
        <v>308</v>
      </c>
      <c r="BL1706" t="s">
        <v>313</v>
      </c>
      <c r="BM1706" t="s">
        <v>308</v>
      </c>
      <c r="BN1706" t="s">
        <v>314</v>
      </c>
      <c r="BO1706" t="s">
        <v>308</v>
      </c>
      <c r="BP1706" t="s">
        <v>313</v>
      </c>
      <c r="BQ1706" t="s">
        <v>308</v>
      </c>
      <c r="BR1706" t="s">
        <v>314</v>
      </c>
    </row>
    <row r="1707" spans="4:70">
      <c r="E1707">
        <f>IF(ISNA(F1707),NA(),E1027)</f>
        <v>0</v>
      </c>
      <c r="F1707">
        <f>IF(F1027="",NA(),F1027)</f>
        <v>0</v>
      </c>
      <c r="G1707">
        <f>IF(ISNA(H1707),NA(),G1027)</f>
        <v>0</v>
      </c>
      <c r="H1707">
        <f>IF(H1027="",NA(),H1027)</f>
        <v>0</v>
      </c>
      <c r="I1707">
        <f>IF(ISNA(J1707),NA(),I1027)</f>
        <v>0</v>
      </c>
      <c r="J1707">
        <f>IF(J1027="",NA(),J1027)</f>
        <v>0</v>
      </c>
      <c r="K1707">
        <f>IF(ISNA(L1707),NA(),K1027)</f>
        <v>0</v>
      </c>
      <c r="L1707">
        <f>IF(L1027="",NA(),L1027)</f>
        <v>0</v>
      </c>
      <c r="M1707">
        <f>IF(ISNA(N1707),NA(),M1027)</f>
        <v>0</v>
      </c>
      <c r="N1707">
        <f>IF(N1027="",NA(),N1027)</f>
        <v>0</v>
      </c>
      <c r="O1707">
        <f>IF(ISNA(P1707),NA(),O1027)</f>
        <v>0</v>
      </c>
      <c r="P1707">
        <f>IF(P1027="",NA(),P1027)</f>
        <v>0</v>
      </c>
      <c r="Q1707">
        <f>IF(ISNA(R1707),NA(),Q1027)</f>
        <v>0</v>
      </c>
      <c r="R1707">
        <f>IF(R1027="",NA(),R1027)</f>
        <v>0</v>
      </c>
      <c r="S1707">
        <f>IF(ISNA(T1707),NA(),S1027)</f>
        <v>0</v>
      </c>
      <c r="T1707">
        <f>IF(T1027="",NA(),T1027)</f>
        <v>0</v>
      </c>
      <c r="U1707">
        <f>IF(ISNA(V1707),NA(),U1027)</f>
        <v>0</v>
      </c>
      <c r="V1707">
        <f>IF(V1027="",NA(),V1027)</f>
        <v>0</v>
      </c>
      <c r="W1707">
        <f>IF(ISNA(X1707),NA(),W1027)</f>
        <v>0</v>
      </c>
      <c r="X1707">
        <f>IF(X1027="",NA(),X1027)</f>
        <v>0</v>
      </c>
      <c r="Y1707">
        <f>IF(ISNA(Z1707),NA(),Y1027)</f>
        <v>0</v>
      </c>
      <c r="Z1707">
        <f>IF(Z1027="",NA(),Z1027)</f>
        <v>0</v>
      </c>
      <c r="AA1707">
        <f>IF(ISNA(AB1707),NA(),AA1027)</f>
        <v>0</v>
      </c>
      <c r="AB1707">
        <f>IF(AB1027="",NA(),AB1027)</f>
        <v>0</v>
      </c>
      <c r="AC1707">
        <f>IF(ISNA(AD1707),NA(),AC1027)</f>
        <v>0</v>
      </c>
      <c r="AD1707">
        <f>IF(AD1027="",NA(),AD1027)</f>
        <v>0</v>
      </c>
      <c r="AE1707">
        <f>IF(ISNA(AF1707),NA(),AE1027)</f>
        <v>0</v>
      </c>
      <c r="AF1707">
        <f>IF(AF1027="",NA(),AF1027)</f>
        <v>0</v>
      </c>
      <c r="AG1707">
        <f>IF(ISNA(AH1707),NA(),AG1027)</f>
        <v>0</v>
      </c>
      <c r="AH1707">
        <f>IF(AH1027="",NA(),AH1027)</f>
        <v>0</v>
      </c>
      <c r="AI1707">
        <f>IF(ISNA(AJ1707),NA(),AI1027)</f>
        <v>0</v>
      </c>
      <c r="AJ1707">
        <f>IF(AJ1027="",NA(),AJ1027)</f>
        <v>0</v>
      </c>
      <c r="AM1707">
        <f>IF(ISNA(AN1707),NA(),AM1027)</f>
        <v>0</v>
      </c>
      <c r="AN1707">
        <f>IF(AN1027="",NA(),AN1027)</f>
        <v>0</v>
      </c>
      <c r="AO1707">
        <f>IF(ISNA(AP1707),NA(),AO1027)</f>
        <v>0</v>
      </c>
      <c r="AP1707">
        <f>IF(AP1027="",NA(),AP1027)</f>
        <v>0</v>
      </c>
      <c r="AQ1707">
        <f>IF(ISNA(AR1707),NA(),AQ1027)</f>
        <v>0</v>
      </c>
      <c r="AR1707">
        <f>IF(AR1027="",NA(),AR1027)</f>
        <v>0</v>
      </c>
      <c r="AS1707">
        <f>IF(ISNA(AT1707),NA(),AS1027)</f>
        <v>0</v>
      </c>
      <c r="AT1707">
        <f>IF(AT1027="",NA(),AT1027)</f>
        <v>0</v>
      </c>
      <c r="AU1707">
        <f>IF(ISNA(AV1707),NA(),AU1027)</f>
        <v>0</v>
      </c>
      <c r="AV1707">
        <f>IF(AV1027="",NA(),AV1027)</f>
        <v>0</v>
      </c>
      <c r="AW1707">
        <f>IF(ISNA(AX1707),NA(),AW1027)</f>
        <v>0</v>
      </c>
      <c r="AX1707">
        <f>IF(AX1027="",NA(),AX1027)</f>
        <v>0</v>
      </c>
      <c r="AY1707">
        <f>IF(ISNA(AZ1707),NA(),AY1027)</f>
        <v>0</v>
      </c>
      <c r="AZ1707">
        <f>IF(AZ1027="",NA(),AZ1027)</f>
        <v>0</v>
      </c>
      <c r="BA1707">
        <f>IF(ISNA(BB1707),NA(),BA1027)</f>
        <v>0</v>
      </c>
      <c r="BB1707">
        <f>IF(BB1027="",NA(),BB1027)</f>
        <v>0</v>
      </c>
      <c r="BC1707">
        <f>IF(ISNA(BD1707),NA(),BC1027)</f>
        <v>0</v>
      </c>
      <c r="BD1707">
        <f>IF(BD1027="",NA(),BD1027)</f>
        <v>0</v>
      </c>
      <c r="BE1707">
        <f>IF(ISNA(BF1707),NA(),BE1027)</f>
        <v>0</v>
      </c>
      <c r="BF1707">
        <f>IF(BF1027="",NA(),BF1027)</f>
        <v>0</v>
      </c>
      <c r="BG1707">
        <f>IF(ISNA(BH1707),NA(),BG1027)</f>
        <v>0</v>
      </c>
      <c r="BH1707">
        <f>IF(BH1027="",NA(),BH1027)</f>
        <v>0</v>
      </c>
      <c r="BI1707">
        <f>IF(ISNA(BJ1707),NA(),BI1027)</f>
        <v>0</v>
      </c>
      <c r="BJ1707">
        <f>IF(BJ1027="",NA(),BJ1027)</f>
        <v>0</v>
      </c>
      <c r="BK1707">
        <f>IF(ISNA(BL1707),NA(),BK1027)</f>
        <v>0</v>
      </c>
      <c r="BL1707">
        <f>IF(BL1027="",NA(),BL1027)</f>
        <v>0</v>
      </c>
      <c r="BM1707">
        <f>IF(ISNA(BN1707),NA(),BM1027)</f>
        <v>0</v>
      </c>
      <c r="BN1707">
        <f>IF(BN1027="",NA(),BN1027)</f>
        <v>0</v>
      </c>
      <c r="BO1707">
        <f>IF(ISNA(BP1707),NA(),BO1027)</f>
        <v>0</v>
      </c>
      <c r="BP1707">
        <f>IF(BP1027="",NA(),BP1027)</f>
        <v>0</v>
      </c>
      <c r="BQ1707">
        <f>IF(ISNA(BR1707),NA(),BQ1027)</f>
        <v>0</v>
      </c>
      <c r="BR1707">
        <f>IF(BR1027="",NA(),BR1027)</f>
        <v>0</v>
      </c>
    </row>
    <row r="1708" spans="4:70">
      <c r="E1708">
        <f>IF(ISNA(F1708),NA(),E1028)</f>
        <v>0</v>
      </c>
      <c r="F1708">
        <f>IF(OR(F1028="",AND(F1028=F1027,F1028=F1029)),NA(), F1028)</f>
        <v>0</v>
      </c>
      <c r="G1708">
        <f>IF(ISNA(H1708),NA(),G1028)</f>
        <v>0</v>
      </c>
      <c r="H1708">
        <f>IF(OR(H1028="",AND(H1028=H1027,H1028=H1029)),NA(), H1028)</f>
        <v>0</v>
      </c>
      <c r="I1708">
        <f>IF(ISNA(J1708),NA(),I1028)</f>
        <v>0</v>
      </c>
      <c r="J1708">
        <f>IF(OR(J1028="",AND(J1028=J1027,J1028=J1029)),NA(), J1028)</f>
        <v>0</v>
      </c>
      <c r="K1708">
        <f>IF(ISNA(L1708),NA(),K1028)</f>
        <v>0</v>
      </c>
      <c r="L1708">
        <f>IF(OR(L1028="",AND(L1028=L1027,L1028=L1029)),NA(), L1028)</f>
        <v>0</v>
      </c>
      <c r="M1708">
        <f>IF(ISNA(N1708),NA(),M1028)</f>
        <v>0</v>
      </c>
      <c r="N1708">
        <f>IF(OR(N1028="",AND(N1028=N1027,N1028=N1029)),NA(), N1028)</f>
        <v>0</v>
      </c>
      <c r="O1708">
        <f>IF(ISNA(P1708),NA(),O1028)</f>
        <v>0</v>
      </c>
      <c r="P1708">
        <f>IF(OR(P1028="",AND(P1028=P1027,P1028=P1029)),NA(), P1028)</f>
        <v>0</v>
      </c>
      <c r="Q1708">
        <f>IF(ISNA(R1708),NA(),Q1028)</f>
        <v>0</v>
      </c>
      <c r="R1708">
        <f>IF(OR(R1028="",AND(R1028=R1027,R1028=R1029)),NA(), R1028)</f>
        <v>0</v>
      </c>
      <c r="S1708">
        <f>IF(ISNA(T1708),NA(),S1028)</f>
        <v>0</v>
      </c>
      <c r="T1708">
        <f>IF(OR(T1028="",AND(T1028=T1027,T1028=T1029)),NA(), T1028)</f>
        <v>0</v>
      </c>
      <c r="U1708">
        <f>IF(ISNA(V1708),NA(),U1028)</f>
        <v>0</v>
      </c>
      <c r="V1708">
        <f>IF(OR(V1028="",AND(V1028=V1027,V1028=V1029)),NA(), V1028)</f>
        <v>0</v>
      </c>
      <c r="W1708">
        <f>IF(ISNA(X1708),NA(),W1028)</f>
        <v>0</v>
      </c>
      <c r="X1708">
        <f>IF(OR(X1028="",AND(X1028=X1027,X1028=X1029)),NA(), X1028)</f>
        <v>0</v>
      </c>
      <c r="Y1708">
        <f>IF(ISNA(Z1708),NA(),Y1028)</f>
        <v>0</v>
      </c>
      <c r="Z1708">
        <f>IF(OR(Z1028="",AND(Z1028=Z1027,Z1028=Z1029)),NA(), Z1028)</f>
        <v>0</v>
      </c>
      <c r="AA1708">
        <f>IF(ISNA(AB1708),NA(),AA1028)</f>
        <v>0</v>
      </c>
      <c r="AB1708">
        <f>IF(OR(AB1028="",AND(AB1028=AB1027,AB1028=AB1029)),NA(), AB1028)</f>
        <v>0</v>
      </c>
      <c r="AC1708">
        <f>IF(ISNA(AD1708),NA(),AC1028)</f>
        <v>0</v>
      </c>
      <c r="AD1708">
        <f>IF(OR(AD1028="",AND(AD1028=AD1027,AD1028=AD1029)),NA(), AD1028)</f>
        <v>0</v>
      </c>
      <c r="AE1708">
        <f>IF(ISNA(AF1708),NA(),AE1028)</f>
        <v>0</v>
      </c>
      <c r="AF1708">
        <f>IF(OR(AF1028="",AND(AF1028=AF1027,AF1028=AF1029)),NA(), AF1028)</f>
        <v>0</v>
      </c>
      <c r="AG1708">
        <f>IF(ISNA(AH1708),NA(),AG1028)</f>
        <v>0</v>
      </c>
      <c r="AH1708">
        <f>IF(OR(AH1028="",AND(AH1028=AH1027,AH1028=AH1029)),NA(), AH1028)</f>
        <v>0</v>
      </c>
      <c r="AI1708">
        <f>IF(ISNA(AJ1708),NA(),AI1028)</f>
        <v>0</v>
      </c>
      <c r="AJ1708">
        <f>IF(OR(AJ1028="",AND(AJ1028=AJ1027,AJ1028=AJ1029)),NA(), AJ1028)</f>
        <v>0</v>
      </c>
      <c r="AM1708">
        <f>IF(ISNA(AN1708),NA(),AM1028)</f>
        <v>0</v>
      </c>
      <c r="AN1708">
        <f>IF(OR(AN1028="",AND(AN1028=AN1027,AN1028=AN1029)),NA(), AN1028)</f>
        <v>0</v>
      </c>
      <c r="AO1708">
        <f>IF(ISNA(AP1708),NA(),AO1028)</f>
        <v>0</v>
      </c>
      <c r="AP1708">
        <f>IF(OR(AP1028="",AND(AP1028=AP1027,AP1028=AP1029)),NA(), AP1028)</f>
        <v>0</v>
      </c>
      <c r="AQ1708">
        <f>IF(ISNA(AR1708),NA(),AQ1028)</f>
        <v>0</v>
      </c>
      <c r="AR1708">
        <f>IF(OR(AR1028="",AND(AR1028=AR1027,AR1028=AR1029)),NA(), AR1028)</f>
        <v>0</v>
      </c>
      <c r="AS1708">
        <f>IF(ISNA(AT1708),NA(),AS1028)</f>
        <v>0</v>
      </c>
      <c r="AT1708">
        <f>IF(OR(AT1028="",AND(AT1028=AT1027,AT1028=AT1029)),NA(), AT1028)</f>
        <v>0</v>
      </c>
      <c r="AU1708">
        <f>IF(ISNA(AV1708),NA(),AU1028)</f>
        <v>0</v>
      </c>
      <c r="AV1708">
        <f>IF(OR(AV1028="",AND(AV1028=AV1027,AV1028=AV1029)),NA(), AV1028)</f>
        <v>0</v>
      </c>
      <c r="AW1708">
        <f>IF(ISNA(AX1708),NA(),AW1028)</f>
        <v>0</v>
      </c>
      <c r="AX1708">
        <f>IF(OR(AX1028="",AND(AX1028=AX1027,AX1028=AX1029)),NA(), AX1028)</f>
        <v>0</v>
      </c>
      <c r="AY1708">
        <f>IF(ISNA(AZ1708),NA(),AY1028)</f>
        <v>0</v>
      </c>
      <c r="AZ1708">
        <f>IF(OR(AZ1028="",AND(AZ1028=AZ1027,AZ1028=AZ1029)),NA(), AZ1028)</f>
        <v>0</v>
      </c>
      <c r="BA1708">
        <f>IF(ISNA(BB1708),NA(),BA1028)</f>
        <v>0</v>
      </c>
      <c r="BB1708">
        <f>IF(OR(BB1028="",AND(BB1028=BB1027,BB1028=BB1029)),NA(), BB1028)</f>
        <v>0</v>
      </c>
      <c r="BC1708">
        <f>IF(ISNA(BD1708),NA(),BC1028)</f>
        <v>0</v>
      </c>
      <c r="BD1708">
        <f>IF(OR(BD1028="",AND(BD1028=BD1027,BD1028=BD1029)),NA(), BD1028)</f>
        <v>0</v>
      </c>
      <c r="BE1708">
        <f>IF(ISNA(BF1708),NA(),BE1028)</f>
        <v>0</v>
      </c>
      <c r="BF1708">
        <f>IF(OR(BF1028="",AND(BF1028=BF1027,BF1028=BF1029)),NA(), BF1028)</f>
        <v>0</v>
      </c>
      <c r="BG1708">
        <f>IF(ISNA(BH1708),NA(),BG1028)</f>
        <v>0</v>
      </c>
      <c r="BH1708">
        <f>IF(OR(BH1028="",AND(BH1028=BH1027,BH1028=BH1029)),NA(), BH1028)</f>
        <v>0</v>
      </c>
      <c r="BI1708">
        <f>IF(ISNA(BJ1708),NA(),BI1028)</f>
        <v>0</v>
      </c>
      <c r="BJ1708">
        <f>IF(OR(BJ1028="",AND(BJ1028=BJ1027,BJ1028=BJ1029)),NA(), BJ1028)</f>
        <v>0</v>
      </c>
      <c r="BK1708">
        <f>IF(ISNA(BL1708),NA(),BK1028)</f>
        <v>0</v>
      </c>
      <c r="BL1708">
        <f>IF(OR(BL1028="",AND(BL1028=BL1027,BL1028=BL1029)),NA(), BL1028)</f>
        <v>0</v>
      </c>
      <c r="BM1708">
        <f>IF(ISNA(BN1708),NA(),BM1028)</f>
        <v>0</v>
      </c>
      <c r="BN1708">
        <f>IF(OR(BN1028="",AND(BN1028=BN1027,BN1028=BN1029)),NA(), BN1028)</f>
        <v>0</v>
      </c>
      <c r="BO1708">
        <f>IF(ISNA(BP1708),NA(),BO1028)</f>
        <v>0</v>
      </c>
      <c r="BP1708">
        <f>IF(OR(BP1028="",AND(BP1028=BP1027,BP1028=BP1029)),NA(), BP1028)</f>
        <v>0</v>
      </c>
      <c r="BQ1708">
        <f>IF(ISNA(BR1708),NA(),BQ1028)</f>
        <v>0</v>
      </c>
      <c r="BR1708">
        <f>IF(OR(BR1028="",AND(BR1028=BR1027,BR1028=BR1029)),NA(), BR1028)</f>
        <v>0</v>
      </c>
    </row>
    <row r="1709" spans="4:70">
      <c r="E1709">
        <f>IF(ISNA(F1709),NA(),E1029)</f>
        <v>0</v>
      </c>
      <c r="F1709">
        <f>IF(OR(F1029="",AND(F1029=F1028,F1029=F1030)),NA(), F1029)</f>
        <v>0</v>
      </c>
      <c r="G1709">
        <f>IF(ISNA(H1709),NA(),G1029)</f>
        <v>0</v>
      </c>
      <c r="H1709">
        <f>IF(OR(H1029="",AND(H1029=H1028,H1029=H1030)),NA(), H1029)</f>
        <v>0</v>
      </c>
      <c r="I1709">
        <f>IF(ISNA(J1709),NA(),I1029)</f>
        <v>0</v>
      </c>
      <c r="J1709">
        <f>IF(OR(J1029="",AND(J1029=J1028,J1029=J1030)),NA(), J1029)</f>
        <v>0</v>
      </c>
      <c r="K1709">
        <f>IF(ISNA(L1709),NA(),K1029)</f>
        <v>0</v>
      </c>
      <c r="L1709">
        <f>IF(OR(L1029="",AND(L1029=L1028,L1029=L1030)),NA(), L1029)</f>
        <v>0</v>
      </c>
      <c r="M1709">
        <f>IF(ISNA(N1709),NA(),M1029)</f>
        <v>0</v>
      </c>
      <c r="N1709">
        <f>IF(OR(N1029="",AND(N1029=N1028,N1029=N1030)),NA(), N1029)</f>
        <v>0</v>
      </c>
      <c r="O1709">
        <f>IF(ISNA(P1709),NA(),O1029)</f>
        <v>0</v>
      </c>
      <c r="P1709">
        <f>IF(OR(P1029="",AND(P1029=P1028,P1029=P1030)),NA(), P1029)</f>
        <v>0</v>
      </c>
      <c r="Q1709">
        <f>IF(ISNA(R1709),NA(),Q1029)</f>
        <v>0</v>
      </c>
      <c r="R1709">
        <f>IF(OR(R1029="",AND(R1029=R1028,R1029=R1030)),NA(), R1029)</f>
        <v>0</v>
      </c>
      <c r="S1709">
        <f>IF(ISNA(T1709),NA(),S1029)</f>
        <v>0</v>
      </c>
      <c r="T1709">
        <f>IF(OR(T1029="",AND(T1029=T1028,T1029=T1030)),NA(), T1029)</f>
        <v>0</v>
      </c>
      <c r="U1709">
        <f>IF(ISNA(V1709),NA(),U1029)</f>
        <v>0</v>
      </c>
      <c r="V1709">
        <f>IF(OR(V1029="",AND(V1029=V1028,V1029=V1030)),NA(), V1029)</f>
        <v>0</v>
      </c>
      <c r="W1709">
        <f>IF(ISNA(X1709),NA(),W1029)</f>
        <v>0</v>
      </c>
      <c r="X1709">
        <f>IF(OR(X1029="",AND(X1029=X1028,X1029=X1030)),NA(), X1029)</f>
        <v>0</v>
      </c>
      <c r="Y1709">
        <f>IF(ISNA(Z1709),NA(),Y1029)</f>
        <v>0</v>
      </c>
      <c r="Z1709">
        <f>IF(OR(Z1029="",AND(Z1029=Z1028,Z1029=Z1030)),NA(), Z1029)</f>
        <v>0</v>
      </c>
      <c r="AA1709">
        <f>IF(ISNA(AB1709),NA(),AA1029)</f>
        <v>0</v>
      </c>
      <c r="AB1709">
        <f>IF(OR(AB1029="",AND(AB1029=AB1028,AB1029=AB1030)),NA(), AB1029)</f>
        <v>0</v>
      </c>
      <c r="AC1709">
        <f>IF(ISNA(AD1709),NA(),AC1029)</f>
        <v>0</v>
      </c>
      <c r="AD1709">
        <f>IF(OR(AD1029="",AND(AD1029=AD1028,AD1029=AD1030)),NA(), AD1029)</f>
        <v>0</v>
      </c>
      <c r="AE1709">
        <f>IF(ISNA(AF1709),NA(),AE1029)</f>
        <v>0</v>
      </c>
      <c r="AF1709">
        <f>IF(OR(AF1029="",AND(AF1029=AF1028,AF1029=AF1030)),NA(), AF1029)</f>
        <v>0</v>
      </c>
      <c r="AG1709">
        <f>IF(ISNA(AH1709),NA(),AG1029)</f>
        <v>0</v>
      </c>
      <c r="AH1709">
        <f>IF(OR(AH1029="",AND(AH1029=AH1028,AH1029=AH1030)),NA(), AH1029)</f>
        <v>0</v>
      </c>
      <c r="AI1709">
        <f>IF(ISNA(AJ1709),NA(),AI1029)</f>
        <v>0</v>
      </c>
      <c r="AJ1709">
        <f>IF(OR(AJ1029="",AND(AJ1029=AJ1028,AJ1029=AJ1030)),NA(), AJ1029)</f>
        <v>0</v>
      </c>
      <c r="AM1709">
        <f>IF(ISNA(AN1709),NA(),AM1029)</f>
        <v>0</v>
      </c>
      <c r="AN1709">
        <f>IF(OR(AN1029="",AND(AN1029=AN1028,AN1029=AN1030)),NA(), AN1029)</f>
        <v>0</v>
      </c>
      <c r="AO1709">
        <f>IF(ISNA(AP1709),NA(),AO1029)</f>
        <v>0</v>
      </c>
      <c r="AP1709">
        <f>IF(OR(AP1029="",AND(AP1029=AP1028,AP1029=AP1030)),NA(), AP1029)</f>
        <v>0</v>
      </c>
      <c r="AQ1709">
        <f>IF(ISNA(AR1709),NA(),AQ1029)</f>
        <v>0</v>
      </c>
      <c r="AR1709">
        <f>IF(OR(AR1029="",AND(AR1029=AR1028,AR1029=AR1030)),NA(), AR1029)</f>
        <v>0</v>
      </c>
      <c r="AS1709">
        <f>IF(ISNA(AT1709),NA(),AS1029)</f>
        <v>0</v>
      </c>
      <c r="AT1709">
        <f>IF(OR(AT1029="",AND(AT1029=AT1028,AT1029=AT1030)),NA(), AT1029)</f>
        <v>0</v>
      </c>
      <c r="AU1709">
        <f>IF(ISNA(AV1709),NA(),AU1029)</f>
        <v>0</v>
      </c>
      <c r="AV1709">
        <f>IF(OR(AV1029="",AND(AV1029=AV1028,AV1029=AV1030)),NA(), AV1029)</f>
        <v>0</v>
      </c>
      <c r="AW1709">
        <f>IF(ISNA(AX1709),NA(),AW1029)</f>
        <v>0</v>
      </c>
      <c r="AX1709">
        <f>IF(OR(AX1029="",AND(AX1029=AX1028,AX1029=AX1030)),NA(), AX1029)</f>
        <v>0</v>
      </c>
      <c r="AY1709">
        <f>IF(ISNA(AZ1709),NA(),AY1029)</f>
        <v>0</v>
      </c>
      <c r="AZ1709">
        <f>IF(OR(AZ1029="",AND(AZ1029=AZ1028,AZ1029=AZ1030)),NA(), AZ1029)</f>
        <v>0</v>
      </c>
      <c r="BA1709">
        <f>IF(ISNA(BB1709),NA(),BA1029)</f>
        <v>0</v>
      </c>
      <c r="BB1709">
        <f>IF(OR(BB1029="",AND(BB1029=BB1028,BB1029=BB1030)),NA(), BB1029)</f>
        <v>0</v>
      </c>
      <c r="BC1709">
        <f>IF(ISNA(BD1709),NA(),BC1029)</f>
        <v>0</v>
      </c>
      <c r="BD1709">
        <f>IF(OR(BD1029="",AND(BD1029=BD1028,BD1029=BD1030)),NA(), BD1029)</f>
        <v>0</v>
      </c>
      <c r="BE1709">
        <f>IF(ISNA(BF1709),NA(),BE1029)</f>
        <v>0</v>
      </c>
      <c r="BF1709">
        <f>IF(OR(BF1029="",AND(BF1029=BF1028,BF1029=BF1030)),NA(), BF1029)</f>
        <v>0</v>
      </c>
      <c r="BG1709">
        <f>IF(ISNA(BH1709),NA(),BG1029)</f>
        <v>0</v>
      </c>
      <c r="BH1709">
        <f>IF(OR(BH1029="",AND(BH1029=BH1028,BH1029=BH1030)),NA(), BH1029)</f>
        <v>0</v>
      </c>
      <c r="BI1709">
        <f>IF(ISNA(BJ1709),NA(),BI1029)</f>
        <v>0</v>
      </c>
      <c r="BJ1709">
        <f>IF(OR(BJ1029="",AND(BJ1029=BJ1028,BJ1029=BJ1030)),NA(), BJ1029)</f>
        <v>0</v>
      </c>
      <c r="BK1709">
        <f>IF(ISNA(BL1709),NA(),BK1029)</f>
        <v>0</v>
      </c>
      <c r="BL1709">
        <f>IF(OR(BL1029="",AND(BL1029=BL1028,BL1029=BL1030)),NA(), BL1029)</f>
        <v>0</v>
      </c>
      <c r="BM1709">
        <f>IF(ISNA(BN1709),NA(),BM1029)</f>
        <v>0</v>
      </c>
      <c r="BN1709">
        <f>IF(OR(BN1029="",AND(BN1029=BN1028,BN1029=BN1030)),NA(), BN1029)</f>
        <v>0</v>
      </c>
      <c r="BO1709">
        <f>IF(ISNA(BP1709),NA(),BO1029)</f>
        <v>0</v>
      </c>
      <c r="BP1709">
        <f>IF(OR(BP1029="",AND(BP1029=BP1028,BP1029=BP1030)),NA(), BP1029)</f>
        <v>0</v>
      </c>
      <c r="BQ1709">
        <f>IF(ISNA(BR1709),NA(),BQ1029)</f>
        <v>0</v>
      </c>
      <c r="BR1709">
        <f>IF(OR(BR1029="",AND(BR1029=BR1028,BR1029=BR1030)),NA(), BR1029)</f>
        <v>0</v>
      </c>
    </row>
    <row r="1710" spans="4:70">
      <c r="E1710">
        <f>IF(ISNA(F1710),NA(),E1030)</f>
        <v>0</v>
      </c>
      <c r="F1710">
        <f>IF(OR(F1030="",AND(F1030=F1029,F1030=F1031)),NA(), F1030)</f>
        <v>0</v>
      </c>
      <c r="G1710">
        <f>IF(ISNA(H1710),NA(),G1030)</f>
        <v>0</v>
      </c>
      <c r="H1710">
        <f>IF(OR(H1030="",AND(H1030=H1029,H1030=H1031)),NA(), H1030)</f>
        <v>0</v>
      </c>
      <c r="I1710">
        <f>IF(ISNA(J1710),NA(),I1030)</f>
        <v>0</v>
      </c>
      <c r="J1710">
        <f>IF(OR(J1030="",AND(J1030=J1029,J1030=J1031)),NA(), J1030)</f>
        <v>0</v>
      </c>
      <c r="K1710">
        <f>IF(ISNA(L1710),NA(),K1030)</f>
        <v>0</v>
      </c>
      <c r="L1710">
        <f>IF(OR(L1030="",AND(L1030=L1029,L1030=L1031)),NA(), L1030)</f>
        <v>0</v>
      </c>
      <c r="M1710">
        <f>IF(ISNA(N1710),NA(),M1030)</f>
        <v>0</v>
      </c>
      <c r="N1710">
        <f>IF(OR(N1030="",AND(N1030=N1029,N1030=N1031)),NA(), N1030)</f>
        <v>0</v>
      </c>
      <c r="O1710">
        <f>IF(ISNA(P1710),NA(),O1030)</f>
        <v>0</v>
      </c>
      <c r="P1710">
        <f>IF(OR(P1030="",AND(P1030=P1029,P1030=P1031)),NA(), P1030)</f>
        <v>0</v>
      </c>
      <c r="Q1710">
        <f>IF(ISNA(R1710),NA(),Q1030)</f>
        <v>0</v>
      </c>
      <c r="R1710">
        <f>IF(OR(R1030="",AND(R1030=R1029,R1030=R1031)),NA(), R1030)</f>
        <v>0</v>
      </c>
      <c r="S1710">
        <f>IF(ISNA(T1710),NA(),S1030)</f>
        <v>0</v>
      </c>
      <c r="T1710">
        <f>IF(OR(T1030="",AND(T1030=T1029,T1030=T1031)),NA(), T1030)</f>
        <v>0</v>
      </c>
      <c r="U1710">
        <f>IF(ISNA(V1710),NA(),U1030)</f>
        <v>0</v>
      </c>
      <c r="V1710">
        <f>IF(OR(V1030="",AND(V1030=V1029,V1030=V1031)),NA(), V1030)</f>
        <v>0</v>
      </c>
      <c r="W1710">
        <f>IF(ISNA(X1710),NA(),W1030)</f>
        <v>0</v>
      </c>
      <c r="X1710">
        <f>IF(OR(X1030="",AND(X1030=X1029,X1030=X1031)),NA(), X1030)</f>
        <v>0</v>
      </c>
      <c r="Y1710">
        <f>IF(ISNA(Z1710),NA(),Y1030)</f>
        <v>0</v>
      </c>
      <c r="Z1710">
        <f>IF(OR(Z1030="",AND(Z1030=Z1029,Z1030=Z1031)),NA(), Z1030)</f>
        <v>0</v>
      </c>
      <c r="AA1710">
        <f>IF(ISNA(AB1710),NA(),AA1030)</f>
        <v>0</v>
      </c>
      <c r="AB1710">
        <f>IF(OR(AB1030="",AND(AB1030=AB1029,AB1030=AB1031)),NA(), AB1030)</f>
        <v>0</v>
      </c>
      <c r="AC1710">
        <f>IF(ISNA(AD1710),NA(),AC1030)</f>
        <v>0</v>
      </c>
      <c r="AD1710">
        <f>IF(OR(AD1030="",AND(AD1030=AD1029,AD1030=AD1031)),NA(), AD1030)</f>
        <v>0</v>
      </c>
      <c r="AE1710">
        <f>IF(ISNA(AF1710),NA(),AE1030)</f>
        <v>0</v>
      </c>
      <c r="AF1710">
        <f>IF(OR(AF1030="",AND(AF1030=AF1029,AF1030=AF1031)),NA(), AF1030)</f>
        <v>0</v>
      </c>
      <c r="AG1710">
        <f>IF(ISNA(AH1710),NA(),AG1030)</f>
        <v>0</v>
      </c>
      <c r="AH1710">
        <f>IF(OR(AH1030="",AND(AH1030=AH1029,AH1030=AH1031)),NA(), AH1030)</f>
        <v>0</v>
      </c>
      <c r="AI1710">
        <f>IF(ISNA(AJ1710),NA(),AI1030)</f>
        <v>0</v>
      </c>
      <c r="AJ1710">
        <f>IF(OR(AJ1030="",AND(AJ1030=AJ1029,AJ1030=AJ1031)),NA(), AJ1030)</f>
        <v>0</v>
      </c>
      <c r="AM1710">
        <f>IF(ISNA(AN1710),NA(),AM1030)</f>
        <v>0</v>
      </c>
      <c r="AN1710">
        <f>IF(OR(AN1030="",AND(AN1030=AN1029,AN1030=AN1031)),NA(), AN1030)</f>
        <v>0</v>
      </c>
      <c r="AO1710">
        <f>IF(ISNA(AP1710),NA(),AO1030)</f>
        <v>0</v>
      </c>
      <c r="AP1710">
        <f>IF(OR(AP1030="",AND(AP1030=AP1029,AP1030=AP1031)),NA(), AP1030)</f>
        <v>0</v>
      </c>
      <c r="AQ1710">
        <f>IF(ISNA(AR1710),NA(),AQ1030)</f>
        <v>0</v>
      </c>
      <c r="AR1710">
        <f>IF(OR(AR1030="",AND(AR1030=AR1029,AR1030=AR1031)),NA(), AR1030)</f>
        <v>0</v>
      </c>
      <c r="AS1710">
        <f>IF(ISNA(AT1710),NA(),AS1030)</f>
        <v>0</v>
      </c>
      <c r="AT1710">
        <f>IF(OR(AT1030="",AND(AT1030=AT1029,AT1030=AT1031)),NA(), AT1030)</f>
        <v>0</v>
      </c>
      <c r="AU1710">
        <f>IF(ISNA(AV1710),NA(),AU1030)</f>
        <v>0</v>
      </c>
      <c r="AV1710">
        <f>IF(OR(AV1030="",AND(AV1030=AV1029,AV1030=AV1031)),NA(), AV1030)</f>
        <v>0</v>
      </c>
      <c r="AW1710">
        <f>IF(ISNA(AX1710),NA(),AW1030)</f>
        <v>0</v>
      </c>
      <c r="AX1710">
        <f>IF(OR(AX1030="",AND(AX1030=AX1029,AX1030=AX1031)),NA(), AX1030)</f>
        <v>0</v>
      </c>
      <c r="AY1710">
        <f>IF(ISNA(AZ1710),NA(),AY1030)</f>
        <v>0</v>
      </c>
      <c r="AZ1710">
        <f>IF(OR(AZ1030="",AND(AZ1030=AZ1029,AZ1030=AZ1031)),NA(), AZ1030)</f>
        <v>0</v>
      </c>
      <c r="BA1710">
        <f>IF(ISNA(BB1710),NA(),BA1030)</f>
        <v>0</v>
      </c>
      <c r="BB1710">
        <f>IF(OR(BB1030="",AND(BB1030=BB1029,BB1030=BB1031)),NA(), BB1030)</f>
        <v>0</v>
      </c>
      <c r="BC1710">
        <f>IF(ISNA(BD1710),NA(),BC1030)</f>
        <v>0</v>
      </c>
      <c r="BD1710">
        <f>IF(OR(BD1030="",AND(BD1030=BD1029,BD1030=BD1031)),NA(), BD1030)</f>
        <v>0</v>
      </c>
      <c r="BE1710">
        <f>IF(ISNA(BF1710),NA(),BE1030)</f>
        <v>0</v>
      </c>
      <c r="BF1710">
        <f>IF(OR(BF1030="",AND(BF1030=BF1029,BF1030=BF1031)),NA(), BF1030)</f>
        <v>0</v>
      </c>
      <c r="BG1710">
        <f>IF(ISNA(BH1710),NA(),BG1030)</f>
        <v>0</v>
      </c>
      <c r="BH1710">
        <f>IF(OR(BH1030="",AND(BH1030=BH1029,BH1030=BH1031)),NA(), BH1030)</f>
        <v>0</v>
      </c>
      <c r="BI1710">
        <f>IF(ISNA(BJ1710),NA(),BI1030)</f>
        <v>0</v>
      </c>
      <c r="BJ1710">
        <f>IF(OR(BJ1030="",AND(BJ1030=BJ1029,BJ1030=BJ1031)),NA(), BJ1030)</f>
        <v>0</v>
      </c>
      <c r="BK1710">
        <f>IF(ISNA(BL1710),NA(),BK1030)</f>
        <v>0</v>
      </c>
      <c r="BL1710">
        <f>IF(OR(BL1030="",AND(BL1030=BL1029,BL1030=BL1031)),NA(), BL1030)</f>
        <v>0</v>
      </c>
      <c r="BM1710">
        <f>IF(ISNA(BN1710),NA(),BM1030)</f>
        <v>0</v>
      </c>
      <c r="BN1710">
        <f>IF(OR(BN1030="",AND(BN1030=BN1029,BN1030=BN1031)),NA(), BN1030)</f>
        <v>0</v>
      </c>
      <c r="BO1710">
        <f>IF(ISNA(BP1710),NA(),BO1030)</f>
        <v>0</v>
      </c>
      <c r="BP1710">
        <f>IF(OR(BP1030="",AND(BP1030=BP1029,BP1030=BP1031)),NA(), BP1030)</f>
        <v>0</v>
      </c>
      <c r="BQ1710">
        <f>IF(ISNA(BR1710),NA(),BQ1030)</f>
        <v>0</v>
      </c>
      <c r="BR1710">
        <f>IF(OR(BR1030="",AND(BR1030=BR1029,BR1030=BR1031)),NA(), BR1030)</f>
        <v>0</v>
      </c>
    </row>
    <row r="1711" spans="4:70">
      <c r="E1711">
        <f>IF(ISNA(F1711),NA(),E1031)</f>
        <v>0</v>
      </c>
      <c r="F1711">
        <f>IF(OR(F1031="",AND(F1031=F1030,F1031=F1032)),NA(), F1031)</f>
        <v>0</v>
      </c>
      <c r="G1711">
        <f>IF(ISNA(H1711),NA(),G1031)</f>
        <v>0</v>
      </c>
      <c r="H1711">
        <f>IF(OR(H1031="",AND(H1031=H1030,H1031=H1032)),NA(), H1031)</f>
        <v>0</v>
      </c>
      <c r="I1711">
        <f>IF(ISNA(J1711),NA(),I1031)</f>
        <v>0</v>
      </c>
      <c r="J1711">
        <f>IF(OR(J1031="",AND(J1031=J1030,J1031=J1032)),NA(), J1031)</f>
        <v>0</v>
      </c>
      <c r="K1711">
        <f>IF(ISNA(L1711),NA(),K1031)</f>
        <v>0</v>
      </c>
      <c r="L1711">
        <f>IF(OR(L1031="",AND(L1031=L1030,L1031=L1032)),NA(), L1031)</f>
        <v>0</v>
      </c>
      <c r="M1711">
        <f>IF(ISNA(N1711),NA(),M1031)</f>
        <v>0</v>
      </c>
      <c r="N1711">
        <f>IF(OR(N1031="",AND(N1031=N1030,N1031=N1032)),NA(), N1031)</f>
        <v>0</v>
      </c>
      <c r="O1711">
        <f>IF(ISNA(P1711),NA(),O1031)</f>
        <v>0</v>
      </c>
      <c r="P1711">
        <f>IF(OR(P1031="",AND(P1031=P1030,P1031=P1032)),NA(), P1031)</f>
        <v>0</v>
      </c>
      <c r="Q1711">
        <f>IF(ISNA(R1711),NA(),Q1031)</f>
        <v>0</v>
      </c>
      <c r="R1711">
        <f>IF(OR(R1031="",AND(R1031=R1030,R1031=R1032)),NA(), R1031)</f>
        <v>0</v>
      </c>
      <c r="S1711">
        <f>IF(ISNA(T1711),NA(),S1031)</f>
        <v>0</v>
      </c>
      <c r="T1711">
        <f>IF(OR(T1031="",AND(T1031=T1030,T1031=T1032)),NA(), T1031)</f>
        <v>0</v>
      </c>
      <c r="U1711">
        <f>IF(ISNA(V1711),NA(),U1031)</f>
        <v>0</v>
      </c>
      <c r="V1711">
        <f>IF(OR(V1031="",AND(V1031=V1030,V1031=V1032)),NA(), V1031)</f>
        <v>0</v>
      </c>
      <c r="W1711">
        <f>IF(ISNA(X1711),NA(),W1031)</f>
        <v>0</v>
      </c>
      <c r="X1711">
        <f>IF(OR(X1031="",AND(X1031=X1030,X1031=X1032)),NA(), X1031)</f>
        <v>0</v>
      </c>
      <c r="Y1711">
        <f>IF(ISNA(Z1711),NA(),Y1031)</f>
        <v>0</v>
      </c>
      <c r="Z1711">
        <f>IF(OR(Z1031="",AND(Z1031=Z1030,Z1031=Z1032)),NA(), Z1031)</f>
        <v>0</v>
      </c>
      <c r="AA1711">
        <f>IF(ISNA(AB1711),NA(),AA1031)</f>
        <v>0</v>
      </c>
      <c r="AB1711">
        <f>IF(OR(AB1031="",AND(AB1031=AB1030,AB1031=AB1032)),NA(), AB1031)</f>
        <v>0</v>
      </c>
      <c r="AC1711">
        <f>IF(ISNA(AD1711),NA(),AC1031)</f>
        <v>0</v>
      </c>
      <c r="AD1711">
        <f>IF(OR(AD1031="",AND(AD1031=AD1030,AD1031=AD1032)),NA(), AD1031)</f>
        <v>0</v>
      </c>
      <c r="AE1711">
        <f>IF(ISNA(AF1711),NA(),AE1031)</f>
        <v>0</v>
      </c>
      <c r="AF1711">
        <f>IF(OR(AF1031="",AND(AF1031=AF1030,AF1031=AF1032)),NA(), AF1031)</f>
        <v>0</v>
      </c>
      <c r="AG1711">
        <f>IF(ISNA(AH1711),NA(),AG1031)</f>
        <v>0</v>
      </c>
      <c r="AH1711">
        <f>IF(OR(AH1031="",AND(AH1031=AH1030,AH1031=AH1032)),NA(), AH1031)</f>
        <v>0</v>
      </c>
      <c r="AI1711">
        <f>IF(ISNA(AJ1711),NA(),AI1031)</f>
        <v>0</v>
      </c>
      <c r="AJ1711">
        <f>IF(OR(AJ1031="",AND(AJ1031=AJ1030,AJ1031=AJ1032)),NA(), AJ1031)</f>
        <v>0</v>
      </c>
      <c r="AM1711">
        <f>IF(ISNA(AN1711),NA(),AM1031)</f>
        <v>0</v>
      </c>
      <c r="AN1711">
        <f>IF(OR(AN1031="",AND(AN1031=AN1030,AN1031=AN1032)),NA(), AN1031)</f>
        <v>0</v>
      </c>
      <c r="AO1711">
        <f>IF(ISNA(AP1711),NA(),AO1031)</f>
        <v>0</v>
      </c>
      <c r="AP1711">
        <f>IF(OR(AP1031="",AND(AP1031=AP1030,AP1031=AP1032)),NA(), AP1031)</f>
        <v>0</v>
      </c>
      <c r="AQ1711">
        <f>IF(ISNA(AR1711),NA(),AQ1031)</f>
        <v>0</v>
      </c>
      <c r="AR1711">
        <f>IF(OR(AR1031="",AND(AR1031=AR1030,AR1031=AR1032)),NA(), AR1031)</f>
        <v>0</v>
      </c>
      <c r="AS1711">
        <f>IF(ISNA(AT1711),NA(),AS1031)</f>
        <v>0</v>
      </c>
      <c r="AT1711">
        <f>IF(OR(AT1031="",AND(AT1031=AT1030,AT1031=AT1032)),NA(), AT1031)</f>
        <v>0</v>
      </c>
      <c r="AU1711">
        <f>IF(ISNA(AV1711),NA(),AU1031)</f>
        <v>0</v>
      </c>
      <c r="AV1711">
        <f>IF(OR(AV1031="",AND(AV1031=AV1030,AV1031=AV1032)),NA(), AV1031)</f>
        <v>0</v>
      </c>
      <c r="AW1711">
        <f>IF(ISNA(AX1711),NA(),AW1031)</f>
        <v>0</v>
      </c>
      <c r="AX1711">
        <f>IF(OR(AX1031="",AND(AX1031=AX1030,AX1031=AX1032)),NA(), AX1031)</f>
        <v>0</v>
      </c>
      <c r="AY1711">
        <f>IF(ISNA(AZ1711),NA(),AY1031)</f>
        <v>0</v>
      </c>
      <c r="AZ1711">
        <f>IF(OR(AZ1031="",AND(AZ1031=AZ1030,AZ1031=AZ1032)),NA(), AZ1031)</f>
        <v>0</v>
      </c>
      <c r="BA1711">
        <f>IF(ISNA(BB1711),NA(),BA1031)</f>
        <v>0</v>
      </c>
      <c r="BB1711">
        <f>IF(OR(BB1031="",AND(BB1031=BB1030,BB1031=BB1032)),NA(), BB1031)</f>
        <v>0</v>
      </c>
      <c r="BC1711">
        <f>IF(ISNA(BD1711),NA(),BC1031)</f>
        <v>0</v>
      </c>
      <c r="BD1711">
        <f>IF(OR(BD1031="",AND(BD1031=BD1030,BD1031=BD1032)),NA(), BD1031)</f>
        <v>0</v>
      </c>
      <c r="BE1711">
        <f>IF(ISNA(BF1711),NA(),BE1031)</f>
        <v>0</v>
      </c>
      <c r="BF1711">
        <f>IF(OR(BF1031="",AND(BF1031=BF1030,BF1031=BF1032)),NA(), BF1031)</f>
        <v>0</v>
      </c>
      <c r="BG1711">
        <f>IF(ISNA(BH1711),NA(),BG1031)</f>
        <v>0</v>
      </c>
      <c r="BH1711">
        <f>IF(OR(BH1031="",AND(BH1031=BH1030,BH1031=BH1032)),NA(), BH1031)</f>
        <v>0</v>
      </c>
      <c r="BI1711">
        <f>IF(ISNA(BJ1711),NA(),BI1031)</f>
        <v>0</v>
      </c>
      <c r="BJ1711">
        <f>IF(OR(BJ1031="",AND(BJ1031=BJ1030,BJ1031=BJ1032)),NA(), BJ1031)</f>
        <v>0</v>
      </c>
      <c r="BK1711">
        <f>IF(ISNA(BL1711),NA(),BK1031)</f>
        <v>0</v>
      </c>
      <c r="BL1711">
        <f>IF(OR(BL1031="",AND(BL1031=BL1030,BL1031=BL1032)),NA(), BL1031)</f>
        <v>0</v>
      </c>
      <c r="BM1711">
        <f>IF(ISNA(BN1711),NA(),BM1031)</f>
        <v>0</v>
      </c>
      <c r="BN1711">
        <f>IF(OR(BN1031="",AND(BN1031=BN1030,BN1031=BN1032)),NA(), BN1031)</f>
        <v>0</v>
      </c>
      <c r="BO1711">
        <f>IF(ISNA(BP1711),NA(),BO1031)</f>
        <v>0</v>
      </c>
      <c r="BP1711">
        <f>IF(OR(BP1031="",AND(BP1031=BP1030,BP1031=BP1032)),NA(), BP1031)</f>
        <v>0</v>
      </c>
      <c r="BQ1711">
        <f>IF(ISNA(BR1711),NA(),BQ1031)</f>
        <v>0</v>
      </c>
      <c r="BR1711">
        <f>IF(OR(BR1031="",AND(BR1031=BR1030,BR1031=BR1032)),NA(), BR1031)</f>
        <v>0</v>
      </c>
    </row>
    <row r="1712" spans="4:70">
      <c r="E1712">
        <f>IF(ISNA(F1712),NA(),E1032)</f>
        <v>0</v>
      </c>
      <c r="F1712">
        <f>IF(OR(F1032="",AND(F1032=F1031,F1032=F1033)),NA(), F1032)</f>
        <v>0</v>
      </c>
      <c r="G1712">
        <f>IF(ISNA(H1712),NA(),G1032)</f>
        <v>0</v>
      </c>
      <c r="H1712">
        <f>IF(OR(H1032="",AND(H1032=H1031,H1032=H1033)),NA(), H1032)</f>
        <v>0</v>
      </c>
      <c r="I1712">
        <f>IF(ISNA(J1712),NA(),I1032)</f>
        <v>0</v>
      </c>
      <c r="J1712">
        <f>IF(OR(J1032="",AND(J1032=J1031,J1032=J1033)),NA(), J1032)</f>
        <v>0</v>
      </c>
      <c r="K1712">
        <f>IF(ISNA(L1712),NA(),K1032)</f>
        <v>0</v>
      </c>
      <c r="L1712">
        <f>IF(OR(L1032="",AND(L1032=L1031,L1032=L1033)),NA(), L1032)</f>
        <v>0</v>
      </c>
      <c r="M1712">
        <f>IF(ISNA(N1712),NA(),M1032)</f>
        <v>0</v>
      </c>
      <c r="N1712">
        <f>IF(OR(N1032="",AND(N1032=N1031,N1032=N1033)),NA(), N1032)</f>
        <v>0</v>
      </c>
      <c r="O1712">
        <f>IF(ISNA(P1712),NA(),O1032)</f>
        <v>0</v>
      </c>
      <c r="P1712">
        <f>IF(OR(P1032="",AND(P1032=P1031,P1032=P1033)),NA(), P1032)</f>
        <v>0</v>
      </c>
      <c r="Q1712">
        <f>IF(ISNA(R1712),NA(),Q1032)</f>
        <v>0</v>
      </c>
      <c r="R1712">
        <f>IF(OR(R1032="",AND(R1032=R1031,R1032=R1033)),NA(), R1032)</f>
        <v>0</v>
      </c>
      <c r="S1712">
        <f>IF(ISNA(T1712),NA(),S1032)</f>
        <v>0</v>
      </c>
      <c r="T1712">
        <f>IF(OR(T1032="",AND(T1032=T1031,T1032=T1033)),NA(), T1032)</f>
        <v>0</v>
      </c>
      <c r="U1712">
        <f>IF(ISNA(V1712),NA(),U1032)</f>
        <v>0</v>
      </c>
      <c r="V1712">
        <f>IF(OR(V1032="",AND(V1032=V1031,V1032=V1033)),NA(), V1032)</f>
        <v>0</v>
      </c>
      <c r="W1712">
        <f>IF(ISNA(X1712),NA(),W1032)</f>
        <v>0</v>
      </c>
      <c r="X1712">
        <f>IF(OR(X1032="",AND(X1032=X1031,X1032=X1033)),NA(), X1032)</f>
        <v>0</v>
      </c>
      <c r="Y1712">
        <f>IF(ISNA(Z1712),NA(),Y1032)</f>
        <v>0</v>
      </c>
      <c r="Z1712">
        <f>IF(OR(Z1032="",AND(Z1032=Z1031,Z1032=Z1033)),NA(), Z1032)</f>
        <v>0</v>
      </c>
      <c r="AA1712">
        <f>IF(ISNA(AB1712),NA(),AA1032)</f>
        <v>0</v>
      </c>
      <c r="AB1712">
        <f>IF(OR(AB1032="",AND(AB1032=AB1031,AB1032=AB1033)),NA(), AB1032)</f>
        <v>0</v>
      </c>
      <c r="AC1712">
        <f>IF(ISNA(AD1712),NA(),AC1032)</f>
        <v>0</v>
      </c>
      <c r="AD1712">
        <f>IF(OR(AD1032="",AND(AD1032=AD1031,AD1032=AD1033)),NA(), AD1032)</f>
        <v>0</v>
      </c>
      <c r="AE1712">
        <f>IF(ISNA(AF1712),NA(),AE1032)</f>
        <v>0</v>
      </c>
      <c r="AF1712">
        <f>IF(OR(AF1032="",AND(AF1032=AF1031,AF1032=AF1033)),NA(), AF1032)</f>
        <v>0</v>
      </c>
      <c r="AG1712">
        <f>IF(ISNA(AH1712),NA(),AG1032)</f>
        <v>0</v>
      </c>
      <c r="AH1712">
        <f>IF(OR(AH1032="",AND(AH1032=AH1031,AH1032=AH1033)),NA(), AH1032)</f>
        <v>0</v>
      </c>
      <c r="AI1712">
        <f>IF(ISNA(AJ1712),NA(),AI1032)</f>
        <v>0</v>
      </c>
      <c r="AJ1712">
        <f>IF(OR(AJ1032="",AND(AJ1032=AJ1031,AJ1032=AJ1033)),NA(), AJ1032)</f>
        <v>0</v>
      </c>
      <c r="AM1712">
        <f>IF(ISNA(AN1712),NA(),AM1032)</f>
        <v>0</v>
      </c>
      <c r="AN1712">
        <f>IF(OR(AN1032="",AND(AN1032=AN1031,AN1032=AN1033)),NA(), AN1032)</f>
        <v>0</v>
      </c>
      <c r="AO1712">
        <f>IF(ISNA(AP1712),NA(),AO1032)</f>
        <v>0</v>
      </c>
      <c r="AP1712">
        <f>IF(OR(AP1032="",AND(AP1032=AP1031,AP1032=AP1033)),NA(), AP1032)</f>
        <v>0</v>
      </c>
      <c r="AQ1712">
        <f>IF(ISNA(AR1712),NA(),AQ1032)</f>
        <v>0</v>
      </c>
      <c r="AR1712">
        <f>IF(OR(AR1032="",AND(AR1032=AR1031,AR1032=AR1033)),NA(), AR1032)</f>
        <v>0</v>
      </c>
      <c r="AS1712">
        <f>IF(ISNA(AT1712),NA(),AS1032)</f>
        <v>0</v>
      </c>
      <c r="AT1712">
        <f>IF(OR(AT1032="",AND(AT1032=AT1031,AT1032=AT1033)),NA(), AT1032)</f>
        <v>0</v>
      </c>
      <c r="AU1712">
        <f>IF(ISNA(AV1712),NA(),AU1032)</f>
        <v>0</v>
      </c>
      <c r="AV1712">
        <f>IF(OR(AV1032="",AND(AV1032=AV1031,AV1032=AV1033)),NA(), AV1032)</f>
        <v>0</v>
      </c>
      <c r="AW1712">
        <f>IF(ISNA(AX1712),NA(),AW1032)</f>
        <v>0</v>
      </c>
      <c r="AX1712">
        <f>IF(OR(AX1032="",AND(AX1032=AX1031,AX1032=AX1033)),NA(), AX1032)</f>
        <v>0</v>
      </c>
      <c r="AY1712">
        <f>IF(ISNA(AZ1712),NA(),AY1032)</f>
        <v>0</v>
      </c>
      <c r="AZ1712">
        <f>IF(OR(AZ1032="",AND(AZ1032=AZ1031,AZ1032=AZ1033)),NA(), AZ1032)</f>
        <v>0</v>
      </c>
      <c r="BA1712">
        <f>IF(ISNA(BB1712),NA(),BA1032)</f>
        <v>0</v>
      </c>
      <c r="BB1712">
        <f>IF(OR(BB1032="",AND(BB1032=BB1031,BB1032=BB1033)),NA(), BB1032)</f>
        <v>0</v>
      </c>
      <c r="BC1712">
        <f>IF(ISNA(BD1712),NA(),BC1032)</f>
        <v>0</v>
      </c>
      <c r="BD1712">
        <f>IF(OR(BD1032="",AND(BD1032=BD1031,BD1032=BD1033)),NA(), BD1032)</f>
        <v>0</v>
      </c>
      <c r="BE1712">
        <f>IF(ISNA(BF1712),NA(),BE1032)</f>
        <v>0</v>
      </c>
      <c r="BF1712">
        <f>IF(OR(BF1032="",AND(BF1032=BF1031,BF1032=BF1033)),NA(), BF1032)</f>
        <v>0</v>
      </c>
      <c r="BG1712">
        <f>IF(ISNA(BH1712),NA(),BG1032)</f>
        <v>0</v>
      </c>
      <c r="BH1712">
        <f>IF(OR(BH1032="",AND(BH1032=BH1031,BH1032=BH1033)),NA(), BH1032)</f>
        <v>0</v>
      </c>
      <c r="BI1712">
        <f>IF(ISNA(BJ1712),NA(),BI1032)</f>
        <v>0</v>
      </c>
      <c r="BJ1712">
        <f>IF(OR(BJ1032="",AND(BJ1032=BJ1031,BJ1032=BJ1033)),NA(), BJ1032)</f>
        <v>0</v>
      </c>
      <c r="BK1712">
        <f>IF(ISNA(BL1712),NA(),BK1032)</f>
        <v>0</v>
      </c>
      <c r="BL1712">
        <f>IF(OR(BL1032="",AND(BL1032=BL1031,BL1032=BL1033)),NA(), BL1032)</f>
        <v>0</v>
      </c>
      <c r="BM1712">
        <f>IF(ISNA(BN1712),NA(),BM1032)</f>
        <v>0</v>
      </c>
      <c r="BN1712">
        <f>IF(OR(BN1032="",AND(BN1032=BN1031,BN1032=BN1033)),NA(), BN1032)</f>
        <v>0</v>
      </c>
      <c r="BO1712">
        <f>IF(ISNA(BP1712),NA(),BO1032)</f>
        <v>0</v>
      </c>
      <c r="BP1712">
        <f>IF(OR(BP1032="",AND(BP1032=BP1031,BP1032=BP1033)),NA(), BP1032)</f>
        <v>0</v>
      </c>
      <c r="BQ1712">
        <f>IF(ISNA(BR1712),NA(),BQ1032)</f>
        <v>0</v>
      </c>
      <c r="BR1712">
        <f>IF(OR(BR1032="",AND(BR1032=BR1031,BR1032=BR1033)),NA(), BR1032)</f>
        <v>0</v>
      </c>
    </row>
    <row r="1713" spans="5:70">
      <c r="E1713">
        <f>IF(ISNA(F1713),NA(),E1033)</f>
        <v>0</v>
      </c>
      <c r="F1713">
        <f>IF(OR(F1033="",AND(F1033=F1032,F1033=F1034)),NA(), F1033)</f>
        <v>0</v>
      </c>
      <c r="G1713">
        <f>IF(ISNA(H1713),NA(),G1033)</f>
        <v>0</v>
      </c>
      <c r="H1713">
        <f>IF(OR(H1033="",AND(H1033=H1032,H1033=H1034)),NA(), H1033)</f>
        <v>0</v>
      </c>
      <c r="I1713">
        <f>IF(ISNA(J1713),NA(),I1033)</f>
        <v>0</v>
      </c>
      <c r="J1713">
        <f>IF(OR(J1033="",AND(J1033=J1032,J1033=J1034)),NA(), J1033)</f>
        <v>0</v>
      </c>
      <c r="K1713">
        <f>IF(ISNA(L1713),NA(),K1033)</f>
        <v>0</v>
      </c>
      <c r="L1713">
        <f>IF(OR(L1033="",AND(L1033=L1032,L1033=L1034)),NA(), L1033)</f>
        <v>0</v>
      </c>
      <c r="M1713">
        <f>IF(ISNA(N1713),NA(),M1033)</f>
        <v>0</v>
      </c>
      <c r="N1713">
        <f>IF(OR(N1033="",AND(N1033=N1032,N1033=N1034)),NA(), N1033)</f>
        <v>0</v>
      </c>
      <c r="O1713">
        <f>IF(ISNA(P1713),NA(),O1033)</f>
        <v>0</v>
      </c>
      <c r="P1713">
        <f>IF(OR(P1033="",AND(P1033=P1032,P1033=P1034)),NA(), P1033)</f>
        <v>0</v>
      </c>
      <c r="Q1713">
        <f>IF(ISNA(R1713),NA(),Q1033)</f>
        <v>0</v>
      </c>
      <c r="R1713">
        <f>IF(OR(R1033="",AND(R1033=R1032,R1033=R1034)),NA(), R1033)</f>
        <v>0</v>
      </c>
      <c r="S1713">
        <f>IF(ISNA(T1713),NA(),S1033)</f>
        <v>0</v>
      </c>
      <c r="T1713">
        <f>IF(OR(T1033="",AND(T1033=T1032,T1033=T1034)),NA(), T1033)</f>
        <v>0</v>
      </c>
      <c r="U1713">
        <f>IF(ISNA(V1713),NA(),U1033)</f>
        <v>0</v>
      </c>
      <c r="V1713">
        <f>IF(OR(V1033="",AND(V1033=V1032,V1033=V1034)),NA(), V1033)</f>
        <v>0</v>
      </c>
      <c r="W1713">
        <f>IF(ISNA(X1713),NA(),W1033)</f>
        <v>0</v>
      </c>
      <c r="X1713">
        <f>IF(OR(X1033="",AND(X1033=X1032,X1033=X1034)),NA(), X1033)</f>
        <v>0</v>
      </c>
      <c r="Y1713">
        <f>IF(ISNA(Z1713),NA(),Y1033)</f>
        <v>0</v>
      </c>
      <c r="Z1713">
        <f>IF(OR(Z1033="",AND(Z1033=Z1032,Z1033=Z1034)),NA(), Z1033)</f>
        <v>0</v>
      </c>
      <c r="AA1713">
        <f>IF(ISNA(AB1713),NA(),AA1033)</f>
        <v>0</v>
      </c>
      <c r="AB1713">
        <f>IF(OR(AB1033="",AND(AB1033=AB1032,AB1033=AB1034)),NA(), AB1033)</f>
        <v>0</v>
      </c>
      <c r="AC1713">
        <f>IF(ISNA(AD1713),NA(),AC1033)</f>
        <v>0</v>
      </c>
      <c r="AD1713">
        <f>IF(OR(AD1033="",AND(AD1033=AD1032,AD1033=AD1034)),NA(), AD1033)</f>
        <v>0</v>
      </c>
      <c r="AE1713">
        <f>IF(ISNA(AF1713),NA(),AE1033)</f>
        <v>0</v>
      </c>
      <c r="AF1713">
        <f>IF(OR(AF1033="",AND(AF1033=AF1032,AF1033=AF1034)),NA(), AF1033)</f>
        <v>0</v>
      </c>
      <c r="AG1713">
        <f>IF(ISNA(AH1713),NA(),AG1033)</f>
        <v>0</v>
      </c>
      <c r="AH1713">
        <f>IF(OR(AH1033="",AND(AH1033=AH1032,AH1033=AH1034)),NA(), AH1033)</f>
        <v>0</v>
      </c>
      <c r="AI1713">
        <f>IF(ISNA(AJ1713),NA(),AI1033)</f>
        <v>0</v>
      </c>
      <c r="AJ1713">
        <f>IF(OR(AJ1033="",AND(AJ1033=AJ1032,AJ1033=AJ1034)),NA(), AJ1033)</f>
        <v>0</v>
      </c>
      <c r="AM1713">
        <f>IF(ISNA(AN1713),NA(),AM1033)</f>
        <v>0</v>
      </c>
      <c r="AN1713">
        <f>IF(OR(AN1033="",AND(AN1033=AN1032,AN1033=AN1034)),NA(), AN1033)</f>
        <v>0</v>
      </c>
      <c r="AO1713">
        <f>IF(ISNA(AP1713),NA(),AO1033)</f>
        <v>0</v>
      </c>
      <c r="AP1713">
        <f>IF(OR(AP1033="",AND(AP1033=AP1032,AP1033=AP1034)),NA(), AP1033)</f>
        <v>0</v>
      </c>
      <c r="AQ1713">
        <f>IF(ISNA(AR1713),NA(),AQ1033)</f>
        <v>0</v>
      </c>
      <c r="AR1713">
        <f>IF(OR(AR1033="",AND(AR1033=AR1032,AR1033=AR1034)),NA(), AR1033)</f>
        <v>0</v>
      </c>
      <c r="AS1713">
        <f>IF(ISNA(AT1713),NA(),AS1033)</f>
        <v>0</v>
      </c>
      <c r="AT1713">
        <f>IF(OR(AT1033="",AND(AT1033=AT1032,AT1033=AT1034)),NA(), AT1033)</f>
        <v>0</v>
      </c>
      <c r="AU1713">
        <f>IF(ISNA(AV1713),NA(),AU1033)</f>
        <v>0</v>
      </c>
      <c r="AV1713">
        <f>IF(OR(AV1033="",AND(AV1033=AV1032,AV1033=AV1034)),NA(), AV1033)</f>
        <v>0</v>
      </c>
      <c r="AW1713">
        <f>IF(ISNA(AX1713),NA(),AW1033)</f>
        <v>0</v>
      </c>
      <c r="AX1713">
        <f>IF(OR(AX1033="",AND(AX1033=AX1032,AX1033=AX1034)),NA(), AX1033)</f>
        <v>0</v>
      </c>
      <c r="AY1713">
        <f>IF(ISNA(AZ1713),NA(),AY1033)</f>
        <v>0</v>
      </c>
      <c r="AZ1713">
        <f>IF(OR(AZ1033="",AND(AZ1033=AZ1032,AZ1033=AZ1034)),NA(), AZ1033)</f>
        <v>0</v>
      </c>
      <c r="BA1713">
        <f>IF(ISNA(BB1713),NA(),BA1033)</f>
        <v>0</v>
      </c>
      <c r="BB1713">
        <f>IF(OR(BB1033="",AND(BB1033=BB1032,BB1033=BB1034)),NA(), BB1033)</f>
        <v>0</v>
      </c>
      <c r="BC1713">
        <f>IF(ISNA(BD1713),NA(),BC1033)</f>
        <v>0</v>
      </c>
      <c r="BD1713">
        <f>IF(OR(BD1033="",AND(BD1033=BD1032,BD1033=BD1034)),NA(), BD1033)</f>
        <v>0</v>
      </c>
      <c r="BE1713">
        <f>IF(ISNA(BF1713),NA(),BE1033)</f>
        <v>0</v>
      </c>
      <c r="BF1713">
        <f>IF(OR(BF1033="",AND(BF1033=BF1032,BF1033=BF1034)),NA(), BF1033)</f>
        <v>0</v>
      </c>
      <c r="BG1713">
        <f>IF(ISNA(BH1713),NA(),BG1033)</f>
        <v>0</v>
      </c>
      <c r="BH1713">
        <f>IF(OR(BH1033="",AND(BH1033=BH1032,BH1033=BH1034)),NA(), BH1033)</f>
        <v>0</v>
      </c>
      <c r="BI1713">
        <f>IF(ISNA(BJ1713),NA(),BI1033)</f>
        <v>0</v>
      </c>
      <c r="BJ1713">
        <f>IF(OR(BJ1033="",AND(BJ1033=BJ1032,BJ1033=BJ1034)),NA(), BJ1033)</f>
        <v>0</v>
      </c>
      <c r="BK1713">
        <f>IF(ISNA(BL1713),NA(),BK1033)</f>
        <v>0</v>
      </c>
      <c r="BL1713">
        <f>IF(OR(BL1033="",AND(BL1033=BL1032,BL1033=BL1034)),NA(), BL1033)</f>
        <v>0</v>
      </c>
      <c r="BM1713">
        <f>IF(ISNA(BN1713),NA(),BM1033)</f>
        <v>0</v>
      </c>
      <c r="BN1713">
        <f>IF(OR(BN1033="",AND(BN1033=BN1032,BN1033=BN1034)),NA(), BN1033)</f>
        <v>0</v>
      </c>
      <c r="BO1713">
        <f>IF(ISNA(BP1713),NA(),BO1033)</f>
        <v>0</v>
      </c>
      <c r="BP1713">
        <f>IF(OR(BP1033="",AND(BP1033=BP1032,BP1033=BP1034)),NA(), BP1033)</f>
        <v>0</v>
      </c>
      <c r="BQ1713">
        <f>IF(ISNA(BR1713),NA(),BQ1033)</f>
        <v>0</v>
      </c>
      <c r="BR1713">
        <f>IF(OR(BR1033="",AND(BR1033=BR1032,BR1033=BR1034)),NA(), BR1033)</f>
        <v>0</v>
      </c>
    </row>
    <row r="1714" spans="5:70">
      <c r="E1714">
        <f>IF(ISNA(F1714),NA(),E1034)</f>
        <v>0</v>
      </c>
      <c r="F1714">
        <f>IF(OR(F1034="",AND(F1034=F1033,F1034=F1035)),NA(), F1034)</f>
        <v>0</v>
      </c>
      <c r="G1714">
        <f>IF(ISNA(H1714),NA(),G1034)</f>
        <v>0</v>
      </c>
      <c r="H1714">
        <f>IF(OR(H1034="",AND(H1034=H1033,H1034=H1035)),NA(), H1034)</f>
        <v>0</v>
      </c>
      <c r="I1714">
        <f>IF(ISNA(J1714),NA(),I1034)</f>
        <v>0</v>
      </c>
      <c r="J1714">
        <f>IF(OR(J1034="",AND(J1034=J1033,J1034=J1035)),NA(), J1034)</f>
        <v>0</v>
      </c>
      <c r="K1714">
        <f>IF(ISNA(L1714),NA(),K1034)</f>
        <v>0</v>
      </c>
      <c r="L1714">
        <f>IF(OR(L1034="",AND(L1034=L1033,L1034=L1035)),NA(), L1034)</f>
        <v>0</v>
      </c>
      <c r="M1714">
        <f>IF(ISNA(N1714),NA(),M1034)</f>
        <v>0</v>
      </c>
      <c r="N1714">
        <f>IF(OR(N1034="",AND(N1034=N1033,N1034=N1035)),NA(), N1034)</f>
        <v>0</v>
      </c>
      <c r="O1714">
        <f>IF(ISNA(P1714),NA(),O1034)</f>
        <v>0</v>
      </c>
      <c r="P1714">
        <f>IF(OR(P1034="",AND(P1034=P1033,P1034=P1035)),NA(), P1034)</f>
        <v>0</v>
      </c>
      <c r="Q1714">
        <f>IF(ISNA(R1714),NA(),Q1034)</f>
        <v>0</v>
      </c>
      <c r="R1714">
        <f>IF(OR(R1034="",AND(R1034=R1033,R1034=R1035)),NA(), R1034)</f>
        <v>0</v>
      </c>
      <c r="S1714">
        <f>IF(ISNA(T1714),NA(),S1034)</f>
        <v>0</v>
      </c>
      <c r="T1714">
        <f>IF(OR(T1034="",AND(T1034=T1033,T1034=T1035)),NA(), T1034)</f>
        <v>0</v>
      </c>
      <c r="U1714">
        <f>IF(ISNA(V1714),NA(),U1034)</f>
        <v>0</v>
      </c>
      <c r="V1714">
        <f>IF(OR(V1034="",AND(V1034=V1033,V1034=V1035)),NA(), V1034)</f>
        <v>0</v>
      </c>
      <c r="W1714">
        <f>IF(ISNA(X1714),NA(),W1034)</f>
        <v>0</v>
      </c>
      <c r="X1714">
        <f>IF(OR(X1034="",AND(X1034=X1033,X1034=X1035)),NA(), X1034)</f>
        <v>0</v>
      </c>
      <c r="Y1714">
        <f>IF(ISNA(Z1714),NA(),Y1034)</f>
        <v>0</v>
      </c>
      <c r="Z1714">
        <f>IF(OR(Z1034="",AND(Z1034=Z1033,Z1034=Z1035)),NA(), Z1034)</f>
        <v>0</v>
      </c>
      <c r="AA1714">
        <f>IF(ISNA(AB1714),NA(),AA1034)</f>
        <v>0</v>
      </c>
      <c r="AB1714">
        <f>IF(OR(AB1034="",AND(AB1034=AB1033,AB1034=AB1035)),NA(), AB1034)</f>
        <v>0</v>
      </c>
      <c r="AC1714">
        <f>IF(ISNA(AD1714),NA(),AC1034)</f>
        <v>0</v>
      </c>
      <c r="AD1714">
        <f>IF(OR(AD1034="",AND(AD1034=AD1033,AD1034=AD1035)),NA(), AD1034)</f>
        <v>0</v>
      </c>
      <c r="AE1714">
        <f>IF(ISNA(AF1714),NA(),AE1034)</f>
        <v>0</v>
      </c>
      <c r="AF1714">
        <f>IF(OR(AF1034="",AND(AF1034=AF1033,AF1034=AF1035)),NA(), AF1034)</f>
        <v>0</v>
      </c>
      <c r="AG1714">
        <f>IF(ISNA(AH1714),NA(),AG1034)</f>
        <v>0</v>
      </c>
      <c r="AH1714">
        <f>IF(OR(AH1034="",AND(AH1034=AH1033,AH1034=AH1035)),NA(), AH1034)</f>
        <v>0</v>
      </c>
      <c r="AI1714">
        <f>IF(ISNA(AJ1714),NA(),AI1034)</f>
        <v>0</v>
      </c>
      <c r="AJ1714">
        <f>IF(OR(AJ1034="",AND(AJ1034=AJ1033,AJ1034=AJ1035)),NA(), AJ1034)</f>
        <v>0</v>
      </c>
      <c r="AM1714">
        <f>IF(ISNA(AN1714),NA(),AM1034)</f>
        <v>0</v>
      </c>
      <c r="AN1714">
        <f>IF(OR(AN1034="",AND(AN1034=AN1033,AN1034=AN1035)),NA(), AN1034)</f>
        <v>0</v>
      </c>
      <c r="AO1714">
        <f>IF(ISNA(AP1714),NA(),AO1034)</f>
        <v>0</v>
      </c>
      <c r="AP1714">
        <f>IF(OR(AP1034="",AND(AP1034=AP1033,AP1034=AP1035)),NA(), AP1034)</f>
        <v>0</v>
      </c>
      <c r="AQ1714">
        <f>IF(ISNA(AR1714),NA(),AQ1034)</f>
        <v>0</v>
      </c>
      <c r="AR1714">
        <f>IF(OR(AR1034="",AND(AR1034=AR1033,AR1034=AR1035)),NA(), AR1034)</f>
        <v>0</v>
      </c>
      <c r="AS1714">
        <f>IF(ISNA(AT1714),NA(),AS1034)</f>
        <v>0</v>
      </c>
      <c r="AT1714">
        <f>IF(OR(AT1034="",AND(AT1034=AT1033,AT1034=AT1035)),NA(), AT1034)</f>
        <v>0</v>
      </c>
      <c r="AU1714">
        <f>IF(ISNA(AV1714),NA(),AU1034)</f>
        <v>0</v>
      </c>
      <c r="AV1714">
        <f>IF(OR(AV1034="",AND(AV1034=AV1033,AV1034=AV1035)),NA(), AV1034)</f>
        <v>0</v>
      </c>
      <c r="AW1714">
        <f>IF(ISNA(AX1714),NA(),AW1034)</f>
        <v>0</v>
      </c>
      <c r="AX1714">
        <f>IF(OR(AX1034="",AND(AX1034=AX1033,AX1034=AX1035)),NA(), AX1034)</f>
        <v>0</v>
      </c>
      <c r="AY1714">
        <f>IF(ISNA(AZ1714),NA(),AY1034)</f>
        <v>0</v>
      </c>
      <c r="AZ1714">
        <f>IF(OR(AZ1034="",AND(AZ1034=AZ1033,AZ1034=AZ1035)),NA(), AZ1034)</f>
        <v>0</v>
      </c>
      <c r="BA1714">
        <f>IF(ISNA(BB1714),NA(),BA1034)</f>
        <v>0</v>
      </c>
      <c r="BB1714">
        <f>IF(OR(BB1034="",AND(BB1034=BB1033,BB1034=BB1035)),NA(), BB1034)</f>
        <v>0</v>
      </c>
      <c r="BC1714">
        <f>IF(ISNA(BD1714),NA(),BC1034)</f>
        <v>0</v>
      </c>
      <c r="BD1714">
        <f>IF(OR(BD1034="",AND(BD1034=BD1033,BD1034=BD1035)),NA(), BD1034)</f>
        <v>0</v>
      </c>
      <c r="BE1714">
        <f>IF(ISNA(BF1714),NA(),BE1034)</f>
        <v>0</v>
      </c>
      <c r="BF1714">
        <f>IF(OR(BF1034="",AND(BF1034=BF1033,BF1034=BF1035)),NA(), BF1034)</f>
        <v>0</v>
      </c>
      <c r="BG1714">
        <f>IF(ISNA(BH1714),NA(),BG1034)</f>
        <v>0</v>
      </c>
      <c r="BH1714">
        <f>IF(OR(BH1034="",AND(BH1034=BH1033,BH1034=BH1035)),NA(), BH1034)</f>
        <v>0</v>
      </c>
      <c r="BI1714">
        <f>IF(ISNA(BJ1714),NA(),BI1034)</f>
        <v>0</v>
      </c>
      <c r="BJ1714">
        <f>IF(OR(BJ1034="",AND(BJ1034=BJ1033,BJ1034=BJ1035)),NA(), BJ1034)</f>
        <v>0</v>
      </c>
      <c r="BK1714">
        <f>IF(ISNA(BL1714),NA(),BK1034)</f>
        <v>0</v>
      </c>
      <c r="BL1714">
        <f>IF(OR(BL1034="",AND(BL1034=BL1033,BL1034=BL1035)),NA(), BL1034)</f>
        <v>0</v>
      </c>
      <c r="BM1714">
        <f>IF(ISNA(BN1714),NA(),BM1034)</f>
        <v>0</v>
      </c>
      <c r="BN1714">
        <f>IF(OR(BN1034="",AND(BN1034=BN1033,BN1034=BN1035)),NA(), BN1034)</f>
        <v>0</v>
      </c>
      <c r="BO1714">
        <f>IF(ISNA(BP1714),NA(),BO1034)</f>
        <v>0</v>
      </c>
      <c r="BP1714">
        <f>IF(OR(BP1034="",AND(BP1034=BP1033,BP1034=BP1035)),NA(), BP1034)</f>
        <v>0</v>
      </c>
      <c r="BQ1714">
        <f>IF(ISNA(BR1714),NA(),BQ1034)</f>
        <v>0</v>
      </c>
      <c r="BR1714">
        <f>IF(OR(BR1034="",AND(BR1034=BR1033,BR1034=BR1035)),NA(), BR1034)</f>
        <v>0</v>
      </c>
    </row>
    <row r="1715" spans="5:70">
      <c r="E1715">
        <f>IF(ISNA(F1715),NA(),E1035)</f>
        <v>0</v>
      </c>
      <c r="F1715">
        <f>IF(OR(F1035="",AND(F1035=F1034,F1035=F1036)),NA(), F1035)</f>
        <v>0</v>
      </c>
      <c r="G1715">
        <f>IF(ISNA(H1715),NA(),G1035)</f>
        <v>0</v>
      </c>
      <c r="H1715">
        <f>IF(OR(H1035="",AND(H1035=H1034,H1035=H1036)),NA(), H1035)</f>
        <v>0</v>
      </c>
      <c r="I1715">
        <f>IF(ISNA(J1715),NA(),I1035)</f>
        <v>0</v>
      </c>
      <c r="J1715">
        <f>IF(OR(J1035="",AND(J1035=J1034,J1035=J1036)),NA(), J1035)</f>
        <v>0</v>
      </c>
      <c r="K1715">
        <f>IF(ISNA(L1715),NA(),K1035)</f>
        <v>0</v>
      </c>
      <c r="L1715">
        <f>IF(OR(L1035="",AND(L1035=L1034,L1035=L1036)),NA(), L1035)</f>
        <v>0</v>
      </c>
      <c r="M1715">
        <f>IF(ISNA(N1715),NA(),M1035)</f>
        <v>0</v>
      </c>
      <c r="N1715">
        <f>IF(OR(N1035="",AND(N1035=N1034,N1035=N1036)),NA(), N1035)</f>
        <v>0</v>
      </c>
      <c r="O1715">
        <f>IF(ISNA(P1715),NA(),O1035)</f>
        <v>0</v>
      </c>
      <c r="P1715">
        <f>IF(OR(P1035="",AND(P1035=P1034,P1035=P1036)),NA(), P1035)</f>
        <v>0</v>
      </c>
      <c r="Q1715">
        <f>IF(ISNA(R1715),NA(),Q1035)</f>
        <v>0</v>
      </c>
      <c r="R1715">
        <f>IF(OR(R1035="",AND(R1035=R1034,R1035=R1036)),NA(), R1035)</f>
        <v>0</v>
      </c>
      <c r="S1715">
        <f>IF(ISNA(T1715),NA(),S1035)</f>
        <v>0</v>
      </c>
      <c r="T1715">
        <f>IF(OR(T1035="",AND(T1035=T1034,T1035=T1036)),NA(), T1035)</f>
        <v>0</v>
      </c>
      <c r="U1715">
        <f>IF(ISNA(V1715),NA(),U1035)</f>
        <v>0</v>
      </c>
      <c r="V1715">
        <f>IF(OR(V1035="",AND(V1035=V1034,V1035=V1036)),NA(), V1035)</f>
        <v>0</v>
      </c>
      <c r="W1715">
        <f>IF(ISNA(X1715),NA(),W1035)</f>
        <v>0</v>
      </c>
      <c r="X1715">
        <f>IF(OR(X1035="",AND(X1035=X1034,X1035=X1036)),NA(), X1035)</f>
        <v>0</v>
      </c>
      <c r="Y1715">
        <f>IF(ISNA(Z1715),NA(),Y1035)</f>
        <v>0</v>
      </c>
      <c r="Z1715">
        <f>IF(OR(Z1035="",AND(Z1035=Z1034,Z1035=Z1036)),NA(), Z1035)</f>
        <v>0</v>
      </c>
      <c r="AA1715">
        <f>IF(ISNA(AB1715),NA(),AA1035)</f>
        <v>0</v>
      </c>
      <c r="AB1715">
        <f>IF(OR(AB1035="",AND(AB1035=AB1034,AB1035=AB1036)),NA(), AB1035)</f>
        <v>0</v>
      </c>
      <c r="AC1715">
        <f>IF(ISNA(AD1715),NA(),AC1035)</f>
        <v>0</v>
      </c>
      <c r="AD1715">
        <f>IF(OR(AD1035="",AND(AD1035=AD1034,AD1035=AD1036)),NA(), AD1035)</f>
        <v>0</v>
      </c>
      <c r="AE1715">
        <f>IF(ISNA(AF1715),NA(),AE1035)</f>
        <v>0</v>
      </c>
      <c r="AF1715">
        <f>IF(OR(AF1035="",AND(AF1035=AF1034,AF1035=AF1036)),NA(), AF1035)</f>
        <v>0</v>
      </c>
      <c r="AG1715">
        <f>IF(ISNA(AH1715),NA(),AG1035)</f>
        <v>0</v>
      </c>
      <c r="AH1715">
        <f>IF(OR(AH1035="",AND(AH1035=AH1034,AH1035=AH1036)),NA(), AH1035)</f>
        <v>0</v>
      </c>
      <c r="AI1715">
        <f>IF(ISNA(AJ1715),NA(),AI1035)</f>
        <v>0</v>
      </c>
      <c r="AJ1715">
        <f>IF(OR(AJ1035="",AND(AJ1035=AJ1034,AJ1035=AJ1036)),NA(), AJ1035)</f>
        <v>0</v>
      </c>
      <c r="AM1715">
        <f>IF(ISNA(AN1715),NA(),AM1035)</f>
        <v>0</v>
      </c>
      <c r="AN1715">
        <f>IF(OR(AN1035="",AND(AN1035=AN1034,AN1035=AN1036)),NA(), AN1035)</f>
        <v>0</v>
      </c>
      <c r="AO1715">
        <f>IF(ISNA(AP1715),NA(),AO1035)</f>
        <v>0</v>
      </c>
      <c r="AP1715">
        <f>IF(OR(AP1035="",AND(AP1035=AP1034,AP1035=AP1036)),NA(), AP1035)</f>
        <v>0</v>
      </c>
      <c r="AQ1715">
        <f>IF(ISNA(AR1715),NA(),AQ1035)</f>
        <v>0</v>
      </c>
      <c r="AR1715">
        <f>IF(OR(AR1035="",AND(AR1035=AR1034,AR1035=AR1036)),NA(), AR1035)</f>
        <v>0</v>
      </c>
      <c r="AS1715">
        <f>IF(ISNA(AT1715),NA(),AS1035)</f>
        <v>0</v>
      </c>
      <c r="AT1715">
        <f>IF(OR(AT1035="",AND(AT1035=AT1034,AT1035=AT1036)),NA(), AT1035)</f>
        <v>0</v>
      </c>
      <c r="AU1715">
        <f>IF(ISNA(AV1715),NA(),AU1035)</f>
        <v>0</v>
      </c>
      <c r="AV1715">
        <f>IF(OR(AV1035="",AND(AV1035=AV1034,AV1035=AV1036)),NA(), AV1035)</f>
        <v>0</v>
      </c>
      <c r="AW1715">
        <f>IF(ISNA(AX1715),NA(),AW1035)</f>
        <v>0</v>
      </c>
      <c r="AX1715">
        <f>IF(OR(AX1035="",AND(AX1035=AX1034,AX1035=AX1036)),NA(), AX1035)</f>
        <v>0</v>
      </c>
      <c r="AY1715">
        <f>IF(ISNA(AZ1715),NA(),AY1035)</f>
        <v>0</v>
      </c>
      <c r="AZ1715">
        <f>IF(OR(AZ1035="",AND(AZ1035=AZ1034,AZ1035=AZ1036)),NA(), AZ1035)</f>
        <v>0</v>
      </c>
      <c r="BA1715">
        <f>IF(ISNA(BB1715),NA(),BA1035)</f>
        <v>0</v>
      </c>
      <c r="BB1715">
        <f>IF(OR(BB1035="",AND(BB1035=BB1034,BB1035=BB1036)),NA(), BB1035)</f>
        <v>0</v>
      </c>
      <c r="BC1715">
        <f>IF(ISNA(BD1715),NA(),BC1035)</f>
        <v>0</v>
      </c>
      <c r="BD1715">
        <f>IF(OR(BD1035="",AND(BD1035=BD1034,BD1035=BD1036)),NA(), BD1035)</f>
        <v>0</v>
      </c>
      <c r="BE1715">
        <f>IF(ISNA(BF1715),NA(),BE1035)</f>
        <v>0</v>
      </c>
      <c r="BF1715">
        <f>IF(OR(BF1035="",AND(BF1035=BF1034,BF1035=BF1036)),NA(), BF1035)</f>
        <v>0</v>
      </c>
      <c r="BG1715">
        <f>IF(ISNA(BH1715),NA(),BG1035)</f>
        <v>0</v>
      </c>
      <c r="BH1715">
        <f>IF(OR(BH1035="",AND(BH1035=BH1034,BH1035=BH1036)),NA(), BH1035)</f>
        <v>0</v>
      </c>
      <c r="BI1715">
        <f>IF(ISNA(BJ1715),NA(),BI1035)</f>
        <v>0</v>
      </c>
      <c r="BJ1715">
        <f>IF(OR(BJ1035="",AND(BJ1035=BJ1034,BJ1035=BJ1036)),NA(), BJ1035)</f>
        <v>0</v>
      </c>
      <c r="BK1715">
        <f>IF(ISNA(BL1715),NA(),BK1035)</f>
        <v>0</v>
      </c>
      <c r="BL1715">
        <f>IF(OR(BL1035="",AND(BL1035=BL1034,BL1035=BL1036)),NA(), BL1035)</f>
        <v>0</v>
      </c>
      <c r="BM1715">
        <f>IF(ISNA(BN1715),NA(),BM1035)</f>
        <v>0</v>
      </c>
      <c r="BN1715">
        <f>IF(OR(BN1035="",AND(BN1035=BN1034,BN1035=BN1036)),NA(), BN1035)</f>
        <v>0</v>
      </c>
      <c r="BO1715">
        <f>IF(ISNA(BP1715),NA(),BO1035)</f>
        <v>0</v>
      </c>
      <c r="BP1715">
        <f>IF(OR(BP1035="",AND(BP1035=BP1034,BP1035=BP1036)),NA(), BP1035)</f>
        <v>0</v>
      </c>
      <c r="BQ1715">
        <f>IF(ISNA(BR1715),NA(),BQ1035)</f>
        <v>0</v>
      </c>
      <c r="BR1715">
        <f>IF(OR(BR1035="",AND(BR1035=BR1034,BR1035=BR1036)),NA(), BR1035)</f>
        <v>0</v>
      </c>
    </row>
    <row r="1716" spans="5:70">
      <c r="E1716">
        <f>IF(ISNA(F1716),NA(),E1036)</f>
        <v>0</v>
      </c>
      <c r="F1716">
        <f>IF(OR(F1036="",AND(F1036=F1035,F1036=F1037)),NA(), F1036)</f>
        <v>0</v>
      </c>
      <c r="G1716">
        <f>IF(ISNA(H1716),NA(),G1036)</f>
        <v>0</v>
      </c>
      <c r="H1716">
        <f>IF(OR(H1036="",AND(H1036=H1035,H1036=H1037)),NA(), H1036)</f>
        <v>0</v>
      </c>
      <c r="I1716">
        <f>IF(ISNA(J1716),NA(),I1036)</f>
        <v>0</v>
      </c>
      <c r="J1716">
        <f>IF(OR(J1036="",AND(J1036=J1035,J1036=J1037)),NA(), J1036)</f>
        <v>0</v>
      </c>
      <c r="K1716">
        <f>IF(ISNA(L1716),NA(),K1036)</f>
        <v>0</v>
      </c>
      <c r="L1716">
        <f>IF(OR(L1036="",AND(L1036=L1035,L1036=L1037)),NA(), L1036)</f>
        <v>0</v>
      </c>
      <c r="M1716">
        <f>IF(ISNA(N1716),NA(),M1036)</f>
        <v>0</v>
      </c>
      <c r="N1716">
        <f>IF(OR(N1036="",AND(N1036=N1035,N1036=N1037)),NA(), N1036)</f>
        <v>0</v>
      </c>
      <c r="O1716">
        <f>IF(ISNA(P1716),NA(),O1036)</f>
        <v>0</v>
      </c>
      <c r="P1716">
        <f>IF(OR(P1036="",AND(P1036=P1035,P1036=P1037)),NA(), P1036)</f>
        <v>0</v>
      </c>
      <c r="Q1716">
        <f>IF(ISNA(R1716),NA(),Q1036)</f>
        <v>0</v>
      </c>
      <c r="R1716">
        <f>IF(OR(R1036="",AND(R1036=R1035,R1036=R1037)),NA(), R1036)</f>
        <v>0</v>
      </c>
      <c r="S1716">
        <f>IF(ISNA(T1716),NA(),S1036)</f>
        <v>0</v>
      </c>
      <c r="T1716">
        <f>IF(OR(T1036="",AND(T1036=T1035,T1036=T1037)),NA(), T1036)</f>
        <v>0</v>
      </c>
      <c r="U1716">
        <f>IF(ISNA(V1716),NA(),U1036)</f>
        <v>0</v>
      </c>
      <c r="V1716">
        <f>IF(OR(V1036="",AND(V1036=V1035,V1036=V1037)),NA(), V1036)</f>
        <v>0</v>
      </c>
      <c r="W1716">
        <f>IF(ISNA(X1716),NA(),W1036)</f>
        <v>0</v>
      </c>
      <c r="X1716">
        <f>IF(OR(X1036="",AND(X1036=X1035,X1036=X1037)),NA(), X1036)</f>
        <v>0</v>
      </c>
      <c r="Y1716">
        <f>IF(ISNA(Z1716),NA(),Y1036)</f>
        <v>0</v>
      </c>
      <c r="Z1716">
        <f>IF(OR(Z1036="",AND(Z1036=Z1035,Z1036=Z1037)),NA(), Z1036)</f>
        <v>0</v>
      </c>
      <c r="AA1716">
        <f>IF(ISNA(AB1716),NA(),AA1036)</f>
        <v>0</v>
      </c>
      <c r="AB1716">
        <f>IF(OR(AB1036="",AND(AB1036=AB1035,AB1036=AB1037)),NA(), AB1036)</f>
        <v>0</v>
      </c>
      <c r="AC1716">
        <f>IF(ISNA(AD1716),NA(),AC1036)</f>
        <v>0</v>
      </c>
      <c r="AD1716">
        <f>IF(OR(AD1036="",AND(AD1036=AD1035,AD1036=AD1037)),NA(), AD1036)</f>
        <v>0</v>
      </c>
      <c r="AE1716">
        <f>IF(ISNA(AF1716),NA(),AE1036)</f>
        <v>0</v>
      </c>
      <c r="AF1716">
        <f>IF(OR(AF1036="",AND(AF1036=AF1035,AF1036=AF1037)),NA(), AF1036)</f>
        <v>0</v>
      </c>
      <c r="AG1716">
        <f>IF(ISNA(AH1716),NA(),AG1036)</f>
        <v>0</v>
      </c>
      <c r="AH1716">
        <f>IF(OR(AH1036="",AND(AH1036=AH1035,AH1036=AH1037)),NA(), AH1036)</f>
        <v>0</v>
      </c>
      <c r="AI1716">
        <f>IF(ISNA(AJ1716),NA(),AI1036)</f>
        <v>0</v>
      </c>
      <c r="AJ1716">
        <f>IF(OR(AJ1036="",AND(AJ1036=AJ1035,AJ1036=AJ1037)),NA(), AJ1036)</f>
        <v>0</v>
      </c>
      <c r="AM1716">
        <f>IF(ISNA(AN1716),NA(),AM1036)</f>
        <v>0</v>
      </c>
      <c r="AN1716">
        <f>IF(OR(AN1036="",AND(AN1036=AN1035,AN1036=AN1037)),NA(), AN1036)</f>
        <v>0</v>
      </c>
      <c r="AO1716">
        <f>IF(ISNA(AP1716),NA(),AO1036)</f>
        <v>0</v>
      </c>
      <c r="AP1716">
        <f>IF(OR(AP1036="",AND(AP1036=AP1035,AP1036=AP1037)),NA(), AP1036)</f>
        <v>0</v>
      </c>
      <c r="AQ1716">
        <f>IF(ISNA(AR1716),NA(),AQ1036)</f>
        <v>0</v>
      </c>
      <c r="AR1716">
        <f>IF(OR(AR1036="",AND(AR1036=AR1035,AR1036=AR1037)),NA(), AR1036)</f>
        <v>0</v>
      </c>
      <c r="AS1716">
        <f>IF(ISNA(AT1716),NA(),AS1036)</f>
        <v>0</v>
      </c>
      <c r="AT1716">
        <f>IF(OR(AT1036="",AND(AT1036=AT1035,AT1036=AT1037)),NA(), AT1036)</f>
        <v>0</v>
      </c>
      <c r="AU1716">
        <f>IF(ISNA(AV1716),NA(),AU1036)</f>
        <v>0</v>
      </c>
      <c r="AV1716">
        <f>IF(OR(AV1036="",AND(AV1036=AV1035,AV1036=AV1037)),NA(), AV1036)</f>
        <v>0</v>
      </c>
      <c r="AW1716">
        <f>IF(ISNA(AX1716),NA(),AW1036)</f>
        <v>0</v>
      </c>
      <c r="AX1716">
        <f>IF(OR(AX1036="",AND(AX1036=AX1035,AX1036=AX1037)),NA(), AX1036)</f>
        <v>0</v>
      </c>
      <c r="AY1716">
        <f>IF(ISNA(AZ1716),NA(),AY1036)</f>
        <v>0</v>
      </c>
      <c r="AZ1716">
        <f>IF(OR(AZ1036="",AND(AZ1036=AZ1035,AZ1036=AZ1037)),NA(), AZ1036)</f>
        <v>0</v>
      </c>
      <c r="BA1716">
        <f>IF(ISNA(BB1716),NA(),BA1036)</f>
        <v>0</v>
      </c>
      <c r="BB1716">
        <f>IF(OR(BB1036="",AND(BB1036=BB1035,BB1036=BB1037)),NA(), BB1036)</f>
        <v>0</v>
      </c>
      <c r="BC1716">
        <f>IF(ISNA(BD1716),NA(),BC1036)</f>
        <v>0</v>
      </c>
      <c r="BD1716">
        <f>IF(OR(BD1036="",AND(BD1036=BD1035,BD1036=BD1037)),NA(), BD1036)</f>
        <v>0</v>
      </c>
      <c r="BE1716">
        <f>IF(ISNA(BF1716),NA(),BE1036)</f>
        <v>0</v>
      </c>
      <c r="BF1716">
        <f>IF(OR(BF1036="",AND(BF1036=BF1035,BF1036=BF1037)),NA(), BF1036)</f>
        <v>0</v>
      </c>
      <c r="BG1716">
        <f>IF(ISNA(BH1716),NA(),BG1036)</f>
        <v>0</v>
      </c>
      <c r="BH1716">
        <f>IF(OR(BH1036="",AND(BH1036=BH1035,BH1036=BH1037)),NA(), BH1036)</f>
        <v>0</v>
      </c>
      <c r="BI1716">
        <f>IF(ISNA(BJ1716),NA(),BI1036)</f>
        <v>0</v>
      </c>
      <c r="BJ1716">
        <f>IF(OR(BJ1036="",AND(BJ1036=BJ1035,BJ1036=BJ1037)),NA(), BJ1036)</f>
        <v>0</v>
      </c>
      <c r="BK1716">
        <f>IF(ISNA(BL1716),NA(),BK1036)</f>
        <v>0</v>
      </c>
      <c r="BL1716">
        <f>IF(OR(BL1036="",AND(BL1036=BL1035,BL1036=BL1037)),NA(), BL1036)</f>
        <v>0</v>
      </c>
      <c r="BM1716">
        <f>IF(ISNA(BN1716),NA(),BM1036)</f>
        <v>0</v>
      </c>
      <c r="BN1716">
        <f>IF(OR(BN1036="",AND(BN1036=BN1035,BN1036=BN1037)),NA(), BN1036)</f>
        <v>0</v>
      </c>
      <c r="BO1716">
        <f>IF(ISNA(BP1716),NA(),BO1036)</f>
        <v>0</v>
      </c>
      <c r="BP1716">
        <f>IF(OR(BP1036="",AND(BP1036=BP1035,BP1036=BP1037)),NA(), BP1036)</f>
        <v>0</v>
      </c>
      <c r="BQ1716">
        <f>IF(ISNA(BR1716),NA(),BQ1036)</f>
        <v>0</v>
      </c>
      <c r="BR1716">
        <f>IF(OR(BR1036="",AND(BR1036=BR1035,BR1036=BR1037)),NA(), BR1036)</f>
        <v>0</v>
      </c>
    </row>
    <row r="1717" spans="5:70">
      <c r="E1717">
        <f>IF(ISNA(F1717),NA(),E1037)</f>
        <v>0</v>
      </c>
      <c r="F1717">
        <f>IF(OR(F1037="",AND(F1037=F1036,F1037=F1038)),NA(), F1037)</f>
        <v>0</v>
      </c>
      <c r="G1717">
        <f>IF(ISNA(H1717),NA(),G1037)</f>
        <v>0</v>
      </c>
      <c r="H1717">
        <f>IF(OR(H1037="",AND(H1037=H1036,H1037=H1038)),NA(), H1037)</f>
        <v>0</v>
      </c>
      <c r="I1717">
        <f>IF(ISNA(J1717),NA(),I1037)</f>
        <v>0</v>
      </c>
      <c r="J1717">
        <f>IF(OR(J1037="",AND(J1037=J1036,J1037=J1038)),NA(), J1037)</f>
        <v>0</v>
      </c>
      <c r="K1717">
        <f>IF(ISNA(L1717),NA(),K1037)</f>
        <v>0</v>
      </c>
      <c r="L1717">
        <f>IF(OR(L1037="",AND(L1037=L1036,L1037=L1038)),NA(), L1037)</f>
        <v>0</v>
      </c>
      <c r="M1717">
        <f>IF(ISNA(N1717),NA(),M1037)</f>
        <v>0</v>
      </c>
      <c r="N1717">
        <f>IF(OR(N1037="",AND(N1037=N1036,N1037=N1038)),NA(), N1037)</f>
        <v>0</v>
      </c>
      <c r="O1717">
        <f>IF(ISNA(P1717),NA(),O1037)</f>
        <v>0</v>
      </c>
      <c r="P1717">
        <f>IF(OR(P1037="",AND(P1037=P1036,P1037=P1038)),NA(), P1037)</f>
        <v>0</v>
      </c>
      <c r="Q1717">
        <f>IF(ISNA(R1717),NA(),Q1037)</f>
        <v>0</v>
      </c>
      <c r="R1717">
        <f>IF(OR(R1037="",AND(R1037=R1036,R1037=R1038)),NA(), R1037)</f>
        <v>0</v>
      </c>
      <c r="S1717">
        <f>IF(ISNA(T1717),NA(),S1037)</f>
        <v>0</v>
      </c>
      <c r="T1717">
        <f>IF(OR(T1037="",AND(T1037=T1036,T1037=T1038)),NA(), T1037)</f>
        <v>0</v>
      </c>
      <c r="U1717">
        <f>IF(ISNA(V1717),NA(),U1037)</f>
        <v>0</v>
      </c>
      <c r="V1717">
        <f>IF(OR(V1037="",AND(V1037=V1036,V1037=V1038)),NA(), V1037)</f>
        <v>0</v>
      </c>
      <c r="W1717">
        <f>IF(ISNA(X1717),NA(),W1037)</f>
        <v>0</v>
      </c>
      <c r="X1717">
        <f>IF(OR(X1037="",AND(X1037=X1036,X1037=X1038)),NA(), X1037)</f>
        <v>0</v>
      </c>
      <c r="Y1717">
        <f>IF(ISNA(Z1717),NA(),Y1037)</f>
        <v>0</v>
      </c>
      <c r="Z1717">
        <f>IF(OR(Z1037="",AND(Z1037=Z1036,Z1037=Z1038)),NA(), Z1037)</f>
        <v>0</v>
      </c>
      <c r="AA1717">
        <f>IF(ISNA(AB1717),NA(),AA1037)</f>
        <v>0</v>
      </c>
      <c r="AB1717">
        <f>IF(OR(AB1037="",AND(AB1037=AB1036,AB1037=AB1038)),NA(), AB1037)</f>
        <v>0</v>
      </c>
      <c r="AC1717">
        <f>IF(ISNA(AD1717),NA(),AC1037)</f>
        <v>0</v>
      </c>
      <c r="AD1717">
        <f>IF(OR(AD1037="",AND(AD1037=AD1036,AD1037=AD1038)),NA(), AD1037)</f>
        <v>0</v>
      </c>
      <c r="AE1717">
        <f>IF(ISNA(AF1717),NA(),AE1037)</f>
        <v>0</v>
      </c>
      <c r="AF1717">
        <f>IF(OR(AF1037="",AND(AF1037=AF1036,AF1037=AF1038)),NA(), AF1037)</f>
        <v>0</v>
      </c>
      <c r="AG1717">
        <f>IF(ISNA(AH1717),NA(),AG1037)</f>
        <v>0</v>
      </c>
      <c r="AH1717">
        <f>IF(OR(AH1037="",AND(AH1037=AH1036,AH1037=AH1038)),NA(), AH1037)</f>
        <v>0</v>
      </c>
      <c r="AI1717">
        <f>IF(ISNA(AJ1717),NA(),AI1037)</f>
        <v>0</v>
      </c>
      <c r="AJ1717">
        <f>IF(OR(AJ1037="",AND(AJ1037=AJ1036,AJ1037=AJ1038)),NA(), AJ1037)</f>
        <v>0</v>
      </c>
      <c r="AM1717">
        <f>IF(ISNA(AN1717),NA(),AM1037)</f>
        <v>0</v>
      </c>
      <c r="AN1717">
        <f>IF(OR(AN1037="",AND(AN1037=AN1036,AN1037=AN1038)),NA(), AN1037)</f>
        <v>0</v>
      </c>
      <c r="AO1717">
        <f>IF(ISNA(AP1717),NA(),AO1037)</f>
        <v>0</v>
      </c>
      <c r="AP1717">
        <f>IF(OR(AP1037="",AND(AP1037=AP1036,AP1037=AP1038)),NA(), AP1037)</f>
        <v>0</v>
      </c>
      <c r="AQ1717">
        <f>IF(ISNA(AR1717),NA(),AQ1037)</f>
        <v>0</v>
      </c>
      <c r="AR1717">
        <f>IF(OR(AR1037="",AND(AR1037=AR1036,AR1037=AR1038)),NA(), AR1037)</f>
        <v>0</v>
      </c>
      <c r="AS1717">
        <f>IF(ISNA(AT1717),NA(),AS1037)</f>
        <v>0</v>
      </c>
      <c r="AT1717">
        <f>IF(OR(AT1037="",AND(AT1037=AT1036,AT1037=AT1038)),NA(), AT1037)</f>
        <v>0</v>
      </c>
      <c r="AU1717">
        <f>IF(ISNA(AV1717),NA(),AU1037)</f>
        <v>0</v>
      </c>
      <c r="AV1717">
        <f>IF(OR(AV1037="",AND(AV1037=AV1036,AV1037=AV1038)),NA(), AV1037)</f>
        <v>0</v>
      </c>
      <c r="AW1717">
        <f>IF(ISNA(AX1717),NA(),AW1037)</f>
        <v>0</v>
      </c>
      <c r="AX1717">
        <f>IF(OR(AX1037="",AND(AX1037=AX1036,AX1037=AX1038)),NA(), AX1037)</f>
        <v>0</v>
      </c>
      <c r="AY1717">
        <f>IF(ISNA(AZ1717),NA(),AY1037)</f>
        <v>0</v>
      </c>
      <c r="AZ1717">
        <f>IF(OR(AZ1037="",AND(AZ1037=AZ1036,AZ1037=AZ1038)),NA(), AZ1037)</f>
        <v>0</v>
      </c>
      <c r="BA1717">
        <f>IF(ISNA(BB1717),NA(),BA1037)</f>
        <v>0</v>
      </c>
      <c r="BB1717">
        <f>IF(OR(BB1037="",AND(BB1037=BB1036,BB1037=BB1038)),NA(), BB1037)</f>
        <v>0</v>
      </c>
      <c r="BC1717">
        <f>IF(ISNA(BD1717),NA(),BC1037)</f>
        <v>0</v>
      </c>
      <c r="BD1717">
        <f>IF(OR(BD1037="",AND(BD1037=BD1036,BD1037=BD1038)),NA(), BD1037)</f>
        <v>0</v>
      </c>
      <c r="BE1717">
        <f>IF(ISNA(BF1717),NA(),BE1037)</f>
        <v>0</v>
      </c>
      <c r="BF1717">
        <f>IF(OR(BF1037="",AND(BF1037=BF1036,BF1037=BF1038)),NA(), BF1037)</f>
        <v>0</v>
      </c>
      <c r="BG1717">
        <f>IF(ISNA(BH1717),NA(),BG1037)</f>
        <v>0</v>
      </c>
      <c r="BH1717">
        <f>IF(OR(BH1037="",AND(BH1037=BH1036,BH1037=BH1038)),NA(), BH1037)</f>
        <v>0</v>
      </c>
      <c r="BI1717">
        <f>IF(ISNA(BJ1717),NA(),BI1037)</f>
        <v>0</v>
      </c>
      <c r="BJ1717">
        <f>IF(OR(BJ1037="",AND(BJ1037=BJ1036,BJ1037=BJ1038)),NA(), BJ1037)</f>
        <v>0</v>
      </c>
      <c r="BK1717">
        <f>IF(ISNA(BL1717),NA(),BK1037)</f>
        <v>0</v>
      </c>
      <c r="BL1717">
        <f>IF(OR(BL1037="",AND(BL1037=BL1036,BL1037=BL1038)),NA(), BL1037)</f>
        <v>0</v>
      </c>
      <c r="BM1717">
        <f>IF(ISNA(BN1717),NA(),BM1037)</f>
        <v>0</v>
      </c>
      <c r="BN1717">
        <f>IF(OR(BN1037="",AND(BN1037=BN1036,BN1037=BN1038)),NA(), BN1037)</f>
        <v>0</v>
      </c>
      <c r="BO1717">
        <f>IF(ISNA(BP1717),NA(),BO1037)</f>
        <v>0</v>
      </c>
      <c r="BP1717">
        <f>IF(OR(BP1037="",AND(BP1037=BP1036,BP1037=BP1038)),NA(), BP1037)</f>
        <v>0</v>
      </c>
      <c r="BQ1717">
        <f>IF(ISNA(BR1717),NA(),BQ1037)</f>
        <v>0</v>
      </c>
      <c r="BR1717">
        <f>IF(OR(BR1037="",AND(BR1037=BR1036,BR1037=BR1038)),NA(), BR1037)</f>
        <v>0</v>
      </c>
    </row>
    <row r="1718" spans="5:70">
      <c r="E1718">
        <f>IF(ISNA(F1718),NA(),E1038)</f>
        <v>0</v>
      </c>
      <c r="F1718">
        <f>IF(OR(F1038="",AND(F1038=F1037,F1038=F1039)),NA(), F1038)</f>
        <v>0</v>
      </c>
      <c r="G1718">
        <f>IF(ISNA(H1718),NA(),G1038)</f>
        <v>0</v>
      </c>
      <c r="H1718">
        <f>IF(OR(H1038="",AND(H1038=H1037,H1038=H1039)),NA(), H1038)</f>
        <v>0</v>
      </c>
      <c r="I1718">
        <f>IF(ISNA(J1718),NA(),I1038)</f>
        <v>0</v>
      </c>
      <c r="J1718">
        <f>IF(OR(J1038="",AND(J1038=J1037,J1038=J1039)),NA(), J1038)</f>
        <v>0</v>
      </c>
      <c r="K1718">
        <f>IF(ISNA(L1718),NA(),K1038)</f>
        <v>0</v>
      </c>
      <c r="L1718">
        <f>IF(OR(L1038="",AND(L1038=L1037,L1038=L1039)),NA(), L1038)</f>
        <v>0</v>
      </c>
      <c r="M1718">
        <f>IF(ISNA(N1718),NA(),M1038)</f>
        <v>0</v>
      </c>
      <c r="N1718">
        <f>IF(OR(N1038="",AND(N1038=N1037,N1038=N1039)),NA(), N1038)</f>
        <v>0</v>
      </c>
      <c r="O1718">
        <f>IF(ISNA(P1718),NA(),O1038)</f>
        <v>0</v>
      </c>
      <c r="P1718">
        <f>IF(OR(P1038="",AND(P1038=P1037,P1038=P1039)),NA(), P1038)</f>
        <v>0</v>
      </c>
      <c r="Q1718">
        <f>IF(ISNA(R1718),NA(),Q1038)</f>
        <v>0</v>
      </c>
      <c r="R1718">
        <f>IF(OR(R1038="",AND(R1038=R1037,R1038=R1039)),NA(), R1038)</f>
        <v>0</v>
      </c>
      <c r="S1718">
        <f>IF(ISNA(T1718),NA(),S1038)</f>
        <v>0</v>
      </c>
      <c r="T1718">
        <f>IF(OR(T1038="",AND(T1038=T1037,T1038=T1039)),NA(), T1038)</f>
        <v>0</v>
      </c>
      <c r="U1718">
        <f>IF(ISNA(V1718),NA(),U1038)</f>
        <v>0</v>
      </c>
      <c r="V1718">
        <f>IF(OR(V1038="",AND(V1038=V1037,V1038=V1039)),NA(), V1038)</f>
        <v>0</v>
      </c>
      <c r="W1718">
        <f>IF(ISNA(X1718),NA(),W1038)</f>
        <v>0</v>
      </c>
      <c r="X1718">
        <f>IF(OR(X1038="",AND(X1038=X1037,X1038=X1039)),NA(), X1038)</f>
        <v>0</v>
      </c>
      <c r="Y1718">
        <f>IF(ISNA(Z1718),NA(),Y1038)</f>
        <v>0</v>
      </c>
      <c r="Z1718">
        <f>IF(OR(Z1038="",AND(Z1038=Z1037,Z1038=Z1039)),NA(), Z1038)</f>
        <v>0</v>
      </c>
      <c r="AA1718">
        <f>IF(ISNA(AB1718),NA(),AA1038)</f>
        <v>0</v>
      </c>
      <c r="AB1718">
        <f>IF(OR(AB1038="",AND(AB1038=AB1037,AB1038=AB1039)),NA(), AB1038)</f>
        <v>0</v>
      </c>
      <c r="AC1718">
        <f>IF(ISNA(AD1718),NA(),AC1038)</f>
        <v>0</v>
      </c>
      <c r="AD1718">
        <f>IF(OR(AD1038="",AND(AD1038=AD1037,AD1038=AD1039)),NA(), AD1038)</f>
        <v>0</v>
      </c>
      <c r="AE1718">
        <f>IF(ISNA(AF1718),NA(),AE1038)</f>
        <v>0</v>
      </c>
      <c r="AF1718">
        <f>IF(OR(AF1038="",AND(AF1038=AF1037,AF1038=AF1039)),NA(), AF1038)</f>
        <v>0</v>
      </c>
      <c r="AG1718">
        <f>IF(ISNA(AH1718),NA(),AG1038)</f>
        <v>0</v>
      </c>
      <c r="AH1718">
        <f>IF(OR(AH1038="",AND(AH1038=AH1037,AH1038=AH1039)),NA(), AH1038)</f>
        <v>0</v>
      </c>
      <c r="AI1718">
        <f>IF(ISNA(AJ1718),NA(),AI1038)</f>
        <v>0</v>
      </c>
      <c r="AJ1718">
        <f>IF(OR(AJ1038="",AND(AJ1038=AJ1037,AJ1038=AJ1039)),NA(), AJ1038)</f>
        <v>0</v>
      </c>
      <c r="AM1718">
        <f>IF(ISNA(AN1718),NA(),AM1038)</f>
        <v>0</v>
      </c>
      <c r="AN1718">
        <f>IF(OR(AN1038="",AND(AN1038=AN1037,AN1038=AN1039)),NA(), AN1038)</f>
        <v>0</v>
      </c>
      <c r="AO1718">
        <f>IF(ISNA(AP1718),NA(),AO1038)</f>
        <v>0</v>
      </c>
      <c r="AP1718">
        <f>IF(OR(AP1038="",AND(AP1038=AP1037,AP1038=AP1039)),NA(), AP1038)</f>
        <v>0</v>
      </c>
      <c r="AQ1718">
        <f>IF(ISNA(AR1718),NA(),AQ1038)</f>
        <v>0</v>
      </c>
      <c r="AR1718">
        <f>IF(OR(AR1038="",AND(AR1038=AR1037,AR1038=AR1039)),NA(), AR1038)</f>
        <v>0</v>
      </c>
      <c r="AS1718">
        <f>IF(ISNA(AT1718),NA(),AS1038)</f>
        <v>0</v>
      </c>
      <c r="AT1718">
        <f>IF(OR(AT1038="",AND(AT1038=AT1037,AT1038=AT1039)),NA(), AT1038)</f>
        <v>0</v>
      </c>
      <c r="AU1718">
        <f>IF(ISNA(AV1718),NA(),AU1038)</f>
        <v>0</v>
      </c>
      <c r="AV1718">
        <f>IF(OR(AV1038="",AND(AV1038=AV1037,AV1038=AV1039)),NA(), AV1038)</f>
        <v>0</v>
      </c>
      <c r="AW1718">
        <f>IF(ISNA(AX1718),NA(),AW1038)</f>
        <v>0</v>
      </c>
      <c r="AX1718">
        <f>IF(OR(AX1038="",AND(AX1038=AX1037,AX1038=AX1039)),NA(), AX1038)</f>
        <v>0</v>
      </c>
      <c r="AY1718">
        <f>IF(ISNA(AZ1718),NA(),AY1038)</f>
        <v>0</v>
      </c>
      <c r="AZ1718">
        <f>IF(OR(AZ1038="",AND(AZ1038=AZ1037,AZ1038=AZ1039)),NA(), AZ1038)</f>
        <v>0</v>
      </c>
      <c r="BA1718">
        <f>IF(ISNA(BB1718),NA(),BA1038)</f>
        <v>0</v>
      </c>
      <c r="BB1718">
        <f>IF(OR(BB1038="",AND(BB1038=BB1037,BB1038=BB1039)),NA(), BB1038)</f>
        <v>0</v>
      </c>
      <c r="BC1718">
        <f>IF(ISNA(BD1718),NA(),BC1038)</f>
        <v>0</v>
      </c>
      <c r="BD1718">
        <f>IF(OR(BD1038="",AND(BD1038=BD1037,BD1038=BD1039)),NA(), BD1038)</f>
        <v>0</v>
      </c>
      <c r="BE1718">
        <f>IF(ISNA(BF1718),NA(),BE1038)</f>
        <v>0</v>
      </c>
      <c r="BF1718">
        <f>IF(OR(BF1038="",AND(BF1038=BF1037,BF1038=BF1039)),NA(), BF1038)</f>
        <v>0</v>
      </c>
      <c r="BG1718">
        <f>IF(ISNA(BH1718),NA(),BG1038)</f>
        <v>0</v>
      </c>
      <c r="BH1718">
        <f>IF(OR(BH1038="",AND(BH1038=BH1037,BH1038=BH1039)),NA(), BH1038)</f>
        <v>0</v>
      </c>
      <c r="BI1718">
        <f>IF(ISNA(BJ1718),NA(),BI1038)</f>
        <v>0</v>
      </c>
      <c r="BJ1718">
        <f>IF(OR(BJ1038="",AND(BJ1038=BJ1037,BJ1038=BJ1039)),NA(), BJ1038)</f>
        <v>0</v>
      </c>
      <c r="BK1718">
        <f>IF(ISNA(BL1718),NA(),BK1038)</f>
        <v>0</v>
      </c>
      <c r="BL1718">
        <f>IF(OR(BL1038="",AND(BL1038=BL1037,BL1038=BL1039)),NA(), BL1038)</f>
        <v>0</v>
      </c>
      <c r="BM1718">
        <f>IF(ISNA(BN1718),NA(),BM1038)</f>
        <v>0</v>
      </c>
      <c r="BN1718">
        <f>IF(OR(BN1038="",AND(BN1038=BN1037,BN1038=BN1039)),NA(), BN1038)</f>
        <v>0</v>
      </c>
      <c r="BO1718">
        <f>IF(ISNA(BP1718),NA(),BO1038)</f>
        <v>0</v>
      </c>
      <c r="BP1718">
        <f>IF(OR(BP1038="",AND(BP1038=BP1037,BP1038=BP1039)),NA(), BP1038)</f>
        <v>0</v>
      </c>
      <c r="BQ1718">
        <f>IF(ISNA(BR1718),NA(),BQ1038)</f>
        <v>0</v>
      </c>
      <c r="BR1718">
        <f>IF(OR(BR1038="",AND(BR1038=BR1037,BR1038=BR1039)),NA(), BR1038)</f>
        <v>0</v>
      </c>
    </row>
    <row r="1719" spans="5:70">
      <c r="E1719">
        <f>IF(ISNA(F1719),NA(),E1039)</f>
        <v>0</v>
      </c>
      <c r="F1719">
        <f>IF(OR(F1039="",AND(F1039=F1038,F1039=F1040)),NA(), F1039)</f>
        <v>0</v>
      </c>
      <c r="G1719">
        <f>IF(ISNA(H1719),NA(),G1039)</f>
        <v>0</v>
      </c>
      <c r="H1719">
        <f>IF(OR(H1039="",AND(H1039=H1038,H1039=H1040)),NA(), H1039)</f>
        <v>0</v>
      </c>
      <c r="I1719">
        <f>IF(ISNA(J1719),NA(),I1039)</f>
        <v>0</v>
      </c>
      <c r="J1719">
        <f>IF(OR(J1039="",AND(J1039=J1038,J1039=J1040)),NA(), J1039)</f>
        <v>0</v>
      </c>
      <c r="K1719">
        <f>IF(ISNA(L1719),NA(),K1039)</f>
        <v>0</v>
      </c>
      <c r="L1719">
        <f>IF(OR(L1039="",AND(L1039=L1038,L1039=L1040)),NA(), L1039)</f>
        <v>0</v>
      </c>
      <c r="M1719">
        <f>IF(ISNA(N1719),NA(),M1039)</f>
        <v>0</v>
      </c>
      <c r="N1719">
        <f>IF(OR(N1039="",AND(N1039=N1038,N1039=N1040)),NA(), N1039)</f>
        <v>0</v>
      </c>
      <c r="O1719">
        <f>IF(ISNA(P1719),NA(),O1039)</f>
        <v>0</v>
      </c>
      <c r="P1719">
        <f>IF(OR(P1039="",AND(P1039=P1038,P1039=P1040)),NA(), P1039)</f>
        <v>0</v>
      </c>
      <c r="Q1719">
        <f>IF(ISNA(R1719),NA(),Q1039)</f>
        <v>0</v>
      </c>
      <c r="R1719">
        <f>IF(OR(R1039="",AND(R1039=R1038,R1039=R1040)),NA(), R1039)</f>
        <v>0</v>
      </c>
      <c r="S1719">
        <f>IF(ISNA(T1719),NA(),S1039)</f>
        <v>0</v>
      </c>
      <c r="T1719">
        <f>IF(OR(T1039="",AND(T1039=T1038,T1039=T1040)),NA(), T1039)</f>
        <v>0</v>
      </c>
      <c r="U1719">
        <f>IF(ISNA(V1719),NA(),U1039)</f>
        <v>0</v>
      </c>
      <c r="V1719">
        <f>IF(OR(V1039="",AND(V1039=V1038,V1039=V1040)),NA(), V1039)</f>
        <v>0</v>
      </c>
      <c r="W1719">
        <f>IF(ISNA(X1719),NA(),W1039)</f>
        <v>0</v>
      </c>
      <c r="X1719">
        <f>IF(OR(X1039="",AND(X1039=X1038,X1039=X1040)),NA(), X1039)</f>
        <v>0</v>
      </c>
      <c r="Y1719">
        <f>IF(ISNA(Z1719),NA(),Y1039)</f>
        <v>0</v>
      </c>
      <c r="Z1719">
        <f>IF(OR(Z1039="",AND(Z1039=Z1038,Z1039=Z1040)),NA(), Z1039)</f>
        <v>0</v>
      </c>
      <c r="AA1719">
        <f>IF(ISNA(AB1719),NA(),AA1039)</f>
        <v>0</v>
      </c>
      <c r="AB1719">
        <f>IF(OR(AB1039="",AND(AB1039=AB1038,AB1039=AB1040)),NA(), AB1039)</f>
        <v>0</v>
      </c>
      <c r="AC1719">
        <f>IF(ISNA(AD1719),NA(),AC1039)</f>
        <v>0</v>
      </c>
      <c r="AD1719">
        <f>IF(OR(AD1039="",AND(AD1039=AD1038,AD1039=AD1040)),NA(), AD1039)</f>
        <v>0</v>
      </c>
      <c r="AE1719">
        <f>IF(ISNA(AF1719),NA(),AE1039)</f>
        <v>0</v>
      </c>
      <c r="AF1719">
        <f>IF(OR(AF1039="",AND(AF1039=AF1038,AF1039=AF1040)),NA(), AF1039)</f>
        <v>0</v>
      </c>
      <c r="AG1719">
        <f>IF(ISNA(AH1719),NA(),AG1039)</f>
        <v>0</v>
      </c>
      <c r="AH1719">
        <f>IF(OR(AH1039="",AND(AH1039=AH1038,AH1039=AH1040)),NA(), AH1039)</f>
        <v>0</v>
      </c>
      <c r="AI1719">
        <f>IF(ISNA(AJ1719),NA(),AI1039)</f>
        <v>0</v>
      </c>
      <c r="AJ1719">
        <f>IF(OR(AJ1039="",AND(AJ1039=AJ1038,AJ1039=AJ1040)),NA(), AJ1039)</f>
        <v>0</v>
      </c>
      <c r="AM1719">
        <f>IF(ISNA(AN1719),NA(),AM1039)</f>
        <v>0</v>
      </c>
      <c r="AN1719">
        <f>IF(OR(AN1039="",AND(AN1039=AN1038,AN1039=AN1040)),NA(), AN1039)</f>
        <v>0</v>
      </c>
      <c r="AO1719">
        <f>IF(ISNA(AP1719),NA(),AO1039)</f>
        <v>0</v>
      </c>
      <c r="AP1719">
        <f>IF(OR(AP1039="",AND(AP1039=AP1038,AP1039=AP1040)),NA(), AP1039)</f>
        <v>0</v>
      </c>
      <c r="AQ1719">
        <f>IF(ISNA(AR1719),NA(),AQ1039)</f>
        <v>0</v>
      </c>
      <c r="AR1719">
        <f>IF(OR(AR1039="",AND(AR1039=AR1038,AR1039=AR1040)),NA(), AR1039)</f>
        <v>0</v>
      </c>
      <c r="AS1719">
        <f>IF(ISNA(AT1719),NA(),AS1039)</f>
        <v>0</v>
      </c>
      <c r="AT1719">
        <f>IF(OR(AT1039="",AND(AT1039=AT1038,AT1039=AT1040)),NA(), AT1039)</f>
        <v>0</v>
      </c>
      <c r="AU1719">
        <f>IF(ISNA(AV1719),NA(),AU1039)</f>
        <v>0</v>
      </c>
      <c r="AV1719">
        <f>IF(OR(AV1039="",AND(AV1039=AV1038,AV1039=AV1040)),NA(), AV1039)</f>
        <v>0</v>
      </c>
      <c r="AW1719">
        <f>IF(ISNA(AX1719),NA(),AW1039)</f>
        <v>0</v>
      </c>
      <c r="AX1719">
        <f>IF(OR(AX1039="",AND(AX1039=AX1038,AX1039=AX1040)),NA(), AX1039)</f>
        <v>0</v>
      </c>
      <c r="AY1719">
        <f>IF(ISNA(AZ1719),NA(),AY1039)</f>
        <v>0</v>
      </c>
      <c r="AZ1719">
        <f>IF(OR(AZ1039="",AND(AZ1039=AZ1038,AZ1039=AZ1040)),NA(), AZ1039)</f>
        <v>0</v>
      </c>
      <c r="BA1719">
        <f>IF(ISNA(BB1719),NA(),BA1039)</f>
        <v>0</v>
      </c>
      <c r="BB1719">
        <f>IF(OR(BB1039="",AND(BB1039=BB1038,BB1039=BB1040)),NA(), BB1039)</f>
        <v>0</v>
      </c>
      <c r="BC1719">
        <f>IF(ISNA(BD1719),NA(),BC1039)</f>
        <v>0</v>
      </c>
      <c r="BD1719">
        <f>IF(OR(BD1039="",AND(BD1039=BD1038,BD1039=BD1040)),NA(), BD1039)</f>
        <v>0</v>
      </c>
      <c r="BE1719">
        <f>IF(ISNA(BF1719),NA(),BE1039)</f>
        <v>0</v>
      </c>
      <c r="BF1719">
        <f>IF(OR(BF1039="",AND(BF1039=BF1038,BF1039=BF1040)),NA(), BF1039)</f>
        <v>0</v>
      </c>
      <c r="BG1719">
        <f>IF(ISNA(BH1719),NA(),BG1039)</f>
        <v>0</v>
      </c>
      <c r="BH1719">
        <f>IF(OR(BH1039="",AND(BH1039=BH1038,BH1039=BH1040)),NA(), BH1039)</f>
        <v>0</v>
      </c>
      <c r="BI1719">
        <f>IF(ISNA(BJ1719),NA(),BI1039)</f>
        <v>0</v>
      </c>
      <c r="BJ1719">
        <f>IF(OR(BJ1039="",AND(BJ1039=BJ1038,BJ1039=BJ1040)),NA(), BJ1039)</f>
        <v>0</v>
      </c>
      <c r="BK1719">
        <f>IF(ISNA(BL1719),NA(),BK1039)</f>
        <v>0</v>
      </c>
      <c r="BL1719">
        <f>IF(OR(BL1039="",AND(BL1039=BL1038,BL1039=BL1040)),NA(), BL1039)</f>
        <v>0</v>
      </c>
      <c r="BM1719">
        <f>IF(ISNA(BN1719),NA(),BM1039)</f>
        <v>0</v>
      </c>
      <c r="BN1719">
        <f>IF(OR(BN1039="",AND(BN1039=BN1038,BN1039=BN1040)),NA(), BN1039)</f>
        <v>0</v>
      </c>
      <c r="BO1719">
        <f>IF(ISNA(BP1719),NA(),BO1039)</f>
        <v>0</v>
      </c>
      <c r="BP1719">
        <f>IF(OR(BP1039="",AND(BP1039=BP1038,BP1039=BP1040)),NA(), BP1039)</f>
        <v>0</v>
      </c>
      <c r="BQ1719">
        <f>IF(ISNA(BR1719),NA(),BQ1039)</f>
        <v>0</v>
      </c>
      <c r="BR1719">
        <f>IF(OR(BR1039="",AND(BR1039=BR1038,BR1039=BR1040)),NA(), BR1039)</f>
        <v>0</v>
      </c>
    </row>
    <row r="1720" spans="5:70">
      <c r="E1720">
        <f>IF(ISNA(F1720),NA(),E1040)</f>
        <v>0</v>
      </c>
      <c r="F1720">
        <f>IF(OR(F1040="",AND(F1040=F1039,F1040=F1041)),NA(), F1040)</f>
        <v>0</v>
      </c>
      <c r="G1720">
        <f>IF(ISNA(H1720),NA(),G1040)</f>
        <v>0</v>
      </c>
      <c r="H1720">
        <f>IF(OR(H1040="",AND(H1040=H1039,H1040=H1041)),NA(), H1040)</f>
        <v>0</v>
      </c>
      <c r="I1720">
        <f>IF(ISNA(J1720),NA(),I1040)</f>
        <v>0</v>
      </c>
      <c r="J1720">
        <f>IF(OR(J1040="",AND(J1040=J1039,J1040=J1041)),NA(), J1040)</f>
        <v>0</v>
      </c>
      <c r="K1720">
        <f>IF(ISNA(L1720),NA(),K1040)</f>
        <v>0</v>
      </c>
      <c r="L1720">
        <f>IF(OR(L1040="",AND(L1040=L1039,L1040=L1041)),NA(), L1040)</f>
        <v>0</v>
      </c>
      <c r="M1720">
        <f>IF(ISNA(N1720),NA(),M1040)</f>
        <v>0</v>
      </c>
      <c r="N1720">
        <f>IF(OR(N1040="",AND(N1040=N1039,N1040=N1041)),NA(), N1040)</f>
        <v>0</v>
      </c>
      <c r="O1720">
        <f>IF(ISNA(P1720),NA(),O1040)</f>
        <v>0</v>
      </c>
      <c r="P1720">
        <f>IF(OR(P1040="",AND(P1040=P1039,P1040=P1041)),NA(), P1040)</f>
        <v>0</v>
      </c>
      <c r="Q1720">
        <f>IF(ISNA(R1720),NA(),Q1040)</f>
        <v>0</v>
      </c>
      <c r="R1720">
        <f>IF(OR(R1040="",AND(R1040=R1039,R1040=R1041)),NA(), R1040)</f>
        <v>0</v>
      </c>
      <c r="S1720">
        <f>IF(ISNA(T1720),NA(),S1040)</f>
        <v>0</v>
      </c>
      <c r="T1720">
        <f>IF(OR(T1040="",AND(T1040=T1039,T1040=T1041)),NA(), T1040)</f>
        <v>0</v>
      </c>
      <c r="U1720">
        <f>IF(ISNA(V1720),NA(),U1040)</f>
        <v>0</v>
      </c>
      <c r="V1720">
        <f>IF(OR(V1040="",AND(V1040=V1039,V1040=V1041)),NA(), V1040)</f>
        <v>0</v>
      </c>
      <c r="W1720">
        <f>IF(ISNA(X1720),NA(),W1040)</f>
        <v>0</v>
      </c>
      <c r="X1720">
        <f>IF(OR(X1040="",AND(X1040=X1039,X1040=X1041)),NA(), X1040)</f>
        <v>0</v>
      </c>
      <c r="Y1720">
        <f>IF(ISNA(Z1720),NA(),Y1040)</f>
        <v>0</v>
      </c>
      <c r="Z1720">
        <f>IF(OR(Z1040="",AND(Z1040=Z1039,Z1040=Z1041)),NA(), Z1040)</f>
        <v>0</v>
      </c>
      <c r="AA1720">
        <f>IF(ISNA(AB1720),NA(),AA1040)</f>
        <v>0</v>
      </c>
      <c r="AB1720">
        <f>IF(OR(AB1040="",AND(AB1040=AB1039,AB1040=AB1041)),NA(), AB1040)</f>
        <v>0</v>
      </c>
      <c r="AC1720">
        <f>IF(ISNA(AD1720),NA(),AC1040)</f>
        <v>0</v>
      </c>
      <c r="AD1720">
        <f>IF(OR(AD1040="",AND(AD1040=AD1039,AD1040=AD1041)),NA(), AD1040)</f>
        <v>0</v>
      </c>
      <c r="AE1720">
        <f>IF(ISNA(AF1720),NA(),AE1040)</f>
        <v>0</v>
      </c>
      <c r="AF1720">
        <f>IF(OR(AF1040="",AND(AF1040=AF1039,AF1040=AF1041)),NA(), AF1040)</f>
        <v>0</v>
      </c>
      <c r="AG1720">
        <f>IF(ISNA(AH1720),NA(),AG1040)</f>
        <v>0</v>
      </c>
      <c r="AH1720">
        <f>IF(OR(AH1040="",AND(AH1040=AH1039,AH1040=AH1041)),NA(), AH1040)</f>
        <v>0</v>
      </c>
      <c r="AI1720">
        <f>IF(ISNA(AJ1720),NA(),AI1040)</f>
        <v>0</v>
      </c>
      <c r="AJ1720">
        <f>IF(OR(AJ1040="",AND(AJ1040=AJ1039,AJ1040=AJ1041)),NA(), AJ1040)</f>
        <v>0</v>
      </c>
      <c r="AM1720">
        <f>IF(ISNA(AN1720),NA(),AM1040)</f>
        <v>0</v>
      </c>
      <c r="AN1720">
        <f>IF(OR(AN1040="",AND(AN1040=AN1039,AN1040=AN1041)),NA(), AN1040)</f>
        <v>0</v>
      </c>
      <c r="AO1720">
        <f>IF(ISNA(AP1720),NA(),AO1040)</f>
        <v>0</v>
      </c>
      <c r="AP1720">
        <f>IF(OR(AP1040="",AND(AP1040=AP1039,AP1040=AP1041)),NA(), AP1040)</f>
        <v>0</v>
      </c>
      <c r="AQ1720">
        <f>IF(ISNA(AR1720),NA(),AQ1040)</f>
        <v>0</v>
      </c>
      <c r="AR1720">
        <f>IF(OR(AR1040="",AND(AR1040=AR1039,AR1040=AR1041)),NA(), AR1040)</f>
        <v>0</v>
      </c>
      <c r="AS1720">
        <f>IF(ISNA(AT1720),NA(),AS1040)</f>
        <v>0</v>
      </c>
      <c r="AT1720">
        <f>IF(OR(AT1040="",AND(AT1040=AT1039,AT1040=AT1041)),NA(), AT1040)</f>
        <v>0</v>
      </c>
      <c r="AU1720">
        <f>IF(ISNA(AV1720),NA(),AU1040)</f>
        <v>0</v>
      </c>
      <c r="AV1720">
        <f>IF(OR(AV1040="",AND(AV1040=AV1039,AV1040=AV1041)),NA(), AV1040)</f>
        <v>0</v>
      </c>
      <c r="AW1720">
        <f>IF(ISNA(AX1720),NA(),AW1040)</f>
        <v>0</v>
      </c>
      <c r="AX1720">
        <f>IF(OR(AX1040="",AND(AX1040=AX1039,AX1040=AX1041)),NA(), AX1040)</f>
        <v>0</v>
      </c>
      <c r="AY1720">
        <f>IF(ISNA(AZ1720),NA(),AY1040)</f>
        <v>0</v>
      </c>
      <c r="AZ1720">
        <f>IF(OR(AZ1040="",AND(AZ1040=AZ1039,AZ1040=AZ1041)),NA(), AZ1040)</f>
        <v>0</v>
      </c>
      <c r="BA1720">
        <f>IF(ISNA(BB1720),NA(),BA1040)</f>
        <v>0</v>
      </c>
      <c r="BB1720">
        <f>IF(OR(BB1040="",AND(BB1040=BB1039,BB1040=BB1041)),NA(), BB1040)</f>
        <v>0</v>
      </c>
      <c r="BC1720">
        <f>IF(ISNA(BD1720),NA(),BC1040)</f>
        <v>0</v>
      </c>
      <c r="BD1720">
        <f>IF(OR(BD1040="",AND(BD1040=BD1039,BD1040=BD1041)),NA(), BD1040)</f>
        <v>0</v>
      </c>
      <c r="BE1720">
        <f>IF(ISNA(BF1720),NA(),BE1040)</f>
        <v>0</v>
      </c>
      <c r="BF1720">
        <f>IF(OR(BF1040="",AND(BF1040=BF1039,BF1040=BF1041)),NA(), BF1040)</f>
        <v>0</v>
      </c>
      <c r="BG1720">
        <f>IF(ISNA(BH1720),NA(),BG1040)</f>
        <v>0</v>
      </c>
      <c r="BH1720">
        <f>IF(OR(BH1040="",AND(BH1040=BH1039,BH1040=BH1041)),NA(), BH1040)</f>
        <v>0</v>
      </c>
      <c r="BI1720">
        <f>IF(ISNA(BJ1720),NA(),BI1040)</f>
        <v>0</v>
      </c>
      <c r="BJ1720">
        <f>IF(OR(BJ1040="",AND(BJ1040=BJ1039,BJ1040=BJ1041)),NA(), BJ1040)</f>
        <v>0</v>
      </c>
      <c r="BK1720">
        <f>IF(ISNA(BL1720),NA(),BK1040)</f>
        <v>0</v>
      </c>
      <c r="BL1720">
        <f>IF(OR(BL1040="",AND(BL1040=BL1039,BL1040=BL1041)),NA(), BL1040)</f>
        <v>0</v>
      </c>
      <c r="BM1720">
        <f>IF(ISNA(BN1720),NA(),BM1040)</f>
        <v>0</v>
      </c>
      <c r="BN1720">
        <f>IF(OR(BN1040="",AND(BN1040=BN1039,BN1040=BN1041)),NA(), BN1040)</f>
        <v>0</v>
      </c>
      <c r="BO1720">
        <f>IF(ISNA(BP1720),NA(),BO1040)</f>
        <v>0</v>
      </c>
      <c r="BP1720">
        <f>IF(OR(BP1040="",AND(BP1040=BP1039,BP1040=BP1041)),NA(), BP1040)</f>
        <v>0</v>
      </c>
      <c r="BQ1720">
        <f>IF(ISNA(BR1720),NA(),BQ1040)</f>
        <v>0</v>
      </c>
      <c r="BR1720">
        <f>IF(OR(BR1040="",AND(BR1040=BR1039,BR1040=BR1041)),NA(), BR1040)</f>
        <v>0</v>
      </c>
    </row>
    <row r="1721" spans="5:70">
      <c r="E1721">
        <f>IF(ISNA(F1721),NA(),E1041)</f>
        <v>0</v>
      </c>
      <c r="F1721">
        <f>IF(OR(F1041="",AND(F1041=F1040,F1041=F1042)),NA(), F1041)</f>
        <v>0</v>
      </c>
      <c r="G1721">
        <f>IF(ISNA(H1721),NA(),G1041)</f>
        <v>0</v>
      </c>
      <c r="H1721">
        <f>IF(OR(H1041="",AND(H1041=H1040,H1041=H1042)),NA(), H1041)</f>
        <v>0</v>
      </c>
      <c r="I1721">
        <f>IF(ISNA(J1721),NA(),I1041)</f>
        <v>0</v>
      </c>
      <c r="J1721">
        <f>IF(OR(J1041="",AND(J1041=J1040,J1041=J1042)),NA(), J1041)</f>
        <v>0</v>
      </c>
      <c r="K1721">
        <f>IF(ISNA(L1721),NA(),K1041)</f>
        <v>0</v>
      </c>
      <c r="L1721">
        <f>IF(OR(L1041="",AND(L1041=L1040,L1041=L1042)),NA(), L1041)</f>
        <v>0</v>
      </c>
      <c r="M1721">
        <f>IF(ISNA(N1721),NA(),M1041)</f>
        <v>0</v>
      </c>
      <c r="N1721">
        <f>IF(OR(N1041="",AND(N1041=N1040,N1041=N1042)),NA(), N1041)</f>
        <v>0</v>
      </c>
      <c r="O1721">
        <f>IF(ISNA(P1721),NA(),O1041)</f>
        <v>0</v>
      </c>
      <c r="P1721">
        <f>IF(OR(P1041="",AND(P1041=P1040,P1041=P1042)),NA(), P1041)</f>
        <v>0</v>
      </c>
      <c r="Q1721">
        <f>IF(ISNA(R1721),NA(),Q1041)</f>
        <v>0</v>
      </c>
      <c r="R1721">
        <f>IF(OR(R1041="",AND(R1041=R1040,R1041=R1042)),NA(), R1041)</f>
        <v>0</v>
      </c>
      <c r="S1721">
        <f>IF(ISNA(T1721),NA(),S1041)</f>
        <v>0</v>
      </c>
      <c r="T1721">
        <f>IF(OR(T1041="",AND(T1041=T1040,T1041=T1042)),NA(), T1041)</f>
        <v>0</v>
      </c>
      <c r="U1721">
        <f>IF(ISNA(V1721),NA(),U1041)</f>
        <v>0</v>
      </c>
      <c r="V1721">
        <f>IF(OR(V1041="",AND(V1041=V1040,V1041=V1042)),NA(), V1041)</f>
        <v>0</v>
      </c>
      <c r="W1721">
        <f>IF(ISNA(X1721),NA(),W1041)</f>
        <v>0</v>
      </c>
      <c r="X1721">
        <f>IF(OR(X1041="",AND(X1041=X1040,X1041=X1042)),NA(), X1041)</f>
        <v>0</v>
      </c>
      <c r="Y1721">
        <f>IF(ISNA(Z1721),NA(),Y1041)</f>
        <v>0</v>
      </c>
      <c r="Z1721">
        <f>IF(OR(Z1041="",AND(Z1041=Z1040,Z1041=Z1042)),NA(), Z1041)</f>
        <v>0</v>
      </c>
      <c r="AA1721">
        <f>IF(ISNA(AB1721),NA(),AA1041)</f>
        <v>0</v>
      </c>
      <c r="AB1721">
        <f>IF(OR(AB1041="",AND(AB1041=AB1040,AB1041=AB1042)),NA(), AB1041)</f>
        <v>0</v>
      </c>
      <c r="AC1721">
        <f>IF(ISNA(AD1721),NA(),AC1041)</f>
        <v>0</v>
      </c>
      <c r="AD1721">
        <f>IF(OR(AD1041="",AND(AD1041=AD1040,AD1041=AD1042)),NA(), AD1041)</f>
        <v>0</v>
      </c>
      <c r="AE1721">
        <f>IF(ISNA(AF1721),NA(),AE1041)</f>
        <v>0</v>
      </c>
      <c r="AF1721">
        <f>IF(OR(AF1041="",AND(AF1041=AF1040,AF1041=AF1042)),NA(), AF1041)</f>
        <v>0</v>
      </c>
      <c r="AG1721">
        <f>IF(ISNA(AH1721),NA(),AG1041)</f>
        <v>0</v>
      </c>
      <c r="AH1721">
        <f>IF(OR(AH1041="",AND(AH1041=AH1040,AH1041=AH1042)),NA(), AH1041)</f>
        <v>0</v>
      </c>
      <c r="AI1721">
        <f>IF(ISNA(AJ1721),NA(),AI1041)</f>
        <v>0</v>
      </c>
      <c r="AJ1721">
        <f>IF(OR(AJ1041="",AND(AJ1041=AJ1040,AJ1041=AJ1042)),NA(), AJ1041)</f>
        <v>0</v>
      </c>
      <c r="AM1721">
        <f>IF(ISNA(AN1721),NA(),AM1041)</f>
        <v>0</v>
      </c>
      <c r="AN1721">
        <f>IF(OR(AN1041="",AND(AN1041=AN1040,AN1041=AN1042)),NA(), AN1041)</f>
        <v>0</v>
      </c>
      <c r="AO1721">
        <f>IF(ISNA(AP1721),NA(),AO1041)</f>
        <v>0</v>
      </c>
      <c r="AP1721">
        <f>IF(OR(AP1041="",AND(AP1041=AP1040,AP1041=AP1042)),NA(), AP1041)</f>
        <v>0</v>
      </c>
      <c r="AQ1721">
        <f>IF(ISNA(AR1721),NA(),AQ1041)</f>
        <v>0</v>
      </c>
      <c r="AR1721">
        <f>IF(OR(AR1041="",AND(AR1041=AR1040,AR1041=AR1042)),NA(), AR1041)</f>
        <v>0</v>
      </c>
      <c r="AS1721">
        <f>IF(ISNA(AT1721),NA(),AS1041)</f>
        <v>0</v>
      </c>
      <c r="AT1721">
        <f>IF(OR(AT1041="",AND(AT1041=AT1040,AT1041=AT1042)),NA(), AT1041)</f>
        <v>0</v>
      </c>
      <c r="AU1721">
        <f>IF(ISNA(AV1721),NA(),AU1041)</f>
        <v>0</v>
      </c>
      <c r="AV1721">
        <f>IF(OR(AV1041="",AND(AV1041=AV1040,AV1041=AV1042)),NA(), AV1041)</f>
        <v>0</v>
      </c>
      <c r="AW1721">
        <f>IF(ISNA(AX1721),NA(),AW1041)</f>
        <v>0</v>
      </c>
      <c r="AX1721">
        <f>IF(OR(AX1041="",AND(AX1041=AX1040,AX1041=AX1042)),NA(), AX1041)</f>
        <v>0</v>
      </c>
      <c r="AY1721">
        <f>IF(ISNA(AZ1721),NA(),AY1041)</f>
        <v>0</v>
      </c>
      <c r="AZ1721">
        <f>IF(OR(AZ1041="",AND(AZ1041=AZ1040,AZ1041=AZ1042)),NA(), AZ1041)</f>
        <v>0</v>
      </c>
      <c r="BA1721">
        <f>IF(ISNA(BB1721),NA(),BA1041)</f>
        <v>0</v>
      </c>
      <c r="BB1721">
        <f>IF(OR(BB1041="",AND(BB1041=BB1040,BB1041=BB1042)),NA(), BB1041)</f>
        <v>0</v>
      </c>
      <c r="BC1721">
        <f>IF(ISNA(BD1721),NA(),BC1041)</f>
        <v>0</v>
      </c>
      <c r="BD1721">
        <f>IF(OR(BD1041="",AND(BD1041=BD1040,BD1041=BD1042)),NA(), BD1041)</f>
        <v>0</v>
      </c>
      <c r="BE1721">
        <f>IF(ISNA(BF1721),NA(),BE1041)</f>
        <v>0</v>
      </c>
      <c r="BF1721">
        <f>IF(OR(BF1041="",AND(BF1041=BF1040,BF1041=BF1042)),NA(), BF1041)</f>
        <v>0</v>
      </c>
      <c r="BG1721">
        <f>IF(ISNA(BH1721),NA(),BG1041)</f>
        <v>0</v>
      </c>
      <c r="BH1721">
        <f>IF(OR(BH1041="",AND(BH1041=BH1040,BH1041=BH1042)),NA(), BH1041)</f>
        <v>0</v>
      </c>
      <c r="BI1721">
        <f>IF(ISNA(BJ1721),NA(),BI1041)</f>
        <v>0</v>
      </c>
      <c r="BJ1721">
        <f>IF(OR(BJ1041="",AND(BJ1041=BJ1040,BJ1041=BJ1042)),NA(), BJ1041)</f>
        <v>0</v>
      </c>
      <c r="BK1721">
        <f>IF(ISNA(BL1721),NA(),BK1041)</f>
        <v>0</v>
      </c>
      <c r="BL1721">
        <f>IF(OR(BL1041="",AND(BL1041=BL1040,BL1041=BL1042)),NA(), BL1041)</f>
        <v>0</v>
      </c>
      <c r="BM1721">
        <f>IF(ISNA(BN1721),NA(),BM1041)</f>
        <v>0</v>
      </c>
      <c r="BN1721">
        <f>IF(OR(BN1041="",AND(BN1041=BN1040,BN1041=BN1042)),NA(), BN1041)</f>
        <v>0</v>
      </c>
      <c r="BO1721">
        <f>IF(ISNA(BP1721),NA(),BO1041)</f>
        <v>0</v>
      </c>
      <c r="BP1721">
        <f>IF(OR(BP1041="",AND(BP1041=BP1040,BP1041=BP1042)),NA(), BP1041)</f>
        <v>0</v>
      </c>
      <c r="BQ1721">
        <f>IF(ISNA(BR1721),NA(),BQ1041)</f>
        <v>0</v>
      </c>
      <c r="BR1721">
        <f>IF(OR(BR1041="",AND(BR1041=BR1040,BR1041=BR1042)),NA(), BR1041)</f>
        <v>0</v>
      </c>
    </row>
    <row r="1722" spans="5:70">
      <c r="E1722">
        <f>IF(ISNA(F1722),NA(),E1042)</f>
        <v>0</v>
      </c>
      <c r="F1722">
        <f>IF(OR(F1042="",AND(F1042=F1041,F1042=F1043)),NA(), F1042)</f>
        <v>0</v>
      </c>
      <c r="G1722">
        <f>IF(ISNA(H1722),NA(),G1042)</f>
        <v>0</v>
      </c>
      <c r="H1722">
        <f>IF(OR(H1042="",AND(H1042=H1041,H1042=H1043)),NA(), H1042)</f>
        <v>0</v>
      </c>
      <c r="I1722">
        <f>IF(ISNA(J1722),NA(),I1042)</f>
        <v>0</v>
      </c>
      <c r="J1722">
        <f>IF(OR(J1042="",AND(J1042=J1041,J1042=J1043)),NA(), J1042)</f>
        <v>0</v>
      </c>
      <c r="K1722">
        <f>IF(ISNA(L1722),NA(),K1042)</f>
        <v>0</v>
      </c>
      <c r="L1722">
        <f>IF(OR(L1042="",AND(L1042=L1041,L1042=L1043)),NA(), L1042)</f>
        <v>0</v>
      </c>
      <c r="M1722">
        <f>IF(ISNA(N1722),NA(),M1042)</f>
        <v>0</v>
      </c>
      <c r="N1722">
        <f>IF(OR(N1042="",AND(N1042=N1041,N1042=N1043)),NA(), N1042)</f>
        <v>0</v>
      </c>
      <c r="O1722">
        <f>IF(ISNA(P1722),NA(),O1042)</f>
        <v>0</v>
      </c>
      <c r="P1722">
        <f>IF(OR(P1042="",AND(P1042=P1041,P1042=P1043)),NA(), P1042)</f>
        <v>0</v>
      </c>
      <c r="Q1722">
        <f>IF(ISNA(R1722),NA(),Q1042)</f>
        <v>0</v>
      </c>
      <c r="R1722">
        <f>IF(OR(R1042="",AND(R1042=R1041,R1042=R1043)),NA(), R1042)</f>
        <v>0</v>
      </c>
      <c r="S1722">
        <f>IF(ISNA(T1722),NA(),S1042)</f>
        <v>0</v>
      </c>
      <c r="T1722">
        <f>IF(OR(T1042="",AND(T1042=T1041,T1042=T1043)),NA(), T1042)</f>
        <v>0</v>
      </c>
      <c r="U1722">
        <f>IF(ISNA(V1722),NA(),U1042)</f>
        <v>0</v>
      </c>
      <c r="V1722">
        <f>IF(OR(V1042="",AND(V1042=V1041,V1042=V1043)),NA(), V1042)</f>
        <v>0</v>
      </c>
      <c r="W1722">
        <f>IF(ISNA(X1722),NA(),W1042)</f>
        <v>0</v>
      </c>
      <c r="X1722">
        <f>IF(OR(X1042="",AND(X1042=X1041,X1042=X1043)),NA(), X1042)</f>
        <v>0</v>
      </c>
      <c r="Y1722">
        <f>IF(ISNA(Z1722),NA(),Y1042)</f>
        <v>0</v>
      </c>
      <c r="Z1722">
        <f>IF(OR(Z1042="",AND(Z1042=Z1041,Z1042=Z1043)),NA(), Z1042)</f>
        <v>0</v>
      </c>
      <c r="AA1722">
        <f>IF(ISNA(AB1722),NA(),AA1042)</f>
        <v>0</v>
      </c>
      <c r="AB1722">
        <f>IF(OR(AB1042="",AND(AB1042=AB1041,AB1042=AB1043)),NA(), AB1042)</f>
        <v>0</v>
      </c>
      <c r="AC1722">
        <f>IF(ISNA(AD1722),NA(),AC1042)</f>
        <v>0</v>
      </c>
      <c r="AD1722">
        <f>IF(OR(AD1042="",AND(AD1042=AD1041,AD1042=AD1043)),NA(), AD1042)</f>
        <v>0</v>
      </c>
      <c r="AE1722">
        <f>IF(ISNA(AF1722),NA(),AE1042)</f>
        <v>0</v>
      </c>
      <c r="AF1722">
        <f>IF(OR(AF1042="",AND(AF1042=AF1041,AF1042=AF1043)),NA(), AF1042)</f>
        <v>0</v>
      </c>
      <c r="AG1722">
        <f>IF(ISNA(AH1722),NA(),AG1042)</f>
        <v>0</v>
      </c>
      <c r="AH1722">
        <f>IF(OR(AH1042="",AND(AH1042=AH1041,AH1042=AH1043)),NA(), AH1042)</f>
        <v>0</v>
      </c>
      <c r="AI1722">
        <f>IF(ISNA(AJ1722),NA(),AI1042)</f>
        <v>0</v>
      </c>
      <c r="AJ1722">
        <f>IF(OR(AJ1042="",AND(AJ1042=AJ1041,AJ1042=AJ1043)),NA(), AJ1042)</f>
        <v>0</v>
      </c>
      <c r="AM1722">
        <f>IF(ISNA(AN1722),NA(),AM1042)</f>
        <v>0</v>
      </c>
      <c r="AN1722">
        <f>IF(OR(AN1042="",AND(AN1042=AN1041,AN1042=AN1043)),NA(), AN1042)</f>
        <v>0</v>
      </c>
      <c r="AO1722">
        <f>IF(ISNA(AP1722),NA(),AO1042)</f>
        <v>0</v>
      </c>
      <c r="AP1722">
        <f>IF(OR(AP1042="",AND(AP1042=AP1041,AP1042=AP1043)),NA(), AP1042)</f>
        <v>0</v>
      </c>
      <c r="AQ1722">
        <f>IF(ISNA(AR1722),NA(),AQ1042)</f>
        <v>0</v>
      </c>
      <c r="AR1722">
        <f>IF(OR(AR1042="",AND(AR1042=AR1041,AR1042=AR1043)),NA(), AR1042)</f>
        <v>0</v>
      </c>
      <c r="AS1722">
        <f>IF(ISNA(AT1722),NA(),AS1042)</f>
        <v>0</v>
      </c>
      <c r="AT1722">
        <f>IF(OR(AT1042="",AND(AT1042=AT1041,AT1042=AT1043)),NA(), AT1042)</f>
        <v>0</v>
      </c>
      <c r="AU1722">
        <f>IF(ISNA(AV1722),NA(),AU1042)</f>
        <v>0</v>
      </c>
      <c r="AV1722">
        <f>IF(OR(AV1042="",AND(AV1042=AV1041,AV1042=AV1043)),NA(), AV1042)</f>
        <v>0</v>
      </c>
      <c r="AW1722">
        <f>IF(ISNA(AX1722),NA(),AW1042)</f>
        <v>0</v>
      </c>
      <c r="AX1722">
        <f>IF(OR(AX1042="",AND(AX1042=AX1041,AX1042=AX1043)),NA(), AX1042)</f>
        <v>0</v>
      </c>
      <c r="AY1722">
        <f>IF(ISNA(AZ1722),NA(),AY1042)</f>
        <v>0</v>
      </c>
      <c r="AZ1722">
        <f>IF(OR(AZ1042="",AND(AZ1042=AZ1041,AZ1042=AZ1043)),NA(), AZ1042)</f>
        <v>0</v>
      </c>
      <c r="BA1722">
        <f>IF(ISNA(BB1722),NA(),BA1042)</f>
        <v>0</v>
      </c>
      <c r="BB1722">
        <f>IF(OR(BB1042="",AND(BB1042=BB1041,BB1042=BB1043)),NA(), BB1042)</f>
        <v>0</v>
      </c>
      <c r="BC1722">
        <f>IF(ISNA(BD1722),NA(),BC1042)</f>
        <v>0</v>
      </c>
      <c r="BD1722">
        <f>IF(OR(BD1042="",AND(BD1042=BD1041,BD1042=BD1043)),NA(), BD1042)</f>
        <v>0</v>
      </c>
      <c r="BE1722">
        <f>IF(ISNA(BF1722),NA(),BE1042)</f>
        <v>0</v>
      </c>
      <c r="BF1722">
        <f>IF(OR(BF1042="",AND(BF1042=BF1041,BF1042=BF1043)),NA(), BF1042)</f>
        <v>0</v>
      </c>
      <c r="BG1722">
        <f>IF(ISNA(BH1722),NA(),BG1042)</f>
        <v>0</v>
      </c>
      <c r="BH1722">
        <f>IF(OR(BH1042="",AND(BH1042=BH1041,BH1042=BH1043)),NA(), BH1042)</f>
        <v>0</v>
      </c>
      <c r="BI1722">
        <f>IF(ISNA(BJ1722),NA(),BI1042)</f>
        <v>0</v>
      </c>
      <c r="BJ1722">
        <f>IF(OR(BJ1042="",AND(BJ1042=BJ1041,BJ1042=BJ1043)),NA(), BJ1042)</f>
        <v>0</v>
      </c>
      <c r="BK1722">
        <f>IF(ISNA(BL1722),NA(),BK1042)</f>
        <v>0</v>
      </c>
      <c r="BL1722">
        <f>IF(OR(BL1042="",AND(BL1042=BL1041,BL1042=BL1043)),NA(), BL1042)</f>
        <v>0</v>
      </c>
      <c r="BM1722">
        <f>IF(ISNA(BN1722),NA(),BM1042)</f>
        <v>0</v>
      </c>
      <c r="BN1722">
        <f>IF(OR(BN1042="",AND(BN1042=BN1041,BN1042=BN1043)),NA(), BN1042)</f>
        <v>0</v>
      </c>
      <c r="BO1722">
        <f>IF(ISNA(BP1722),NA(),BO1042)</f>
        <v>0</v>
      </c>
      <c r="BP1722">
        <f>IF(OR(BP1042="",AND(BP1042=BP1041,BP1042=BP1043)),NA(), BP1042)</f>
        <v>0</v>
      </c>
      <c r="BQ1722">
        <f>IF(ISNA(BR1722),NA(),BQ1042)</f>
        <v>0</v>
      </c>
      <c r="BR1722">
        <f>IF(OR(BR1042="",AND(BR1042=BR1041,BR1042=BR1043)),NA(), BR1042)</f>
        <v>0</v>
      </c>
    </row>
    <row r="1723" spans="5:70">
      <c r="E1723">
        <f>IF(ISNA(F1723),NA(),E1043)</f>
        <v>0</v>
      </c>
      <c r="F1723">
        <f>IF(OR(F1043="",AND(F1043=F1042,F1043=F1044)),NA(), F1043)</f>
        <v>0</v>
      </c>
      <c r="G1723">
        <f>IF(ISNA(H1723),NA(),G1043)</f>
        <v>0</v>
      </c>
      <c r="H1723">
        <f>IF(OR(H1043="",AND(H1043=H1042,H1043=H1044)),NA(), H1043)</f>
        <v>0</v>
      </c>
      <c r="I1723">
        <f>IF(ISNA(J1723),NA(),I1043)</f>
        <v>0</v>
      </c>
      <c r="J1723">
        <f>IF(OR(J1043="",AND(J1043=J1042,J1043=J1044)),NA(), J1043)</f>
        <v>0</v>
      </c>
      <c r="K1723">
        <f>IF(ISNA(L1723),NA(),K1043)</f>
        <v>0</v>
      </c>
      <c r="L1723">
        <f>IF(OR(L1043="",AND(L1043=L1042,L1043=L1044)),NA(), L1043)</f>
        <v>0</v>
      </c>
      <c r="M1723">
        <f>IF(ISNA(N1723),NA(),M1043)</f>
        <v>0</v>
      </c>
      <c r="N1723">
        <f>IF(OR(N1043="",AND(N1043=N1042,N1043=N1044)),NA(), N1043)</f>
        <v>0</v>
      </c>
      <c r="O1723">
        <f>IF(ISNA(P1723),NA(),O1043)</f>
        <v>0</v>
      </c>
      <c r="P1723">
        <f>IF(OR(P1043="",AND(P1043=P1042,P1043=P1044)),NA(), P1043)</f>
        <v>0</v>
      </c>
      <c r="Q1723">
        <f>IF(ISNA(R1723),NA(),Q1043)</f>
        <v>0</v>
      </c>
      <c r="R1723">
        <f>IF(OR(R1043="",AND(R1043=R1042,R1043=R1044)),NA(), R1043)</f>
        <v>0</v>
      </c>
      <c r="S1723">
        <f>IF(ISNA(T1723),NA(),S1043)</f>
        <v>0</v>
      </c>
      <c r="T1723">
        <f>IF(OR(T1043="",AND(T1043=T1042,T1043=T1044)),NA(), T1043)</f>
        <v>0</v>
      </c>
      <c r="U1723">
        <f>IF(ISNA(V1723),NA(),U1043)</f>
        <v>0</v>
      </c>
      <c r="V1723">
        <f>IF(OR(V1043="",AND(V1043=V1042,V1043=V1044)),NA(), V1043)</f>
        <v>0</v>
      </c>
      <c r="W1723">
        <f>IF(ISNA(X1723),NA(),W1043)</f>
        <v>0</v>
      </c>
      <c r="X1723">
        <f>IF(OR(X1043="",AND(X1043=X1042,X1043=X1044)),NA(), X1043)</f>
        <v>0</v>
      </c>
      <c r="Y1723">
        <f>IF(ISNA(Z1723),NA(),Y1043)</f>
        <v>0</v>
      </c>
      <c r="Z1723">
        <f>IF(OR(Z1043="",AND(Z1043=Z1042,Z1043=Z1044)),NA(), Z1043)</f>
        <v>0</v>
      </c>
      <c r="AA1723">
        <f>IF(ISNA(AB1723),NA(),AA1043)</f>
        <v>0</v>
      </c>
      <c r="AB1723">
        <f>IF(OR(AB1043="",AND(AB1043=AB1042,AB1043=AB1044)),NA(), AB1043)</f>
        <v>0</v>
      </c>
      <c r="AC1723">
        <f>IF(ISNA(AD1723),NA(),AC1043)</f>
        <v>0</v>
      </c>
      <c r="AD1723">
        <f>IF(OR(AD1043="",AND(AD1043=AD1042,AD1043=AD1044)),NA(), AD1043)</f>
        <v>0</v>
      </c>
      <c r="AE1723">
        <f>IF(ISNA(AF1723),NA(),AE1043)</f>
        <v>0</v>
      </c>
      <c r="AF1723">
        <f>IF(OR(AF1043="",AND(AF1043=AF1042,AF1043=AF1044)),NA(), AF1043)</f>
        <v>0</v>
      </c>
      <c r="AG1723">
        <f>IF(ISNA(AH1723),NA(),AG1043)</f>
        <v>0</v>
      </c>
      <c r="AH1723">
        <f>IF(OR(AH1043="",AND(AH1043=AH1042,AH1043=AH1044)),NA(), AH1043)</f>
        <v>0</v>
      </c>
      <c r="AI1723">
        <f>IF(ISNA(AJ1723),NA(),AI1043)</f>
        <v>0</v>
      </c>
      <c r="AJ1723">
        <f>IF(OR(AJ1043="",AND(AJ1043=AJ1042,AJ1043=AJ1044)),NA(), AJ1043)</f>
        <v>0</v>
      </c>
      <c r="AM1723">
        <f>IF(ISNA(AN1723),NA(),AM1043)</f>
        <v>0</v>
      </c>
      <c r="AN1723">
        <f>IF(OR(AN1043="",AND(AN1043=AN1042,AN1043=AN1044)),NA(), AN1043)</f>
        <v>0</v>
      </c>
      <c r="AO1723">
        <f>IF(ISNA(AP1723),NA(),AO1043)</f>
        <v>0</v>
      </c>
      <c r="AP1723">
        <f>IF(OR(AP1043="",AND(AP1043=AP1042,AP1043=AP1044)),NA(), AP1043)</f>
        <v>0</v>
      </c>
      <c r="AQ1723">
        <f>IF(ISNA(AR1723),NA(),AQ1043)</f>
        <v>0</v>
      </c>
      <c r="AR1723">
        <f>IF(OR(AR1043="",AND(AR1043=AR1042,AR1043=AR1044)),NA(), AR1043)</f>
        <v>0</v>
      </c>
      <c r="AS1723">
        <f>IF(ISNA(AT1723),NA(),AS1043)</f>
        <v>0</v>
      </c>
      <c r="AT1723">
        <f>IF(OR(AT1043="",AND(AT1043=AT1042,AT1043=AT1044)),NA(), AT1043)</f>
        <v>0</v>
      </c>
      <c r="AU1723">
        <f>IF(ISNA(AV1723),NA(),AU1043)</f>
        <v>0</v>
      </c>
      <c r="AV1723">
        <f>IF(OR(AV1043="",AND(AV1043=AV1042,AV1043=AV1044)),NA(), AV1043)</f>
        <v>0</v>
      </c>
      <c r="AW1723">
        <f>IF(ISNA(AX1723),NA(),AW1043)</f>
        <v>0</v>
      </c>
      <c r="AX1723">
        <f>IF(OR(AX1043="",AND(AX1043=AX1042,AX1043=AX1044)),NA(), AX1043)</f>
        <v>0</v>
      </c>
      <c r="AY1723">
        <f>IF(ISNA(AZ1723),NA(),AY1043)</f>
        <v>0</v>
      </c>
      <c r="AZ1723">
        <f>IF(OR(AZ1043="",AND(AZ1043=AZ1042,AZ1043=AZ1044)),NA(), AZ1043)</f>
        <v>0</v>
      </c>
      <c r="BA1723">
        <f>IF(ISNA(BB1723),NA(),BA1043)</f>
        <v>0</v>
      </c>
      <c r="BB1723">
        <f>IF(OR(BB1043="",AND(BB1043=BB1042,BB1043=BB1044)),NA(), BB1043)</f>
        <v>0</v>
      </c>
      <c r="BC1723">
        <f>IF(ISNA(BD1723),NA(),BC1043)</f>
        <v>0</v>
      </c>
      <c r="BD1723">
        <f>IF(OR(BD1043="",AND(BD1043=BD1042,BD1043=BD1044)),NA(), BD1043)</f>
        <v>0</v>
      </c>
      <c r="BE1723">
        <f>IF(ISNA(BF1723),NA(),BE1043)</f>
        <v>0</v>
      </c>
      <c r="BF1723">
        <f>IF(OR(BF1043="",AND(BF1043=BF1042,BF1043=BF1044)),NA(), BF1043)</f>
        <v>0</v>
      </c>
      <c r="BG1723">
        <f>IF(ISNA(BH1723),NA(),BG1043)</f>
        <v>0</v>
      </c>
      <c r="BH1723">
        <f>IF(OR(BH1043="",AND(BH1043=BH1042,BH1043=BH1044)),NA(), BH1043)</f>
        <v>0</v>
      </c>
      <c r="BI1723">
        <f>IF(ISNA(BJ1723),NA(),BI1043)</f>
        <v>0</v>
      </c>
      <c r="BJ1723">
        <f>IF(OR(BJ1043="",AND(BJ1043=BJ1042,BJ1043=BJ1044)),NA(), BJ1043)</f>
        <v>0</v>
      </c>
      <c r="BK1723">
        <f>IF(ISNA(BL1723),NA(),BK1043)</f>
        <v>0</v>
      </c>
      <c r="BL1723">
        <f>IF(OR(BL1043="",AND(BL1043=BL1042,BL1043=BL1044)),NA(), BL1043)</f>
        <v>0</v>
      </c>
      <c r="BM1723">
        <f>IF(ISNA(BN1723),NA(),BM1043)</f>
        <v>0</v>
      </c>
      <c r="BN1723">
        <f>IF(OR(BN1043="",AND(BN1043=BN1042,BN1043=BN1044)),NA(), BN1043)</f>
        <v>0</v>
      </c>
      <c r="BO1723">
        <f>IF(ISNA(BP1723),NA(),BO1043)</f>
        <v>0</v>
      </c>
      <c r="BP1723">
        <f>IF(OR(BP1043="",AND(BP1043=BP1042,BP1043=BP1044)),NA(), BP1043)</f>
        <v>0</v>
      </c>
      <c r="BQ1723">
        <f>IF(ISNA(BR1723),NA(),BQ1043)</f>
        <v>0</v>
      </c>
      <c r="BR1723">
        <f>IF(OR(BR1043="",AND(BR1043=BR1042,BR1043=BR1044)),NA(), BR1043)</f>
        <v>0</v>
      </c>
    </row>
    <row r="1724" spans="5:70">
      <c r="E1724">
        <f>IF(ISNA(F1724),NA(),E1044)</f>
        <v>0</v>
      </c>
      <c r="F1724">
        <f>IF(OR(F1044="",AND(F1044=F1043,F1044=F1045)),NA(), F1044)</f>
        <v>0</v>
      </c>
      <c r="G1724">
        <f>IF(ISNA(H1724),NA(),G1044)</f>
        <v>0</v>
      </c>
      <c r="H1724">
        <f>IF(OR(H1044="",AND(H1044=H1043,H1044=H1045)),NA(), H1044)</f>
        <v>0</v>
      </c>
      <c r="I1724">
        <f>IF(ISNA(J1724),NA(),I1044)</f>
        <v>0</v>
      </c>
      <c r="J1724">
        <f>IF(OR(J1044="",AND(J1044=J1043,J1044=J1045)),NA(), J1044)</f>
        <v>0</v>
      </c>
      <c r="K1724">
        <f>IF(ISNA(L1724),NA(),K1044)</f>
        <v>0</v>
      </c>
      <c r="L1724">
        <f>IF(OR(L1044="",AND(L1044=L1043,L1044=L1045)),NA(), L1044)</f>
        <v>0</v>
      </c>
      <c r="M1724">
        <f>IF(ISNA(N1724),NA(),M1044)</f>
        <v>0</v>
      </c>
      <c r="N1724">
        <f>IF(OR(N1044="",AND(N1044=N1043,N1044=N1045)),NA(), N1044)</f>
        <v>0</v>
      </c>
      <c r="O1724">
        <f>IF(ISNA(P1724),NA(),O1044)</f>
        <v>0</v>
      </c>
      <c r="P1724">
        <f>IF(OR(P1044="",AND(P1044=P1043,P1044=P1045)),NA(), P1044)</f>
        <v>0</v>
      </c>
      <c r="Q1724">
        <f>IF(ISNA(R1724),NA(),Q1044)</f>
        <v>0</v>
      </c>
      <c r="R1724">
        <f>IF(OR(R1044="",AND(R1044=R1043,R1044=R1045)),NA(), R1044)</f>
        <v>0</v>
      </c>
      <c r="S1724">
        <f>IF(ISNA(T1724),NA(),S1044)</f>
        <v>0</v>
      </c>
      <c r="T1724">
        <f>IF(OR(T1044="",AND(T1044=T1043,T1044=T1045)),NA(), T1044)</f>
        <v>0</v>
      </c>
      <c r="U1724">
        <f>IF(ISNA(V1724),NA(),U1044)</f>
        <v>0</v>
      </c>
      <c r="V1724">
        <f>IF(OR(V1044="",AND(V1044=V1043,V1044=V1045)),NA(), V1044)</f>
        <v>0</v>
      </c>
      <c r="W1724">
        <f>IF(ISNA(X1724),NA(),W1044)</f>
        <v>0</v>
      </c>
      <c r="X1724">
        <f>IF(OR(X1044="",AND(X1044=X1043,X1044=X1045)),NA(), X1044)</f>
        <v>0</v>
      </c>
      <c r="Y1724">
        <f>IF(ISNA(Z1724),NA(),Y1044)</f>
        <v>0</v>
      </c>
      <c r="Z1724">
        <f>IF(OR(Z1044="",AND(Z1044=Z1043,Z1044=Z1045)),NA(), Z1044)</f>
        <v>0</v>
      </c>
      <c r="AA1724">
        <f>IF(ISNA(AB1724),NA(),AA1044)</f>
        <v>0</v>
      </c>
      <c r="AB1724">
        <f>IF(OR(AB1044="",AND(AB1044=AB1043,AB1044=AB1045)),NA(), AB1044)</f>
        <v>0</v>
      </c>
      <c r="AC1724">
        <f>IF(ISNA(AD1724),NA(),AC1044)</f>
        <v>0</v>
      </c>
      <c r="AD1724">
        <f>IF(OR(AD1044="",AND(AD1044=AD1043,AD1044=AD1045)),NA(), AD1044)</f>
        <v>0</v>
      </c>
      <c r="AE1724">
        <f>IF(ISNA(AF1724),NA(),AE1044)</f>
        <v>0</v>
      </c>
      <c r="AF1724">
        <f>IF(OR(AF1044="",AND(AF1044=AF1043,AF1044=AF1045)),NA(), AF1044)</f>
        <v>0</v>
      </c>
      <c r="AG1724">
        <f>IF(ISNA(AH1724),NA(),AG1044)</f>
        <v>0</v>
      </c>
      <c r="AH1724">
        <f>IF(OR(AH1044="",AND(AH1044=AH1043,AH1044=AH1045)),NA(), AH1044)</f>
        <v>0</v>
      </c>
      <c r="AI1724">
        <f>IF(ISNA(AJ1724),NA(),AI1044)</f>
        <v>0</v>
      </c>
      <c r="AJ1724">
        <f>IF(OR(AJ1044="",AND(AJ1044=AJ1043,AJ1044=AJ1045)),NA(), AJ1044)</f>
        <v>0</v>
      </c>
      <c r="AM1724">
        <f>IF(ISNA(AN1724),NA(),AM1044)</f>
        <v>0</v>
      </c>
      <c r="AN1724">
        <f>IF(OR(AN1044="",AND(AN1044=AN1043,AN1044=AN1045)),NA(), AN1044)</f>
        <v>0</v>
      </c>
      <c r="AO1724">
        <f>IF(ISNA(AP1724),NA(),AO1044)</f>
        <v>0</v>
      </c>
      <c r="AP1724">
        <f>IF(OR(AP1044="",AND(AP1044=AP1043,AP1044=AP1045)),NA(), AP1044)</f>
        <v>0</v>
      </c>
      <c r="AQ1724">
        <f>IF(ISNA(AR1724),NA(),AQ1044)</f>
        <v>0</v>
      </c>
      <c r="AR1724">
        <f>IF(OR(AR1044="",AND(AR1044=AR1043,AR1044=AR1045)),NA(), AR1044)</f>
        <v>0</v>
      </c>
      <c r="AS1724">
        <f>IF(ISNA(AT1724),NA(),AS1044)</f>
        <v>0</v>
      </c>
      <c r="AT1724">
        <f>IF(OR(AT1044="",AND(AT1044=AT1043,AT1044=AT1045)),NA(), AT1044)</f>
        <v>0</v>
      </c>
      <c r="AU1724">
        <f>IF(ISNA(AV1724),NA(),AU1044)</f>
        <v>0</v>
      </c>
      <c r="AV1724">
        <f>IF(OR(AV1044="",AND(AV1044=AV1043,AV1044=AV1045)),NA(), AV1044)</f>
        <v>0</v>
      </c>
      <c r="AW1724">
        <f>IF(ISNA(AX1724),NA(),AW1044)</f>
        <v>0</v>
      </c>
      <c r="AX1724">
        <f>IF(OR(AX1044="",AND(AX1044=AX1043,AX1044=AX1045)),NA(), AX1044)</f>
        <v>0</v>
      </c>
      <c r="AY1724">
        <f>IF(ISNA(AZ1724),NA(),AY1044)</f>
        <v>0</v>
      </c>
      <c r="AZ1724">
        <f>IF(OR(AZ1044="",AND(AZ1044=AZ1043,AZ1044=AZ1045)),NA(), AZ1044)</f>
        <v>0</v>
      </c>
      <c r="BA1724">
        <f>IF(ISNA(BB1724),NA(),BA1044)</f>
        <v>0</v>
      </c>
      <c r="BB1724">
        <f>IF(OR(BB1044="",AND(BB1044=BB1043,BB1044=BB1045)),NA(), BB1044)</f>
        <v>0</v>
      </c>
      <c r="BC1724">
        <f>IF(ISNA(BD1724),NA(),BC1044)</f>
        <v>0</v>
      </c>
      <c r="BD1724">
        <f>IF(OR(BD1044="",AND(BD1044=BD1043,BD1044=BD1045)),NA(), BD1044)</f>
        <v>0</v>
      </c>
      <c r="BE1724">
        <f>IF(ISNA(BF1724),NA(),BE1044)</f>
        <v>0</v>
      </c>
      <c r="BF1724">
        <f>IF(OR(BF1044="",AND(BF1044=BF1043,BF1044=BF1045)),NA(), BF1044)</f>
        <v>0</v>
      </c>
      <c r="BG1724">
        <f>IF(ISNA(BH1724),NA(),BG1044)</f>
        <v>0</v>
      </c>
      <c r="BH1724">
        <f>IF(OR(BH1044="",AND(BH1044=BH1043,BH1044=BH1045)),NA(), BH1044)</f>
        <v>0</v>
      </c>
      <c r="BI1724">
        <f>IF(ISNA(BJ1724),NA(),BI1044)</f>
        <v>0</v>
      </c>
      <c r="BJ1724">
        <f>IF(OR(BJ1044="",AND(BJ1044=BJ1043,BJ1044=BJ1045)),NA(), BJ1044)</f>
        <v>0</v>
      </c>
      <c r="BK1724">
        <f>IF(ISNA(BL1724),NA(),BK1044)</f>
        <v>0</v>
      </c>
      <c r="BL1724">
        <f>IF(OR(BL1044="",AND(BL1044=BL1043,BL1044=BL1045)),NA(), BL1044)</f>
        <v>0</v>
      </c>
      <c r="BM1724">
        <f>IF(ISNA(BN1724),NA(),BM1044)</f>
        <v>0</v>
      </c>
      <c r="BN1724">
        <f>IF(OR(BN1044="",AND(BN1044=BN1043,BN1044=BN1045)),NA(), BN1044)</f>
        <v>0</v>
      </c>
      <c r="BO1724">
        <f>IF(ISNA(BP1724),NA(),BO1044)</f>
        <v>0</v>
      </c>
      <c r="BP1724">
        <f>IF(OR(BP1044="",AND(BP1044=BP1043,BP1044=BP1045)),NA(), BP1044)</f>
        <v>0</v>
      </c>
      <c r="BQ1724">
        <f>IF(ISNA(BR1724),NA(),BQ1044)</f>
        <v>0</v>
      </c>
      <c r="BR1724">
        <f>IF(OR(BR1044="",AND(BR1044=BR1043,BR1044=BR1045)),NA(), BR1044)</f>
        <v>0</v>
      </c>
    </row>
    <row r="1725" spans="5:70">
      <c r="E1725">
        <f>IF(ISNA(F1725),NA(),E1045)</f>
        <v>0</v>
      </c>
      <c r="F1725">
        <f>IF(OR(F1045="",AND(F1045=F1044,F1045=F1046)),NA(), F1045)</f>
        <v>0</v>
      </c>
      <c r="G1725">
        <f>IF(ISNA(H1725),NA(),G1045)</f>
        <v>0</v>
      </c>
      <c r="H1725">
        <f>IF(OR(H1045="",AND(H1045=H1044,H1045=H1046)),NA(), H1045)</f>
        <v>0</v>
      </c>
      <c r="I1725">
        <f>IF(ISNA(J1725),NA(),I1045)</f>
        <v>0</v>
      </c>
      <c r="J1725">
        <f>IF(OR(J1045="",AND(J1045=J1044,J1045=J1046)),NA(), J1045)</f>
        <v>0</v>
      </c>
      <c r="K1725">
        <f>IF(ISNA(L1725),NA(),K1045)</f>
        <v>0</v>
      </c>
      <c r="L1725">
        <f>IF(OR(L1045="",AND(L1045=L1044,L1045=L1046)),NA(), L1045)</f>
        <v>0</v>
      </c>
      <c r="M1725">
        <f>IF(ISNA(N1725),NA(),M1045)</f>
        <v>0</v>
      </c>
      <c r="N1725">
        <f>IF(OR(N1045="",AND(N1045=N1044,N1045=N1046)),NA(), N1045)</f>
        <v>0</v>
      </c>
      <c r="O1725">
        <f>IF(ISNA(P1725),NA(),O1045)</f>
        <v>0</v>
      </c>
      <c r="P1725">
        <f>IF(OR(P1045="",AND(P1045=P1044,P1045=P1046)),NA(), P1045)</f>
        <v>0</v>
      </c>
      <c r="Q1725">
        <f>IF(ISNA(R1725),NA(),Q1045)</f>
        <v>0</v>
      </c>
      <c r="R1725">
        <f>IF(OR(R1045="",AND(R1045=R1044,R1045=R1046)),NA(), R1045)</f>
        <v>0</v>
      </c>
      <c r="S1725">
        <f>IF(ISNA(T1725),NA(),S1045)</f>
        <v>0</v>
      </c>
      <c r="T1725">
        <f>IF(OR(T1045="",AND(T1045=T1044,T1045=T1046)),NA(), T1045)</f>
        <v>0</v>
      </c>
      <c r="U1725">
        <f>IF(ISNA(V1725),NA(),U1045)</f>
        <v>0</v>
      </c>
      <c r="V1725">
        <f>IF(OR(V1045="",AND(V1045=V1044,V1045=V1046)),NA(), V1045)</f>
        <v>0</v>
      </c>
      <c r="W1725">
        <f>IF(ISNA(X1725),NA(),W1045)</f>
        <v>0</v>
      </c>
      <c r="X1725">
        <f>IF(OR(X1045="",AND(X1045=X1044,X1045=X1046)),NA(), X1045)</f>
        <v>0</v>
      </c>
      <c r="Y1725">
        <f>IF(ISNA(Z1725),NA(),Y1045)</f>
        <v>0</v>
      </c>
      <c r="Z1725">
        <f>IF(OR(Z1045="",AND(Z1045=Z1044,Z1045=Z1046)),NA(), Z1045)</f>
        <v>0</v>
      </c>
      <c r="AA1725">
        <f>IF(ISNA(AB1725),NA(),AA1045)</f>
        <v>0</v>
      </c>
      <c r="AB1725">
        <f>IF(OR(AB1045="",AND(AB1045=AB1044,AB1045=AB1046)),NA(), AB1045)</f>
        <v>0</v>
      </c>
      <c r="AC1725">
        <f>IF(ISNA(AD1725),NA(),AC1045)</f>
        <v>0</v>
      </c>
      <c r="AD1725">
        <f>IF(OR(AD1045="",AND(AD1045=AD1044,AD1045=AD1046)),NA(), AD1045)</f>
        <v>0</v>
      </c>
      <c r="AE1725">
        <f>IF(ISNA(AF1725),NA(),AE1045)</f>
        <v>0</v>
      </c>
      <c r="AF1725">
        <f>IF(OR(AF1045="",AND(AF1045=AF1044,AF1045=AF1046)),NA(), AF1045)</f>
        <v>0</v>
      </c>
      <c r="AG1725">
        <f>IF(ISNA(AH1725),NA(),AG1045)</f>
        <v>0</v>
      </c>
      <c r="AH1725">
        <f>IF(OR(AH1045="",AND(AH1045=AH1044,AH1045=AH1046)),NA(), AH1045)</f>
        <v>0</v>
      </c>
      <c r="AI1725">
        <f>IF(ISNA(AJ1725),NA(),AI1045)</f>
        <v>0</v>
      </c>
      <c r="AJ1725">
        <f>IF(OR(AJ1045="",AND(AJ1045=AJ1044,AJ1045=AJ1046)),NA(), AJ1045)</f>
        <v>0</v>
      </c>
      <c r="AM1725">
        <f>IF(ISNA(AN1725),NA(),AM1045)</f>
        <v>0</v>
      </c>
      <c r="AN1725">
        <f>IF(OR(AN1045="",AND(AN1045=AN1044,AN1045=AN1046)),NA(), AN1045)</f>
        <v>0</v>
      </c>
      <c r="AO1725">
        <f>IF(ISNA(AP1725),NA(),AO1045)</f>
        <v>0</v>
      </c>
      <c r="AP1725">
        <f>IF(OR(AP1045="",AND(AP1045=AP1044,AP1045=AP1046)),NA(), AP1045)</f>
        <v>0</v>
      </c>
      <c r="AQ1725">
        <f>IF(ISNA(AR1725),NA(),AQ1045)</f>
        <v>0</v>
      </c>
      <c r="AR1725">
        <f>IF(OR(AR1045="",AND(AR1045=AR1044,AR1045=AR1046)),NA(), AR1045)</f>
        <v>0</v>
      </c>
      <c r="AS1725">
        <f>IF(ISNA(AT1725),NA(),AS1045)</f>
        <v>0</v>
      </c>
      <c r="AT1725">
        <f>IF(OR(AT1045="",AND(AT1045=AT1044,AT1045=AT1046)),NA(), AT1045)</f>
        <v>0</v>
      </c>
      <c r="AU1725">
        <f>IF(ISNA(AV1725),NA(),AU1045)</f>
        <v>0</v>
      </c>
      <c r="AV1725">
        <f>IF(OR(AV1045="",AND(AV1045=AV1044,AV1045=AV1046)),NA(), AV1045)</f>
        <v>0</v>
      </c>
      <c r="AW1725">
        <f>IF(ISNA(AX1725),NA(),AW1045)</f>
        <v>0</v>
      </c>
      <c r="AX1725">
        <f>IF(OR(AX1045="",AND(AX1045=AX1044,AX1045=AX1046)),NA(), AX1045)</f>
        <v>0</v>
      </c>
      <c r="AY1725">
        <f>IF(ISNA(AZ1725),NA(),AY1045)</f>
        <v>0</v>
      </c>
      <c r="AZ1725">
        <f>IF(OR(AZ1045="",AND(AZ1045=AZ1044,AZ1045=AZ1046)),NA(), AZ1045)</f>
        <v>0</v>
      </c>
      <c r="BA1725">
        <f>IF(ISNA(BB1725),NA(),BA1045)</f>
        <v>0</v>
      </c>
      <c r="BB1725">
        <f>IF(OR(BB1045="",AND(BB1045=BB1044,BB1045=BB1046)),NA(), BB1045)</f>
        <v>0</v>
      </c>
      <c r="BC1725">
        <f>IF(ISNA(BD1725),NA(),BC1045)</f>
        <v>0</v>
      </c>
      <c r="BD1725">
        <f>IF(OR(BD1045="",AND(BD1045=BD1044,BD1045=BD1046)),NA(), BD1045)</f>
        <v>0</v>
      </c>
      <c r="BE1725">
        <f>IF(ISNA(BF1725),NA(),BE1045)</f>
        <v>0</v>
      </c>
      <c r="BF1725">
        <f>IF(OR(BF1045="",AND(BF1045=BF1044,BF1045=BF1046)),NA(), BF1045)</f>
        <v>0</v>
      </c>
      <c r="BG1725">
        <f>IF(ISNA(BH1725),NA(),BG1045)</f>
        <v>0</v>
      </c>
      <c r="BH1725">
        <f>IF(OR(BH1045="",AND(BH1045=BH1044,BH1045=BH1046)),NA(), BH1045)</f>
        <v>0</v>
      </c>
      <c r="BI1725">
        <f>IF(ISNA(BJ1725),NA(),BI1045)</f>
        <v>0</v>
      </c>
      <c r="BJ1725">
        <f>IF(OR(BJ1045="",AND(BJ1045=BJ1044,BJ1045=BJ1046)),NA(), BJ1045)</f>
        <v>0</v>
      </c>
      <c r="BK1725">
        <f>IF(ISNA(BL1725),NA(),BK1045)</f>
        <v>0</v>
      </c>
      <c r="BL1725">
        <f>IF(OR(BL1045="",AND(BL1045=BL1044,BL1045=BL1046)),NA(), BL1045)</f>
        <v>0</v>
      </c>
      <c r="BM1725">
        <f>IF(ISNA(BN1725),NA(),BM1045)</f>
        <v>0</v>
      </c>
      <c r="BN1725">
        <f>IF(OR(BN1045="",AND(BN1045=BN1044,BN1045=BN1046)),NA(), BN1045)</f>
        <v>0</v>
      </c>
      <c r="BO1725">
        <f>IF(ISNA(BP1725),NA(),BO1045)</f>
        <v>0</v>
      </c>
      <c r="BP1725">
        <f>IF(OR(BP1045="",AND(BP1045=BP1044,BP1045=BP1046)),NA(), BP1045)</f>
        <v>0</v>
      </c>
      <c r="BQ1725">
        <f>IF(ISNA(BR1725),NA(),BQ1045)</f>
        <v>0</v>
      </c>
      <c r="BR1725">
        <f>IF(OR(BR1045="",AND(BR1045=BR1044,BR1045=BR1046)),NA(), BR1045)</f>
        <v>0</v>
      </c>
    </row>
    <row r="1726" spans="5:70">
      <c r="E1726">
        <f>IF(ISNA(F1726),NA(),E1046)</f>
        <v>0</v>
      </c>
      <c r="F1726">
        <f>IF(OR(F1046="",AND(F1046=F1045,F1046=F1047)),NA(), F1046)</f>
        <v>0</v>
      </c>
      <c r="G1726">
        <f>IF(ISNA(H1726),NA(),G1046)</f>
        <v>0</v>
      </c>
      <c r="H1726">
        <f>IF(OR(H1046="",AND(H1046=H1045,H1046=H1047)),NA(), H1046)</f>
        <v>0</v>
      </c>
      <c r="I1726">
        <f>IF(ISNA(J1726),NA(),I1046)</f>
        <v>0</v>
      </c>
      <c r="J1726">
        <f>IF(OR(J1046="",AND(J1046=J1045,J1046=J1047)),NA(), J1046)</f>
        <v>0</v>
      </c>
      <c r="K1726">
        <f>IF(ISNA(L1726),NA(),K1046)</f>
        <v>0</v>
      </c>
      <c r="L1726">
        <f>IF(OR(L1046="",AND(L1046=L1045,L1046=L1047)),NA(), L1046)</f>
        <v>0</v>
      </c>
      <c r="M1726">
        <f>IF(ISNA(N1726),NA(),M1046)</f>
        <v>0</v>
      </c>
      <c r="N1726">
        <f>IF(OR(N1046="",AND(N1046=N1045,N1046=N1047)),NA(), N1046)</f>
        <v>0</v>
      </c>
      <c r="O1726">
        <f>IF(ISNA(P1726),NA(),O1046)</f>
        <v>0</v>
      </c>
      <c r="P1726">
        <f>IF(OR(P1046="",AND(P1046=P1045,P1046=P1047)),NA(), P1046)</f>
        <v>0</v>
      </c>
      <c r="Q1726">
        <f>IF(ISNA(R1726),NA(),Q1046)</f>
        <v>0</v>
      </c>
      <c r="R1726">
        <f>IF(OR(R1046="",AND(R1046=R1045,R1046=R1047)),NA(), R1046)</f>
        <v>0</v>
      </c>
      <c r="S1726">
        <f>IF(ISNA(T1726),NA(),S1046)</f>
        <v>0</v>
      </c>
      <c r="T1726">
        <f>IF(OR(T1046="",AND(T1046=T1045,T1046=T1047)),NA(), T1046)</f>
        <v>0</v>
      </c>
      <c r="U1726">
        <f>IF(ISNA(V1726),NA(),U1046)</f>
        <v>0</v>
      </c>
      <c r="V1726">
        <f>IF(OR(V1046="",AND(V1046=V1045,V1046=V1047)),NA(), V1046)</f>
        <v>0</v>
      </c>
      <c r="W1726">
        <f>IF(ISNA(X1726),NA(),W1046)</f>
        <v>0</v>
      </c>
      <c r="X1726">
        <f>IF(OR(X1046="",AND(X1046=X1045,X1046=X1047)),NA(), X1046)</f>
        <v>0</v>
      </c>
      <c r="Y1726">
        <f>IF(ISNA(Z1726),NA(),Y1046)</f>
        <v>0</v>
      </c>
      <c r="Z1726">
        <f>IF(OR(Z1046="",AND(Z1046=Z1045,Z1046=Z1047)),NA(), Z1046)</f>
        <v>0</v>
      </c>
      <c r="AA1726">
        <f>IF(ISNA(AB1726),NA(),AA1046)</f>
        <v>0</v>
      </c>
      <c r="AB1726">
        <f>IF(OR(AB1046="",AND(AB1046=AB1045,AB1046=AB1047)),NA(), AB1046)</f>
        <v>0</v>
      </c>
      <c r="AC1726">
        <f>IF(ISNA(AD1726),NA(),AC1046)</f>
        <v>0</v>
      </c>
      <c r="AD1726">
        <f>IF(OR(AD1046="",AND(AD1046=AD1045,AD1046=AD1047)),NA(), AD1046)</f>
        <v>0</v>
      </c>
      <c r="AE1726">
        <f>IF(ISNA(AF1726),NA(),AE1046)</f>
        <v>0</v>
      </c>
      <c r="AF1726">
        <f>IF(OR(AF1046="",AND(AF1046=AF1045,AF1046=AF1047)),NA(), AF1046)</f>
        <v>0</v>
      </c>
      <c r="AG1726">
        <f>IF(ISNA(AH1726),NA(),AG1046)</f>
        <v>0</v>
      </c>
      <c r="AH1726">
        <f>IF(OR(AH1046="",AND(AH1046=AH1045,AH1046=AH1047)),NA(), AH1046)</f>
        <v>0</v>
      </c>
      <c r="AI1726">
        <f>IF(ISNA(AJ1726),NA(),AI1046)</f>
        <v>0</v>
      </c>
      <c r="AJ1726">
        <f>IF(OR(AJ1046="",AND(AJ1046=AJ1045,AJ1046=AJ1047)),NA(), AJ1046)</f>
        <v>0</v>
      </c>
      <c r="AM1726">
        <f>IF(ISNA(AN1726),NA(),AM1046)</f>
        <v>0</v>
      </c>
      <c r="AN1726">
        <f>IF(OR(AN1046="",AND(AN1046=AN1045,AN1046=AN1047)),NA(), AN1046)</f>
        <v>0</v>
      </c>
      <c r="AO1726">
        <f>IF(ISNA(AP1726),NA(),AO1046)</f>
        <v>0</v>
      </c>
      <c r="AP1726">
        <f>IF(OR(AP1046="",AND(AP1046=AP1045,AP1046=AP1047)),NA(), AP1046)</f>
        <v>0</v>
      </c>
      <c r="AQ1726">
        <f>IF(ISNA(AR1726),NA(),AQ1046)</f>
        <v>0</v>
      </c>
      <c r="AR1726">
        <f>IF(OR(AR1046="",AND(AR1046=AR1045,AR1046=AR1047)),NA(), AR1046)</f>
        <v>0</v>
      </c>
      <c r="AS1726">
        <f>IF(ISNA(AT1726),NA(),AS1046)</f>
        <v>0</v>
      </c>
      <c r="AT1726">
        <f>IF(OR(AT1046="",AND(AT1046=AT1045,AT1046=AT1047)),NA(), AT1046)</f>
        <v>0</v>
      </c>
      <c r="AU1726">
        <f>IF(ISNA(AV1726),NA(),AU1046)</f>
        <v>0</v>
      </c>
      <c r="AV1726">
        <f>IF(OR(AV1046="",AND(AV1046=AV1045,AV1046=AV1047)),NA(), AV1046)</f>
        <v>0</v>
      </c>
      <c r="AW1726">
        <f>IF(ISNA(AX1726),NA(),AW1046)</f>
        <v>0</v>
      </c>
      <c r="AX1726">
        <f>IF(OR(AX1046="",AND(AX1046=AX1045,AX1046=AX1047)),NA(), AX1046)</f>
        <v>0</v>
      </c>
      <c r="AY1726">
        <f>IF(ISNA(AZ1726),NA(),AY1046)</f>
        <v>0</v>
      </c>
      <c r="AZ1726">
        <f>IF(OR(AZ1046="",AND(AZ1046=AZ1045,AZ1046=AZ1047)),NA(), AZ1046)</f>
        <v>0</v>
      </c>
      <c r="BA1726">
        <f>IF(ISNA(BB1726),NA(),BA1046)</f>
        <v>0</v>
      </c>
      <c r="BB1726">
        <f>IF(OR(BB1046="",AND(BB1046=BB1045,BB1046=BB1047)),NA(), BB1046)</f>
        <v>0</v>
      </c>
      <c r="BC1726">
        <f>IF(ISNA(BD1726),NA(),BC1046)</f>
        <v>0</v>
      </c>
      <c r="BD1726">
        <f>IF(OR(BD1046="",AND(BD1046=BD1045,BD1046=BD1047)),NA(), BD1046)</f>
        <v>0</v>
      </c>
      <c r="BE1726">
        <f>IF(ISNA(BF1726),NA(),BE1046)</f>
        <v>0</v>
      </c>
      <c r="BF1726">
        <f>IF(OR(BF1046="",AND(BF1046=BF1045,BF1046=BF1047)),NA(), BF1046)</f>
        <v>0</v>
      </c>
      <c r="BG1726">
        <f>IF(ISNA(BH1726),NA(),BG1046)</f>
        <v>0</v>
      </c>
      <c r="BH1726">
        <f>IF(OR(BH1046="",AND(BH1046=BH1045,BH1046=BH1047)),NA(), BH1046)</f>
        <v>0</v>
      </c>
      <c r="BI1726">
        <f>IF(ISNA(BJ1726),NA(),BI1046)</f>
        <v>0</v>
      </c>
      <c r="BJ1726">
        <f>IF(OR(BJ1046="",AND(BJ1046=BJ1045,BJ1046=BJ1047)),NA(), BJ1046)</f>
        <v>0</v>
      </c>
      <c r="BK1726">
        <f>IF(ISNA(BL1726),NA(),BK1046)</f>
        <v>0</v>
      </c>
      <c r="BL1726">
        <f>IF(OR(BL1046="",AND(BL1046=BL1045,BL1046=BL1047)),NA(), BL1046)</f>
        <v>0</v>
      </c>
      <c r="BM1726">
        <f>IF(ISNA(BN1726),NA(),BM1046)</f>
        <v>0</v>
      </c>
      <c r="BN1726">
        <f>IF(OR(BN1046="",AND(BN1046=BN1045,BN1046=BN1047)),NA(), BN1046)</f>
        <v>0</v>
      </c>
      <c r="BO1726">
        <f>IF(ISNA(BP1726),NA(),BO1046)</f>
        <v>0</v>
      </c>
      <c r="BP1726">
        <f>IF(OR(BP1046="",AND(BP1046=BP1045,BP1046=BP1047)),NA(), BP1046)</f>
        <v>0</v>
      </c>
      <c r="BQ1726">
        <f>IF(ISNA(BR1726),NA(),BQ1046)</f>
        <v>0</v>
      </c>
      <c r="BR1726">
        <f>IF(OR(BR1046="",AND(BR1046=BR1045,BR1046=BR1047)),NA(), BR1046)</f>
        <v>0</v>
      </c>
    </row>
    <row r="1727" spans="5:70">
      <c r="E1727">
        <f>IF(ISNA(F1727),NA(),E1047)</f>
        <v>0</v>
      </c>
      <c r="F1727">
        <f>IF(OR(F1047="",AND(F1047=F1046,F1047=F1048)),NA(), F1047)</f>
        <v>0</v>
      </c>
      <c r="G1727">
        <f>IF(ISNA(H1727),NA(),G1047)</f>
        <v>0</v>
      </c>
      <c r="H1727">
        <f>IF(OR(H1047="",AND(H1047=H1046,H1047=H1048)),NA(), H1047)</f>
        <v>0</v>
      </c>
      <c r="I1727">
        <f>IF(ISNA(J1727),NA(),I1047)</f>
        <v>0</v>
      </c>
      <c r="J1727">
        <f>IF(OR(J1047="",AND(J1047=J1046,J1047=J1048)),NA(), J1047)</f>
        <v>0</v>
      </c>
      <c r="K1727">
        <f>IF(ISNA(L1727),NA(),K1047)</f>
        <v>0</v>
      </c>
      <c r="L1727">
        <f>IF(OR(L1047="",AND(L1047=L1046,L1047=L1048)),NA(), L1047)</f>
        <v>0</v>
      </c>
      <c r="M1727">
        <f>IF(ISNA(N1727),NA(),M1047)</f>
        <v>0</v>
      </c>
      <c r="N1727">
        <f>IF(OR(N1047="",AND(N1047=N1046,N1047=N1048)),NA(), N1047)</f>
        <v>0</v>
      </c>
      <c r="O1727">
        <f>IF(ISNA(P1727),NA(),O1047)</f>
        <v>0</v>
      </c>
      <c r="P1727">
        <f>IF(OR(P1047="",AND(P1047=P1046,P1047=P1048)),NA(), P1047)</f>
        <v>0</v>
      </c>
      <c r="Q1727">
        <f>IF(ISNA(R1727),NA(),Q1047)</f>
        <v>0</v>
      </c>
      <c r="R1727">
        <f>IF(OR(R1047="",AND(R1047=R1046,R1047=R1048)),NA(), R1047)</f>
        <v>0</v>
      </c>
      <c r="S1727">
        <f>IF(ISNA(T1727),NA(),S1047)</f>
        <v>0</v>
      </c>
      <c r="T1727">
        <f>IF(OR(T1047="",AND(T1047=T1046,T1047=T1048)),NA(), T1047)</f>
        <v>0</v>
      </c>
      <c r="U1727">
        <f>IF(ISNA(V1727),NA(),U1047)</f>
        <v>0</v>
      </c>
      <c r="V1727">
        <f>IF(OR(V1047="",AND(V1047=V1046,V1047=V1048)),NA(), V1047)</f>
        <v>0</v>
      </c>
      <c r="W1727">
        <f>IF(ISNA(X1727),NA(),W1047)</f>
        <v>0</v>
      </c>
      <c r="X1727">
        <f>IF(OR(X1047="",AND(X1047=X1046,X1047=X1048)),NA(), X1047)</f>
        <v>0</v>
      </c>
      <c r="Y1727">
        <f>IF(ISNA(Z1727),NA(),Y1047)</f>
        <v>0</v>
      </c>
      <c r="Z1727">
        <f>IF(OR(Z1047="",AND(Z1047=Z1046,Z1047=Z1048)),NA(), Z1047)</f>
        <v>0</v>
      </c>
      <c r="AA1727">
        <f>IF(ISNA(AB1727),NA(),AA1047)</f>
        <v>0</v>
      </c>
      <c r="AB1727">
        <f>IF(OR(AB1047="",AND(AB1047=AB1046,AB1047=AB1048)),NA(), AB1047)</f>
        <v>0</v>
      </c>
      <c r="AC1727">
        <f>IF(ISNA(AD1727),NA(),AC1047)</f>
        <v>0</v>
      </c>
      <c r="AD1727">
        <f>IF(OR(AD1047="",AND(AD1047=AD1046,AD1047=AD1048)),NA(), AD1047)</f>
        <v>0</v>
      </c>
      <c r="AE1727">
        <f>IF(ISNA(AF1727),NA(),AE1047)</f>
        <v>0</v>
      </c>
      <c r="AF1727">
        <f>IF(OR(AF1047="",AND(AF1047=AF1046,AF1047=AF1048)),NA(), AF1047)</f>
        <v>0</v>
      </c>
      <c r="AG1727">
        <f>IF(ISNA(AH1727),NA(),AG1047)</f>
        <v>0</v>
      </c>
      <c r="AH1727">
        <f>IF(OR(AH1047="",AND(AH1047=AH1046,AH1047=AH1048)),NA(), AH1047)</f>
        <v>0</v>
      </c>
      <c r="AI1727">
        <f>IF(ISNA(AJ1727),NA(),AI1047)</f>
        <v>0</v>
      </c>
      <c r="AJ1727">
        <f>IF(OR(AJ1047="",AND(AJ1047=AJ1046,AJ1047=AJ1048)),NA(), AJ1047)</f>
        <v>0</v>
      </c>
      <c r="AM1727">
        <f>IF(ISNA(AN1727),NA(),AM1047)</f>
        <v>0</v>
      </c>
      <c r="AN1727">
        <f>IF(OR(AN1047="",AND(AN1047=AN1046,AN1047=AN1048)),NA(), AN1047)</f>
        <v>0</v>
      </c>
      <c r="AO1727">
        <f>IF(ISNA(AP1727),NA(),AO1047)</f>
        <v>0</v>
      </c>
      <c r="AP1727">
        <f>IF(OR(AP1047="",AND(AP1047=AP1046,AP1047=AP1048)),NA(), AP1047)</f>
        <v>0</v>
      </c>
      <c r="AQ1727">
        <f>IF(ISNA(AR1727),NA(),AQ1047)</f>
        <v>0</v>
      </c>
      <c r="AR1727">
        <f>IF(OR(AR1047="",AND(AR1047=AR1046,AR1047=AR1048)),NA(), AR1047)</f>
        <v>0</v>
      </c>
      <c r="AS1727">
        <f>IF(ISNA(AT1727),NA(),AS1047)</f>
        <v>0</v>
      </c>
      <c r="AT1727">
        <f>IF(OR(AT1047="",AND(AT1047=AT1046,AT1047=AT1048)),NA(), AT1047)</f>
        <v>0</v>
      </c>
      <c r="AU1727">
        <f>IF(ISNA(AV1727),NA(),AU1047)</f>
        <v>0</v>
      </c>
      <c r="AV1727">
        <f>IF(OR(AV1047="",AND(AV1047=AV1046,AV1047=AV1048)),NA(), AV1047)</f>
        <v>0</v>
      </c>
      <c r="AW1727">
        <f>IF(ISNA(AX1727),NA(),AW1047)</f>
        <v>0</v>
      </c>
      <c r="AX1727">
        <f>IF(OR(AX1047="",AND(AX1047=AX1046,AX1047=AX1048)),NA(), AX1047)</f>
        <v>0</v>
      </c>
      <c r="AY1727">
        <f>IF(ISNA(AZ1727),NA(),AY1047)</f>
        <v>0</v>
      </c>
      <c r="AZ1727">
        <f>IF(OR(AZ1047="",AND(AZ1047=AZ1046,AZ1047=AZ1048)),NA(), AZ1047)</f>
        <v>0</v>
      </c>
      <c r="BA1727">
        <f>IF(ISNA(BB1727),NA(),BA1047)</f>
        <v>0</v>
      </c>
      <c r="BB1727">
        <f>IF(OR(BB1047="",AND(BB1047=BB1046,BB1047=BB1048)),NA(), BB1047)</f>
        <v>0</v>
      </c>
      <c r="BC1727">
        <f>IF(ISNA(BD1727),NA(),BC1047)</f>
        <v>0</v>
      </c>
      <c r="BD1727">
        <f>IF(OR(BD1047="",AND(BD1047=BD1046,BD1047=BD1048)),NA(), BD1047)</f>
        <v>0</v>
      </c>
      <c r="BE1727">
        <f>IF(ISNA(BF1727),NA(),BE1047)</f>
        <v>0</v>
      </c>
      <c r="BF1727">
        <f>IF(OR(BF1047="",AND(BF1047=BF1046,BF1047=BF1048)),NA(), BF1047)</f>
        <v>0</v>
      </c>
      <c r="BG1727">
        <f>IF(ISNA(BH1727),NA(),BG1047)</f>
        <v>0</v>
      </c>
      <c r="BH1727">
        <f>IF(OR(BH1047="",AND(BH1047=BH1046,BH1047=BH1048)),NA(), BH1047)</f>
        <v>0</v>
      </c>
      <c r="BI1727">
        <f>IF(ISNA(BJ1727),NA(),BI1047)</f>
        <v>0</v>
      </c>
      <c r="BJ1727">
        <f>IF(OR(BJ1047="",AND(BJ1047=BJ1046,BJ1047=BJ1048)),NA(), BJ1047)</f>
        <v>0</v>
      </c>
      <c r="BK1727">
        <f>IF(ISNA(BL1727),NA(),BK1047)</f>
        <v>0</v>
      </c>
      <c r="BL1727">
        <f>IF(OR(BL1047="",AND(BL1047=BL1046,BL1047=BL1048)),NA(), BL1047)</f>
        <v>0</v>
      </c>
      <c r="BM1727">
        <f>IF(ISNA(BN1727),NA(),BM1047)</f>
        <v>0</v>
      </c>
      <c r="BN1727">
        <f>IF(OR(BN1047="",AND(BN1047=BN1046,BN1047=BN1048)),NA(), BN1047)</f>
        <v>0</v>
      </c>
      <c r="BO1727">
        <f>IF(ISNA(BP1727),NA(),BO1047)</f>
        <v>0</v>
      </c>
      <c r="BP1727">
        <f>IF(OR(BP1047="",AND(BP1047=BP1046,BP1047=BP1048)),NA(), BP1047)</f>
        <v>0</v>
      </c>
      <c r="BQ1727">
        <f>IF(ISNA(BR1727),NA(),BQ1047)</f>
        <v>0</v>
      </c>
      <c r="BR1727">
        <f>IF(OR(BR1047="",AND(BR1047=BR1046,BR1047=BR1048)),NA(), BR1047)</f>
        <v>0</v>
      </c>
    </row>
    <row r="1728" spans="5:70">
      <c r="E1728">
        <f>IF(ISNA(F1728),NA(),E1048)</f>
        <v>0</v>
      </c>
      <c r="F1728">
        <f>IF(OR(F1048="",AND(F1048=F1047,F1048=F1049)),NA(), F1048)</f>
        <v>0</v>
      </c>
      <c r="G1728">
        <f>IF(ISNA(H1728),NA(),G1048)</f>
        <v>0</v>
      </c>
      <c r="H1728">
        <f>IF(OR(H1048="",AND(H1048=H1047,H1048=H1049)),NA(), H1048)</f>
        <v>0</v>
      </c>
      <c r="I1728">
        <f>IF(ISNA(J1728),NA(),I1048)</f>
        <v>0</v>
      </c>
      <c r="J1728">
        <f>IF(OR(J1048="",AND(J1048=J1047,J1048=J1049)),NA(), J1048)</f>
        <v>0</v>
      </c>
      <c r="K1728">
        <f>IF(ISNA(L1728),NA(),K1048)</f>
        <v>0</v>
      </c>
      <c r="L1728">
        <f>IF(OR(L1048="",AND(L1048=L1047,L1048=L1049)),NA(), L1048)</f>
        <v>0</v>
      </c>
      <c r="M1728">
        <f>IF(ISNA(N1728),NA(),M1048)</f>
        <v>0</v>
      </c>
      <c r="N1728">
        <f>IF(OR(N1048="",AND(N1048=N1047,N1048=N1049)),NA(), N1048)</f>
        <v>0</v>
      </c>
      <c r="O1728">
        <f>IF(ISNA(P1728),NA(),O1048)</f>
        <v>0</v>
      </c>
      <c r="P1728">
        <f>IF(OR(P1048="",AND(P1048=P1047,P1048=P1049)),NA(), P1048)</f>
        <v>0</v>
      </c>
      <c r="Q1728">
        <f>IF(ISNA(R1728),NA(),Q1048)</f>
        <v>0</v>
      </c>
      <c r="R1728">
        <f>IF(OR(R1048="",AND(R1048=R1047,R1048=R1049)),NA(), R1048)</f>
        <v>0</v>
      </c>
      <c r="S1728">
        <f>IF(ISNA(T1728),NA(),S1048)</f>
        <v>0</v>
      </c>
      <c r="T1728">
        <f>IF(OR(T1048="",AND(T1048=T1047,T1048=T1049)),NA(), T1048)</f>
        <v>0</v>
      </c>
      <c r="U1728">
        <f>IF(ISNA(V1728),NA(),U1048)</f>
        <v>0</v>
      </c>
      <c r="V1728">
        <f>IF(OR(V1048="",AND(V1048=V1047,V1048=V1049)),NA(), V1048)</f>
        <v>0</v>
      </c>
      <c r="W1728">
        <f>IF(ISNA(X1728),NA(),W1048)</f>
        <v>0</v>
      </c>
      <c r="X1728">
        <f>IF(OR(X1048="",AND(X1048=X1047,X1048=X1049)),NA(), X1048)</f>
        <v>0</v>
      </c>
      <c r="Y1728">
        <f>IF(ISNA(Z1728),NA(),Y1048)</f>
        <v>0</v>
      </c>
      <c r="Z1728">
        <f>IF(OR(Z1048="",AND(Z1048=Z1047,Z1048=Z1049)),NA(), Z1048)</f>
        <v>0</v>
      </c>
      <c r="AA1728">
        <f>IF(ISNA(AB1728),NA(),AA1048)</f>
        <v>0</v>
      </c>
      <c r="AB1728">
        <f>IF(OR(AB1048="",AND(AB1048=AB1047,AB1048=AB1049)),NA(), AB1048)</f>
        <v>0</v>
      </c>
      <c r="AC1728">
        <f>IF(ISNA(AD1728),NA(),AC1048)</f>
        <v>0</v>
      </c>
      <c r="AD1728">
        <f>IF(OR(AD1048="",AND(AD1048=AD1047,AD1048=AD1049)),NA(), AD1048)</f>
        <v>0</v>
      </c>
      <c r="AE1728">
        <f>IF(ISNA(AF1728),NA(),AE1048)</f>
        <v>0</v>
      </c>
      <c r="AF1728">
        <f>IF(OR(AF1048="",AND(AF1048=AF1047,AF1048=AF1049)),NA(), AF1048)</f>
        <v>0</v>
      </c>
      <c r="AG1728">
        <f>IF(ISNA(AH1728),NA(),AG1048)</f>
        <v>0</v>
      </c>
      <c r="AH1728">
        <f>IF(OR(AH1048="",AND(AH1048=AH1047,AH1048=AH1049)),NA(), AH1048)</f>
        <v>0</v>
      </c>
      <c r="AI1728">
        <f>IF(ISNA(AJ1728),NA(),AI1048)</f>
        <v>0</v>
      </c>
      <c r="AJ1728">
        <f>IF(OR(AJ1048="",AND(AJ1048=AJ1047,AJ1048=AJ1049)),NA(), AJ1048)</f>
        <v>0</v>
      </c>
      <c r="AM1728">
        <f>IF(ISNA(AN1728),NA(),AM1048)</f>
        <v>0</v>
      </c>
      <c r="AN1728">
        <f>IF(OR(AN1048="",AND(AN1048=AN1047,AN1048=AN1049)),NA(), AN1048)</f>
        <v>0</v>
      </c>
      <c r="AO1728">
        <f>IF(ISNA(AP1728),NA(),AO1048)</f>
        <v>0</v>
      </c>
      <c r="AP1728">
        <f>IF(OR(AP1048="",AND(AP1048=AP1047,AP1048=AP1049)),NA(), AP1048)</f>
        <v>0</v>
      </c>
      <c r="AQ1728">
        <f>IF(ISNA(AR1728),NA(),AQ1048)</f>
        <v>0</v>
      </c>
      <c r="AR1728">
        <f>IF(OR(AR1048="",AND(AR1048=AR1047,AR1048=AR1049)),NA(), AR1048)</f>
        <v>0</v>
      </c>
      <c r="AS1728">
        <f>IF(ISNA(AT1728),NA(),AS1048)</f>
        <v>0</v>
      </c>
      <c r="AT1728">
        <f>IF(OR(AT1048="",AND(AT1048=AT1047,AT1048=AT1049)),NA(), AT1048)</f>
        <v>0</v>
      </c>
      <c r="AU1728">
        <f>IF(ISNA(AV1728),NA(),AU1048)</f>
        <v>0</v>
      </c>
      <c r="AV1728">
        <f>IF(OR(AV1048="",AND(AV1048=AV1047,AV1048=AV1049)),NA(), AV1048)</f>
        <v>0</v>
      </c>
      <c r="AW1728">
        <f>IF(ISNA(AX1728),NA(),AW1048)</f>
        <v>0</v>
      </c>
      <c r="AX1728">
        <f>IF(OR(AX1048="",AND(AX1048=AX1047,AX1048=AX1049)),NA(), AX1048)</f>
        <v>0</v>
      </c>
      <c r="AY1728">
        <f>IF(ISNA(AZ1728),NA(),AY1048)</f>
        <v>0</v>
      </c>
      <c r="AZ1728">
        <f>IF(OR(AZ1048="",AND(AZ1048=AZ1047,AZ1048=AZ1049)),NA(), AZ1048)</f>
        <v>0</v>
      </c>
      <c r="BA1728">
        <f>IF(ISNA(BB1728),NA(),BA1048)</f>
        <v>0</v>
      </c>
      <c r="BB1728">
        <f>IF(OR(BB1048="",AND(BB1048=BB1047,BB1048=BB1049)),NA(), BB1048)</f>
        <v>0</v>
      </c>
      <c r="BC1728">
        <f>IF(ISNA(BD1728),NA(),BC1048)</f>
        <v>0</v>
      </c>
      <c r="BD1728">
        <f>IF(OR(BD1048="",AND(BD1048=BD1047,BD1048=BD1049)),NA(), BD1048)</f>
        <v>0</v>
      </c>
      <c r="BE1728">
        <f>IF(ISNA(BF1728),NA(),BE1048)</f>
        <v>0</v>
      </c>
      <c r="BF1728">
        <f>IF(OR(BF1048="",AND(BF1048=BF1047,BF1048=BF1049)),NA(), BF1048)</f>
        <v>0</v>
      </c>
      <c r="BG1728">
        <f>IF(ISNA(BH1728),NA(),BG1048)</f>
        <v>0</v>
      </c>
      <c r="BH1728">
        <f>IF(OR(BH1048="",AND(BH1048=BH1047,BH1048=BH1049)),NA(), BH1048)</f>
        <v>0</v>
      </c>
      <c r="BI1728">
        <f>IF(ISNA(BJ1728),NA(),BI1048)</f>
        <v>0</v>
      </c>
      <c r="BJ1728">
        <f>IF(OR(BJ1048="",AND(BJ1048=BJ1047,BJ1048=BJ1049)),NA(), BJ1048)</f>
        <v>0</v>
      </c>
      <c r="BK1728">
        <f>IF(ISNA(BL1728),NA(),BK1048)</f>
        <v>0</v>
      </c>
      <c r="BL1728">
        <f>IF(OR(BL1048="",AND(BL1048=BL1047,BL1048=BL1049)),NA(), BL1048)</f>
        <v>0</v>
      </c>
      <c r="BM1728">
        <f>IF(ISNA(BN1728),NA(),BM1048)</f>
        <v>0</v>
      </c>
      <c r="BN1728">
        <f>IF(OR(BN1048="",AND(BN1048=BN1047,BN1048=BN1049)),NA(), BN1048)</f>
        <v>0</v>
      </c>
      <c r="BO1728">
        <f>IF(ISNA(BP1728),NA(),BO1048)</f>
        <v>0</v>
      </c>
      <c r="BP1728">
        <f>IF(OR(BP1048="",AND(BP1048=BP1047,BP1048=BP1049)),NA(), BP1048)</f>
        <v>0</v>
      </c>
      <c r="BQ1728">
        <f>IF(ISNA(BR1728),NA(),BQ1048)</f>
        <v>0</v>
      </c>
      <c r="BR1728">
        <f>IF(OR(BR1048="",AND(BR1048=BR1047,BR1048=BR1049)),NA(), BR1048)</f>
        <v>0</v>
      </c>
    </row>
    <row r="1729" spans="5:70">
      <c r="E1729">
        <f>IF(ISNA(F1729),NA(),E1049)</f>
        <v>0</v>
      </c>
      <c r="F1729">
        <f>IF(OR(F1049="",AND(F1049=F1048,F1049=F1050)),NA(), F1049)</f>
        <v>0</v>
      </c>
      <c r="G1729">
        <f>IF(ISNA(H1729),NA(),G1049)</f>
        <v>0</v>
      </c>
      <c r="H1729">
        <f>IF(OR(H1049="",AND(H1049=H1048,H1049=H1050)),NA(), H1049)</f>
        <v>0</v>
      </c>
      <c r="I1729">
        <f>IF(ISNA(J1729),NA(),I1049)</f>
        <v>0</v>
      </c>
      <c r="J1729">
        <f>IF(OR(J1049="",AND(J1049=J1048,J1049=J1050)),NA(), J1049)</f>
        <v>0</v>
      </c>
      <c r="K1729">
        <f>IF(ISNA(L1729),NA(),K1049)</f>
        <v>0</v>
      </c>
      <c r="L1729">
        <f>IF(OR(L1049="",AND(L1049=L1048,L1049=L1050)),NA(), L1049)</f>
        <v>0</v>
      </c>
      <c r="M1729">
        <f>IF(ISNA(N1729),NA(),M1049)</f>
        <v>0</v>
      </c>
      <c r="N1729">
        <f>IF(OR(N1049="",AND(N1049=N1048,N1049=N1050)),NA(), N1049)</f>
        <v>0</v>
      </c>
      <c r="O1729">
        <f>IF(ISNA(P1729),NA(),O1049)</f>
        <v>0</v>
      </c>
      <c r="P1729">
        <f>IF(OR(P1049="",AND(P1049=P1048,P1049=P1050)),NA(), P1049)</f>
        <v>0</v>
      </c>
      <c r="Q1729">
        <f>IF(ISNA(R1729),NA(),Q1049)</f>
        <v>0</v>
      </c>
      <c r="R1729">
        <f>IF(OR(R1049="",AND(R1049=R1048,R1049=R1050)),NA(), R1049)</f>
        <v>0</v>
      </c>
      <c r="S1729">
        <f>IF(ISNA(T1729),NA(),S1049)</f>
        <v>0</v>
      </c>
      <c r="T1729">
        <f>IF(OR(T1049="",AND(T1049=T1048,T1049=T1050)),NA(), T1049)</f>
        <v>0</v>
      </c>
      <c r="U1729">
        <f>IF(ISNA(V1729),NA(),U1049)</f>
        <v>0</v>
      </c>
      <c r="V1729">
        <f>IF(OR(V1049="",AND(V1049=V1048,V1049=V1050)),NA(), V1049)</f>
        <v>0</v>
      </c>
      <c r="W1729">
        <f>IF(ISNA(X1729),NA(),W1049)</f>
        <v>0</v>
      </c>
      <c r="X1729">
        <f>IF(OR(X1049="",AND(X1049=X1048,X1049=X1050)),NA(), X1049)</f>
        <v>0</v>
      </c>
      <c r="Y1729">
        <f>IF(ISNA(Z1729),NA(),Y1049)</f>
        <v>0</v>
      </c>
      <c r="Z1729">
        <f>IF(OR(Z1049="",AND(Z1049=Z1048,Z1049=Z1050)),NA(), Z1049)</f>
        <v>0</v>
      </c>
      <c r="AA1729">
        <f>IF(ISNA(AB1729),NA(),AA1049)</f>
        <v>0</v>
      </c>
      <c r="AB1729">
        <f>IF(OR(AB1049="",AND(AB1049=AB1048,AB1049=AB1050)),NA(), AB1049)</f>
        <v>0</v>
      </c>
      <c r="AC1729">
        <f>IF(ISNA(AD1729),NA(),AC1049)</f>
        <v>0</v>
      </c>
      <c r="AD1729">
        <f>IF(OR(AD1049="",AND(AD1049=AD1048,AD1049=AD1050)),NA(), AD1049)</f>
        <v>0</v>
      </c>
      <c r="AE1729">
        <f>IF(ISNA(AF1729),NA(),AE1049)</f>
        <v>0</v>
      </c>
      <c r="AF1729">
        <f>IF(OR(AF1049="",AND(AF1049=AF1048,AF1049=AF1050)),NA(), AF1049)</f>
        <v>0</v>
      </c>
      <c r="AG1729">
        <f>IF(ISNA(AH1729),NA(),AG1049)</f>
        <v>0</v>
      </c>
      <c r="AH1729">
        <f>IF(OR(AH1049="",AND(AH1049=AH1048,AH1049=AH1050)),NA(), AH1049)</f>
        <v>0</v>
      </c>
      <c r="AI1729">
        <f>IF(ISNA(AJ1729),NA(),AI1049)</f>
        <v>0</v>
      </c>
      <c r="AJ1729">
        <f>IF(OR(AJ1049="",AND(AJ1049=AJ1048,AJ1049=AJ1050)),NA(), AJ1049)</f>
        <v>0</v>
      </c>
      <c r="AM1729">
        <f>IF(ISNA(AN1729),NA(),AM1049)</f>
        <v>0</v>
      </c>
      <c r="AN1729">
        <f>IF(OR(AN1049="",AND(AN1049=AN1048,AN1049=AN1050)),NA(), AN1049)</f>
        <v>0</v>
      </c>
      <c r="AO1729">
        <f>IF(ISNA(AP1729),NA(),AO1049)</f>
        <v>0</v>
      </c>
      <c r="AP1729">
        <f>IF(OR(AP1049="",AND(AP1049=AP1048,AP1049=AP1050)),NA(), AP1049)</f>
        <v>0</v>
      </c>
      <c r="AQ1729">
        <f>IF(ISNA(AR1729),NA(),AQ1049)</f>
        <v>0</v>
      </c>
      <c r="AR1729">
        <f>IF(OR(AR1049="",AND(AR1049=AR1048,AR1049=AR1050)),NA(), AR1049)</f>
        <v>0</v>
      </c>
      <c r="AS1729">
        <f>IF(ISNA(AT1729),NA(),AS1049)</f>
        <v>0</v>
      </c>
      <c r="AT1729">
        <f>IF(OR(AT1049="",AND(AT1049=AT1048,AT1049=AT1050)),NA(), AT1049)</f>
        <v>0</v>
      </c>
      <c r="AU1729">
        <f>IF(ISNA(AV1729),NA(),AU1049)</f>
        <v>0</v>
      </c>
      <c r="AV1729">
        <f>IF(OR(AV1049="",AND(AV1049=AV1048,AV1049=AV1050)),NA(), AV1049)</f>
        <v>0</v>
      </c>
      <c r="AW1729">
        <f>IF(ISNA(AX1729),NA(),AW1049)</f>
        <v>0</v>
      </c>
      <c r="AX1729">
        <f>IF(OR(AX1049="",AND(AX1049=AX1048,AX1049=AX1050)),NA(), AX1049)</f>
        <v>0</v>
      </c>
      <c r="AY1729">
        <f>IF(ISNA(AZ1729),NA(),AY1049)</f>
        <v>0</v>
      </c>
      <c r="AZ1729">
        <f>IF(OR(AZ1049="",AND(AZ1049=AZ1048,AZ1049=AZ1050)),NA(), AZ1049)</f>
        <v>0</v>
      </c>
      <c r="BA1729">
        <f>IF(ISNA(BB1729),NA(),BA1049)</f>
        <v>0</v>
      </c>
      <c r="BB1729">
        <f>IF(OR(BB1049="",AND(BB1049=BB1048,BB1049=BB1050)),NA(), BB1049)</f>
        <v>0</v>
      </c>
      <c r="BC1729">
        <f>IF(ISNA(BD1729),NA(),BC1049)</f>
        <v>0</v>
      </c>
      <c r="BD1729">
        <f>IF(OR(BD1049="",AND(BD1049=BD1048,BD1049=BD1050)),NA(), BD1049)</f>
        <v>0</v>
      </c>
      <c r="BE1729">
        <f>IF(ISNA(BF1729),NA(),BE1049)</f>
        <v>0</v>
      </c>
      <c r="BF1729">
        <f>IF(OR(BF1049="",AND(BF1049=BF1048,BF1049=BF1050)),NA(), BF1049)</f>
        <v>0</v>
      </c>
      <c r="BG1729">
        <f>IF(ISNA(BH1729),NA(),BG1049)</f>
        <v>0</v>
      </c>
      <c r="BH1729">
        <f>IF(OR(BH1049="",AND(BH1049=BH1048,BH1049=BH1050)),NA(), BH1049)</f>
        <v>0</v>
      </c>
      <c r="BI1729">
        <f>IF(ISNA(BJ1729),NA(),BI1049)</f>
        <v>0</v>
      </c>
      <c r="BJ1729">
        <f>IF(OR(BJ1049="",AND(BJ1049=BJ1048,BJ1049=BJ1050)),NA(), BJ1049)</f>
        <v>0</v>
      </c>
      <c r="BK1729">
        <f>IF(ISNA(BL1729),NA(),BK1049)</f>
        <v>0</v>
      </c>
      <c r="BL1729">
        <f>IF(OR(BL1049="",AND(BL1049=BL1048,BL1049=BL1050)),NA(), BL1049)</f>
        <v>0</v>
      </c>
      <c r="BM1729">
        <f>IF(ISNA(BN1729),NA(),BM1049)</f>
        <v>0</v>
      </c>
      <c r="BN1729">
        <f>IF(OR(BN1049="",AND(BN1049=BN1048,BN1049=BN1050)),NA(), BN1049)</f>
        <v>0</v>
      </c>
      <c r="BO1729">
        <f>IF(ISNA(BP1729),NA(),BO1049)</f>
        <v>0</v>
      </c>
      <c r="BP1729">
        <f>IF(OR(BP1049="",AND(BP1049=BP1048,BP1049=BP1050)),NA(), BP1049)</f>
        <v>0</v>
      </c>
      <c r="BQ1729">
        <f>IF(ISNA(BR1729),NA(),BQ1049)</f>
        <v>0</v>
      </c>
      <c r="BR1729">
        <f>IF(OR(BR1049="",AND(BR1049=BR1048,BR1049=BR1050)),NA(), BR1049)</f>
        <v>0</v>
      </c>
    </row>
    <row r="1730" spans="5:70">
      <c r="E1730">
        <f>IF(ISNA(F1730),NA(),E1050)</f>
        <v>0</v>
      </c>
      <c r="F1730">
        <f>IF(OR(F1050="",AND(F1050=F1049,F1050=F1051)),NA(), F1050)</f>
        <v>0</v>
      </c>
      <c r="G1730">
        <f>IF(ISNA(H1730),NA(),G1050)</f>
        <v>0</v>
      </c>
      <c r="H1730">
        <f>IF(OR(H1050="",AND(H1050=H1049,H1050=H1051)),NA(), H1050)</f>
        <v>0</v>
      </c>
      <c r="I1730">
        <f>IF(ISNA(J1730),NA(),I1050)</f>
        <v>0</v>
      </c>
      <c r="J1730">
        <f>IF(OR(J1050="",AND(J1050=J1049,J1050=J1051)),NA(), J1050)</f>
        <v>0</v>
      </c>
      <c r="K1730">
        <f>IF(ISNA(L1730),NA(),K1050)</f>
        <v>0</v>
      </c>
      <c r="L1730">
        <f>IF(OR(L1050="",AND(L1050=L1049,L1050=L1051)),NA(), L1050)</f>
        <v>0</v>
      </c>
      <c r="M1730">
        <f>IF(ISNA(N1730),NA(),M1050)</f>
        <v>0</v>
      </c>
      <c r="N1730">
        <f>IF(OR(N1050="",AND(N1050=N1049,N1050=N1051)),NA(), N1050)</f>
        <v>0</v>
      </c>
      <c r="O1730">
        <f>IF(ISNA(P1730),NA(),O1050)</f>
        <v>0</v>
      </c>
      <c r="P1730">
        <f>IF(OR(P1050="",AND(P1050=P1049,P1050=P1051)),NA(), P1050)</f>
        <v>0</v>
      </c>
      <c r="Q1730">
        <f>IF(ISNA(R1730),NA(),Q1050)</f>
        <v>0</v>
      </c>
      <c r="R1730">
        <f>IF(OR(R1050="",AND(R1050=R1049,R1050=R1051)),NA(), R1050)</f>
        <v>0</v>
      </c>
      <c r="S1730">
        <f>IF(ISNA(T1730),NA(),S1050)</f>
        <v>0</v>
      </c>
      <c r="T1730">
        <f>IF(OR(T1050="",AND(T1050=T1049,T1050=T1051)),NA(), T1050)</f>
        <v>0</v>
      </c>
      <c r="U1730">
        <f>IF(ISNA(V1730),NA(),U1050)</f>
        <v>0</v>
      </c>
      <c r="V1730">
        <f>IF(OR(V1050="",AND(V1050=V1049,V1050=V1051)),NA(), V1050)</f>
        <v>0</v>
      </c>
      <c r="W1730">
        <f>IF(ISNA(X1730),NA(),W1050)</f>
        <v>0</v>
      </c>
      <c r="X1730">
        <f>IF(OR(X1050="",AND(X1050=X1049,X1050=X1051)),NA(), X1050)</f>
        <v>0</v>
      </c>
      <c r="Y1730">
        <f>IF(ISNA(Z1730),NA(),Y1050)</f>
        <v>0</v>
      </c>
      <c r="Z1730">
        <f>IF(OR(Z1050="",AND(Z1050=Z1049,Z1050=Z1051)),NA(), Z1050)</f>
        <v>0</v>
      </c>
      <c r="AA1730">
        <f>IF(ISNA(AB1730),NA(),AA1050)</f>
        <v>0</v>
      </c>
      <c r="AB1730">
        <f>IF(OR(AB1050="",AND(AB1050=AB1049,AB1050=AB1051)),NA(), AB1050)</f>
        <v>0</v>
      </c>
      <c r="AC1730">
        <f>IF(ISNA(AD1730),NA(),AC1050)</f>
        <v>0</v>
      </c>
      <c r="AD1730">
        <f>IF(OR(AD1050="",AND(AD1050=AD1049,AD1050=AD1051)),NA(), AD1050)</f>
        <v>0</v>
      </c>
      <c r="AE1730">
        <f>IF(ISNA(AF1730),NA(),AE1050)</f>
        <v>0</v>
      </c>
      <c r="AF1730">
        <f>IF(OR(AF1050="",AND(AF1050=AF1049,AF1050=AF1051)),NA(), AF1050)</f>
        <v>0</v>
      </c>
      <c r="AG1730">
        <f>IF(ISNA(AH1730),NA(),AG1050)</f>
        <v>0</v>
      </c>
      <c r="AH1730">
        <f>IF(OR(AH1050="",AND(AH1050=AH1049,AH1050=AH1051)),NA(), AH1050)</f>
        <v>0</v>
      </c>
      <c r="AI1730">
        <f>IF(ISNA(AJ1730),NA(),AI1050)</f>
        <v>0</v>
      </c>
      <c r="AJ1730">
        <f>IF(OR(AJ1050="",AND(AJ1050=AJ1049,AJ1050=AJ1051)),NA(), AJ1050)</f>
        <v>0</v>
      </c>
      <c r="AM1730">
        <f>IF(ISNA(AN1730),NA(),AM1050)</f>
        <v>0</v>
      </c>
      <c r="AN1730">
        <f>IF(OR(AN1050="",AND(AN1050=AN1049,AN1050=AN1051)),NA(), AN1050)</f>
        <v>0</v>
      </c>
      <c r="AO1730">
        <f>IF(ISNA(AP1730),NA(),AO1050)</f>
        <v>0</v>
      </c>
      <c r="AP1730">
        <f>IF(OR(AP1050="",AND(AP1050=AP1049,AP1050=AP1051)),NA(), AP1050)</f>
        <v>0</v>
      </c>
      <c r="AQ1730">
        <f>IF(ISNA(AR1730),NA(),AQ1050)</f>
        <v>0</v>
      </c>
      <c r="AR1730">
        <f>IF(OR(AR1050="",AND(AR1050=AR1049,AR1050=AR1051)),NA(), AR1050)</f>
        <v>0</v>
      </c>
      <c r="AS1730">
        <f>IF(ISNA(AT1730),NA(),AS1050)</f>
        <v>0</v>
      </c>
      <c r="AT1730">
        <f>IF(OR(AT1050="",AND(AT1050=AT1049,AT1050=AT1051)),NA(), AT1050)</f>
        <v>0</v>
      </c>
      <c r="AU1730">
        <f>IF(ISNA(AV1730),NA(),AU1050)</f>
        <v>0</v>
      </c>
      <c r="AV1730">
        <f>IF(OR(AV1050="",AND(AV1050=AV1049,AV1050=AV1051)),NA(), AV1050)</f>
        <v>0</v>
      </c>
      <c r="AW1730">
        <f>IF(ISNA(AX1730),NA(),AW1050)</f>
        <v>0</v>
      </c>
      <c r="AX1730">
        <f>IF(OR(AX1050="",AND(AX1050=AX1049,AX1050=AX1051)),NA(), AX1050)</f>
        <v>0</v>
      </c>
      <c r="AY1730">
        <f>IF(ISNA(AZ1730),NA(),AY1050)</f>
        <v>0</v>
      </c>
      <c r="AZ1730">
        <f>IF(OR(AZ1050="",AND(AZ1050=AZ1049,AZ1050=AZ1051)),NA(), AZ1050)</f>
        <v>0</v>
      </c>
      <c r="BA1730">
        <f>IF(ISNA(BB1730),NA(),BA1050)</f>
        <v>0</v>
      </c>
      <c r="BB1730">
        <f>IF(OR(BB1050="",AND(BB1050=BB1049,BB1050=BB1051)),NA(), BB1050)</f>
        <v>0</v>
      </c>
      <c r="BC1730">
        <f>IF(ISNA(BD1730),NA(),BC1050)</f>
        <v>0</v>
      </c>
      <c r="BD1730">
        <f>IF(OR(BD1050="",AND(BD1050=BD1049,BD1050=BD1051)),NA(), BD1050)</f>
        <v>0</v>
      </c>
      <c r="BE1730">
        <f>IF(ISNA(BF1730),NA(),BE1050)</f>
        <v>0</v>
      </c>
      <c r="BF1730">
        <f>IF(OR(BF1050="",AND(BF1050=BF1049,BF1050=BF1051)),NA(), BF1050)</f>
        <v>0</v>
      </c>
      <c r="BG1730">
        <f>IF(ISNA(BH1730),NA(),BG1050)</f>
        <v>0</v>
      </c>
      <c r="BH1730">
        <f>IF(OR(BH1050="",AND(BH1050=BH1049,BH1050=BH1051)),NA(), BH1050)</f>
        <v>0</v>
      </c>
      <c r="BI1730">
        <f>IF(ISNA(BJ1730),NA(),BI1050)</f>
        <v>0</v>
      </c>
      <c r="BJ1730">
        <f>IF(OR(BJ1050="",AND(BJ1050=BJ1049,BJ1050=BJ1051)),NA(), BJ1050)</f>
        <v>0</v>
      </c>
      <c r="BK1730">
        <f>IF(ISNA(BL1730),NA(),BK1050)</f>
        <v>0</v>
      </c>
      <c r="BL1730">
        <f>IF(OR(BL1050="",AND(BL1050=BL1049,BL1050=BL1051)),NA(), BL1050)</f>
        <v>0</v>
      </c>
      <c r="BM1730">
        <f>IF(ISNA(BN1730),NA(),BM1050)</f>
        <v>0</v>
      </c>
      <c r="BN1730">
        <f>IF(OR(BN1050="",AND(BN1050=BN1049,BN1050=BN1051)),NA(), BN1050)</f>
        <v>0</v>
      </c>
      <c r="BO1730">
        <f>IF(ISNA(BP1730),NA(),BO1050)</f>
        <v>0</v>
      </c>
      <c r="BP1730">
        <f>IF(OR(BP1050="",AND(BP1050=BP1049,BP1050=BP1051)),NA(), BP1050)</f>
        <v>0</v>
      </c>
      <c r="BQ1730">
        <f>IF(ISNA(BR1730),NA(),BQ1050)</f>
        <v>0</v>
      </c>
      <c r="BR1730">
        <f>IF(OR(BR1050="",AND(BR1050=BR1049,BR1050=BR1051)),NA(), BR1050)</f>
        <v>0</v>
      </c>
    </row>
    <row r="1731" spans="5:70">
      <c r="E1731">
        <f>IF(ISNA(F1731),NA(),E1051)</f>
        <v>0</v>
      </c>
      <c r="F1731">
        <f>IF(OR(F1051="",AND(F1051=F1050,F1051=F1052)),NA(), F1051)</f>
        <v>0</v>
      </c>
      <c r="G1731">
        <f>IF(ISNA(H1731),NA(),G1051)</f>
        <v>0</v>
      </c>
      <c r="H1731">
        <f>IF(OR(H1051="",AND(H1051=H1050,H1051=H1052)),NA(), H1051)</f>
        <v>0</v>
      </c>
      <c r="I1731">
        <f>IF(ISNA(J1731),NA(),I1051)</f>
        <v>0</v>
      </c>
      <c r="J1731">
        <f>IF(OR(J1051="",AND(J1051=J1050,J1051=J1052)),NA(), J1051)</f>
        <v>0</v>
      </c>
      <c r="K1731">
        <f>IF(ISNA(L1731),NA(),K1051)</f>
        <v>0</v>
      </c>
      <c r="L1731">
        <f>IF(OR(L1051="",AND(L1051=L1050,L1051=L1052)),NA(), L1051)</f>
        <v>0</v>
      </c>
      <c r="M1731">
        <f>IF(ISNA(N1731),NA(),M1051)</f>
        <v>0</v>
      </c>
      <c r="N1731">
        <f>IF(OR(N1051="",AND(N1051=N1050,N1051=N1052)),NA(), N1051)</f>
        <v>0</v>
      </c>
      <c r="O1731">
        <f>IF(ISNA(P1731),NA(),O1051)</f>
        <v>0</v>
      </c>
      <c r="P1731">
        <f>IF(OR(P1051="",AND(P1051=P1050,P1051=P1052)),NA(), P1051)</f>
        <v>0</v>
      </c>
      <c r="Q1731">
        <f>IF(ISNA(R1731),NA(),Q1051)</f>
        <v>0</v>
      </c>
      <c r="R1731">
        <f>IF(OR(R1051="",AND(R1051=R1050,R1051=R1052)),NA(), R1051)</f>
        <v>0</v>
      </c>
      <c r="S1731">
        <f>IF(ISNA(T1731),NA(),S1051)</f>
        <v>0</v>
      </c>
      <c r="T1731">
        <f>IF(OR(T1051="",AND(T1051=T1050,T1051=T1052)),NA(), T1051)</f>
        <v>0</v>
      </c>
      <c r="U1731">
        <f>IF(ISNA(V1731),NA(),U1051)</f>
        <v>0</v>
      </c>
      <c r="V1731">
        <f>IF(OR(V1051="",AND(V1051=V1050,V1051=V1052)),NA(), V1051)</f>
        <v>0</v>
      </c>
      <c r="W1731">
        <f>IF(ISNA(X1731),NA(),W1051)</f>
        <v>0</v>
      </c>
      <c r="X1731">
        <f>IF(OR(X1051="",AND(X1051=X1050,X1051=X1052)),NA(), X1051)</f>
        <v>0</v>
      </c>
      <c r="Y1731">
        <f>IF(ISNA(Z1731),NA(),Y1051)</f>
        <v>0</v>
      </c>
      <c r="Z1731">
        <f>IF(OR(Z1051="",AND(Z1051=Z1050,Z1051=Z1052)),NA(), Z1051)</f>
        <v>0</v>
      </c>
      <c r="AA1731">
        <f>IF(ISNA(AB1731),NA(),AA1051)</f>
        <v>0</v>
      </c>
      <c r="AB1731">
        <f>IF(OR(AB1051="",AND(AB1051=AB1050,AB1051=AB1052)),NA(), AB1051)</f>
        <v>0</v>
      </c>
      <c r="AC1731">
        <f>IF(ISNA(AD1731),NA(),AC1051)</f>
        <v>0</v>
      </c>
      <c r="AD1731">
        <f>IF(OR(AD1051="",AND(AD1051=AD1050,AD1051=AD1052)),NA(), AD1051)</f>
        <v>0</v>
      </c>
      <c r="AE1731">
        <f>IF(ISNA(AF1731),NA(),AE1051)</f>
        <v>0</v>
      </c>
      <c r="AF1731">
        <f>IF(OR(AF1051="",AND(AF1051=AF1050,AF1051=AF1052)),NA(), AF1051)</f>
        <v>0</v>
      </c>
      <c r="AG1731">
        <f>IF(ISNA(AH1731),NA(),AG1051)</f>
        <v>0</v>
      </c>
      <c r="AH1731">
        <f>IF(OR(AH1051="",AND(AH1051=AH1050,AH1051=AH1052)),NA(), AH1051)</f>
        <v>0</v>
      </c>
      <c r="AI1731">
        <f>IF(ISNA(AJ1731),NA(),AI1051)</f>
        <v>0</v>
      </c>
      <c r="AJ1731">
        <f>IF(OR(AJ1051="",AND(AJ1051=AJ1050,AJ1051=AJ1052)),NA(), AJ1051)</f>
        <v>0</v>
      </c>
      <c r="AM1731">
        <f>IF(ISNA(AN1731),NA(),AM1051)</f>
        <v>0</v>
      </c>
      <c r="AN1731">
        <f>IF(OR(AN1051="",AND(AN1051=AN1050,AN1051=AN1052)),NA(), AN1051)</f>
        <v>0</v>
      </c>
      <c r="AO1731">
        <f>IF(ISNA(AP1731),NA(),AO1051)</f>
        <v>0</v>
      </c>
      <c r="AP1731">
        <f>IF(OR(AP1051="",AND(AP1051=AP1050,AP1051=AP1052)),NA(), AP1051)</f>
        <v>0</v>
      </c>
      <c r="AQ1731">
        <f>IF(ISNA(AR1731),NA(),AQ1051)</f>
        <v>0</v>
      </c>
      <c r="AR1731">
        <f>IF(OR(AR1051="",AND(AR1051=AR1050,AR1051=AR1052)),NA(), AR1051)</f>
        <v>0</v>
      </c>
      <c r="AS1731">
        <f>IF(ISNA(AT1731),NA(),AS1051)</f>
        <v>0</v>
      </c>
      <c r="AT1731">
        <f>IF(OR(AT1051="",AND(AT1051=AT1050,AT1051=AT1052)),NA(), AT1051)</f>
        <v>0</v>
      </c>
      <c r="AU1731">
        <f>IF(ISNA(AV1731),NA(),AU1051)</f>
        <v>0</v>
      </c>
      <c r="AV1731">
        <f>IF(OR(AV1051="",AND(AV1051=AV1050,AV1051=AV1052)),NA(), AV1051)</f>
        <v>0</v>
      </c>
      <c r="AW1731">
        <f>IF(ISNA(AX1731),NA(),AW1051)</f>
        <v>0</v>
      </c>
      <c r="AX1731">
        <f>IF(OR(AX1051="",AND(AX1051=AX1050,AX1051=AX1052)),NA(), AX1051)</f>
        <v>0</v>
      </c>
      <c r="AY1731">
        <f>IF(ISNA(AZ1731),NA(),AY1051)</f>
        <v>0</v>
      </c>
      <c r="AZ1731">
        <f>IF(OR(AZ1051="",AND(AZ1051=AZ1050,AZ1051=AZ1052)),NA(), AZ1051)</f>
        <v>0</v>
      </c>
      <c r="BA1731">
        <f>IF(ISNA(BB1731),NA(),BA1051)</f>
        <v>0</v>
      </c>
      <c r="BB1731">
        <f>IF(OR(BB1051="",AND(BB1051=BB1050,BB1051=BB1052)),NA(), BB1051)</f>
        <v>0</v>
      </c>
      <c r="BC1731">
        <f>IF(ISNA(BD1731),NA(),BC1051)</f>
        <v>0</v>
      </c>
      <c r="BD1731">
        <f>IF(OR(BD1051="",AND(BD1051=BD1050,BD1051=BD1052)),NA(), BD1051)</f>
        <v>0</v>
      </c>
      <c r="BE1731">
        <f>IF(ISNA(BF1731),NA(),BE1051)</f>
        <v>0</v>
      </c>
      <c r="BF1731">
        <f>IF(OR(BF1051="",AND(BF1051=BF1050,BF1051=BF1052)),NA(), BF1051)</f>
        <v>0</v>
      </c>
      <c r="BG1731">
        <f>IF(ISNA(BH1731),NA(),BG1051)</f>
        <v>0</v>
      </c>
      <c r="BH1731">
        <f>IF(OR(BH1051="",AND(BH1051=BH1050,BH1051=BH1052)),NA(), BH1051)</f>
        <v>0</v>
      </c>
      <c r="BI1731">
        <f>IF(ISNA(BJ1731),NA(),BI1051)</f>
        <v>0</v>
      </c>
      <c r="BJ1731">
        <f>IF(OR(BJ1051="",AND(BJ1051=BJ1050,BJ1051=BJ1052)),NA(), BJ1051)</f>
        <v>0</v>
      </c>
      <c r="BK1731">
        <f>IF(ISNA(BL1731),NA(),BK1051)</f>
        <v>0</v>
      </c>
      <c r="BL1731">
        <f>IF(OR(BL1051="",AND(BL1051=BL1050,BL1051=BL1052)),NA(), BL1051)</f>
        <v>0</v>
      </c>
      <c r="BM1731">
        <f>IF(ISNA(BN1731),NA(),BM1051)</f>
        <v>0</v>
      </c>
      <c r="BN1731">
        <f>IF(OR(BN1051="",AND(BN1051=BN1050,BN1051=BN1052)),NA(), BN1051)</f>
        <v>0</v>
      </c>
      <c r="BO1731">
        <f>IF(ISNA(BP1731),NA(),BO1051)</f>
        <v>0</v>
      </c>
      <c r="BP1731">
        <f>IF(OR(BP1051="",AND(BP1051=BP1050,BP1051=BP1052)),NA(), BP1051)</f>
        <v>0</v>
      </c>
      <c r="BQ1731">
        <f>IF(ISNA(BR1731),NA(),BQ1051)</f>
        <v>0</v>
      </c>
      <c r="BR1731">
        <f>IF(OR(BR1051="",AND(BR1051=BR1050,BR1051=BR1052)),NA(), BR1051)</f>
        <v>0</v>
      </c>
    </row>
    <row r="1732" spans="5:70">
      <c r="E1732">
        <f>IF(ISNA(F1732),NA(),E1052)</f>
        <v>0</v>
      </c>
      <c r="F1732">
        <f>IF(OR(F1052="",AND(F1052=F1051,F1052=F1053)),NA(), F1052)</f>
        <v>0</v>
      </c>
      <c r="G1732">
        <f>IF(ISNA(H1732),NA(),G1052)</f>
        <v>0</v>
      </c>
      <c r="H1732">
        <f>IF(OR(H1052="",AND(H1052=H1051,H1052=H1053)),NA(), H1052)</f>
        <v>0</v>
      </c>
      <c r="I1732">
        <f>IF(ISNA(J1732),NA(),I1052)</f>
        <v>0</v>
      </c>
      <c r="J1732">
        <f>IF(OR(J1052="",AND(J1052=J1051,J1052=J1053)),NA(), J1052)</f>
        <v>0</v>
      </c>
      <c r="K1732">
        <f>IF(ISNA(L1732),NA(),K1052)</f>
        <v>0</v>
      </c>
      <c r="L1732">
        <f>IF(OR(L1052="",AND(L1052=L1051,L1052=L1053)),NA(), L1052)</f>
        <v>0</v>
      </c>
      <c r="M1732">
        <f>IF(ISNA(N1732),NA(),M1052)</f>
        <v>0</v>
      </c>
      <c r="N1732">
        <f>IF(OR(N1052="",AND(N1052=N1051,N1052=N1053)),NA(), N1052)</f>
        <v>0</v>
      </c>
      <c r="O1732">
        <f>IF(ISNA(P1732),NA(),O1052)</f>
        <v>0</v>
      </c>
      <c r="P1732">
        <f>IF(OR(P1052="",AND(P1052=P1051,P1052=P1053)),NA(), P1052)</f>
        <v>0</v>
      </c>
      <c r="Q1732">
        <f>IF(ISNA(R1732),NA(),Q1052)</f>
        <v>0</v>
      </c>
      <c r="R1732">
        <f>IF(OR(R1052="",AND(R1052=R1051,R1052=R1053)),NA(), R1052)</f>
        <v>0</v>
      </c>
      <c r="S1732">
        <f>IF(ISNA(T1732),NA(),S1052)</f>
        <v>0</v>
      </c>
      <c r="T1732">
        <f>IF(OR(T1052="",AND(T1052=T1051,T1052=T1053)),NA(), T1052)</f>
        <v>0</v>
      </c>
      <c r="U1732">
        <f>IF(ISNA(V1732),NA(),U1052)</f>
        <v>0</v>
      </c>
      <c r="V1732">
        <f>IF(OR(V1052="",AND(V1052=V1051,V1052=V1053)),NA(), V1052)</f>
        <v>0</v>
      </c>
      <c r="W1732">
        <f>IF(ISNA(X1732),NA(),W1052)</f>
        <v>0</v>
      </c>
      <c r="X1732">
        <f>IF(OR(X1052="",AND(X1052=X1051,X1052=X1053)),NA(), X1052)</f>
        <v>0</v>
      </c>
      <c r="Y1732">
        <f>IF(ISNA(Z1732),NA(),Y1052)</f>
        <v>0</v>
      </c>
      <c r="Z1732">
        <f>IF(OR(Z1052="",AND(Z1052=Z1051,Z1052=Z1053)),NA(), Z1052)</f>
        <v>0</v>
      </c>
      <c r="AA1732">
        <f>IF(ISNA(AB1732),NA(),AA1052)</f>
        <v>0</v>
      </c>
      <c r="AB1732">
        <f>IF(OR(AB1052="",AND(AB1052=AB1051,AB1052=AB1053)),NA(), AB1052)</f>
        <v>0</v>
      </c>
      <c r="AC1732">
        <f>IF(ISNA(AD1732),NA(),AC1052)</f>
        <v>0</v>
      </c>
      <c r="AD1732">
        <f>IF(OR(AD1052="",AND(AD1052=AD1051,AD1052=AD1053)),NA(), AD1052)</f>
        <v>0</v>
      </c>
      <c r="AE1732">
        <f>IF(ISNA(AF1732),NA(),AE1052)</f>
        <v>0</v>
      </c>
      <c r="AF1732">
        <f>IF(OR(AF1052="",AND(AF1052=AF1051,AF1052=AF1053)),NA(), AF1052)</f>
        <v>0</v>
      </c>
      <c r="AG1732">
        <f>IF(ISNA(AH1732),NA(),AG1052)</f>
        <v>0</v>
      </c>
      <c r="AH1732">
        <f>IF(OR(AH1052="",AND(AH1052=AH1051,AH1052=AH1053)),NA(), AH1052)</f>
        <v>0</v>
      </c>
      <c r="AI1732">
        <f>IF(ISNA(AJ1732),NA(),AI1052)</f>
        <v>0</v>
      </c>
      <c r="AJ1732">
        <f>IF(OR(AJ1052="",AND(AJ1052=AJ1051,AJ1052=AJ1053)),NA(), AJ1052)</f>
        <v>0</v>
      </c>
      <c r="AM1732">
        <f>IF(ISNA(AN1732),NA(),AM1052)</f>
        <v>0</v>
      </c>
      <c r="AN1732">
        <f>IF(OR(AN1052="",AND(AN1052=AN1051,AN1052=AN1053)),NA(), AN1052)</f>
        <v>0</v>
      </c>
      <c r="AO1732">
        <f>IF(ISNA(AP1732),NA(),AO1052)</f>
        <v>0</v>
      </c>
      <c r="AP1732">
        <f>IF(OR(AP1052="",AND(AP1052=AP1051,AP1052=AP1053)),NA(), AP1052)</f>
        <v>0</v>
      </c>
      <c r="AQ1732">
        <f>IF(ISNA(AR1732),NA(),AQ1052)</f>
        <v>0</v>
      </c>
      <c r="AR1732">
        <f>IF(OR(AR1052="",AND(AR1052=AR1051,AR1052=AR1053)),NA(), AR1052)</f>
        <v>0</v>
      </c>
      <c r="AS1732">
        <f>IF(ISNA(AT1732),NA(),AS1052)</f>
        <v>0</v>
      </c>
      <c r="AT1732">
        <f>IF(OR(AT1052="",AND(AT1052=AT1051,AT1052=AT1053)),NA(), AT1052)</f>
        <v>0</v>
      </c>
      <c r="AU1732">
        <f>IF(ISNA(AV1732),NA(),AU1052)</f>
        <v>0</v>
      </c>
      <c r="AV1732">
        <f>IF(OR(AV1052="",AND(AV1052=AV1051,AV1052=AV1053)),NA(), AV1052)</f>
        <v>0</v>
      </c>
      <c r="AW1732">
        <f>IF(ISNA(AX1732),NA(),AW1052)</f>
        <v>0</v>
      </c>
      <c r="AX1732">
        <f>IF(OR(AX1052="",AND(AX1052=AX1051,AX1052=AX1053)),NA(), AX1052)</f>
        <v>0</v>
      </c>
      <c r="AY1732">
        <f>IF(ISNA(AZ1732),NA(),AY1052)</f>
        <v>0</v>
      </c>
      <c r="AZ1732">
        <f>IF(OR(AZ1052="",AND(AZ1052=AZ1051,AZ1052=AZ1053)),NA(), AZ1052)</f>
        <v>0</v>
      </c>
      <c r="BA1732">
        <f>IF(ISNA(BB1732),NA(),BA1052)</f>
        <v>0</v>
      </c>
      <c r="BB1732">
        <f>IF(OR(BB1052="",AND(BB1052=BB1051,BB1052=BB1053)),NA(), BB1052)</f>
        <v>0</v>
      </c>
      <c r="BC1732">
        <f>IF(ISNA(BD1732),NA(),BC1052)</f>
        <v>0</v>
      </c>
      <c r="BD1732">
        <f>IF(OR(BD1052="",AND(BD1052=BD1051,BD1052=BD1053)),NA(), BD1052)</f>
        <v>0</v>
      </c>
      <c r="BE1732">
        <f>IF(ISNA(BF1732),NA(),BE1052)</f>
        <v>0</v>
      </c>
      <c r="BF1732">
        <f>IF(OR(BF1052="",AND(BF1052=BF1051,BF1052=BF1053)),NA(), BF1052)</f>
        <v>0</v>
      </c>
      <c r="BG1732">
        <f>IF(ISNA(BH1732),NA(),BG1052)</f>
        <v>0</v>
      </c>
      <c r="BH1732">
        <f>IF(OR(BH1052="",AND(BH1052=BH1051,BH1052=BH1053)),NA(), BH1052)</f>
        <v>0</v>
      </c>
      <c r="BI1732">
        <f>IF(ISNA(BJ1732),NA(),BI1052)</f>
        <v>0</v>
      </c>
      <c r="BJ1732">
        <f>IF(OR(BJ1052="",AND(BJ1052=BJ1051,BJ1052=BJ1053)),NA(), BJ1052)</f>
        <v>0</v>
      </c>
      <c r="BK1732">
        <f>IF(ISNA(BL1732),NA(),BK1052)</f>
        <v>0</v>
      </c>
      <c r="BL1732">
        <f>IF(OR(BL1052="",AND(BL1052=BL1051,BL1052=BL1053)),NA(), BL1052)</f>
        <v>0</v>
      </c>
      <c r="BM1732">
        <f>IF(ISNA(BN1732),NA(),BM1052)</f>
        <v>0</v>
      </c>
      <c r="BN1732">
        <f>IF(OR(BN1052="",AND(BN1052=BN1051,BN1052=BN1053)),NA(), BN1052)</f>
        <v>0</v>
      </c>
      <c r="BO1732">
        <f>IF(ISNA(BP1732),NA(),BO1052)</f>
        <v>0</v>
      </c>
      <c r="BP1732">
        <f>IF(OR(BP1052="",AND(BP1052=BP1051,BP1052=BP1053)),NA(), BP1052)</f>
        <v>0</v>
      </c>
      <c r="BQ1732">
        <f>IF(ISNA(BR1732),NA(),BQ1052)</f>
        <v>0</v>
      </c>
      <c r="BR1732">
        <f>IF(OR(BR1052="",AND(BR1052=BR1051,BR1052=BR1053)),NA(), BR1052)</f>
        <v>0</v>
      </c>
    </row>
    <row r="1733" spans="5:70">
      <c r="E1733">
        <f>IF(ISNA(F1733),NA(),E1053)</f>
        <v>0</v>
      </c>
      <c r="F1733">
        <f>IF(OR(F1053="",AND(F1053=F1052,F1053=F1054)),NA(), F1053)</f>
        <v>0</v>
      </c>
      <c r="G1733">
        <f>IF(ISNA(H1733),NA(),G1053)</f>
        <v>0</v>
      </c>
      <c r="H1733">
        <f>IF(OR(H1053="",AND(H1053=H1052,H1053=H1054)),NA(), H1053)</f>
        <v>0</v>
      </c>
      <c r="I1733">
        <f>IF(ISNA(J1733),NA(),I1053)</f>
        <v>0</v>
      </c>
      <c r="J1733">
        <f>IF(OR(J1053="",AND(J1053=J1052,J1053=J1054)),NA(), J1053)</f>
        <v>0</v>
      </c>
      <c r="K1733">
        <f>IF(ISNA(L1733),NA(),K1053)</f>
        <v>0</v>
      </c>
      <c r="L1733">
        <f>IF(OR(L1053="",AND(L1053=L1052,L1053=L1054)),NA(), L1053)</f>
        <v>0</v>
      </c>
      <c r="M1733">
        <f>IF(ISNA(N1733),NA(),M1053)</f>
        <v>0</v>
      </c>
      <c r="N1733">
        <f>IF(OR(N1053="",AND(N1053=N1052,N1053=N1054)),NA(), N1053)</f>
        <v>0</v>
      </c>
      <c r="O1733">
        <f>IF(ISNA(P1733),NA(),O1053)</f>
        <v>0</v>
      </c>
      <c r="P1733">
        <f>IF(OR(P1053="",AND(P1053=P1052,P1053=P1054)),NA(), P1053)</f>
        <v>0</v>
      </c>
      <c r="Q1733">
        <f>IF(ISNA(R1733),NA(),Q1053)</f>
        <v>0</v>
      </c>
      <c r="R1733">
        <f>IF(OR(R1053="",AND(R1053=R1052,R1053=R1054)),NA(), R1053)</f>
        <v>0</v>
      </c>
      <c r="S1733">
        <f>IF(ISNA(T1733),NA(),S1053)</f>
        <v>0</v>
      </c>
      <c r="T1733">
        <f>IF(OR(T1053="",AND(T1053=T1052,T1053=T1054)),NA(), T1053)</f>
        <v>0</v>
      </c>
      <c r="U1733">
        <f>IF(ISNA(V1733),NA(),U1053)</f>
        <v>0</v>
      </c>
      <c r="V1733">
        <f>IF(OR(V1053="",AND(V1053=V1052,V1053=V1054)),NA(), V1053)</f>
        <v>0</v>
      </c>
      <c r="W1733">
        <f>IF(ISNA(X1733),NA(),W1053)</f>
        <v>0</v>
      </c>
      <c r="X1733">
        <f>IF(OR(X1053="",AND(X1053=X1052,X1053=X1054)),NA(), X1053)</f>
        <v>0</v>
      </c>
      <c r="Y1733">
        <f>IF(ISNA(Z1733),NA(),Y1053)</f>
        <v>0</v>
      </c>
      <c r="Z1733">
        <f>IF(OR(Z1053="",AND(Z1053=Z1052,Z1053=Z1054)),NA(), Z1053)</f>
        <v>0</v>
      </c>
      <c r="AA1733">
        <f>IF(ISNA(AB1733),NA(),AA1053)</f>
        <v>0</v>
      </c>
      <c r="AB1733">
        <f>IF(OR(AB1053="",AND(AB1053=AB1052,AB1053=AB1054)),NA(), AB1053)</f>
        <v>0</v>
      </c>
      <c r="AC1733">
        <f>IF(ISNA(AD1733),NA(),AC1053)</f>
        <v>0</v>
      </c>
      <c r="AD1733">
        <f>IF(OR(AD1053="",AND(AD1053=AD1052,AD1053=AD1054)),NA(), AD1053)</f>
        <v>0</v>
      </c>
      <c r="AE1733">
        <f>IF(ISNA(AF1733),NA(),AE1053)</f>
        <v>0</v>
      </c>
      <c r="AF1733">
        <f>IF(OR(AF1053="",AND(AF1053=AF1052,AF1053=AF1054)),NA(), AF1053)</f>
        <v>0</v>
      </c>
      <c r="AG1733">
        <f>IF(ISNA(AH1733),NA(),AG1053)</f>
        <v>0</v>
      </c>
      <c r="AH1733">
        <f>IF(OR(AH1053="",AND(AH1053=AH1052,AH1053=AH1054)),NA(), AH1053)</f>
        <v>0</v>
      </c>
      <c r="AI1733">
        <f>IF(ISNA(AJ1733),NA(),AI1053)</f>
        <v>0</v>
      </c>
      <c r="AJ1733">
        <f>IF(OR(AJ1053="",AND(AJ1053=AJ1052,AJ1053=AJ1054)),NA(), AJ1053)</f>
        <v>0</v>
      </c>
      <c r="AM1733">
        <f>IF(ISNA(AN1733),NA(),AM1053)</f>
        <v>0</v>
      </c>
      <c r="AN1733">
        <f>IF(OR(AN1053="",AND(AN1053=AN1052,AN1053=AN1054)),NA(), AN1053)</f>
        <v>0</v>
      </c>
      <c r="AO1733">
        <f>IF(ISNA(AP1733),NA(),AO1053)</f>
        <v>0</v>
      </c>
      <c r="AP1733">
        <f>IF(OR(AP1053="",AND(AP1053=AP1052,AP1053=AP1054)),NA(), AP1053)</f>
        <v>0</v>
      </c>
      <c r="AQ1733">
        <f>IF(ISNA(AR1733),NA(),AQ1053)</f>
        <v>0</v>
      </c>
      <c r="AR1733">
        <f>IF(OR(AR1053="",AND(AR1053=AR1052,AR1053=AR1054)),NA(), AR1053)</f>
        <v>0</v>
      </c>
      <c r="AS1733">
        <f>IF(ISNA(AT1733),NA(),AS1053)</f>
        <v>0</v>
      </c>
      <c r="AT1733">
        <f>IF(OR(AT1053="",AND(AT1053=AT1052,AT1053=AT1054)),NA(), AT1053)</f>
        <v>0</v>
      </c>
      <c r="AU1733">
        <f>IF(ISNA(AV1733),NA(),AU1053)</f>
        <v>0</v>
      </c>
      <c r="AV1733">
        <f>IF(OR(AV1053="",AND(AV1053=AV1052,AV1053=AV1054)),NA(), AV1053)</f>
        <v>0</v>
      </c>
      <c r="AW1733">
        <f>IF(ISNA(AX1733),NA(),AW1053)</f>
        <v>0</v>
      </c>
      <c r="AX1733">
        <f>IF(OR(AX1053="",AND(AX1053=AX1052,AX1053=AX1054)),NA(), AX1053)</f>
        <v>0</v>
      </c>
      <c r="AY1733">
        <f>IF(ISNA(AZ1733),NA(),AY1053)</f>
        <v>0</v>
      </c>
      <c r="AZ1733">
        <f>IF(OR(AZ1053="",AND(AZ1053=AZ1052,AZ1053=AZ1054)),NA(), AZ1053)</f>
        <v>0</v>
      </c>
      <c r="BA1733">
        <f>IF(ISNA(BB1733),NA(),BA1053)</f>
        <v>0</v>
      </c>
      <c r="BB1733">
        <f>IF(OR(BB1053="",AND(BB1053=BB1052,BB1053=BB1054)),NA(), BB1053)</f>
        <v>0</v>
      </c>
      <c r="BC1733">
        <f>IF(ISNA(BD1733),NA(),BC1053)</f>
        <v>0</v>
      </c>
      <c r="BD1733">
        <f>IF(OR(BD1053="",AND(BD1053=BD1052,BD1053=BD1054)),NA(), BD1053)</f>
        <v>0</v>
      </c>
      <c r="BE1733">
        <f>IF(ISNA(BF1733),NA(),BE1053)</f>
        <v>0</v>
      </c>
      <c r="BF1733">
        <f>IF(OR(BF1053="",AND(BF1053=BF1052,BF1053=BF1054)),NA(), BF1053)</f>
        <v>0</v>
      </c>
      <c r="BG1733">
        <f>IF(ISNA(BH1733),NA(),BG1053)</f>
        <v>0</v>
      </c>
      <c r="BH1733">
        <f>IF(OR(BH1053="",AND(BH1053=BH1052,BH1053=BH1054)),NA(), BH1053)</f>
        <v>0</v>
      </c>
      <c r="BI1733">
        <f>IF(ISNA(BJ1733),NA(),BI1053)</f>
        <v>0</v>
      </c>
      <c r="BJ1733">
        <f>IF(OR(BJ1053="",AND(BJ1053=BJ1052,BJ1053=BJ1054)),NA(), BJ1053)</f>
        <v>0</v>
      </c>
      <c r="BK1733">
        <f>IF(ISNA(BL1733),NA(),BK1053)</f>
        <v>0</v>
      </c>
      <c r="BL1733">
        <f>IF(OR(BL1053="",AND(BL1053=BL1052,BL1053=BL1054)),NA(), BL1053)</f>
        <v>0</v>
      </c>
      <c r="BM1733">
        <f>IF(ISNA(BN1733),NA(),BM1053)</f>
        <v>0</v>
      </c>
      <c r="BN1733">
        <f>IF(OR(BN1053="",AND(BN1053=BN1052,BN1053=BN1054)),NA(), BN1053)</f>
        <v>0</v>
      </c>
      <c r="BO1733">
        <f>IF(ISNA(BP1733),NA(),BO1053)</f>
        <v>0</v>
      </c>
      <c r="BP1733">
        <f>IF(OR(BP1053="",AND(BP1053=BP1052,BP1053=BP1054)),NA(), BP1053)</f>
        <v>0</v>
      </c>
      <c r="BQ1733">
        <f>IF(ISNA(BR1733),NA(),BQ1053)</f>
        <v>0</v>
      </c>
      <c r="BR1733">
        <f>IF(OR(BR1053="",AND(BR1053=BR1052,BR1053=BR1054)),NA(), BR1053)</f>
        <v>0</v>
      </c>
    </row>
    <row r="1734" spans="5:70">
      <c r="E1734">
        <f>IF(ISNA(F1734),NA(),E1054)</f>
        <v>0</v>
      </c>
      <c r="F1734">
        <f>IF(OR(F1054="",AND(F1054=F1053,F1054=F1055)),NA(), F1054)</f>
        <v>0</v>
      </c>
      <c r="G1734">
        <f>IF(ISNA(H1734),NA(),G1054)</f>
        <v>0</v>
      </c>
      <c r="H1734">
        <f>IF(OR(H1054="",AND(H1054=H1053,H1054=H1055)),NA(), H1054)</f>
        <v>0</v>
      </c>
      <c r="I1734">
        <f>IF(ISNA(J1734),NA(),I1054)</f>
        <v>0</v>
      </c>
      <c r="J1734">
        <f>IF(OR(J1054="",AND(J1054=J1053,J1054=J1055)),NA(), J1054)</f>
        <v>0</v>
      </c>
      <c r="K1734">
        <f>IF(ISNA(L1734),NA(),K1054)</f>
        <v>0</v>
      </c>
      <c r="L1734">
        <f>IF(OR(L1054="",AND(L1054=L1053,L1054=L1055)),NA(), L1054)</f>
        <v>0</v>
      </c>
      <c r="M1734">
        <f>IF(ISNA(N1734),NA(),M1054)</f>
        <v>0</v>
      </c>
      <c r="N1734">
        <f>IF(OR(N1054="",AND(N1054=N1053,N1054=N1055)),NA(), N1054)</f>
        <v>0</v>
      </c>
      <c r="O1734">
        <f>IF(ISNA(P1734),NA(),O1054)</f>
        <v>0</v>
      </c>
      <c r="P1734">
        <f>IF(OR(P1054="",AND(P1054=P1053,P1054=P1055)),NA(), P1054)</f>
        <v>0</v>
      </c>
      <c r="Q1734">
        <f>IF(ISNA(R1734),NA(),Q1054)</f>
        <v>0</v>
      </c>
      <c r="R1734">
        <f>IF(OR(R1054="",AND(R1054=R1053,R1054=R1055)),NA(), R1054)</f>
        <v>0</v>
      </c>
      <c r="S1734">
        <f>IF(ISNA(T1734),NA(),S1054)</f>
        <v>0</v>
      </c>
      <c r="T1734">
        <f>IF(OR(T1054="",AND(T1054=T1053,T1054=T1055)),NA(), T1054)</f>
        <v>0</v>
      </c>
      <c r="U1734">
        <f>IF(ISNA(V1734),NA(),U1054)</f>
        <v>0</v>
      </c>
      <c r="V1734">
        <f>IF(OR(V1054="",AND(V1054=V1053,V1054=V1055)),NA(), V1054)</f>
        <v>0</v>
      </c>
      <c r="W1734">
        <f>IF(ISNA(X1734),NA(),W1054)</f>
        <v>0</v>
      </c>
      <c r="X1734">
        <f>IF(OR(X1054="",AND(X1054=X1053,X1054=X1055)),NA(), X1054)</f>
        <v>0</v>
      </c>
      <c r="Y1734">
        <f>IF(ISNA(Z1734),NA(),Y1054)</f>
        <v>0</v>
      </c>
      <c r="Z1734">
        <f>IF(OR(Z1054="",AND(Z1054=Z1053,Z1054=Z1055)),NA(), Z1054)</f>
        <v>0</v>
      </c>
      <c r="AA1734">
        <f>IF(ISNA(AB1734),NA(),AA1054)</f>
        <v>0</v>
      </c>
      <c r="AB1734">
        <f>IF(OR(AB1054="",AND(AB1054=AB1053,AB1054=AB1055)),NA(), AB1054)</f>
        <v>0</v>
      </c>
      <c r="AC1734">
        <f>IF(ISNA(AD1734),NA(),AC1054)</f>
        <v>0</v>
      </c>
      <c r="AD1734">
        <f>IF(OR(AD1054="",AND(AD1054=AD1053,AD1054=AD1055)),NA(), AD1054)</f>
        <v>0</v>
      </c>
      <c r="AE1734">
        <f>IF(ISNA(AF1734),NA(),AE1054)</f>
        <v>0</v>
      </c>
      <c r="AF1734">
        <f>IF(OR(AF1054="",AND(AF1054=AF1053,AF1054=AF1055)),NA(), AF1054)</f>
        <v>0</v>
      </c>
      <c r="AG1734">
        <f>IF(ISNA(AH1734),NA(),AG1054)</f>
        <v>0</v>
      </c>
      <c r="AH1734">
        <f>IF(OR(AH1054="",AND(AH1054=AH1053,AH1054=AH1055)),NA(), AH1054)</f>
        <v>0</v>
      </c>
      <c r="AI1734">
        <f>IF(ISNA(AJ1734),NA(),AI1054)</f>
        <v>0</v>
      </c>
      <c r="AJ1734">
        <f>IF(OR(AJ1054="",AND(AJ1054=AJ1053,AJ1054=AJ1055)),NA(), AJ1054)</f>
        <v>0</v>
      </c>
      <c r="AM1734">
        <f>IF(ISNA(AN1734),NA(),AM1054)</f>
        <v>0</v>
      </c>
      <c r="AN1734">
        <f>IF(OR(AN1054="",AND(AN1054=AN1053,AN1054=AN1055)),NA(), AN1054)</f>
        <v>0</v>
      </c>
      <c r="AO1734">
        <f>IF(ISNA(AP1734),NA(),AO1054)</f>
        <v>0</v>
      </c>
      <c r="AP1734">
        <f>IF(OR(AP1054="",AND(AP1054=AP1053,AP1054=AP1055)),NA(), AP1054)</f>
        <v>0</v>
      </c>
      <c r="AQ1734">
        <f>IF(ISNA(AR1734),NA(),AQ1054)</f>
        <v>0</v>
      </c>
      <c r="AR1734">
        <f>IF(OR(AR1054="",AND(AR1054=AR1053,AR1054=AR1055)),NA(), AR1054)</f>
        <v>0</v>
      </c>
      <c r="AS1734">
        <f>IF(ISNA(AT1734),NA(),AS1054)</f>
        <v>0</v>
      </c>
      <c r="AT1734">
        <f>IF(OR(AT1054="",AND(AT1054=AT1053,AT1054=AT1055)),NA(), AT1054)</f>
        <v>0</v>
      </c>
      <c r="AU1734">
        <f>IF(ISNA(AV1734),NA(),AU1054)</f>
        <v>0</v>
      </c>
      <c r="AV1734">
        <f>IF(OR(AV1054="",AND(AV1054=AV1053,AV1054=AV1055)),NA(), AV1054)</f>
        <v>0</v>
      </c>
      <c r="AW1734">
        <f>IF(ISNA(AX1734),NA(),AW1054)</f>
        <v>0</v>
      </c>
      <c r="AX1734">
        <f>IF(OR(AX1054="",AND(AX1054=AX1053,AX1054=AX1055)),NA(), AX1054)</f>
        <v>0</v>
      </c>
      <c r="AY1734">
        <f>IF(ISNA(AZ1734),NA(),AY1054)</f>
        <v>0</v>
      </c>
      <c r="AZ1734">
        <f>IF(OR(AZ1054="",AND(AZ1054=AZ1053,AZ1054=AZ1055)),NA(), AZ1054)</f>
        <v>0</v>
      </c>
      <c r="BA1734">
        <f>IF(ISNA(BB1734),NA(),BA1054)</f>
        <v>0</v>
      </c>
      <c r="BB1734">
        <f>IF(OR(BB1054="",AND(BB1054=BB1053,BB1054=BB1055)),NA(), BB1054)</f>
        <v>0</v>
      </c>
      <c r="BC1734">
        <f>IF(ISNA(BD1734),NA(),BC1054)</f>
        <v>0</v>
      </c>
      <c r="BD1734">
        <f>IF(OR(BD1054="",AND(BD1054=BD1053,BD1054=BD1055)),NA(), BD1054)</f>
        <v>0</v>
      </c>
      <c r="BE1734">
        <f>IF(ISNA(BF1734),NA(),BE1054)</f>
        <v>0</v>
      </c>
      <c r="BF1734">
        <f>IF(OR(BF1054="",AND(BF1054=BF1053,BF1054=BF1055)),NA(), BF1054)</f>
        <v>0</v>
      </c>
      <c r="BG1734">
        <f>IF(ISNA(BH1734),NA(),BG1054)</f>
        <v>0</v>
      </c>
      <c r="BH1734">
        <f>IF(OR(BH1054="",AND(BH1054=BH1053,BH1054=BH1055)),NA(), BH1054)</f>
        <v>0</v>
      </c>
      <c r="BI1734">
        <f>IF(ISNA(BJ1734),NA(),BI1054)</f>
        <v>0</v>
      </c>
      <c r="BJ1734">
        <f>IF(OR(BJ1054="",AND(BJ1054=BJ1053,BJ1054=BJ1055)),NA(), BJ1054)</f>
        <v>0</v>
      </c>
      <c r="BK1734">
        <f>IF(ISNA(BL1734),NA(),BK1054)</f>
        <v>0</v>
      </c>
      <c r="BL1734">
        <f>IF(OR(BL1054="",AND(BL1054=BL1053,BL1054=BL1055)),NA(), BL1054)</f>
        <v>0</v>
      </c>
      <c r="BM1734">
        <f>IF(ISNA(BN1734),NA(),BM1054)</f>
        <v>0</v>
      </c>
      <c r="BN1734">
        <f>IF(OR(BN1054="",AND(BN1054=BN1053,BN1054=BN1055)),NA(), BN1054)</f>
        <v>0</v>
      </c>
      <c r="BO1734">
        <f>IF(ISNA(BP1734),NA(),BO1054)</f>
        <v>0</v>
      </c>
      <c r="BP1734">
        <f>IF(OR(BP1054="",AND(BP1054=BP1053,BP1054=BP1055)),NA(), BP1054)</f>
        <v>0</v>
      </c>
      <c r="BQ1734">
        <f>IF(ISNA(BR1734),NA(),BQ1054)</f>
        <v>0</v>
      </c>
      <c r="BR1734">
        <f>IF(OR(BR1054="",AND(BR1054=BR1053,BR1054=BR1055)),NA(), BR1054)</f>
        <v>0</v>
      </c>
    </row>
    <row r="1735" spans="5:70">
      <c r="E1735">
        <f>IF(ISNA(F1735),NA(),E1055)</f>
        <v>0</v>
      </c>
      <c r="F1735">
        <f>IF(OR(F1055="",AND(F1055=F1054,F1055=F1056)),NA(), F1055)</f>
        <v>0</v>
      </c>
      <c r="G1735">
        <f>IF(ISNA(H1735),NA(),G1055)</f>
        <v>0</v>
      </c>
      <c r="H1735">
        <f>IF(OR(H1055="",AND(H1055=H1054,H1055=H1056)),NA(), H1055)</f>
        <v>0</v>
      </c>
      <c r="I1735">
        <f>IF(ISNA(J1735),NA(),I1055)</f>
        <v>0</v>
      </c>
      <c r="J1735">
        <f>IF(OR(J1055="",AND(J1055=J1054,J1055=J1056)),NA(), J1055)</f>
        <v>0</v>
      </c>
      <c r="K1735">
        <f>IF(ISNA(L1735),NA(),K1055)</f>
        <v>0</v>
      </c>
      <c r="L1735">
        <f>IF(OR(L1055="",AND(L1055=L1054,L1055=L1056)),NA(), L1055)</f>
        <v>0</v>
      </c>
      <c r="M1735">
        <f>IF(ISNA(N1735),NA(),M1055)</f>
        <v>0</v>
      </c>
      <c r="N1735">
        <f>IF(OR(N1055="",AND(N1055=N1054,N1055=N1056)),NA(), N1055)</f>
        <v>0</v>
      </c>
      <c r="O1735">
        <f>IF(ISNA(P1735),NA(),O1055)</f>
        <v>0</v>
      </c>
      <c r="P1735">
        <f>IF(OR(P1055="",AND(P1055=P1054,P1055=P1056)),NA(), P1055)</f>
        <v>0</v>
      </c>
      <c r="Q1735">
        <f>IF(ISNA(R1735),NA(),Q1055)</f>
        <v>0</v>
      </c>
      <c r="R1735">
        <f>IF(OR(R1055="",AND(R1055=R1054,R1055=R1056)),NA(), R1055)</f>
        <v>0</v>
      </c>
      <c r="S1735">
        <f>IF(ISNA(T1735),NA(),S1055)</f>
        <v>0</v>
      </c>
      <c r="T1735">
        <f>IF(OR(T1055="",AND(T1055=T1054,T1055=T1056)),NA(), T1055)</f>
        <v>0</v>
      </c>
      <c r="U1735">
        <f>IF(ISNA(V1735),NA(),U1055)</f>
        <v>0</v>
      </c>
      <c r="V1735">
        <f>IF(OR(V1055="",AND(V1055=V1054,V1055=V1056)),NA(), V1055)</f>
        <v>0</v>
      </c>
      <c r="W1735">
        <f>IF(ISNA(X1735),NA(),W1055)</f>
        <v>0</v>
      </c>
      <c r="X1735">
        <f>IF(OR(X1055="",AND(X1055=X1054,X1055=X1056)),NA(), X1055)</f>
        <v>0</v>
      </c>
      <c r="Y1735">
        <f>IF(ISNA(Z1735),NA(),Y1055)</f>
        <v>0</v>
      </c>
      <c r="Z1735">
        <f>IF(OR(Z1055="",AND(Z1055=Z1054,Z1055=Z1056)),NA(), Z1055)</f>
        <v>0</v>
      </c>
      <c r="AA1735">
        <f>IF(ISNA(AB1735),NA(),AA1055)</f>
        <v>0</v>
      </c>
      <c r="AB1735">
        <f>IF(OR(AB1055="",AND(AB1055=AB1054,AB1055=AB1056)),NA(), AB1055)</f>
        <v>0</v>
      </c>
      <c r="AC1735">
        <f>IF(ISNA(AD1735),NA(),AC1055)</f>
        <v>0</v>
      </c>
      <c r="AD1735">
        <f>IF(OR(AD1055="",AND(AD1055=AD1054,AD1055=AD1056)),NA(), AD1055)</f>
        <v>0</v>
      </c>
      <c r="AE1735">
        <f>IF(ISNA(AF1735),NA(),AE1055)</f>
        <v>0</v>
      </c>
      <c r="AF1735">
        <f>IF(OR(AF1055="",AND(AF1055=AF1054,AF1055=AF1056)),NA(), AF1055)</f>
        <v>0</v>
      </c>
      <c r="AG1735">
        <f>IF(ISNA(AH1735),NA(),AG1055)</f>
        <v>0</v>
      </c>
      <c r="AH1735">
        <f>IF(OR(AH1055="",AND(AH1055=AH1054,AH1055=AH1056)),NA(), AH1055)</f>
        <v>0</v>
      </c>
      <c r="AI1735">
        <f>IF(ISNA(AJ1735),NA(),AI1055)</f>
        <v>0</v>
      </c>
      <c r="AJ1735">
        <f>IF(OR(AJ1055="",AND(AJ1055=AJ1054,AJ1055=AJ1056)),NA(), AJ1055)</f>
        <v>0</v>
      </c>
      <c r="AM1735">
        <f>IF(ISNA(AN1735),NA(),AM1055)</f>
        <v>0</v>
      </c>
      <c r="AN1735">
        <f>IF(OR(AN1055="",AND(AN1055=AN1054,AN1055=AN1056)),NA(), AN1055)</f>
        <v>0</v>
      </c>
      <c r="AO1735">
        <f>IF(ISNA(AP1735),NA(),AO1055)</f>
        <v>0</v>
      </c>
      <c r="AP1735">
        <f>IF(OR(AP1055="",AND(AP1055=AP1054,AP1055=AP1056)),NA(), AP1055)</f>
        <v>0</v>
      </c>
      <c r="AQ1735">
        <f>IF(ISNA(AR1735),NA(),AQ1055)</f>
        <v>0</v>
      </c>
      <c r="AR1735">
        <f>IF(OR(AR1055="",AND(AR1055=AR1054,AR1055=AR1056)),NA(), AR1055)</f>
        <v>0</v>
      </c>
      <c r="AS1735">
        <f>IF(ISNA(AT1735),NA(),AS1055)</f>
        <v>0</v>
      </c>
      <c r="AT1735">
        <f>IF(OR(AT1055="",AND(AT1055=AT1054,AT1055=AT1056)),NA(), AT1055)</f>
        <v>0</v>
      </c>
      <c r="AU1735">
        <f>IF(ISNA(AV1735),NA(),AU1055)</f>
        <v>0</v>
      </c>
      <c r="AV1735">
        <f>IF(OR(AV1055="",AND(AV1055=AV1054,AV1055=AV1056)),NA(), AV1055)</f>
        <v>0</v>
      </c>
      <c r="AW1735">
        <f>IF(ISNA(AX1735),NA(),AW1055)</f>
        <v>0</v>
      </c>
      <c r="AX1735">
        <f>IF(OR(AX1055="",AND(AX1055=AX1054,AX1055=AX1056)),NA(), AX1055)</f>
        <v>0</v>
      </c>
      <c r="AY1735">
        <f>IF(ISNA(AZ1735),NA(),AY1055)</f>
        <v>0</v>
      </c>
      <c r="AZ1735">
        <f>IF(OR(AZ1055="",AND(AZ1055=AZ1054,AZ1055=AZ1056)),NA(), AZ1055)</f>
        <v>0</v>
      </c>
      <c r="BA1735">
        <f>IF(ISNA(BB1735),NA(),BA1055)</f>
        <v>0</v>
      </c>
      <c r="BB1735">
        <f>IF(OR(BB1055="",AND(BB1055=BB1054,BB1055=BB1056)),NA(), BB1055)</f>
        <v>0</v>
      </c>
      <c r="BC1735">
        <f>IF(ISNA(BD1735),NA(),BC1055)</f>
        <v>0</v>
      </c>
      <c r="BD1735">
        <f>IF(OR(BD1055="",AND(BD1055=BD1054,BD1055=BD1056)),NA(), BD1055)</f>
        <v>0</v>
      </c>
      <c r="BE1735">
        <f>IF(ISNA(BF1735),NA(),BE1055)</f>
        <v>0</v>
      </c>
      <c r="BF1735">
        <f>IF(OR(BF1055="",AND(BF1055=BF1054,BF1055=BF1056)),NA(), BF1055)</f>
        <v>0</v>
      </c>
      <c r="BG1735">
        <f>IF(ISNA(BH1735),NA(),BG1055)</f>
        <v>0</v>
      </c>
      <c r="BH1735">
        <f>IF(OR(BH1055="",AND(BH1055=BH1054,BH1055=BH1056)),NA(), BH1055)</f>
        <v>0</v>
      </c>
      <c r="BI1735">
        <f>IF(ISNA(BJ1735),NA(),BI1055)</f>
        <v>0</v>
      </c>
      <c r="BJ1735">
        <f>IF(OR(BJ1055="",AND(BJ1055=BJ1054,BJ1055=BJ1056)),NA(), BJ1055)</f>
        <v>0</v>
      </c>
      <c r="BK1735">
        <f>IF(ISNA(BL1735),NA(),BK1055)</f>
        <v>0</v>
      </c>
      <c r="BL1735">
        <f>IF(OR(BL1055="",AND(BL1055=BL1054,BL1055=BL1056)),NA(), BL1055)</f>
        <v>0</v>
      </c>
      <c r="BM1735">
        <f>IF(ISNA(BN1735),NA(),BM1055)</f>
        <v>0</v>
      </c>
      <c r="BN1735">
        <f>IF(OR(BN1055="",AND(BN1055=BN1054,BN1055=BN1056)),NA(), BN1055)</f>
        <v>0</v>
      </c>
      <c r="BO1735">
        <f>IF(ISNA(BP1735),NA(),BO1055)</f>
        <v>0</v>
      </c>
      <c r="BP1735">
        <f>IF(OR(BP1055="",AND(BP1055=BP1054,BP1055=BP1056)),NA(), BP1055)</f>
        <v>0</v>
      </c>
      <c r="BQ1735">
        <f>IF(ISNA(BR1735),NA(),BQ1055)</f>
        <v>0</v>
      </c>
      <c r="BR1735">
        <f>IF(OR(BR1055="",AND(BR1055=BR1054,BR1055=BR1056)),NA(), BR1055)</f>
        <v>0</v>
      </c>
    </row>
    <row r="1736" spans="5:70">
      <c r="E1736">
        <f>IF(ISNA(F1736),NA(),E1056)</f>
        <v>0</v>
      </c>
      <c r="F1736">
        <f>IF(OR(F1056="",AND(F1056=F1055,F1056=F1057)),NA(), F1056)</f>
        <v>0</v>
      </c>
      <c r="G1736">
        <f>IF(ISNA(H1736),NA(),G1056)</f>
        <v>0</v>
      </c>
      <c r="H1736">
        <f>IF(OR(H1056="",AND(H1056=H1055,H1056=H1057)),NA(), H1056)</f>
        <v>0</v>
      </c>
      <c r="I1736">
        <f>IF(ISNA(J1736),NA(),I1056)</f>
        <v>0</v>
      </c>
      <c r="J1736">
        <f>IF(OR(J1056="",AND(J1056=J1055,J1056=J1057)),NA(), J1056)</f>
        <v>0</v>
      </c>
      <c r="K1736">
        <f>IF(ISNA(L1736),NA(),K1056)</f>
        <v>0</v>
      </c>
      <c r="L1736">
        <f>IF(OR(L1056="",AND(L1056=L1055,L1056=L1057)),NA(), L1056)</f>
        <v>0</v>
      </c>
      <c r="M1736">
        <f>IF(ISNA(N1736),NA(),M1056)</f>
        <v>0</v>
      </c>
      <c r="N1736">
        <f>IF(OR(N1056="",AND(N1056=N1055,N1056=N1057)),NA(), N1056)</f>
        <v>0</v>
      </c>
      <c r="O1736">
        <f>IF(ISNA(P1736),NA(),O1056)</f>
        <v>0</v>
      </c>
      <c r="P1736">
        <f>IF(OR(P1056="",AND(P1056=P1055,P1056=P1057)),NA(), P1056)</f>
        <v>0</v>
      </c>
      <c r="Q1736">
        <f>IF(ISNA(R1736),NA(),Q1056)</f>
        <v>0</v>
      </c>
      <c r="R1736">
        <f>IF(OR(R1056="",AND(R1056=R1055,R1056=R1057)),NA(), R1056)</f>
        <v>0</v>
      </c>
      <c r="S1736">
        <f>IF(ISNA(T1736),NA(),S1056)</f>
        <v>0</v>
      </c>
      <c r="T1736">
        <f>IF(OR(T1056="",AND(T1056=T1055,T1056=T1057)),NA(), T1056)</f>
        <v>0</v>
      </c>
      <c r="U1736">
        <f>IF(ISNA(V1736),NA(),U1056)</f>
        <v>0</v>
      </c>
      <c r="V1736">
        <f>IF(OR(V1056="",AND(V1056=V1055,V1056=V1057)),NA(), V1056)</f>
        <v>0</v>
      </c>
      <c r="W1736">
        <f>IF(ISNA(X1736),NA(),W1056)</f>
        <v>0</v>
      </c>
      <c r="X1736">
        <f>IF(OR(X1056="",AND(X1056=X1055,X1056=X1057)),NA(), X1056)</f>
        <v>0</v>
      </c>
      <c r="Y1736">
        <f>IF(ISNA(Z1736),NA(),Y1056)</f>
        <v>0</v>
      </c>
      <c r="Z1736">
        <f>IF(OR(Z1056="",AND(Z1056=Z1055,Z1056=Z1057)),NA(), Z1056)</f>
        <v>0</v>
      </c>
      <c r="AA1736">
        <f>IF(ISNA(AB1736),NA(),AA1056)</f>
        <v>0</v>
      </c>
      <c r="AB1736">
        <f>IF(OR(AB1056="",AND(AB1056=AB1055,AB1056=AB1057)),NA(), AB1056)</f>
        <v>0</v>
      </c>
      <c r="AC1736">
        <f>IF(ISNA(AD1736),NA(),AC1056)</f>
        <v>0</v>
      </c>
      <c r="AD1736">
        <f>IF(OR(AD1056="",AND(AD1056=AD1055,AD1056=AD1057)),NA(), AD1056)</f>
        <v>0</v>
      </c>
      <c r="AE1736">
        <f>IF(ISNA(AF1736),NA(),AE1056)</f>
        <v>0</v>
      </c>
      <c r="AF1736">
        <f>IF(OR(AF1056="",AND(AF1056=AF1055,AF1056=AF1057)),NA(), AF1056)</f>
        <v>0</v>
      </c>
      <c r="AG1736">
        <f>IF(ISNA(AH1736),NA(),AG1056)</f>
        <v>0</v>
      </c>
      <c r="AH1736">
        <f>IF(OR(AH1056="",AND(AH1056=AH1055,AH1056=AH1057)),NA(), AH1056)</f>
        <v>0</v>
      </c>
      <c r="AI1736">
        <f>IF(ISNA(AJ1736),NA(),AI1056)</f>
        <v>0</v>
      </c>
      <c r="AJ1736">
        <f>IF(OR(AJ1056="",AND(AJ1056=AJ1055,AJ1056=AJ1057)),NA(), AJ1056)</f>
        <v>0</v>
      </c>
      <c r="AM1736">
        <f>IF(ISNA(AN1736),NA(),AM1056)</f>
        <v>0</v>
      </c>
      <c r="AN1736">
        <f>IF(OR(AN1056="",AND(AN1056=AN1055,AN1056=AN1057)),NA(), AN1056)</f>
        <v>0</v>
      </c>
      <c r="AO1736">
        <f>IF(ISNA(AP1736),NA(),AO1056)</f>
        <v>0</v>
      </c>
      <c r="AP1736">
        <f>IF(OR(AP1056="",AND(AP1056=AP1055,AP1056=AP1057)),NA(), AP1056)</f>
        <v>0</v>
      </c>
      <c r="AQ1736">
        <f>IF(ISNA(AR1736),NA(),AQ1056)</f>
        <v>0</v>
      </c>
      <c r="AR1736">
        <f>IF(OR(AR1056="",AND(AR1056=AR1055,AR1056=AR1057)),NA(), AR1056)</f>
        <v>0</v>
      </c>
      <c r="AS1736">
        <f>IF(ISNA(AT1736),NA(),AS1056)</f>
        <v>0</v>
      </c>
      <c r="AT1736">
        <f>IF(OR(AT1056="",AND(AT1056=AT1055,AT1056=AT1057)),NA(), AT1056)</f>
        <v>0</v>
      </c>
      <c r="AU1736">
        <f>IF(ISNA(AV1736),NA(),AU1056)</f>
        <v>0</v>
      </c>
      <c r="AV1736">
        <f>IF(OR(AV1056="",AND(AV1056=AV1055,AV1056=AV1057)),NA(), AV1056)</f>
        <v>0</v>
      </c>
      <c r="AW1736">
        <f>IF(ISNA(AX1736),NA(),AW1056)</f>
        <v>0</v>
      </c>
      <c r="AX1736">
        <f>IF(OR(AX1056="",AND(AX1056=AX1055,AX1056=AX1057)),NA(), AX1056)</f>
        <v>0</v>
      </c>
      <c r="AY1736">
        <f>IF(ISNA(AZ1736),NA(),AY1056)</f>
        <v>0</v>
      </c>
      <c r="AZ1736">
        <f>IF(OR(AZ1056="",AND(AZ1056=AZ1055,AZ1056=AZ1057)),NA(), AZ1056)</f>
        <v>0</v>
      </c>
      <c r="BA1736">
        <f>IF(ISNA(BB1736),NA(),BA1056)</f>
        <v>0</v>
      </c>
      <c r="BB1736">
        <f>IF(OR(BB1056="",AND(BB1056=BB1055,BB1056=BB1057)),NA(), BB1056)</f>
        <v>0</v>
      </c>
      <c r="BC1736">
        <f>IF(ISNA(BD1736),NA(),BC1056)</f>
        <v>0</v>
      </c>
      <c r="BD1736">
        <f>IF(OR(BD1056="",AND(BD1056=BD1055,BD1056=BD1057)),NA(), BD1056)</f>
        <v>0</v>
      </c>
      <c r="BE1736">
        <f>IF(ISNA(BF1736),NA(),BE1056)</f>
        <v>0</v>
      </c>
      <c r="BF1736">
        <f>IF(OR(BF1056="",AND(BF1056=BF1055,BF1056=BF1057)),NA(), BF1056)</f>
        <v>0</v>
      </c>
      <c r="BG1736">
        <f>IF(ISNA(BH1736),NA(),BG1056)</f>
        <v>0</v>
      </c>
      <c r="BH1736">
        <f>IF(OR(BH1056="",AND(BH1056=BH1055,BH1056=BH1057)),NA(), BH1056)</f>
        <v>0</v>
      </c>
      <c r="BI1736">
        <f>IF(ISNA(BJ1736),NA(),BI1056)</f>
        <v>0</v>
      </c>
      <c r="BJ1736">
        <f>IF(OR(BJ1056="",AND(BJ1056=BJ1055,BJ1056=BJ1057)),NA(), BJ1056)</f>
        <v>0</v>
      </c>
      <c r="BK1736">
        <f>IF(ISNA(BL1736),NA(),BK1056)</f>
        <v>0</v>
      </c>
      <c r="BL1736">
        <f>IF(OR(BL1056="",AND(BL1056=BL1055,BL1056=BL1057)),NA(), BL1056)</f>
        <v>0</v>
      </c>
      <c r="BM1736">
        <f>IF(ISNA(BN1736),NA(),BM1056)</f>
        <v>0</v>
      </c>
      <c r="BN1736">
        <f>IF(OR(BN1056="",AND(BN1056=BN1055,BN1056=BN1057)),NA(), BN1056)</f>
        <v>0</v>
      </c>
      <c r="BO1736">
        <f>IF(ISNA(BP1736),NA(),BO1056)</f>
        <v>0</v>
      </c>
      <c r="BP1736">
        <f>IF(OR(BP1056="",AND(BP1056=BP1055,BP1056=BP1057)),NA(), BP1056)</f>
        <v>0</v>
      </c>
      <c r="BQ1736">
        <f>IF(ISNA(BR1736),NA(),BQ1056)</f>
        <v>0</v>
      </c>
      <c r="BR1736">
        <f>IF(OR(BR1056="",AND(BR1056=BR1055,BR1056=BR1057)),NA(), BR1056)</f>
        <v>0</v>
      </c>
    </row>
    <row r="1737" spans="5:70">
      <c r="E1737">
        <f>IF(ISNA(F1737),NA(),E1057)</f>
        <v>0</v>
      </c>
      <c r="F1737">
        <f>IF(OR(F1057="",AND(F1057=F1056,F1057=F1058)),NA(), F1057)</f>
        <v>0</v>
      </c>
      <c r="G1737">
        <f>IF(ISNA(H1737),NA(),G1057)</f>
        <v>0</v>
      </c>
      <c r="H1737">
        <f>IF(OR(H1057="",AND(H1057=H1056,H1057=H1058)),NA(), H1057)</f>
        <v>0</v>
      </c>
      <c r="I1737">
        <f>IF(ISNA(J1737),NA(),I1057)</f>
        <v>0</v>
      </c>
      <c r="J1737">
        <f>IF(OR(J1057="",AND(J1057=J1056,J1057=J1058)),NA(), J1057)</f>
        <v>0</v>
      </c>
      <c r="K1737">
        <f>IF(ISNA(L1737),NA(),K1057)</f>
        <v>0</v>
      </c>
      <c r="L1737">
        <f>IF(OR(L1057="",AND(L1057=L1056,L1057=L1058)),NA(), L1057)</f>
        <v>0</v>
      </c>
      <c r="M1737">
        <f>IF(ISNA(N1737),NA(),M1057)</f>
        <v>0</v>
      </c>
      <c r="N1737">
        <f>IF(OR(N1057="",AND(N1057=N1056,N1057=N1058)),NA(), N1057)</f>
        <v>0</v>
      </c>
      <c r="O1737">
        <f>IF(ISNA(P1737),NA(),O1057)</f>
        <v>0</v>
      </c>
      <c r="P1737">
        <f>IF(OR(P1057="",AND(P1057=P1056,P1057=P1058)),NA(), P1057)</f>
        <v>0</v>
      </c>
      <c r="Q1737">
        <f>IF(ISNA(R1737),NA(),Q1057)</f>
        <v>0</v>
      </c>
      <c r="R1737">
        <f>IF(OR(R1057="",AND(R1057=R1056,R1057=R1058)),NA(), R1057)</f>
        <v>0</v>
      </c>
      <c r="S1737">
        <f>IF(ISNA(T1737),NA(),S1057)</f>
        <v>0</v>
      </c>
      <c r="T1737">
        <f>IF(OR(T1057="",AND(T1057=T1056,T1057=T1058)),NA(), T1057)</f>
        <v>0</v>
      </c>
      <c r="U1737">
        <f>IF(ISNA(V1737),NA(),U1057)</f>
        <v>0</v>
      </c>
      <c r="V1737">
        <f>IF(OR(V1057="",AND(V1057=V1056,V1057=V1058)),NA(), V1057)</f>
        <v>0</v>
      </c>
      <c r="W1737">
        <f>IF(ISNA(X1737),NA(),W1057)</f>
        <v>0</v>
      </c>
      <c r="X1737">
        <f>IF(OR(X1057="",AND(X1057=X1056,X1057=X1058)),NA(), X1057)</f>
        <v>0</v>
      </c>
      <c r="Y1737">
        <f>IF(ISNA(Z1737),NA(),Y1057)</f>
        <v>0</v>
      </c>
      <c r="Z1737">
        <f>IF(OR(Z1057="",AND(Z1057=Z1056,Z1057=Z1058)),NA(), Z1057)</f>
        <v>0</v>
      </c>
      <c r="AA1737">
        <f>IF(ISNA(AB1737),NA(),AA1057)</f>
        <v>0</v>
      </c>
      <c r="AB1737">
        <f>IF(OR(AB1057="",AND(AB1057=AB1056,AB1057=AB1058)),NA(), AB1057)</f>
        <v>0</v>
      </c>
      <c r="AC1737">
        <f>IF(ISNA(AD1737),NA(),AC1057)</f>
        <v>0</v>
      </c>
      <c r="AD1737">
        <f>IF(OR(AD1057="",AND(AD1057=AD1056,AD1057=AD1058)),NA(), AD1057)</f>
        <v>0</v>
      </c>
      <c r="AE1737">
        <f>IF(ISNA(AF1737),NA(),AE1057)</f>
        <v>0</v>
      </c>
      <c r="AF1737">
        <f>IF(OR(AF1057="",AND(AF1057=AF1056,AF1057=AF1058)),NA(), AF1057)</f>
        <v>0</v>
      </c>
      <c r="AG1737">
        <f>IF(ISNA(AH1737),NA(),AG1057)</f>
        <v>0</v>
      </c>
      <c r="AH1737">
        <f>IF(OR(AH1057="",AND(AH1057=AH1056,AH1057=AH1058)),NA(), AH1057)</f>
        <v>0</v>
      </c>
      <c r="AI1737">
        <f>IF(ISNA(AJ1737),NA(),AI1057)</f>
        <v>0</v>
      </c>
      <c r="AJ1737">
        <f>IF(OR(AJ1057="",AND(AJ1057=AJ1056,AJ1057=AJ1058)),NA(), AJ1057)</f>
        <v>0</v>
      </c>
      <c r="AM1737">
        <f>IF(ISNA(AN1737),NA(),AM1057)</f>
        <v>0</v>
      </c>
      <c r="AN1737">
        <f>IF(OR(AN1057="",AND(AN1057=AN1056,AN1057=AN1058)),NA(), AN1057)</f>
        <v>0</v>
      </c>
      <c r="AO1737">
        <f>IF(ISNA(AP1737),NA(),AO1057)</f>
        <v>0</v>
      </c>
      <c r="AP1737">
        <f>IF(OR(AP1057="",AND(AP1057=AP1056,AP1057=AP1058)),NA(), AP1057)</f>
        <v>0</v>
      </c>
      <c r="AQ1737">
        <f>IF(ISNA(AR1737),NA(),AQ1057)</f>
        <v>0</v>
      </c>
      <c r="AR1737">
        <f>IF(OR(AR1057="",AND(AR1057=AR1056,AR1057=AR1058)),NA(), AR1057)</f>
        <v>0</v>
      </c>
      <c r="AS1737">
        <f>IF(ISNA(AT1737),NA(),AS1057)</f>
        <v>0</v>
      </c>
      <c r="AT1737">
        <f>IF(OR(AT1057="",AND(AT1057=AT1056,AT1057=AT1058)),NA(), AT1057)</f>
        <v>0</v>
      </c>
      <c r="AU1737">
        <f>IF(ISNA(AV1737),NA(),AU1057)</f>
        <v>0</v>
      </c>
      <c r="AV1737">
        <f>IF(OR(AV1057="",AND(AV1057=AV1056,AV1057=AV1058)),NA(), AV1057)</f>
        <v>0</v>
      </c>
      <c r="AW1737">
        <f>IF(ISNA(AX1737),NA(),AW1057)</f>
        <v>0</v>
      </c>
      <c r="AX1737">
        <f>IF(OR(AX1057="",AND(AX1057=AX1056,AX1057=AX1058)),NA(), AX1057)</f>
        <v>0</v>
      </c>
      <c r="AY1737">
        <f>IF(ISNA(AZ1737),NA(),AY1057)</f>
        <v>0</v>
      </c>
      <c r="AZ1737">
        <f>IF(OR(AZ1057="",AND(AZ1057=AZ1056,AZ1057=AZ1058)),NA(), AZ1057)</f>
        <v>0</v>
      </c>
      <c r="BA1737">
        <f>IF(ISNA(BB1737),NA(),BA1057)</f>
        <v>0</v>
      </c>
      <c r="BB1737">
        <f>IF(OR(BB1057="",AND(BB1057=BB1056,BB1057=BB1058)),NA(), BB1057)</f>
        <v>0</v>
      </c>
      <c r="BC1737">
        <f>IF(ISNA(BD1737),NA(),BC1057)</f>
        <v>0</v>
      </c>
      <c r="BD1737">
        <f>IF(OR(BD1057="",AND(BD1057=BD1056,BD1057=BD1058)),NA(), BD1057)</f>
        <v>0</v>
      </c>
      <c r="BE1737">
        <f>IF(ISNA(BF1737),NA(),BE1057)</f>
        <v>0</v>
      </c>
      <c r="BF1737">
        <f>IF(OR(BF1057="",AND(BF1057=BF1056,BF1057=BF1058)),NA(), BF1057)</f>
        <v>0</v>
      </c>
      <c r="BG1737">
        <f>IF(ISNA(BH1737),NA(),BG1057)</f>
        <v>0</v>
      </c>
      <c r="BH1737">
        <f>IF(OR(BH1057="",AND(BH1057=BH1056,BH1057=BH1058)),NA(), BH1057)</f>
        <v>0</v>
      </c>
      <c r="BI1737">
        <f>IF(ISNA(BJ1737),NA(),BI1057)</f>
        <v>0</v>
      </c>
      <c r="BJ1737">
        <f>IF(OR(BJ1057="",AND(BJ1057=BJ1056,BJ1057=BJ1058)),NA(), BJ1057)</f>
        <v>0</v>
      </c>
      <c r="BK1737">
        <f>IF(ISNA(BL1737),NA(),BK1057)</f>
        <v>0</v>
      </c>
      <c r="BL1737">
        <f>IF(OR(BL1057="",AND(BL1057=BL1056,BL1057=BL1058)),NA(), BL1057)</f>
        <v>0</v>
      </c>
      <c r="BM1737">
        <f>IF(ISNA(BN1737),NA(),BM1057)</f>
        <v>0</v>
      </c>
      <c r="BN1737">
        <f>IF(OR(BN1057="",AND(BN1057=BN1056,BN1057=BN1058)),NA(), BN1057)</f>
        <v>0</v>
      </c>
      <c r="BO1737">
        <f>IF(ISNA(BP1737),NA(),BO1057)</f>
        <v>0</v>
      </c>
      <c r="BP1737">
        <f>IF(OR(BP1057="",AND(BP1057=BP1056,BP1057=BP1058)),NA(), BP1057)</f>
        <v>0</v>
      </c>
      <c r="BQ1737">
        <f>IF(ISNA(BR1737),NA(),BQ1057)</f>
        <v>0</v>
      </c>
      <c r="BR1737">
        <f>IF(OR(BR1057="",AND(BR1057=BR1056,BR1057=BR1058)),NA(), BR1057)</f>
        <v>0</v>
      </c>
    </row>
    <row r="1738" spans="5:70">
      <c r="E1738">
        <f>IF(ISNA(F1738),NA(),E1058)</f>
        <v>0</v>
      </c>
      <c r="F1738">
        <f>IF(OR(F1058="",AND(F1058=F1057,F1058=F1059)),NA(), F1058)</f>
        <v>0</v>
      </c>
      <c r="G1738">
        <f>IF(ISNA(H1738),NA(),G1058)</f>
        <v>0</v>
      </c>
      <c r="H1738">
        <f>IF(OR(H1058="",AND(H1058=H1057,H1058=H1059)),NA(), H1058)</f>
        <v>0</v>
      </c>
      <c r="I1738">
        <f>IF(ISNA(J1738),NA(),I1058)</f>
        <v>0</v>
      </c>
      <c r="J1738">
        <f>IF(OR(J1058="",AND(J1058=J1057,J1058=J1059)),NA(), J1058)</f>
        <v>0</v>
      </c>
      <c r="K1738">
        <f>IF(ISNA(L1738),NA(),K1058)</f>
        <v>0</v>
      </c>
      <c r="L1738">
        <f>IF(OR(L1058="",AND(L1058=L1057,L1058=L1059)),NA(), L1058)</f>
        <v>0</v>
      </c>
      <c r="M1738">
        <f>IF(ISNA(N1738),NA(),M1058)</f>
        <v>0</v>
      </c>
      <c r="N1738">
        <f>IF(OR(N1058="",AND(N1058=N1057,N1058=N1059)),NA(), N1058)</f>
        <v>0</v>
      </c>
      <c r="O1738">
        <f>IF(ISNA(P1738),NA(),O1058)</f>
        <v>0</v>
      </c>
      <c r="P1738">
        <f>IF(OR(P1058="",AND(P1058=P1057,P1058=P1059)),NA(), P1058)</f>
        <v>0</v>
      </c>
      <c r="Q1738">
        <f>IF(ISNA(R1738),NA(),Q1058)</f>
        <v>0</v>
      </c>
      <c r="R1738">
        <f>IF(OR(R1058="",AND(R1058=R1057,R1058=R1059)),NA(), R1058)</f>
        <v>0</v>
      </c>
      <c r="S1738">
        <f>IF(ISNA(T1738),NA(),S1058)</f>
        <v>0</v>
      </c>
      <c r="T1738">
        <f>IF(OR(T1058="",AND(T1058=T1057,T1058=T1059)),NA(), T1058)</f>
        <v>0</v>
      </c>
      <c r="U1738">
        <f>IF(ISNA(V1738),NA(),U1058)</f>
        <v>0</v>
      </c>
      <c r="V1738">
        <f>IF(OR(V1058="",AND(V1058=V1057,V1058=V1059)),NA(), V1058)</f>
        <v>0</v>
      </c>
      <c r="W1738">
        <f>IF(ISNA(X1738),NA(),W1058)</f>
        <v>0</v>
      </c>
      <c r="X1738">
        <f>IF(OR(X1058="",AND(X1058=X1057,X1058=X1059)),NA(), X1058)</f>
        <v>0</v>
      </c>
      <c r="Y1738">
        <f>IF(ISNA(Z1738),NA(),Y1058)</f>
        <v>0</v>
      </c>
      <c r="Z1738">
        <f>IF(OR(Z1058="",AND(Z1058=Z1057,Z1058=Z1059)),NA(), Z1058)</f>
        <v>0</v>
      </c>
      <c r="AA1738">
        <f>IF(ISNA(AB1738),NA(),AA1058)</f>
        <v>0</v>
      </c>
      <c r="AB1738">
        <f>IF(OR(AB1058="",AND(AB1058=AB1057,AB1058=AB1059)),NA(), AB1058)</f>
        <v>0</v>
      </c>
      <c r="AC1738">
        <f>IF(ISNA(AD1738),NA(),AC1058)</f>
        <v>0</v>
      </c>
      <c r="AD1738">
        <f>IF(OR(AD1058="",AND(AD1058=AD1057,AD1058=AD1059)),NA(), AD1058)</f>
        <v>0</v>
      </c>
      <c r="AE1738">
        <f>IF(ISNA(AF1738),NA(),AE1058)</f>
        <v>0</v>
      </c>
      <c r="AF1738">
        <f>IF(OR(AF1058="",AND(AF1058=AF1057,AF1058=AF1059)),NA(), AF1058)</f>
        <v>0</v>
      </c>
      <c r="AG1738">
        <f>IF(ISNA(AH1738),NA(),AG1058)</f>
        <v>0</v>
      </c>
      <c r="AH1738">
        <f>IF(OR(AH1058="",AND(AH1058=AH1057,AH1058=AH1059)),NA(), AH1058)</f>
        <v>0</v>
      </c>
      <c r="AI1738">
        <f>IF(ISNA(AJ1738),NA(),AI1058)</f>
        <v>0</v>
      </c>
      <c r="AJ1738">
        <f>IF(OR(AJ1058="",AND(AJ1058=AJ1057,AJ1058=AJ1059)),NA(), AJ1058)</f>
        <v>0</v>
      </c>
      <c r="AM1738">
        <f>IF(ISNA(AN1738),NA(),AM1058)</f>
        <v>0</v>
      </c>
      <c r="AN1738">
        <f>IF(OR(AN1058="",AND(AN1058=AN1057,AN1058=AN1059)),NA(), AN1058)</f>
        <v>0</v>
      </c>
      <c r="AO1738">
        <f>IF(ISNA(AP1738),NA(),AO1058)</f>
        <v>0</v>
      </c>
      <c r="AP1738">
        <f>IF(OR(AP1058="",AND(AP1058=AP1057,AP1058=AP1059)),NA(), AP1058)</f>
        <v>0</v>
      </c>
      <c r="AQ1738">
        <f>IF(ISNA(AR1738),NA(),AQ1058)</f>
        <v>0</v>
      </c>
      <c r="AR1738">
        <f>IF(OR(AR1058="",AND(AR1058=AR1057,AR1058=AR1059)),NA(), AR1058)</f>
        <v>0</v>
      </c>
      <c r="AS1738">
        <f>IF(ISNA(AT1738),NA(),AS1058)</f>
        <v>0</v>
      </c>
      <c r="AT1738">
        <f>IF(OR(AT1058="",AND(AT1058=AT1057,AT1058=AT1059)),NA(), AT1058)</f>
        <v>0</v>
      </c>
      <c r="AU1738">
        <f>IF(ISNA(AV1738),NA(),AU1058)</f>
        <v>0</v>
      </c>
      <c r="AV1738">
        <f>IF(OR(AV1058="",AND(AV1058=AV1057,AV1058=AV1059)),NA(), AV1058)</f>
        <v>0</v>
      </c>
      <c r="AW1738">
        <f>IF(ISNA(AX1738),NA(),AW1058)</f>
        <v>0</v>
      </c>
      <c r="AX1738">
        <f>IF(OR(AX1058="",AND(AX1058=AX1057,AX1058=AX1059)),NA(), AX1058)</f>
        <v>0</v>
      </c>
      <c r="AY1738">
        <f>IF(ISNA(AZ1738),NA(),AY1058)</f>
        <v>0</v>
      </c>
      <c r="AZ1738">
        <f>IF(OR(AZ1058="",AND(AZ1058=AZ1057,AZ1058=AZ1059)),NA(), AZ1058)</f>
        <v>0</v>
      </c>
      <c r="BA1738">
        <f>IF(ISNA(BB1738),NA(),BA1058)</f>
        <v>0</v>
      </c>
      <c r="BB1738">
        <f>IF(OR(BB1058="",AND(BB1058=BB1057,BB1058=BB1059)),NA(), BB1058)</f>
        <v>0</v>
      </c>
      <c r="BC1738">
        <f>IF(ISNA(BD1738),NA(),BC1058)</f>
        <v>0</v>
      </c>
      <c r="BD1738">
        <f>IF(OR(BD1058="",AND(BD1058=BD1057,BD1058=BD1059)),NA(), BD1058)</f>
        <v>0</v>
      </c>
      <c r="BE1738">
        <f>IF(ISNA(BF1738),NA(),BE1058)</f>
        <v>0</v>
      </c>
      <c r="BF1738">
        <f>IF(OR(BF1058="",AND(BF1058=BF1057,BF1058=BF1059)),NA(), BF1058)</f>
        <v>0</v>
      </c>
      <c r="BG1738">
        <f>IF(ISNA(BH1738),NA(),BG1058)</f>
        <v>0</v>
      </c>
      <c r="BH1738">
        <f>IF(OR(BH1058="",AND(BH1058=BH1057,BH1058=BH1059)),NA(), BH1058)</f>
        <v>0</v>
      </c>
      <c r="BI1738">
        <f>IF(ISNA(BJ1738),NA(),BI1058)</f>
        <v>0</v>
      </c>
      <c r="BJ1738">
        <f>IF(OR(BJ1058="",AND(BJ1058=BJ1057,BJ1058=BJ1059)),NA(), BJ1058)</f>
        <v>0</v>
      </c>
      <c r="BK1738">
        <f>IF(ISNA(BL1738),NA(),BK1058)</f>
        <v>0</v>
      </c>
      <c r="BL1738">
        <f>IF(OR(BL1058="",AND(BL1058=BL1057,BL1058=BL1059)),NA(), BL1058)</f>
        <v>0</v>
      </c>
      <c r="BM1738">
        <f>IF(ISNA(BN1738),NA(),BM1058)</f>
        <v>0</v>
      </c>
      <c r="BN1738">
        <f>IF(OR(BN1058="",AND(BN1058=BN1057,BN1058=BN1059)),NA(), BN1058)</f>
        <v>0</v>
      </c>
      <c r="BO1738">
        <f>IF(ISNA(BP1738),NA(),BO1058)</f>
        <v>0</v>
      </c>
      <c r="BP1738">
        <f>IF(OR(BP1058="",AND(BP1058=BP1057,BP1058=BP1059)),NA(), BP1058)</f>
        <v>0</v>
      </c>
      <c r="BQ1738">
        <f>IF(ISNA(BR1738),NA(),BQ1058)</f>
        <v>0</v>
      </c>
      <c r="BR1738">
        <f>IF(OR(BR1058="",AND(BR1058=BR1057,BR1058=BR1059)),NA(), BR1058)</f>
        <v>0</v>
      </c>
    </row>
    <row r="1739" spans="5:70">
      <c r="E1739">
        <f>IF(ISNA(F1739),NA(),E1059)</f>
        <v>0</v>
      </c>
      <c r="F1739">
        <f>IF(OR(F1059="",AND(F1059=F1058,F1059=F1060)),NA(), F1059)</f>
        <v>0</v>
      </c>
      <c r="G1739">
        <f>IF(ISNA(H1739),NA(),G1059)</f>
        <v>0</v>
      </c>
      <c r="H1739">
        <f>IF(OR(H1059="",AND(H1059=H1058,H1059=H1060)),NA(), H1059)</f>
        <v>0</v>
      </c>
      <c r="I1739">
        <f>IF(ISNA(J1739),NA(),I1059)</f>
        <v>0</v>
      </c>
      <c r="J1739">
        <f>IF(OR(J1059="",AND(J1059=J1058,J1059=J1060)),NA(), J1059)</f>
        <v>0</v>
      </c>
      <c r="K1739">
        <f>IF(ISNA(L1739),NA(),K1059)</f>
        <v>0</v>
      </c>
      <c r="L1739">
        <f>IF(OR(L1059="",AND(L1059=L1058,L1059=L1060)),NA(), L1059)</f>
        <v>0</v>
      </c>
      <c r="M1739">
        <f>IF(ISNA(N1739),NA(),M1059)</f>
        <v>0</v>
      </c>
      <c r="N1739">
        <f>IF(OR(N1059="",AND(N1059=N1058,N1059=N1060)),NA(), N1059)</f>
        <v>0</v>
      </c>
      <c r="O1739">
        <f>IF(ISNA(P1739),NA(),O1059)</f>
        <v>0</v>
      </c>
      <c r="P1739">
        <f>IF(OR(P1059="",AND(P1059=P1058,P1059=P1060)),NA(), P1059)</f>
        <v>0</v>
      </c>
      <c r="Q1739">
        <f>IF(ISNA(R1739),NA(),Q1059)</f>
        <v>0</v>
      </c>
      <c r="R1739">
        <f>IF(OR(R1059="",AND(R1059=R1058,R1059=R1060)),NA(), R1059)</f>
        <v>0</v>
      </c>
      <c r="S1739">
        <f>IF(ISNA(T1739),NA(),S1059)</f>
        <v>0</v>
      </c>
      <c r="T1739">
        <f>IF(OR(T1059="",AND(T1059=T1058,T1059=T1060)),NA(), T1059)</f>
        <v>0</v>
      </c>
      <c r="U1739">
        <f>IF(ISNA(V1739),NA(),U1059)</f>
        <v>0</v>
      </c>
      <c r="V1739">
        <f>IF(OR(V1059="",AND(V1059=V1058,V1059=V1060)),NA(), V1059)</f>
        <v>0</v>
      </c>
      <c r="W1739">
        <f>IF(ISNA(X1739),NA(),W1059)</f>
        <v>0</v>
      </c>
      <c r="X1739">
        <f>IF(OR(X1059="",AND(X1059=X1058,X1059=X1060)),NA(), X1059)</f>
        <v>0</v>
      </c>
      <c r="Y1739">
        <f>IF(ISNA(Z1739),NA(),Y1059)</f>
        <v>0</v>
      </c>
      <c r="Z1739">
        <f>IF(OR(Z1059="",AND(Z1059=Z1058,Z1059=Z1060)),NA(), Z1059)</f>
        <v>0</v>
      </c>
      <c r="AA1739">
        <f>IF(ISNA(AB1739),NA(),AA1059)</f>
        <v>0</v>
      </c>
      <c r="AB1739">
        <f>IF(OR(AB1059="",AND(AB1059=AB1058,AB1059=AB1060)),NA(), AB1059)</f>
        <v>0</v>
      </c>
      <c r="AC1739">
        <f>IF(ISNA(AD1739),NA(),AC1059)</f>
        <v>0</v>
      </c>
      <c r="AD1739">
        <f>IF(OR(AD1059="",AND(AD1059=AD1058,AD1059=AD1060)),NA(), AD1059)</f>
        <v>0</v>
      </c>
      <c r="AE1739">
        <f>IF(ISNA(AF1739),NA(),AE1059)</f>
        <v>0</v>
      </c>
      <c r="AF1739">
        <f>IF(OR(AF1059="",AND(AF1059=AF1058,AF1059=AF1060)),NA(), AF1059)</f>
        <v>0</v>
      </c>
      <c r="AG1739">
        <f>IF(ISNA(AH1739),NA(),AG1059)</f>
        <v>0</v>
      </c>
      <c r="AH1739">
        <f>IF(OR(AH1059="",AND(AH1059=AH1058,AH1059=AH1060)),NA(), AH1059)</f>
        <v>0</v>
      </c>
      <c r="AI1739">
        <f>IF(ISNA(AJ1739),NA(),AI1059)</f>
        <v>0</v>
      </c>
      <c r="AJ1739">
        <f>IF(OR(AJ1059="",AND(AJ1059=AJ1058,AJ1059=AJ1060)),NA(), AJ1059)</f>
        <v>0</v>
      </c>
      <c r="AM1739">
        <f>IF(ISNA(AN1739),NA(),AM1059)</f>
        <v>0</v>
      </c>
      <c r="AN1739">
        <f>IF(OR(AN1059="",AND(AN1059=AN1058,AN1059=AN1060)),NA(), AN1059)</f>
        <v>0</v>
      </c>
      <c r="AO1739">
        <f>IF(ISNA(AP1739),NA(),AO1059)</f>
        <v>0</v>
      </c>
      <c r="AP1739">
        <f>IF(OR(AP1059="",AND(AP1059=AP1058,AP1059=AP1060)),NA(), AP1059)</f>
        <v>0</v>
      </c>
      <c r="AQ1739">
        <f>IF(ISNA(AR1739),NA(),AQ1059)</f>
        <v>0</v>
      </c>
      <c r="AR1739">
        <f>IF(OR(AR1059="",AND(AR1059=AR1058,AR1059=AR1060)),NA(), AR1059)</f>
        <v>0</v>
      </c>
      <c r="AS1739">
        <f>IF(ISNA(AT1739),NA(),AS1059)</f>
        <v>0</v>
      </c>
      <c r="AT1739">
        <f>IF(OR(AT1059="",AND(AT1059=AT1058,AT1059=AT1060)),NA(), AT1059)</f>
        <v>0</v>
      </c>
      <c r="AU1739">
        <f>IF(ISNA(AV1739),NA(),AU1059)</f>
        <v>0</v>
      </c>
      <c r="AV1739">
        <f>IF(OR(AV1059="",AND(AV1059=AV1058,AV1059=AV1060)),NA(), AV1059)</f>
        <v>0</v>
      </c>
      <c r="AW1739">
        <f>IF(ISNA(AX1739),NA(),AW1059)</f>
        <v>0</v>
      </c>
      <c r="AX1739">
        <f>IF(OR(AX1059="",AND(AX1059=AX1058,AX1059=AX1060)),NA(), AX1059)</f>
        <v>0</v>
      </c>
      <c r="AY1739">
        <f>IF(ISNA(AZ1739),NA(),AY1059)</f>
        <v>0</v>
      </c>
      <c r="AZ1739">
        <f>IF(OR(AZ1059="",AND(AZ1059=AZ1058,AZ1059=AZ1060)),NA(), AZ1059)</f>
        <v>0</v>
      </c>
      <c r="BA1739">
        <f>IF(ISNA(BB1739),NA(),BA1059)</f>
        <v>0</v>
      </c>
      <c r="BB1739">
        <f>IF(OR(BB1059="",AND(BB1059=BB1058,BB1059=BB1060)),NA(), BB1059)</f>
        <v>0</v>
      </c>
      <c r="BC1739">
        <f>IF(ISNA(BD1739),NA(),BC1059)</f>
        <v>0</v>
      </c>
      <c r="BD1739">
        <f>IF(OR(BD1059="",AND(BD1059=BD1058,BD1059=BD1060)),NA(), BD1059)</f>
        <v>0</v>
      </c>
      <c r="BE1739">
        <f>IF(ISNA(BF1739),NA(),BE1059)</f>
        <v>0</v>
      </c>
      <c r="BF1739">
        <f>IF(OR(BF1059="",AND(BF1059=BF1058,BF1059=BF1060)),NA(), BF1059)</f>
        <v>0</v>
      </c>
      <c r="BG1739">
        <f>IF(ISNA(BH1739),NA(),BG1059)</f>
        <v>0</v>
      </c>
      <c r="BH1739">
        <f>IF(OR(BH1059="",AND(BH1059=BH1058,BH1059=BH1060)),NA(), BH1059)</f>
        <v>0</v>
      </c>
      <c r="BI1739">
        <f>IF(ISNA(BJ1739),NA(),BI1059)</f>
        <v>0</v>
      </c>
      <c r="BJ1739">
        <f>IF(OR(BJ1059="",AND(BJ1059=BJ1058,BJ1059=BJ1060)),NA(), BJ1059)</f>
        <v>0</v>
      </c>
      <c r="BK1739">
        <f>IF(ISNA(BL1739),NA(),BK1059)</f>
        <v>0</v>
      </c>
      <c r="BL1739">
        <f>IF(OR(BL1059="",AND(BL1059=BL1058,BL1059=BL1060)),NA(), BL1059)</f>
        <v>0</v>
      </c>
      <c r="BM1739">
        <f>IF(ISNA(BN1739),NA(),BM1059)</f>
        <v>0</v>
      </c>
      <c r="BN1739">
        <f>IF(OR(BN1059="",AND(BN1059=BN1058,BN1059=BN1060)),NA(), BN1059)</f>
        <v>0</v>
      </c>
      <c r="BO1739">
        <f>IF(ISNA(BP1739),NA(),BO1059)</f>
        <v>0</v>
      </c>
      <c r="BP1739">
        <f>IF(OR(BP1059="",AND(BP1059=BP1058,BP1059=BP1060)),NA(), BP1059)</f>
        <v>0</v>
      </c>
      <c r="BQ1739">
        <f>IF(ISNA(BR1739),NA(),BQ1059)</f>
        <v>0</v>
      </c>
      <c r="BR1739">
        <f>IF(OR(BR1059="",AND(BR1059=BR1058,BR1059=BR1060)),NA(), BR1059)</f>
        <v>0</v>
      </c>
    </row>
    <row r="1740" spans="5:70">
      <c r="E1740">
        <f>IF(ISNA(F1740),NA(),E1060)</f>
        <v>0</v>
      </c>
      <c r="F1740">
        <f>IF(OR(F1060="",AND(F1060=F1059,F1060=F1061)),NA(), F1060)</f>
        <v>0</v>
      </c>
      <c r="G1740">
        <f>IF(ISNA(H1740),NA(),G1060)</f>
        <v>0</v>
      </c>
      <c r="H1740">
        <f>IF(OR(H1060="",AND(H1060=H1059,H1060=H1061)),NA(), H1060)</f>
        <v>0</v>
      </c>
      <c r="I1740">
        <f>IF(ISNA(J1740),NA(),I1060)</f>
        <v>0</v>
      </c>
      <c r="J1740">
        <f>IF(OR(J1060="",AND(J1060=J1059,J1060=J1061)),NA(), J1060)</f>
        <v>0</v>
      </c>
      <c r="K1740">
        <f>IF(ISNA(L1740),NA(),K1060)</f>
        <v>0</v>
      </c>
      <c r="L1740">
        <f>IF(OR(L1060="",AND(L1060=L1059,L1060=L1061)),NA(), L1060)</f>
        <v>0</v>
      </c>
      <c r="M1740">
        <f>IF(ISNA(N1740),NA(),M1060)</f>
        <v>0</v>
      </c>
      <c r="N1740">
        <f>IF(OR(N1060="",AND(N1060=N1059,N1060=N1061)),NA(), N1060)</f>
        <v>0</v>
      </c>
      <c r="O1740">
        <f>IF(ISNA(P1740),NA(),O1060)</f>
        <v>0</v>
      </c>
      <c r="P1740">
        <f>IF(OR(P1060="",AND(P1060=P1059,P1060=P1061)),NA(), P1060)</f>
        <v>0</v>
      </c>
      <c r="Q1740">
        <f>IF(ISNA(R1740),NA(),Q1060)</f>
        <v>0</v>
      </c>
      <c r="R1740">
        <f>IF(OR(R1060="",AND(R1060=R1059,R1060=R1061)),NA(), R1060)</f>
        <v>0</v>
      </c>
      <c r="S1740">
        <f>IF(ISNA(T1740),NA(),S1060)</f>
        <v>0</v>
      </c>
      <c r="T1740">
        <f>IF(OR(T1060="",AND(T1060=T1059,T1060=T1061)),NA(), T1060)</f>
        <v>0</v>
      </c>
      <c r="U1740">
        <f>IF(ISNA(V1740),NA(),U1060)</f>
        <v>0</v>
      </c>
      <c r="V1740">
        <f>IF(OR(V1060="",AND(V1060=V1059,V1060=V1061)),NA(), V1060)</f>
        <v>0</v>
      </c>
      <c r="W1740">
        <f>IF(ISNA(X1740),NA(),W1060)</f>
        <v>0</v>
      </c>
      <c r="X1740">
        <f>IF(OR(X1060="",AND(X1060=X1059,X1060=X1061)),NA(), X1060)</f>
        <v>0</v>
      </c>
      <c r="Y1740">
        <f>IF(ISNA(Z1740),NA(),Y1060)</f>
        <v>0</v>
      </c>
      <c r="Z1740">
        <f>IF(OR(Z1060="",AND(Z1060=Z1059,Z1060=Z1061)),NA(), Z1060)</f>
        <v>0</v>
      </c>
      <c r="AA1740">
        <f>IF(ISNA(AB1740),NA(),AA1060)</f>
        <v>0</v>
      </c>
      <c r="AB1740">
        <f>IF(OR(AB1060="",AND(AB1060=AB1059,AB1060=AB1061)),NA(), AB1060)</f>
        <v>0</v>
      </c>
      <c r="AC1740">
        <f>IF(ISNA(AD1740),NA(),AC1060)</f>
        <v>0</v>
      </c>
      <c r="AD1740">
        <f>IF(OR(AD1060="",AND(AD1060=AD1059,AD1060=AD1061)),NA(), AD1060)</f>
        <v>0</v>
      </c>
      <c r="AE1740">
        <f>IF(ISNA(AF1740),NA(),AE1060)</f>
        <v>0</v>
      </c>
      <c r="AF1740">
        <f>IF(OR(AF1060="",AND(AF1060=AF1059,AF1060=AF1061)),NA(), AF1060)</f>
        <v>0</v>
      </c>
      <c r="AG1740">
        <f>IF(ISNA(AH1740),NA(),AG1060)</f>
        <v>0</v>
      </c>
      <c r="AH1740">
        <f>IF(OR(AH1060="",AND(AH1060=AH1059,AH1060=AH1061)),NA(), AH1060)</f>
        <v>0</v>
      </c>
      <c r="AI1740">
        <f>IF(ISNA(AJ1740),NA(),AI1060)</f>
        <v>0</v>
      </c>
      <c r="AJ1740">
        <f>IF(OR(AJ1060="",AND(AJ1060=AJ1059,AJ1060=AJ1061)),NA(), AJ1060)</f>
        <v>0</v>
      </c>
      <c r="AM1740">
        <f>IF(ISNA(AN1740),NA(),AM1060)</f>
        <v>0</v>
      </c>
      <c r="AN1740">
        <f>IF(OR(AN1060="",AND(AN1060=AN1059,AN1060=AN1061)),NA(), AN1060)</f>
        <v>0</v>
      </c>
      <c r="AO1740">
        <f>IF(ISNA(AP1740),NA(),AO1060)</f>
        <v>0</v>
      </c>
      <c r="AP1740">
        <f>IF(OR(AP1060="",AND(AP1060=AP1059,AP1060=AP1061)),NA(), AP1060)</f>
        <v>0</v>
      </c>
      <c r="AQ1740">
        <f>IF(ISNA(AR1740),NA(),AQ1060)</f>
        <v>0</v>
      </c>
      <c r="AR1740">
        <f>IF(OR(AR1060="",AND(AR1060=AR1059,AR1060=AR1061)),NA(), AR1060)</f>
        <v>0</v>
      </c>
      <c r="AS1740">
        <f>IF(ISNA(AT1740),NA(),AS1060)</f>
        <v>0</v>
      </c>
      <c r="AT1740">
        <f>IF(OR(AT1060="",AND(AT1060=AT1059,AT1060=AT1061)),NA(), AT1060)</f>
        <v>0</v>
      </c>
      <c r="AU1740">
        <f>IF(ISNA(AV1740),NA(),AU1060)</f>
        <v>0</v>
      </c>
      <c r="AV1740">
        <f>IF(OR(AV1060="",AND(AV1060=AV1059,AV1060=AV1061)),NA(), AV1060)</f>
        <v>0</v>
      </c>
      <c r="AW1740">
        <f>IF(ISNA(AX1740),NA(),AW1060)</f>
        <v>0</v>
      </c>
      <c r="AX1740">
        <f>IF(OR(AX1060="",AND(AX1060=AX1059,AX1060=AX1061)),NA(), AX1060)</f>
        <v>0</v>
      </c>
      <c r="AY1740">
        <f>IF(ISNA(AZ1740),NA(),AY1060)</f>
        <v>0</v>
      </c>
      <c r="AZ1740">
        <f>IF(OR(AZ1060="",AND(AZ1060=AZ1059,AZ1060=AZ1061)),NA(), AZ1060)</f>
        <v>0</v>
      </c>
      <c r="BA1740">
        <f>IF(ISNA(BB1740),NA(),BA1060)</f>
        <v>0</v>
      </c>
      <c r="BB1740">
        <f>IF(OR(BB1060="",AND(BB1060=BB1059,BB1060=BB1061)),NA(), BB1060)</f>
        <v>0</v>
      </c>
      <c r="BC1740">
        <f>IF(ISNA(BD1740),NA(),BC1060)</f>
        <v>0</v>
      </c>
      <c r="BD1740">
        <f>IF(OR(BD1060="",AND(BD1060=BD1059,BD1060=BD1061)),NA(), BD1060)</f>
        <v>0</v>
      </c>
      <c r="BE1740">
        <f>IF(ISNA(BF1740),NA(),BE1060)</f>
        <v>0</v>
      </c>
      <c r="BF1740">
        <f>IF(OR(BF1060="",AND(BF1060=BF1059,BF1060=BF1061)),NA(), BF1060)</f>
        <v>0</v>
      </c>
      <c r="BG1740">
        <f>IF(ISNA(BH1740),NA(),BG1060)</f>
        <v>0</v>
      </c>
      <c r="BH1740">
        <f>IF(OR(BH1060="",AND(BH1060=BH1059,BH1060=BH1061)),NA(), BH1060)</f>
        <v>0</v>
      </c>
      <c r="BI1740">
        <f>IF(ISNA(BJ1740),NA(),BI1060)</f>
        <v>0</v>
      </c>
      <c r="BJ1740">
        <f>IF(OR(BJ1060="",AND(BJ1060=BJ1059,BJ1060=BJ1061)),NA(), BJ1060)</f>
        <v>0</v>
      </c>
      <c r="BK1740">
        <f>IF(ISNA(BL1740),NA(),BK1060)</f>
        <v>0</v>
      </c>
      <c r="BL1740">
        <f>IF(OR(BL1060="",AND(BL1060=BL1059,BL1060=BL1061)),NA(), BL1060)</f>
        <v>0</v>
      </c>
      <c r="BM1740">
        <f>IF(ISNA(BN1740),NA(),BM1060)</f>
        <v>0</v>
      </c>
      <c r="BN1740">
        <f>IF(OR(BN1060="",AND(BN1060=BN1059,BN1060=BN1061)),NA(), BN1060)</f>
        <v>0</v>
      </c>
      <c r="BO1740">
        <f>IF(ISNA(BP1740),NA(),BO1060)</f>
        <v>0</v>
      </c>
      <c r="BP1740">
        <f>IF(OR(BP1060="",AND(BP1060=BP1059,BP1060=BP1061)),NA(), BP1060)</f>
        <v>0</v>
      </c>
      <c r="BQ1740">
        <f>IF(ISNA(BR1740),NA(),BQ1060)</f>
        <v>0</v>
      </c>
      <c r="BR1740">
        <f>IF(OR(BR1060="",AND(BR1060=BR1059,BR1060=BR1061)),NA(), BR1060)</f>
        <v>0</v>
      </c>
    </row>
    <row r="1741" spans="5:70">
      <c r="E1741">
        <f>IF(ISNA(F1741),NA(),E1061)</f>
        <v>0</v>
      </c>
      <c r="F1741">
        <f>IF(OR(F1061="",AND(F1061=F1060,F1061=F1062)),NA(), F1061)</f>
        <v>0</v>
      </c>
      <c r="G1741">
        <f>IF(ISNA(H1741),NA(),G1061)</f>
        <v>0</v>
      </c>
      <c r="H1741">
        <f>IF(OR(H1061="",AND(H1061=H1060,H1061=H1062)),NA(), H1061)</f>
        <v>0</v>
      </c>
      <c r="I1741">
        <f>IF(ISNA(J1741),NA(),I1061)</f>
        <v>0</v>
      </c>
      <c r="J1741">
        <f>IF(OR(J1061="",AND(J1061=J1060,J1061=J1062)),NA(), J1061)</f>
        <v>0</v>
      </c>
      <c r="K1741">
        <f>IF(ISNA(L1741),NA(),K1061)</f>
        <v>0</v>
      </c>
      <c r="L1741">
        <f>IF(OR(L1061="",AND(L1061=L1060,L1061=L1062)),NA(), L1061)</f>
        <v>0</v>
      </c>
      <c r="M1741">
        <f>IF(ISNA(N1741),NA(),M1061)</f>
        <v>0</v>
      </c>
      <c r="N1741">
        <f>IF(OR(N1061="",AND(N1061=N1060,N1061=N1062)),NA(), N1061)</f>
        <v>0</v>
      </c>
      <c r="O1741">
        <f>IF(ISNA(P1741),NA(),O1061)</f>
        <v>0</v>
      </c>
      <c r="P1741">
        <f>IF(OR(P1061="",AND(P1061=P1060,P1061=P1062)),NA(), P1061)</f>
        <v>0</v>
      </c>
      <c r="Q1741">
        <f>IF(ISNA(R1741),NA(),Q1061)</f>
        <v>0</v>
      </c>
      <c r="R1741">
        <f>IF(OR(R1061="",AND(R1061=R1060,R1061=R1062)),NA(), R1061)</f>
        <v>0</v>
      </c>
      <c r="S1741">
        <f>IF(ISNA(T1741),NA(),S1061)</f>
        <v>0</v>
      </c>
      <c r="T1741">
        <f>IF(OR(T1061="",AND(T1061=T1060,T1061=T1062)),NA(), T1061)</f>
        <v>0</v>
      </c>
      <c r="U1741">
        <f>IF(ISNA(V1741),NA(),U1061)</f>
        <v>0</v>
      </c>
      <c r="V1741">
        <f>IF(OR(V1061="",AND(V1061=V1060,V1061=V1062)),NA(), V1061)</f>
        <v>0</v>
      </c>
      <c r="W1741">
        <f>IF(ISNA(X1741),NA(),W1061)</f>
        <v>0</v>
      </c>
      <c r="X1741">
        <f>IF(OR(X1061="",AND(X1061=X1060,X1061=X1062)),NA(), X1061)</f>
        <v>0</v>
      </c>
      <c r="Y1741">
        <f>IF(ISNA(Z1741),NA(),Y1061)</f>
        <v>0</v>
      </c>
      <c r="Z1741">
        <f>IF(OR(Z1061="",AND(Z1061=Z1060,Z1061=Z1062)),NA(), Z1061)</f>
        <v>0</v>
      </c>
      <c r="AA1741">
        <f>IF(ISNA(AB1741),NA(),AA1061)</f>
        <v>0</v>
      </c>
      <c r="AB1741">
        <f>IF(OR(AB1061="",AND(AB1061=AB1060,AB1061=AB1062)),NA(), AB1061)</f>
        <v>0</v>
      </c>
      <c r="AC1741">
        <f>IF(ISNA(AD1741),NA(),AC1061)</f>
        <v>0</v>
      </c>
      <c r="AD1741">
        <f>IF(OR(AD1061="",AND(AD1061=AD1060,AD1061=AD1062)),NA(), AD1061)</f>
        <v>0</v>
      </c>
      <c r="AE1741">
        <f>IF(ISNA(AF1741),NA(),AE1061)</f>
        <v>0</v>
      </c>
      <c r="AF1741">
        <f>IF(OR(AF1061="",AND(AF1061=AF1060,AF1061=AF1062)),NA(), AF1061)</f>
        <v>0</v>
      </c>
      <c r="AG1741">
        <f>IF(ISNA(AH1741),NA(),AG1061)</f>
        <v>0</v>
      </c>
      <c r="AH1741">
        <f>IF(OR(AH1061="",AND(AH1061=AH1060,AH1061=AH1062)),NA(), AH1061)</f>
        <v>0</v>
      </c>
      <c r="AI1741">
        <f>IF(ISNA(AJ1741),NA(),AI1061)</f>
        <v>0</v>
      </c>
      <c r="AJ1741">
        <f>IF(OR(AJ1061="",AND(AJ1061=AJ1060,AJ1061=AJ1062)),NA(), AJ1061)</f>
        <v>0</v>
      </c>
      <c r="AM1741">
        <f>IF(ISNA(AN1741),NA(),AM1061)</f>
        <v>0</v>
      </c>
      <c r="AN1741">
        <f>IF(OR(AN1061="",AND(AN1061=AN1060,AN1061=AN1062)),NA(), AN1061)</f>
        <v>0</v>
      </c>
      <c r="AO1741">
        <f>IF(ISNA(AP1741),NA(),AO1061)</f>
        <v>0</v>
      </c>
      <c r="AP1741">
        <f>IF(OR(AP1061="",AND(AP1061=AP1060,AP1061=AP1062)),NA(), AP1061)</f>
        <v>0</v>
      </c>
      <c r="AQ1741">
        <f>IF(ISNA(AR1741),NA(),AQ1061)</f>
        <v>0</v>
      </c>
      <c r="AR1741">
        <f>IF(OR(AR1061="",AND(AR1061=AR1060,AR1061=AR1062)),NA(), AR1061)</f>
        <v>0</v>
      </c>
      <c r="AS1741">
        <f>IF(ISNA(AT1741),NA(),AS1061)</f>
        <v>0</v>
      </c>
      <c r="AT1741">
        <f>IF(OR(AT1061="",AND(AT1061=AT1060,AT1061=AT1062)),NA(), AT1061)</f>
        <v>0</v>
      </c>
      <c r="AU1741">
        <f>IF(ISNA(AV1741),NA(),AU1061)</f>
        <v>0</v>
      </c>
      <c r="AV1741">
        <f>IF(OR(AV1061="",AND(AV1061=AV1060,AV1061=AV1062)),NA(), AV1061)</f>
        <v>0</v>
      </c>
      <c r="AW1741">
        <f>IF(ISNA(AX1741),NA(),AW1061)</f>
        <v>0</v>
      </c>
      <c r="AX1741">
        <f>IF(OR(AX1061="",AND(AX1061=AX1060,AX1061=AX1062)),NA(), AX1061)</f>
        <v>0</v>
      </c>
      <c r="AY1741">
        <f>IF(ISNA(AZ1741),NA(),AY1061)</f>
        <v>0</v>
      </c>
      <c r="AZ1741">
        <f>IF(OR(AZ1061="",AND(AZ1061=AZ1060,AZ1061=AZ1062)),NA(), AZ1061)</f>
        <v>0</v>
      </c>
      <c r="BA1741">
        <f>IF(ISNA(BB1741),NA(),BA1061)</f>
        <v>0</v>
      </c>
      <c r="BB1741">
        <f>IF(OR(BB1061="",AND(BB1061=BB1060,BB1061=BB1062)),NA(), BB1061)</f>
        <v>0</v>
      </c>
      <c r="BC1741">
        <f>IF(ISNA(BD1741),NA(),BC1061)</f>
        <v>0</v>
      </c>
      <c r="BD1741">
        <f>IF(OR(BD1061="",AND(BD1061=BD1060,BD1061=BD1062)),NA(), BD1061)</f>
        <v>0</v>
      </c>
      <c r="BE1741">
        <f>IF(ISNA(BF1741),NA(),BE1061)</f>
        <v>0</v>
      </c>
      <c r="BF1741">
        <f>IF(OR(BF1061="",AND(BF1061=BF1060,BF1061=BF1062)),NA(), BF1061)</f>
        <v>0</v>
      </c>
      <c r="BG1741">
        <f>IF(ISNA(BH1741),NA(),BG1061)</f>
        <v>0</v>
      </c>
      <c r="BH1741">
        <f>IF(OR(BH1061="",AND(BH1061=BH1060,BH1061=BH1062)),NA(), BH1061)</f>
        <v>0</v>
      </c>
      <c r="BI1741">
        <f>IF(ISNA(BJ1741),NA(),BI1061)</f>
        <v>0</v>
      </c>
      <c r="BJ1741">
        <f>IF(OR(BJ1061="",AND(BJ1061=BJ1060,BJ1061=BJ1062)),NA(), BJ1061)</f>
        <v>0</v>
      </c>
      <c r="BK1741">
        <f>IF(ISNA(BL1741),NA(),BK1061)</f>
        <v>0</v>
      </c>
      <c r="BL1741">
        <f>IF(OR(BL1061="",AND(BL1061=BL1060,BL1061=BL1062)),NA(), BL1061)</f>
        <v>0</v>
      </c>
      <c r="BM1741">
        <f>IF(ISNA(BN1741),NA(),BM1061)</f>
        <v>0</v>
      </c>
      <c r="BN1741">
        <f>IF(OR(BN1061="",AND(BN1061=BN1060,BN1061=BN1062)),NA(), BN1061)</f>
        <v>0</v>
      </c>
      <c r="BO1741">
        <f>IF(ISNA(BP1741),NA(),BO1061)</f>
        <v>0</v>
      </c>
      <c r="BP1741">
        <f>IF(OR(BP1061="",AND(BP1061=BP1060,BP1061=BP1062)),NA(), BP1061)</f>
        <v>0</v>
      </c>
      <c r="BQ1741">
        <f>IF(ISNA(BR1741),NA(),BQ1061)</f>
        <v>0</v>
      </c>
      <c r="BR1741">
        <f>IF(OR(BR1061="",AND(BR1061=BR1060,BR1061=BR1062)),NA(), BR1061)</f>
        <v>0</v>
      </c>
    </row>
    <row r="1742" spans="5:70">
      <c r="E1742">
        <f>IF(ISNA(F1742),NA(),E1062)</f>
        <v>0</v>
      </c>
      <c r="F1742">
        <f>IF(OR(F1062="",AND(F1062=F1061,F1062=F1063)),NA(), F1062)</f>
        <v>0</v>
      </c>
      <c r="G1742">
        <f>IF(ISNA(H1742),NA(),G1062)</f>
        <v>0</v>
      </c>
      <c r="H1742">
        <f>IF(OR(H1062="",AND(H1062=H1061,H1062=H1063)),NA(), H1062)</f>
        <v>0</v>
      </c>
      <c r="I1742">
        <f>IF(ISNA(J1742),NA(),I1062)</f>
        <v>0</v>
      </c>
      <c r="J1742">
        <f>IF(OR(J1062="",AND(J1062=J1061,J1062=J1063)),NA(), J1062)</f>
        <v>0</v>
      </c>
      <c r="K1742">
        <f>IF(ISNA(L1742),NA(),K1062)</f>
        <v>0</v>
      </c>
      <c r="L1742">
        <f>IF(OR(L1062="",AND(L1062=L1061,L1062=L1063)),NA(), L1062)</f>
        <v>0</v>
      </c>
      <c r="M1742">
        <f>IF(ISNA(N1742),NA(),M1062)</f>
        <v>0</v>
      </c>
      <c r="N1742">
        <f>IF(OR(N1062="",AND(N1062=N1061,N1062=N1063)),NA(), N1062)</f>
        <v>0</v>
      </c>
      <c r="O1742">
        <f>IF(ISNA(P1742),NA(),O1062)</f>
        <v>0</v>
      </c>
      <c r="P1742">
        <f>IF(OR(P1062="",AND(P1062=P1061,P1062=P1063)),NA(), P1062)</f>
        <v>0</v>
      </c>
      <c r="Q1742">
        <f>IF(ISNA(R1742),NA(),Q1062)</f>
        <v>0</v>
      </c>
      <c r="R1742">
        <f>IF(OR(R1062="",AND(R1062=R1061,R1062=R1063)),NA(), R1062)</f>
        <v>0</v>
      </c>
      <c r="S1742">
        <f>IF(ISNA(T1742),NA(),S1062)</f>
        <v>0</v>
      </c>
      <c r="T1742">
        <f>IF(OR(T1062="",AND(T1062=T1061,T1062=T1063)),NA(), T1062)</f>
        <v>0</v>
      </c>
      <c r="U1742">
        <f>IF(ISNA(V1742),NA(),U1062)</f>
        <v>0</v>
      </c>
      <c r="V1742">
        <f>IF(OR(V1062="",AND(V1062=V1061,V1062=V1063)),NA(), V1062)</f>
        <v>0</v>
      </c>
      <c r="W1742">
        <f>IF(ISNA(X1742),NA(),W1062)</f>
        <v>0</v>
      </c>
      <c r="X1742">
        <f>IF(OR(X1062="",AND(X1062=X1061,X1062=X1063)),NA(), X1062)</f>
        <v>0</v>
      </c>
      <c r="Y1742">
        <f>IF(ISNA(Z1742),NA(),Y1062)</f>
        <v>0</v>
      </c>
      <c r="Z1742">
        <f>IF(OR(Z1062="",AND(Z1062=Z1061,Z1062=Z1063)),NA(), Z1062)</f>
        <v>0</v>
      </c>
      <c r="AA1742">
        <f>IF(ISNA(AB1742),NA(),AA1062)</f>
        <v>0</v>
      </c>
      <c r="AB1742">
        <f>IF(OR(AB1062="",AND(AB1062=AB1061,AB1062=AB1063)),NA(), AB1062)</f>
        <v>0</v>
      </c>
      <c r="AC1742">
        <f>IF(ISNA(AD1742),NA(),AC1062)</f>
        <v>0</v>
      </c>
      <c r="AD1742">
        <f>IF(OR(AD1062="",AND(AD1062=AD1061,AD1062=AD1063)),NA(), AD1062)</f>
        <v>0</v>
      </c>
      <c r="AE1742">
        <f>IF(ISNA(AF1742),NA(),AE1062)</f>
        <v>0</v>
      </c>
      <c r="AF1742">
        <f>IF(OR(AF1062="",AND(AF1062=AF1061,AF1062=AF1063)),NA(), AF1062)</f>
        <v>0</v>
      </c>
      <c r="AG1742">
        <f>IF(ISNA(AH1742),NA(),AG1062)</f>
        <v>0</v>
      </c>
      <c r="AH1742">
        <f>IF(OR(AH1062="",AND(AH1062=AH1061,AH1062=AH1063)),NA(), AH1062)</f>
        <v>0</v>
      </c>
      <c r="AI1742">
        <f>IF(ISNA(AJ1742),NA(),AI1062)</f>
        <v>0</v>
      </c>
      <c r="AJ1742">
        <f>IF(OR(AJ1062="",AND(AJ1062=AJ1061,AJ1062=AJ1063)),NA(), AJ1062)</f>
        <v>0</v>
      </c>
      <c r="AM1742">
        <f>IF(ISNA(AN1742),NA(),AM1062)</f>
        <v>0</v>
      </c>
      <c r="AN1742">
        <f>IF(OR(AN1062="",AND(AN1062=AN1061,AN1062=AN1063)),NA(), AN1062)</f>
        <v>0</v>
      </c>
      <c r="AO1742">
        <f>IF(ISNA(AP1742),NA(),AO1062)</f>
        <v>0</v>
      </c>
      <c r="AP1742">
        <f>IF(OR(AP1062="",AND(AP1062=AP1061,AP1062=AP1063)),NA(), AP1062)</f>
        <v>0</v>
      </c>
      <c r="AQ1742">
        <f>IF(ISNA(AR1742),NA(),AQ1062)</f>
        <v>0</v>
      </c>
      <c r="AR1742">
        <f>IF(OR(AR1062="",AND(AR1062=AR1061,AR1062=AR1063)),NA(), AR1062)</f>
        <v>0</v>
      </c>
      <c r="AS1742">
        <f>IF(ISNA(AT1742),NA(),AS1062)</f>
        <v>0</v>
      </c>
      <c r="AT1742">
        <f>IF(OR(AT1062="",AND(AT1062=AT1061,AT1062=AT1063)),NA(), AT1062)</f>
        <v>0</v>
      </c>
      <c r="AU1742">
        <f>IF(ISNA(AV1742),NA(),AU1062)</f>
        <v>0</v>
      </c>
      <c r="AV1742">
        <f>IF(OR(AV1062="",AND(AV1062=AV1061,AV1062=AV1063)),NA(), AV1062)</f>
        <v>0</v>
      </c>
      <c r="AW1742">
        <f>IF(ISNA(AX1742),NA(),AW1062)</f>
        <v>0</v>
      </c>
      <c r="AX1742">
        <f>IF(OR(AX1062="",AND(AX1062=AX1061,AX1062=AX1063)),NA(), AX1062)</f>
        <v>0</v>
      </c>
      <c r="AY1742">
        <f>IF(ISNA(AZ1742),NA(),AY1062)</f>
        <v>0</v>
      </c>
      <c r="AZ1742">
        <f>IF(OR(AZ1062="",AND(AZ1062=AZ1061,AZ1062=AZ1063)),NA(), AZ1062)</f>
        <v>0</v>
      </c>
      <c r="BA1742">
        <f>IF(ISNA(BB1742),NA(),BA1062)</f>
        <v>0</v>
      </c>
      <c r="BB1742">
        <f>IF(OR(BB1062="",AND(BB1062=BB1061,BB1062=BB1063)),NA(), BB1062)</f>
        <v>0</v>
      </c>
      <c r="BC1742">
        <f>IF(ISNA(BD1742),NA(),BC1062)</f>
        <v>0</v>
      </c>
      <c r="BD1742">
        <f>IF(OR(BD1062="",AND(BD1062=BD1061,BD1062=BD1063)),NA(), BD1062)</f>
        <v>0</v>
      </c>
      <c r="BE1742">
        <f>IF(ISNA(BF1742),NA(),BE1062)</f>
        <v>0</v>
      </c>
      <c r="BF1742">
        <f>IF(OR(BF1062="",AND(BF1062=BF1061,BF1062=BF1063)),NA(), BF1062)</f>
        <v>0</v>
      </c>
      <c r="BG1742">
        <f>IF(ISNA(BH1742),NA(),BG1062)</f>
        <v>0</v>
      </c>
      <c r="BH1742">
        <f>IF(OR(BH1062="",AND(BH1062=BH1061,BH1062=BH1063)),NA(), BH1062)</f>
        <v>0</v>
      </c>
      <c r="BI1742">
        <f>IF(ISNA(BJ1742),NA(),BI1062)</f>
        <v>0</v>
      </c>
      <c r="BJ1742">
        <f>IF(OR(BJ1062="",AND(BJ1062=BJ1061,BJ1062=BJ1063)),NA(), BJ1062)</f>
        <v>0</v>
      </c>
      <c r="BK1742">
        <f>IF(ISNA(BL1742),NA(),BK1062)</f>
        <v>0</v>
      </c>
      <c r="BL1742">
        <f>IF(OR(BL1062="",AND(BL1062=BL1061,BL1062=BL1063)),NA(), BL1062)</f>
        <v>0</v>
      </c>
      <c r="BM1742">
        <f>IF(ISNA(BN1742),NA(),BM1062)</f>
        <v>0</v>
      </c>
      <c r="BN1742">
        <f>IF(OR(BN1062="",AND(BN1062=BN1061,BN1062=BN1063)),NA(), BN1062)</f>
        <v>0</v>
      </c>
      <c r="BO1742">
        <f>IF(ISNA(BP1742),NA(),BO1062)</f>
        <v>0</v>
      </c>
      <c r="BP1742">
        <f>IF(OR(BP1062="",AND(BP1062=BP1061,BP1062=BP1063)),NA(), BP1062)</f>
        <v>0</v>
      </c>
      <c r="BQ1742">
        <f>IF(ISNA(BR1742),NA(),BQ1062)</f>
        <v>0</v>
      </c>
      <c r="BR1742">
        <f>IF(OR(BR1062="",AND(BR1062=BR1061,BR1062=BR1063)),NA(), BR1062)</f>
        <v>0</v>
      </c>
    </row>
    <row r="1743" spans="5:70">
      <c r="E1743">
        <f>IF(ISNA(F1743),NA(),E1063)</f>
        <v>0</v>
      </c>
      <c r="F1743">
        <f>IF(OR(F1063="",AND(F1063=F1062,F1063=F1064)),NA(), F1063)</f>
        <v>0</v>
      </c>
      <c r="G1743">
        <f>IF(ISNA(H1743),NA(),G1063)</f>
        <v>0</v>
      </c>
      <c r="H1743">
        <f>IF(OR(H1063="",AND(H1063=H1062,H1063=H1064)),NA(), H1063)</f>
        <v>0</v>
      </c>
      <c r="I1743">
        <f>IF(ISNA(J1743),NA(),I1063)</f>
        <v>0</v>
      </c>
      <c r="J1743">
        <f>IF(OR(J1063="",AND(J1063=J1062,J1063=J1064)),NA(), J1063)</f>
        <v>0</v>
      </c>
      <c r="K1743">
        <f>IF(ISNA(L1743),NA(),K1063)</f>
        <v>0</v>
      </c>
      <c r="L1743">
        <f>IF(OR(L1063="",AND(L1063=L1062,L1063=L1064)),NA(), L1063)</f>
        <v>0</v>
      </c>
      <c r="M1743">
        <f>IF(ISNA(N1743),NA(),M1063)</f>
        <v>0</v>
      </c>
      <c r="N1743">
        <f>IF(OR(N1063="",AND(N1063=N1062,N1063=N1064)),NA(), N1063)</f>
        <v>0</v>
      </c>
      <c r="O1743">
        <f>IF(ISNA(P1743),NA(),O1063)</f>
        <v>0</v>
      </c>
      <c r="P1743">
        <f>IF(OR(P1063="",AND(P1063=P1062,P1063=P1064)),NA(), P1063)</f>
        <v>0</v>
      </c>
      <c r="Q1743">
        <f>IF(ISNA(R1743),NA(),Q1063)</f>
        <v>0</v>
      </c>
      <c r="R1743">
        <f>IF(OR(R1063="",AND(R1063=R1062,R1063=R1064)),NA(), R1063)</f>
        <v>0</v>
      </c>
      <c r="S1743">
        <f>IF(ISNA(T1743),NA(),S1063)</f>
        <v>0</v>
      </c>
      <c r="T1743">
        <f>IF(OR(T1063="",AND(T1063=T1062,T1063=T1064)),NA(), T1063)</f>
        <v>0</v>
      </c>
      <c r="U1743">
        <f>IF(ISNA(V1743),NA(),U1063)</f>
        <v>0</v>
      </c>
      <c r="V1743">
        <f>IF(OR(V1063="",AND(V1063=V1062,V1063=V1064)),NA(), V1063)</f>
        <v>0</v>
      </c>
      <c r="W1743">
        <f>IF(ISNA(X1743),NA(),W1063)</f>
        <v>0</v>
      </c>
      <c r="X1743">
        <f>IF(OR(X1063="",AND(X1063=X1062,X1063=X1064)),NA(), X1063)</f>
        <v>0</v>
      </c>
      <c r="Y1743">
        <f>IF(ISNA(Z1743),NA(),Y1063)</f>
        <v>0</v>
      </c>
      <c r="Z1743">
        <f>IF(OR(Z1063="",AND(Z1063=Z1062,Z1063=Z1064)),NA(), Z1063)</f>
        <v>0</v>
      </c>
      <c r="AA1743">
        <f>IF(ISNA(AB1743),NA(),AA1063)</f>
        <v>0</v>
      </c>
      <c r="AB1743">
        <f>IF(OR(AB1063="",AND(AB1063=AB1062,AB1063=AB1064)),NA(), AB1063)</f>
        <v>0</v>
      </c>
      <c r="AC1743">
        <f>IF(ISNA(AD1743),NA(),AC1063)</f>
        <v>0</v>
      </c>
      <c r="AD1743">
        <f>IF(OR(AD1063="",AND(AD1063=AD1062,AD1063=AD1064)),NA(), AD1063)</f>
        <v>0</v>
      </c>
      <c r="AE1743">
        <f>IF(ISNA(AF1743),NA(),AE1063)</f>
        <v>0</v>
      </c>
      <c r="AF1743">
        <f>IF(OR(AF1063="",AND(AF1063=AF1062,AF1063=AF1064)),NA(), AF1063)</f>
        <v>0</v>
      </c>
      <c r="AG1743">
        <f>IF(ISNA(AH1743),NA(),AG1063)</f>
        <v>0</v>
      </c>
      <c r="AH1743">
        <f>IF(OR(AH1063="",AND(AH1063=AH1062,AH1063=AH1064)),NA(), AH1063)</f>
        <v>0</v>
      </c>
      <c r="AI1743">
        <f>IF(ISNA(AJ1743),NA(),AI1063)</f>
        <v>0</v>
      </c>
      <c r="AJ1743">
        <f>IF(OR(AJ1063="",AND(AJ1063=AJ1062,AJ1063=AJ1064)),NA(), AJ1063)</f>
        <v>0</v>
      </c>
      <c r="AM1743">
        <f>IF(ISNA(AN1743),NA(),AM1063)</f>
        <v>0</v>
      </c>
      <c r="AN1743">
        <f>IF(OR(AN1063="",AND(AN1063=AN1062,AN1063=AN1064)),NA(), AN1063)</f>
        <v>0</v>
      </c>
      <c r="AO1743">
        <f>IF(ISNA(AP1743),NA(),AO1063)</f>
        <v>0</v>
      </c>
      <c r="AP1743">
        <f>IF(OR(AP1063="",AND(AP1063=AP1062,AP1063=AP1064)),NA(), AP1063)</f>
        <v>0</v>
      </c>
      <c r="AQ1743">
        <f>IF(ISNA(AR1743),NA(),AQ1063)</f>
        <v>0</v>
      </c>
      <c r="AR1743">
        <f>IF(OR(AR1063="",AND(AR1063=AR1062,AR1063=AR1064)),NA(), AR1063)</f>
        <v>0</v>
      </c>
      <c r="AS1743">
        <f>IF(ISNA(AT1743),NA(),AS1063)</f>
        <v>0</v>
      </c>
      <c r="AT1743">
        <f>IF(OR(AT1063="",AND(AT1063=AT1062,AT1063=AT1064)),NA(), AT1063)</f>
        <v>0</v>
      </c>
      <c r="AU1743">
        <f>IF(ISNA(AV1743),NA(),AU1063)</f>
        <v>0</v>
      </c>
      <c r="AV1743">
        <f>IF(OR(AV1063="",AND(AV1063=AV1062,AV1063=AV1064)),NA(), AV1063)</f>
        <v>0</v>
      </c>
      <c r="AW1743">
        <f>IF(ISNA(AX1743),NA(),AW1063)</f>
        <v>0</v>
      </c>
      <c r="AX1743">
        <f>IF(OR(AX1063="",AND(AX1063=AX1062,AX1063=AX1064)),NA(), AX1063)</f>
        <v>0</v>
      </c>
      <c r="AY1743">
        <f>IF(ISNA(AZ1743),NA(),AY1063)</f>
        <v>0</v>
      </c>
      <c r="AZ1743">
        <f>IF(OR(AZ1063="",AND(AZ1063=AZ1062,AZ1063=AZ1064)),NA(), AZ1063)</f>
        <v>0</v>
      </c>
      <c r="BA1743">
        <f>IF(ISNA(BB1743),NA(),BA1063)</f>
        <v>0</v>
      </c>
      <c r="BB1743">
        <f>IF(OR(BB1063="",AND(BB1063=BB1062,BB1063=BB1064)),NA(), BB1063)</f>
        <v>0</v>
      </c>
      <c r="BC1743">
        <f>IF(ISNA(BD1743),NA(),BC1063)</f>
        <v>0</v>
      </c>
      <c r="BD1743">
        <f>IF(OR(BD1063="",AND(BD1063=BD1062,BD1063=BD1064)),NA(), BD1063)</f>
        <v>0</v>
      </c>
      <c r="BE1743">
        <f>IF(ISNA(BF1743),NA(),BE1063)</f>
        <v>0</v>
      </c>
      <c r="BF1743">
        <f>IF(OR(BF1063="",AND(BF1063=BF1062,BF1063=BF1064)),NA(), BF1063)</f>
        <v>0</v>
      </c>
      <c r="BG1743">
        <f>IF(ISNA(BH1743),NA(),BG1063)</f>
        <v>0</v>
      </c>
      <c r="BH1743">
        <f>IF(OR(BH1063="",AND(BH1063=BH1062,BH1063=BH1064)),NA(), BH1063)</f>
        <v>0</v>
      </c>
      <c r="BI1743">
        <f>IF(ISNA(BJ1743),NA(),BI1063)</f>
        <v>0</v>
      </c>
      <c r="BJ1743">
        <f>IF(OR(BJ1063="",AND(BJ1063=BJ1062,BJ1063=BJ1064)),NA(), BJ1063)</f>
        <v>0</v>
      </c>
      <c r="BK1743">
        <f>IF(ISNA(BL1743),NA(),BK1063)</f>
        <v>0</v>
      </c>
      <c r="BL1743">
        <f>IF(OR(BL1063="",AND(BL1063=BL1062,BL1063=BL1064)),NA(), BL1063)</f>
        <v>0</v>
      </c>
      <c r="BM1743">
        <f>IF(ISNA(BN1743),NA(),BM1063)</f>
        <v>0</v>
      </c>
      <c r="BN1743">
        <f>IF(OR(BN1063="",AND(BN1063=BN1062,BN1063=BN1064)),NA(), BN1063)</f>
        <v>0</v>
      </c>
      <c r="BO1743">
        <f>IF(ISNA(BP1743),NA(),BO1063)</f>
        <v>0</v>
      </c>
      <c r="BP1743">
        <f>IF(OR(BP1063="",AND(BP1063=BP1062,BP1063=BP1064)),NA(), BP1063)</f>
        <v>0</v>
      </c>
      <c r="BQ1743">
        <f>IF(ISNA(BR1743),NA(),BQ1063)</f>
        <v>0</v>
      </c>
      <c r="BR1743">
        <f>IF(OR(BR1063="",AND(BR1063=BR1062,BR1063=BR1064)),NA(), BR1063)</f>
        <v>0</v>
      </c>
    </row>
    <row r="1744" spans="5:70">
      <c r="E1744">
        <f>IF(ISNA(F1744),NA(),E1064)</f>
        <v>0</v>
      </c>
      <c r="F1744">
        <f>IF(OR(F1064="",AND(F1064=F1063,F1064=F1065)),NA(), F1064)</f>
        <v>0</v>
      </c>
      <c r="G1744">
        <f>IF(ISNA(H1744),NA(),G1064)</f>
        <v>0</v>
      </c>
      <c r="H1744">
        <f>IF(OR(H1064="",AND(H1064=H1063,H1064=H1065)),NA(), H1064)</f>
        <v>0</v>
      </c>
      <c r="I1744">
        <f>IF(ISNA(J1744),NA(),I1064)</f>
        <v>0</v>
      </c>
      <c r="J1744">
        <f>IF(OR(J1064="",AND(J1064=J1063,J1064=J1065)),NA(), J1064)</f>
        <v>0</v>
      </c>
      <c r="K1744">
        <f>IF(ISNA(L1744),NA(),K1064)</f>
        <v>0</v>
      </c>
      <c r="L1744">
        <f>IF(OR(L1064="",AND(L1064=L1063,L1064=L1065)),NA(), L1064)</f>
        <v>0</v>
      </c>
      <c r="M1744">
        <f>IF(ISNA(N1744),NA(),M1064)</f>
        <v>0</v>
      </c>
      <c r="N1744">
        <f>IF(OR(N1064="",AND(N1064=N1063,N1064=N1065)),NA(), N1064)</f>
        <v>0</v>
      </c>
      <c r="O1744">
        <f>IF(ISNA(P1744),NA(),O1064)</f>
        <v>0</v>
      </c>
      <c r="P1744">
        <f>IF(OR(P1064="",AND(P1064=P1063,P1064=P1065)),NA(), P1064)</f>
        <v>0</v>
      </c>
      <c r="Q1744">
        <f>IF(ISNA(R1744),NA(),Q1064)</f>
        <v>0</v>
      </c>
      <c r="R1744">
        <f>IF(OR(R1064="",AND(R1064=R1063,R1064=R1065)),NA(), R1064)</f>
        <v>0</v>
      </c>
      <c r="S1744">
        <f>IF(ISNA(T1744),NA(),S1064)</f>
        <v>0</v>
      </c>
      <c r="T1744">
        <f>IF(OR(T1064="",AND(T1064=T1063,T1064=T1065)),NA(), T1064)</f>
        <v>0</v>
      </c>
      <c r="U1744">
        <f>IF(ISNA(V1744),NA(),U1064)</f>
        <v>0</v>
      </c>
      <c r="V1744">
        <f>IF(OR(V1064="",AND(V1064=V1063,V1064=V1065)),NA(), V1064)</f>
        <v>0</v>
      </c>
      <c r="W1744">
        <f>IF(ISNA(X1744),NA(),W1064)</f>
        <v>0</v>
      </c>
      <c r="X1744">
        <f>IF(OR(X1064="",AND(X1064=X1063,X1064=X1065)),NA(), X1064)</f>
        <v>0</v>
      </c>
      <c r="Y1744">
        <f>IF(ISNA(Z1744),NA(),Y1064)</f>
        <v>0</v>
      </c>
      <c r="Z1744">
        <f>IF(OR(Z1064="",AND(Z1064=Z1063,Z1064=Z1065)),NA(), Z1064)</f>
        <v>0</v>
      </c>
      <c r="AA1744">
        <f>IF(ISNA(AB1744),NA(),AA1064)</f>
        <v>0</v>
      </c>
      <c r="AB1744">
        <f>IF(OR(AB1064="",AND(AB1064=AB1063,AB1064=AB1065)),NA(), AB1064)</f>
        <v>0</v>
      </c>
      <c r="AC1744">
        <f>IF(ISNA(AD1744),NA(),AC1064)</f>
        <v>0</v>
      </c>
      <c r="AD1744">
        <f>IF(OR(AD1064="",AND(AD1064=AD1063,AD1064=AD1065)),NA(), AD1064)</f>
        <v>0</v>
      </c>
      <c r="AE1744">
        <f>IF(ISNA(AF1744),NA(),AE1064)</f>
        <v>0</v>
      </c>
      <c r="AF1744">
        <f>IF(OR(AF1064="",AND(AF1064=AF1063,AF1064=AF1065)),NA(), AF1064)</f>
        <v>0</v>
      </c>
      <c r="AG1744">
        <f>IF(ISNA(AH1744),NA(),AG1064)</f>
        <v>0</v>
      </c>
      <c r="AH1744">
        <f>IF(OR(AH1064="",AND(AH1064=AH1063,AH1064=AH1065)),NA(), AH1064)</f>
        <v>0</v>
      </c>
      <c r="AI1744">
        <f>IF(ISNA(AJ1744),NA(),AI1064)</f>
        <v>0</v>
      </c>
      <c r="AJ1744">
        <f>IF(OR(AJ1064="",AND(AJ1064=AJ1063,AJ1064=AJ1065)),NA(), AJ1064)</f>
        <v>0</v>
      </c>
      <c r="AM1744">
        <f>IF(ISNA(AN1744),NA(),AM1064)</f>
        <v>0</v>
      </c>
      <c r="AN1744">
        <f>IF(OR(AN1064="",AND(AN1064=AN1063,AN1064=AN1065)),NA(), AN1064)</f>
        <v>0</v>
      </c>
      <c r="AO1744">
        <f>IF(ISNA(AP1744),NA(),AO1064)</f>
        <v>0</v>
      </c>
      <c r="AP1744">
        <f>IF(OR(AP1064="",AND(AP1064=AP1063,AP1064=AP1065)),NA(), AP1064)</f>
        <v>0</v>
      </c>
      <c r="AQ1744">
        <f>IF(ISNA(AR1744),NA(),AQ1064)</f>
        <v>0</v>
      </c>
      <c r="AR1744">
        <f>IF(OR(AR1064="",AND(AR1064=AR1063,AR1064=AR1065)),NA(), AR1064)</f>
        <v>0</v>
      </c>
      <c r="AS1744">
        <f>IF(ISNA(AT1744),NA(),AS1064)</f>
        <v>0</v>
      </c>
      <c r="AT1744">
        <f>IF(OR(AT1064="",AND(AT1064=AT1063,AT1064=AT1065)),NA(), AT1064)</f>
        <v>0</v>
      </c>
      <c r="AU1744">
        <f>IF(ISNA(AV1744),NA(),AU1064)</f>
        <v>0</v>
      </c>
      <c r="AV1744">
        <f>IF(OR(AV1064="",AND(AV1064=AV1063,AV1064=AV1065)),NA(), AV1064)</f>
        <v>0</v>
      </c>
      <c r="AW1744">
        <f>IF(ISNA(AX1744),NA(),AW1064)</f>
        <v>0</v>
      </c>
      <c r="AX1744">
        <f>IF(OR(AX1064="",AND(AX1064=AX1063,AX1064=AX1065)),NA(), AX1064)</f>
        <v>0</v>
      </c>
      <c r="AY1744">
        <f>IF(ISNA(AZ1744),NA(),AY1064)</f>
        <v>0</v>
      </c>
      <c r="AZ1744">
        <f>IF(OR(AZ1064="",AND(AZ1064=AZ1063,AZ1064=AZ1065)),NA(), AZ1064)</f>
        <v>0</v>
      </c>
      <c r="BA1744">
        <f>IF(ISNA(BB1744),NA(),BA1064)</f>
        <v>0</v>
      </c>
      <c r="BB1744">
        <f>IF(OR(BB1064="",AND(BB1064=BB1063,BB1064=BB1065)),NA(), BB1064)</f>
        <v>0</v>
      </c>
      <c r="BC1744">
        <f>IF(ISNA(BD1744),NA(),BC1064)</f>
        <v>0</v>
      </c>
      <c r="BD1744">
        <f>IF(OR(BD1064="",AND(BD1064=BD1063,BD1064=BD1065)),NA(), BD1064)</f>
        <v>0</v>
      </c>
      <c r="BE1744">
        <f>IF(ISNA(BF1744),NA(),BE1064)</f>
        <v>0</v>
      </c>
      <c r="BF1744">
        <f>IF(OR(BF1064="",AND(BF1064=BF1063,BF1064=BF1065)),NA(), BF1064)</f>
        <v>0</v>
      </c>
      <c r="BG1744">
        <f>IF(ISNA(BH1744),NA(),BG1064)</f>
        <v>0</v>
      </c>
      <c r="BH1744">
        <f>IF(OR(BH1064="",AND(BH1064=BH1063,BH1064=BH1065)),NA(), BH1064)</f>
        <v>0</v>
      </c>
      <c r="BI1744">
        <f>IF(ISNA(BJ1744),NA(),BI1064)</f>
        <v>0</v>
      </c>
      <c r="BJ1744">
        <f>IF(OR(BJ1064="",AND(BJ1064=BJ1063,BJ1064=BJ1065)),NA(), BJ1064)</f>
        <v>0</v>
      </c>
      <c r="BK1744">
        <f>IF(ISNA(BL1744),NA(),BK1064)</f>
        <v>0</v>
      </c>
      <c r="BL1744">
        <f>IF(OR(BL1064="",AND(BL1064=BL1063,BL1064=BL1065)),NA(), BL1064)</f>
        <v>0</v>
      </c>
      <c r="BM1744">
        <f>IF(ISNA(BN1744),NA(),BM1064)</f>
        <v>0</v>
      </c>
      <c r="BN1744">
        <f>IF(OR(BN1064="",AND(BN1064=BN1063,BN1064=BN1065)),NA(), BN1064)</f>
        <v>0</v>
      </c>
      <c r="BO1744">
        <f>IF(ISNA(BP1744),NA(),BO1064)</f>
        <v>0</v>
      </c>
      <c r="BP1744">
        <f>IF(OR(BP1064="",AND(BP1064=BP1063,BP1064=BP1065)),NA(), BP1064)</f>
        <v>0</v>
      </c>
      <c r="BQ1744">
        <f>IF(ISNA(BR1744),NA(),BQ1064)</f>
        <v>0</v>
      </c>
      <c r="BR1744">
        <f>IF(OR(BR1064="",AND(BR1064=BR1063,BR1064=BR1065)),NA(), BR1064)</f>
        <v>0</v>
      </c>
    </row>
    <row r="1745" spans="5:70">
      <c r="E1745">
        <f>IF(ISNA(F1745),NA(),E1065)</f>
        <v>0</v>
      </c>
      <c r="F1745">
        <f>IF(OR(F1065="",AND(F1065=F1064,F1065=F1066)),NA(), F1065)</f>
        <v>0</v>
      </c>
      <c r="G1745">
        <f>IF(ISNA(H1745),NA(),G1065)</f>
        <v>0</v>
      </c>
      <c r="H1745">
        <f>IF(OR(H1065="",AND(H1065=H1064,H1065=H1066)),NA(), H1065)</f>
        <v>0</v>
      </c>
      <c r="I1745">
        <f>IF(ISNA(J1745),NA(),I1065)</f>
        <v>0</v>
      </c>
      <c r="J1745">
        <f>IF(OR(J1065="",AND(J1065=J1064,J1065=J1066)),NA(), J1065)</f>
        <v>0</v>
      </c>
      <c r="K1745">
        <f>IF(ISNA(L1745),NA(),K1065)</f>
        <v>0</v>
      </c>
      <c r="L1745">
        <f>IF(OR(L1065="",AND(L1065=L1064,L1065=L1066)),NA(), L1065)</f>
        <v>0</v>
      </c>
      <c r="M1745">
        <f>IF(ISNA(N1745),NA(),M1065)</f>
        <v>0</v>
      </c>
      <c r="N1745">
        <f>IF(OR(N1065="",AND(N1065=N1064,N1065=N1066)),NA(), N1065)</f>
        <v>0</v>
      </c>
      <c r="O1745">
        <f>IF(ISNA(P1745),NA(),O1065)</f>
        <v>0</v>
      </c>
      <c r="P1745">
        <f>IF(OR(P1065="",AND(P1065=P1064,P1065=P1066)),NA(), P1065)</f>
        <v>0</v>
      </c>
      <c r="Q1745">
        <f>IF(ISNA(R1745),NA(),Q1065)</f>
        <v>0</v>
      </c>
      <c r="R1745">
        <f>IF(OR(R1065="",AND(R1065=R1064,R1065=R1066)),NA(), R1065)</f>
        <v>0</v>
      </c>
      <c r="S1745">
        <f>IF(ISNA(T1745),NA(),S1065)</f>
        <v>0</v>
      </c>
      <c r="T1745">
        <f>IF(OR(T1065="",AND(T1065=T1064,T1065=T1066)),NA(), T1065)</f>
        <v>0</v>
      </c>
      <c r="U1745">
        <f>IF(ISNA(V1745),NA(),U1065)</f>
        <v>0</v>
      </c>
      <c r="V1745">
        <f>IF(OR(V1065="",AND(V1065=V1064,V1065=V1066)),NA(), V1065)</f>
        <v>0</v>
      </c>
      <c r="W1745">
        <f>IF(ISNA(X1745),NA(),W1065)</f>
        <v>0</v>
      </c>
      <c r="X1745">
        <f>IF(OR(X1065="",AND(X1065=X1064,X1065=X1066)),NA(), X1065)</f>
        <v>0</v>
      </c>
      <c r="Y1745">
        <f>IF(ISNA(Z1745),NA(),Y1065)</f>
        <v>0</v>
      </c>
      <c r="Z1745">
        <f>IF(OR(Z1065="",AND(Z1065=Z1064,Z1065=Z1066)),NA(), Z1065)</f>
        <v>0</v>
      </c>
      <c r="AA1745">
        <f>IF(ISNA(AB1745),NA(),AA1065)</f>
        <v>0</v>
      </c>
      <c r="AB1745">
        <f>IF(OR(AB1065="",AND(AB1065=AB1064,AB1065=AB1066)),NA(), AB1065)</f>
        <v>0</v>
      </c>
      <c r="AC1745">
        <f>IF(ISNA(AD1745),NA(),AC1065)</f>
        <v>0</v>
      </c>
      <c r="AD1745">
        <f>IF(OR(AD1065="",AND(AD1065=AD1064,AD1065=AD1066)),NA(), AD1065)</f>
        <v>0</v>
      </c>
      <c r="AE1745">
        <f>IF(ISNA(AF1745),NA(),AE1065)</f>
        <v>0</v>
      </c>
      <c r="AF1745">
        <f>IF(OR(AF1065="",AND(AF1065=AF1064,AF1065=AF1066)),NA(), AF1065)</f>
        <v>0</v>
      </c>
      <c r="AG1745">
        <f>IF(ISNA(AH1745),NA(),AG1065)</f>
        <v>0</v>
      </c>
      <c r="AH1745">
        <f>IF(OR(AH1065="",AND(AH1065=AH1064,AH1065=AH1066)),NA(), AH1065)</f>
        <v>0</v>
      </c>
      <c r="AI1745">
        <f>IF(ISNA(AJ1745),NA(),AI1065)</f>
        <v>0</v>
      </c>
      <c r="AJ1745">
        <f>IF(OR(AJ1065="",AND(AJ1065=AJ1064,AJ1065=AJ1066)),NA(), AJ1065)</f>
        <v>0</v>
      </c>
      <c r="AM1745">
        <f>IF(ISNA(AN1745),NA(),AM1065)</f>
        <v>0</v>
      </c>
      <c r="AN1745">
        <f>IF(OR(AN1065="",AND(AN1065=AN1064,AN1065=AN1066)),NA(), AN1065)</f>
        <v>0</v>
      </c>
      <c r="AO1745">
        <f>IF(ISNA(AP1745),NA(),AO1065)</f>
        <v>0</v>
      </c>
      <c r="AP1745">
        <f>IF(OR(AP1065="",AND(AP1065=AP1064,AP1065=AP1066)),NA(), AP1065)</f>
        <v>0</v>
      </c>
      <c r="AQ1745">
        <f>IF(ISNA(AR1745),NA(),AQ1065)</f>
        <v>0</v>
      </c>
      <c r="AR1745">
        <f>IF(OR(AR1065="",AND(AR1065=AR1064,AR1065=AR1066)),NA(), AR1065)</f>
        <v>0</v>
      </c>
      <c r="AS1745">
        <f>IF(ISNA(AT1745),NA(),AS1065)</f>
        <v>0</v>
      </c>
      <c r="AT1745">
        <f>IF(OR(AT1065="",AND(AT1065=AT1064,AT1065=AT1066)),NA(), AT1065)</f>
        <v>0</v>
      </c>
      <c r="AU1745">
        <f>IF(ISNA(AV1745),NA(),AU1065)</f>
        <v>0</v>
      </c>
      <c r="AV1745">
        <f>IF(OR(AV1065="",AND(AV1065=AV1064,AV1065=AV1066)),NA(), AV1065)</f>
        <v>0</v>
      </c>
      <c r="AW1745">
        <f>IF(ISNA(AX1745),NA(),AW1065)</f>
        <v>0</v>
      </c>
      <c r="AX1745">
        <f>IF(OR(AX1065="",AND(AX1065=AX1064,AX1065=AX1066)),NA(), AX1065)</f>
        <v>0</v>
      </c>
      <c r="AY1745">
        <f>IF(ISNA(AZ1745),NA(),AY1065)</f>
        <v>0</v>
      </c>
      <c r="AZ1745">
        <f>IF(OR(AZ1065="",AND(AZ1065=AZ1064,AZ1065=AZ1066)),NA(), AZ1065)</f>
        <v>0</v>
      </c>
      <c r="BA1745">
        <f>IF(ISNA(BB1745),NA(),BA1065)</f>
        <v>0</v>
      </c>
      <c r="BB1745">
        <f>IF(OR(BB1065="",AND(BB1065=BB1064,BB1065=BB1066)),NA(), BB1065)</f>
        <v>0</v>
      </c>
      <c r="BC1745">
        <f>IF(ISNA(BD1745),NA(),BC1065)</f>
        <v>0</v>
      </c>
      <c r="BD1745">
        <f>IF(OR(BD1065="",AND(BD1065=BD1064,BD1065=BD1066)),NA(), BD1065)</f>
        <v>0</v>
      </c>
      <c r="BE1745">
        <f>IF(ISNA(BF1745),NA(),BE1065)</f>
        <v>0</v>
      </c>
      <c r="BF1745">
        <f>IF(OR(BF1065="",AND(BF1065=BF1064,BF1065=BF1066)),NA(), BF1065)</f>
        <v>0</v>
      </c>
      <c r="BG1745">
        <f>IF(ISNA(BH1745),NA(),BG1065)</f>
        <v>0</v>
      </c>
      <c r="BH1745">
        <f>IF(OR(BH1065="",AND(BH1065=BH1064,BH1065=BH1066)),NA(), BH1065)</f>
        <v>0</v>
      </c>
      <c r="BI1745">
        <f>IF(ISNA(BJ1745),NA(),BI1065)</f>
        <v>0</v>
      </c>
      <c r="BJ1745">
        <f>IF(OR(BJ1065="",AND(BJ1065=BJ1064,BJ1065=BJ1066)),NA(), BJ1065)</f>
        <v>0</v>
      </c>
      <c r="BK1745">
        <f>IF(ISNA(BL1745),NA(),BK1065)</f>
        <v>0</v>
      </c>
      <c r="BL1745">
        <f>IF(OR(BL1065="",AND(BL1065=BL1064,BL1065=BL1066)),NA(), BL1065)</f>
        <v>0</v>
      </c>
      <c r="BM1745">
        <f>IF(ISNA(BN1745),NA(),BM1065)</f>
        <v>0</v>
      </c>
      <c r="BN1745">
        <f>IF(OR(BN1065="",AND(BN1065=BN1064,BN1065=BN1066)),NA(), BN1065)</f>
        <v>0</v>
      </c>
      <c r="BO1745">
        <f>IF(ISNA(BP1745),NA(),BO1065)</f>
        <v>0</v>
      </c>
      <c r="BP1745">
        <f>IF(OR(BP1065="",AND(BP1065=BP1064,BP1065=BP1066)),NA(), BP1065)</f>
        <v>0</v>
      </c>
      <c r="BQ1745">
        <f>IF(ISNA(BR1745),NA(),BQ1065)</f>
        <v>0</v>
      </c>
      <c r="BR1745">
        <f>IF(OR(BR1065="",AND(BR1065=BR1064,BR1065=BR1066)),NA(), BR1065)</f>
        <v>0</v>
      </c>
    </row>
    <row r="1746" spans="5:70">
      <c r="E1746">
        <f>IF(ISNA(F1746),NA(),E1066)</f>
        <v>0</v>
      </c>
      <c r="F1746">
        <f>IF(OR(F1066="",AND(F1066=F1065,F1066=F1067)),NA(), F1066)</f>
        <v>0</v>
      </c>
      <c r="G1746">
        <f>IF(ISNA(H1746),NA(),G1066)</f>
        <v>0</v>
      </c>
      <c r="H1746">
        <f>IF(OR(H1066="",AND(H1066=H1065,H1066=H1067)),NA(), H1066)</f>
        <v>0</v>
      </c>
      <c r="I1746">
        <f>IF(ISNA(J1746),NA(),I1066)</f>
        <v>0</v>
      </c>
      <c r="J1746">
        <f>IF(OR(J1066="",AND(J1066=J1065,J1066=J1067)),NA(), J1066)</f>
        <v>0</v>
      </c>
      <c r="K1746">
        <f>IF(ISNA(L1746),NA(),K1066)</f>
        <v>0</v>
      </c>
      <c r="L1746">
        <f>IF(OR(L1066="",AND(L1066=L1065,L1066=L1067)),NA(), L1066)</f>
        <v>0</v>
      </c>
      <c r="M1746">
        <f>IF(ISNA(N1746),NA(),M1066)</f>
        <v>0</v>
      </c>
      <c r="N1746">
        <f>IF(OR(N1066="",AND(N1066=N1065,N1066=N1067)),NA(), N1066)</f>
        <v>0</v>
      </c>
      <c r="O1746">
        <f>IF(ISNA(P1746),NA(),O1066)</f>
        <v>0</v>
      </c>
      <c r="P1746">
        <f>IF(OR(P1066="",AND(P1066=P1065,P1066=P1067)),NA(), P1066)</f>
        <v>0</v>
      </c>
      <c r="Q1746">
        <f>IF(ISNA(R1746),NA(),Q1066)</f>
        <v>0</v>
      </c>
      <c r="R1746">
        <f>IF(OR(R1066="",AND(R1066=R1065,R1066=R1067)),NA(), R1066)</f>
        <v>0</v>
      </c>
      <c r="S1746">
        <f>IF(ISNA(T1746),NA(),S1066)</f>
        <v>0</v>
      </c>
      <c r="T1746">
        <f>IF(OR(T1066="",AND(T1066=T1065,T1066=T1067)),NA(), T1066)</f>
        <v>0</v>
      </c>
      <c r="U1746">
        <f>IF(ISNA(V1746),NA(),U1066)</f>
        <v>0</v>
      </c>
      <c r="V1746">
        <f>IF(OR(V1066="",AND(V1066=V1065,V1066=V1067)),NA(), V1066)</f>
        <v>0</v>
      </c>
      <c r="W1746">
        <f>IF(ISNA(X1746),NA(),W1066)</f>
        <v>0</v>
      </c>
      <c r="X1746">
        <f>IF(OR(X1066="",AND(X1066=X1065,X1066=X1067)),NA(), X1066)</f>
        <v>0</v>
      </c>
      <c r="Y1746">
        <f>IF(ISNA(Z1746),NA(),Y1066)</f>
        <v>0</v>
      </c>
      <c r="Z1746">
        <f>IF(OR(Z1066="",AND(Z1066=Z1065,Z1066=Z1067)),NA(), Z1066)</f>
        <v>0</v>
      </c>
      <c r="AA1746">
        <f>IF(ISNA(AB1746),NA(),AA1066)</f>
        <v>0</v>
      </c>
      <c r="AB1746">
        <f>IF(OR(AB1066="",AND(AB1066=AB1065,AB1066=AB1067)),NA(), AB1066)</f>
        <v>0</v>
      </c>
      <c r="AC1746">
        <f>IF(ISNA(AD1746),NA(),AC1066)</f>
        <v>0</v>
      </c>
      <c r="AD1746">
        <f>IF(OR(AD1066="",AND(AD1066=AD1065,AD1066=AD1067)),NA(), AD1066)</f>
        <v>0</v>
      </c>
      <c r="AE1746">
        <f>IF(ISNA(AF1746),NA(),AE1066)</f>
        <v>0</v>
      </c>
      <c r="AF1746">
        <f>IF(OR(AF1066="",AND(AF1066=AF1065,AF1066=AF1067)),NA(), AF1066)</f>
        <v>0</v>
      </c>
      <c r="AG1746">
        <f>IF(ISNA(AH1746),NA(),AG1066)</f>
        <v>0</v>
      </c>
      <c r="AH1746">
        <f>IF(OR(AH1066="",AND(AH1066=AH1065,AH1066=AH1067)),NA(), AH1066)</f>
        <v>0</v>
      </c>
      <c r="AI1746">
        <f>IF(ISNA(AJ1746),NA(),AI1066)</f>
        <v>0</v>
      </c>
      <c r="AJ1746">
        <f>IF(OR(AJ1066="",AND(AJ1066=AJ1065,AJ1066=AJ1067)),NA(), AJ1066)</f>
        <v>0</v>
      </c>
      <c r="AM1746">
        <f>IF(ISNA(AN1746),NA(),AM1066)</f>
        <v>0</v>
      </c>
      <c r="AN1746">
        <f>IF(OR(AN1066="",AND(AN1066=AN1065,AN1066=AN1067)),NA(), AN1066)</f>
        <v>0</v>
      </c>
      <c r="AO1746">
        <f>IF(ISNA(AP1746),NA(),AO1066)</f>
        <v>0</v>
      </c>
      <c r="AP1746">
        <f>IF(OR(AP1066="",AND(AP1066=AP1065,AP1066=AP1067)),NA(), AP1066)</f>
        <v>0</v>
      </c>
      <c r="AQ1746">
        <f>IF(ISNA(AR1746),NA(),AQ1066)</f>
        <v>0</v>
      </c>
      <c r="AR1746">
        <f>IF(OR(AR1066="",AND(AR1066=AR1065,AR1066=AR1067)),NA(), AR1066)</f>
        <v>0</v>
      </c>
      <c r="AS1746">
        <f>IF(ISNA(AT1746),NA(),AS1066)</f>
        <v>0</v>
      </c>
      <c r="AT1746">
        <f>IF(OR(AT1066="",AND(AT1066=AT1065,AT1066=AT1067)),NA(), AT1066)</f>
        <v>0</v>
      </c>
      <c r="AU1746">
        <f>IF(ISNA(AV1746),NA(),AU1066)</f>
        <v>0</v>
      </c>
      <c r="AV1746">
        <f>IF(OR(AV1066="",AND(AV1066=AV1065,AV1066=AV1067)),NA(), AV1066)</f>
        <v>0</v>
      </c>
      <c r="AW1746">
        <f>IF(ISNA(AX1746),NA(),AW1066)</f>
        <v>0</v>
      </c>
      <c r="AX1746">
        <f>IF(OR(AX1066="",AND(AX1066=AX1065,AX1066=AX1067)),NA(), AX1066)</f>
        <v>0</v>
      </c>
      <c r="AY1746">
        <f>IF(ISNA(AZ1746),NA(),AY1066)</f>
        <v>0</v>
      </c>
      <c r="AZ1746">
        <f>IF(OR(AZ1066="",AND(AZ1066=AZ1065,AZ1066=AZ1067)),NA(), AZ1066)</f>
        <v>0</v>
      </c>
      <c r="BA1746">
        <f>IF(ISNA(BB1746),NA(),BA1066)</f>
        <v>0</v>
      </c>
      <c r="BB1746">
        <f>IF(OR(BB1066="",AND(BB1066=BB1065,BB1066=BB1067)),NA(), BB1066)</f>
        <v>0</v>
      </c>
      <c r="BC1746">
        <f>IF(ISNA(BD1746),NA(),BC1066)</f>
        <v>0</v>
      </c>
      <c r="BD1746">
        <f>IF(OR(BD1066="",AND(BD1066=BD1065,BD1066=BD1067)),NA(), BD1066)</f>
        <v>0</v>
      </c>
      <c r="BE1746">
        <f>IF(ISNA(BF1746),NA(),BE1066)</f>
        <v>0</v>
      </c>
      <c r="BF1746">
        <f>IF(OR(BF1066="",AND(BF1066=BF1065,BF1066=BF1067)),NA(), BF1066)</f>
        <v>0</v>
      </c>
      <c r="BG1746">
        <f>IF(ISNA(BH1746),NA(),BG1066)</f>
        <v>0</v>
      </c>
      <c r="BH1746">
        <f>IF(OR(BH1066="",AND(BH1066=BH1065,BH1066=BH1067)),NA(), BH1066)</f>
        <v>0</v>
      </c>
      <c r="BI1746">
        <f>IF(ISNA(BJ1746),NA(),BI1066)</f>
        <v>0</v>
      </c>
      <c r="BJ1746">
        <f>IF(OR(BJ1066="",AND(BJ1066=BJ1065,BJ1066=BJ1067)),NA(), BJ1066)</f>
        <v>0</v>
      </c>
      <c r="BK1746">
        <f>IF(ISNA(BL1746),NA(),BK1066)</f>
        <v>0</v>
      </c>
      <c r="BL1746">
        <f>IF(OR(BL1066="",AND(BL1066=BL1065,BL1066=BL1067)),NA(), BL1066)</f>
        <v>0</v>
      </c>
      <c r="BM1746">
        <f>IF(ISNA(BN1746),NA(),BM1066)</f>
        <v>0</v>
      </c>
      <c r="BN1746">
        <f>IF(OR(BN1066="",AND(BN1066=BN1065,BN1066=BN1067)),NA(), BN1066)</f>
        <v>0</v>
      </c>
      <c r="BO1746">
        <f>IF(ISNA(BP1746),NA(),BO1066)</f>
        <v>0</v>
      </c>
      <c r="BP1746">
        <f>IF(OR(BP1066="",AND(BP1066=BP1065,BP1066=BP1067)),NA(), BP1066)</f>
        <v>0</v>
      </c>
      <c r="BQ1746">
        <f>IF(ISNA(BR1746),NA(),BQ1066)</f>
        <v>0</v>
      </c>
      <c r="BR1746">
        <f>IF(OR(BR1066="",AND(BR1066=BR1065,BR1066=BR1067)),NA(), BR1066)</f>
        <v>0</v>
      </c>
    </row>
    <row r="1747" spans="5:70">
      <c r="E1747">
        <f>IF(ISNA(F1747),NA(),E1067)</f>
        <v>0</v>
      </c>
      <c r="F1747">
        <f>IF(OR(F1067="",AND(F1067=F1066,F1067=F1068)),NA(), F1067)</f>
        <v>0</v>
      </c>
      <c r="G1747">
        <f>IF(ISNA(H1747),NA(),G1067)</f>
        <v>0</v>
      </c>
      <c r="H1747">
        <f>IF(OR(H1067="",AND(H1067=H1066,H1067=H1068)),NA(), H1067)</f>
        <v>0</v>
      </c>
      <c r="I1747">
        <f>IF(ISNA(J1747),NA(),I1067)</f>
        <v>0</v>
      </c>
      <c r="J1747">
        <f>IF(OR(J1067="",AND(J1067=J1066,J1067=J1068)),NA(), J1067)</f>
        <v>0</v>
      </c>
      <c r="K1747">
        <f>IF(ISNA(L1747),NA(),K1067)</f>
        <v>0</v>
      </c>
      <c r="L1747">
        <f>IF(OR(L1067="",AND(L1067=L1066,L1067=L1068)),NA(), L1067)</f>
        <v>0</v>
      </c>
      <c r="M1747">
        <f>IF(ISNA(N1747),NA(),M1067)</f>
        <v>0</v>
      </c>
      <c r="N1747">
        <f>IF(OR(N1067="",AND(N1067=N1066,N1067=N1068)),NA(), N1067)</f>
        <v>0</v>
      </c>
      <c r="O1747">
        <f>IF(ISNA(P1747),NA(),O1067)</f>
        <v>0</v>
      </c>
      <c r="P1747">
        <f>IF(OR(P1067="",AND(P1067=P1066,P1067=P1068)),NA(), P1067)</f>
        <v>0</v>
      </c>
      <c r="Q1747">
        <f>IF(ISNA(R1747),NA(),Q1067)</f>
        <v>0</v>
      </c>
      <c r="R1747">
        <f>IF(OR(R1067="",AND(R1067=R1066,R1067=R1068)),NA(), R1067)</f>
        <v>0</v>
      </c>
      <c r="S1747">
        <f>IF(ISNA(T1747),NA(),S1067)</f>
        <v>0</v>
      </c>
      <c r="T1747">
        <f>IF(OR(T1067="",AND(T1067=T1066,T1067=T1068)),NA(), T1067)</f>
        <v>0</v>
      </c>
      <c r="U1747">
        <f>IF(ISNA(V1747),NA(),U1067)</f>
        <v>0</v>
      </c>
      <c r="V1747">
        <f>IF(OR(V1067="",AND(V1067=V1066,V1067=V1068)),NA(), V1067)</f>
        <v>0</v>
      </c>
      <c r="W1747">
        <f>IF(ISNA(X1747),NA(),W1067)</f>
        <v>0</v>
      </c>
      <c r="X1747">
        <f>IF(OR(X1067="",AND(X1067=X1066,X1067=X1068)),NA(), X1067)</f>
        <v>0</v>
      </c>
      <c r="Y1747">
        <f>IF(ISNA(Z1747),NA(),Y1067)</f>
        <v>0</v>
      </c>
      <c r="Z1747">
        <f>IF(OR(Z1067="",AND(Z1067=Z1066,Z1067=Z1068)),NA(), Z1067)</f>
        <v>0</v>
      </c>
      <c r="AA1747">
        <f>IF(ISNA(AB1747),NA(),AA1067)</f>
        <v>0</v>
      </c>
      <c r="AB1747">
        <f>IF(OR(AB1067="",AND(AB1067=AB1066,AB1067=AB1068)),NA(), AB1067)</f>
        <v>0</v>
      </c>
      <c r="AC1747">
        <f>IF(ISNA(AD1747),NA(),AC1067)</f>
        <v>0</v>
      </c>
      <c r="AD1747">
        <f>IF(OR(AD1067="",AND(AD1067=AD1066,AD1067=AD1068)),NA(), AD1067)</f>
        <v>0</v>
      </c>
      <c r="AE1747">
        <f>IF(ISNA(AF1747),NA(),AE1067)</f>
        <v>0</v>
      </c>
      <c r="AF1747">
        <f>IF(OR(AF1067="",AND(AF1067=AF1066,AF1067=AF1068)),NA(), AF1067)</f>
        <v>0</v>
      </c>
      <c r="AG1747">
        <f>IF(ISNA(AH1747),NA(),AG1067)</f>
        <v>0</v>
      </c>
      <c r="AH1747">
        <f>IF(OR(AH1067="",AND(AH1067=AH1066,AH1067=AH1068)),NA(), AH1067)</f>
        <v>0</v>
      </c>
      <c r="AI1747">
        <f>IF(ISNA(AJ1747),NA(),AI1067)</f>
        <v>0</v>
      </c>
      <c r="AJ1747">
        <f>IF(OR(AJ1067="",AND(AJ1067=AJ1066,AJ1067=AJ1068)),NA(), AJ1067)</f>
        <v>0</v>
      </c>
      <c r="AM1747">
        <f>IF(ISNA(AN1747),NA(),AM1067)</f>
        <v>0</v>
      </c>
      <c r="AN1747">
        <f>IF(OR(AN1067="",AND(AN1067=AN1066,AN1067=AN1068)),NA(), AN1067)</f>
        <v>0</v>
      </c>
      <c r="AO1747">
        <f>IF(ISNA(AP1747),NA(),AO1067)</f>
        <v>0</v>
      </c>
      <c r="AP1747">
        <f>IF(OR(AP1067="",AND(AP1067=AP1066,AP1067=AP1068)),NA(), AP1067)</f>
        <v>0</v>
      </c>
      <c r="AQ1747">
        <f>IF(ISNA(AR1747),NA(),AQ1067)</f>
        <v>0</v>
      </c>
      <c r="AR1747">
        <f>IF(OR(AR1067="",AND(AR1067=AR1066,AR1067=AR1068)),NA(), AR1067)</f>
        <v>0</v>
      </c>
      <c r="AS1747">
        <f>IF(ISNA(AT1747),NA(),AS1067)</f>
        <v>0</v>
      </c>
      <c r="AT1747">
        <f>IF(OR(AT1067="",AND(AT1067=AT1066,AT1067=AT1068)),NA(), AT1067)</f>
        <v>0</v>
      </c>
      <c r="AU1747">
        <f>IF(ISNA(AV1747),NA(),AU1067)</f>
        <v>0</v>
      </c>
      <c r="AV1747">
        <f>IF(OR(AV1067="",AND(AV1067=AV1066,AV1067=AV1068)),NA(), AV1067)</f>
        <v>0</v>
      </c>
      <c r="AW1747">
        <f>IF(ISNA(AX1747),NA(),AW1067)</f>
        <v>0</v>
      </c>
      <c r="AX1747">
        <f>IF(OR(AX1067="",AND(AX1067=AX1066,AX1067=AX1068)),NA(), AX1067)</f>
        <v>0</v>
      </c>
      <c r="AY1747">
        <f>IF(ISNA(AZ1747),NA(),AY1067)</f>
        <v>0</v>
      </c>
      <c r="AZ1747">
        <f>IF(OR(AZ1067="",AND(AZ1067=AZ1066,AZ1067=AZ1068)),NA(), AZ1067)</f>
        <v>0</v>
      </c>
      <c r="BA1747">
        <f>IF(ISNA(BB1747),NA(),BA1067)</f>
        <v>0</v>
      </c>
      <c r="BB1747">
        <f>IF(OR(BB1067="",AND(BB1067=BB1066,BB1067=BB1068)),NA(), BB1067)</f>
        <v>0</v>
      </c>
      <c r="BC1747">
        <f>IF(ISNA(BD1747),NA(),BC1067)</f>
        <v>0</v>
      </c>
      <c r="BD1747">
        <f>IF(OR(BD1067="",AND(BD1067=BD1066,BD1067=BD1068)),NA(), BD1067)</f>
        <v>0</v>
      </c>
      <c r="BE1747">
        <f>IF(ISNA(BF1747),NA(),BE1067)</f>
        <v>0</v>
      </c>
      <c r="BF1747">
        <f>IF(OR(BF1067="",AND(BF1067=BF1066,BF1067=BF1068)),NA(), BF1067)</f>
        <v>0</v>
      </c>
      <c r="BG1747">
        <f>IF(ISNA(BH1747),NA(),BG1067)</f>
        <v>0</v>
      </c>
      <c r="BH1747">
        <f>IF(OR(BH1067="",AND(BH1067=BH1066,BH1067=BH1068)),NA(), BH1067)</f>
        <v>0</v>
      </c>
      <c r="BI1747">
        <f>IF(ISNA(BJ1747),NA(),BI1067)</f>
        <v>0</v>
      </c>
      <c r="BJ1747">
        <f>IF(OR(BJ1067="",AND(BJ1067=BJ1066,BJ1067=BJ1068)),NA(), BJ1067)</f>
        <v>0</v>
      </c>
      <c r="BK1747">
        <f>IF(ISNA(BL1747),NA(),BK1067)</f>
        <v>0</v>
      </c>
      <c r="BL1747">
        <f>IF(OR(BL1067="",AND(BL1067=BL1066,BL1067=BL1068)),NA(), BL1067)</f>
        <v>0</v>
      </c>
      <c r="BM1747">
        <f>IF(ISNA(BN1747),NA(),BM1067)</f>
        <v>0</v>
      </c>
      <c r="BN1747">
        <f>IF(OR(BN1067="",AND(BN1067=BN1066,BN1067=BN1068)),NA(), BN1067)</f>
        <v>0</v>
      </c>
      <c r="BO1747">
        <f>IF(ISNA(BP1747),NA(),BO1067)</f>
        <v>0</v>
      </c>
      <c r="BP1747">
        <f>IF(OR(BP1067="",AND(BP1067=BP1066,BP1067=BP1068)),NA(), BP1067)</f>
        <v>0</v>
      </c>
      <c r="BQ1747">
        <f>IF(ISNA(BR1747),NA(),BQ1067)</f>
        <v>0</v>
      </c>
      <c r="BR1747">
        <f>IF(OR(BR1067="",AND(BR1067=BR1066,BR1067=BR1068)),NA(), BR1067)</f>
        <v>0</v>
      </c>
    </row>
    <row r="1748" spans="5:70">
      <c r="E1748">
        <f>IF(ISNA(F1748),NA(),E1068)</f>
        <v>0</v>
      </c>
      <c r="F1748">
        <f>IF(OR(F1068="",AND(F1068=F1067,F1068=F1069)),NA(), F1068)</f>
        <v>0</v>
      </c>
      <c r="G1748">
        <f>IF(ISNA(H1748),NA(),G1068)</f>
        <v>0</v>
      </c>
      <c r="H1748">
        <f>IF(OR(H1068="",AND(H1068=H1067,H1068=H1069)),NA(), H1068)</f>
        <v>0</v>
      </c>
      <c r="I1748">
        <f>IF(ISNA(J1748),NA(),I1068)</f>
        <v>0</v>
      </c>
      <c r="J1748">
        <f>IF(OR(J1068="",AND(J1068=J1067,J1068=J1069)),NA(), J1068)</f>
        <v>0</v>
      </c>
      <c r="K1748">
        <f>IF(ISNA(L1748),NA(),K1068)</f>
        <v>0</v>
      </c>
      <c r="L1748">
        <f>IF(OR(L1068="",AND(L1068=L1067,L1068=L1069)),NA(), L1068)</f>
        <v>0</v>
      </c>
      <c r="M1748">
        <f>IF(ISNA(N1748),NA(),M1068)</f>
        <v>0</v>
      </c>
      <c r="N1748">
        <f>IF(OR(N1068="",AND(N1068=N1067,N1068=N1069)),NA(), N1068)</f>
        <v>0</v>
      </c>
      <c r="O1748">
        <f>IF(ISNA(P1748),NA(),O1068)</f>
        <v>0</v>
      </c>
      <c r="P1748">
        <f>IF(OR(P1068="",AND(P1068=P1067,P1068=P1069)),NA(), P1068)</f>
        <v>0</v>
      </c>
      <c r="Q1748">
        <f>IF(ISNA(R1748),NA(),Q1068)</f>
        <v>0</v>
      </c>
      <c r="R1748">
        <f>IF(OR(R1068="",AND(R1068=R1067,R1068=R1069)),NA(), R1068)</f>
        <v>0</v>
      </c>
      <c r="S1748">
        <f>IF(ISNA(T1748),NA(),S1068)</f>
        <v>0</v>
      </c>
      <c r="T1748">
        <f>IF(OR(T1068="",AND(T1068=T1067,T1068=T1069)),NA(), T1068)</f>
        <v>0</v>
      </c>
      <c r="U1748">
        <f>IF(ISNA(V1748),NA(),U1068)</f>
        <v>0</v>
      </c>
      <c r="V1748">
        <f>IF(OR(V1068="",AND(V1068=V1067,V1068=V1069)),NA(), V1068)</f>
        <v>0</v>
      </c>
      <c r="W1748">
        <f>IF(ISNA(X1748),NA(),W1068)</f>
        <v>0</v>
      </c>
      <c r="X1748">
        <f>IF(OR(X1068="",AND(X1068=X1067,X1068=X1069)),NA(), X1068)</f>
        <v>0</v>
      </c>
      <c r="Y1748">
        <f>IF(ISNA(Z1748),NA(),Y1068)</f>
        <v>0</v>
      </c>
      <c r="Z1748">
        <f>IF(OR(Z1068="",AND(Z1068=Z1067,Z1068=Z1069)),NA(), Z1068)</f>
        <v>0</v>
      </c>
      <c r="AA1748">
        <f>IF(ISNA(AB1748),NA(),AA1068)</f>
        <v>0</v>
      </c>
      <c r="AB1748">
        <f>IF(OR(AB1068="",AND(AB1068=AB1067,AB1068=AB1069)),NA(), AB1068)</f>
        <v>0</v>
      </c>
      <c r="AC1748">
        <f>IF(ISNA(AD1748),NA(),AC1068)</f>
        <v>0</v>
      </c>
      <c r="AD1748">
        <f>IF(OR(AD1068="",AND(AD1068=AD1067,AD1068=AD1069)),NA(), AD1068)</f>
        <v>0</v>
      </c>
      <c r="AE1748">
        <f>IF(ISNA(AF1748),NA(),AE1068)</f>
        <v>0</v>
      </c>
      <c r="AF1748">
        <f>IF(OR(AF1068="",AND(AF1068=AF1067,AF1068=AF1069)),NA(), AF1068)</f>
        <v>0</v>
      </c>
      <c r="AG1748">
        <f>IF(ISNA(AH1748),NA(),AG1068)</f>
        <v>0</v>
      </c>
      <c r="AH1748">
        <f>IF(OR(AH1068="",AND(AH1068=AH1067,AH1068=AH1069)),NA(), AH1068)</f>
        <v>0</v>
      </c>
      <c r="AI1748">
        <f>IF(ISNA(AJ1748),NA(),AI1068)</f>
        <v>0</v>
      </c>
      <c r="AJ1748">
        <f>IF(OR(AJ1068="",AND(AJ1068=AJ1067,AJ1068=AJ1069)),NA(), AJ1068)</f>
        <v>0</v>
      </c>
      <c r="AM1748">
        <f>IF(ISNA(AN1748),NA(),AM1068)</f>
        <v>0</v>
      </c>
      <c r="AN1748">
        <f>IF(OR(AN1068="",AND(AN1068=AN1067,AN1068=AN1069)),NA(), AN1068)</f>
        <v>0</v>
      </c>
      <c r="AO1748">
        <f>IF(ISNA(AP1748),NA(),AO1068)</f>
        <v>0</v>
      </c>
      <c r="AP1748">
        <f>IF(OR(AP1068="",AND(AP1068=AP1067,AP1068=AP1069)),NA(), AP1068)</f>
        <v>0</v>
      </c>
      <c r="AQ1748">
        <f>IF(ISNA(AR1748),NA(),AQ1068)</f>
        <v>0</v>
      </c>
      <c r="AR1748">
        <f>IF(OR(AR1068="",AND(AR1068=AR1067,AR1068=AR1069)),NA(), AR1068)</f>
        <v>0</v>
      </c>
      <c r="AS1748">
        <f>IF(ISNA(AT1748),NA(),AS1068)</f>
        <v>0</v>
      </c>
      <c r="AT1748">
        <f>IF(OR(AT1068="",AND(AT1068=AT1067,AT1068=AT1069)),NA(), AT1068)</f>
        <v>0</v>
      </c>
      <c r="AU1748">
        <f>IF(ISNA(AV1748),NA(),AU1068)</f>
        <v>0</v>
      </c>
      <c r="AV1748">
        <f>IF(OR(AV1068="",AND(AV1068=AV1067,AV1068=AV1069)),NA(), AV1068)</f>
        <v>0</v>
      </c>
      <c r="AW1748">
        <f>IF(ISNA(AX1748),NA(),AW1068)</f>
        <v>0</v>
      </c>
      <c r="AX1748">
        <f>IF(OR(AX1068="",AND(AX1068=AX1067,AX1068=AX1069)),NA(), AX1068)</f>
        <v>0</v>
      </c>
      <c r="AY1748">
        <f>IF(ISNA(AZ1748),NA(),AY1068)</f>
        <v>0</v>
      </c>
      <c r="AZ1748">
        <f>IF(OR(AZ1068="",AND(AZ1068=AZ1067,AZ1068=AZ1069)),NA(), AZ1068)</f>
        <v>0</v>
      </c>
      <c r="BA1748">
        <f>IF(ISNA(BB1748),NA(),BA1068)</f>
        <v>0</v>
      </c>
      <c r="BB1748">
        <f>IF(OR(BB1068="",AND(BB1068=BB1067,BB1068=BB1069)),NA(), BB1068)</f>
        <v>0</v>
      </c>
      <c r="BC1748">
        <f>IF(ISNA(BD1748),NA(),BC1068)</f>
        <v>0</v>
      </c>
      <c r="BD1748">
        <f>IF(OR(BD1068="",AND(BD1068=BD1067,BD1068=BD1069)),NA(), BD1068)</f>
        <v>0</v>
      </c>
      <c r="BE1748">
        <f>IF(ISNA(BF1748),NA(),BE1068)</f>
        <v>0</v>
      </c>
      <c r="BF1748">
        <f>IF(OR(BF1068="",AND(BF1068=BF1067,BF1068=BF1069)),NA(), BF1068)</f>
        <v>0</v>
      </c>
      <c r="BG1748">
        <f>IF(ISNA(BH1748),NA(),BG1068)</f>
        <v>0</v>
      </c>
      <c r="BH1748">
        <f>IF(OR(BH1068="",AND(BH1068=BH1067,BH1068=BH1069)),NA(), BH1068)</f>
        <v>0</v>
      </c>
      <c r="BI1748">
        <f>IF(ISNA(BJ1748),NA(),BI1068)</f>
        <v>0</v>
      </c>
      <c r="BJ1748">
        <f>IF(OR(BJ1068="",AND(BJ1068=BJ1067,BJ1068=BJ1069)),NA(), BJ1068)</f>
        <v>0</v>
      </c>
      <c r="BK1748">
        <f>IF(ISNA(BL1748),NA(),BK1068)</f>
        <v>0</v>
      </c>
      <c r="BL1748">
        <f>IF(OR(BL1068="",AND(BL1068=BL1067,BL1068=BL1069)),NA(), BL1068)</f>
        <v>0</v>
      </c>
      <c r="BM1748">
        <f>IF(ISNA(BN1748),NA(),BM1068)</f>
        <v>0</v>
      </c>
      <c r="BN1748">
        <f>IF(OR(BN1068="",AND(BN1068=BN1067,BN1068=BN1069)),NA(), BN1068)</f>
        <v>0</v>
      </c>
      <c r="BO1748">
        <f>IF(ISNA(BP1748),NA(),BO1068)</f>
        <v>0</v>
      </c>
      <c r="BP1748">
        <f>IF(OR(BP1068="",AND(BP1068=BP1067,BP1068=BP1069)),NA(), BP1068)</f>
        <v>0</v>
      </c>
      <c r="BQ1748">
        <f>IF(ISNA(BR1748),NA(),BQ1068)</f>
        <v>0</v>
      </c>
      <c r="BR1748">
        <f>IF(OR(BR1068="",AND(BR1068=BR1067,BR1068=BR1069)),NA(), BR1068)</f>
        <v>0</v>
      </c>
    </row>
    <row r="1749" spans="5:70">
      <c r="E1749">
        <f>IF(ISNA(F1749),NA(),E1069)</f>
        <v>0</v>
      </c>
      <c r="F1749">
        <f>IF(OR(F1069="",AND(F1069=F1068,F1069=F1070)),NA(), F1069)</f>
        <v>0</v>
      </c>
      <c r="G1749">
        <f>IF(ISNA(H1749),NA(),G1069)</f>
        <v>0</v>
      </c>
      <c r="H1749">
        <f>IF(OR(H1069="",AND(H1069=H1068,H1069=H1070)),NA(), H1069)</f>
        <v>0</v>
      </c>
      <c r="I1749">
        <f>IF(ISNA(J1749),NA(),I1069)</f>
        <v>0</v>
      </c>
      <c r="J1749">
        <f>IF(OR(J1069="",AND(J1069=J1068,J1069=J1070)),NA(), J1069)</f>
        <v>0</v>
      </c>
      <c r="K1749">
        <f>IF(ISNA(L1749),NA(),K1069)</f>
        <v>0</v>
      </c>
      <c r="L1749">
        <f>IF(OR(L1069="",AND(L1069=L1068,L1069=L1070)),NA(), L1069)</f>
        <v>0</v>
      </c>
      <c r="M1749">
        <f>IF(ISNA(N1749),NA(),M1069)</f>
        <v>0</v>
      </c>
      <c r="N1749">
        <f>IF(OR(N1069="",AND(N1069=N1068,N1069=N1070)),NA(), N1069)</f>
        <v>0</v>
      </c>
      <c r="O1749">
        <f>IF(ISNA(P1749),NA(),O1069)</f>
        <v>0</v>
      </c>
      <c r="P1749">
        <f>IF(OR(P1069="",AND(P1069=P1068,P1069=P1070)),NA(), P1069)</f>
        <v>0</v>
      </c>
      <c r="Q1749">
        <f>IF(ISNA(R1749),NA(),Q1069)</f>
        <v>0</v>
      </c>
      <c r="R1749">
        <f>IF(OR(R1069="",AND(R1069=R1068,R1069=R1070)),NA(), R1069)</f>
        <v>0</v>
      </c>
      <c r="S1749">
        <f>IF(ISNA(T1749),NA(),S1069)</f>
        <v>0</v>
      </c>
      <c r="T1749">
        <f>IF(OR(T1069="",AND(T1069=T1068,T1069=T1070)),NA(), T1069)</f>
        <v>0</v>
      </c>
      <c r="U1749">
        <f>IF(ISNA(V1749),NA(),U1069)</f>
        <v>0</v>
      </c>
      <c r="V1749">
        <f>IF(OR(V1069="",AND(V1069=V1068,V1069=V1070)),NA(), V1069)</f>
        <v>0</v>
      </c>
      <c r="W1749">
        <f>IF(ISNA(X1749),NA(),W1069)</f>
        <v>0</v>
      </c>
      <c r="X1749">
        <f>IF(OR(X1069="",AND(X1069=X1068,X1069=X1070)),NA(), X1069)</f>
        <v>0</v>
      </c>
      <c r="Y1749">
        <f>IF(ISNA(Z1749),NA(),Y1069)</f>
        <v>0</v>
      </c>
      <c r="Z1749">
        <f>IF(OR(Z1069="",AND(Z1069=Z1068,Z1069=Z1070)),NA(), Z1069)</f>
        <v>0</v>
      </c>
      <c r="AA1749">
        <f>IF(ISNA(AB1749),NA(),AA1069)</f>
        <v>0</v>
      </c>
      <c r="AB1749">
        <f>IF(OR(AB1069="",AND(AB1069=AB1068,AB1069=AB1070)),NA(), AB1069)</f>
        <v>0</v>
      </c>
      <c r="AC1749">
        <f>IF(ISNA(AD1749),NA(),AC1069)</f>
        <v>0</v>
      </c>
      <c r="AD1749">
        <f>IF(OR(AD1069="",AND(AD1069=AD1068,AD1069=AD1070)),NA(), AD1069)</f>
        <v>0</v>
      </c>
      <c r="AE1749">
        <f>IF(ISNA(AF1749),NA(),AE1069)</f>
        <v>0</v>
      </c>
      <c r="AF1749">
        <f>IF(OR(AF1069="",AND(AF1069=AF1068,AF1069=AF1070)),NA(), AF1069)</f>
        <v>0</v>
      </c>
      <c r="AG1749">
        <f>IF(ISNA(AH1749),NA(),AG1069)</f>
        <v>0</v>
      </c>
      <c r="AH1749">
        <f>IF(OR(AH1069="",AND(AH1069=AH1068,AH1069=AH1070)),NA(), AH1069)</f>
        <v>0</v>
      </c>
      <c r="AI1749">
        <f>IF(ISNA(AJ1749),NA(),AI1069)</f>
        <v>0</v>
      </c>
      <c r="AJ1749">
        <f>IF(OR(AJ1069="",AND(AJ1069=AJ1068,AJ1069=AJ1070)),NA(), AJ1069)</f>
        <v>0</v>
      </c>
      <c r="AM1749">
        <f>IF(ISNA(AN1749),NA(),AM1069)</f>
        <v>0</v>
      </c>
      <c r="AN1749">
        <f>IF(OR(AN1069="",AND(AN1069=AN1068,AN1069=AN1070)),NA(), AN1069)</f>
        <v>0</v>
      </c>
      <c r="AO1749">
        <f>IF(ISNA(AP1749),NA(),AO1069)</f>
        <v>0</v>
      </c>
      <c r="AP1749">
        <f>IF(OR(AP1069="",AND(AP1069=AP1068,AP1069=AP1070)),NA(), AP1069)</f>
        <v>0</v>
      </c>
      <c r="AQ1749">
        <f>IF(ISNA(AR1749),NA(),AQ1069)</f>
        <v>0</v>
      </c>
      <c r="AR1749">
        <f>IF(OR(AR1069="",AND(AR1069=AR1068,AR1069=AR1070)),NA(), AR1069)</f>
        <v>0</v>
      </c>
      <c r="AS1749">
        <f>IF(ISNA(AT1749),NA(),AS1069)</f>
        <v>0</v>
      </c>
      <c r="AT1749">
        <f>IF(OR(AT1069="",AND(AT1069=AT1068,AT1069=AT1070)),NA(), AT1069)</f>
        <v>0</v>
      </c>
      <c r="AU1749">
        <f>IF(ISNA(AV1749),NA(),AU1069)</f>
        <v>0</v>
      </c>
      <c r="AV1749">
        <f>IF(OR(AV1069="",AND(AV1069=AV1068,AV1069=AV1070)),NA(), AV1069)</f>
        <v>0</v>
      </c>
      <c r="AW1749">
        <f>IF(ISNA(AX1749),NA(),AW1069)</f>
        <v>0</v>
      </c>
      <c r="AX1749">
        <f>IF(OR(AX1069="",AND(AX1069=AX1068,AX1069=AX1070)),NA(), AX1069)</f>
        <v>0</v>
      </c>
      <c r="AY1749">
        <f>IF(ISNA(AZ1749),NA(),AY1069)</f>
        <v>0</v>
      </c>
      <c r="AZ1749">
        <f>IF(OR(AZ1069="",AND(AZ1069=AZ1068,AZ1069=AZ1070)),NA(), AZ1069)</f>
        <v>0</v>
      </c>
      <c r="BA1749">
        <f>IF(ISNA(BB1749),NA(),BA1069)</f>
        <v>0</v>
      </c>
      <c r="BB1749">
        <f>IF(OR(BB1069="",AND(BB1069=BB1068,BB1069=BB1070)),NA(), BB1069)</f>
        <v>0</v>
      </c>
      <c r="BC1749">
        <f>IF(ISNA(BD1749),NA(),BC1069)</f>
        <v>0</v>
      </c>
      <c r="BD1749">
        <f>IF(OR(BD1069="",AND(BD1069=BD1068,BD1069=BD1070)),NA(), BD1069)</f>
        <v>0</v>
      </c>
      <c r="BE1749">
        <f>IF(ISNA(BF1749),NA(),BE1069)</f>
        <v>0</v>
      </c>
      <c r="BF1749">
        <f>IF(OR(BF1069="",AND(BF1069=BF1068,BF1069=BF1070)),NA(), BF1069)</f>
        <v>0</v>
      </c>
      <c r="BG1749">
        <f>IF(ISNA(BH1749),NA(),BG1069)</f>
        <v>0</v>
      </c>
      <c r="BH1749">
        <f>IF(OR(BH1069="",AND(BH1069=BH1068,BH1069=BH1070)),NA(), BH1069)</f>
        <v>0</v>
      </c>
      <c r="BI1749">
        <f>IF(ISNA(BJ1749),NA(),BI1069)</f>
        <v>0</v>
      </c>
      <c r="BJ1749">
        <f>IF(OR(BJ1069="",AND(BJ1069=BJ1068,BJ1069=BJ1070)),NA(), BJ1069)</f>
        <v>0</v>
      </c>
      <c r="BK1749">
        <f>IF(ISNA(BL1749),NA(),BK1069)</f>
        <v>0</v>
      </c>
      <c r="BL1749">
        <f>IF(OR(BL1069="",AND(BL1069=BL1068,BL1069=BL1070)),NA(), BL1069)</f>
        <v>0</v>
      </c>
      <c r="BM1749">
        <f>IF(ISNA(BN1749),NA(),BM1069)</f>
        <v>0</v>
      </c>
      <c r="BN1749">
        <f>IF(OR(BN1069="",AND(BN1069=BN1068,BN1069=BN1070)),NA(), BN1069)</f>
        <v>0</v>
      </c>
      <c r="BO1749">
        <f>IF(ISNA(BP1749),NA(),BO1069)</f>
        <v>0</v>
      </c>
      <c r="BP1749">
        <f>IF(OR(BP1069="",AND(BP1069=BP1068,BP1069=BP1070)),NA(), BP1069)</f>
        <v>0</v>
      </c>
      <c r="BQ1749">
        <f>IF(ISNA(BR1749),NA(),BQ1069)</f>
        <v>0</v>
      </c>
      <c r="BR1749">
        <f>IF(OR(BR1069="",AND(BR1069=BR1068,BR1069=BR1070)),NA(), BR1069)</f>
        <v>0</v>
      </c>
    </row>
    <row r="1750" spans="5:70">
      <c r="E1750">
        <f>IF(ISNA(F1750),NA(),E1070)</f>
        <v>0</v>
      </c>
      <c r="F1750">
        <f>IF(OR(F1070="",AND(F1070=F1069,F1070=F1071)),NA(), F1070)</f>
        <v>0</v>
      </c>
      <c r="G1750">
        <f>IF(ISNA(H1750),NA(),G1070)</f>
        <v>0</v>
      </c>
      <c r="H1750">
        <f>IF(OR(H1070="",AND(H1070=H1069,H1070=H1071)),NA(), H1070)</f>
        <v>0</v>
      </c>
      <c r="I1750">
        <f>IF(ISNA(J1750),NA(),I1070)</f>
        <v>0</v>
      </c>
      <c r="J1750">
        <f>IF(OR(J1070="",AND(J1070=J1069,J1070=J1071)),NA(), J1070)</f>
        <v>0</v>
      </c>
      <c r="K1750">
        <f>IF(ISNA(L1750),NA(),K1070)</f>
        <v>0</v>
      </c>
      <c r="L1750">
        <f>IF(OR(L1070="",AND(L1070=L1069,L1070=L1071)),NA(), L1070)</f>
        <v>0</v>
      </c>
      <c r="M1750">
        <f>IF(ISNA(N1750),NA(),M1070)</f>
        <v>0</v>
      </c>
      <c r="N1750">
        <f>IF(OR(N1070="",AND(N1070=N1069,N1070=N1071)),NA(), N1070)</f>
        <v>0</v>
      </c>
      <c r="O1750">
        <f>IF(ISNA(P1750),NA(),O1070)</f>
        <v>0</v>
      </c>
      <c r="P1750">
        <f>IF(OR(P1070="",AND(P1070=P1069,P1070=P1071)),NA(), P1070)</f>
        <v>0</v>
      </c>
      <c r="Q1750">
        <f>IF(ISNA(R1750),NA(),Q1070)</f>
        <v>0</v>
      </c>
      <c r="R1750">
        <f>IF(OR(R1070="",AND(R1070=R1069,R1070=R1071)),NA(), R1070)</f>
        <v>0</v>
      </c>
      <c r="S1750">
        <f>IF(ISNA(T1750),NA(),S1070)</f>
        <v>0</v>
      </c>
      <c r="T1750">
        <f>IF(OR(T1070="",AND(T1070=T1069,T1070=T1071)),NA(), T1070)</f>
        <v>0</v>
      </c>
      <c r="U1750">
        <f>IF(ISNA(V1750),NA(),U1070)</f>
        <v>0</v>
      </c>
      <c r="V1750">
        <f>IF(OR(V1070="",AND(V1070=V1069,V1070=V1071)),NA(), V1070)</f>
        <v>0</v>
      </c>
      <c r="W1750">
        <f>IF(ISNA(X1750),NA(),W1070)</f>
        <v>0</v>
      </c>
      <c r="X1750">
        <f>IF(OR(X1070="",AND(X1070=X1069,X1070=X1071)),NA(), X1070)</f>
        <v>0</v>
      </c>
      <c r="Y1750">
        <f>IF(ISNA(Z1750),NA(),Y1070)</f>
        <v>0</v>
      </c>
      <c r="Z1750">
        <f>IF(OR(Z1070="",AND(Z1070=Z1069,Z1070=Z1071)),NA(), Z1070)</f>
        <v>0</v>
      </c>
      <c r="AA1750">
        <f>IF(ISNA(AB1750),NA(),AA1070)</f>
        <v>0</v>
      </c>
      <c r="AB1750">
        <f>IF(OR(AB1070="",AND(AB1070=AB1069,AB1070=AB1071)),NA(), AB1070)</f>
        <v>0</v>
      </c>
      <c r="AC1750">
        <f>IF(ISNA(AD1750),NA(),AC1070)</f>
        <v>0</v>
      </c>
      <c r="AD1750">
        <f>IF(OR(AD1070="",AND(AD1070=AD1069,AD1070=AD1071)),NA(), AD1070)</f>
        <v>0</v>
      </c>
      <c r="AE1750">
        <f>IF(ISNA(AF1750),NA(),AE1070)</f>
        <v>0</v>
      </c>
      <c r="AF1750">
        <f>IF(OR(AF1070="",AND(AF1070=AF1069,AF1070=AF1071)),NA(), AF1070)</f>
        <v>0</v>
      </c>
      <c r="AG1750">
        <f>IF(ISNA(AH1750),NA(),AG1070)</f>
        <v>0</v>
      </c>
      <c r="AH1750">
        <f>IF(OR(AH1070="",AND(AH1070=AH1069,AH1070=AH1071)),NA(), AH1070)</f>
        <v>0</v>
      </c>
      <c r="AI1750">
        <f>IF(ISNA(AJ1750),NA(),AI1070)</f>
        <v>0</v>
      </c>
      <c r="AJ1750">
        <f>IF(OR(AJ1070="",AND(AJ1070=AJ1069,AJ1070=AJ1071)),NA(), AJ1070)</f>
        <v>0</v>
      </c>
      <c r="AM1750">
        <f>IF(ISNA(AN1750),NA(),AM1070)</f>
        <v>0</v>
      </c>
      <c r="AN1750">
        <f>IF(OR(AN1070="",AND(AN1070=AN1069,AN1070=AN1071)),NA(), AN1070)</f>
        <v>0</v>
      </c>
      <c r="AO1750">
        <f>IF(ISNA(AP1750),NA(),AO1070)</f>
        <v>0</v>
      </c>
      <c r="AP1750">
        <f>IF(OR(AP1070="",AND(AP1070=AP1069,AP1070=AP1071)),NA(), AP1070)</f>
        <v>0</v>
      </c>
      <c r="AQ1750">
        <f>IF(ISNA(AR1750),NA(),AQ1070)</f>
        <v>0</v>
      </c>
      <c r="AR1750">
        <f>IF(OR(AR1070="",AND(AR1070=AR1069,AR1070=AR1071)),NA(), AR1070)</f>
        <v>0</v>
      </c>
      <c r="AS1750">
        <f>IF(ISNA(AT1750),NA(),AS1070)</f>
        <v>0</v>
      </c>
      <c r="AT1750">
        <f>IF(OR(AT1070="",AND(AT1070=AT1069,AT1070=AT1071)),NA(), AT1070)</f>
        <v>0</v>
      </c>
      <c r="AU1750">
        <f>IF(ISNA(AV1750),NA(),AU1070)</f>
        <v>0</v>
      </c>
      <c r="AV1750">
        <f>IF(OR(AV1070="",AND(AV1070=AV1069,AV1070=AV1071)),NA(), AV1070)</f>
        <v>0</v>
      </c>
      <c r="AW1750">
        <f>IF(ISNA(AX1750),NA(),AW1070)</f>
        <v>0</v>
      </c>
      <c r="AX1750">
        <f>IF(OR(AX1070="",AND(AX1070=AX1069,AX1070=AX1071)),NA(), AX1070)</f>
        <v>0</v>
      </c>
      <c r="AY1750">
        <f>IF(ISNA(AZ1750),NA(),AY1070)</f>
        <v>0</v>
      </c>
      <c r="AZ1750">
        <f>IF(OR(AZ1070="",AND(AZ1070=AZ1069,AZ1070=AZ1071)),NA(), AZ1070)</f>
        <v>0</v>
      </c>
      <c r="BA1750">
        <f>IF(ISNA(BB1750),NA(),BA1070)</f>
        <v>0</v>
      </c>
      <c r="BB1750">
        <f>IF(OR(BB1070="",AND(BB1070=BB1069,BB1070=BB1071)),NA(), BB1070)</f>
        <v>0</v>
      </c>
      <c r="BC1750">
        <f>IF(ISNA(BD1750),NA(),BC1070)</f>
        <v>0</v>
      </c>
      <c r="BD1750">
        <f>IF(OR(BD1070="",AND(BD1070=BD1069,BD1070=BD1071)),NA(), BD1070)</f>
        <v>0</v>
      </c>
      <c r="BE1750">
        <f>IF(ISNA(BF1750),NA(),BE1070)</f>
        <v>0</v>
      </c>
      <c r="BF1750">
        <f>IF(OR(BF1070="",AND(BF1070=BF1069,BF1070=BF1071)),NA(), BF1070)</f>
        <v>0</v>
      </c>
      <c r="BG1750">
        <f>IF(ISNA(BH1750),NA(),BG1070)</f>
        <v>0</v>
      </c>
      <c r="BH1750">
        <f>IF(OR(BH1070="",AND(BH1070=BH1069,BH1070=BH1071)),NA(), BH1070)</f>
        <v>0</v>
      </c>
      <c r="BI1750">
        <f>IF(ISNA(BJ1750),NA(),BI1070)</f>
        <v>0</v>
      </c>
      <c r="BJ1750">
        <f>IF(OR(BJ1070="",AND(BJ1070=BJ1069,BJ1070=BJ1071)),NA(), BJ1070)</f>
        <v>0</v>
      </c>
      <c r="BK1750">
        <f>IF(ISNA(BL1750),NA(),BK1070)</f>
        <v>0</v>
      </c>
      <c r="BL1750">
        <f>IF(OR(BL1070="",AND(BL1070=BL1069,BL1070=BL1071)),NA(), BL1070)</f>
        <v>0</v>
      </c>
      <c r="BM1750">
        <f>IF(ISNA(BN1750),NA(),BM1070)</f>
        <v>0</v>
      </c>
      <c r="BN1750">
        <f>IF(OR(BN1070="",AND(BN1070=BN1069,BN1070=BN1071)),NA(), BN1070)</f>
        <v>0</v>
      </c>
      <c r="BO1750">
        <f>IF(ISNA(BP1750),NA(),BO1070)</f>
        <v>0</v>
      </c>
      <c r="BP1750">
        <f>IF(OR(BP1070="",AND(BP1070=BP1069,BP1070=BP1071)),NA(), BP1070)</f>
        <v>0</v>
      </c>
      <c r="BQ1750">
        <f>IF(ISNA(BR1750),NA(),BQ1070)</f>
        <v>0</v>
      </c>
      <c r="BR1750">
        <f>IF(OR(BR1070="",AND(BR1070=BR1069,BR1070=BR1071)),NA(), BR1070)</f>
        <v>0</v>
      </c>
    </row>
    <row r="1751" spans="5:70">
      <c r="E1751">
        <f>IF(ISNA(F1751),NA(),E1071)</f>
        <v>0</v>
      </c>
      <c r="F1751">
        <f>IF(OR(F1071="",AND(F1071=F1070,F1071=F1072)),NA(), F1071)</f>
        <v>0</v>
      </c>
      <c r="G1751">
        <f>IF(ISNA(H1751),NA(),G1071)</f>
        <v>0</v>
      </c>
      <c r="H1751">
        <f>IF(OR(H1071="",AND(H1071=H1070,H1071=H1072)),NA(), H1071)</f>
        <v>0</v>
      </c>
      <c r="I1751">
        <f>IF(ISNA(J1751),NA(),I1071)</f>
        <v>0</v>
      </c>
      <c r="J1751">
        <f>IF(OR(J1071="",AND(J1071=J1070,J1071=J1072)),NA(), J1071)</f>
        <v>0</v>
      </c>
      <c r="K1751">
        <f>IF(ISNA(L1751),NA(),K1071)</f>
        <v>0</v>
      </c>
      <c r="L1751">
        <f>IF(OR(L1071="",AND(L1071=L1070,L1071=L1072)),NA(), L1071)</f>
        <v>0</v>
      </c>
      <c r="M1751">
        <f>IF(ISNA(N1751),NA(),M1071)</f>
        <v>0</v>
      </c>
      <c r="N1751">
        <f>IF(OR(N1071="",AND(N1071=N1070,N1071=N1072)),NA(), N1071)</f>
        <v>0</v>
      </c>
      <c r="O1751">
        <f>IF(ISNA(P1751),NA(),O1071)</f>
        <v>0</v>
      </c>
      <c r="P1751">
        <f>IF(OR(P1071="",AND(P1071=P1070,P1071=P1072)),NA(), P1071)</f>
        <v>0</v>
      </c>
      <c r="Q1751">
        <f>IF(ISNA(R1751),NA(),Q1071)</f>
        <v>0</v>
      </c>
      <c r="R1751">
        <f>IF(OR(R1071="",AND(R1071=R1070,R1071=R1072)),NA(), R1071)</f>
        <v>0</v>
      </c>
      <c r="S1751">
        <f>IF(ISNA(T1751),NA(),S1071)</f>
        <v>0</v>
      </c>
      <c r="T1751">
        <f>IF(OR(T1071="",AND(T1071=T1070,T1071=T1072)),NA(), T1071)</f>
        <v>0</v>
      </c>
      <c r="U1751">
        <f>IF(ISNA(V1751),NA(),U1071)</f>
        <v>0</v>
      </c>
      <c r="V1751">
        <f>IF(OR(V1071="",AND(V1071=V1070,V1071=V1072)),NA(), V1071)</f>
        <v>0</v>
      </c>
      <c r="W1751">
        <f>IF(ISNA(X1751),NA(),W1071)</f>
        <v>0</v>
      </c>
      <c r="X1751">
        <f>IF(OR(X1071="",AND(X1071=X1070,X1071=X1072)),NA(), X1071)</f>
        <v>0</v>
      </c>
      <c r="Y1751">
        <f>IF(ISNA(Z1751),NA(),Y1071)</f>
        <v>0</v>
      </c>
      <c r="Z1751">
        <f>IF(OR(Z1071="",AND(Z1071=Z1070,Z1071=Z1072)),NA(), Z1071)</f>
        <v>0</v>
      </c>
      <c r="AA1751">
        <f>IF(ISNA(AB1751),NA(),AA1071)</f>
        <v>0</v>
      </c>
      <c r="AB1751">
        <f>IF(OR(AB1071="",AND(AB1071=AB1070,AB1071=AB1072)),NA(), AB1071)</f>
        <v>0</v>
      </c>
      <c r="AC1751">
        <f>IF(ISNA(AD1751),NA(),AC1071)</f>
        <v>0</v>
      </c>
      <c r="AD1751">
        <f>IF(OR(AD1071="",AND(AD1071=AD1070,AD1071=AD1072)),NA(), AD1071)</f>
        <v>0</v>
      </c>
      <c r="AE1751">
        <f>IF(ISNA(AF1751),NA(),AE1071)</f>
        <v>0</v>
      </c>
      <c r="AF1751">
        <f>IF(OR(AF1071="",AND(AF1071=AF1070,AF1071=AF1072)),NA(), AF1071)</f>
        <v>0</v>
      </c>
      <c r="AG1751">
        <f>IF(ISNA(AH1751),NA(),AG1071)</f>
        <v>0</v>
      </c>
      <c r="AH1751">
        <f>IF(OR(AH1071="",AND(AH1071=AH1070,AH1071=AH1072)),NA(), AH1071)</f>
        <v>0</v>
      </c>
      <c r="AI1751">
        <f>IF(ISNA(AJ1751),NA(),AI1071)</f>
        <v>0</v>
      </c>
      <c r="AJ1751">
        <f>IF(OR(AJ1071="",AND(AJ1071=AJ1070,AJ1071=AJ1072)),NA(), AJ1071)</f>
        <v>0</v>
      </c>
      <c r="AM1751">
        <f>IF(ISNA(AN1751),NA(),AM1071)</f>
        <v>0</v>
      </c>
      <c r="AN1751">
        <f>IF(OR(AN1071="",AND(AN1071=AN1070,AN1071=AN1072)),NA(), AN1071)</f>
        <v>0</v>
      </c>
      <c r="AO1751">
        <f>IF(ISNA(AP1751),NA(),AO1071)</f>
        <v>0</v>
      </c>
      <c r="AP1751">
        <f>IF(OR(AP1071="",AND(AP1071=AP1070,AP1071=AP1072)),NA(), AP1071)</f>
        <v>0</v>
      </c>
      <c r="AQ1751">
        <f>IF(ISNA(AR1751),NA(),AQ1071)</f>
        <v>0</v>
      </c>
      <c r="AR1751">
        <f>IF(OR(AR1071="",AND(AR1071=AR1070,AR1071=AR1072)),NA(), AR1071)</f>
        <v>0</v>
      </c>
      <c r="AS1751">
        <f>IF(ISNA(AT1751),NA(),AS1071)</f>
        <v>0</v>
      </c>
      <c r="AT1751">
        <f>IF(OR(AT1071="",AND(AT1071=AT1070,AT1071=AT1072)),NA(), AT1071)</f>
        <v>0</v>
      </c>
      <c r="AU1751">
        <f>IF(ISNA(AV1751),NA(),AU1071)</f>
        <v>0</v>
      </c>
      <c r="AV1751">
        <f>IF(OR(AV1071="",AND(AV1071=AV1070,AV1071=AV1072)),NA(), AV1071)</f>
        <v>0</v>
      </c>
      <c r="AW1751">
        <f>IF(ISNA(AX1751),NA(),AW1071)</f>
        <v>0</v>
      </c>
      <c r="AX1751">
        <f>IF(OR(AX1071="",AND(AX1071=AX1070,AX1071=AX1072)),NA(), AX1071)</f>
        <v>0</v>
      </c>
      <c r="AY1751">
        <f>IF(ISNA(AZ1751),NA(),AY1071)</f>
        <v>0</v>
      </c>
      <c r="AZ1751">
        <f>IF(OR(AZ1071="",AND(AZ1071=AZ1070,AZ1071=AZ1072)),NA(), AZ1071)</f>
        <v>0</v>
      </c>
      <c r="BA1751">
        <f>IF(ISNA(BB1751),NA(),BA1071)</f>
        <v>0</v>
      </c>
      <c r="BB1751">
        <f>IF(OR(BB1071="",AND(BB1071=BB1070,BB1071=BB1072)),NA(), BB1071)</f>
        <v>0</v>
      </c>
      <c r="BC1751">
        <f>IF(ISNA(BD1751),NA(),BC1071)</f>
        <v>0</v>
      </c>
      <c r="BD1751">
        <f>IF(OR(BD1071="",AND(BD1071=BD1070,BD1071=BD1072)),NA(), BD1071)</f>
        <v>0</v>
      </c>
      <c r="BE1751">
        <f>IF(ISNA(BF1751),NA(),BE1071)</f>
        <v>0</v>
      </c>
      <c r="BF1751">
        <f>IF(OR(BF1071="",AND(BF1071=BF1070,BF1071=BF1072)),NA(), BF1071)</f>
        <v>0</v>
      </c>
      <c r="BG1751">
        <f>IF(ISNA(BH1751),NA(),BG1071)</f>
        <v>0</v>
      </c>
      <c r="BH1751">
        <f>IF(OR(BH1071="",AND(BH1071=BH1070,BH1071=BH1072)),NA(), BH1071)</f>
        <v>0</v>
      </c>
      <c r="BI1751">
        <f>IF(ISNA(BJ1751),NA(),BI1071)</f>
        <v>0</v>
      </c>
      <c r="BJ1751">
        <f>IF(OR(BJ1071="",AND(BJ1071=BJ1070,BJ1071=BJ1072)),NA(), BJ1071)</f>
        <v>0</v>
      </c>
      <c r="BK1751">
        <f>IF(ISNA(BL1751),NA(),BK1071)</f>
        <v>0</v>
      </c>
      <c r="BL1751">
        <f>IF(OR(BL1071="",AND(BL1071=BL1070,BL1071=BL1072)),NA(), BL1071)</f>
        <v>0</v>
      </c>
      <c r="BM1751">
        <f>IF(ISNA(BN1751),NA(),BM1071)</f>
        <v>0</v>
      </c>
      <c r="BN1751">
        <f>IF(OR(BN1071="",AND(BN1071=BN1070,BN1071=BN1072)),NA(), BN1071)</f>
        <v>0</v>
      </c>
      <c r="BO1751">
        <f>IF(ISNA(BP1751),NA(),BO1071)</f>
        <v>0</v>
      </c>
      <c r="BP1751">
        <f>IF(OR(BP1071="",AND(BP1071=BP1070,BP1071=BP1072)),NA(), BP1071)</f>
        <v>0</v>
      </c>
      <c r="BQ1751">
        <f>IF(ISNA(BR1751),NA(),BQ1071)</f>
        <v>0</v>
      </c>
      <c r="BR1751">
        <f>IF(OR(BR1071="",AND(BR1071=BR1070,BR1071=BR1072)),NA(), BR1071)</f>
        <v>0</v>
      </c>
    </row>
    <row r="1752" spans="5:70">
      <c r="E1752">
        <f>IF(ISNA(F1752),NA(),E1072)</f>
        <v>0</v>
      </c>
      <c r="F1752">
        <f>IF(OR(F1072="",AND(F1072=F1071,F1072=F1073)),NA(), F1072)</f>
        <v>0</v>
      </c>
      <c r="G1752">
        <f>IF(ISNA(H1752),NA(),G1072)</f>
        <v>0</v>
      </c>
      <c r="H1752">
        <f>IF(OR(H1072="",AND(H1072=H1071,H1072=H1073)),NA(), H1072)</f>
        <v>0</v>
      </c>
      <c r="I1752">
        <f>IF(ISNA(J1752),NA(),I1072)</f>
        <v>0</v>
      </c>
      <c r="J1752">
        <f>IF(OR(J1072="",AND(J1072=J1071,J1072=J1073)),NA(), J1072)</f>
        <v>0</v>
      </c>
      <c r="K1752">
        <f>IF(ISNA(L1752),NA(),K1072)</f>
        <v>0</v>
      </c>
      <c r="L1752">
        <f>IF(OR(L1072="",AND(L1072=L1071,L1072=L1073)),NA(), L1072)</f>
        <v>0</v>
      </c>
      <c r="M1752">
        <f>IF(ISNA(N1752),NA(),M1072)</f>
        <v>0</v>
      </c>
      <c r="N1752">
        <f>IF(OR(N1072="",AND(N1072=N1071,N1072=N1073)),NA(), N1072)</f>
        <v>0</v>
      </c>
      <c r="O1752">
        <f>IF(ISNA(P1752),NA(),O1072)</f>
        <v>0</v>
      </c>
      <c r="P1752">
        <f>IF(OR(P1072="",AND(P1072=P1071,P1072=P1073)),NA(), P1072)</f>
        <v>0</v>
      </c>
      <c r="Q1752">
        <f>IF(ISNA(R1752),NA(),Q1072)</f>
        <v>0</v>
      </c>
      <c r="R1752">
        <f>IF(OR(R1072="",AND(R1072=R1071,R1072=R1073)),NA(), R1072)</f>
        <v>0</v>
      </c>
      <c r="S1752">
        <f>IF(ISNA(T1752),NA(),S1072)</f>
        <v>0</v>
      </c>
      <c r="T1752">
        <f>IF(OR(T1072="",AND(T1072=T1071,T1072=T1073)),NA(), T1072)</f>
        <v>0</v>
      </c>
      <c r="U1752">
        <f>IF(ISNA(V1752),NA(),U1072)</f>
        <v>0</v>
      </c>
      <c r="V1752">
        <f>IF(OR(V1072="",AND(V1072=V1071,V1072=V1073)),NA(), V1072)</f>
        <v>0</v>
      </c>
      <c r="W1752">
        <f>IF(ISNA(X1752),NA(),W1072)</f>
        <v>0</v>
      </c>
      <c r="X1752">
        <f>IF(OR(X1072="",AND(X1072=X1071,X1072=X1073)),NA(), X1072)</f>
        <v>0</v>
      </c>
      <c r="Y1752">
        <f>IF(ISNA(Z1752),NA(),Y1072)</f>
        <v>0</v>
      </c>
      <c r="Z1752">
        <f>IF(OR(Z1072="",AND(Z1072=Z1071,Z1072=Z1073)),NA(), Z1072)</f>
        <v>0</v>
      </c>
      <c r="AA1752">
        <f>IF(ISNA(AB1752),NA(),AA1072)</f>
        <v>0</v>
      </c>
      <c r="AB1752">
        <f>IF(OR(AB1072="",AND(AB1072=AB1071,AB1072=AB1073)),NA(), AB1072)</f>
        <v>0</v>
      </c>
      <c r="AC1752">
        <f>IF(ISNA(AD1752),NA(),AC1072)</f>
        <v>0</v>
      </c>
      <c r="AD1752">
        <f>IF(OR(AD1072="",AND(AD1072=AD1071,AD1072=AD1073)),NA(), AD1072)</f>
        <v>0</v>
      </c>
      <c r="AE1752">
        <f>IF(ISNA(AF1752),NA(),AE1072)</f>
        <v>0</v>
      </c>
      <c r="AF1752">
        <f>IF(OR(AF1072="",AND(AF1072=AF1071,AF1072=AF1073)),NA(), AF1072)</f>
        <v>0</v>
      </c>
      <c r="AG1752">
        <f>IF(ISNA(AH1752),NA(),AG1072)</f>
        <v>0</v>
      </c>
      <c r="AH1752">
        <f>IF(OR(AH1072="",AND(AH1072=AH1071,AH1072=AH1073)),NA(), AH1072)</f>
        <v>0</v>
      </c>
      <c r="AI1752">
        <f>IF(ISNA(AJ1752),NA(),AI1072)</f>
        <v>0</v>
      </c>
      <c r="AJ1752">
        <f>IF(OR(AJ1072="",AND(AJ1072=AJ1071,AJ1072=AJ1073)),NA(), AJ1072)</f>
        <v>0</v>
      </c>
      <c r="AM1752">
        <f>IF(ISNA(AN1752),NA(),AM1072)</f>
        <v>0</v>
      </c>
      <c r="AN1752">
        <f>IF(OR(AN1072="",AND(AN1072=AN1071,AN1072=AN1073)),NA(), AN1072)</f>
        <v>0</v>
      </c>
      <c r="AO1752">
        <f>IF(ISNA(AP1752),NA(),AO1072)</f>
        <v>0</v>
      </c>
      <c r="AP1752">
        <f>IF(OR(AP1072="",AND(AP1072=AP1071,AP1072=AP1073)),NA(), AP1072)</f>
        <v>0</v>
      </c>
      <c r="AQ1752">
        <f>IF(ISNA(AR1752),NA(),AQ1072)</f>
        <v>0</v>
      </c>
      <c r="AR1752">
        <f>IF(OR(AR1072="",AND(AR1072=AR1071,AR1072=AR1073)),NA(), AR1072)</f>
        <v>0</v>
      </c>
      <c r="AS1752">
        <f>IF(ISNA(AT1752),NA(),AS1072)</f>
        <v>0</v>
      </c>
      <c r="AT1752">
        <f>IF(OR(AT1072="",AND(AT1072=AT1071,AT1072=AT1073)),NA(), AT1072)</f>
        <v>0</v>
      </c>
      <c r="AU1752">
        <f>IF(ISNA(AV1752),NA(),AU1072)</f>
        <v>0</v>
      </c>
      <c r="AV1752">
        <f>IF(OR(AV1072="",AND(AV1072=AV1071,AV1072=AV1073)),NA(), AV1072)</f>
        <v>0</v>
      </c>
      <c r="AW1752">
        <f>IF(ISNA(AX1752),NA(),AW1072)</f>
        <v>0</v>
      </c>
      <c r="AX1752">
        <f>IF(OR(AX1072="",AND(AX1072=AX1071,AX1072=AX1073)),NA(), AX1072)</f>
        <v>0</v>
      </c>
      <c r="AY1752">
        <f>IF(ISNA(AZ1752),NA(),AY1072)</f>
        <v>0</v>
      </c>
      <c r="AZ1752">
        <f>IF(OR(AZ1072="",AND(AZ1072=AZ1071,AZ1072=AZ1073)),NA(), AZ1072)</f>
        <v>0</v>
      </c>
      <c r="BA1752">
        <f>IF(ISNA(BB1752),NA(),BA1072)</f>
        <v>0</v>
      </c>
      <c r="BB1752">
        <f>IF(OR(BB1072="",AND(BB1072=BB1071,BB1072=BB1073)),NA(), BB1072)</f>
        <v>0</v>
      </c>
      <c r="BC1752">
        <f>IF(ISNA(BD1752),NA(),BC1072)</f>
        <v>0</v>
      </c>
      <c r="BD1752">
        <f>IF(OR(BD1072="",AND(BD1072=BD1071,BD1072=BD1073)),NA(), BD1072)</f>
        <v>0</v>
      </c>
      <c r="BE1752">
        <f>IF(ISNA(BF1752),NA(),BE1072)</f>
        <v>0</v>
      </c>
      <c r="BF1752">
        <f>IF(OR(BF1072="",AND(BF1072=BF1071,BF1072=BF1073)),NA(), BF1072)</f>
        <v>0</v>
      </c>
      <c r="BG1752">
        <f>IF(ISNA(BH1752),NA(),BG1072)</f>
        <v>0</v>
      </c>
      <c r="BH1752">
        <f>IF(OR(BH1072="",AND(BH1072=BH1071,BH1072=BH1073)),NA(), BH1072)</f>
        <v>0</v>
      </c>
      <c r="BI1752">
        <f>IF(ISNA(BJ1752),NA(),BI1072)</f>
        <v>0</v>
      </c>
      <c r="BJ1752">
        <f>IF(OR(BJ1072="",AND(BJ1072=BJ1071,BJ1072=BJ1073)),NA(), BJ1072)</f>
        <v>0</v>
      </c>
      <c r="BK1752">
        <f>IF(ISNA(BL1752),NA(),BK1072)</f>
        <v>0</v>
      </c>
      <c r="BL1752">
        <f>IF(OR(BL1072="",AND(BL1072=BL1071,BL1072=BL1073)),NA(), BL1072)</f>
        <v>0</v>
      </c>
      <c r="BM1752">
        <f>IF(ISNA(BN1752),NA(),BM1072)</f>
        <v>0</v>
      </c>
      <c r="BN1752">
        <f>IF(OR(BN1072="",AND(BN1072=BN1071,BN1072=BN1073)),NA(), BN1072)</f>
        <v>0</v>
      </c>
      <c r="BO1752">
        <f>IF(ISNA(BP1752),NA(),BO1072)</f>
        <v>0</v>
      </c>
      <c r="BP1752">
        <f>IF(OR(BP1072="",AND(BP1072=BP1071,BP1072=BP1073)),NA(), BP1072)</f>
        <v>0</v>
      </c>
      <c r="BQ1752">
        <f>IF(ISNA(BR1752),NA(),BQ1072)</f>
        <v>0</v>
      </c>
      <c r="BR1752">
        <f>IF(OR(BR1072="",AND(BR1072=BR1071,BR1072=BR1073)),NA(), BR1072)</f>
        <v>0</v>
      </c>
    </row>
    <row r="1753" spans="5:70">
      <c r="E1753">
        <f>IF(ISNA(F1753),NA(),E1073)</f>
        <v>0</v>
      </c>
      <c r="F1753">
        <f>IF(OR(F1073="",AND(F1073=F1072,F1073=F1074)),NA(), F1073)</f>
        <v>0</v>
      </c>
      <c r="G1753">
        <f>IF(ISNA(H1753),NA(),G1073)</f>
        <v>0</v>
      </c>
      <c r="H1753">
        <f>IF(OR(H1073="",AND(H1073=H1072,H1073=H1074)),NA(), H1073)</f>
        <v>0</v>
      </c>
      <c r="I1753">
        <f>IF(ISNA(J1753),NA(),I1073)</f>
        <v>0</v>
      </c>
      <c r="J1753">
        <f>IF(OR(J1073="",AND(J1073=J1072,J1073=J1074)),NA(), J1073)</f>
        <v>0</v>
      </c>
      <c r="K1753">
        <f>IF(ISNA(L1753),NA(),K1073)</f>
        <v>0</v>
      </c>
      <c r="L1753">
        <f>IF(OR(L1073="",AND(L1073=L1072,L1073=L1074)),NA(), L1073)</f>
        <v>0</v>
      </c>
      <c r="M1753">
        <f>IF(ISNA(N1753),NA(),M1073)</f>
        <v>0</v>
      </c>
      <c r="N1753">
        <f>IF(OR(N1073="",AND(N1073=N1072,N1073=N1074)),NA(), N1073)</f>
        <v>0</v>
      </c>
      <c r="O1753">
        <f>IF(ISNA(P1753),NA(),O1073)</f>
        <v>0</v>
      </c>
      <c r="P1753">
        <f>IF(OR(P1073="",AND(P1073=P1072,P1073=P1074)),NA(), P1073)</f>
        <v>0</v>
      </c>
      <c r="Q1753">
        <f>IF(ISNA(R1753),NA(),Q1073)</f>
        <v>0</v>
      </c>
      <c r="R1753">
        <f>IF(OR(R1073="",AND(R1073=R1072,R1073=R1074)),NA(), R1073)</f>
        <v>0</v>
      </c>
      <c r="S1753">
        <f>IF(ISNA(T1753),NA(),S1073)</f>
        <v>0</v>
      </c>
      <c r="T1753">
        <f>IF(OR(T1073="",AND(T1073=T1072,T1073=T1074)),NA(), T1073)</f>
        <v>0</v>
      </c>
      <c r="U1753">
        <f>IF(ISNA(V1753),NA(),U1073)</f>
        <v>0</v>
      </c>
      <c r="V1753">
        <f>IF(OR(V1073="",AND(V1073=V1072,V1073=V1074)),NA(), V1073)</f>
        <v>0</v>
      </c>
      <c r="W1753">
        <f>IF(ISNA(X1753),NA(),W1073)</f>
        <v>0</v>
      </c>
      <c r="X1753">
        <f>IF(OR(X1073="",AND(X1073=X1072,X1073=X1074)),NA(), X1073)</f>
        <v>0</v>
      </c>
      <c r="Y1753">
        <f>IF(ISNA(Z1753),NA(),Y1073)</f>
        <v>0</v>
      </c>
      <c r="Z1753">
        <f>IF(OR(Z1073="",AND(Z1073=Z1072,Z1073=Z1074)),NA(), Z1073)</f>
        <v>0</v>
      </c>
      <c r="AA1753">
        <f>IF(ISNA(AB1753),NA(),AA1073)</f>
        <v>0</v>
      </c>
      <c r="AB1753">
        <f>IF(OR(AB1073="",AND(AB1073=AB1072,AB1073=AB1074)),NA(), AB1073)</f>
        <v>0</v>
      </c>
      <c r="AC1753">
        <f>IF(ISNA(AD1753),NA(),AC1073)</f>
        <v>0</v>
      </c>
      <c r="AD1753">
        <f>IF(OR(AD1073="",AND(AD1073=AD1072,AD1073=AD1074)),NA(), AD1073)</f>
        <v>0</v>
      </c>
      <c r="AE1753">
        <f>IF(ISNA(AF1753),NA(),AE1073)</f>
        <v>0</v>
      </c>
      <c r="AF1753">
        <f>IF(OR(AF1073="",AND(AF1073=AF1072,AF1073=AF1074)),NA(), AF1073)</f>
        <v>0</v>
      </c>
      <c r="AG1753">
        <f>IF(ISNA(AH1753),NA(),AG1073)</f>
        <v>0</v>
      </c>
      <c r="AH1753">
        <f>IF(OR(AH1073="",AND(AH1073=AH1072,AH1073=AH1074)),NA(), AH1073)</f>
        <v>0</v>
      </c>
      <c r="AI1753">
        <f>IF(ISNA(AJ1753),NA(),AI1073)</f>
        <v>0</v>
      </c>
      <c r="AJ1753">
        <f>IF(OR(AJ1073="",AND(AJ1073=AJ1072,AJ1073=AJ1074)),NA(), AJ1073)</f>
        <v>0</v>
      </c>
      <c r="AM1753">
        <f>IF(ISNA(AN1753),NA(),AM1073)</f>
        <v>0</v>
      </c>
      <c r="AN1753">
        <f>IF(OR(AN1073="",AND(AN1073=AN1072,AN1073=AN1074)),NA(), AN1073)</f>
        <v>0</v>
      </c>
      <c r="AO1753">
        <f>IF(ISNA(AP1753),NA(),AO1073)</f>
        <v>0</v>
      </c>
      <c r="AP1753">
        <f>IF(OR(AP1073="",AND(AP1073=AP1072,AP1073=AP1074)),NA(), AP1073)</f>
        <v>0</v>
      </c>
      <c r="AQ1753">
        <f>IF(ISNA(AR1753),NA(),AQ1073)</f>
        <v>0</v>
      </c>
      <c r="AR1753">
        <f>IF(OR(AR1073="",AND(AR1073=AR1072,AR1073=AR1074)),NA(), AR1073)</f>
        <v>0</v>
      </c>
      <c r="AS1753">
        <f>IF(ISNA(AT1753),NA(),AS1073)</f>
        <v>0</v>
      </c>
      <c r="AT1753">
        <f>IF(OR(AT1073="",AND(AT1073=AT1072,AT1073=AT1074)),NA(), AT1073)</f>
        <v>0</v>
      </c>
      <c r="AU1753">
        <f>IF(ISNA(AV1753),NA(),AU1073)</f>
        <v>0</v>
      </c>
      <c r="AV1753">
        <f>IF(OR(AV1073="",AND(AV1073=AV1072,AV1073=AV1074)),NA(), AV1073)</f>
        <v>0</v>
      </c>
      <c r="AW1753">
        <f>IF(ISNA(AX1753),NA(),AW1073)</f>
        <v>0</v>
      </c>
      <c r="AX1753">
        <f>IF(OR(AX1073="",AND(AX1073=AX1072,AX1073=AX1074)),NA(), AX1073)</f>
        <v>0</v>
      </c>
      <c r="AY1753">
        <f>IF(ISNA(AZ1753),NA(),AY1073)</f>
        <v>0</v>
      </c>
      <c r="AZ1753">
        <f>IF(OR(AZ1073="",AND(AZ1073=AZ1072,AZ1073=AZ1074)),NA(), AZ1073)</f>
        <v>0</v>
      </c>
      <c r="BA1753">
        <f>IF(ISNA(BB1753),NA(),BA1073)</f>
        <v>0</v>
      </c>
      <c r="BB1753">
        <f>IF(OR(BB1073="",AND(BB1073=BB1072,BB1073=BB1074)),NA(), BB1073)</f>
        <v>0</v>
      </c>
      <c r="BC1753">
        <f>IF(ISNA(BD1753),NA(),BC1073)</f>
        <v>0</v>
      </c>
      <c r="BD1753">
        <f>IF(OR(BD1073="",AND(BD1073=BD1072,BD1073=BD1074)),NA(), BD1073)</f>
        <v>0</v>
      </c>
      <c r="BE1753">
        <f>IF(ISNA(BF1753),NA(),BE1073)</f>
        <v>0</v>
      </c>
      <c r="BF1753">
        <f>IF(OR(BF1073="",AND(BF1073=BF1072,BF1073=BF1074)),NA(), BF1073)</f>
        <v>0</v>
      </c>
      <c r="BG1753">
        <f>IF(ISNA(BH1753),NA(),BG1073)</f>
        <v>0</v>
      </c>
      <c r="BH1753">
        <f>IF(OR(BH1073="",AND(BH1073=BH1072,BH1073=BH1074)),NA(), BH1073)</f>
        <v>0</v>
      </c>
      <c r="BI1753">
        <f>IF(ISNA(BJ1753),NA(),BI1073)</f>
        <v>0</v>
      </c>
      <c r="BJ1753">
        <f>IF(OR(BJ1073="",AND(BJ1073=BJ1072,BJ1073=BJ1074)),NA(), BJ1073)</f>
        <v>0</v>
      </c>
      <c r="BK1753">
        <f>IF(ISNA(BL1753),NA(),BK1073)</f>
        <v>0</v>
      </c>
      <c r="BL1753">
        <f>IF(OR(BL1073="",AND(BL1073=BL1072,BL1073=BL1074)),NA(), BL1073)</f>
        <v>0</v>
      </c>
      <c r="BM1753">
        <f>IF(ISNA(BN1753),NA(),BM1073)</f>
        <v>0</v>
      </c>
      <c r="BN1753">
        <f>IF(OR(BN1073="",AND(BN1073=BN1072,BN1073=BN1074)),NA(), BN1073)</f>
        <v>0</v>
      </c>
      <c r="BO1753">
        <f>IF(ISNA(BP1753),NA(),BO1073)</f>
        <v>0</v>
      </c>
      <c r="BP1753">
        <f>IF(OR(BP1073="",AND(BP1073=BP1072,BP1073=BP1074)),NA(), BP1073)</f>
        <v>0</v>
      </c>
      <c r="BQ1753">
        <f>IF(ISNA(BR1753),NA(),BQ1073)</f>
        <v>0</v>
      </c>
      <c r="BR1753">
        <f>IF(OR(BR1073="",AND(BR1073=BR1072,BR1073=BR1074)),NA(), BR1073)</f>
        <v>0</v>
      </c>
    </row>
    <row r="1754" spans="5:70">
      <c r="E1754">
        <f>IF(ISNA(F1754),NA(),E1074)</f>
        <v>0</v>
      </c>
      <c r="F1754">
        <f>IF(OR(F1074="",AND(F1074=F1073,F1074=F1075)),NA(), F1074)</f>
        <v>0</v>
      </c>
      <c r="G1754">
        <f>IF(ISNA(H1754),NA(),G1074)</f>
        <v>0</v>
      </c>
      <c r="H1754">
        <f>IF(OR(H1074="",AND(H1074=H1073,H1074=H1075)),NA(), H1074)</f>
        <v>0</v>
      </c>
      <c r="I1754">
        <f>IF(ISNA(J1754),NA(),I1074)</f>
        <v>0</v>
      </c>
      <c r="J1754">
        <f>IF(OR(J1074="",AND(J1074=J1073,J1074=J1075)),NA(), J1074)</f>
        <v>0</v>
      </c>
      <c r="K1754">
        <f>IF(ISNA(L1754),NA(),K1074)</f>
        <v>0</v>
      </c>
      <c r="L1754">
        <f>IF(OR(L1074="",AND(L1074=L1073,L1074=L1075)),NA(), L1074)</f>
        <v>0</v>
      </c>
      <c r="M1754">
        <f>IF(ISNA(N1754),NA(),M1074)</f>
        <v>0</v>
      </c>
      <c r="N1754">
        <f>IF(OR(N1074="",AND(N1074=N1073,N1074=N1075)),NA(), N1074)</f>
        <v>0</v>
      </c>
      <c r="O1754">
        <f>IF(ISNA(P1754),NA(),O1074)</f>
        <v>0</v>
      </c>
      <c r="P1754">
        <f>IF(OR(P1074="",AND(P1074=P1073,P1074=P1075)),NA(), P1074)</f>
        <v>0</v>
      </c>
      <c r="Q1754">
        <f>IF(ISNA(R1754),NA(),Q1074)</f>
        <v>0</v>
      </c>
      <c r="R1754">
        <f>IF(OR(R1074="",AND(R1074=R1073,R1074=R1075)),NA(), R1074)</f>
        <v>0</v>
      </c>
      <c r="S1754">
        <f>IF(ISNA(T1754),NA(),S1074)</f>
        <v>0</v>
      </c>
      <c r="T1754">
        <f>IF(OR(T1074="",AND(T1074=T1073,T1074=T1075)),NA(), T1074)</f>
        <v>0</v>
      </c>
      <c r="U1754">
        <f>IF(ISNA(V1754),NA(),U1074)</f>
        <v>0</v>
      </c>
      <c r="V1754">
        <f>IF(OR(V1074="",AND(V1074=V1073,V1074=V1075)),NA(), V1074)</f>
        <v>0</v>
      </c>
      <c r="W1754">
        <f>IF(ISNA(X1754),NA(),W1074)</f>
        <v>0</v>
      </c>
      <c r="X1754">
        <f>IF(OR(X1074="",AND(X1074=X1073,X1074=X1075)),NA(), X1074)</f>
        <v>0</v>
      </c>
      <c r="Y1754">
        <f>IF(ISNA(Z1754),NA(),Y1074)</f>
        <v>0</v>
      </c>
      <c r="Z1754">
        <f>IF(OR(Z1074="",AND(Z1074=Z1073,Z1074=Z1075)),NA(), Z1074)</f>
        <v>0</v>
      </c>
      <c r="AA1754">
        <f>IF(ISNA(AB1754),NA(),AA1074)</f>
        <v>0</v>
      </c>
      <c r="AB1754">
        <f>IF(OR(AB1074="",AND(AB1074=AB1073,AB1074=AB1075)),NA(), AB1074)</f>
        <v>0</v>
      </c>
      <c r="AC1754">
        <f>IF(ISNA(AD1754),NA(),AC1074)</f>
        <v>0</v>
      </c>
      <c r="AD1754">
        <f>IF(OR(AD1074="",AND(AD1074=AD1073,AD1074=AD1075)),NA(), AD1074)</f>
        <v>0</v>
      </c>
      <c r="AE1754">
        <f>IF(ISNA(AF1754),NA(),AE1074)</f>
        <v>0</v>
      </c>
      <c r="AF1754">
        <f>IF(OR(AF1074="",AND(AF1074=AF1073,AF1074=AF1075)),NA(), AF1074)</f>
        <v>0</v>
      </c>
      <c r="AG1754">
        <f>IF(ISNA(AH1754),NA(),AG1074)</f>
        <v>0</v>
      </c>
      <c r="AH1754">
        <f>IF(OR(AH1074="",AND(AH1074=AH1073,AH1074=AH1075)),NA(), AH1074)</f>
        <v>0</v>
      </c>
      <c r="AI1754">
        <f>IF(ISNA(AJ1754),NA(),AI1074)</f>
        <v>0</v>
      </c>
      <c r="AJ1754">
        <f>IF(OR(AJ1074="",AND(AJ1074=AJ1073,AJ1074=AJ1075)),NA(), AJ1074)</f>
        <v>0</v>
      </c>
      <c r="AM1754">
        <f>IF(ISNA(AN1754),NA(),AM1074)</f>
        <v>0</v>
      </c>
      <c r="AN1754">
        <f>IF(OR(AN1074="",AND(AN1074=AN1073,AN1074=AN1075)),NA(), AN1074)</f>
        <v>0</v>
      </c>
      <c r="AO1754">
        <f>IF(ISNA(AP1754),NA(),AO1074)</f>
        <v>0</v>
      </c>
      <c r="AP1754">
        <f>IF(OR(AP1074="",AND(AP1074=AP1073,AP1074=AP1075)),NA(), AP1074)</f>
        <v>0</v>
      </c>
      <c r="AQ1754">
        <f>IF(ISNA(AR1754),NA(),AQ1074)</f>
        <v>0</v>
      </c>
      <c r="AR1754">
        <f>IF(OR(AR1074="",AND(AR1074=AR1073,AR1074=AR1075)),NA(), AR1074)</f>
        <v>0</v>
      </c>
      <c r="AS1754">
        <f>IF(ISNA(AT1754),NA(),AS1074)</f>
        <v>0</v>
      </c>
      <c r="AT1754">
        <f>IF(OR(AT1074="",AND(AT1074=AT1073,AT1074=AT1075)),NA(), AT1074)</f>
        <v>0</v>
      </c>
      <c r="AU1754">
        <f>IF(ISNA(AV1754),NA(),AU1074)</f>
        <v>0</v>
      </c>
      <c r="AV1754">
        <f>IF(OR(AV1074="",AND(AV1074=AV1073,AV1074=AV1075)),NA(), AV1074)</f>
        <v>0</v>
      </c>
      <c r="AW1754">
        <f>IF(ISNA(AX1754),NA(),AW1074)</f>
        <v>0</v>
      </c>
      <c r="AX1754">
        <f>IF(OR(AX1074="",AND(AX1074=AX1073,AX1074=AX1075)),NA(), AX1074)</f>
        <v>0</v>
      </c>
      <c r="AY1754">
        <f>IF(ISNA(AZ1754),NA(),AY1074)</f>
        <v>0</v>
      </c>
      <c r="AZ1754">
        <f>IF(OR(AZ1074="",AND(AZ1074=AZ1073,AZ1074=AZ1075)),NA(), AZ1074)</f>
        <v>0</v>
      </c>
      <c r="BA1754">
        <f>IF(ISNA(BB1754),NA(),BA1074)</f>
        <v>0</v>
      </c>
      <c r="BB1754">
        <f>IF(OR(BB1074="",AND(BB1074=BB1073,BB1074=BB1075)),NA(), BB1074)</f>
        <v>0</v>
      </c>
      <c r="BC1754">
        <f>IF(ISNA(BD1754),NA(),BC1074)</f>
        <v>0</v>
      </c>
      <c r="BD1754">
        <f>IF(OR(BD1074="",AND(BD1074=BD1073,BD1074=BD1075)),NA(), BD1074)</f>
        <v>0</v>
      </c>
      <c r="BE1754">
        <f>IF(ISNA(BF1754),NA(),BE1074)</f>
        <v>0</v>
      </c>
      <c r="BF1754">
        <f>IF(OR(BF1074="",AND(BF1074=BF1073,BF1074=BF1075)),NA(), BF1074)</f>
        <v>0</v>
      </c>
      <c r="BG1754">
        <f>IF(ISNA(BH1754),NA(),BG1074)</f>
        <v>0</v>
      </c>
      <c r="BH1754">
        <f>IF(OR(BH1074="",AND(BH1074=BH1073,BH1074=BH1075)),NA(), BH1074)</f>
        <v>0</v>
      </c>
      <c r="BI1754">
        <f>IF(ISNA(BJ1754),NA(),BI1074)</f>
        <v>0</v>
      </c>
      <c r="BJ1754">
        <f>IF(OR(BJ1074="",AND(BJ1074=BJ1073,BJ1074=BJ1075)),NA(), BJ1074)</f>
        <v>0</v>
      </c>
      <c r="BK1754">
        <f>IF(ISNA(BL1754),NA(),BK1074)</f>
        <v>0</v>
      </c>
      <c r="BL1754">
        <f>IF(OR(BL1074="",AND(BL1074=BL1073,BL1074=BL1075)),NA(), BL1074)</f>
        <v>0</v>
      </c>
      <c r="BM1754">
        <f>IF(ISNA(BN1754),NA(),BM1074)</f>
        <v>0</v>
      </c>
      <c r="BN1754">
        <f>IF(OR(BN1074="",AND(BN1074=BN1073,BN1074=BN1075)),NA(), BN1074)</f>
        <v>0</v>
      </c>
      <c r="BO1754">
        <f>IF(ISNA(BP1754),NA(),BO1074)</f>
        <v>0</v>
      </c>
      <c r="BP1754">
        <f>IF(OR(BP1074="",AND(BP1074=BP1073,BP1074=BP1075)),NA(), BP1074)</f>
        <v>0</v>
      </c>
      <c r="BQ1754">
        <f>IF(ISNA(BR1754),NA(),BQ1074)</f>
        <v>0</v>
      </c>
      <c r="BR1754">
        <f>IF(OR(BR1074="",AND(BR1074=BR1073,BR1074=BR1075)),NA(), BR1074)</f>
        <v>0</v>
      </c>
    </row>
    <row r="1755" spans="5:70">
      <c r="E1755">
        <f>IF(ISNA(F1755),NA(),E1075)</f>
        <v>0</v>
      </c>
      <c r="F1755">
        <f>IF(OR(F1075="",AND(F1075=F1074,F1075=F1076)),NA(), F1075)</f>
        <v>0</v>
      </c>
      <c r="G1755">
        <f>IF(ISNA(H1755),NA(),G1075)</f>
        <v>0</v>
      </c>
      <c r="H1755">
        <f>IF(OR(H1075="",AND(H1075=H1074,H1075=H1076)),NA(), H1075)</f>
        <v>0</v>
      </c>
      <c r="I1755">
        <f>IF(ISNA(J1755),NA(),I1075)</f>
        <v>0</v>
      </c>
      <c r="J1755">
        <f>IF(OR(J1075="",AND(J1075=J1074,J1075=J1076)),NA(), J1075)</f>
        <v>0</v>
      </c>
      <c r="K1755">
        <f>IF(ISNA(L1755),NA(),K1075)</f>
        <v>0</v>
      </c>
      <c r="L1755">
        <f>IF(OR(L1075="",AND(L1075=L1074,L1075=L1076)),NA(), L1075)</f>
        <v>0</v>
      </c>
      <c r="M1755">
        <f>IF(ISNA(N1755),NA(),M1075)</f>
        <v>0</v>
      </c>
      <c r="N1755">
        <f>IF(OR(N1075="",AND(N1075=N1074,N1075=N1076)),NA(), N1075)</f>
        <v>0</v>
      </c>
      <c r="O1755">
        <f>IF(ISNA(P1755),NA(),O1075)</f>
        <v>0</v>
      </c>
      <c r="P1755">
        <f>IF(OR(P1075="",AND(P1075=P1074,P1075=P1076)),NA(), P1075)</f>
        <v>0</v>
      </c>
      <c r="Q1755">
        <f>IF(ISNA(R1755),NA(),Q1075)</f>
        <v>0</v>
      </c>
      <c r="R1755">
        <f>IF(OR(R1075="",AND(R1075=R1074,R1075=R1076)),NA(), R1075)</f>
        <v>0</v>
      </c>
      <c r="S1755">
        <f>IF(ISNA(T1755),NA(),S1075)</f>
        <v>0</v>
      </c>
      <c r="T1755">
        <f>IF(OR(T1075="",AND(T1075=T1074,T1075=T1076)),NA(), T1075)</f>
        <v>0</v>
      </c>
      <c r="U1755">
        <f>IF(ISNA(V1755),NA(),U1075)</f>
        <v>0</v>
      </c>
      <c r="V1755">
        <f>IF(OR(V1075="",AND(V1075=V1074,V1075=V1076)),NA(), V1075)</f>
        <v>0</v>
      </c>
      <c r="W1755">
        <f>IF(ISNA(X1755),NA(),W1075)</f>
        <v>0</v>
      </c>
      <c r="X1755">
        <f>IF(OR(X1075="",AND(X1075=X1074,X1075=X1076)),NA(), X1075)</f>
        <v>0</v>
      </c>
      <c r="Y1755">
        <f>IF(ISNA(Z1755),NA(),Y1075)</f>
        <v>0</v>
      </c>
      <c r="Z1755">
        <f>IF(OR(Z1075="",AND(Z1075=Z1074,Z1075=Z1076)),NA(), Z1075)</f>
        <v>0</v>
      </c>
      <c r="AA1755">
        <f>IF(ISNA(AB1755),NA(),AA1075)</f>
        <v>0</v>
      </c>
      <c r="AB1755">
        <f>IF(OR(AB1075="",AND(AB1075=AB1074,AB1075=AB1076)),NA(), AB1075)</f>
        <v>0</v>
      </c>
      <c r="AC1755">
        <f>IF(ISNA(AD1755),NA(),AC1075)</f>
        <v>0</v>
      </c>
      <c r="AD1755">
        <f>IF(OR(AD1075="",AND(AD1075=AD1074,AD1075=AD1076)),NA(), AD1075)</f>
        <v>0</v>
      </c>
      <c r="AE1755">
        <f>IF(ISNA(AF1755),NA(),AE1075)</f>
        <v>0</v>
      </c>
      <c r="AF1755">
        <f>IF(OR(AF1075="",AND(AF1075=AF1074,AF1075=AF1076)),NA(), AF1075)</f>
        <v>0</v>
      </c>
      <c r="AG1755">
        <f>IF(ISNA(AH1755),NA(),AG1075)</f>
        <v>0</v>
      </c>
      <c r="AH1755">
        <f>IF(OR(AH1075="",AND(AH1075=AH1074,AH1075=AH1076)),NA(), AH1075)</f>
        <v>0</v>
      </c>
      <c r="AI1755">
        <f>IF(ISNA(AJ1755),NA(),AI1075)</f>
        <v>0</v>
      </c>
      <c r="AJ1755">
        <f>IF(OR(AJ1075="",AND(AJ1075=AJ1074,AJ1075=AJ1076)),NA(), AJ1075)</f>
        <v>0</v>
      </c>
      <c r="AM1755">
        <f>IF(ISNA(AN1755),NA(),AM1075)</f>
        <v>0</v>
      </c>
      <c r="AN1755">
        <f>IF(OR(AN1075="",AND(AN1075=AN1074,AN1075=AN1076)),NA(), AN1075)</f>
        <v>0</v>
      </c>
      <c r="AO1755">
        <f>IF(ISNA(AP1755),NA(),AO1075)</f>
        <v>0</v>
      </c>
      <c r="AP1755">
        <f>IF(OR(AP1075="",AND(AP1075=AP1074,AP1075=AP1076)),NA(), AP1075)</f>
        <v>0</v>
      </c>
      <c r="AQ1755">
        <f>IF(ISNA(AR1755),NA(),AQ1075)</f>
        <v>0</v>
      </c>
      <c r="AR1755">
        <f>IF(OR(AR1075="",AND(AR1075=AR1074,AR1075=AR1076)),NA(), AR1075)</f>
        <v>0</v>
      </c>
      <c r="AS1755">
        <f>IF(ISNA(AT1755),NA(),AS1075)</f>
        <v>0</v>
      </c>
      <c r="AT1755">
        <f>IF(OR(AT1075="",AND(AT1075=AT1074,AT1075=AT1076)),NA(), AT1075)</f>
        <v>0</v>
      </c>
      <c r="AU1755">
        <f>IF(ISNA(AV1755),NA(),AU1075)</f>
        <v>0</v>
      </c>
      <c r="AV1755">
        <f>IF(OR(AV1075="",AND(AV1075=AV1074,AV1075=AV1076)),NA(), AV1075)</f>
        <v>0</v>
      </c>
      <c r="AW1755">
        <f>IF(ISNA(AX1755),NA(),AW1075)</f>
        <v>0</v>
      </c>
      <c r="AX1755">
        <f>IF(OR(AX1075="",AND(AX1075=AX1074,AX1075=AX1076)),NA(), AX1075)</f>
        <v>0</v>
      </c>
      <c r="AY1755">
        <f>IF(ISNA(AZ1755),NA(),AY1075)</f>
        <v>0</v>
      </c>
      <c r="AZ1755">
        <f>IF(OR(AZ1075="",AND(AZ1075=AZ1074,AZ1075=AZ1076)),NA(), AZ1075)</f>
        <v>0</v>
      </c>
      <c r="BA1755">
        <f>IF(ISNA(BB1755),NA(),BA1075)</f>
        <v>0</v>
      </c>
      <c r="BB1755">
        <f>IF(OR(BB1075="",AND(BB1075=BB1074,BB1075=BB1076)),NA(), BB1075)</f>
        <v>0</v>
      </c>
      <c r="BC1755">
        <f>IF(ISNA(BD1755),NA(),BC1075)</f>
        <v>0</v>
      </c>
      <c r="BD1755">
        <f>IF(OR(BD1075="",AND(BD1075=BD1074,BD1075=BD1076)),NA(), BD1075)</f>
        <v>0</v>
      </c>
      <c r="BE1755">
        <f>IF(ISNA(BF1755),NA(),BE1075)</f>
        <v>0</v>
      </c>
      <c r="BF1755">
        <f>IF(OR(BF1075="",AND(BF1075=BF1074,BF1075=BF1076)),NA(), BF1075)</f>
        <v>0</v>
      </c>
      <c r="BG1755">
        <f>IF(ISNA(BH1755),NA(),BG1075)</f>
        <v>0</v>
      </c>
      <c r="BH1755">
        <f>IF(OR(BH1075="",AND(BH1075=BH1074,BH1075=BH1076)),NA(), BH1075)</f>
        <v>0</v>
      </c>
      <c r="BI1755">
        <f>IF(ISNA(BJ1755),NA(),BI1075)</f>
        <v>0</v>
      </c>
      <c r="BJ1755">
        <f>IF(OR(BJ1075="",AND(BJ1075=BJ1074,BJ1075=BJ1076)),NA(), BJ1075)</f>
        <v>0</v>
      </c>
      <c r="BK1755">
        <f>IF(ISNA(BL1755),NA(),BK1075)</f>
        <v>0</v>
      </c>
      <c r="BL1755">
        <f>IF(OR(BL1075="",AND(BL1075=BL1074,BL1075=BL1076)),NA(), BL1075)</f>
        <v>0</v>
      </c>
      <c r="BM1755">
        <f>IF(ISNA(BN1755),NA(),BM1075)</f>
        <v>0</v>
      </c>
      <c r="BN1755">
        <f>IF(OR(BN1075="",AND(BN1075=BN1074,BN1075=BN1076)),NA(), BN1075)</f>
        <v>0</v>
      </c>
      <c r="BO1755">
        <f>IF(ISNA(BP1755),NA(),BO1075)</f>
        <v>0</v>
      </c>
      <c r="BP1755">
        <f>IF(OR(BP1075="",AND(BP1075=BP1074,BP1075=BP1076)),NA(), BP1075)</f>
        <v>0</v>
      </c>
      <c r="BQ1755">
        <f>IF(ISNA(BR1755),NA(),BQ1075)</f>
        <v>0</v>
      </c>
      <c r="BR1755">
        <f>IF(OR(BR1075="",AND(BR1075=BR1074,BR1075=BR1076)),NA(), BR1075)</f>
        <v>0</v>
      </c>
    </row>
    <row r="1756" spans="5:70">
      <c r="E1756">
        <f>IF(ISNA(F1756),NA(),E1076)</f>
        <v>0</v>
      </c>
      <c r="F1756">
        <f>IF(OR(F1076="",AND(F1076=F1075,F1076=F1077)),NA(), F1076)</f>
        <v>0</v>
      </c>
      <c r="G1756">
        <f>IF(ISNA(H1756),NA(),G1076)</f>
        <v>0</v>
      </c>
      <c r="H1756">
        <f>IF(OR(H1076="",AND(H1076=H1075,H1076=H1077)),NA(), H1076)</f>
        <v>0</v>
      </c>
      <c r="I1756">
        <f>IF(ISNA(J1756),NA(),I1076)</f>
        <v>0</v>
      </c>
      <c r="J1756">
        <f>IF(OR(J1076="",AND(J1076=J1075,J1076=J1077)),NA(), J1076)</f>
        <v>0</v>
      </c>
      <c r="K1756">
        <f>IF(ISNA(L1756),NA(),K1076)</f>
        <v>0</v>
      </c>
      <c r="L1756">
        <f>IF(OR(L1076="",AND(L1076=L1075,L1076=L1077)),NA(), L1076)</f>
        <v>0</v>
      </c>
      <c r="M1756">
        <f>IF(ISNA(N1756),NA(),M1076)</f>
        <v>0</v>
      </c>
      <c r="N1756">
        <f>IF(OR(N1076="",AND(N1076=N1075,N1076=N1077)),NA(), N1076)</f>
        <v>0</v>
      </c>
      <c r="O1756">
        <f>IF(ISNA(P1756),NA(),O1076)</f>
        <v>0</v>
      </c>
      <c r="P1756">
        <f>IF(OR(P1076="",AND(P1076=P1075,P1076=P1077)),NA(), P1076)</f>
        <v>0</v>
      </c>
      <c r="Q1756">
        <f>IF(ISNA(R1756),NA(),Q1076)</f>
        <v>0</v>
      </c>
      <c r="R1756">
        <f>IF(OR(R1076="",AND(R1076=R1075,R1076=R1077)),NA(), R1076)</f>
        <v>0</v>
      </c>
      <c r="S1756">
        <f>IF(ISNA(T1756),NA(),S1076)</f>
        <v>0</v>
      </c>
      <c r="T1756">
        <f>IF(OR(T1076="",AND(T1076=T1075,T1076=T1077)),NA(), T1076)</f>
        <v>0</v>
      </c>
      <c r="U1756">
        <f>IF(ISNA(V1756),NA(),U1076)</f>
        <v>0</v>
      </c>
      <c r="V1756">
        <f>IF(OR(V1076="",AND(V1076=V1075,V1076=V1077)),NA(), V1076)</f>
        <v>0</v>
      </c>
      <c r="W1756">
        <f>IF(ISNA(X1756),NA(),W1076)</f>
        <v>0</v>
      </c>
      <c r="X1756">
        <f>IF(OR(X1076="",AND(X1076=X1075,X1076=X1077)),NA(), X1076)</f>
        <v>0</v>
      </c>
      <c r="Y1756">
        <f>IF(ISNA(Z1756),NA(),Y1076)</f>
        <v>0</v>
      </c>
      <c r="Z1756">
        <f>IF(OR(Z1076="",AND(Z1076=Z1075,Z1076=Z1077)),NA(), Z1076)</f>
        <v>0</v>
      </c>
      <c r="AA1756">
        <f>IF(ISNA(AB1756),NA(),AA1076)</f>
        <v>0</v>
      </c>
      <c r="AB1756">
        <f>IF(OR(AB1076="",AND(AB1076=AB1075,AB1076=AB1077)),NA(), AB1076)</f>
        <v>0</v>
      </c>
      <c r="AC1756">
        <f>IF(ISNA(AD1756),NA(),AC1076)</f>
        <v>0</v>
      </c>
      <c r="AD1756">
        <f>IF(OR(AD1076="",AND(AD1076=AD1075,AD1076=AD1077)),NA(), AD1076)</f>
        <v>0</v>
      </c>
      <c r="AE1756">
        <f>IF(ISNA(AF1756),NA(),AE1076)</f>
        <v>0</v>
      </c>
      <c r="AF1756">
        <f>IF(OR(AF1076="",AND(AF1076=AF1075,AF1076=AF1077)),NA(), AF1076)</f>
        <v>0</v>
      </c>
      <c r="AG1756">
        <f>IF(ISNA(AH1756),NA(),AG1076)</f>
        <v>0</v>
      </c>
      <c r="AH1756">
        <f>IF(OR(AH1076="",AND(AH1076=AH1075,AH1076=AH1077)),NA(), AH1076)</f>
        <v>0</v>
      </c>
      <c r="AI1756">
        <f>IF(ISNA(AJ1756),NA(),AI1076)</f>
        <v>0</v>
      </c>
      <c r="AJ1756">
        <f>IF(OR(AJ1076="",AND(AJ1076=AJ1075,AJ1076=AJ1077)),NA(), AJ1076)</f>
        <v>0</v>
      </c>
      <c r="AM1756">
        <f>IF(ISNA(AN1756),NA(),AM1076)</f>
        <v>0</v>
      </c>
      <c r="AN1756">
        <f>IF(OR(AN1076="",AND(AN1076=AN1075,AN1076=AN1077)),NA(), AN1076)</f>
        <v>0</v>
      </c>
      <c r="AO1756">
        <f>IF(ISNA(AP1756),NA(),AO1076)</f>
        <v>0</v>
      </c>
      <c r="AP1756">
        <f>IF(OR(AP1076="",AND(AP1076=AP1075,AP1076=AP1077)),NA(), AP1076)</f>
        <v>0</v>
      </c>
      <c r="AQ1756">
        <f>IF(ISNA(AR1756),NA(),AQ1076)</f>
        <v>0</v>
      </c>
      <c r="AR1756">
        <f>IF(OR(AR1076="",AND(AR1076=AR1075,AR1076=AR1077)),NA(), AR1076)</f>
        <v>0</v>
      </c>
      <c r="AS1756">
        <f>IF(ISNA(AT1756),NA(),AS1076)</f>
        <v>0</v>
      </c>
      <c r="AT1756">
        <f>IF(OR(AT1076="",AND(AT1076=AT1075,AT1076=AT1077)),NA(), AT1076)</f>
        <v>0</v>
      </c>
      <c r="AU1756">
        <f>IF(ISNA(AV1756),NA(),AU1076)</f>
        <v>0</v>
      </c>
      <c r="AV1756">
        <f>IF(OR(AV1076="",AND(AV1076=AV1075,AV1076=AV1077)),NA(), AV1076)</f>
        <v>0</v>
      </c>
      <c r="AW1756">
        <f>IF(ISNA(AX1756),NA(),AW1076)</f>
        <v>0</v>
      </c>
      <c r="AX1756">
        <f>IF(OR(AX1076="",AND(AX1076=AX1075,AX1076=AX1077)),NA(), AX1076)</f>
        <v>0</v>
      </c>
      <c r="AY1756">
        <f>IF(ISNA(AZ1756),NA(),AY1076)</f>
        <v>0</v>
      </c>
      <c r="AZ1756">
        <f>IF(OR(AZ1076="",AND(AZ1076=AZ1075,AZ1076=AZ1077)),NA(), AZ1076)</f>
        <v>0</v>
      </c>
      <c r="BA1756">
        <f>IF(ISNA(BB1756),NA(),BA1076)</f>
        <v>0</v>
      </c>
      <c r="BB1756">
        <f>IF(OR(BB1076="",AND(BB1076=BB1075,BB1076=BB1077)),NA(), BB1076)</f>
        <v>0</v>
      </c>
      <c r="BC1756">
        <f>IF(ISNA(BD1756),NA(),BC1076)</f>
        <v>0</v>
      </c>
      <c r="BD1756">
        <f>IF(OR(BD1076="",AND(BD1076=BD1075,BD1076=BD1077)),NA(), BD1076)</f>
        <v>0</v>
      </c>
      <c r="BE1756">
        <f>IF(ISNA(BF1756),NA(),BE1076)</f>
        <v>0</v>
      </c>
      <c r="BF1756">
        <f>IF(OR(BF1076="",AND(BF1076=BF1075,BF1076=BF1077)),NA(), BF1076)</f>
        <v>0</v>
      </c>
      <c r="BG1756">
        <f>IF(ISNA(BH1756),NA(),BG1076)</f>
        <v>0</v>
      </c>
      <c r="BH1756">
        <f>IF(OR(BH1076="",AND(BH1076=BH1075,BH1076=BH1077)),NA(), BH1076)</f>
        <v>0</v>
      </c>
      <c r="BI1756">
        <f>IF(ISNA(BJ1756),NA(),BI1076)</f>
        <v>0</v>
      </c>
      <c r="BJ1756">
        <f>IF(OR(BJ1076="",AND(BJ1076=BJ1075,BJ1076=BJ1077)),NA(), BJ1076)</f>
        <v>0</v>
      </c>
      <c r="BK1756">
        <f>IF(ISNA(BL1756),NA(),BK1076)</f>
        <v>0</v>
      </c>
      <c r="BL1756">
        <f>IF(OR(BL1076="",AND(BL1076=BL1075,BL1076=BL1077)),NA(), BL1076)</f>
        <v>0</v>
      </c>
      <c r="BM1756">
        <f>IF(ISNA(BN1756),NA(),BM1076)</f>
        <v>0</v>
      </c>
      <c r="BN1756">
        <f>IF(OR(BN1076="",AND(BN1076=BN1075,BN1076=BN1077)),NA(), BN1076)</f>
        <v>0</v>
      </c>
      <c r="BO1756">
        <f>IF(ISNA(BP1756),NA(),BO1076)</f>
        <v>0</v>
      </c>
      <c r="BP1756">
        <f>IF(OR(BP1076="",AND(BP1076=BP1075,BP1076=BP1077)),NA(), BP1076)</f>
        <v>0</v>
      </c>
      <c r="BQ1756">
        <f>IF(ISNA(BR1756),NA(),BQ1076)</f>
        <v>0</v>
      </c>
      <c r="BR1756">
        <f>IF(OR(BR1076="",AND(BR1076=BR1075,BR1076=BR1077)),NA(), BR1076)</f>
        <v>0</v>
      </c>
    </row>
    <row r="1757" spans="5:70">
      <c r="E1757">
        <f>IF(ISNA(F1757),NA(),E1077)</f>
        <v>0</v>
      </c>
      <c r="F1757">
        <f>IF(OR(F1077="",AND(F1077=F1076,F1077=F1078)),NA(), F1077)</f>
        <v>0</v>
      </c>
      <c r="G1757">
        <f>IF(ISNA(H1757),NA(),G1077)</f>
        <v>0</v>
      </c>
      <c r="H1757">
        <f>IF(OR(H1077="",AND(H1077=H1076,H1077=H1078)),NA(), H1077)</f>
        <v>0</v>
      </c>
      <c r="I1757">
        <f>IF(ISNA(J1757),NA(),I1077)</f>
        <v>0</v>
      </c>
      <c r="J1757">
        <f>IF(OR(J1077="",AND(J1077=J1076,J1077=J1078)),NA(), J1077)</f>
        <v>0</v>
      </c>
      <c r="K1757">
        <f>IF(ISNA(L1757),NA(),K1077)</f>
        <v>0</v>
      </c>
      <c r="L1757">
        <f>IF(OR(L1077="",AND(L1077=L1076,L1077=L1078)),NA(), L1077)</f>
        <v>0</v>
      </c>
      <c r="M1757">
        <f>IF(ISNA(N1757),NA(),M1077)</f>
        <v>0</v>
      </c>
      <c r="N1757">
        <f>IF(OR(N1077="",AND(N1077=N1076,N1077=N1078)),NA(), N1077)</f>
        <v>0</v>
      </c>
      <c r="O1757">
        <f>IF(ISNA(P1757),NA(),O1077)</f>
        <v>0</v>
      </c>
      <c r="P1757">
        <f>IF(OR(P1077="",AND(P1077=P1076,P1077=P1078)),NA(), P1077)</f>
        <v>0</v>
      </c>
      <c r="Q1757">
        <f>IF(ISNA(R1757),NA(),Q1077)</f>
        <v>0</v>
      </c>
      <c r="R1757">
        <f>IF(OR(R1077="",AND(R1077=R1076,R1077=R1078)),NA(), R1077)</f>
        <v>0</v>
      </c>
      <c r="S1757">
        <f>IF(ISNA(T1757),NA(),S1077)</f>
        <v>0</v>
      </c>
      <c r="T1757">
        <f>IF(OR(T1077="",AND(T1077=T1076,T1077=T1078)),NA(), T1077)</f>
        <v>0</v>
      </c>
      <c r="U1757">
        <f>IF(ISNA(V1757),NA(),U1077)</f>
        <v>0</v>
      </c>
      <c r="V1757">
        <f>IF(OR(V1077="",AND(V1077=V1076,V1077=V1078)),NA(), V1077)</f>
        <v>0</v>
      </c>
      <c r="W1757">
        <f>IF(ISNA(X1757),NA(),W1077)</f>
        <v>0</v>
      </c>
      <c r="X1757">
        <f>IF(OR(X1077="",AND(X1077=X1076,X1077=X1078)),NA(), X1077)</f>
        <v>0</v>
      </c>
      <c r="Y1757">
        <f>IF(ISNA(Z1757),NA(),Y1077)</f>
        <v>0</v>
      </c>
      <c r="Z1757">
        <f>IF(OR(Z1077="",AND(Z1077=Z1076,Z1077=Z1078)),NA(), Z1077)</f>
        <v>0</v>
      </c>
      <c r="AA1757">
        <f>IF(ISNA(AB1757),NA(),AA1077)</f>
        <v>0</v>
      </c>
      <c r="AB1757">
        <f>IF(OR(AB1077="",AND(AB1077=AB1076,AB1077=AB1078)),NA(), AB1077)</f>
        <v>0</v>
      </c>
      <c r="AC1757">
        <f>IF(ISNA(AD1757),NA(),AC1077)</f>
        <v>0</v>
      </c>
      <c r="AD1757">
        <f>IF(OR(AD1077="",AND(AD1077=AD1076,AD1077=AD1078)),NA(), AD1077)</f>
        <v>0</v>
      </c>
      <c r="AE1757">
        <f>IF(ISNA(AF1757),NA(),AE1077)</f>
        <v>0</v>
      </c>
      <c r="AF1757">
        <f>IF(OR(AF1077="",AND(AF1077=AF1076,AF1077=AF1078)),NA(), AF1077)</f>
        <v>0</v>
      </c>
      <c r="AG1757">
        <f>IF(ISNA(AH1757),NA(),AG1077)</f>
        <v>0</v>
      </c>
      <c r="AH1757">
        <f>IF(OR(AH1077="",AND(AH1077=AH1076,AH1077=AH1078)),NA(), AH1077)</f>
        <v>0</v>
      </c>
      <c r="AI1757">
        <f>IF(ISNA(AJ1757),NA(),AI1077)</f>
        <v>0</v>
      </c>
      <c r="AJ1757">
        <f>IF(OR(AJ1077="",AND(AJ1077=AJ1076,AJ1077=AJ1078)),NA(), AJ1077)</f>
        <v>0</v>
      </c>
      <c r="AM1757">
        <f>IF(ISNA(AN1757),NA(),AM1077)</f>
        <v>0</v>
      </c>
      <c r="AN1757">
        <f>IF(OR(AN1077="",AND(AN1077=AN1076,AN1077=AN1078)),NA(), AN1077)</f>
        <v>0</v>
      </c>
      <c r="AO1757">
        <f>IF(ISNA(AP1757),NA(),AO1077)</f>
        <v>0</v>
      </c>
      <c r="AP1757">
        <f>IF(OR(AP1077="",AND(AP1077=AP1076,AP1077=AP1078)),NA(), AP1077)</f>
        <v>0</v>
      </c>
      <c r="AQ1757">
        <f>IF(ISNA(AR1757),NA(),AQ1077)</f>
        <v>0</v>
      </c>
      <c r="AR1757">
        <f>IF(OR(AR1077="",AND(AR1077=AR1076,AR1077=AR1078)),NA(), AR1077)</f>
        <v>0</v>
      </c>
      <c r="AS1757">
        <f>IF(ISNA(AT1757),NA(),AS1077)</f>
        <v>0</v>
      </c>
      <c r="AT1757">
        <f>IF(OR(AT1077="",AND(AT1077=AT1076,AT1077=AT1078)),NA(), AT1077)</f>
        <v>0</v>
      </c>
      <c r="AU1757">
        <f>IF(ISNA(AV1757),NA(),AU1077)</f>
        <v>0</v>
      </c>
      <c r="AV1757">
        <f>IF(OR(AV1077="",AND(AV1077=AV1076,AV1077=AV1078)),NA(), AV1077)</f>
        <v>0</v>
      </c>
      <c r="AW1757">
        <f>IF(ISNA(AX1757),NA(),AW1077)</f>
        <v>0</v>
      </c>
      <c r="AX1757">
        <f>IF(OR(AX1077="",AND(AX1077=AX1076,AX1077=AX1078)),NA(), AX1077)</f>
        <v>0</v>
      </c>
      <c r="AY1757">
        <f>IF(ISNA(AZ1757),NA(),AY1077)</f>
        <v>0</v>
      </c>
      <c r="AZ1757">
        <f>IF(OR(AZ1077="",AND(AZ1077=AZ1076,AZ1077=AZ1078)),NA(), AZ1077)</f>
        <v>0</v>
      </c>
      <c r="BA1757">
        <f>IF(ISNA(BB1757),NA(),BA1077)</f>
        <v>0</v>
      </c>
      <c r="BB1757">
        <f>IF(OR(BB1077="",AND(BB1077=BB1076,BB1077=BB1078)),NA(), BB1077)</f>
        <v>0</v>
      </c>
      <c r="BC1757">
        <f>IF(ISNA(BD1757),NA(),BC1077)</f>
        <v>0</v>
      </c>
      <c r="BD1757">
        <f>IF(OR(BD1077="",AND(BD1077=BD1076,BD1077=BD1078)),NA(), BD1077)</f>
        <v>0</v>
      </c>
      <c r="BE1757">
        <f>IF(ISNA(BF1757),NA(),BE1077)</f>
        <v>0</v>
      </c>
      <c r="BF1757">
        <f>IF(OR(BF1077="",AND(BF1077=BF1076,BF1077=BF1078)),NA(), BF1077)</f>
        <v>0</v>
      </c>
      <c r="BG1757">
        <f>IF(ISNA(BH1757),NA(),BG1077)</f>
        <v>0</v>
      </c>
      <c r="BH1757">
        <f>IF(OR(BH1077="",AND(BH1077=BH1076,BH1077=BH1078)),NA(), BH1077)</f>
        <v>0</v>
      </c>
      <c r="BI1757">
        <f>IF(ISNA(BJ1757),NA(),BI1077)</f>
        <v>0</v>
      </c>
      <c r="BJ1757">
        <f>IF(OR(BJ1077="",AND(BJ1077=BJ1076,BJ1077=BJ1078)),NA(), BJ1077)</f>
        <v>0</v>
      </c>
      <c r="BK1757">
        <f>IF(ISNA(BL1757),NA(),BK1077)</f>
        <v>0</v>
      </c>
      <c r="BL1757">
        <f>IF(OR(BL1077="",AND(BL1077=BL1076,BL1077=BL1078)),NA(), BL1077)</f>
        <v>0</v>
      </c>
      <c r="BM1757">
        <f>IF(ISNA(BN1757),NA(),BM1077)</f>
        <v>0</v>
      </c>
      <c r="BN1757">
        <f>IF(OR(BN1077="",AND(BN1077=BN1076,BN1077=BN1078)),NA(), BN1077)</f>
        <v>0</v>
      </c>
      <c r="BO1757">
        <f>IF(ISNA(BP1757),NA(),BO1077)</f>
        <v>0</v>
      </c>
      <c r="BP1757">
        <f>IF(OR(BP1077="",AND(BP1077=BP1076,BP1077=BP1078)),NA(), BP1077)</f>
        <v>0</v>
      </c>
      <c r="BQ1757">
        <f>IF(ISNA(BR1757),NA(),BQ1077)</f>
        <v>0</v>
      </c>
      <c r="BR1757">
        <f>IF(OR(BR1077="",AND(BR1077=BR1076,BR1077=BR1078)),NA(), BR1077)</f>
        <v>0</v>
      </c>
    </row>
    <row r="1758" spans="5:70">
      <c r="E1758">
        <f>IF(ISNA(F1758),NA(),E1078)</f>
        <v>0</v>
      </c>
      <c r="F1758">
        <f>IF(OR(F1078="",AND(F1078=F1077,F1078=F1079)),NA(), F1078)</f>
        <v>0</v>
      </c>
      <c r="G1758">
        <f>IF(ISNA(H1758),NA(),G1078)</f>
        <v>0</v>
      </c>
      <c r="H1758">
        <f>IF(OR(H1078="",AND(H1078=H1077,H1078=H1079)),NA(), H1078)</f>
        <v>0</v>
      </c>
      <c r="I1758">
        <f>IF(ISNA(J1758),NA(),I1078)</f>
        <v>0</v>
      </c>
      <c r="J1758">
        <f>IF(OR(J1078="",AND(J1078=J1077,J1078=J1079)),NA(), J1078)</f>
        <v>0</v>
      </c>
      <c r="K1758">
        <f>IF(ISNA(L1758),NA(),K1078)</f>
        <v>0</v>
      </c>
      <c r="L1758">
        <f>IF(OR(L1078="",AND(L1078=L1077,L1078=L1079)),NA(), L1078)</f>
        <v>0</v>
      </c>
      <c r="M1758">
        <f>IF(ISNA(N1758),NA(),M1078)</f>
        <v>0</v>
      </c>
      <c r="N1758">
        <f>IF(OR(N1078="",AND(N1078=N1077,N1078=N1079)),NA(), N1078)</f>
        <v>0</v>
      </c>
      <c r="O1758">
        <f>IF(ISNA(P1758),NA(),O1078)</f>
        <v>0</v>
      </c>
      <c r="P1758">
        <f>IF(OR(P1078="",AND(P1078=P1077,P1078=P1079)),NA(), P1078)</f>
        <v>0</v>
      </c>
      <c r="Q1758">
        <f>IF(ISNA(R1758),NA(),Q1078)</f>
        <v>0</v>
      </c>
      <c r="R1758">
        <f>IF(OR(R1078="",AND(R1078=R1077,R1078=R1079)),NA(), R1078)</f>
        <v>0</v>
      </c>
      <c r="S1758">
        <f>IF(ISNA(T1758),NA(),S1078)</f>
        <v>0</v>
      </c>
      <c r="T1758">
        <f>IF(OR(T1078="",AND(T1078=T1077,T1078=T1079)),NA(), T1078)</f>
        <v>0</v>
      </c>
      <c r="U1758">
        <f>IF(ISNA(V1758),NA(),U1078)</f>
        <v>0</v>
      </c>
      <c r="V1758">
        <f>IF(OR(V1078="",AND(V1078=V1077,V1078=V1079)),NA(), V1078)</f>
        <v>0</v>
      </c>
      <c r="W1758">
        <f>IF(ISNA(X1758),NA(),W1078)</f>
        <v>0</v>
      </c>
      <c r="X1758">
        <f>IF(OR(X1078="",AND(X1078=X1077,X1078=X1079)),NA(), X1078)</f>
        <v>0</v>
      </c>
      <c r="Y1758">
        <f>IF(ISNA(Z1758),NA(),Y1078)</f>
        <v>0</v>
      </c>
      <c r="Z1758">
        <f>IF(OR(Z1078="",AND(Z1078=Z1077,Z1078=Z1079)),NA(), Z1078)</f>
        <v>0</v>
      </c>
      <c r="AA1758">
        <f>IF(ISNA(AB1758),NA(),AA1078)</f>
        <v>0</v>
      </c>
      <c r="AB1758">
        <f>IF(OR(AB1078="",AND(AB1078=AB1077,AB1078=AB1079)),NA(), AB1078)</f>
        <v>0</v>
      </c>
      <c r="AC1758">
        <f>IF(ISNA(AD1758),NA(),AC1078)</f>
        <v>0</v>
      </c>
      <c r="AD1758">
        <f>IF(OR(AD1078="",AND(AD1078=AD1077,AD1078=AD1079)),NA(), AD1078)</f>
        <v>0</v>
      </c>
      <c r="AE1758">
        <f>IF(ISNA(AF1758),NA(),AE1078)</f>
        <v>0</v>
      </c>
      <c r="AF1758">
        <f>IF(OR(AF1078="",AND(AF1078=AF1077,AF1078=AF1079)),NA(), AF1078)</f>
        <v>0</v>
      </c>
      <c r="AG1758">
        <f>IF(ISNA(AH1758),NA(),AG1078)</f>
        <v>0</v>
      </c>
      <c r="AH1758">
        <f>IF(OR(AH1078="",AND(AH1078=AH1077,AH1078=AH1079)),NA(), AH1078)</f>
        <v>0</v>
      </c>
      <c r="AI1758">
        <f>IF(ISNA(AJ1758),NA(),AI1078)</f>
        <v>0</v>
      </c>
      <c r="AJ1758">
        <f>IF(OR(AJ1078="",AND(AJ1078=AJ1077,AJ1078=AJ1079)),NA(), AJ1078)</f>
        <v>0</v>
      </c>
      <c r="AM1758">
        <f>IF(ISNA(AN1758),NA(),AM1078)</f>
        <v>0</v>
      </c>
      <c r="AN1758">
        <f>IF(OR(AN1078="",AND(AN1078=AN1077,AN1078=AN1079)),NA(), AN1078)</f>
        <v>0</v>
      </c>
      <c r="AO1758">
        <f>IF(ISNA(AP1758),NA(),AO1078)</f>
        <v>0</v>
      </c>
      <c r="AP1758">
        <f>IF(OR(AP1078="",AND(AP1078=AP1077,AP1078=AP1079)),NA(), AP1078)</f>
        <v>0</v>
      </c>
      <c r="AQ1758">
        <f>IF(ISNA(AR1758),NA(),AQ1078)</f>
        <v>0</v>
      </c>
      <c r="AR1758">
        <f>IF(OR(AR1078="",AND(AR1078=AR1077,AR1078=AR1079)),NA(), AR1078)</f>
        <v>0</v>
      </c>
      <c r="AS1758">
        <f>IF(ISNA(AT1758),NA(),AS1078)</f>
        <v>0</v>
      </c>
      <c r="AT1758">
        <f>IF(OR(AT1078="",AND(AT1078=AT1077,AT1078=AT1079)),NA(), AT1078)</f>
        <v>0</v>
      </c>
      <c r="AU1758">
        <f>IF(ISNA(AV1758),NA(),AU1078)</f>
        <v>0</v>
      </c>
      <c r="AV1758">
        <f>IF(OR(AV1078="",AND(AV1078=AV1077,AV1078=AV1079)),NA(), AV1078)</f>
        <v>0</v>
      </c>
      <c r="AW1758">
        <f>IF(ISNA(AX1758),NA(),AW1078)</f>
        <v>0</v>
      </c>
      <c r="AX1758">
        <f>IF(OR(AX1078="",AND(AX1078=AX1077,AX1078=AX1079)),NA(), AX1078)</f>
        <v>0</v>
      </c>
      <c r="AY1758">
        <f>IF(ISNA(AZ1758),NA(),AY1078)</f>
        <v>0</v>
      </c>
      <c r="AZ1758">
        <f>IF(OR(AZ1078="",AND(AZ1078=AZ1077,AZ1078=AZ1079)),NA(), AZ1078)</f>
        <v>0</v>
      </c>
      <c r="BA1758">
        <f>IF(ISNA(BB1758),NA(),BA1078)</f>
        <v>0</v>
      </c>
      <c r="BB1758">
        <f>IF(OR(BB1078="",AND(BB1078=BB1077,BB1078=BB1079)),NA(), BB1078)</f>
        <v>0</v>
      </c>
      <c r="BC1758">
        <f>IF(ISNA(BD1758),NA(),BC1078)</f>
        <v>0</v>
      </c>
      <c r="BD1758">
        <f>IF(OR(BD1078="",AND(BD1078=BD1077,BD1078=BD1079)),NA(), BD1078)</f>
        <v>0</v>
      </c>
      <c r="BE1758">
        <f>IF(ISNA(BF1758),NA(),BE1078)</f>
        <v>0</v>
      </c>
      <c r="BF1758">
        <f>IF(OR(BF1078="",AND(BF1078=BF1077,BF1078=BF1079)),NA(), BF1078)</f>
        <v>0</v>
      </c>
      <c r="BG1758">
        <f>IF(ISNA(BH1758),NA(),BG1078)</f>
        <v>0</v>
      </c>
      <c r="BH1758">
        <f>IF(OR(BH1078="",AND(BH1078=BH1077,BH1078=BH1079)),NA(), BH1078)</f>
        <v>0</v>
      </c>
      <c r="BI1758">
        <f>IF(ISNA(BJ1758),NA(),BI1078)</f>
        <v>0</v>
      </c>
      <c r="BJ1758">
        <f>IF(OR(BJ1078="",AND(BJ1078=BJ1077,BJ1078=BJ1079)),NA(), BJ1078)</f>
        <v>0</v>
      </c>
      <c r="BK1758">
        <f>IF(ISNA(BL1758),NA(),BK1078)</f>
        <v>0</v>
      </c>
      <c r="BL1758">
        <f>IF(OR(BL1078="",AND(BL1078=BL1077,BL1078=BL1079)),NA(), BL1078)</f>
        <v>0</v>
      </c>
      <c r="BM1758">
        <f>IF(ISNA(BN1758),NA(),BM1078)</f>
        <v>0</v>
      </c>
      <c r="BN1758">
        <f>IF(OR(BN1078="",AND(BN1078=BN1077,BN1078=BN1079)),NA(), BN1078)</f>
        <v>0</v>
      </c>
      <c r="BO1758">
        <f>IF(ISNA(BP1758),NA(),BO1078)</f>
        <v>0</v>
      </c>
      <c r="BP1758">
        <f>IF(OR(BP1078="",AND(BP1078=BP1077,BP1078=BP1079)),NA(), BP1078)</f>
        <v>0</v>
      </c>
      <c r="BQ1758">
        <f>IF(ISNA(BR1758),NA(),BQ1078)</f>
        <v>0</v>
      </c>
      <c r="BR1758">
        <f>IF(OR(BR1078="",AND(BR1078=BR1077,BR1078=BR1079)),NA(), BR1078)</f>
        <v>0</v>
      </c>
    </row>
    <row r="1759" spans="5:70">
      <c r="E1759">
        <f>IF(ISNA(F1759),NA(),E1079)</f>
        <v>0</v>
      </c>
      <c r="F1759">
        <f>IF(OR(F1079="",AND(F1079=F1078,F1079=F1080)),NA(), F1079)</f>
        <v>0</v>
      </c>
      <c r="G1759">
        <f>IF(ISNA(H1759),NA(),G1079)</f>
        <v>0</v>
      </c>
      <c r="H1759">
        <f>IF(OR(H1079="",AND(H1079=H1078,H1079=H1080)),NA(), H1079)</f>
        <v>0</v>
      </c>
      <c r="I1759">
        <f>IF(ISNA(J1759),NA(),I1079)</f>
        <v>0</v>
      </c>
      <c r="J1759">
        <f>IF(OR(J1079="",AND(J1079=J1078,J1079=J1080)),NA(), J1079)</f>
        <v>0</v>
      </c>
      <c r="K1759">
        <f>IF(ISNA(L1759),NA(),K1079)</f>
        <v>0</v>
      </c>
      <c r="L1759">
        <f>IF(OR(L1079="",AND(L1079=L1078,L1079=L1080)),NA(), L1079)</f>
        <v>0</v>
      </c>
      <c r="M1759">
        <f>IF(ISNA(N1759),NA(),M1079)</f>
        <v>0</v>
      </c>
      <c r="N1759">
        <f>IF(OR(N1079="",AND(N1079=N1078,N1079=N1080)),NA(), N1079)</f>
        <v>0</v>
      </c>
      <c r="O1759">
        <f>IF(ISNA(P1759),NA(),O1079)</f>
        <v>0</v>
      </c>
      <c r="P1759">
        <f>IF(OR(P1079="",AND(P1079=P1078,P1079=P1080)),NA(), P1079)</f>
        <v>0</v>
      </c>
      <c r="Q1759">
        <f>IF(ISNA(R1759),NA(),Q1079)</f>
        <v>0</v>
      </c>
      <c r="R1759">
        <f>IF(OR(R1079="",AND(R1079=R1078,R1079=R1080)),NA(), R1079)</f>
        <v>0</v>
      </c>
      <c r="S1759">
        <f>IF(ISNA(T1759),NA(),S1079)</f>
        <v>0</v>
      </c>
      <c r="T1759">
        <f>IF(OR(T1079="",AND(T1079=T1078,T1079=T1080)),NA(), T1079)</f>
        <v>0</v>
      </c>
      <c r="U1759">
        <f>IF(ISNA(V1759),NA(),U1079)</f>
        <v>0</v>
      </c>
      <c r="V1759">
        <f>IF(OR(V1079="",AND(V1079=V1078,V1079=V1080)),NA(), V1079)</f>
        <v>0</v>
      </c>
      <c r="W1759">
        <f>IF(ISNA(X1759),NA(),W1079)</f>
        <v>0</v>
      </c>
      <c r="X1759">
        <f>IF(OR(X1079="",AND(X1079=X1078,X1079=X1080)),NA(), X1079)</f>
        <v>0</v>
      </c>
      <c r="Y1759">
        <f>IF(ISNA(Z1759),NA(),Y1079)</f>
        <v>0</v>
      </c>
      <c r="Z1759">
        <f>IF(OR(Z1079="",AND(Z1079=Z1078,Z1079=Z1080)),NA(), Z1079)</f>
        <v>0</v>
      </c>
      <c r="AA1759">
        <f>IF(ISNA(AB1759),NA(),AA1079)</f>
        <v>0</v>
      </c>
      <c r="AB1759">
        <f>IF(OR(AB1079="",AND(AB1079=AB1078,AB1079=AB1080)),NA(), AB1079)</f>
        <v>0</v>
      </c>
      <c r="AC1759">
        <f>IF(ISNA(AD1759),NA(),AC1079)</f>
        <v>0</v>
      </c>
      <c r="AD1759">
        <f>IF(OR(AD1079="",AND(AD1079=AD1078,AD1079=AD1080)),NA(), AD1079)</f>
        <v>0</v>
      </c>
      <c r="AE1759">
        <f>IF(ISNA(AF1759),NA(),AE1079)</f>
        <v>0</v>
      </c>
      <c r="AF1759">
        <f>IF(OR(AF1079="",AND(AF1079=AF1078,AF1079=AF1080)),NA(), AF1079)</f>
        <v>0</v>
      </c>
      <c r="AG1759">
        <f>IF(ISNA(AH1759),NA(),AG1079)</f>
        <v>0</v>
      </c>
      <c r="AH1759">
        <f>IF(OR(AH1079="",AND(AH1079=AH1078,AH1079=AH1080)),NA(), AH1079)</f>
        <v>0</v>
      </c>
      <c r="AI1759">
        <f>IF(ISNA(AJ1759),NA(),AI1079)</f>
        <v>0</v>
      </c>
      <c r="AJ1759">
        <f>IF(OR(AJ1079="",AND(AJ1079=AJ1078,AJ1079=AJ1080)),NA(), AJ1079)</f>
        <v>0</v>
      </c>
      <c r="AM1759">
        <f>IF(ISNA(AN1759),NA(),AM1079)</f>
        <v>0</v>
      </c>
      <c r="AN1759">
        <f>IF(OR(AN1079="",AND(AN1079=AN1078,AN1079=AN1080)),NA(), AN1079)</f>
        <v>0</v>
      </c>
      <c r="AO1759">
        <f>IF(ISNA(AP1759),NA(),AO1079)</f>
        <v>0</v>
      </c>
      <c r="AP1759">
        <f>IF(OR(AP1079="",AND(AP1079=AP1078,AP1079=AP1080)),NA(), AP1079)</f>
        <v>0</v>
      </c>
      <c r="AQ1759">
        <f>IF(ISNA(AR1759),NA(),AQ1079)</f>
        <v>0</v>
      </c>
      <c r="AR1759">
        <f>IF(OR(AR1079="",AND(AR1079=AR1078,AR1079=AR1080)),NA(), AR1079)</f>
        <v>0</v>
      </c>
      <c r="AS1759">
        <f>IF(ISNA(AT1759),NA(),AS1079)</f>
        <v>0</v>
      </c>
      <c r="AT1759">
        <f>IF(OR(AT1079="",AND(AT1079=AT1078,AT1079=AT1080)),NA(), AT1079)</f>
        <v>0</v>
      </c>
      <c r="AU1759">
        <f>IF(ISNA(AV1759),NA(),AU1079)</f>
        <v>0</v>
      </c>
      <c r="AV1759">
        <f>IF(OR(AV1079="",AND(AV1079=AV1078,AV1079=AV1080)),NA(), AV1079)</f>
        <v>0</v>
      </c>
      <c r="AW1759">
        <f>IF(ISNA(AX1759),NA(),AW1079)</f>
        <v>0</v>
      </c>
      <c r="AX1759">
        <f>IF(OR(AX1079="",AND(AX1079=AX1078,AX1079=AX1080)),NA(), AX1079)</f>
        <v>0</v>
      </c>
      <c r="AY1759">
        <f>IF(ISNA(AZ1759),NA(),AY1079)</f>
        <v>0</v>
      </c>
      <c r="AZ1759">
        <f>IF(OR(AZ1079="",AND(AZ1079=AZ1078,AZ1079=AZ1080)),NA(), AZ1079)</f>
        <v>0</v>
      </c>
      <c r="BA1759">
        <f>IF(ISNA(BB1759),NA(),BA1079)</f>
        <v>0</v>
      </c>
      <c r="BB1759">
        <f>IF(OR(BB1079="",AND(BB1079=BB1078,BB1079=BB1080)),NA(), BB1079)</f>
        <v>0</v>
      </c>
      <c r="BC1759">
        <f>IF(ISNA(BD1759),NA(),BC1079)</f>
        <v>0</v>
      </c>
      <c r="BD1759">
        <f>IF(OR(BD1079="",AND(BD1079=BD1078,BD1079=BD1080)),NA(), BD1079)</f>
        <v>0</v>
      </c>
      <c r="BE1759">
        <f>IF(ISNA(BF1759),NA(),BE1079)</f>
        <v>0</v>
      </c>
      <c r="BF1759">
        <f>IF(OR(BF1079="",AND(BF1079=BF1078,BF1079=BF1080)),NA(), BF1079)</f>
        <v>0</v>
      </c>
      <c r="BG1759">
        <f>IF(ISNA(BH1759),NA(),BG1079)</f>
        <v>0</v>
      </c>
      <c r="BH1759">
        <f>IF(OR(BH1079="",AND(BH1079=BH1078,BH1079=BH1080)),NA(), BH1079)</f>
        <v>0</v>
      </c>
      <c r="BI1759">
        <f>IF(ISNA(BJ1759),NA(),BI1079)</f>
        <v>0</v>
      </c>
      <c r="BJ1759">
        <f>IF(OR(BJ1079="",AND(BJ1079=BJ1078,BJ1079=BJ1080)),NA(), BJ1079)</f>
        <v>0</v>
      </c>
      <c r="BK1759">
        <f>IF(ISNA(BL1759),NA(),BK1079)</f>
        <v>0</v>
      </c>
      <c r="BL1759">
        <f>IF(OR(BL1079="",AND(BL1079=BL1078,BL1079=BL1080)),NA(), BL1079)</f>
        <v>0</v>
      </c>
      <c r="BM1759">
        <f>IF(ISNA(BN1759),NA(),BM1079)</f>
        <v>0</v>
      </c>
      <c r="BN1759">
        <f>IF(OR(BN1079="",AND(BN1079=BN1078,BN1079=BN1080)),NA(), BN1079)</f>
        <v>0</v>
      </c>
      <c r="BO1759">
        <f>IF(ISNA(BP1759),NA(),BO1079)</f>
        <v>0</v>
      </c>
      <c r="BP1759">
        <f>IF(OR(BP1079="",AND(BP1079=BP1078,BP1079=BP1080)),NA(), BP1079)</f>
        <v>0</v>
      </c>
      <c r="BQ1759">
        <f>IF(ISNA(BR1759),NA(),BQ1079)</f>
        <v>0</v>
      </c>
      <c r="BR1759">
        <f>IF(OR(BR1079="",AND(BR1079=BR1078,BR1079=BR1080)),NA(), BR1079)</f>
        <v>0</v>
      </c>
    </row>
    <row r="1760" spans="5:70">
      <c r="E1760">
        <f>IF(ISNA(F1760),NA(),E1080)</f>
        <v>0</v>
      </c>
      <c r="F1760">
        <f>IF(OR(F1080="",AND(F1080=F1079,F1080=F1081)),NA(), F1080)</f>
        <v>0</v>
      </c>
      <c r="G1760">
        <f>IF(ISNA(H1760),NA(),G1080)</f>
        <v>0</v>
      </c>
      <c r="H1760">
        <f>IF(OR(H1080="",AND(H1080=H1079,H1080=H1081)),NA(), H1080)</f>
        <v>0</v>
      </c>
      <c r="I1760">
        <f>IF(ISNA(J1760),NA(),I1080)</f>
        <v>0</v>
      </c>
      <c r="J1760">
        <f>IF(OR(J1080="",AND(J1080=J1079,J1080=J1081)),NA(), J1080)</f>
        <v>0</v>
      </c>
      <c r="K1760">
        <f>IF(ISNA(L1760),NA(),K1080)</f>
        <v>0</v>
      </c>
      <c r="L1760">
        <f>IF(OR(L1080="",AND(L1080=L1079,L1080=L1081)),NA(), L1080)</f>
        <v>0</v>
      </c>
      <c r="M1760">
        <f>IF(ISNA(N1760),NA(),M1080)</f>
        <v>0</v>
      </c>
      <c r="N1760">
        <f>IF(OR(N1080="",AND(N1080=N1079,N1080=N1081)),NA(), N1080)</f>
        <v>0</v>
      </c>
      <c r="O1760">
        <f>IF(ISNA(P1760),NA(),O1080)</f>
        <v>0</v>
      </c>
      <c r="P1760">
        <f>IF(OR(P1080="",AND(P1080=P1079,P1080=P1081)),NA(), P1080)</f>
        <v>0</v>
      </c>
      <c r="Q1760">
        <f>IF(ISNA(R1760),NA(),Q1080)</f>
        <v>0</v>
      </c>
      <c r="R1760">
        <f>IF(OR(R1080="",AND(R1080=R1079,R1080=R1081)),NA(), R1080)</f>
        <v>0</v>
      </c>
      <c r="S1760">
        <f>IF(ISNA(T1760),NA(),S1080)</f>
        <v>0</v>
      </c>
      <c r="T1760">
        <f>IF(OR(T1080="",AND(T1080=T1079,T1080=T1081)),NA(), T1080)</f>
        <v>0</v>
      </c>
      <c r="U1760">
        <f>IF(ISNA(V1760),NA(),U1080)</f>
        <v>0</v>
      </c>
      <c r="V1760">
        <f>IF(OR(V1080="",AND(V1080=V1079,V1080=V1081)),NA(), V1080)</f>
        <v>0</v>
      </c>
      <c r="W1760">
        <f>IF(ISNA(X1760),NA(),W1080)</f>
        <v>0</v>
      </c>
      <c r="X1760">
        <f>IF(OR(X1080="",AND(X1080=X1079,X1080=X1081)),NA(), X1080)</f>
        <v>0</v>
      </c>
      <c r="Y1760">
        <f>IF(ISNA(Z1760),NA(),Y1080)</f>
        <v>0</v>
      </c>
      <c r="Z1760">
        <f>IF(OR(Z1080="",AND(Z1080=Z1079,Z1080=Z1081)),NA(), Z1080)</f>
        <v>0</v>
      </c>
      <c r="AA1760">
        <f>IF(ISNA(AB1760),NA(),AA1080)</f>
        <v>0</v>
      </c>
      <c r="AB1760">
        <f>IF(OR(AB1080="",AND(AB1080=AB1079,AB1080=AB1081)),NA(), AB1080)</f>
        <v>0</v>
      </c>
      <c r="AC1760">
        <f>IF(ISNA(AD1760),NA(),AC1080)</f>
        <v>0</v>
      </c>
      <c r="AD1760">
        <f>IF(OR(AD1080="",AND(AD1080=AD1079,AD1080=AD1081)),NA(), AD1080)</f>
        <v>0</v>
      </c>
      <c r="AE1760">
        <f>IF(ISNA(AF1760),NA(),AE1080)</f>
        <v>0</v>
      </c>
      <c r="AF1760">
        <f>IF(OR(AF1080="",AND(AF1080=AF1079,AF1080=AF1081)),NA(), AF1080)</f>
        <v>0</v>
      </c>
      <c r="AG1760">
        <f>IF(ISNA(AH1760),NA(),AG1080)</f>
        <v>0</v>
      </c>
      <c r="AH1760">
        <f>IF(OR(AH1080="",AND(AH1080=AH1079,AH1080=AH1081)),NA(), AH1080)</f>
        <v>0</v>
      </c>
      <c r="AI1760">
        <f>IF(ISNA(AJ1760),NA(),AI1080)</f>
        <v>0</v>
      </c>
      <c r="AJ1760">
        <f>IF(OR(AJ1080="",AND(AJ1080=AJ1079,AJ1080=AJ1081)),NA(), AJ1080)</f>
        <v>0</v>
      </c>
      <c r="AM1760">
        <f>IF(ISNA(AN1760),NA(),AM1080)</f>
        <v>0</v>
      </c>
      <c r="AN1760">
        <f>IF(OR(AN1080="",AND(AN1080=AN1079,AN1080=AN1081)),NA(), AN1080)</f>
        <v>0</v>
      </c>
      <c r="AO1760">
        <f>IF(ISNA(AP1760),NA(),AO1080)</f>
        <v>0</v>
      </c>
      <c r="AP1760">
        <f>IF(OR(AP1080="",AND(AP1080=AP1079,AP1080=AP1081)),NA(), AP1080)</f>
        <v>0</v>
      </c>
      <c r="AQ1760">
        <f>IF(ISNA(AR1760),NA(),AQ1080)</f>
        <v>0</v>
      </c>
      <c r="AR1760">
        <f>IF(OR(AR1080="",AND(AR1080=AR1079,AR1080=AR1081)),NA(), AR1080)</f>
        <v>0</v>
      </c>
      <c r="AS1760">
        <f>IF(ISNA(AT1760),NA(),AS1080)</f>
        <v>0</v>
      </c>
      <c r="AT1760">
        <f>IF(OR(AT1080="",AND(AT1080=AT1079,AT1080=AT1081)),NA(), AT1080)</f>
        <v>0</v>
      </c>
      <c r="AU1760">
        <f>IF(ISNA(AV1760),NA(),AU1080)</f>
        <v>0</v>
      </c>
      <c r="AV1760">
        <f>IF(OR(AV1080="",AND(AV1080=AV1079,AV1080=AV1081)),NA(), AV1080)</f>
        <v>0</v>
      </c>
      <c r="AW1760">
        <f>IF(ISNA(AX1760),NA(),AW1080)</f>
        <v>0</v>
      </c>
      <c r="AX1760">
        <f>IF(OR(AX1080="",AND(AX1080=AX1079,AX1080=AX1081)),NA(), AX1080)</f>
        <v>0</v>
      </c>
      <c r="AY1760">
        <f>IF(ISNA(AZ1760),NA(),AY1080)</f>
        <v>0</v>
      </c>
      <c r="AZ1760">
        <f>IF(OR(AZ1080="",AND(AZ1080=AZ1079,AZ1080=AZ1081)),NA(), AZ1080)</f>
        <v>0</v>
      </c>
      <c r="BA1760">
        <f>IF(ISNA(BB1760),NA(),BA1080)</f>
        <v>0</v>
      </c>
      <c r="BB1760">
        <f>IF(OR(BB1080="",AND(BB1080=BB1079,BB1080=BB1081)),NA(), BB1080)</f>
        <v>0</v>
      </c>
      <c r="BC1760">
        <f>IF(ISNA(BD1760),NA(),BC1080)</f>
        <v>0</v>
      </c>
      <c r="BD1760">
        <f>IF(OR(BD1080="",AND(BD1080=BD1079,BD1080=BD1081)),NA(), BD1080)</f>
        <v>0</v>
      </c>
      <c r="BE1760">
        <f>IF(ISNA(BF1760),NA(),BE1080)</f>
        <v>0</v>
      </c>
      <c r="BF1760">
        <f>IF(OR(BF1080="",AND(BF1080=BF1079,BF1080=BF1081)),NA(), BF1080)</f>
        <v>0</v>
      </c>
      <c r="BG1760">
        <f>IF(ISNA(BH1760),NA(),BG1080)</f>
        <v>0</v>
      </c>
      <c r="BH1760">
        <f>IF(OR(BH1080="",AND(BH1080=BH1079,BH1080=BH1081)),NA(), BH1080)</f>
        <v>0</v>
      </c>
      <c r="BI1760">
        <f>IF(ISNA(BJ1760),NA(),BI1080)</f>
        <v>0</v>
      </c>
      <c r="BJ1760">
        <f>IF(OR(BJ1080="",AND(BJ1080=BJ1079,BJ1080=BJ1081)),NA(), BJ1080)</f>
        <v>0</v>
      </c>
      <c r="BK1760">
        <f>IF(ISNA(BL1760),NA(),BK1080)</f>
        <v>0</v>
      </c>
      <c r="BL1760">
        <f>IF(OR(BL1080="",AND(BL1080=BL1079,BL1080=BL1081)),NA(), BL1080)</f>
        <v>0</v>
      </c>
      <c r="BM1760">
        <f>IF(ISNA(BN1760),NA(),BM1080)</f>
        <v>0</v>
      </c>
      <c r="BN1760">
        <f>IF(OR(BN1080="",AND(BN1080=BN1079,BN1080=BN1081)),NA(), BN1080)</f>
        <v>0</v>
      </c>
      <c r="BO1760">
        <f>IF(ISNA(BP1760),NA(),BO1080)</f>
        <v>0</v>
      </c>
      <c r="BP1760">
        <f>IF(OR(BP1080="",AND(BP1080=BP1079,BP1080=BP1081)),NA(), BP1080)</f>
        <v>0</v>
      </c>
      <c r="BQ1760">
        <f>IF(ISNA(BR1760),NA(),BQ1080)</f>
        <v>0</v>
      </c>
      <c r="BR1760">
        <f>IF(OR(BR1080="",AND(BR1080=BR1079,BR1080=BR1081)),NA(), BR1080)</f>
        <v>0</v>
      </c>
    </row>
    <row r="1761" spans="5:70">
      <c r="E1761">
        <f>IF(ISNA(F1761),NA(),E1081)</f>
        <v>0</v>
      </c>
      <c r="F1761">
        <f>IF(OR(F1081="",AND(F1081=F1080,F1081=F1082)),NA(), F1081)</f>
        <v>0</v>
      </c>
      <c r="G1761">
        <f>IF(ISNA(H1761),NA(),G1081)</f>
        <v>0</v>
      </c>
      <c r="H1761">
        <f>IF(OR(H1081="",AND(H1081=H1080,H1081=H1082)),NA(), H1081)</f>
        <v>0</v>
      </c>
      <c r="I1761">
        <f>IF(ISNA(J1761),NA(),I1081)</f>
        <v>0</v>
      </c>
      <c r="J1761">
        <f>IF(OR(J1081="",AND(J1081=J1080,J1081=J1082)),NA(), J1081)</f>
        <v>0</v>
      </c>
      <c r="K1761">
        <f>IF(ISNA(L1761),NA(),K1081)</f>
        <v>0</v>
      </c>
      <c r="L1761">
        <f>IF(OR(L1081="",AND(L1081=L1080,L1081=L1082)),NA(), L1081)</f>
        <v>0</v>
      </c>
      <c r="M1761">
        <f>IF(ISNA(N1761),NA(),M1081)</f>
        <v>0</v>
      </c>
      <c r="N1761">
        <f>IF(OR(N1081="",AND(N1081=N1080,N1081=N1082)),NA(), N1081)</f>
        <v>0</v>
      </c>
      <c r="O1761">
        <f>IF(ISNA(P1761),NA(),O1081)</f>
        <v>0</v>
      </c>
      <c r="P1761">
        <f>IF(OR(P1081="",AND(P1081=P1080,P1081=P1082)),NA(), P1081)</f>
        <v>0</v>
      </c>
      <c r="Q1761">
        <f>IF(ISNA(R1761),NA(),Q1081)</f>
        <v>0</v>
      </c>
      <c r="R1761">
        <f>IF(OR(R1081="",AND(R1081=R1080,R1081=R1082)),NA(), R1081)</f>
        <v>0</v>
      </c>
      <c r="S1761">
        <f>IF(ISNA(T1761),NA(),S1081)</f>
        <v>0</v>
      </c>
      <c r="T1761">
        <f>IF(OR(T1081="",AND(T1081=T1080,T1081=T1082)),NA(), T1081)</f>
        <v>0</v>
      </c>
      <c r="U1761">
        <f>IF(ISNA(V1761),NA(),U1081)</f>
        <v>0</v>
      </c>
      <c r="V1761">
        <f>IF(OR(V1081="",AND(V1081=V1080,V1081=V1082)),NA(), V1081)</f>
        <v>0</v>
      </c>
      <c r="W1761">
        <f>IF(ISNA(X1761),NA(),W1081)</f>
        <v>0</v>
      </c>
      <c r="X1761">
        <f>IF(OR(X1081="",AND(X1081=X1080,X1081=X1082)),NA(), X1081)</f>
        <v>0</v>
      </c>
      <c r="Y1761">
        <f>IF(ISNA(Z1761),NA(),Y1081)</f>
        <v>0</v>
      </c>
      <c r="Z1761">
        <f>IF(OR(Z1081="",AND(Z1081=Z1080,Z1081=Z1082)),NA(), Z1081)</f>
        <v>0</v>
      </c>
      <c r="AA1761">
        <f>IF(ISNA(AB1761),NA(),AA1081)</f>
        <v>0</v>
      </c>
      <c r="AB1761">
        <f>IF(OR(AB1081="",AND(AB1081=AB1080,AB1081=AB1082)),NA(), AB1081)</f>
        <v>0</v>
      </c>
      <c r="AC1761">
        <f>IF(ISNA(AD1761),NA(),AC1081)</f>
        <v>0</v>
      </c>
      <c r="AD1761">
        <f>IF(OR(AD1081="",AND(AD1081=AD1080,AD1081=AD1082)),NA(), AD1081)</f>
        <v>0</v>
      </c>
      <c r="AE1761">
        <f>IF(ISNA(AF1761),NA(),AE1081)</f>
        <v>0</v>
      </c>
      <c r="AF1761">
        <f>IF(OR(AF1081="",AND(AF1081=AF1080,AF1081=AF1082)),NA(), AF1081)</f>
        <v>0</v>
      </c>
      <c r="AG1761">
        <f>IF(ISNA(AH1761),NA(),AG1081)</f>
        <v>0</v>
      </c>
      <c r="AH1761">
        <f>IF(OR(AH1081="",AND(AH1081=AH1080,AH1081=AH1082)),NA(), AH1081)</f>
        <v>0</v>
      </c>
      <c r="AI1761">
        <f>IF(ISNA(AJ1761),NA(),AI1081)</f>
        <v>0</v>
      </c>
      <c r="AJ1761">
        <f>IF(OR(AJ1081="",AND(AJ1081=AJ1080,AJ1081=AJ1082)),NA(), AJ1081)</f>
        <v>0</v>
      </c>
      <c r="AM1761">
        <f>IF(ISNA(AN1761),NA(),AM1081)</f>
        <v>0</v>
      </c>
      <c r="AN1761">
        <f>IF(OR(AN1081="",AND(AN1081=AN1080,AN1081=AN1082)),NA(), AN1081)</f>
        <v>0</v>
      </c>
      <c r="AO1761">
        <f>IF(ISNA(AP1761),NA(),AO1081)</f>
        <v>0</v>
      </c>
      <c r="AP1761">
        <f>IF(OR(AP1081="",AND(AP1081=AP1080,AP1081=AP1082)),NA(), AP1081)</f>
        <v>0</v>
      </c>
      <c r="AQ1761">
        <f>IF(ISNA(AR1761),NA(),AQ1081)</f>
        <v>0</v>
      </c>
      <c r="AR1761">
        <f>IF(OR(AR1081="",AND(AR1081=AR1080,AR1081=AR1082)),NA(), AR1081)</f>
        <v>0</v>
      </c>
      <c r="AS1761">
        <f>IF(ISNA(AT1761),NA(),AS1081)</f>
        <v>0</v>
      </c>
      <c r="AT1761">
        <f>IF(OR(AT1081="",AND(AT1081=AT1080,AT1081=AT1082)),NA(), AT1081)</f>
        <v>0</v>
      </c>
      <c r="AU1761">
        <f>IF(ISNA(AV1761),NA(),AU1081)</f>
        <v>0</v>
      </c>
      <c r="AV1761">
        <f>IF(OR(AV1081="",AND(AV1081=AV1080,AV1081=AV1082)),NA(), AV1081)</f>
        <v>0</v>
      </c>
      <c r="AW1761">
        <f>IF(ISNA(AX1761),NA(),AW1081)</f>
        <v>0</v>
      </c>
      <c r="AX1761">
        <f>IF(OR(AX1081="",AND(AX1081=AX1080,AX1081=AX1082)),NA(), AX1081)</f>
        <v>0</v>
      </c>
      <c r="AY1761">
        <f>IF(ISNA(AZ1761),NA(),AY1081)</f>
        <v>0</v>
      </c>
      <c r="AZ1761">
        <f>IF(OR(AZ1081="",AND(AZ1081=AZ1080,AZ1081=AZ1082)),NA(), AZ1081)</f>
        <v>0</v>
      </c>
      <c r="BA1761">
        <f>IF(ISNA(BB1761),NA(),BA1081)</f>
        <v>0</v>
      </c>
      <c r="BB1761">
        <f>IF(OR(BB1081="",AND(BB1081=BB1080,BB1081=BB1082)),NA(), BB1081)</f>
        <v>0</v>
      </c>
      <c r="BC1761">
        <f>IF(ISNA(BD1761),NA(),BC1081)</f>
        <v>0</v>
      </c>
      <c r="BD1761">
        <f>IF(OR(BD1081="",AND(BD1081=BD1080,BD1081=BD1082)),NA(), BD1081)</f>
        <v>0</v>
      </c>
      <c r="BE1761">
        <f>IF(ISNA(BF1761),NA(),BE1081)</f>
        <v>0</v>
      </c>
      <c r="BF1761">
        <f>IF(OR(BF1081="",AND(BF1081=BF1080,BF1081=BF1082)),NA(), BF1081)</f>
        <v>0</v>
      </c>
      <c r="BG1761">
        <f>IF(ISNA(BH1761),NA(),BG1081)</f>
        <v>0</v>
      </c>
      <c r="BH1761">
        <f>IF(OR(BH1081="",AND(BH1081=BH1080,BH1081=BH1082)),NA(), BH1081)</f>
        <v>0</v>
      </c>
      <c r="BI1761">
        <f>IF(ISNA(BJ1761),NA(),BI1081)</f>
        <v>0</v>
      </c>
      <c r="BJ1761">
        <f>IF(OR(BJ1081="",AND(BJ1081=BJ1080,BJ1081=BJ1082)),NA(), BJ1081)</f>
        <v>0</v>
      </c>
      <c r="BK1761">
        <f>IF(ISNA(BL1761),NA(),BK1081)</f>
        <v>0</v>
      </c>
      <c r="BL1761">
        <f>IF(OR(BL1081="",AND(BL1081=BL1080,BL1081=BL1082)),NA(), BL1081)</f>
        <v>0</v>
      </c>
      <c r="BM1761">
        <f>IF(ISNA(BN1761),NA(),BM1081)</f>
        <v>0</v>
      </c>
      <c r="BN1761">
        <f>IF(OR(BN1081="",AND(BN1081=BN1080,BN1081=BN1082)),NA(), BN1081)</f>
        <v>0</v>
      </c>
      <c r="BO1761">
        <f>IF(ISNA(BP1761),NA(),BO1081)</f>
        <v>0</v>
      </c>
      <c r="BP1761">
        <f>IF(OR(BP1081="",AND(BP1081=BP1080,BP1081=BP1082)),NA(), BP1081)</f>
        <v>0</v>
      </c>
      <c r="BQ1761">
        <f>IF(ISNA(BR1761),NA(),BQ1081)</f>
        <v>0</v>
      </c>
      <c r="BR1761">
        <f>IF(OR(BR1081="",AND(BR1081=BR1080,BR1081=BR1082)),NA(), BR1081)</f>
        <v>0</v>
      </c>
    </row>
    <row r="1762" spans="5:70">
      <c r="E1762">
        <f>IF(ISNA(F1762),NA(),E1082)</f>
        <v>0</v>
      </c>
      <c r="F1762">
        <f>IF(OR(F1082="",AND(F1082=F1081,F1082=F1083)),NA(), F1082)</f>
        <v>0</v>
      </c>
      <c r="G1762">
        <f>IF(ISNA(H1762),NA(),G1082)</f>
        <v>0</v>
      </c>
      <c r="H1762">
        <f>IF(OR(H1082="",AND(H1082=H1081,H1082=H1083)),NA(), H1082)</f>
        <v>0</v>
      </c>
      <c r="I1762">
        <f>IF(ISNA(J1762),NA(),I1082)</f>
        <v>0</v>
      </c>
      <c r="J1762">
        <f>IF(OR(J1082="",AND(J1082=J1081,J1082=J1083)),NA(), J1082)</f>
        <v>0</v>
      </c>
      <c r="K1762">
        <f>IF(ISNA(L1762),NA(),K1082)</f>
        <v>0</v>
      </c>
      <c r="L1762">
        <f>IF(OR(L1082="",AND(L1082=L1081,L1082=L1083)),NA(), L1082)</f>
        <v>0</v>
      </c>
      <c r="M1762">
        <f>IF(ISNA(N1762),NA(),M1082)</f>
        <v>0</v>
      </c>
      <c r="N1762">
        <f>IF(OR(N1082="",AND(N1082=N1081,N1082=N1083)),NA(), N1082)</f>
        <v>0</v>
      </c>
      <c r="O1762">
        <f>IF(ISNA(P1762),NA(),O1082)</f>
        <v>0</v>
      </c>
      <c r="P1762">
        <f>IF(OR(P1082="",AND(P1082=P1081,P1082=P1083)),NA(), P1082)</f>
        <v>0</v>
      </c>
      <c r="Q1762">
        <f>IF(ISNA(R1762),NA(),Q1082)</f>
        <v>0</v>
      </c>
      <c r="R1762">
        <f>IF(OR(R1082="",AND(R1082=R1081,R1082=R1083)),NA(), R1082)</f>
        <v>0</v>
      </c>
      <c r="S1762">
        <f>IF(ISNA(T1762),NA(),S1082)</f>
        <v>0</v>
      </c>
      <c r="T1762">
        <f>IF(OR(T1082="",AND(T1082=T1081,T1082=T1083)),NA(), T1082)</f>
        <v>0</v>
      </c>
      <c r="U1762">
        <f>IF(ISNA(V1762),NA(),U1082)</f>
        <v>0</v>
      </c>
      <c r="V1762">
        <f>IF(OR(V1082="",AND(V1082=V1081,V1082=V1083)),NA(), V1082)</f>
        <v>0</v>
      </c>
      <c r="W1762">
        <f>IF(ISNA(X1762),NA(),W1082)</f>
        <v>0</v>
      </c>
      <c r="X1762">
        <f>IF(OR(X1082="",AND(X1082=X1081,X1082=X1083)),NA(), X1082)</f>
        <v>0</v>
      </c>
      <c r="Y1762">
        <f>IF(ISNA(Z1762),NA(),Y1082)</f>
        <v>0</v>
      </c>
      <c r="Z1762">
        <f>IF(OR(Z1082="",AND(Z1082=Z1081,Z1082=Z1083)),NA(), Z1082)</f>
        <v>0</v>
      </c>
      <c r="AA1762">
        <f>IF(ISNA(AB1762),NA(),AA1082)</f>
        <v>0</v>
      </c>
      <c r="AB1762">
        <f>IF(OR(AB1082="",AND(AB1082=AB1081,AB1082=AB1083)),NA(), AB1082)</f>
        <v>0</v>
      </c>
      <c r="AC1762">
        <f>IF(ISNA(AD1762),NA(),AC1082)</f>
        <v>0</v>
      </c>
      <c r="AD1762">
        <f>IF(OR(AD1082="",AND(AD1082=AD1081,AD1082=AD1083)),NA(), AD1082)</f>
        <v>0</v>
      </c>
      <c r="AE1762">
        <f>IF(ISNA(AF1762),NA(),AE1082)</f>
        <v>0</v>
      </c>
      <c r="AF1762">
        <f>IF(OR(AF1082="",AND(AF1082=AF1081,AF1082=AF1083)),NA(), AF1082)</f>
        <v>0</v>
      </c>
      <c r="AG1762">
        <f>IF(ISNA(AH1762),NA(),AG1082)</f>
        <v>0</v>
      </c>
      <c r="AH1762">
        <f>IF(OR(AH1082="",AND(AH1082=AH1081,AH1082=AH1083)),NA(), AH1082)</f>
        <v>0</v>
      </c>
      <c r="AI1762">
        <f>IF(ISNA(AJ1762),NA(),AI1082)</f>
        <v>0</v>
      </c>
      <c r="AJ1762">
        <f>IF(OR(AJ1082="",AND(AJ1082=AJ1081,AJ1082=AJ1083)),NA(), AJ1082)</f>
        <v>0</v>
      </c>
      <c r="AM1762">
        <f>IF(ISNA(AN1762),NA(),AM1082)</f>
        <v>0</v>
      </c>
      <c r="AN1762">
        <f>IF(OR(AN1082="",AND(AN1082=AN1081,AN1082=AN1083)),NA(), AN1082)</f>
        <v>0</v>
      </c>
      <c r="AO1762">
        <f>IF(ISNA(AP1762),NA(),AO1082)</f>
        <v>0</v>
      </c>
      <c r="AP1762">
        <f>IF(OR(AP1082="",AND(AP1082=AP1081,AP1082=AP1083)),NA(), AP1082)</f>
        <v>0</v>
      </c>
      <c r="AQ1762">
        <f>IF(ISNA(AR1762),NA(),AQ1082)</f>
        <v>0</v>
      </c>
      <c r="AR1762">
        <f>IF(OR(AR1082="",AND(AR1082=AR1081,AR1082=AR1083)),NA(), AR1082)</f>
        <v>0</v>
      </c>
      <c r="AS1762">
        <f>IF(ISNA(AT1762),NA(),AS1082)</f>
        <v>0</v>
      </c>
      <c r="AT1762">
        <f>IF(OR(AT1082="",AND(AT1082=AT1081,AT1082=AT1083)),NA(), AT1082)</f>
        <v>0</v>
      </c>
      <c r="AU1762">
        <f>IF(ISNA(AV1762),NA(),AU1082)</f>
        <v>0</v>
      </c>
      <c r="AV1762">
        <f>IF(OR(AV1082="",AND(AV1082=AV1081,AV1082=AV1083)),NA(), AV1082)</f>
        <v>0</v>
      </c>
      <c r="AW1762">
        <f>IF(ISNA(AX1762),NA(),AW1082)</f>
        <v>0</v>
      </c>
      <c r="AX1762">
        <f>IF(OR(AX1082="",AND(AX1082=AX1081,AX1082=AX1083)),NA(), AX1082)</f>
        <v>0</v>
      </c>
      <c r="AY1762">
        <f>IF(ISNA(AZ1762),NA(),AY1082)</f>
        <v>0</v>
      </c>
      <c r="AZ1762">
        <f>IF(OR(AZ1082="",AND(AZ1082=AZ1081,AZ1082=AZ1083)),NA(), AZ1082)</f>
        <v>0</v>
      </c>
      <c r="BA1762">
        <f>IF(ISNA(BB1762),NA(),BA1082)</f>
        <v>0</v>
      </c>
      <c r="BB1762">
        <f>IF(OR(BB1082="",AND(BB1082=BB1081,BB1082=BB1083)),NA(), BB1082)</f>
        <v>0</v>
      </c>
      <c r="BC1762">
        <f>IF(ISNA(BD1762),NA(),BC1082)</f>
        <v>0</v>
      </c>
      <c r="BD1762">
        <f>IF(OR(BD1082="",AND(BD1082=BD1081,BD1082=BD1083)),NA(), BD1082)</f>
        <v>0</v>
      </c>
      <c r="BE1762">
        <f>IF(ISNA(BF1762),NA(),BE1082)</f>
        <v>0</v>
      </c>
      <c r="BF1762">
        <f>IF(OR(BF1082="",AND(BF1082=BF1081,BF1082=BF1083)),NA(), BF1082)</f>
        <v>0</v>
      </c>
      <c r="BG1762">
        <f>IF(ISNA(BH1762),NA(),BG1082)</f>
        <v>0</v>
      </c>
      <c r="BH1762">
        <f>IF(OR(BH1082="",AND(BH1082=BH1081,BH1082=BH1083)),NA(), BH1082)</f>
        <v>0</v>
      </c>
      <c r="BI1762">
        <f>IF(ISNA(BJ1762),NA(),BI1082)</f>
        <v>0</v>
      </c>
      <c r="BJ1762">
        <f>IF(OR(BJ1082="",AND(BJ1082=BJ1081,BJ1082=BJ1083)),NA(), BJ1082)</f>
        <v>0</v>
      </c>
      <c r="BK1762">
        <f>IF(ISNA(BL1762),NA(),BK1082)</f>
        <v>0</v>
      </c>
      <c r="BL1762">
        <f>IF(OR(BL1082="",AND(BL1082=BL1081,BL1082=BL1083)),NA(), BL1082)</f>
        <v>0</v>
      </c>
      <c r="BM1762">
        <f>IF(ISNA(BN1762),NA(),BM1082)</f>
        <v>0</v>
      </c>
      <c r="BN1762">
        <f>IF(OR(BN1082="",AND(BN1082=BN1081,BN1082=BN1083)),NA(), BN1082)</f>
        <v>0</v>
      </c>
      <c r="BO1762">
        <f>IF(ISNA(BP1762),NA(),BO1082)</f>
        <v>0</v>
      </c>
      <c r="BP1762">
        <f>IF(OR(BP1082="",AND(BP1082=BP1081,BP1082=BP1083)),NA(), BP1082)</f>
        <v>0</v>
      </c>
      <c r="BQ1762">
        <f>IF(ISNA(BR1762),NA(),BQ1082)</f>
        <v>0</v>
      </c>
      <c r="BR1762">
        <f>IF(OR(BR1082="",AND(BR1082=BR1081,BR1082=BR1083)),NA(), BR1082)</f>
        <v>0</v>
      </c>
    </row>
    <row r="1763" spans="5:70">
      <c r="E1763">
        <f>IF(ISNA(F1763),NA(),E1083)</f>
        <v>0</v>
      </c>
      <c r="F1763">
        <f>IF(OR(F1083="",AND(F1083=F1082,F1083=F1084)),NA(), F1083)</f>
        <v>0</v>
      </c>
      <c r="G1763">
        <f>IF(ISNA(H1763),NA(),G1083)</f>
        <v>0</v>
      </c>
      <c r="H1763">
        <f>IF(OR(H1083="",AND(H1083=H1082,H1083=H1084)),NA(), H1083)</f>
        <v>0</v>
      </c>
      <c r="I1763">
        <f>IF(ISNA(J1763),NA(),I1083)</f>
        <v>0</v>
      </c>
      <c r="J1763">
        <f>IF(OR(J1083="",AND(J1083=J1082,J1083=J1084)),NA(), J1083)</f>
        <v>0</v>
      </c>
      <c r="K1763">
        <f>IF(ISNA(L1763),NA(),K1083)</f>
        <v>0</v>
      </c>
      <c r="L1763">
        <f>IF(OR(L1083="",AND(L1083=L1082,L1083=L1084)),NA(), L1083)</f>
        <v>0</v>
      </c>
      <c r="M1763">
        <f>IF(ISNA(N1763),NA(),M1083)</f>
        <v>0</v>
      </c>
      <c r="N1763">
        <f>IF(OR(N1083="",AND(N1083=N1082,N1083=N1084)),NA(), N1083)</f>
        <v>0</v>
      </c>
      <c r="O1763">
        <f>IF(ISNA(P1763),NA(),O1083)</f>
        <v>0</v>
      </c>
      <c r="P1763">
        <f>IF(OR(P1083="",AND(P1083=P1082,P1083=P1084)),NA(), P1083)</f>
        <v>0</v>
      </c>
      <c r="Q1763">
        <f>IF(ISNA(R1763),NA(),Q1083)</f>
        <v>0</v>
      </c>
      <c r="R1763">
        <f>IF(OR(R1083="",AND(R1083=R1082,R1083=R1084)),NA(), R1083)</f>
        <v>0</v>
      </c>
      <c r="S1763">
        <f>IF(ISNA(T1763),NA(),S1083)</f>
        <v>0</v>
      </c>
      <c r="T1763">
        <f>IF(OR(T1083="",AND(T1083=T1082,T1083=T1084)),NA(), T1083)</f>
        <v>0</v>
      </c>
      <c r="U1763">
        <f>IF(ISNA(V1763),NA(),U1083)</f>
        <v>0</v>
      </c>
      <c r="V1763">
        <f>IF(OR(V1083="",AND(V1083=V1082,V1083=V1084)),NA(), V1083)</f>
        <v>0</v>
      </c>
      <c r="W1763">
        <f>IF(ISNA(X1763),NA(),W1083)</f>
        <v>0</v>
      </c>
      <c r="X1763">
        <f>IF(OR(X1083="",AND(X1083=X1082,X1083=X1084)),NA(), X1083)</f>
        <v>0</v>
      </c>
      <c r="Y1763">
        <f>IF(ISNA(Z1763),NA(),Y1083)</f>
        <v>0</v>
      </c>
      <c r="Z1763">
        <f>IF(OR(Z1083="",AND(Z1083=Z1082,Z1083=Z1084)),NA(), Z1083)</f>
        <v>0</v>
      </c>
      <c r="AA1763">
        <f>IF(ISNA(AB1763),NA(),AA1083)</f>
        <v>0</v>
      </c>
      <c r="AB1763">
        <f>IF(OR(AB1083="",AND(AB1083=AB1082,AB1083=AB1084)),NA(), AB1083)</f>
        <v>0</v>
      </c>
      <c r="AC1763">
        <f>IF(ISNA(AD1763),NA(),AC1083)</f>
        <v>0</v>
      </c>
      <c r="AD1763">
        <f>IF(OR(AD1083="",AND(AD1083=AD1082,AD1083=AD1084)),NA(), AD1083)</f>
        <v>0</v>
      </c>
      <c r="AE1763">
        <f>IF(ISNA(AF1763),NA(),AE1083)</f>
        <v>0</v>
      </c>
      <c r="AF1763">
        <f>IF(OR(AF1083="",AND(AF1083=AF1082,AF1083=AF1084)),NA(), AF1083)</f>
        <v>0</v>
      </c>
      <c r="AG1763">
        <f>IF(ISNA(AH1763),NA(),AG1083)</f>
        <v>0</v>
      </c>
      <c r="AH1763">
        <f>IF(OR(AH1083="",AND(AH1083=AH1082,AH1083=AH1084)),NA(), AH1083)</f>
        <v>0</v>
      </c>
      <c r="AI1763">
        <f>IF(ISNA(AJ1763),NA(),AI1083)</f>
        <v>0</v>
      </c>
      <c r="AJ1763">
        <f>IF(OR(AJ1083="",AND(AJ1083=AJ1082,AJ1083=AJ1084)),NA(), AJ1083)</f>
        <v>0</v>
      </c>
      <c r="AM1763">
        <f>IF(ISNA(AN1763),NA(),AM1083)</f>
        <v>0</v>
      </c>
      <c r="AN1763">
        <f>IF(OR(AN1083="",AND(AN1083=AN1082,AN1083=AN1084)),NA(), AN1083)</f>
        <v>0</v>
      </c>
      <c r="AO1763">
        <f>IF(ISNA(AP1763),NA(),AO1083)</f>
        <v>0</v>
      </c>
      <c r="AP1763">
        <f>IF(OR(AP1083="",AND(AP1083=AP1082,AP1083=AP1084)),NA(), AP1083)</f>
        <v>0</v>
      </c>
      <c r="AQ1763">
        <f>IF(ISNA(AR1763),NA(),AQ1083)</f>
        <v>0</v>
      </c>
      <c r="AR1763">
        <f>IF(OR(AR1083="",AND(AR1083=AR1082,AR1083=AR1084)),NA(), AR1083)</f>
        <v>0</v>
      </c>
      <c r="AS1763">
        <f>IF(ISNA(AT1763),NA(),AS1083)</f>
        <v>0</v>
      </c>
      <c r="AT1763">
        <f>IF(OR(AT1083="",AND(AT1083=AT1082,AT1083=AT1084)),NA(), AT1083)</f>
        <v>0</v>
      </c>
      <c r="AU1763">
        <f>IF(ISNA(AV1763),NA(),AU1083)</f>
        <v>0</v>
      </c>
      <c r="AV1763">
        <f>IF(OR(AV1083="",AND(AV1083=AV1082,AV1083=AV1084)),NA(), AV1083)</f>
        <v>0</v>
      </c>
      <c r="AW1763">
        <f>IF(ISNA(AX1763),NA(),AW1083)</f>
        <v>0</v>
      </c>
      <c r="AX1763">
        <f>IF(OR(AX1083="",AND(AX1083=AX1082,AX1083=AX1084)),NA(), AX1083)</f>
        <v>0</v>
      </c>
      <c r="AY1763">
        <f>IF(ISNA(AZ1763),NA(),AY1083)</f>
        <v>0</v>
      </c>
      <c r="AZ1763">
        <f>IF(OR(AZ1083="",AND(AZ1083=AZ1082,AZ1083=AZ1084)),NA(), AZ1083)</f>
        <v>0</v>
      </c>
      <c r="BA1763">
        <f>IF(ISNA(BB1763),NA(),BA1083)</f>
        <v>0</v>
      </c>
      <c r="BB1763">
        <f>IF(OR(BB1083="",AND(BB1083=BB1082,BB1083=BB1084)),NA(), BB1083)</f>
        <v>0</v>
      </c>
      <c r="BC1763">
        <f>IF(ISNA(BD1763),NA(),BC1083)</f>
        <v>0</v>
      </c>
      <c r="BD1763">
        <f>IF(OR(BD1083="",AND(BD1083=BD1082,BD1083=BD1084)),NA(), BD1083)</f>
        <v>0</v>
      </c>
      <c r="BE1763">
        <f>IF(ISNA(BF1763),NA(),BE1083)</f>
        <v>0</v>
      </c>
      <c r="BF1763">
        <f>IF(OR(BF1083="",AND(BF1083=BF1082,BF1083=BF1084)),NA(), BF1083)</f>
        <v>0</v>
      </c>
      <c r="BG1763">
        <f>IF(ISNA(BH1763),NA(),BG1083)</f>
        <v>0</v>
      </c>
      <c r="BH1763">
        <f>IF(OR(BH1083="",AND(BH1083=BH1082,BH1083=BH1084)),NA(), BH1083)</f>
        <v>0</v>
      </c>
      <c r="BI1763">
        <f>IF(ISNA(BJ1763),NA(),BI1083)</f>
        <v>0</v>
      </c>
      <c r="BJ1763">
        <f>IF(OR(BJ1083="",AND(BJ1083=BJ1082,BJ1083=BJ1084)),NA(), BJ1083)</f>
        <v>0</v>
      </c>
      <c r="BK1763">
        <f>IF(ISNA(BL1763),NA(),BK1083)</f>
        <v>0</v>
      </c>
      <c r="BL1763">
        <f>IF(OR(BL1083="",AND(BL1083=BL1082,BL1083=BL1084)),NA(), BL1083)</f>
        <v>0</v>
      </c>
      <c r="BM1763">
        <f>IF(ISNA(BN1763),NA(),BM1083)</f>
        <v>0</v>
      </c>
      <c r="BN1763">
        <f>IF(OR(BN1083="",AND(BN1083=BN1082,BN1083=BN1084)),NA(), BN1083)</f>
        <v>0</v>
      </c>
      <c r="BO1763">
        <f>IF(ISNA(BP1763),NA(),BO1083)</f>
        <v>0</v>
      </c>
      <c r="BP1763">
        <f>IF(OR(BP1083="",AND(BP1083=BP1082,BP1083=BP1084)),NA(), BP1083)</f>
        <v>0</v>
      </c>
      <c r="BQ1763">
        <f>IF(ISNA(BR1763),NA(),BQ1083)</f>
        <v>0</v>
      </c>
      <c r="BR1763">
        <f>IF(OR(BR1083="",AND(BR1083=BR1082,BR1083=BR1084)),NA(), BR1083)</f>
        <v>0</v>
      </c>
    </row>
    <row r="1764" spans="5:70">
      <c r="E1764">
        <f>IF(ISNA(F1764),NA(),E1084)</f>
        <v>0</v>
      </c>
      <c r="F1764">
        <f>IF(OR(F1084="",AND(F1084=F1083,F1084=F1085)),NA(), F1084)</f>
        <v>0</v>
      </c>
      <c r="G1764">
        <f>IF(ISNA(H1764),NA(),G1084)</f>
        <v>0</v>
      </c>
      <c r="H1764">
        <f>IF(OR(H1084="",AND(H1084=H1083,H1084=H1085)),NA(), H1084)</f>
        <v>0</v>
      </c>
      <c r="I1764">
        <f>IF(ISNA(J1764),NA(),I1084)</f>
        <v>0</v>
      </c>
      <c r="J1764">
        <f>IF(OR(J1084="",AND(J1084=J1083,J1084=J1085)),NA(), J1084)</f>
        <v>0</v>
      </c>
      <c r="K1764">
        <f>IF(ISNA(L1764),NA(),K1084)</f>
        <v>0</v>
      </c>
      <c r="L1764">
        <f>IF(OR(L1084="",AND(L1084=L1083,L1084=L1085)),NA(), L1084)</f>
        <v>0</v>
      </c>
      <c r="M1764">
        <f>IF(ISNA(N1764),NA(),M1084)</f>
        <v>0</v>
      </c>
      <c r="N1764">
        <f>IF(OR(N1084="",AND(N1084=N1083,N1084=N1085)),NA(), N1084)</f>
        <v>0</v>
      </c>
      <c r="O1764">
        <f>IF(ISNA(P1764),NA(),O1084)</f>
        <v>0</v>
      </c>
      <c r="P1764">
        <f>IF(OR(P1084="",AND(P1084=P1083,P1084=P1085)),NA(), P1084)</f>
        <v>0</v>
      </c>
      <c r="Q1764">
        <f>IF(ISNA(R1764),NA(),Q1084)</f>
        <v>0</v>
      </c>
      <c r="R1764">
        <f>IF(OR(R1084="",AND(R1084=R1083,R1084=R1085)),NA(), R1084)</f>
        <v>0</v>
      </c>
      <c r="S1764">
        <f>IF(ISNA(T1764),NA(),S1084)</f>
        <v>0</v>
      </c>
      <c r="T1764">
        <f>IF(OR(T1084="",AND(T1084=T1083,T1084=T1085)),NA(), T1084)</f>
        <v>0</v>
      </c>
      <c r="U1764">
        <f>IF(ISNA(V1764),NA(),U1084)</f>
        <v>0</v>
      </c>
      <c r="V1764">
        <f>IF(OR(V1084="",AND(V1084=V1083,V1084=V1085)),NA(), V1084)</f>
        <v>0</v>
      </c>
      <c r="W1764">
        <f>IF(ISNA(X1764),NA(),W1084)</f>
        <v>0</v>
      </c>
      <c r="X1764">
        <f>IF(OR(X1084="",AND(X1084=X1083,X1084=X1085)),NA(), X1084)</f>
        <v>0</v>
      </c>
      <c r="Y1764">
        <f>IF(ISNA(Z1764),NA(),Y1084)</f>
        <v>0</v>
      </c>
      <c r="Z1764">
        <f>IF(OR(Z1084="",AND(Z1084=Z1083,Z1084=Z1085)),NA(), Z1084)</f>
        <v>0</v>
      </c>
      <c r="AA1764">
        <f>IF(ISNA(AB1764),NA(),AA1084)</f>
        <v>0</v>
      </c>
      <c r="AB1764">
        <f>IF(OR(AB1084="",AND(AB1084=AB1083,AB1084=AB1085)),NA(), AB1084)</f>
        <v>0</v>
      </c>
      <c r="AC1764">
        <f>IF(ISNA(AD1764),NA(),AC1084)</f>
        <v>0</v>
      </c>
      <c r="AD1764">
        <f>IF(OR(AD1084="",AND(AD1084=AD1083,AD1084=AD1085)),NA(), AD1084)</f>
        <v>0</v>
      </c>
      <c r="AE1764">
        <f>IF(ISNA(AF1764),NA(),AE1084)</f>
        <v>0</v>
      </c>
      <c r="AF1764">
        <f>IF(OR(AF1084="",AND(AF1084=AF1083,AF1084=AF1085)),NA(), AF1084)</f>
        <v>0</v>
      </c>
      <c r="AG1764">
        <f>IF(ISNA(AH1764),NA(),AG1084)</f>
        <v>0</v>
      </c>
      <c r="AH1764">
        <f>IF(OR(AH1084="",AND(AH1084=AH1083,AH1084=AH1085)),NA(), AH1084)</f>
        <v>0</v>
      </c>
      <c r="AI1764">
        <f>IF(ISNA(AJ1764),NA(),AI1084)</f>
        <v>0</v>
      </c>
      <c r="AJ1764">
        <f>IF(OR(AJ1084="",AND(AJ1084=AJ1083,AJ1084=AJ1085)),NA(), AJ1084)</f>
        <v>0</v>
      </c>
      <c r="AM1764">
        <f>IF(ISNA(AN1764),NA(),AM1084)</f>
        <v>0</v>
      </c>
      <c r="AN1764">
        <f>IF(OR(AN1084="",AND(AN1084=AN1083,AN1084=AN1085)),NA(), AN1084)</f>
        <v>0</v>
      </c>
      <c r="AO1764">
        <f>IF(ISNA(AP1764),NA(),AO1084)</f>
        <v>0</v>
      </c>
      <c r="AP1764">
        <f>IF(OR(AP1084="",AND(AP1084=AP1083,AP1084=AP1085)),NA(), AP1084)</f>
        <v>0</v>
      </c>
      <c r="AQ1764">
        <f>IF(ISNA(AR1764),NA(),AQ1084)</f>
        <v>0</v>
      </c>
      <c r="AR1764">
        <f>IF(OR(AR1084="",AND(AR1084=AR1083,AR1084=AR1085)),NA(), AR1084)</f>
        <v>0</v>
      </c>
      <c r="AS1764">
        <f>IF(ISNA(AT1764),NA(),AS1084)</f>
        <v>0</v>
      </c>
      <c r="AT1764">
        <f>IF(OR(AT1084="",AND(AT1084=AT1083,AT1084=AT1085)),NA(), AT1084)</f>
        <v>0</v>
      </c>
      <c r="AU1764">
        <f>IF(ISNA(AV1764),NA(),AU1084)</f>
        <v>0</v>
      </c>
      <c r="AV1764">
        <f>IF(OR(AV1084="",AND(AV1084=AV1083,AV1084=AV1085)),NA(), AV1084)</f>
        <v>0</v>
      </c>
      <c r="AW1764">
        <f>IF(ISNA(AX1764),NA(),AW1084)</f>
        <v>0</v>
      </c>
      <c r="AX1764">
        <f>IF(OR(AX1084="",AND(AX1084=AX1083,AX1084=AX1085)),NA(), AX1084)</f>
        <v>0</v>
      </c>
      <c r="AY1764">
        <f>IF(ISNA(AZ1764),NA(),AY1084)</f>
        <v>0</v>
      </c>
      <c r="AZ1764">
        <f>IF(OR(AZ1084="",AND(AZ1084=AZ1083,AZ1084=AZ1085)),NA(), AZ1084)</f>
        <v>0</v>
      </c>
      <c r="BA1764">
        <f>IF(ISNA(BB1764),NA(),BA1084)</f>
        <v>0</v>
      </c>
      <c r="BB1764">
        <f>IF(OR(BB1084="",AND(BB1084=BB1083,BB1084=BB1085)),NA(), BB1084)</f>
        <v>0</v>
      </c>
      <c r="BC1764">
        <f>IF(ISNA(BD1764),NA(),BC1084)</f>
        <v>0</v>
      </c>
      <c r="BD1764">
        <f>IF(OR(BD1084="",AND(BD1084=BD1083,BD1084=BD1085)),NA(), BD1084)</f>
        <v>0</v>
      </c>
      <c r="BE1764">
        <f>IF(ISNA(BF1764),NA(),BE1084)</f>
        <v>0</v>
      </c>
      <c r="BF1764">
        <f>IF(OR(BF1084="",AND(BF1084=BF1083,BF1084=BF1085)),NA(), BF1084)</f>
        <v>0</v>
      </c>
      <c r="BG1764">
        <f>IF(ISNA(BH1764),NA(),BG1084)</f>
        <v>0</v>
      </c>
      <c r="BH1764">
        <f>IF(OR(BH1084="",AND(BH1084=BH1083,BH1084=BH1085)),NA(), BH1084)</f>
        <v>0</v>
      </c>
      <c r="BI1764">
        <f>IF(ISNA(BJ1764),NA(),BI1084)</f>
        <v>0</v>
      </c>
      <c r="BJ1764">
        <f>IF(OR(BJ1084="",AND(BJ1084=BJ1083,BJ1084=BJ1085)),NA(), BJ1084)</f>
        <v>0</v>
      </c>
      <c r="BK1764">
        <f>IF(ISNA(BL1764),NA(),BK1084)</f>
        <v>0</v>
      </c>
      <c r="BL1764">
        <f>IF(OR(BL1084="",AND(BL1084=BL1083,BL1084=BL1085)),NA(), BL1084)</f>
        <v>0</v>
      </c>
      <c r="BM1764">
        <f>IF(ISNA(BN1764),NA(),BM1084)</f>
        <v>0</v>
      </c>
      <c r="BN1764">
        <f>IF(OR(BN1084="",AND(BN1084=BN1083,BN1084=BN1085)),NA(), BN1084)</f>
        <v>0</v>
      </c>
      <c r="BO1764">
        <f>IF(ISNA(BP1764),NA(),BO1084)</f>
        <v>0</v>
      </c>
      <c r="BP1764">
        <f>IF(OR(BP1084="",AND(BP1084=BP1083,BP1084=BP1085)),NA(), BP1084)</f>
        <v>0</v>
      </c>
      <c r="BQ1764">
        <f>IF(ISNA(BR1764),NA(),BQ1084)</f>
        <v>0</v>
      </c>
      <c r="BR1764">
        <f>IF(OR(BR1084="",AND(BR1084=BR1083,BR1084=BR1085)),NA(), BR1084)</f>
        <v>0</v>
      </c>
    </row>
    <row r="1765" spans="5:70">
      <c r="E1765">
        <f>IF(ISNA(F1765),NA(),E1085)</f>
        <v>0</v>
      </c>
      <c r="F1765">
        <f>IF(OR(F1085="",AND(F1085=F1084,F1085=F1086)),NA(), F1085)</f>
        <v>0</v>
      </c>
      <c r="G1765">
        <f>IF(ISNA(H1765),NA(),G1085)</f>
        <v>0</v>
      </c>
      <c r="H1765">
        <f>IF(OR(H1085="",AND(H1085=H1084,H1085=H1086)),NA(), H1085)</f>
        <v>0</v>
      </c>
      <c r="I1765">
        <f>IF(ISNA(J1765),NA(),I1085)</f>
        <v>0</v>
      </c>
      <c r="J1765">
        <f>IF(OR(J1085="",AND(J1085=J1084,J1085=J1086)),NA(), J1085)</f>
        <v>0</v>
      </c>
      <c r="K1765">
        <f>IF(ISNA(L1765),NA(),K1085)</f>
        <v>0</v>
      </c>
      <c r="L1765">
        <f>IF(OR(L1085="",AND(L1085=L1084,L1085=L1086)),NA(), L1085)</f>
        <v>0</v>
      </c>
      <c r="M1765">
        <f>IF(ISNA(N1765),NA(),M1085)</f>
        <v>0</v>
      </c>
      <c r="N1765">
        <f>IF(OR(N1085="",AND(N1085=N1084,N1085=N1086)),NA(), N1085)</f>
        <v>0</v>
      </c>
      <c r="O1765">
        <f>IF(ISNA(P1765),NA(),O1085)</f>
        <v>0</v>
      </c>
      <c r="P1765">
        <f>IF(OR(P1085="",AND(P1085=P1084,P1085=P1086)),NA(), P1085)</f>
        <v>0</v>
      </c>
      <c r="Q1765">
        <f>IF(ISNA(R1765),NA(),Q1085)</f>
        <v>0</v>
      </c>
      <c r="R1765">
        <f>IF(OR(R1085="",AND(R1085=R1084,R1085=R1086)),NA(), R1085)</f>
        <v>0</v>
      </c>
      <c r="S1765">
        <f>IF(ISNA(T1765),NA(),S1085)</f>
        <v>0</v>
      </c>
      <c r="T1765">
        <f>IF(OR(T1085="",AND(T1085=T1084,T1085=T1086)),NA(), T1085)</f>
        <v>0</v>
      </c>
      <c r="U1765">
        <f>IF(ISNA(V1765),NA(),U1085)</f>
        <v>0</v>
      </c>
      <c r="V1765">
        <f>IF(OR(V1085="",AND(V1085=V1084,V1085=V1086)),NA(), V1085)</f>
        <v>0</v>
      </c>
      <c r="W1765">
        <f>IF(ISNA(X1765),NA(),W1085)</f>
        <v>0</v>
      </c>
      <c r="X1765">
        <f>IF(OR(X1085="",AND(X1085=X1084,X1085=X1086)),NA(), X1085)</f>
        <v>0</v>
      </c>
      <c r="Y1765">
        <f>IF(ISNA(Z1765),NA(),Y1085)</f>
        <v>0</v>
      </c>
      <c r="Z1765">
        <f>IF(OR(Z1085="",AND(Z1085=Z1084,Z1085=Z1086)),NA(), Z1085)</f>
        <v>0</v>
      </c>
      <c r="AA1765">
        <f>IF(ISNA(AB1765),NA(),AA1085)</f>
        <v>0</v>
      </c>
      <c r="AB1765">
        <f>IF(OR(AB1085="",AND(AB1085=AB1084,AB1085=AB1086)),NA(), AB1085)</f>
        <v>0</v>
      </c>
      <c r="AC1765">
        <f>IF(ISNA(AD1765),NA(),AC1085)</f>
        <v>0</v>
      </c>
      <c r="AD1765">
        <f>IF(OR(AD1085="",AND(AD1085=AD1084,AD1085=AD1086)),NA(), AD1085)</f>
        <v>0</v>
      </c>
      <c r="AE1765">
        <f>IF(ISNA(AF1765),NA(),AE1085)</f>
        <v>0</v>
      </c>
      <c r="AF1765">
        <f>IF(OR(AF1085="",AND(AF1085=AF1084,AF1085=AF1086)),NA(), AF1085)</f>
        <v>0</v>
      </c>
      <c r="AG1765">
        <f>IF(ISNA(AH1765),NA(),AG1085)</f>
        <v>0</v>
      </c>
      <c r="AH1765">
        <f>IF(OR(AH1085="",AND(AH1085=AH1084,AH1085=AH1086)),NA(), AH1085)</f>
        <v>0</v>
      </c>
      <c r="AI1765">
        <f>IF(ISNA(AJ1765),NA(),AI1085)</f>
        <v>0</v>
      </c>
      <c r="AJ1765">
        <f>IF(OR(AJ1085="",AND(AJ1085=AJ1084,AJ1085=AJ1086)),NA(), AJ1085)</f>
        <v>0</v>
      </c>
      <c r="AM1765">
        <f>IF(ISNA(AN1765),NA(),AM1085)</f>
        <v>0</v>
      </c>
      <c r="AN1765">
        <f>IF(OR(AN1085="",AND(AN1085=AN1084,AN1085=AN1086)),NA(), AN1085)</f>
        <v>0</v>
      </c>
      <c r="AO1765">
        <f>IF(ISNA(AP1765),NA(),AO1085)</f>
        <v>0</v>
      </c>
      <c r="AP1765">
        <f>IF(OR(AP1085="",AND(AP1085=AP1084,AP1085=AP1086)),NA(), AP1085)</f>
        <v>0</v>
      </c>
      <c r="AQ1765">
        <f>IF(ISNA(AR1765),NA(),AQ1085)</f>
        <v>0</v>
      </c>
      <c r="AR1765">
        <f>IF(OR(AR1085="",AND(AR1085=AR1084,AR1085=AR1086)),NA(), AR1085)</f>
        <v>0</v>
      </c>
      <c r="AS1765">
        <f>IF(ISNA(AT1765),NA(),AS1085)</f>
        <v>0</v>
      </c>
      <c r="AT1765">
        <f>IF(OR(AT1085="",AND(AT1085=AT1084,AT1085=AT1086)),NA(), AT1085)</f>
        <v>0</v>
      </c>
      <c r="AU1765">
        <f>IF(ISNA(AV1765),NA(),AU1085)</f>
        <v>0</v>
      </c>
      <c r="AV1765">
        <f>IF(OR(AV1085="",AND(AV1085=AV1084,AV1085=AV1086)),NA(), AV1085)</f>
        <v>0</v>
      </c>
      <c r="AW1765">
        <f>IF(ISNA(AX1765),NA(),AW1085)</f>
        <v>0</v>
      </c>
      <c r="AX1765">
        <f>IF(OR(AX1085="",AND(AX1085=AX1084,AX1085=AX1086)),NA(), AX1085)</f>
        <v>0</v>
      </c>
      <c r="AY1765">
        <f>IF(ISNA(AZ1765),NA(),AY1085)</f>
        <v>0</v>
      </c>
      <c r="AZ1765">
        <f>IF(OR(AZ1085="",AND(AZ1085=AZ1084,AZ1085=AZ1086)),NA(), AZ1085)</f>
        <v>0</v>
      </c>
      <c r="BA1765">
        <f>IF(ISNA(BB1765),NA(),BA1085)</f>
        <v>0</v>
      </c>
      <c r="BB1765">
        <f>IF(OR(BB1085="",AND(BB1085=BB1084,BB1085=BB1086)),NA(), BB1085)</f>
        <v>0</v>
      </c>
      <c r="BC1765">
        <f>IF(ISNA(BD1765),NA(),BC1085)</f>
        <v>0</v>
      </c>
      <c r="BD1765">
        <f>IF(OR(BD1085="",AND(BD1085=BD1084,BD1085=BD1086)),NA(), BD1085)</f>
        <v>0</v>
      </c>
      <c r="BE1765">
        <f>IF(ISNA(BF1765),NA(),BE1085)</f>
        <v>0</v>
      </c>
      <c r="BF1765">
        <f>IF(OR(BF1085="",AND(BF1085=BF1084,BF1085=BF1086)),NA(), BF1085)</f>
        <v>0</v>
      </c>
      <c r="BG1765">
        <f>IF(ISNA(BH1765),NA(),BG1085)</f>
        <v>0</v>
      </c>
      <c r="BH1765">
        <f>IF(OR(BH1085="",AND(BH1085=BH1084,BH1085=BH1086)),NA(), BH1085)</f>
        <v>0</v>
      </c>
      <c r="BI1765">
        <f>IF(ISNA(BJ1765),NA(),BI1085)</f>
        <v>0</v>
      </c>
      <c r="BJ1765">
        <f>IF(OR(BJ1085="",AND(BJ1085=BJ1084,BJ1085=BJ1086)),NA(), BJ1085)</f>
        <v>0</v>
      </c>
      <c r="BK1765">
        <f>IF(ISNA(BL1765),NA(),BK1085)</f>
        <v>0</v>
      </c>
      <c r="BL1765">
        <f>IF(OR(BL1085="",AND(BL1085=BL1084,BL1085=BL1086)),NA(), BL1085)</f>
        <v>0</v>
      </c>
      <c r="BM1765">
        <f>IF(ISNA(BN1765),NA(),BM1085)</f>
        <v>0</v>
      </c>
      <c r="BN1765">
        <f>IF(OR(BN1085="",AND(BN1085=BN1084,BN1085=BN1086)),NA(), BN1085)</f>
        <v>0</v>
      </c>
      <c r="BO1765">
        <f>IF(ISNA(BP1765),NA(),BO1085)</f>
        <v>0</v>
      </c>
      <c r="BP1765">
        <f>IF(OR(BP1085="",AND(BP1085=BP1084,BP1085=BP1086)),NA(), BP1085)</f>
        <v>0</v>
      </c>
      <c r="BQ1765">
        <f>IF(ISNA(BR1765),NA(),BQ1085)</f>
        <v>0</v>
      </c>
      <c r="BR1765">
        <f>IF(OR(BR1085="",AND(BR1085=BR1084,BR1085=BR1086)),NA(), BR1085)</f>
        <v>0</v>
      </c>
    </row>
    <row r="1766" spans="5:70">
      <c r="E1766">
        <f>IF(ISNA(F1766),NA(),E1086)</f>
        <v>0</v>
      </c>
      <c r="F1766">
        <f>IF(OR(F1086="",AND(F1086=F1085,F1086=F1087)),NA(), F1086)</f>
        <v>0</v>
      </c>
      <c r="G1766">
        <f>IF(ISNA(H1766),NA(),G1086)</f>
        <v>0</v>
      </c>
      <c r="H1766">
        <f>IF(OR(H1086="",AND(H1086=H1085,H1086=H1087)),NA(), H1086)</f>
        <v>0</v>
      </c>
      <c r="I1766">
        <f>IF(ISNA(J1766),NA(),I1086)</f>
        <v>0</v>
      </c>
      <c r="J1766">
        <f>IF(OR(J1086="",AND(J1086=J1085,J1086=J1087)),NA(), J1086)</f>
        <v>0</v>
      </c>
      <c r="K1766">
        <f>IF(ISNA(L1766),NA(),K1086)</f>
        <v>0</v>
      </c>
      <c r="L1766">
        <f>IF(OR(L1086="",AND(L1086=L1085,L1086=L1087)),NA(), L1086)</f>
        <v>0</v>
      </c>
      <c r="M1766">
        <f>IF(ISNA(N1766),NA(),M1086)</f>
        <v>0</v>
      </c>
      <c r="N1766">
        <f>IF(OR(N1086="",AND(N1086=N1085,N1086=N1087)),NA(), N1086)</f>
        <v>0</v>
      </c>
      <c r="O1766">
        <f>IF(ISNA(P1766),NA(),O1086)</f>
        <v>0</v>
      </c>
      <c r="P1766">
        <f>IF(OR(P1086="",AND(P1086=P1085,P1086=P1087)),NA(), P1086)</f>
        <v>0</v>
      </c>
      <c r="Q1766">
        <f>IF(ISNA(R1766),NA(),Q1086)</f>
        <v>0</v>
      </c>
      <c r="R1766">
        <f>IF(OR(R1086="",AND(R1086=R1085,R1086=R1087)),NA(), R1086)</f>
        <v>0</v>
      </c>
      <c r="S1766">
        <f>IF(ISNA(T1766),NA(),S1086)</f>
        <v>0</v>
      </c>
      <c r="T1766">
        <f>IF(OR(T1086="",AND(T1086=T1085,T1086=T1087)),NA(), T1086)</f>
        <v>0</v>
      </c>
      <c r="U1766">
        <f>IF(ISNA(V1766),NA(),U1086)</f>
        <v>0</v>
      </c>
      <c r="V1766">
        <f>IF(OR(V1086="",AND(V1086=V1085,V1086=V1087)),NA(), V1086)</f>
        <v>0</v>
      </c>
      <c r="W1766">
        <f>IF(ISNA(X1766),NA(),W1086)</f>
        <v>0</v>
      </c>
      <c r="X1766">
        <f>IF(OR(X1086="",AND(X1086=X1085,X1086=X1087)),NA(), X1086)</f>
        <v>0</v>
      </c>
      <c r="Y1766">
        <f>IF(ISNA(Z1766),NA(),Y1086)</f>
        <v>0</v>
      </c>
      <c r="Z1766">
        <f>IF(OR(Z1086="",AND(Z1086=Z1085,Z1086=Z1087)),NA(), Z1086)</f>
        <v>0</v>
      </c>
      <c r="AA1766">
        <f>IF(ISNA(AB1766),NA(),AA1086)</f>
        <v>0</v>
      </c>
      <c r="AB1766">
        <f>IF(OR(AB1086="",AND(AB1086=AB1085,AB1086=AB1087)),NA(), AB1086)</f>
        <v>0</v>
      </c>
      <c r="AC1766">
        <f>IF(ISNA(AD1766),NA(),AC1086)</f>
        <v>0</v>
      </c>
      <c r="AD1766">
        <f>IF(OR(AD1086="",AND(AD1086=AD1085,AD1086=AD1087)),NA(), AD1086)</f>
        <v>0</v>
      </c>
      <c r="AE1766">
        <f>IF(ISNA(AF1766),NA(),AE1086)</f>
        <v>0</v>
      </c>
      <c r="AF1766">
        <f>IF(OR(AF1086="",AND(AF1086=AF1085,AF1086=AF1087)),NA(), AF1086)</f>
        <v>0</v>
      </c>
      <c r="AG1766">
        <f>IF(ISNA(AH1766),NA(),AG1086)</f>
        <v>0</v>
      </c>
      <c r="AH1766">
        <f>IF(OR(AH1086="",AND(AH1086=AH1085,AH1086=AH1087)),NA(), AH1086)</f>
        <v>0</v>
      </c>
      <c r="AI1766">
        <f>IF(ISNA(AJ1766),NA(),AI1086)</f>
        <v>0</v>
      </c>
      <c r="AJ1766">
        <f>IF(OR(AJ1086="",AND(AJ1086=AJ1085,AJ1086=AJ1087)),NA(), AJ1086)</f>
        <v>0</v>
      </c>
      <c r="AM1766">
        <f>IF(ISNA(AN1766),NA(),AM1086)</f>
        <v>0</v>
      </c>
      <c r="AN1766">
        <f>IF(OR(AN1086="",AND(AN1086=AN1085,AN1086=AN1087)),NA(), AN1086)</f>
        <v>0</v>
      </c>
      <c r="AO1766">
        <f>IF(ISNA(AP1766),NA(),AO1086)</f>
        <v>0</v>
      </c>
      <c r="AP1766">
        <f>IF(OR(AP1086="",AND(AP1086=AP1085,AP1086=AP1087)),NA(), AP1086)</f>
        <v>0</v>
      </c>
      <c r="AQ1766">
        <f>IF(ISNA(AR1766),NA(),AQ1086)</f>
        <v>0</v>
      </c>
      <c r="AR1766">
        <f>IF(OR(AR1086="",AND(AR1086=AR1085,AR1086=AR1087)),NA(), AR1086)</f>
        <v>0</v>
      </c>
      <c r="AS1766">
        <f>IF(ISNA(AT1766),NA(),AS1086)</f>
        <v>0</v>
      </c>
      <c r="AT1766">
        <f>IF(OR(AT1086="",AND(AT1086=AT1085,AT1086=AT1087)),NA(), AT1086)</f>
        <v>0</v>
      </c>
      <c r="AU1766">
        <f>IF(ISNA(AV1766),NA(),AU1086)</f>
        <v>0</v>
      </c>
      <c r="AV1766">
        <f>IF(OR(AV1086="",AND(AV1086=AV1085,AV1086=AV1087)),NA(), AV1086)</f>
        <v>0</v>
      </c>
      <c r="AW1766">
        <f>IF(ISNA(AX1766),NA(),AW1086)</f>
        <v>0</v>
      </c>
      <c r="AX1766">
        <f>IF(OR(AX1086="",AND(AX1086=AX1085,AX1086=AX1087)),NA(), AX1086)</f>
        <v>0</v>
      </c>
      <c r="AY1766">
        <f>IF(ISNA(AZ1766),NA(),AY1086)</f>
        <v>0</v>
      </c>
      <c r="AZ1766">
        <f>IF(OR(AZ1086="",AND(AZ1086=AZ1085,AZ1086=AZ1087)),NA(), AZ1086)</f>
        <v>0</v>
      </c>
      <c r="BA1766">
        <f>IF(ISNA(BB1766),NA(),BA1086)</f>
        <v>0</v>
      </c>
      <c r="BB1766">
        <f>IF(OR(BB1086="",AND(BB1086=BB1085,BB1086=BB1087)),NA(), BB1086)</f>
        <v>0</v>
      </c>
      <c r="BC1766">
        <f>IF(ISNA(BD1766),NA(),BC1086)</f>
        <v>0</v>
      </c>
      <c r="BD1766">
        <f>IF(OR(BD1086="",AND(BD1086=BD1085,BD1086=BD1087)),NA(), BD1086)</f>
        <v>0</v>
      </c>
      <c r="BE1766">
        <f>IF(ISNA(BF1766),NA(),BE1086)</f>
        <v>0</v>
      </c>
      <c r="BF1766">
        <f>IF(OR(BF1086="",AND(BF1086=BF1085,BF1086=BF1087)),NA(), BF1086)</f>
        <v>0</v>
      </c>
      <c r="BG1766">
        <f>IF(ISNA(BH1766),NA(),BG1086)</f>
        <v>0</v>
      </c>
      <c r="BH1766">
        <f>IF(OR(BH1086="",AND(BH1086=BH1085,BH1086=BH1087)),NA(), BH1086)</f>
        <v>0</v>
      </c>
      <c r="BI1766">
        <f>IF(ISNA(BJ1766),NA(),BI1086)</f>
        <v>0</v>
      </c>
      <c r="BJ1766">
        <f>IF(OR(BJ1086="",AND(BJ1086=BJ1085,BJ1086=BJ1087)),NA(), BJ1086)</f>
        <v>0</v>
      </c>
      <c r="BK1766">
        <f>IF(ISNA(BL1766),NA(),BK1086)</f>
        <v>0</v>
      </c>
      <c r="BL1766">
        <f>IF(OR(BL1086="",AND(BL1086=BL1085,BL1086=BL1087)),NA(), BL1086)</f>
        <v>0</v>
      </c>
      <c r="BM1766">
        <f>IF(ISNA(BN1766),NA(),BM1086)</f>
        <v>0</v>
      </c>
      <c r="BN1766">
        <f>IF(OR(BN1086="",AND(BN1086=BN1085,BN1086=BN1087)),NA(), BN1086)</f>
        <v>0</v>
      </c>
      <c r="BO1766">
        <f>IF(ISNA(BP1766),NA(),BO1086)</f>
        <v>0</v>
      </c>
      <c r="BP1766">
        <f>IF(OR(BP1086="",AND(BP1086=BP1085,BP1086=BP1087)),NA(), BP1086)</f>
        <v>0</v>
      </c>
      <c r="BQ1766">
        <f>IF(ISNA(BR1766),NA(),BQ1086)</f>
        <v>0</v>
      </c>
      <c r="BR1766">
        <f>IF(OR(BR1086="",AND(BR1086=BR1085,BR1086=BR1087)),NA(), BR1086)</f>
        <v>0</v>
      </c>
    </row>
    <row r="1767" spans="5:70">
      <c r="E1767">
        <f>IF(ISNA(F1767),NA(),E1087)</f>
        <v>0</v>
      </c>
      <c r="F1767">
        <f>IF(OR(F1087="",AND(F1087=F1086,F1087=F1088)),NA(), F1087)</f>
        <v>0</v>
      </c>
      <c r="G1767">
        <f>IF(ISNA(H1767),NA(),G1087)</f>
        <v>0</v>
      </c>
      <c r="H1767">
        <f>IF(OR(H1087="",AND(H1087=H1086,H1087=H1088)),NA(), H1087)</f>
        <v>0</v>
      </c>
      <c r="I1767">
        <f>IF(ISNA(J1767),NA(),I1087)</f>
        <v>0</v>
      </c>
      <c r="J1767">
        <f>IF(OR(J1087="",AND(J1087=J1086,J1087=J1088)),NA(), J1087)</f>
        <v>0</v>
      </c>
      <c r="K1767">
        <f>IF(ISNA(L1767),NA(),K1087)</f>
        <v>0</v>
      </c>
      <c r="L1767">
        <f>IF(OR(L1087="",AND(L1087=L1086,L1087=L1088)),NA(), L1087)</f>
        <v>0</v>
      </c>
      <c r="M1767">
        <f>IF(ISNA(N1767),NA(),M1087)</f>
        <v>0</v>
      </c>
      <c r="N1767">
        <f>IF(OR(N1087="",AND(N1087=N1086,N1087=N1088)),NA(), N1087)</f>
        <v>0</v>
      </c>
      <c r="O1767">
        <f>IF(ISNA(P1767),NA(),O1087)</f>
        <v>0</v>
      </c>
      <c r="P1767">
        <f>IF(OR(P1087="",AND(P1087=P1086,P1087=P1088)),NA(), P1087)</f>
        <v>0</v>
      </c>
      <c r="Q1767">
        <f>IF(ISNA(R1767),NA(),Q1087)</f>
        <v>0</v>
      </c>
      <c r="R1767">
        <f>IF(OR(R1087="",AND(R1087=R1086,R1087=R1088)),NA(), R1087)</f>
        <v>0</v>
      </c>
      <c r="S1767">
        <f>IF(ISNA(T1767),NA(),S1087)</f>
        <v>0</v>
      </c>
      <c r="T1767">
        <f>IF(OR(T1087="",AND(T1087=T1086,T1087=T1088)),NA(), T1087)</f>
        <v>0</v>
      </c>
      <c r="U1767">
        <f>IF(ISNA(V1767),NA(),U1087)</f>
        <v>0</v>
      </c>
      <c r="V1767">
        <f>IF(OR(V1087="",AND(V1087=V1086,V1087=V1088)),NA(), V1087)</f>
        <v>0</v>
      </c>
      <c r="W1767">
        <f>IF(ISNA(X1767),NA(),W1087)</f>
        <v>0</v>
      </c>
      <c r="X1767">
        <f>IF(OR(X1087="",AND(X1087=X1086,X1087=X1088)),NA(), X1087)</f>
        <v>0</v>
      </c>
      <c r="Y1767">
        <f>IF(ISNA(Z1767),NA(),Y1087)</f>
        <v>0</v>
      </c>
      <c r="Z1767">
        <f>IF(OR(Z1087="",AND(Z1087=Z1086,Z1087=Z1088)),NA(), Z1087)</f>
        <v>0</v>
      </c>
      <c r="AA1767">
        <f>IF(ISNA(AB1767),NA(),AA1087)</f>
        <v>0</v>
      </c>
      <c r="AB1767">
        <f>IF(OR(AB1087="",AND(AB1087=AB1086,AB1087=AB1088)),NA(), AB1087)</f>
        <v>0</v>
      </c>
      <c r="AC1767">
        <f>IF(ISNA(AD1767),NA(),AC1087)</f>
        <v>0</v>
      </c>
      <c r="AD1767">
        <f>IF(OR(AD1087="",AND(AD1087=AD1086,AD1087=AD1088)),NA(), AD1087)</f>
        <v>0</v>
      </c>
      <c r="AE1767">
        <f>IF(ISNA(AF1767),NA(),AE1087)</f>
        <v>0</v>
      </c>
      <c r="AF1767">
        <f>IF(OR(AF1087="",AND(AF1087=AF1086,AF1087=AF1088)),NA(), AF1087)</f>
        <v>0</v>
      </c>
      <c r="AG1767">
        <f>IF(ISNA(AH1767),NA(),AG1087)</f>
        <v>0</v>
      </c>
      <c r="AH1767">
        <f>IF(OR(AH1087="",AND(AH1087=AH1086,AH1087=AH1088)),NA(), AH1087)</f>
        <v>0</v>
      </c>
      <c r="AI1767">
        <f>IF(ISNA(AJ1767),NA(),AI1087)</f>
        <v>0</v>
      </c>
      <c r="AJ1767">
        <f>IF(OR(AJ1087="",AND(AJ1087=AJ1086,AJ1087=AJ1088)),NA(), AJ1087)</f>
        <v>0</v>
      </c>
      <c r="AM1767">
        <f>IF(ISNA(AN1767),NA(),AM1087)</f>
        <v>0</v>
      </c>
      <c r="AN1767">
        <f>IF(OR(AN1087="",AND(AN1087=AN1086,AN1087=AN1088)),NA(), AN1087)</f>
        <v>0</v>
      </c>
      <c r="AO1767">
        <f>IF(ISNA(AP1767),NA(),AO1087)</f>
        <v>0</v>
      </c>
      <c r="AP1767">
        <f>IF(OR(AP1087="",AND(AP1087=AP1086,AP1087=AP1088)),NA(), AP1087)</f>
        <v>0</v>
      </c>
      <c r="AQ1767">
        <f>IF(ISNA(AR1767),NA(),AQ1087)</f>
        <v>0</v>
      </c>
      <c r="AR1767">
        <f>IF(OR(AR1087="",AND(AR1087=AR1086,AR1087=AR1088)),NA(), AR1087)</f>
        <v>0</v>
      </c>
      <c r="AS1767">
        <f>IF(ISNA(AT1767),NA(),AS1087)</f>
        <v>0</v>
      </c>
      <c r="AT1767">
        <f>IF(OR(AT1087="",AND(AT1087=AT1086,AT1087=AT1088)),NA(), AT1087)</f>
        <v>0</v>
      </c>
      <c r="AU1767">
        <f>IF(ISNA(AV1767),NA(),AU1087)</f>
        <v>0</v>
      </c>
      <c r="AV1767">
        <f>IF(OR(AV1087="",AND(AV1087=AV1086,AV1087=AV1088)),NA(), AV1087)</f>
        <v>0</v>
      </c>
      <c r="AW1767">
        <f>IF(ISNA(AX1767),NA(),AW1087)</f>
        <v>0</v>
      </c>
      <c r="AX1767">
        <f>IF(OR(AX1087="",AND(AX1087=AX1086,AX1087=AX1088)),NA(), AX1087)</f>
        <v>0</v>
      </c>
      <c r="AY1767">
        <f>IF(ISNA(AZ1767),NA(),AY1087)</f>
        <v>0</v>
      </c>
      <c r="AZ1767">
        <f>IF(OR(AZ1087="",AND(AZ1087=AZ1086,AZ1087=AZ1088)),NA(), AZ1087)</f>
        <v>0</v>
      </c>
      <c r="BA1767">
        <f>IF(ISNA(BB1767),NA(),BA1087)</f>
        <v>0</v>
      </c>
      <c r="BB1767">
        <f>IF(OR(BB1087="",AND(BB1087=BB1086,BB1087=BB1088)),NA(), BB1087)</f>
        <v>0</v>
      </c>
      <c r="BC1767">
        <f>IF(ISNA(BD1767),NA(),BC1087)</f>
        <v>0</v>
      </c>
      <c r="BD1767">
        <f>IF(OR(BD1087="",AND(BD1087=BD1086,BD1087=BD1088)),NA(), BD1087)</f>
        <v>0</v>
      </c>
      <c r="BE1767">
        <f>IF(ISNA(BF1767),NA(),BE1087)</f>
        <v>0</v>
      </c>
      <c r="BF1767">
        <f>IF(OR(BF1087="",AND(BF1087=BF1086,BF1087=BF1088)),NA(), BF1087)</f>
        <v>0</v>
      </c>
      <c r="BG1767">
        <f>IF(ISNA(BH1767),NA(),BG1087)</f>
        <v>0</v>
      </c>
      <c r="BH1767">
        <f>IF(OR(BH1087="",AND(BH1087=BH1086,BH1087=BH1088)),NA(), BH1087)</f>
        <v>0</v>
      </c>
      <c r="BI1767">
        <f>IF(ISNA(BJ1767),NA(),BI1087)</f>
        <v>0</v>
      </c>
      <c r="BJ1767">
        <f>IF(OR(BJ1087="",AND(BJ1087=BJ1086,BJ1087=BJ1088)),NA(), BJ1087)</f>
        <v>0</v>
      </c>
      <c r="BK1767">
        <f>IF(ISNA(BL1767),NA(),BK1087)</f>
        <v>0</v>
      </c>
      <c r="BL1767">
        <f>IF(OR(BL1087="",AND(BL1087=BL1086,BL1087=BL1088)),NA(), BL1087)</f>
        <v>0</v>
      </c>
      <c r="BM1767">
        <f>IF(ISNA(BN1767),NA(),BM1087)</f>
        <v>0</v>
      </c>
      <c r="BN1767">
        <f>IF(OR(BN1087="",AND(BN1087=BN1086,BN1087=BN1088)),NA(), BN1087)</f>
        <v>0</v>
      </c>
      <c r="BO1767">
        <f>IF(ISNA(BP1767),NA(),BO1087)</f>
        <v>0</v>
      </c>
      <c r="BP1767">
        <f>IF(OR(BP1087="",AND(BP1087=BP1086,BP1087=BP1088)),NA(), BP1087)</f>
        <v>0</v>
      </c>
      <c r="BQ1767">
        <f>IF(ISNA(BR1767),NA(),BQ1087)</f>
        <v>0</v>
      </c>
      <c r="BR1767">
        <f>IF(OR(BR1087="",AND(BR1087=BR1086,BR1087=BR1088)),NA(), BR1087)</f>
        <v>0</v>
      </c>
    </row>
    <row r="1768" spans="5:70">
      <c r="E1768">
        <f>IF(ISNA(F1768),NA(),E1088)</f>
        <v>0</v>
      </c>
      <c r="F1768">
        <f>IF(OR(F1088="",AND(F1088=F1087,F1088=F1089)),NA(), F1088)</f>
        <v>0</v>
      </c>
      <c r="G1768">
        <f>IF(ISNA(H1768),NA(),G1088)</f>
        <v>0</v>
      </c>
      <c r="H1768">
        <f>IF(OR(H1088="",AND(H1088=H1087,H1088=H1089)),NA(), H1088)</f>
        <v>0</v>
      </c>
      <c r="I1768">
        <f>IF(ISNA(J1768),NA(),I1088)</f>
        <v>0</v>
      </c>
      <c r="J1768">
        <f>IF(OR(J1088="",AND(J1088=J1087,J1088=J1089)),NA(), J1088)</f>
        <v>0</v>
      </c>
      <c r="K1768">
        <f>IF(ISNA(L1768),NA(),K1088)</f>
        <v>0</v>
      </c>
      <c r="L1768">
        <f>IF(OR(L1088="",AND(L1088=L1087,L1088=L1089)),NA(), L1088)</f>
        <v>0</v>
      </c>
      <c r="M1768">
        <f>IF(ISNA(N1768),NA(),M1088)</f>
        <v>0</v>
      </c>
      <c r="N1768">
        <f>IF(OR(N1088="",AND(N1088=N1087,N1088=N1089)),NA(), N1088)</f>
        <v>0</v>
      </c>
      <c r="O1768">
        <f>IF(ISNA(P1768),NA(),O1088)</f>
        <v>0</v>
      </c>
      <c r="P1768">
        <f>IF(OR(P1088="",AND(P1088=P1087,P1088=P1089)),NA(), P1088)</f>
        <v>0</v>
      </c>
      <c r="Q1768">
        <f>IF(ISNA(R1768),NA(),Q1088)</f>
        <v>0</v>
      </c>
      <c r="R1768">
        <f>IF(OR(R1088="",AND(R1088=R1087,R1088=R1089)),NA(), R1088)</f>
        <v>0</v>
      </c>
      <c r="S1768">
        <f>IF(ISNA(T1768),NA(),S1088)</f>
        <v>0</v>
      </c>
      <c r="T1768">
        <f>IF(OR(T1088="",AND(T1088=T1087,T1088=T1089)),NA(), T1088)</f>
        <v>0</v>
      </c>
      <c r="U1768">
        <f>IF(ISNA(V1768),NA(),U1088)</f>
        <v>0</v>
      </c>
      <c r="V1768">
        <f>IF(OR(V1088="",AND(V1088=V1087,V1088=V1089)),NA(), V1088)</f>
        <v>0</v>
      </c>
      <c r="W1768">
        <f>IF(ISNA(X1768),NA(),W1088)</f>
        <v>0</v>
      </c>
      <c r="X1768">
        <f>IF(OR(X1088="",AND(X1088=X1087,X1088=X1089)),NA(), X1088)</f>
        <v>0</v>
      </c>
      <c r="Y1768">
        <f>IF(ISNA(Z1768),NA(),Y1088)</f>
        <v>0</v>
      </c>
      <c r="Z1768">
        <f>IF(OR(Z1088="",AND(Z1088=Z1087,Z1088=Z1089)),NA(), Z1088)</f>
        <v>0</v>
      </c>
      <c r="AA1768">
        <f>IF(ISNA(AB1768),NA(),AA1088)</f>
        <v>0</v>
      </c>
      <c r="AB1768">
        <f>IF(OR(AB1088="",AND(AB1088=AB1087,AB1088=AB1089)),NA(), AB1088)</f>
        <v>0</v>
      </c>
      <c r="AC1768">
        <f>IF(ISNA(AD1768),NA(),AC1088)</f>
        <v>0</v>
      </c>
      <c r="AD1768">
        <f>IF(OR(AD1088="",AND(AD1088=AD1087,AD1088=AD1089)),NA(), AD1088)</f>
        <v>0</v>
      </c>
      <c r="AE1768">
        <f>IF(ISNA(AF1768),NA(),AE1088)</f>
        <v>0</v>
      </c>
      <c r="AF1768">
        <f>IF(OR(AF1088="",AND(AF1088=AF1087,AF1088=AF1089)),NA(), AF1088)</f>
        <v>0</v>
      </c>
      <c r="AG1768">
        <f>IF(ISNA(AH1768),NA(),AG1088)</f>
        <v>0</v>
      </c>
      <c r="AH1768">
        <f>IF(OR(AH1088="",AND(AH1088=AH1087,AH1088=AH1089)),NA(), AH1088)</f>
        <v>0</v>
      </c>
      <c r="AI1768">
        <f>IF(ISNA(AJ1768),NA(),AI1088)</f>
        <v>0</v>
      </c>
      <c r="AJ1768">
        <f>IF(OR(AJ1088="",AND(AJ1088=AJ1087,AJ1088=AJ1089)),NA(), AJ1088)</f>
        <v>0</v>
      </c>
      <c r="AM1768">
        <f>IF(ISNA(AN1768),NA(),AM1088)</f>
        <v>0</v>
      </c>
      <c r="AN1768">
        <f>IF(OR(AN1088="",AND(AN1088=AN1087,AN1088=AN1089)),NA(), AN1088)</f>
        <v>0</v>
      </c>
      <c r="AO1768">
        <f>IF(ISNA(AP1768),NA(),AO1088)</f>
        <v>0</v>
      </c>
      <c r="AP1768">
        <f>IF(OR(AP1088="",AND(AP1088=AP1087,AP1088=AP1089)),NA(), AP1088)</f>
        <v>0</v>
      </c>
      <c r="AQ1768">
        <f>IF(ISNA(AR1768),NA(),AQ1088)</f>
        <v>0</v>
      </c>
      <c r="AR1768">
        <f>IF(OR(AR1088="",AND(AR1088=AR1087,AR1088=AR1089)),NA(), AR1088)</f>
        <v>0</v>
      </c>
      <c r="AS1768">
        <f>IF(ISNA(AT1768),NA(),AS1088)</f>
        <v>0</v>
      </c>
      <c r="AT1768">
        <f>IF(OR(AT1088="",AND(AT1088=AT1087,AT1088=AT1089)),NA(), AT1088)</f>
        <v>0</v>
      </c>
      <c r="AU1768">
        <f>IF(ISNA(AV1768),NA(),AU1088)</f>
        <v>0</v>
      </c>
      <c r="AV1768">
        <f>IF(OR(AV1088="",AND(AV1088=AV1087,AV1088=AV1089)),NA(), AV1088)</f>
        <v>0</v>
      </c>
      <c r="AW1768">
        <f>IF(ISNA(AX1768),NA(),AW1088)</f>
        <v>0</v>
      </c>
      <c r="AX1768">
        <f>IF(OR(AX1088="",AND(AX1088=AX1087,AX1088=AX1089)),NA(), AX1088)</f>
        <v>0</v>
      </c>
      <c r="AY1768">
        <f>IF(ISNA(AZ1768),NA(),AY1088)</f>
        <v>0</v>
      </c>
      <c r="AZ1768">
        <f>IF(OR(AZ1088="",AND(AZ1088=AZ1087,AZ1088=AZ1089)),NA(), AZ1088)</f>
        <v>0</v>
      </c>
      <c r="BA1768">
        <f>IF(ISNA(BB1768),NA(),BA1088)</f>
        <v>0</v>
      </c>
      <c r="BB1768">
        <f>IF(OR(BB1088="",AND(BB1088=BB1087,BB1088=BB1089)),NA(), BB1088)</f>
        <v>0</v>
      </c>
      <c r="BC1768">
        <f>IF(ISNA(BD1768),NA(),BC1088)</f>
        <v>0</v>
      </c>
      <c r="BD1768">
        <f>IF(OR(BD1088="",AND(BD1088=BD1087,BD1088=BD1089)),NA(), BD1088)</f>
        <v>0</v>
      </c>
      <c r="BE1768">
        <f>IF(ISNA(BF1768),NA(),BE1088)</f>
        <v>0</v>
      </c>
      <c r="BF1768">
        <f>IF(OR(BF1088="",AND(BF1088=BF1087,BF1088=BF1089)),NA(), BF1088)</f>
        <v>0</v>
      </c>
      <c r="BG1768">
        <f>IF(ISNA(BH1768),NA(),BG1088)</f>
        <v>0</v>
      </c>
      <c r="BH1768">
        <f>IF(OR(BH1088="",AND(BH1088=BH1087,BH1088=BH1089)),NA(), BH1088)</f>
        <v>0</v>
      </c>
      <c r="BI1768">
        <f>IF(ISNA(BJ1768),NA(),BI1088)</f>
        <v>0</v>
      </c>
      <c r="BJ1768">
        <f>IF(OR(BJ1088="",AND(BJ1088=BJ1087,BJ1088=BJ1089)),NA(), BJ1088)</f>
        <v>0</v>
      </c>
      <c r="BK1768">
        <f>IF(ISNA(BL1768),NA(),BK1088)</f>
        <v>0</v>
      </c>
      <c r="BL1768">
        <f>IF(OR(BL1088="",AND(BL1088=BL1087,BL1088=BL1089)),NA(), BL1088)</f>
        <v>0</v>
      </c>
      <c r="BM1768">
        <f>IF(ISNA(BN1768),NA(),BM1088)</f>
        <v>0</v>
      </c>
      <c r="BN1768">
        <f>IF(OR(BN1088="",AND(BN1088=BN1087,BN1088=BN1089)),NA(), BN1088)</f>
        <v>0</v>
      </c>
      <c r="BO1768">
        <f>IF(ISNA(BP1768),NA(),BO1088)</f>
        <v>0</v>
      </c>
      <c r="BP1768">
        <f>IF(OR(BP1088="",AND(BP1088=BP1087,BP1088=BP1089)),NA(), BP1088)</f>
        <v>0</v>
      </c>
      <c r="BQ1768">
        <f>IF(ISNA(BR1768),NA(),BQ1088)</f>
        <v>0</v>
      </c>
      <c r="BR1768">
        <f>IF(OR(BR1088="",AND(BR1088=BR1087,BR1088=BR1089)),NA(), BR1088)</f>
        <v>0</v>
      </c>
    </row>
    <row r="1769" spans="5:70">
      <c r="E1769">
        <f>IF(ISNA(F1769),NA(),E1089)</f>
        <v>0</v>
      </c>
      <c r="F1769">
        <f>IF(OR(F1089="",AND(F1089=F1088,F1089=F1090)),NA(), F1089)</f>
        <v>0</v>
      </c>
      <c r="G1769">
        <f>IF(ISNA(H1769),NA(),G1089)</f>
        <v>0</v>
      </c>
      <c r="H1769">
        <f>IF(OR(H1089="",AND(H1089=H1088,H1089=H1090)),NA(), H1089)</f>
        <v>0</v>
      </c>
      <c r="I1769">
        <f>IF(ISNA(J1769),NA(),I1089)</f>
        <v>0</v>
      </c>
      <c r="J1769">
        <f>IF(OR(J1089="",AND(J1089=J1088,J1089=J1090)),NA(), J1089)</f>
        <v>0</v>
      </c>
      <c r="K1769">
        <f>IF(ISNA(L1769),NA(),K1089)</f>
        <v>0</v>
      </c>
      <c r="L1769">
        <f>IF(OR(L1089="",AND(L1089=L1088,L1089=L1090)),NA(), L1089)</f>
        <v>0</v>
      </c>
      <c r="M1769">
        <f>IF(ISNA(N1769),NA(),M1089)</f>
        <v>0</v>
      </c>
      <c r="N1769">
        <f>IF(OR(N1089="",AND(N1089=N1088,N1089=N1090)),NA(), N1089)</f>
        <v>0</v>
      </c>
      <c r="O1769">
        <f>IF(ISNA(P1769),NA(),O1089)</f>
        <v>0</v>
      </c>
      <c r="P1769">
        <f>IF(OR(P1089="",AND(P1089=P1088,P1089=P1090)),NA(), P1089)</f>
        <v>0</v>
      </c>
      <c r="Q1769">
        <f>IF(ISNA(R1769),NA(),Q1089)</f>
        <v>0</v>
      </c>
      <c r="R1769">
        <f>IF(OR(R1089="",AND(R1089=R1088,R1089=R1090)),NA(), R1089)</f>
        <v>0</v>
      </c>
      <c r="S1769">
        <f>IF(ISNA(T1769),NA(),S1089)</f>
        <v>0</v>
      </c>
      <c r="T1769">
        <f>IF(OR(T1089="",AND(T1089=T1088,T1089=T1090)),NA(), T1089)</f>
        <v>0</v>
      </c>
      <c r="U1769">
        <f>IF(ISNA(V1769),NA(),U1089)</f>
        <v>0</v>
      </c>
      <c r="V1769">
        <f>IF(OR(V1089="",AND(V1089=V1088,V1089=V1090)),NA(), V1089)</f>
        <v>0</v>
      </c>
      <c r="W1769">
        <f>IF(ISNA(X1769),NA(),W1089)</f>
        <v>0</v>
      </c>
      <c r="X1769">
        <f>IF(OR(X1089="",AND(X1089=X1088,X1089=X1090)),NA(), X1089)</f>
        <v>0</v>
      </c>
      <c r="Y1769">
        <f>IF(ISNA(Z1769),NA(),Y1089)</f>
        <v>0</v>
      </c>
      <c r="Z1769">
        <f>IF(OR(Z1089="",AND(Z1089=Z1088,Z1089=Z1090)),NA(), Z1089)</f>
        <v>0</v>
      </c>
      <c r="AA1769">
        <f>IF(ISNA(AB1769),NA(),AA1089)</f>
        <v>0</v>
      </c>
      <c r="AB1769">
        <f>IF(OR(AB1089="",AND(AB1089=AB1088,AB1089=AB1090)),NA(), AB1089)</f>
        <v>0</v>
      </c>
      <c r="AC1769">
        <f>IF(ISNA(AD1769),NA(),AC1089)</f>
        <v>0</v>
      </c>
      <c r="AD1769">
        <f>IF(OR(AD1089="",AND(AD1089=AD1088,AD1089=AD1090)),NA(), AD1089)</f>
        <v>0</v>
      </c>
      <c r="AE1769">
        <f>IF(ISNA(AF1769),NA(),AE1089)</f>
        <v>0</v>
      </c>
      <c r="AF1769">
        <f>IF(OR(AF1089="",AND(AF1089=AF1088,AF1089=AF1090)),NA(), AF1089)</f>
        <v>0</v>
      </c>
      <c r="AG1769">
        <f>IF(ISNA(AH1769),NA(),AG1089)</f>
        <v>0</v>
      </c>
      <c r="AH1769">
        <f>IF(OR(AH1089="",AND(AH1089=AH1088,AH1089=AH1090)),NA(), AH1089)</f>
        <v>0</v>
      </c>
      <c r="AI1769">
        <f>IF(ISNA(AJ1769),NA(),AI1089)</f>
        <v>0</v>
      </c>
      <c r="AJ1769">
        <f>IF(OR(AJ1089="",AND(AJ1089=AJ1088,AJ1089=AJ1090)),NA(), AJ1089)</f>
        <v>0</v>
      </c>
      <c r="AM1769">
        <f>IF(ISNA(AN1769),NA(),AM1089)</f>
        <v>0</v>
      </c>
      <c r="AN1769">
        <f>IF(OR(AN1089="",AND(AN1089=AN1088,AN1089=AN1090)),NA(), AN1089)</f>
        <v>0</v>
      </c>
      <c r="AO1769">
        <f>IF(ISNA(AP1769),NA(),AO1089)</f>
        <v>0</v>
      </c>
      <c r="AP1769">
        <f>IF(OR(AP1089="",AND(AP1089=AP1088,AP1089=AP1090)),NA(), AP1089)</f>
        <v>0</v>
      </c>
      <c r="AQ1769">
        <f>IF(ISNA(AR1769),NA(),AQ1089)</f>
        <v>0</v>
      </c>
      <c r="AR1769">
        <f>IF(OR(AR1089="",AND(AR1089=AR1088,AR1089=AR1090)),NA(), AR1089)</f>
        <v>0</v>
      </c>
      <c r="AS1769">
        <f>IF(ISNA(AT1769),NA(),AS1089)</f>
        <v>0</v>
      </c>
      <c r="AT1769">
        <f>IF(OR(AT1089="",AND(AT1089=AT1088,AT1089=AT1090)),NA(), AT1089)</f>
        <v>0</v>
      </c>
      <c r="AU1769">
        <f>IF(ISNA(AV1769),NA(),AU1089)</f>
        <v>0</v>
      </c>
      <c r="AV1769">
        <f>IF(OR(AV1089="",AND(AV1089=AV1088,AV1089=AV1090)),NA(), AV1089)</f>
        <v>0</v>
      </c>
      <c r="AW1769">
        <f>IF(ISNA(AX1769),NA(),AW1089)</f>
        <v>0</v>
      </c>
      <c r="AX1769">
        <f>IF(OR(AX1089="",AND(AX1089=AX1088,AX1089=AX1090)),NA(), AX1089)</f>
        <v>0</v>
      </c>
      <c r="AY1769">
        <f>IF(ISNA(AZ1769),NA(),AY1089)</f>
        <v>0</v>
      </c>
      <c r="AZ1769">
        <f>IF(OR(AZ1089="",AND(AZ1089=AZ1088,AZ1089=AZ1090)),NA(), AZ1089)</f>
        <v>0</v>
      </c>
      <c r="BA1769">
        <f>IF(ISNA(BB1769),NA(),BA1089)</f>
        <v>0</v>
      </c>
      <c r="BB1769">
        <f>IF(OR(BB1089="",AND(BB1089=BB1088,BB1089=BB1090)),NA(), BB1089)</f>
        <v>0</v>
      </c>
      <c r="BC1769">
        <f>IF(ISNA(BD1769),NA(),BC1089)</f>
        <v>0</v>
      </c>
      <c r="BD1769">
        <f>IF(OR(BD1089="",AND(BD1089=BD1088,BD1089=BD1090)),NA(), BD1089)</f>
        <v>0</v>
      </c>
      <c r="BE1769">
        <f>IF(ISNA(BF1769),NA(),BE1089)</f>
        <v>0</v>
      </c>
      <c r="BF1769">
        <f>IF(OR(BF1089="",AND(BF1089=BF1088,BF1089=BF1090)),NA(), BF1089)</f>
        <v>0</v>
      </c>
      <c r="BG1769">
        <f>IF(ISNA(BH1769),NA(),BG1089)</f>
        <v>0</v>
      </c>
      <c r="BH1769">
        <f>IF(OR(BH1089="",AND(BH1089=BH1088,BH1089=BH1090)),NA(), BH1089)</f>
        <v>0</v>
      </c>
      <c r="BI1769">
        <f>IF(ISNA(BJ1769),NA(),BI1089)</f>
        <v>0</v>
      </c>
      <c r="BJ1769">
        <f>IF(OR(BJ1089="",AND(BJ1089=BJ1088,BJ1089=BJ1090)),NA(), BJ1089)</f>
        <v>0</v>
      </c>
      <c r="BK1769">
        <f>IF(ISNA(BL1769),NA(),BK1089)</f>
        <v>0</v>
      </c>
      <c r="BL1769">
        <f>IF(OR(BL1089="",AND(BL1089=BL1088,BL1089=BL1090)),NA(), BL1089)</f>
        <v>0</v>
      </c>
      <c r="BM1769">
        <f>IF(ISNA(BN1769),NA(),BM1089)</f>
        <v>0</v>
      </c>
      <c r="BN1769">
        <f>IF(OR(BN1089="",AND(BN1089=BN1088,BN1089=BN1090)),NA(), BN1089)</f>
        <v>0</v>
      </c>
      <c r="BO1769">
        <f>IF(ISNA(BP1769),NA(),BO1089)</f>
        <v>0</v>
      </c>
      <c r="BP1769">
        <f>IF(OR(BP1089="",AND(BP1089=BP1088,BP1089=BP1090)),NA(), BP1089)</f>
        <v>0</v>
      </c>
      <c r="BQ1769">
        <f>IF(ISNA(BR1769),NA(),BQ1089)</f>
        <v>0</v>
      </c>
      <c r="BR1769">
        <f>IF(OR(BR1089="",AND(BR1089=BR1088,BR1089=BR1090)),NA(), BR1089)</f>
        <v>0</v>
      </c>
    </row>
    <row r="1770" spans="5:70">
      <c r="E1770">
        <f>IF(ISNA(F1770),NA(),E1090)</f>
        <v>0</v>
      </c>
      <c r="F1770">
        <f>IF(OR(F1090="",AND(F1090=F1089,F1090=F1091)),NA(), F1090)</f>
        <v>0</v>
      </c>
      <c r="G1770">
        <f>IF(ISNA(H1770),NA(),G1090)</f>
        <v>0</v>
      </c>
      <c r="H1770">
        <f>IF(OR(H1090="",AND(H1090=H1089,H1090=H1091)),NA(), H1090)</f>
        <v>0</v>
      </c>
      <c r="I1770">
        <f>IF(ISNA(J1770),NA(),I1090)</f>
        <v>0</v>
      </c>
      <c r="J1770">
        <f>IF(OR(J1090="",AND(J1090=J1089,J1090=J1091)),NA(), J1090)</f>
        <v>0</v>
      </c>
      <c r="K1770">
        <f>IF(ISNA(L1770),NA(),K1090)</f>
        <v>0</v>
      </c>
      <c r="L1770">
        <f>IF(OR(L1090="",AND(L1090=L1089,L1090=L1091)),NA(), L1090)</f>
        <v>0</v>
      </c>
      <c r="M1770">
        <f>IF(ISNA(N1770),NA(),M1090)</f>
        <v>0</v>
      </c>
      <c r="N1770">
        <f>IF(OR(N1090="",AND(N1090=N1089,N1090=N1091)),NA(), N1090)</f>
        <v>0</v>
      </c>
      <c r="O1770">
        <f>IF(ISNA(P1770),NA(),O1090)</f>
        <v>0</v>
      </c>
      <c r="P1770">
        <f>IF(OR(P1090="",AND(P1090=P1089,P1090=P1091)),NA(), P1090)</f>
        <v>0</v>
      </c>
      <c r="Q1770">
        <f>IF(ISNA(R1770),NA(),Q1090)</f>
        <v>0</v>
      </c>
      <c r="R1770">
        <f>IF(OR(R1090="",AND(R1090=R1089,R1090=R1091)),NA(), R1090)</f>
        <v>0</v>
      </c>
      <c r="S1770">
        <f>IF(ISNA(T1770),NA(),S1090)</f>
        <v>0</v>
      </c>
      <c r="T1770">
        <f>IF(OR(T1090="",AND(T1090=T1089,T1090=T1091)),NA(), T1090)</f>
        <v>0</v>
      </c>
      <c r="U1770">
        <f>IF(ISNA(V1770),NA(),U1090)</f>
        <v>0</v>
      </c>
      <c r="V1770">
        <f>IF(OR(V1090="",AND(V1090=V1089,V1090=V1091)),NA(), V1090)</f>
        <v>0</v>
      </c>
      <c r="W1770">
        <f>IF(ISNA(X1770),NA(),W1090)</f>
        <v>0</v>
      </c>
      <c r="X1770">
        <f>IF(OR(X1090="",AND(X1090=X1089,X1090=X1091)),NA(), X1090)</f>
        <v>0</v>
      </c>
      <c r="Y1770">
        <f>IF(ISNA(Z1770),NA(),Y1090)</f>
        <v>0</v>
      </c>
      <c r="Z1770">
        <f>IF(OR(Z1090="",AND(Z1090=Z1089,Z1090=Z1091)),NA(), Z1090)</f>
        <v>0</v>
      </c>
      <c r="AA1770">
        <f>IF(ISNA(AB1770),NA(),AA1090)</f>
        <v>0</v>
      </c>
      <c r="AB1770">
        <f>IF(OR(AB1090="",AND(AB1090=AB1089,AB1090=AB1091)),NA(), AB1090)</f>
        <v>0</v>
      </c>
      <c r="AC1770">
        <f>IF(ISNA(AD1770),NA(),AC1090)</f>
        <v>0</v>
      </c>
      <c r="AD1770">
        <f>IF(OR(AD1090="",AND(AD1090=AD1089,AD1090=AD1091)),NA(), AD1090)</f>
        <v>0</v>
      </c>
      <c r="AE1770">
        <f>IF(ISNA(AF1770),NA(),AE1090)</f>
        <v>0</v>
      </c>
      <c r="AF1770">
        <f>IF(OR(AF1090="",AND(AF1090=AF1089,AF1090=AF1091)),NA(), AF1090)</f>
        <v>0</v>
      </c>
      <c r="AG1770">
        <f>IF(ISNA(AH1770),NA(),AG1090)</f>
        <v>0</v>
      </c>
      <c r="AH1770">
        <f>IF(OR(AH1090="",AND(AH1090=AH1089,AH1090=AH1091)),NA(), AH1090)</f>
        <v>0</v>
      </c>
      <c r="AI1770">
        <f>IF(ISNA(AJ1770),NA(),AI1090)</f>
        <v>0</v>
      </c>
      <c r="AJ1770">
        <f>IF(OR(AJ1090="",AND(AJ1090=AJ1089,AJ1090=AJ1091)),NA(), AJ1090)</f>
        <v>0</v>
      </c>
      <c r="AM1770">
        <f>IF(ISNA(AN1770),NA(),AM1090)</f>
        <v>0</v>
      </c>
      <c r="AN1770">
        <f>IF(OR(AN1090="",AND(AN1090=AN1089,AN1090=AN1091)),NA(), AN1090)</f>
        <v>0</v>
      </c>
      <c r="AO1770">
        <f>IF(ISNA(AP1770),NA(),AO1090)</f>
        <v>0</v>
      </c>
      <c r="AP1770">
        <f>IF(OR(AP1090="",AND(AP1090=AP1089,AP1090=AP1091)),NA(), AP1090)</f>
        <v>0</v>
      </c>
      <c r="AQ1770">
        <f>IF(ISNA(AR1770),NA(),AQ1090)</f>
        <v>0</v>
      </c>
      <c r="AR1770">
        <f>IF(OR(AR1090="",AND(AR1090=AR1089,AR1090=AR1091)),NA(), AR1090)</f>
        <v>0</v>
      </c>
      <c r="AS1770">
        <f>IF(ISNA(AT1770),NA(),AS1090)</f>
        <v>0</v>
      </c>
      <c r="AT1770">
        <f>IF(OR(AT1090="",AND(AT1090=AT1089,AT1090=AT1091)),NA(), AT1090)</f>
        <v>0</v>
      </c>
      <c r="AU1770">
        <f>IF(ISNA(AV1770),NA(),AU1090)</f>
        <v>0</v>
      </c>
      <c r="AV1770">
        <f>IF(OR(AV1090="",AND(AV1090=AV1089,AV1090=AV1091)),NA(), AV1090)</f>
        <v>0</v>
      </c>
      <c r="AW1770">
        <f>IF(ISNA(AX1770),NA(),AW1090)</f>
        <v>0</v>
      </c>
      <c r="AX1770">
        <f>IF(OR(AX1090="",AND(AX1090=AX1089,AX1090=AX1091)),NA(), AX1090)</f>
        <v>0</v>
      </c>
      <c r="AY1770">
        <f>IF(ISNA(AZ1770),NA(),AY1090)</f>
        <v>0</v>
      </c>
      <c r="AZ1770">
        <f>IF(OR(AZ1090="",AND(AZ1090=AZ1089,AZ1090=AZ1091)),NA(), AZ1090)</f>
        <v>0</v>
      </c>
      <c r="BA1770">
        <f>IF(ISNA(BB1770),NA(),BA1090)</f>
        <v>0</v>
      </c>
      <c r="BB1770">
        <f>IF(OR(BB1090="",AND(BB1090=BB1089,BB1090=BB1091)),NA(), BB1090)</f>
        <v>0</v>
      </c>
      <c r="BC1770">
        <f>IF(ISNA(BD1770),NA(),BC1090)</f>
        <v>0</v>
      </c>
      <c r="BD1770">
        <f>IF(OR(BD1090="",AND(BD1090=BD1089,BD1090=BD1091)),NA(), BD1090)</f>
        <v>0</v>
      </c>
      <c r="BE1770">
        <f>IF(ISNA(BF1770),NA(),BE1090)</f>
        <v>0</v>
      </c>
      <c r="BF1770">
        <f>IF(OR(BF1090="",AND(BF1090=BF1089,BF1090=BF1091)),NA(), BF1090)</f>
        <v>0</v>
      </c>
      <c r="BG1770">
        <f>IF(ISNA(BH1770),NA(),BG1090)</f>
        <v>0</v>
      </c>
      <c r="BH1770">
        <f>IF(OR(BH1090="",AND(BH1090=BH1089,BH1090=BH1091)),NA(), BH1090)</f>
        <v>0</v>
      </c>
      <c r="BI1770">
        <f>IF(ISNA(BJ1770),NA(),BI1090)</f>
        <v>0</v>
      </c>
      <c r="BJ1770">
        <f>IF(OR(BJ1090="",AND(BJ1090=BJ1089,BJ1090=BJ1091)),NA(), BJ1090)</f>
        <v>0</v>
      </c>
      <c r="BK1770">
        <f>IF(ISNA(BL1770),NA(),BK1090)</f>
        <v>0</v>
      </c>
      <c r="BL1770">
        <f>IF(OR(BL1090="",AND(BL1090=BL1089,BL1090=BL1091)),NA(), BL1090)</f>
        <v>0</v>
      </c>
      <c r="BM1770">
        <f>IF(ISNA(BN1770),NA(),BM1090)</f>
        <v>0</v>
      </c>
      <c r="BN1770">
        <f>IF(OR(BN1090="",AND(BN1090=BN1089,BN1090=BN1091)),NA(), BN1090)</f>
        <v>0</v>
      </c>
      <c r="BO1770">
        <f>IF(ISNA(BP1770),NA(),BO1090)</f>
        <v>0</v>
      </c>
      <c r="BP1770">
        <f>IF(OR(BP1090="",AND(BP1090=BP1089,BP1090=BP1091)),NA(), BP1090)</f>
        <v>0</v>
      </c>
      <c r="BQ1770">
        <f>IF(ISNA(BR1770),NA(),BQ1090)</f>
        <v>0</v>
      </c>
      <c r="BR1770">
        <f>IF(OR(BR1090="",AND(BR1090=BR1089,BR1090=BR1091)),NA(), BR1090)</f>
        <v>0</v>
      </c>
    </row>
    <row r="1771" spans="5:70">
      <c r="E1771">
        <f>IF(ISNA(F1771),NA(),E1091)</f>
        <v>0</v>
      </c>
      <c r="F1771">
        <f>IF(OR(F1091="",AND(F1091=F1090,F1091=F1092)),NA(), F1091)</f>
        <v>0</v>
      </c>
      <c r="G1771">
        <f>IF(ISNA(H1771),NA(),G1091)</f>
        <v>0</v>
      </c>
      <c r="H1771">
        <f>IF(OR(H1091="",AND(H1091=H1090,H1091=H1092)),NA(), H1091)</f>
        <v>0</v>
      </c>
      <c r="I1771">
        <f>IF(ISNA(J1771),NA(),I1091)</f>
        <v>0</v>
      </c>
      <c r="J1771">
        <f>IF(OR(J1091="",AND(J1091=J1090,J1091=J1092)),NA(), J1091)</f>
        <v>0</v>
      </c>
      <c r="K1771">
        <f>IF(ISNA(L1771),NA(),K1091)</f>
        <v>0</v>
      </c>
      <c r="L1771">
        <f>IF(OR(L1091="",AND(L1091=L1090,L1091=L1092)),NA(), L1091)</f>
        <v>0</v>
      </c>
      <c r="M1771">
        <f>IF(ISNA(N1771),NA(),M1091)</f>
        <v>0</v>
      </c>
      <c r="N1771">
        <f>IF(OR(N1091="",AND(N1091=N1090,N1091=N1092)),NA(), N1091)</f>
        <v>0</v>
      </c>
      <c r="O1771">
        <f>IF(ISNA(P1771),NA(),O1091)</f>
        <v>0</v>
      </c>
      <c r="P1771">
        <f>IF(OR(P1091="",AND(P1091=P1090,P1091=P1092)),NA(), P1091)</f>
        <v>0</v>
      </c>
      <c r="Q1771">
        <f>IF(ISNA(R1771),NA(),Q1091)</f>
        <v>0</v>
      </c>
      <c r="R1771">
        <f>IF(OR(R1091="",AND(R1091=R1090,R1091=R1092)),NA(), R1091)</f>
        <v>0</v>
      </c>
      <c r="S1771">
        <f>IF(ISNA(T1771),NA(),S1091)</f>
        <v>0</v>
      </c>
      <c r="T1771">
        <f>IF(OR(T1091="",AND(T1091=T1090,T1091=T1092)),NA(), T1091)</f>
        <v>0</v>
      </c>
      <c r="U1771">
        <f>IF(ISNA(V1771),NA(),U1091)</f>
        <v>0</v>
      </c>
      <c r="V1771">
        <f>IF(OR(V1091="",AND(V1091=V1090,V1091=V1092)),NA(), V1091)</f>
        <v>0</v>
      </c>
      <c r="W1771">
        <f>IF(ISNA(X1771),NA(),W1091)</f>
        <v>0</v>
      </c>
      <c r="X1771">
        <f>IF(OR(X1091="",AND(X1091=X1090,X1091=X1092)),NA(), X1091)</f>
        <v>0</v>
      </c>
      <c r="Y1771">
        <f>IF(ISNA(Z1771),NA(),Y1091)</f>
        <v>0</v>
      </c>
      <c r="Z1771">
        <f>IF(OR(Z1091="",AND(Z1091=Z1090,Z1091=Z1092)),NA(), Z1091)</f>
        <v>0</v>
      </c>
      <c r="AA1771">
        <f>IF(ISNA(AB1771),NA(),AA1091)</f>
        <v>0</v>
      </c>
      <c r="AB1771">
        <f>IF(OR(AB1091="",AND(AB1091=AB1090,AB1091=AB1092)),NA(), AB1091)</f>
        <v>0</v>
      </c>
      <c r="AC1771">
        <f>IF(ISNA(AD1771),NA(),AC1091)</f>
        <v>0</v>
      </c>
      <c r="AD1771">
        <f>IF(OR(AD1091="",AND(AD1091=AD1090,AD1091=AD1092)),NA(), AD1091)</f>
        <v>0</v>
      </c>
      <c r="AE1771">
        <f>IF(ISNA(AF1771),NA(),AE1091)</f>
        <v>0</v>
      </c>
      <c r="AF1771">
        <f>IF(OR(AF1091="",AND(AF1091=AF1090,AF1091=AF1092)),NA(), AF1091)</f>
        <v>0</v>
      </c>
      <c r="AG1771">
        <f>IF(ISNA(AH1771),NA(),AG1091)</f>
        <v>0</v>
      </c>
      <c r="AH1771">
        <f>IF(OR(AH1091="",AND(AH1091=AH1090,AH1091=AH1092)),NA(), AH1091)</f>
        <v>0</v>
      </c>
      <c r="AI1771">
        <f>IF(ISNA(AJ1771),NA(),AI1091)</f>
        <v>0</v>
      </c>
      <c r="AJ1771">
        <f>IF(OR(AJ1091="",AND(AJ1091=AJ1090,AJ1091=AJ1092)),NA(), AJ1091)</f>
        <v>0</v>
      </c>
      <c r="AM1771">
        <f>IF(ISNA(AN1771),NA(),AM1091)</f>
        <v>0</v>
      </c>
      <c r="AN1771">
        <f>IF(OR(AN1091="",AND(AN1091=AN1090,AN1091=AN1092)),NA(), AN1091)</f>
        <v>0</v>
      </c>
      <c r="AO1771">
        <f>IF(ISNA(AP1771),NA(),AO1091)</f>
        <v>0</v>
      </c>
      <c r="AP1771">
        <f>IF(OR(AP1091="",AND(AP1091=AP1090,AP1091=AP1092)),NA(), AP1091)</f>
        <v>0</v>
      </c>
      <c r="AQ1771">
        <f>IF(ISNA(AR1771),NA(),AQ1091)</f>
        <v>0</v>
      </c>
      <c r="AR1771">
        <f>IF(OR(AR1091="",AND(AR1091=AR1090,AR1091=AR1092)),NA(), AR1091)</f>
        <v>0</v>
      </c>
      <c r="AS1771">
        <f>IF(ISNA(AT1771),NA(),AS1091)</f>
        <v>0</v>
      </c>
      <c r="AT1771">
        <f>IF(OR(AT1091="",AND(AT1091=AT1090,AT1091=AT1092)),NA(), AT1091)</f>
        <v>0</v>
      </c>
      <c r="AU1771">
        <f>IF(ISNA(AV1771),NA(),AU1091)</f>
        <v>0</v>
      </c>
      <c r="AV1771">
        <f>IF(OR(AV1091="",AND(AV1091=AV1090,AV1091=AV1092)),NA(), AV1091)</f>
        <v>0</v>
      </c>
      <c r="AW1771">
        <f>IF(ISNA(AX1771),NA(),AW1091)</f>
        <v>0</v>
      </c>
      <c r="AX1771">
        <f>IF(OR(AX1091="",AND(AX1091=AX1090,AX1091=AX1092)),NA(), AX1091)</f>
        <v>0</v>
      </c>
      <c r="AY1771">
        <f>IF(ISNA(AZ1771),NA(),AY1091)</f>
        <v>0</v>
      </c>
      <c r="AZ1771">
        <f>IF(OR(AZ1091="",AND(AZ1091=AZ1090,AZ1091=AZ1092)),NA(), AZ1091)</f>
        <v>0</v>
      </c>
      <c r="BA1771">
        <f>IF(ISNA(BB1771),NA(),BA1091)</f>
        <v>0</v>
      </c>
      <c r="BB1771">
        <f>IF(OR(BB1091="",AND(BB1091=BB1090,BB1091=BB1092)),NA(), BB1091)</f>
        <v>0</v>
      </c>
      <c r="BC1771">
        <f>IF(ISNA(BD1771),NA(),BC1091)</f>
        <v>0</v>
      </c>
      <c r="BD1771">
        <f>IF(OR(BD1091="",AND(BD1091=BD1090,BD1091=BD1092)),NA(), BD1091)</f>
        <v>0</v>
      </c>
      <c r="BE1771">
        <f>IF(ISNA(BF1771),NA(),BE1091)</f>
        <v>0</v>
      </c>
      <c r="BF1771">
        <f>IF(OR(BF1091="",AND(BF1091=BF1090,BF1091=BF1092)),NA(), BF1091)</f>
        <v>0</v>
      </c>
      <c r="BG1771">
        <f>IF(ISNA(BH1771),NA(),BG1091)</f>
        <v>0</v>
      </c>
      <c r="BH1771">
        <f>IF(OR(BH1091="",AND(BH1091=BH1090,BH1091=BH1092)),NA(), BH1091)</f>
        <v>0</v>
      </c>
      <c r="BI1771">
        <f>IF(ISNA(BJ1771),NA(),BI1091)</f>
        <v>0</v>
      </c>
      <c r="BJ1771">
        <f>IF(OR(BJ1091="",AND(BJ1091=BJ1090,BJ1091=BJ1092)),NA(), BJ1091)</f>
        <v>0</v>
      </c>
      <c r="BK1771">
        <f>IF(ISNA(BL1771),NA(),BK1091)</f>
        <v>0</v>
      </c>
      <c r="BL1771">
        <f>IF(OR(BL1091="",AND(BL1091=BL1090,BL1091=BL1092)),NA(), BL1091)</f>
        <v>0</v>
      </c>
      <c r="BM1771">
        <f>IF(ISNA(BN1771),NA(),BM1091)</f>
        <v>0</v>
      </c>
      <c r="BN1771">
        <f>IF(OR(BN1091="",AND(BN1091=BN1090,BN1091=BN1092)),NA(), BN1091)</f>
        <v>0</v>
      </c>
      <c r="BO1771">
        <f>IF(ISNA(BP1771),NA(),BO1091)</f>
        <v>0</v>
      </c>
      <c r="BP1771">
        <f>IF(OR(BP1091="",AND(BP1091=BP1090,BP1091=BP1092)),NA(), BP1091)</f>
        <v>0</v>
      </c>
      <c r="BQ1771">
        <f>IF(ISNA(BR1771),NA(),BQ1091)</f>
        <v>0</v>
      </c>
      <c r="BR1771">
        <f>IF(OR(BR1091="",AND(BR1091=BR1090,BR1091=BR1092)),NA(), BR1091)</f>
        <v>0</v>
      </c>
    </row>
    <row r="1772" spans="5:70">
      <c r="E1772">
        <f>IF(ISNA(F1772),NA(),E1092)</f>
        <v>0</v>
      </c>
      <c r="F1772">
        <f>IF(OR(F1092="",AND(F1092=F1091,F1092=F1093)),NA(), F1092)</f>
        <v>0</v>
      </c>
      <c r="G1772">
        <f>IF(ISNA(H1772),NA(),G1092)</f>
        <v>0</v>
      </c>
      <c r="H1772">
        <f>IF(OR(H1092="",AND(H1092=H1091,H1092=H1093)),NA(), H1092)</f>
        <v>0</v>
      </c>
      <c r="I1772">
        <f>IF(ISNA(J1772),NA(),I1092)</f>
        <v>0</v>
      </c>
      <c r="J1772">
        <f>IF(OR(J1092="",AND(J1092=J1091,J1092=J1093)),NA(), J1092)</f>
        <v>0</v>
      </c>
      <c r="K1772">
        <f>IF(ISNA(L1772),NA(),K1092)</f>
        <v>0</v>
      </c>
      <c r="L1772">
        <f>IF(OR(L1092="",AND(L1092=L1091,L1092=L1093)),NA(), L1092)</f>
        <v>0</v>
      </c>
      <c r="M1772">
        <f>IF(ISNA(N1772),NA(),M1092)</f>
        <v>0</v>
      </c>
      <c r="N1772">
        <f>IF(OR(N1092="",AND(N1092=N1091,N1092=N1093)),NA(), N1092)</f>
        <v>0</v>
      </c>
      <c r="O1772">
        <f>IF(ISNA(P1772),NA(),O1092)</f>
        <v>0</v>
      </c>
      <c r="P1772">
        <f>IF(OR(P1092="",AND(P1092=P1091,P1092=P1093)),NA(), P1092)</f>
        <v>0</v>
      </c>
      <c r="Q1772">
        <f>IF(ISNA(R1772),NA(),Q1092)</f>
        <v>0</v>
      </c>
      <c r="R1772">
        <f>IF(OR(R1092="",AND(R1092=R1091,R1092=R1093)),NA(), R1092)</f>
        <v>0</v>
      </c>
      <c r="S1772">
        <f>IF(ISNA(T1772),NA(),S1092)</f>
        <v>0</v>
      </c>
      <c r="T1772">
        <f>IF(OR(T1092="",AND(T1092=T1091,T1092=T1093)),NA(), T1092)</f>
        <v>0</v>
      </c>
      <c r="U1772">
        <f>IF(ISNA(V1772),NA(),U1092)</f>
        <v>0</v>
      </c>
      <c r="V1772">
        <f>IF(OR(V1092="",AND(V1092=V1091,V1092=V1093)),NA(), V1092)</f>
        <v>0</v>
      </c>
      <c r="W1772">
        <f>IF(ISNA(X1772),NA(),W1092)</f>
        <v>0</v>
      </c>
      <c r="X1772">
        <f>IF(OR(X1092="",AND(X1092=X1091,X1092=X1093)),NA(), X1092)</f>
        <v>0</v>
      </c>
      <c r="Y1772">
        <f>IF(ISNA(Z1772),NA(),Y1092)</f>
        <v>0</v>
      </c>
      <c r="Z1772">
        <f>IF(OR(Z1092="",AND(Z1092=Z1091,Z1092=Z1093)),NA(), Z1092)</f>
        <v>0</v>
      </c>
      <c r="AA1772">
        <f>IF(ISNA(AB1772),NA(),AA1092)</f>
        <v>0</v>
      </c>
      <c r="AB1772">
        <f>IF(OR(AB1092="",AND(AB1092=AB1091,AB1092=AB1093)),NA(), AB1092)</f>
        <v>0</v>
      </c>
      <c r="AC1772">
        <f>IF(ISNA(AD1772),NA(),AC1092)</f>
        <v>0</v>
      </c>
      <c r="AD1772">
        <f>IF(OR(AD1092="",AND(AD1092=AD1091,AD1092=AD1093)),NA(), AD1092)</f>
        <v>0</v>
      </c>
      <c r="AE1772">
        <f>IF(ISNA(AF1772),NA(),AE1092)</f>
        <v>0</v>
      </c>
      <c r="AF1772">
        <f>IF(OR(AF1092="",AND(AF1092=AF1091,AF1092=AF1093)),NA(), AF1092)</f>
        <v>0</v>
      </c>
      <c r="AG1772">
        <f>IF(ISNA(AH1772),NA(),AG1092)</f>
        <v>0</v>
      </c>
      <c r="AH1772">
        <f>IF(OR(AH1092="",AND(AH1092=AH1091,AH1092=AH1093)),NA(), AH1092)</f>
        <v>0</v>
      </c>
      <c r="AI1772">
        <f>IF(ISNA(AJ1772),NA(),AI1092)</f>
        <v>0</v>
      </c>
      <c r="AJ1772">
        <f>IF(OR(AJ1092="",AND(AJ1092=AJ1091,AJ1092=AJ1093)),NA(), AJ1092)</f>
        <v>0</v>
      </c>
      <c r="AM1772">
        <f>IF(ISNA(AN1772),NA(),AM1092)</f>
        <v>0</v>
      </c>
      <c r="AN1772">
        <f>IF(OR(AN1092="",AND(AN1092=AN1091,AN1092=AN1093)),NA(), AN1092)</f>
        <v>0</v>
      </c>
      <c r="AO1772">
        <f>IF(ISNA(AP1772),NA(),AO1092)</f>
        <v>0</v>
      </c>
      <c r="AP1772">
        <f>IF(OR(AP1092="",AND(AP1092=AP1091,AP1092=AP1093)),NA(), AP1092)</f>
        <v>0</v>
      </c>
      <c r="AQ1772">
        <f>IF(ISNA(AR1772),NA(),AQ1092)</f>
        <v>0</v>
      </c>
      <c r="AR1772">
        <f>IF(OR(AR1092="",AND(AR1092=AR1091,AR1092=AR1093)),NA(), AR1092)</f>
        <v>0</v>
      </c>
      <c r="AS1772">
        <f>IF(ISNA(AT1772),NA(),AS1092)</f>
        <v>0</v>
      </c>
      <c r="AT1772">
        <f>IF(OR(AT1092="",AND(AT1092=AT1091,AT1092=AT1093)),NA(), AT1092)</f>
        <v>0</v>
      </c>
      <c r="AU1772">
        <f>IF(ISNA(AV1772),NA(),AU1092)</f>
        <v>0</v>
      </c>
      <c r="AV1772">
        <f>IF(OR(AV1092="",AND(AV1092=AV1091,AV1092=AV1093)),NA(), AV1092)</f>
        <v>0</v>
      </c>
      <c r="AW1772">
        <f>IF(ISNA(AX1772),NA(),AW1092)</f>
        <v>0</v>
      </c>
      <c r="AX1772">
        <f>IF(OR(AX1092="",AND(AX1092=AX1091,AX1092=AX1093)),NA(), AX1092)</f>
        <v>0</v>
      </c>
      <c r="AY1772">
        <f>IF(ISNA(AZ1772),NA(),AY1092)</f>
        <v>0</v>
      </c>
      <c r="AZ1772">
        <f>IF(OR(AZ1092="",AND(AZ1092=AZ1091,AZ1092=AZ1093)),NA(), AZ1092)</f>
        <v>0</v>
      </c>
      <c r="BA1772">
        <f>IF(ISNA(BB1772),NA(),BA1092)</f>
        <v>0</v>
      </c>
      <c r="BB1772">
        <f>IF(OR(BB1092="",AND(BB1092=BB1091,BB1092=BB1093)),NA(), BB1092)</f>
        <v>0</v>
      </c>
      <c r="BC1772">
        <f>IF(ISNA(BD1772),NA(),BC1092)</f>
        <v>0</v>
      </c>
      <c r="BD1772">
        <f>IF(OR(BD1092="",AND(BD1092=BD1091,BD1092=BD1093)),NA(), BD1092)</f>
        <v>0</v>
      </c>
      <c r="BE1772">
        <f>IF(ISNA(BF1772),NA(),BE1092)</f>
        <v>0</v>
      </c>
      <c r="BF1772">
        <f>IF(OR(BF1092="",AND(BF1092=BF1091,BF1092=BF1093)),NA(), BF1092)</f>
        <v>0</v>
      </c>
      <c r="BG1772">
        <f>IF(ISNA(BH1772),NA(),BG1092)</f>
        <v>0</v>
      </c>
      <c r="BH1772">
        <f>IF(OR(BH1092="",AND(BH1092=BH1091,BH1092=BH1093)),NA(), BH1092)</f>
        <v>0</v>
      </c>
      <c r="BI1772">
        <f>IF(ISNA(BJ1772),NA(),BI1092)</f>
        <v>0</v>
      </c>
      <c r="BJ1772">
        <f>IF(OR(BJ1092="",AND(BJ1092=BJ1091,BJ1092=BJ1093)),NA(), BJ1092)</f>
        <v>0</v>
      </c>
      <c r="BK1772">
        <f>IF(ISNA(BL1772),NA(),BK1092)</f>
        <v>0</v>
      </c>
      <c r="BL1772">
        <f>IF(OR(BL1092="",AND(BL1092=BL1091,BL1092=BL1093)),NA(), BL1092)</f>
        <v>0</v>
      </c>
      <c r="BM1772">
        <f>IF(ISNA(BN1772),NA(),BM1092)</f>
        <v>0</v>
      </c>
      <c r="BN1772">
        <f>IF(OR(BN1092="",AND(BN1092=BN1091,BN1092=BN1093)),NA(), BN1092)</f>
        <v>0</v>
      </c>
      <c r="BO1772">
        <f>IF(ISNA(BP1772),NA(),BO1092)</f>
        <v>0</v>
      </c>
      <c r="BP1772">
        <f>IF(OR(BP1092="",AND(BP1092=BP1091,BP1092=BP1093)),NA(), BP1092)</f>
        <v>0</v>
      </c>
      <c r="BQ1772">
        <f>IF(ISNA(BR1772),NA(),BQ1092)</f>
        <v>0</v>
      </c>
      <c r="BR1772">
        <f>IF(OR(BR1092="",AND(BR1092=BR1091,BR1092=BR1093)),NA(), BR1092)</f>
        <v>0</v>
      </c>
    </row>
    <row r="1773" spans="5:70">
      <c r="E1773">
        <f>IF(ISNA(F1773),NA(),E1093)</f>
        <v>0</v>
      </c>
      <c r="F1773">
        <f>IF(OR(F1093="",AND(F1093=F1092,F1093=F1094)),NA(), F1093)</f>
        <v>0</v>
      </c>
      <c r="G1773">
        <f>IF(ISNA(H1773),NA(),G1093)</f>
        <v>0</v>
      </c>
      <c r="H1773">
        <f>IF(OR(H1093="",AND(H1093=H1092,H1093=H1094)),NA(), H1093)</f>
        <v>0</v>
      </c>
      <c r="I1773">
        <f>IF(ISNA(J1773),NA(),I1093)</f>
        <v>0</v>
      </c>
      <c r="J1773">
        <f>IF(OR(J1093="",AND(J1093=J1092,J1093=J1094)),NA(), J1093)</f>
        <v>0</v>
      </c>
      <c r="K1773">
        <f>IF(ISNA(L1773),NA(),K1093)</f>
        <v>0</v>
      </c>
      <c r="L1773">
        <f>IF(OR(L1093="",AND(L1093=L1092,L1093=L1094)),NA(), L1093)</f>
        <v>0</v>
      </c>
      <c r="M1773">
        <f>IF(ISNA(N1773),NA(),M1093)</f>
        <v>0</v>
      </c>
      <c r="N1773">
        <f>IF(OR(N1093="",AND(N1093=N1092,N1093=N1094)),NA(), N1093)</f>
        <v>0</v>
      </c>
      <c r="O1773">
        <f>IF(ISNA(P1773),NA(),O1093)</f>
        <v>0</v>
      </c>
      <c r="P1773">
        <f>IF(OR(P1093="",AND(P1093=P1092,P1093=P1094)),NA(), P1093)</f>
        <v>0</v>
      </c>
      <c r="Q1773">
        <f>IF(ISNA(R1773),NA(),Q1093)</f>
        <v>0</v>
      </c>
      <c r="R1773">
        <f>IF(OR(R1093="",AND(R1093=R1092,R1093=R1094)),NA(), R1093)</f>
        <v>0</v>
      </c>
      <c r="S1773">
        <f>IF(ISNA(T1773),NA(),S1093)</f>
        <v>0</v>
      </c>
      <c r="T1773">
        <f>IF(OR(T1093="",AND(T1093=T1092,T1093=T1094)),NA(), T1093)</f>
        <v>0</v>
      </c>
      <c r="U1773">
        <f>IF(ISNA(V1773),NA(),U1093)</f>
        <v>0</v>
      </c>
      <c r="V1773">
        <f>IF(OR(V1093="",AND(V1093=V1092,V1093=V1094)),NA(), V1093)</f>
        <v>0</v>
      </c>
      <c r="W1773">
        <f>IF(ISNA(X1773),NA(),W1093)</f>
        <v>0</v>
      </c>
      <c r="X1773">
        <f>IF(OR(X1093="",AND(X1093=X1092,X1093=X1094)),NA(), X1093)</f>
        <v>0</v>
      </c>
      <c r="Y1773">
        <f>IF(ISNA(Z1773),NA(),Y1093)</f>
        <v>0</v>
      </c>
      <c r="Z1773">
        <f>IF(OR(Z1093="",AND(Z1093=Z1092,Z1093=Z1094)),NA(), Z1093)</f>
        <v>0</v>
      </c>
      <c r="AA1773">
        <f>IF(ISNA(AB1773),NA(),AA1093)</f>
        <v>0</v>
      </c>
      <c r="AB1773">
        <f>IF(OR(AB1093="",AND(AB1093=AB1092,AB1093=AB1094)),NA(), AB1093)</f>
        <v>0</v>
      </c>
      <c r="AC1773">
        <f>IF(ISNA(AD1773),NA(),AC1093)</f>
        <v>0</v>
      </c>
      <c r="AD1773">
        <f>IF(OR(AD1093="",AND(AD1093=AD1092,AD1093=AD1094)),NA(), AD1093)</f>
        <v>0</v>
      </c>
      <c r="AE1773">
        <f>IF(ISNA(AF1773),NA(),AE1093)</f>
        <v>0</v>
      </c>
      <c r="AF1773">
        <f>IF(OR(AF1093="",AND(AF1093=AF1092,AF1093=AF1094)),NA(), AF1093)</f>
        <v>0</v>
      </c>
      <c r="AG1773">
        <f>IF(ISNA(AH1773),NA(),AG1093)</f>
        <v>0</v>
      </c>
      <c r="AH1773">
        <f>IF(OR(AH1093="",AND(AH1093=AH1092,AH1093=AH1094)),NA(), AH1093)</f>
        <v>0</v>
      </c>
      <c r="AI1773">
        <f>IF(ISNA(AJ1773),NA(),AI1093)</f>
        <v>0</v>
      </c>
      <c r="AJ1773">
        <f>IF(OR(AJ1093="",AND(AJ1093=AJ1092,AJ1093=AJ1094)),NA(), AJ1093)</f>
        <v>0</v>
      </c>
      <c r="AM1773">
        <f>IF(ISNA(AN1773),NA(),AM1093)</f>
        <v>0</v>
      </c>
      <c r="AN1773">
        <f>IF(OR(AN1093="",AND(AN1093=AN1092,AN1093=AN1094)),NA(), AN1093)</f>
        <v>0</v>
      </c>
      <c r="AO1773">
        <f>IF(ISNA(AP1773),NA(),AO1093)</f>
        <v>0</v>
      </c>
      <c r="AP1773">
        <f>IF(OR(AP1093="",AND(AP1093=AP1092,AP1093=AP1094)),NA(), AP1093)</f>
        <v>0</v>
      </c>
      <c r="AQ1773">
        <f>IF(ISNA(AR1773),NA(),AQ1093)</f>
        <v>0</v>
      </c>
      <c r="AR1773">
        <f>IF(OR(AR1093="",AND(AR1093=AR1092,AR1093=AR1094)),NA(), AR1093)</f>
        <v>0</v>
      </c>
      <c r="AS1773">
        <f>IF(ISNA(AT1773),NA(),AS1093)</f>
        <v>0</v>
      </c>
      <c r="AT1773">
        <f>IF(OR(AT1093="",AND(AT1093=AT1092,AT1093=AT1094)),NA(), AT1093)</f>
        <v>0</v>
      </c>
      <c r="AU1773">
        <f>IF(ISNA(AV1773),NA(),AU1093)</f>
        <v>0</v>
      </c>
      <c r="AV1773">
        <f>IF(OR(AV1093="",AND(AV1093=AV1092,AV1093=AV1094)),NA(), AV1093)</f>
        <v>0</v>
      </c>
      <c r="AW1773">
        <f>IF(ISNA(AX1773),NA(),AW1093)</f>
        <v>0</v>
      </c>
      <c r="AX1773">
        <f>IF(OR(AX1093="",AND(AX1093=AX1092,AX1093=AX1094)),NA(), AX1093)</f>
        <v>0</v>
      </c>
      <c r="AY1773">
        <f>IF(ISNA(AZ1773),NA(),AY1093)</f>
        <v>0</v>
      </c>
      <c r="AZ1773">
        <f>IF(OR(AZ1093="",AND(AZ1093=AZ1092,AZ1093=AZ1094)),NA(), AZ1093)</f>
        <v>0</v>
      </c>
      <c r="BA1773">
        <f>IF(ISNA(BB1773),NA(),BA1093)</f>
        <v>0</v>
      </c>
      <c r="BB1773">
        <f>IF(OR(BB1093="",AND(BB1093=BB1092,BB1093=BB1094)),NA(), BB1093)</f>
        <v>0</v>
      </c>
      <c r="BC1773">
        <f>IF(ISNA(BD1773),NA(),BC1093)</f>
        <v>0</v>
      </c>
      <c r="BD1773">
        <f>IF(OR(BD1093="",AND(BD1093=BD1092,BD1093=BD1094)),NA(), BD1093)</f>
        <v>0</v>
      </c>
      <c r="BE1773">
        <f>IF(ISNA(BF1773),NA(),BE1093)</f>
        <v>0</v>
      </c>
      <c r="BF1773">
        <f>IF(OR(BF1093="",AND(BF1093=BF1092,BF1093=BF1094)),NA(), BF1093)</f>
        <v>0</v>
      </c>
      <c r="BG1773">
        <f>IF(ISNA(BH1773),NA(),BG1093)</f>
        <v>0</v>
      </c>
      <c r="BH1773">
        <f>IF(OR(BH1093="",AND(BH1093=BH1092,BH1093=BH1094)),NA(), BH1093)</f>
        <v>0</v>
      </c>
      <c r="BI1773">
        <f>IF(ISNA(BJ1773),NA(),BI1093)</f>
        <v>0</v>
      </c>
      <c r="BJ1773">
        <f>IF(OR(BJ1093="",AND(BJ1093=BJ1092,BJ1093=BJ1094)),NA(), BJ1093)</f>
        <v>0</v>
      </c>
      <c r="BK1773">
        <f>IF(ISNA(BL1773),NA(),BK1093)</f>
        <v>0</v>
      </c>
      <c r="BL1773">
        <f>IF(OR(BL1093="",AND(BL1093=BL1092,BL1093=BL1094)),NA(), BL1093)</f>
        <v>0</v>
      </c>
      <c r="BM1773">
        <f>IF(ISNA(BN1773),NA(),BM1093)</f>
        <v>0</v>
      </c>
      <c r="BN1773">
        <f>IF(OR(BN1093="",AND(BN1093=BN1092,BN1093=BN1094)),NA(), BN1093)</f>
        <v>0</v>
      </c>
      <c r="BO1773">
        <f>IF(ISNA(BP1773),NA(),BO1093)</f>
        <v>0</v>
      </c>
      <c r="BP1773">
        <f>IF(OR(BP1093="",AND(BP1093=BP1092,BP1093=BP1094)),NA(), BP1093)</f>
        <v>0</v>
      </c>
      <c r="BQ1773">
        <f>IF(ISNA(BR1773),NA(),BQ1093)</f>
        <v>0</v>
      </c>
      <c r="BR1773">
        <f>IF(OR(BR1093="",AND(BR1093=BR1092,BR1093=BR1094)),NA(), BR1093)</f>
        <v>0</v>
      </c>
    </row>
    <row r="1774" spans="5:70">
      <c r="E1774">
        <f>IF(ISNA(F1774),NA(),E1094)</f>
        <v>0</v>
      </c>
      <c r="F1774">
        <f>IF(OR(F1094="",AND(F1094=F1093,F1094=F1095)),NA(), F1094)</f>
        <v>0</v>
      </c>
      <c r="G1774">
        <f>IF(ISNA(H1774),NA(),G1094)</f>
        <v>0</v>
      </c>
      <c r="H1774">
        <f>IF(OR(H1094="",AND(H1094=H1093,H1094=H1095)),NA(), H1094)</f>
        <v>0</v>
      </c>
      <c r="I1774">
        <f>IF(ISNA(J1774),NA(),I1094)</f>
        <v>0</v>
      </c>
      <c r="J1774">
        <f>IF(OR(J1094="",AND(J1094=J1093,J1094=J1095)),NA(), J1094)</f>
        <v>0</v>
      </c>
      <c r="K1774">
        <f>IF(ISNA(L1774),NA(),K1094)</f>
        <v>0</v>
      </c>
      <c r="L1774">
        <f>IF(OR(L1094="",AND(L1094=L1093,L1094=L1095)),NA(), L1094)</f>
        <v>0</v>
      </c>
      <c r="M1774">
        <f>IF(ISNA(N1774),NA(),M1094)</f>
        <v>0</v>
      </c>
      <c r="N1774">
        <f>IF(OR(N1094="",AND(N1094=N1093,N1094=N1095)),NA(), N1094)</f>
        <v>0</v>
      </c>
      <c r="O1774">
        <f>IF(ISNA(P1774),NA(),O1094)</f>
        <v>0</v>
      </c>
      <c r="P1774">
        <f>IF(OR(P1094="",AND(P1094=P1093,P1094=P1095)),NA(), P1094)</f>
        <v>0</v>
      </c>
      <c r="Q1774">
        <f>IF(ISNA(R1774),NA(),Q1094)</f>
        <v>0</v>
      </c>
      <c r="R1774">
        <f>IF(OR(R1094="",AND(R1094=R1093,R1094=R1095)),NA(), R1094)</f>
        <v>0</v>
      </c>
      <c r="S1774">
        <f>IF(ISNA(T1774),NA(),S1094)</f>
        <v>0</v>
      </c>
      <c r="T1774">
        <f>IF(OR(T1094="",AND(T1094=T1093,T1094=T1095)),NA(), T1094)</f>
        <v>0</v>
      </c>
      <c r="U1774">
        <f>IF(ISNA(V1774),NA(),U1094)</f>
        <v>0</v>
      </c>
      <c r="V1774">
        <f>IF(OR(V1094="",AND(V1094=V1093,V1094=V1095)),NA(), V1094)</f>
        <v>0</v>
      </c>
      <c r="W1774">
        <f>IF(ISNA(X1774),NA(),W1094)</f>
        <v>0</v>
      </c>
      <c r="X1774">
        <f>IF(OR(X1094="",AND(X1094=X1093,X1094=X1095)),NA(), X1094)</f>
        <v>0</v>
      </c>
      <c r="Y1774">
        <f>IF(ISNA(Z1774),NA(),Y1094)</f>
        <v>0</v>
      </c>
      <c r="Z1774">
        <f>IF(OR(Z1094="",AND(Z1094=Z1093,Z1094=Z1095)),NA(), Z1094)</f>
        <v>0</v>
      </c>
      <c r="AA1774">
        <f>IF(ISNA(AB1774),NA(),AA1094)</f>
        <v>0</v>
      </c>
      <c r="AB1774">
        <f>IF(OR(AB1094="",AND(AB1094=AB1093,AB1094=AB1095)),NA(), AB1094)</f>
        <v>0</v>
      </c>
      <c r="AC1774">
        <f>IF(ISNA(AD1774),NA(),AC1094)</f>
        <v>0</v>
      </c>
      <c r="AD1774">
        <f>IF(OR(AD1094="",AND(AD1094=AD1093,AD1094=AD1095)),NA(), AD1094)</f>
        <v>0</v>
      </c>
      <c r="AE1774">
        <f>IF(ISNA(AF1774),NA(),AE1094)</f>
        <v>0</v>
      </c>
      <c r="AF1774">
        <f>IF(OR(AF1094="",AND(AF1094=AF1093,AF1094=AF1095)),NA(), AF1094)</f>
        <v>0</v>
      </c>
      <c r="AG1774">
        <f>IF(ISNA(AH1774),NA(),AG1094)</f>
        <v>0</v>
      </c>
      <c r="AH1774">
        <f>IF(OR(AH1094="",AND(AH1094=AH1093,AH1094=AH1095)),NA(), AH1094)</f>
        <v>0</v>
      </c>
      <c r="AI1774">
        <f>IF(ISNA(AJ1774),NA(),AI1094)</f>
        <v>0</v>
      </c>
      <c r="AJ1774">
        <f>IF(OR(AJ1094="",AND(AJ1094=AJ1093,AJ1094=AJ1095)),NA(), AJ1094)</f>
        <v>0</v>
      </c>
      <c r="AM1774">
        <f>IF(ISNA(AN1774),NA(),AM1094)</f>
        <v>0</v>
      </c>
      <c r="AN1774">
        <f>IF(OR(AN1094="",AND(AN1094=AN1093,AN1094=AN1095)),NA(), AN1094)</f>
        <v>0</v>
      </c>
      <c r="AO1774">
        <f>IF(ISNA(AP1774),NA(),AO1094)</f>
        <v>0</v>
      </c>
      <c r="AP1774">
        <f>IF(OR(AP1094="",AND(AP1094=AP1093,AP1094=AP1095)),NA(), AP1094)</f>
        <v>0</v>
      </c>
      <c r="AQ1774">
        <f>IF(ISNA(AR1774),NA(),AQ1094)</f>
        <v>0</v>
      </c>
      <c r="AR1774">
        <f>IF(OR(AR1094="",AND(AR1094=AR1093,AR1094=AR1095)),NA(), AR1094)</f>
        <v>0</v>
      </c>
      <c r="AS1774">
        <f>IF(ISNA(AT1774),NA(),AS1094)</f>
        <v>0</v>
      </c>
      <c r="AT1774">
        <f>IF(OR(AT1094="",AND(AT1094=AT1093,AT1094=AT1095)),NA(), AT1094)</f>
        <v>0</v>
      </c>
      <c r="AU1774">
        <f>IF(ISNA(AV1774),NA(),AU1094)</f>
        <v>0</v>
      </c>
      <c r="AV1774">
        <f>IF(OR(AV1094="",AND(AV1094=AV1093,AV1094=AV1095)),NA(), AV1094)</f>
        <v>0</v>
      </c>
      <c r="AW1774">
        <f>IF(ISNA(AX1774),NA(),AW1094)</f>
        <v>0</v>
      </c>
      <c r="AX1774">
        <f>IF(OR(AX1094="",AND(AX1094=AX1093,AX1094=AX1095)),NA(), AX1094)</f>
        <v>0</v>
      </c>
      <c r="AY1774">
        <f>IF(ISNA(AZ1774),NA(),AY1094)</f>
        <v>0</v>
      </c>
      <c r="AZ1774">
        <f>IF(OR(AZ1094="",AND(AZ1094=AZ1093,AZ1094=AZ1095)),NA(), AZ1094)</f>
        <v>0</v>
      </c>
      <c r="BA1774">
        <f>IF(ISNA(BB1774),NA(),BA1094)</f>
        <v>0</v>
      </c>
      <c r="BB1774">
        <f>IF(OR(BB1094="",AND(BB1094=BB1093,BB1094=BB1095)),NA(), BB1094)</f>
        <v>0</v>
      </c>
      <c r="BC1774">
        <f>IF(ISNA(BD1774),NA(),BC1094)</f>
        <v>0</v>
      </c>
      <c r="BD1774">
        <f>IF(OR(BD1094="",AND(BD1094=BD1093,BD1094=BD1095)),NA(), BD1094)</f>
        <v>0</v>
      </c>
      <c r="BE1774">
        <f>IF(ISNA(BF1774),NA(),BE1094)</f>
        <v>0</v>
      </c>
      <c r="BF1774">
        <f>IF(OR(BF1094="",AND(BF1094=BF1093,BF1094=BF1095)),NA(), BF1094)</f>
        <v>0</v>
      </c>
      <c r="BG1774">
        <f>IF(ISNA(BH1774),NA(),BG1094)</f>
        <v>0</v>
      </c>
      <c r="BH1774">
        <f>IF(OR(BH1094="",AND(BH1094=BH1093,BH1094=BH1095)),NA(), BH1094)</f>
        <v>0</v>
      </c>
      <c r="BI1774">
        <f>IF(ISNA(BJ1774),NA(),BI1094)</f>
        <v>0</v>
      </c>
      <c r="BJ1774">
        <f>IF(OR(BJ1094="",AND(BJ1094=BJ1093,BJ1094=BJ1095)),NA(), BJ1094)</f>
        <v>0</v>
      </c>
      <c r="BK1774">
        <f>IF(ISNA(BL1774),NA(),BK1094)</f>
        <v>0</v>
      </c>
      <c r="BL1774">
        <f>IF(OR(BL1094="",AND(BL1094=BL1093,BL1094=BL1095)),NA(), BL1094)</f>
        <v>0</v>
      </c>
      <c r="BM1774">
        <f>IF(ISNA(BN1774),NA(),BM1094)</f>
        <v>0</v>
      </c>
      <c r="BN1774">
        <f>IF(OR(BN1094="",AND(BN1094=BN1093,BN1094=BN1095)),NA(), BN1094)</f>
        <v>0</v>
      </c>
      <c r="BO1774">
        <f>IF(ISNA(BP1774),NA(),BO1094)</f>
        <v>0</v>
      </c>
      <c r="BP1774">
        <f>IF(OR(BP1094="",AND(BP1094=BP1093,BP1094=BP1095)),NA(), BP1094)</f>
        <v>0</v>
      </c>
      <c r="BQ1774">
        <f>IF(ISNA(BR1774),NA(),BQ1094)</f>
        <v>0</v>
      </c>
      <c r="BR1774">
        <f>IF(OR(BR1094="",AND(BR1094=BR1093,BR1094=BR1095)),NA(), BR1094)</f>
        <v>0</v>
      </c>
    </row>
    <row r="1775" spans="5:70">
      <c r="E1775">
        <f>IF(ISNA(F1775),NA(),E1095)</f>
        <v>0</v>
      </c>
      <c r="F1775">
        <f>IF(OR(F1095="",AND(F1095=F1094,F1095=F1096)),NA(), F1095)</f>
        <v>0</v>
      </c>
      <c r="G1775">
        <f>IF(ISNA(H1775),NA(),G1095)</f>
        <v>0</v>
      </c>
      <c r="H1775">
        <f>IF(OR(H1095="",AND(H1095=H1094,H1095=H1096)),NA(), H1095)</f>
        <v>0</v>
      </c>
      <c r="I1775">
        <f>IF(ISNA(J1775),NA(),I1095)</f>
        <v>0</v>
      </c>
      <c r="J1775">
        <f>IF(OR(J1095="",AND(J1095=J1094,J1095=J1096)),NA(), J1095)</f>
        <v>0</v>
      </c>
      <c r="K1775">
        <f>IF(ISNA(L1775),NA(),K1095)</f>
        <v>0</v>
      </c>
      <c r="L1775">
        <f>IF(OR(L1095="",AND(L1095=L1094,L1095=L1096)),NA(), L1095)</f>
        <v>0</v>
      </c>
      <c r="M1775">
        <f>IF(ISNA(N1775),NA(),M1095)</f>
        <v>0</v>
      </c>
      <c r="N1775">
        <f>IF(OR(N1095="",AND(N1095=N1094,N1095=N1096)),NA(), N1095)</f>
        <v>0</v>
      </c>
      <c r="O1775">
        <f>IF(ISNA(P1775),NA(),O1095)</f>
        <v>0</v>
      </c>
      <c r="P1775">
        <f>IF(OR(P1095="",AND(P1095=P1094,P1095=P1096)),NA(), P1095)</f>
        <v>0</v>
      </c>
      <c r="Q1775">
        <f>IF(ISNA(R1775),NA(),Q1095)</f>
        <v>0</v>
      </c>
      <c r="R1775">
        <f>IF(OR(R1095="",AND(R1095=R1094,R1095=R1096)),NA(), R1095)</f>
        <v>0</v>
      </c>
      <c r="S1775">
        <f>IF(ISNA(T1775),NA(),S1095)</f>
        <v>0</v>
      </c>
      <c r="T1775">
        <f>IF(OR(T1095="",AND(T1095=T1094,T1095=T1096)),NA(), T1095)</f>
        <v>0</v>
      </c>
      <c r="U1775">
        <f>IF(ISNA(V1775),NA(),U1095)</f>
        <v>0</v>
      </c>
      <c r="V1775">
        <f>IF(OR(V1095="",AND(V1095=V1094,V1095=V1096)),NA(), V1095)</f>
        <v>0</v>
      </c>
      <c r="W1775">
        <f>IF(ISNA(X1775),NA(),W1095)</f>
        <v>0</v>
      </c>
      <c r="X1775">
        <f>IF(OR(X1095="",AND(X1095=X1094,X1095=X1096)),NA(), X1095)</f>
        <v>0</v>
      </c>
      <c r="Y1775">
        <f>IF(ISNA(Z1775),NA(),Y1095)</f>
        <v>0</v>
      </c>
      <c r="Z1775">
        <f>IF(OR(Z1095="",AND(Z1095=Z1094,Z1095=Z1096)),NA(), Z1095)</f>
        <v>0</v>
      </c>
      <c r="AA1775">
        <f>IF(ISNA(AB1775),NA(),AA1095)</f>
        <v>0</v>
      </c>
      <c r="AB1775">
        <f>IF(OR(AB1095="",AND(AB1095=AB1094,AB1095=AB1096)),NA(), AB1095)</f>
        <v>0</v>
      </c>
      <c r="AC1775">
        <f>IF(ISNA(AD1775),NA(),AC1095)</f>
        <v>0</v>
      </c>
      <c r="AD1775">
        <f>IF(OR(AD1095="",AND(AD1095=AD1094,AD1095=AD1096)),NA(), AD1095)</f>
        <v>0</v>
      </c>
      <c r="AE1775">
        <f>IF(ISNA(AF1775),NA(),AE1095)</f>
        <v>0</v>
      </c>
      <c r="AF1775">
        <f>IF(OR(AF1095="",AND(AF1095=AF1094,AF1095=AF1096)),NA(), AF1095)</f>
        <v>0</v>
      </c>
      <c r="AG1775">
        <f>IF(ISNA(AH1775),NA(),AG1095)</f>
        <v>0</v>
      </c>
      <c r="AH1775">
        <f>IF(OR(AH1095="",AND(AH1095=AH1094,AH1095=AH1096)),NA(), AH1095)</f>
        <v>0</v>
      </c>
      <c r="AI1775">
        <f>IF(ISNA(AJ1775),NA(),AI1095)</f>
        <v>0</v>
      </c>
      <c r="AJ1775">
        <f>IF(OR(AJ1095="",AND(AJ1095=AJ1094,AJ1095=AJ1096)),NA(), AJ1095)</f>
        <v>0</v>
      </c>
      <c r="AM1775">
        <f>IF(ISNA(AN1775),NA(),AM1095)</f>
        <v>0</v>
      </c>
      <c r="AN1775">
        <f>IF(OR(AN1095="",AND(AN1095=AN1094,AN1095=AN1096)),NA(), AN1095)</f>
        <v>0</v>
      </c>
      <c r="AO1775">
        <f>IF(ISNA(AP1775),NA(),AO1095)</f>
        <v>0</v>
      </c>
      <c r="AP1775">
        <f>IF(OR(AP1095="",AND(AP1095=AP1094,AP1095=AP1096)),NA(), AP1095)</f>
        <v>0</v>
      </c>
      <c r="AQ1775">
        <f>IF(ISNA(AR1775),NA(),AQ1095)</f>
        <v>0</v>
      </c>
      <c r="AR1775">
        <f>IF(OR(AR1095="",AND(AR1095=AR1094,AR1095=AR1096)),NA(), AR1095)</f>
        <v>0</v>
      </c>
      <c r="AS1775">
        <f>IF(ISNA(AT1775),NA(),AS1095)</f>
        <v>0</v>
      </c>
      <c r="AT1775">
        <f>IF(OR(AT1095="",AND(AT1095=AT1094,AT1095=AT1096)),NA(), AT1095)</f>
        <v>0</v>
      </c>
      <c r="AU1775">
        <f>IF(ISNA(AV1775),NA(),AU1095)</f>
        <v>0</v>
      </c>
      <c r="AV1775">
        <f>IF(OR(AV1095="",AND(AV1095=AV1094,AV1095=AV1096)),NA(), AV1095)</f>
        <v>0</v>
      </c>
      <c r="AW1775">
        <f>IF(ISNA(AX1775),NA(),AW1095)</f>
        <v>0</v>
      </c>
      <c r="AX1775">
        <f>IF(OR(AX1095="",AND(AX1095=AX1094,AX1095=AX1096)),NA(), AX1095)</f>
        <v>0</v>
      </c>
      <c r="AY1775">
        <f>IF(ISNA(AZ1775),NA(),AY1095)</f>
        <v>0</v>
      </c>
      <c r="AZ1775">
        <f>IF(OR(AZ1095="",AND(AZ1095=AZ1094,AZ1095=AZ1096)),NA(), AZ1095)</f>
        <v>0</v>
      </c>
      <c r="BA1775">
        <f>IF(ISNA(BB1775),NA(),BA1095)</f>
        <v>0</v>
      </c>
      <c r="BB1775">
        <f>IF(OR(BB1095="",AND(BB1095=BB1094,BB1095=BB1096)),NA(), BB1095)</f>
        <v>0</v>
      </c>
      <c r="BC1775">
        <f>IF(ISNA(BD1775),NA(),BC1095)</f>
        <v>0</v>
      </c>
      <c r="BD1775">
        <f>IF(OR(BD1095="",AND(BD1095=BD1094,BD1095=BD1096)),NA(), BD1095)</f>
        <v>0</v>
      </c>
      <c r="BE1775">
        <f>IF(ISNA(BF1775),NA(),BE1095)</f>
        <v>0</v>
      </c>
      <c r="BF1775">
        <f>IF(OR(BF1095="",AND(BF1095=BF1094,BF1095=BF1096)),NA(), BF1095)</f>
        <v>0</v>
      </c>
      <c r="BG1775">
        <f>IF(ISNA(BH1775),NA(),BG1095)</f>
        <v>0</v>
      </c>
      <c r="BH1775">
        <f>IF(OR(BH1095="",AND(BH1095=BH1094,BH1095=BH1096)),NA(), BH1095)</f>
        <v>0</v>
      </c>
      <c r="BI1775">
        <f>IF(ISNA(BJ1775),NA(),BI1095)</f>
        <v>0</v>
      </c>
      <c r="BJ1775">
        <f>IF(OR(BJ1095="",AND(BJ1095=BJ1094,BJ1095=BJ1096)),NA(), BJ1095)</f>
        <v>0</v>
      </c>
      <c r="BK1775">
        <f>IF(ISNA(BL1775),NA(),BK1095)</f>
        <v>0</v>
      </c>
      <c r="BL1775">
        <f>IF(OR(BL1095="",AND(BL1095=BL1094,BL1095=BL1096)),NA(), BL1095)</f>
        <v>0</v>
      </c>
      <c r="BM1775">
        <f>IF(ISNA(BN1775),NA(),BM1095)</f>
        <v>0</v>
      </c>
      <c r="BN1775">
        <f>IF(OR(BN1095="",AND(BN1095=BN1094,BN1095=BN1096)),NA(), BN1095)</f>
        <v>0</v>
      </c>
      <c r="BO1775">
        <f>IF(ISNA(BP1775),NA(),BO1095)</f>
        <v>0</v>
      </c>
      <c r="BP1775">
        <f>IF(OR(BP1095="",AND(BP1095=BP1094,BP1095=BP1096)),NA(), BP1095)</f>
        <v>0</v>
      </c>
      <c r="BQ1775">
        <f>IF(ISNA(BR1775),NA(),BQ1095)</f>
        <v>0</v>
      </c>
      <c r="BR1775">
        <f>IF(OR(BR1095="",AND(BR1095=BR1094,BR1095=BR1096)),NA(), BR1095)</f>
        <v>0</v>
      </c>
    </row>
    <row r="1776" spans="5:70">
      <c r="E1776">
        <f>IF(ISNA(F1776),NA(),E1096)</f>
        <v>0</v>
      </c>
      <c r="F1776">
        <f>IF(OR(F1096="",AND(F1096=F1095,F1096=F1097)),NA(), F1096)</f>
        <v>0</v>
      </c>
      <c r="G1776">
        <f>IF(ISNA(H1776),NA(),G1096)</f>
        <v>0</v>
      </c>
      <c r="H1776">
        <f>IF(OR(H1096="",AND(H1096=H1095,H1096=H1097)),NA(), H1096)</f>
        <v>0</v>
      </c>
      <c r="I1776">
        <f>IF(ISNA(J1776),NA(),I1096)</f>
        <v>0</v>
      </c>
      <c r="J1776">
        <f>IF(OR(J1096="",AND(J1096=J1095,J1096=J1097)),NA(), J1096)</f>
        <v>0</v>
      </c>
      <c r="K1776">
        <f>IF(ISNA(L1776),NA(),K1096)</f>
        <v>0</v>
      </c>
      <c r="L1776">
        <f>IF(OR(L1096="",AND(L1096=L1095,L1096=L1097)),NA(), L1096)</f>
        <v>0</v>
      </c>
      <c r="M1776">
        <f>IF(ISNA(N1776),NA(),M1096)</f>
        <v>0</v>
      </c>
      <c r="N1776">
        <f>IF(OR(N1096="",AND(N1096=N1095,N1096=N1097)),NA(), N1096)</f>
        <v>0</v>
      </c>
      <c r="O1776">
        <f>IF(ISNA(P1776),NA(),O1096)</f>
        <v>0</v>
      </c>
      <c r="P1776">
        <f>IF(OR(P1096="",AND(P1096=P1095,P1096=P1097)),NA(), P1096)</f>
        <v>0</v>
      </c>
      <c r="Q1776">
        <f>IF(ISNA(R1776),NA(),Q1096)</f>
        <v>0</v>
      </c>
      <c r="R1776">
        <f>IF(OR(R1096="",AND(R1096=R1095,R1096=R1097)),NA(), R1096)</f>
        <v>0</v>
      </c>
      <c r="S1776">
        <f>IF(ISNA(T1776),NA(),S1096)</f>
        <v>0</v>
      </c>
      <c r="T1776">
        <f>IF(OR(T1096="",AND(T1096=T1095,T1096=T1097)),NA(), T1096)</f>
        <v>0</v>
      </c>
      <c r="U1776">
        <f>IF(ISNA(V1776),NA(),U1096)</f>
        <v>0</v>
      </c>
      <c r="V1776">
        <f>IF(OR(V1096="",AND(V1096=V1095,V1096=V1097)),NA(), V1096)</f>
        <v>0</v>
      </c>
      <c r="W1776">
        <f>IF(ISNA(X1776),NA(),W1096)</f>
        <v>0</v>
      </c>
      <c r="X1776">
        <f>IF(OR(X1096="",AND(X1096=X1095,X1096=X1097)),NA(), X1096)</f>
        <v>0</v>
      </c>
      <c r="Y1776">
        <f>IF(ISNA(Z1776),NA(),Y1096)</f>
        <v>0</v>
      </c>
      <c r="Z1776">
        <f>IF(OR(Z1096="",AND(Z1096=Z1095,Z1096=Z1097)),NA(), Z1096)</f>
        <v>0</v>
      </c>
      <c r="AA1776">
        <f>IF(ISNA(AB1776),NA(),AA1096)</f>
        <v>0</v>
      </c>
      <c r="AB1776">
        <f>IF(OR(AB1096="",AND(AB1096=AB1095,AB1096=AB1097)),NA(), AB1096)</f>
        <v>0</v>
      </c>
      <c r="AC1776">
        <f>IF(ISNA(AD1776),NA(),AC1096)</f>
        <v>0</v>
      </c>
      <c r="AD1776">
        <f>IF(OR(AD1096="",AND(AD1096=AD1095,AD1096=AD1097)),NA(), AD1096)</f>
        <v>0</v>
      </c>
      <c r="AE1776">
        <f>IF(ISNA(AF1776),NA(),AE1096)</f>
        <v>0</v>
      </c>
      <c r="AF1776">
        <f>IF(OR(AF1096="",AND(AF1096=AF1095,AF1096=AF1097)),NA(), AF1096)</f>
        <v>0</v>
      </c>
      <c r="AG1776">
        <f>IF(ISNA(AH1776),NA(),AG1096)</f>
        <v>0</v>
      </c>
      <c r="AH1776">
        <f>IF(OR(AH1096="",AND(AH1096=AH1095,AH1096=AH1097)),NA(), AH1096)</f>
        <v>0</v>
      </c>
      <c r="AI1776">
        <f>IF(ISNA(AJ1776),NA(),AI1096)</f>
        <v>0</v>
      </c>
      <c r="AJ1776">
        <f>IF(OR(AJ1096="",AND(AJ1096=AJ1095,AJ1096=AJ1097)),NA(), AJ1096)</f>
        <v>0</v>
      </c>
      <c r="AM1776">
        <f>IF(ISNA(AN1776),NA(),AM1096)</f>
        <v>0</v>
      </c>
      <c r="AN1776">
        <f>IF(OR(AN1096="",AND(AN1096=AN1095,AN1096=AN1097)),NA(), AN1096)</f>
        <v>0</v>
      </c>
      <c r="AO1776">
        <f>IF(ISNA(AP1776),NA(),AO1096)</f>
        <v>0</v>
      </c>
      <c r="AP1776">
        <f>IF(OR(AP1096="",AND(AP1096=AP1095,AP1096=AP1097)),NA(), AP1096)</f>
        <v>0</v>
      </c>
      <c r="AQ1776">
        <f>IF(ISNA(AR1776),NA(),AQ1096)</f>
        <v>0</v>
      </c>
      <c r="AR1776">
        <f>IF(OR(AR1096="",AND(AR1096=AR1095,AR1096=AR1097)),NA(), AR1096)</f>
        <v>0</v>
      </c>
      <c r="AS1776">
        <f>IF(ISNA(AT1776),NA(),AS1096)</f>
        <v>0</v>
      </c>
      <c r="AT1776">
        <f>IF(OR(AT1096="",AND(AT1096=AT1095,AT1096=AT1097)),NA(), AT1096)</f>
        <v>0</v>
      </c>
      <c r="AU1776">
        <f>IF(ISNA(AV1776),NA(),AU1096)</f>
        <v>0</v>
      </c>
      <c r="AV1776">
        <f>IF(OR(AV1096="",AND(AV1096=AV1095,AV1096=AV1097)),NA(), AV1096)</f>
        <v>0</v>
      </c>
      <c r="AW1776">
        <f>IF(ISNA(AX1776),NA(),AW1096)</f>
        <v>0</v>
      </c>
      <c r="AX1776">
        <f>IF(OR(AX1096="",AND(AX1096=AX1095,AX1096=AX1097)),NA(), AX1096)</f>
        <v>0</v>
      </c>
      <c r="AY1776">
        <f>IF(ISNA(AZ1776),NA(),AY1096)</f>
        <v>0</v>
      </c>
      <c r="AZ1776">
        <f>IF(OR(AZ1096="",AND(AZ1096=AZ1095,AZ1096=AZ1097)),NA(), AZ1096)</f>
        <v>0</v>
      </c>
      <c r="BA1776">
        <f>IF(ISNA(BB1776),NA(),BA1096)</f>
        <v>0</v>
      </c>
      <c r="BB1776">
        <f>IF(OR(BB1096="",AND(BB1096=BB1095,BB1096=BB1097)),NA(), BB1096)</f>
        <v>0</v>
      </c>
      <c r="BC1776">
        <f>IF(ISNA(BD1776),NA(),BC1096)</f>
        <v>0</v>
      </c>
      <c r="BD1776">
        <f>IF(OR(BD1096="",AND(BD1096=BD1095,BD1096=BD1097)),NA(), BD1096)</f>
        <v>0</v>
      </c>
      <c r="BE1776">
        <f>IF(ISNA(BF1776),NA(),BE1096)</f>
        <v>0</v>
      </c>
      <c r="BF1776">
        <f>IF(OR(BF1096="",AND(BF1096=BF1095,BF1096=BF1097)),NA(), BF1096)</f>
        <v>0</v>
      </c>
      <c r="BG1776">
        <f>IF(ISNA(BH1776),NA(),BG1096)</f>
        <v>0</v>
      </c>
      <c r="BH1776">
        <f>IF(OR(BH1096="",AND(BH1096=BH1095,BH1096=BH1097)),NA(), BH1096)</f>
        <v>0</v>
      </c>
      <c r="BI1776">
        <f>IF(ISNA(BJ1776),NA(),BI1096)</f>
        <v>0</v>
      </c>
      <c r="BJ1776">
        <f>IF(OR(BJ1096="",AND(BJ1096=BJ1095,BJ1096=BJ1097)),NA(), BJ1096)</f>
        <v>0</v>
      </c>
      <c r="BK1776">
        <f>IF(ISNA(BL1776),NA(),BK1096)</f>
        <v>0</v>
      </c>
      <c r="BL1776">
        <f>IF(OR(BL1096="",AND(BL1096=BL1095,BL1096=BL1097)),NA(), BL1096)</f>
        <v>0</v>
      </c>
      <c r="BM1776">
        <f>IF(ISNA(BN1776),NA(),BM1096)</f>
        <v>0</v>
      </c>
      <c r="BN1776">
        <f>IF(OR(BN1096="",AND(BN1096=BN1095,BN1096=BN1097)),NA(), BN1096)</f>
        <v>0</v>
      </c>
      <c r="BO1776">
        <f>IF(ISNA(BP1776),NA(),BO1096)</f>
        <v>0</v>
      </c>
      <c r="BP1776">
        <f>IF(OR(BP1096="",AND(BP1096=BP1095,BP1096=BP1097)),NA(), BP1096)</f>
        <v>0</v>
      </c>
      <c r="BQ1776">
        <f>IF(ISNA(BR1776),NA(),BQ1096)</f>
        <v>0</v>
      </c>
      <c r="BR1776">
        <f>IF(OR(BR1096="",AND(BR1096=BR1095,BR1096=BR1097)),NA(), BR1096)</f>
        <v>0</v>
      </c>
    </row>
    <row r="1777" spans="5:70">
      <c r="E1777">
        <f>IF(ISNA(F1777),NA(),E1097)</f>
        <v>0</v>
      </c>
      <c r="F1777">
        <f>IF(OR(F1097="",AND(F1097=F1096,F1097=F1098)),NA(), F1097)</f>
        <v>0</v>
      </c>
      <c r="G1777">
        <f>IF(ISNA(H1777),NA(),G1097)</f>
        <v>0</v>
      </c>
      <c r="H1777">
        <f>IF(OR(H1097="",AND(H1097=H1096,H1097=H1098)),NA(), H1097)</f>
        <v>0</v>
      </c>
      <c r="I1777">
        <f>IF(ISNA(J1777),NA(),I1097)</f>
        <v>0</v>
      </c>
      <c r="J1777">
        <f>IF(OR(J1097="",AND(J1097=J1096,J1097=J1098)),NA(), J1097)</f>
        <v>0</v>
      </c>
      <c r="K1777">
        <f>IF(ISNA(L1777),NA(),K1097)</f>
        <v>0</v>
      </c>
      <c r="L1777">
        <f>IF(OR(L1097="",AND(L1097=L1096,L1097=L1098)),NA(), L1097)</f>
        <v>0</v>
      </c>
      <c r="M1777">
        <f>IF(ISNA(N1777),NA(),M1097)</f>
        <v>0</v>
      </c>
      <c r="N1777">
        <f>IF(OR(N1097="",AND(N1097=N1096,N1097=N1098)),NA(), N1097)</f>
        <v>0</v>
      </c>
      <c r="O1777">
        <f>IF(ISNA(P1777),NA(),O1097)</f>
        <v>0</v>
      </c>
      <c r="P1777">
        <f>IF(OR(P1097="",AND(P1097=P1096,P1097=P1098)),NA(), P1097)</f>
        <v>0</v>
      </c>
      <c r="Q1777">
        <f>IF(ISNA(R1777),NA(),Q1097)</f>
        <v>0</v>
      </c>
      <c r="R1777">
        <f>IF(OR(R1097="",AND(R1097=R1096,R1097=R1098)),NA(), R1097)</f>
        <v>0</v>
      </c>
      <c r="S1777">
        <f>IF(ISNA(T1777),NA(),S1097)</f>
        <v>0</v>
      </c>
      <c r="T1777">
        <f>IF(OR(T1097="",AND(T1097=T1096,T1097=T1098)),NA(), T1097)</f>
        <v>0</v>
      </c>
      <c r="U1777">
        <f>IF(ISNA(V1777),NA(),U1097)</f>
        <v>0</v>
      </c>
      <c r="V1777">
        <f>IF(OR(V1097="",AND(V1097=V1096,V1097=V1098)),NA(), V1097)</f>
        <v>0</v>
      </c>
      <c r="W1777">
        <f>IF(ISNA(X1777),NA(),W1097)</f>
        <v>0</v>
      </c>
      <c r="X1777">
        <f>IF(OR(X1097="",AND(X1097=X1096,X1097=X1098)),NA(), X1097)</f>
        <v>0</v>
      </c>
      <c r="Y1777">
        <f>IF(ISNA(Z1777),NA(),Y1097)</f>
        <v>0</v>
      </c>
      <c r="Z1777">
        <f>IF(OR(Z1097="",AND(Z1097=Z1096,Z1097=Z1098)),NA(), Z1097)</f>
        <v>0</v>
      </c>
      <c r="AA1777">
        <f>IF(ISNA(AB1777),NA(),AA1097)</f>
        <v>0</v>
      </c>
      <c r="AB1777">
        <f>IF(OR(AB1097="",AND(AB1097=AB1096,AB1097=AB1098)),NA(), AB1097)</f>
        <v>0</v>
      </c>
      <c r="AC1777">
        <f>IF(ISNA(AD1777),NA(),AC1097)</f>
        <v>0</v>
      </c>
      <c r="AD1777">
        <f>IF(OR(AD1097="",AND(AD1097=AD1096,AD1097=AD1098)),NA(), AD1097)</f>
        <v>0</v>
      </c>
      <c r="AE1777">
        <f>IF(ISNA(AF1777),NA(),AE1097)</f>
        <v>0</v>
      </c>
      <c r="AF1777">
        <f>IF(OR(AF1097="",AND(AF1097=AF1096,AF1097=AF1098)),NA(), AF1097)</f>
        <v>0</v>
      </c>
      <c r="AG1777">
        <f>IF(ISNA(AH1777),NA(),AG1097)</f>
        <v>0</v>
      </c>
      <c r="AH1777">
        <f>IF(OR(AH1097="",AND(AH1097=AH1096,AH1097=AH1098)),NA(), AH1097)</f>
        <v>0</v>
      </c>
      <c r="AI1777">
        <f>IF(ISNA(AJ1777),NA(),AI1097)</f>
        <v>0</v>
      </c>
      <c r="AJ1777">
        <f>IF(OR(AJ1097="",AND(AJ1097=AJ1096,AJ1097=AJ1098)),NA(), AJ1097)</f>
        <v>0</v>
      </c>
      <c r="AM1777">
        <f>IF(ISNA(AN1777),NA(),AM1097)</f>
        <v>0</v>
      </c>
      <c r="AN1777">
        <f>IF(OR(AN1097="",AND(AN1097=AN1096,AN1097=AN1098)),NA(), AN1097)</f>
        <v>0</v>
      </c>
      <c r="AO1777">
        <f>IF(ISNA(AP1777),NA(),AO1097)</f>
        <v>0</v>
      </c>
      <c r="AP1777">
        <f>IF(OR(AP1097="",AND(AP1097=AP1096,AP1097=AP1098)),NA(), AP1097)</f>
        <v>0</v>
      </c>
      <c r="AQ1777">
        <f>IF(ISNA(AR1777),NA(),AQ1097)</f>
        <v>0</v>
      </c>
      <c r="AR1777">
        <f>IF(OR(AR1097="",AND(AR1097=AR1096,AR1097=AR1098)),NA(), AR1097)</f>
        <v>0</v>
      </c>
      <c r="AS1777">
        <f>IF(ISNA(AT1777),NA(),AS1097)</f>
        <v>0</v>
      </c>
      <c r="AT1777">
        <f>IF(OR(AT1097="",AND(AT1097=AT1096,AT1097=AT1098)),NA(), AT1097)</f>
        <v>0</v>
      </c>
      <c r="AU1777">
        <f>IF(ISNA(AV1777),NA(),AU1097)</f>
        <v>0</v>
      </c>
      <c r="AV1777">
        <f>IF(OR(AV1097="",AND(AV1097=AV1096,AV1097=AV1098)),NA(), AV1097)</f>
        <v>0</v>
      </c>
      <c r="AW1777">
        <f>IF(ISNA(AX1777),NA(),AW1097)</f>
        <v>0</v>
      </c>
      <c r="AX1777">
        <f>IF(OR(AX1097="",AND(AX1097=AX1096,AX1097=AX1098)),NA(), AX1097)</f>
        <v>0</v>
      </c>
      <c r="AY1777">
        <f>IF(ISNA(AZ1777),NA(),AY1097)</f>
        <v>0</v>
      </c>
      <c r="AZ1777">
        <f>IF(OR(AZ1097="",AND(AZ1097=AZ1096,AZ1097=AZ1098)),NA(), AZ1097)</f>
        <v>0</v>
      </c>
      <c r="BA1777">
        <f>IF(ISNA(BB1777),NA(),BA1097)</f>
        <v>0</v>
      </c>
      <c r="BB1777">
        <f>IF(OR(BB1097="",AND(BB1097=BB1096,BB1097=BB1098)),NA(), BB1097)</f>
        <v>0</v>
      </c>
      <c r="BC1777">
        <f>IF(ISNA(BD1777),NA(),BC1097)</f>
        <v>0</v>
      </c>
      <c r="BD1777">
        <f>IF(OR(BD1097="",AND(BD1097=BD1096,BD1097=BD1098)),NA(), BD1097)</f>
        <v>0</v>
      </c>
      <c r="BE1777">
        <f>IF(ISNA(BF1777),NA(),BE1097)</f>
        <v>0</v>
      </c>
      <c r="BF1777">
        <f>IF(OR(BF1097="",AND(BF1097=BF1096,BF1097=BF1098)),NA(), BF1097)</f>
        <v>0</v>
      </c>
      <c r="BG1777">
        <f>IF(ISNA(BH1777),NA(),BG1097)</f>
        <v>0</v>
      </c>
      <c r="BH1777">
        <f>IF(OR(BH1097="",AND(BH1097=BH1096,BH1097=BH1098)),NA(), BH1097)</f>
        <v>0</v>
      </c>
      <c r="BI1777">
        <f>IF(ISNA(BJ1777),NA(),BI1097)</f>
        <v>0</v>
      </c>
      <c r="BJ1777">
        <f>IF(OR(BJ1097="",AND(BJ1097=BJ1096,BJ1097=BJ1098)),NA(), BJ1097)</f>
        <v>0</v>
      </c>
      <c r="BK1777">
        <f>IF(ISNA(BL1777),NA(),BK1097)</f>
        <v>0</v>
      </c>
      <c r="BL1777">
        <f>IF(OR(BL1097="",AND(BL1097=BL1096,BL1097=BL1098)),NA(), BL1097)</f>
        <v>0</v>
      </c>
      <c r="BM1777">
        <f>IF(ISNA(BN1777),NA(),BM1097)</f>
        <v>0</v>
      </c>
      <c r="BN1777">
        <f>IF(OR(BN1097="",AND(BN1097=BN1096,BN1097=BN1098)),NA(), BN1097)</f>
        <v>0</v>
      </c>
      <c r="BO1777">
        <f>IF(ISNA(BP1777),NA(),BO1097)</f>
        <v>0</v>
      </c>
      <c r="BP1777">
        <f>IF(OR(BP1097="",AND(BP1097=BP1096,BP1097=BP1098)),NA(), BP1097)</f>
        <v>0</v>
      </c>
      <c r="BQ1777">
        <f>IF(ISNA(BR1777),NA(),BQ1097)</f>
        <v>0</v>
      </c>
      <c r="BR1777">
        <f>IF(OR(BR1097="",AND(BR1097=BR1096,BR1097=BR1098)),NA(), BR1097)</f>
        <v>0</v>
      </c>
    </row>
    <row r="1778" spans="5:70">
      <c r="E1778">
        <f>IF(ISNA(F1778),NA(),E1098)</f>
        <v>0</v>
      </c>
      <c r="F1778">
        <f>IF(OR(F1098="",AND(F1098=F1097,F1098=F1099)),NA(), F1098)</f>
        <v>0</v>
      </c>
      <c r="G1778">
        <f>IF(ISNA(H1778),NA(),G1098)</f>
        <v>0</v>
      </c>
      <c r="H1778">
        <f>IF(OR(H1098="",AND(H1098=H1097,H1098=H1099)),NA(), H1098)</f>
        <v>0</v>
      </c>
      <c r="I1778">
        <f>IF(ISNA(J1778),NA(),I1098)</f>
        <v>0</v>
      </c>
      <c r="J1778">
        <f>IF(OR(J1098="",AND(J1098=J1097,J1098=J1099)),NA(), J1098)</f>
        <v>0</v>
      </c>
      <c r="K1778">
        <f>IF(ISNA(L1778),NA(),K1098)</f>
        <v>0</v>
      </c>
      <c r="L1778">
        <f>IF(OR(L1098="",AND(L1098=L1097,L1098=L1099)),NA(), L1098)</f>
        <v>0</v>
      </c>
      <c r="M1778">
        <f>IF(ISNA(N1778),NA(),M1098)</f>
        <v>0</v>
      </c>
      <c r="N1778">
        <f>IF(OR(N1098="",AND(N1098=N1097,N1098=N1099)),NA(), N1098)</f>
        <v>0</v>
      </c>
      <c r="O1778">
        <f>IF(ISNA(P1778),NA(),O1098)</f>
        <v>0</v>
      </c>
      <c r="P1778">
        <f>IF(OR(P1098="",AND(P1098=P1097,P1098=P1099)),NA(), P1098)</f>
        <v>0</v>
      </c>
      <c r="Q1778">
        <f>IF(ISNA(R1778),NA(),Q1098)</f>
        <v>0</v>
      </c>
      <c r="R1778">
        <f>IF(OR(R1098="",AND(R1098=R1097,R1098=R1099)),NA(), R1098)</f>
        <v>0</v>
      </c>
      <c r="S1778">
        <f>IF(ISNA(T1778),NA(),S1098)</f>
        <v>0</v>
      </c>
      <c r="T1778">
        <f>IF(OR(T1098="",AND(T1098=T1097,T1098=T1099)),NA(), T1098)</f>
        <v>0</v>
      </c>
      <c r="U1778">
        <f>IF(ISNA(V1778),NA(),U1098)</f>
        <v>0</v>
      </c>
      <c r="V1778">
        <f>IF(OR(V1098="",AND(V1098=V1097,V1098=V1099)),NA(), V1098)</f>
        <v>0</v>
      </c>
      <c r="W1778">
        <f>IF(ISNA(X1778),NA(),W1098)</f>
        <v>0</v>
      </c>
      <c r="X1778">
        <f>IF(OR(X1098="",AND(X1098=X1097,X1098=X1099)),NA(), X1098)</f>
        <v>0</v>
      </c>
      <c r="Y1778">
        <f>IF(ISNA(Z1778),NA(),Y1098)</f>
        <v>0</v>
      </c>
      <c r="Z1778">
        <f>IF(OR(Z1098="",AND(Z1098=Z1097,Z1098=Z1099)),NA(), Z1098)</f>
        <v>0</v>
      </c>
      <c r="AA1778">
        <f>IF(ISNA(AB1778),NA(),AA1098)</f>
        <v>0</v>
      </c>
      <c r="AB1778">
        <f>IF(OR(AB1098="",AND(AB1098=AB1097,AB1098=AB1099)),NA(), AB1098)</f>
        <v>0</v>
      </c>
      <c r="AC1778">
        <f>IF(ISNA(AD1778),NA(),AC1098)</f>
        <v>0</v>
      </c>
      <c r="AD1778">
        <f>IF(OR(AD1098="",AND(AD1098=AD1097,AD1098=AD1099)),NA(), AD1098)</f>
        <v>0</v>
      </c>
      <c r="AE1778">
        <f>IF(ISNA(AF1778),NA(),AE1098)</f>
        <v>0</v>
      </c>
      <c r="AF1778">
        <f>IF(OR(AF1098="",AND(AF1098=AF1097,AF1098=AF1099)),NA(), AF1098)</f>
        <v>0</v>
      </c>
      <c r="AG1778">
        <f>IF(ISNA(AH1778),NA(),AG1098)</f>
        <v>0</v>
      </c>
      <c r="AH1778">
        <f>IF(OR(AH1098="",AND(AH1098=AH1097,AH1098=AH1099)),NA(), AH1098)</f>
        <v>0</v>
      </c>
      <c r="AI1778">
        <f>IF(ISNA(AJ1778),NA(),AI1098)</f>
        <v>0</v>
      </c>
      <c r="AJ1778">
        <f>IF(OR(AJ1098="",AND(AJ1098=AJ1097,AJ1098=AJ1099)),NA(), AJ1098)</f>
        <v>0</v>
      </c>
      <c r="AM1778">
        <f>IF(ISNA(AN1778),NA(),AM1098)</f>
        <v>0</v>
      </c>
      <c r="AN1778">
        <f>IF(OR(AN1098="",AND(AN1098=AN1097,AN1098=AN1099)),NA(), AN1098)</f>
        <v>0</v>
      </c>
      <c r="AO1778">
        <f>IF(ISNA(AP1778),NA(),AO1098)</f>
        <v>0</v>
      </c>
      <c r="AP1778">
        <f>IF(OR(AP1098="",AND(AP1098=AP1097,AP1098=AP1099)),NA(), AP1098)</f>
        <v>0</v>
      </c>
      <c r="AQ1778">
        <f>IF(ISNA(AR1778),NA(),AQ1098)</f>
        <v>0</v>
      </c>
      <c r="AR1778">
        <f>IF(OR(AR1098="",AND(AR1098=AR1097,AR1098=AR1099)),NA(), AR1098)</f>
        <v>0</v>
      </c>
      <c r="AS1778">
        <f>IF(ISNA(AT1778),NA(),AS1098)</f>
        <v>0</v>
      </c>
      <c r="AT1778">
        <f>IF(OR(AT1098="",AND(AT1098=AT1097,AT1098=AT1099)),NA(), AT1098)</f>
        <v>0</v>
      </c>
      <c r="AU1778">
        <f>IF(ISNA(AV1778),NA(),AU1098)</f>
        <v>0</v>
      </c>
      <c r="AV1778">
        <f>IF(OR(AV1098="",AND(AV1098=AV1097,AV1098=AV1099)),NA(), AV1098)</f>
        <v>0</v>
      </c>
      <c r="AW1778">
        <f>IF(ISNA(AX1778),NA(),AW1098)</f>
        <v>0</v>
      </c>
      <c r="AX1778">
        <f>IF(OR(AX1098="",AND(AX1098=AX1097,AX1098=AX1099)),NA(), AX1098)</f>
        <v>0</v>
      </c>
      <c r="AY1778">
        <f>IF(ISNA(AZ1778),NA(),AY1098)</f>
        <v>0</v>
      </c>
      <c r="AZ1778">
        <f>IF(OR(AZ1098="",AND(AZ1098=AZ1097,AZ1098=AZ1099)),NA(), AZ1098)</f>
        <v>0</v>
      </c>
      <c r="BA1778">
        <f>IF(ISNA(BB1778),NA(),BA1098)</f>
        <v>0</v>
      </c>
      <c r="BB1778">
        <f>IF(OR(BB1098="",AND(BB1098=BB1097,BB1098=BB1099)),NA(), BB1098)</f>
        <v>0</v>
      </c>
      <c r="BC1778">
        <f>IF(ISNA(BD1778),NA(),BC1098)</f>
        <v>0</v>
      </c>
      <c r="BD1778">
        <f>IF(OR(BD1098="",AND(BD1098=BD1097,BD1098=BD1099)),NA(), BD1098)</f>
        <v>0</v>
      </c>
      <c r="BE1778">
        <f>IF(ISNA(BF1778),NA(),BE1098)</f>
        <v>0</v>
      </c>
      <c r="BF1778">
        <f>IF(OR(BF1098="",AND(BF1098=BF1097,BF1098=BF1099)),NA(), BF1098)</f>
        <v>0</v>
      </c>
      <c r="BG1778">
        <f>IF(ISNA(BH1778),NA(),BG1098)</f>
        <v>0</v>
      </c>
      <c r="BH1778">
        <f>IF(OR(BH1098="",AND(BH1098=BH1097,BH1098=BH1099)),NA(), BH1098)</f>
        <v>0</v>
      </c>
      <c r="BI1778">
        <f>IF(ISNA(BJ1778),NA(),BI1098)</f>
        <v>0</v>
      </c>
      <c r="BJ1778">
        <f>IF(OR(BJ1098="",AND(BJ1098=BJ1097,BJ1098=BJ1099)),NA(), BJ1098)</f>
        <v>0</v>
      </c>
      <c r="BK1778">
        <f>IF(ISNA(BL1778),NA(),BK1098)</f>
        <v>0</v>
      </c>
      <c r="BL1778">
        <f>IF(OR(BL1098="",AND(BL1098=BL1097,BL1098=BL1099)),NA(), BL1098)</f>
        <v>0</v>
      </c>
      <c r="BM1778">
        <f>IF(ISNA(BN1778),NA(),BM1098)</f>
        <v>0</v>
      </c>
      <c r="BN1778">
        <f>IF(OR(BN1098="",AND(BN1098=BN1097,BN1098=BN1099)),NA(), BN1098)</f>
        <v>0</v>
      </c>
      <c r="BO1778">
        <f>IF(ISNA(BP1778),NA(),BO1098)</f>
        <v>0</v>
      </c>
      <c r="BP1778">
        <f>IF(OR(BP1098="",AND(BP1098=BP1097,BP1098=BP1099)),NA(), BP1098)</f>
        <v>0</v>
      </c>
      <c r="BQ1778">
        <f>IF(ISNA(BR1778),NA(),BQ1098)</f>
        <v>0</v>
      </c>
      <c r="BR1778">
        <f>IF(OR(BR1098="",AND(BR1098=BR1097,BR1098=BR1099)),NA(), BR1098)</f>
        <v>0</v>
      </c>
    </row>
    <row r="1779" spans="5:70">
      <c r="E1779">
        <f>IF(ISNA(F1779),NA(),E1099)</f>
        <v>0</v>
      </c>
      <c r="F1779">
        <f>IF(OR(F1099="",AND(F1099=F1098,F1099=F1100)),NA(), F1099)</f>
        <v>0</v>
      </c>
      <c r="G1779">
        <f>IF(ISNA(H1779),NA(),G1099)</f>
        <v>0</v>
      </c>
      <c r="H1779">
        <f>IF(OR(H1099="",AND(H1099=H1098,H1099=H1100)),NA(), H1099)</f>
        <v>0</v>
      </c>
      <c r="I1779">
        <f>IF(ISNA(J1779),NA(),I1099)</f>
        <v>0</v>
      </c>
      <c r="J1779">
        <f>IF(OR(J1099="",AND(J1099=J1098,J1099=J1100)),NA(), J1099)</f>
        <v>0</v>
      </c>
      <c r="K1779">
        <f>IF(ISNA(L1779),NA(),K1099)</f>
        <v>0</v>
      </c>
      <c r="L1779">
        <f>IF(OR(L1099="",AND(L1099=L1098,L1099=L1100)),NA(), L1099)</f>
        <v>0</v>
      </c>
      <c r="M1779">
        <f>IF(ISNA(N1779),NA(),M1099)</f>
        <v>0</v>
      </c>
      <c r="N1779">
        <f>IF(OR(N1099="",AND(N1099=N1098,N1099=N1100)),NA(), N1099)</f>
        <v>0</v>
      </c>
      <c r="O1779">
        <f>IF(ISNA(P1779),NA(),O1099)</f>
        <v>0</v>
      </c>
      <c r="P1779">
        <f>IF(OR(P1099="",AND(P1099=P1098,P1099=P1100)),NA(), P1099)</f>
        <v>0</v>
      </c>
      <c r="Q1779">
        <f>IF(ISNA(R1779),NA(),Q1099)</f>
        <v>0</v>
      </c>
      <c r="R1779">
        <f>IF(OR(R1099="",AND(R1099=R1098,R1099=R1100)),NA(), R1099)</f>
        <v>0</v>
      </c>
      <c r="S1779">
        <f>IF(ISNA(T1779),NA(),S1099)</f>
        <v>0</v>
      </c>
      <c r="T1779">
        <f>IF(OR(T1099="",AND(T1099=T1098,T1099=T1100)),NA(), T1099)</f>
        <v>0</v>
      </c>
      <c r="U1779">
        <f>IF(ISNA(V1779),NA(),U1099)</f>
        <v>0</v>
      </c>
      <c r="V1779">
        <f>IF(OR(V1099="",AND(V1099=V1098,V1099=V1100)),NA(), V1099)</f>
        <v>0</v>
      </c>
      <c r="W1779">
        <f>IF(ISNA(X1779),NA(),W1099)</f>
        <v>0</v>
      </c>
      <c r="X1779">
        <f>IF(OR(X1099="",AND(X1099=X1098,X1099=X1100)),NA(), X1099)</f>
        <v>0</v>
      </c>
      <c r="Y1779">
        <f>IF(ISNA(Z1779),NA(),Y1099)</f>
        <v>0</v>
      </c>
      <c r="Z1779">
        <f>IF(OR(Z1099="",AND(Z1099=Z1098,Z1099=Z1100)),NA(), Z1099)</f>
        <v>0</v>
      </c>
      <c r="AA1779">
        <f>IF(ISNA(AB1779),NA(),AA1099)</f>
        <v>0</v>
      </c>
      <c r="AB1779">
        <f>IF(OR(AB1099="",AND(AB1099=AB1098,AB1099=AB1100)),NA(), AB1099)</f>
        <v>0</v>
      </c>
      <c r="AC1779">
        <f>IF(ISNA(AD1779),NA(),AC1099)</f>
        <v>0</v>
      </c>
      <c r="AD1779">
        <f>IF(OR(AD1099="",AND(AD1099=AD1098,AD1099=AD1100)),NA(), AD1099)</f>
        <v>0</v>
      </c>
      <c r="AE1779">
        <f>IF(ISNA(AF1779),NA(),AE1099)</f>
        <v>0</v>
      </c>
      <c r="AF1779">
        <f>IF(OR(AF1099="",AND(AF1099=AF1098,AF1099=AF1100)),NA(), AF1099)</f>
        <v>0</v>
      </c>
      <c r="AG1779">
        <f>IF(ISNA(AH1779),NA(),AG1099)</f>
        <v>0</v>
      </c>
      <c r="AH1779">
        <f>IF(OR(AH1099="",AND(AH1099=AH1098,AH1099=AH1100)),NA(), AH1099)</f>
        <v>0</v>
      </c>
      <c r="AI1779">
        <f>IF(ISNA(AJ1779),NA(),AI1099)</f>
        <v>0</v>
      </c>
      <c r="AJ1779">
        <f>IF(OR(AJ1099="",AND(AJ1099=AJ1098,AJ1099=AJ1100)),NA(), AJ1099)</f>
        <v>0</v>
      </c>
      <c r="AM1779">
        <f>IF(ISNA(AN1779),NA(),AM1099)</f>
        <v>0</v>
      </c>
      <c r="AN1779">
        <f>IF(OR(AN1099="",AND(AN1099=AN1098,AN1099=AN1100)),NA(), AN1099)</f>
        <v>0</v>
      </c>
      <c r="AO1779">
        <f>IF(ISNA(AP1779),NA(),AO1099)</f>
        <v>0</v>
      </c>
      <c r="AP1779">
        <f>IF(OR(AP1099="",AND(AP1099=AP1098,AP1099=AP1100)),NA(), AP1099)</f>
        <v>0</v>
      </c>
      <c r="AQ1779">
        <f>IF(ISNA(AR1779),NA(),AQ1099)</f>
        <v>0</v>
      </c>
      <c r="AR1779">
        <f>IF(OR(AR1099="",AND(AR1099=AR1098,AR1099=AR1100)),NA(), AR1099)</f>
        <v>0</v>
      </c>
      <c r="AS1779">
        <f>IF(ISNA(AT1779),NA(),AS1099)</f>
        <v>0</v>
      </c>
      <c r="AT1779">
        <f>IF(OR(AT1099="",AND(AT1099=AT1098,AT1099=AT1100)),NA(), AT1099)</f>
        <v>0</v>
      </c>
      <c r="AU1779">
        <f>IF(ISNA(AV1779),NA(),AU1099)</f>
        <v>0</v>
      </c>
      <c r="AV1779">
        <f>IF(OR(AV1099="",AND(AV1099=AV1098,AV1099=AV1100)),NA(), AV1099)</f>
        <v>0</v>
      </c>
      <c r="AW1779">
        <f>IF(ISNA(AX1779),NA(),AW1099)</f>
        <v>0</v>
      </c>
      <c r="AX1779">
        <f>IF(OR(AX1099="",AND(AX1099=AX1098,AX1099=AX1100)),NA(), AX1099)</f>
        <v>0</v>
      </c>
      <c r="AY1779">
        <f>IF(ISNA(AZ1779),NA(),AY1099)</f>
        <v>0</v>
      </c>
      <c r="AZ1779">
        <f>IF(OR(AZ1099="",AND(AZ1099=AZ1098,AZ1099=AZ1100)),NA(), AZ1099)</f>
        <v>0</v>
      </c>
      <c r="BA1779">
        <f>IF(ISNA(BB1779),NA(),BA1099)</f>
        <v>0</v>
      </c>
      <c r="BB1779">
        <f>IF(OR(BB1099="",AND(BB1099=BB1098,BB1099=BB1100)),NA(), BB1099)</f>
        <v>0</v>
      </c>
      <c r="BC1779">
        <f>IF(ISNA(BD1779),NA(),BC1099)</f>
        <v>0</v>
      </c>
      <c r="BD1779">
        <f>IF(OR(BD1099="",AND(BD1099=BD1098,BD1099=BD1100)),NA(), BD1099)</f>
        <v>0</v>
      </c>
      <c r="BE1779">
        <f>IF(ISNA(BF1779),NA(),BE1099)</f>
        <v>0</v>
      </c>
      <c r="BF1779">
        <f>IF(OR(BF1099="",AND(BF1099=BF1098,BF1099=BF1100)),NA(), BF1099)</f>
        <v>0</v>
      </c>
      <c r="BG1779">
        <f>IF(ISNA(BH1779),NA(),BG1099)</f>
        <v>0</v>
      </c>
      <c r="BH1779">
        <f>IF(OR(BH1099="",AND(BH1099=BH1098,BH1099=BH1100)),NA(), BH1099)</f>
        <v>0</v>
      </c>
      <c r="BI1779">
        <f>IF(ISNA(BJ1779),NA(),BI1099)</f>
        <v>0</v>
      </c>
      <c r="BJ1779">
        <f>IF(OR(BJ1099="",AND(BJ1099=BJ1098,BJ1099=BJ1100)),NA(), BJ1099)</f>
        <v>0</v>
      </c>
      <c r="BK1779">
        <f>IF(ISNA(BL1779),NA(),BK1099)</f>
        <v>0</v>
      </c>
      <c r="BL1779">
        <f>IF(OR(BL1099="",AND(BL1099=BL1098,BL1099=BL1100)),NA(), BL1099)</f>
        <v>0</v>
      </c>
      <c r="BM1779">
        <f>IF(ISNA(BN1779),NA(),BM1099)</f>
        <v>0</v>
      </c>
      <c r="BN1779">
        <f>IF(OR(BN1099="",AND(BN1099=BN1098,BN1099=BN1100)),NA(), BN1099)</f>
        <v>0</v>
      </c>
      <c r="BO1779">
        <f>IF(ISNA(BP1779),NA(),BO1099)</f>
        <v>0</v>
      </c>
      <c r="BP1779">
        <f>IF(OR(BP1099="",AND(BP1099=BP1098,BP1099=BP1100)),NA(), BP1099)</f>
        <v>0</v>
      </c>
      <c r="BQ1779">
        <f>IF(ISNA(BR1779),NA(),BQ1099)</f>
        <v>0</v>
      </c>
      <c r="BR1779">
        <f>IF(OR(BR1099="",AND(BR1099=BR1098,BR1099=BR1100)),NA(), BR1099)</f>
        <v>0</v>
      </c>
    </row>
    <row r="1780" spans="5:70">
      <c r="E1780">
        <f>IF(ISNA(F1780),NA(),E1100)</f>
        <v>0</v>
      </c>
      <c r="F1780">
        <f>IF(OR(F1100="",AND(F1100=F1099,F1100=F1101)),NA(), F1100)</f>
        <v>0</v>
      </c>
      <c r="G1780">
        <f>IF(ISNA(H1780),NA(),G1100)</f>
        <v>0</v>
      </c>
      <c r="H1780">
        <f>IF(OR(H1100="",AND(H1100=H1099,H1100=H1101)),NA(), H1100)</f>
        <v>0</v>
      </c>
      <c r="I1780">
        <f>IF(ISNA(J1780),NA(),I1100)</f>
        <v>0</v>
      </c>
      <c r="J1780">
        <f>IF(OR(J1100="",AND(J1100=J1099,J1100=J1101)),NA(), J1100)</f>
        <v>0</v>
      </c>
      <c r="K1780">
        <f>IF(ISNA(L1780),NA(),K1100)</f>
        <v>0</v>
      </c>
      <c r="L1780">
        <f>IF(OR(L1100="",AND(L1100=L1099,L1100=L1101)),NA(), L1100)</f>
        <v>0</v>
      </c>
      <c r="M1780">
        <f>IF(ISNA(N1780),NA(),M1100)</f>
        <v>0</v>
      </c>
      <c r="N1780">
        <f>IF(OR(N1100="",AND(N1100=N1099,N1100=N1101)),NA(), N1100)</f>
        <v>0</v>
      </c>
      <c r="O1780">
        <f>IF(ISNA(P1780),NA(),O1100)</f>
        <v>0</v>
      </c>
      <c r="P1780">
        <f>IF(OR(P1100="",AND(P1100=P1099,P1100=P1101)),NA(), P1100)</f>
        <v>0</v>
      </c>
      <c r="Q1780">
        <f>IF(ISNA(R1780),NA(),Q1100)</f>
        <v>0</v>
      </c>
      <c r="R1780">
        <f>IF(OR(R1100="",AND(R1100=R1099,R1100=R1101)),NA(), R1100)</f>
        <v>0</v>
      </c>
      <c r="S1780">
        <f>IF(ISNA(T1780),NA(),S1100)</f>
        <v>0</v>
      </c>
      <c r="T1780">
        <f>IF(OR(T1100="",AND(T1100=T1099,T1100=T1101)),NA(), T1100)</f>
        <v>0</v>
      </c>
      <c r="U1780">
        <f>IF(ISNA(V1780),NA(),U1100)</f>
        <v>0</v>
      </c>
      <c r="V1780">
        <f>IF(OR(V1100="",AND(V1100=V1099,V1100=V1101)),NA(), V1100)</f>
        <v>0</v>
      </c>
      <c r="W1780">
        <f>IF(ISNA(X1780),NA(),W1100)</f>
        <v>0</v>
      </c>
      <c r="X1780">
        <f>IF(OR(X1100="",AND(X1100=X1099,X1100=X1101)),NA(), X1100)</f>
        <v>0</v>
      </c>
      <c r="Y1780">
        <f>IF(ISNA(Z1780),NA(),Y1100)</f>
        <v>0</v>
      </c>
      <c r="Z1780">
        <f>IF(OR(Z1100="",AND(Z1100=Z1099,Z1100=Z1101)),NA(), Z1100)</f>
        <v>0</v>
      </c>
      <c r="AA1780">
        <f>IF(ISNA(AB1780),NA(),AA1100)</f>
        <v>0</v>
      </c>
      <c r="AB1780">
        <f>IF(OR(AB1100="",AND(AB1100=AB1099,AB1100=AB1101)),NA(), AB1100)</f>
        <v>0</v>
      </c>
      <c r="AC1780">
        <f>IF(ISNA(AD1780),NA(),AC1100)</f>
        <v>0</v>
      </c>
      <c r="AD1780">
        <f>IF(OR(AD1100="",AND(AD1100=AD1099,AD1100=AD1101)),NA(), AD1100)</f>
        <v>0</v>
      </c>
      <c r="AE1780">
        <f>IF(ISNA(AF1780),NA(),AE1100)</f>
        <v>0</v>
      </c>
      <c r="AF1780">
        <f>IF(OR(AF1100="",AND(AF1100=AF1099,AF1100=AF1101)),NA(), AF1100)</f>
        <v>0</v>
      </c>
      <c r="AG1780">
        <f>IF(ISNA(AH1780),NA(),AG1100)</f>
        <v>0</v>
      </c>
      <c r="AH1780">
        <f>IF(OR(AH1100="",AND(AH1100=AH1099,AH1100=AH1101)),NA(), AH1100)</f>
        <v>0</v>
      </c>
      <c r="AI1780">
        <f>IF(ISNA(AJ1780),NA(),AI1100)</f>
        <v>0</v>
      </c>
      <c r="AJ1780">
        <f>IF(OR(AJ1100="",AND(AJ1100=AJ1099,AJ1100=AJ1101)),NA(), AJ1100)</f>
        <v>0</v>
      </c>
      <c r="AM1780">
        <f>IF(ISNA(AN1780),NA(),AM1100)</f>
        <v>0</v>
      </c>
      <c r="AN1780">
        <f>IF(OR(AN1100="",AND(AN1100=AN1099,AN1100=AN1101)),NA(), AN1100)</f>
        <v>0</v>
      </c>
      <c r="AO1780">
        <f>IF(ISNA(AP1780),NA(),AO1100)</f>
        <v>0</v>
      </c>
      <c r="AP1780">
        <f>IF(OR(AP1100="",AND(AP1100=AP1099,AP1100=AP1101)),NA(), AP1100)</f>
        <v>0</v>
      </c>
      <c r="AQ1780">
        <f>IF(ISNA(AR1780),NA(),AQ1100)</f>
        <v>0</v>
      </c>
      <c r="AR1780">
        <f>IF(OR(AR1100="",AND(AR1100=AR1099,AR1100=AR1101)),NA(), AR1100)</f>
        <v>0</v>
      </c>
      <c r="AS1780">
        <f>IF(ISNA(AT1780),NA(),AS1100)</f>
        <v>0</v>
      </c>
      <c r="AT1780">
        <f>IF(OR(AT1100="",AND(AT1100=AT1099,AT1100=AT1101)),NA(), AT1100)</f>
        <v>0</v>
      </c>
      <c r="AU1780">
        <f>IF(ISNA(AV1780),NA(),AU1100)</f>
        <v>0</v>
      </c>
      <c r="AV1780">
        <f>IF(OR(AV1100="",AND(AV1100=AV1099,AV1100=AV1101)),NA(), AV1100)</f>
        <v>0</v>
      </c>
      <c r="AW1780">
        <f>IF(ISNA(AX1780),NA(),AW1100)</f>
        <v>0</v>
      </c>
      <c r="AX1780">
        <f>IF(OR(AX1100="",AND(AX1100=AX1099,AX1100=AX1101)),NA(), AX1100)</f>
        <v>0</v>
      </c>
      <c r="AY1780">
        <f>IF(ISNA(AZ1780),NA(),AY1100)</f>
        <v>0</v>
      </c>
      <c r="AZ1780">
        <f>IF(OR(AZ1100="",AND(AZ1100=AZ1099,AZ1100=AZ1101)),NA(), AZ1100)</f>
        <v>0</v>
      </c>
      <c r="BA1780">
        <f>IF(ISNA(BB1780),NA(),BA1100)</f>
        <v>0</v>
      </c>
      <c r="BB1780">
        <f>IF(OR(BB1100="",AND(BB1100=BB1099,BB1100=BB1101)),NA(), BB1100)</f>
        <v>0</v>
      </c>
      <c r="BC1780">
        <f>IF(ISNA(BD1780),NA(),BC1100)</f>
        <v>0</v>
      </c>
      <c r="BD1780">
        <f>IF(OR(BD1100="",AND(BD1100=BD1099,BD1100=BD1101)),NA(), BD1100)</f>
        <v>0</v>
      </c>
      <c r="BE1780">
        <f>IF(ISNA(BF1780),NA(),BE1100)</f>
        <v>0</v>
      </c>
      <c r="BF1780">
        <f>IF(OR(BF1100="",AND(BF1100=BF1099,BF1100=BF1101)),NA(), BF1100)</f>
        <v>0</v>
      </c>
      <c r="BG1780">
        <f>IF(ISNA(BH1780),NA(),BG1100)</f>
        <v>0</v>
      </c>
      <c r="BH1780">
        <f>IF(OR(BH1100="",AND(BH1100=BH1099,BH1100=BH1101)),NA(), BH1100)</f>
        <v>0</v>
      </c>
      <c r="BI1780">
        <f>IF(ISNA(BJ1780),NA(),BI1100)</f>
        <v>0</v>
      </c>
      <c r="BJ1780">
        <f>IF(OR(BJ1100="",AND(BJ1100=BJ1099,BJ1100=BJ1101)),NA(), BJ1100)</f>
        <v>0</v>
      </c>
      <c r="BK1780">
        <f>IF(ISNA(BL1780),NA(),BK1100)</f>
        <v>0</v>
      </c>
      <c r="BL1780">
        <f>IF(OR(BL1100="",AND(BL1100=BL1099,BL1100=BL1101)),NA(), BL1100)</f>
        <v>0</v>
      </c>
      <c r="BM1780">
        <f>IF(ISNA(BN1780),NA(),BM1100)</f>
        <v>0</v>
      </c>
      <c r="BN1780">
        <f>IF(OR(BN1100="",AND(BN1100=BN1099,BN1100=BN1101)),NA(), BN1100)</f>
        <v>0</v>
      </c>
      <c r="BO1780">
        <f>IF(ISNA(BP1780),NA(),BO1100)</f>
        <v>0</v>
      </c>
      <c r="BP1780">
        <f>IF(OR(BP1100="",AND(BP1100=BP1099,BP1100=BP1101)),NA(), BP1100)</f>
        <v>0</v>
      </c>
      <c r="BQ1780">
        <f>IF(ISNA(BR1780),NA(),BQ1100)</f>
        <v>0</v>
      </c>
      <c r="BR1780">
        <f>IF(OR(BR1100="",AND(BR1100=BR1099,BR1100=BR1101)),NA(), BR1100)</f>
        <v>0</v>
      </c>
    </row>
    <row r="1781" spans="5:70">
      <c r="E1781">
        <f>IF(ISNA(F1781),NA(),E1101)</f>
        <v>0</v>
      </c>
      <c r="F1781">
        <f>IF(OR(F1101="",AND(F1101=F1100,F1101=F1102)),NA(), F1101)</f>
        <v>0</v>
      </c>
      <c r="G1781">
        <f>IF(ISNA(H1781),NA(),G1101)</f>
        <v>0</v>
      </c>
      <c r="H1781">
        <f>IF(OR(H1101="",AND(H1101=H1100,H1101=H1102)),NA(), H1101)</f>
        <v>0</v>
      </c>
      <c r="I1781">
        <f>IF(ISNA(J1781),NA(),I1101)</f>
        <v>0</v>
      </c>
      <c r="J1781">
        <f>IF(OR(J1101="",AND(J1101=J1100,J1101=J1102)),NA(), J1101)</f>
        <v>0</v>
      </c>
      <c r="K1781">
        <f>IF(ISNA(L1781),NA(),K1101)</f>
        <v>0</v>
      </c>
      <c r="L1781">
        <f>IF(OR(L1101="",AND(L1101=L1100,L1101=L1102)),NA(), L1101)</f>
        <v>0</v>
      </c>
      <c r="M1781">
        <f>IF(ISNA(N1781),NA(),M1101)</f>
        <v>0</v>
      </c>
      <c r="N1781">
        <f>IF(OR(N1101="",AND(N1101=N1100,N1101=N1102)),NA(), N1101)</f>
        <v>0</v>
      </c>
      <c r="O1781">
        <f>IF(ISNA(P1781),NA(),O1101)</f>
        <v>0</v>
      </c>
      <c r="P1781">
        <f>IF(OR(P1101="",AND(P1101=P1100,P1101=P1102)),NA(), P1101)</f>
        <v>0</v>
      </c>
      <c r="Q1781">
        <f>IF(ISNA(R1781),NA(),Q1101)</f>
        <v>0</v>
      </c>
      <c r="R1781">
        <f>IF(OR(R1101="",AND(R1101=R1100,R1101=R1102)),NA(), R1101)</f>
        <v>0</v>
      </c>
      <c r="S1781">
        <f>IF(ISNA(T1781),NA(),S1101)</f>
        <v>0</v>
      </c>
      <c r="T1781">
        <f>IF(OR(T1101="",AND(T1101=T1100,T1101=T1102)),NA(), T1101)</f>
        <v>0</v>
      </c>
      <c r="U1781">
        <f>IF(ISNA(V1781),NA(),U1101)</f>
        <v>0</v>
      </c>
      <c r="V1781">
        <f>IF(OR(V1101="",AND(V1101=V1100,V1101=V1102)),NA(), V1101)</f>
        <v>0</v>
      </c>
      <c r="W1781">
        <f>IF(ISNA(X1781),NA(),W1101)</f>
        <v>0</v>
      </c>
      <c r="X1781">
        <f>IF(OR(X1101="",AND(X1101=X1100,X1101=X1102)),NA(), X1101)</f>
        <v>0</v>
      </c>
      <c r="Y1781">
        <f>IF(ISNA(Z1781),NA(),Y1101)</f>
        <v>0</v>
      </c>
      <c r="Z1781">
        <f>IF(OR(Z1101="",AND(Z1101=Z1100,Z1101=Z1102)),NA(), Z1101)</f>
        <v>0</v>
      </c>
      <c r="AA1781">
        <f>IF(ISNA(AB1781),NA(),AA1101)</f>
        <v>0</v>
      </c>
      <c r="AB1781">
        <f>IF(OR(AB1101="",AND(AB1101=AB1100,AB1101=AB1102)),NA(), AB1101)</f>
        <v>0</v>
      </c>
      <c r="AC1781">
        <f>IF(ISNA(AD1781),NA(),AC1101)</f>
        <v>0</v>
      </c>
      <c r="AD1781">
        <f>IF(OR(AD1101="",AND(AD1101=AD1100,AD1101=AD1102)),NA(), AD1101)</f>
        <v>0</v>
      </c>
      <c r="AE1781">
        <f>IF(ISNA(AF1781),NA(),AE1101)</f>
        <v>0</v>
      </c>
      <c r="AF1781">
        <f>IF(OR(AF1101="",AND(AF1101=AF1100,AF1101=AF1102)),NA(), AF1101)</f>
        <v>0</v>
      </c>
      <c r="AG1781">
        <f>IF(ISNA(AH1781),NA(),AG1101)</f>
        <v>0</v>
      </c>
      <c r="AH1781">
        <f>IF(OR(AH1101="",AND(AH1101=AH1100,AH1101=AH1102)),NA(), AH1101)</f>
        <v>0</v>
      </c>
      <c r="AI1781">
        <f>IF(ISNA(AJ1781),NA(),AI1101)</f>
        <v>0</v>
      </c>
      <c r="AJ1781">
        <f>IF(OR(AJ1101="",AND(AJ1101=AJ1100,AJ1101=AJ1102)),NA(), AJ1101)</f>
        <v>0</v>
      </c>
      <c r="AM1781">
        <f>IF(ISNA(AN1781),NA(),AM1101)</f>
        <v>0</v>
      </c>
      <c r="AN1781">
        <f>IF(OR(AN1101="",AND(AN1101=AN1100,AN1101=AN1102)),NA(), AN1101)</f>
        <v>0</v>
      </c>
      <c r="AO1781">
        <f>IF(ISNA(AP1781),NA(),AO1101)</f>
        <v>0</v>
      </c>
      <c r="AP1781">
        <f>IF(OR(AP1101="",AND(AP1101=AP1100,AP1101=AP1102)),NA(), AP1101)</f>
        <v>0</v>
      </c>
      <c r="AQ1781">
        <f>IF(ISNA(AR1781),NA(),AQ1101)</f>
        <v>0</v>
      </c>
      <c r="AR1781">
        <f>IF(OR(AR1101="",AND(AR1101=AR1100,AR1101=AR1102)),NA(), AR1101)</f>
        <v>0</v>
      </c>
      <c r="AS1781">
        <f>IF(ISNA(AT1781),NA(),AS1101)</f>
        <v>0</v>
      </c>
      <c r="AT1781">
        <f>IF(OR(AT1101="",AND(AT1101=AT1100,AT1101=AT1102)),NA(), AT1101)</f>
        <v>0</v>
      </c>
      <c r="AU1781">
        <f>IF(ISNA(AV1781),NA(),AU1101)</f>
        <v>0</v>
      </c>
      <c r="AV1781">
        <f>IF(OR(AV1101="",AND(AV1101=AV1100,AV1101=AV1102)),NA(), AV1101)</f>
        <v>0</v>
      </c>
      <c r="AW1781">
        <f>IF(ISNA(AX1781),NA(),AW1101)</f>
        <v>0</v>
      </c>
      <c r="AX1781">
        <f>IF(OR(AX1101="",AND(AX1101=AX1100,AX1101=AX1102)),NA(), AX1101)</f>
        <v>0</v>
      </c>
      <c r="AY1781">
        <f>IF(ISNA(AZ1781),NA(),AY1101)</f>
        <v>0</v>
      </c>
      <c r="AZ1781">
        <f>IF(OR(AZ1101="",AND(AZ1101=AZ1100,AZ1101=AZ1102)),NA(), AZ1101)</f>
        <v>0</v>
      </c>
      <c r="BA1781">
        <f>IF(ISNA(BB1781),NA(),BA1101)</f>
        <v>0</v>
      </c>
      <c r="BB1781">
        <f>IF(OR(BB1101="",AND(BB1101=BB1100,BB1101=BB1102)),NA(), BB1101)</f>
        <v>0</v>
      </c>
      <c r="BC1781">
        <f>IF(ISNA(BD1781),NA(),BC1101)</f>
        <v>0</v>
      </c>
      <c r="BD1781">
        <f>IF(OR(BD1101="",AND(BD1101=BD1100,BD1101=BD1102)),NA(), BD1101)</f>
        <v>0</v>
      </c>
      <c r="BE1781">
        <f>IF(ISNA(BF1781),NA(),BE1101)</f>
        <v>0</v>
      </c>
      <c r="BF1781">
        <f>IF(OR(BF1101="",AND(BF1101=BF1100,BF1101=BF1102)),NA(), BF1101)</f>
        <v>0</v>
      </c>
      <c r="BG1781">
        <f>IF(ISNA(BH1781),NA(),BG1101)</f>
        <v>0</v>
      </c>
      <c r="BH1781">
        <f>IF(OR(BH1101="",AND(BH1101=BH1100,BH1101=BH1102)),NA(), BH1101)</f>
        <v>0</v>
      </c>
      <c r="BI1781">
        <f>IF(ISNA(BJ1781),NA(),BI1101)</f>
        <v>0</v>
      </c>
      <c r="BJ1781">
        <f>IF(OR(BJ1101="",AND(BJ1101=BJ1100,BJ1101=BJ1102)),NA(), BJ1101)</f>
        <v>0</v>
      </c>
      <c r="BK1781">
        <f>IF(ISNA(BL1781),NA(),BK1101)</f>
        <v>0</v>
      </c>
      <c r="BL1781">
        <f>IF(OR(BL1101="",AND(BL1101=BL1100,BL1101=BL1102)),NA(), BL1101)</f>
        <v>0</v>
      </c>
      <c r="BM1781">
        <f>IF(ISNA(BN1781),NA(),BM1101)</f>
        <v>0</v>
      </c>
      <c r="BN1781">
        <f>IF(OR(BN1101="",AND(BN1101=BN1100,BN1101=BN1102)),NA(), BN1101)</f>
        <v>0</v>
      </c>
      <c r="BO1781">
        <f>IF(ISNA(BP1781),NA(),BO1101)</f>
        <v>0</v>
      </c>
      <c r="BP1781">
        <f>IF(OR(BP1101="",AND(BP1101=BP1100,BP1101=BP1102)),NA(), BP1101)</f>
        <v>0</v>
      </c>
      <c r="BQ1781">
        <f>IF(ISNA(BR1781),NA(),BQ1101)</f>
        <v>0</v>
      </c>
      <c r="BR1781">
        <f>IF(OR(BR1101="",AND(BR1101=BR1100,BR1101=BR1102)),NA(), BR1101)</f>
        <v>0</v>
      </c>
    </row>
    <row r="1782" spans="5:70">
      <c r="E1782">
        <f>IF(ISNA(F1782),NA(),E1102)</f>
        <v>0</v>
      </c>
      <c r="F1782">
        <f>IF(OR(F1102="",AND(F1102=F1101,F1102=F1103)),NA(), F1102)</f>
        <v>0</v>
      </c>
      <c r="G1782">
        <f>IF(ISNA(H1782),NA(),G1102)</f>
        <v>0</v>
      </c>
      <c r="H1782">
        <f>IF(OR(H1102="",AND(H1102=H1101,H1102=H1103)),NA(), H1102)</f>
        <v>0</v>
      </c>
      <c r="I1782">
        <f>IF(ISNA(J1782),NA(),I1102)</f>
        <v>0</v>
      </c>
      <c r="J1782">
        <f>IF(OR(J1102="",AND(J1102=J1101,J1102=J1103)),NA(), J1102)</f>
        <v>0</v>
      </c>
      <c r="K1782">
        <f>IF(ISNA(L1782),NA(),K1102)</f>
        <v>0</v>
      </c>
      <c r="L1782">
        <f>IF(OR(L1102="",AND(L1102=L1101,L1102=L1103)),NA(), L1102)</f>
        <v>0</v>
      </c>
      <c r="M1782">
        <f>IF(ISNA(N1782),NA(),M1102)</f>
        <v>0</v>
      </c>
      <c r="N1782">
        <f>IF(OR(N1102="",AND(N1102=N1101,N1102=N1103)),NA(), N1102)</f>
        <v>0</v>
      </c>
      <c r="O1782">
        <f>IF(ISNA(P1782),NA(),O1102)</f>
        <v>0</v>
      </c>
      <c r="P1782">
        <f>IF(OR(P1102="",AND(P1102=P1101,P1102=P1103)),NA(), P1102)</f>
        <v>0</v>
      </c>
      <c r="Q1782">
        <f>IF(ISNA(R1782),NA(),Q1102)</f>
        <v>0</v>
      </c>
      <c r="R1782">
        <f>IF(OR(R1102="",AND(R1102=R1101,R1102=R1103)),NA(), R1102)</f>
        <v>0</v>
      </c>
      <c r="S1782">
        <f>IF(ISNA(T1782),NA(),S1102)</f>
        <v>0</v>
      </c>
      <c r="T1782">
        <f>IF(OR(T1102="",AND(T1102=T1101,T1102=T1103)),NA(), T1102)</f>
        <v>0</v>
      </c>
      <c r="U1782">
        <f>IF(ISNA(V1782),NA(),U1102)</f>
        <v>0</v>
      </c>
      <c r="V1782">
        <f>IF(OR(V1102="",AND(V1102=V1101,V1102=V1103)),NA(), V1102)</f>
        <v>0</v>
      </c>
      <c r="W1782">
        <f>IF(ISNA(X1782),NA(),W1102)</f>
        <v>0</v>
      </c>
      <c r="X1782">
        <f>IF(OR(X1102="",AND(X1102=X1101,X1102=X1103)),NA(), X1102)</f>
        <v>0</v>
      </c>
      <c r="Y1782">
        <f>IF(ISNA(Z1782),NA(),Y1102)</f>
        <v>0</v>
      </c>
      <c r="Z1782">
        <f>IF(OR(Z1102="",AND(Z1102=Z1101,Z1102=Z1103)),NA(), Z1102)</f>
        <v>0</v>
      </c>
      <c r="AA1782">
        <f>IF(ISNA(AB1782),NA(),AA1102)</f>
        <v>0</v>
      </c>
      <c r="AB1782">
        <f>IF(OR(AB1102="",AND(AB1102=AB1101,AB1102=AB1103)),NA(), AB1102)</f>
        <v>0</v>
      </c>
      <c r="AC1782">
        <f>IF(ISNA(AD1782),NA(),AC1102)</f>
        <v>0</v>
      </c>
      <c r="AD1782">
        <f>IF(OR(AD1102="",AND(AD1102=AD1101,AD1102=AD1103)),NA(), AD1102)</f>
        <v>0</v>
      </c>
      <c r="AE1782">
        <f>IF(ISNA(AF1782),NA(),AE1102)</f>
        <v>0</v>
      </c>
      <c r="AF1782">
        <f>IF(OR(AF1102="",AND(AF1102=AF1101,AF1102=AF1103)),NA(), AF1102)</f>
        <v>0</v>
      </c>
      <c r="AG1782">
        <f>IF(ISNA(AH1782),NA(),AG1102)</f>
        <v>0</v>
      </c>
      <c r="AH1782">
        <f>IF(OR(AH1102="",AND(AH1102=AH1101,AH1102=AH1103)),NA(), AH1102)</f>
        <v>0</v>
      </c>
      <c r="AI1782">
        <f>IF(ISNA(AJ1782),NA(),AI1102)</f>
        <v>0</v>
      </c>
      <c r="AJ1782">
        <f>IF(OR(AJ1102="",AND(AJ1102=AJ1101,AJ1102=AJ1103)),NA(), AJ1102)</f>
        <v>0</v>
      </c>
      <c r="AM1782">
        <f>IF(ISNA(AN1782),NA(),AM1102)</f>
        <v>0</v>
      </c>
      <c r="AN1782">
        <f>IF(OR(AN1102="",AND(AN1102=AN1101,AN1102=AN1103)),NA(), AN1102)</f>
        <v>0</v>
      </c>
      <c r="AO1782">
        <f>IF(ISNA(AP1782),NA(),AO1102)</f>
        <v>0</v>
      </c>
      <c r="AP1782">
        <f>IF(OR(AP1102="",AND(AP1102=AP1101,AP1102=AP1103)),NA(), AP1102)</f>
        <v>0</v>
      </c>
      <c r="AQ1782">
        <f>IF(ISNA(AR1782),NA(),AQ1102)</f>
        <v>0</v>
      </c>
      <c r="AR1782">
        <f>IF(OR(AR1102="",AND(AR1102=AR1101,AR1102=AR1103)),NA(), AR1102)</f>
        <v>0</v>
      </c>
      <c r="AS1782">
        <f>IF(ISNA(AT1782),NA(),AS1102)</f>
        <v>0</v>
      </c>
      <c r="AT1782">
        <f>IF(OR(AT1102="",AND(AT1102=AT1101,AT1102=AT1103)),NA(), AT1102)</f>
        <v>0</v>
      </c>
      <c r="AU1782">
        <f>IF(ISNA(AV1782),NA(),AU1102)</f>
        <v>0</v>
      </c>
      <c r="AV1782">
        <f>IF(OR(AV1102="",AND(AV1102=AV1101,AV1102=AV1103)),NA(), AV1102)</f>
        <v>0</v>
      </c>
      <c r="AW1782">
        <f>IF(ISNA(AX1782),NA(),AW1102)</f>
        <v>0</v>
      </c>
      <c r="AX1782">
        <f>IF(OR(AX1102="",AND(AX1102=AX1101,AX1102=AX1103)),NA(), AX1102)</f>
        <v>0</v>
      </c>
      <c r="AY1782">
        <f>IF(ISNA(AZ1782),NA(),AY1102)</f>
        <v>0</v>
      </c>
      <c r="AZ1782">
        <f>IF(OR(AZ1102="",AND(AZ1102=AZ1101,AZ1102=AZ1103)),NA(), AZ1102)</f>
        <v>0</v>
      </c>
      <c r="BA1782">
        <f>IF(ISNA(BB1782),NA(),BA1102)</f>
        <v>0</v>
      </c>
      <c r="BB1782">
        <f>IF(OR(BB1102="",AND(BB1102=BB1101,BB1102=BB1103)),NA(), BB1102)</f>
        <v>0</v>
      </c>
      <c r="BC1782">
        <f>IF(ISNA(BD1782),NA(),BC1102)</f>
        <v>0</v>
      </c>
      <c r="BD1782">
        <f>IF(OR(BD1102="",AND(BD1102=BD1101,BD1102=BD1103)),NA(), BD1102)</f>
        <v>0</v>
      </c>
      <c r="BE1782">
        <f>IF(ISNA(BF1782),NA(),BE1102)</f>
        <v>0</v>
      </c>
      <c r="BF1782">
        <f>IF(OR(BF1102="",AND(BF1102=BF1101,BF1102=BF1103)),NA(), BF1102)</f>
        <v>0</v>
      </c>
      <c r="BG1782">
        <f>IF(ISNA(BH1782),NA(),BG1102)</f>
        <v>0</v>
      </c>
      <c r="BH1782">
        <f>IF(OR(BH1102="",AND(BH1102=BH1101,BH1102=BH1103)),NA(), BH1102)</f>
        <v>0</v>
      </c>
      <c r="BI1782">
        <f>IF(ISNA(BJ1782),NA(),BI1102)</f>
        <v>0</v>
      </c>
      <c r="BJ1782">
        <f>IF(OR(BJ1102="",AND(BJ1102=BJ1101,BJ1102=BJ1103)),NA(), BJ1102)</f>
        <v>0</v>
      </c>
      <c r="BK1782">
        <f>IF(ISNA(BL1782),NA(),BK1102)</f>
        <v>0</v>
      </c>
      <c r="BL1782">
        <f>IF(OR(BL1102="",AND(BL1102=BL1101,BL1102=BL1103)),NA(), BL1102)</f>
        <v>0</v>
      </c>
      <c r="BM1782">
        <f>IF(ISNA(BN1782),NA(),BM1102)</f>
        <v>0</v>
      </c>
      <c r="BN1782">
        <f>IF(OR(BN1102="",AND(BN1102=BN1101,BN1102=BN1103)),NA(), BN1102)</f>
        <v>0</v>
      </c>
      <c r="BO1782">
        <f>IF(ISNA(BP1782),NA(),BO1102)</f>
        <v>0</v>
      </c>
      <c r="BP1782">
        <f>IF(OR(BP1102="",AND(BP1102=BP1101,BP1102=BP1103)),NA(), BP1102)</f>
        <v>0</v>
      </c>
      <c r="BQ1782">
        <f>IF(ISNA(BR1782),NA(),BQ1102)</f>
        <v>0</v>
      </c>
      <c r="BR1782">
        <f>IF(OR(BR1102="",AND(BR1102=BR1101,BR1102=BR1103)),NA(), BR1102)</f>
        <v>0</v>
      </c>
    </row>
    <row r="1783" spans="5:70">
      <c r="E1783">
        <f>IF(ISNA(F1783),NA(),E1103)</f>
        <v>0</v>
      </c>
      <c r="F1783">
        <f>IF(OR(F1103="",AND(F1103=F1102,F1103=F1104)),NA(), F1103)</f>
        <v>0</v>
      </c>
      <c r="G1783">
        <f>IF(ISNA(H1783),NA(),G1103)</f>
        <v>0</v>
      </c>
      <c r="H1783">
        <f>IF(OR(H1103="",AND(H1103=H1102,H1103=H1104)),NA(), H1103)</f>
        <v>0</v>
      </c>
      <c r="I1783">
        <f>IF(ISNA(J1783),NA(),I1103)</f>
        <v>0</v>
      </c>
      <c r="J1783">
        <f>IF(OR(J1103="",AND(J1103=J1102,J1103=J1104)),NA(), J1103)</f>
        <v>0</v>
      </c>
      <c r="K1783">
        <f>IF(ISNA(L1783),NA(),K1103)</f>
        <v>0</v>
      </c>
      <c r="L1783">
        <f>IF(OR(L1103="",AND(L1103=L1102,L1103=L1104)),NA(), L1103)</f>
        <v>0</v>
      </c>
      <c r="M1783">
        <f>IF(ISNA(N1783),NA(),M1103)</f>
        <v>0</v>
      </c>
      <c r="N1783">
        <f>IF(OR(N1103="",AND(N1103=N1102,N1103=N1104)),NA(), N1103)</f>
        <v>0</v>
      </c>
      <c r="O1783">
        <f>IF(ISNA(P1783),NA(),O1103)</f>
        <v>0</v>
      </c>
      <c r="P1783">
        <f>IF(OR(P1103="",AND(P1103=P1102,P1103=P1104)),NA(), P1103)</f>
        <v>0</v>
      </c>
      <c r="Q1783">
        <f>IF(ISNA(R1783),NA(),Q1103)</f>
        <v>0</v>
      </c>
      <c r="R1783">
        <f>IF(OR(R1103="",AND(R1103=R1102,R1103=R1104)),NA(), R1103)</f>
        <v>0</v>
      </c>
      <c r="S1783">
        <f>IF(ISNA(T1783),NA(),S1103)</f>
        <v>0</v>
      </c>
      <c r="T1783">
        <f>IF(OR(T1103="",AND(T1103=T1102,T1103=T1104)),NA(), T1103)</f>
        <v>0</v>
      </c>
      <c r="U1783">
        <f>IF(ISNA(V1783),NA(),U1103)</f>
        <v>0</v>
      </c>
      <c r="V1783">
        <f>IF(OR(V1103="",AND(V1103=V1102,V1103=V1104)),NA(), V1103)</f>
        <v>0</v>
      </c>
      <c r="W1783">
        <f>IF(ISNA(X1783),NA(),W1103)</f>
        <v>0</v>
      </c>
      <c r="X1783">
        <f>IF(OR(X1103="",AND(X1103=X1102,X1103=X1104)),NA(), X1103)</f>
        <v>0</v>
      </c>
      <c r="Y1783">
        <f>IF(ISNA(Z1783),NA(),Y1103)</f>
        <v>0</v>
      </c>
      <c r="Z1783">
        <f>IF(OR(Z1103="",AND(Z1103=Z1102,Z1103=Z1104)),NA(), Z1103)</f>
        <v>0</v>
      </c>
      <c r="AA1783">
        <f>IF(ISNA(AB1783),NA(),AA1103)</f>
        <v>0</v>
      </c>
      <c r="AB1783">
        <f>IF(OR(AB1103="",AND(AB1103=AB1102,AB1103=AB1104)),NA(), AB1103)</f>
        <v>0</v>
      </c>
      <c r="AC1783">
        <f>IF(ISNA(AD1783),NA(),AC1103)</f>
        <v>0</v>
      </c>
      <c r="AD1783">
        <f>IF(OR(AD1103="",AND(AD1103=AD1102,AD1103=AD1104)),NA(), AD1103)</f>
        <v>0</v>
      </c>
      <c r="AE1783">
        <f>IF(ISNA(AF1783),NA(),AE1103)</f>
        <v>0</v>
      </c>
      <c r="AF1783">
        <f>IF(OR(AF1103="",AND(AF1103=AF1102,AF1103=AF1104)),NA(), AF1103)</f>
        <v>0</v>
      </c>
      <c r="AG1783">
        <f>IF(ISNA(AH1783),NA(),AG1103)</f>
        <v>0</v>
      </c>
      <c r="AH1783">
        <f>IF(OR(AH1103="",AND(AH1103=AH1102,AH1103=AH1104)),NA(), AH1103)</f>
        <v>0</v>
      </c>
      <c r="AI1783">
        <f>IF(ISNA(AJ1783),NA(),AI1103)</f>
        <v>0</v>
      </c>
      <c r="AJ1783">
        <f>IF(OR(AJ1103="",AND(AJ1103=AJ1102,AJ1103=AJ1104)),NA(), AJ1103)</f>
        <v>0</v>
      </c>
      <c r="AM1783">
        <f>IF(ISNA(AN1783),NA(),AM1103)</f>
        <v>0</v>
      </c>
      <c r="AN1783">
        <f>IF(OR(AN1103="",AND(AN1103=AN1102,AN1103=AN1104)),NA(), AN1103)</f>
        <v>0</v>
      </c>
      <c r="AO1783">
        <f>IF(ISNA(AP1783),NA(),AO1103)</f>
        <v>0</v>
      </c>
      <c r="AP1783">
        <f>IF(OR(AP1103="",AND(AP1103=AP1102,AP1103=AP1104)),NA(), AP1103)</f>
        <v>0</v>
      </c>
      <c r="AQ1783">
        <f>IF(ISNA(AR1783),NA(),AQ1103)</f>
        <v>0</v>
      </c>
      <c r="AR1783">
        <f>IF(OR(AR1103="",AND(AR1103=AR1102,AR1103=AR1104)),NA(), AR1103)</f>
        <v>0</v>
      </c>
      <c r="AS1783">
        <f>IF(ISNA(AT1783),NA(),AS1103)</f>
        <v>0</v>
      </c>
      <c r="AT1783">
        <f>IF(OR(AT1103="",AND(AT1103=AT1102,AT1103=AT1104)),NA(), AT1103)</f>
        <v>0</v>
      </c>
      <c r="AU1783">
        <f>IF(ISNA(AV1783),NA(),AU1103)</f>
        <v>0</v>
      </c>
      <c r="AV1783">
        <f>IF(OR(AV1103="",AND(AV1103=AV1102,AV1103=AV1104)),NA(), AV1103)</f>
        <v>0</v>
      </c>
      <c r="AW1783">
        <f>IF(ISNA(AX1783),NA(),AW1103)</f>
        <v>0</v>
      </c>
      <c r="AX1783">
        <f>IF(OR(AX1103="",AND(AX1103=AX1102,AX1103=AX1104)),NA(), AX1103)</f>
        <v>0</v>
      </c>
      <c r="AY1783">
        <f>IF(ISNA(AZ1783),NA(),AY1103)</f>
        <v>0</v>
      </c>
      <c r="AZ1783">
        <f>IF(OR(AZ1103="",AND(AZ1103=AZ1102,AZ1103=AZ1104)),NA(), AZ1103)</f>
        <v>0</v>
      </c>
      <c r="BA1783">
        <f>IF(ISNA(BB1783),NA(),BA1103)</f>
        <v>0</v>
      </c>
      <c r="BB1783">
        <f>IF(OR(BB1103="",AND(BB1103=BB1102,BB1103=BB1104)),NA(), BB1103)</f>
        <v>0</v>
      </c>
      <c r="BC1783">
        <f>IF(ISNA(BD1783),NA(),BC1103)</f>
        <v>0</v>
      </c>
      <c r="BD1783">
        <f>IF(OR(BD1103="",AND(BD1103=BD1102,BD1103=BD1104)),NA(), BD1103)</f>
        <v>0</v>
      </c>
      <c r="BE1783">
        <f>IF(ISNA(BF1783),NA(),BE1103)</f>
        <v>0</v>
      </c>
      <c r="BF1783">
        <f>IF(OR(BF1103="",AND(BF1103=BF1102,BF1103=BF1104)),NA(), BF1103)</f>
        <v>0</v>
      </c>
      <c r="BG1783">
        <f>IF(ISNA(BH1783),NA(),BG1103)</f>
        <v>0</v>
      </c>
      <c r="BH1783">
        <f>IF(OR(BH1103="",AND(BH1103=BH1102,BH1103=BH1104)),NA(), BH1103)</f>
        <v>0</v>
      </c>
      <c r="BI1783">
        <f>IF(ISNA(BJ1783),NA(),BI1103)</f>
        <v>0</v>
      </c>
      <c r="BJ1783">
        <f>IF(OR(BJ1103="",AND(BJ1103=BJ1102,BJ1103=BJ1104)),NA(), BJ1103)</f>
        <v>0</v>
      </c>
      <c r="BK1783">
        <f>IF(ISNA(BL1783),NA(),BK1103)</f>
        <v>0</v>
      </c>
      <c r="BL1783">
        <f>IF(OR(BL1103="",AND(BL1103=BL1102,BL1103=BL1104)),NA(), BL1103)</f>
        <v>0</v>
      </c>
      <c r="BM1783">
        <f>IF(ISNA(BN1783),NA(),BM1103)</f>
        <v>0</v>
      </c>
      <c r="BN1783">
        <f>IF(OR(BN1103="",AND(BN1103=BN1102,BN1103=BN1104)),NA(), BN1103)</f>
        <v>0</v>
      </c>
      <c r="BO1783">
        <f>IF(ISNA(BP1783),NA(),BO1103)</f>
        <v>0</v>
      </c>
      <c r="BP1783">
        <f>IF(OR(BP1103="",AND(BP1103=BP1102,BP1103=BP1104)),NA(), BP1103)</f>
        <v>0</v>
      </c>
      <c r="BQ1783">
        <f>IF(ISNA(BR1783),NA(),BQ1103)</f>
        <v>0</v>
      </c>
      <c r="BR1783">
        <f>IF(OR(BR1103="",AND(BR1103=BR1102,BR1103=BR1104)),NA(), BR1103)</f>
        <v>0</v>
      </c>
    </row>
    <row r="1784" spans="5:70">
      <c r="E1784">
        <f>IF(ISNA(F1784),NA(),E1104)</f>
        <v>0</v>
      </c>
      <c r="F1784">
        <f>IF(OR(F1104="",AND(F1104=F1103,F1104=F1105)),NA(), F1104)</f>
        <v>0</v>
      </c>
      <c r="G1784">
        <f>IF(ISNA(H1784),NA(),G1104)</f>
        <v>0</v>
      </c>
      <c r="H1784">
        <f>IF(OR(H1104="",AND(H1104=H1103,H1104=H1105)),NA(), H1104)</f>
        <v>0</v>
      </c>
      <c r="I1784">
        <f>IF(ISNA(J1784),NA(),I1104)</f>
        <v>0</v>
      </c>
      <c r="J1784">
        <f>IF(OR(J1104="",AND(J1104=J1103,J1104=J1105)),NA(), J1104)</f>
        <v>0</v>
      </c>
      <c r="K1784">
        <f>IF(ISNA(L1784),NA(),K1104)</f>
        <v>0</v>
      </c>
      <c r="L1784">
        <f>IF(OR(L1104="",AND(L1104=L1103,L1104=L1105)),NA(), L1104)</f>
        <v>0</v>
      </c>
      <c r="M1784">
        <f>IF(ISNA(N1784),NA(),M1104)</f>
        <v>0</v>
      </c>
      <c r="N1784">
        <f>IF(OR(N1104="",AND(N1104=N1103,N1104=N1105)),NA(), N1104)</f>
        <v>0</v>
      </c>
      <c r="O1784">
        <f>IF(ISNA(P1784),NA(),O1104)</f>
        <v>0</v>
      </c>
      <c r="P1784">
        <f>IF(OR(P1104="",AND(P1104=P1103,P1104=P1105)),NA(), P1104)</f>
        <v>0</v>
      </c>
      <c r="Q1784">
        <f>IF(ISNA(R1784),NA(),Q1104)</f>
        <v>0</v>
      </c>
      <c r="R1784">
        <f>IF(OR(R1104="",AND(R1104=R1103,R1104=R1105)),NA(), R1104)</f>
        <v>0</v>
      </c>
      <c r="S1784">
        <f>IF(ISNA(T1784),NA(),S1104)</f>
        <v>0</v>
      </c>
      <c r="T1784">
        <f>IF(OR(T1104="",AND(T1104=T1103,T1104=T1105)),NA(), T1104)</f>
        <v>0</v>
      </c>
      <c r="U1784">
        <f>IF(ISNA(V1784),NA(),U1104)</f>
        <v>0</v>
      </c>
      <c r="V1784">
        <f>IF(OR(V1104="",AND(V1104=V1103,V1104=V1105)),NA(), V1104)</f>
        <v>0</v>
      </c>
      <c r="W1784">
        <f>IF(ISNA(X1784),NA(),W1104)</f>
        <v>0</v>
      </c>
      <c r="X1784">
        <f>IF(OR(X1104="",AND(X1104=X1103,X1104=X1105)),NA(), X1104)</f>
        <v>0</v>
      </c>
      <c r="Y1784">
        <f>IF(ISNA(Z1784),NA(),Y1104)</f>
        <v>0</v>
      </c>
      <c r="Z1784">
        <f>IF(OR(Z1104="",AND(Z1104=Z1103,Z1104=Z1105)),NA(), Z1104)</f>
        <v>0</v>
      </c>
      <c r="AA1784">
        <f>IF(ISNA(AB1784),NA(),AA1104)</f>
        <v>0</v>
      </c>
      <c r="AB1784">
        <f>IF(OR(AB1104="",AND(AB1104=AB1103,AB1104=AB1105)),NA(), AB1104)</f>
        <v>0</v>
      </c>
      <c r="AC1784">
        <f>IF(ISNA(AD1784),NA(),AC1104)</f>
        <v>0</v>
      </c>
      <c r="AD1784">
        <f>IF(OR(AD1104="",AND(AD1104=AD1103,AD1104=AD1105)),NA(), AD1104)</f>
        <v>0</v>
      </c>
      <c r="AE1784">
        <f>IF(ISNA(AF1784),NA(),AE1104)</f>
        <v>0</v>
      </c>
      <c r="AF1784">
        <f>IF(OR(AF1104="",AND(AF1104=AF1103,AF1104=AF1105)),NA(), AF1104)</f>
        <v>0</v>
      </c>
      <c r="AG1784">
        <f>IF(ISNA(AH1784),NA(),AG1104)</f>
        <v>0</v>
      </c>
      <c r="AH1784">
        <f>IF(OR(AH1104="",AND(AH1104=AH1103,AH1104=AH1105)),NA(), AH1104)</f>
        <v>0</v>
      </c>
      <c r="AI1784">
        <f>IF(ISNA(AJ1784),NA(),AI1104)</f>
        <v>0</v>
      </c>
      <c r="AJ1784">
        <f>IF(OR(AJ1104="",AND(AJ1104=AJ1103,AJ1104=AJ1105)),NA(), AJ1104)</f>
        <v>0</v>
      </c>
      <c r="AM1784">
        <f>IF(ISNA(AN1784),NA(),AM1104)</f>
        <v>0</v>
      </c>
      <c r="AN1784">
        <f>IF(OR(AN1104="",AND(AN1104=AN1103,AN1104=AN1105)),NA(), AN1104)</f>
        <v>0</v>
      </c>
      <c r="AO1784">
        <f>IF(ISNA(AP1784),NA(),AO1104)</f>
        <v>0</v>
      </c>
      <c r="AP1784">
        <f>IF(OR(AP1104="",AND(AP1104=AP1103,AP1104=AP1105)),NA(), AP1104)</f>
        <v>0</v>
      </c>
      <c r="AQ1784">
        <f>IF(ISNA(AR1784),NA(),AQ1104)</f>
        <v>0</v>
      </c>
      <c r="AR1784">
        <f>IF(OR(AR1104="",AND(AR1104=AR1103,AR1104=AR1105)),NA(), AR1104)</f>
        <v>0</v>
      </c>
      <c r="AS1784">
        <f>IF(ISNA(AT1784),NA(),AS1104)</f>
        <v>0</v>
      </c>
      <c r="AT1784">
        <f>IF(OR(AT1104="",AND(AT1104=AT1103,AT1104=AT1105)),NA(), AT1104)</f>
        <v>0</v>
      </c>
      <c r="AU1784">
        <f>IF(ISNA(AV1784),NA(),AU1104)</f>
        <v>0</v>
      </c>
      <c r="AV1784">
        <f>IF(OR(AV1104="",AND(AV1104=AV1103,AV1104=AV1105)),NA(), AV1104)</f>
        <v>0</v>
      </c>
      <c r="AW1784">
        <f>IF(ISNA(AX1784),NA(),AW1104)</f>
        <v>0</v>
      </c>
      <c r="AX1784">
        <f>IF(OR(AX1104="",AND(AX1104=AX1103,AX1104=AX1105)),NA(), AX1104)</f>
        <v>0</v>
      </c>
      <c r="AY1784">
        <f>IF(ISNA(AZ1784),NA(),AY1104)</f>
        <v>0</v>
      </c>
      <c r="AZ1784">
        <f>IF(OR(AZ1104="",AND(AZ1104=AZ1103,AZ1104=AZ1105)),NA(), AZ1104)</f>
        <v>0</v>
      </c>
      <c r="BA1784">
        <f>IF(ISNA(BB1784),NA(),BA1104)</f>
        <v>0</v>
      </c>
      <c r="BB1784">
        <f>IF(OR(BB1104="",AND(BB1104=BB1103,BB1104=BB1105)),NA(), BB1104)</f>
        <v>0</v>
      </c>
      <c r="BC1784">
        <f>IF(ISNA(BD1784),NA(),BC1104)</f>
        <v>0</v>
      </c>
      <c r="BD1784">
        <f>IF(OR(BD1104="",AND(BD1104=BD1103,BD1104=BD1105)),NA(), BD1104)</f>
        <v>0</v>
      </c>
      <c r="BE1784">
        <f>IF(ISNA(BF1784),NA(),BE1104)</f>
        <v>0</v>
      </c>
      <c r="BF1784">
        <f>IF(OR(BF1104="",AND(BF1104=BF1103,BF1104=BF1105)),NA(), BF1104)</f>
        <v>0</v>
      </c>
      <c r="BG1784">
        <f>IF(ISNA(BH1784),NA(),BG1104)</f>
        <v>0</v>
      </c>
      <c r="BH1784">
        <f>IF(OR(BH1104="",AND(BH1104=BH1103,BH1104=BH1105)),NA(), BH1104)</f>
        <v>0</v>
      </c>
      <c r="BI1784">
        <f>IF(ISNA(BJ1784),NA(),BI1104)</f>
        <v>0</v>
      </c>
      <c r="BJ1784">
        <f>IF(OR(BJ1104="",AND(BJ1104=BJ1103,BJ1104=BJ1105)),NA(), BJ1104)</f>
        <v>0</v>
      </c>
      <c r="BK1784">
        <f>IF(ISNA(BL1784),NA(),BK1104)</f>
        <v>0</v>
      </c>
      <c r="BL1784">
        <f>IF(OR(BL1104="",AND(BL1104=BL1103,BL1104=BL1105)),NA(), BL1104)</f>
        <v>0</v>
      </c>
      <c r="BM1784">
        <f>IF(ISNA(BN1784),NA(),BM1104)</f>
        <v>0</v>
      </c>
      <c r="BN1784">
        <f>IF(OR(BN1104="",AND(BN1104=BN1103,BN1104=BN1105)),NA(), BN1104)</f>
        <v>0</v>
      </c>
      <c r="BO1784">
        <f>IF(ISNA(BP1784),NA(),BO1104)</f>
        <v>0</v>
      </c>
      <c r="BP1784">
        <f>IF(OR(BP1104="",AND(BP1104=BP1103,BP1104=BP1105)),NA(), BP1104)</f>
        <v>0</v>
      </c>
      <c r="BQ1784">
        <f>IF(ISNA(BR1784),NA(),BQ1104)</f>
        <v>0</v>
      </c>
      <c r="BR1784">
        <f>IF(OR(BR1104="",AND(BR1104=BR1103,BR1104=BR1105)),NA(), BR1104)</f>
        <v>0</v>
      </c>
    </row>
    <row r="1785" spans="5:70">
      <c r="E1785">
        <f>IF(ISNA(F1785),NA(),E1105)</f>
        <v>0</v>
      </c>
      <c r="F1785">
        <f>IF(OR(F1105="",AND(F1105=F1104,F1105=F1106)),NA(), F1105)</f>
        <v>0</v>
      </c>
      <c r="G1785">
        <f>IF(ISNA(H1785),NA(),G1105)</f>
        <v>0</v>
      </c>
      <c r="H1785">
        <f>IF(OR(H1105="",AND(H1105=H1104,H1105=H1106)),NA(), H1105)</f>
        <v>0</v>
      </c>
      <c r="I1785">
        <f>IF(ISNA(J1785),NA(),I1105)</f>
        <v>0</v>
      </c>
      <c r="J1785">
        <f>IF(OR(J1105="",AND(J1105=J1104,J1105=J1106)),NA(), J1105)</f>
        <v>0</v>
      </c>
      <c r="K1785">
        <f>IF(ISNA(L1785),NA(),K1105)</f>
        <v>0</v>
      </c>
      <c r="L1785">
        <f>IF(OR(L1105="",AND(L1105=L1104,L1105=L1106)),NA(), L1105)</f>
        <v>0</v>
      </c>
      <c r="M1785">
        <f>IF(ISNA(N1785),NA(),M1105)</f>
        <v>0</v>
      </c>
      <c r="N1785">
        <f>IF(OR(N1105="",AND(N1105=N1104,N1105=N1106)),NA(), N1105)</f>
        <v>0</v>
      </c>
      <c r="O1785">
        <f>IF(ISNA(P1785),NA(),O1105)</f>
        <v>0</v>
      </c>
      <c r="P1785">
        <f>IF(OR(P1105="",AND(P1105=P1104,P1105=P1106)),NA(), P1105)</f>
        <v>0</v>
      </c>
      <c r="Q1785">
        <f>IF(ISNA(R1785),NA(),Q1105)</f>
        <v>0</v>
      </c>
      <c r="R1785">
        <f>IF(OR(R1105="",AND(R1105=R1104,R1105=R1106)),NA(), R1105)</f>
        <v>0</v>
      </c>
      <c r="S1785">
        <f>IF(ISNA(T1785),NA(),S1105)</f>
        <v>0</v>
      </c>
      <c r="T1785">
        <f>IF(OR(T1105="",AND(T1105=T1104,T1105=T1106)),NA(), T1105)</f>
        <v>0</v>
      </c>
      <c r="U1785">
        <f>IF(ISNA(V1785),NA(),U1105)</f>
        <v>0</v>
      </c>
      <c r="V1785">
        <f>IF(OR(V1105="",AND(V1105=V1104,V1105=V1106)),NA(), V1105)</f>
        <v>0</v>
      </c>
      <c r="W1785">
        <f>IF(ISNA(X1785),NA(),W1105)</f>
        <v>0</v>
      </c>
      <c r="X1785">
        <f>IF(OR(X1105="",AND(X1105=X1104,X1105=X1106)),NA(), X1105)</f>
        <v>0</v>
      </c>
      <c r="Y1785">
        <f>IF(ISNA(Z1785),NA(),Y1105)</f>
        <v>0</v>
      </c>
      <c r="Z1785">
        <f>IF(OR(Z1105="",AND(Z1105=Z1104,Z1105=Z1106)),NA(), Z1105)</f>
        <v>0</v>
      </c>
      <c r="AA1785">
        <f>IF(ISNA(AB1785),NA(),AA1105)</f>
        <v>0</v>
      </c>
      <c r="AB1785">
        <f>IF(OR(AB1105="",AND(AB1105=AB1104,AB1105=AB1106)),NA(), AB1105)</f>
        <v>0</v>
      </c>
      <c r="AC1785">
        <f>IF(ISNA(AD1785),NA(),AC1105)</f>
        <v>0</v>
      </c>
      <c r="AD1785">
        <f>IF(OR(AD1105="",AND(AD1105=AD1104,AD1105=AD1106)),NA(), AD1105)</f>
        <v>0</v>
      </c>
      <c r="AE1785">
        <f>IF(ISNA(AF1785),NA(),AE1105)</f>
        <v>0</v>
      </c>
      <c r="AF1785">
        <f>IF(OR(AF1105="",AND(AF1105=AF1104,AF1105=AF1106)),NA(), AF1105)</f>
        <v>0</v>
      </c>
      <c r="AG1785">
        <f>IF(ISNA(AH1785),NA(),AG1105)</f>
        <v>0</v>
      </c>
      <c r="AH1785">
        <f>IF(OR(AH1105="",AND(AH1105=AH1104,AH1105=AH1106)),NA(), AH1105)</f>
        <v>0</v>
      </c>
      <c r="AI1785">
        <f>IF(ISNA(AJ1785),NA(),AI1105)</f>
        <v>0</v>
      </c>
      <c r="AJ1785">
        <f>IF(OR(AJ1105="",AND(AJ1105=AJ1104,AJ1105=AJ1106)),NA(), AJ1105)</f>
        <v>0</v>
      </c>
      <c r="AM1785">
        <f>IF(ISNA(AN1785),NA(),AM1105)</f>
        <v>0</v>
      </c>
      <c r="AN1785">
        <f>IF(OR(AN1105="",AND(AN1105=AN1104,AN1105=AN1106)),NA(), AN1105)</f>
        <v>0</v>
      </c>
      <c r="AO1785">
        <f>IF(ISNA(AP1785),NA(),AO1105)</f>
        <v>0</v>
      </c>
      <c r="AP1785">
        <f>IF(OR(AP1105="",AND(AP1105=AP1104,AP1105=AP1106)),NA(), AP1105)</f>
        <v>0</v>
      </c>
      <c r="AQ1785">
        <f>IF(ISNA(AR1785),NA(),AQ1105)</f>
        <v>0</v>
      </c>
      <c r="AR1785">
        <f>IF(OR(AR1105="",AND(AR1105=AR1104,AR1105=AR1106)),NA(), AR1105)</f>
        <v>0</v>
      </c>
      <c r="AS1785">
        <f>IF(ISNA(AT1785),NA(),AS1105)</f>
        <v>0</v>
      </c>
      <c r="AT1785">
        <f>IF(OR(AT1105="",AND(AT1105=AT1104,AT1105=AT1106)),NA(), AT1105)</f>
        <v>0</v>
      </c>
      <c r="AU1785">
        <f>IF(ISNA(AV1785),NA(),AU1105)</f>
        <v>0</v>
      </c>
      <c r="AV1785">
        <f>IF(OR(AV1105="",AND(AV1105=AV1104,AV1105=AV1106)),NA(), AV1105)</f>
        <v>0</v>
      </c>
      <c r="AW1785">
        <f>IF(ISNA(AX1785),NA(),AW1105)</f>
        <v>0</v>
      </c>
      <c r="AX1785">
        <f>IF(OR(AX1105="",AND(AX1105=AX1104,AX1105=AX1106)),NA(), AX1105)</f>
        <v>0</v>
      </c>
      <c r="AY1785">
        <f>IF(ISNA(AZ1785),NA(),AY1105)</f>
        <v>0</v>
      </c>
      <c r="AZ1785">
        <f>IF(OR(AZ1105="",AND(AZ1105=AZ1104,AZ1105=AZ1106)),NA(), AZ1105)</f>
        <v>0</v>
      </c>
      <c r="BA1785">
        <f>IF(ISNA(BB1785),NA(),BA1105)</f>
        <v>0</v>
      </c>
      <c r="BB1785">
        <f>IF(OR(BB1105="",AND(BB1105=BB1104,BB1105=BB1106)),NA(), BB1105)</f>
        <v>0</v>
      </c>
      <c r="BC1785">
        <f>IF(ISNA(BD1785),NA(),BC1105)</f>
        <v>0</v>
      </c>
      <c r="BD1785">
        <f>IF(OR(BD1105="",AND(BD1105=BD1104,BD1105=BD1106)),NA(), BD1105)</f>
        <v>0</v>
      </c>
      <c r="BE1785">
        <f>IF(ISNA(BF1785),NA(),BE1105)</f>
        <v>0</v>
      </c>
      <c r="BF1785">
        <f>IF(OR(BF1105="",AND(BF1105=BF1104,BF1105=BF1106)),NA(), BF1105)</f>
        <v>0</v>
      </c>
      <c r="BG1785">
        <f>IF(ISNA(BH1785),NA(),BG1105)</f>
        <v>0</v>
      </c>
      <c r="BH1785">
        <f>IF(OR(BH1105="",AND(BH1105=BH1104,BH1105=BH1106)),NA(), BH1105)</f>
        <v>0</v>
      </c>
      <c r="BI1785">
        <f>IF(ISNA(BJ1785),NA(),BI1105)</f>
        <v>0</v>
      </c>
      <c r="BJ1785">
        <f>IF(OR(BJ1105="",AND(BJ1105=BJ1104,BJ1105=BJ1106)),NA(), BJ1105)</f>
        <v>0</v>
      </c>
      <c r="BK1785">
        <f>IF(ISNA(BL1785),NA(),BK1105)</f>
        <v>0</v>
      </c>
      <c r="BL1785">
        <f>IF(OR(BL1105="",AND(BL1105=BL1104,BL1105=BL1106)),NA(), BL1105)</f>
        <v>0</v>
      </c>
      <c r="BM1785">
        <f>IF(ISNA(BN1785),NA(),BM1105)</f>
        <v>0</v>
      </c>
      <c r="BN1785">
        <f>IF(OR(BN1105="",AND(BN1105=BN1104,BN1105=BN1106)),NA(), BN1105)</f>
        <v>0</v>
      </c>
      <c r="BO1785">
        <f>IF(ISNA(BP1785),NA(),BO1105)</f>
        <v>0</v>
      </c>
      <c r="BP1785">
        <f>IF(OR(BP1105="",AND(BP1105=BP1104,BP1105=BP1106)),NA(), BP1105)</f>
        <v>0</v>
      </c>
      <c r="BQ1785">
        <f>IF(ISNA(BR1785),NA(),BQ1105)</f>
        <v>0</v>
      </c>
      <c r="BR1785">
        <f>IF(OR(BR1105="",AND(BR1105=BR1104,BR1105=BR1106)),NA(), BR1105)</f>
        <v>0</v>
      </c>
    </row>
    <row r="1786" spans="5:70">
      <c r="E1786">
        <f>IF(ISNA(F1786),NA(),E1106)</f>
        <v>0</v>
      </c>
      <c r="F1786">
        <f>IF(OR(F1106="",AND(F1106=F1105,F1106=F1107)),NA(), F1106)</f>
        <v>0</v>
      </c>
      <c r="G1786">
        <f>IF(ISNA(H1786),NA(),G1106)</f>
        <v>0</v>
      </c>
      <c r="H1786">
        <f>IF(OR(H1106="",AND(H1106=H1105,H1106=H1107)),NA(), H1106)</f>
        <v>0</v>
      </c>
      <c r="I1786">
        <f>IF(ISNA(J1786),NA(),I1106)</f>
        <v>0</v>
      </c>
      <c r="J1786">
        <f>IF(OR(J1106="",AND(J1106=J1105,J1106=J1107)),NA(), J1106)</f>
        <v>0</v>
      </c>
      <c r="K1786">
        <f>IF(ISNA(L1786),NA(),K1106)</f>
        <v>0</v>
      </c>
      <c r="L1786">
        <f>IF(OR(L1106="",AND(L1106=L1105,L1106=L1107)),NA(), L1106)</f>
        <v>0</v>
      </c>
      <c r="M1786">
        <f>IF(ISNA(N1786),NA(),M1106)</f>
        <v>0</v>
      </c>
      <c r="N1786">
        <f>IF(OR(N1106="",AND(N1106=N1105,N1106=N1107)),NA(), N1106)</f>
        <v>0</v>
      </c>
      <c r="O1786">
        <f>IF(ISNA(P1786),NA(),O1106)</f>
        <v>0</v>
      </c>
      <c r="P1786">
        <f>IF(OR(P1106="",AND(P1106=P1105,P1106=P1107)),NA(), P1106)</f>
        <v>0</v>
      </c>
      <c r="Q1786">
        <f>IF(ISNA(R1786),NA(),Q1106)</f>
        <v>0</v>
      </c>
      <c r="R1786">
        <f>IF(OR(R1106="",AND(R1106=R1105,R1106=R1107)),NA(), R1106)</f>
        <v>0</v>
      </c>
      <c r="S1786">
        <f>IF(ISNA(T1786),NA(),S1106)</f>
        <v>0</v>
      </c>
      <c r="T1786">
        <f>IF(OR(T1106="",AND(T1106=T1105,T1106=T1107)),NA(), T1106)</f>
        <v>0</v>
      </c>
      <c r="U1786">
        <f>IF(ISNA(V1786),NA(),U1106)</f>
        <v>0</v>
      </c>
      <c r="V1786">
        <f>IF(OR(V1106="",AND(V1106=V1105,V1106=V1107)),NA(), V1106)</f>
        <v>0</v>
      </c>
      <c r="W1786">
        <f>IF(ISNA(X1786),NA(),W1106)</f>
        <v>0</v>
      </c>
      <c r="X1786">
        <f>IF(OR(X1106="",AND(X1106=X1105,X1106=X1107)),NA(), X1106)</f>
        <v>0</v>
      </c>
      <c r="Y1786">
        <f>IF(ISNA(Z1786),NA(),Y1106)</f>
        <v>0</v>
      </c>
      <c r="Z1786">
        <f>IF(OR(Z1106="",AND(Z1106=Z1105,Z1106=Z1107)),NA(), Z1106)</f>
        <v>0</v>
      </c>
      <c r="AA1786">
        <f>IF(ISNA(AB1786),NA(),AA1106)</f>
        <v>0</v>
      </c>
      <c r="AB1786">
        <f>IF(OR(AB1106="",AND(AB1106=AB1105,AB1106=AB1107)),NA(), AB1106)</f>
        <v>0</v>
      </c>
      <c r="AC1786">
        <f>IF(ISNA(AD1786),NA(),AC1106)</f>
        <v>0</v>
      </c>
      <c r="AD1786">
        <f>IF(OR(AD1106="",AND(AD1106=AD1105,AD1106=AD1107)),NA(), AD1106)</f>
        <v>0</v>
      </c>
      <c r="AE1786">
        <f>IF(ISNA(AF1786),NA(),AE1106)</f>
        <v>0</v>
      </c>
      <c r="AF1786">
        <f>IF(OR(AF1106="",AND(AF1106=AF1105,AF1106=AF1107)),NA(), AF1106)</f>
        <v>0</v>
      </c>
      <c r="AG1786">
        <f>IF(ISNA(AH1786),NA(),AG1106)</f>
        <v>0</v>
      </c>
      <c r="AH1786">
        <f>IF(OR(AH1106="",AND(AH1106=AH1105,AH1106=AH1107)),NA(), AH1106)</f>
        <v>0</v>
      </c>
      <c r="AI1786">
        <f>IF(ISNA(AJ1786),NA(),AI1106)</f>
        <v>0</v>
      </c>
      <c r="AJ1786">
        <f>IF(OR(AJ1106="",AND(AJ1106=AJ1105,AJ1106=AJ1107)),NA(), AJ1106)</f>
        <v>0</v>
      </c>
      <c r="AM1786">
        <f>IF(ISNA(AN1786),NA(),AM1106)</f>
        <v>0</v>
      </c>
      <c r="AN1786">
        <f>IF(OR(AN1106="",AND(AN1106=AN1105,AN1106=AN1107)),NA(), AN1106)</f>
        <v>0</v>
      </c>
      <c r="AO1786">
        <f>IF(ISNA(AP1786),NA(),AO1106)</f>
        <v>0</v>
      </c>
      <c r="AP1786">
        <f>IF(OR(AP1106="",AND(AP1106=AP1105,AP1106=AP1107)),NA(), AP1106)</f>
        <v>0</v>
      </c>
      <c r="AQ1786">
        <f>IF(ISNA(AR1786),NA(),AQ1106)</f>
        <v>0</v>
      </c>
      <c r="AR1786">
        <f>IF(OR(AR1106="",AND(AR1106=AR1105,AR1106=AR1107)),NA(), AR1106)</f>
        <v>0</v>
      </c>
      <c r="AS1786">
        <f>IF(ISNA(AT1786),NA(),AS1106)</f>
        <v>0</v>
      </c>
      <c r="AT1786">
        <f>IF(OR(AT1106="",AND(AT1106=AT1105,AT1106=AT1107)),NA(), AT1106)</f>
        <v>0</v>
      </c>
      <c r="AU1786">
        <f>IF(ISNA(AV1786),NA(),AU1106)</f>
        <v>0</v>
      </c>
      <c r="AV1786">
        <f>IF(OR(AV1106="",AND(AV1106=AV1105,AV1106=AV1107)),NA(), AV1106)</f>
        <v>0</v>
      </c>
      <c r="AW1786">
        <f>IF(ISNA(AX1786),NA(),AW1106)</f>
        <v>0</v>
      </c>
      <c r="AX1786">
        <f>IF(OR(AX1106="",AND(AX1106=AX1105,AX1106=AX1107)),NA(), AX1106)</f>
        <v>0</v>
      </c>
      <c r="AY1786">
        <f>IF(ISNA(AZ1786),NA(),AY1106)</f>
        <v>0</v>
      </c>
      <c r="AZ1786">
        <f>IF(OR(AZ1106="",AND(AZ1106=AZ1105,AZ1106=AZ1107)),NA(), AZ1106)</f>
        <v>0</v>
      </c>
      <c r="BA1786">
        <f>IF(ISNA(BB1786),NA(),BA1106)</f>
        <v>0</v>
      </c>
      <c r="BB1786">
        <f>IF(OR(BB1106="",AND(BB1106=BB1105,BB1106=BB1107)),NA(), BB1106)</f>
        <v>0</v>
      </c>
      <c r="BC1786">
        <f>IF(ISNA(BD1786),NA(),BC1106)</f>
        <v>0</v>
      </c>
      <c r="BD1786">
        <f>IF(OR(BD1106="",AND(BD1106=BD1105,BD1106=BD1107)),NA(), BD1106)</f>
        <v>0</v>
      </c>
      <c r="BE1786">
        <f>IF(ISNA(BF1786),NA(),BE1106)</f>
        <v>0</v>
      </c>
      <c r="BF1786">
        <f>IF(OR(BF1106="",AND(BF1106=BF1105,BF1106=BF1107)),NA(), BF1106)</f>
        <v>0</v>
      </c>
      <c r="BG1786">
        <f>IF(ISNA(BH1786),NA(),BG1106)</f>
        <v>0</v>
      </c>
      <c r="BH1786">
        <f>IF(OR(BH1106="",AND(BH1106=BH1105,BH1106=BH1107)),NA(), BH1106)</f>
        <v>0</v>
      </c>
      <c r="BI1786">
        <f>IF(ISNA(BJ1786),NA(),BI1106)</f>
        <v>0</v>
      </c>
      <c r="BJ1786">
        <f>IF(OR(BJ1106="",AND(BJ1106=BJ1105,BJ1106=BJ1107)),NA(), BJ1106)</f>
        <v>0</v>
      </c>
      <c r="BK1786">
        <f>IF(ISNA(BL1786),NA(),BK1106)</f>
        <v>0</v>
      </c>
      <c r="BL1786">
        <f>IF(OR(BL1106="",AND(BL1106=BL1105,BL1106=BL1107)),NA(), BL1106)</f>
        <v>0</v>
      </c>
      <c r="BM1786">
        <f>IF(ISNA(BN1786),NA(),BM1106)</f>
        <v>0</v>
      </c>
      <c r="BN1786">
        <f>IF(OR(BN1106="",AND(BN1106=BN1105,BN1106=BN1107)),NA(), BN1106)</f>
        <v>0</v>
      </c>
      <c r="BO1786">
        <f>IF(ISNA(BP1786),NA(),BO1106)</f>
        <v>0</v>
      </c>
      <c r="BP1786">
        <f>IF(OR(BP1106="",AND(BP1106=BP1105,BP1106=BP1107)),NA(), BP1106)</f>
        <v>0</v>
      </c>
      <c r="BQ1786">
        <f>IF(ISNA(BR1786),NA(),BQ1106)</f>
        <v>0</v>
      </c>
      <c r="BR1786">
        <f>IF(OR(BR1106="",AND(BR1106=BR1105,BR1106=BR1107)),NA(), BR1106)</f>
        <v>0</v>
      </c>
    </row>
    <row r="1787" spans="5:70">
      <c r="E1787">
        <f>IF(ISNA(F1787),NA(),E1107)</f>
        <v>0</v>
      </c>
      <c r="F1787">
        <f>IF(OR(F1107="",AND(F1107=F1106,F1107=F1108)),NA(), F1107)</f>
        <v>0</v>
      </c>
      <c r="G1787">
        <f>IF(ISNA(H1787),NA(),G1107)</f>
        <v>0</v>
      </c>
      <c r="H1787">
        <f>IF(OR(H1107="",AND(H1107=H1106,H1107=H1108)),NA(), H1107)</f>
        <v>0</v>
      </c>
      <c r="I1787">
        <f>IF(ISNA(J1787),NA(),I1107)</f>
        <v>0</v>
      </c>
      <c r="J1787">
        <f>IF(OR(J1107="",AND(J1107=J1106,J1107=J1108)),NA(), J1107)</f>
        <v>0</v>
      </c>
      <c r="K1787">
        <f>IF(ISNA(L1787),NA(),K1107)</f>
        <v>0</v>
      </c>
      <c r="L1787">
        <f>IF(OR(L1107="",AND(L1107=L1106,L1107=L1108)),NA(), L1107)</f>
        <v>0</v>
      </c>
      <c r="M1787">
        <f>IF(ISNA(N1787),NA(),M1107)</f>
        <v>0</v>
      </c>
      <c r="N1787">
        <f>IF(OR(N1107="",AND(N1107=N1106,N1107=N1108)),NA(), N1107)</f>
        <v>0</v>
      </c>
      <c r="O1787">
        <f>IF(ISNA(P1787),NA(),O1107)</f>
        <v>0</v>
      </c>
      <c r="P1787">
        <f>IF(OR(P1107="",AND(P1107=P1106,P1107=P1108)),NA(), P1107)</f>
        <v>0</v>
      </c>
      <c r="Q1787">
        <f>IF(ISNA(R1787),NA(),Q1107)</f>
        <v>0</v>
      </c>
      <c r="R1787">
        <f>IF(OR(R1107="",AND(R1107=R1106,R1107=R1108)),NA(), R1107)</f>
        <v>0</v>
      </c>
      <c r="S1787">
        <f>IF(ISNA(T1787),NA(),S1107)</f>
        <v>0</v>
      </c>
      <c r="T1787">
        <f>IF(OR(T1107="",AND(T1107=T1106,T1107=T1108)),NA(), T1107)</f>
        <v>0</v>
      </c>
      <c r="U1787">
        <f>IF(ISNA(V1787),NA(),U1107)</f>
        <v>0</v>
      </c>
      <c r="V1787">
        <f>IF(OR(V1107="",AND(V1107=V1106,V1107=V1108)),NA(), V1107)</f>
        <v>0</v>
      </c>
      <c r="W1787">
        <f>IF(ISNA(X1787),NA(),W1107)</f>
        <v>0</v>
      </c>
      <c r="X1787">
        <f>IF(OR(X1107="",AND(X1107=X1106,X1107=X1108)),NA(), X1107)</f>
        <v>0</v>
      </c>
      <c r="Y1787">
        <f>IF(ISNA(Z1787),NA(),Y1107)</f>
        <v>0</v>
      </c>
      <c r="Z1787">
        <f>IF(OR(Z1107="",AND(Z1107=Z1106,Z1107=Z1108)),NA(), Z1107)</f>
        <v>0</v>
      </c>
      <c r="AA1787">
        <f>IF(ISNA(AB1787),NA(),AA1107)</f>
        <v>0</v>
      </c>
      <c r="AB1787">
        <f>IF(OR(AB1107="",AND(AB1107=AB1106,AB1107=AB1108)),NA(), AB1107)</f>
        <v>0</v>
      </c>
      <c r="AC1787">
        <f>IF(ISNA(AD1787),NA(),AC1107)</f>
        <v>0</v>
      </c>
      <c r="AD1787">
        <f>IF(OR(AD1107="",AND(AD1107=AD1106,AD1107=AD1108)),NA(), AD1107)</f>
        <v>0</v>
      </c>
      <c r="AE1787">
        <f>IF(ISNA(AF1787),NA(),AE1107)</f>
        <v>0</v>
      </c>
      <c r="AF1787">
        <f>IF(OR(AF1107="",AND(AF1107=AF1106,AF1107=AF1108)),NA(), AF1107)</f>
        <v>0</v>
      </c>
      <c r="AG1787">
        <f>IF(ISNA(AH1787),NA(),AG1107)</f>
        <v>0</v>
      </c>
      <c r="AH1787">
        <f>IF(OR(AH1107="",AND(AH1107=AH1106,AH1107=AH1108)),NA(), AH1107)</f>
        <v>0</v>
      </c>
      <c r="AI1787">
        <f>IF(ISNA(AJ1787),NA(),AI1107)</f>
        <v>0</v>
      </c>
      <c r="AJ1787">
        <f>IF(OR(AJ1107="",AND(AJ1107=AJ1106,AJ1107=AJ1108)),NA(), AJ1107)</f>
        <v>0</v>
      </c>
      <c r="AM1787">
        <f>IF(ISNA(AN1787),NA(),AM1107)</f>
        <v>0</v>
      </c>
      <c r="AN1787">
        <f>IF(OR(AN1107="",AND(AN1107=AN1106,AN1107=AN1108)),NA(), AN1107)</f>
        <v>0</v>
      </c>
      <c r="AO1787">
        <f>IF(ISNA(AP1787),NA(),AO1107)</f>
        <v>0</v>
      </c>
      <c r="AP1787">
        <f>IF(OR(AP1107="",AND(AP1107=AP1106,AP1107=AP1108)),NA(), AP1107)</f>
        <v>0</v>
      </c>
      <c r="AQ1787">
        <f>IF(ISNA(AR1787),NA(),AQ1107)</f>
        <v>0</v>
      </c>
      <c r="AR1787">
        <f>IF(OR(AR1107="",AND(AR1107=AR1106,AR1107=AR1108)),NA(), AR1107)</f>
        <v>0</v>
      </c>
      <c r="AS1787">
        <f>IF(ISNA(AT1787),NA(),AS1107)</f>
        <v>0</v>
      </c>
      <c r="AT1787">
        <f>IF(OR(AT1107="",AND(AT1107=AT1106,AT1107=AT1108)),NA(), AT1107)</f>
        <v>0</v>
      </c>
      <c r="AU1787">
        <f>IF(ISNA(AV1787),NA(),AU1107)</f>
        <v>0</v>
      </c>
      <c r="AV1787">
        <f>IF(OR(AV1107="",AND(AV1107=AV1106,AV1107=AV1108)),NA(), AV1107)</f>
        <v>0</v>
      </c>
      <c r="AW1787">
        <f>IF(ISNA(AX1787),NA(),AW1107)</f>
        <v>0</v>
      </c>
      <c r="AX1787">
        <f>IF(OR(AX1107="",AND(AX1107=AX1106,AX1107=AX1108)),NA(), AX1107)</f>
        <v>0</v>
      </c>
      <c r="AY1787">
        <f>IF(ISNA(AZ1787),NA(),AY1107)</f>
        <v>0</v>
      </c>
      <c r="AZ1787">
        <f>IF(OR(AZ1107="",AND(AZ1107=AZ1106,AZ1107=AZ1108)),NA(), AZ1107)</f>
        <v>0</v>
      </c>
      <c r="BA1787">
        <f>IF(ISNA(BB1787),NA(),BA1107)</f>
        <v>0</v>
      </c>
      <c r="BB1787">
        <f>IF(OR(BB1107="",AND(BB1107=BB1106,BB1107=BB1108)),NA(), BB1107)</f>
        <v>0</v>
      </c>
      <c r="BC1787">
        <f>IF(ISNA(BD1787),NA(),BC1107)</f>
        <v>0</v>
      </c>
      <c r="BD1787">
        <f>IF(OR(BD1107="",AND(BD1107=BD1106,BD1107=BD1108)),NA(), BD1107)</f>
        <v>0</v>
      </c>
      <c r="BE1787">
        <f>IF(ISNA(BF1787),NA(),BE1107)</f>
        <v>0</v>
      </c>
      <c r="BF1787">
        <f>IF(OR(BF1107="",AND(BF1107=BF1106,BF1107=BF1108)),NA(), BF1107)</f>
        <v>0</v>
      </c>
      <c r="BG1787">
        <f>IF(ISNA(BH1787),NA(),BG1107)</f>
        <v>0</v>
      </c>
      <c r="BH1787">
        <f>IF(OR(BH1107="",AND(BH1107=BH1106,BH1107=BH1108)),NA(), BH1107)</f>
        <v>0</v>
      </c>
      <c r="BI1787">
        <f>IF(ISNA(BJ1787),NA(),BI1107)</f>
        <v>0</v>
      </c>
      <c r="BJ1787">
        <f>IF(OR(BJ1107="",AND(BJ1107=BJ1106,BJ1107=BJ1108)),NA(), BJ1107)</f>
        <v>0</v>
      </c>
      <c r="BK1787">
        <f>IF(ISNA(BL1787),NA(),BK1107)</f>
        <v>0</v>
      </c>
      <c r="BL1787">
        <f>IF(OR(BL1107="",AND(BL1107=BL1106,BL1107=BL1108)),NA(), BL1107)</f>
        <v>0</v>
      </c>
      <c r="BM1787">
        <f>IF(ISNA(BN1787),NA(),BM1107)</f>
        <v>0</v>
      </c>
      <c r="BN1787">
        <f>IF(OR(BN1107="",AND(BN1107=BN1106,BN1107=BN1108)),NA(), BN1107)</f>
        <v>0</v>
      </c>
      <c r="BO1787">
        <f>IF(ISNA(BP1787),NA(),BO1107)</f>
        <v>0</v>
      </c>
      <c r="BP1787">
        <f>IF(OR(BP1107="",AND(BP1107=BP1106,BP1107=BP1108)),NA(), BP1107)</f>
        <v>0</v>
      </c>
      <c r="BQ1787">
        <f>IF(ISNA(BR1787),NA(),BQ1107)</f>
        <v>0</v>
      </c>
      <c r="BR1787">
        <f>IF(OR(BR1107="",AND(BR1107=BR1106,BR1107=BR1108)),NA(), BR1107)</f>
        <v>0</v>
      </c>
    </row>
    <row r="1788" spans="5:70">
      <c r="E1788">
        <f>IF(ISNA(F1788),NA(),E1108)</f>
        <v>0</v>
      </c>
      <c r="F1788">
        <f>IF(OR(F1108="",AND(F1108=F1107,F1108=F1109)),NA(), F1108)</f>
        <v>0</v>
      </c>
      <c r="G1788">
        <f>IF(ISNA(H1788),NA(),G1108)</f>
        <v>0</v>
      </c>
      <c r="H1788">
        <f>IF(OR(H1108="",AND(H1108=H1107,H1108=H1109)),NA(), H1108)</f>
        <v>0</v>
      </c>
      <c r="I1788">
        <f>IF(ISNA(J1788),NA(),I1108)</f>
        <v>0</v>
      </c>
      <c r="J1788">
        <f>IF(OR(J1108="",AND(J1108=J1107,J1108=J1109)),NA(), J1108)</f>
        <v>0</v>
      </c>
      <c r="K1788">
        <f>IF(ISNA(L1788),NA(),K1108)</f>
        <v>0</v>
      </c>
      <c r="L1788">
        <f>IF(OR(L1108="",AND(L1108=L1107,L1108=L1109)),NA(), L1108)</f>
        <v>0</v>
      </c>
      <c r="M1788">
        <f>IF(ISNA(N1788),NA(),M1108)</f>
        <v>0</v>
      </c>
      <c r="N1788">
        <f>IF(OR(N1108="",AND(N1108=N1107,N1108=N1109)),NA(), N1108)</f>
        <v>0</v>
      </c>
      <c r="O1788">
        <f>IF(ISNA(P1788),NA(),O1108)</f>
        <v>0</v>
      </c>
      <c r="P1788">
        <f>IF(OR(P1108="",AND(P1108=P1107,P1108=P1109)),NA(), P1108)</f>
        <v>0</v>
      </c>
      <c r="Q1788">
        <f>IF(ISNA(R1788),NA(),Q1108)</f>
        <v>0</v>
      </c>
      <c r="R1788">
        <f>IF(OR(R1108="",AND(R1108=R1107,R1108=R1109)),NA(), R1108)</f>
        <v>0</v>
      </c>
      <c r="S1788">
        <f>IF(ISNA(T1788),NA(),S1108)</f>
        <v>0</v>
      </c>
      <c r="T1788">
        <f>IF(OR(T1108="",AND(T1108=T1107,T1108=T1109)),NA(), T1108)</f>
        <v>0</v>
      </c>
      <c r="U1788">
        <f>IF(ISNA(V1788),NA(),U1108)</f>
        <v>0</v>
      </c>
      <c r="V1788">
        <f>IF(OR(V1108="",AND(V1108=V1107,V1108=V1109)),NA(), V1108)</f>
        <v>0</v>
      </c>
      <c r="W1788">
        <f>IF(ISNA(X1788),NA(),W1108)</f>
        <v>0</v>
      </c>
      <c r="X1788">
        <f>IF(OR(X1108="",AND(X1108=X1107,X1108=X1109)),NA(), X1108)</f>
        <v>0</v>
      </c>
      <c r="Y1788">
        <f>IF(ISNA(Z1788),NA(),Y1108)</f>
        <v>0</v>
      </c>
      <c r="Z1788">
        <f>IF(OR(Z1108="",AND(Z1108=Z1107,Z1108=Z1109)),NA(), Z1108)</f>
        <v>0</v>
      </c>
      <c r="AA1788">
        <f>IF(ISNA(AB1788),NA(),AA1108)</f>
        <v>0</v>
      </c>
      <c r="AB1788">
        <f>IF(OR(AB1108="",AND(AB1108=AB1107,AB1108=AB1109)),NA(), AB1108)</f>
        <v>0</v>
      </c>
      <c r="AC1788">
        <f>IF(ISNA(AD1788),NA(),AC1108)</f>
        <v>0</v>
      </c>
      <c r="AD1788">
        <f>IF(OR(AD1108="",AND(AD1108=AD1107,AD1108=AD1109)),NA(), AD1108)</f>
        <v>0</v>
      </c>
      <c r="AE1788">
        <f>IF(ISNA(AF1788),NA(),AE1108)</f>
        <v>0</v>
      </c>
      <c r="AF1788">
        <f>IF(OR(AF1108="",AND(AF1108=AF1107,AF1108=AF1109)),NA(), AF1108)</f>
        <v>0</v>
      </c>
      <c r="AG1788">
        <f>IF(ISNA(AH1788),NA(),AG1108)</f>
        <v>0</v>
      </c>
      <c r="AH1788">
        <f>IF(OR(AH1108="",AND(AH1108=AH1107,AH1108=AH1109)),NA(), AH1108)</f>
        <v>0</v>
      </c>
      <c r="AI1788">
        <f>IF(ISNA(AJ1788),NA(),AI1108)</f>
        <v>0</v>
      </c>
      <c r="AJ1788">
        <f>IF(OR(AJ1108="",AND(AJ1108=AJ1107,AJ1108=AJ1109)),NA(), AJ1108)</f>
        <v>0</v>
      </c>
      <c r="AM1788">
        <f>IF(ISNA(AN1788),NA(),AM1108)</f>
        <v>0</v>
      </c>
      <c r="AN1788">
        <f>IF(OR(AN1108="",AND(AN1108=AN1107,AN1108=AN1109)),NA(), AN1108)</f>
        <v>0</v>
      </c>
      <c r="AO1788">
        <f>IF(ISNA(AP1788),NA(),AO1108)</f>
        <v>0</v>
      </c>
      <c r="AP1788">
        <f>IF(OR(AP1108="",AND(AP1108=AP1107,AP1108=AP1109)),NA(), AP1108)</f>
        <v>0</v>
      </c>
      <c r="AQ1788">
        <f>IF(ISNA(AR1788),NA(),AQ1108)</f>
        <v>0</v>
      </c>
      <c r="AR1788">
        <f>IF(OR(AR1108="",AND(AR1108=AR1107,AR1108=AR1109)),NA(), AR1108)</f>
        <v>0</v>
      </c>
      <c r="AS1788">
        <f>IF(ISNA(AT1788),NA(),AS1108)</f>
        <v>0</v>
      </c>
      <c r="AT1788">
        <f>IF(OR(AT1108="",AND(AT1108=AT1107,AT1108=AT1109)),NA(), AT1108)</f>
        <v>0</v>
      </c>
      <c r="AU1788">
        <f>IF(ISNA(AV1788),NA(),AU1108)</f>
        <v>0</v>
      </c>
      <c r="AV1788">
        <f>IF(OR(AV1108="",AND(AV1108=AV1107,AV1108=AV1109)),NA(), AV1108)</f>
        <v>0</v>
      </c>
      <c r="AW1788">
        <f>IF(ISNA(AX1788),NA(),AW1108)</f>
        <v>0</v>
      </c>
      <c r="AX1788">
        <f>IF(OR(AX1108="",AND(AX1108=AX1107,AX1108=AX1109)),NA(), AX1108)</f>
        <v>0</v>
      </c>
      <c r="AY1788">
        <f>IF(ISNA(AZ1788),NA(),AY1108)</f>
        <v>0</v>
      </c>
      <c r="AZ1788">
        <f>IF(OR(AZ1108="",AND(AZ1108=AZ1107,AZ1108=AZ1109)),NA(), AZ1108)</f>
        <v>0</v>
      </c>
      <c r="BA1788">
        <f>IF(ISNA(BB1788),NA(),BA1108)</f>
        <v>0</v>
      </c>
      <c r="BB1788">
        <f>IF(OR(BB1108="",AND(BB1108=BB1107,BB1108=BB1109)),NA(), BB1108)</f>
        <v>0</v>
      </c>
      <c r="BC1788">
        <f>IF(ISNA(BD1788),NA(),BC1108)</f>
        <v>0</v>
      </c>
      <c r="BD1788">
        <f>IF(OR(BD1108="",AND(BD1108=BD1107,BD1108=BD1109)),NA(), BD1108)</f>
        <v>0</v>
      </c>
      <c r="BE1788">
        <f>IF(ISNA(BF1788),NA(),BE1108)</f>
        <v>0</v>
      </c>
      <c r="BF1788">
        <f>IF(OR(BF1108="",AND(BF1108=BF1107,BF1108=BF1109)),NA(), BF1108)</f>
        <v>0</v>
      </c>
      <c r="BG1788">
        <f>IF(ISNA(BH1788),NA(),BG1108)</f>
        <v>0</v>
      </c>
      <c r="BH1788">
        <f>IF(OR(BH1108="",AND(BH1108=BH1107,BH1108=BH1109)),NA(), BH1108)</f>
        <v>0</v>
      </c>
      <c r="BI1788">
        <f>IF(ISNA(BJ1788),NA(),BI1108)</f>
        <v>0</v>
      </c>
      <c r="BJ1788">
        <f>IF(OR(BJ1108="",AND(BJ1108=BJ1107,BJ1108=BJ1109)),NA(), BJ1108)</f>
        <v>0</v>
      </c>
      <c r="BK1788">
        <f>IF(ISNA(BL1788),NA(),BK1108)</f>
        <v>0</v>
      </c>
      <c r="BL1788">
        <f>IF(OR(BL1108="",AND(BL1108=BL1107,BL1108=BL1109)),NA(), BL1108)</f>
        <v>0</v>
      </c>
      <c r="BM1788">
        <f>IF(ISNA(BN1788),NA(),BM1108)</f>
        <v>0</v>
      </c>
      <c r="BN1788">
        <f>IF(OR(BN1108="",AND(BN1108=BN1107,BN1108=BN1109)),NA(), BN1108)</f>
        <v>0</v>
      </c>
      <c r="BO1788">
        <f>IF(ISNA(BP1788),NA(),BO1108)</f>
        <v>0</v>
      </c>
      <c r="BP1788">
        <f>IF(OR(BP1108="",AND(BP1108=BP1107,BP1108=BP1109)),NA(), BP1108)</f>
        <v>0</v>
      </c>
      <c r="BQ1788">
        <f>IF(ISNA(BR1788),NA(),BQ1108)</f>
        <v>0</v>
      </c>
      <c r="BR1788">
        <f>IF(OR(BR1108="",AND(BR1108=BR1107,BR1108=BR1109)),NA(), BR1108)</f>
        <v>0</v>
      </c>
    </row>
    <row r="1789" spans="5:70">
      <c r="E1789">
        <f>IF(ISNA(F1789),NA(),E1109)</f>
        <v>0</v>
      </c>
      <c r="F1789">
        <f>IF(OR(F1109="",AND(F1109=F1108,F1109=F1110)),NA(), F1109)</f>
        <v>0</v>
      </c>
      <c r="G1789">
        <f>IF(ISNA(H1789),NA(),G1109)</f>
        <v>0</v>
      </c>
      <c r="H1789">
        <f>IF(OR(H1109="",AND(H1109=H1108,H1109=H1110)),NA(), H1109)</f>
        <v>0</v>
      </c>
      <c r="I1789">
        <f>IF(ISNA(J1789),NA(),I1109)</f>
        <v>0</v>
      </c>
      <c r="J1789">
        <f>IF(OR(J1109="",AND(J1109=J1108,J1109=J1110)),NA(), J1109)</f>
        <v>0</v>
      </c>
      <c r="K1789">
        <f>IF(ISNA(L1789),NA(),K1109)</f>
        <v>0</v>
      </c>
      <c r="L1789">
        <f>IF(OR(L1109="",AND(L1109=L1108,L1109=L1110)),NA(), L1109)</f>
        <v>0</v>
      </c>
      <c r="M1789">
        <f>IF(ISNA(N1789),NA(),M1109)</f>
        <v>0</v>
      </c>
      <c r="N1789">
        <f>IF(OR(N1109="",AND(N1109=N1108,N1109=N1110)),NA(), N1109)</f>
        <v>0</v>
      </c>
      <c r="O1789">
        <f>IF(ISNA(P1789),NA(),O1109)</f>
        <v>0</v>
      </c>
      <c r="P1789">
        <f>IF(OR(P1109="",AND(P1109=P1108,P1109=P1110)),NA(), P1109)</f>
        <v>0</v>
      </c>
      <c r="Q1789">
        <f>IF(ISNA(R1789),NA(),Q1109)</f>
        <v>0</v>
      </c>
      <c r="R1789">
        <f>IF(OR(R1109="",AND(R1109=R1108,R1109=R1110)),NA(), R1109)</f>
        <v>0</v>
      </c>
      <c r="S1789">
        <f>IF(ISNA(T1789),NA(),S1109)</f>
        <v>0</v>
      </c>
      <c r="T1789">
        <f>IF(OR(T1109="",AND(T1109=T1108,T1109=T1110)),NA(), T1109)</f>
        <v>0</v>
      </c>
      <c r="U1789">
        <f>IF(ISNA(V1789),NA(),U1109)</f>
        <v>0</v>
      </c>
      <c r="V1789">
        <f>IF(OR(V1109="",AND(V1109=V1108,V1109=V1110)),NA(), V1109)</f>
        <v>0</v>
      </c>
      <c r="W1789">
        <f>IF(ISNA(X1789),NA(),W1109)</f>
        <v>0</v>
      </c>
      <c r="X1789">
        <f>IF(OR(X1109="",AND(X1109=X1108,X1109=X1110)),NA(), X1109)</f>
        <v>0</v>
      </c>
      <c r="Y1789">
        <f>IF(ISNA(Z1789),NA(),Y1109)</f>
        <v>0</v>
      </c>
      <c r="Z1789">
        <f>IF(OR(Z1109="",AND(Z1109=Z1108,Z1109=Z1110)),NA(), Z1109)</f>
        <v>0</v>
      </c>
      <c r="AA1789">
        <f>IF(ISNA(AB1789),NA(),AA1109)</f>
        <v>0</v>
      </c>
      <c r="AB1789">
        <f>IF(OR(AB1109="",AND(AB1109=AB1108,AB1109=AB1110)),NA(), AB1109)</f>
        <v>0</v>
      </c>
      <c r="AC1789">
        <f>IF(ISNA(AD1789),NA(),AC1109)</f>
        <v>0</v>
      </c>
      <c r="AD1789">
        <f>IF(OR(AD1109="",AND(AD1109=AD1108,AD1109=AD1110)),NA(), AD1109)</f>
        <v>0</v>
      </c>
      <c r="AE1789">
        <f>IF(ISNA(AF1789),NA(),AE1109)</f>
        <v>0</v>
      </c>
      <c r="AF1789">
        <f>IF(OR(AF1109="",AND(AF1109=AF1108,AF1109=AF1110)),NA(), AF1109)</f>
        <v>0</v>
      </c>
      <c r="AG1789">
        <f>IF(ISNA(AH1789),NA(),AG1109)</f>
        <v>0</v>
      </c>
      <c r="AH1789">
        <f>IF(OR(AH1109="",AND(AH1109=AH1108,AH1109=AH1110)),NA(), AH1109)</f>
        <v>0</v>
      </c>
      <c r="AI1789">
        <f>IF(ISNA(AJ1789),NA(),AI1109)</f>
        <v>0</v>
      </c>
      <c r="AJ1789">
        <f>IF(OR(AJ1109="",AND(AJ1109=AJ1108,AJ1109=AJ1110)),NA(), AJ1109)</f>
        <v>0</v>
      </c>
      <c r="AM1789">
        <f>IF(ISNA(AN1789),NA(),AM1109)</f>
        <v>0</v>
      </c>
      <c r="AN1789">
        <f>IF(OR(AN1109="",AND(AN1109=AN1108,AN1109=AN1110)),NA(), AN1109)</f>
        <v>0</v>
      </c>
      <c r="AO1789">
        <f>IF(ISNA(AP1789),NA(),AO1109)</f>
        <v>0</v>
      </c>
      <c r="AP1789">
        <f>IF(OR(AP1109="",AND(AP1109=AP1108,AP1109=AP1110)),NA(), AP1109)</f>
        <v>0</v>
      </c>
      <c r="AQ1789">
        <f>IF(ISNA(AR1789),NA(),AQ1109)</f>
        <v>0</v>
      </c>
      <c r="AR1789">
        <f>IF(OR(AR1109="",AND(AR1109=AR1108,AR1109=AR1110)),NA(), AR1109)</f>
        <v>0</v>
      </c>
      <c r="AS1789">
        <f>IF(ISNA(AT1789),NA(),AS1109)</f>
        <v>0</v>
      </c>
      <c r="AT1789">
        <f>IF(OR(AT1109="",AND(AT1109=AT1108,AT1109=AT1110)),NA(), AT1109)</f>
        <v>0</v>
      </c>
      <c r="AU1789">
        <f>IF(ISNA(AV1789),NA(),AU1109)</f>
        <v>0</v>
      </c>
      <c r="AV1789">
        <f>IF(OR(AV1109="",AND(AV1109=AV1108,AV1109=AV1110)),NA(), AV1109)</f>
        <v>0</v>
      </c>
      <c r="AW1789">
        <f>IF(ISNA(AX1789),NA(),AW1109)</f>
        <v>0</v>
      </c>
      <c r="AX1789">
        <f>IF(OR(AX1109="",AND(AX1109=AX1108,AX1109=AX1110)),NA(), AX1109)</f>
        <v>0</v>
      </c>
      <c r="AY1789">
        <f>IF(ISNA(AZ1789),NA(),AY1109)</f>
        <v>0</v>
      </c>
      <c r="AZ1789">
        <f>IF(OR(AZ1109="",AND(AZ1109=AZ1108,AZ1109=AZ1110)),NA(), AZ1109)</f>
        <v>0</v>
      </c>
      <c r="BA1789">
        <f>IF(ISNA(BB1789),NA(),BA1109)</f>
        <v>0</v>
      </c>
      <c r="BB1789">
        <f>IF(OR(BB1109="",AND(BB1109=BB1108,BB1109=BB1110)),NA(), BB1109)</f>
        <v>0</v>
      </c>
      <c r="BC1789">
        <f>IF(ISNA(BD1789),NA(),BC1109)</f>
        <v>0</v>
      </c>
      <c r="BD1789">
        <f>IF(OR(BD1109="",AND(BD1109=BD1108,BD1109=BD1110)),NA(), BD1109)</f>
        <v>0</v>
      </c>
      <c r="BE1789">
        <f>IF(ISNA(BF1789),NA(),BE1109)</f>
        <v>0</v>
      </c>
      <c r="BF1789">
        <f>IF(OR(BF1109="",AND(BF1109=BF1108,BF1109=BF1110)),NA(), BF1109)</f>
        <v>0</v>
      </c>
      <c r="BG1789">
        <f>IF(ISNA(BH1789),NA(),BG1109)</f>
        <v>0</v>
      </c>
      <c r="BH1789">
        <f>IF(OR(BH1109="",AND(BH1109=BH1108,BH1109=BH1110)),NA(), BH1109)</f>
        <v>0</v>
      </c>
      <c r="BI1789">
        <f>IF(ISNA(BJ1789),NA(),BI1109)</f>
        <v>0</v>
      </c>
      <c r="BJ1789">
        <f>IF(OR(BJ1109="",AND(BJ1109=BJ1108,BJ1109=BJ1110)),NA(), BJ1109)</f>
        <v>0</v>
      </c>
      <c r="BK1789">
        <f>IF(ISNA(BL1789),NA(),BK1109)</f>
        <v>0</v>
      </c>
      <c r="BL1789">
        <f>IF(OR(BL1109="",AND(BL1109=BL1108,BL1109=BL1110)),NA(), BL1109)</f>
        <v>0</v>
      </c>
      <c r="BM1789">
        <f>IF(ISNA(BN1789),NA(),BM1109)</f>
        <v>0</v>
      </c>
      <c r="BN1789">
        <f>IF(OR(BN1109="",AND(BN1109=BN1108,BN1109=BN1110)),NA(), BN1109)</f>
        <v>0</v>
      </c>
      <c r="BO1789">
        <f>IF(ISNA(BP1789),NA(),BO1109)</f>
        <v>0</v>
      </c>
      <c r="BP1789">
        <f>IF(OR(BP1109="",AND(BP1109=BP1108,BP1109=BP1110)),NA(), BP1109)</f>
        <v>0</v>
      </c>
      <c r="BQ1789">
        <f>IF(ISNA(BR1789),NA(),BQ1109)</f>
        <v>0</v>
      </c>
      <c r="BR1789">
        <f>IF(OR(BR1109="",AND(BR1109=BR1108,BR1109=BR1110)),NA(), BR1109)</f>
        <v>0</v>
      </c>
    </row>
    <row r="1790" spans="5:70">
      <c r="E1790">
        <f>IF(ISNA(F1790),NA(),E1110)</f>
        <v>0</v>
      </c>
      <c r="F1790">
        <f>IF(OR(F1110="",AND(F1110=F1109,F1110=F1111)),NA(), F1110)</f>
        <v>0</v>
      </c>
      <c r="G1790">
        <f>IF(ISNA(H1790),NA(),G1110)</f>
        <v>0</v>
      </c>
      <c r="H1790">
        <f>IF(OR(H1110="",AND(H1110=H1109,H1110=H1111)),NA(), H1110)</f>
        <v>0</v>
      </c>
      <c r="I1790">
        <f>IF(ISNA(J1790),NA(),I1110)</f>
        <v>0</v>
      </c>
      <c r="J1790">
        <f>IF(OR(J1110="",AND(J1110=J1109,J1110=J1111)),NA(), J1110)</f>
        <v>0</v>
      </c>
      <c r="K1790">
        <f>IF(ISNA(L1790),NA(),K1110)</f>
        <v>0</v>
      </c>
      <c r="L1790">
        <f>IF(OR(L1110="",AND(L1110=L1109,L1110=L1111)),NA(), L1110)</f>
        <v>0</v>
      </c>
      <c r="M1790">
        <f>IF(ISNA(N1790),NA(),M1110)</f>
        <v>0</v>
      </c>
      <c r="N1790">
        <f>IF(OR(N1110="",AND(N1110=N1109,N1110=N1111)),NA(), N1110)</f>
        <v>0</v>
      </c>
      <c r="O1790">
        <f>IF(ISNA(P1790),NA(),O1110)</f>
        <v>0</v>
      </c>
      <c r="P1790">
        <f>IF(OR(P1110="",AND(P1110=P1109,P1110=P1111)),NA(), P1110)</f>
        <v>0</v>
      </c>
      <c r="Q1790">
        <f>IF(ISNA(R1790),NA(),Q1110)</f>
        <v>0</v>
      </c>
      <c r="R1790">
        <f>IF(OR(R1110="",AND(R1110=R1109,R1110=R1111)),NA(), R1110)</f>
        <v>0</v>
      </c>
      <c r="S1790">
        <f>IF(ISNA(T1790),NA(),S1110)</f>
        <v>0</v>
      </c>
      <c r="T1790">
        <f>IF(OR(T1110="",AND(T1110=T1109,T1110=T1111)),NA(), T1110)</f>
        <v>0</v>
      </c>
      <c r="U1790">
        <f>IF(ISNA(V1790),NA(),U1110)</f>
        <v>0</v>
      </c>
      <c r="V1790">
        <f>IF(OR(V1110="",AND(V1110=V1109,V1110=V1111)),NA(), V1110)</f>
        <v>0</v>
      </c>
      <c r="W1790">
        <f>IF(ISNA(X1790),NA(),W1110)</f>
        <v>0</v>
      </c>
      <c r="X1790">
        <f>IF(OR(X1110="",AND(X1110=X1109,X1110=X1111)),NA(), X1110)</f>
        <v>0</v>
      </c>
      <c r="Y1790">
        <f>IF(ISNA(Z1790),NA(),Y1110)</f>
        <v>0</v>
      </c>
      <c r="Z1790">
        <f>IF(OR(Z1110="",AND(Z1110=Z1109,Z1110=Z1111)),NA(), Z1110)</f>
        <v>0</v>
      </c>
      <c r="AA1790">
        <f>IF(ISNA(AB1790),NA(),AA1110)</f>
        <v>0</v>
      </c>
      <c r="AB1790">
        <f>IF(OR(AB1110="",AND(AB1110=AB1109,AB1110=AB1111)),NA(), AB1110)</f>
        <v>0</v>
      </c>
      <c r="AC1790">
        <f>IF(ISNA(AD1790),NA(),AC1110)</f>
        <v>0</v>
      </c>
      <c r="AD1790">
        <f>IF(OR(AD1110="",AND(AD1110=AD1109,AD1110=AD1111)),NA(), AD1110)</f>
        <v>0</v>
      </c>
      <c r="AE1790">
        <f>IF(ISNA(AF1790),NA(),AE1110)</f>
        <v>0</v>
      </c>
      <c r="AF1790">
        <f>IF(OR(AF1110="",AND(AF1110=AF1109,AF1110=AF1111)),NA(), AF1110)</f>
        <v>0</v>
      </c>
      <c r="AG1790">
        <f>IF(ISNA(AH1790),NA(),AG1110)</f>
        <v>0</v>
      </c>
      <c r="AH1790">
        <f>IF(OR(AH1110="",AND(AH1110=AH1109,AH1110=AH1111)),NA(), AH1110)</f>
        <v>0</v>
      </c>
      <c r="AI1790">
        <f>IF(ISNA(AJ1790),NA(),AI1110)</f>
        <v>0</v>
      </c>
      <c r="AJ1790">
        <f>IF(OR(AJ1110="",AND(AJ1110=AJ1109,AJ1110=AJ1111)),NA(), AJ1110)</f>
        <v>0</v>
      </c>
      <c r="AM1790">
        <f>IF(ISNA(AN1790),NA(),AM1110)</f>
        <v>0</v>
      </c>
      <c r="AN1790">
        <f>IF(OR(AN1110="",AND(AN1110=AN1109,AN1110=AN1111)),NA(), AN1110)</f>
        <v>0</v>
      </c>
      <c r="AO1790">
        <f>IF(ISNA(AP1790),NA(),AO1110)</f>
        <v>0</v>
      </c>
      <c r="AP1790">
        <f>IF(OR(AP1110="",AND(AP1110=AP1109,AP1110=AP1111)),NA(), AP1110)</f>
        <v>0</v>
      </c>
      <c r="AQ1790">
        <f>IF(ISNA(AR1790),NA(),AQ1110)</f>
        <v>0</v>
      </c>
      <c r="AR1790">
        <f>IF(OR(AR1110="",AND(AR1110=AR1109,AR1110=AR1111)),NA(), AR1110)</f>
        <v>0</v>
      </c>
      <c r="AS1790">
        <f>IF(ISNA(AT1790),NA(),AS1110)</f>
        <v>0</v>
      </c>
      <c r="AT1790">
        <f>IF(OR(AT1110="",AND(AT1110=AT1109,AT1110=AT1111)),NA(), AT1110)</f>
        <v>0</v>
      </c>
      <c r="AU1790">
        <f>IF(ISNA(AV1790),NA(),AU1110)</f>
        <v>0</v>
      </c>
      <c r="AV1790">
        <f>IF(OR(AV1110="",AND(AV1110=AV1109,AV1110=AV1111)),NA(), AV1110)</f>
        <v>0</v>
      </c>
      <c r="AW1790">
        <f>IF(ISNA(AX1790),NA(),AW1110)</f>
        <v>0</v>
      </c>
      <c r="AX1790">
        <f>IF(OR(AX1110="",AND(AX1110=AX1109,AX1110=AX1111)),NA(), AX1110)</f>
        <v>0</v>
      </c>
      <c r="AY1790">
        <f>IF(ISNA(AZ1790),NA(),AY1110)</f>
        <v>0</v>
      </c>
      <c r="AZ1790">
        <f>IF(OR(AZ1110="",AND(AZ1110=AZ1109,AZ1110=AZ1111)),NA(), AZ1110)</f>
        <v>0</v>
      </c>
      <c r="BA1790">
        <f>IF(ISNA(BB1790),NA(),BA1110)</f>
        <v>0</v>
      </c>
      <c r="BB1790">
        <f>IF(OR(BB1110="",AND(BB1110=BB1109,BB1110=BB1111)),NA(), BB1110)</f>
        <v>0</v>
      </c>
      <c r="BC1790">
        <f>IF(ISNA(BD1790),NA(),BC1110)</f>
        <v>0</v>
      </c>
      <c r="BD1790">
        <f>IF(OR(BD1110="",AND(BD1110=BD1109,BD1110=BD1111)),NA(), BD1110)</f>
        <v>0</v>
      </c>
      <c r="BE1790">
        <f>IF(ISNA(BF1790),NA(),BE1110)</f>
        <v>0</v>
      </c>
      <c r="BF1790">
        <f>IF(OR(BF1110="",AND(BF1110=BF1109,BF1110=BF1111)),NA(), BF1110)</f>
        <v>0</v>
      </c>
      <c r="BG1790">
        <f>IF(ISNA(BH1790),NA(),BG1110)</f>
        <v>0</v>
      </c>
      <c r="BH1790">
        <f>IF(OR(BH1110="",AND(BH1110=BH1109,BH1110=BH1111)),NA(), BH1110)</f>
        <v>0</v>
      </c>
      <c r="BI1790">
        <f>IF(ISNA(BJ1790),NA(),BI1110)</f>
        <v>0</v>
      </c>
      <c r="BJ1790">
        <f>IF(OR(BJ1110="",AND(BJ1110=BJ1109,BJ1110=BJ1111)),NA(), BJ1110)</f>
        <v>0</v>
      </c>
      <c r="BK1790">
        <f>IF(ISNA(BL1790),NA(),BK1110)</f>
        <v>0</v>
      </c>
      <c r="BL1790">
        <f>IF(OR(BL1110="",AND(BL1110=BL1109,BL1110=BL1111)),NA(), BL1110)</f>
        <v>0</v>
      </c>
      <c r="BM1790">
        <f>IF(ISNA(BN1790),NA(),BM1110)</f>
        <v>0</v>
      </c>
      <c r="BN1790">
        <f>IF(OR(BN1110="",AND(BN1110=BN1109,BN1110=BN1111)),NA(), BN1110)</f>
        <v>0</v>
      </c>
      <c r="BO1790">
        <f>IF(ISNA(BP1790),NA(),BO1110)</f>
        <v>0</v>
      </c>
      <c r="BP1790">
        <f>IF(OR(BP1110="",AND(BP1110=BP1109,BP1110=BP1111)),NA(), BP1110)</f>
        <v>0</v>
      </c>
      <c r="BQ1790">
        <f>IF(ISNA(BR1790),NA(),BQ1110)</f>
        <v>0</v>
      </c>
      <c r="BR1790">
        <f>IF(OR(BR1110="",AND(BR1110=BR1109,BR1110=BR1111)),NA(), BR1110)</f>
        <v>0</v>
      </c>
    </row>
    <row r="1791" spans="5:70">
      <c r="E1791">
        <f>IF(ISNA(F1791),NA(),E1111)</f>
        <v>0</v>
      </c>
      <c r="F1791">
        <f>IF(OR(F1111="",AND(F1111=F1110,F1111=F1112)),NA(), F1111)</f>
        <v>0</v>
      </c>
      <c r="G1791">
        <f>IF(ISNA(H1791),NA(),G1111)</f>
        <v>0</v>
      </c>
      <c r="H1791">
        <f>IF(OR(H1111="",AND(H1111=H1110,H1111=H1112)),NA(), H1111)</f>
        <v>0</v>
      </c>
      <c r="I1791">
        <f>IF(ISNA(J1791),NA(),I1111)</f>
        <v>0</v>
      </c>
      <c r="J1791">
        <f>IF(OR(J1111="",AND(J1111=J1110,J1111=J1112)),NA(), J1111)</f>
        <v>0</v>
      </c>
      <c r="K1791">
        <f>IF(ISNA(L1791),NA(),K1111)</f>
        <v>0</v>
      </c>
      <c r="L1791">
        <f>IF(OR(L1111="",AND(L1111=L1110,L1111=L1112)),NA(), L1111)</f>
        <v>0</v>
      </c>
      <c r="M1791">
        <f>IF(ISNA(N1791),NA(),M1111)</f>
        <v>0</v>
      </c>
      <c r="N1791">
        <f>IF(OR(N1111="",AND(N1111=N1110,N1111=N1112)),NA(), N1111)</f>
        <v>0</v>
      </c>
      <c r="O1791">
        <f>IF(ISNA(P1791),NA(),O1111)</f>
        <v>0</v>
      </c>
      <c r="P1791">
        <f>IF(OR(P1111="",AND(P1111=P1110,P1111=P1112)),NA(), P1111)</f>
        <v>0</v>
      </c>
      <c r="Q1791">
        <f>IF(ISNA(R1791),NA(),Q1111)</f>
        <v>0</v>
      </c>
      <c r="R1791">
        <f>IF(OR(R1111="",AND(R1111=R1110,R1111=R1112)),NA(), R1111)</f>
        <v>0</v>
      </c>
      <c r="S1791">
        <f>IF(ISNA(T1791),NA(),S1111)</f>
        <v>0</v>
      </c>
      <c r="T1791">
        <f>IF(OR(T1111="",AND(T1111=T1110,T1111=T1112)),NA(), T1111)</f>
        <v>0</v>
      </c>
      <c r="U1791">
        <f>IF(ISNA(V1791),NA(),U1111)</f>
        <v>0</v>
      </c>
      <c r="V1791">
        <f>IF(OR(V1111="",AND(V1111=V1110,V1111=V1112)),NA(), V1111)</f>
        <v>0</v>
      </c>
      <c r="W1791">
        <f>IF(ISNA(X1791),NA(),W1111)</f>
        <v>0</v>
      </c>
      <c r="X1791">
        <f>IF(OR(X1111="",AND(X1111=X1110,X1111=X1112)),NA(), X1111)</f>
        <v>0</v>
      </c>
      <c r="Y1791">
        <f>IF(ISNA(Z1791),NA(),Y1111)</f>
        <v>0</v>
      </c>
      <c r="Z1791">
        <f>IF(OR(Z1111="",AND(Z1111=Z1110,Z1111=Z1112)),NA(), Z1111)</f>
        <v>0</v>
      </c>
      <c r="AA1791">
        <f>IF(ISNA(AB1791),NA(),AA1111)</f>
        <v>0</v>
      </c>
      <c r="AB1791">
        <f>IF(OR(AB1111="",AND(AB1111=AB1110,AB1111=AB1112)),NA(), AB1111)</f>
        <v>0</v>
      </c>
      <c r="AC1791">
        <f>IF(ISNA(AD1791),NA(),AC1111)</f>
        <v>0</v>
      </c>
      <c r="AD1791">
        <f>IF(OR(AD1111="",AND(AD1111=AD1110,AD1111=AD1112)),NA(), AD1111)</f>
        <v>0</v>
      </c>
      <c r="AE1791">
        <f>IF(ISNA(AF1791),NA(),AE1111)</f>
        <v>0</v>
      </c>
      <c r="AF1791">
        <f>IF(OR(AF1111="",AND(AF1111=AF1110,AF1111=AF1112)),NA(), AF1111)</f>
        <v>0</v>
      </c>
      <c r="AG1791">
        <f>IF(ISNA(AH1791),NA(),AG1111)</f>
        <v>0</v>
      </c>
      <c r="AH1791">
        <f>IF(OR(AH1111="",AND(AH1111=AH1110,AH1111=AH1112)),NA(), AH1111)</f>
        <v>0</v>
      </c>
      <c r="AI1791">
        <f>IF(ISNA(AJ1791),NA(),AI1111)</f>
        <v>0</v>
      </c>
      <c r="AJ1791">
        <f>IF(OR(AJ1111="",AND(AJ1111=AJ1110,AJ1111=AJ1112)),NA(), AJ1111)</f>
        <v>0</v>
      </c>
      <c r="AM1791">
        <f>IF(ISNA(AN1791),NA(),AM1111)</f>
        <v>0</v>
      </c>
      <c r="AN1791">
        <f>IF(OR(AN1111="",AND(AN1111=AN1110,AN1111=AN1112)),NA(), AN1111)</f>
        <v>0</v>
      </c>
      <c r="AO1791">
        <f>IF(ISNA(AP1791),NA(),AO1111)</f>
        <v>0</v>
      </c>
      <c r="AP1791">
        <f>IF(OR(AP1111="",AND(AP1111=AP1110,AP1111=AP1112)),NA(), AP1111)</f>
        <v>0</v>
      </c>
      <c r="AQ1791">
        <f>IF(ISNA(AR1791),NA(),AQ1111)</f>
        <v>0</v>
      </c>
      <c r="AR1791">
        <f>IF(OR(AR1111="",AND(AR1111=AR1110,AR1111=AR1112)),NA(), AR1111)</f>
        <v>0</v>
      </c>
      <c r="AS1791">
        <f>IF(ISNA(AT1791),NA(),AS1111)</f>
        <v>0</v>
      </c>
      <c r="AT1791">
        <f>IF(OR(AT1111="",AND(AT1111=AT1110,AT1111=AT1112)),NA(), AT1111)</f>
        <v>0</v>
      </c>
      <c r="AU1791">
        <f>IF(ISNA(AV1791),NA(),AU1111)</f>
        <v>0</v>
      </c>
      <c r="AV1791">
        <f>IF(OR(AV1111="",AND(AV1111=AV1110,AV1111=AV1112)),NA(), AV1111)</f>
        <v>0</v>
      </c>
      <c r="AW1791">
        <f>IF(ISNA(AX1791),NA(),AW1111)</f>
        <v>0</v>
      </c>
      <c r="AX1791">
        <f>IF(OR(AX1111="",AND(AX1111=AX1110,AX1111=AX1112)),NA(), AX1111)</f>
        <v>0</v>
      </c>
      <c r="AY1791">
        <f>IF(ISNA(AZ1791),NA(),AY1111)</f>
        <v>0</v>
      </c>
      <c r="AZ1791">
        <f>IF(OR(AZ1111="",AND(AZ1111=AZ1110,AZ1111=AZ1112)),NA(), AZ1111)</f>
        <v>0</v>
      </c>
      <c r="BA1791">
        <f>IF(ISNA(BB1791),NA(),BA1111)</f>
        <v>0</v>
      </c>
      <c r="BB1791">
        <f>IF(OR(BB1111="",AND(BB1111=BB1110,BB1111=BB1112)),NA(), BB1111)</f>
        <v>0</v>
      </c>
      <c r="BC1791">
        <f>IF(ISNA(BD1791),NA(),BC1111)</f>
        <v>0</v>
      </c>
      <c r="BD1791">
        <f>IF(OR(BD1111="",AND(BD1111=BD1110,BD1111=BD1112)),NA(), BD1111)</f>
        <v>0</v>
      </c>
      <c r="BE1791">
        <f>IF(ISNA(BF1791),NA(),BE1111)</f>
        <v>0</v>
      </c>
      <c r="BF1791">
        <f>IF(OR(BF1111="",AND(BF1111=BF1110,BF1111=BF1112)),NA(), BF1111)</f>
        <v>0</v>
      </c>
      <c r="BG1791">
        <f>IF(ISNA(BH1791),NA(),BG1111)</f>
        <v>0</v>
      </c>
      <c r="BH1791">
        <f>IF(OR(BH1111="",AND(BH1111=BH1110,BH1111=BH1112)),NA(), BH1111)</f>
        <v>0</v>
      </c>
      <c r="BI1791">
        <f>IF(ISNA(BJ1791),NA(),BI1111)</f>
        <v>0</v>
      </c>
      <c r="BJ1791">
        <f>IF(OR(BJ1111="",AND(BJ1111=BJ1110,BJ1111=BJ1112)),NA(), BJ1111)</f>
        <v>0</v>
      </c>
      <c r="BK1791">
        <f>IF(ISNA(BL1791),NA(),BK1111)</f>
        <v>0</v>
      </c>
      <c r="BL1791">
        <f>IF(OR(BL1111="",AND(BL1111=BL1110,BL1111=BL1112)),NA(), BL1111)</f>
        <v>0</v>
      </c>
      <c r="BM1791">
        <f>IF(ISNA(BN1791),NA(),BM1111)</f>
        <v>0</v>
      </c>
      <c r="BN1791">
        <f>IF(OR(BN1111="",AND(BN1111=BN1110,BN1111=BN1112)),NA(), BN1111)</f>
        <v>0</v>
      </c>
      <c r="BO1791">
        <f>IF(ISNA(BP1791),NA(),BO1111)</f>
        <v>0</v>
      </c>
      <c r="BP1791">
        <f>IF(OR(BP1111="",AND(BP1111=BP1110,BP1111=BP1112)),NA(), BP1111)</f>
        <v>0</v>
      </c>
      <c r="BQ1791">
        <f>IF(ISNA(BR1791),NA(),BQ1111)</f>
        <v>0</v>
      </c>
      <c r="BR1791">
        <f>IF(OR(BR1111="",AND(BR1111=BR1110,BR1111=BR1112)),NA(), BR1111)</f>
        <v>0</v>
      </c>
    </row>
    <row r="1792" spans="5:70">
      <c r="E1792">
        <f>IF(ISNA(F1792),NA(),E1112)</f>
        <v>0</v>
      </c>
      <c r="F1792">
        <f>IF(OR(F1112="",AND(F1112=F1111,F1112=F1113)),NA(), F1112)</f>
        <v>0</v>
      </c>
      <c r="G1792">
        <f>IF(ISNA(H1792),NA(),G1112)</f>
        <v>0</v>
      </c>
      <c r="H1792">
        <f>IF(OR(H1112="",AND(H1112=H1111,H1112=H1113)),NA(), H1112)</f>
        <v>0</v>
      </c>
      <c r="I1792">
        <f>IF(ISNA(J1792),NA(),I1112)</f>
        <v>0</v>
      </c>
      <c r="J1792">
        <f>IF(OR(J1112="",AND(J1112=J1111,J1112=J1113)),NA(), J1112)</f>
        <v>0</v>
      </c>
      <c r="K1792">
        <f>IF(ISNA(L1792),NA(),K1112)</f>
        <v>0</v>
      </c>
      <c r="L1792">
        <f>IF(OR(L1112="",AND(L1112=L1111,L1112=L1113)),NA(), L1112)</f>
        <v>0</v>
      </c>
      <c r="M1792">
        <f>IF(ISNA(N1792),NA(),M1112)</f>
        <v>0</v>
      </c>
      <c r="N1792">
        <f>IF(OR(N1112="",AND(N1112=N1111,N1112=N1113)),NA(), N1112)</f>
        <v>0</v>
      </c>
      <c r="O1792">
        <f>IF(ISNA(P1792),NA(),O1112)</f>
        <v>0</v>
      </c>
      <c r="P1792">
        <f>IF(OR(P1112="",AND(P1112=P1111,P1112=P1113)),NA(), P1112)</f>
        <v>0</v>
      </c>
      <c r="Q1792">
        <f>IF(ISNA(R1792),NA(),Q1112)</f>
        <v>0</v>
      </c>
      <c r="R1792">
        <f>IF(OR(R1112="",AND(R1112=R1111,R1112=R1113)),NA(), R1112)</f>
        <v>0</v>
      </c>
      <c r="S1792">
        <f>IF(ISNA(T1792),NA(),S1112)</f>
        <v>0</v>
      </c>
      <c r="T1792">
        <f>IF(OR(T1112="",AND(T1112=T1111,T1112=T1113)),NA(), T1112)</f>
        <v>0</v>
      </c>
      <c r="U1792">
        <f>IF(ISNA(V1792),NA(),U1112)</f>
        <v>0</v>
      </c>
      <c r="V1792">
        <f>IF(OR(V1112="",AND(V1112=V1111,V1112=V1113)),NA(), V1112)</f>
        <v>0</v>
      </c>
      <c r="W1792">
        <f>IF(ISNA(X1792),NA(),W1112)</f>
        <v>0</v>
      </c>
      <c r="X1792">
        <f>IF(OR(X1112="",AND(X1112=X1111,X1112=X1113)),NA(), X1112)</f>
        <v>0</v>
      </c>
      <c r="Y1792">
        <f>IF(ISNA(Z1792),NA(),Y1112)</f>
        <v>0</v>
      </c>
      <c r="Z1792">
        <f>IF(OR(Z1112="",AND(Z1112=Z1111,Z1112=Z1113)),NA(), Z1112)</f>
        <v>0</v>
      </c>
      <c r="AA1792">
        <f>IF(ISNA(AB1792),NA(),AA1112)</f>
        <v>0</v>
      </c>
      <c r="AB1792">
        <f>IF(OR(AB1112="",AND(AB1112=AB1111,AB1112=AB1113)),NA(), AB1112)</f>
        <v>0</v>
      </c>
      <c r="AC1792">
        <f>IF(ISNA(AD1792),NA(),AC1112)</f>
        <v>0</v>
      </c>
      <c r="AD1792">
        <f>IF(OR(AD1112="",AND(AD1112=AD1111,AD1112=AD1113)),NA(), AD1112)</f>
        <v>0</v>
      </c>
      <c r="AE1792">
        <f>IF(ISNA(AF1792),NA(),AE1112)</f>
        <v>0</v>
      </c>
      <c r="AF1792">
        <f>IF(OR(AF1112="",AND(AF1112=AF1111,AF1112=AF1113)),NA(), AF1112)</f>
        <v>0</v>
      </c>
      <c r="AG1792">
        <f>IF(ISNA(AH1792),NA(),AG1112)</f>
        <v>0</v>
      </c>
      <c r="AH1792">
        <f>IF(OR(AH1112="",AND(AH1112=AH1111,AH1112=AH1113)),NA(), AH1112)</f>
        <v>0</v>
      </c>
      <c r="AI1792">
        <f>IF(ISNA(AJ1792),NA(),AI1112)</f>
        <v>0</v>
      </c>
      <c r="AJ1792">
        <f>IF(OR(AJ1112="",AND(AJ1112=AJ1111,AJ1112=AJ1113)),NA(), AJ1112)</f>
        <v>0</v>
      </c>
      <c r="AM1792">
        <f>IF(ISNA(AN1792),NA(),AM1112)</f>
        <v>0</v>
      </c>
      <c r="AN1792">
        <f>IF(OR(AN1112="",AND(AN1112=AN1111,AN1112=AN1113)),NA(), AN1112)</f>
        <v>0</v>
      </c>
      <c r="AO1792">
        <f>IF(ISNA(AP1792),NA(),AO1112)</f>
        <v>0</v>
      </c>
      <c r="AP1792">
        <f>IF(OR(AP1112="",AND(AP1112=AP1111,AP1112=AP1113)),NA(), AP1112)</f>
        <v>0</v>
      </c>
      <c r="AQ1792">
        <f>IF(ISNA(AR1792),NA(),AQ1112)</f>
        <v>0</v>
      </c>
      <c r="AR1792">
        <f>IF(OR(AR1112="",AND(AR1112=AR1111,AR1112=AR1113)),NA(), AR1112)</f>
        <v>0</v>
      </c>
      <c r="AS1792">
        <f>IF(ISNA(AT1792),NA(),AS1112)</f>
        <v>0</v>
      </c>
      <c r="AT1792">
        <f>IF(OR(AT1112="",AND(AT1112=AT1111,AT1112=AT1113)),NA(), AT1112)</f>
        <v>0</v>
      </c>
      <c r="AU1792">
        <f>IF(ISNA(AV1792),NA(),AU1112)</f>
        <v>0</v>
      </c>
      <c r="AV1792">
        <f>IF(OR(AV1112="",AND(AV1112=AV1111,AV1112=AV1113)),NA(), AV1112)</f>
        <v>0</v>
      </c>
      <c r="AW1792">
        <f>IF(ISNA(AX1792),NA(),AW1112)</f>
        <v>0</v>
      </c>
      <c r="AX1792">
        <f>IF(OR(AX1112="",AND(AX1112=AX1111,AX1112=AX1113)),NA(), AX1112)</f>
        <v>0</v>
      </c>
      <c r="AY1792">
        <f>IF(ISNA(AZ1792),NA(),AY1112)</f>
        <v>0</v>
      </c>
      <c r="AZ1792">
        <f>IF(OR(AZ1112="",AND(AZ1112=AZ1111,AZ1112=AZ1113)),NA(), AZ1112)</f>
        <v>0</v>
      </c>
      <c r="BA1792">
        <f>IF(ISNA(BB1792),NA(),BA1112)</f>
        <v>0</v>
      </c>
      <c r="BB1792">
        <f>IF(OR(BB1112="",AND(BB1112=BB1111,BB1112=BB1113)),NA(), BB1112)</f>
        <v>0</v>
      </c>
      <c r="BC1792">
        <f>IF(ISNA(BD1792),NA(),BC1112)</f>
        <v>0</v>
      </c>
      <c r="BD1792">
        <f>IF(OR(BD1112="",AND(BD1112=BD1111,BD1112=BD1113)),NA(), BD1112)</f>
        <v>0</v>
      </c>
      <c r="BE1792">
        <f>IF(ISNA(BF1792),NA(),BE1112)</f>
        <v>0</v>
      </c>
      <c r="BF1792">
        <f>IF(OR(BF1112="",AND(BF1112=BF1111,BF1112=BF1113)),NA(), BF1112)</f>
        <v>0</v>
      </c>
      <c r="BG1792">
        <f>IF(ISNA(BH1792),NA(),BG1112)</f>
        <v>0</v>
      </c>
      <c r="BH1792">
        <f>IF(OR(BH1112="",AND(BH1112=BH1111,BH1112=BH1113)),NA(), BH1112)</f>
        <v>0</v>
      </c>
      <c r="BI1792">
        <f>IF(ISNA(BJ1792),NA(),BI1112)</f>
        <v>0</v>
      </c>
      <c r="BJ1792">
        <f>IF(OR(BJ1112="",AND(BJ1112=BJ1111,BJ1112=BJ1113)),NA(), BJ1112)</f>
        <v>0</v>
      </c>
      <c r="BK1792">
        <f>IF(ISNA(BL1792),NA(),BK1112)</f>
        <v>0</v>
      </c>
      <c r="BL1792">
        <f>IF(OR(BL1112="",AND(BL1112=BL1111,BL1112=BL1113)),NA(), BL1112)</f>
        <v>0</v>
      </c>
      <c r="BM1792">
        <f>IF(ISNA(BN1792),NA(),BM1112)</f>
        <v>0</v>
      </c>
      <c r="BN1792">
        <f>IF(OR(BN1112="",AND(BN1112=BN1111,BN1112=BN1113)),NA(), BN1112)</f>
        <v>0</v>
      </c>
      <c r="BO1792">
        <f>IF(ISNA(BP1792),NA(),BO1112)</f>
        <v>0</v>
      </c>
      <c r="BP1792">
        <f>IF(OR(BP1112="",AND(BP1112=BP1111,BP1112=BP1113)),NA(), BP1112)</f>
        <v>0</v>
      </c>
      <c r="BQ1792">
        <f>IF(ISNA(BR1792),NA(),BQ1112)</f>
        <v>0</v>
      </c>
      <c r="BR1792">
        <f>IF(OR(BR1112="",AND(BR1112=BR1111,BR1112=BR1113)),NA(), BR1112)</f>
        <v>0</v>
      </c>
    </row>
    <row r="1793" spans="5:70">
      <c r="E1793">
        <f>IF(ISNA(F1793),NA(),E1113)</f>
        <v>0</v>
      </c>
      <c r="F1793">
        <f>IF(OR(F1113="",AND(F1113=F1112,F1113=F1114)),NA(), F1113)</f>
        <v>0</v>
      </c>
      <c r="G1793">
        <f>IF(ISNA(H1793),NA(),G1113)</f>
        <v>0</v>
      </c>
      <c r="H1793">
        <f>IF(OR(H1113="",AND(H1113=H1112,H1113=H1114)),NA(), H1113)</f>
        <v>0</v>
      </c>
      <c r="I1793">
        <f>IF(ISNA(J1793),NA(),I1113)</f>
        <v>0</v>
      </c>
      <c r="J1793">
        <f>IF(OR(J1113="",AND(J1113=J1112,J1113=J1114)),NA(), J1113)</f>
        <v>0</v>
      </c>
      <c r="K1793">
        <f>IF(ISNA(L1793),NA(),K1113)</f>
        <v>0</v>
      </c>
      <c r="L1793">
        <f>IF(OR(L1113="",AND(L1113=L1112,L1113=L1114)),NA(), L1113)</f>
        <v>0</v>
      </c>
      <c r="M1793">
        <f>IF(ISNA(N1793),NA(),M1113)</f>
        <v>0</v>
      </c>
      <c r="N1793">
        <f>IF(OR(N1113="",AND(N1113=N1112,N1113=N1114)),NA(), N1113)</f>
        <v>0</v>
      </c>
      <c r="O1793">
        <f>IF(ISNA(P1793),NA(),O1113)</f>
        <v>0</v>
      </c>
      <c r="P1793">
        <f>IF(OR(P1113="",AND(P1113=P1112,P1113=P1114)),NA(), P1113)</f>
        <v>0</v>
      </c>
      <c r="Q1793">
        <f>IF(ISNA(R1793),NA(),Q1113)</f>
        <v>0</v>
      </c>
      <c r="R1793">
        <f>IF(OR(R1113="",AND(R1113=R1112,R1113=R1114)),NA(), R1113)</f>
        <v>0</v>
      </c>
      <c r="S1793">
        <f>IF(ISNA(T1793),NA(),S1113)</f>
        <v>0</v>
      </c>
      <c r="T1793">
        <f>IF(OR(T1113="",AND(T1113=T1112,T1113=T1114)),NA(), T1113)</f>
        <v>0</v>
      </c>
      <c r="U1793">
        <f>IF(ISNA(V1793),NA(),U1113)</f>
        <v>0</v>
      </c>
      <c r="V1793">
        <f>IF(OR(V1113="",AND(V1113=V1112,V1113=V1114)),NA(), V1113)</f>
        <v>0</v>
      </c>
      <c r="W1793">
        <f>IF(ISNA(X1793),NA(),W1113)</f>
        <v>0</v>
      </c>
      <c r="X1793">
        <f>IF(OR(X1113="",AND(X1113=X1112,X1113=X1114)),NA(), X1113)</f>
        <v>0</v>
      </c>
      <c r="Y1793">
        <f>IF(ISNA(Z1793),NA(),Y1113)</f>
        <v>0</v>
      </c>
      <c r="Z1793">
        <f>IF(OR(Z1113="",AND(Z1113=Z1112,Z1113=Z1114)),NA(), Z1113)</f>
        <v>0</v>
      </c>
      <c r="AA1793">
        <f>IF(ISNA(AB1793),NA(),AA1113)</f>
        <v>0</v>
      </c>
      <c r="AB1793">
        <f>IF(OR(AB1113="",AND(AB1113=AB1112,AB1113=AB1114)),NA(), AB1113)</f>
        <v>0</v>
      </c>
      <c r="AC1793">
        <f>IF(ISNA(AD1793),NA(),AC1113)</f>
        <v>0</v>
      </c>
      <c r="AD1793">
        <f>IF(OR(AD1113="",AND(AD1113=AD1112,AD1113=AD1114)),NA(), AD1113)</f>
        <v>0</v>
      </c>
      <c r="AE1793">
        <f>IF(ISNA(AF1793),NA(),AE1113)</f>
        <v>0</v>
      </c>
      <c r="AF1793">
        <f>IF(OR(AF1113="",AND(AF1113=AF1112,AF1113=AF1114)),NA(), AF1113)</f>
        <v>0</v>
      </c>
      <c r="AG1793">
        <f>IF(ISNA(AH1793),NA(),AG1113)</f>
        <v>0</v>
      </c>
      <c r="AH1793">
        <f>IF(OR(AH1113="",AND(AH1113=AH1112,AH1113=AH1114)),NA(), AH1113)</f>
        <v>0</v>
      </c>
      <c r="AI1793">
        <f>IF(ISNA(AJ1793),NA(),AI1113)</f>
        <v>0</v>
      </c>
      <c r="AJ1793">
        <f>IF(OR(AJ1113="",AND(AJ1113=AJ1112,AJ1113=AJ1114)),NA(), AJ1113)</f>
        <v>0</v>
      </c>
      <c r="AM1793">
        <f>IF(ISNA(AN1793),NA(),AM1113)</f>
        <v>0</v>
      </c>
      <c r="AN1793">
        <f>IF(OR(AN1113="",AND(AN1113=AN1112,AN1113=AN1114)),NA(), AN1113)</f>
        <v>0</v>
      </c>
      <c r="AO1793">
        <f>IF(ISNA(AP1793),NA(),AO1113)</f>
        <v>0</v>
      </c>
      <c r="AP1793">
        <f>IF(OR(AP1113="",AND(AP1113=AP1112,AP1113=AP1114)),NA(), AP1113)</f>
        <v>0</v>
      </c>
      <c r="AQ1793">
        <f>IF(ISNA(AR1793),NA(),AQ1113)</f>
        <v>0</v>
      </c>
      <c r="AR1793">
        <f>IF(OR(AR1113="",AND(AR1113=AR1112,AR1113=AR1114)),NA(), AR1113)</f>
        <v>0</v>
      </c>
      <c r="AS1793">
        <f>IF(ISNA(AT1793),NA(),AS1113)</f>
        <v>0</v>
      </c>
      <c r="AT1793">
        <f>IF(OR(AT1113="",AND(AT1113=AT1112,AT1113=AT1114)),NA(), AT1113)</f>
        <v>0</v>
      </c>
      <c r="AU1793">
        <f>IF(ISNA(AV1793),NA(),AU1113)</f>
        <v>0</v>
      </c>
      <c r="AV1793">
        <f>IF(OR(AV1113="",AND(AV1113=AV1112,AV1113=AV1114)),NA(), AV1113)</f>
        <v>0</v>
      </c>
      <c r="AW1793">
        <f>IF(ISNA(AX1793),NA(),AW1113)</f>
        <v>0</v>
      </c>
      <c r="AX1793">
        <f>IF(OR(AX1113="",AND(AX1113=AX1112,AX1113=AX1114)),NA(), AX1113)</f>
        <v>0</v>
      </c>
      <c r="AY1793">
        <f>IF(ISNA(AZ1793),NA(),AY1113)</f>
        <v>0</v>
      </c>
      <c r="AZ1793">
        <f>IF(OR(AZ1113="",AND(AZ1113=AZ1112,AZ1113=AZ1114)),NA(), AZ1113)</f>
        <v>0</v>
      </c>
      <c r="BA1793">
        <f>IF(ISNA(BB1793),NA(),BA1113)</f>
        <v>0</v>
      </c>
      <c r="BB1793">
        <f>IF(OR(BB1113="",AND(BB1113=BB1112,BB1113=BB1114)),NA(), BB1113)</f>
        <v>0</v>
      </c>
      <c r="BC1793">
        <f>IF(ISNA(BD1793),NA(),BC1113)</f>
        <v>0</v>
      </c>
      <c r="BD1793">
        <f>IF(OR(BD1113="",AND(BD1113=BD1112,BD1113=BD1114)),NA(), BD1113)</f>
        <v>0</v>
      </c>
      <c r="BE1793">
        <f>IF(ISNA(BF1793),NA(),BE1113)</f>
        <v>0</v>
      </c>
      <c r="BF1793">
        <f>IF(OR(BF1113="",AND(BF1113=BF1112,BF1113=BF1114)),NA(), BF1113)</f>
        <v>0</v>
      </c>
      <c r="BG1793">
        <f>IF(ISNA(BH1793),NA(),BG1113)</f>
        <v>0</v>
      </c>
      <c r="BH1793">
        <f>IF(OR(BH1113="",AND(BH1113=BH1112,BH1113=BH1114)),NA(), BH1113)</f>
        <v>0</v>
      </c>
      <c r="BI1793">
        <f>IF(ISNA(BJ1793),NA(),BI1113)</f>
        <v>0</v>
      </c>
      <c r="BJ1793">
        <f>IF(OR(BJ1113="",AND(BJ1113=BJ1112,BJ1113=BJ1114)),NA(), BJ1113)</f>
        <v>0</v>
      </c>
      <c r="BK1793">
        <f>IF(ISNA(BL1793),NA(),BK1113)</f>
        <v>0</v>
      </c>
      <c r="BL1793">
        <f>IF(OR(BL1113="",AND(BL1113=BL1112,BL1113=BL1114)),NA(), BL1113)</f>
        <v>0</v>
      </c>
      <c r="BM1793">
        <f>IF(ISNA(BN1793),NA(),BM1113)</f>
        <v>0</v>
      </c>
      <c r="BN1793">
        <f>IF(OR(BN1113="",AND(BN1113=BN1112,BN1113=BN1114)),NA(), BN1113)</f>
        <v>0</v>
      </c>
      <c r="BO1793">
        <f>IF(ISNA(BP1793),NA(),BO1113)</f>
        <v>0</v>
      </c>
      <c r="BP1793">
        <f>IF(OR(BP1113="",AND(BP1113=BP1112,BP1113=BP1114)),NA(), BP1113)</f>
        <v>0</v>
      </c>
      <c r="BQ1793">
        <f>IF(ISNA(BR1793),NA(),BQ1113)</f>
        <v>0</v>
      </c>
      <c r="BR1793">
        <f>IF(OR(BR1113="",AND(BR1113=BR1112,BR1113=BR1114)),NA(), BR1113)</f>
        <v>0</v>
      </c>
    </row>
    <row r="1794" spans="5:70">
      <c r="E1794">
        <f>IF(ISNA(F1794),NA(),E1114)</f>
        <v>0</v>
      </c>
      <c r="F1794">
        <f>IF(OR(F1114="",AND(F1114=F1113,F1114=F1115)),NA(), F1114)</f>
        <v>0</v>
      </c>
      <c r="G1794">
        <f>IF(ISNA(H1794),NA(),G1114)</f>
        <v>0</v>
      </c>
      <c r="H1794">
        <f>IF(OR(H1114="",AND(H1114=H1113,H1114=H1115)),NA(), H1114)</f>
        <v>0</v>
      </c>
      <c r="I1794">
        <f>IF(ISNA(J1794),NA(),I1114)</f>
        <v>0</v>
      </c>
      <c r="J1794">
        <f>IF(OR(J1114="",AND(J1114=J1113,J1114=J1115)),NA(), J1114)</f>
        <v>0</v>
      </c>
      <c r="K1794">
        <f>IF(ISNA(L1794),NA(),K1114)</f>
        <v>0</v>
      </c>
      <c r="L1794">
        <f>IF(OR(L1114="",AND(L1114=L1113,L1114=L1115)),NA(), L1114)</f>
        <v>0</v>
      </c>
      <c r="M1794">
        <f>IF(ISNA(N1794),NA(),M1114)</f>
        <v>0</v>
      </c>
      <c r="N1794">
        <f>IF(OR(N1114="",AND(N1114=N1113,N1114=N1115)),NA(), N1114)</f>
        <v>0</v>
      </c>
      <c r="O1794">
        <f>IF(ISNA(P1794),NA(),O1114)</f>
        <v>0</v>
      </c>
      <c r="P1794">
        <f>IF(OR(P1114="",AND(P1114=P1113,P1114=P1115)),NA(), P1114)</f>
        <v>0</v>
      </c>
      <c r="Q1794">
        <f>IF(ISNA(R1794),NA(),Q1114)</f>
        <v>0</v>
      </c>
      <c r="R1794">
        <f>IF(OR(R1114="",AND(R1114=R1113,R1114=R1115)),NA(), R1114)</f>
        <v>0</v>
      </c>
      <c r="S1794">
        <f>IF(ISNA(T1794),NA(),S1114)</f>
        <v>0</v>
      </c>
      <c r="T1794">
        <f>IF(OR(T1114="",AND(T1114=T1113,T1114=T1115)),NA(), T1114)</f>
        <v>0</v>
      </c>
      <c r="U1794">
        <f>IF(ISNA(V1794),NA(),U1114)</f>
        <v>0</v>
      </c>
      <c r="V1794">
        <f>IF(OR(V1114="",AND(V1114=V1113,V1114=V1115)),NA(), V1114)</f>
        <v>0</v>
      </c>
      <c r="W1794">
        <f>IF(ISNA(X1794),NA(),W1114)</f>
        <v>0</v>
      </c>
      <c r="X1794">
        <f>IF(OR(X1114="",AND(X1114=X1113,X1114=X1115)),NA(), X1114)</f>
        <v>0</v>
      </c>
      <c r="Y1794">
        <f>IF(ISNA(Z1794),NA(),Y1114)</f>
        <v>0</v>
      </c>
      <c r="Z1794">
        <f>IF(OR(Z1114="",AND(Z1114=Z1113,Z1114=Z1115)),NA(), Z1114)</f>
        <v>0</v>
      </c>
      <c r="AA1794">
        <f>IF(ISNA(AB1794),NA(),AA1114)</f>
        <v>0</v>
      </c>
      <c r="AB1794">
        <f>IF(OR(AB1114="",AND(AB1114=AB1113,AB1114=AB1115)),NA(), AB1114)</f>
        <v>0</v>
      </c>
      <c r="AC1794">
        <f>IF(ISNA(AD1794),NA(),AC1114)</f>
        <v>0</v>
      </c>
      <c r="AD1794">
        <f>IF(OR(AD1114="",AND(AD1114=AD1113,AD1114=AD1115)),NA(), AD1114)</f>
        <v>0</v>
      </c>
      <c r="AE1794">
        <f>IF(ISNA(AF1794),NA(),AE1114)</f>
        <v>0</v>
      </c>
      <c r="AF1794">
        <f>IF(OR(AF1114="",AND(AF1114=AF1113,AF1114=AF1115)),NA(), AF1114)</f>
        <v>0</v>
      </c>
      <c r="AG1794">
        <f>IF(ISNA(AH1794),NA(),AG1114)</f>
        <v>0</v>
      </c>
      <c r="AH1794">
        <f>IF(OR(AH1114="",AND(AH1114=AH1113,AH1114=AH1115)),NA(), AH1114)</f>
        <v>0</v>
      </c>
      <c r="AI1794">
        <f>IF(ISNA(AJ1794),NA(),AI1114)</f>
        <v>0</v>
      </c>
      <c r="AJ1794">
        <f>IF(OR(AJ1114="",AND(AJ1114=AJ1113,AJ1114=AJ1115)),NA(), AJ1114)</f>
        <v>0</v>
      </c>
      <c r="AM1794">
        <f>IF(ISNA(AN1794),NA(),AM1114)</f>
        <v>0</v>
      </c>
      <c r="AN1794">
        <f>IF(OR(AN1114="",AND(AN1114=AN1113,AN1114=AN1115)),NA(), AN1114)</f>
        <v>0</v>
      </c>
      <c r="AO1794">
        <f>IF(ISNA(AP1794),NA(),AO1114)</f>
        <v>0</v>
      </c>
      <c r="AP1794">
        <f>IF(OR(AP1114="",AND(AP1114=AP1113,AP1114=AP1115)),NA(), AP1114)</f>
        <v>0</v>
      </c>
      <c r="AQ1794">
        <f>IF(ISNA(AR1794),NA(),AQ1114)</f>
        <v>0</v>
      </c>
      <c r="AR1794">
        <f>IF(OR(AR1114="",AND(AR1114=AR1113,AR1114=AR1115)),NA(), AR1114)</f>
        <v>0</v>
      </c>
      <c r="AS1794">
        <f>IF(ISNA(AT1794),NA(),AS1114)</f>
        <v>0</v>
      </c>
      <c r="AT1794">
        <f>IF(OR(AT1114="",AND(AT1114=AT1113,AT1114=AT1115)),NA(), AT1114)</f>
        <v>0</v>
      </c>
      <c r="AU1794">
        <f>IF(ISNA(AV1794),NA(),AU1114)</f>
        <v>0</v>
      </c>
      <c r="AV1794">
        <f>IF(OR(AV1114="",AND(AV1114=AV1113,AV1114=AV1115)),NA(), AV1114)</f>
        <v>0</v>
      </c>
      <c r="AW1794">
        <f>IF(ISNA(AX1794),NA(),AW1114)</f>
        <v>0</v>
      </c>
      <c r="AX1794">
        <f>IF(OR(AX1114="",AND(AX1114=AX1113,AX1114=AX1115)),NA(), AX1114)</f>
        <v>0</v>
      </c>
      <c r="AY1794">
        <f>IF(ISNA(AZ1794),NA(),AY1114)</f>
        <v>0</v>
      </c>
      <c r="AZ1794">
        <f>IF(OR(AZ1114="",AND(AZ1114=AZ1113,AZ1114=AZ1115)),NA(), AZ1114)</f>
        <v>0</v>
      </c>
      <c r="BA1794">
        <f>IF(ISNA(BB1794),NA(),BA1114)</f>
        <v>0</v>
      </c>
      <c r="BB1794">
        <f>IF(OR(BB1114="",AND(BB1114=BB1113,BB1114=BB1115)),NA(), BB1114)</f>
        <v>0</v>
      </c>
      <c r="BC1794">
        <f>IF(ISNA(BD1794),NA(),BC1114)</f>
        <v>0</v>
      </c>
      <c r="BD1794">
        <f>IF(OR(BD1114="",AND(BD1114=BD1113,BD1114=BD1115)),NA(), BD1114)</f>
        <v>0</v>
      </c>
      <c r="BE1794">
        <f>IF(ISNA(BF1794),NA(),BE1114)</f>
        <v>0</v>
      </c>
      <c r="BF1794">
        <f>IF(OR(BF1114="",AND(BF1114=BF1113,BF1114=BF1115)),NA(), BF1114)</f>
        <v>0</v>
      </c>
      <c r="BG1794">
        <f>IF(ISNA(BH1794),NA(),BG1114)</f>
        <v>0</v>
      </c>
      <c r="BH1794">
        <f>IF(OR(BH1114="",AND(BH1114=BH1113,BH1114=BH1115)),NA(), BH1114)</f>
        <v>0</v>
      </c>
      <c r="BI1794">
        <f>IF(ISNA(BJ1794),NA(),BI1114)</f>
        <v>0</v>
      </c>
      <c r="BJ1794">
        <f>IF(OR(BJ1114="",AND(BJ1114=BJ1113,BJ1114=BJ1115)),NA(), BJ1114)</f>
        <v>0</v>
      </c>
      <c r="BK1794">
        <f>IF(ISNA(BL1794),NA(),BK1114)</f>
        <v>0</v>
      </c>
      <c r="BL1794">
        <f>IF(OR(BL1114="",AND(BL1114=BL1113,BL1114=BL1115)),NA(), BL1114)</f>
        <v>0</v>
      </c>
      <c r="BM1794">
        <f>IF(ISNA(BN1794),NA(),BM1114)</f>
        <v>0</v>
      </c>
      <c r="BN1794">
        <f>IF(OR(BN1114="",AND(BN1114=BN1113,BN1114=BN1115)),NA(), BN1114)</f>
        <v>0</v>
      </c>
      <c r="BO1794">
        <f>IF(ISNA(BP1794),NA(),BO1114)</f>
        <v>0</v>
      </c>
      <c r="BP1794">
        <f>IF(OR(BP1114="",AND(BP1114=BP1113,BP1114=BP1115)),NA(), BP1114)</f>
        <v>0</v>
      </c>
      <c r="BQ1794">
        <f>IF(ISNA(BR1794),NA(),BQ1114)</f>
        <v>0</v>
      </c>
      <c r="BR1794">
        <f>IF(OR(BR1114="",AND(BR1114=BR1113,BR1114=BR1115)),NA(), BR1114)</f>
        <v>0</v>
      </c>
    </row>
    <row r="1795" spans="5:70">
      <c r="E1795">
        <f>IF(ISNA(F1795),NA(),E1115)</f>
        <v>0</v>
      </c>
      <c r="F1795">
        <f>IF(OR(F1115="",AND(F1115=F1114,F1115=F1116)),NA(), F1115)</f>
        <v>0</v>
      </c>
      <c r="G1795">
        <f>IF(ISNA(H1795),NA(),G1115)</f>
        <v>0</v>
      </c>
      <c r="H1795">
        <f>IF(OR(H1115="",AND(H1115=H1114,H1115=H1116)),NA(), H1115)</f>
        <v>0</v>
      </c>
      <c r="I1795">
        <f>IF(ISNA(J1795),NA(),I1115)</f>
        <v>0</v>
      </c>
      <c r="J1795">
        <f>IF(OR(J1115="",AND(J1115=J1114,J1115=J1116)),NA(), J1115)</f>
        <v>0</v>
      </c>
      <c r="K1795">
        <f>IF(ISNA(L1795),NA(),K1115)</f>
        <v>0</v>
      </c>
      <c r="L1795">
        <f>IF(OR(L1115="",AND(L1115=L1114,L1115=L1116)),NA(), L1115)</f>
        <v>0</v>
      </c>
      <c r="M1795">
        <f>IF(ISNA(N1795),NA(),M1115)</f>
        <v>0</v>
      </c>
      <c r="N1795">
        <f>IF(OR(N1115="",AND(N1115=N1114,N1115=N1116)),NA(), N1115)</f>
        <v>0</v>
      </c>
      <c r="O1795">
        <f>IF(ISNA(P1795),NA(),O1115)</f>
        <v>0</v>
      </c>
      <c r="P1795">
        <f>IF(OR(P1115="",AND(P1115=P1114,P1115=P1116)),NA(), P1115)</f>
        <v>0</v>
      </c>
      <c r="Q1795">
        <f>IF(ISNA(R1795),NA(),Q1115)</f>
        <v>0</v>
      </c>
      <c r="R1795">
        <f>IF(OR(R1115="",AND(R1115=R1114,R1115=R1116)),NA(), R1115)</f>
        <v>0</v>
      </c>
      <c r="S1795">
        <f>IF(ISNA(T1795),NA(),S1115)</f>
        <v>0</v>
      </c>
      <c r="T1795">
        <f>IF(OR(T1115="",AND(T1115=T1114,T1115=T1116)),NA(), T1115)</f>
        <v>0</v>
      </c>
      <c r="U1795">
        <f>IF(ISNA(V1795),NA(),U1115)</f>
        <v>0</v>
      </c>
      <c r="V1795">
        <f>IF(OR(V1115="",AND(V1115=V1114,V1115=V1116)),NA(), V1115)</f>
        <v>0</v>
      </c>
      <c r="W1795">
        <f>IF(ISNA(X1795),NA(),W1115)</f>
        <v>0</v>
      </c>
      <c r="X1795">
        <f>IF(OR(X1115="",AND(X1115=X1114,X1115=X1116)),NA(), X1115)</f>
        <v>0</v>
      </c>
      <c r="Y1795">
        <f>IF(ISNA(Z1795),NA(),Y1115)</f>
        <v>0</v>
      </c>
      <c r="Z1795">
        <f>IF(OR(Z1115="",AND(Z1115=Z1114,Z1115=Z1116)),NA(), Z1115)</f>
        <v>0</v>
      </c>
      <c r="AA1795">
        <f>IF(ISNA(AB1795),NA(),AA1115)</f>
        <v>0</v>
      </c>
      <c r="AB1795">
        <f>IF(OR(AB1115="",AND(AB1115=AB1114,AB1115=AB1116)),NA(), AB1115)</f>
        <v>0</v>
      </c>
      <c r="AC1795">
        <f>IF(ISNA(AD1795),NA(),AC1115)</f>
        <v>0</v>
      </c>
      <c r="AD1795">
        <f>IF(OR(AD1115="",AND(AD1115=AD1114,AD1115=AD1116)),NA(), AD1115)</f>
        <v>0</v>
      </c>
      <c r="AE1795">
        <f>IF(ISNA(AF1795),NA(),AE1115)</f>
        <v>0</v>
      </c>
      <c r="AF1795">
        <f>IF(OR(AF1115="",AND(AF1115=AF1114,AF1115=AF1116)),NA(), AF1115)</f>
        <v>0</v>
      </c>
      <c r="AG1795">
        <f>IF(ISNA(AH1795),NA(),AG1115)</f>
        <v>0</v>
      </c>
      <c r="AH1795">
        <f>IF(OR(AH1115="",AND(AH1115=AH1114,AH1115=AH1116)),NA(), AH1115)</f>
        <v>0</v>
      </c>
      <c r="AI1795">
        <f>IF(ISNA(AJ1795),NA(),AI1115)</f>
        <v>0</v>
      </c>
      <c r="AJ1795">
        <f>IF(OR(AJ1115="",AND(AJ1115=AJ1114,AJ1115=AJ1116)),NA(), AJ1115)</f>
        <v>0</v>
      </c>
      <c r="AM1795">
        <f>IF(ISNA(AN1795),NA(),AM1115)</f>
        <v>0</v>
      </c>
      <c r="AN1795">
        <f>IF(OR(AN1115="",AND(AN1115=AN1114,AN1115=AN1116)),NA(), AN1115)</f>
        <v>0</v>
      </c>
      <c r="AO1795">
        <f>IF(ISNA(AP1795),NA(),AO1115)</f>
        <v>0</v>
      </c>
      <c r="AP1795">
        <f>IF(OR(AP1115="",AND(AP1115=AP1114,AP1115=AP1116)),NA(), AP1115)</f>
        <v>0</v>
      </c>
      <c r="AQ1795">
        <f>IF(ISNA(AR1795),NA(),AQ1115)</f>
        <v>0</v>
      </c>
      <c r="AR1795">
        <f>IF(OR(AR1115="",AND(AR1115=AR1114,AR1115=AR1116)),NA(), AR1115)</f>
        <v>0</v>
      </c>
      <c r="AS1795">
        <f>IF(ISNA(AT1795),NA(),AS1115)</f>
        <v>0</v>
      </c>
      <c r="AT1795">
        <f>IF(OR(AT1115="",AND(AT1115=AT1114,AT1115=AT1116)),NA(), AT1115)</f>
        <v>0</v>
      </c>
      <c r="AU1795">
        <f>IF(ISNA(AV1795),NA(),AU1115)</f>
        <v>0</v>
      </c>
      <c r="AV1795">
        <f>IF(OR(AV1115="",AND(AV1115=AV1114,AV1115=AV1116)),NA(), AV1115)</f>
        <v>0</v>
      </c>
      <c r="AW1795">
        <f>IF(ISNA(AX1795),NA(),AW1115)</f>
        <v>0</v>
      </c>
      <c r="AX1795">
        <f>IF(OR(AX1115="",AND(AX1115=AX1114,AX1115=AX1116)),NA(), AX1115)</f>
        <v>0</v>
      </c>
      <c r="AY1795">
        <f>IF(ISNA(AZ1795),NA(),AY1115)</f>
        <v>0</v>
      </c>
      <c r="AZ1795">
        <f>IF(OR(AZ1115="",AND(AZ1115=AZ1114,AZ1115=AZ1116)),NA(), AZ1115)</f>
        <v>0</v>
      </c>
      <c r="BA1795">
        <f>IF(ISNA(BB1795),NA(),BA1115)</f>
        <v>0</v>
      </c>
      <c r="BB1795">
        <f>IF(OR(BB1115="",AND(BB1115=BB1114,BB1115=BB1116)),NA(), BB1115)</f>
        <v>0</v>
      </c>
      <c r="BC1795">
        <f>IF(ISNA(BD1795),NA(),BC1115)</f>
        <v>0</v>
      </c>
      <c r="BD1795">
        <f>IF(OR(BD1115="",AND(BD1115=BD1114,BD1115=BD1116)),NA(), BD1115)</f>
        <v>0</v>
      </c>
      <c r="BE1795">
        <f>IF(ISNA(BF1795),NA(),BE1115)</f>
        <v>0</v>
      </c>
      <c r="BF1795">
        <f>IF(OR(BF1115="",AND(BF1115=BF1114,BF1115=BF1116)),NA(), BF1115)</f>
        <v>0</v>
      </c>
      <c r="BG1795">
        <f>IF(ISNA(BH1795),NA(),BG1115)</f>
        <v>0</v>
      </c>
      <c r="BH1795">
        <f>IF(OR(BH1115="",AND(BH1115=BH1114,BH1115=BH1116)),NA(), BH1115)</f>
        <v>0</v>
      </c>
      <c r="BI1795">
        <f>IF(ISNA(BJ1795),NA(),BI1115)</f>
        <v>0</v>
      </c>
      <c r="BJ1795">
        <f>IF(OR(BJ1115="",AND(BJ1115=BJ1114,BJ1115=BJ1116)),NA(), BJ1115)</f>
        <v>0</v>
      </c>
      <c r="BK1795">
        <f>IF(ISNA(BL1795),NA(),BK1115)</f>
        <v>0</v>
      </c>
      <c r="BL1795">
        <f>IF(OR(BL1115="",AND(BL1115=BL1114,BL1115=BL1116)),NA(), BL1115)</f>
        <v>0</v>
      </c>
      <c r="BM1795">
        <f>IF(ISNA(BN1795),NA(),BM1115)</f>
        <v>0</v>
      </c>
      <c r="BN1795">
        <f>IF(OR(BN1115="",AND(BN1115=BN1114,BN1115=BN1116)),NA(), BN1115)</f>
        <v>0</v>
      </c>
      <c r="BO1795">
        <f>IF(ISNA(BP1795),NA(),BO1115)</f>
        <v>0</v>
      </c>
      <c r="BP1795">
        <f>IF(OR(BP1115="",AND(BP1115=BP1114,BP1115=BP1116)),NA(), BP1115)</f>
        <v>0</v>
      </c>
      <c r="BQ1795">
        <f>IF(ISNA(BR1795),NA(),BQ1115)</f>
        <v>0</v>
      </c>
      <c r="BR1795">
        <f>IF(OR(BR1115="",AND(BR1115=BR1114,BR1115=BR1116)),NA(), BR1115)</f>
        <v>0</v>
      </c>
    </row>
    <row r="1796" spans="5:70">
      <c r="E1796">
        <f>IF(ISNA(F1796),NA(),E1116)</f>
        <v>0</v>
      </c>
      <c r="F1796">
        <f>IF(OR(F1116="",AND(F1116=F1115,F1116=F1117)),NA(), F1116)</f>
        <v>0</v>
      </c>
      <c r="G1796">
        <f>IF(ISNA(H1796),NA(),G1116)</f>
        <v>0</v>
      </c>
      <c r="H1796">
        <f>IF(OR(H1116="",AND(H1116=H1115,H1116=H1117)),NA(), H1116)</f>
        <v>0</v>
      </c>
      <c r="I1796">
        <f>IF(ISNA(J1796),NA(),I1116)</f>
        <v>0</v>
      </c>
      <c r="J1796">
        <f>IF(OR(J1116="",AND(J1116=J1115,J1116=J1117)),NA(), J1116)</f>
        <v>0</v>
      </c>
      <c r="K1796">
        <f>IF(ISNA(L1796),NA(),K1116)</f>
        <v>0</v>
      </c>
      <c r="L1796">
        <f>IF(OR(L1116="",AND(L1116=L1115,L1116=L1117)),NA(), L1116)</f>
        <v>0</v>
      </c>
      <c r="M1796">
        <f>IF(ISNA(N1796),NA(),M1116)</f>
        <v>0</v>
      </c>
      <c r="N1796">
        <f>IF(OR(N1116="",AND(N1116=N1115,N1116=N1117)),NA(), N1116)</f>
        <v>0</v>
      </c>
      <c r="O1796">
        <f>IF(ISNA(P1796),NA(),O1116)</f>
        <v>0</v>
      </c>
      <c r="P1796">
        <f>IF(OR(P1116="",AND(P1116=P1115,P1116=P1117)),NA(), P1116)</f>
        <v>0</v>
      </c>
      <c r="Q1796">
        <f>IF(ISNA(R1796),NA(),Q1116)</f>
        <v>0</v>
      </c>
      <c r="R1796">
        <f>IF(OR(R1116="",AND(R1116=R1115,R1116=R1117)),NA(), R1116)</f>
        <v>0</v>
      </c>
      <c r="S1796">
        <f>IF(ISNA(T1796),NA(),S1116)</f>
        <v>0</v>
      </c>
      <c r="T1796">
        <f>IF(OR(T1116="",AND(T1116=T1115,T1116=T1117)),NA(), T1116)</f>
        <v>0</v>
      </c>
      <c r="U1796">
        <f>IF(ISNA(V1796),NA(),U1116)</f>
        <v>0</v>
      </c>
      <c r="V1796">
        <f>IF(OR(V1116="",AND(V1116=V1115,V1116=V1117)),NA(), V1116)</f>
        <v>0</v>
      </c>
      <c r="W1796">
        <f>IF(ISNA(X1796),NA(),W1116)</f>
        <v>0</v>
      </c>
      <c r="X1796">
        <f>IF(OR(X1116="",AND(X1116=X1115,X1116=X1117)),NA(), X1116)</f>
        <v>0</v>
      </c>
      <c r="Y1796">
        <f>IF(ISNA(Z1796),NA(),Y1116)</f>
        <v>0</v>
      </c>
      <c r="Z1796">
        <f>IF(OR(Z1116="",AND(Z1116=Z1115,Z1116=Z1117)),NA(), Z1116)</f>
        <v>0</v>
      </c>
      <c r="AA1796">
        <f>IF(ISNA(AB1796),NA(),AA1116)</f>
        <v>0</v>
      </c>
      <c r="AB1796">
        <f>IF(OR(AB1116="",AND(AB1116=AB1115,AB1116=AB1117)),NA(), AB1116)</f>
        <v>0</v>
      </c>
      <c r="AC1796">
        <f>IF(ISNA(AD1796),NA(),AC1116)</f>
        <v>0</v>
      </c>
      <c r="AD1796">
        <f>IF(OR(AD1116="",AND(AD1116=AD1115,AD1116=AD1117)),NA(), AD1116)</f>
        <v>0</v>
      </c>
      <c r="AE1796">
        <f>IF(ISNA(AF1796),NA(),AE1116)</f>
        <v>0</v>
      </c>
      <c r="AF1796">
        <f>IF(OR(AF1116="",AND(AF1116=AF1115,AF1116=AF1117)),NA(), AF1116)</f>
        <v>0</v>
      </c>
      <c r="AG1796">
        <f>IF(ISNA(AH1796),NA(),AG1116)</f>
        <v>0</v>
      </c>
      <c r="AH1796">
        <f>IF(OR(AH1116="",AND(AH1116=AH1115,AH1116=AH1117)),NA(), AH1116)</f>
        <v>0</v>
      </c>
      <c r="AI1796">
        <f>IF(ISNA(AJ1796),NA(),AI1116)</f>
        <v>0</v>
      </c>
      <c r="AJ1796">
        <f>IF(OR(AJ1116="",AND(AJ1116=AJ1115,AJ1116=AJ1117)),NA(), AJ1116)</f>
        <v>0</v>
      </c>
      <c r="AM1796">
        <f>IF(ISNA(AN1796),NA(),AM1116)</f>
        <v>0</v>
      </c>
      <c r="AN1796">
        <f>IF(OR(AN1116="",AND(AN1116=AN1115,AN1116=AN1117)),NA(), AN1116)</f>
        <v>0</v>
      </c>
      <c r="AO1796">
        <f>IF(ISNA(AP1796),NA(),AO1116)</f>
        <v>0</v>
      </c>
      <c r="AP1796">
        <f>IF(OR(AP1116="",AND(AP1116=AP1115,AP1116=AP1117)),NA(), AP1116)</f>
        <v>0</v>
      </c>
      <c r="AQ1796">
        <f>IF(ISNA(AR1796),NA(),AQ1116)</f>
        <v>0</v>
      </c>
      <c r="AR1796">
        <f>IF(OR(AR1116="",AND(AR1116=AR1115,AR1116=AR1117)),NA(), AR1116)</f>
        <v>0</v>
      </c>
      <c r="AS1796">
        <f>IF(ISNA(AT1796),NA(),AS1116)</f>
        <v>0</v>
      </c>
      <c r="AT1796">
        <f>IF(OR(AT1116="",AND(AT1116=AT1115,AT1116=AT1117)),NA(), AT1116)</f>
        <v>0</v>
      </c>
      <c r="AU1796">
        <f>IF(ISNA(AV1796),NA(),AU1116)</f>
        <v>0</v>
      </c>
      <c r="AV1796">
        <f>IF(OR(AV1116="",AND(AV1116=AV1115,AV1116=AV1117)),NA(), AV1116)</f>
        <v>0</v>
      </c>
      <c r="AW1796">
        <f>IF(ISNA(AX1796),NA(),AW1116)</f>
        <v>0</v>
      </c>
      <c r="AX1796">
        <f>IF(OR(AX1116="",AND(AX1116=AX1115,AX1116=AX1117)),NA(), AX1116)</f>
        <v>0</v>
      </c>
      <c r="AY1796">
        <f>IF(ISNA(AZ1796),NA(),AY1116)</f>
        <v>0</v>
      </c>
      <c r="AZ1796">
        <f>IF(OR(AZ1116="",AND(AZ1116=AZ1115,AZ1116=AZ1117)),NA(), AZ1116)</f>
        <v>0</v>
      </c>
      <c r="BA1796">
        <f>IF(ISNA(BB1796),NA(),BA1116)</f>
        <v>0</v>
      </c>
      <c r="BB1796">
        <f>IF(OR(BB1116="",AND(BB1116=BB1115,BB1116=BB1117)),NA(), BB1116)</f>
        <v>0</v>
      </c>
      <c r="BC1796">
        <f>IF(ISNA(BD1796),NA(),BC1116)</f>
        <v>0</v>
      </c>
      <c r="BD1796">
        <f>IF(OR(BD1116="",AND(BD1116=BD1115,BD1116=BD1117)),NA(), BD1116)</f>
        <v>0</v>
      </c>
      <c r="BE1796">
        <f>IF(ISNA(BF1796),NA(),BE1116)</f>
        <v>0</v>
      </c>
      <c r="BF1796">
        <f>IF(OR(BF1116="",AND(BF1116=BF1115,BF1116=BF1117)),NA(), BF1116)</f>
        <v>0</v>
      </c>
      <c r="BG1796">
        <f>IF(ISNA(BH1796),NA(),BG1116)</f>
        <v>0</v>
      </c>
      <c r="BH1796">
        <f>IF(OR(BH1116="",AND(BH1116=BH1115,BH1116=BH1117)),NA(), BH1116)</f>
        <v>0</v>
      </c>
      <c r="BI1796">
        <f>IF(ISNA(BJ1796),NA(),BI1116)</f>
        <v>0</v>
      </c>
      <c r="BJ1796">
        <f>IF(OR(BJ1116="",AND(BJ1116=BJ1115,BJ1116=BJ1117)),NA(), BJ1116)</f>
        <v>0</v>
      </c>
      <c r="BK1796">
        <f>IF(ISNA(BL1796),NA(),BK1116)</f>
        <v>0</v>
      </c>
      <c r="BL1796">
        <f>IF(OR(BL1116="",AND(BL1116=BL1115,BL1116=BL1117)),NA(), BL1116)</f>
        <v>0</v>
      </c>
      <c r="BM1796">
        <f>IF(ISNA(BN1796),NA(),BM1116)</f>
        <v>0</v>
      </c>
      <c r="BN1796">
        <f>IF(OR(BN1116="",AND(BN1116=BN1115,BN1116=BN1117)),NA(), BN1116)</f>
        <v>0</v>
      </c>
      <c r="BO1796">
        <f>IF(ISNA(BP1796),NA(),BO1116)</f>
        <v>0</v>
      </c>
      <c r="BP1796">
        <f>IF(OR(BP1116="",AND(BP1116=BP1115,BP1116=BP1117)),NA(), BP1116)</f>
        <v>0</v>
      </c>
      <c r="BQ1796">
        <f>IF(ISNA(BR1796),NA(),BQ1116)</f>
        <v>0</v>
      </c>
      <c r="BR1796">
        <f>IF(OR(BR1116="",AND(BR1116=BR1115,BR1116=BR1117)),NA(), BR1116)</f>
        <v>0</v>
      </c>
    </row>
    <row r="1797" spans="5:70">
      <c r="E1797">
        <f>IF(ISNA(F1797),NA(),E1117)</f>
        <v>0</v>
      </c>
      <c r="F1797">
        <f>IF(OR(F1117="",AND(F1117=F1116,F1117=F1118)),NA(), F1117)</f>
        <v>0</v>
      </c>
      <c r="G1797">
        <f>IF(ISNA(H1797),NA(),G1117)</f>
        <v>0</v>
      </c>
      <c r="H1797">
        <f>IF(OR(H1117="",AND(H1117=H1116,H1117=H1118)),NA(), H1117)</f>
        <v>0</v>
      </c>
      <c r="I1797">
        <f>IF(ISNA(J1797),NA(),I1117)</f>
        <v>0</v>
      </c>
      <c r="J1797">
        <f>IF(OR(J1117="",AND(J1117=J1116,J1117=J1118)),NA(), J1117)</f>
        <v>0</v>
      </c>
      <c r="K1797">
        <f>IF(ISNA(L1797),NA(),K1117)</f>
        <v>0</v>
      </c>
      <c r="L1797">
        <f>IF(OR(L1117="",AND(L1117=L1116,L1117=L1118)),NA(), L1117)</f>
        <v>0</v>
      </c>
      <c r="M1797">
        <f>IF(ISNA(N1797),NA(),M1117)</f>
        <v>0</v>
      </c>
      <c r="N1797">
        <f>IF(OR(N1117="",AND(N1117=N1116,N1117=N1118)),NA(), N1117)</f>
        <v>0</v>
      </c>
      <c r="O1797">
        <f>IF(ISNA(P1797),NA(),O1117)</f>
        <v>0</v>
      </c>
      <c r="P1797">
        <f>IF(OR(P1117="",AND(P1117=P1116,P1117=P1118)),NA(), P1117)</f>
        <v>0</v>
      </c>
      <c r="Q1797">
        <f>IF(ISNA(R1797),NA(),Q1117)</f>
        <v>0</v>
      </c>
      <c r="R1797">
        <f>IF(OR(R1117="",AND(R1117=R1116,R1117=R1118)),NA(), R1117)</f>
        <v>0</v>
      </c>
      <c r="S1797">
        <f>IF(ISNA(T1797),NA(),S1117)</f>
        <v>0</v>
      </c>
      <c r="T1797">
        <f>IF(OR(T1117="",AND(T1117=T1116,T1117=T1118)),NA(), T1117)</f>
        <v>0</v>
      </c>
      <c r="U1797">
        <f>IF(ISNA(V1797),NA(),U1117)</f>
        <v>0</v>
      </c>
      <c r="V1797">
        <f>IF(OR(V1117="",AND(V1117=V1116,V1117=V1118)),NA(), V1117)</f>
        <v>0</v>
      </c>
      <c r="W1797">
        <f>IF(ISNA(X1797),NA(),W1117)</f>
        <v>0</v>
      </c>
      <c r="X1797">
        <f>IF(OR(X1117="",AND(X1117=X1116,X1117=X1118)),NA(), X1117)</f>
        <v>0</v>
      </c>
      <c r="Y1797">
        <f>IF(ISNA(Z1797),NA(),Y1117)</f>
        <v>0</v>
      </c>
      <c r="Z1797">
        <f>IF(OR(Z1117="",AND(Z1117=Z1116,Z1117=Z1118)),NA(), Z1117)</f>
        <v>0</v>
      </c>
      <c r="AA1797">
        <f>IF(ISNA(AB1797),NA(),AA1117)</f>
        <v>0</v>
      </c>
      <c r="AB1797">
        <f>IF(OR(AB1117="",AND(AB1117=AB1116,AB1117=AB1118)),NA(), AB1117)</f>
        <v>0</v>
      </c>
      <c r="AC1797">
        <f>IF(ISNA(AD1797),NA(),AC1117)</f>
        <v>0</v>
      </c>
      <c r="AD1797">
        <f>IF(OR(AD1117="",AND(AD1117=AD1116,AD1117=AD1118)),NA(), AD1117)</f>
        <v>0</v>
      </c>
      <c r="AE1797">
        <f>IF(ISNA(AF1797),NA(),AE1117)</f>
        <v>0</v>
      </c>
      <c r="AF1797">
        <f>IF(OR(AF1117="",AND(AF1117=AF1116,AF1117=AF1118)),NA(), AF1117)</f>
        <v>0</v>
      </c>
      <c r="AG1797">
        <f>IF(ISNA(AH1797),NA(),AG1117)</f>
        <v>0</v>
      </c>
      <c r="AH1797">
        <f>IF(OR(AH1117="",AND(AH1117=AH1116,AH1117=AH1118)),NA(), AH1117)</f>
        <v>0</v>
      </c>
      <c r="AI1797">
        <f>IF(ISNA(AJ1797),NA(),AI1117)</f>
        <v>0</v>
      </c>
      <c r="AJ1797">
        <f>IF(OR(AJ1117="",AND(AJ1117=AJ1116,AJ1117=AJ1118)),NA(), AJ1117)</f>
        <v>0</v>
      </c>
      <c r="AM1797">
        <f>IF(ISNA(AN1797),NA(),AM1117)</f>
        <v>0</v>
      </c>
      <c r="AN1797">
        <f>IF(OR(AN1117="",AND(AN1117=AN1116,AN1117=AN1118)),NA(), AN1117)</f>
        <v>0</v>
      </c>
      <c r="AO1797">
        <f>IF(ISNA(AP1797),NA(),AO1117)</f>
        <v>0</v>
      </c>
      <c r="AP1797">
        <f>IF(OR(AP1117="",AND(AP1117=AP1116,AP1117=AP1118)),NA(), AP1117)</f>
        <v>0</v>
      </c>
      <c r="AQ1797">
        <f>IF(ISNA(AR1797),NA(),AQ1117)</f>
        <v>0</v>
      </c>
      <c r="AR1797">
        <f>IF(OR(AR1117="",AND(AR1117=AR1116,AR1117=AR1118)),NA(), AR1117)</f>
        <v>0</v>
      </c>
      <c r="AS1797">
        <f>IF(ISNA(AT1797),NA(),AS1117)</f>
        <v>0</v>
      </c>
      <c r="AT1797">
        <f>IF(OR(AT1117="",AND(AT1117=AT1116,AT1117=AT1118)),NA(), AT1117)</f>
        <v>0</v>
      </c>
      <c r="AU1797">
        <f>IF(ISNA(AV1797),NA(),AU1117)</f>
        <v>0</v>
      </c>
      <c r="AV1797">
        <f>IF(OR(AV1117="",AND(AV1117=AV1116,AV1117=AV1118)),NA(), AV1117)</f>
        <v>0</v>
      </c>
      <c r="AW1797">
        <f>IF(ISNA(AX1797),NA(),AW1117)</f>
        <v>0</v>
      </c>
      <c r="AX1797">
        <f>IF(OR(AX1117="",AND(AX1117=AX1116,AX1117=AX1118)),NA(), AX1117)</f>
        <v>0</v>
      </c>
      <c r="AY1797">
        <f>IF(ISNA(AZ1797),NA(),AY1117)</f>
        <v>0</v>
      </c>
      <c r="AZ1797">
        <f>IF(OR(AZ1117="",AND(AZ1117=AZ1116,AZ1117=AZ1118)),NA(), AZ1117)</f>
        <v>0</v>
      </c>
      <c r="BA1797">
        <f>IF(ISNA(BB1797),NA(),BA1117)</f>
        <v>0</v>
      </c>
      <c r="BB1797">
        <f>IF(OR(BB1117="",AND(BB1117=BB1116,BB1117=BB1118)),NA(), BB1117)</f>
        <v>0</v>
      </c>
      <c r="BC1797">
        <f>IF(ISNA(BD1797),NA(),BC1117)</f>
        <v>0</v>
      </c>
      <c r="BD1797">
        <f>IF(OR(BD1117="",AND(BD1117=BD1116,BD1117=BD1118)),NA(), BD1117)</f>
        <v>0</v>
      </c>
      <c r="BE1797">
        <f>IF(ISNA(BF1797),NA(),BE1117)</f>
        <v>0</v>
      </c>
      <c r="BF1797">
        <f>IF(OR(BF1117="",AND(BF1117=BF1116,BF1117=BF1118)),NA(), BF1117)</f>
        <v>0</v>
      </c>
      <c r="BG1797">
        <f>IF(ISNA(BH1797),NA(),BG1117)</f>
        <v>0</v>
      </c>
      <c r="BH1797">
        <f>IF(OR(BH1117="",AND(BH1117=BH1116,BH1117=BH1118)),NA(), BH1117)</f>
        <v>0</v>
      </c>
      <c r="BI1797">
        <f>IF(ISNA(BJ1797),NA(),BI1117)</f>
        <v>0</v>
      </c>
      <c r="BJ1797">
        <f>IF(OR(BJ1117="",AND(BJ1117=BJ1116,BJ1117=BJ1118)),NA(), BJ1117)</f>
        <v>0</v>
      </c>
      <c r="BK1797">
        <f>IF(ISNA(BL1797),NA(),BK1117)</f>
        <v>0</v>
      </c>
      <c r="BL1797">
        <f>IF(OR(BL1117="",AND(BL1117=BL1116,BL1117=BL1118)),NA(), BL1117)</f>
        <v>0</v>
      </c>
      <c r="BM1797">
        <f>IF(ISNA(BN1797),NA(),BM1117)</f>
        <v>0</v>
      </c>
      <c r="BN1797">
        <f>IF(OR(BN1117="",AND(BN1117=BN1116,BN1117=BN1118)),NA(), BN1117)</f>
        <v>0</v>
      </c>
      <c r="BO1797">
        <f>IF(ISNA(BP1797),NA(),BO1117)</f>
        <v>0</v>
      </c>
      <c r="BP1797">
        <f>IF(OR(BP1117="",AND(BP1117=BP1116,BP1117=BP1118)),NA(), BP1117)</f>
        <v>0</v>
      </c>
      <c r="BQ1797">
        <f>IF(ISNA(BR1797),NA(),BQ1117)</f>
        <v>0</v>
      </c>
      <c r="BR1797">
        <f>IF(OR(BR1117="",AND(BR1117=BR1116,BR1117=BR1118)),NA(), BR1117)</f>
        <v>0</v>
      </c>
    </row>
    <row r="1798" spans="5:70">
      <c r="E1798">
        <f>IF(ISNA(F1798),NA(),E1118)</f>
        <v>0</v>
      </c>
      <c r="F1798">
        <f>IF(OR(F1118="",AND(F1118=F1117,F1118=F1119)),NA(), F1118)</f>
        <v>0</v>
      </c>
      <c r="G1798">
        <f>IF(ISNA(H1798),NA(),G1118)</f>
        <v>0</v>
      </c>
      <c r="H1798">
        <f>IF(OR(H1118="",AND(H1118=H1117,H1118=H1119)),NA(), H1118)</f>
        <v>0</v>
      </c>
      <c r="I1798">
        <f>IF(ISNA(J1798),NA(),I1118)</f>
        <v>0</v>
      </c>
      <c r="J1798">
        <f>IF(OR(J1118="",AND(J1118=J1117,J1118=J1119)),NA(), J1118)</f>
        <v>0</v>
      </c>
      <c r="K1798">
        <f>IF(ISNA(L1798),NA(),K1118)</f>
        <v>0</v>
      </c>
      <c r="L1798">
        <f>IF(OR(L1118="",AND(L1118=L1117,L1118=L1119)),NA(), L1118)</f>
        <v>0</v>
      </c>
      <c r="M1798">
        <f>IF(ISNA(N1798),NA(),M1118)</f>
        <v>0</v>
      </c>
      <c r="N1798">
        <f>IF(OR(N1118="",AND(N1118=N1117,N1118=N1119)),NA(), N1118)</f>
        <v>0</v>
      </c>
      <c r="O1798">
        <f>IF(ISNA(P1798),NA(),O1118)</f>
        <v>0</v>
      </c>
      <c r="P1798">
        <f>IF(OR(P1118="",AND(P1118=P1117,P1118=P1119)),NA(), P1118)</f>
        <v>0</v>
      </c>
      <c r="Q1798">
        <f>IF(ISNA(R1798),NA(),Q1118)</f>
        <v>0</v>
      </c>
      <c r="R1798">
        <f>IF(OR(R1118="",AND(R1118=R1117,R1118=R1119)),NA(), R1118)</f>
        <v>0</v>
      </c>
      <c r="S1798">
        <f>IF(ISNA(T1798),NA(),S1118)</f>
        <v>0</v>
      </c>
      <c r="T1798">
        <f>IF(OR(T1118="",AND(T1118=T1117,T1118=T1119)),NA(), T1118)</f>
        <v>0</v>
      </c>
      <c r="U1798">
        <f>IF(ISNA(V1798),NA(),U1118)</f>
        <v>0</v>
      </c>
      <c r="V1798">
        <f>IF(OR(V1118="",AND(V1118=V1117,V1118=V1119)),NA(), V1118)</f>
        <v>0</v>
      </c>
      <c r="W1798">
        <f>IF(ISNA(X1798),NA(),W1118)</f>
        <v>0</v>
      </c>
      <c r="X1798">
        <f>IF(OR(X1118="",AND(X1118=X1117,X1118=X1119)),NA(), X1118)</f>
        <v>0</v>
      </c>
      <c r="Y1798">
        <f>IF(ISNA(Z1798),NA(),Y1118)</f>
        <v>0</v>
      </c>
      <c r="Z1798">
        <f>IF(OR(Z1118="",AND(Z1118=Z1117,Z1118=Z1119)),NA(), Z1118)</f>
        <v>0</v>
      </c>
      <c r="AA1798">
        <f>IF(ISNA(AB1798),NA(),AA1118)</f>
        <v>0</v>
      </c>
      <c r="AB1798">
        <f>IF(OR(AB1118="",AND(AB1118=AB1117,AB1118=AB1119)),NA(), AB1118)</f>
        <v>0</v>
      </c>
      <c r="AC1798">
        <f>IF(ISNA(AD1798),NA(),AC1118)</f>
        <v>0</v>
      </c>
      <c r="AD1798">
        <f>IF(OR(AD1118="",AND(AD1118=AD1117,AD1118=AD1119)),NA(), AD1118)</f>
        <v>0</v>
      </c>
      <c r="AE1798">
        <f>IF(ISNA(AF1798),NA(),AE1118)</f>
        <v>0</v>
      </c>
      <c r="AF1798">
        <f>IF(OR(AF1118="",AND(AF1118=AF1117,AF1118=AF1119)),NA(), AF1118)</f>
        <v>0</v>
      </c>
      <c r="AG1798">
        <f>IF(ISNA(AH1798),NA(),AG1118)</f>
        <v>0</v>
      </c>
      <c r="AH1798">
        <f>IF(OR(AH1118="",AND(AH1118=AH1117,AH1118=AH1119)),NA(), AH1118)</f>
        <v>0</v>
      </c>
      <c r="AI1798">
        <f>IF(ISNA(AJ1798),NA(),AI1118)</f>
        <v>0</v>
      </c>
      <c r="AJ1798">
        <f>IF(OR(AJ1118="",AND(AJ1118=AJ1117,AJ1118=AJ1119)),NA(), AJ1118)</f>
        <v>0</v>
      </c>
      <c r="AM1798">
        <f>IF(ISNA(AN1798),NA(),AM1118)</f>
        <v>0</v>
      </c>
      <c r="AN1798">
        <f>IF(OR(AN1118="",AND(AN1118=AN1117,AN1118=AN1119)),NA(), AN1118)</f>
        <v>0</v>
      </c>
      <c r="AO1798">
        <f>IF(ISNA(AP1798),NA(),AO1118)</f>
        <v>0</v>
      </c>
      <c r="AP1798">
        <f>IF(OR(AP1118="",AND(AP1118=AP1117,AP1118=AP1119)),NA(), AP1118)</f>
        <v>0</v>
      </c>
      <c r="AQ1798">
        <f>IF(ISNA(AR1798),NA(),AQ1118)</f>
        <v>0</v>
      </c>
      <c r="AR1798">
        <f>IF(OR(AR1118="",AND(AR1118=AR1117,AR1118=AR1119)),NA(), AR1118)</f>
        <v>0</v>
      </c>
      <c r="AS1798">
        <f>IF(ISNA(AT1798),NA(),AS1118)</f>
        <v>0</v>
      </c>
      <c r="AT1798">
        <f>IF(OR(AT1118="",AND(AT1118=AT1117,AT1118=AT1119)),NA(), AT1118)</f>
        <v>0</v>
      </c>
      <c r="AU1798">
        <f>IF(ISNA(AV1798),NA(),AU1118)</f>
        <v>0</v>
      </c>
      <c r="AV1798">
        <f>IF(OR(AV1118="",AND(AV1118=AV1117,AV1118=AV1119)),NA(), AV1118)</f>
        <v>0</v>
      </c>
      <c r="AW1798">
        <f>IF(ISNA(AX1798),NA(),AW1118)</f>
        <v>0</v>
      </c>
      <c r="AX1798">
        <f>IF(OR(AX1118="",AND(AX1118=AX1117,AX1118=AX1119)),NA(), AX1118)</f>
        <v>0</v>
      </c>
      <c r="AY1798">
        <f>IF(ISNA(AZ1798),NA(),AY1118)</f>
        <v>0</v>
      </c>
      <c r="AZ1798">
        <f>IF(OR(AZ1118="",AND(AZ1118=AZ1117,AZ1118=AZ1119)),NA(), AZ1118)</f>
        <v>0</v>
      </c>
      <c r="BA1798">
        <f>IF(ISNA(BB1798),NA(),BA1118)</f>
        <v>0</v>
      </c>
      <c r="BB1798">
        <f>IF(OR(BB1118="",AND(BB1118=BB1117,BB1118=BB1119)),NA(), BB1118)</f>
        <v>0</v>
      </c>
      <c r="BC1798">
        <f>IF(ISNA(BD1798),NA(),BC1118)</f>
        <v>0</v>
      </c>
      <c r="BD1798">
        <f>IF(OR(BD1118="",AND(BD1118=BD1117,BD1118=BD1119)),NA(), BD1118)</f>
        <v>0</v>
      </c>
      <c r="BE1798">
        <f>IF(ISNA(BF1798),NA(),BE1118)</f>
        <v>0</v>
      </c>
      <c r="BF1798">
        <f>IF(OR(BF1118="",AND(BF1118=BF1117,BF1118=BF1119)),NA(), BF1118)</f>
        <v>0</v>
      </c>
      <c r="BG1798">
        <f>IF(ISNA(BH1798),NA(),BG1118)</f>
        <v>0</v>
      </c>
      <c r="BH1798">
        <f>IF(OR(BH1118="",AND(BH1118=BH1117,BH1118=BH1119)),NA(), BH1118)</f>
        <v>0</v>
      </c>
      <c r="BI1798">
        <f>IF(ISNA(BJ1798),NA(),BI1118)</f>
        <v>0</v>
      </c>
      <c r="BJ1798">
        <f>IF(OR(BJ1118="",AND(BJ1118=BJ1117,BJ1118=BJ1119)),NA(), BJ1118)</f>
        <v>0</v>
      </c>
      <c r="BK1798">
        <f>IF(ISNA(BL1798),NA(),BK1118)</f>
        <v>0</v>
      </c>
      <c r="BL1798">
        <f>IF(OR(BL1118="",AND(BL1118=BL1117,BL1118=BL1119)),NA(), BL1118)</f>
        <v>0</v>
      </c>
      <c r="BM1798">
        <f>IF(ISNA(BN1798),NA(),BM1118)</f>
        <v>0</v>
      </c>
      <c r="BN1798">
        <f>IF(OR(BN1118="",AND(BN1118=BN1117,BN1118=BN1119)),NA(), BN1118)</f>
        <v>0</v>
      </c>
      <c r="BO1798">
        <f>IF(ISNA(BP1798),NA(),BO1118)</f>
        <v>0</v>
      </c>
      <c r="BP1798">
        <f>IF(OR(BP1118="",AND(BP1118=BP1117,BP1118=BP1119)),NA(), BP1118)</f>
        <v>0</v>
      </c>
      <c r="BQ1798">
        <f>IF(ISNA(BR1798),NA(),BQ1118)</f>
        <v>0</v>
      </c>
      <c r="BR1798">
        <f>IF(OR(BR1118="",AND(BR1118=BR1117,BR1118=BR1119)),NA(), BR1118)</f>
        <v>0</v>
      </c>
    </row>
    <row r="1799" spans="5:70">
      <c r="E1799">
        <f>IF(ISNA(F1799),NA(),E1119)</f>
        <v>0</v>
      </c>
      <c r="F1799">
        <f>IF(OR(F1119="",AND(F1119=F1118,F1119=F1120)),NA(), F1119)</f>
        <v>0</v>
      </c>
      <c r="G1799">
        <f>IF(ISNA(H1799),NA(),G1119)</f>
        <v>0</v>
      </c>
      <c r="H1799">
        <f>IF(OR(H1119="",AND(H1119=H1118,H1119=H1120)),NA(), H1119)</f>
        <v>0</v>
      </c>
      <c r="I1799">
        <f>IF(ISNA(J1799),NA(),I1119)</f>
        <v>0</v>
      </c>
      <c r="J1799">
        <f>IF(OR(J1119="",AND(J1119=J1118,J1119=J1120)),NA(), J1119)</f>
        <v>0</v>
      </c>
      <c r="K1799">
        <f>IF(ISNA(L1799),NA(),K1119)</f>
        <v>0</v>
      </c>
      <c r="L1799">
        <f>IF(OR(L1119="",AND(L1119=L1118,L1119=L1120)),NA(), L1119)</f>
        <v>0</v>
      </c>
      <c r="M1799">
        <f>IF(ISNA(N1799),NA(),M1119)</f>
        <v>0</v>
      </c>
      <c r="N1799">
        <f>IF(OR(N1119="",AND(N1119=N1118,N1119=N1120)),NA(), N1119)</f>
        <v>0</v>
      </c>
      <c r="O1799">
        <f>IF(ISNA(P1799),NA(),O1119)</f>
        <v>0</v>
      </c>
      <c r="P1799">
        <f>IF(OR(P1119="",AND(P1119=P1118,P1119=P1120)),NA(), P1119)</f>
        <v>0</v>
      </c>
      <c r="Q1799">
        <f>IF(ISNA(R1799),NA(),Q1119)</f>
        <v>0</v>
      </c>
      <c r="R1799">
        <f>IF(OR(R1119="",AND(R1119=R1118,R1119=R1120)),NA(), R1119)</f>
        <v>0</v>
      </c>
      <c r="S1799">
        <f>IF(ISNA(T1799),NA(),S1119)</f>
        <v>0</v>
      </c>
      <c r="T1799">
        <f>IF(OR(T1119="",AND(T1119=T1118,T1119=T1120)),NA(), T1119)</f>
        <v>0</v>
      </c>
      <c r="U1799">
        <f>IF(ISNA(V1799),NA(),U1119)</f>
        <v>0</v>
      </c>
      <c r="V1799">
        <f>IF(OR(V1119="",AND(V1119=V1118,V1119=V1120)),NA(), V1119)</f>
        <v>0</v>
      </c>
      <c r="W1799">
        <f>IF(ISNA(X1799),NA(),W1119)</f>
        <v>0</v>
      </c>
      <c r="X1799">
        <f>IF(OR(X1119="",AND(X1119=X1118,X1119=X1120)),NA(), X1119)</f>
        <v>0</v>
      </c>
      <c r="Y1799">
        <f>IF(ISNA(Z1799),NA(),Y1119)</f>
        <v>0</v>
      </c>
      <c r="Z1799">
        <f>IF(OR(Z1119="",AND(Z1119=Z1118,Z1119=Z1120)),NA(), Z1119)</f>
        <v>0</v>
      </c>
      <c r="AA1799">
        <f>IF(ISNA(AB1799),NA(),AA1119)</f>
        <v>0</v>
      </c>
      <c r="AB1799">
        <f>IF(OR(AB1119="",AND(AB1119=AB1118,AB1119=AB1120)),NA(), AB1119)</f>
        <v>0</v>
      </c>
      <c r="AC1799">
        <f>IF(ISNA(AD1799),NA(),AC1119)</f>
        <v>0</v>
      </c>
      <c r="AD1799">
        <f>IF(OR(AD1119="",AND(AD1119=AD1118,AD1119=AD1120)),NA(), AD1119)</f>
        <v>0</v>
      </c>
      <c r="AE1799">
        <f>IF(ISNA(AF1799),NA(),AE1119)</f>
        <v>0</v>
      </c>
      <c r="AF1799">
        <f>IF(OR(AF1119="",AND(AF1119=AF1118,AF1119=AF1120)),NA(), AF1119)</f>
        <v>0</v>
      </c>
      <c r="AG1799">
        <f>IF(ISNA(AH1799),NA(),AG1119)</f>
        <v>0</v>
      </c>
      <c r="AH1799">
        <f>IF(OR(AH1119="",AND(AH1119=AH1118,AH1119=AH1120)),NA(), AH1119)</f>
        <v>0</v>
      </c>
      <c r="AI1799">
        <f>IF(ISNA(AJ1799),NA(),AI1119)</f>
        <v>0</v>
      </c>
      <c r="AJ1799">
        <f>IF(OR(AJ1119="",AND(AJ1119=AJ1118,AJ1119=AJ1120)),NA(), AJ1119)</f>
        <v>0</v>
      </c>
      <c r="AM1799">
        <f>IF(ISNA(AN1799),NA(),AM1119)</f>
        <v>0</v>
      </c>
      <c r="AN1799">
        <f>IF(OR(AN1119="",AND(AN1119=AN1118,AN1119=AN1120)),NA(), AN1119)</f>
        <v>0</v>
      </c>
      <c r="AO1799">
        <f>IF(ISNA(AP1799),NA(),AO1119)</f>
        <v>0</v>
      </c>
      <c r="AP1799">
        <f>IF(OR(AP1119="",AND(AP1119=AP1118,AP1119=AP1120)),NA(), AP1119)</f>
        <v>0</v>
      </c>
      <c r="AQ1799">
        <f>IF(ISNA(AR1799),NA(),AQ1119)</f>
        <v>0</v>
      </c>
      <c r="AR1799">
        <f>IF(OR(AR1119="",AND(AR1119=AR1118,AR1119=AR1120)),NA(), AR1119)</f>
        <v>0</v>
      </c>
      <c r="AS1799">
        <f>IF(ISNA(AT1799),NA(),AS1119)</f>
        <v>0</v>
      </c>
      <c r="AT1799">
        <f>IF(OR(AT1119="",AND(AT1119=AT1118,AT1119=AT1120)),NA(), AT1119)</f>
        <v>0</v>
      </c>
      <c r="AU1799">
        <f>IF(ISNA(AV1799),NA(),AU1119)</f>
        <v>0</v>
      </c>
      <c r="AV1799">
        <f>IF(OR(AV1119="",AND(AV1119=AV1118,AV1119=AV1120)),NA(), AV1119)</f>
        <v>0</v>
      </c>
      <c r="AW1799">
        <f>IF(ISNA(AX1799),NA(),AW1119)</f>
        <v>0</v>
      </c>
      <c r="AX1799">
        <f>IF(OR(AX1119="",AND(AX1119=AX1118,AX1119=AX1120)),NA(), AX1119)</f>
        <v>0</v>
      </c>
      <c r="AY1799">
        <f>IF(ISNA(AZ1799),NA(),AY1119)</f>
        <v>0</v>
      </c>
      <c r="AZ1799">
        <f>IF(OR(AZ1119="",AND(AZ1119=AZ1118,AZ1119=AZ1120)),NA(), AZ1119)</f>
        <v>0</v>
      </c>
      <c r="BA1799">
        <f>IF(ISNA(BB1799),NA(),BA1119)</f>
        <v>0</v>
      </c>
      <c r="BB1799">
        <f>IF(OR(BB1119="",AND(BB1119=BB1118,BB1119=BB1120)),NA(), BB1119)</f>
        <v>0</v>
      </c>
      <c r="BC1799">
        <f>IF(ISNA(BD1799),NA(),BC1119)</f>
        <v>0</v>
      </c>
      <c r="BD1799">
        <f>IF(OR(BD1119="",AND(BD1119=BD1118,BD1119=BD1120)),NA(), BD1119)</f>
        <v>0</v>
      </c>
      <c r="BE1799">
        <f>IF(ISNA(BF1799),NA(),BE1119)</f>
        <v>0</v>
      </c>
      <c r="BF1799">
        <f>IF(OR(BF1119="",AND(BF1119=BF1118,BF1119=BF1120)),NA(), BF1119)</f>
        <v>0</v>
      </c>
      <c r="BG1799">
        <f>IF(ISNA(BH1799),NA(),BG1119)</f>
        <v>0</v>
      </c>
      <c r="BH1799">
        <f>IF(OR(BH1119="",AND(BH1119=BH1118,BH1119=BH1120)),NA(), BH1119)</f>
        <v>0</v>
      </c>
      <c r="BI1799">
        <f>IF(ISNA(BJ1799),NA(),BI1119)</f>
        <v>0</v>
      </c>
      <c r="BJ1799">
        <f>IF(OR(BJ1119="",AND(BJ1119=BJ1118,BJ1119=BJ1120)),NA(), BJ1119)</f>
        <v>0</v>
      </c>
      <c r="BK1799">
        <f>IF(ISNA(BL1799),NA(),BK1119)</f>
        <v>0</v>
      </c>
      <c r="BL1799">
        <f>IF(OR(BL1119="",AND(BL1119=BL1118,BL1119=BL1120)),NA(), BL1119)</f>
        <v>0</v>
      </c>
      <c r="BM1799">
        <f>IF(ISNA(BN1799),NA(),BM1119)</f>
        <v>0</v>
      </c>
      <c r="BN1799">
        <f>IF(OR(BN1119="",AND(BN1119=BN1118,BN1119=BN1120)),NA(), BN1119)</f>
        <v>0</v>
      </c>
      <c r="BO1799">
        <f>IF(ISNA(BP1799),NA(),BO1119)</f>
        <v>0</v>
      </c>
      <c r="BP1799">
        <f>IF(OR(BP1119="",AND(BP1119=BP1118,BP1119=BP1120)),NA(), BP1119)</f>
        <v>0</v>
      </c>
      <c r="BQ1799">
        <f>IF(ISNA(BR1799),NA(),BQ1119)</f>
        <v>0</v>
      </c>
      <c r="BR1799">
        <f>IF(OR(BR1119="",AND(BR1119=BR1118,BR1119=BR1120)),NA(), BR1119)</f>
        <v>0</v>
      </c>
    </row>
    <row r="1800" spans="5:70">
      <c r="E1800">
        <f>IF(ISNA(F1800),NA(),E1120)</f>
        <v>0</v>
      </c>
      <c r="F1800">
        <f>IF(OR(F1120="",AND(F1120=F1119,F1120=F1121)),NA(), F1120)</f>
        <v>0</v>
      </c>
      <c r="G1800">
        <f>IF(ISNA(H1800),NA(),G1120)</f>
        <v>0</v>
      </c>
      <c r="H1800">
        <f>IF(OR(H1120="",AND(H1120=H1119,H1120=H1121)),NA(), H1120)</f>
        <v>0</v>
      </c>
      <c r="I1800">
        <f>IF(ISNA(J1800),NA(),I1120)</f>
        <v>0</v>
      </c>
      <c r="J1800">
        <f>IF(OR(J1120="",AND(J1120=J1119,J1120=J1121)),NA(), J1120)</f>
        <v>0</v>
      </c>
      <c r="K1800">
        <f>IF(ISNA(L1800),NA(),K1120)</f>
        <v>0</v>
      </c>
      <c r="L1800">
        <f>IF(OR(L1120="",AND(L1120=L1119,L1120=L1121)),NA(), L1120)</f>
        <v>0</v>
      </c>
      <c r="M1800">
        <f>IF(ISNA(N1800),NA(),M1120)</f>
        <v>0</v>
      </c>
      <c r="N1800">
        <f>IF(OR(N1120="",AND(N1120=N1119,N1120=N1121)),NA(), N1120)</f>
        <v>0</v>
      </c>
      <c r="O1800">
        <f>IF(ISNA(P1800),NA(),O1120)</f>
        <v>0</v>
      </c>
      <c r="P1800">
        <f>IF(OR(P1120="",AND(P1120=P1119,P1120=P1121)),NA(), P1120)</f>
        <v>0</v>
      </c>
      <c r="Q1800">
        <f>IF(ISNA(R1800),NA(),Q1120)</f>
        <v>0</v>
      </c>
      <c r="R1800">
        <f>IF(OR(R1120="",AND(R1120=R1119,R1120=R1121)),NA(), R1120)</f>
        <v>0</v>
      </c>
      <c r="S1800">
        <f>IF(ISNA(T1800),NA(),S1120)</f>
        <v>0</v>
      </c>
      <c r="T1800">
        <f>IF(OR(T1120="",AND(T1120=T1119,T1120=T1121)),NA(), T1120)</f>
        <v>0</v>
      </c>
      <c r="U1800">
        <f>IF(ISNA(V1800),NA(),U1120)</f>
        <v>0</v>
      </c>
      <c r="V1800">
        <f>IF(OR(V1120="",AND(V1120=V1119,V1120=V1121)),NA(), V1120)</f>
        <v>0</v>
      </c>
      <c r="W1800">
        <f>IF(ISNA(X1800),NA(),W1120)</f>
        <v>0</v>
      </c>
      <c r="X1800">
        <f>IF(OR(X1120="",AND(X1120=X1119,X1120=X1121)),NA(), X1120)</f>
        <v>0</v>
      </c>
      <c r="Y1800">
        <f>IF(ISNA(Z1800),NA(),Y1120)</f>
        <v>0</v>
      </c>
      <c r="Z1800">
        <f>IF(OR(Z1120="",AND(Z1120=Z1119,Z1120=Z1121)),NA(), Z1120)</f>
        <v>0</v>
      </c>
      <c r="AA1800">
        <f>IF(ISNA(AB1800),NA(),AA1120)</f>
        <v>0</v>
      </c>
      <c r="AB1800">
        <f>IF(OR(AB1120="",AND(AB1120=AB1119,AB1120=AB1121)),NA(), AB1120)</f>
        <v>0</v>
      </c>
      <c r="AC1800">
        <f>IF(ISNA(AD1800),NA(),AC1120)</f>
        <v>0</v>
      </c>
      <c r="AD1800">
        <f>IF(OR(AD1120="",AND(AD1120=AD1119,AD1120=AD1121)),NA(), AD1120)</f>
        <v>0</v>
      </c>
      <c r="AE1800">
        <f>IF(ISNA(AF1800),NA(),AE1120)</f>
        <v>0</v>
      </c>
      <c r="AF1800">
        <f>IF(OR(AF1120="",AND(AF1120=AF1119,AF1120=AF1121)),NA(), AF1120)</f>
        <v>0</v>
      </c>
      <c r="AG1800">
        <f>IF(ISNA(AH1800),NA(),AG1120)</f>
        <v>0</v>
      </c>
      <c r="AH1800">
        <f>IF(OR(AH1120="",AND(AH1120=AH1119,AH1120=AH1121)),NA(), AH1120)</f>
        <v>0</v>
      </c>
      <c r="AI1800">
        <f>IF(ISNA(AJ1800),NA(),AI1120)</f>
        <v>0</v>
      </c>
      <c r="AJ1800">
        <f>IF(OR(AJ1120="",AND(AJ1120=AJ1119,AJ1120=AJ1121)),NA(), AJ1120)</f>
        <v>0</v>
      </c>
      <c r="AM1800">
        <f>IF(ISNA(AN1800),NA(),AM1120)</f>
        <v>0</v>
      </c>
      <c r="AN1800">
        <f>IF(OR(AN1120="",AND(AN1120=AN1119,AN1120=AN1121)),NA(), AN1120)</f>
        <v>0</v>
      </c>
      <c r="AO1800">
        <f>IF(ISNA(AP1800),NA(),AO1120)</f>
        <v>0</v>
      </c>
      <c r="AP1800">
        <f>IF(OR(AP1120="",AND(AP1120=AP1119,AP1120=AP1121)),NA(), AP1120)</f>
        <v>0</v>
      </c>
      <c r="AQ1800">
        <f>IF(ISNA(AR1800),NA(),AQ1120)</f>
        <v>0</v>
      </c>
      <c r="AR1800">
        <f>IF(OR(AR1120="",AND(AR1120=AR1119,AR1120=AR1121)),NA(), AR1120)</f>
        <v>0</v>
      </c>
      <c r="AS1800">
        <f>IF(ISNA(AT1800),NA(),AS1120)</f>
        <v>0</v>
      </c>
      <c r="AT1800">
        <f>IF(OR(AT1120="",AND(AT1120=AT1119,AT1120=AT1121)),NA(), AT1120)</f>
        <v>0</v>
      </c>
      <c r="AU1800">
        <f>IF(ISNA(AV1800),NA(),AU1120)</f>
        <v>0</v>
      </c>
      <c r="AV1800">
        <f>IF(OR(AV1120="",AND(AV1120=AV1119,AV1120=AV1121)),NA(), AV1120)</f>
        <v>0</v>
      </c>
      <c r="AW1800">
        <f>IF(ISNA(AX1800),NA(),AW1120)</f>
        <v>0</v>
      </c>
      <c r="AX1800">
        <f>IF(OR(AX1120="",AND(AX1120=AX1119,AX1120=AX1121)),NA(), AX1120)</f>
        <v>0</v>
      </c>
      <c r="AY1800">
        <f>IF(ISNA(AZ1800),NA(),AY1120)</f>
        <v>0</v>
      </c>
      <c r="AZ1800">
        <f>IF(OR(AZ1120="",AND(AZ1120=AZ1119,AZ1120=AZ1121)),NA(), AZ1120)</f>
        <v>0</v>
      </c>
      <c r="BA1800">
        <f>IF(ISNA(BB1800),NA(),BA1120)</f>
        <v>0</v>
      </c>
      <c r="BB1800">
        <f>IF(OR(BB1120="",AND(BB1120=BB1119,BB1120=BB1121)),NA(), BB1120)</f>
        <v>0</v>
      </c>
      <c r="BC1800">
        <f>IF(ISNA(BD1800),NA(),BC1120)</f>
        <v>0</v>
      </c>
      <c r="BD1800">
        <f>IF(OR(BD1120="",AND(BD1120=BD1119,BD1120=BD1121)),NA(), BD1120)</f>
        <v>0</v>
      </c>
      <c r="BE1800">
        <f>IF(ISNA(BF1800),NA(),BE1120)</f>
        <v>0</v>
      </c>
      <c r="BF1800">
        <f>IF(OR(BF1120="",AND(BF1120=BF1119,BF1120=BF1121)),NA(), BF1120)</f>
        <v>0</v>
      </c>
      <c r="BG1800">
        <f>IF(ISNA(BH1800),NA(),BG1120)</f>
        <v>0</v>
      </c>
      <c r="BH1800">
        <f>IF(OR(BH1120="",AND(BH1120=BH1119,BH1120=BH1121)),NA(), BH1120)</f>
        <v>0</v>
      </c>
      <c r="BI1800">
        <f>IF(ISNA(BJ1800),NA(),BI1120)</f>
        <v>0</v>
      </c>
      <c r="BJ1800">
        <f>IF(OR(BJ1120="",AND(BJ1120=BJ1119,BJ1120=BJ1121)),NA(), BJ1120)</f>
        <v>0</v>
      </c>
      <c r="BK1800">
        <f>IF(ISNA(BL1800),NA(),BK1120)</f>
        <v>0</v>
      </c>
      <c r="BL1800">
        <f>IF(OR(BL1120="",AND(BL1120=BL1119,BL1120=BL1121)),NA(), BL1120)</f>
        <v>0</v>
      </c>
      <c r="BM1800">
        <f>IF(ISNA(BN1800),NA(),BM1120)</f>
        <v>0</v>
      </c>
      <c r="BN1800">
        <f>IF(OR(BN1120="",AND(BN1120=BN1119,BN1120=BN1121)),NA(), BN1120)</f>
        <v>0</v>
      </c>
      <c r="BO1800">
        <f>IF(ISNA(BP1800),NA(),BO1120)</f>
        <v>0</v>
      </c>
      <c r="BP1800">
        <f>IF(OR(BP1120="",AND(BP1120=BP1119,BP1120=BP1121)),NA(), BP1120)</f>
        <v>0</v>
      </c>
      <c r="BQ1800">
        <f>IF(ISNA(BR1800),NA(),BQ1120)</f>
        <v>0</v>
      </c>
      <c r="BR1800">
        <f>IF(OR(BR1120="",AND(BR1120=BR1119,BR1120=BR1121)),NA(), BR1120)</f>
        <v>0</v>
      </c>
    </row>
    <row r="1801" spans="5:70">
      <c r="E1801">
        <f>IF(ISNA(F1801),NA(),E1121)</f>
        <v>0</v>
      </c>
      <c r="F1801">
        <f>IF(OR(F1121="",AND(F1121=F1120,F1121=F1122)),NA(), F1121)</f>
        <v>0</v>
      </c>
      <c r="G1801">
        <f>IF(ISNA(H1801),NA(),G1121)</f>
        <v>0</v>
      </c>
      <c r="H1801">
        <f>IF(OR(H1121="",AND(H1121=H1120,H1121=H1122)),NA(), H1121)</f>
        <v>0</v>
      </c>
      <c r="I1801">
        <f>IF(ISNA(J1801),NA(),I1121)</f>
        <v>0</v>
      </c>
      <c r="J1801">
        <f>IF(OR(J1121="",AND(J1121=J1120,J1121=J1122)),NA(), J1121)</f>
        <v>0</v>
      </c>
      <c r="K1801">
        <f>IF(ISNA(L1801),NA(),K1121)</f>
        <v>0</v>
      </c>
      <c r="L1801">
        <f>IF(OR(L1121="",AND(L1121=L1120,L1121=L1122)),NA(), L1121)</f>
        <v>0</v>
      </c>
      <c r="M1801">
        <f>IF(ISNA(N1801),NA(),M1121)</f>
        <v>0</v>
      </c>
      <c r="N1801">
        <f>IF(OR(N1121="",AND(N1121=N1120,N1121=N1122)),NA(), N1121)</f>
        <v>0</v>
      </c>
      <c r="O1801">
        <f>IF(ISNA(P1801),NA(),O1121)</f>
        <v>0</v>
      </c>
      <c r="P1801">
        <f>IF(OR(P1121="",AND(P1121=P1120,P1121=P1122)),NA(), P1121)</f>
        <v>0</v>
      </c>
      <c r="Q1801">
        <f>IF(ISNA(R1801),NA(),Q1121)</f>
        <v>0</v>
      </c>
      <c r="R1801">
        <f>IF(OR(R1121="",AND(R1121=R1120,R1121=R1122)),NA(), R1121)</f>
        <v>0</v>
      </c>
      <c r="S1801">
        <f>IF(ISNA(T1801),NA(),S1121)</f>
        <v>0</v>
      </c>
      <c r="T1801">
        <f>IF(OR(T1121="",AND(T1121=T1120,T1121=T1122)),NA(), T1121)</f>
        <v>0</v>
      </c>
      <c r="U1801">
        <f>IF(ISNA(V1801),NA(),U1121)</f>
        <v>0</v>
      </c>
      <c r="V1801">
        <f>IF(OR(V1121="",AND(V1121=V1120,V1121=V1122)),NA(), V1121)</f>
        <v>0</v>
      </c>
      <c r="W1801">
        <f>IF(ISNA(X1801),NA(),W1121)</f>
        <v>0</v>
      </c>
      <c r="X1801">
        <f>IF(OR(X1121="",AND(X1121=X1120,X1121=X1122)),NA(), X1121)</f>
        <v>0</v>
      </c>
      <c r="Y1801">
        <f>IF(ISNA(Z1801),NA(),Y1121)</f>
        <v>0</v>
      </c>
      <c r="Z1801">
        <f>IF(OR(Z1121="",AND(Z1121=Z1120,Z1121=Z1122)),NA(), Z1121)</f>
        <v>0</v>
      </c>
      <c r="AA1801">
        <f>IF(ISNA(AB1801),NA(),AA1121)</f>
        <v>0</v>
      </c>
      <c r="AB1801">
        <f>IF(OR(AB1121="",AND(AB1121=AB1120,AB1121=AB1122)),NA(), AB1121)</f>
        <v>0</v>
      </c>
      <c r="AC1801">
        <f>IF(ISNA(AD1801),NA(),AC1121)</f>
        <v>0</v>
      </c>
      <c r="AD1801">
        <f>IF(OR(AD1121="",AND(AD1121=AD1120,AD1121=AD1122)),NA(), AD1121)</f>
        <v>0</v>
      </c>
      <c r="AE1801">
        <f>IF(ISNA(AF1801),NA(),AE1121)</f>
        <v>0</v>
      </c>
      <c r="AF1801">
        <f>IF(OR(AF1121="",AND(AF1121=AF1120,AF1121=AF1122)),NA(), AF1121)</f>
        <v>0</v>
      </c>
      <c r="AG1801">
        <f>IF(ISNA(AH1801),NA(),AG1121)</f>
        <v>0</v>
      </c>
      <c r="AH1801">
        <f>IF(OR(AH1121="",AND(AH1121=AH1120,AH1121=AH1122)),NA(), AH1121)</f>
        <v>0</v>
      </c>
      <c r="AI1801">
        <f>IF(ISNA(AJ1801),NA(),AI1121)</f>
        <v>0</v>
      </c>
      <c r="AJ1801">
        <f>IF(OR(AJ1121="",AND(AJ1121=AJ1120,AJ1121=AJ1122)),NA(), AJ1121)</f>
        <v>0</v>
      </c>
      <c r="AM1801">
        <f>IF(ISNA(AN1801),NA(),AM1121)</f>
        <v>0</v>
      </c>
      <c r="AN1801">
        <f>IF(OR(AN1121="",AND(AN1121=AN1120,AN1121=AN1122)),NA(), AN1121)</f>
        <v>0</v>
      </c>
      <c r="AO1801">
        <f>IF(ISNA(AP1801),NA(),AO1121)</f>
        <v>0</v>
      </c>
      <c r="AP1801">
        <f>IF(OR(AP1121="",AND(AP1121=AP1120,AP1121=AP1122)),NA(), AP1121)</f>
        <v>0</v>
      </c>
      <c r="AQ1801">
        <f>IF(ISNA(AR1801),NA(),AQ1121)</f>
        <v>0</v>
      </c>
      <c r="AR1801">
        <f>IF(OR(AR1121="",AND(AR1121=AR1120,AR1121=AR1122)),NA(), AR1121)</f>
        <v>0</v>
      </c>
      <c r="AS1801">
        <f>IF(ISNA(AT1801),NA(),AS1121)</f>
        <v>0</v>
      </c>
      <c r="AT1801">
        <f>IF(OR(AT1121="",AND(AT1121=AT1120,AT1121=AT1122)),NA(), AT1121)</f>
        <v>0</v>
      </c>
      <c r="AU1801">
        <f>IF(ISNA(AV1801),NA(),AU1121)</f>
        <v>0</v>
      </c>
      <c r="AV1801">
        <f>IF(OR(AV1121="",AND(AV1121=AV1120,AV1121=AV1122)),NA(), AV1121)</f>
        <v>0</v>
      </c>
      <c r="AW1801">
        <f>IF(ISNA(AX1801),NA(),AW1121)</f>
        <v>0</v>
      </c>
      <c r="AX1801">
        <f>IF(OR(AX1121="",AND(AX1121=AX1120,AX1121=AX1122)),NA(), AX1121)</f>
        <v>0</v>
      </c>
      <c r="AY1801">
        <f>IF(ISNA(AZ1801),NA(),AY1121)</f>
        <v>0</v>
      </c>
      <c r="AZ1801">
        <f>IF(OR(AZ1121="",AND(AZ1121=AZ1120,AZ1121=AZ1122)),NA(), AZ1121)</f>
        <v>0</v>
      </c>
      <c r="BA1801">
        <f>IF(ISNA(BB1801),NA(),BA1121)</f>
        <v>0</v>
      </c>
      <c r="BB1801">
        <f>IF(OR(BB1121="",AND(BB1121=BB1120,BB1121=BB1122)),NA(), BB1121)</f>
        <v>0</v>
      </c>
      <c r="BC1801">
        <f>IF(ISNA(BD1801),NA(),BC1121)</f>
        <v>0</v>
      </c>
      <c r="BD1801">
        <f>IF(OR(BD1121="",AND(BD1121=BD1120,BD1121=BD1122)),NA(), BD1121)</f>
        <v>0</v>
      </c>
      <c r="BE1801">
        <f>IF(ISNA(BF1801),NA(),BE1121)</f>
        <v>0</v>
      </c>
      <c r="BF1801">
        <f>IF(OR(BF1121="",AND(BF1121=BF1120,BF1121=BF1122)),NA(), BF1121)</f>
        <v>0</v>
      </c>
      <c r="BG1801">
        <f>IF(ISNA(BH1801),NA(),BG1121)</f>
        <v>0</v>
      </c>
      <c r="BH1801">
        <f>IF(OR(BH1121="",AND(BH1121=BH1120,BH1121=BH1122)),NA(), BH1121)</f>
        <v>0</v>
      </c>
      <c r="BI1801">
        <f>IF(ISNA(BJ1801),NA(),BI1121)</f>
        <v>0</v>
      </c>
      <c r="BJ1801">
        <f>IF(OR(BJ1121="",AND(BJ1121=BJ1120,BJ1121=BJ1122)),NA(), BJ1121)</f>
        <v>0</v>
      </c>
      <c r="BK1801">
        <f>IF(ISNA(BL1801),NA(),BK1121)</f>
        <v>0</v>
      </c>
      <c r="BL1801">
        <f>IF(OR(BL1121="",AND(BL1121=BL1120,BL1121=BL1122)),NA(), BL1121)</f>
        <v>0</v>
      </c>
      <c r="BM1801">
        <f>IF(ISNA(BN1801),NA(),BM1121)</f>
        <v>0</v>
      </c>
      <c r="BN1801">
        <f>IF(OR(BN1121="",AND(BN1121=BN1120,BN1121=BN1122)),NA(), BN1121)</f>
        <v>0</v>
      </c>
      <c r="BO1801">
        <f>IF(ISNA(BP1801),NA(),BO1121)</f>
        <v>0</v>
      </c>
      <c r="BP1801">
        <f>IF(OR(BP1121="",AND(BP1121=BP1120,BP1121=BP1122)),NA(), BP1121)</f>
        <v>0</v>
      </c>
      <c r="BQ1801">
        <f>IF(ISNA(BR1801),NA(),BQ1121)</f>
        <v>0</v>
      </c>
      <c r="BR1801">
        <f>IF(OR(BR1121="",AND(BR1121=BR1120,BR1121=BR1122)),NA(), BR1121)</f>
        <v>0</v>
      </c>
    </row>
    <row r="1802" spans="5:70">
      <c r="E1802">
        <f>IF(ISNA(F1802),NA(),E1122)</f>
        <v>0</v>
      </c>
      <c r="F1802">
        <f>IF(OR(F1122="",AND(F1122=F1121,F1122=F1123)),NA(), F1122)</f>
        <v>0</v>
      </c>
      <c r="G1802">
        <f>IF(ISNA(H1802),NA(),G1122)</f>
        <v>0</v>
      </c>
      <c r="H1802">
        <f>IF(OR(H1122="",AND(H1122=H1121,H1122=H1123)),NA(), H1122)</f>
        <v>0</v>
      </c>
      <c r="I1802">
        <f>IF(ISNA(J1802),NA(),I1122)</f>
        <v>0</v>
      </c>
      <c r="J1802">
        <f>IF(OR(J1122="",AND(J1122=J1121,J1122=J1123)),NA(), J1122)</f>
        <v>0</v>
      </c>
      <c r="K1802">
        <f>IF(ISNA(L1802),NA(),K1122)</f>
        <v>0</v>
      </c>
      <c r="L1802">
        <f>IF(OR(L1122="",AND(L1122=L1121,L1122=L1123)),NA(), L1122)</f>
        <v>0</v>
      </c>
      <c r="M1802">
        <f>IF(ISNA(N1802),NA(),M1122)</f>
        <v>0</v>
      </c>
      <c r="N1802">
        <f>IF(OR(N1122="",AND(N1122=N1121,N1122=N1123)),NA(), N1122)</f>
        <v>0</v>
      </c>
      <c r="O1802">
        <f>IF(ISNA(P1802),NA(),O1122)</f>
        <v>0</v>
      </c>
      <c r="P1802">
        <f>IF(OR(P1122="",AND(P1122=P1121,P1122=P1123)),NA(), P1122)</f>
        <v>0</v>
      </c>
      <c r="Q1802">
        <f>IF(ISNA(R1802),NA(),Q1122)</f>
        <v>0</v>
      </c>
      <c r="R1802">
        <f>IF(OR(R1122="",AND(R1122=R1121,R1122=R1123)),NA(), R1122)</f>
        <v>0</v>
      </c>
      <c r="S1802">
        <f>IF(ISNA(T1802),NA(),S1122)</f>
        <v>0</v>
      </c>
      <c r="T1802">
        <f>IF(OR(T1122="",AND(T1122=T1121,T1122=T1123)),NA(), T1122)</f>
        <v>0</v>
      </c>
      <c r="U1802">
        <f>IF(ISNA(V1802),NA(),U1122)</f>
        <v>0</v>
      </c>
      <c r="V1802">
        <f>IF(OR(V1122="",AND(V1122=V1121,V1122=V1123)),NA(), V1122)</f>
        <v>0</v>
      </c>
      <c r="W1802">
        <f>IF(ISNA(X1802),NA(),W1122)</f>
        <v>0</v>
      </c>
      <c r="X1802">
        <f>IF(OR(X1122="",AND(X1122=X1121,X1122=X1123)),NA(), X1122)</f>
        <v>0</v>
      </c>
      <c r="Y1802">
        <f>IF(ISNA(Z1802),NA(),Y1122)</f>
        <v>0</v>
      </c>
      <c r="Z1802">
        <f>IF(OR(Z1122="",AND(Z1122=Z1121,Z1122=Z1123)),NA(), Z1122)</f>
        <v>0</v>
      </c>
      <c r="AA1802">
        <f>IF(ISNA(AB1802),NA(),AA1122)</f>
        <v>0</v>
      </c>
      <c r="AB1802">
        <f>IF(OR(AB1122="",AND(AB1122=AB1121,AB1122=AB1123)),NA(), AB1122)</f>
        <v>0</v>
      </c>
      <c r="AC1802">
        <f>IF(ISNA(AD1802),NA(),AC1122)</f>
        <v>0</v>
      </c>
      <c r="AD1802">
        <f>IF(OR(AD1122="",AND(AD1122=AD1121,AD1122=AD1123)),NA(), AD1122)</f>
        <v>0</v>
      </c>
      <c r="AE1802">
        <f>IF(ISNA(AF1802),NA(),AE1122)</f>
        <v>0</v>
      </c>
      <c r="AF1802">
        <f>IF(OR(AF1122="",AND(AF1122=AF1121,AF1122=AF1123)),NA(), AF1122)</f>
        <v>0</v>
      </c>
      <c r="AG1802">
        <f>IF(ISNA(AH1802),NA(),AG1122)</f>
        <v>0</v>
      </c>
      <c r="AH1802">
        <f>IF(OR(AH1122="",AND(AH1122=AH1121,AH1122=AH1123)),NA(), AH1122)</f>
        <v>0</v>
      </c>
      <c r="AI1802">
        <f>IF(ISNA(AJ1802),NA(),AI1122)</f>
        <v>0</v>
      </c>
      <c r="AJ1802">
        <f>IF(OR(AJ1122="",AND(AJ1122=AJ1121,AJ1122=AJ1123)),NA(), AJ1122)</f>
        <v>0</v>
      </c>
      <c r="AM1802">
        <f>IF(ISNA(AN1802),NA(),AM1122)</f>
        <v>0</v>
      </c>
      <c r="AN1802">
        <f>IF(OR(AN1122="",AND(AN1122=AN1121,AN1122=AN1123)),NA(), AN1122)</f>
        <v>0</v>
      </c>
      <c r="AO1802">
        <f>IF(ISNA(AP1802),NA(),AO1122)</f>
        <v>0</v>
      </c>
      <c r="AP1802">
        <f>IF(OR(AP1122="",AND(AP1122=AP1121,AP1122=AP1123)),NA(), AP1122)</f>
        <v>0</v>
      </c>
      <c r="AQ1802">
        <f>IF(ISNA(AR1802),NA(),AQ1122)</f>
        <v>0</v>
      </c>
      <c r="AR1802">
        <f>IF(OR(AR1122="",AND(AR1122=AR1121,AR1122=AR1123)),NA(), AR1122)</f>
        <v>0</v>
      </c>
      <c r="AS1802">
        <f>IF(ISNA(AT1802),NA(),AS1122)</f>
        <v>0</v>
      </c>
      <c r="AT1802">
        <f>IF(OR(AT1122="",AND(AT1122=AT1121,AT1122=AT1123)),NA(), AT1122)</f>
        <v>0</v>
      </c>
      <c r="AU1802">
        <f>IF(ISNA(AV1802),NA(),AU1122)</f>
        <v>0</v>
      </c>
      <c r="AV1802">
        <f>IF(OR(AV1122="",AND(AV1122=AV1121,AV1122=AV1123)),NA(), AV1122)</f>
        <v>0</v>
      </c>
      <c r="AW1802">
        <f>IF(ISNA(AX1802),NA(),AW1122)</f>
        <v>0</v>
      </c>
      <c r="AX1802">
        <f>IF(OR(AX1122="",AND(AX1122=AX1121,AX1122=AX1123)),NA(), AX1122)</f>
        <v>0</v>
      </c>
      <c r="AY1802">
        <f>IF(ISNA(AZ1802),NA(),AY1122)</f>
        <v>0</v>
      </c>
      <c r="AZ1802">
        <f>IF(OR(AZ1122="",AND(AZ1122=AZ1121,AZ1122=AZ1123)),NA(), AZ1122)</f>
        <v>0</v>
      </c>
      <c r="BA1802">
        <f>IF(ISNA(BB1802),NA(),BA1122)</f>
        <v>0</v>
      </c>
      <c r="BB1802">
        <f>IF(OR(BB1122="",AND(BB1122=BB1121,BB1122=BB1123)),NA(), BB1122)</f>
        <v>0</v>
      </c>
      <c r="BC1802">
        <f>IF(ISNA(BD1802),NA(),BC1122)</f>
        <v>0</v>
      </c>
      <c r="BD1802">
        <f>IF(OR(BD1122="",AND(BD1122=BD1121,BD1122=BD1123)),NA(), BD1122)</f>
        <v>0</v>
      </c>
      <c r="BE1802">
        <f>IF(ISNA(BF1802),NA(),BE1122)</f>
        <v>0</v>
      </c>
      <c r="BF1802">
        <f>IF(OR(BF1122="",AND(BF1122=BF1121,BF1122=BF1123)),NA(), BF1122)</f>
        <v>0</v>
      </c>
      <c r="BG1802">
        <f>IF(ISNA(BH1802),NA(),BG1122)</f>
        <v>0</v>
      </c>
      <c r="BH1802">
        <f>IF(OR(BH1122="",AND(BH1122=BH1121,BH1122=BH1123)),NA(), BH1122)</f>
        <v>0</v>
      </c>
      <c r="BI1802">
        <f>IF(ISNA(BJ1802),NA(),BI1122)</f>
        <v>0</v>
      </c>
      <c r="BJ1802">
        <f>IF(OR(BJ1122="",AND(BJ1122=BJ1121,BJ1122=BJ1123)),NA(), BJ1122)</f>
        <v>0</v>
      </c>
      <c r="BK1802">
        <f>IF(ISNA(BL1802),NA(),BK1122)</f>
        <v>0</v>
      </c>
      <c r="BL1802">
        <f>IF(OR(BL1122="",AND(BL1122=BL1121,BL1122=BL1123)),NA(), BL1122)</f>
        <v>0</v>
      </c>
      <c r="BM1802">
        <f>IF(ISNA(BN1802),NA(),BM1122)</f>
        <v>0</v>
      </c>
      <c r="BN1802">
        <f>IF(OR(BN1122="",AND(BN1122=BN1121,BN1122=BN1123)),NA(), BN1122)</f>
        <v>0</v>
      </c>
      <c r="BO1802">
        <f>IF(ISNA(BP1802),NA(),BO1122)</f>
        <v>0</v>
      </c>
      <c r="BP1802">
        <f>IF(OR(BP1122="",AND(BP1122=BP1121,BP1122=BP1123)),NA(), BP1122)</f>
        <v>0</v>
      </c>
      <c r="BQ1802">
        <f>IF(ISNA(BR1802),NA(),BQ1122)</f>
        <v>0</v>
      </c>
      <c r="BR1802">
        <f>IF(OR(BR1122="",AND(BR1122=BR1121,BR1122=BR1123)),NA(), BR1122)</f>
        <v>0</v>
      </c>
    </row>
    <row r="1803" spans="5:70">
      <c r="E1803">
        <f>IF(ISNA(F1803),NA(),E1123)</f>
        <v>0</v>
      </c>
      <c r="F1803">
        <f>IF(OR(F1123="",AND(F1123=F1122,F1123=F1124)),NA(), F1123)</f>
        <v>0</v>
      </c>
      <c r="G1803">
        <f>IF(ISNA(H1803),NA(),G1123)</f>
        <v>0</v>
      </c>
      <c r="H1803">
        <f>IF(OR(H1123="",AND(H1123=H1122,H1123=H1124)),NA(), H1123)</f>
        <v>0</v>
      </c>
      <c r="I1803">
        <f>IF(ISNA(J1803),NA(),I1123)</f>
        <v>0</v>
      </c>
      <c r="J1803">
        <f>IF(OR(J1123="",AND(J1123=J1122,J1123=J1124)),NA(), J1123)</f>
        <v>0</v>
      </c>
      <c r="K1803">
        <f>IF(ISNA(L1803),NA(),K1123)</f>
        <v>0</v>
      </c>
      <c r="L1803">
        <f>IF(OR(L1123="",AND(L1123=L1122,L1123=L1124)),NA(), L1123)</f>
        <v>0</v>
      </c>
      <c r="M1803">
        <f>IF(ISNA(N1803),NA(),M1123)</f>
        <v>0</v>
      </c>
      <c r="N1803">
        <f>IF(OR(N1123="",AND(N1123=N1122,N1123=N1124)),NA(), N1123)</f>
        <v>0</v>
      </c>
      <c r="O1803">
        <f>IF(ISNA(P1803),NA(),O1123)</f>
        <v>0</v>
      </c>
      <c r="P1803">
        <f>IF(OR(P1123="",AND(P1123=P1122,P1123=P1124)),NA(), P1123)</f>
        <v>0</v>
      </c>
      <c r="Q1803">
        <f>IF(ISNA(R1803),NA(),Q1123)</f>
        <v>0</v>
      </c>
      <c r="R1803">
        <f>IF(OR(R1123="",AND(R1123=R1122,R1123=R1124)),NA(), R1123)</f>
        <v>0</v>
      </c>
      <c r="S1803">
        <f>IF(ISNA(T1803),NA(),S1123)</f>
        <v>0</v>
      </c>
      <c r="T1803">
        <f>IF(OR(T1123="",AND(T1123=T1122,T1123=T1124)),NA(), T1123)</f>
        <v>0</v>
      </c>
      <c r="U1803">
        <f>IF(ISNA(V1803),NA(),U1123)</f>
        <v>0</v>
      </c>
      <c r="V1803">
        <f>IF(OR(V1123="",AND(V1123=V1122,V1123=V1124)),NA(), V1123)</f>
        <v>0</v>
      </c>
      <c r="W1803">
        <f>IF(ISNA(X1803),NA(),W1123)</f>
        <v>0</v>
      </c>
      <c r="X1803">
        <f>IF(OR(X1123="",AND(X1123=X1122,X1123=X1124)),NA(), X1123)</f>
        <v>0</v>
      </c>
      <c r="Y1803">
        <f>IF(ISNA(Z1803),NA(),Y1123)</f>
        <v>0</v>
      </c>
      <c r="Z1803">
        <f>IF(OR(Z1123="",AND(Z1123=Z1122,Z1123=Z1124)),NA(), Z1123)</f>
        <v>0</v>
      </c>
      <c r="AA1803">
        <f>IF(ISNA(AB1803),NA(),AA1123)</f>
        <v>0</v>
      </c>
      <c r="AB1803">
        <f>IF(OR(AB1123="",AND(AB1123=AB1122,AB1123=AB1124)),NA(), AB1123)</f>
        <v>0</v>
      </c>
      <c r="AC1803">
        <f>IF(ISNA(AD1803),NA(),AC1123)</f>
        <v>0</v>
      </c>
      <c r="AD1803">
        <f>IF(OR(AD1123="",AND(AD1123=AD1122,AD1123=AD1124)),NA(), AD1123)</f>
        <v>0</v>
      </c>
      <c r="AE1803">
        <f>IF(ISNA(AF1803),NA(),AE1123)</f>
        <v>0</v>
      </c>
      <c r="AF1803">
        <f>IF(OR(AF1123="",AND(AF1123=AF1122,AF1123=AF1124)),NA(), AF1123)</f>
        <v>0</v>
      </c>
      <c r="AG1803">
        <f>IF(ISNA(AH1803),NA(),AG1123)</f>
        <v>0</v>
      </c>
      <c r="AH1803">
        <f>IF(OR(AH1123="",AND(AH1123=AH1122,AH1123=AH1124)),NA(), AH1123)</f>
        <v>0</v>
      </c>
      <c r="AI1803">
        <f>IF(ISNA(AJ1803),NA(),AI1123)</f>
        <v>0</v>
      </c>
      <c r="AJ1803">
        <f>IF(OR(AJ1123="",AND(AJ1123=AJ1122,AJ1123=AJ1124)),NA(), AJ1123)</f>
        <v>0</v>
      </c>
      <c r="AM1803">
        <f>IF(ISNA(AN1803),NA(),AM1123)</f>
        <v>0</v>
      </c>
      <c r="AN1803">
        <f>IF(OR(AN1123="",AND(AN1123=AN1122,AN1123=AN1124)),NA(), AN1123)</f>
        <v>0</v>
      </c>
      <c r="AO1803">
        <f>IF(ISNA(AP1803),NA(),AO1123)</f>
        <v>0</v>
      </c>
      <c r="AP1803">
        <f>IF(OR(AP1123="",AND(AP1123=AP1122,AP1123=AP1124)),NA(), AP1123)</f>
        <v>0</v>
      </c>
      <c r="AQ1803">
        <f>IF(ISNA(AR1803),NA(),AQ1123)</f>
        <v>0</v>
      </c>
      <c r="AR1803">
        <f>IF(OR(AR1123="",AND(AR1123=AR1122,AR1123=AR1124)),NA(), AR1123)</f>
        <v>0</v>
      </c>
      <c r="AS1803">
        <f>IF(ISNA(AT1803),NA(),AS1123)</f>
        <v>0</v>
      </c>
      <c r="AT1803">
        <f>IF(OR(AT1123="",AND(AT1123=AT1122,AT1123=AT1124)),NA(), AT1123)</f>
        <v>0</v>
      </c>
      <c r="AU1803">
        <f>IF(ISNA(AV1803),NA(),AU1123)</f>
        <v>0</v>
      </c>
      <c r="AV1803">
        <f>IF(OR(AV1123="",AND(AV1123=AV1122,AV1123=AV1124)),NA(), AV1123)</f>
        <v>0</v>
      </c>
      <c r="AW1803">
        <f>IF(ISNA(AX1803),NA(),AW1123)</f>
        <v>0</v>
      </c>
      <c r="AX1803">
        <f>IF(OR(AX1123="",AND(AX1123=AX1122,AX1123=AX1124)),NA(), AX1123)</f>
        <v>0</v>
      </c>
      <c r="AY1803">
        <f>IF(ISNA(AZ1803),NA(),AY1123)</f>
        <v>0</v>
      </c>
      <c r="AZ1803">
        <f>IF(OR(AZ1123="",AND(AZ1123=AZ1122,AZ1123=AZ1124)),NA(), AZ1123)</f>
        <v>0</v>
      </c>
      <c r="BA1803">
        <f>IF(ISNA(BB1803),NA(),BA1123)</f>
        <v>0</v>
      </c>
      <c r="BB1803">
        <f>IF(OR(BB1123="",AND(BB1123=BB1122,BB1123=BB1124)),NA(), BB1123)</f>
        <v>0</v>
      </c>
      <c r="BC1803">
        <f>IF(ISNA(BD1803),NA(),BC1123)</f>
        <v>0</v>
      </c>
      <c r="BD1803">
        <f>IF(OR(BD1123="",AND(BD1123=BD1122,BD1123=BD1124)),NA(), BD1123)</f>
        <v>0</v>
      </c>
      <c r="BE1803">
        <f>IF(ISNA(BF1803),NA(),BE1123)</f>
        <v>0</v>
      </c>
      <c r="BF1803">
        <f>IF(OR(BF1123="",AND(BF1123=BF1122,BF1123=BF1124)),NA(), BF1123)</f>
        <v>0</v>
      </c>
      <c r="BG1803">
        <f>IF(ISNA(BH1803),NA(),BG1123)</f>
        <v>0</v>
      </c>
      <c r="BH1803">
        <f>IF(OR(BH1123="",AND(BH1123=BH1122,BH1123=BH1124)),NA(), BH1123)</f>
        <v>0</v>
      </c>
      <c r="BI1803">
        <f>IF(ISNA(BJ1803),NA(),BI1123)</f>
        <v>0</v>
      </c>
      <c r="BJ1803">
        <f>IF(OR(BJ1123="",AND(BJ1123=BJ1122,BJ1123=BJ1124)),NA(), BJ1123)</f>
        <v>0</v>
      </c>
      <c r="BK1803">
        <f>IF(ISNA(BL1803),NA(),BK1123)</f>
        <v>0</v>
      </c>
      <c r="BL1803">
        <f>IF(OR(BL1123="",AND(BL1123=BL1122,BL1123=BL1124)),NA(), BL1123)</f>
        <v>0</v>
      </c>
      <c r="BM1803">
        <f>IF(ISNA(BN1803),NA(),BM1123)</f>
        <v>0</v>
      </c>
      <c r="BN1803">
        <f>IF(OR(BN1123="",AND(BN1123=BN1122,BN1123=BN1124)),NA(), BN1123)</f>
        <v>0</v>
      </c>
      <c r="BO1803">
        <f>IF(ISNA(BP1803),NA(),BO1123)</f>
        <v>0</v>
      </c>
      <c r="BP1803">
        <f>IF(OR(BP1123="",AND(BP1123=BP1122,BP1123=BP1124)),NA(), BP1123)</f>
        <v>0</v>
      </c>
      <c r="BQ1803">
        <f>IF(ISNA(BR1803),NA(),BQ1123)</f>
        <v>0</v>
      </c>
      <c r="BR1803">
        <f>IF(OR(BR1123="",AND(BR1123=BR1122,BR1123=BR1124)),NA(), BR1123)</f>
        <v>0</v>
      </c>
    </row>
    <row r="1804" spans="5:70">
      <c r="E1804">
        <f>IF(ISNA(F1804),NA(),E1124)</f>
        <v>0</v>
      </c>
      <c r="F1804">
        <f>IF(OR(F1124="",AND(F1124=F1123,F1124=F1125)),NA(), F1124)</f>
        <v>0</v>
      </c>
      <c r="G1804">
        <f>IF(ISNA(H1804),NA(),G1124)</f>
        <v>0</v>
      </c>
      <c r="H1804">
        <f>IF(OR(H1124="",AND(H1124=H1123,H1124=H1125)),NA(), H1124)</f>
        <v>0</v>
      </c>
      <c r="I1804">
        <f>IF(ISNA(J1804),NA(),I1124)</f>
        <v>0</v>
      </c>
      <c r="J1804">
        <f>IF(OR(J1124="",AND(J1124=J1123,J1124=J1125)),NA(), J1124)</f>
        <v>0</v>
      </c>
      <c r="K1804">
        <f>IF(ISNA(L1804),NA(),K1124)</f>
        <v>0</v>
      </c>
      <c r="L1804">
        <f>IF(OR(L1124="",AND(L1124=L1123,L1124=L1125)),NA(), L1124)</f>
        <v>0</v>
      </c>
      <c r="M1804">
        <f>IF(ISNA(N1804),NA(),M1124)</f>
        <v>0</v>
      </c>
      <c r="N1804">
        <f>IF(OR(N1124="",AND(N1124=N1123,N1124=N1125)),NA(), N1124)</f>
        <v>0</v>
      </c>
      <c r="O1804">
        <f>IF(ISNA(P1804),NA(),O1124)</f>
        <v>0</v>
      </c>
      <c r="P1804">
        <f>IF(OR(P1124="",AND(P1124=P1123,P1124=P1125)),NA(), P1124)</f>
        <v>0</v>
      </c>
      <c r="Q1804">
        <f>IF(ISNA(R1804),NA(),Q1124)</f>
        <v>0</v>
      </c>
      <c r="R1804">
        <f>IF(OR(R1124="",AND(R1124=R1123,R1124=R1125)),NA(), R1124)</f>
        <v>0</v>
      </c>
      <c r="S1804">
        <f>IF(ISNA(T1804),NA(),S1124)</f>
        <v>0</v>
      </c>
      <c r="T1804">
        <f>IF(OR(T1124="",AND(T1124=T1123,T1124=T1125)),NA(), T1124)</f>
        <v>0</v>
      </c>
      <c r="U1804">
        <f>IF(ISNA(V1804),NA(),U1124)</f>
        <v>0</v>
      </c>
      <c r="V1804">
        <f>IF(OR(V1124="",AND(V1124=V1123,V1124=V1125)),NA(), V1124)</f>
        <v>0</v>
      </c>
      <c r="W1804">
        <f>IF(ISNA(X1804),NA(),W1124)</f>
        <v>0</v>
      </c>
      <c r="X1804">
        <f>IF(OR(X1124="",AND(X1124=X1123,X1124=X1125)),NA(), X1124)</f>
        <v>0</v>
      </c>
      <c r="Y1804">
        <f>IF(ISNA(Z1804),NA(),Y1124)</f>
        <v>0</v>
      </c>
      <c r="Z1804">
        <f>IF(OR(Z1124="",AND(Z1124=Z1123,Z1124=Z1125)),NA(), Z1124)</f>
        <v>0</v>
      </c>
      <c r="AA1804">
        <f>IF(ISNA(AB1804),NA(),AA1124)</f>
        <v>0</v>
      </c>
      <c r="AB1804">
        <f>IF(OR(AB1124="",AND(AB1124=AB1123,AB1124=AB1125)),NA(), AB1124)</f>
        <v>0</v>
      </c>
      <c r="AC1804">
        <f>IF(ISNA(AD1804),NA(),AC1124)</f>
        <v>0</v>
      </c>
      <c r="AD1804">
        <f>IF(OR(AD1124="",AND(AD1124=AD1123,AD1124=AD1125)),NA(), AD1124)</f>
        <v>0</v>
      </c>
      <c r="AE1804">
        <f>IF(ISNA(AF1804),NA(),AE1124)</f>
        <v>0</v>
      </c>
      <c r="AF1804">
        <f>IF(OR(AF1124="",AND(AF1124=AF1123,AF1124=AF1125)),NA(), AF1124)</f>
        <v>0</v>
      </c>
      <c r="AG1804">
        <f>IF(ISNA(AH1804),NA(),AG1124)</f>
        <v>0</v>
      </c>
      <c r="AH1804">
        <f>IF(OR(AH1124="",AND(AH1124=AH1123,AH1124=AH1125)),NA(), AH1124)</f>
        <v>0</v>
      </c>
      <c r="AI1804">
        <f>IF(ISNA(AJ1804),NA(),AI1124)</f>
        <v>0</v>
      </c>
      <c r="AJ1804">
        <f>IF(OR(AJ1124="",AND(AJ1124=AJ1123,AJ1124=AJ1125)),NA(), AJ1124)</f>
        <v>0</v>
      </c>
      <c r="AM1804">
        <f>IF(ISNA(AN1804),NA(),AM1124)</f>
        <v>0</v>
      </c>
      <c r="AN1804">
        <f>IF(OR(AN1124="",AND(AN1124=AN1123,AN1124=AN1125)),NA(), AN1124)</f>
        <v>0</v>
      </c>
      <c r="AO1804">
        <f>IF(ISNA(AP1804),NA(),AO1124)</f>
        <v>0</v>
      </c>
      <c r="AP1804">
        <f>IF(OR(AP1124="",AND(AP1124=AP1123,AP1124=AP1125)),NA(), AP1124)</f>
        <v>0</v>
      </c>
      <c r="AQ1804">
        <f>IF(ISNA(AR1804),NA(),AQ1124)</f>
        <v>0</v>
      </c>
      <c r="AR1804">
        <f>IF(OR(AR1124="",AND(AR1124=AR1123,AR1124=AR1125)),NA(), AR1124)</f>
        <v>0</v>
      </c>
      <c r="AS1804">
        <f>IF(ISNA(AT1804),NA(),AS1124)</f>
        <v>0</v>
      </c>
      <c r="AT1804">
        <f>IF(OR(AT1124="",AND(AT1124=AT1123,AT1124=AT1125)),NA(), AT1124)</f>
        <v>0</v>
      </c>
      <c r="AU1804">
        <f>IF(ISNA(AV1804),NA(),AU1124)</f>
        <v>0</v>
      </c>
      <c r="AV1804">
        <f>IF(OR(AV1124="",AND(AV1124=AV1123,AV1124=AV1125)),NA(), AV1124)</f>
        <v>0</v>
      </c>
      <c r="AW1804">
        <f>IF(ISNA(AX1804),NA(),AW1124)</f>
        <v>0</v>
      </c>
      <c r="AX1804">
        <f>IF(OR(AX1124="",AND(AX1124=AX1123,AX1124=AX1125)),NA(), AX1124)</f>
        <v>0</v>
      </c>
      <c r="AY1804">
        <f>IF(ISNA(AZ1804),NA(),AY1124)</f>
        <v>0</v>
      </c>
      <c r="AZ1804">
        <f>IF(OR(AZ1124="",AND(AZ1124=AZ1123,AZ1124=AZ1125)),NA(), AZ1124)</f>
        <v>0</v>
      </c>
      <c r="BA1804">
        <f>IF(ISNA(BB1804),NA(),BA1124)</f>
        <v>0</v>
      </c>
      <c r="BB1804">
        <f>IF(OR(BB1124="",AND(BB1124=BB1123,BB1124=BB1125)),NA(), BB1124)</f>
        <v>0</v>
      </c>
      <c r="BC1804">
        <f>IF(ISNA(BD1804),NA(),BC1124)</f>
        <v>0</v>
      </c>
      <c r="BD1804">
        <f>IF(OR(BD1124="",AND(BD1124=BD1123,BD1124=BD1125)),NA(), BD1124)</f>
        <v>0</v>
      </c>
      <c r="BE1804">
        <f>IF(ISNA(BF1804),NA(),BE1124)</f>
        <v>0</v>
      </c>
      <c r="BF1804">
        <f>IF(OR(BF1124="",AND(BF1124=BF1123,BF1124=BF1125)),NA(), BF1124)</f>
        <v>0</v>
      </c>
      <c r="BG1804">
        <f>IF(ISNA(BH1804),NA(),BG1124)</f>
        <v>0</v>
      </c>
      <c r="BH1804">
        <f>IF(OR(BH1124="",AND(BH1124=BH1123,BH1124=BH1125)),NA(), BH1124)</f>
        <v>0</v>
      </c>
      <c r="BI1804">
        <f>IF(ISNA(BJ1804),NA(),BI1124)</f>
        <v>0</v>
      </c>
      <c r="BJ1804">
        <f>IF(OR(BJ1124="",AND(BJ1124=BJ1123,BJ1124=BJ1125)),NA(), BJ1124)</f>
        <v>0</v>
      </c>
      <c r="BK1804">
        <f>IF(ISNA(BL1804),NA(),BK1124)</f>
        <v>0</v>
      </c>
      <c r="BL1804">
        <f>IF(OR(BL1124="",AND(BL1124=BL1123,BL1124=BL1125)),NA(), BL1124)</f>
        <v>0</v>
      </c>
      <c r="BM1804">
        <f>IF(ISNA(BN1804),NA(),BM1124)</f>
        <v>0</v>
      </c>
      <c r="BN1804">
        <f>IF(OR(BN1124="",AND(BN1124=BN1123,BN1124=BN1125)),NA(), BN1124)</f>
        <v>0</v>
      </c>
      <c r="BO1804">
        <f>IF(ISNA(BP1804),NA(),BO1124)</f>
        <v>0</v>
      </c>
      <c r="BP1804">
        <f>IF(OR(BP1124="",AND(BP1124=BP1123,BP1124=BP1125)),NA(), BP1124)</f>
        <v>0</v>
      </c>
      <c r="BQ1804">
        <f>IF(ISNA(BR1804),NA(),BQ1124)</f>
        <v>0</v>
      </c>
      <c r="BR1804">
        <f>IF(OR(BR1124="",AND(BR1124=BR1123,BR1124=BR1125)),NA(), BR1124)</f>
        <v>0</v>
      </c>
    </row>
    <row r="1805" spans="5:70">
      <c r="E1805">
        <f>IF(ISNA(F1805),NA(),E1125)</f>
        <v>0</v>
      </c>
      <c r="F1805">
        <f>IF(OR(F1125="",AND(F1125=F1124,F1125=F1126)),NA(), F1125)</f>
        <v>0</v>
      </c>
      <c r="G1805">
        <f>IF(ISNA(H1805),NA(),G1125)</f>
        <v>0</v>
      </c>
      <c r="H1805">
        <f>IF(OR(H1125="",AND(H1125=H1124,H1125=H1126)),NA(), H1125)</f>
        <v>0</v>
      </c>
      <c r="I1805">
        <f>IF(ISNA(J1805),NA(),I1125)</f>
        <v>0</v>
      </c>
      <c r="J1805">
        <f>IF(OR(J1125="",AND(J1125=J1124,J1125=J1126)),NA(), J1125)</f>
        <v>0</v>
      </c>
      <c r="K1805">
        <f>IF(ISNA(L1805),NA(),K1125)</f>
        <v>0</v>
      </c>
      <c r="L1805">
        <f>IF(OR(L1125="",AND(L1125=L1124,L1125=L1126)),NA(), L1125)</f>
        <v>0</v>
      </c>
      <c r="M1805">
        <f>IF(ISNA(N1805),NA(),M1125)</f>
        <v>0</v>
      </c>
      <c r="N1805">
        <f>IF(OR(N1125="",AND(N1125=N1124,N1125=N1126)),NA(), N1125)</f>
        <v>0</v>
      </c>
      <c r="O1805">
        <f>IF(ISNA(P1805),NA(),O1125)</f>
        <v>0</v>
      </c>
      <c r="P1805">
        <f>IF(OR(P1125="",AND(P1125=P1124,P1125=P1126)),NA(), P1125)</f>
        <v>0</v>
      </c>
      <c r="Q1805">
        <f>IF(ISNA(R1805),NA(),Q1125)</f>
        <v>0</v>
      </c>
      <c r="R1805">
        <f>IF(OR(R1125="",AND(R1125=R1124,R1125=R1126)),NA(), R1125)</f>
        <v>0</v>
      </c>
      <c r="S1805">
        <f>IF(ISNA(T1805),NA(),S1125)</f>
        <v>0</v>
      </c>
      <c r="T1805">
        <f>IF(OR(T1125="",AND(T1125=T1124,T1125=T1126)),NA(), T1125)</f>
        <v>0</v>
      </c>
      <c r="U1805">
        <f>IF(ISNA(V1805),NA(),U1125)</f>
        <v>0</v>
      </c>
      <c r="V1805">
        <f>IF(OR(V1125="",AND(V1125=V1124,V1125=V1126)),NA(), V1125)</f>
        <v>0</v>
      </c>
      <c r="W1805">
        <f>IF(ISNA(X1805),NA(),W1125)</f>
        <v>0</v>
      </c>
      <c r="X1805">
        <f>IF(OR(X1125="",AND(X1125=X1124,X1125=X1126)),NA(), X1125)</f>
        <v>0</v>
      </c>
      <c r="Y1805">
        <f>IF(ISNA(Z1805),NA(),Y1125)</f>
        <v>0</v>
      </c>
      <c r="Z1805">
        <f>IF(OR(Z1125="",AND(Z1125=Z1124,Z1125=Z1126)),NA(), Z1125)</f>
        <v>0</v>
      </c>
      <c r="AA1805">
        <f>IF(ISNA(AB1805),NA(),AA1125)</f>
        <v>0</v>
      </c>
      <c r="AB1805">
        <f>IF(OR(AB1125="",AND(AB1125=AB1124,AB1125=AB1126)),NA(), AB1125)</f>
        <v>0</v>
      </c>
      <c r="AC1805">
        <f>IF(ISNA(AD1805),NA(),AC1125)</f>
        <v>0</v>
      </c>
      <c r="AD1805">
        <f>IF(OR(AD1125="",AND(AD1125=AD1124,AD1125=AD1126)),NA(), AD1125)</f>
        <v>0</v>
      </c>
      <c r="AE1805">
        <f>IF(ISNA(AF1805),NA(),AE1125)</f>
        <v>0</v>
      </c>
      <c r="AF1805">
        <f>IF(OR(AF1125="",AND(AF1125=AF1124,AF1125=AF1126)),NA(), AF1125)</f>
        <v>0</v>
      </c>
      <c r="AG1805">
        <f>IF(ISNA(AH1805),NA(),AG1125)</f>
        <v>0</v>
      </c>
      <c r="AH1805">
        <f>IF(OR(AH1125="",AND(AH1125=AH1124,AH1125=AH1126)),NA(), AH1125)</f>
        <v>0</v>
      </c>
      <c r="AI1805">
        <f>IF(ISNA(AJ1805),NA(),AI1125)</f>
        <v>0</v>
      </c>
      <c r="AJ1805">
        <f>IF(OR(AJ1125="",AND(AJ1125=AJ1124,AJ1125=AJ1126)),NA(), AJ1125)</f>
        <v>0</v>
      </c>
      <c r="AM1805">
        <f>IF(ISNA(AN1805),NA(),AM1125)</f>
        <v>0</v>
      </c>
      <c r="AN1805">
        <f>IF(OR(AN1125="",AND(AN1125=AN1124,AN1125=AN1126)),NA(), AN1125)</f>
        <v>0</v>
      </c>
      <c r="AO1805">
        <f>IF(ISNA(AP1805),NA(),AO1125)</f>
        <v>0</v>
      </c>
      <c r="AP1805">
        <f>IF(OR(AP1125="",AND(AP1125=AP1124,AP1125=AP1126)),NA(), AP1125)</f>
        <v>0</v>
      </c>
      <c r="AQ1805">
        <f>IF(ISNA(AR1805),NA(),AQ1125)</f>
        <v>0</v>
      </c>
      <c r="AR1805">
        <f>IF(OR(AR1125="",AND(AR1125=AR1124,AR1125=AR1126)),NA(), AR1125)</f>
        <v>0</v>
      </c>
      <c r="AS1805">
        <f>IF(ISNA(AT1805),NA(),AS1125)</f>
        <v>0</v>
      </c>
      <c r="AT1805">
        <f>IF(OR(AT1125="",AND(AT1125=AT1124,AT1125=AT1126)),NA(), AT1125)</f>
        <v>0</v>
      </c>
      <c r="AU1805">
        <f>IF(ISNA(AV1805),NA(),AU1125)</f>
        <v>0</v>
      </c>
      <c r="AV1805">
        <f>IF(OR(AV1125="",AND(AV1125=AV1124,AV1125=AV1126)),NA(), AV1125)</f>
        <v>0</v>
      </c>
      <c r="AW1805">
        <f>IF(ISNA(AX1805),NA(),AW1125)</f>
        <v>0</v>
      </c>
      <c r="AX1805">
        <f>IF(OR(AX1125="",AND(AX1125=AX1124,AX1125=AX1126)),NA(), AX1125)</f>
        <v>0</v>
      </c>
      <c r="AY1805">
        <f>IF(ISNA(AZ1805),NA(),AY1125)</f>
        <v>0</v>
      </c>
      <c r="AZ1805">
        <f>IF(OR(AZ1125="",AND(AZ1125=AZ1124,AZ1125=AZ1126)),NA(), AZ1125)</f>
        <v>0</v>
      </c>
      <c r="BA1805">
        <f>IF(ISNA(BB1805),NA(),BA1125)</f>
        <v>0</v>
      </c>
      <c r="BB1805">
        <f>IF(OR(BB1125="",AND(BB1125=BB1124,BB1125=BB1126)),NA(), BB1125)</f>
        <v>0</v>
      </c>
      <c r="BC1805">
        <f>IF(ISNA(BD1805),NA(),BC1125)</f>
        <v>0</v>
      </c>
      <c r="BD1805">
        <f>IF(OR(BD1125="",AND(BD1125=BD1124,BD1125=BD1126)),NA(), BD1125)</f>
        <v>0</v>
      </c>
      <c r="BE1805">
        <f>IF(ISNA(BF1805),NA(),BE1125)</f>
        <v>0</v>
      </c>
      <c r="BF1805">
        <f>IF(OR(BF1125="",AND(BF1125=BF1124,BF1125=BF1126)),NA(), BF1125)</f>
        <v>0</v>
      </c>
      <c r="BG1805">
        <f>IF(ISNA(BH1805),NA(),BG1125)</f>
        <v>0</v>
      </c>
      <c r="BH1805">
        <f>IF(OR(BH1125="",AND(BH1125=BH1124,BH1125=BH1126)),NA(), BH1125)</f>
        <v>0</v>
      </c>
      <c r="BI1805">
        <f>IF(ISNA(BJ1805),NA(),BI1125)</f>
        <v>0</v>
      </c>
      <c r="BJ1805">
        <f>IF(OR(BJ1125="",AND(BJ1125=BJ1124,BJ1125=BJ1126)),NA(), BJ1125)</f>
        <v>0</v>
      </c>
      <c r="BK1805">
        <f>IF(ISNA(BL1805),NA(),BK1125)</f>
        <v>0</v>
      </c>
      <c r="BL1805">
        <f>IF(OR(BL1125="",AND(BL1125=BL1124,BL1125=BL1126)),NA(), BL1125)</f>
        <v>0</v>
      </c>
      <c r="BM1805">
        <f>IF(ISNA(BN1805),NA(),BM1125)</f>
        <v>0</v>
      </c>
      <c r="BN1805">
        <f>IF(OR(BN1125="",AND(BN1125=BN1124,BN1125=BN1126)),NA(), BN1125)</f>
        <v>0</v>
      </c>
      <c r="BO1805">
        <f>IF(ISNA(BP1805),NA(),BO1125)</f>
        <v>0</v>
      </c>
      <c r="BP1805">
        <f>IF(OR(BP1125="",AND(BP1125=BP1124,BP1125=BP1126)),NA(), BP1125)</f>
        <v>0</v>
      </c>
      <c r="BQ1805">
        <f>IF(ISNA(BR1805),NA(),BQ1125)</f>
        <v>0</v>
      </c>
      <c r="BR1805">
        <f>IF(OR(BR1125="",AND(BR1125=BR1124,BR1125=BR1126)),NA(), BR1125)</f>
        <v>0</v>
      </c>
    </row>
    <row r="1806" spans="5:70">
      <c r="E1806">
        <f>IF(ISNA(F1806),NA(),E1126)</f>
        <v>0</v>
      </c>
      <c r="F1806">
        <f>IF(OR(F1126="",AND(F1126=F1125,F1126=F1127)),NA(), F1126)</f>
        <v>0</v>
      </c>
      <c r="G1806">
        <f>IF(ISNA(H1806),NA(),G1126)</f>
        <v>0</v>
      </c>
      <c r="H1806">
        <f>IF(OR(H1126="",AND(H1126=H1125,H1126=H1127)),NA(), H1126)</f>
        <v>0</v>
      </c>
      <c r="I1806">
        <f>IF(ISNA(J1806),NA(),I1126)</f>
        <v>0</v>
      </c>
      <c r="J1806">
        <f>IF(OR(J1126="",AND(J1126=J1125,J1126=J1127)),NA(), J1126)</f>
        <v>0</v>
      </c>
      <c r="K1806">
        <f>IF(ISNA(L1806),NA(),K1126)</f>
        <v>0</v>
      </c>
      <c r="L1806">
        <f>IF(OR(L1126="",AND(L1126=L1125,L1126=L1127)),NA(), L1126)</f>
        <v>0</v>
      </c>
      <c r="M1806">
        <f>IF(ISNA(N1806),NA(),M1126)</f>
        <v>0</v>
      </c>
      <c r="N1806">
        <f>IF(OR(N1126="",AND(N1126=N1125,N1126=N1127)),NA(), N1126)</f>
        <v>0</v>
      </c>
      <c r="O1806">
        <f>IF(ISNA(P1806),NA(),O1126)</f>
        <v>0</v>
      </c>
      <c r="P1806">
        <f>IF(OR(P1126="",AND(P1126=P1125,P1126=P1127)),NA(), P1126)</f>
        <v>0</v>
      </c>
      <c r="Q1806">
        <f>IF(ISNA(R1806),NA(),Q1126)</f>
        <v>0</v>
      </c>
      <c r="R1806">
        <f>IF(OR(R1126="",AND(R1126=R1125,R1126=R1127)),NA(), R1126)</f>
        <v>0</v>
      </c>
      <c r="S1806">
        <f>IF(ISNA(T1806),NA(),S1126)</f>
        <v>0</v>
      </c>
      <c r="T1806">
        <f>IF(OR(T1126="",AND(T1126=T1125,T1126=T1127)),NA(), T1126)</f>
        <v>0</v>
      </c>
      <c r="U1806">
        <f>IF(ISNA(V1806),NA(),U1126)</f>
        <v>0</v>
      </c>
      <c r="V1806">
        <f>IF(OR(V1126="",AND(V1126=V1125,V1126=V1127)),NA(), V1126)</f>
        <v>0</v>
      </c>
      <c r="W1806">
        <f>IF(ISNA(X1806),NA(),W1126)</f>
        <v>0</v>
      </c>
      <c r="X1806">
        <f>IF(OR(X1126="",AND(X1126=X1125,X1126=X1127)),NA(), X1126)</f>
        <v>0</v>
      </c>
      <c r="Y1806">
        <f>IF(ISNA(Z1806),NA(),Y1126)</f>
        <v>0</v>
      </c>
      <c r="Z1806">
        <f>IF(OR(Z1126="",AND(Z1126=Z1125,Z1126=Z1127)),NA(), Z1126)</f>
        <v>0</v>
      </c>
      <c r="AA1806">
        <f>IF(ISNA(AB1806),NA(),AA1126)</f>
        <v>0</v>
      </c>
      <c r="AB1806">
        <f>IF(OR(AB1126="",AND(AB1126=AB1125,AB1126=AB1127)),NA(), AB1126)</f>
        <v>0</v>
      </c>
      <c r="AC1806">
        <f>IF(ISNA(AD1806),NA(),AC1126)</f>
        <v>0</v>
      </c>
      <c r="AD1806">
        <f>IF(OR(AD1126="",AND(AD1126=AD1125,AD1126=AD1127)),NA(), AD1126)</f>
        <v>0</v>
      </c>
      <c r="AE1806">
        <f>IF(ISNA(AF1806),NA(),AE1126)</f>
        <v>0</v>
      </c>
      <c r="AF1806">
        <f>IF(OR(AF1126="",AND(AF1126=AF1125,AF1126=AF1127)),NA(), AF1126)</f>
        <v>0</v>
      </c>
      <c r="AG1806">
        <f>IF(ISNA(AH1806),NA(),AG1126)</f>
        <v>0</v>
      </c>
      <c r="AH1806">
        <f>IF(OR(AH1126="",AND(AH1126=AH1125,AH1126=AH1127)),NA(), AH1126)</f>
        <v>0</v>
      </c>
      <c r="AI1806">
        <f>IF(ISNA(AJ1806),NA(),AI1126)</f>
        <v>0</v>
      </c>
      <c r="AJ1806">
        <f>IF(OR(AJ1126="",AND(AJ1126=AJ1125,AJ1126=AJ1127)),NA(), AJ1126)</f>
        <v>0</v>
      </c>
      <c r="AM1806">
        <f>IF(ISNA(AN1806),NA(),AM1126)</f>
        <v>0</v>
      </c>
      <c r="AN1806">
        <f>IF(OR(AN1126="",AND(AN1126=AN1125,AN1126=AN1127)),NA(), AN1126)</f>
        <v>0</v>
      </c>
      <c r="AO1806">
        <f>IF(ISNA(AP1806),NA(),AO1126)</f>
        <v>0</v>
      </c>
      <c r="AP1806">
        <f>IF(OR(AP1126="",AND(AP1126=AP1125,AP1126=AP1127)),NA(), AP1126)</f>
        <v>0</v>
      </c>
      <c r="AQ1806">
        <f>IF(ISNA(AR1806),NA(),AQ1126)</f>
        <v>0</v>
      </c>
      <c r="AR1806">
        <f>IF(OR(AR1126="",AND(AR1126=AR1125,AR1126=AR1127)),NA(), AR1126)</f>
        <v>0</v>
      </c>
      <c r="AS1806">
        <f>IF(ISNA(AT1806),NA(),AS1126)</f>
        <v>0</v>
      </c>
      <c r="AT1806">
        <f>IF(OR(AT1126="",AND(AT1126=AT1125,AT1126=AT1127)),NA(), AT1126)</f>
        <v>0</v>
      </c>
      <c r="AU1806">
        <f>IF(ISNA(AV1806),NA(),AU1126)</f>
        <v>0</v>
      </c>
      <c r="AV1806">
        <f>IF(OR(AV1126="",AND(AV1126=AV1125,AV1126=AV1127)),NA(), AV1126)</f>
        <v>0</v>
      </c>
      <c r="AW1806">
        <f>IF(ISNA(AX1806),NA(),AW1126)</f>
        <v>0</v>
      </c>
      <c r="AX1806">
        <f>IF(OR(AX1126="",AND(AX1126=AX1125,AX1126=AX1127)),NA(), AX1126)</f>
        <v>0</v>
      </c>
      <c r="AY1806">
        <f>IF(ISNA(AZ1806),NA(),AY1126)</f>
        <v>0</v>
      </c>
      <c r="AZ1806">
        <f>IF(OR(AZ1126="",AND(AZ1126=AZ1125,AZ1126=AZ1127)),NA(), AZ1126)</f>
        <v>0</v>
      </c>
      <c r="BA1806">
        <f>IF(ISNA(BB1806),NA(),BA1126)</f>
        <v>0</v>
      </c>
      <c r="BB1806">
        <f>IF(OR(BB1126="",AND(BB1126=BB1125,BB1126=BB1127)),NA(), BB1126)</f>
        <v>0</v>
      </c>
      <c r="BC1806">
        <f>IF(ISNA(BD1806),NA(),BC1126)</f>
        <v>0</v>
      </c>
      <c r="BD1806">
        <f>IF(OR(BD1126="",AND(BD1126=BD1125,BD1126=BD1127)),NA(), BD1126)</f>
        <v>0</v>
      </c>
      <c r="BE1806">
        <f>IF(ISNA(BF1806),NA(),BE1126)</f>
        <v>0</v>
      </c>
      <c r="BF1806">
        <f>IF(OR(BF1126="",AND(BF1126=BF1125,BF1126=BF1127)),NA(), BF1126)</f>
        <v>0</v>
      </c>
      <c r="BG1806">
        <f>IF(ISNA(BH1806),NA(),BG1126)</f>
        <v>0</v>
      </c>
      <c r="BH1806">
        <f>IF(OR(BH1126="",AND(BH1126=BH1125,BH1126=BH1127)),NA(), BH1126)</f>
        <v>0</v>
      </c>
      <c r="BI1806">
        <f>IF(ISNA(BJ1806),NA(),BI1126)</f>
        <v>0</v>
      </c>
      <c r="BJ1806">
        <f>IF(OR(BJ1126="",AND(BJ1126=BJ1125,BJ1126=BJ1127)),NA(), BJ1126)</f>
        <v>0</v>
      </c>
      <c r="BK1806">
        <f>IF(ISNA(BL1806),NA(),BK1126)</f>
        <v>0</v>
      </c>
      <c r="BL1806">
        <f>IF(OR(BL1126="",AND(BL1126=BL1125,BL1126=BL1127)),NA(), BL1126)</f>
        <v>0</v>
      </c>
      <c r="BM1806">
        <f>IF(ISNA(BN1806),NA(),BM1126)</f>
        <v>0</v>
      </c>
      <c r="BN1806">
        <f>IF(OR(BN1126="",AND(BN1126=BN1125,BN1126=BN1127)),NA(), BN1126)</f>
        <v>0</v>
      </c>
      <c r="BO1806">
        <f>IF(ISNA(BP1806),NA(),BO1126)</f>
        <v>0</v>
      </c>
      <c r="BP1806">
        <f>IF(OR(BP1126="",AND(BP1126=BP1125,BP1126=BP1127)),NA(), BP1126)</f>
        <v>0</v>
      </c>
      <c r="BQ1806">
        <f>IF(ISNA(BR1806),NA(),BQ1126)</f>
        <v>0</v>
      </c>
      <c r="BR1806">
        <f>IF(OR(BR1126="",AND(BR1126=BR1125,BR1126=BR1127)),NA(), BR1126)</f>
        <v>0</v>
      </c>
    </row>
    <row r="1807" spans="5:70">
      <c r="E1807">
        <f>IF(ISNA(F1807),NA(),E1127)</f>
        <v>0</v>
      </c>
      <c r="F1807">
        <f>IF(OR(F1127="",AND(F1127=F1126,F1127=F1128)),NA(), F1127)</f>
        <v>0</v>
      </c>
      <c r="G1807">
        <f>IF(ISNA(H1807),NA(),G1127)</f>
        <v>0</v>
      </c>
      <c r="H1807">
        <f>IF(OR(H1127="",AND(H1127=H1126,H1127=H1128)),NA(), H1127)</f>
        <v>0</v>
      </c>
      <c r="I1807">
        <f>IF(ISNA(J1807),NA(),I1127)</f>
        <v>0</v>
      </c>
      <c r="J1807">
        <f>IF(OR(J1127="",AND(J1127=J1126,J1127=J1128)),NA(), J1127)</f>
        <v>0</v>
      </c>
      <c r="K1807">
        <f>IF(ISNA(L1807),NA(),K1127)</f>
        <v>0</v>
      </c>
      <c r="L1807">
        <f>IF(OR(L1127="",AND(L1127=L1126,L1127=L1128)),NA(), L1127)</f>
        <v>0</v>
      </c>
      <c r="M1807">
        <f>IF(ISNA(N1807),NA(),M1127)</f>
        <v>0</v>
      </c>
      <c r="N1807">
        <f>IF(OR(N1127="",AND(N1127=N1126,N1127=N1128)),NA(), N1127)</f>
        <v>0</v>
      </c>
      <c r="O1807">
        <f>IF(ISNA(P1807),NA(),O1127)</f>
        <v>0</v>
      </c>
      <c r="P1807">
        <f>IF(OR(P1127="",AND(P1127=P1126,P1127=P1128)),NA(), P1127)</f>
        <v>0</v>
      </c>
      <c r="Q1807">
        <f>IF(ISNA(R1807),NA(),Q1127)</f>
        <v>0</v>
      </c>
      <c r="R1807">
        <f>IF(OR(R1127="",AND(R1127=R1126,R1127=R1128)),NA(), R1127)</f>
        <v>0</v>
      </c>
      <c r="S1807">
        <f>IF(ISNA(T1807),NA(),S1127)</f>
        <v>0</v>
      </c>
      <c r="T1807">
        <f>IF(OR(T1127="",AND(T1127=T1126,T1127=T1128)),NA(), T1127)</f>
        <v>0</v>
      </c>
      <c r="U1807">
        <f>IF(ISNA(V1807),NA(),U1127)</f>
        <v>0</v>
      </c>
      <c r="V1807">
        <f>IF(OR(V1127="",AND(V1127=V1126,V1127=V1128)),NA(), V1127)</f>
        <v>0</v>
      </c>
      <c r="W1807">
        <f>IF(ISNA(X1807),NA(),W1127)</f>
        <v>0</v>
      </c>
      <c r="X1807">
        <f>IF(OR(X1127="",AND(X1127=X1126,X1127=X1128)),NA(), X1127)</f>
        <v>0</v>
      </c>
      <c r="Y1807">
        <f>IF(ISNA(Z1807),NA(),Y1127)</f>
        <v>0</v>
      </c>
      <c r="Z1807">
        <f>IF(OR(Z1127="",AND(Z1127=Z1126,Z1127=Z1128)),NA(), Z1127)</f>
        <v>0</v>
      </c>
      <c r="AA1807">
        <f>IF(ISNA(AB1807),NA(),AA1127)</f>
        <v>0</v>
      </c>
      <c r="AB1807">
        <f>IF(OR(AB1127="",AND(AB1127=AB1126,AB1127=AB1128)),NA(), AB1127)</f>
        <v>0</v>
      </c>
      <c r="AC1807">
        <f>IF(ISNA(AD1807),NA(),AC1127)</f>
        <v>0</v>
      </c>
      <c r="AD1807">
        <f>IF(OR(AD1127="",AND(AD1127=AD1126,AD1127=AD1128)),NA(), AD1127)</f>
        <v>0</v>
      </c>
      <c r="AE1807">
        <f>IF(ISNA(AF1807),NA(),AE1127)</f>
        <v>0</v>
      </c>
      <c r="AF1807">
        <f>IF(OR(AF1127="",AND(AF1127=AF1126,AF1127=AF1128)),NA(), AF1127)</f>
        <v>0</v>
      </c>
      <c r="AG1807">
        <f>IF(ISNA(AH1807),NA(),AG1127)</f>
        <v>0</v>
      </c>
      <c r="AH1807">
        <f>IF(OR(AH1127="",AND(AH1127=AH1126,AH1127=AH1128)),NA(), AH1127)</f>
        <v>0</v>
      </c>
      <c r="AI1807">
        <f>IF(ISNA(AJ1807),NA(),AI1127)</f>
        <v>0</v>
      </c>
      <c r="AJ1807">
        <f>IF(OR(AJ1127="",AND(AJ1127=AJ1126,AJ1127=AJ1128)),NA(), AJ1127)</f>
        <v>0</v>
      </c>
      <c r="AM1807">
        <f>IF(ISNA(AN1807),NA(),AM1127)</f>
        <v>0</v>
      </c>
      <c r="AN1807">
        <f>IF(OR(AN1127="",AND(AN1127=AN1126,AN1127=AN1128)),NA(), AN1127)</f>
        <v>0</v>
      </c>
      <c r="AO1807">
        <f>IF(ISNA(AP1807),NA(),AO1127)</f>
        <v>0</v>
      </c>
      <c r="AP1807">
        <f>IF(OR(AP1127="",AND(AP1127=AP1126,AP1127=AP1128)),NA(), AP1127)</f>
        <v>0</v>
      </c>
      <c r="AQ1807">
        <f>IF(ISNA(AR1807),NA(),AQ1127)</f>
        <v>0</v>
      </c>
      <c r="AR1807">
        <f>IF(OR(AR1127="",AND(AR1127=AR1126,AR1127=AR1128)),NA(), AR1127)</f>
        <v>0</v>
      </c>
      <c r="AS1807">
        <f>IF(ISNA(AT1807),NA(),AS1127)</f>
        <v>0</v>
      </c>
      <c r="AT1807">
        <f>IF(OR(AT1127="",AND(AT1127=AT1126,AT1127=AT1128)),NA(), AT1127)</f>
        <v>0</v>
      </c>
      <c r="AU1807">
        <f>IF(ISNA(AV1807),NA(),AU1127)</f>
        <v>0</v>
      </c>
      <c r="AV1807">
        <f>IF(OR(AV1127="",AND(AV1127=AV1126,AV1127=AV1128)),NA(), AV1127)</f>
        <v>0</v>
      </c>
      <c r="AW1807">
        <f>IF(ISNA(AX1807),NA(),AW1127)</f>
        <v>0</v>
      </c>
      <c r="AX1807">
        <f>IF(OR(AX1127="",AND(AX1127=AX1126,AX1127=AX1128)),NA(), AX1127)</f>
        <v>0</v>
      </c>
      <c r="AY1807">
        <f>IF(ISNA(AZ1807),NA(),AY1127)</f>
        <v>0</v>
      </c>
      <c r="AZ1807">
        <f>IF(OR(AZ1127="",AND(AZ1127=AZ1126,AZ1127=AZ1128)),NA(), AZ1127)</f>
        <v>0</v>
      </c>
      <c r="BA1807">
        <f>IF(ISNA(BB1807),NA(),BA1127)</f>
        <v>0</v>
      </c>
      <c r="BB1807">
        <f>IF(OR(BB1127="",AND(BB1127=BB1126,BB1127=BB1128)),NA(), BB1127)</f>
        <v>0</v>
      </c>
      <c r="BC1807">
        <f>IF(ISNA(BD1807),NA(),BC1127)</f>
        <v>0</v>
      </c>
      <c r="BD1807">
        <f>IF(OR(BD1127="",AND(BD1127=BD1126,BD1127=BD1128)),NA(), BD1127)</f>
        <v>0</v>
      </c>
      <c r="BE1807">
        <f>IF(ISNA(BF1807),NA(),BE1127)</f>
        <v>0</v>
      </c>
      <c r="BF1807">
        <f>IF(OR(BF1127="",AND(BF1127=BF1126,BF1127=BF1128)),NA(), BF1127)</f>
        <v>0</v>
      </c>
      <c r="BG1807">
        <f>IF(ISNA(BH1807),NA(),BG1127)</f>
        <v>0</v>
      </c>
      <c r="BH1807">
        <f>IF(OR(BH1127="",AND(BH1127=BH1126,BH1127=BH1128)),NA(), BH1127)</f>
        <v>0</v>
      </c>
      <c r="BI1807">
        <f>IF(ISNA(BJ1807),NA(),BI1127)</f>
        <v>0</v>
      </c>
      <c r="BJ1807">
        <f>IF(OR(BJ1127="",AND(BJ1127=BJ1126,BJ1127=BJ1128)),NA(), BJ1127)</f>
        <v>0</v>
      </c>
      <c r="BK1807">
        <f>IF(ISNA(BL1807),NA(),BK1127)</f>
        <v>0</v>
      </c>
      <c r="BL1807">
        <f>IF(OR(BL1127="",AND(BL1127=BL1126,BL1127=BL1128)),NA(), BL1127)</f>
        <v>0</v>
      </c>
      <c r="BM1807">
        <f>IF(ISNA(BN1807),NA(),BM1127)</f>
        <v>0</v>
      </c>
      <c r="BN1807">
        <f>IF(OR(BN1127="",AND(BN1127=BN1126,BN1127=BN1128)),NA(), BN1127)</f>
        <v>0</v>
      </c>
      <c r="BO1807">
        <f>IF(ISNA(BP1807),NA(),BO1127)</f>
        <v>0</v>
      </c>
      <c r="BP1807">
        <f>IF(OR(BP1127="",AND(BP1127=BP1126,BP1127=BP1128)),NA(), BP1127)</f>
        <v>0</v>
      </c>
      <c r="BQ1807">
        <f>IF(ISNA(BR1807),NA(),BQ1127)</f>
        <v>0</v>
      </c>
      <c r="BR1807">
        <f>IF(OR(BR1127="",AND(BR1127=BR1126,BR1127=BR1128)),NA(), BR1127)</f>
        <v>0</v>
      </c>
    </row>
    <row r="1808" spans="5:70">
      <c r="E1808">
        <f>IF(ISNA(F1808),NA(),E1128)</f>
        <v>0</v>
      </c>
      <c r="F1808">
        <f>IF(OR(F1128="",AND(F1128=F1127,F1128=F1129)),NA(), F1128)</f>
        <v>0</v>
      </c>
      <c r="G1808">
        <f>IF(ISNA(H1808),NA(),G1128)</f>
        <v>0</v>
      </c>
      <c r="H1808">
        <f>IF(OR(H1128="",AND(H1128=H1127,H1128=H1129)),NA(), H1128)</f>
        <v>0</v>
      </c>
      <c r="I1808">
        <f>IF(ISNA(J1808),NA(),I1128)</f>
        <v>0</v>
      </c>
      <c r="J1808">
        <f>IF(OR(J1128="",AND(J1128=J1127,J1128=J1129)),NA(), J1128)</f>
        <v>0</v>
      </c>
      <c r="K1808">
        <f>IF(ISNA(L1808),NA(),K1128)</f>
        <v>0</v>
      </c>
      <c r="L1808">
        <f>IF(OR(L1128="",AND(L1128=L1127,L1128=L1129)),NA(), L1128)</f>
        <v>0</v>
      </c>
      <c r="M1808">
        <f>IF(ISNA(N1808),NA(),M1128)</f>
        <v>0</v>
      </c>
      <c r="N1808">
        <f>IF(OR(N1128="",AND(N1128=N1127,N1128=N1129)),NA(), N1128)</f>
        <v>0</v>
      </c>
      <c r="O1808">
        <f>IF(ISNA(P1808),NA(),O1128)</f>
        <v>0</v>
      </c>
      <c r="P1808">
        <f>IF(OR(P1128="",AND(P1128=P1127,P1128=P1129)),NA(), P1128)</f>
        <v>0</v>
      </c>
      <c r="Q1808">
        <f>IF(ISNA(R1808),NA(),Q1128)</f>
        <v>0</v>
      </c>
      <c r="R1808">
        <f>IF(OR(R1128="",AND(R1128=R1127,R1128=R1129)),NA(), R1128)</f>
        <v>0</v>
      </c>
      <c r="S1808">
        <f>IF(ISNA(T1808),NA(),S1128)</f>
        <v>0</v>
      </c>
      <c r="T1808">
        <f>IF(OR(T1128="",AND(T1128=T1127,T1128=T1129)),NA(), T1128)</f>
        <v>0</v>
      </c>
      <c r="U1808">
        <f>IF(ISNA(V1808),NA(),U1128)</f>
        <v>0</v>
      </c>
      <c r="V1808">
        <f>IF(OR(V1128="",AND(V1128=V1127,V1128=V1129)),NA(), V1128)</f>
        <v>0</v>
      </c>
      <c r="W1808">
        <f>IF(ISNA(X1808),NA(),W1128)</f>
        <v>0</v>
      </c>
      <c r="X1808">
        <f>IF(OR(X1128="",AND(X1128=X1127,X1128=X1129)),NA(), X1128)</f>
        <v>0</v>
      </c>
      <c r="Y1808">
        <f>IF(ISNA(Z1808),NA(),Y1128)</f>
        <v>0</v>
      </c>
      <c r="Z1808">
        <f>IF(OR(Z1128="",AND(Z1128=Z1127,Z1128=Z1129)),NA(), Z1128)</f>
        <v>0</v>
      </c>
      <c r="AA1808">
        <f>IF(ISNA(AB1808),NA(),AA1128)</f>
        <v>0</v>
      </c>
      <c r="AB1808">
        <f>IF(OR(AB1128="",AND(AB1128=AB1127,AB1128=AB1129)),NA(), AB1128)</f>
        <v>0</v>
      </c>
      <c r="AC1808">
        <f>IF(ISNA(AD1808),NA(),AC1128)</f>
        <v>0</v>
      </c>
      <c r="AD1808">
        <f>IF(OR(AD1128="",AND(AD1128=AD1127,AD1128=AD1129)),NA(), AD1128)</f>
        <v>0</v>
      </c>
      <c r="AE1808">
        <f>IF(ISNA(AF1808),NA(),AE1128)</f>
        <v>0</v>
      </c>
      <c r="AF1808">
        <f>IF(OR(AF1128="",AND(AF1128=AF1127,AF1128=AF1129)),NA(), AF1128)</f>
        <v>0</v>
      </c>
      <c r="AG1808">
        <f>IF(ISNA(AH1808),NA(),AG1128)</f>
        <v>0</v>
      </c>
      <c r="AH1808">
        <f>IF(OR(AH1128="",AND(AH1128=AH1127,AH1128=AH1129)),NA(), AH1128)</f>
        <v>0</v>
      </c>
      <c r="AI1808">
        <f>IF(ISNA(AJ1808),NA(),AI1128)</f>
        <v>0</v>
      </c>
      <c r="AJ1808">
        <f>IF(OR(AJ1128="",AND(AJ1128=AJ1127,AJ1128=AJ1129)),NA(), AJ1128)</f>
        <v>0</v>
      </c>
      <c r="AM1808">
        <f>IF(ISNA(AN1808),NA(),AM1128)</f>
        <v>0</v>
      </c>
      <c r="AN1808">
        <f>IF(OR(AN1128="",AND(AN1128=AN1127,AN1128=AN1129)),NA(), AN1128)</f>
        <v>0</v>
      </c>
      <c r="AO1808">
        <f>IF(ISNA(AP1808),NA(),AO1128)</f>
        <v>0</v>
      </c>
      <c r="AP1808">
        <f>IF(OR(AP1128="",AND(AP1128=AP1127,AP1128=AP1129)),NA(), AP1128)</f>
        <v>0</v>
      </c>
      <c r="AQ1808">
        <f>IF(ISNA(AR1808),NA(),AQ1128)</f>
        <v>0</v>
      </c>
      <c r="AR1808">
        <f>IF(OR(AR1128="",AND(AR1128=AR1127,AR1128=AR1129)),NA(), AR1128)</f>
        <v>0</v>
      </c>
      <c r="AS1808">
        <f>IF(ISNA(AT1808),NA(),AS1128)</f>
        <v>0</v>
      </c>
      <c r="AT1808">
        <f>IF(OR(AT1128="",AND(AT1128=AT1127,AT1128=AT1129)),NA(), AT1128)</f>
        <v>0</v>
      </c>
      <c r="AU1808">
        <f>IF(ISNA(AV1808),NA(),AU1128)</f>
        <v>0</v>
      </c>
      <c r="AV1808">
        <f>IF(OR(AV1128="",AND(AV1128=AV1127,AV1128=AV1129)),NA(), AV1128)</f>
        <v>0</v>
      </c>
      <c r="AW1808">
        <f>IF(ISNA(AX1808),NA(),AW1128)</f>
        <v>0</v>
      </c>
      <c r="AX1808">
        <f>IF(OR(AX1128="",AND(AX1128=AX1127,AX1128=AX1129)),NA(), AX1128)</f>
        <v>0</v>
      </c>
      <c r="AY1808">
        <f>IF(ISNA(AZ1808),NA(),AY1128)</f>
        <v>0</v>
      </c>
      <c r="AZ1808">
        <f>IF(OR(AZ1128="",AND(AZ1128=AZ1127,AZ1128=AZ1129)),NA(), AZ1128)</f>
        <v>0</v>
      </c>
      <c r="BA1808">
        <f>IF(ISNA(BB1808),NA(),BA1128)</f>
        <v>0</v>
      </c>
      <c r="BB1808">
        <f>IF(OR(BB1128="",AND(BB1128=BB1127,BB1128=BB1129)),NA(), BB1128)</f>
        <v>0</v>
      </c>
      <c r="BC1808">
        <f>IF(ISNA(BD1808),NA(),BC1128)</f>
        <v>0</v>
      </c>
      <c r="BD1808">
        <f>IF(OR(BD1128="",AND(BD1128=BD1127,BD1128=BD1129)),NA(), BD1128)</f>
        <v>0</v>
      </c>
      <c r="BE1808">
        <f>IF(ISNA(BF1808),NA(),BE1128)</f>
        <v>0</v>
      </c>
      <c r="BF1808">
        <f>IF(OR(BF1128="",AND(BF1128=BF1127,BF1128=BF1129)),NA(), BF1128)</f>
        <v>0</v>
      </c>
      <c r="BG1808">
        <f>IF(ISNA(BH1808),NA(),BG1128)</f>
        <v>0</v>
      </c>
      <c r="BH1808">
        <f>IF(OR(BH1128="",AND(BH1128=BH1127,BH1128=BH1129)),NA(), BH1128)</f>
        <v>0</v>
      </c>
      <c r="BI1808">
        <f>IF(ISNA(BJ1808),NA(),BI1128)</f>
        <v>0</v>
      </c>
      <c r="BJ1808">
        <f>IF(OR(BJ1128="",AND(BJ1128=BJ1127,BJ1128=BJ1129)),NA(), BJ1128)</f>
        <v>0</v>
      </c>
      <c r="BK1808">
        <f>IF(ISNA(BL1808),NA(),BK1128)</f>
        <v>0</v>
      </c>
      <c r="BL1808">
        <f>IF(OR(BL1128="",AND(BL1128=BL1127,BL1128=BL1129)),NA(), BL1128)</f>
        <v>0</v>
      </c>
      <c r="BM1808">
        <f>IF(ISNA(BN1808),NA(),BM1128)</f>
        <v>0</v>
      </c>
      <c r="BN1808">
        <f>IF(OR(BN1128="",AND(BN1128=BN1127,BN1128=BN1129)),NA(), BN1128)</f>
        <v>0</v>
      </c>
      <c r="BO1808">
        <f>IF(ISNA(BP1808),NA(),BO1128)</f>
        <v>0</v>
      </c>
      <c r="BP1808">
        <f>IF(OR(BP1128="",AND(BP1128=BP1127,BP1128=BP1129)),NA(), BP1128)</f>
        <v>0</v>
      </c>
      <c r="BQ1808">
        <f>IF(ISNA(BR1808),NA(),BQ1128)</f>
        <v>0</v>
      </c>
      <c r="BR1808">
        <f>IF(OR(BR1128="",AND(BR1128=BR1127,BR1128=BR1129)),NA(), BR1128)</f>
        <v>0</v>
      </c>
    </row>
    <row r="1809" spans="5:70">
      <c r="E1809">
        <f>IF(ISNA(F1809),NA(),E1129)</f>
        <v>0</v>
      </c>
      <c r="F1809">
        <f>IF(OR(F1129="",AND(F1129=F1128,F1129=F1130)),NA(), F1129)</f>
        <v>0</v>
      </c>
      <c r="G1809">
        <f>IF(ISNA(H1809),NA(),G1129)</f>
        <v>0</v>
      </c>
      <c r="H1809">
        <f>IF(OR(H1129="",AND(H1129=H1128,H1129=H1130)),NA(), H1129)</f>
        <v>0</v>
      </c>
      <c r="I1809">
        <f>IF(ISNA(J1809),NA(),I1129)</f>
        <v>0</v>
      </c>
      <c r="J1809">
        <f>IF(OR(J1129="",AND(J1129=J1128,J1129=J1130)),NA(), J1129)</f>
        <v>0</v>
      </c>
      <c r="K1809">
        <f>IF(ISNA(L1809),NA(),K1129)</f>
        <v>0</v>
      </c>
      <c r="L1809">
        <f>IF(OR(L1129="",AND(L1129=L1128,L1129=L1130)),NA(), L1129)</f>
        <v>0</v>
      </c>
      <c r="M1809">
        <f>IF(ISNA(N1809),NA(),M1129)</f>
        <v>0</v>
      </c>
      <c r="N1809">
        <f>IF(OR(N1129="",AND(N1129=N1128,N1129=N1130)),NA(), N1129)</f>
        <v>0</v>
      </c>
      <c r="O1809">
        <f>IF(ISNA(P1809),NA(),O1129)</f>
        <v>0</v>
      </c>
      <c r="P1809">
        <f>IF(OR(P1129="",AND(P1129=P1128,P1129=P1130)),NA(), P1129)</f>
        <v>0</v>
      </c>
      <c r="Q1809">
        <f>IF(ISNA(R1809),NA(),Q1129)</f>
        <v>0</v>
      </c>
      <c r="R1809">
        <f>IF(OR(R1129="",AND(R1129=R1128,R1129=R1130)),NA(), R1129)</f>
        <v>0</v>
      </c>
      <c r="S1809">
        <f>IF(ISNA(T1809),NA(),S1129)</f>
        <v>0</v>
      </c>
      <c r="T1809">
        <f>IF(OR(T1129="",AND(T1129=T1128,T1129=T1130)),NA(), T1129)</f>
        <v>0</v>
      </c>
      <c r="U1809">
        <f>IF(ISNA(V1809),NA(),U1129)</f>
        <v>0</v>
      </c>
      <c r="V1809">
        <f>IF(OR(V1129="",AND(V1129=V1128,V1129=V1130)),NA(), V1129)</f>
        <v>0</v>
      </c>
      <c r="W1809">
        <f>IF(ISNA(X1809),NA(),W1129)</f>
        <v>0</v>
      </c>
      <c r="X1809">
        <f>IF(OR(X1129="",AND(X1129=X1128,X1129=X1130)),NA(), X1129)</f>
        <v>0</v>
      </c>
      <c r="Y1809">
        <f>IF(ISNA(Z1809),NA(),Y1129)</f>
        <v>0</v>
      </c>
      <c r="Z1809">
        <f>IF(OR(Z1129="",AND(Z1129=Z1128,Z1129=Z1130)),NA(), Z1129)</f>
        <v>0</v>
      </c>
      <c r="AA1809">
        <f>IF(ISNA(AB1809),NA(),AA1129)</f>
        <v>0</v>
      </c>
      <c r="AB1809">
        <f>IF(OR(AB1129="",AND(AB1129=AB1128,AB1129=AB1130)),NA(), AB1129)</f>
        <v>0</v>
      </c>
      <c r="AC1809">
        <f>IF(ISNA(AD1809),NA(),AC1129)</f>
        <v>0</v>
      </c>
      <c r="AD1809">
        <f>IF(OR(AD1129="",AND(AD1129=AD1128,AD1129=AD1130)),NA(), AD1129)</f>
        <v>0</v>
      </c>
      <c r="AE1809">
        <f>IF(ISNA(AF1809),NA(),AE1129)</f>
        <v>0</v>
      </c>
      <c r="AF1809">
        <f>IF(OR(AF1129="",AND(AF1129=AF1128,AF1129=AF1130)),NA(), AF1129)</f>
        <v>0</v>
      </c>
      <c r="AG1809">
        <f>IF(ISNA(AH1809),NA(),AG1129)</f>
        <v>0</v>
      </c>
      <c r="AH1809">
        <f>IF(OR(AH1129="",AND(AH1129=AH1128,AH1129=AH1130)),NA(), AH1129)</f>
        <v>0</v>
      </c>
      <c r="AI1809">
        <f>IF(ISNA(AJ1809),NA(),AI1129)</f>
        <v>0</v>
      </c>
      <c r="AJ1809">
        <f>IF(OR(AJ1129="",AND(AJ1129=AJ1128,AJ1129=AJ1130)),NA(), AJ1129)</f>
        <v>0</v>
      </c>
      <c r="AM1809">
        <f>IF(ISNA(AN1809),NA(),AM1129)</f>
        <v>0</v>
      </c>
      <c r="AN1809">
        <f>IF(OR(AN1129="",AND(AN1129=AN1128,AN1129=AN1130)),NA(), AN1129)</f>
        <v>0</v>
      </c>
      <c r="AO1809">
        <f>IF(ISNA(AP1809),NA(),AO1129)</f>
        <v>0</v>
      </c>
      <c r="AP1809">
        <f>IF(OR(AP1129="",AND(AP1129=AP1128,AP1129=AP1130)),NA(), AP1129)</f>
        <v>0</v>
      </c>
      <c r="AQ1809">
        <f>IF(ISNA(AR1809),NA(),AQ1129)</f>
        <v>0</v>
      </c>
      <c r="AR1809">
        <f>IF(OR(AR1129="",AND(AR1129=AR1128,AR1129=AR1130)),NA(), AR1129)</f>
        <v>0</v>
      </c>
      <c r="AS1809">
        <f>IF(ISNA(AT1809),NA(),AS1129)</f>
        <v>0</v>
      </c>
      <c r="AT1809">
        <f>IF(OR(AT1129="",AND(AT1129=AT1128,AT1129=AT1130)),NA(), AT1129)</f>
        <v>0</v>
      </c>
      <c r="AU1809">
        <f>IF(ISNA(AV1809),NA(),AU1129)</f>
        <v>0</v>
      </c>
      <c r="AV1809">
        <f>IF(OR(AV1129="",AND(AV1129=AV1128,AV1129=AV1130)),NA(), AV1129)</f>
        <v>0</v>
      </c>
      <c r="AW1809">
        <f>IF(ISNA(AX1809),NA(),AW1129)</f>
        <v>0</v>
      </c>
      <c r="AX1809">
        <f>IF(OR(AX1129="",AND(AX1129=AX1128,AX1129=AX1130)),NA(), AX1129)</f>
        <v>0</v>
      </c>
      <c r="AY1809">
        <f>IF(ISNA(AZ1809),NA(),AY1129)</f>
        <v>0</v>
      </c>
      <c r="AZ1809">
        <f>IF(OR(AZ1129="",AND(AZ1129=AZ1128,AZ1129=AZ1130)),NA(), AZ1129)</f>
        <v>0</v>
      </c>
      <c r="BA1809">
        <f>IF(ISNA(BB1809),NA(),BA1129)</f>
        <v>0</v>
      </c>
      <c r="BB1809">
        <f>IF(OR(BB1129="",AND(BB1129=BB1128,BB1129=BB1130)),NA(), BB1129)</f>
        <v>0</v>
      </c>
      <c r="BC1809">
        <f>IF(ISNA(BD1809),NA(),BC1129)</f>
        <v>0</v>
      </c>
      <c r="BD1809">
        <f>IF(OR(BD1129="",AND(BD1129=BD1128,BD1129=BD1130)),NA(), BD1129)</f>
        <v>0</v>
      </c>
      <c r="BE1809">
        <f>IF(ISNA(BF1809),NA(),BE1129)</f>
        <v>0</v>
      </c>
      <c r="BF1809">
        <f>IF(OR(BF1129="",AND(BF1129=BF1128,BF1129=BF1130)),NA(), BF1129)</f>
        <v>0</v>
      </c>
      <c r="BG1809">
        <f>IF(ISNA(BH1809),NA(),BG1129)</f>
        <v>0</v>
      </c>
      <c r="BH1809">
        <f>IF(OR(BH1129="",AND(BH1129=BH1128,BH1129=BH1130)),NA(), BH1129)</f>
        <v>0</v>
      </c>
      <c r="BI1809">
        <f>IF(ISNA(BJ1809),NA(),BI1129)</f>
        <v>0</v>
      </c>
      <c r="BJ1809">
        <f>IF(OR(BJ1129="",AND(BJ1129=BJ1128,BJ1129=BJ1130)),NA(), BJ1129)</f>
        <v>0</v>
      </c>
      <c r="BK1809">
        <f>IF(ISNA(BL1809),NA(),BK1129)</f>
        <v>0</v>
      </c>
      <c r="BL1809">
        <f>IF(OR(BL1129="",AND(BL1129=BL1128,BL1129=BL1130)),NA(), BL1129)</f>
        <v>0</v>
      </c>
      <c r="BM1809">
        <f>IF(ISNA(BN1809),NA(),BM1129)</f>
        <v>0</v>
      </c>
      <c r="BN1809">
        <f>IF(OR(BN1129="",AND(BN1129=BN1128,BN1129=BN1130)),NA(), BN1129)</f>
        <v>0</v>
      </c>
      <c r="BO1809">
        <f>IF(ISNA(BP1809),NA(),BO1129)</f>
        <v>0</v>
      </c>
      <c r="BP1809">
        <f>IF(OR(BP1129="",AND(BP1129=BP1128,BP1129=BP1130)),NA(), BP1129)</f>
        <v>0</v>
      </c>
      <c r="BQ1809">
        <f>IF(ISNA(BR1809),NA(),BQ1129)</f>
        <v>0</v>
      </c>
      <c r="BR1809">
        <f>IF(OR(BR1129="",AND(BR1129=BR1128,BR1129=BR1130)),NA(), BR1129)</f>
        <v>0</v>
      </c>
    </row>
    <row r="1810" spans="5:70">
      <c r="E1810">
        <f>IF(ISNA(F1810),NA(),E1130)</f>
        <v>0</v>
      </c>
      <c r="F1810">
        <f>IF(OR(F1130="",AND(F1130=F1129,F1130=F1131)),NA(), F1130)</f>
        <v>0</v>
      </c>
      <c r="G1810">
        <f>IF(ISNA(H1810),NA(),G1130)</f>
        <v>0</v>
      </c>
      <c r="H1810">
        <f>IF(OR(H1130="",AND(H1130=H1129,H1130=H1131)),NA(), H1130)</f>
        <v>0</v>
      </c>
      <c r="I1810">
        <f>IF(ISNA(J1810),NA(),I1130)</f>
        <v>0</v>
      </c>
      <c r="J1810">
        <f>IF(OR(J1130="",AND(J1130=J1129,J1130=J1131)),NA(), J1130)</f>
        <v>0</v>
      </c>
      <c r="K1810">
        <f>IF(ISNA(L1810),NA(),K1130)</f>
        <v>0</v>
      </c>
      <c r="L1810">
        <f>IF(OR(L1130="",AND(L1130=L1129,L1130=L1131)),NA(), L1130)</f>
        <v>0</v>
      </c>
      <c r="M1810">
        <f>IF(ISNA(N1810),NA(),M1130)</f>
        <v>0</v>
      </c>
      <c r="N1810">
        <f>IF(OR(N1130="",AND(N1130=N1129,N1130=N1131)),NA(), N1130)</f>
        <v>0</v>
      </c>
      <c r="O1810">
        <f>IF(ISNA(P1810),NA(),O1130)</f>
        <v>0</v>
      </c>
      <c r="P1810">
        <f>IF(OR(P1130="",AND(P1130=P1129,P1130=P1131)),NA(), P1130)</f>
        <v>0</v>
      </c>
      <c r="Q1810">
        <f>IF(ISNA(R1810),NA(),Q1130)</f>
        <v>0</v>
      </c>
      <c r="R1810">
        <f>IF(OR(R1130="",AND(R1130=R1129,R1130=R1131)),NA(), R1130)</f>
        <v>0</v>
      </c>
      <c r="S1810">
        <f>IF(ISNA(T1810),NA(),S1130)</f>
        <v>0</v>
      </c>
      <c r="T1810">
        <f>IF(OR(T1130="",AND(T1130=T1129,T1130=T1131)),NA(), T1130)</f>
        <v>0</v>
      </c>
      <c r="U1810">
        <f>IF(ISNA(V1810),NA(),U1130)</f>
        <v>0</v>
      </c>
      <c r="V1810">
        <f>IF(OR(V1130="",AND(V1130=V1129,V1130=V1131)),NA(), V1130)</f>
        <v>0</v>
      </c>
      <c r="W1810">
        <f>IF(ISNA(X1810),NA(),W1130)</f>
        <v>0</v>
      </c>
      <c r="X1810">
        <f>IF(OR(X1130="",AND(X1130=X1129,X1130=X1131)),NA(), X1130)</f>
        <v>0</v>
      </c>
      <c r="Y1810">
        <f>IF(ISNA(Z1810),NA(),Y1130)</f>
        <v>0</v>
      </c>
      <c r="Z1810">
        <f>IF(OR(Z1130="",AND(Z1130=Z1129,Z1130=Z1131)),NA(), Z1130)</f>
        <v>0</v>
      </c>
      <c r="AA1810">
        <f>IF(ISNA(AB1810),NA(),AA1130)</f>
        <v>0</v>
      </c>
      <c r="AB1810">
        <f>IF(OR(AB1130="",AND(AB1130=AB1129,AB1130=AB1131)),NA(), AB1130)</f>
        <v>0</v>
      </c>
      <c r="AC1810">
        <f>IF(ISNA(AD1810),NA(),AC1130)</f>
        <v>0</v>
      </c>
      <c r="AD1810">
        <f>IF(OR(AD1130="",AND(AD1130=AD1129,AD1130=AD1131)),NA(), AD1130)</f>
        <v>0</v>
      </c>
      <c r="AE1810">
        <f>IF(ISNA(AF1810),NA(),AE1130)</f>
        <v>0</v>
      </c>
      <c r="AF1810">
        <f>IF(OR(AF1130="",AND(AF1130=AF1129,AF1130=AF1131)),NA(), AF1130)</f>
        <v>0</v>
      </c>
      <c r="AG1810">
        <f>IF(ISNA(AH1810),NA(),AG1130)</f>
        <v>0</v>
      </c>
      <c r="AH1810">
        <f>IF(OR(AH1130="",AND(AH1130=AH1129,AH1130=AH1131)),NA(), AH1130)</f>
        <v>0</v>
      </c>
      <c r="AI1810">
        <f>IF(ISNA(AJ1810),NA(),AI1130)</f>
        <v>0</v>
      </c>
      <c r="AJ1810">
        <f>IF(OR(AJ1130="",AND(AJ1130=AJ1129,AJ1130=AJ1131)),NA(), AJ1130)</f>
        <v>0</v>
      </c>
      <c r="AM1810">
        <f>IF(ISNA(AN1810),NA(),AM1130)</f>
        <v>0</v>
      </c>
      <c r="AN1810">
        <f>IF(OR(AN1130="",AND(AN1130=AN1129,AN1130=AN1131)),NA(), AN1130)</f>
        <v>0</v>
      </c>
      <c r="AO1810">
        <f>IF(ISNA(AP1810),NA(),AO1130)</f>
        <v>0</v>
      </c>
      <c r="AP1810">
        <f>IF(OR(AP1130="",AND(AP1130=AP1129,AP1130=AP1131)),NA(), AP1130)</f>
        <v>0</v>
      </c>
      <c r="AQ1810">
        <f>IF(ISNA(AR1810),NA(),AQ1130)</f>
        <v>0</v>
      </c>
      <c r="AR1810">
        <f>IF(OR(AR1130="",AND(AR1130=AR1129,AR1130=AR1131)),NA(), AR1130)</f>
        <v>0</v>
      </c>
      <c r="AS1810">
        <f>IF(ISNA(AT1810),NA(),AS1130)</f>
        <v>0</v>
      </c>
      <c r="AT1810">
        <f>IF(OR(AT1130="",AND(AT1130=AT1129,AT1130=AT1131)),NA(), AT1130)</f>
        <v>0</v>
      </c>
      <c r="AU1810">
        <f>IF(ISNA(AV1810),NA(),AU1130)</f>
        <v>0</v>
      </c>
      <c r="AV1810">
        <f>IF(OR(AV1130="",AND(AV1130=AV1129,AV1130=AV1131)),NA(), AV1130)</f>
        <v>0</v>
      </c>
      <c r="AW1810">
        <f>IF(ISNA(AX1810),NA(),AW1130)</f>
        <v>0</v>
      </c>
      <c r="AX1810">
        <f>IF(OR(AX1130="",AND(AX1130=AX1129,AX1130=AX1131)),NA(), AX1130)</f>
        <v>0</v>
      </c>
      <c r="AY1810">
        <f>IF(ISNA(AZ1810),NA(),AY1130)</f>
        <v>0</v>
      </c>
      <c r="AZ1810">
        <f>IF(OR(AZ1130="",AND(AZ1130=AZ1129,AZ1130=AZ1131)),NA(), AZ1130)</f>
        <v>0</v>
      </c>
      <c r="BA1810">
        <f>IF(ISNA(BB1810),NA(),BA1130)</f>
        <v>0</v>
      </c>
      <c r="BB1810">
        <f>IF(OR(BB1130="",AND(BB1130=BB1129,BB1130=BB1131)),NA(), BB1130)</f>
        <v>0</v>
      </c>
      <c r="BC1810">
        <f>IF(ISNA(BD1810),NA(),BC1130)</f>
        <v>0</v>
      </c>
      <c r="BD1810">
        <f>IF(OR(BD1130="",AND(BD1130=BD1129,BD1130=BD1131)),NA(), BD1130)</f>
        <v>0</v>
      </c>
      <c r="BE1810">
        <f>IF(ISNA(BF1810),NA(),BE1130)</f>
        <v>0</v>
      </c>
      <c r="BF1810">
        <f>IF(OR(BF1130="",AND(BF1130=BF1129,BF1130=BF1131)),NA(), BF1130)</f>
        <v>0</v>
      </c>
      <c r="BG1810">
        <f>IF(ISNA(BH1810),NA(),BG1130)</f>
        <v>0</v>
      </c>
      <c r="BH1810">
        <f>IF(OR(BH1130="",AND(BH1130=BH1129,BH1130=BH1131)),NA(), BH1130)</f>
        <v>0</v>
      </c>
      <c r="BI1810">
        <f>IF(ISNA(BJ1810),NA(),BI1130)</f>
        <v>0</v>
      </c>
      <c r="BJ1810">
        <f>IF(OR(BJ1130="",AND(BJ1130=BJ1129,BJ1130=BJ1131)),NA(), BJ1130)</f>
        <v>0</v>
      </c>
      <c r="BK1810">
        <f>IF(ISNA(BL1810),NA(),BK1130)</f>
        <v>0</v>
      </c>
      <c r="BL1810">
        <f>IF(OR(BL1130="",AND(BL1130=BL1129,BL1130=BL1131)),NA(), BL1130)</f>
        <v>0</v>
      </c>
      <c r="BM1810">
        <f>IF(ISNA(BN1810),NA(),BM1130)</f>
        <v>0</v>
      </c>
      <c r="BN1810">
        <f>IF(OR(BN1130="",AND(BN1130=BN1129,BN1130=BN1131)),NA(), BN1130)</f>
        <v>0</v>
      </c>
      <c r="BO1810">
        <f>IF(ISNA(BP1810),NA(),BO1130)</f>
        <v>0</v>
      </c>
      <c r="BP1810">
        <f>IF(OR(BP1130="",AND(BP1130=BP1129,BP1130=BP1131)),NA(), BP1130)</f>
        <v>0</v>
      </c>
      <c r="BQ1810">
        <f>IF(ISNA(BR1810),NA(),BQ1130)</f>
        <v>0</v>
      </c>
      <c r="BR1810">
        <f>IF(OR(BR1130="",AND(BR1130=BR1129,BR1130=BR1131)),NA(), BR1130)</f>
        <v>0</v>
      </c>
    </row>
    <row r="1811" spans="5:70">
      <c r="E1811">
        <f>IF(ISNA(F1811),NA(),E1131)</f>
        <v>0</v>
      </c>
      <c r="F1811">
        <f>IF(OR(F1131="",AND(F1131=F1130,F1131=F1132)),NA(), F1131)</f>
        <v>0</v>
      </c>
      <c r="G1811">
        <f>IF(ISNA(H1811),NA(),G1131)</f>
        <v>0</v>
      </c>
      <c r="H1811">
        <f>IF(OR(H1131="",AND(H1131=H1130,H1131=H1132)),NA(), H1131)</f>
        <v>0</v>
      </c>
      <c r="I1811">
        <f>IF(ISNA(J1811),NA(),I1131)</f>
        <v>0</v>
      </c>
      <c r="J1811">
        <f>IF(OR(J1131="",AND(J1131=J1130,J1131=J1132)),NA(), J1131)</f>
        <v>0</v>
      </c>
      <c r="K1811">
        <f>IF(ISNA(L1811),NA(),K1131)</f>
        <v>0</v>
      </c>
      <c r="L1811">
        <f>IF(OR(L1131="",AND(L1131=L1130,L1131=L1132)),NA(), L1131)</f>
        <v>0</v>
      </c>
      <c r="M1811">
        <f>IF(ISNA(N1811),NA(),M1131)</f>
        <v>0</v>
      </c>
      <c r="N1811">
        <f>IF(OR(N1131="",AND(N1131=N1130,N1131=N1132)),NA(), N1131)</f>
        <v>0</v>
      </c>
      <c r="O1811">
        <f>IF(ISNA(P1811),NA(),O1131)</f>
        <v>0</v>
      </c>
      <c r="P1811">
        <f>IF(OR(P1131="",AND(P1131=P1130,P1131=P1132)),NA(), P1131)</f>
        <v>0</v>
      </c>
      <c r="Q1811">
        <f>IF(ISNA(R1811),NA(),Q1131)</f>
        <v>0</v>
      </c>
      <c r="R1811">
        <f>IF(OR(R1131="",AND(R1131=R1130,R1131=R1132)),NA(), R1131)</f>
        <v>0</v>
      </c>
      <c r="S1811">
        <f>IF(ISNA(T1811),NA(),S1131)</f>
        <v>0</v>
      </c>
      <c r="T1811">
        <f>IF(OR(T1131="",AND(T1131=T1130,T1131=T1132)),NA(), T1131)</f>
        <v>0</v>
      </c>
      <c r="U1811">
        <f>IF(ISNA(V1811),NA(),U1131)</f>
        <v>0</v>
      </c>
      <c r="V1811">
        <f>IF(OR(V1131="",AND(V1131=V1130,V1131=V1132)),NA(), V1131)</f>
        <v>0</v>
      </c>
      <c r="W1811">
        <f>IF(ISNA(X1811),NA(),W1131)</f>
        <v>0</v>
      </c>
      <c r="X1811">
        <f>IF(OR(X1131="",AND(X1131=X1130,X1131=X1132)),NA(), X1131)</f>
        <v>0</v>
      </c>
      <c r="Y1811">
        <f>IF(ISNA(Z1811),NA(),Y1131)</f>
        <v>0</v>
      </c>
      <c r="Z1811">
        <f>IF(OR(Z1131="",AND(Z1131=Z1130,Z1131=Z1132)),NA(), Z1131)</f>
        <v>0</v>
      </c>
      <c r="AA1811">
        <f>IF(ISNA(AB1811),NA(),AA1131)</f>
        <v>0</v>
      </c>
      <c r="AB1811">
        <f>IF(OR(AB1131="",AND(AB1131=AB1130,AB1131=AB1132)),NA(), AB1131)</f>
        <v>0</v>
      </c>
      <c r="AC1811">
        <f>IF(ISNA(AD1811),NA(),AC1131)</f>
        <v>0</v>
      </c>
      <c r="AD1811">
        <f>IF(OR(AD1131="",AND(AD1131=AD1130,AD1131=AD1132)),NA(), AD1131)</f>
        <v>0</v>
      </c>
      <c r="AE1811">
        <f>IF(ISNA(AF1811),NA(),AE1131)</f>
        <v>0</v>
      </c>
      <c r="AF1811">
        <f>IF(OR(AF1131="",AND(AF1131=AF1130,AF1131=AF1132)),NA(), AF1131)</f>
        <v>0</v>
      </c>
      <c r="AG1811">
        <f>IF(ISNA(AH1811),NA(),AG1131)</f>
        <v>0</v>
      </c>
      <c r="AH1811">
        <f>IF(OR(AH1131="",AND(AH1131=AH1130,AH1131=AH1132)),NA(), AH1131)</f>
        <v>0</v>
      </c>
      <c r="AI1811">
        <f>IF(ISNA(AJ1811),NA(),AI1131)</f>
        <v>0</v>
      </c>
      <c r="AJ1811">
        <f>IF(OR(AJ1131="",AND(AJ1131=AJ1130,AJ1131=AJ1132)),NA(), AJ1131)</f>
        <v>0</v>
      </c>
      <c r="AM1811">
        <f>IF(ISNA(AN1811),NA(),AM1131)</f>
        <v>0</v>
      </c>
      <c r="AN1811">
        <f>IF(OR(AN1131="",AND(AN1131=AN1130,AN1131=AN1132)),NA(), AN1131)</f>
        <v>0</v>
      </c>
      <c r="AO1811">
        <f>IF(ISNA(AP1811),NA(),AO1131)</f>
        <v>0</v>
      </c>
      <c r="AP1811">
        <f>IF(OR(AP1131="",AND(AP1131=AP1130,AP1131=AP1132)),NA(), AP1131)</f>
        <v>0</v>
      </c>
      <c r="AQ1811">
        <f>IF(ISNA(AR1811),NA(),AQ1131)</f>
        <v>0</v>
      </c>
      <c r="AR1811">
        <f>IF(OR(AR1131="",AND(AR1131=AR1130,AR1131=AR1132)),NA(), AR1131)</f>
        <v>0</v>
      </c>
      <c r="AS1811">
        <f>IF(ISNA(AT1811),NA(),AS1131)</f>
        <v>0</v>
      </c>
      <c r="AT1811">
        <f>IF(OR(AT1131="",AND(AT1131=AT1130,AT1131=AT1132)),NA(), AT1131)</f>
        <v>0</v>
      </c>
      <c r="AU1811">
        <f>IF(ISNA(AV1811),NA(),AU1131)</f>
        <v>0</v>
      </c>
      <c r="AV1811">
        <f>IF(OR(AV1131="",AND(AV1131=AV1130,AV1131=AV1132)),NA(), AV1131)</f>
        <v>0</v>
      </c>
      <c r="AW1811">
        <f>IF(ISNA(AX1811),NA(),AW1131)</f>
        <v>0</v>
      </c>
      <c r="AX1811">
        <f>IF(OR(AX1131="",AND(AX1131=AX1130,AX1131=AX1132)),NA(), AX1131)</f>
        <v>0</v>
      </c>
      <c r="AY1811">
        <f>IF(ISNA(AZ1811),NA(),AY1131)</f>
        <v>0</v>
      </c>
      <c r="AZ1811">
        <f>IF(OR(AZ1131="",AND(AZ1131=AZ1130,AZ1131=AZ1132)),NA(), AZ1131)</f>
        <v>0</v>
      </c>
      <c r="BA1811">
        <f>IF(ISNA(BB1811),NA(),BA1131)</f>
        <v>0</v>
      </c>
      <c r="BB1811">
        <f>IF(OR(BB1131="",AND(BB1131=BB1130,BB1131=BB1132)),NA(), BB1131)</f>
        <v>0</v>
      </c>
      <c r="BC1811">
        <f>IF(ISNA(BD1811),NA(),BC1131)</f>
        <v>0</v>
      </c>
      <c r="BD1811">
        <f>IF(OR(BD1131="",AND(BD1131=BD1130,BD1131=BD1132)),NA(), BD1131)</f>
        <v>0</v>
      </c>
      <c r="BE1811">
        <f>IF(ISNA(BF1811),NA(),BE1131)</f>
        <v>0</v>
      </c>
      <c r="BF1811">
        <f>IF(OR(BF1131="",AND(BF1131=BF1130,BF1131=BF1132)),NA(), BF1131)</f>
        <v>0</v>
      </c>
      <c r="BG1811">
        <f>IF(ISNA(BH1811),NA(),BG1131)</f>
        <v>0</v>
      </c>
      <c r="BH1811">
        <f>IF(OR(BH1131="",AND(BH1131=BH1130,BH1131=BH1132)),NA(), BH1131)</f>
        <v>0</v>
      </c>
      <c r="BI1811">
        <f>IF(ISNA(BJ1811),NA(),BI1131)</f>
        <v>0</v>
      </c>
      <c r="BJ1811">
        <f>IF(OR(BJ1131="",AND(BJ1131=BJ1130,BJ1131=BJ1132)),NA(), BJ1131)</f>
        <v>0</v>
      </c>
      <c r="BK1811">
        <f>IF(ISNA(BL1811),NA(),BK1131)</f>
        <v>0</v>
      </c>
      <c r="BL1811">
        <f>IF(OR(BL1131="",AND(BL1131=BL1130,BL1131=BL1132)),NA(), BL1131)</f>
        <v>0</v>
      </c>
      <c r="BM1811">
        <f>IF(ISNA(BN1811),NA(),BM1131)</f>
        <v>0</v>
      </c>
      <c r="BN1811">
        <f>IF(OR(BN1131="",AND(BN1131=BN1130,BN1131=BN1132)),NA(), BN1131)</f>
        <v>0</v>
      </c>
      <c r="BO1811">
        <f>IF(ISNA(BP1811),NA(),BO1131)</f>
        <v>0</v>
      </c>
      <c r="BP1811">
        <f>IF(OR(BP1131="",AND(BP1131=BP1130,BP1131=BP1132)),NA(), BP1131)</f>
        <v>0</v>
      </c>
      <c r="BQ1811">
        <f>IF(ISNA(BR1811),NA(),BQ1131)</f>
        <v>0</v>
      </c>
      <c r="BR1811">
        <f>IF(OR(BR1131="",AND(BR1131=BR1130,BR1131=BR1132)),NA(), BR1131)</f>
        <v>0</v>
      </c>
    </row>
    <row r="1812" spans="5:70">
      <c r="E1812">
        <f>IF(ISNA(F1812),NA(),E1132)</f>
        <v>0</v>
      </c>
      <c r="F1812">
        <f>IF(OR(F1132="",AND(F1132=F1131,F1132=F1133)),NA(), F1132)</f>
        <v>0</v>
      </c>
      <c r="G1812">
        <f>IF(ISNA(H1812),NA(),G1132)</f>
        <v>0</v>
      </c>
      <c r="H1812">
        <f>IF(OR(H1132="",AND(H1132=H1131,H1132=H1133)),NA(), H1132)</f>
        <v>0</v>
      </c>
      <c r="I1812">
        <f>IF(ISNA(J1812),NA(),I1132)</f>
        <v>0</v>
      </c>
      <c r="J1812">
        <f>IF(OR(J1132="",AND(J1132=J1131,J1132=J1133)),NA(), J1132)</f>
        <v>0</v>
      </c>
      <c r="K1812">
        <f>IF(ISNA(L1812),NA(),K1132)</f>
        <v>0</v>
      </c>
      <c r="L1812">
        <f>IF(OR(L1132="",AND(L1132=L1131,L1132=L1133)),NA(), L1132)</f>
        <v>0</v>
      </c>
      <c r="M1812">
        <f>IF(ISNA(N1812),NA(),M1132)</f>
        <v>0</v>
      </c>
      <c r="N1812">
        <f>IF(OR(N1132="",AND(N1132=N1131,N1132=N1133)),NA(), N1132)</f>
        <v>0</v>
      </c>
      <c r="O1812">
        <f>IF(ISNA(P1812),NA(),O1132)</f>
        <v>0</v>
      </c>
      <c r="P1812">
        <f>IF(OR(P1132="",AND(P1132=P1131,P1132=P1133)),NA(), P1132)</f>
        <v>0</v>
      </c>
      <c r="Q1812">
        <f>IF(ISNA(R1812),NA(),Q1132)</f>
        <v>0</v>
      </c>
      <c r="R1812">
        <f>IF(OR(R1132="",AND(R1132=R1131,R1132=R1133)),NA(), R1132)</f>
        <v>0</v>
      </c>
      <c r="S1812">
        <f>IF(ISNA(T1812),NA(),S1132)</f>
        <v>0</v>
      </c>
      <c r="T1812">
        <f>IF(OR(T1132="",AND(T1132=T1131,T1132=T1133)),NA(), T1132)</f>
        <v>0</v>
      </c>
      <c r="U1812">
        <f>IF(ISNA(V1812),NA(),U1132)</f>
        <v>0</v>
      </c>
      <c r="V1812">
        <f>IF(OR(V1132="",AND(V1132=V1131,V1132=V1133)),NA(), V1132)</f>
        <v>0</v>
      </c>
      <c r="W1812">
        <f>IF(ISNA(X1812),NA(),W1132)</f>
        <v>0</v>
      </c>
      <c r="X1812">
        <f>IF(OR(X1132="",AND(X1132=X1131,X1132=X1133)),NA(), X1132)</f>
        <v>0</v>
      </c>
      <c r="Y1812">
        <f>IF(ISNA(Z1812),NA(),Y1132)</f>
        <v>0</v>
      </c>
      <c r="Z1812">
        <f>IF(OR(Z1132="",AND(Z1132=Z1131,Z1132=Z1133)),NA(), Z1132)</f>
        <v>0</v>
      </c>
      <c r="AA1812">
        <f>IF(ISNA(AB1812),NA(),AA1132)</f>
        <v>0</v>
      </c>
      <c r="AB1812">
        <f>IF(OR(AB1132="",AND(AB1132=AB1131,AB1132=AB1133)),NA(), AB1132)</f>
        <v>0</v>
      </c>
      <c r="AC1812">
        <f>IF(ISNA(AD1812),NA(),AC1132)</f>
        <v>0</v>
      </c>
      <c r="AD1812">
        <f>IF(OR(AD1132="",AND(AD1132=AD1131,AD1132=AD1133)),NA(), AD1132)</f>
        <v>0</v>
      </c>
      <c r="AE1812">
        <f>IF(ISNA(AF1812),NA(),AE1132)</f>
        <v>0</v>
      </c>
      <c r="AF1812">
        <f>IF(OR(AF1132="",AND(AF1132=AF1131,AF1132=AF1133)),NA(), AF1132)</f>
        <v>0</v>
      </c>
      <c r="AG1812">
        <f>IF(ISNA(AH1812),NA(),AG1132)</f>
        <v>0</v>
      </c>
      <c r="AH1812">
        <f>IF(OR(AH1132="",AND(AH1132=AH1131,AH1132=AH1133)),NA(), AH1132)</f>
        <v>0</v>
      </c>
      <c r="AI1812">
        <f>IF(ISNA(AJ1812),NA(),AI1132)</f>
        <v>0</v>
      </c>
      <c r="AJ1812">
        <f>IF(OR(AJ1132="",AND(AJ1132=AJ1131,AJ1132=AJ1133)),NA(), AJ1132)</f>
        <v>0</v>
      </c>
      <c r="AM1812">
        <f>IF(ISNA(AN1812),NA(),AM1132)</f>
        <v>0</v>
      </c>
      <c r="AN1812">
        <f>IF(OR(AN1132="",AND(AN1132=AN1131,AN1132=AN1133)),NA(), AN1132)</f>
        <v>0</v>
      </c>
      <c r="AO1812">
        <f>IF(ISNA(AP1812),NA(),AO1132)</f>
        <v>0</v>
      </c>
      <c r="AP1812">
        <f>IF(OR(AP1132="",AND(AP1132=AP1131,AP1132=AP1133)),NA(), AP1132)</f>
        <v>0</v>
      </c>
      <c r="AQ1812">
        <f>IF(ISNA(AR1812),NA(),AQ1132)</f>
        <v>0</v>
      </c>
      <c r="AR1812">
        <f>IF(OR(AR1132="",AND(AR1132=AR1131,AR1132=AR1133)),NA(), AR1132)</f>
        <v>0</v>
      </c>
      <c r="AS1812">
        <f>IF(ISNA(AT1812),NA(),AS1132)</f>
        <v>0</v>
      </c>
      <c r="AT1812">
        <f>IF(OR(AT1132="",AND(AT1132=AT1131,AT1132=AT1133)),NA(), AT1132)</f>
        <v>0</v>
      </c>
      <c r="AU1812">
        <f>IF(ISNA(AV1812),NA(),AU1132)</f>
        <v>0</v>
      </c>
      <c r="AV1812">
        <f>IF(OR(AV1132="",AND(AV1132=AV1131,AV1132=AV1133)),NA(), AV1132)</f>
        <v>0</v>
      </c>
      <c r="AW1812">
        <f>IF(ISNA(AX1812),NA(),AW1132)</f>
        <v>0</v>
      </c>
      <c r="AX1812">
        <f>IF(OR(AX1132="",AND(AX1132=AX1131,AX1132=AX1133)),NA(), AX1132)</f>
        <v>0</v>
      </c>
      <c r="AY1812">
        <f>IF(ISNA(AZ1812),NA(),AY1132)</f>
        <v>0</v>
      </c>
      <c r="AZ1812">
        <f>IF(OR(AZ1132="",AND(AZ1132=AZ1131,AZ1132=AZ1133)),NA(), AZ1132)</f>
        <v>0</v>
      </c>
      <c r="BA1812">
        <f>IF(ISNA(BB1812),NA(),BA1132)</f>
        <v>0</v>
      </c>
      <c r="BB1812">
        <f>IF(OR(BB1132="",AND(BB1132=BB1131,BB1132=BB1133)),NA(), BB1132)</f>
        <v>0</v>
      </c>
      <c r="BC1812">
        <f>IF(ISNA(BD1812),NA(),BC1132)</f>
        <v>0</v>
      </c>
      <c r="BD1812">
        <f>IF(OR(BD1132="",AND(BD1132=BD1131,BD1132=BD1133)),NA(), BD1132)</f>
        <v>0</v>
      </c>
      <c r="BE1812">
        <f>IF(ISNA(BF1812),NA(),BE1132)</f>
        <v>0</v>
      </c>
      <c r="BF1812">
        <f>IF(OR(BF1132="",AND(BF1132=BF1131,BF1132=BF1133)),NA(), BF1132)</f>
        <v>0</v>
      </c>
      <c r="BG1812">
        <f>IF(ISNA(BH1812),NA(),BG1132)</f>
        <v>0</v>
      </c>
      <c r="BH1812">
        <f>IF(OR(BH1132="",AND(BH1132=BH1131,BH1132=BH1133)),NA(), BH1132)</f>
        <v>0</v>
      </c>
      <c r="BI1812">
        <f>IF(ISNA(BJ1812),NA(),BI1132)</f>
        <v>0</v>
      </c>
      <c r="BJ1812">
        <f>IF(OR(BJ1132="",AND(BJ1132=BJ1131,BJ1132=BJ1133)),NA(), BJ1132)</f>
        <v>0</v>
      </c>
      <c r="BK1812">
        <f>IF(ISNA(BL1812),NA(),BK1132)</f>
        <v>0</v>
      </c>
      <c r="BL1812">
        <f>IF(OR(BL1132="",AND(BL1132=BL1131,BL1132=BL1133)),NA(), BL1132)</f>
        <v>0</v>
      </c>
      <c r="BM1812">
        <f>IF(ISNA(BN1812),NA(),BM1132)</f>
        <v>0</v>
      </c>
      <c r="BN1812">
        <f>IF(OR(BN1132="",AND(BN1132=BN1131,BN1132=BN1133)),NA(), BN1132)</f>
        <v>0</v>
      </c>
      <c r="BO1812">
        <f>IF(ISNA(BP1812),NA(),BO1132)</f>
        <v>0</v>
      </c>
      <c r="BP1812">
        <f>IF(OR(BP1132="",AND(BP1132=BP1131,BP1132=BP1133)),NA(), BP1132)</f>
        <v>0</v>
      </c>
      <c r="BQ1812">
        <f>IF(ISNA(BR1812),NA(),BQ1132)</f>
        <v>0</v>
      </c>
      <c r="BR1812">
        <f>IF(OR(BR1132="",AND(BR1132=BR1131,BR1132=BR1133)),NA(), BR1132)</f>
        <v>0</v>
      </c>
    </row>
    <row r="1813" spans="5:70">
      <c r="E1813">
        <f>IF(ISNA(F1813),NA(),E1133)</f>
        <v>0</v>
      </c>
      <c r="F1813">
        <f>IF(OR(F1133="",AND(F1133=F1132,F1133=F1134)),NA(), F1133)</f>
        <v>0</v>
      </c>
      <c r="G1813">
        <f>IF(ISNA(H1813),NA(),G1133)</f>
        <v>0</v>
      </c>
      <c r="H1813">
        <f>IF(OR(H1133="",AND(H1133=H1132,H1133=H1134)),NA(), H1133)</f>
        <v>0</v>
      </c>
      <c r="I1813">
        <f>IF(ISNA(J1813),NA(),I1133)</f>
        <v>0</v>
      </c>
      <c r="J1813">
        <f>IF(OR(J1133="",AND(J1133=J1132,J1133=J1134)),NA(), J1133)</f>
        <v>0</v>
      </c>
      <c r="K1813">
        <f>IF(ISNA(L1813),NA(),K1133)</f>
        <v>0</v>
      </c>
      <c r="L1813">
        <f>IF(OR(L1133="",AND(L1133=L1132,L1133=L1134)),NA(), L1133)</f>
        <v>0</v>
      </c>
      <c r="M1813">
        <f>IF(ISNA(N1813),NA(),M1133)</f>
        <v>0</v>
      </c>
      <c r="N1813">
        <f>IF(OR(N1133="",AND(N1133=N1132,N1133=N1134)),NA(), N1133)</f>
        <v>0</v>
      </c>
      <c r="O1813">
        <f>IF(ISNA(P1813),NA(),O1133)</f>
        <v>0</v>
      </c>
      <c r="P1813">
        <f>IF(OR(P1133="",AND(P1133=P1132,P1133=P1134)),NA(), P1133)</f>
        <v>0</v>
      </c>
      <c r="Q1813">
        <f>IF(ISNA(R1813),NA(),Q1133)</f>
        <v>0</v>
      </c>
      <c r="R1813">
        <f>IF(OR(R1133="",AND(R1133=R1132,R1133=R1134)),NA(), R1133)</f>
        <v>0</v>
      </c>
      <c r="S1813">
        <f>IF(ISNA(T1813),NA(),S1133)</f>
        <v>0</v>
      </c>
      <c r="T1813">
        <f>IF(OR(T1133="",AND(T1133=T1132,T1133=T1134)),NA(), T1133)</f>
        <v>0</v>
      </c>
      <c r="U1813">
        <f>IF(ISNA(V1813),NA(),U1133)</f>
        <v>0</v>
      </c>
      <c r="V1813">
        <f>IF(OR(V1133="",AND(V1133=V1132,V1133=V1134)),NA(), V1133)</f>
        <v>0</v>
      </c>
      <c r="W1813">
        <f>IF(ISNA(X1813),NA(),W1133)</f>
        <v>0</v>
      </c>
      <c r="X1813">
        <f>IF(OR(X1133="",AND(X1133=X1132,X1133=X1134)),NA(), X1133)</f>
        <v>0</v>
      </c>
      <c r="Y1813">
        <f>IF(ISNA(Z1813),NA(),Y1133)</f>
        <v>0</v>
      </c>
      <c r="Z1813">
        <f>IF(OR(Z1133="",AND(Z1133=Z1132,Z1133=Z1134)),NA(), Z1133)</f>
        <v>0</v>
      </c>
      <c r="AA1813">
        <f>IF(ISNA(AB1813),NA(),AA1133)</f>
        <v>0</v>
      </c>
      <c r="AB1813">
        <f>IF(OR(AB1133="",AND(AB1133=AB1132,AB1133=AB1134)),NA(), AB1133)</f>
        <v>0</v>
      </c>
      <c r="AC1813">
        <f>IF(ISNA(AD1813),NA(),AC1133)</f>
        <v>0</v>
      </c>
      <c r="AD1813">
        <f>IF(OR(AD1133="",AND(AD1133=AD1132,AD1133=AD1134)),NA(), AD1133)</f>
        <v>0</v>
      </c>
      <c r="AE1813">
        <f>IF(ISNA(AF1813),NA(),AE1133)</f>
        <v>0</v>
      </c>
      <c r="AF1813">
        <f>IF(OR(AF1133="",AND(AF1133=AF1132,AF1133=AF1134)),NA(), AF1133)</f>
        <v>0</v>
      </c>
      <c r="AG1813">
        <f>IF(ISNA(AH1813),NA(),AG1133)</f>
        <v>0</v>
      </c>
      <c r="AH1813">
        <f>IF(OR(AH1133="",AND(AH1133=AH1132,AH1133=AH1134)),NA(), AH1133)</f>
        <v>0</v>
      </c>
      <c r="AI1813">
        <f>IF(ISNA(AJ1813),NA(),AI1133)</f>
        <v>0</v>
      </c>
      <c r="AJ1813">
        <f>IF(OR(AJ1133="",AND(AJ1133=AJ1132,AJ1133=AJ1134)),NA(), AJ1133)</f>
        <v>0</v>
      </c>
      <c r="AM1813">
        <f>IF(ISNA(AN1813),NA(),AM1133)</f>
        <v>0</v>
      </c>
      <c r="AN1813">
        <f>IF(OR(AN1133="",AND(AN1133=AN1132,AN1133=AN1134)),NA(), AN1133)</f>
        <v>0</v>
      </c>
      <c r="AO1813">
        <f>IF(ISNA(AP1813),NA(),AO1133)</f>
        <v>0</v>
      </c>
      <c r="AP1813">
        <f>IF(OR(AP1133="",AND(AP1133=AP1132,AP1133=AP1134)),NA(), AP1133)</f>
        <v>0</v>
      </c>
      <c r="AQ1813">
        <f>IF(ISNA(AR1813),NA(),AQ1133)</f>
        <v>0</v>
      </c>
      <c r="AR1813">
        <f>IF(OR(AR1133="",AND(AR1133=AR1132,AR1133=AR1134)),NA(), AR1133)</f>
        <v>0</v>
      </c>
      <c r="AS1813">
        <f>IF(ISNA(AT1813),NA(),AS1133)</f>
        <v>0</v>
      </c>
      <c r="AT1813">
        <f>IF(OR(AT1133="",AND(AT1133=AT1132,AT1133=AT1134)),NA(), AT1133)</f>
        <v>0</v>
      </c>
      <c r="AU1813">
        <f>IF(ISNA(AV1813),NA(),AU1133)</f>
        <v>0</v>
      </c>
      <c r="AV1813">
        <f>IF(OR(AV1133="",AND(AV1133=AV1132,AV1133=AV1134)),NA(), AV1133)</f>
        <v>0</v>
      </c>
      <c r="AW1813">
        <f>IF(ISNA(AX1813),NA(),AW1133)</f>
        <v>0</v>
      </c>
      <c r="AX1813">
        <f>IF(OR(AX1133="",AND(AX1133=AX1132,AX1133=AX1134)),NA(), AX1133)</f>
        <v>0</v>
      </c>
      <c r="AY1813">
        <f>IF(ISNA(AZ1813),NA(),AY1133)</f>
        <v>0</v>
      </c>
      <c r="AZ1813">
        <f>IF(OR(AZ1133="",AND(AZ1133=AZ1132,AZ1133=AZ1134)),NA(), AZ1133)</f>
        <v>0</v>
      </c>
      <c r="BA1813">
        <f>IF(ISNA(BB1813),NA(),BA1133)</f>
        <v>0</v>
      </c>
      <c r="BB1813">
        <f>IF(OR(BB1133="",AND(BB1133=BB1132,BB1133=BB1134)),NA(), BB1133)</f>
        <v>0</v>
      </c>
      <c r="BC1813">
        <f>IF(ISNA(BD1813),NA(),BC1133)</f>
        <v>0</v>
      </c>
      <c r="BD1813">
        <f>IF(OR(BD1133="",AND(BD1133=BD1132,BD1133=BD1134)),NA(), BD1133)</f>
        <v>0</v>
      </c>
      <c r="BE1813">
        <f>IF(ISNA(BF1813),NA(),BE1133)</f>
        <v>0</v>
      </c>
      <c r="BF1813">
        <f>IF(OR(BF1133="",AND(BF1133=BF1132,BF1133=BF1134)),NA(), BF1133)</f>
        <v>0</v>
      </c>
      <c r="BG1813">
        <f>IF(ISNA(BH1813),NA(),BG1133)</f>
        <v>0</v>
      </c>
      <c r="BH1813">
        <f>IF(OR(BH1133="",AND(BH1133=BH1132,BH1133=BH1134)),NA(), BH1133)</f>
        <v>0</v>
      </c>
      <c r="BI1813">
        <f>IF(ISNA(BJ1813),NA(),BI1133)</f>
        <v>0</v>
      </c>
      <c r="BJ1813">
        <f>IF(OR(BJ1133="",AND(BJ1133=BJ1132,BJ1133=BJ1134)),NA(), BJ1133)</f>
        <v>0</v>
      </c>
      <c r="BK1813">
        <f>IF(ISNA(BL1813),NA(),BK1133)</f>
        <v>0</v>
      </c>
      <c r="BL1813">
        <f>IF(OR(BL1133="",AND(BL1133=BL1132,BL1133=BL1134)),NA(), BL1133)</f>
        <v>0</v>
      </c>
      <c r="BM1813">
        <f>IF(ISNA(BN1813),NA(),BM1133)</f>
        <v>0</v>
      </c>
      <c r="BN1813">
        <f>IF(OR(BN1133="",AND(BN1133=BN1132,BN1133=BN1134)),NA(), BN1133)</f>
        <v>0</v>
      </c>
      <c r="BO1813">
        <f>IF(ISNA(BP1813),NA(),BO1133)</f>
        <v>0</v>
      </c>
      <c r="BP1813">
        <f>IF(OR(BP1133="",AND(BP1133=BP1132,BP1133=BP1134)),NA(), BP1133)</f>
        <v>0</v>
      </c>
      <c r="BQ1813">
        <f>IF(ISNA(BR1813),NA(),BQ1133)</f>
        <v>0</v>
      </c>
      <c r="BR1813">
        <f>IF(OR(BR1133="",AND(BR1133=BR1132,BR1133=BR1134)),NA(), BR1133)</f>
        <v>0</v>
      </c>
    </row>
    <row r="1814" spans="5:70">
      <c r="E1814">
        <f>IF(ISNA(F1814),NA(),E1134)</f>
        <v>0</v>
      </c>
      <c r="F1814">
        <f>IF(OR(F1134="",AND(F1134=F1133,F1134=F1135)),NA(), F1134)</f>
        <v>0</v>
      </c>
      <c r="G1814">
        <f>IF(ISNA(H1814),NA(),G1134)</f>
        <v>0</v>
      </c>
      <c r="H1814">
        <f>IF(OR(H1134="",AND(H1134=H1133,H1134=H1135)),NA(), H1134)</f>
        <v>0</v>
      </c>
      <c r="I1814">
        <f>IF(ISNA(J1814),NA(),I1134)</f>
        <v>0</v>
      </c>
      <c r="J1814">
        <f>IF(OR(J1134="",AND(J1134=J1133,J1134=J1135)),NA(), J1134)</f>
        <v>0</v>
      </c>
      <c r="K1814">
        <f>IF(ISNA(L1814),NA(),K1134)</f>
        <v>0</v>
      </c>
      <c r="L1814">
        <f>IF(OR(L1134="",AND(L1134=L1133,L1134=L1135)),NA(), L1134)</f>
        <v>0</v>
      </c>
      <c r="M1814">
        <f>IF(ISNA(N1814),NA(),M1134)</f>
        <v>0</v>
      </c>
      <c r="N1814">
        <f>IF(OR(N1134="",AND(N1134=N1133,N1134=N1135)),NA(), N1134)</f>
        <v>0</v>
      </c>
      <c r="O1814">
        <f>IF(ISNA(P1814),NA(),O1134)</f>
        <v>0</v>
      </c>
      <c r="P1814">
        <f>IF(OR(P1134="",AND(P1134=P1133,P1134=P1135)),NA(), P1134)</f>
        <v>0</v>
      </c>
      <c r="Q1814">
        <f>IF(ISNA(R1814),NA(),Q1134)</f>
        <v>0</v>
      </c>
      <c r="R1814">
        <f>IF(OR(R1134="",AND(R1134=R1133,R1134=R1135)),NA(), R1134)</f>
        <v>0</v>
      </c>
      <c r="S1814">
        <f>IF(ISNA(T1814),NA(),S1134)</f>
        <v>0</v>
      </c>
      <c r="T1814">
        <f>IF(OR(T1134="",AND(T1134=T1133,T1134=T1135)),NA(), T1134)</f>
        <v>0</v>
      </c>
      <c r="U1814">
        <f>IF(ISNA(V1814),NA(),U1134)</f>
        <v>0</v>
      </c>
      <c r="V1814">
        <f>IF(OR(V1134="",AND(V1134=V1133,V1134=V1135)),NA(), V1134)</f>
        <v>0</v>
      </c>
      <c r="W1814">
        <f>IF(ISNA(X1814),NA(),W1134)</f>
        <v>0</v>
      </c>
      <c r="X1814">
        <f>IF(OR(X1134="",AND(X1134=X1133,X1134=X1135)),NA(), X1134)</f>
        <v>0</v>
      </c>
      <c r="Y1814">
        <f>IF(ISNA(Z1814),NA(),Y1134)</f>
        <v>0</v>
      </c>
      <c r="Z1814">
        <f>IF(OR(Z1134="",AND(Z1134=Z1133,Z1134=Z1135)),NA(), Z1134)</f>
        <v>0</v>
      </c>
      <c r="AA1814">
        <f>IF(ISNA(AB1814),NA(),AA1134)</f>
        <v>0</v>
      </c>
      <c r="AB1814">
        <f>IF(OR(AB1134="",AND(AB1134=AB1133,AB1134=AB1135)),NA(), AB1134)</f>
        <v>0</v>
      </c>
      <c r="AC1814">
        <f>IF(ISNA(AD1814),NA(),AC1134)</f>
        <v>0</v>
      </c>
      <c r="AD1814">
        <f>IF(OR(AD1134="",AND(AD1134=AD1133,AD1134=AD1135)),NA(), AD1134)</f>
        <v>0</v>
      </c>
      <c r="AE1814">
        <f>IF(ISNA(AF1814),NA(),AE1134)</f>
        <v>0</v>
      </c>
      <c r="AF1814">
        <f>IF(OR(AF1134="",AND(AF1134=AF1133,AF1134=AF1135)),NA(), AF1134)</f>
        <v>0</v>
      </c>
      <c r="AG1814">
        <f>IF(ISNA(AH1814),NA(),AG1134)</f>
        <v>0</v>
      </c>
      <c r="AH1814">
        <f>IF(OR(AH1134="",AND(AH1134=AH1133,AH1134=AH1135)),NA(), AH1134)</f>
        <v>0</v>
      </c>
      <c r="AI1814">
        <f>IF(ISNA(AJ1814),NA(),AI1134)</f>
        <v>0</v>
      </c>
      <c r="AJ1814">
        <f>IF(OR(AJ1134="",AND(AJ1134=AJ1133,AJ1134=AJ1135)),NA(), AJ1134)</f>
        <v>0</v>
      </c>
      <c r="AM1814">
        <f>IF(ISNA(AN1814),NA(),AM1134)</f>
        <v>0</v>
      </c>
      <c r="AN1814">
        <f>IF(OR(AN1134="",AND(AN1134=AN1133,AN1134=AN1135)),NA(), AN1134)</f>
        <v>0</v>
      </c>
      <c r="AO1814">
        <f>IF(ISNA(AP1814),NA(),AO1134)</f>
        <v>0</v>
      </c>
      <c r="AP1814">
        <f>IF(OR(AP1134="",AND(AP1134=AP1133,AP1134=AP1135)),NA(), AP1134)</f>
        <v>0</v>
      </c>
      <c r="AQ1814">
        <f>IF(ISNA(AR1814),NA(),AQ1134)</f>
        <v>0</v>
      </c>
      <c r="AR1814">
        <f>IF(OR(AR1134="",AND(AR1134=AR1133,AR1134=AR1135)),NA(), AR1134)</f>
        <v>0</v>
      </c>
      <c r="AS1814">
        <f>IF(ISNA(AT1814),NA(),AS1134)</f>
        <v>0</v>
      </c>
      <c r="AT1814">
        <f>IF(OR(AT1134="",AND(AT1134=AT1133,AT1134=AT1135)),NA(), AT1134)</f>
        <v>0</v>
      </c>
      <c r="AU1814">
        <f>IF(ISNA(AV1814),NA(),AU1134)</f>
        <v>0</v>
      </c>
      <c r="AV1814">
        <f>IF(OR(AV1134="",AND(AV1134=AV1133,AV1134=AV1135)),NA(), AV1134)</f>
        <v>0</v>
      </c>
      <c r="AW1814">
        <f>IF(ISNA(AX1814),NA(),AW1134)</f>
        <v>0</v>
      </c>
      <c r="AX1814">
        <f>IF(OR(AX1134="",AND(AX1134=AX1133,AX1134=AX1135)),NA(), AX1134)</f>
        <v>0</v>
      </c>
      <c r="AY1814">
        <f>IF(ISNA(AZ1814),NA(),AY1134)</f>
        <v>0</v>
      </c>
      <c r="AZ1814">
        <f>IF(OR(AZ1134="",AND(AZ1134=AZ1133,AZ1134=AZ1135)),NA(), AZ1134)</f>
        <v>0</v>
      </c>
      <c r="BA1814">
        <f>IF(ISNA(BB1814),NA(),BA1134)</f>
        <v>0</v>
      </c>
      <c r="BB1814">
        <f>IF(OR(BB1134="",AND(BB1134=BB1133,BB1134=BB1135)),NA(), BB1134)</f>
        <v>0</v>
      </c>
      <c r="BC1814">
        <f>IF(ISNA(BD1814),NA(),BC1134)</f>
        <v>0</v>
      </c>
      <c r="BD1814">
        <f>IF(OR(BD1134="",AND(BD1134=BD1133,BD1134=BD1135)),NA(), BD1134)</f>
        <v>0</v>
      </c>
      <c r="BE1814">
        <f>IF(ISNA(BF1814),NA(),BE1134)</f>
        <v>0</v>
      </c>
      <c r="BF1814">
        <f>IF(OR(BF1134="",AND(BF1134=BF1133,BF1134=BF1135)),NA(), BF1134)</f>
        <v>0</v>
      </c>
      <c r="BG1814">
        <f>IF(ISNA(BH1814),NA(),BG1134)</f>
        <v>0</v>
      </c>
      <c r="BH1814">
        <f>IF(OR(BH1134="",AND(BH1134=BH1133,BH1134=BH1135)),NA(), BH1134)</f>
        <v>0</v>
      </c>
      <c r="BI1814">
        <f>IF(ISNA(BJ1814),NA(),BI1134)</f>
        <v>0</v>
      </c>
      <c r="BJ1814">
        <f>IF(OR(BJ1134="",AND(BJ1134=BJ1133,BJ1134=BJ1135)),NA(), BJ1134)</f>
        <v>0</v>
      </c>
      <c r="BK1814">
        <f>IF(ISNA(BL1814),NA(),BK1134)</f>
        <v>0</v>
      </c>
      <c r="BL1814">
        <f>IF(OR(BL1134="",AND(BL1134=BL1133,BL1134=BL1135)),NA(), BL1134)</f>
        <v>0</v>
      </c>
      <c r="BM1814">
        <f>IF(ISNA(BN1814),NA(),BM1134)</f>
        <v>0</v>
      </c>
      <c r="BN1814">
        <f>IF(OR(BN1134="",AND(BN1134=BN1133,BN1134=BN1135)),NA(), BN1134)</f>
        <v>0</v>
      </c>
      <c r="BO1814">
        <f>IF(ISNA(BP1814),NA(),BO1134)</f>
        <v>0</v>
      </c>
      <c r="BP1814">
        <f>IF(OR(BP1134="",AND(BP1134=BP1133,BP1134=BP1135)),NA(), BP1134)</f>
        <v>0</v>
      </c>
      <c r="BQ1814">
        <f>IF(ISNA(BR1814),NA(),BQ1134)</f>
        <v>0</v>
      </c>
      <c r="BR1814">
        <f>IF(OR(BR1134="",AND(BR1134=BR1133,BR1134=BR1135)),NA(), BR1134)</f>
        <v>0</v>
      </c>
    </row>
    <row r="1815" spans="5:70">
      <c r="E1815">
        <f>IF(ISNA(F1815),NA(),E1135)</f>
        <v>0</v>
      </c>
      <c r="F1815">
        <f>IF(OR(F1135="",AND(F1135=F1134,F1135=F1136)),NA(), F1135)</f>
        <v>0</v>
      </c>
      <c r="G1815">
        <f>IF(ISNA(H1815),NA(),G1135)</f>
        <v>0</v>
      </c>
      <c r="H1815">
        <f>IF(OR(H1135="",AND(H1135=H1134,H1135=H1136)),NA(), H1135)</f>
        <v>0</v>
      </c>
      <c r="I1815">
        <f>IF(ISNA(J1815),NA(),I1135)</f>
        <v>0</v>
      </c>
      <c r="J1815">
        <f>IF(OR(J1135="",AND(J1135=J1134,J1135=J1136)),NA(), J1135)</f>
        <v>0</v>
      </c>
      <c r="K1815">
        <f>IF(ISNA(L1815),NA(),K1135)</f>
        <v>0</v>
      </c>
      <c r="L1815">
        <f>IF(OR(L1135="",AND(L1135=L1134,L1135=L1136)),NA(), L1135)</f>
        <v>0</v>
      </c>
      <c r="M1815">
        <f>IF(ISNA(N1815),NA(),M1135)</f>
        <v>0</v>
      </c>
      <c r="N1815">
        <f>IF(OR(N1135="",AND(N1135=N1134,N1135=N1136)),NA(), N1135)</f>
        <v>0</v>
      </c>
      <c r="O1815">
        <f>IF(ISNA(P1815),NA(),O1135)</f>
        <v>0</v>
      </c>
      <c r="P1815">
        <f>IF(OR(P1135="",AND(P1135=P1134,P1135=P1136)),NA(), P1135)</f>
        <v>0</v>
      </c>
      <c r="Q1815">
        <f>IF(ISNA(R1815),NA(),Q1135)</f>
        <v>0</v>
      </c>
      <c r="R1815">
        <f>IF(OR(R1135="",AND(R1135=R1134,R1135=R1136)),NA(), R1135)</f>
        <v>0</v>
      </c>
      <c r="S1815">
        <f>IF(ISNA(T1815),NA(),S1135)</f>
        <v>0</v>
      </c>
      <c r="T1815">
        <f>IF(OR(T1135="",AND(T1135=T1134,T1135=T1136)),NA(), T1135)</f>
        <v>0</v>
      </c>
      <c r="U1815">
        <f>IF(ISNA(V1815),NA(),U1135)</f>
        <v>0</v>
      </c>
      <c r="V1815">
        <f>IF(OR(V1135="",AND(V1135=V1134,V1135=V1136)),NA(), V1135)</f>
        <v>0</v>
      </c>
      <c r="W1815">
        <f>IF(ISNA(X1815),NA(),W1135)</f>
        <v>0</v>
      </c>
      <c r="X1815">
        <f>IF(OR(X1135="",AND(X1135=X1134,X1135=X1136)),NA(), X1135)</f>
        <v>0</v>
      </c>
      <c r="Y1815">
        <f>IF(ISNA(Z1815),NA(),Y1135)</f>
        <v>0</v>
      </c>
      <c r="Z1815">
        <f>IF(OR(Z1135="",AND(Z1135=Z1134,Z1135=Z1136)),NA(), Z1135)</f>
        <v>0</v>
      </c>
      <c r="AA1815">
        <f>IF(ISNA(AB1815),NA(),AA1135)</f>
        <v>0</v>
      </c>
      <c r="AB1815">
        <f>IF(OR(AB1135="",AND(AB1135=AB1134,AB1135=AB1136)),NA(), AB1135)</f>
        <v>0</v>
      </c>
      <c r="AC1815">
        <f>IF(ISNA(AD1815),NA(),AC1135)</f>
        <v>0</v>
      </c>
      <c r="AD1815">
        <f>IF(OR(AD1135="",AND(AD1135=AD1134,AD1135=AD1136)),NA(), AD1135)</f>
        <v>0</v>
      </c>
      <c r="AE1815">
        <f>IF(ISNA(AF1815),NA(),AE1135)</f>
        <v>0</v>
      </c>
      <c r="AF1815">
        <f>IF(OR(AF1135="",AND(AF1135=AF1134,AF1135=AF1136)),NA(), AF1135)</f>
        <v>0</v>
      </c>
      <c r="AG1815">
        <f>IF(ISNA(AH1815),NA(),AG1135)</f>
        <v>0</v>
      </c>
      <c r="AH1815">
        <f>IF(OR(AH1135="",AND(AH1135=AH1134,AH1135=AH1136)),NA(), AH1135)</f>
        <v>0</v>
      </c>
      <c r="AI1815">
        <f>IF(ISNA(AJ1815),NA(),AI1135)</f>
        <v>0</v>
      </c>
      <c r="AJ1815">
        <f>IF(OR(AJ1135="",AND(AJ1135=AJ1134,AJ1135=AJ1136)),NA(), AJ1135)</f>
        <v>0</v>
      </c>
      <c r="AM1815">
        <f>IF(ISNA(AN1815),NA(),AM1135)</f>
        <v>0</v>
      </c>
      <c r="AN1815">
        <f>IF(OR(AN1135="",AND(AN1135=AN1134,AN1135=AN1136)),NA(), AN1135)</f>
        <v>0</v>
      </c>
      <c r="AO1815">
        <f>IF(ISNA(AP1815),NA(),AO1135)</f>
        <v>0</v>
      </c>
      <c r="AP1815">
        <f>IF(OR(AP1135="",AND(AP1135=AP1134,AP1135=AP1136)),NA(), AP1135)</f>
        <v>0</v>
      </c>
      <c r="AQ1815">
        <f>IF(ISNA(AR1815),NA(),AQ1135)</f>
        <v>0</v>
      </c>
      <c r="AR1815">
        <f>IF(OR(AR1135="",AND(AR1135=AR1134,AR1135=AR1136)),NA(), AR1135)</f>
        <v>0</v>
      </c>
      <c r="AS1815">
        <f>IF(ISNA(AT1815),NA(),AS1135)</f>
        <v>0</v>
      </c>
      <c r="AT1815">
        <f>IF(OR(AT1135="",AND(AT1135=AT1134,AT1135=AT1136)),NA(), AT1135)</f>
        <v>0</v>
      </c>
      <c r="AU1815">
        <f>IF(ISNA(AV1815),NA(),AU1135)</f>
        <v>0</v>
      </c>
      <c r="AV1815">
        <f>IF(OR(AV1135="",AND(AV1135=AV1134,AV1135=AV1136)),NA(), AV1135)</f>
        <v>0</v>
      </c>
      <c r="AW1815">
        <f>IF(ISNA(AX1815),NA(),AW1135)</f>
        <v>0</v>
      </c>
      <c r="AX1815">
        <f>IF(OR(AX1135="",AND(AX1135=AX1134,AX1135=AX1136)),NA(), AX1135)</f>
        <v>0</v>
      </c>
      <c r="AY1815">
        <f>IF(ISNA(AZ1815),NA(),AY1135)</f>
        <v>0</v>
      </c>
      <c r="AZ1815">
        <f>IF(OR(AZ1135="",AND(AZ1135=AZ1134,AZ1135=AZ1136)),NA(), AZ1135)</f>
        <v>0</v>
      </c>
      <c r="BA1815">
        <f>IF(ISNA(BB1815),NA(),BA1135)</f>
        <v>0</v>
      </c>
      <c r="BB1815">
        <f>IF(OR(BB1135="",AND(BB1135=BB1134,BB1135=BB1136)),NA(), BB1135)</f>
        <v>0</v>
      </c>
      <c r="BC1815">
        <f>IF(ISNA(BD1815),NA(),BC1135)</f>
        <v>0</v>
      </c>
      <c r="BD1815">
        <f>IF(OR(BD1135="",AND(BD1135=BD1134,BD1135=BD1136)),NA(), BD1135)</f>
        <v>0</v>
      </c>
      <c r="BE1815">
        <f>IF(ISNA(BF1815),NA(),BE1135)</f>
        <v>0</v>
      </c>
      <c r="BF1815">
        <f>IF(OR(BF1135="",AND(BF1135=BF1134,BF1135=BF1136)),NA(), BF1135)</f>
        <v>0</v>
      </c>
      <c r="BG1815">
        <f>IF(ISNA(BH1815),NA(),BG1135)</f>
        <v>0</v>
      </c>
      <c r="BH1815">
        <f>IF(OR(BH1135="",AND(BH1135=BH1134,BH1135=BH1136)),NA(), BH1135)</f>
        <v>0</v>
      </c>
      <c r="BI1815">
        <f>IF(ISNA(BJ1815),NA(),BI1135)</f>
        <v>0</v>
      </c>
      <c r="BJ1815">
        <f>IF(OR(BJ1135="",AND(BJ1135=BJ1134,BJ1135=BJ1136)),NA(), BJ1135)</f>
        <v>0</v>
      </c>
      <c r="BK1815">
        <f>IF(ISNA(BL1815),NA(),BK1135)</f>
        <v>0</v>
      </c>
      <c r="BL1815">
        <f>IF(OR(BL1135="",AND(BL1135=BL1134,BL1135=BL1136)),NA(), BL1135)</f>
        <v>0</v>
      </c>
      <c r="BM1815">
        <f>IF(ISNA(BN1815),NA(),BM1135)</f>
        <v>0</v>
      </c>
      <c r="BN1815">
        <f>IF(OR(BN1135="",AND(BN1135=BN1134,BN1135=BN1136)),NA(), BN1135)</f>
        <v>0</v>
      </c>
      <c r="BO1815">
        <f>IF(ISNA(BP1815),NA(),BO1135)</f>
        <v>0</v>
      </c>
      <c r="BP1815">
        <f>IF(OR(BP1135="",AND(BP1135=BP1134,BP1135=BP1136)),NA(), BP1135)</f>
        <v>0</v>
      </c>
      <c r="BQ1815">
        <f>IF(ISNA(BR1815),NA(),BQ1135)</f>
        <v>0</v>
      </c>
      <c r="BR1815">
        <f>IF(OR(BR1135="",AND(BR1135=BR1134,BR1135=BR1136)),NA(), BR1135)</f>
        <v>0</v>
      </c>
    </row>
    <row r="1816" spans="5:70">
      <c r="E1816">
        <f>IF(ISNA(F1816),NA(),E1136)</f>
        <v>0</v>
      </c>
      <c r="F1816">
        <f>IF(OR(F1136="",AND(F1136=F1135,F1136=F1137)),NA(), F1136)</f>
        <v>0</v>
      </c>
      <c r="G1816">
        <f>IF(ISNA(H1816),NA(),G1136)</f>
        <v>0</v>
      </c>
      <c r="H1816">
        <f>IF(OR(H1136="",AND(H1136=H1135,H1136=H1137)),NA(), H1136)</f>
        <v>0</v>
      </c>
      <c r="I1816">
        <f>IF(ISNA(J1816),NA(),I1136)</f>
        <v>0</v>
      </c>
      <c r="J1816">
        <f>IF(OR(J1136="",AND(J1136=J1135,J1136=J1137)),NA(), J1136)</f>
        <v>0</v>
      </c>
      <c r="K1816">
        <f>IF(ISNA(L1816),NA(),K1136)</f>
        <v>0</v>
      </c>
      <c r="L1816">
        <f>IF(OR(L1136="",AND(L1136=L1135,L1136=L1137)),NA(), L1136)</f>
        <v>0</v>
      </c>
      <c r="M1816">
        <f>IF(ISNA(N1816),NA(),M1136)</f>
        <v>0</v>
      </c>
      <c r="N1816">
        <f>IF(OR(N1136="",AND(N1136=N1135,N1136=N1137)),NA(), N1136)</f>
        <v>0</v>
      </c>
      <c r="O1816">
        <f>IF(ISNA(P1816),NA(),O1136)</f>
        <v>0</v>
      </c>
      <c r="P1816">
        <f>IF(OR(P1136="",AND(P1136=P1135,P1136=P1137)),NA(), P1136)</f>
        <v>0</v>
      </c>
      <c r="Q1816">
        <f>IF(ISNA(R1816),NA(),Q1136)</f>
        <v>0</v>
      </c>
      <c r="R1816">
        <f>IF(OR(R1136="",AND(R1136=R1135,R1136=R1137)),NA(), R1136)</f>
        <v>0</v>
      </c>
      <c r="S1816">
        <f>IF(ISNA(T1816),NA(),S1136)</f>
        <v>0</v>
      </c>
      <c r="T1816">
        <f>IF(OR(T1136="",AND(T1136=T1135,T1136=T1137)),NA(), T1136)</f>
        <v>0</v>
      </c>
      <c r="U1816">
        <f>IF(ISNA(V1816),NA(),U1136)</f>
        <v>0</v>
      </c>
      <c r="V1816">
        <f>IF(OR(V1136="",AND(V1136=V1135,V1136=V1137)),NA(), V1136)</f>
        <v>0</v>
      </c>
      <c r="W1816">
        <f>IF(ISNA(X1816),NA(),W1136)</f>
        <v>0</v>
      </c>
      <c r="X1816">
        <f>IF(OR(X1136="",AND(X1136=X1135,X1136=X1137)),NA(), X1136)</f>
        <v>0</v>
      </c>
      <c r="Y1816">
        <f>IF(ISNA(Z1816),NA(),Y1136)</f>
        <v>0</v>
      </c>
      <c r="Z1816">
        <f>IF(OR(Z1136="",AND(Z1136=Z1135,Z1136=Z1137)),NA(), Z1136)</f>
        <v>0</v>
      </c>
      <c r="AA1816">
        <f>IF(ISNA(AB1816),NA(),AA1136)</f>
        <v>0</v>
      </c>
      <c r="AB1816">
        <f>IF(OR(AB1136="",AND(AB1136=AB1135,AB1136=AB1137)),NA(), AB1136)</f>
        <v>0</v>
      </c>
      <c r="AC1816">
        <f>IF(ISNA(AD1816),NA(),AC1136)</f>
        <v>0</v>
      </c>
      <c r="AD1816">
        <f>IF(OR(AD1136="",AND(AD1136=AD1135,AD1136=AD1137)),NA(), AD1136)</f>
        <v>0</v>
      </c>
      <c r="AE1816">
        <f>IF(ISNA(AF1816),NA(),AE1136)</f>
        <v>0</v>
      </c>
      <c r="AF1816">
        <f>IF(OR(AF1136="",AND(AF1136=AF1135,AF1136=AF1137)),NA(), AF1136)</f>
        <v>0</v>
      </c>
      <c r="AG1816">
        <f>IF(ISNA(AH1816),NA(),AG1136)</f>
        <v>0</v>
      </c>
      <c r="AH1816">
        <f>IF(OR(AH1136="",AND(AH1136=AH1135,AH1136=AH1137)),NA(), AH1136)</f>
        <v>0</v>
      </c>
      <c r="AI1816">
        <f>IF(ISNA(AJ1816),NA(),AI1136)</f>
        <v>0</v>
      </c>
      <c r="AJ1816">
        <f>IF(OR(AJ1136="",AND(AJ1136=AJ1135,AJ1136=AJ1137)),NA(), AJ1136)</f>
        <v>0</v>
      </c>
      <c r="AM1816">
        <f>IF(ISNA(AN1816),NA(),AM1136)</f>
        <v>0</v>
      </c>
      <c r="AN1816">
        <f>IF(OR(AN1136="",AND(AN1136=AN1135,AN1136=AN1137)),NA(), AN1136)</f>
        <v>0</v>
      </c>
      <c r="AO1816">
        <f>IF(ISNA(AP1816),NA(),AO1136)</f>
        <v>0</v>
      </c>
      <c r="AP1816">
        <f>IF(OR(AP1136="",AND(AP1136=AP1135,AP1136=AP1137)),NA(), AP1136)</f>
        <v>0</v>
      </c>
      <c r="AQ1816">
        <f>IF(ISNA(AR1816),NA(),AQ1136)</f>
        <v>0</v>
      </c>
      <c r="AR1816">
        <f>IF(OR(AR1136="",AND(AR1136=AR1135,AR1136=AR1137)),NA(), AR1136)</f>
        <v>0</v>
      </c>
      <c r="AS1816">
        <f>IF(ISNA(AT1816),NA(),AS1136)</f>
        <v>0</v>
      </c>
      <c r="AT1816">
        <f>IF(OR(AT1136="",AND(AT1136=AT1135,AT1136=AT1137)),NA(), AT1136)</f>
        <v>0</v>
      </c>
      <c r="AU1816">
        <f>IF(ISNA(AV1816),NA(),AU1136)</f>
        <v>0</v>
      </c>
      <c r="AV1816">
        <f>IF(OR(AV1136="",AND(AV1136=AV1135,AV1136=AV1137)),NA(), AV1136)</f>
        <v>0</v>
      </c>
      <c r="AW1816">
        <f>IF(ISNA(AX1816),NA(),AW1136)</f>
        <v>0</v>
      </c>
      <c r="AX1816">
        <f>IF(OR(AX1136="",AND(AX1136=AX1135,AX1136=AX1137)),NA(), AX1136)</f>
        <v>0</v>
      </c>
      <c r="AY1816">
        <f>IF(ISNA(AZ1816),NA(),AY1136)</f>
        <v>0</v>
      </c>
      <c r="AZ1816">
        <f>IF(OR(AZ1136="",AND(AZ1136=AZ1135,AZ1136=AZ1137)),NA(), AZ1136)</f>
        <v>0</v>
      </c>
      <c r="BA1816">
        <f>IF(ISNA(BB1816),NA(),BA1136)</f>
        <v>0</v>
      </c>
      <c r="BB1816">
        <f>IF(OR(BB1136="",AND(BB1136=BB1135,BB1136=BB1137)),NA(), BB1136)</f>
        <v>0</v>
      </c>
      <c r="BC1816">
        <f>IF(ISNA(BD1816),NA(),BC1136)</f>
        <v>0</v>
      </c>
      <c r="BD1816">
        <f>IF(OR(BD1136="",AND(BD1136=BD1135,BD1136=BD1137)),NA(), BD1136)</f>
        <v>0</v>
      </c>
      <c r="BE1816">
        <f>IF(ISNA(BF1816),NA(),BE1136)</f>
        <v>0</v>
      </c>
      <c r="BF1816">
        <f>IF(OR(BF1136="",AND(BF1136=BF1135,BF1136=BF1137)),NA(), BF1136)</f>
        <v>0</v>
      </c>
      <c r="BG1816">
        <f>IF(ISNA(BH1816),NA(),BG1136)</f>
        <v>0</v>
      </c>
      <c r="BH1816">
        <f>IF(OR(BH1136="",AND(BH1136=BH1135,BH1136=BH1137)),NA(), BH1136)</f>
        <v>0</v>
      </c>
      <c r="BI1816">
        <f>IF(ISNA(BJ1816),NA(),BI1136)</f>
        <v>0</v>
      </c>
      <c r="BJ1816">
        <f>IF(OR(BJ1136="",AND(BJ1136=BJ1135,BJ1136=BJ1137)),NA(), BJ1136)</f>
        <v>0</v>
      </c>
      <c r="BK1816">
        <f>IF(ISNA(BL1816),NA(),BK1136)</f>
        <v>0</v>
      </c>
      <c r="BL1816">
        <f>IF(OR(BL1136="",AND(BL1136=BL1135,BL1136=BL1137)),NA(), BL1136)</f>
        <v>0</v>
      </c>
      <c r="BM1816">
        <f>IF(ISNA(BN1816),NA(),BM1136)</f>
        <v>0</v>
      </c>
      <c r="BN1816">
        <f>IF(OR(BN1136="",AND(BN1136=BN1135,BN1136=BN1137)),NA(), BN1136)</f>
        <v>0</v>
      </c>
      <c r="BO1816">
        <f>IF(ISNA(BP1816),NA(),BO1136)</f>
        <v>0</v>
      </c>
      <c r="BP1816">
        <f>IF(OR(BP1136="",AND(BP1136=BP1135,BP1136=BP1137)),NA(), BP1136)</f>
        <v>0</v>
      </c>
      <c r="BQ1816">
        <f>IF(ISNA(BR1816),NA(),BQ1136)</f>
        <v>0</v>
      </c>
      <c r="BR1816">
        <f>IF(OR(BR1136="",AND(BR1136=BR1135,BR1136=BR1137)),NA(), BR1136)</f>
        <v>0</v>
      </c>
    </row>
    <row r="1817" spans="5:70">
      <c r="E1817">
        <f>IF(ISNA(F1817),NA(),E1137)</f>
        <v>0</v>
      </c>
      <c r="F1817">
        <f>IF(OR(F1137="",AND(F1137=F1136,F1137=F1138)),NA(), F1137)</f>
        <v>0</v>
      </c>
      <c r="G1817">
        <f>IF(ISNA(H1817),NA(),G1137)</f>
        <v>0</v>
      </c>
      <c r="H1817">
        <f>IF(OR(H1137="",AND(H1137=H1136,H1137=H1138)),NA(), H1137)</f>
        <v>0</v>
      </c>
      <c r="I1817">
        <f>IF(ISNA(J1817),NA(),I1137)</f>
        <v>0</v>
      </c>
      <c r="J1817">
        <f>IF(OR(J1137="",AND(J1137=J1136,J1137=J1138)),NA(), J1137)</f>
        <v>0</v>
      </c>
      <c r="K1817">
        <f>IF(ISNA(L1817),NA(),K1137)</f>
        <v>0</v>
      </c>
      <c r="L1817">
        <f>IF(OR(L1137="",AND(L1137=L1136,L1137=L1138)),NA(), L1137)</f>
        <v>0</v>
      </c>
      <c r="M1817">
        <f>IF(ISNA(N1817),NA(),M1137)</f>
        <v>0</v>
      </c>
      <c r="N1817">
        <f>IF(OR(N1137="",AND(N1137=N1136,N1137=N1138)),NA(), N1137)</f>
        <v>0</v>
      </c>
      <c r="O1817">
        <f>IF(ISNA(P1817),NA(),O1137)</f>
        <v>0</v>
      </c>
      <c r="P1817">
        <f>IF(OR(P1137="",AND(P1137=P1136,P1137=P1138)),NA(), P1137)</f>
        <v>0</v>
      </c>
      <c r="Q1817">
        <f>IF(ISNA(R1817),NA(),Q1137)</f>
        <v>0</v>
      </c>
      <c r="R1817">
        <f>IF(OR(R1137="",AND(R1137=R1136,R1137=R1138)),NA(), R1137)</f>
        <v>0</v>
      </c>
      <c r="S1817">
        <f>IF(ISNA(T1817),NA(),S1137)</f>
        <v>0</v>
      </c>
      <c r="T1817">
        <f>IF(OR(T1137="",AND(T1137=T1136,T1137=T1138)),NA(), T1137)</f>
        <v>0</v>
      </c>
      <c r="U1817">
        <f>IF(ISNA(V1817),NA(),U1137)</f>
        <v>0</v>
      </c>
      <c r="V1817">
        <f>IF(OR(V1137="",AND(V1137=V1136,V1137=V1138)),NA(), V1137)</f>
        <v>0</v>
      </c>
      <c r="W1817">
        <f>IF(ISNA(X1817),NA(),W1137)</f>
        <v>0</v>
      </c>
      <c r="X1817">
        <f>IF(OR(X1137="",AND(X1137=X1136,X1137=X1138)),NA(), X1137)</f>
        <v>0</v>
      </c>
      <c r="Y1817">
        <f>IF(ISNA(Z1817),NA(),Y1137)</f>
        <v>0</v>
      </c>
      <c r="Z1817">
        <f>IF(OR(Z1137="",AND(Z1137=Z1136,Z1137=Z1138)),NA(), Z1137)</f>
        <v>0</v>
      </c>
      <c r="AA1817">
        <f>IF(ISNA(AB1817),NA(),AA1137)</f>
        <v>0</v>
      </c>
      <c r="AB1817">
        <f>IF(OR(AB1137="",AND(AB1137=AB1136,AB1137=AB1138)),NA(), AB1137)</f>
        <v>0</v>
      </c>
      <c r="AC1817">
        <f>IF(ISNA(AD1817),NA(),AC1137)</f>
        <v>0</v>
      </c>
      <c r="AD1817">
        <f>IF(OR(AD1137="",AND(AD1137=AD1136,AD1137=AD1138)),NA(), AD1137)</f>
        <v>0</v>
      </c>
      <c r="AE1817">
        <f>IF(ISNA(AF1817),NA(),AE1137)</f>
        <v>0</v>
      </c>
      <c r="AF1817">
        <f>IF(OR(AF1137="",AND(AF1137=AF1136,AF1137=AF1138)),NA(), AF1137)</f>
        <v>0</v>
      </c>
      <c r="AG1817">
        <f>IF(ISNA(AH1817),NA(),AG1137)</f>
        <v>0</v>
      </c>
      <c r="AH1817">
        <f>IF(OR(AH1137="",AND(AH1137=AH1136,AH1137=AH1138)),NA(), AH1137)</f>
        <v>0</v>
      </c>
      <c r="AI1817">
        <f>IF(ISNA(AJ1817),NA(),AI1137)</f>
        <v>0</v>
      </c>
      <c r="AJ1817">
        <f>IF(OR(AJ1137="",AND(AJ1137=AJ1136,AJ1137=AJ1138)),NA(), AJ1137)</f>
        <v>0</v>
      </c>
      <c r="AM1817">
        <f>IF(ISNA(AN1817),NA(),AM1137)</f>
        <v>0</v>
      </c>
      <c r="AN1817">
        <f>IF(OR(AN1137="",AND(AN1137=AN1136,AN1137=AN1138)),NA(), AN1137)</f>
        <v>0</v>
      </c>
      <c r="AO1817">
        <f>IF(ISNA(AP1817),NA(),AO1137)</f>
        <v>0</v>
      </c>
      <c r="AP1817">
        <f>IF(OR(AP1137="",AND(AP1137=AP1136,AP1137=AP1138)),NA(), AP1137)</f>
        <v>0</v>
      </c>
      <c r="AQ1817">
        <f>IF(ISNA(AR1817),NA(),AQ1137)</f>
        <v>0</v>
      </c>
      <c r="AR1817">
        <f>IF(OR(AR1137="",AND(AR1137=AR1136,AR1137=AR1138)),NA(), AR1137)</f>
        <v>0</v>
      </c>
      <c r="AS1817">
        <f>IF(ISNA(AT1817),NA(),AS1137)</f>
        <v>0</v>
      </c>
      <c r="AT1817">
        <f>IF(OR(AT1137="",AND(AT1137=AT1136,AT1137=AT1138)),NA(), AT1137)</f>
        <v>0</v>
      </c>
      <c r="AU1817">
        <f>IF(ISNA(AV1817),NA(),AU1137)</f>
        <v>0</v>
      </c>
      <c r="AV1817">
        <f>IF(OR(AV1137="",AND(AV1137=AV1136,AV1137=AV1138)),NA(), AV1137)</f>
        <v>0</v>
      </c>
      <c r="AW1817">
        <f>IF(ISNA(AX1817),NA(),AW1137)</f>
        <v>0</v>
      </c>
      <c r="AX1817">
        <f>IF(OR(AX1137="",AND(AX1137=AX1136,AX1137=AX1138)),NA(), AX1137)</f>
        <v>0</v>
      </c>
      <c r="AY1817">
        <f>IF(ISNA(AZ1817),NA(),AY1137)</f>
        <v>0</v>
      </c>
      <c r="AZ1817">
        <f>IF(OR(AZ1137="",AND(AZ1137=AZ1136,AZ1137=AZ1138)),NA(), AZ1137)</f>
        <v>0</v>
      </c>
      <c r="BA1817">
        <f>IF(ISNA(BB1817),NA(),BA1137)</f>
        <v>0</v>
      </c>
      <c r="BB1817">
        <f>IF(OR(BB1137="",AND(BB1137=BB1136,BB1137=BB1138)),NA(), BB1137)</f>
        <v>0</v>
      </c>
      <c r="BC1817">
        <f>IF(ISNA(BD1817),NA(),BC1137)</f>
        <v>0</v>
      </c>
      <c r="BD1817">
        <f>IF(OR(BD1137="",AND(BD1137=BD1136,BD1137=BD1138)),NA(), BD1137)</f>
        <v>0</v>
      </c>
      <c r="BE1817">
        <f>IF(ISNA(BF1817),NA(),BE1137)</f>
        <v>0</v>
      </c>
      <c r="BF1817">
        <f>IF(OR(BF1137="",AND(BF1137=BF1136,BF1137=BF1138)),NA(), BF1137)</f>
        <v>0</v>
      </c>
      <c r="BG1817">
        <f>IF(ISNA(BH1817),NA(),BG1137)</f>
        <v>0</v>
      </c>
      <c r="BH1817">
        <f>IF(OR(BH1137="",AND(BH1137=BH1136,BH1137=BH1138)),NA(), BH1137)</f>
        <v>0</v>
      </c>
      <c r="BI1817">
        <f>IF(ISNA(BJ1817),NA(),BI1137)</f>
        <v>0</v>
      </c>
      <c r="BJ1817">
        <f>IF(OR(BJ1137="",AND(BJ1137=BJ1136,BJ1137=BJ1138)),NA(), BJ1137)</f>
        <v>0</v>
      </c>
      <c r="BK1817">
        <f>IF(ISNA(BL1817),NA(),BK1137)</f>
        <v>0</v>
      </c>
      <c r="BL1817">
        <f>IF(OR(BL1137="",AND(BL1137=BL1136,BL1137=BL1138)),NA(), BL1137)</f>
        <v>0</v>
      </c>
      <c r="BM1817">
        <f>IF(ISNA(BN1817),NA(),BM1137)</f>
        <v>0</v>
      </c>
      <c r="BN1817">
        <f>IF(OR(BN1137="",AND(BN1137=BN1136,BN1137=BN1138)),NA(), BN1137)</f>
        <v>0</v>
      </c>
      <c r="BO1817">
        <f>IF(ISNA(BP1817),NA(),BO1137)</f>
        <v>0</v>
      </c>
      <c r="BP1817">
        <f>IF(OR(BP1137="",AND(BP1137=BP1136,BP1137=BP1138)),NA(), BP1137)</f>
        <v>0</v>
      </c>
      <c r="BQ1817">
        <f>IF(ISNA(BR1817),NA(),BQ1137)</f>
        <v>0</v>
      </c>
      <c r="BR1817">
        <f>IF(OR(BR1137="",AND(BR1137=BR1136,BR1137=BR1138)),NA(), BR1137)</f>
        <v>0</v>
      </c>
    </row>
    <row r="1818" spans="5:70">
      <c r="E1818">
        <f>IF(ISNA(F1818),NA(),E1138)</f>
        <v>0</v>
      </c>
      <c r="F1818">
        <f>IF(OR(F1138="",AND(F1138=F1137,F1138=F1139)),NA(), F1138)</f>
        <v>0</v>
      </c>
      <c r="G1818">
        <f>IF(ISNA(H1818),NA(),G1138)</f>
        <v>0</v>
      </c>
      <c r="H1818">
        <f>IF(OR(H1138="",AND(H1138=H1137,H1138=H1139)),NA(), H1138)</f>
        <v>0</v>
      </c>
      <c r="I1818">
        <f>IF(ISNA(J1818),NA(),I1138)</f>
        <v>0</v>
      </c>
      <c r="J1818">
        <f>IF(OR(J1138="",AND(J1138=J1137,J1138=J1139)),NA(), J1138)</f>
        <v>0</v>
      </c>
      <c r="K1818">
        <f>IF(ISNA(L1818),NA(),K1138)</f>
        <v>0</v>
      </c>
      <c r="L1818">
        <f>IF(OR(L1138="",AND(L1138=L1137,L1138=L1139)),NA(), L1138)</f>
        <v>0</v>
      </c>
      <c r="M1818">
        <f>IF(ISNA(N1818),NA(),M1138)</f>
        <v>0</v>
      </c>
      <c r="N1818">
        <f>IF(OR(N1138="",AND(N1138=N1137,N1138=N1139)),NA(), N1138)</f>
        <v>0</v>
      </c>
      <c r="O1818">
        <f>IF(ISNA(P1818),NA(),O1138)</f>
        <v>0</v>
      </c>
      <c r="P1818">
        <f>IF(OR(P1138="",AND(P1138=P1137,P1138=P1139)),NA(), P1138)</f>
        <v>0</v>
      </c>
      <c r="Q1818">
        <f>IF(ISNA(R1818),NA(),Q1138)</f>
        <v>0</v>
      </c>
      <c r="R1818">
        <f>IF(OR(R1138="",AND(R1138=R1137,R1138=R1139)),NA(), R1138)</f>
        <v>0</v>
      </c>
      <c r="S1818">
        <f>IF(ISNA(T1818),NA(),S1138)</f>
        <v>0</v>
      </c>
      <c r="T1818">
        <f>IF(OR(T1138="",AND(T1138=T1137,T1138=T1139)),NA(), T1138)</f>
        <v>0</v>
      </c>
      <c r="U1818">
        <f>IF(ISNA(V1818),NA(),U1138)</f>
        <v>0</v>
      </c>
      <c r="V1818">
        <f>IF(OR(V1138="",AND(V1138=V1137,V1138=V1139)),NA(), V1138)</f>
        <v>0</v>
      </c>
      <c r="W1818">
        <f>IF(ISNA(X1818),NA(),W1138)</f>
        <v>0</v>
      </c>
      <c r="X1818">
        <f>IF(OR(X1138="",AND(X1138=X1137,X1138=X1139)),NA(), X1138)</f>
        <v>0</v>
      </c>
      <c r="Y1818">
        <f>IF(ISNA(Z1818),NA(),Y1138)</f>
        <v>0</v>
      </c>
      <c r="Z1818">
        <f>IF(OR(Z1138="",AND(Z1138=Z1137,Z1138=Z1139)),NA(), Z1138)</f>
        <v>0</v>
      </c>
      <c r="AA1818">
        <f>IF(ISNA(AB1818),NA(),AA1138)</f>
        <v>0</v>
      </c>
      <c r="AB1818">
        <f>IF(OR(AB1138="",AND(AB1138=AB1137,AB1138=AB1139)),NA(), AB1138)</f>
        <v>0</v>
      </c>
      <c r="AC1818">
        <f>IF(ISNA(AD1818),NA(),AC1138)</f>
        <v>0</v>
      </c>
      <c r="AD1818">
        <f>IF(OR(AD1138="",AND(AD1138=AD1137,AD1138=AD1139)),NA(), AD1138)</f>
        <v>0</v>
      </c>
      <c r="AE1818">
        <f>IF(ISNA(AF1818),NA(),AE1138)</f>
        <v>0</v>
      </c>
      <c r="AF1818">
        <f>IF(OR(AF1138="",AND(AF1138=AF1137,AF1138=AF1139)),NA(), AF1138)</f>
        <v>0</v>
      </c>
      <c r="AG1818">
        <f>IF(ISNA(AH1818),NA(),AG1138)</f>
        <v>0</v>
      </c>
      <c r="AH1818">
        <f>IF(OR(AH1138="",AND(AH1138=AH1137,AH1138=AH1139)),NA(), AH1138)</f>
        <v>0</v>
      </c>
      <c r="AI1818">
        <f>IF(ISNA(AJ1818),NA(),AI1138)</f>
        <v>0</v>
      </c>
      <c r="AJ1818">
        <f>IF(OR(AJ1138="",AND(AJ1138=AJ1137,AJ1138=AJ1139)),NA(), AJ1138)</f>
        <v>0</v>
      </c>
      <c r="AM1818">
        <f>IF(ISNA(AN1818),NA(),AM1138)</f>
        <v>0</v>
      </c>
      <c r="AN1818">
        <f>IF(OR(AN1138="",AND(AN1138=AN1137,AN1138=AN1139)),NA(), AN1138)</f>
        <v>0</v>
      </c>
      <c r="AO1818">
        <f>IF(ISNA(AP1818),NA(),AO1138)</f>
        <v>0</v>
      </c>
      <c r="AP1818">
        <f>IF(OR(AP1138="",AND(AP1138=AP1137,AP1138=AP1139)),NA(), AP1138)</f>
        <v>0</v>
      </c>
      <c r="AQ1818">
        <f>IF(ISNA(AR1818),NA(),AQ1138)</f>
        <v>0</v>
      </c>
      <c r="AR1818">
        <f>IF(OR(AR1138="",AND(AR1138=AR1137,AR1138=AR1139)),NA(), AR1138)</f>
        <v>0</v>
      </c>
      <c r="AS1818">
        <f>IF(ISNA(AT1818),NA(),AS1138)</f>
        <v>0</v>
      </c>
      <c r="AT1818">
        <f>IF(OR(AT1138="",AND(AT1138=AT1137,AT1138=AT1139)),NA(), AT1138)</f>
        <v>0</v>
      </c>
      <c r="AU1818">
        <f>IF(ISNA(AV1818),NA(),AU1138)</f>
        <v>0</v>
      </c>
      <c r="AV1818">
        <f>IF(OR(AV1138="",AND(AV1138=AV1137,AV1138=AV1139)),NA(), AV1138)</f>
        <v>0</v>
      </c>
      <c r="AW1818">
        <f>IF(ISNA(AX1818),NA(),AW1138)</f>
        <v>0</v>
      </c>
      <c r="AX1818">
        <f>IF(OR(AX1138="",AND(AX1138=AX1137,AX1138=AX1139)),NA(), AX1138)</f>
        <v>0</v>
      </c>
      <c r="AY1818">
        <f>IF(ISNA(AZ1818),NA(),AY1138)</f>
        <v>0</v>
      </c>
      <c r="AZ1818">
        <f>IF(OR(AZ1138="",AND(AZ1138=AZ1137,AZ1138=AZ1139)),NA(), AZ1138)</f>
        <v>0</v>
      </c>
      <c r="BA1818">
        <f>IF(ISNA(BB1818),NA(),BA1138)</f>
        <v>0</v>
      </c>
      <c r="BB1818">
        <f>IF(OR(BB1138="",AND(BB1138=BB1137,BB1138=BB1139)),NA(), BB1138)</f>
        <v>0</v>
      </c>
      <c r="BC1818">
        <f>IF(ISNA(BD1818),NA(),BC1138)</f>
        <v>0</v>
      </c>
      <c r="BD1818">
        <f>IF(OR(BD1138="",AND(BD1138=BD1137,BD1138=BD1139)),NA(), BD1138)</f>
        <v>0</v>
      </c>
      <c r="BE1818">
        <f>IF(ISNA(BF1818),NA(),BE1138)</f>
        <v>0</v>
      </c>
      <c r="BF1818">
        <f>IF(OR(BF1138="",AND(BF1138=BF1137,BF1138=BF1139)),NA(), BF1138)</f>
        <v>0</v>
      </c>
      <c r="BG1818">
        <f>IF(ISNA(BH1818),NA(),BG1138)</f>
        <v>0</v>
      </c>
      <c r="BH1818">
        <f>IF(OR(BH1138="",AND(BH1138=BH1137,BH1138=BH1139)),NA(), BH1138)</f>
        <v>0</v>
      </c>
      <c r="BI1818">
        <f>IF(ISNA(BJ1818),NA(),BI1138)</f>
        <v>0</v>
      </c>
      <c r="BJ1818">
        <f>IF(OR(BJ1138="",AND(BJ1138=BJ1137,BJ1138=BJ1139)),NA(), BJ1138)</f>
        <v>0</v>
      </c>
      <c r="BK1818">
        <f>IF(ISNA(BL1818),NA(),BK1138)</f>
        <v>0</v>
      </c>
      <c r="BL1818">
        <f>IF(OR(BL1138="",AND(BL1138=BL1137,BL1138=BL1139)),NA(), BL1138)</f>
        <v>0</v>
      </c>
      <c r="BM1818">
        <f>IF(ISNA(BN1818),NA(),BM1138)</f>
        <v>0</v>
      </c>
      <c r="BN1818">
        <f>IF(OR(BN1138="",AND(BN1138=BN1137,BN1138=BN1139)),NA(), BN1138)</f>
        <v>0</v>
      </c>
      <c r="BO1818">
        <f>IF(ISNA(BP1818),NA(),BO1138)</f>
        <v>0</v>
      </c>
      <c r="BP1818">
        <f>IF(OR(BP1138="",AND(BP1138=BP1137,BP1138=BP1139)),NA(), BP1138)</f>
        <v>0</v>
      </c>
      <c r="BQ1818">
        <f>IF(ISNA(BR1818),NA(),BQ1138)</f>
        <v>0</v>
      </c>
      <c r="BR1818">
        <f>IF(OR(BR1138="",AND(BR1138=BR1137,BR1138=BR1139)),NA(), BR1138)</f>
        <v>0</v>
      </c>
    </row>
    <row r="1819" spans="5:70">
      <c r="E1819">
        <f>IF(ISNA(F1819),NA(),E1139)</f>
        <v>0</v>
      </c>
      <c r="F1819">
        <f>IF(OR(F1139="",AND(F1139=F1138,F1139=F1140)),NA(), F1139)</f>
        <v>0</v>
      </c>
      <c r="G1819">
        <f>IF(ISNA(H1819),NA(),G1139)</f>
        <v>0</v>
      </c>
      <c r="H1819">
        <f>IF(OR(H1139="",AND(H1139=H1138,H1139=H1140)),NA(), H1139)</f>
        <v>0</v>
      </c>
      <c r="I1819">
        <f>IF(ISNA(J1819),NA(),I1139)</f>
        <v>0</v>
      </c>
      <c r="J1819">
        <f>IF(OR(J1139="",AND(J1139=J1138,J1139=J1140)),NA(), J1139)</f>
        <v>0</v>
      </c>
      <c r="K1819">
        <f>IF(ISNA(L1819),NA(),K1139)</f>
        <v>0</v>
      </c>
      <c r="L1819">
        <f>IF(OR(L1139="",AND(L1139=L1138,L1139=L1140)),NA(), L1139)</f>
        <v>0</v>
      </c>
      <c r="M1819">
        <f>IF(ISNA(N1819),NA(),M1139)</f>
        <v>0</v>
      </c>
      <c r="N1819">
        <f>IF(OR(N1139="",AND(N1139=N1138,N1139=N1140)),NA(), N1139)</f>
        <v>0</v>
      </c>
      <c r="O1819">
        <f>IF(ISNA(P1819),NA(),O1139)</f>
        <v>0</v>
      </c>
      <c r="P1819">
        <f>IF(OR(P1139="",AND(P1139=P1138,P1139=P1140)),NA(), P1139)</f>
        <v>0</v>
      </c>
      <c r="Q1819">
        <f>IF(ISNA(R1819),NA(),Q1139)</f>
        <v>0</v>
      </c>
      <c r="R1819">
        <f>IF(OR(R1139="",AND(R1139=R1138,R1139=R1140)),NA(), R1139)</f>
        <v>0</v>
      </c>
      <c r="S1819">
        <f>IF(ISNA(T1819),NA(),S1139)</f>
        <v>0</v>
      </c>
      <c r="T1819">
        <f>IF(OR(T1139="",AND(T1139=T1138,T1139=T1140)),NA(), T1139)</f>
        <v>0</v>
      </c>
      <c r="U1819">
        <f>IF(ISNA(V1819),NA(),U1139)</f>
        <v>0</v>
      </c>
      <c r="V1819">
        <f>IF(OR(V1139="",AND(V1139=V1138,V1139=V1140)),NA(), V1139)</f>
        <v>0</v>
      </c>
      <c r="W1819">
        <f>IF(ISNA(X1819),NA(),W1139)</f>
        <v>0</v>
      </c>
      <c r="X1819">
        <f>IF(OR(X1139="",AND(X1139=X1138,X1139=X1140)),NA(), X1139)</f>
        <v>0</v>
      </c>
      <c r="Y1819">
        <f>IF(ISNA(Z1819),NA(),Y1139)</f>
        <v>0</v>
      </c>
      <c r="Z1819">
        <f>IF(OR(Z1139="",AND(Z1139=Z1138,Z1139=Z1140)),NA(), Z1139)</f>
        <v>0</v>
      </c>
      <c r="AA1819">
        <f>IF(ISNA(AB1819),NA(),AA1139)</f>
        <v>0</v>
      </c>
      <c r="AB1819">
        <f>IF(OR(AB1139="",AND(AB1139=AB1138,AB1139=AB1140)),NA(), AB1139)</f>
        <v>0</v>
      </c>
      <c r="AC1819">
        <f>IF(ISNA(AD1819),NA(),AC1139)</f>
        <v>0</v>
      </c>
      <c r="AD1819">
        <f>IF(OR(AD1139="",AND(AD1139=AD1138,AD1139=AD1140)),NA(), AD1139)</f>
        <v>0</v>
      </c>
      <c r="AE1819">
        <f>IF(ISNA(AF1819),NA(),AE1139)</f>
        <v>0</v>
      </c>
      <c r="AF1819">
        <f>IF(OR(AF1139="",AND(AF1139=AF1138,AF1139=AF1140)),NA(), AF1139)</f>
        <v>0</v>
      </c>
      <c r="AG1819">
        <f>IF(ISNA(AH1819),NA(),AG1139)</f>
        <v>0</v>
      </c>
      <c r="AH1819">
        <f>IF(OR(AH1139="",AND(AH1139=AH1138,AH1139=AH1140)),NA(), AH1139)</f>
        <v>0</v>
      </c>
      <c r="AI1819">
        <f>IF(ISNA(AJ1819),NA(),AI1139)</f>
        <v>0</v>
      </c>
      <c r="AJ1819">
        <f>IF(OR(AJ1139="",AND(AJ1139=AJ1138,AJ1139=AJ1140)),NA(), AJ1139)</f>
        <v>0</v>
      </c>
      <c r="AM1819">
        <f>IF(ISNA(AN1819),NA(),AM1139)</f>
        <v>0</v>
      </c>
      <c r="AN1819">
        <f>IF(OR(AN1139="",AND(AN1139=AN1138,AN1139=AN1140)),NA(), AN1139)</f>
        <v>0</v>
      </c>
      <c r="AO1819">
        <f>IF(ISNA(AP1819),NA(),AO1139)</f>
        <v>0</v>
      </c>
      <c r="AP1819">
        <f>IF(OR(AP1139="",AND(AP1139=AP1138,AP1139=AP1140)),NA(), AP1139)</f>
        <v>0</v>
      </c>
      <c r="AQ1819">
        <f>IF(ISNA(AR1819),NA(),AQ1139)</f>
        <v>0</v>
      </c>
      <c r="AR1819">
        <f>IF(OR(AR1139="",AND(AR1139=AR1138,AR1139=AR1140)),NA(), AR1139)</f>
        <v>0</v>
      </c>
      <c r="AS1819">
        <f>IF(ISNA(AT1819),NA(),AS1139)</f>
        <v>0</v>
      </c>
      <c r="AT1819">
        <f>IF(OR(AT1139="",AND(AT1139=AT1138,AT1139=AT1140)),NA(), AT1139)</f>
        <v>0</v>
      </c>
      <c r="AU1819">
        <f>IF(ISNA(AV1819),NA(),AU1139)</f>
        <v>0</v>
      </c>
      <c r="AV1819">
        <f>IF(OR(AV1139="",AND(AV1139=AV1138,AV1139=AV1140)),NA(), AV1139)</f>
        <v>0</v>
      </c>
      <c r="AW1819">
        <f>IF(ISNA(AX1819),NA(),AW1139)</f>
        <v>0</v>
      </c>
      <c r="AX1819">
        <f>IF(OR(AX1139="",AND(AX1139=AX1138,AX1139=AX1140)),NA(), AX1139)</f>
        <v>0</v>
      </c>
      <c r="AY1819">
        <f>IF(ISNA(AZ1819),NA(),AY1139)</f>
        <v>0</v>
      </c>
      <c r="AZ1819">
        <f>IF(OR(AZ1139="",AND(AZ1139=AZ1138,AZ1139=AZ1140)),NA(), AZ1139)</f>
        <v>0</v>
      </c>
      <c r="BA1819">
        <f>IF(ISNA(BB1819),NA(),BA1139)</f>
        <v>0</v>
      </c>
      <c r="BB1819">
        <f>IF(OR(BB1139="",AND(BB1139=BB1138,BB1139=BB1140)),NA(), BB1139)</f>
        <v>0</v>
      </c>
      <c r="BC1819">
        <f>IF(ISNA(BD1819),NA(),BC1139)</f>
        <v>0</v>
      </c>
      <c r="BD1819">
        <f>IF(OR(BD1139="",AND(BD1139=BD1138,BD1139=BD1140)),NA(), BD1139)</f>
        <v>0</v>
      </c>
      <c r="BE1819">
        <f>IF(ISNA(BF1819),NA(),BE1139)</f>
        <v>0</v>
      </c>
      <c r="BF1819">
        <f>IF(OR(BF1139="",AND(BF1139=BF1138,BF1139=BF1140)),NA(), BF1139)</f>
        <v>0</v>
      </c>
      <c r="BG1819">
        <f>IF(ISNA(BH1819),NA(),BG1139)</f>
        <v>0</v>
      </c>
      <c r="BH1819">
        <f>IF(OR(BH1139="",AND(BH1139=BH1138,BH1139=BH1140)),NA(), BH1139)</f>
        <v>0</v>
      </c>
      <c r="BI1819">
        <f>IF(ISNA(BJ1819),NA(),BI1139)</f>
        <v>0</v>
      </c>
      <c r="BJ1819">
        <f>IF(OR(BJ1139="",AND(BJ1139=BJ1138,BJ1139=BJ1140)),NA(), BJ1139)</f>
        <v>0</v>
      </c>
      <c r="BK1819">
        <f>IF(ISNA(BL1819),NA(),BK1139)</f>
        <v>0</v>
      </c>
      <c r="BL1819">
        <f>IF(OR(BL1139="",AND(BL1139=BL1138,BL1139=BL1140)),NA(), BL1139)</f>
        <v>0</v>
      </c>
      <c r="BM1819">
        <f>IF(ISNA(BN1819),NA(),BM1139)</f>
        <v>0</v>
      </c>
      <c r="BN1819">
        <f>IF(OR(BN1139="",AND(BN1139=BN1138,BN1139=BN1140)),NA(), BN1139)</f>
        <v>0</v>
      </c>
      <c r="BO1819">
        <f>IF(ISNA(BP1819),NA(),BO1139)</f>
        <v>0</v>
      </c>
      <c r="BP1819">
        <f>IF(OR(BP1139="",AND(BP1139=BP1138,BP1139=BP1140)),NA(), BP1139)</f>
        <v>0</v>
      </c>
      <c r="BQ1819">
        <f>IF(ISNA(BR1819),NA(),BQ1139)</f>
        <v>0</v>
      </c>
      <c r="BR1819">
        <f>IF(OR(BR1139="",AND(BR1139=BR1138,BR1139=BR1140)),NA(), BR1139)</f>
        <v>0</v>
      </c>
    </row>
    <row r="1820" spans="5:70">
      <c r="E1820">
        <f>IF(ISNA(F1820),NA(),E1140)</f>
        <v>0</v>
      </c>
      <c r="F1820">
        <f>IF(OR(F1140="",AND(F1140=F1139,F1140=F1141)),NA(), F1140)</f>
        <v>0</v>
      </c>
      <c r="G1820">
        <f>IF(ISNA(H1820),NA(),G1140)</f>
        <v>0</v>
      </c>
      <c r="H1820">
        <f>IF(OR(H1140="",AND(H1140=H1139,H1140=H1141)),NA(), H1140)</f>
        <v>0</v>
      </c>
      <c r="I1820">
        <f>IF(ISNA(J1820),NA(),I1140)</f>
        <v>0</v>
      </c>
      <c r="J1820">
        <f>IF(OR(J1140="",AND(J1140=J1139,J1140=J1141)),NA(), J1140)</f>
        <v>0</v>
      </c>
      <c r="K1820">
        <f>IF(ISNA(L1820),NA(),K1140)</f>
        <v>0</v>
      </c>
      <c r="L1820">
        <f>IF(OR(L1140="",AND(L1140=L1139,L1140=L1141)),NA(), L1140)</f>
        <v>0</v>
      </c>
      <c r="M1820">
        <f>IF(ISNA(N1820),NA(),M1140)</f>
        <v>0</v>
      </c>
      <c r="N1820">
        <f>IF(OR(N1140="",AND(N1140=N1139,N1140=N1141)),NA(), N1140)</f>
        <v>0</v>
      </c>
      <c r="O1820">
        <f>IF(ISNA(P1820),NA(),O1140)</f>
        <v>0</v>
      </c>
      <c r="P1820">
        <f>IF(OR(P1140="",AND(P1140=P1139,P1140=P1141)),NA(), P1140)</f>
        <v>0</v>
      </c>
      <c r="Q1820">
        <f>IF(ISNA(R1820),NA(),Q1140)</f>
        <v>0</v>
      </c>
      <c r="R1820">
        <f>IF(OR(R1140="",AND(R1140=R1139,R1140=R1141)),NA(), R1140)</f>
        <v>0</v>
      </c>
      <c r="S1820">
        <f>IF(ISNA(T1820),NA(),S1140)</f>
        <v>0</v>
      </c>
      <c r="T1820">
        <f>IF(OR(T1140="",AND(T1140=T1139,T1140=T1141)),NA(), T1140)</f>
        <v>0</v>
      </c>
      <c r="U1820">
        <f>IF(ISNA(V1820),NA(),U1140)</f>
        <v>0</v>
      </c>
      <c r="V1820">
        <f>IF(OR(V1140="",AND(V1140=V1139,V1140=V1141)),NA(), V1140)</f>
        <v>0</v>
      </c>
      <c r="W1820">
        <f>IF(ISNA(X1820),NA(),W1140)</f>
        <v>0</v>
      </c>
      <c r="X1820">
        <f>IF(OR(X1140="",AND(X1140=X1139,X1140=X1141)),NA(), X1140)</f>
        <v>0</v>
      </c>
      <c r="Y1820">
        <f>IF(ISNA(Z1820),NA(),Y1140)</f>
        <v>0</v>
      </c>
      <c r="Z1820">
        <f>IF(OR(Z1140="",AND(Z1140=Z1139,Z1140=Z1141)),NA(), Z1140)</f>
        <v>0</v>
      </c>
      <c r="AA1820">
        <f>IF(ISNA(AB1820),NA(),AA1140)</f>
        <v>0</v>
      </c>
      <c r="AB1820">
        <f>IF(OR(AB1140="",AND(AB1140=AB1139,AB1140=AB1141)),NA(), AB1140)</f>
        <v>0</v>
      </c>
      <c r="AC1820">
        <f>IF(ISNA(AD1820),NA(),AC1140)</f>
        <v>0</v>
      </c>
      <c r="AD1820">
        <f>IF(OR(AD1140="",AND(AD1140=AD1139,AD1140=AD1141)),NA(), AD1140)</f>
        <v>0</v>
      </c>
      <c r="AE1820">
        <f>IF(ISNA(AF1820),NA(),AE1140)</f>
        <v>0</v>
      </c>
      <c r="AF1820">
        <f>IF(OR(AF1140="",AND(AF1140=AF1139,AF1140=AF1141)),NA(), AF1140)</f>
        <v>0</v>
      </c>
      <c r="AG1820">
        <f>IF(ISNA(AH1820),NA(),AG1140)</f>
        <v>0</v>
      </c>
      <c r="AH1820">
        <f>IF(OR(AH1140="",AND(AH1140=AH1139,AH1140=AH1141)),NA(), AH1140)</f>
        <v>0</v>
      </c>
      <c r="AI1820">
        <f>IF(ISNA(AJ1820),NA(),AI1140)</f>
        <v>0</v>
      </c>
      <c r="AJ1820">
        <f>IF(OR(AJ1140="",AND(AJ1140=AJ1139,AJ1140=AJ1141)),NA(), AJ1140)</f>
        <v>0</v>
      </c>
      <c r="AM1820">
        <f>IF(ISNA(AN1820),NA(),AM1140)</f>
        <v>0</v>
      </c>
      <c r="AN1820">
        <f>IF(OR(AN1140="",AND(AN1140=AN1139,AN1140=AN1141)),NA(), AN1140)</f>
        <v>0</v>
      </c>
      <c r="AO1820">
        <f>IF(ISNA(AP1820),NA(),AO1140)</f>
        <v>0</v>
      </c>
      <c r="AP1820">
        <f>IF(OR(AP1140="",AND(AP1140=AP1139,AP1140=AP1141)),NA(), AP1140)</f>
        <v>0</v>
      </c>
      <c r="AQ1820">
        <f>IF(ISNA(AR1820),NA(),AQ1140)</f>
        <v>0</v>
      </c>
      <c r="AR1820">
        <f>IF(OR(AR1140="",AND(AR1140=AR1139,AR1140=AR1141)),NA(), AR1140)</f>
        <v>0</v>
      </c>
      <c r="AS1820">
        <f>IF(ISNA(AT1820),NA(),AS1140)</f>
        <v>0</v>
      </c>
      <c r="AT1820">
        <f>IF(OR(AT1140="",AND(AT1140=AT1139,AT1140=AT1141)),NA(), AT1140)</f>
        <v>0</v>
      </c>
      <c r="AU1820">
        <f>IF(ISNA(AV1820),NA(),AU1140)</f>
        <v>0</v>
      </c>
      <c r="AV1820">
        <f>IF(OR(AV1140="",AND(AV1140=AV1139,AV1140=AV1141)),NA(), AV1140)</f>
        <v>0</v>
      </c>
      <c r="AW1820">
        <f>IF(ISNA(AX1820),NA(),AW1140)</f>
        <v>0</v>
      </c>
      <c r="AX1820">
        <f>IF(OR(AX1140="",AND(AX1140=AX1139,AX1140=AX1141)),NA(), AX1140)</f>
        <v>0</v>
      </c>
      <c r="AY1820">
        <f>IF(ISNA(AZ1820),NA(),AY1140)</f>
        <v>0</v>
      </c>
      <c r="AZ1820">
        <f>IF(OR(AZ1140="",AND(AZ1140=AZ1139,AZ1140=AZ1141)),NA(), AZ1140)</f>
        <v>0</v>
      </c>
      <c r="BA1820">
        <f>IF(ISNA(BB1820),NA(),BA1140)</f>
        <v>0</v>
      </c>
      <c r="BB1820">
        <f>IF(OR(BB1140="",AND(BB1140=BB1139,BB1140=BB1141)),NA(), BB1140)</f>
        <v>0</v>
      </c>
      <c r="BC1820">
        <f>IF(ISNA(BD1820),NA(),BC1140)</f>
        <v>0</v>
      </c>
      <c r="BD1820">
        <f>IF(OR(BD1140="",AND(BD1140=BD1139,BD1140=BD1141)),NA(), BD1140)</f>
        <v>0</v>
      </c>
      <c r="BE1820">
        <f>IF(ISNA(BF1820),NA(),BE1140)</f>
        <v>0</v>
      </c>
      <c r="BF1820">
        <f>IF(OR(BF1140="",AND(BF1140=BF1139,BF1140=BF1141)),NA(), BF1140)</f>
        <v>0</v>
      </c>
      <c r="BG1820">
        <f>IF(ISNA(BH1820),NA(),BG1140)</f>
        <v>0</v>
      </c>
      <c r="BH1820">
        <f>IF(OR(BH1140="",AND(BH1140=BH1139,BH1140=BH1141)),NA(), BH1140)</f>
        <v>0</v>
      </c>
      <c r="BI1820">
        <f>IF(ISNA(BJ1820),NA(),BI1140)</f>
        <v>0</v>
      </c>
      <c r="BJ1820">
        <f>IF(OR(BJ1140="",AND(BJ1140=BJ1139,BJ1140=BJ1141)),NA(), BJ1140)</f>
        <v>0</v>
      </c>
      <c r="BK1820">
        <f>IF(ISNA(BL1820),NA(),BK1140)</f>
        <v>0</v>
      </c>
      <c r="BL1820">
        <f>IF(OR(BL1140="",AND(BL1140=BL1139,BL1140=BL1141)),NA(), BL1140)</f>
        <v>0</v>
      </c>
      <c r="BM1820">
        <f>IF(ISNA(BN1820),NA(),BM1140)</f>
        <v>0</v>
      </c>
      <c r="BN1820">
        <f>IF(OR(BN1140="",AND(BN1140=BN1139,BN1140=BN1141)),NA(), BN1140)</f>
        <v>0</v>
      </c>
      <c r="BO1820">
        <f>IF(ISNA(BP1820),NA(),BO1140)</f>
        <v>0</v>
      </c>
      <c r="BP1820">
        <f>IF(OR(BP1140="",AND(BP1140=BP1139,BP1140=BP1141)),NA(), BP1140)</f>
        <v>0</v>
      </c>
      <c r="BQ1820">
        <f>IF(ISNA(BR1820),NA(),BQ1140)</f>
        <v>0</v>
      </c>
      <c r="BR1820">
        <f>IF(OR(BR1140="",AND(BR1140=BR1139,BR1140=BR1141)),NA(), BR1140)</f>
        <v>0</v>
      </c>
    </row>
    <row r="1821" spans="5:70">
      <c r="E1821">
        <f>IF(ISNA(F1821),NA(),E1141)</f>
        <v>0</v>
      </c>
      <c r="F1821">
        <f>IF(OR(F1141="",AND(F1141=F1140,F1141=F1142)),NA(), F1141)</f>
        <v>0</v>
      </c>
      <c r="G1821">
        <f>IF(ISNA(H1821),NA(),G1141)</f>
        <v>0</v>
      </c>
      <c r="H1821">
        <f>IF(OR(H1141="",AND(H1141=H1140,H1141=H1142)),NA(), H1141)</f>
        <v>0</v>
      </c>
      <c r="I1821">
        <f>IF(ISNA(J1821),NA(),I1141)</f>
        <v>0</v>
      </c>
      <c r="J1821">
        <f>IF(OR(J1141="",AND(J1141=J1140,J1141=J1142)),NA(), J1141)</f>
        <v>0</v>
      </c>
      <c r="K1821">
        <f>IF(ISNA(L1821),NA(),K1141)</f>
        <v>0</v>
      </c>
      <c r="L1821">
        <f>IF(OR(L1141="",AND(L1141=L1140,L1141=L1142)),NA(), L1141)</f>
        <v>0</v>
      </c>
      <c r="M1821">
        <f>IF(ISNA(N1821),NA(),M1141)</f>
        <v>0</v>
      </c>
      <c r="N1821">
        <f>IF(OR(N1141="",AND(N1141=N1140,N1141=N1142)),NA(), N1141)</f>
        <v>0</v>
      </c>
      <c r="O1821">
        <f>IF(ISNA(P1821),NA(),O1141)</f>
        <v>0</v>
      </c>
      <c r="P1821">
        <f>IF(OR(P1141="",AND(P1141=P1140,P1141=P1142)),NA(), P1141)</f>
        <v>0</v>
      </c>
      <c r="Q1821">
        <f>IF(ISNA(R1821),NA(),Q1141)</f>
        <v>0</v>
      </c>
      <c r="R1821">
        <f>IF(OR(R1141="",AND(R1141=R1140,R1141=R1142)),NA(), R1141)</f>
        <v>0</v>
      </c>
      <c r="S1821">
        <f>IF(ISNA(T1821),NA(),S1141)</f>
        <v>0</v>
      </c>
      <c r="T1821">
        <f>IF(OR(T1141="",AND(T1141=T1140,T1141=T1142)),NA(), T1141)</f>
        <v>0</v>
      </c>
      <c r="U1821">
        <f>IF(ISNA(V1821),NA(),U1141)</f>
        <v>0</v>
      </c>
      <c r="V1821">
        <f>IF(OR(V1141="",AND(V1141=V1140,V1141=V1142)),NA(), V1141)</f>
        <v>0</v>
      </c>
      <c r="W1821">
        <f>IF(ISNA(X1821),NA(),W1141)</f>
        <v>0</v>
      </c>
      <c r="X1821">
        <f>IF(OR(X1141="",AND(X1141=X1140,X1141=X1142)),NA(), X1141)</f>
        <v>0</v>
      </c>
      <c r="Y1821">
        <f>IF(ISNA(Z1821),NA(),Y1141)</f>
        <v>0</v>
      </c>
      <c r="Z1821">
        <f>IF(OR(Z1141="",AND(Z1141=Z1140,Z1141=Z1142)),NA(), Z1141)</f>
        <v>0</v>
      </c>
      <c r="AA1821">
        <f>IF(ISNA(AB1821),NA(),AA1141)</f>
        <v>0</v>
      </c>
      <c r="AB1821">
        <f>IF(OR(AB1141="",AND(AB1141=AB1140,AB1141=AB1142)),NA(), AB1141)</f>
        <v>0</v>
      </c>
      <c r="AC1821">
        <f>IF(ISNA(AD1821),NA(),AC1141)</f>
        <v>0</v>
      </c>
      <c r="AD1821">
        <f>IF(OR(AD1141="",AND(AD1141=AD1140,AD1141=AD1142)),NA(), AD1141)</f>
        <v>0</v>
      </c>
      <c r="AE1821">
        <f>IF(ISNA(AF1821),NA(),AE1141)</f>
        <v>0</v>
      </c>
      <c r="AF1821">
        <f>IF(OR(AF1141="",AND(AF1141=AF1140,AF1141=AF1142)),NA(), AF1141)</f>
        <v>0</v>
      </c>
      <c r="AG1821">
        <f>IF(ISNA(AH1821),NA(),AG1141)</f>
        <v>0</v>
      </c>
      <c r="AH1821">
        <f>IF(OR(AH1141="",AND(AH1141=AH1140,AH1141=AH1142)),NA(), AH1141)</f>
        <v>0</v>
      </c>
      <c r="AI1821">
        <f>IF(ISNA(AJ1821),NA(),AI1141)</f>
        <v>0</v>
      </c>
      <c r="AJ1821">
        <f>IF(OR(AJ1141="",AND(AJ1141=AJ1140,AJ1141=AJ1142)),NA(), AJ1141)</f>
        <v>0</v>
      </c>
      <c r="AM1821">
        <f>IF(ISNA(AN1821),NA(),AM1141)</f>
        <v>0</v>
      </c>
      <c r="AN1821">
        <f>IF(OR(AN1141="",AND(AN1141=AN1140,AN1141=AN1142)),NA(), AN1141)</f>
        <v>0</v>
      </c>
      <c r="AO1821">
        <f>IF(ISNA(AP1821),NA(),AO1141)</f>
        <v>0</v>
      </c>
      <c r="AP1821">
        <f>IF(OR(AP1141="",AND(AP1141=AP1140,AP1141=AP1142)),NA(), AP1141)</f>
        <v>0</v>
      </c>
      <c r="AQ1821">
        <f>IF(ISNA(AR1821),NA(),AQ1141)</f>
        <v>0</v>
      </c>
      <c r="AR1821">
        <f>IF(OR(AR1141="",AND(AR1141=AR1140,AR1141=AR1142)),NA(), AR1141)</f>
        <v>0</v>
      </c>
      <c r="AS1821">
        <f>IF(ISNA(AT1821),NA(),AS1141)</f>
        <v>0</v>
      </c>
      <c r="AT1821">
        <f>IF(OR(AT1141="",AND(AT1141=AT1140,AT1141=AT1142)),NA(), AT1141)</f>
        <v>0</v>
      </c>
      <c r="AU1821">
        <f>IF(ISNA(AV1821),NA(),AU1141)</f>
        <v>0</v>
      </c>
      <c r="AV1821">
        <f>IF(OR(AV1141="",AND(AV1141=AV1140,AV1141=AV1142)),NA(), AV1141)</f>
        <v>0</v>
      </c>
      <c r="AW1821">
        <f>IF(ISNA(AX1821),NA(),AW1141)</f>
        <v>0</v>
      </c>
      <c r="AX1821">
        <f>IF(OR(AX1141="",AND(AX1141=AX1140,AX1141=AX1142)),NA(), AX1141)</f>
        <v>0</v>
      </c>
      <c r="AY1821">
        <f>IF(ISNA(AZ1821),NA(),AY1141)</f>
        <v>0</v>
      </c>
      <c r="AZ1821">
        <f>IF(OR(AZ1141="",AND(AZ1141=AZ1140,AZ1141=AZ1142)),NA(), AZ1141)</f>
        <v>0</v>
      </c>
      <c r="BA1821">
        <f>IF(ISNA(BB1821),NA(),BA1141)</f>
        <v>0</v>
      </c>
      <c r="BB1821">
        <f>IF(OR(BB1141="",AND(BB1141=BB1140,BB1141=BB1142)),NA(), BB1141)</f>
        <v>0</v>
      </c>
      <c r="BC1821">
        <f>IF(ISNA(BD1821),NA(),BC1141)</f>
        <v>0</v>
      </c>
      <c r="BD1821">
        <f>IF(OR(BD1141="",AND(BD1141=BD1140,BD1141=BD1142)),NA(), BD1141)</f>
        <v>0</v>
      </c>
      <c r="BE1821">
        <f>IF(ISNA(BF1821),NA(),BE1141)</f>
        <v>0</v>
      </c>
      <c r="BF1821">
        <f>IF(OR(BF1141="",AND(BF1141=BF1140,BF1141=BF1142)),NA(), BF1141)</f>
        <v>0</v>
      </c>
      <c r="BG1821">
        <f>IF(ISNA(BH1821),NA(),BG1141)</f>
        <v>0</v>
      </c>
      <c r="BH1821">
        <f>IF(OR(BH1141="",AND(BH1141=BH1140,BH1141=BH1142)),NA(), BH1141)</f>
        <v>0</v>
      </c>
      <c r="BI1821">
        <f>IF(ISNA(BJ1821),NA(),BI1141)</f>
        <v>0</v>
      </c>
      <c r="BJ1821">
        <f>IF(OR(BJ1141="",AND(BJ1141=BJ1140,BJ1141=BJ1142)),NA(), BJ1141)</f>
        <v>0</v>
      </c>
      <c r="BK1821">
        <f>IF(ISNA(BL1821),NA(),BK1141)</f>
        <v>0</v>
      </c>
      <c r="BL1821">
        <f>IF(OR(BL1141="",AND(BL1141=BL1140,BL1141=BL1142)),NA(), BL1141)</f>
        <v>0</v>
      </c>
      <c r="BM1821">
        <f>IF(ISNA(BN1821),NA(),BM1141)</f>
        <v>0</v>
      </c>
      <c r="BN1821">
        <f>IF(OR(BN1141="",AND(BN1141=BN1140,BN1141=BN1142)),NA(), BN1141)</f>
        <v>0</v>
      </c>
      <c r="BO1821">
        <f>IF(ISNA(BP1821),NA(),BO1141)</f>
        <v>0</v>
      </c>
      <c r="BP1821">
        <f>IF(OR(BP1141="",AND(BP1141=BP1140,BP1141=BP1142)),NA(), BP1141)</f>
        <v>0</v>
      </c>
      <c r="BQ1821">
        <f>IF(ISNA(BR1821),NA(),BQ1141)</f>
        <v>0</v>
      </c>
      <c r="BR1821">
        <f>IF(OR(BR1141="",AND(BR1141=BR1140,BR1141=BR1142)),NA(), BR1141)</f>
        <v>0</v>
      </c>
    </row>
    <row r="1822" spans="5:70">
      <c r="E1822">
        <f>IF(ISNA(F1822),NA(),E1142)</f>
        <v>0</v>
      </c>
      <c r="F1822">
        <f>IF(OR(F1142="",AND(F1142=F1141,F1142=F1143)),NA(), F1142)</f>
        <v>0</v>
      </c>
      <c r="G1822">
        <f>IF(ISNA(H1822),NA(),G1142)</f>
        <v>0</v>
      </c>
      <c r="H1822">
        <f>IF(OR(H1142="",AND(H1142=H1141,H1142=H1143)),NA(), H1142)</f>
        <v>0</v>
      </c>
      <c r="I1822">
        <f>IF(ISNA(J1822),NA(),I1142)</f>
        <v>0</v>
      </c>
      <c r="J1822">
        <f>IF(OR(J1142="",AND(J1142=J1141,J1142=J1143)),NA(), J1142)</f>
        <v>0</v>
      </c>
      <c r="K1822">
        <f>IF(ISNA(L1822),NA(),K1142)</f>
        <v>0</v>
      </c>
      <c r="L1822">
        <f>IF(OR(L1142="",AND(L1142=L1141,L1142=L1143)),NA(), L1142)</f>
        <v>0</v>
      </c>
      <c r="M1822">
        <f>IF(ISNA(N1822),NA(),M1142)</f>
        <v>0</v>
      </c>
      <c r="N1822">
        <f>IF(OR(N1142="",AND(N1142=N1141,N1142=N1143)),NA(), N1142)</f>
        <v>0</v>
      </c>
      <c r="O1822">
        <f>IF(ISNA(P1822),NA(),O1142)</f>
        <v>0</v>
      </c>
      <c r="P1822">
        <f>IF(OR(P1142="",AND(P1142=P1141,P1142=P1143)),NA(), P1142)</f>
        <v>0</v>
      </c>
      <c r="Q1822">
        <f>IF(ISNA(R1822),NA(),Q1142)</f>
        <v>0</v>
      </c>
      <c r="R1822">
        <f>IF(OR(R1142="",AND(R1142=R1141,R1142=R1143)),NA(), R1142)</f>
        <v>0</v>
      </c>
      <c r="S1822">
        <f>IF(ISNA(T1822),NA(),S1142)</f>
        <v>0</v>
      </c>
      <c r="T1822">
        <f>IF(OR(T1142="",AND(T1142=T1141,T1142=T1143)),NA(), T1142)</f>
        <v>0</v>
      </c>
      <c r="U1822">
        <f>IF(ISNA(V1822),NA(),U1142)</f>
        <v>0</v>
      </c>
      <c r="V1822">
        <f>IF(OR(V1142="",AND(V1142=V1141,V1142=V1143)),NA(), V1142)</f>
        <v>0</v>
      </c>
      <c r="W1822">
        <f>IF(ISNA(X1822),NA(),W1142)</f>
        <v>0</v>
      </c>
      <c r="X1822">
        <f>IF(OR(X1142="",AND(X1142=X1141,X1142=X1143)),NA(), X1142)</f>
        <v>0</v>
      </c>
      <c r="Y1822">
        <f>IF(ISNA(Z1822),NA(),Y1142)</f>
        <v>0</v>
      </c>
      <c r="Z1822">
        <f>IF(OR(Z1142="",AND(Z1142=Z1141,Z1142=Z1143)),NA(), Z1142)</f>
        <v>0</v>
      </c>
      <c r="AA1822">
        <f>IF(ISNA(AB1822),NA(),AA1142)</f>
        <v>0</v>
      </c>
      <c r="AB1822">
        <f>IF(OR(AB1142="",AND(AB1142=AB1141,AB1142=AB1143)),NA(), AB1142)</f>
        <v>0</v>
      </c>
      <c r="AC1822">
        <f>IF(ISNA(AD1822),NA(),AC1142)</f>
        <v>0</v>
      </c>
      <c r="AD1822">
        <f>IF(OR(AD1142="",AND(AD1142=AD1141,AD1142=AD1143)),NA(), AD1142)</f>
        <v>0</v>
      </c>
      <c r="AE1822">
        <f>IF(ISNA(AF1822),NA(),AE1142)</f>
        <v>0</v>
      </c>
      <c r="AF1822">
        <f>IF(OR(AF1142="",AND(AF1142=AF1141,AF1142=AF1143)),NA(), AF1142)</f>
        <v>0</v>
      </c>
      <c r="AG1822">
        <f>IF(ISNA(AH1822),NA(),AG1142)</f>
        <v>0</v>
      </c>
      <c r="AH1822">
        <f>IF(OR(AH1142="",AND(AH1142=AH1141,AH1142=AH1143)),NA(), AH1142)</f>
        <v>0</v>
      </c>
      <c r="AI1822">
        <f>IF(ISNA(AJ1822),NA(),AI1142)</f>
        <v>0</v>
      </c>
      <c r="AJ1822">
        <f>IF(OR(AJ1142="",AND(AJ1142=AJ1141,AJ1142=AJ1143)),NA(), AJ1142)</f>
        <v>0</v>
      </c>
      <c r="AM1822">
        <f>IF(ISNA(AN1822),NA(),AM1142)</f>
        <v>0</v>
      </c>
      <c r="AN1822">
        <f>IF(OR(AN1142="",AND(AN1142=AN1141,AN1142=AN1143)),NA(), AN1142)</f>
        <v>0</v>
      </c>
      <c r="AO1822">
        <f>IF(ISNA(AP1822),NA(),AO1142)</f>
        <v>0</v>
      </c>
      <c r="AP1822">
        <f>IF(OR(AP1142="",AND(AP1142=AP1141,AP1142=AP1143)),NA(), AP1142)</f>
        <v>0</v>
      </c>
      <c r="AQ1822">
        <f>IF(ISNA(AR1822),NA(),AQ1142)</f>
        <v>0</v>
      </c>
      <c r="AR1822">
        <f>IF(OR(AR1142="",AND(AR1142=AR1141,AR1142=AR1143)),NA(), AR1142)</f>
        <v>0</v>
      </c>
      <c r="AS1822">
        <f>IF(ISNA(AT1822),NA(),AS1142)</f>
        <v>0</v>
      </c>
      <c r="AT1822">
        <f>IF(OR(AT1142="",AND(AT1142=AT1141,AT1142=AT1143)),NA(), AT1142)</f>
        <v>0</v>
      </c>
      <c r="AU1822">
        <f>IF(ISNA(AV1822),NA(),AU1142)</f>
        <v>0</v>
      </c>
      <c r="AV1822">
        <f>IF(OR(AV1142="",AND(AV1142=AV1141,AV1142=AV1143)),NA(), AV1142)</f>
        <v>0</v>
      </c>
      <c r="AW1822">
        <f>IF(ISNA(AX1822),NA(),AW1142)</f>
        <v>0</v>
      </c>
      <c r="AX1822">
        <f>IF(OR(AX1142="",AND(AX1142=AX1141,AX1142=AX1143)),NA(), AX1142)</f>
        <v>0</v>
      </c>
      <c r="AY1822">
        <f>IF(ISNA(AZ1822),NA(),AY1142)</f>
        <v>0</v>
      </c>
      <c r="AZ1822">
        <f>IF(OR(AZ1142="",AND(AZ1142=AZ1141,AZ1142=AZ1143)),NA(), AZ1142)</f>
        <v>0</v>
      </c>
      <c r="BA1822">
        <f>IF(ISNA(BB1822),NA(),BA1142)</f>
        <v>0</v>
      </c>
      <c r="BB1822">
        <f>IF(OR(BB1142="",AND(BB1142=BB1141,BB1142=BB1143)),NA(), BB1142)</f>
        <v>0</v>
      </c>
      <c r="BC1822">
        <f>IF(ISNA(BD1822),NA(),BC1142)</f>
        <v>0</v>
      </c>
      <c r="BD1822">
        <f>IF(OR(BD1142="",AND(BD1142=BD1141,BD1142=BD1143)),NA(), BD1142)</f>
        <v>0</v>
      </c>
      <c r="BE1822">
        <f>IF(ISNA(BF1822),NA(),BE1142)</f>
        <v>0</v>
      </c>
      <c r="BF1822">
        <f>IF(OR(BF1142="",AND(BF1142=BF1141,BF1142=BF1143)),NA(), BF1142)</f>
        <v>0</v>
      </c>
      <c r="BG1822">
        <f>IF(ISNA(BH1822),NA(),BG1142)</f>
        <v>0</v>
      </c>
      <c r="BH1822">
        <f>IF(OR(BH1142="",AND(BH1142=BH1141,BH1142=BH1143)),NA(), BH1142)</f>
        <v>0</v>
      </c>
      <c r="BI1822">
        <f>IF(ISNA(BJ1822),NA(),BI1142)</f>
        <v>0</v>
      </c>
      <c r="BJ1822">
        <f>IF(OR(BJ1142="",AND(BJ1142=BJ1141,BJ1142=BJ1143)),NA(), BJ1142)</f>
        <v>0</v>
      </c>
      <c r="BK1822">
        <f>IF(ISNA(BL1822),NA(),BK1142)</f>
        <v>0</v>
      </c>
      <c r="BL1822">
        <f>IF(OR(BL1142="",AND(BL1142=BL1141,BL1142=BL1143)),NA(), BL1142)</f>
        <v>0</v>
      </c>
      <c r="BM1822">
        <f>IF(ISNA(BN1822),NA(),BM1142)</f>
        <v>0</v>
      </c>
      <c r="BN1822">
        <f>IF(OR(BN1142="",AND(BN1142=BN1141,BN1142=BN1143)),NA(), BN1142)</f>
        <v>0</v>
      </c>
      <c r="BO1822">
        <f>IF(ISNA(BP1822),NA(),BO1142)</f>
        <v>0</v>
      </c>
      <c r="BP1822">
        <f>IF(OR(BP1142="",AND(BP1142=BP1141,BP1142=BP1143)),NA(), BP1142)</f>
        <v>0</v>
      </c>
      <c r="BQ1822">
        <f>IF(ISNA(BR1822),NA(),BQ1142)</f>
        <v>0</v>
      </c>
      <c r="BR1822">
        <f>IF(OR(BR1142="",AND(BR1142=BR1141,BR1142=BR1143)),NA(), BR1142)</f>
        <v>0</v>
      </c>
    </row>
    <row r="1823" spans="5:70">
      <c r="E1823">
        <f>IF(ISNA(F1823),NA(),E1143)</f>
        <v>0</v>
      </c>
      <c r="F1823">
        <f>IF(OR(F1143="",AND(F1143=F1142,F1143=F1144)),NA(), F1143)</f>
        <v>0</v>
      </c>
      <c r="G1823">
        <f>IF(ISNA(H1823),NA(),G1143)</f>
        <v>0</v>
      </c>
      <c r="H1823">
        <f>IF(OR(H1143="",AND(H1143=H1142,H1143=H1144)),NA(), H1143)</f>
        <v>0</v>
      </c>
      <c r="I1823">
        <f>IF(ISNA(J1823),NA(),I1143)</f>
        <v>0</v>
      </c>
      <c r="J1823">
        <f>IF(OR(J1143="",AND(J1143=J1142,J1143=J1144)),NA(), J1143)</f>
        <v>0</v>
      </c>
      <c r="K1823">
        <f>IF(ISNA(L1823),NA(),K1143)</f>
        <v>0</v>
      </c>
      <c r="L1823">
        <f>IF(OR(L1143="",AND(L1143=L1142,L1143=L1144)),NA(), L1143)</f>
        <v>0</v>
      </c>
      <c r="M1823">
        <f>IF(ISNA(N1823),NA(),M1143)</f>
        <v>0</v>
      </c>
      <c r="N1823">
        <f>IF(OR(N1143="",AND(N1143=N1142,N1143=N1144)),NA(), N1143)</f>
        <v>0</v>
      </c>
      <c r="O1823">
        <f>IF(ISNA(P1823),NA(),O1143)</f>
        <v>0</v>
      </c>
      <c r="P1823">
        <f>IF(OR(P1143="",AND(P1143=P1142,P1143=P1144)),NA(), P1143)</f>
        <v>0</v>
      </c>
      <c r="Q1823">
        <f>IF(ISNA(R1823),NA(),Q1143)</f>
        <v>0</v>
      </c>
      <c r="R1823">
        <f>IF(OR(R1143="",AND(R1143=R1142,R1143=R1144)),NA(), R1143)</f>
        <v>0</v>
      </c>
      <c r="S1823">
        <f>IF(ISNA(T1823),NA(),S1143)</f>
        <v>0</v>
      </c>
      <c r="T1823">
        <f>IF(OR(T1143="",AND(T1143=T1142,T1143=T1144)),NA(), T1143)</f>
        <v>0</v>
      </c>
      <c r="U1823">
        <f>IF(ISNA(V1823),NA(),U1143)</f>
        <v>0</v>
      </c>
      <c r="V1823">
        <f>IF(OR(V1143="",AND(V1143=V1142,V1143=V1144)),NA(), V1143)</f>
        <v>0</v>
      </c>
      <c r="W1823">
        <f>IF(ISNA(X1823),NA(),W1143)</f>
        <v>0</v>
      </c>
      <c r="X1823">
        <f>IF(OR(X1143="",AND(X1143=X1142,X1143=X1144)),NA(), X1143)</f>
        <v>0</v>
      </c>
      <c r="Y1823">
        <f>IF(ISNA(Z1823),NA(),Y1143)</f>
        <v>0</v>
      </c>
      <c r="Z1823">
        <f>IF(OR(Z1143="",AND(Z1143=Z1142,Z1143=Z1144)),NA(), Z1143)</f>
        <v>0</v>
      </c>
      <c r="AA1823">
        <f>IF(ISNA(AB1823),NA(),AA1143)</f>
        <v>0</v>
      </c>
      <c r="AB1823">
        <f>IF(OR(AB1143="",AND(AB1143=AB1142,AB1143=AB1144)),NA(), AB1143)</f>
        <v>0</v>
      </c>
      <c r="AC1823">
        <f>IF(ISNA(AD1823),NA(),AC1143)</f>
        <v>0</v>
      </c>
      <c r="AD1823">
        <f>IF(OR(AD1143="",AND(AD1143=AD1142,AD1143=AD1144)),NA(), AD1143)</f>
        <v>0</v>
      </c>
      <c r="AE1823">
        <f>IF(ISNA(AF1823),NA(),AE1143)</f>
        <v>0</v>
      </c>
      <c r="AF1823">
        <f>IF(OR(AF1143="",AND(AF1143=AF1142,AF1143=AF1144)),NA(), AF1143)</f>
        <v>0</v>
      </c>
      <c r="AG1823">
        <f>IF(ISNA(AH1823),NA(),AG1143)</f>
        <v>0</v>
      </c>
      <c r="AH1823">
        <f>IF(OR(AH1143="",AND(AH1143=AH1142,AH1143=AH1144)),NA(), AH1143)</f>
        <v>0</v>
      </c>
      <c r="AI1823">
        <f>IF(ISNA(AJ1823),NA(),AI1143)</f>
        <v>0</v>
      </c>
      <c r="AJ1823">
        <f>IF(OR(AJ1143="",AND(AJ1143=AJ1142,AJ1143=AJ1144)),NA(), AJ1143)</f>
        <v>0</v>
      </c>
      <c r="AM1823">
        <f>IF(ISNA(AN1823),NA(),AM1143)</f>
        <v>0</v>
      </c>
      <c r="AN1823">
        <f>IF(OR(AN1143="",AND(AN1143=AN1142,AN1143=AN1144)),NA(), AN1143)</f>
        <v>0</v>
      </c>
      <c r="AO1823">
        <f>IF(ISNA(AP1823),NA(),AO1143)</f>
        <v>0</v>
      </c>
      <c r="AP1823">
        <f>IF(OR(AP1143="",AND(AP1143=AP1142,AP1143=AP1144)),NA(), AP1143)</f>
        <v>0</v>
      </c>
      <c r="AQ1823">
        <f>IF(ISNA(AR1823),NA(),AQ1143)</f>
        <v>0</v>
      </c>
      <c r="AR1823">
        <f>IF(OR(AR1143="",AND(AR1143=AR1142,AR1143=AR1144)),NA(), AR1143)</f>
        <v>0</v>
      </c>
      <c r="AS1823">
        <f>IF(ISNA(AT1823),NA(),AS1143)</f>
        <v>0</v>
      </c>
      <c r="AT1823">
        <f>IF(OR(AT1143="",AND(AT1143=AT1142,AT1143=AT1144)),NA(), AT1143)</f>
        <v>0</v>
      </c>
      <c r="AU1823">
        <f>IF(ISNA(AV1823),NA(),AU1143)</f>
        <v>0</v>
      </c>
      <c r="AV1823">
        <f>IF(OR(AV1143="",AND(AV1143=AV1142,AV1143=AV1144)),NA(), AV1143)</f>
        <v>0</v>
      </c>
      <c r="AW1823">
        <f>IF(ISNA(AX1823),NA(),AW1143)</f>
        <v>0</v>
      </c>
      <c r="AX1823">
        <f>IF(OR(AX1143="",AND(AX1143=AX1142,AX1143=AX1144)),NA(), AX1143)</f>
        <v>0</v>
      </c>
      <c r="AY1823">
        <f>IF(ISNA(AZ1823),NA(),AY1143)</f>
        <v>0</v>
      </c>
      <c r="AZ1823">
        <f>IF(OR(AZ1143="",AND(AZ1143=AZ1142,AZ1143=AZ1144)),NA(), AZ1143)</f>
        <v>0</v>
      </c>
      <c r="BA1823">
        <f>IF(ISNA(BB1823),NA(),BA1143)</f>
        <v>0</v>
      </c>
      <c r="BB1823">
        <f>IF(OR(BB1143="",AND(BB1143=BB1142,BB1143=BB1144)),NA(), BB1143)</f>
        <v>0</v>
      </c>
      <c r="BC1823">
        <f>IF(ISNA(BD1823),NA(),BC1143)</f>
        <v>0</v>
      </c>
      <c r="BD1823">
        <f>IF(OR(BD1143="",AND(BD1143=BD1142,BD1143=BD1144)),NA(), BD1143)</f>
        <v>0</v>
      </c>
      <c r="BE1823">
        <f>IF(ISNA(BF1823),NA(),BE1143)</f>
        <v>0</v>
      </c>
      <c r="BF1823">
        <f>IF(OR(BF1143="",AND(BF1143=BF1142,BF1143=BF1144)),NA(), BF1143)</f>
        <v>0</v>
      </c>
      <c r="BG1823">
        <f>IF(ISNA(BH1823),NA(),BG1143)</f>
        <v>0</v>
      </c>
      <c r="BH1823">
        <f>IF(OR(BH1143="",AND(BH1143=BH1142,BH1143=BH1144)),NA(), BH1143)</f>
        <v>0</v>
      </c>
      <c r="BI1823">
        <f>IF(ISNA(BJ1823),NA(),BI1143)</f>
        <v>0</v>
      </c>
      <c r="BJ1823">
        <f>IF(OR(BJ1143="",AND(BJ1143=BJ1142,BJ1143=BJ1144)),NA(), BJ1143)</f>
        <v>0</v>
      </c>
      <c r="BK1823">
        <f>IF(ISNA(BL1823),NA(),BK1143)</f>
        <v>0</v>
      </c>
      <c r="BL1823">
        <f>IF(OR(BL1143="",AND(BL1143=BL1142,BL1143=BL1144)),NA(), BL1143)</f>
        <v>0</v>
      </c>
      <c r="BM1823">
        <f>IF(ISNA(BN1823),NA(),BM1143)</f>
        <v>0</v>
      </c>
      <c r="BN1823">
        <f>IF(OR(BN1143="",AND(BN1143=BN1142,BN1143=BN1144)),NA(), BN1143)</f>
        <v>0</v>
      </c>
      <c r="BO1823">
        <f>IF(ISNA(BP1823),NA(),BO1143)</f>
        <v>0</v>
      </c>
      <c r="BP1823">
        <f>IF(OR(BP1143="",AND(BP1143=BP1142,BP1143=BP1144)),NA(), BP1143)</f>
        <v>0</v>
      </c>
      <c r="BQ1823">
        <f>IF(ISNA(BR1823),NA(),BQ1143)</f>
        <v>0</v>
      </c>
      <c r="BR1823">
        <f>IF(OR(BR1143="",AND(BR1143=BR1142,BR1143=BR1144)),NA(), BR1143)</f>
        <v>0</v>
      </c>
    </row>
    <row r="1824" spans="5:70">
      <c r="E1824">
        <f>IF(ISNA(F1824),NA(),E1144)</f>
        <v>0</v>
      </c>
      <c r="F1824">
        <f>IF(OR(F1144="",AND(F1144=F1143,F1144=F1145)),NA(), F1144)</f>
        <v>0</v>
      </c>
      <c r="G1824">
        <f>IF(ISNA(H1824),NA(),G1144)</f>
        <v>0</v>
      </c>
      <c r="H1824">
        <f>IF(OR(H1144="",AND(H1144=H1143,H1144=H1145)),NA(), H1144)</f>
        <v>0</v>
      </c>
      <c r="I1824">
        <f>IF(ISNA(J1824),NA(),I1144)</f>
        <v>0</v>
      </c>
      <c r="J1824">
        <f>IF(OR(J1144="",AND(J1144=J1143,J1144=J1145)),NA(), J1144)</f>
        <v>0</v>
      </c>
      <c r="K1824">
        <f>IF(ISNA(L1824),NA(),K1144)</f>
        <v>0</v>
      </c>
      <c r="L1824">
        <f>IF(OR(L1144="",AND(L1144=L1143,L1144=L1145)),NA(), L1144)</f>
        <v>0</v>
      </c>
      <c r="M1824">
        <f>IF(ISNA(N1824),NA(),M1144)</f>
        <v>0</v>
      </c>
      <c r="N1824">
        <f>IF(OR(N1144="",AND(N1144=N1143,N1144=N1145)),NA(), N1144)</f>
        <v>0</v>
      </c>
      <c r="O1824">
        <f>IF(ISNA(P1824),NA(),O1144)</f>
        <v>0</v>
      </c>
      <c r="P1824">
        <f>IF(OR(P1144="",AND(P1144=P1143,P1144=P1145)),NA(), P1144)</f>
        <v>0</v>
      </c>
      <c r="Q1824">
        <f>IF(ISNA(R1824),NA(),Q1144)</f>
        <v>0</v>
      </c>
      <c r="R1824">
        <f>IF(OR(R1144="",AND(R1144=R1143,R1144=R1145)),NA(), R1144)</f>
        <v>0</v>
      </c>
      <c r="S1824">
        <f>IF(ISNA(T1824),NA(),S1144)</f>
        <v>0</v>
      </c>
      <c r="T1824">
        <f>IF(OR(T1144="",AND(T1144=T1143,T1144=T1145)),NA(), T1144)</f>
        <v>0</v>
      </c>
      <c r="U1824">
        <f>IF(ISNA(V1824),NA(),U1144)</f>
        <v>0</v>
      </c>
      <c r="V1824">
        <f>IF(OR(V1144="",AND(V1144=V1143,V1144=V1145)),NA(), V1144)</f>
        <v>0</v>
      </c>
      <c r="W1824">
        <f>IF(ISNA(X1824),NA(),W1144)</f>
        <v>0</v>
      </c>
      <c r="X1824">
        <f>IF(OR(X1144="",AND(X1144=X1143,X1144=X1145)),NA(), X1144)</f>
        <v>0</v>
      </c>
      <c r="Y1824">
        <f>IF(ISNA(Z1824),NA(),Y1144)</f>
        <v>0</v>
      </c>
      <c r="Z1824">
        <f>IF(OR(Z1144="",AND(Z1144=Z1143,Z1144=Z1145)),NA(), Z1144)</f>
        <v>0</v>
      </c>
      <c r="AA1824">
        <f>IF(ISNA(AB1824),NA(),AA1144)</f>
        <v>0</v>
      </c>
      <c r="AB1824">
        <f>IF(OR(AB1144="",AND(AB1144=AB1143,AB1144=AB1145)),NA(), AB1144)</f>
        <v>0</v>
      </c>
      <c r="AC1824">
        <f>IF(ISNA(AD1824),NA(),AC1144)</f>
        <v>0</v>
      </c>
      <c r="AD1824">
        <f>IF(OR(AD1144="",AND(AD1144=AD1143,AD1144=AD1145)),NA(), AD1144)</f>
        <v>0</v>
      </c>
      <c r="AE1824">
        <f>IF(ISNA(AF1824),NA(),AE1144)</f>
        <v>0</v>
      </c>
      <c r="AF1824">
        <f>IF(OR(AF1144="",AND(AF1144=AF1143,AF1144=AF1145)),NA(), AF1144)</f>
        <v>0</v>
      </c>
      <c r="AG1824">
        <f>IF(ISNA(AH1824),NA(),AG1144)</f>
        <v>0</v>
      </c>
      <c r="AH1824">
        <f>IF(OR(AH1144="",AND(AH1144=AH1143,AH1144=AH1145)),NA(), AH1144)</f>
        <v>0</v>
      </c>
      <c r="AI1824">
        <f>IF(ISNA(AJ1824),NA(),AI1144)</f>
        <v>0</v>
      </c>
      <c r="AJ1824">
        <f>IF(OR(AJ1144="",AND(AJ1144=AJ1143,AJ1144=AJ1145)),NA(), AJ1144)</f>
        <v>0</v>
      </c>
      <c r="AM1824">
        <f>IF(ISNA(AN1824),NA(),AM1144)</f>
        <v>0</v>
      </c>
      <c r="AN1824">
        <f>IF(OR(AN1144="",AND(AN1144=AN1143,AN1144=AN1145)),NA(), AN1144)</f>
        <v>0</v>
      </c>
      <c r="AO1824">
        <f>IF(ISNA(AP1824),NA(),AO1144)</f>
        <v>0</v>
      </c>
      <c r="AP1824">
        <f>IF(OR(AP1144="",AND(AP1144=AP1143,AP1144=AP1145)),NA(), AP1144)</f>
        <v>0</v>
      </c>
      <c r="AQ1824">
        <f>IF(ISNA(AR1824),NA(),AQ1144)</f>
        <v>0</v>
      </c>
      <c r="AR1824">
        <f>IF(OR(AR1144="",AND(AR1144=AR1143,AR1144=AR1145)),NA(), AR1144)</f>
        <v>0</v>
      </c>
      <c r="AS1824">
        <f>IF(ISNA(AT1824),NA(),AS1144)</f>
        <v>0</v>
      </c>
      <c r="AT1824">
        <f>IF(OR(AT1144="",AND(AT1144=AT1143,AT1144=AT1145)),NA(), AT1144)</f>
        <v>0</v>
      </c>
      <c r="AU1824">
        <f>IF(ISNA(AV1824),NA(),AU1144)</f>
        <v>0</v>
      </c>
      <c r="AV1824">
        <f>IF(OR(AV1144="",AND(AV1144=AV1143,AV1144=AV1145)),NA(), AV1144)</f>
        <v>0</v>
      </c>
      <c r="AW1824">
        <f>IF(ISNA(AX1824),NA(),AW1144)</f>
        <v>0</v>
      </c>
      <c r="AX1824">
        <f>IF(OR(AX1144="",AND(AX1144=AX1143,AX1144=AX1145)),NA(), AX1144)</f>
        <v>0</v>
      </c>
      <c r="AY1824">
        <f>IF(ISNA(AZ1824),NA(),AY1144)</f>
        <v>0</v>
      </c>
      <c r="AZ1824">
        <f>IF(OR(AZ1144="",AND(AZ1144=AZ1143,AZ1144=AZ1145)),NA(), AZ1144)</f>
        <v>0</v>
      </c>
      <c r="BA1824">
        <f>IF(ISNA(BB1824),NA(),BA1144)</f>
        <v>0</v>
      </c>
      <c r="BB1824">
        <f>IF(OR(BB1144="",AND(BB1144=BB1143,BB1144=BB1145)),NA(), BB1144)</f>
        <v>0</v>
      </c>
      <c r="BC1824">
        <f>IF(ISNA(BD1824),NA(),BC1144)</f>
        <v>0</v>
      </c>
      <c r="BD1824">
        <f>IF(OR(BD1144="",AND(BD1144=BD1143,BD1144=BD1145)),NA(), BD1144)</f>
        <v>0</v>
      </c>
      <c r="BE1824">
        <f>IF(ISNA(BF1824),NA(),BE1144)</f>
        <v>0</v>
      </c>
      <c r="BF1824">
        <f>IF(OR(BF1144="",AND(BF1144=BF1143,BF1144=BF1145)),NA(), BF1144)</f>
        <v>0</v>
      </c>
      <c r="BG1824">
        <f>IF(ISNA(BH1824),NA(),BG1144)</f>
        <v>0</v>
      </c>
      <c r="BH1824">
        <f>IF(OR(BH1144="",AND(BH1144=BH1143,BH1144=BH1145)),NA(), BH1144)</f>
        <v>0</v>
      </c>
      <c r="BI1824">
        <f>IF(ISNA(BJ1824),NA(),BI1144)</f>
        <v>0</v>
      </c>
      <c r="BJ1824">
        <f>IF(OR(BJ1144="",AND(BJ1144=BJ1143,BJ1144=BJ1145)),NA(), BJ1144)</f>
        <v>0</v>
      </c>
      <c r="BK1824">
        <f>IF(ISNA(BL1824),NA(),BK1144)</f>
        <v>0</v>
      </c>
      <c r="BL1824">
        <f>IF(OR(BL1144="",AND(BL1144=BL1143,BL1144=BL1145)),NA(), BL1144)</f>
        <v>0</v>
      </c>
      <c r="BM1824">
        <f>IF(ISNA(BN1824),NA(),BM1144)</f>
        <v>0</v>
      </c>
      <c r="BN1824">
        <f>IF(OR(BN1144="",AND(BN1144=BN1143,BN1144=BN1145)),NA(), BN1144)</f>
        <v>0</v>
      </c>
      <c r="BO1824">
        <f>IF(ISNA(BP1824),NA(),BO1144)</f>
        <v>0</v>
      </c>
      <c r="BP1824">
        <f>IF(OR(BP1144="",AND(BP1144=BP1143,BP1144=BP1145)),NA(), BP1144)</f>
        <v>0</v>
      </c>
      <c r="BQ1824">
        <f>IF(ISNA(BR1824),NA(),BQ1144)</f>
        <v>0</v>
      </c>
      <c r="BR1824">
        <f>IF(OR(BR1144="",AND(BR1144=BR1143,BR1144=BR1145)),NA(), BR1144)</f>
        <v>0</v>
      </c>
    </row>
    <row r="1825" spans="5:70">
      <c r="E1825">
        <f>IF(ISNA(F1825),NA(),E1145)</f>
        <v>0</v>
      </c>
      <c r="F1825">
        <f>IF(OR(F1145="",AND(F1145=F1144,F1145=F1146)),NA(), F1145)</f>
        <v>0</v>
      </c>
      <c r="G1825">
        <f>IF(ISNA(H1825),NA(),G1145)</f>
        <v>0</v>
      </c>
      <c r="H1825">
        <f>IF(OR(H1145="",AND(H1145=H1144,H1145=H1146)),NA(), H1145)</f>
        <v>0</v>
      </c>
      <c r="I1825">
        <f>IF(ISNA(J1825),NA(),I1145)</f>
        <v>0</v>
      </c>
      <c r="J1825">
        <f>IF(OR(J1145="",AND(J1145=J1144,J1145=J1146)),NA(), J1145)</f>
        <v>0</v>
      </c>
      <c r="K1825">
        <f>IF(ISNA(L1825),NA(),K1145)</f>
        <v>0</v>
      </c>
      <c r="L1825">
        <f>IF(OR(L1145="",AND(L1145=L1144,L1145=L1146)),NA(), L1145)</f>
        <v>0</v>
      </c>
      <c r="M1825">
        <f>IF(ISNA(N1825),NA(),M1145)</f>
        <v>0</v>
      </c>
      <c r="N1825">
        <f>IF(OR(N1145="",AND(N1145=N1144,N1145=N1146)),NA(), N1145)</f>
        <v>0</v>
      </c>
      <c r="O1825">
        <f>IF(ISNA(P1825),NA(),O1145)</f>
        <v>0</v>
      </c>
      <c r="P1825">
        <f>IF(OR(P1145="",AND(P1145=P1144,P1145=P1146)),NA(), P1145)</f>
        <v>0</v>
      </c>
      <c r="Q1825">
        <f>IF(ISNA(R1825),NA(),Q1145)</f>
        <v>0</v>
      </c>
      <c r="R1825">
        <f>IF(OR(R1145="",AND(R1145=R1144,R1145=R1146)),NA(), R1145)</f>
        <v>0</v>
      </c>
      <c r="S1825">
        <f>IF(ISNA(T1825),NA(),S1145)</f>
        <v>0</v>
      </c>
      <c r="T1825">
        <f>IF(OR(T1145="",AND(T1145=T1144,T1145=T1146)),NA(), T1145)</f>
        <v>0</v>
      </c>
      <c r="U1825">
        <f>IF(ISNA(V1825),NA(),U1145)</f>
        <v>0</v>
      </c>
      <c r="V1825">
        <f>IF(OR(V1145="",AND(V1145=V1144,V1145=V1146)),NA(), V1145)</f>
        <v>0</v>
      </c>
      <c r="W1825">
        <f>IF(ISNA(X1825),NA(),W1145)</f>
        <v>0</v>
      </c>
      <c r="X1825">
        <f>IF(OR(X1145="",AND(X1145=X1144,X1145=X1146)),NA(), X1145)</f>
        <v>0</v>
      </c>
      <c r="Y1825">
        <f>IF(ISNA(Z1825),NA(),Y1145)</f>
        <v>0</v>
      </c>
      <c r="Z1825">
        <f>IF(OR(Z1145="",AND(Z1145=Z1144,Z1145=Z1146)),NA(), Z1145)</f>
        <v>0</v>
      </c>
      <c r="AA1825">
        <f>IF(ISNA(AB1825),NA(),AA1145)</f>
        <v>0</v>
      </c>
      <c r="AB1825">
        <f>IF(OR(AB1145="",AND(AB1145=AB1144,AB1145=AB1146)),NA(), AB1145)</f>
        <v>0</v>
      </c>
      <c r="AC1825">
        <f>IF(ISNA(AD1825),NA(),AC1145)</f>
        <v>0</v>
      </c>
      <c r="AD1825">
        <f>IF(OR(AD1145="",AND(AD1145=AD1144,AD1145=AD1146)),NA(), AD1145)</f>
        <v>0</v>
      </c>
      <c r="AE1825">
        <f>IF(ISNA(AF1825),NA(),AE1145)</f>
        <v>0</v>
      </c>
      <c r="AF1825">
        <f>IF(OR(AF1145="",AND(AF1145=AF1144,AF1145=AF1146)),NA(), AF1145)</f>
        <v>0</v>
      </c>
      <c r="AG1825">
        <f>IF(ISNA(AH1825),NA(),AG1145)</f>
        <v>0</v>
      </c>
      <c r="AH1825">
        <f>IF(OR(AH1145="",AND(AH1145=AH1144,AH1145=AH1146)),NA(), AH1145)</f>
        <v>0</v>
      </c>
      <c r="AI1825">
        <f>IF(ISNA(AJ1825),NA(),AI1145)</f>
        <v>0</v>
      </c>
      <c r="AJ1825">
        <f>IF(OR(AJ1145="",AND(AJ1145=AJ1144,AJ1145=AJ1146)),NA(), AJ1145)</f>
        <v>0</v>
      </c>
      <c r="AM1825">
        <f>IF(ISNA(AN1825),NA(),AM1145)</f>
        <v>0</v>
      </c>
      <c r="AN1825">
        <f>IF(OR(AN1145="",AND(AN1145=AN1144,AN1145=AN1146)),NA(), AN1145)</f>
        <v>0</v>
      </c>
      <c r="AO1825">
        <f>IF(ISNA(AP1825),NA(),AO1145)</f>
        <v>0</v>
      </c>
      <c r="AP1825">
        <f>IF(OR(AP1145="",AND(AP1145=AP1144,AP1145=AP1146)),NA(), AP1145)</f>
        <v>0</v>
      </c>
      <c r="AQ1825">
        <f>IF(ISNA(AR1825),NA(),AQ1145)</f>
        <v>0</v>
      </c>
      <c r="AR1825">
        <f>IF(OR(AR1145="",AND(AR1145=AR1144,AR1145=AR1146)),NA(), AR1145)</f>
        <v>0</v>
      </c>
      <c r="AS1825">
        <f>IF(ISNA(AT1825),NA(),AS1145)</f>
        <v>0</v>
      </c>
      <c r="AT1825">
        <f>IF(OR(AT1145="",AND(AT1145=AT1144,AT1145=AT1146)),NA(), AT1145)</f>
        <v>0</v>
      </c>
      <c r="AU1825">
        <f>IF(ISNA(AV1825),NA(),AU1145)</f>
        <v>0</v>
      </c>
      <c r="AV1825">
        <f>IF(OR(AV1145="",AND(AV1145=AV1144,AV1145=AV1146)),NA(), AV1145)</f>
        <v>0</v>
      </c>
      <c r="AW1825">
        <f>IF(ISNA(AX1825),NA(),AW1145)</f>
        <v>0</v>
      </c>
      <c r="AX1825">
        <f>IF(OR(AX1145="",AND(AX1145=AX1144,AX1145=AX1146)),NA(), AX1145)</f>
        <v>0</v>
      </c>
      <c r="AY1825">
        <f>IF(ISNA(AZ1825),NA(),AY1145)</f>
        <v>0</v>
      </c>
      <c r="AZ1825">
        <f>IF(OR(AZ1145="",AND(AZ1145=AZ1144,AZ1145=AZ1146)),NA(), AZ1145)</f>
        <v>0</v>
      </c>
      <c r="BA1825">
        <f>IF(ISNA(BB1825),NA(),BA1145)</f>
        <v>0</v>
      </c>
      <c r="BB1825">
        <f>IF(OR(BB1145="",AND(BB1145=BB1144,BB1145=BB1146)),NA(), BB1145)</f>
        <v>0</v>
      </c>
      <c r="BC1825">
        <f>IF(ISNA(BD1825),NA(),BC1145)</f>
        <v>0</v>
      </c>
      <c r="BD1825">
        <f>IF(OR(BD1145="",AND(BD1145=BD1144,BD1145=BD1146)),NA(), BD1145)</f>
        <v>0</v>
      </c>
      <c r="BE1825">
        <f>IF(ISNA(BF1825),NA(),BE1145)</f>
        <v>0</v>
      </c>
      <c r="BF1825">
        <f>IF(OR(BF1145="",AND(BF1145=BF1144,BF1145=BF1146)),NA(), BF1145)</f>
        <v>0</v>
      </c>
      <c r="BG1825">
        <f>IF(ISNA(BH1825),NA(),BG1145)</f>
        <v>0</v>
      </c>
      <c r="BH1825">
        <f>IF(OR(BH1145="",AND(BH1145=BH1144,BH1145=BH1146)),NA(), BH1145)</f>
        <v>0</v>
      </c>
      <c r="BI1825">
        <f>IF(ISNA(BJ1825),NA(),BI1145)</f>
        <v>0</v>
      </c>
      <c r="BJ1825">
        <f>IF(OR(BJ1145="",AND(BJ1145=BJ1144,BJ1145=BJ1146)),NA(), BJ1145)</f>
        <v>0</v>
      </c>
      <c r="BK1825">
        <f>IF(ISNA(BL1825),NA(),BK1145)</f>
        <v>0</v>
      </c>
      <c r="BL1825">
        <f>IF(OR(BL1145="",AND(BL1145=BL1144,BL1145=BL1146)),NA(), BL1145)</f>
        <v>0</v>
      </c>
      <c r="BM1825">
        <f>IF(ISNA(BN1825),NA(),BM1145)</f>
        <v>0</v>
      </c>
      <c r="BN1825">
        <f>IF(OR(BN1145="",AND(BN1145=BN1144,BN1145=BN1146)),NA(), BN1145)</f>
        <v>0</v>
      </c>
      <c r="BO1825">
        <f>IF(ISNA(BP1825),NA(),BO1145)</f>
        <v>0</v>
      </c>
      <c r="BP1825">
        <f>IF(OR(BP1145="",AND(BP1145=BP1144,BP1145=BP1146)),NA(), BP1145)</f>
        <v>0</v>
      </c>
      <c r="BQ1825">
        <f>IF(ISNA(BR1825),NA(),BQ1145)</f>
        <v>0</v>
      </c>
      <c r="BR1825">
        <f>IF(OR(BR1145="",AND(BR1145=BR1144,BR1145=BR1146)),NA(), BR1145)</f>
        <v>0</v>
      </c>
    </row>
    <row r="1826" spans="5:70">
      <c r="E1826">
        <f>IF(ISNA(F1826),NA(),E1146)</f>
        <v>0</v>
      </c>
      <c r="F1826">
        <f>IF(OR(F1146="",AND(F1146=F1145,F1146=F1147)),NA(), F1146)</f>
        <v>0</v>
      </c>
      <c r="G1826">
        <f>IF(ISNA(H1826),NA(),G1146)</f>
        <v>0</v>
      </c>
      <c r="H1826">
        <f>IF(OR(H1146="",AND(H1146=H1145,H1146=H1147)),NA(), H1146)</f>
        <v>0</v>
      </c>
      <c r="I1826">
        <f>IF(ISNA(J1826),NA(),I1146)</f>
        <v>0</v>
      </c>
      <c r="J1826">
        <f>IF(OR(J1146="",AND(J1146=J1145,J1146=J1147)),NA(), J1146)</f>
        <v>0</v>
      </c>
      <c r="K1826">
        <f>IF(ISNA(L1826),NA(),K1146)</f>
        <v>0</v>
      </c>
      <c r="L1826">
        <f>IF(OR(L1146="",AND(L1146=L1145,L1146=L1147)),NA(), L1146)</f>
        <v>0</v>
      </c>
      <c r="M1826">
        <f>IF(ISNA(N1826),NA(),M1146)</f>
        <v>0</v>
      </c>
      <c r="N1826">
        <f>IF(OR(N1146="",AND(N1146=N1145,N1146=N1147)),NA(), N1146)</f>
        <v>0</v>
      </c>
      <c r="O1826">
        <f>IF(ISNA(P1826),NA(),O1146)</f>
        <v>0</v>
      </c>
      <c r="P1826">
        <f>IF(OR(P1146="",AND(P1146=P1145,P1146=P1147)),NA(), P1146)</f>
        <v>0</v>
      </c>
      <c r="Q1826">
        <f>IF(ISNA(R1826),NA(),Q1146)</f>
        <v>0</v>
      </c>
      <c r="R1826">
        <f>IF(OR(R1146="",AND(R1146=R1145,R1146=R1147)),NA(), R1146)</f>
        <v>0</v>
      </c>
      <c r="S1826">
        <f>IF(ISNA(T1826),NA(),S1146)</f>
        <v>0</v>
      </c>
      <c r="T1826">
        <f>IF(OR(T1146="",AND(T1146=T1145,T1146=T1147)),NA(), T1146)</f>
        <v>0</v>
      </c>
      <c r="U1826">
        <f>IF(ISNA(V1826),NA(),U1146)</f>
        <v>0</v>
      </c>
      <c r="V1826">
        <f>IF(OR(V1146="",AND(V1146=V1145,V1146=V1147)),NA(), V1146)</f>
        <v>0</v>
      </c>
      <c r="W1826">
        <f>IF(ISNA(X1826),NA(),W1146)</f>
        <v>0</v>
      </c>
      <c r="X1826">
        <f>IF(OR(X1146="",AND(X1146=X1145,X1146=X1147)),NA(), X1146)</f>
        <v>0</v>
      </c>
      <c r="Y1826">
        <f>IF(ISNA(Z1826),NA(),Y1146)</f>
        <v>0</v>
      </c>
      <c r="Z1826">
        <f>IF(OR(Z1146="",AND(Z1146=Z1145,Z1146=Z1147)),NA(), Z1146)</f>
        <v>0</v>
      </c>
      <c r="AA1826">
        <f>IF(ISNA(AB1826),NA(),AA1146)</f>
        <v>0</v>
      </c>
      <c r="AB1826">
        <f>IF(OR(AB1146="",AND(AB1146=AB1145,AB1146=AB1147)),NA(), AB1146)</f>
        <v>0</v>
      </c>
      <c r="AC1826">
        <f>IF(ISNA(AD1826),NA(),AC1146)</f>
        <v>0</v>
      </c>
      <c r="AD1826">
        <f>IF(OR(AD1146="",AND(AD1146=AD1145,AD1146=AD1147)),NA(), AD1146)</f>
        <v>0</v>
      </c>
      <c r="AE1826">
        <f>IF(ISNA(AF1826),NA(),AE1146)</f>
        <v>0</v>
      </c>
      <c r="AF1826">
        <f>IF(OR(AF1146="",AND(AF1146=AF1145,AF1146=AF1147)),NA(), AF1146)</f>
        <v>0</v>
      </c>
      <c r="AG1826">
        <f>IF(ISNA(AH1826),NA(),AG1146)</f>
        <v>0</v>
      </c>
      <c r="AH1826">
        <f>IF(OR(AH1146="",AND(AH1146=AH1145,AH1146=AH1147)),NA(), AH1146)</f>
        <v>0</v>
      </c>
      <c r="AI1826">
        <f>IF(ISNA(AJ1826),NA(),AI1146)</f>
        <v>0</v>
      </c>
      <c r="AJ1826">
        <f>IF(OR(AJ1146="",AND(AJ1146=AJ1145,AJ1146=AJ1147)),NA(), AJ1146)</f>
        <v>0</v>
      </c>
      <c r="AM1826">
        <f>IF(ISNA(AN1826),NA(),AM1146)</f>
        <v>0</v>
      </c>
      <c r="AN1826">
        <f>IF(OR(AN1146="",AND(AN1146=AN1145,AN1146=AN1147)),NA(), AN1146)</f>
        <v>0</v>
      </c>
      <c r="AO1826">
        <f>IF(ISNA(AP1826),NA(),AO1146)</f>
        <v>0</v>
      </c>
      <c r="AP1826">
        <f>IF(OR(AP1146="",AND(AP1146=AP1145,AP1146=AP1147)),NA(), AP1146)</f>
        <v>0</v>
      </c>
      <c r="AQ1826">
        <f>IF(ISNA(AR1826),NA(),AQ1146)</f>
        <v>0</v>
      </c>
      <c r="AR1826">
        <f>IF(OR(AR1146="",AND(AR1146=AR1145,AR1146=AR1147)),NA(), AR1146)</f>
        <v>0</v>
      </c>
      <c r="AS1826">
        <f>IF(ISNA(AT1826),NA(),AS1146)</f>
        <v>0</v>
      </c>
      <c r="AT1826">
        <f>IF(OR(AT1146="",AND(AT1146=AT1145,AT1146=AT1147)),NA(), AT1146)</f>
        <v>0</v>
      </c>
      <c r="AU1826">
        <f>IF(ISNA(AV1826),NA(),AU1146)</f>
        <v>0</v>
      </c>
      <c r="AV1826">
        <f>IF(OR(AV1146="",AND(AV1146=AV1145,AV1146=AV1147)),NA(), AV1146)</f>
        <v>0</v>
      </c>
      <c r="AW1826">
        <f>IF(ISNA(AX1826),NA(),AW1146)</f>
        <v>0</v>
      </c>
      <c r="AX1826">
        <f>IF(OR(AX1146="",AND(AX1146=AX1145,AX1146=AX1147)),NA(), AX1146)</f>
        <v>0</v>
      </c>
      <c r="AY1826">
        <f>IF(ISNA(AZ1826),NA(),AY1146)</f>
        <v>0</v>
      </c>
      <c r="AZ1826">
        <f>IF(OR(AZ1146="",AND(AZ1146=AZ1145,AZ1146=AZ1147)),NA(), AZ1146)</f>
        <v>0</v>
      </c>
      <c r="BA1826">
        <f>IF(ISNA(BB1826),NA(),BA1146)</f>
        <v>0</v>
      </c>
      <c r="BB1826">
        <f>IF(OR(BB1146="",AND(BB1146=BB1145,BB1146=BB1147)),NA(), BB1146)</f>
        <v>0</v>
      </c>
      <c r="BC1826">
        <f>IF(ISNA(BD1826),NA(),BC1146)</f>
        <v>0</v>
      </c>
      <c r="BD1826">
        <f>IF(OR(BD1146="",AND(BD1146=BD1145,BD1146=BD1147)),NA(), BD1146)</f>
        <v>0</v>
      </c>
      <c r="BE1826">
        <f>IF(ISNA(BF1826),NA(),BE1146)</f>
        <v>0</v>
      </c>
      <c r="BF1826">
        <f>IF(OR(BF1146="",AND(BF1146=BF1145,BF1146=BF1147)),NA(), BF1146)</f>
        <v>0</v>
      </c>
      <c r="BG1826">
        <f>IF(ISNA(BH1826),NA(),BG1146)</f>
        <v>0</v>
      </c>
      <c r="BH1826">
        <f>IF(OR(BH1146="",AND(BH1146=BH1145,BH1146=BH1147)),NA(), BH1146)</f>
        <v>0</v>
      </c>
      <c r="BI1826">
        <f>IF(ISNA(BJ1826),NA(),BI1146)</f>
        <v>0</v>
      </c>
      <c r="BJ1826">
        <f>IF(OR(BJ1146="",AND(BJ1146=BJ1145,BJ1146=BJ1147)),NA(), BJ1146)</f>
        <v>0</v>
      </c>
      <c r="BK1826">
        <f>IF(ISNA(BL1826),NA(),BK1146)</f>
        <v>0</v>
      </c>
      <c r="BL1826">
        <f>IF(OR(BL1146="",AND(BL1146=BL1145,BL1146=BL1147)),NA(), BL1146)</f>
        <v>0</v>
      </c>
      <c r="BM1826">
        <f>IF(ISNA(BN1826),NA(),BM1146)</f>
        <v>0</v>
      </c>
      <c r="BN1826">
        <f>IF(OR(BN1146="",AND(BN1146=BN1145,BN1146=BN1147)),NA(), BN1146)</f>
        <v>0</v>
      </c>
      <c r="BO1826">
        <f>IF(ISNA(BP1826),NA(),BO1146)</f>
        <v>0</v>
      </c>
      <c r="BP1826">
        <f>IF(OR(BP1146="",AND(BP1146=BP1145,BP1146=BP1147)),NA(), BP1146)</f>
        <v>0</v>
      </c>
      <c r="BQ1826">
        <f>IF(ISNA(BR1826),NA(),BQ1146)</f>
        <v>0</v>
      </c>
      <c r="BR1826">
        <f>IF(OR(BR1146="",AND(BR1146=BR1145,BR1146=BR1147)),NA(), BR1146)</f>
        <v>0</v>
      </c>
    </row>
    <row r="1827" spans="5:70">
      <c r="E1827">
        <f>IF(ISNA(F1827),NA(),E1147)</f>
        <v>0</v>
      </c>
      <c r="F1827">
        <f>IF(OR(F1147="",AND(F1147=F1146,F1147=F1148)),NA(), F1147)</f>
        <v>0</v>
      </c>
      <c r="G1827">
        <f>IF(ISNA(H1827),NA(),G1147)</f>
        <v>0</v>
      </c>
      <c r="H1827">
        <f>IF(OR(H1147="",AND(H1147=H1146,H1147=H1148)),NA(), H1147)</f>
        <v>0</v>
      </c>
      <c r="I1827">
        <f>IF(ISNA(J1827),NA(),I1147)</f>
        <v>0</v>
      </c>
      <c r="J1827">
        <f>IF(OR(J1147="",AND(J1147=J1146,J1147=J1148)),NA(), J1147)</f>
        <v>0</v>
      </c>
      <c r="K1827">
        <f>IF(ISNA(L1827),NA(),K1147)</f>
        <v>0</v>
      </c>
      <c r="L1827">
        <f>IF(OR(L1147="",AND(L1147=L1146,L1147=L1148)),NA(), L1147)</f>
        <v>0</v>
      </c>
      <c r="M1827">
        <f>IF(ISNA(N1827),NA(),M1147)</f>
        <v>0</v>
      </c>
      <c r="N1827">
        <f>IF(OR(N1147="",AND(N1147=N1146,N1147=N1148)),NA(), N1147)</f>
        <v>0</v>
      </c>
      <c r="O1827">
        <f>IF(ISNA(P1827),NA(),O1147)</f>
        <v>0</v>
      </c>
      <c r="P1827">
        <f>IF(OR(P1147="",AND(P1147=P1146,P1147=P1148)),NA(), P1147)</f>
        <v>0</v>
      </c>
      <c r="Q1827">
        <f>IF(ISNA(R1827),NA(),Q1147)</f>
        <v>0</v>
      </c>
      <c r="R1827">
        <f>IF(OR(R1147="",AND(R1147=R1146,R1147=R1148)),NA(), R1147)</f>
        <v>0</v>
      </c>
      <c r="S1827">
        <f>IF(ISNA(T1827),NA(),S1147)</f>
        <v>0</v>
      </c>
      <c r="T1827">
        <f>IF(OR(T1147="",AND(T1147=T1146,T1147=T1148)),NA(), T1147)</f>
        <v>0</v>
      </c>
      <c r="U1827">
        <f>IF(ISNA(V1827),NA(),U1147)</f>
        <v>0</v>
      </c>
      <c r="V1827">
        <f>IF(OR(V1147="",AND(V1147=V1146,V1147=V1148)),NA(), V1147)</f>
        <v>0</v>
      </c>
      <c r="W1827">
        <f>IF(ISNA(X1827),NA(),W1147)</f>
        <v>0</v>
      </c>
      <c r="X1827">
        <f>IF(OR(X1147="",AND(X1147=X1146,X1147=X1148)),NA(), X1147)</f>
        <v>0</v>
      </c>
      <c r="Y1827">
        <f>IF(ISNA(Z1827),NA(),Y1147)</f>
        <v>0</v>
      </c>
      <c r="Z1827">
        <f>IF(OR(Z1147="",AND(Z1147=Z1146,Z1147=Z1148)),NA(), Z1147)</f>
        <v>0</v>
      </c>
      <c r="AA1827">
        <f>IF(ISNA(AB1827),NA(),AA1147)</f>
        <v>0</v>
      </c>
      <c r="AB1827">
        <f>IF(OR(AB1147="",AND(AB1147=AB1146,AB1147=AB1148)),NA(), AB1147)</f>
        <v>0</v>
      </c>
      <c r="AC1827">
        <f>IF(ISNA(AD1827),NA(),AC1147)</f>
        <v>0</v>
      </c>
      <c r="AD1827">
        <f>IF(OR(AD1147="",AND(AD1147=AD1146,AD1147=AD1148)),NA(), AD1147)</f>
        <v>0</v>
      </c>
      <c r="AE1827">
        <f>IF(ISNA(AF1827),NA(),AE1147)</f>
        <v>0</v>
      </c>
      <c r="AF1827">
        <f>IF(OR(AF1147="",AND(AF1147=AF1146,AF1147=AF1148)),NA(), AF1147)</f>
        <v>0</v>
      </c>
      <c r="AG1827">
        <f>IF(ISNA(AH1827),NA(),AG1147)</f>
        <v>0</v>
      </c>
      <c r="AH1827">
        <f>IF(OR(AH1147="",AND(AH1147=AH1146,AH1147=AH1148)),NA(), AH1147)</f>
        <v>0</v>
      </c>
      <c r="AI1827">
        <f>IF(ISNA(AJ1827),NA(),AI1147)</f>
        <v>0</v>
      </c>
      <c r="AJ1827">
        <f>IF(OR(AJ1147="",AND(AJ1147=AJ1146,AJ1147=AJ1148)),NA(), AJ1147)</f>
        <v>0</v>
      </c>
      <c r="AM1827">
        <f>IF(ISNA(AN1827),NA(),AM1147)</f>
        <v>0</v>
      </c>
      <c r="AN1827">
        <f>IF(OR(AN1147="",AND(AN1147=AN1146,AN1147=AN1148)),NA(), AN1147)</f>
        <v>0</v>
      </c>
      <c r="AO1827">
        <f>IF(ISNA(AP1827),NA(),AO1147)</f>
        <v>0</v>
      </c>
      <c r="AP1827">
        <f>IF(OR(AP1147="",AND(AP1147=AP1146,AP1147=AP1148)),NA(), AP1147)</f>
        <v>0</v>
      </c>
      <c r="AQ1827">
        <f>IF(ISNA(AR1827),NA(),AQ1147)</f>
        <v>0</v>
      </c>
      <c r="AR1827">
        <f>IF(OR(AR1147="",AND(AR1147=AR1146,AR1147=AR1148)),NA(), AR1147)</f>
        <v>0</v>
      </c>
      <c r="AS1827">
        <f>IF(ISNA(AT1827),NA(),AS1147)</f>
        <v>0</v>
      </c>
      <c r="AT1827">
        <f>IF(OR(AT1147="",AND(AT1147=AT1146,AT1147=AT1148)),NA(), AT1147)</f>
        <v>0</v>
      </c>
      <c r="AU1827">
        <f>IF(ISNA(AV1827),NA(),AU1147)</f>
        <v>0</v>
      </c>
      <c r="AV1827">
        <f>IF(OR(AV1147="",AND(AV1147=AV1146,AV1147=AV1148)),NA(), AV1147)</f>
        <v>0</v>
      </c>
      <c r="AW1827">
        <f>IF(ISNA(AX1827),NA(),AW1147)</f>
        <v>0</v>
      </c>
      <c r="AX1827">
        <f>IF(OR(AX1147="",AND(AX1147=AX1146,AX1147=AX1148)),NA(), AX1147)</f>
        <v>0</v>
      </c>
      <c r="AY1827">
        <f>IF(ISNA(AZ1827),NA(),AY1147)</f>
        <v>0</v>
      </c>
      <c r="AZ1827">
        <f>IF(OR(AZ1147="",AND(AZ1147=AZ1146,AZ1147=AZ1148)),NA(), AZ1147)</f>
        <v>0</v>
      </c>
      <c r="BA1827">
        <f>IF(ISNA(BB1827),NA(),BA1147)</f>
        <v>0</v>
      </c>
      <c r="BB1827">
        <f>IF(OR(BB1147="",AND(BB1147=BB1146,BB1147=BB1148)),NA(), BB1147)</f>
        <v>0</v>
      </c>
      <c r="BC1827">
        <f>IF(ISNA(BD1827),NA(),BC1147)</f>
        <v>0</v>
      </c>
      <c r="BD1827">
        <f>IF(OR(BD1147="",AND(BD1147=BD1146,BD1147=BD1148)),NA(), BD1147)</f>
        <v>0</v>
      </c>
      <c r="BE1827">
        <f>IF(ISNA(BF1827),NA(),BE1147)</f>
        <v>0</v>
      </c>
      <c r="BF1827">
        <f>IF(OR(BF1147="",AND(BF1147=BF1146,BF1147=BF1148)),NA(), BF1147)</f>
        <v>0</v>
      </c>
      <c r="BG1827">
        <f>IF(ISNA(BH1827),NA(),BG1147)</f>
        <v>0</v>
      </c>
      <c r="BH1827">
        <f>IF(OR(BH1147="",AND(BH1147=BH1146,BH1147=BH1148)),NA(), BH1147)</f>
        <v>0</v>
      </c>
      <c r="BI1827">
        <f>IF(ISNA(BJ1827),NA(),BI1147)</f>
        <v>0</v>
      </c>
      <c r="BJ1827">
        <f>IF(OR(BJ1147="",AND(BJ1147=BJ1146,BJ1147=BJ1148)),NA(), BJ1147)</f>
        <v>0</v>
      </c>
      <c r="BK1827">
        <f>IF(ISNA(BL1827),NA(),BK1147)</f>
        <v>0</v>
      </c>
      <c r="BL1827">
        <f>IF(OR(BL1147="",AND(BL1147=BL1146,BL1147=BL1148)),NA(), BL1147)</f>
        <v>0</v>
      </c>
      <c r="BM1827">
        <f>IF(ISNA(BN1827),NA(),BM1147)</f>
        <v>0</v>
      </c>
      <c r="BN1827">
        <f>IF(OR(BN1147="",AND(BN1147=BN1146,BN1147=BN1148)),NA(), BN1147)</f>
        <v>0</v>
      </c>
      <c r="BO1827">
        <f>IF(ISNA(BP1827),NA(),BO1147)</f>
        <v>0</v>
      </c>
      <c r="BP1827">
        <f>IF(OR(BP1147="",AND(BP1147=BP1146,BP1147=BP1148)),NA(), BP1147)</f>
        <v>0</v>
      </c>
      <c r="BQ1827">
        <f>IF(ISNA(BR1827),NA(),BQ1147)</f>
        <v>0</v>
      </c>
      <c r="BR1827">
        <f>IF(OR(BR1147="",AND(BR1147=BR1146,BR1147=BR1148)),NA(), BR1147)</f>
        <v>0</v>
      </c>
    </row>
    <row r="1828" spans="5:70">
      <c r="E1828">
        <f>IF(ISNA(F1828),NA(),E1148)</f>
        <v>0</v>
      </c>
      <c r="F1828">
        <f>IF(OR(F1148="",AND(F1148=F1147,F1148=F1149)),NA(), F1148)</f>
        <v>0</v>
      </c>
      <c r="G1828">
        <f>IF(ISNA(H1828),NA(),G1148)</f>
        <v>0</v>
      </c>
      <c r="H1828">
        <f>IF(OR(H1148="",AND(H1148=H1147,H1148=H1149)),NA(), H1148)</f>
        <v>0</v>
      </c>
      <c r="I1828">
        <f>IF(ISNA(J1828),NA(),I1148)</f>
        <v>0</v>
      </c>
      <c r="J1828">
        <f>IF(OR(J1148="",AND(J1148=J1147,J1148=J1149)),NA(), J1148)</f>
        <v>0</v>
      </c>
      <c r="K1828">
        <f>IF(ISNA(L1828),NA(),K1148)</f>
        <v>0</v>
      </c>
      <c r="L1828">
        <f>IF(OR(L1148="",AND(L1148=L1147,L1148=L1149)),NA(), L1148)</f>
        <v>0</v>
      </c>
      <c r="M1828">
        <f>IF(ISNA(N1828),NA(),M1148)</f>
        <v>0</v>
      </c>
      <c r="N1828">
        <f>IF(OR(N1148="",AND(N1148=N1147,N1148=N1149)),NA(), N1148)</f>
        <v>0</v>
      </c>
      <c r="O1828">
        <f>IF(ISNA(P1828),NA(),O1148)</f>
        <v>0</v>
      </c>
      <c r="P1828">
        <f>IF(OR(P1148="",AND(P1148=P1147,P1148=P1149)),NA(), P1148)</f>
        <v>0</v>
      </c>
      <c r="Q1828">
        <f>IF(ISNA(R1828),NA(),Q1148)</f>
        <v>0</v>
      </c>
      <c r="R1828">
        <f>IF(OR(R1148="",AND(R1148=R1147,R1148=R1149)),NA(), R1148)</f>
        <v>0</v>
      </c>
      <c r="S1828">
        <f>IF(ISNA(T1828),NA(),S1148)</f>
        <v>0</v>
      </c>
      <c r="T1828">
        <f>IF(OR(T1148="",AND(T1148=T1147,T1148=T1149)),NA(), T1148)</f>
        <v>0</v>
      </c>
      <c r="U1828">
        <f>IF(ISNA(V1828),NA(),U1148)</f>
        <v>0</v>
      </c>
      <c r="V1828">
        <f>IF(OR(V1148="",AND(V1148=V1147,V1148=V1149)),NA(), V1148)</f>
        <v>0</v>
      </c>
      <c r="W1828">
        <f>IF(ISNA(X1828),NA(),W1148)</f>
        <v>0</v>
      </c>
      <c r="X1828">
        <f>IF(OR(X1148="",AND(X1148=X1147,X1148=X1149)),NA(), X1148)</f>
        <v>0</v>
      </c>
      <c r="Y1828">
        <f>IF(ISNA(Z1828),NA(),Y1148)</f>
        <v>0</v>
      </c>
      <c r="Z1828">
        <f>IF(OR(Z1148="",AND(Z1148=Z1147,Z1148=Z1149)),NA(), Z1148)</f>
        <v>0</v>
      </c>
      <c r="AA1828">
        <f>IF(ISNA(AB1828),NA(),AA1148)</f>
        <v>0</v>
      </c>
      <c r="AB1828">
        <f>IF(OR(AB1148="",AND(AB1148=AB1147,AB1148=AB1149)),NA(), AB1148)</f>
        <v>0</v>
      </c>
      <c r="AC1828">
        <f>IF(ISNA(AD1828),NA(),AC1148)</f>
        <v>0</v>
      </c>
      <c r="AD1828">
        <f>IF(OR(AD1148="",AND(AD1148=AD1147,AD1148=AD1149)),NA(), AD1148)</f>
        <v>0</v>
      </c>
      <c r="AE1828">
        <f>IF(ISNA(AF1828),NA(),AE1148)</f>
        <v>0</v>
      </c>
      <c r="AF1828">
        <f>IF(OR(AF1148="",AND(AF1148=AF1147,AF1148=AF1149)),NA(), AF1148)</f>
        <v>0</v>
      </c>
      <c r="AG1828">
        <f>IF(ISNA(AH1828),NA(),AG1148)</f>
        <v>0</v>
      </c>
      <c r="AH1828">
        <f>IF(OR(AH1148="",AND(AH1148=AH1147,AH1148=AH1149)),NA(), AH1148)</f>
        <v>0</v>
      </c>
      <c r="AI1828">
        <f>IF(ISNA(AJ1828),NA(),AI1148)</f>
        <v>0</v>
      </c>
      <c r="AJ1828">
        <f>IF(OR(AJ1148="",AND(AJ1148=AJ1147,AJ1148=AJ1149)),NA(), AJ1148)</f>
        <v>0</v>
      </c>
      <c r="AM1828">
        <f>IF(ISNA(AN1828),NA(),AM1148)</f>
        <v>0</v>
      </c>
      <c r="AN1828">
        <f>IF(OR(AN1148="",AND(AN1148=AN1147,AN1148=AN1149)),NA(), AN1148)</f>
        <v>0</v>
      </c>
      <c r="AO1828">
        <f>IF(ISNA(AP1828),NA(),AO1148)</f>
        <v>0</v>
      </c>
      <c r="AP1828">
        <f>IF(OR(AP1148="",AND(AP1148=AP1147,AP1148=AP1149)),NA(), AP1148)</f>
        <v>0</v>
      </c>
      <c r="AQ1828">
        <f>IF(ISNA(AR1828),NA(),AQ1148)</f>
        <v>0</v>
      </c>
      <c r="AR1828">
        <f>IF(OR(AR1148="",AND(AR1148=AR1147,AR1148=AR1149)),NA(), AR1148)</f>
        <v>0</v>
      </c>
      <c r="AS1828">
        <f>IF(ISNA(AT1828),NA(),AS1148)</f>
        <v>0</v>
      </c>
      <c r="AT1828">
        <f>IF(OR(AT1148="",AND(AT1148=AT1147,AT1148=AT1149)),NA(), AT1148)</f>
        <v>0</v>
      </c>
      <c r="AU1828">
        <f>IF(ISNA(AV1828),NA(),AU1148)</f>
        <v>0</v>
      </c>
      <c r="AV1828">
        <f>IF(OR(AV1148="",AND(AV1148=AV1147,AV1148=AV1149)),NA(), AV1148)</f>
        <v>0</v>
      </c>
      <c r="AW1828">
        <f>IF(ISNA(AX1828),NA(),AW1148)</f>
        <v>0</v>
      </c>
      <c r="AX1828">
        <f>IF(OR(AX1148="",AND(AX1148=AX1147,AX1148=AX1149)),NA(), AX1148)</f>
        <v>0</v>
      </c>
      <c r="AY1828">
        <f>IF(ISNA(AZ1828),NA(),AY1148)</f>
        <v>0</v>
      </c>
      <c r="AZ1828">
        <f>IF(OR(AZ1148="",AND(AZ1148=AZ1147,AZ1148=AZ1149)),NA(), AZ1148)</f>
        <v>0</v>
      </c>
      <c r="BA1828">
        <f>IF(ISNA(BB1828),NA(),BA1148)</f>
        <v>0</v>
      </c>
      <c r="BB1828">
        <f>IF(OR(BB1148="",AND(BB1148=BB1147,BB1148=BB1149)),NA(), BB1148)</f>
        <v>0</v>
      </c>
      <c r="BC1828">
        <f>IF(ISNA(BD1828),NA(),BC1148)</f>
        <v>0</v>
      </c>
      <c r="BD1828">
        <f>IF(OR(BD1148="",AND(BD1148=BD1147,BD1148=BD1149)),NA(), BD1148)</f>
        <v>0</v>
      </c>
      <c r="BE1828">
        <f>IF(ISNA(BF1828),NA(),BE1148)</f>
        <v>0</v>
      </c>
      <c r="BF1828">
        <f>IF(OR(BF1148="",AND(BF1148=BF1147,BF1148=BF1149)),NA(), BF1148)</f>
        <v>0</v>
      </c>
      <c r="BG1828">
        <f>IF(ISNA(BH1828),NA(),BG1148)</f>
        <v>0</v>
      </c>
      <c r="BH1828">
        <f>IF(OR(BH1148="",AND(BH1148=BH1147,BH1148=BH1149)),NA(), BH1148)</f>
        <v>0</v>
      </c>
      <c r="BI1828">
        <f>IF(ISNA(BJ1828),NA(),BI1148)</f>
        <v>0</v>
      </c>
      <c r="BJ1828">
        <f>IF(OR(BJ1148="",AND(BJ1148=BJ1147,BJ1148=BJ1149)),NA(), BJ1148)</f>
        <v>0</v>
      </c>
      <c r="BK1828">
        <f>IF(ISNA(BL1828),NA(),BK1148)</f>
        <v>0</v>
      </c>
      <c r="BL1828">
        <f>IF(OR(BL1148="",AND(BL1148=BL1147,BL1148=BL1149)),NA(), BL1148)</f>
        <v>0</v>
      </c>
      <c r="BM1828">
        <f>IF(ISNA(BN1828),NA(),BM1148)</f>
        <v>0</v>
      </c>
      <c r="BN1828">
        <f>IF(OR(BN1148="",AND(BN1148=BN1147,BN1148=BN1149)),NA(), BN1148)</f>
        <v>0</v>
      </c>
      <c r="BO1828">
        <f>IF(ISNA(BP1828),NA(),BO1148)</f>
        <v>0</v>
      </c>
      <c r="BP1828">
        <f>IF(OR(BP1148="",AND(BP1148=BP1147,BP1148=BP1149)),NA(), BP1148)</f>
        <v>0</v>
      </c>
      <c r="BQ1828">
        <f>IF(ISNA(BR1828),NA(),BQ1148)</f>
        <v>0</v>
      </c>
      <c r="BR1828">
        <f>IF(OR(BR1148="",AND(BR1148=BR1147,BR1148=BR1149)),NA(), BR1148)</f>
        <v>0</v>
      </c>
    </row>
    <row r="1829" spans="5:70">
      <c r="E1829">
        <f>IF(ISNA(F1829),NA(),E1149)</f>
        <v>0</v>
      </c>
      <c r="F1829">
        <f>IF(OR(F1149="",AND(F1149=F1148,F1149=F1150)),NA(), F1149)</f>
        <v>0</v>
      </c>
      <c r="G1829">
        <f>IF(ISNA(H1829),NA(),G1149)</f>
        <v>0</v>
      </c>
      <c r="H1829">
        <f>IF(OR(H1149="",AND(H1149=H1148,H1149=H1150)),NA(), H1149)</f>
        <v>0</v>
      </c>
      <c r="I1829">
        <f>IF(ISNA(J1829),NA(),I1149)</f>
        <v>0</v>
      </c>
      <c r="J1829">
        <f>IF(OR(J1149="",AND(J1149=J1148,J1149=J1150)),NA(), J1149)</f>
        <v>0</v>
      </c>
      <c r="K1829">
        <f>IF(ISNA(L1829),NA(),K1149)</f>
        <v>0</v>
      </c>
      <c r="L1829">
        <f>IF(OR(L1149="",AND(L1149=L1148,L1149=L1150)),NA(), L1149)</f>
        <v>0</v>
      </c>
      <c r="M1829">
        <f>IF(ISNA(N1829),NA(),M1149)</f>
        <v>0</v>
      </c>
      <c r="N1829">
        <f>IF(OR(N1149="",AND(N1149=N1148,N1149=N1150)),NA(), N1149)</f>
        <v>0</v>
      </c>
      <c r="O1829">
        <f>IF(ISNA(P1829),NA(),O1149)</f>
        <v>0</v>
      </c>
      <c r="P1829">
        <f>IF(OR(P1149="",AND(P1149=P1148,P1149=P1150)),NA(), P1149)</f>
        <v>0</v>
      </c>
      <c r="Q1829">
        <f>IF(ISNA(R1829),NA(),Q1149)</f>
        <v>0</v>
      </c>
      <c r="R1829">
        <f>IF(OR(R1149="",AND(R1149=R1148,R1149=R1150)),NA(), R1149)</f>
        <v>0</v>
      </c>
      <c r="S1829">
        <f>IF(ISNA(T1829),NA(),S1149)</f>
        <v>0</v>
      </c>
      <c r="T1829">
        <f>IF(OR(T1149="",AND(T1149=T1148,T1149=T1150)),NA(), T1149)</f>
        <v>0</v>
      </c>
      <c r="U1829">
        <f>IF(ISNA(V1829),NA(),U1149)</f>
        <v>0</v>
      </c>
      <c r="V1829">
        <f>IF(OR(V1149="",AND(V1149=V1148,V1149=V1150)),NA(), V1149)</f>
        <v>0</v>
      </c>
      <c r="W1829">
        <f>IF(ISNA(X1829),NA(),W1149)</f>
        <v>0</v>
      </c>
      <c r="X1829">
        <f>IF(OR(X1149="",AND(X1149=X1148,X1149=X1150)),NA(), X1149)</f>
        <v>0</v>
      </c>
      <c r="Y1829">
        <f>IF(ISNA(Z1829),NA(),Y1149)</f>
        <v>0</v>
      </c>
      <c r="Z1829">
        <f>IF(OR(Z1149="",AND(Z1149=Z1148,Z1149=Z1150)),NA(), Z1149)</f>
        <v>0</v>
      </c>
      <c r="AA1829">
        <f>IF(ISNA(AB1829),NA(),AA1149)</f>
        <v>0</v>
      </c>
      <c r="AB1829">
        <f>IF(OR(AB1149="",AND(AB1149=AB1148,AB1149=AB1150)),NA(), AB1149)</f>
        <v>0</v>
      </c>
      <c r="AC1829">
        <f>IF(ISNA(AD1829),NA(),AC1149)</f>
        <v>0</v>
      </c>
      <c r="AD1829">
        <f>IF(OR(AD1149="",AND(AD1149=AD1148,AD1149=AD1150)),NA(), AD1149)</f>
        <v>0</v>
      </c>
      <c r="AE1829">
        <f>IF(ISNA(AF1829),NA(),AE1149)</f>
        <v>0</v>
      </c>
      <c r="AF1829">
        <f>IF(OR(AF1149="",AND(AF1149=AF1148,AF1149=AF1150)),NA(), AF1149)</f>
        <v>0</v>
      </c>
      <c r="AG1829">
        <f>IF(ISNA(AH1829),NA(),AG1149)</f>
        <v>0</v>
      </c>
      <c r="AH1829">
        <f>IF(OR(AH1149="",AND(AH1149=AH1148,AH1149=AH1150)),NA(), AH1149)</f>
        <v>0</v>
      </c>
      <c r="AI1829">
        <f>IF(ISNA(AJ1829),NA(),AI1149)</f>
        <v>0</v>
      </c>
      <c r="AJ1829">
        <f>IF(OR(AJ1149="",AND(AJ1149=AJ1148,AJ1149=AJ1150)),NA(), AJ1149)</f>
        <v>0</v>
      </c>
      <c r="AM1829">
        <f>IF(ISNA(AN1829),NA(),AM1149)</f>
        <v>0</v>
      </c>
      <c r="AN1829">
        <f>IF(OR(AN1149="",AND(AN1149=AN1148,AN1149=AN1150)),NA(), AN1149)</f>
        <v>0</v>
      </c>
      <c r="AO1829">
        <f>IF(ISNA(AP1829),NA(),AO1149)</f>
        <v>0</v>
      </c>
      <c r="AP1829">
        <f>IF(OR(AP1149="",AND(AP1149=AP1148,AP1149=AP1150)),NA(), AP1149)</f>
        <v>0</v>
      </c>
      <c r="AQ1829">
        <f>IF(ISNA(AR1829),NA(),AQ1149)</f>
        <v>0</v>
      </c>
      <c r="AR1829">
        <f>IF(OR(AR1149="",AND(AR1149=AR1148,AR1149=AR1150)),NA(), AR1149)</f>
        <v>0</v>
      </c>
      <c r="AS1829">
        <f>IF(ISNA(AT1829),NA(),AS1149)</f>
        <v>0</v>
      </c>
      <c r="AT1829">
        <f>IF(OR(AT1149="",AND(AT1149=AT1148,AT1149=AT1150)),NA(), AT1149)</f>
        <v>0</v>
      </c>
      <c r="AU1829">
        <f>IF(ISNA(AV1829),NA(),AU1149)</f>
        <v>0</v>
      </c>
      <c r="AV1829">
        <f>IF(OR(AV1149="",AND(AV1149=AV1148,AV1149=AV1150)),NA(), AV1149)</f>
        <v>0</v>
      </c>
      <c r="AW1829">
        <f>IF(ISNA(AX1829),NA(),AW1149)</f>
        <v>0</v>
      </c>
      <c r="AX1829">
        <f>IF(OR(AX1149="",AND(AX1149=AX1148,AX1149=AX1150)),NA(), AX1149)</f>
        <v>0</v>
      </c>
      <c r="AY1829">
        <f>IF(ISNA(AZ1829),NA(),AY1149)</f>
        <v>0</v>
      </c>
      <c r="AZ1829">
        <f>IF(OR(AZ1149="",AND(AZ1149=AZ1148,AZ1149=AZ1150)),NA(), AZ1149)</f>
        <v>0</v>
      </c>
      <c r="BA1829">
        <f>IF(ISNA(BB1829),NA(),BA1149)</f>
        <v>0</v>
      </c>
      <c r="BB1829">
        <f>IF(OR(BB1149="",AND(BB1149=BB1148,BB1149=BB1150)),NA(), BB1149)</f>
        <v>0</v>
      </c>
      <c r="BC1829">
        <f>IF(ISNA(BD1829),NA(),BC1149)</f>
        <v>0</v>
      </c>
      <c r="BD1829">
        <f>IF(OR(BD1149="",AND(BD1149=BD1148,BD1149=BD1150)),NA(), BD1149)</f>
        <v>0</v>
      </c>
      <c r="BE1829">
        <f>IF(ISNA(BF1829),NA(),BE1149)</f>
        <v>0</v>
      </c>
      <c r="BF1829">
        <f>IF(OR(BF1149="",AND(BF1149=BF1148,BF1149=BF1150)),NA(), BF1149)</f>
        <v>0</v>
      </c>
      <c r="BG1829">
        <f>IF(ISNA(BH1829),NA(),BG1149)</f>
        <v>0</v>
      </c>
      <c r="BH1829">
        <f>IF(OR(BH1149="",AND(BH1149=BH1148,BH1149=BH1150)),NA(), BH1149)</f>
        <v>0</v>
      </c>
      <c r="BI1829">
        <f>IF(ISNA(BJ1829),NA(),BI1149)</f>
        <v>0</v>
      </c>
      <c r="BJ1829">
        <f>IF(OR(BJ1149="",AND(BJ1149=BJ1148,BJ1149=BJ1150)),NA(), BJ1149)</f>
        <v>0</v>
      </c>
      <c r="BK1829">
        <f>IF(ISNA(BL1829),NA(),BK1149)</f>
        <v>0</v>
      </c>
      <c r="BL1829">
        <f>IF(OR(BL1149="",AND(BL1149=BL1148,BL1149=BL1150)),NA(), BL1149)</f>
        <v>0</v>
      </c>
      <c r="BM1829">
        <f>IF(ISNA(BN1829),NA(),BM1149)</f>
        <v>0</v>
      </c>
      <c r="BN1829">
        <f>IF(OR(BN1149="",AND(BN1149=BN1148,BN1149=BN1150)),NA(), BN1149)</f>
        <v>0</v>
      </c>
      <c r="BO1829">
        <f>IF(ISNA(BP1829),NA(),BO1149)</f>
        <v>0</v>
      </c>
      <c r="BP1829">
        <f>IF(OR(BP1149="",AND(BP1149=BP1148,BP1149=BP1150)),NA(), BP1149)</f>
        <v>0</v>
      </c>
      <c r="BQ1829">
        <f>IF(ISNA(BR1829),NA(),BQ1149)</f>
        <v>0</v>
      </c>
      <c r="BR1829">
        <f>IF(OR(BR1149="",AND(BR1149=BR1148,BR1149=BR1150)),NA(), BR1149)</f>
        <v>0</v>
      </c>
    </row>
    <row r="1830" spans="5:70">
      <c r="E1830">
        <f>IF(ISNA(F1830),NA(),E1150)</f>
        <v>0</v>
      </c>
      <c r="F1830">
        <f>IF(OR(F1150="",AND(F1150=F1149,F1150=F1151)),NA(), F1150)</f>
        <v>0</v>
      </c>
      <c r="G1830">
        <f>IF(ISNA(H1830),NA(),G1150)</f>
        <v>0</v>
      </c>
      <c r="H1830">
        <f>IF(OR(H1150="",AND(H1150=H1149,H1150=H1151)),NA(), H1150)</f>
        <v>0</v>
      </c>
      <c r="I1830">
        <f>IF(ISNA(J1830),NA(),I1150)</f>
        <v>0</v>
      </c>
      <c r="J1830">
        <f>IF(OR(J1150="",AND(J1150=J1149,J1150=J1151)),NA(), J1150)</f>
        <v>0</v>
      </c>
      <c r="K1830">
        <f>IF(ISNA(L1830),NA(),K1150)</f>
        <v>0</v>
      </c>
      <c r="L1830">
        <f>IF(OR(L1150="",AND(L1150=L1149,L1150=L1151)),NA(), L1150)</f>
        <v>0</v>
      </c>
      <c r="M1830">
        <f>IF(ISNA(N1830),NA(),M1150)</f>
        <v>0</v>
      </c>
      <c r="N1830">
        <f>IF(OR(N1150="",AND(N1150=N1149,N1150=N1151)),NA(), N1150)</f>
        <v>0</v>
      </c>
      <c r="O1830">
        <f>IF(ISNA(P1830),NA(),O1150)</f>
        <v>0</v>
      </c>
      <c r="P1830">
        <f>IF(OR(P1150="",AND(P1150=P1149,P1150=P1151)),NA(), P1150)</f>
        <v>0</v>
      </c>
      <c r="Q1830">
        <f>IF(ISNA(R1830),NA(),Q1150)</f>
        <v>0</v>
      </c>
      <c r="R1830">
        <f>IF(OR(R1150="",AND(R1150=R1149,R1150=R1151)),NA(), R1150)</f>
        <v>0</v>
      </c>
      <c r="S1830">
        <f>IF(ISNA(T1830),NA(),S1150)</f>
        <v>0</v>
      </c>
      <c r="T1830">
        <f>IF(OR(T1150="",AND(T1150=T1149,T1150=T1151)),NA(), T1150)</f>
        <v>0</v>
      </c>
      <c r="U1830">
        <f>IF(ISNA(V1830),NA(),U1150)</f>
        <v>0</v>
      </c>
      <c r="V1830">
        <f>IF(OR(V1150="",AND(V1150=V1149,V1150=V1151)),NA(), V1150)</f>
        <v>0</v>
      </c>
      <c r="W1830">
        <f>IF(ISNA(X1830),NA(),W1150)</f>
        <v>0</v>
      </c>
      <c r="X1830">
        <f>IF(OR(X1150="",AND(X1150=X1149,X1150=X1151)),NA(), X1150)</f>
        <v>0</v>
      </c>
      <c r="Y1830">
        <f>IF(ISNA(Z1830),NA(),Y1150)</f>
        <v>0</v>
      </c>
      <c r="Z1830">
        <f>IF(OR(Z1150="",AND(Z1150=Z1149,Z1150=Z1151)),NA(), Z1150)</f>
        <v>0</v>
      </c>
      <c r="AA1830">
        <f>IF(ISNA(AB1830),NA(),AA1150)</f>
        <v>0</v>
      </c>
      <c r="AB1830">
        <f>IF(OR(AB1150="",AND(AB1150=AB1149,AB1150=AB1151)),NA(), AB1150)</f>
        <v>0</v>
      </c>
      <c r="AC1830">
        <f>IF(ISNA(AD1830),NA(),AC1150)</f>
        <v>0</v>
      </c>
      <c r="AD1830">
        <f>IF(OR(AD1150="",AND(AD1150=AD1149,AD1150=AD1151)),NA(), AD1150)</f>
        <v>0</v>
      </c>
      <c r="AE1830">
        <f>IF(ISNA(AF1830),NA(),AE1150)</f>
        <v>0</v>
      </c>
      <c r="AF1830">
        <f>IF(OR(AF1150="",AND(AF1150=AF1149,AF1150=AF1151)),NA(), AF1150)</f>
        <v>0</v>
      </c>
      <c r="AG1830">
        <f>IF(ISNA(AH1830),NA(),AG1150)</f>
        <v>0</v>
      </c>
      <c r="AH1830">
        <f>IF(OR(AH1150="",AND(AH1150=AH1149,AH1150=AH1151)),NA(), AH1150)</f>
        <v>0</v>
      </c>
      <c r="AI1830">
        <f>IF(ISNA(AJ1830),NA(),AI1150)</f>
        <v>0</v>
      </c>
      <c r="AJ1830">
        <f>IF(OR(AJ1150="",AND(AJ1150=AJ1149,AJ1150=AJ1151)),NA(), AJ1150)</f>
        <v>0</v>
      </c>
      <c r="AM1830">
        <f>IF(ISNA(AN1830),NA(),AM1150)</f>
        <v>0</v>
      </c>
      <c r="AN1830">
        <f>IF(OR(AN1150="",AND(AN1150=AN1149,AN1150=AN1151)),NA(), AN1150)</f>
        <v>0</v>
      </c>
      <c r="AO1830">
        <f>IF(ISNA(AP1830),NA(),AO1150)</f>
        <v>0</v>
      </c>
      <c r="AP1830">
        <f>IF(OR(AP1150="",AND(AP1150=AP1149,AP1150=AP1151)),NA(), AP1150)</f>
        <v>0</v>
      </c>
      <c r="AQ1830">
        <f>IF(ISNA(AR1830),NA(),AQ1150)</f>
        <v>0</v>
      </c>
      <c r="AR1830">
        <f>IF(OR(AR1150="",AND(AR1150=AR1149,AR1150=AR1151)),NA(), AR1150)</f>
        <v>0</v>
      </c>
      <c r="AS1830">
        <f>IF(ISNA(AT1830),NA(),AS1150)</f>
        <v>0</v>
      </c>
      <c r="AT1830">
        <f>IF(OR(AT1150="",AND(AT1150=AT1149,AT1150=AT1151)),NA(), AT1150)</f>
        <v>0</v>
      </c>
      <c r="AU1830">
        <f>IF(ISNA(AV1830),NA(),AU1150)</f>
        <v>0</v>
      </c>
      <c r="AV1830">
        <f>IF(OR(AV1150="",AND(AV1150=AV1149,AV1150=AV1151)),NA(), AV1150)</f>
        <v>0</v>
      </c>
      <c r="AW1830">
        <f>IF(ISNA(AX1830),NA(),AW1150)</f>
        <v>0</v>
      </c>
      <c r="AX1830">
        <f>IF(OR(AX1150="",AND(AX1150=AX1149,AX1150=AX1151)),NA(), AX1150)</f>
        <v>0</v>
      </c>
      <c r="AY1830">
        <f>IF(ISNA(AZ1830),NA(),AY1150)</f>
        <v>0</v>
      </c>
      <c r="AZ1830">
        <f>IF(OR(AZ1150="",AND(AZ1150=AZ1149,AZ1150=AZ1151)),NA(), AZ1150)</f>
        <v>0</v>
      </c>
      <c r="BA1830">
        <f>IF(ISNA(BB1830),NA(),BA1150)</f>
        <v>0</v>
      </c>
      <c r="BB1830">
        <f>IF(OR(BB1150="",AND(BB1150=BB1149,BB1150=BB1151)),NA(), BB1150)</f>
        <v>0</v>
      </c>
      <c r="BC1830">
        <f>IF(ISNA(BD1830),NA(),BC1150)</f>
        <v>0</v>
      </c>
      <c r="BD1830">
        <f>IF(OR(BD1150="",AND(BD1150=BD1149,BD1150=BD1151)),NA(), BD1150)</f>
        <v>0</v>
      </c>
      <c r="BE1830">
        <f>IF(ISNA(BF1830),NA(),BE1150)</f>
        <v>0</v>
      </c>
      <c r="BF1830">
        <f>IF(OR(BF1150="",AND(BF1150=BF1149,BF1150=BF1151)),NA(), BF1150)</f>
        <v>0</v>
      </c>
      <c r="BG1830">
        <f>IF(ISNA(BH1830),NA(),BG1150)</f>
        <v>0</v>
      </c>
      <c r="BH1830">
        <f>IF(OR(BH1150="",AND(BH1150=BH1149,BH1150=BH1151)),NA(), BH1150)</f>
        <v>0</v>
      </c>
      <c r="BI1830">
        <f>IF(ISNA(BJ1830),NA(),BI1150)</f>
        <v>0</v>
      </c>
      <c r="BJ1830">
        <f>IF(OR(BJ1150="",AND(BJ1150=BJ1149,BJ1150=BJ1151)),NA(), BJ1150)</f>
        <v>0</v>
      </c>
      <c r="BK1830">
        <f>IF(ISNA(BL1830),NA(),BK1150)</f>
        <v>0</v>
      </c>
      <c r="BL1830">
        <f>IF(OR(BL1150="",AND(BL1150=BL1149,BL1150=BL1151)),NA(), BL1150)</f>
        <v>0</v>
      </c>
      <c r="BM1830">
        <f>IF(ISNA(BN1830),NA(),BM1150)</f>
        <v>0</v>
      </c>
      <c r="BN1830">
        <f>IF(OR(BN1150="",AND(BN1150=BN1149,BN1150=BN1151)),NA(), BN1150)</f>
        <v>0</v>
      </c>
      <c r="BO1830">
        <f>IF(ISNA(BP1830),NA(),BO1150)</f>
        <v>0</v>
      </c>
      <c r="BP1830">
        <f>IF(OR(BP1150="",AND(BP1150=BP1149,BP1150=BP1151)),NA(), BP1150)</f>
        <v>0</v>
      </c>
      <c r="BQ1830">
        <f>IF(ISNA(BR1830),NA(),BQ1150)</f>
        <v>0</v>
      </c>
      <c r="BR1830">
        <f>IF(OR(BR1150="",AND(BR1150=BR1149,BR1150=BR1151)),NA(), BR1150)</f>
        <v>0</v>
      </c>
    </row>
    <row r="1831" spans="5:70">
      <c r="E1831">
        <f>IF(ISNA(F1831),NA(),E1151)</f>
        <v>0</v>
      </c>
      <c r="F1831">
        <f>IF(OR(F1151="",AND(F1151=F1150,F1151=F1152)),NA(), F1151)</f>
        <v>0</v>
      </c>
      <c r="G1831">
        <f>IF(ISNA(H1831),NA(),G1151)</f>
        <v>0</v>
      </c>
      <c r="H1831">
        <f>IF(OR(H1151="",AND(H1151=H1150,H1151=H1152)),NA(), H1151)</f>
        <v>0</v>
      </c>
      <c r="I1831">
        <f>IF(ISNA(J1831),NA(),I1151)</f>
        <v>0</v>
      </c>
      <c r="J1831">
        <f>IF(OR(J1151="",AND(J1151=J1150,J1151=J1152)),NA(), J1151)</f>
        <v>0</v>
      </c>
      <c r="K1831">
        <f>IF(ISNA(L1831),NA(),K1151)</f>
        <v>0</v>
      </c>
      <c r="L1831">
        <f>IF(OR(L1151="",AND(L1151=L1150,L1151=L1152)),NA(), L1151)</f>
        <v>0</v>
      </c>
      <c r="M1831">
        <f>IF(ISNA(N1831),NA(),M1151)</f>
        <v>0</v>
      </c>
      <c r="N1831">
        <f>IF(OR(N1151="",AND(N1151=N1150,N1151=N1152)),NA(), N1151)</f>
        <v>0</v>
      </c>
      <c r="O1831">
        <f>IF(ISNA(P1831),NA(),O1151)</f>
        <v>0</v>
      </c>
      <c r="P1831">
        <f>IF(OR(P1151="",AND(P1151=P1150,P1151=P1152)),NA(), P1151)</f>
        <v>0</v>
      </c>
      <c r="Q1831">
        <f>IF(ISNA(R1831),NA(),Q1151)</f>
        <v>0</v>
      </c>
      <c r="R1831">
        <f>IF(OR(R1151="",AND(R1151=R1150,R1151=R1152)),NA(), R1151)</f>
        <v>0</v>
      </c>
      <c r="S1831">
        <f>IF(ISNA(T1831),NA(),S1151)</f>
        <v>0</v>
      </c>
      <c r="T1831">
        <f>IF(OR(T1151="",AND(T1151=T1150,T1151=T1152)),NA(), T1151)</f>
        <v>0</v>
      </c>
      <c r="U1831">
        <f>IF(ISNA(V1831),NA(),U1151)</f>
        <v>0</v>
      </c>
      <c r="V1831">
        <f>IF(OR(V1151="",AND(V1151=V1150,V1151=V1152)),NA(), V1151)</f>
        <v>0</v>
      </c>
      <c r="W1831">
        <f>IF(ISNA(X1831),NA(),W1151)</f>
        <v>0</v>
      </c>
      <c r="X1831">
        <f>IF(OR(X1151="",AND(X1151=X1150,X1151=X1152)),NA(), X1151)</f>
        <v>0</v>
      </c>
      <c r="Y1831">
        <f>IF(ISNA(Z1831),NA(),Y1151)</f>
        <v>0</v>
      </c>
      <c r="Z1831">
        <f>IF(OR(Z1151="",AND(Z1151=Z1150,Z1151=Z1152)),NA(), Z1151)</f>
        <v>0</v>
      </c>
      <c r="AA1831">
        <f>IF(ISNA(AB1831),NA(),AA1151)</f>
        <v>0</v>
      </c>
      <c r="AB1831">
        <f>IF(OR(AB1151="",AND(AB1151=AB1150,AB1151=AB1152)),NA(), AB1151)</f>
        <v>0</v>
      </c>
      <c r="AC1831">
        <f>IF(ISNA(AD1831),NA(),AC1151)</f>
        <v>0</v>
      </c>
      <c r="AD1831">
        <f>IF(OR(AD1151="",AND(AD1151=AD1150,AD1151=AD1152)),NA(), AD1151)</f>
        <v>0</v>
      </c>
      <c r="AE1831">
        <f>IF(ISNA(AF1831),NA(),AE1151)</f>
        <v>0</v>
      </c>
      <c r="AF1831">
        <f>IF(OR(AF1151="",AND(AF1151=AF1150,AF1151=AF1152)),NA(), AF1151)</f>
        <v>0</v>
      </c>
      <c r="AG1831">
        <f>IF(ISNA(AH1831),NA(),AG1151)</f>
        <v>0</v>
      </c>
      <c r="AH1831">
        <f>IF(OR(AH1151="",AND(AH1151=AH1150,AH1151=AH1152)),NA(), AH1151)</f>
        <v>0</v>
      </c>
      <c r="AI1831">
        <f>IF(ISNA(AJ1831),NA(),AI1151)</f>
        <v>0</v>
      </c>
      <c r="AJ1831">
        <f>IF(OR(AJ1151="",AND(AJ1151=AJ1150,AJ1151=AJ1152)),NA(), AJ1151)</f>
        <v>0</v>
      </c>
      <c r="AM1831">
        <f>IF(ISNA(AN1831),NA(),AM1151)</f>
        <v>0</v>
      </c>
      <c r="AN1831">
        <f>IF(OR(AN1151="",AND(AN1151=AN1150,AN1151=AN1152)),NA(), AN1151)</f>
        <v>0</v>
      </c>
      <c r="AO1831">
        <f>IF(ISNA(AP1831),NA(),AO1151)</f>
        <v>0</v>
      </c>
      <c r="AP1831">
        <f>IF(OR(AP1151="",AND(AP1151=AP1150,AP1151=AP1152)),NA(), AP1151)</f>
        <v>0</v>
      </c>
      <c r="AQ1831">
        <f>IF(ISNA(AR1831),NA(),AQ1151)</f>
        <v>0</v>
      </c>
      <c r="AR1831">
        <f>IF(OR(AR1151="",AND(AR1151=AR1150,AR1151=AR1152)),NA(), AR1151)</f>
        <v>0</v>
      </c>
      <c r="AS1831">
        <f>IF(ISNA(AT1831),NA(),AS1151)</f>
        <v>0</v>
      </c>
      <c r="AT1831">
        <f>IF(OR(AT1151="",AND(AT1151=AT1150,AT1151=AT1152)),NA(), AT1151)</f>
        <v>0</v>
      </c>
      <c r="AU1831">
        <f>IF(ISNA(AV1831),NA(),AU1151)</f>
        <v>0</v>
      </c>
      <c r="AV1831">
        <f>IF(OR(AV1151="",AND(AV1151=AV1150,AV1151=AV1152)),NA(), AV1151)</f>
        <v>0</v>
      </c>
      <c r="AW1831">
        <f>IF(ISNA(AX1831),NA(),AW1151)</f>
        <v>0</v>
      </c>
      <c r="AX1831">
        <f>IF(OR(AX1151="",AND(AX1151=AX1150,AX1151=AX1152)),NA(), AX1151)</f>
        <v>0</v>
      </c>
      <c r="AY1831">
        <f>IF(ISNA(AZ1831),NA(),AY1151)</f>
        <v>0</v>
      </c>
      <c r="AZ1831">
        <f>IF(OR(AZ1151="",AND(AZ1151=AZ1150,AZ1151=AZ1152)),NA(), AZ1151)</f>
        <v>0</v>
      </c>
      <c r="BA1831">
        <f>IF(ISNA(BB1831),NA(),BA1151)</f>
        <v>0</v>
      </c>
      <c r="BB1831">
        <f>IF(OR(BB1151="",AND(BB1151=BB1150,BB1151=BB1152)),NA(), BB1151)</f>
        <v>0</v>
      </c>
      <c r="BC1831">
        <f>IF(ISNA(BD1831),NA(),BC1151)</f>
        <v>0</v>
      </c>
      <c r="BD1831">
        <f>IF(OR(BD1151="",AND(BD1151=BD1150,BD1151=BD1152)),NA(), BD1151)</f>
        <v>0</v>
      </c>
      <c r="BE1831">
        <f>IF(ISNA(BF1831),NA(),BE1151)</f>
        <v>0</v>
      </c>
      <c r="BF1831">
        <f>IF(OR(BF1151="",AND(BF1151=BF1150,BF1151=BF1152)),NA(), BF1151)</f>
        <v>0</v>
      </c>
      <c r="BG1831">
        <f>IF(ISNA(BH1831),NA(),BG1151)</f>
        <v>0</v>
      </c>
      <c r="BH1831">
        <f>IF(OR(BH1151="",AND(BH1151=BH1150,BH1151=BH1152)),NA(), BH1151)</f>
        <v>0</v>
      </c>
      <c r="BI1831">
        <f>IF(ISNA(BJ1831),NA(),BI1151)</f>
        <v>0</v>
      </c>
      <c r="BJ1831">
        <f>IF(OR(BJ1151="",AND(BJ1151=BJ1150,BJ1151=BJ1152)),NA(), BJ1151)</f>
        <v>0</v>
      </c>
      <c r="BK1831">
        <f>IF(ISNA(BL1831),NA(),BK1151)</f>
        <v>0</v>
      </c>
      <c r="BL1831">
        <f>IF(OR(BL1151="",AND(BL1151=BL1150,BL1151=BL1152)),NA(), BL1151)</f>
        <v>0</v>
      </c>
      <c r="BM1831">
        <f>IF(ISNA(BN1831),NA(),BM1151)</f>
        <v>0</v>
      </c>
      <c r="BN1831">
        <f>IF(OR(BN1151="",AND(BN1151=BN1150,BN1151=BN1152)),NA(), BN1151)</f>
        <v>0</v>
      </c>
      <c r="BO1831">
        <f>IF(ISNA(BP1831),NA(),BO1151)</f>
        <v>0</v>
      </c>
      <c r="BP1831">
        <f>IF(OR(BP1151="",AND(BP1151=BP1150,BP1151=BP1152)),NA(), BP1151)</f>
        <v>0</v>
      </c>
      <c r="BQ1831">
        <f>IF(ISNA(BR1831),NA(),BQ1151)</f>
        <v>0</v>
      </c>
      <c r="BR1831">
        <f>IF(OR(BR1151="",AND(BR1151=BR1150,BR1151=BR1152)),NA(), BR1151)</f>
        <v>0</v>
      </c>
    </row>
    <row r="1832" spans="5:70">
      <c r="E1832">
        <f>IF(ISNA(F1832),NA(),E1152)</f>
        <v>0</v>
      </c>
      <c r="F1832">
        <f>IF(OR(F1152="",AND(F1152=F1151,F1152=F1153)),NA(), F1152)</f>
        <v>0</v>
      </c>
      <c r="G1832">
        <f>IF(ISNA(H1832),NA(),G1152)</f>
        <v>0</v>
      </c>
      <c r="H1832">
        <f>IF(OR(H1152="",AND(H1152=H1151,H1152=H1153)),NA(), H1152)</f>
        <v>0</v>
      </c>
      <c r="I1832">
        <f>IF(ISNA(J1832),NA(),I1152)</f>
        <v>0</v>
      </c>
      <c r="J1832">
        <f>IF(OR(J1152="",AND(J1152=J1151,J1152=J1153)),NA(), J1152)</f>
        <v>0</v>
      </c>
      <c r="K1832">
        <f>IF(ISNA(L1832),NA(),K1152)</f>
        <v>0</v>
      </c>
      <c r="L1832">
        <f>IF(OR(L1152="",AND(L1152=L1151,L1152=L1153)),NA(), L1152)</f>
        <v>0</v>
      </c>
      <c r="M1832">
        <f>IF(ISNA(N1832),NA(),M1152)</f>
        <v>0</v>
      </c>
      <c r="N1832">
        <f>IF(OR(N1152="",AND(N1152=N1151,N1152=N1153)),NA(), N1152)</f>
        <v>0</v>
      </c>
      <c r="O1832">
        <f>IF(ISNA(P1832),NA(),O1152)</f>
        <v>0</v>
      </c>
      <c r="P1832">
        <f>IF(OR(P1152="",AND(P1152=P1151,P1152=P1153)),NA(), P1152)</f>
        <v>0</v>
      </c>
      <c r="Q1832">
        <f>IF(ISNA(R1832),NA(),Q1152)</f>
        <v>0</v>
      </c>
      <c r="R1832">
        <f>IF(OR(R1152="",AND(R1152=R1151,R1152=R1153)),NA(), R1152)</f>
        <v>0</v>
      </c>
      <c r="S1832">
        <f>IF(ISNA(T1832),NA(),S1152)</f>
        <v>0</v>
      </c>
      <c r="T1832">
        <f>IF(OR(T1152="",AND(T1152=T1151,T1152=T1153)),NA(), T1152)</f>
        <v>0</v>
      </c>
      <c r="U1832">
        <f>IF(ISNA(V1832),NA(),U1152)</f>
        <v>0</v>
      </c>
      <c r="V1832">
        <f>IF(OR(V1152="",AND(V1152=V1151,V1152=V1153)),NA(), V1152)</f>
        <v>0</v>
      </c>
      <c r="W1832">
        <f>IF(ISNA(X1832),NA(),W1152)</f>
        <v>0</v>
      </c>
      <c r="X1832">
        <f>IF(OR(X1152="",AND(X1152=X1151,X1152=X1153)),NA(), X1152)</f>
        <v>0</v>
      </c>
      <c r="Y1832">
        <f>IF(ISNA(Z1832),NA(),Y1152)</f>
        <v>0</v>
      </c>
      <c r="Z1832">
        <f>IF(OR(Z1152="",AND(Z1152=Z1151,Z1152=Z1153)),NA(), Z1152)</f>
        <v>0</v>
      </c>
      <c r="AA1832">
        <f>IF(ISNA(AB1832),NA(),AA1152)</f>
        <v>0</v>
      </c>
      <c r="AB1832">
        <f>IF(OR(AB1152="",AND(AB1152=AB1151,AB1152=AB1153)),NA(), AB1152)</f>
        <v>0</v>
      </c>
      <c r="AC1832">
        <f>IF(ISNA(AD1832),NA(),AC1152)</f>
        <v>0</v>
      </c>
      <c r="AD1832">
        <f>IF(OR(AD1152="",AND(AD1152=AD1151,AD1152=AD1153)),NA(), AD1152)</f>
        <v>0</v>
      </c>
      <c r="AE1832">
        <f>IF(ISNA(AF1832),NA(),AE1152)</f>
        <v>0</v>
      </c>
      <c r="AF1832">
        <f>IF(OR(AF1152="",AND(AF1152=AF1151,AF1152=AF1153)),NA(), AF1152)</f>
        <v>0</v>
      </c>
      <c r="AG1832">
        <f>IF(ISNA(AH1832),NA(),AG1152)</f>
        <v>0</v>
      </c>
      <c r="AH1832">
        <f>IF(OR(AH1152="",AND(AH1152=AH1151,AH1152=AH1153)),NA(), AH1152)</f>
        <v>0</v>
      </c>
      <c r="AI1832">
        <f>IF(ISNA(AJ1832),NA(),AI1152)</f>
        <v>0</v>
      </c>
      <c r="AJ1832">
        <f>IF(OR(AJ1152="",AND(AJ1152=AJ1151,AJ1152=AJ1153)),NA(), AJ1152)</f>
        <v>0</v>
      </c>
      <c r="AM1832">
        <f>IF(ISNA(AN1832),NA(),AM1152)</f>
        <v>0</v>
      </c>
      <c r="AN1832">
        <f>IF(OR(AN1152="",AND(AN1152=AN1151,AN1152=AN1153)),NA(), AN1152)</f>
        <v>0</v>
      </c>
      <c r="AO1832">
        <f>IF(ISNA(AP1832),NA(),AO1152)</f>
        <v>0</v>
      </c>
      <c r="AP1832">
        <f>IF(OR(AP1152="",AND(AP1152=AP1151,AP1152=AP1153)),NA(), AP1152)</f>
        <v>0</v>
      </c>
      <c r="AQ1832">
        <f>IF(ISNA(AR1832),NA(),AQ1152)</f>
        <v>0</v>
      </c>
      <c r="AR1832">
        <f>IF(OR(AR1152="",AND(AR1152=AR1151,AR1152=AR1153)),NA(), AR1152)</f>
        <v>0</v>
      </c>
      <c r="AS1832">
        <f>IF(ISNA(AT1832),NA(),AS1152)</f>
        <v>0</v>
      </c>
      <c r="AT1832">
        <f>IF(OR(AT1152="",AND(AT1152=AT1151,AT1152=AT1153)),NA(), AT1152)</f>
        <v>0</v>
      </c>
      <c r="AU1832">
        <f>IF(ISNA(AV1832),NA(),AU1152)</f>
        <v>0</v>
      </c>
      <c r="AV1832">
        <f>IF(OR(AV1152="",AND(AV1152=AV1151,AV1152=AV1153)),NA(), AV1152)</f>
        <v>0</v>
      </c>
      <c r="AW1832">
        <f>IF(ISNA(AX1832),NA(),AW1152)</f>
        <v>0</v>
      </c>
      <c r="AX1832">
        <f>IF(OR(AX1152="",AND(AX1152=AX1151,AX1152=AX1153)),NA(), AX1152)</f>
        <v>0</v>
      </c>
      <c r="AY1832">
        <f>IF(ISNA(AZ1832),NA(),AY1152)</f>
        <v>0</v>
      </c>
      <c r="AZ1832">
        <f>IF(OR(AZ1152="",AND(AZ1152=AZ1151,AZ1152=AZ1153)),NA(), AZ1152)</f>
        <v>0</v>
      </c>
      <c r="BA1832">
        <f>IF(ISNA(BB1832),NA(),BA1152)</f>
        <v>0</v>
      </c>
      <c r="BB1832">
        <f>IF(OR(BB1152="",AND(BB1152=BB1151,BB1152=BB1153)),NA(), BB1152)</f>
        <v>0</v>
      </c>
      <c r="BC1832">
        <f>IF(ISNA(BD1832),NA(),BC1152)</f>
        <v>0</v>
      </c>
      <c r="BD1832">
        <f>IF(OR(BD1152="",AND(BD1152=BD1151,BD1152=BD1153)),NA(), BD1152)</f>
        <v>0</v>
      </c>
      <c r="BE1832">
        <f>IF(ISNA(BF1832),NA(),BE1152)</f>
        <v>0</v>
      </c>
      <c r="BF1832">
        <f>IF(OR(BF1152="",AND(BF1152=BF1151,BF1152=BF1153)),NA(), BF1152)</f>
        <v>0</v>
      </c>
      <c r="BG1832">
        <f>IF(ISNA(BH1832),NA(),BG1152)</f>
        <v>0</v>
      </c>
      <c r="BH1832">
        <f>IF(OR(BH1152="",AND(BH1152=BH1151,BH1152=BH1153)),NA(), BH1152)</f>
        <v>0</v>
      </c>
      <c r="BI1832">
        <f>IF(ISNA(BJ1832),NA(),BI1152)</f>
        <v>0</v>
      </c>
      <c r="BJ1832">
        <f>IF(OR(BJ1152="",AND(BJ1152=BJ1151,BJ1152=BJ1153)),NA(), BJ1152)</f>
        <v>0</v>
      </c>
      <c r="BK1832">
        <f>IF(ISNA(BL1832),NA(),BK1152)</f>
        <v>0</v>
      </c>
      <c r="BL1832">
        <f>IF(OR(BL1152="",AND(BL1152=BL1151,BL1152=BL1153)),NA(), BL1152)</f>
        <v>0</v>
      </c>
      <c r="BM1832">
        <f>IF(ISNA(BN1832),NA(),BM1152)</f>
        <v>0</v>
      </c>
      <c r="BN1832">
        <f>IF(OR(BN1152="",AND(BN1152=BN1151,BN1152=BN1153)),NA(), BN1152)</f>
        <v>0</v>
      </c>
      <c r="BO1832">
        <f>IF(ISNA(BP1832),NA(),BO1152)</f>
        <v>0</v>
      </c>
      <c r="BP1832">
        <f>IF(OR(BP1152="",AND(BP1152=BP1151,BP1152=BP1153)),NA(), BP1152)</f>
        <v>0</v>
      </c>
      <c r="BQ1832">
        <f>IF(ISNA(BR1832),NA(),BQ1152)</f>
        <v>0</v>
      </c>
      <c r="BR1832">
        <f>IF(OR(BR1152="",AND(BR1152=BR1151,BR1152=BR1153)),NA(), BR1152)</f>
        <v>0</v>
      </c>
    </row>
    <row r="1833" spans="5:70">
      <c r="E1833">
        <f>IF(ISNA(F1833),NA(),E1153)</f>
        <v>0</v>
      </c>
      <c r="F1833">
        <f>IF(OR(F1153="",AND(F1153=F1152,F1153=F1154)),NA(), F1153)</f>
        <v>0</v>
      </c>
      <c r="G1833">
        <f>IF(ISNA(H1833),NA(),G1153)</f>
        <v>0</v>
      </c>
      <c r="H1833">
        <f>IF(OR(H1153="",AND(H1153=H1152,H1153=H1154)),NA(), H1153)</f>
        <v>0</v>
      </c>
      <c r="I1833">
        <f>IF(ISNA(J1833),NA(),I1153)</f>
        <v>0</v>
      </c>
      <c r="J1833">
        <f>IF(OR(J1153="",AND(J1153=J1152,J1153=J1154)),NA(), J1153)</f>
        <v>0</v>
      </c>
      <c r="K1833">
        <f>IF(ISNA(L1833),NA(),K1153)</f>
        <v>0</v>
      </c>
      <c r="L1833">
        <f>IF(OR(L1153="",AND(L1153=L1152,L1153=L1154)),NA(), L1153)</f>
        <v>0</v>
      </c>
      <c r="M1833">
        <f>IF(ISNA(N1833),NA(),M1153)</f>
        <v>0</v>
      </c>
      <c r="N1833">
        <f>IF(OR(N1153="",AND(N1153=N1152,N1153=N1154)),NA(), N1153)</f>
        <v>0</v>
      </c>
      <c r="O1833">
        <f>IF(ISNA(P1833),NA(),O1153)</f>
        <v>0</v>
      </c>
      <c r="P1833">
        <f>IF(OR(P1153="",AND(P1153=P1152,P1153=P1154)),NA(), P1153)</f>
        <v>0</v>
      </c>
      <c r="Q1833">
        <f>IF(ISNA(R1833),NA(),Q1153)</f>
        <v>0</v>
      </c>
      <c r="R1833">
        <f>IF(OR(R1153="",AND(R1153=R1152,R1153=R1154)),NA(), R1153)</f>
        <v>0</v>
      </c>
      <c r="S1833">
        <f>IF(ISNA(T1833),NA(),S1153)</f>
        <v>0</v>
      </c>
      <c r="T1833">
        <f>IF(OR(T1153="",AND(T1153=T1152,T1153=T1154)),NA(), T1153)</f>
        <v>0</v>
      </c>
      <c r="U1833">
        <f>IF(ISNA(V1833),NA(),U1153)</f>
        <v>0</v>
      </c>
      <c r="V1833">
        <f>IF(OR(V1153="",AND(V1153=V1152,V1153=V1154)),NA(), V1153)</f>
        <v>0</v>
      </c>
      <c r="W1833">
        <f>IF(ISNA(X1833),NA(),W1153)</f>
        <v>0</v>
      </c>
      <c r="X1833">
        <f>IF(OR(X1153="",AND(X1153=X1152,X1153=X1154)),NA(), X1153)</f>
        <v>0</v>
      </c>
      <c r="Y1833">
        <f>IF(ISNA(Z1833),NA(),Y1153)</f>
        <v>0</v>
      </c>
      <c r="Z1833">
        <f>IF(OR(Z1153="",AND(Z1153=Z1152,Z1153=Z1154)),NA(), Z1153)</f>
        <v>0</v>
      </c>
      <c r="AA1833">
        <f>IF(ISNA(AB1833),NA(),AA1153)</f>
        <v>0</v>
      </c>
      <c r="AB1833">
        <f>IF(OR(AB1153="",AND(AB1153=AB1152,AB1153=AB1154)),NA(), AB1153)</f>
        <v>0</v>
      </c>
      <c r="AC1833">
        <f>IF(ISNA(AD1833),NA(),AC1153)</f>
        <v>0</v>
      </c>
      <c r="AD1833">
        <f>IF(OR(AD1153="",AND(AD1153=AD1152,AD1153=AD1154)),NA(), AD1153)</f>
        <v>0</v>
      </c>
      <c r="AE1833">
        <f>IF(ISNA(AF1833),NA(),AE1153)</f>
        <v>0</v>
      </c>
      <c r="AF1833">
        <f>IF(OR(AF1153="",AND(AF1153=AF1152,AF1153=AF1154)),NA(), AF1153)</f>
        <v>0</v>
      </c>
      <c r="AG1833">
        <f>IF(ISNA(AH1833),NA(),AG1153)</f>
        <v>0</v>
      </c>
      <c r="AH1833">
        <f>IF(OR(AH1153="",AND(AH1153=AH1152,AH1153=AH1154)),NA(), AH1153)</f>
        <v>0</v>
      </c>
      <c r="AI1833">
        <f>IF(ISNA(AJ1833),NA(),AI1153)</f>
        <v>0</v>
      </c>
      <c r="AJ1833">
        <f>IF(OR(AJ1153="",AND(AJ1153=AJ1152,AJ1153=AJ1154)),NA(), AJ1153)</f>
        <v>0</v>
      </c>
      <c r="AM1833">
        <f>IF(ISNA(AN1833),NA(),AM1153)</f>
        <v>0</v>
      </c>
      <c r="AN1833">
        <f>IF(OR(AN1153="",AND(AN1153=AN1152,AN1153=AN1154)),NA(), AN1153)</f>
        <v>0</v>
      </c>
      <c r="AO1833">
        <f>IF(ISNA(AP1833),NA(),AO1153)</f>
        <v>0</v>
      </c>
      <c r="AP1833">
        <f>IF(OR(AP1153="",AND(AP1153=AP1152,AP1153=AP1154)),NA(), AP1153)</f>
        <v>0</v>
      </c>
      <c r="AQ1833">
        <f>IF(ISNA(AR1833),NA(),AQ1153)</f>
        <v>0</v>
      </c>
      <c r="AR1833">
        <f>IF(OR(AR1153="",AND(AR1153=AR1152,AR1153=AR1154)),NA(), AR1153)</f>
        <v>0</v>
      </c>
      <c r="AS1833">
        <f>IF(ISNA(AT1833),NA(),AS1153)</f>
        <v>0</v>
      </c>
      <c r="AT1833">
        <f>IF(OR(AT1153="",AND(AT1153=AT1152,AT1153=AT1154)),NA(), AT1153)</f>
        <v>0</v>
      </c>
      <c r="AU1833">
        <f>IF(ISNA(AV1833),NA(),AU1153)</f>
        <v>0</v>
      </c>
      <c r="AV1833">
        <f>IF(OR(AV1153="",AND(AV1153=AV1152,AV1153=AV1154)),NA(), AV1153)</f>
        <v>0</v>
      </c>
      <c r="AW1833">
        <f>IF(ISNA(AX1833),NA(),AW1153)</f>
        <v>0</v>
      </c>
      <c r="AX1833">
        <f>IF(OR(AX1153="",AND(AX1153=AX1152,AX1153=AX1154)),NA(), AX1153)</f>
        <v>0</v>
      </c>
      <c r="AY1833">
        <f>IF(ISNA(AZ1833),NA(),AY1153)</f>
        <v>0</v>
      </c>
      <c r="AZ1833">
        <f>IF(OR(AZ1153="",AND(AZ1153=AZ1152,AZ1153=AZ1154)),NA(), AZ1153)</f>
        <v>0</v>
      </c>
      <c r="BA1833">
        <f>IF(ISNA(BB1833),NA(),BA1153)</f>
        <v>0</v>
      </c>
      <c r="BB1833">
        <f>IF(OR(BB1153="",AND(BB1153=BB1152,BB1153=BB1154)),NA(), BB1153)</f>
        <v>0</v>
      </c>
      <c r="BC1833">
        <f>IF(ISNA(BD1833),NA(),BC1153)</f>
        <v>0</v>
      </c>
      <c r="BD1833">
        <f>IF(OR(BD1153="",AND(BD1153=BD1152,BD1153=BD1154)),NA(), BD1153)</f>
        <v>0</v>
      </c>
      <c r="BE1833">
        <f>IF(ISNA(BF1833),NA(),BE1153)</f>
        <v>0</v>
      </c>
      <c r="BF1833">
        <f>IF(OR(BF1153="",AND(BF1153=BF1152,BF1153=BF1154)),NA(), BF1153)</f>
        <v>0</v>
      </c>
      <c r="BG1833">
        <f>IF(ISNA(BH1833),NA(),BG1153)</f>
        <v>0</v>
      </c>
      <c r="BH1833">
        <f>IF(OR(BH1153="",AND(BH1153=BH1152,BH1153=BH1154)),NA(), BH1153)</f>
        <v>0</v>
      </c>
      <c r="BI1833">
        <f>IF(ISNA(BJ1833),NA(),BI1153)</f>
        <v>0</v>
      </c>
      <c r="BJ1833">
        <f>IF(OR(BJ1153="",AND(BJ1153=BJ1152,BJ1153=BJ1154)),NA(), BJ1153)</f>
        <v>0</v>
      </c>
      <c r="BK1833">
        <f>IF(ISNA(BL1833),NA(),BK1153)</f>
        <v>0</v>
      </c>
      <c r="BL1833">
        <f>IF(OR(BL1153="",AND(BL1153=BL1152,BL1153=BL1154)),NA(), BL1153)</f>
        <v>0</v>
      </c>
      <c r="BM1833">
        <f>IF(ISNA(BN1833),NA(),BM1153)</f>
        <v>0</v>
      </c>
      <c r="BN1833">
        <f>IF(OR(BN1153="",AND(BN1153=BN1152,BN1153=BN1154)),NA(), BN1153)</f>
        <v>0</v>
      </c>
      <c r="BO1833">
        <f>IF(ISNA(BP1833),NA(),BO1153)</f>
        <v>0</v>
      </c>
      <c r="BP1833">
        <f>IF(OR(BP1153="",AND(BP1153=BP1152,BP1153=BP1154)),NA(), BP1153)</f>
        <v>0</v>
      </c>
      <c r="BQ1833">
        <f>IF(ISNA(BR1833),NA(),BQ1153)</f>
        <v>0</v>
      </c>
      <c r="BR1833">
        <f>IF(OR(BR1153="",AND(BR1153=BR1152,BR1153=BR1154)),NA(), BR1153)</f>
        <v>0</v>
      </c>
    </row>
    <row r="1834" spans="5:70">
      <c r="E1834">
        <f>IF(ISNA(F1834),NA(),E1154)</f>
        <v>0</v>
      </c>
      <c r="F1834">
        <f>IF(OR(F1154="",AND(F1154=F1153,F1154=F1155)),NA(), F1154)</f>
        <v>0</v>
      </c>
      <c r="G1834">
        <f>IF(ISNA(H1834),NA(),G1154)</f>
        <v>0</v>
      </c>
      <c r="H1834">
        <f>IF(OR(H1154="",AND(H1154=H1153,H1154=H1155)),NA(), H1154)</f>
        <v>0</v>
      </c>
      <c r="I1834">
        <f>IF(ISNA(J1834),NA(),I1154)</f>
        <v>0</v>
      </c>
      <c r="J1834">
        <f>IF(OR(J1154="",AND(J1154=J1153,J1154=J1155)),NA(), J1154)</f>
        <v>0</v>
      </c>
      <c r="K1834">
        <f>IF(ISNA(L1834),NA(),K1154)</f>
        <v>0</v>
      </c>
      <c r="L1834">
        <f>IF(OR(L1154="",AND(L1154=L1153,L1154=L1155)),NA(), L1154)</f>
        <v>0</v>
      </c>
      <c r="M1834">
        <f>IF(ISNA(N1834),NA(),M1154)</f>
        <v>0</v>
      </c>
      <c r="N1834">
        <f>IF(OR(N1154="",AND(N1154=N1153,N1154=N1155)),NA(), N1154)</f>
        <v>0</v>
      </c>
      <c r="O1834">
        <f>IF(ISNA(P1834),NA(),O1154)</f>
        <v>0</v>
      </c>
      <c r="P1834">
        <f>IF(OR(P1154="",AND(P1154=P1153,P1154=P1155)),NA(), P1154)</f>
        <v>0</v>
      </c>
      <c r="Q1834">
        <f>IF(ISNA(R1834),NA(),Q1154)</f>
        <v>0</v>
      </c>
      <c r="R1834">
        <f>IF(OR(R1154="",AND(R1154=R1153,R1154=R1155)),NA(), R1154)</f>
        <v>0</v>
      </c>
      <c r="S1834">
        <f>IF(ISNA(T1834),NA(),S1154)</f>
        <v>0</v>
      </c>
      <c r="T1834">
        <f>IF(OR(T1154="",AND(T1154=T1153,T1154=T1155)),NA(), T1154)</f>
        <v>0</v>
      </c>
      <c r="U1834">
        <f>IF(ISNA(V1834),NA(),U1154)</f>
        <v>0</v>
      </c>
      <c r="V1834">
        <f>IF(OR(V1154="",AND(V1154=V1153,V1154=V1155)),NA(), V1154)</f>
        <v>0</v>
      </c>
      <c r="W1834">
        <f>IF(ISNA(X1834),NA(),W1154)</f>
        <v>0</v>
      </c>
      <c r="X1834">
        <f>IF(OR(X1154="",AND(X1154=X1153,X1154=X1155)),NA(), X1154)</f>
        <v>0</v>
      </c>
      <c r="Y1834">
        <f>IF(ISNA(Z1834),NA(),Y1154)</f>
        <v>0</v>
      </c>
      <c r="Z1834">
        <f>IF(OR(Z1154="",AND(Z1154=Z1153,Z1154=Z1155)),NA(), Z1154)</f>
        <v>0</v>
      </c>
      <c r="AA1834">
        <f>IF(ISNA(AB1834),NA(),AA1154)</f>
        <v>0</v>
      </c>
      <c r="AB1834">
        <f>IF(OR(AB1154="",AND(AB1154=AB1153,AB1154=AB1155)),NA(), AB1154)</f>
        <v>0</v>
      </c>
      <c r="AC1834">
        <f>IF(ISNA(AD1834),NA(),AC1154)</f>
        <v>0</v>
      </c>
      <c r="AD1834">
        <f>IF(OR(AD1154="",AND(AD1154=AD1153,AD1154=AD1155)),NA(), AD1154)</f>
        <v>0</v>
      </c>
      <c r="AE1834">
        <f>IF(ISNA(AF1834),NA(),AE1154)</f>
        <v>0</v>
      </c>
      <c r="AF1834">
        <f>IF(OR(AF1154="",AND(AF1154=AF1153,AF1154=AF1155)),NA(), AF1154)</f>
        <v>0</v>
      </c>
      <c r="AG1834">
        <f>IF(ISNA(AH1834),NA(),AG1154)</f>
        <v>0</v>
      </c>
      <c r="AH1834">
        <f>IF(OR(AH1154="",AND(AH1154=AH1153,AH1154=AH1155)),NA(), AH1154)</f>
        <v>0</v>
      </c>
      <c r="AI1834">
        <f>IF(ISNA(AJ1834),NA(),AI1154)</f>
        <v>0</v>
      </c>
      <c r="AJ1834">
        <f>IF(OR(AJ1154="",AND(AJ1154=AJ1153,AJ1154=AJ1155)),NA(), AJ1154)</f>
        <v>0</v>
      </c>
      <c r="AM1834">
        <f>IF(ISNA(AN1834),NA(),AM1154)</f>
        <v>0</v>
      </c>
      <c r="AN1834">
        <f>IF(OR(AN1154="",AND(AN1154=AN1153,AN1154=AN1155)),NA(), AN1154)</f>
        <v>0</v>
      </c>
      <c r="AO1834">
        <f>IF(ISNA(AP1834),NA(),AO1154)</f>
        <v>0</v>
      </c>
      <c r="AP1834">
        <f>IF(OR(AP1154="",AND(AP1154=AP1153,AP1154=AP1155)),NA(), AP1154)</f>
        <v>0</v>
      </c>
      <c r="AQ1834">
        <f>IF(ISNA(AR1834),NA(),AQ1154)</f>
        <v>0</v>
      </c>
      <c r="AR1834">
        <f>IF(OR(AR1154="",AND(AR1154=AR1153,AR1154=AR1155)),NA(), AR1154)</f>
        <v>0</v>
      </c>
      <c r="AS1834">
        <f>IF(ISNA(AT1834),NA(),AS1154)</f>
        <v>0</v>
      </c>
      <c r="AT1834">
        <f>IF(OR(AT1154="",AND(AT1154=AT1153,AT1154=AT1155)),NA(), AT1154)</f>
        <v>0</v>
      </c>
      <c r="AU1834">
        <f>IF(ISNA(AV1834),NA(),AU1154)</f>
        <v>0</v>
      </c>
      <c r="AV1834">
        <f>IF(OR(AV1154="",AND(AV1154=AV1153,AV1154=AV1155)),NA(), AV1154)</f>
        <v>0</v>
      </c>
      <c r="AW1834">
        <f>IF(ISNA(AX1834),NA(),AW1154)</f>
        <v>0</v>
      </c>
      <c r="AX1834">
        <f>IF(OR(AX1154="",AND(AX1154=AX1153,AX1154=AX1155)),NA(), AX1154)</f>
        <v>0</v>
      </c>
      <c r="AY1834">
        <f>IF(ISNA(AZ1834),NA(),AY1154)</f>
        <v>0</v>
      </c>
      <c r="AZ1834">
        <f>IF(OR(AZ1154="",AND(AZ1154=AZ1153,AZ1154=AZ1155)),NA(), AZ1154)</f>
        <v>0</v>
      </c>
      <c r="BA1834">
        <f>IF(ISNA(BB1834),NA(),BA1154)</f>
        <v>0</v>
      </c>
      <c r="BB1834">
        <f>IF(OR(BB1154="",AND(BB1154=BB1153,BB1154=BB1155)),NA(), BB1154)</f>
        <v>0</v>
      </c>
      <c r="BC1834">
        <f>IF(ISNA(BD1834),NA(),BC1154)</f>
        <v>0</v>
      </c>
      <c r="BD1834">
        <f>IF(OR(BD1154="",AND(BD1154=BD1153,BD1154=BD1155)),NA(), BD1154)</f>
        <v>0</v>
      </c>
      <c r="BE1834">
        <f>IF(ISNA(BF1834),NA(),BE1154)</f>
        <v>0</v>
      </c>
      <c r="BF1834">
        <f>IF(OR(BF1154="",AND(BF1154=BF1153,BF1154=BF1155)),NA(), BF1154)</f>
        <v>0</v>
      </c>
      <c r="BG1834">
        <f>IF(ISNA(BH1834),NA(),BG1154)</f>
        <v>0</v>
      </c>
      <c r="BH1834">
        <f>IF(OR(BH1154="",AND(BH1154=BH1153,BH1154=BH1155)),NA(), BH1154)</f>
        <v>0</v>
      </c>
      <c r="BI1834">
        <f>IF(ISNA(BJ1834),NA(),BI1154)</f>
        <v>0</v>
      </c>
      <c r="BJ1834">
        <f>IF(OR(BJ1154="",AND(BJ1154=BJ1153,BJ1154=BJ1155)),NA(), BJ1154)</f>
        <v>0</v>
      </c>
      <c r="BK1834">
        <f>IF(ISNA(BL1834),NA(),BK1154)</f>
        <v>0</v>
      </c>
      <c r="BL1834">
        <f>IF(OR(BL1154="",AND(BL1154=BL1153,BL1154=BL1155)),NA(), BL1154)</f>
        <v>0</v>
      </c>
      <c r="BM1834">
        <f>IF(ISNA(BN1834),NA(),BM1154)</f>
        <v>0</v>
      </c>
      <c r="BN1834">
        <f>IF(OR(BN1154="",AND(BN1154=BN1153,BN1154=BN1155)),NA(), BN1154)</f>
        <v>0</v>
      </c>
      <c r="BO1834">
        <f>IF(ISNA(BP1834),NA(),BO1154)</f>
        <v>0</v>
      </c>
      <c r="BP1834">
        <f>IF(OR(BP1154="",AND(BP1154=BP1153,BP1154=BP1155)),NA(), BP1154)</f>
        <v>0</v>
      </c>
      <c r="BQ1834">
        <f>IF(ISNA(BR1834),NA(),BQ1154)</f>
        <v>0</v>
      </c>
      <c r="BR1834">
        <f>IF(OR(BR1154="",AND(BR1154=BR1153,BR1154=BR1155)),NA(), BR1154)</f>
        <v>0</v>
      </c>
    </row>
    <row r="1835" spans="5:70">
      <c r="E1835">
        <f>IF(ISNA(F1835),NA(),E1155)</f>
        <v>0</v>
      </c>
      <c r="F1835">
        <f>IF(OR(F1155="",AND(F1155=F1154,F1155=F1156)),NA(), F1155)</f>
        <v>0</v>
      </c>
      <c r="G1835">
        <f>IF(ISNA(H1835),NA(),G1155)</f>
        <v>0</v>
      </c>
      <c r="H1835">
        <f>IF(OR(H1155="",AND(H1155=H1154,H1155=H1156)),NA(), H1155)</f>
        <v>0</v>
      </c>
      <c r="I1835">
        <f>IF(ISNA(J1835),NA(),I1155)</f>
        <v>0</v>
      </c>
      <c r="J1835">
        <f>IF(OR(J1155="",AND(J1155=J1154,J1155=J1156)),NA(), J1155)</f>
        <v>0</v>
      </c>
      <c r="K1835">
        <f>IF(ISNA(L1835),NA(),K1155)</f>
        <v>0</v>
      </c>
      <c r="L1835">
        <f>IF(OR(L1155="",AND(L1155=L1154,L1155=L1156)),NA(), L1155)</f>
        <v>0</v>
      </c>
      <c r="M1835">
        <f>IF(ISNA(N1835),NA(),M1155)</f>
        <v>0</v>
      </c>
      <c r="N1835">
        <f>IF(OR(N1155="",AND(N1155=N1154,N1155=N1156)),NA(), N1155)</f>
        <v>0</v>
      </c>
      <c r="O1835">
        <f>IF(ISNA(P1835),NA(),O1155)</f>
        <v>0</v>
      </c>
      <c r="P1835">
        <f>IF(OR(P1155="",AND(P1155=P1154,P1155=P1156)),NA(), P1155)</f>
        <v>0</v>
      </c>
      <c r="Q1835">
        <f>IF(ISNA(R1835),NA(),Q1155)</f>
        <v>0</v>
      </c>
      <c r="R1835">
        <f>IF(OR(R1155="",AND(R1155=R1154,R1155=R1156)),NA(), R1155)</f>
        <v>0</v>
      </c>
      <c r="S1835">
        <f>IF(ISNA(T1835),NA(),S1155)</f>
        <v>0</v>
      </c>
      <c r="T1835">
        <f>IF(OR(T1155="",AND(T1155=T1154,T1155=T1156)),NA(), T1155)</f>
        <v>0</v>
      </c>
      <c r="U1835">
        <f>IF(ISNA(V1835),NA(),U1155)</f>
        <v>0</v>
      </c>
      <c r="V1835">
        <f>IF(OR(V1155="",AND(V1155=V1154,V1155=V1156)),NA(), V1155)</f>
        <v>0</v>
      </c>
      <c r="W1835">
        <f>IF(ISNA(X1835),NA(),W1155)</f>
        <v>0</v>
      </c>
      <c r="X1835">
        <f>IF(OR(X1155="",AND(X1155=X1154,X1155=X1156)),NA(), X1155)</f>
        <v>0</v>
      </c>
      <c r="Y1835">
        <f>IF(ISNA(Z1835),NA(),Y1155)</f>
        <v>0</v>
      </c>
      <c r="Z1835">
        <f>IF(OR(Z1155="",AND(Z1155=Z1154,Z1155=Z1156)),NA(), Z1155)</f>
        <v>0</v>
      </c>
      <c r="AA1835">
        <f>IF(ISNA(AB1835),NA(),AA1155)</f>
        <v>0</v>
      </c>
      <c r="AB1835">
        <f>IF(OR(AB1155="",AND(AB1155=AB1154,AB1155=AB1156)),NA(), AB1155)</f>
        <v>0</v>
      </c>
      <c r="AC1835">
        <f>IF(ISNA(AD1835),NA(),AC1155)</f>
        <v>0</v>
      </c>
      <c r="AD1835">
        <f>IF(OR(AD1155="",AND(AD1155=AD1154,AD1155=AD1156)),NA(), AD1155)</f>
        <v>0</v>
      </c>
      <c r="AE1835">
        <f>IF(ISNA(AF1835),NA(),AE1155)</f>
        <v>0</v>
      </c>
      <c r="AF1835">
        <f>IF(OR(AF1155="",AND(AF1155=AF1154,AF1155=AF1156)),NA(), AF1155)</f>
        <v>0</v>
      </c>
      <c r="AG1835">
        <f>IF(ISNA(AH1835),NA(),AG1155)</f>
        <v>0</v>
      </c>
      <c r="AH1835">
        <f>IF(OR(AH1155="",AND(AH1155=AH1154,AH1155=AH1156)),NA(), AH1155)</f>
        <v>0</v>
      </c>
      <c r="AI1835">
        <f>IF(ISNA(AJ1835),NA(),AI1155)</f>
        <v>0</v>
      </c>
      <c r="AJ1835">
        <f>IF(OR(AJ1155="",AND(AJ1155=AJ1154,AJ1155=AJ1156)),NA(), AJ1155)</f>
        <v>0</v>
      </c>
      <c r="AM1835">
        <f>IF(ISNA(AN1835),NA(),AM1155)</f>
        <v>0</v>
      </c>
      <c r="AN1835">
        <f>IF(OR(AN1155="",AND(AN1155=AN1154,AN1155=AN1156)),NA(), AN1155)</f>
        <v>0</v>
      </c>
      <c r="AO1835">
        <f>IF(ISNA(AP1835),NA(),AO1155)</f>
        <v>0</v>
      </c>
      <c r="AP1835">
        <f>IF(OR(AP1155="",AND(AP1155=AP1154,AP1155=AP1156)),NA(), AP1155)</f>
        <v>0</v>
      </c>
      <c r="AQ1835">
        <f>IF(ISNA(AR1835),NA(),AQ1155)</f>
        <v>0</v>
      </c>
      <c r="AR1835">
        <f>IF(OR(AR1155="",AND(AR1155=AR1154,AR1155=AR1156)),NA(), AR1155)</f>
        <v>0</v>
      </c>
      <c r="AS1835">
        <f>IF(ISNA(AT1835),NA(),AS1155)</f>
        <v>0</v>
      </c>
      <c r="AT1835">
        <f>IF(OR(AT1155="",AND(AT1155=AT1154,AT1155=AT1156)),NA(), AT1155)</f>
        <v>0</v>
      </c>
      <c r="AU1835">
        <f>IF(ISNA(AV1835),NA(),AU1155)</f>
        <v>0</v>
      </c>
      <c r="AV1835">
        <f>IF(OR(AV1155="",AND(AV1155=AV1154,AV1155=AV1156)),NA(), AV1155)</f>
        <v>0</v>
      </c>
      <c r="AW1835">
        <f>IF(ISNA(AX1835),NA(),AW1155)</f>
        <v>0</v>
      </c>
      <c r="AX1835">
        <f>IF(OR(AX1155="",AND(AX1155=AX1154,AX1155=AX1156)),NA(), AX1155)</f>
        <v>0</v>
      </c>
      <c r="AY1835">
        <f>IF(ISNA(AZ1835),NA(),AY1155)</f>
        <v>0</v>
      </c>
      <c r="AZ1835">
        <f>IF(OR(AZ1155="",AND(AZ1155=AZ1154,AZ1155=AZ1156)),NA(), AZ1155)</f>
        <v>0</v>
      </c>
      <c r="BA1835">
        <f>IF(ISNA(BB1835),NA(),BA1155)</f>
        <v>0</v>
      </c>
      <c r="BB1835">
        <f>IF(OR(BB1155="",AND(BB1155=BB1154,BB1155=BB1156)),NA(), BB1155)</f>
        <v>0</v>
      </c>
      <c r="BC1835">
        <f>IF(ISNA(BD1835),NA(),BC1155)</f>
        <v>0</v>
      </c>
      <c r="BD1835">
        <f>IF(OR(BD1155="",AND(BD1155=BD1154,BD1155=BD1156)),NA(), BD1155)</f>
        <v>0</v>
      </c>
      <c r="BE1835">
        <f>IF(ISNA(BF1835),NA(),BE1155)</f>
        <v>0</v>
      </c>
      <c r="BF1835">
        <f>IF(OR(BF1155="",AND(BF1155=BF1154,BF1155=BF1156)),NA(), BF1155)</f>
        <v>0</v>
      </c>
      <c r="BG1835">
        <f>IF(ISNA(BH1835),NA(),BG1155)</f>
        <v>0</v>
      </c>
      <c r="BH1835">
        <f>IF(OR(BH1155="",AND(BH1155=BH1154,BH1155=BH1156)),NA(), BH1155)</f>
        <v>0</v>
      </c>
      <c r="BI1835">
        <f>IF(ISNA(BJ1835),NA(),BI1155)</f>
        <v>0</v>
      </c>
      <c r="BJ1835">
        <f>IF(OR(BJ1155="",AND(BJ1155=BJ1154,BJ1155=BJ1156)),NA(), BJ1155)</f>
        <v>0</v>
      </c>
      <c r="BK1835">
        <f>IF(ISNA(BL1835),NA(),BK1155)</f>
        <v>0</v>
      </c>
      <c r="BL1835">
        <f>IF(OR(BL1155="",AND(BL1155=BL1154,BL1155=BL1156)),NA(), BL1155)</f>
        <v>0</v>
      </c>
      <c r="BM1835">
        <f>IF(ISNA(BN1835),NA(),BM1155)</f>
        <v>0</v>
      </c>
      <c r="BN1835">
        <f>IF(OR(BN1155="",AND(BN1155=BN1154,BN1155=BN1156)),NA(), BN1155)</f>
        <v>0</v>
      </c>
      <c r="BO1835">
        <f>IF(ISNA(BP1835),NA(),BO1155)</f>
        <v>0</v>
      </c>
      <c r="BP1835">
        <f>IF(OR(BP1155="",AND(BP1155=BP1154,BP1155=BP1156)),NA(), BP1155)</f>
        <v>0</v>
      </c>
      <c r="BQ1835">
        <f>IF(ISNA(BR1835),NA(),BQ1155)</f>
        <v>0</v>
      </c>
      <c r="BR1835">
        <f>IF(OR(BR1155="",AND(BR1155=BR1154,BR1155=BR1156)),NA(), BR1155)</f>
        <v>0</v>
      </c>
    </row>
    <row r="1836" spans="5:70">
      <c r="E1836">
        <f>IF(ISNA(F1836),NA(),E1156)</f>
        <v>0</v>
      </c>
      <c r="F1836">
        <f>IF(OR(F1156="",AND(F1156=F1155,F1156=F1157)),NA(), F1156)</f>
        <v>0</v>
      </c>
      <c r="G1836">
        <f>IF(ISNA(H1836),NA(),G1156)</f>
        <v>0</v>
      </c>
      <c r="H1836">
        <f>IF(OR(H1156="",AND(H1156=H1155,H1156=H1157)),NA(), H1156)</f>
        <v>0</v>
      </c>
      <c r="I1836">
        <f>IF(ISNA(J1836),NA(),I1156)</f>
        <v>0</v>
      </c>
      <c r="J1836">
        <f>IF(OR(J1156="",AND(J1156=J1155,J1156=J1157)),NA(), J1156)</f>
        <v>0</v>
      </c>
      <c r="K1836">
        <f>IF(ISNA(L1836),NA(),K1156)</f>
        <v>0</v>
      </c>
      <c r="L1836">
        <f>IF(OR(L1156="",AND(L1156=L1155,L1156=L1157)),NA(), L1156)</f>
        <v>0</v>
      </c>
      <c r="M1836">
        <f>IF(ISNA(N1836),NA(),M1156)</f>
        <v>0</v>
      </c>
      <c r="N1836">
        <f>IF(OR(N1156="",AND(N1156=N1155,N1156=N1157)),NA(), N1156)</f>
        <v>0</v>
      </c>
      <c r="O1836">
        <f>IF(ISNA(P1836),NA(),O1156)</f>
        <v>0</v>
      </c>
      <c r="P1836">
        <f>IF(OR(P1156="",AND(P1156=P1155,P1156=P1157)),NA(), P1156)</f>
        <v>0</v>
      </c>
      <c r="Q1836">
        <f>IF(ISNA(R1836),NA(),Q1156)</f>
        <v>0</v>
      </c>
      <c r="R1836">
        <f>IF(OR(R1156="",AND(R1156=R1155,R1156=R1157)),NA(), R1156)</f>
        <v>0</v>
      </c>
      <c r="S1836">
        <f>IF(ISNA(T1836),NA(),S1156)</f>
        <v>0</v>
      </c>
      <c r="T1836">
        <f>IF(OR(T1156="",AND(T1156=T1155,T1156=T1157)),NA(), T1156)</f>
        <v>0</v>
      </c>
      <c r="U1836">
        <f>IF(ISNA(V1836),NA(),U1156)</f>
        <v>0</v>
      </c>
      <c r="V1836">
        <f>IF(OR(V1156="",AND(V1156=V1155,V1156=V1157)),NA(), V1156)</f>
        <v>0</v>
      </c>
      <c r="W1836">
        <f>IF(ISNA(X1836),NA(),W1156)</f>
        <v>0</v>
      </c>
      <c r="X1836">
        <f>IF(OR(X1156="",AND(X1156=X1155,X1156=X1157)),NA(), X1156)</f>
        <v>0</v>
      </c>
      <c r="Y1836">
        <f>IF(ISNA(Z1836),NA(),Y1156)</f>
        <v>0</v>
      </c>
      <c r="Z1836">
        <f>IF(OR(Z1156="",AND(Z1156=Z1155,Z1156=Z1157)),NA(), Z1156)</f>
        <v>0</v>
      </c>
      <c r="AA1836">
        <f>IF(ISNA(AB1836),NA(),AA1156)</f>
        <v>0</v>
      </c>
      <c r="AB1836">
        <f>IF(OR(AB1156="",AND(AB1156=AB1155,AB1156=AB1157)),NA(), AB1156)</f>
        <v>0</v>
      </c>
      <c r="AC1836">
        <f>IF(ISNA(AD1836),NA(),AC1156)</f>
        <v>0</v>
      </c>
      <c r="AD1836">
        <f>IF(OR(AD1156="",AND(AD1156=AD1155,AD1156=AD1157)),NA(), AD1156)</f>
        <v>0</v>
      </c>
      <c r="AE1836">
        <f>IF(ISNA(AF1836),NA(),AE1156)</f>
        <v>0</v>
      </c>
      <c r="AF1836">
        <f>IF(OR(AF1156="",AND(AF1156=AF1155,AF1156=AF1157)),NA(), AF1156)</f>
        <v>0</v>
      </c>
      <c r="AG1836">
        <f>IF(ISNA(AH1836),NA(),AG1156)</f>
        <v>0</v>
      </c>
      <c r="AH1836">
        <f>IF(OR(AH1156="",AND(AH1156=AH1155,AH1156=AH1157)),NA(), AH1156)</f>
        <v>0</v>
      </c>
      <c r="AI1836">
        <f>IF(ISNA(AJ1836),NA(),AI1156)</f>
        <v>0</v>
      </c>
      <c r="AJ1836">
        <f>IF(OR(AJ1156="",AND(AJ1156=AJ1155,AJ1156=AJ1157)),NA(), AJ1156)</f>
        <v>0</v>
      </c>
      <c r="AM1836">
        <f>IF(ISNA(AN1836),NA(),AM1156)</f>
        <v>0</v>
      </c>
      <c r="AN1836">
        <f>IF(OR(AN1156="",AND(AN1156=AN1155,AN1156=AN1157)),NA(), AN1156)</f>
        <v>0</v>
      </c>
      <c r="AO1836">
        <f>IF(ISNA(AP1836),NA(),AO1156)</f>
        <v>0</v>
      </c>
      <c r="AP1836">
        <f>IF(OR(AP1156="",AND(AP1156=AP1155,AP1156=AP1157)),NA(), AP1156)</f>
        <v>0</v>
      </c>
      <c r="AQ1836">
        <f>IF(ISNA(AR1836),NA(),AQ1156)</f>
        <v>0</v>
      </c>
      <c r="AR1836">
        <f>IF(OR(AR1156="",AND(AR1156=AR1155,AR1156=AR1157)),NA(), AR1156)</f>
        <v>0</v>
      </c>
      <c r="AS1836">
        <f>IF(ISNA(AT1836),NA(),AS1156)</f>
        <v>0</v>
      </c>
      <c r="AT1836">
        <f>IF(OR(AT1156="",AND(AT1156=AT1155,AT1156=AT1157)),NA(), AT1156)</f>
        <v>0</v>
      </c>
      <c r="AU1836">
        <f>IF(ISNA(AV1836),NA(),AU1156)</f>
        <v>0</v>
      </c>
      <c r="AV1836">
        <f>IF(OR(AV1156="",AND(AV1156=AV1155,AV1156=AV1157)),NA(), AV1156)</f>
        <v>0</v>
      </c>
      <c r="AW1836">
        <f>IF(ISNA(AX1836),NA(),AW1156)</f>
        <v>0</v>
      </c>
      <c r="AX1836">
        <f>IF(OR(AX1156="",AND(AX1156=AX1155,AX1156=AX1157)),NA(), AX1156)</f>
        <v>0</v>
      </c>
      <c r="AY1836">
        <f>IF(ISNA(AZ1836),NA(),AY1156)</f>
        <v>0</v>
      </c>
      <c r="AZ1836">
        <f>IF(OR(AZ1156="",AND(AZ1156=AZ1155,AZ1156=AZ1157)),NA(), AZ1156)</f>
        <v>0</v>
      </c>
      <c r="BA1836">
        <f>IF(ISNA(BB1836),NA(),BA1156)</f>
        <v>0</v>
      </c>
      <c r="BB1836">
        <f>IF(OR(BB1156="",AND(BB1156=BB1155,BB1156=BB1157)),NA(), BB1156)</f>
        <v>0</v>
      </c>
      <c r="BC1836">
        <f>IF(ISNA(BD1836),NA(),BC1156)</f>
        <v>0</v>
      </c>
      <c r="BD1836">
        <f>IF(OR(BD1156="",AND(BD1156=BD1155,BD1156=BD1157)),NA(), BD1156)</f>
        <v>0</v>
      </c>
      <c r="BE1836">
        <f>IF(ISNA(BF1836),NA(),BE1156)</f>
        <v>0</v>
      </c>
      <c r="BF1836">
        <f>IF(OR(BF1156="",AND(BF1156=BF1155,BF1156=BF1157)),NA(), BF1156)</f>
        <v>0</v>
      </c>
      <c r="BG1836">
        <f>IF(ISNA(BH1836),NA(),BG1156)</f>
        <v>0</v>
      </c>
      <c r="BH1836">
        <f>IF(OR(BH1156="",AND(BH1156=BH1155,BH1156=BH1157)),NA(), BH1156)</f>
        <v>0</v>
      </c>
      <c r="BI1836">
        <f>IF(ISNA(BJ1836),NA(),BI1156)</f>
        <v>0</v>
      </c>
      <c r="BJ1836">
        <f>IF(OR(BJ1156="",AND(BJ1156=BJ1155,BJ1156=BJ1157)),NA(), BJ1156)</f>
        <v>0</v>
      </c>
      <c r="BK1836">
        <f>IF(ISNA(BL1836),NA(),BK1156)</f>
        <v>0</v>
      </c>
      <c r="BL1836">
        <f>IF(OR(BL1156="",AND(BL1156=BL1155,BL1156=BL1157)),NA(), BL1156)</f>
        <v>0</v>
      </c>
      <c r="BM1836">
        <f>IF(ISNA(BN1836),NA(),BM1156)</f>
        <v>0</v>
      </c>
      <c r="BN1836">
        <f>IF(OR(BN1156="",AND(BN1156=BN1155,BN1156=BN1157)),NA(), BN1156)</f>
        <v>0</v>
      </c>
      <c r="BO1836">
        <f>IF(ISNA(BP1836),NA(),BO1156)</f>
        <v>0</v>
      </c>
      <c r="BP1836">
        <f>IF(OR(BP1156="",AND(BP1156=BP1155,BP1156=BP1157)),NA(), BP1156)</f>
        <v>0</v>
      </c>
      <c r="BQ1836">
        <f>IF(ISNA(BR1836),NA(),BQ1156)</f>
        <v>0</v>
      </c>
      <c r="BR1836">
        <f>IF(OR(BR1156="",AND(BR1156=BR1155,BR1156=BR1157)),NA(), BR1156)</f>
        <v>0</v>
      </c>
    </row>
    <row r="1837" spans="5:70">
      <c r="E1837">
        <f>IF(ISNA(F1837),NA(),E1157)</f>
        <v>0</v>
      </c>
      <c r="F1837">
        <f>IF(OR(F1157="",AND(F1157=F1156,F1157=F1158)),NA(), F1157)</f>
        <v>0</v>
      </c>
      <c r="G1837">
        <f>IF(ISNA(H1837),NA(),G1157)</f>
        <v>0</v>
      </c>
      <c r="H1837">
        <f>IF(OR(H1157="",AND(H1157=H1156,H1157=H1158)),NA(), H1157)</f>
        <v>0</v>
      </c>
      <c r="I1837">
        <f>IF(ISNA(J1837),NA(),I1157)</f>
        <v>0</v>
      </c>
      <c r="J1837">
        <f>IF(OR(J1157="",AND(J1157=J1156,J1157=J1158)),NA(), J1157)</f>
        <v>0</v>
      </c>
      <c r="K1837">
        <f>IF(ISNA(L1837),NA(),K1157)</f>
        <v>0</v>
      </c>
      <c r="L1837">
        <f>IF(OR(L1157="",AND(L1157=L1156,L1157=L1158)),NA(), L1157)</f>
        <v>0</v>
      </c>
      <c r="M1837">
        <f>IF(ISNA(N1837),NA(),M1157)</f>
        <v>0</v>
      </c>
      <c r="N1837">
        <f>IF(OR(N1157="",AND(N1157=N1156,N1157=N1158)),NA(), N1157)</f>
        <v>0</v>
      </c>
      <c r="O1837">
        <f>IF(ISNA(P1837),NA(),O1157)</f>
        <v>0</v>
      </c>
      <c r="P1837">
        <f>IF(OR(P1157="",AND(P1157=P1156,P1157=P1158)),NA(), P1157)</f>
        <v>0</v>
      </c>
      <c r="Q1837">
        <f>IF(ISNA(R1837),NA(),Q1157)</f>
        <v>0</v>
      </c>
      <c r="R1837">
        <f>IF(OR(R1157="",AND(R1157=R1156,R1157=R1158)),NA(), R1157)</f>
        <v>0</v>
      </c>
      <c r="S1837">
        <f>IF(ISNA(T1837),NA(),S1157)</f>
        <v>0</v>
      </c>
      <c r="T1837">
        <f>IF(OR(T1157="",AND(T1157=T1156,T1157=T1158)),NA(), T1157)</f>
        <v>0</v>
      </c>
      <c r="U1837">
        <f>IF(ISNA(V1837),NA(),U1157)</f>
        <v>0</v>
      </c>
      <c r="V1837">
        <f>IF(OR(V1157="",AND(V1157=V1156,V1157=V1158)),NA(), V1157)</f>
        <v>0</v>
      </c>
      <c r="W1837">
        <f>IF(ISNA(X1837),NA(),W1157)</f>
        <v>0</v>
      </c>
      <c r="X1837">
        <f>IF(OR(X1157="",AND(X1157=X1156,X1157=X1158)),NA(), X1157)</f>
        <v>0</v>
      </c>
      <c r="Y1837">
        <f>IF(ISNA(Z1837),NA(),Y1157)</f>
        <v>0</v>
      </c>
      <c r="Z1837">
        <f>IF(OR(Z1157="",AND(Z1157=Z1156,Z1157=Z1158)),NA(), Z1157)</f>
        <v>0</v>
      </c>
      <c r="AA1837">
        <f>IF(ISNA(AB1837),NA(),AA1157)</f>
        <v>0</v>
      </c>
      <c r="AB1837">
        <f>IF(OR(AB1157="",AND(AB1157=AB1156,AB1157=AB1158)),NA(), AB1157)</f>
        <v>0</v>
      </c>
      <c r="AC1837">
        <f>IF(ISNA(AD1837),NA(),AC1157)</f>
        <v>0</v>
      </c>
      <c r="AD1837">
        <f>IF(OR(AD1157="",AND(AD1157=AD1156,AD1157=AD1158)),NA(), AD1157)</f>
        <v>0</v>
      </c>
      <c r="AE1837">
        <f>IF(ISNA(AF1837),NA(),AE1157)</f>
        <v>0</v>
      </c>
      <c r="AF1837">
        <f>IF(OR(AF1157="",AND(AF1157=AF1156,AF1157=AF1158)),NA(), AF1157)</f>
        <v>0</v>
      </c>
      <c r="AG1837">
        <f>IF(ISNA(AH1837),NA(),AG1157)</f>
        <v>0</v>
      </c>
      <c r="AH1837">
        <f>IF(OR(AH1157="",AND(AH1157=AH1156,AH1157=AH1158)),NA(), AH1157)</f>
        <v>0</v>
      </c>
      <c r="AI1837">
        <f>IF(ISNA(AJ1837),NA(),AI1157)</f>
        <v>0</v>
      </c>
      <c r="AJ1837">
        <f>IF(OR(AJ1157="",AND(AJ1157=AJ1156,AJ1157=AJ1158)),NA(), AJ1157)</f>
        <v>0</v>
      </c>
      <c r="AM1837">
        <f>IF(ISNA(AN1837),NA(),AM1157)</f>
        <v>0</v>
      </c>
      <c r="AN1837">
        <f>IF(OR(AN1157="",AND(AN1157=AN1156,AN1157=AN1158)),NA(), AN1157)</f>
        <v>0</v>
      </c>
      <c r="AO1837">
        <f>IF(ISNA(AP1837),NA(),AO1157)</f>
        <v>0</v>
      </c>
      <c r="AP1837">
        <f>IF(OR(AP1157="",AND(AP1157=AP1156,AP1157=AP1158)),NA(), AP1157)</f>
        <v>0</v>
      </c>
      <c r="AQ1837">
        <f>IF(ISNA(AR1837),NA(),AQ1157)</f>
        <v>0</v>
      </c>
      <c r="AR1837">
        <f>IF(OR(AR1157="",AND(AR1157=AR1156,AR1157=AR1158)),NA(), AR1157)</f>
        <v>0</v>
      </c>
      <c r="AS1837">
        <f>IF(ISNA(AT1837),NA(),AS1157)</f>
        <v>0</v>
      </c>
      <c r="AT1837">
        <f>IF(OR(AT1157="",AND(AT1157=AT1156,AT1157=AT1158)),NA(), AT1157)</f>
        <v>0</v>
      </c>
      <c r="AU1837">
        <f>IF(ISNA(AV1837),NA(),AU1157)</f>
        <v>0</v>
      </c>
      <c r="AV1837">
        <f>IF(OR(AV1157="",AND(AV1157=AV1156,AV1157=AV1158)),NA(), AV1157)</f>
        <v>0</v>
      </c>
      <c r="AW1837">
        <f>IF(ISNA(AX1837),NA(),AW1157)</f>
        <v>0</v>
      </c>
      <c r="AX1837">
        <f>IF(OR(AX1157="",AND(AX1157=AX1156,AX1157=AX1158)),NA(), AX1157)</f>
        <v>0</v>
      </c>
      <c r="AY1837">
        <f>IF(ISNA(AZ1837),NA(),AY1157)</f>
        <v>0</v>
      </c>
      <c r="AZ1837">
        <f>IF(OR(AZ1157="",AND(AZ1157=AZ1156,AZ1157=AZ1158)),NA(), AZ1157)</f>
        <v>0</v>
      </c>
      <c r="BA1837">
        <f>IF(ISNA(BB1837),NA(),BA1157)</f>
        <v>0</v>
      </c>
      <c r="BB1837">
        <f>IF(OR(BB1157="",AND(BB1157=BB1156,BB1157=BB1158)),NA(), BB1157)</f>
        <v>0</v>
      </c>
      <c r="BC1837">
        <f>IF(ISNA(BD1837),NA(),BC1157)</f>
        <v>0</v>
      </c>
      <c r="BD1837">
        <f>IF(OR(BD1157="",AND(BD1157=BD1156,BD1157=BD1158)),NA(), BD1157)</f>
        <v>0</v>
      </c>
      <c r="BE1837">
        <f>IF(ISNA(BF1837),NA(),BE1157)</f>
        <v>0</v>
      </c>
      <c r="BF1837">
        <f>IF(OR(BF1157="",AND(BF1157=BF1156,BF1157=BF1158)),NA(), BF1157)</f>
        <v>0</v>
      </c>
      <c r="BG1837">
        <f>IF(ISNA(BH1837),NA(),BG1157)</f>
        <v>0</v>
      </c>
      <c r="BH1837">
        <f>IF(OR(BH1157="",AND(BH1157=BH1156,BH1157=BH1158)),NA(), BH1157)</f>
        <v>0</v>
      </c>
      <c r="BI1837">
        <f>IF(ISNA(BJ1837),NA(),BI1157)</f>
        <v>0</v>
      </c>
      <c r="BJ1837">
        <f>IF(OR(BJ1157="",AND(BJ1157=BJ1156,BJ1157=BJ1158)),NA(), BJ1157)</f>
        <v>0</v>
      </c>
      <c r="BK1837">
        <f>IF(ISNA(BL1837),NA(),BK1157)</f>
        <v>0</v>
      </c>
      <c r="BL1837">
        <f>IF(OR(BL1157="",AND(BL1157=BL1156,BL1157=BL1158)),NA(), BL1157)</f>
        <v>0</v>
      </c>
      <c r="BM1837">
        <f>IF(ISNA(BN1837),NA(),BM1157)</f>
        <v>0</v>
      </c>
      <c r="BN1837">
        <f>IF(OR(BN1157="",AND(BN1157=BN1156,BN1157=BN1158)),NA(), BN1157)</f>
        <v>0</v>
      </c>
      <c r="BO1837">
        <f>IF(ISNA(BP1837),NA(),BO1157)</f>
        <v>0</v>
      </c>
      <c r="BP1837">
        <f>IF(OR(BP1157="",AND(BP1157=BP1156,BP1157=BP1158)),NA(), BP1157)</f>
        <v>0</v>
      </c>
      <c r="BQ1837">
        <f>IF(ISNA(BR1837),NA(),BQ1157)</f>
        <v>0</v>
      </c>
      <c r="BR1837">
        <f>IF(OR(BR1157="",AND(BR1157=BR1156,BR1157=BR1158)),NA(), BR1157)</f>
        <v>0</v>
      </c>
    </row>
    <row r="1838" spans="5:70">
      <c r="E1838">
        <f>IF(ISNA(F1838),NA(),E1158)</f>
        <v>0</v>
      </c>
      <c r="F1838">
        <f>IF(OR(F1158="",AND(F1158=F1157,F1158=F1159)),NA(), F1158)</f>
        <v>0</v>
      </c>
      <c r="G1838">
        <f>IF(ISNA(H1838),NA(),G1158)</f>
        <v>0</v>
      </c>
      <c r="H1838">
        <f>IF(OR(H1158="",AND(H1158=H1157,H1158=H1159)),NA(), H1158)</f>
        <v>0</v>
      </c>
      <c r="I1838">
        <f>IF(ISNA(J1838),NA(),I1158)</f>
        <v>0</v>
      </c>
      <c r="J1838">
        <f>IF(OR(J1158="",AND(J1158=J1157,J1158=J1159)),NA(), J1158)</f>
        <v>0</v>
      </c>
      <c r="K1838">
        <f>IF(ISNA(L1838),NA(),K1158)</f>
        <v>0</v>
      </c>
      <c r="L1838">
        <f>IF(OR(L1158="",AND(L1158=L1157,L1158=L1159)),NA(), L1158)</f>
        <v>0</v>
      </c>
      <c r="M1838">
        <f>IF(ISNA(N1838),NA(),M1158)</f>
        <v>0</v>
      </c>
      <c r="N1838">
        <f>IF(OR(N1158="",AND(N1158=N1157,N1158=N1159)),NA(), N1158)</f>
        <v>0</v>
      </c>
      <c r="O1838">
        <f>IF(ISNA(P1838),NA(),O1158)</f>
        <v>0</v>
      </c>
      <c r="P1838">
        <f>IF(OR(P1158="",AND(P1158=P1157,P1158=P1159)),NA(), P1158)</f>
        <v>0</v>
      </c>
      <c r="Q1838">
        <f>IF(ISNA(R1838),NA(),Q1158)</f>
        <v>0</v>
      </c>
      <c r="R1838">
        <f>IF(OR(R1158="",AND(R1158=R1157,R1158=R1159)),NA(), R1158)</f>
        <v>0</v>
      </c>
      <c r="S1838">
        <f>IF(ISNA(T1838),NA(),S1158)</f>
        <v>0</v>
      </c>
      <c r="T1838">
        <f>IF(OR(T1158="",AND(T1158=T1157,T1158=T1159)),NA(), T1158)</f>
        <v>0</v>
      </c>
      <c r="U1838">
        <f>IF(ISNA(V1838),NA(),U1158)</f>
        <v>0</v>
      </c>
      <c r="V1838">
        <f>IF(OR(V1158="",AND(V1158=V1157,V1158=V1159)),NA(), V1158)</f>
        <v>0</v>
      </c>
      <c r="W1838">
        <f>IF(ISNA(X1838),NA(),W1158)</f>
        <v>0</v>
      </c>
      <c r="X1838">
        <f>IF(OR(X1158="",AND(X1158=X1157,X1158=X1159)),NA(), X1158)</f>
        <v>0</v>
      </c>
      <c r="Y1838">
        <f>IF(ISNA(Z1838),NA(),Y1158)</f>
        <v>0</v>
      </c>
      <c r="Z1838">
        <f>IF(OR(Z1158="",AND(Z1158=Z1157,Z1158=Z1159)),NA(), Z1158)</f>
        <v>0</v>
      </c>
      <c r="AA1838">
        <f>IF(ISNA(AB1838),NA(),AA1158)</f>
        <v>0</v>
      </c>
      <c r="AB1838">
        <f>IF(OR(AB1158="",AND(AB1158=AB1157,AB1158=AB1159)),NA(), AB1158)</f>
        <v>0</v>
      </c>
      <c r="AC1838">
        <f>IF(ISNA(AD1838),NA(),AC1158)</f>
        <v>0</v>
      </c>
      <c r="AD1838">
        <f>IF(OR(AD1158="",AND(AD1158=AD1157,AD1158=AD1159)),NA(), AD1158)</f>
        <v>0</v>
      </c>
      <c r="AE1838">
        <f>IF(ISNA(AF1838),NA(),AE1158)</f>
        <v>0</v>
      </c>
      <c r="AF1838">
        <f>IF(OR(AF1158="",AND(AF1158=AF1157,AF1158=AF1159)),NA(), AF1158)</f>
        <v>0</v>
      </c>
      <c r="AG1838">
        <f>IF(ISNA(AH1838),NA(),AG1158)</f>
        <v>0</v>
      </c>
      <c r="AH1838">
        <f>IF(OR(AH1158="",AND(AH1158=AH1157,AH1158=AH1159)),NA(), AH1158)</f>
        <v>0</v>
      </c>
      <c r="AI1838">
        <f>IF(ISNA(AJ1838),NA(),AI1158)</f>
        <v>0</v>
      </c>
      <c r="AJ1838">
        <f>IF(OR(AJ1158="",AND(AJ1158=AJ1157,AJ1158=AJ1159)),NA(), AJ1158)</f>
        <v>0</v>
      </c>
      <c r="AM1838">
        <f>IF(ISNA(AN1838),NA(),AM1158)</f>
        <v>0</v>
      </c>
      <c r="AN1838">
        <f>IF(OR(AN1158="",AND(AN1158=AN1157,AN1158=AN1159)),NA(), AN1158)</f>
        <v>0</v>
      </c>
      <c r="AO1838">
        <f>IF(ISNA(AP1838),NA(),AO1158)</f>
        <v>0</v>
      </c>
      <c r="AP1838">
        <f>IF(OR(AP1158="",AND(AP1158=AP1157,AP1158=AP1159)),NA(), AP1158)</f>
        <v>0</v>
      </c>
      <c r="AQ1838">
        <f>IF(ISNA(AR1838),NA(),AQ1158)</f>
        <v>0</v>
      </c>
      <c r="AR1838">
        <f>IF(OR(AR1158="",AND(AR1158=AR1157,AR1158=AR1159)),NA(), AR1158)</f>
        <v>0</v>
      </c>
      <c r="AS1838">
        <f>IF(ISNA(AT1838),NA(),AS1158)</f>
        <v>0</v>
      </c>
      <c r="AT1838">
        <f>IF(OR(AT1158="",AND(AT1158=AT1157,AT1158=AT1159)),NA(), AT1158)</f>
        <v>0</v>
      </c>
      <c r="AU1838">
        <f>IF(ISNA(AV1838),NA(),AU1158)</f>
        <v>0</v>
      </c>
      <c r="AV1838">
        <f>IF(OR(AV1158="",AND(AV1158=AV1157,AV1158=AV1159)),NA(), AV1158)</f>
        <v>0</v>
      </c>
      <c r="AW1838">
        <f>IF(ISNA(AX1838),NA(),AW1158)</f>
        <v>0</v>
      </c>
      <c r="AX1838">
        <f>IF(OR(AX1158="",AND(AX1158=AX1157,AX1158=AX1159)),NA(), AX1158)</f>
        <v>0</v>
      </c>
      <c r="AY1838">
        <f>IF(ISNA(AZ1838),NA(),AY1158)</f>
        <v>0</v>
      </c>
      <c r="AZ1838">
        <f>IF(OR(AZ1158="",AND(AZ1158=AZ1157,AZ1158=AZ1159)),NA(), AZ1158)</f>
        <v>0</v>
      </c>
      <c r="BA1838">
        <f>IF(ISNA(BB1838),NA(),BA1158)</f>
        <v>0</v>
      </c>
      <c r="BB1838">
        <f>IF(OR(BB1158="",AND(BB1158=BB1157,BB1158=BB1159)),NA(), BB1158)</f>
        <v>0</v>
      </c>
      <c r="BC1838">
        <f>IF(ISNA(BD1838),NA(),BC1158)</f>
        <v>0</v>
      </c>
      <c r="BD1838">
        <f>IF(OR(BD1158="",AND(BD1158=BD1157,BD1158=BD1159)),NA(), BD1158)</f>
        <v>0</v>
      </c>
      <c r="BE1838">
        <f>IF(ISNA(BF1838),NA(),BE1158)</f>
        <v>0</v>
      </c>
      <c r="BF1838">
        <f>IF(OR(BF1158="",AND(BF1158=BF1157,BF1158=BF1159)),NA(), BF1158)</f>
        <v>0</v>
      </c>
      <c r="BG1838">
        <f>IF(ISNA(BH1838),NA(),BG1158)</f>
        <v>0</v>
      </c>
      <c r="BH1838">
        <f>IF(OR(BH1158="",AND(BH1158=BH1157,BH1158=BH1159)),NA(), BH1158)</f>
        <v>0</v>
      </c>
      <c r="BI1838">
        <f>IF(ISNA(BJ1838),NA(),BI1158)</f>
        <v>0</v>
      </c>
      <c r="BJ1838">
        <f>IF(OR(BJ1158="",AND(BJ1158=BJ1157,BJ1158=BJ1159)),NA(), BJ1158)</f>
        <v>0</v>
      </c>
      <c r="BK1838">
        <f>IF(ISNA(BL1838),NA(),BK1158)</f>
        <v>0</v>
      </c>
      <c r="BL1838">
        <f>IF(OR(BL1158="",AND(BL1158=BL1157,BL1158=BL1159)),NA(), BL1158)</f>
        <v>0</v>
      </c>
      <c r="BM1838">
        <f>IF(ISNA(BN1838),NA(),BM1158)</f>
        <v>0</v>
      </c>
      <c r="BN1838">
        <f>IF(OR(BN1158="",AND(BN1158=BN1157,BN1158=BN1159)),NA(), BN1158)</f>
        <v>0</v>
      </c>
      <c r="BO1838">
        <f>IF(ISNA(BP1838),NA(),BO1158)</f>
        <v>0</v>
      </c>
      <c r="BP1838">
        <f>IF(OR(BP1158="",AND(BP1158=BP1157,BP1158=BP1159)),NA(), BP1158)</f>
        <v>0</v>
      </c>
      <c r="BQ1838">
        <f>IF(ISNA(BR1838),NA(),BQ1158)</f>
        <v>0</v>
      </c>
      <c r="BR1838">
        <f>IF(OR(BR1158="",AND(BR1158=BR1157,BR1158=BR1159)),NA(), BR1158)</f>
        <v>0</v>
      </c>
    </row>
    <row r="1839" spans="5:70">
      <c r="E1839">
        <f>IF(ISNA(F1839),NA(),E1159)</f>
        <v>0</v>
      </c>
      <c r="F1839">
        <f>IF(OR(F1159="",AND(F1159=F1158,F1159=F1160)),NA(), F1159)</f>
        <v>0</v>
      </c>
      <c r="G1839">
        <f>IF(ISNA(H1839),NA(),G1159)</f>
        <v>0</v>
      </c>
      <c r="H1839">
        <f>IF(OR(H1159="",AND(H1159=H1158,H1159=H1160)),NA(), H1159)</f>
        <v>0</v>
      </c>
      <c r="I1839">
        <f>IF(ISNA(J1839),NA(),I1159)</f>
        <v>0</v>
      </c>
      <c r="J1839">
        <f>IF(OR(J1159="",AND(J1159=J1158,J1159=J1160)),NA(), J1159)</f>
        <v>0</v>
      </c>
      <c r="K1839">
        <f>IF(ISNA(L1839),NA(),K1159)</f>
        <v>0</v>
      </c>
      <c r="L1839">
        <f>IF(OR(L1159="",AND(L1159=L1158,L1159=L1160)),NA(), L1159)</f>
        <v>0</v>
      </c>
      <c r="M1839">
        <f>IF(ISNA(N1839),NA(),M1159)</f>
        <v>0</v>
      </c>
      <c r="N1839">
        <f>IF(OR(N1159="",AND(N1159=N1158,N1159=N1160)),NA(), N1159)</f>
        <v>0</v>
      </c>
      <c r="O1839">
        <f>IF(ISNA(P1839),NA(),O1159)</f>
        <v>0</v>
      </c>
      <c r="P1839">
        <f>IF(OR(P1159="",AND(P1159=P1158,P1159=P1160)),NA(), P1159)</f>
        <v>0</v>
      </c>
      <c r="Q1839">
        <f>IF(ISNA(R1839),NA(),Q1159)</f>
        <v>0</v>
      </c>
      <c r="R1839">
        <f>IF(OR(R1159="",AND(R1159=R1158,R1159=R1160)),NA(), R1159)</f>
        <v>0</v>
      </c>
      <c r="S1839">
        <f>IF(ISNA(T1839),NA(),S1159)</f>
        <v>0</v>
      </c>
      <c r="T1839">
        <f>IF(OR(T1159="",AND(T1159=T1158,T1159=T1160)),NA(), T1159)</f>
        <v>0</v>
      </c>
      <c r="U1839">
        <f>IF(ISNA(V1839),NA(),U1159)</f>
        <v>0</v>
      </c>
      <c r="V1839">
        <f>IF(OR(V1159="",AND(V1159=V1158,V1159=V1160)),NA(), V1159)</f>
        <v>0</v>
      </c>
      <c r="W1839">
        <f>IF(ISNA(X1839),NA(),W1159)</f>
        <v>0</v>
      </c>
      <c r="X1839">
        <f>IF(OR(X1159="",AND(X1159=X1158,X1159=X1160)),NA(), X1159)</f>
        <v>0</v>
      </c>
      <c r="Y1839">
        <f>IF(ISNA(Z1839),NA(),Y1159)</f>
        <v>0</v>
      </c>
      <c r="Z1839">
        <f>IF(OR(Z1159="",AND(Z1159=Z1158,Z1159=Z1160)),NA(), Z1159)</f>
        <v>0</v>
      </c>
      <c r="AA1839">
        <f>IF(ISNA(AB1839),NA(),AA1159)</f>
        <v>0</v>
      </c>
      <c r="AB1839">
        <f>IF(OR(AB1159="",AND(AB1159=AB1158,AB1159=AB1160)),NA(), AB1159)</f>
        <v>0</v>
      </c>
      <c r="AC1839">
        <f>IF(ISNA(AD1839),NA(),AC1159)</f>
        <v>0</v>
      </c>
      <c r="AD1839">
        <f>IF(OR(AD1159="",AND(AD1159=AD1158,AD1159=AD1160)),NA(), AD1159)</f>
        <v>0</v>
      </c>
      <c r="AE1839">
        <f>IF(ISNA(AF1839),NA(),AE1159)</f>
        <v>0</v>
      </c>
      <c r="AF1839">
        <f>IF(OR(AF1159="",AND(AF1159=AF1158,AF1159=AF1160)),NA(), AF1159)</f>
        <v>0</v>
      </c>
      <c r="AG1839">
        <f>IF(ISNA(AH1839),NA(),AG1159)</f>
        <v>0</v>
      </c>
      <c r="AH1839">
        <f>IF(OR(AH1159="",AND(AH1159=AH1158,AH1159=AH1160)),NA(), AH1159)</f>
        <v>0</v>
      </c>
      <c r="AI1839">
        <f>IF(ISNA(AJ1839),NA(),AI1159)</f>
        <v>0</v>
      </c>
      <c r="AJ1839">
        <f>IF(OR(AJ1159="",AND(AJ1159=AJ1158,AJ1159=AJ1160)),NA(), AJ1159)</f>
        <v>0</v>
      </c>
      <c r="AM1839">
        <f>IF(ISNA(AN1839),NA(),AM1159)</f>
        <v>0</v>
      </c>
      <c r="AN1839">
        <f>IF(OR(AN1159="",AND(AN1159=AN1158,AN1159=AN1160)),NA(), AN1159)</f>
        <v>0</v>
      </c>
      <c r="AO1839">
        <f>IF(ISNA(AP1839),NA(),AO1159)</f>
        <v>0</v>
      </c>
      <c r="AP1839">
        <f>IF(OR(AP1159="",AND(AP1159=AP1158,AP1159=AP1160)),NA(), AP1159)</f>
        <v>0</v>
      </c>
      <c r="AQ1839">
        <f>IF(ISNA(AR1839),NA(),AQ1159)</f>
        <v>0</v>
      </c>
      <c r="AR1839">
        <f>IF(OR(AR1159="",AND(AR1159=AR1158,AR1159=AR1160)),NA(), AR1159)</f>
        <v>0</v>
      </c>
      <c r="AS1839">
        <f>IF(ISNA(AT1839),NA(),AS1159)</f>
        <v>0</v>
      </c>
      <c r="AT1839">
        <f>IF(OR(AT1159="",AND(AT1159=AT1158,AT1159=AT1160)),NA(), AT1159)</f>
        <v>0</v>
      </c>
      <c r="AU1839">
        <f>IF(ISNA(AV1839),NA(),AU1159)</f>
        <v>0</v>
      </c>
      <c r="AV1839">
        <f>IF(OR(AV1159="",AND(AV1159=AV1158,AV1159=AV1160)),NA(), AV1159)</f>
        <v>0</v>
      </c>
      <c r="AW1839">
        <f>IF(ISNA(AX1839),NA(),AW1159)</f>
        <v>0</v>
      </c>
      <c r="AX1839">
        <f>IF(OR(AX1159="",AND(AX1159=AX1158,AX1159=AX1160)),NA(), AX1159)</f>
        <v>0</v>
      </c>
      <c r="AY1839">
        <f>IF(ISNA(AZ1839),NA(),AY1159)</f>
        <v>0</v>
      </c>
      <c r="AZ1839">
        <f>IF(OR(AZ1159="",AND(AZ1159=AZ1158,AZ1159=AZ1160)),NA(), AZ1159)</f>
        <v>0</v>
      </c>
      <c r="BA1839">
        <f>IF(ISNA(BB1839),NA(),BA1159)</f>
        <v>0</v>
      </c>
      <c r="BB1839">
        <f>IF(OR(BB1159="",AND(BB1159=BB1158,BB1159=BB1160)),NA(), BB1159)</f>
        <v>0</v>
      </c>
      <c r="BC1839">
        <f>IF(ISNA(BD1839),NA(),BC1159)</f>
        <v>0</v>
      </c>
      <c r="BD1839">
        <f>IF(OR(BD1159="",AND(BD1159=BD1158,BD1159=BD1160)),NA(), BD1159)</f>
        <v>0</v>
      </c>
      <c r="BE1839">
        <f>IF(ISNA(BF1839),NA(),BE1159)</f>
        <v>0</v>
      </c>
      <c r="BF1839">
        <f>IF(OR(BF1159="",AND(BF1159=BF1158,BF1159=BF1160)),NA(), BF1159)</f>
        <v>0</v>
      </c>
      <c r="BG1839">
        <f>IF(ISNA(BH1839),NA(),BG1159)</f>
        <v>0</v>
      </c>
      <c r="BH1839">
        <f>IF(OR(BH1159="",AND(BH1159=BH1158,BH1159=BH1160)),NA(), BH1159)</f>
        <v>0</v>
      </c>
      <c r="BI1839">
        <f>IF(ISNA(BJ1839),NA(),BI1159)</f>
        <v>0</v>
      </c>
      <c r="BJ1839">
        <f>IF(OR(BJ1159="",AND(BJ1159=BJ1158,BJ1159=BJ1160)),NA(), BJ1159)</f>
        <v>0</v>
      </c>
      <c r="BK1839">
        <f>IF(ISNA(BL1839),NA(),BK1159)</f>
        <v>0</v>
      </c>
      <c r="BL1839">
        <f>IF(OR(BL1159="",AND(BL1159=BL1158,BL1159=BL1160)),NA(), BL1159)</f>
        <v>0</v>
      </c>
      <c r="BM1839">
        <f>IF(ISNA(BN1839),NA(),BM1159)</f>
        <v>0</v>
      </c>
      <c r="BN1839">
        <f>IF(OR(BN1159="",AND(BN1159=BN1158,BN1159=BN1160)),NA(), BN1159)</f>
        <v>0</v>
      </c>
      <c r="BO1839">
        <f>IF(ISNA(BP1839),NA(),BO1159)</f>
        <v>0</v>
      </c>
      <c r="BP1839">
        <f>IF(OR(BP1159="",AND(BP1159=BP1158,BP1159=BP1160)),NA(), BP1159)</f>
        <v>0</v>
      </c>
      <c r="BQ1839">
        <f>IF(ISNA(BR1839),NA(),BQ1159)</f>
        <v>0</v>
      </c>
      <c r="BR1839">
        <f>IF(OR(BR1159="",AND(BR1159=BR1158,BR1159=BR1160)),NA(), BR1159)</f>
        <v>0</v>
      </c>
    </row>
    <row r="1840" spans="5:70">
      <c r="E1840">
        <f>IF(ISNA(F1840),NA(),E1160)</f>
        <v>0</v>
      </c>
      <c r="F1840">
        <f>IF(OR(F1160="",AND(F1160=F1159,F1160=F1161)),NA(), F1160)</f>
        <v>0</v>
      </c>
      <c r="G1840">
        <f>IF(ISNA(H1840),NA(),G1160)</f>
        <v>0</v>
      </c>
      <c r="H1840">
        <f>IF(OR(H1160="",AND(H1160=H1159,H1160=H1161)),NA(), H1160)</f>
        <v>0</v>
      </c>
      <c r="I1840">
        <f>IF(ISNA(J1840),NA(),I1160)</f>
        <v>0</v>
      </c>
      <c r="J1840">
        <f>IF(OR(J1160="",AND(J1160=J1159,J1160=J1161)),NA(), J1160)</f>
        <v>0</v>
      </c>
      <c r="K1840">
        <f>IF(ISNA(L1840),NA(),K1160)</f>
        <v>0</v>
      </c>
      <c r="L1840">
        <f>IF(OR(L1160="",AND(L1160=L1159,L1160=L1161)),NA(), L1160)</f>
        <v>0</v>
      </c>
      <c r="M1840">
        <f>IF(ISNA(N1840),NA(),M1160)</f>
        <v>0</v>
      </c>
      <c r="N1840">
        <f>IF(OR(N1160="",AND(N1160=N1159,N1160=N1161)),NA(), N1160)</f>
        <v>0</v>
      </c>
      <c r="O1840">
        <f>IF(ISNA(P1840),NA(),O1160)</f>
        <v>0</v>
      </c>
      <c r="P1840">
        <f>IF(OR(P1160="",AND(P1160=P1159,P1160=P1161)),NA(), P1160)</f>
        <v>0</v>
      </c>
      <c r="Q1840">
        <f>IF(ISNA(R1840),NA(),Q1160)</f>
        <v>0</v>
      </c>
      <c r="R1840">
        <f>IF(OR(R1160="",AND(R1160=R1159,R1160=R1161)),NA(), R1160)</f>
        <v>0</v>
      </c>
      <c r="S1840">
        <f>IF(ISNA(T1840),NA(),S1160)</f>
        <v>0</v>
      </c>
      <c r="T1840">
        <f>IF(OR(T1160="",AND(T1160=T1159,T1160=T1161)),NA(), T1160)</f>
        <v>0</v>
      </c>
      <c r="U1840">
        <f>IF(ISNA(V1840),NA(),U1160)</f>
        <v>0</v>
      </c>
      <c r="V1840">
        <f>IF(OR(V1160="",AND(V1160=V1159,V1160=V1161)),NA(), V1160)</f>
        <v>0</v>
      </c>
      <c r="W1840">
        <f>IF(ISNA(X1840),NA(),W1160)</f>
        <v>0</v>
      </c>
      <c r="X1840">
        <f>IF(OR(X1160="",AND(X1160=X1159,X1160=X1161)),NA(), X1160)</f>
        <v>0</v>
      </c>
      <c r="Y1840">
        <f>IF(ISNA(Z1840),NA(),Y1160)</f>
        <v>0</v>
      </c>
      <c r="Z1840">
        <f>IF(OR(Z1160="",AND(Z1160=Z1159,Z1160=Z1161)),NA(), Z1160)</f>
        <v>0</v>
      </c>
      <c r="AA1840">
        <f>IF(ISNA(AB1840),NA(),AA1160)</f>
        <v>0</v>
      </c>
      <c r="AB1840">
        <f>IF(OR(AB1160="",AND(AB1160=AB1159,AB1160=AB1161)),NA(), AB1160)</f>
        <v>0</v>
      </c>
      <c r="AC1840">
        <f>IF(ISNA(AD1840),NA(),AC1160)</f>
        <v>0</v>
      </c>
      <c r="AD1840">
        <f>IF(OR(AD1160="",AND(AD1160=AD1159,AD1160=AD1161)),NA(), AD1160)</f>
        <v>0</v>
      </c>
      <c r="AE1840">
        <f>IF(ISNA(AF1840),NA(),AE1160)</f>
        <v>0</v>
      </c>
      <c r="AF1840">
        <f>IF(OR(AF1160="",AND(AF1160=AF1159,AF1160=AF1161)),NA(), AF1160)</f>
        <v>0</v>
      </c>
      <c r="AG1840">
        <f>IF(ISNA(AH1840),NA(),AG1160)</f>
        <v>0</v>
      </c>
      <c r="AH1840">
        <f>IF(OR(AH1160="",AND(AH1160=AH1159,AH1160=AH1161)),NA(), AH1160)</f>
        <v>0</v>
      </c>
      <c r="AI1840">
        <f>IF(ISNA(AJ1840),NA(),AI1160)</f>
        <v>0</v>
      </c>
      <c r="AJ1840">
        <f>IF(OR(AJ1160="",AND(AJ1160=AJ1159,AJ1160=AJ1161)),NA(), AJ1160)</f>
        <v>0</v>
      </c>
      <c r="AM1840">
        <f>IF(ISNA(AN1840),NA(),AM1160)</f>
        <v>0</v>
      </c>
      <c r="AN1840">
        <f>IF(OR(AN1160="",AND(AN1160=AN1159,AN1160=AN1161)),NA(), AN1160)</f>
        <v>0</v>
      </c>
      <c r="AO1840">
        <f>IF(ISNA(AP1840),NA(),AO1160)</f>
        <v>0</v>
      </c>
      <c r="AP1840">
        <f>IF(OR(AP1160="",AND(AP1160=AP1159,AP1160=AP1161)),NA(), AP1160)</f>
        <v>0</v>
      </c>
      <c r="AQ1840">
        <f>IF(ISNA(AR1840),NA(),AQ1160)</f>
        <v>0</v>
      </c>
      <c r="AR1840">
        <f>IF(OR(AR1160="",AND(AR1160=AR1159,AR1160=AR1161)),NA(), AR1160)</f>
        <v>0</v>
      </c>
      <c r="AS1840">
        <f>IF(ISNA(AT1840),NA(),AS1160)</f>
        <v>0</v>
      </c>
      <c r="AT1840">
        <f>IF(OR(AT1160="",AND(AT1160=AT1159,AT1160=AT1161)),NA(), AT1160)</f>
        <v>0</v>
      </c>
      <c r="AU1840">
        <f>IF(ISNA(AV1840),NA(),AU1160)</f>
        <v>0</v>
      </c>
      <c r="AV1840">
        <f>IF(OR(AV1160="",AND(AV1160=AV1159,AV1160=AV1161)),NA(), AV1160)</f>
        <v>0</v>
      </c>
      <c r="AW1840">
        <f>IF(ISNA(AX1840),NA(),AW1160)</f>
        <v>0</v>
      </c>
      <c r="AX1840">
        <f>IF(OR(AX1160="",AND(AX1160=AX1159,AX1160=AX1161)),NA(), AX1160)</f>
        <v>0</v>
      </c>
      <c r="AY1840">
        <f>IF(ISNA(AZ1840),NA(),AY1160)</f>
        <v>0</v>
      </c>
      <c r="AZ1840">
        <f>IF(OR(AZ1160="",AND(AZ1160=AZ1159,AZ1160=AZ1161)),NA(), AZ1160)</f>
        <v>0</v>
      </c>
      <c r="BA1840">
        <f>IF(ISNA(BB1840),NA(),BA1160)</f>
        <v>0</v>
      </c>
      <c r="BB1840">
        <f>IF(OR(BB1160="",AND(BB1160=BB1159,BB1160=BB1161)),NA(), BB1160)</f>
        <v>0</v>
      </c>
      <c r="BC1840">
        <f>IF(ISNA(BD1840),NA(),BC1160)</f>
        <v>0</v>
      </c>
      <c r="BD1840">
        <f>IF(OR(BD1160="",AND(BD1160=BD1159,BD1160=BD1161)),NA(), BD1160)</f>
        <v>0</v>
      </c>
      <c r="BE1840">
        <f>IF(ISNA(BF1840),NA(),BE1160)</f>
        <v>0</v>
      </c>
      <c r="BF1840">
        <f>IF(OR(BF1160="",AND(BF1160=BF1159,BF1160=BF1161)),NA(), BF1160)</f>
        <v>0</v>
      </c>
      <c r="BG1840">
        <f>IF(ISNA(BH1840),NA(),BG1160)</f>
        <v>0</v>
      </c>
      <c r="BH1840">
        <f>IF(OR(BH1160="",AND(BH1160=BH1159,BH1160=BH1161)),NA(), BH1160)</f>
        <v>0</v>
      </c>
      <c r="BI1840">
        <f>IF(ISNA(BJ1840),NA(),BI1160)</f>
        <v>0</v>
      </c>
      <c r="BJ1840">
        <f>IF(OR(BJ1160="",AND(BJ1160=BJ1159,BJ1160=BJ1161)),NA(), BJ1160)</f>
        <v>0</v>
      </c>
      <c r="BK1840">
        <f>IF(ISNA(BL1840),NA(),BK1160)</f>
        <v>0</v>
      </c>
      <c r="BL1840">
        <f>IF(OR(BL1160="",AND(BL1160=BL1159,BL1160=BL1161)),NA(), BL1160)</f>
        <v>0</v>
      </c>
      <c r="BM1840">
        <f>IF(ISNA(BN1840),NA(),BM1160)</f>
        <v>0</v>
      </c>
      <c r="BN1840">
        <f>IF(OR(BN1160="",AND(BN1160=BN1159,BN1160=BN1161)),NA(), BN1160)</f>
        <v>0</v>
      </c>
      <c r="BO1840">
        <f>IF(ISNA(BP1840),NA(),BO1160)</f>
        <v>0</v>
      </c>
      <c r="BP1840">
        <f>IF(OR(BP1160="",AND(BP1160=BP1159,BP1160=BP1161)),NA(), BP1160)</f>
        <v>0</v>
      </c>
      <c r="BQ1840">
        <f>IF(ISNA(BR1840),NA(),BQ1160)</f>
        <v>0</v>
      </c>
      <c r="BR1840">
        <f>IF(OR(BR1160="",AND(BR1160=BR1159,BR1160=BR1161)),NA(), BR1160)</f>
        <v>0</v>
      </c>
    </row>
    <row r="1841" spans="5:70">
      <c r="E1841">
        <f>IF(ISNA(F1841),NA(),E1161)</f>
        <v>0</v>
      </c>
      <c r="F1841">
        <f>IF(OR(F1161="",AND(F1161=F1160,F1161=F1162)),NA(), F1161)</f>
        <v>0</v>
      </c>
      <c r="G1841">
        <f>IF(ISNA(H1841),NA(),G1161)</f>
        <v>0</v>
      </c>
      <c r="H1841">
        <f>IF(OR(H1161="",AND(H1161=H1160,H1161=H1162)),NA(), H1161)</f>
        <v>0</v>
      </c>
      <c r="I1841">
        <f>IF(ISNA(J1841),NA(),I1161)</f>
        <v>0</v>
      </c>
      <c r="J1841">
        <f>IF(OR(J1161="",AND(J1161=J1160,J1161=J1162)),NA(), J1161)</f>
        <v>0</v>
      </c>
      <c r="K1841">
        <f>IF(ISNA(L1841),NA(),K1161)</f>
        <v>0</v>
      </c>
      <c r="L1841">
        <f>IF(OR(L1161="",AND(L1161=L1160,L1161=L1162)),NA(), L1161)</f>
        <v>0</v>
      </c>
      <c r="M1841">
        <f>IF(ISNA(N1841),NA(),M1161)</f>
        <v>0</v>
      </c>
      <c r="N1841">
        <f>IF(OR(N1161="",AND(N1161=N1160,N1161=N1162)),NA(), N1161)</f>
        <v>0</v>
      </c>
      <c r="O1841">
        <f>IF(ISNA(P1841),NA(),O1161)</f>
        <v>0</v>
      </c>
      <c r="P1841">
        <f>IF(OR(P1161="",AND(P1161=P1160,P1161=P1162)),NA(), P1161)</f>
        <v>0</v>
      </c>
      <c r="Q1841">
        <f>IF(ISNA(R1841),NA(),Q1161)</f>
        <v>0</v>
      </c>
      <c r="R1841">
        <f>IF(OR(R1161="",AND(R1161=R1160,R1161=R1162)),NA(), R1161)</f>
        <v>0</v>
      </c>
      <c r="S1841">
        <f>IF(ISNA(T1841),NA(),S1161)</f>
        <v>0</v>
      </c>
      <c r="T1841">
        <f>IF(OR(T1161="",AND(T1161=T1160,T1161=T1162)),NA(), T1161)</f>
        <v>0</v>
      </c>
      <c r="U1841">
        <f>IF(ISNA(V1841),NA(),U1161)</f>
        <v>0</v>
      </c>
      <c r="V1841">
        <f>IF(OR(V1161="",AND(V1161=V1160,V1161=V1162)),NA(), V1161)</f>
        <v>0</v>
      </c>
      <c r="W1841">
        <f>IF(ISNA(X1841),NA(),W1161)</f>
        <v>0</v>
      </c>
      <c r="X1841">
        <f>IF(OR(X1161="",AND(X1161=X1160,X1161=X1162)),NA(), X1161)</f>
        <v>0</v>
      </c>
      <c r="Y1841">
        <f>IF(ISNA(Z1841),NA(),Y1161)</f>
        <v>0</v>
      </c>
      <c r="Z1841">
        <f>IF(OR(Z1161="",AND(Z1161=Z1160,Z1161=Z1162)),NA(), Z1161)</f>
        <v>0</v>
      </c>
      <c r="AA1841">
        <f>IF(ISNA(AB1841),NA(),AA1161)</f>
        <v>0</v>
      </c>
      <c r="AB1841">
        <f>IF(OR(AB1161="",AND(AB1161=AB1160,AB1161=AB1162)),NA(), AB1161)</f>
        <v>0</v>
      </c>
      <c r="AC1841">
        <f>IF(ISNA(AD1841),NA(),AC1161)</f>
        <v>0</v>
      </c>
      <c r="AD1841">
        <f>IF(OR(AD1161="",AND(AD1161=AD1160,AD1161=AD1162)),NA(), AD1161)</f>
        <v>0</v>
      </c>
      <c r="AE1841">
        <f>IF(ISNA(AF1841),NA(),AE1161)</f>
        <v>0</v>
      </c>
      <c r="AF1841">
        <f>IF(OR(AF1161="",AND(AF1161=AF1160,AF1161=AF1162)),NA(), AF1161)</f>
        <v>0</v>
      </c>
      <c r="AG1841">
        <f>IF(ISNA(AH1841),NA(),AG1161)</f>
        <v>0</v>
      </c>
      <c r="AH1841">
        <f>IF(OR(AH1161="",AND(AH1161=AH1160,AH1161=AH1162)),NA(), AH1161)</f>
        <v>0</v>
      </c>
      <c r="AI1841">
        <f>IF(ISNA(AJ1841),NA(),AI1161)</f>
        <v>0</v>
      </c>
      <c r="AJ1841">
        <f>IF(OR(AJ1161="",AND(AJ1161=AJ1160,AJ1161=AJ1162)),NA(), AJ1161)</f>
        <v>0</v>
      </c>
      <c r="AM1841">
        <f>IF(ISNA(AN1841),NA(),AM1161)</f>
        <v>0</v>
      </c>
      <c r="AN1841">
        <f>IF(OR(AN1161="",AND(AN1161=AN1160,AN1161=AN1162)),NA(), AN1161)</f>
        <v>0</v>
      </c>
      <c r="AO1841">
        <f>IF(ISNA(AP1841),NA(),AO1161)</f>
        <v>0</v>
      </c>
      <c r="AP1841">
        <f>IF(OR(AP1161="",AND(AP1161=AP1160,AP1161=AP1162)),NA(), AP1161)</f>
        <v>0</v>
      </c>
      <c r="AQ1841">
        <f>IF(ISNA(AR1841),NA(),AQ1161)</f>
        <v>0</v>
      </c>
      <c r="AR1841">
        <f>IF(OR(AR1161="",AND(AR1161=AR1160,AR1161=AR1162)),NA(), AR1161)</f>
        <v>0</v>
      </c>
      <c r="AS1841">
        <f>IF(ISNA(AT1841),NA(),AS1161)</f>
        <v>0</v>
      </c>
      <c r="AT1841">
        <f>IF(OR(AT1161="",AND(AT1161=AT1160,AT1161=AT1162)),NA(), AT1161)</f>
        <v>0</v>
      </c>
      <c r="AU1841">
        <f>IF(ISNA(AV1841),NA(),AU1161)</f>
        <v>0</v>
      </c>
      <c r="AV1841">
        <f>IF(OR(AV1161="",AND(AV1161=AV1160,AV1161=AV1162)),NA(), AV1161)</f>
        <v>0</v>
      </c>
      <c r="AW1841">
        <f>IF(ISNA(AX1841),NA(),AW1161)</f>
        <v>0</v>
      </c>
      <c r="AX1841">
        <f>IF(OR(AX1161="",AND(AX1161=AX1160,AX1161=AX1162)),NA(), AX1161)</f>
        <v>0</v>
      </c>
      <c r="AY1841">
        <f>IF(ISNA(AZ1841),NA(),AY1161)</f>
        <v>0</v>
      </c>
      <c r="AZ1841">
        <f>IF(OR(AZ1161="",AND(AZ1161=AZ1160,AZ1161=AZ1162)),NA(), AZ1161)</f>
        <v>0</v>
      </c>
      <c r="BA1841">
        <f>IF(ISNA(BB1841),NA(),BA1161)</f>
        <v>0</v>
      </c>
      <c r="BB1841">
        <f>IF(OR(BB1161="",AND(BB1161=BB1160,BB1161=BB1162)),NA(), BB1161)</f>
        <v>0</v>
      </c>
      <c r="BC1841">
        <f>IF(ISNA(BD1841),NA(),BC1161)</f>
        <v>0</v>
      </c>
      <c r="BD1841">
        <f>IF(OR(BD1161="",AND(BD1161=BD1160,BD1161=BD1162)),NA(), BD1161)</f>
        <v>0</v>
      </c>
      <c r="BE1841">
        <f>IF(ISNA(BF1841),NA(),BE1161)</f>
        <v>0</v>
      </c>
      <c r="BF1841">
        <f>IF(OR(BF1161="",AND(BF1161=BF1160,BF1161=BF1162)),NA(), BF1161)</f>
        <v>0</v>
      </c>
      <c r="BG1841">
        <f>IF(ISNA(BH1841),NA(),BG1161)</f>
        <v>0</v>
      </c>
      <c r="BH1841">
        <f>IF(OR(BH1161="",AND(BH1161=BH1160,BH1161=BH1162)),NA(), BH1161)</f>
        <v>0</v>
      </c>
      <c r="BI1841">
        <f>IF(ISNA(BJ1841),NA(),BI1161)</f>
        <v>0</v>
      </c>
      <c r="BJ1841">
        <f>IF(OR(BJ1161="",AND(BJ1161=BJ1160,BJ1161=BJ1162)),NA(), BJ1161)</f>
        <v>0</v>
      </c>
      <c r="BK1841">
        <f>IF(ISNA(BL1841),NA(),BK1161)</f>
        <v>0</v>
      </c>
      <c r="BL1841">
        <f>IF(OR(BL1161="",AND(BL1161=BL1160,BL1161=BL1162)),NA(), BL1161)</f>
        <v>0</v>
      </c>
      <c r="BM1841">
        <f>IF(ISNA(BN1841),NA(),BM1161)</f>
        <v>0</v>
      </c>
      <c r="BN1841">
        <f>IF(OR(BN1161="",AND(BN1161=BN1160,BN1161=BN1162)),NA(), BN1161)</f>
        <v>0</v>
      </c>
      <c r="BO1841">
        <f>IF(ISNA(BP1841),NA(),BO1161)</f>
        <v>0</v>
      </c>
      <c r="BP1841">
        <f>IF(OR(BP1161="",AND(BP1161=BP1160,BP1161=BP1162)),NA(), BP1161)</f>
        <v>0</v>
      </c>
      <c r="BQ1841">
        <f>IF(ISNA(BR1841),NA(),BQ1161)</f>
        <v>0</v>
      </c>
      <c r="BR1841">
        <f>IF(OR(BR1161="",AND(BR1161=BR1160,BR1161=BR1162)),NA(), BR1161)</f>
        <v>0</v>
      </c>
    </row>
    <row r="1842" spans="5:70">
      <c r="E1842">
        <f>IF(ISNA(F1842),NA(),E1162)</f>
        <v>0</v>
      </c>
      <c r="F1842">
        <f>IF(OR(F1162="",AND(F1162=F1161,F1162=F1163)),NA(), F1162)</f>
        <v>0</v>
      </c>
      <c r="G1842">
        <f>IF(ISNA(H1842),NA(),G1162)</f>
        <v>0</v>
      </c>
      <c r="H1842">
        <f>IF(OR(H1162="",AND(H1162=H1161,H1162=H1163)),NA(), H1162)</f>
        <v>0</v>
      </c>
      <c r="I1842">
        <f>IF(ISNA(J1842),NA(),I1162)</f>
        <v>0</v>
      </c>
      <c r="J1842">
        <f>IF(OR(J1162="",AND(J1162=J1161,J1162=J1163)),NA(), J1162)</f>
        <v>0</v>
      </c>
      <c r="K1842">
        <f>IF(ISNA(L1842),NA(),K1162)</f>
        <v>0</v>
      </c>
      <c r="L1842">
        <f>IF(OR(L1162="",AND(L1162=L1161,L1162=L1163)),NA(), L1162)</f>
        <v>0</v>
      </c>
      <c r="M1842">
        <f>IF(ISNA(N1842),NA(),M1162)</f>
        <v>0</v>
      </c>
      <c r="N1842">
        <f>IF(OR(N1162="",AND(N1162=N1161,N1162=N1163)),NA(), N1162)</f>
        <v>0</v>
      </c>
      <c r="O1842">
        <f>IF(ISNA(P1842),NA(),O1162)</f>
        <v>0</v>
      </c>
      <c r="P1842">
        <f>IF(OR(P1162="",AND(P1162=P1161,P1162=P1163)),NA(), P1162)</f>
        <v>0</v>
      </c>
      <c r="Q1842">
        <f>IF(ISNA(R1842),NA(),Q1162)</f>
        <v>0</v>
      </c>
      <c r="R1842">
        <f>IF(OR(R1162="",AND(R1162=R1161,R1162=R1163)),NA(), R1162)</f>
        <v>0</v>
      </c>
      <c r="S1842">
        <f>IF(ISNA(T1842),NA(),S1162)</f>
        <v>0</v>
      </c>
      <c r="T1842">
        <f>IF(OR(T1162="",AND(T1162=T1161,T1162=T1163)),NA(), T1162)</f>
        <v>0</v>
      </c>
      <c r="U1842">
        <f>IF(ISNA(V1842),NA(),U1162)</f>
        <v>0</v>
      </c>
      <c r="V1842">
        <f>IF(OR(V1162="",AND(V1162=V1161,V1162=V1163)),NA(), V1162)</f>
        <v>0</v>
      </c>
      <c r="W1842">
        <f>IF(ISNA(X1842),NA(),W1162)</f>
        <v>0</v>
      </c>
      <c r="X1842">
        <f>IF(OR(X1162="",AND(X1162=X1161,X1162=X1163)),NA(), X1162)</f>
        <v>0</v>
      </c>
      <c r="Y1842">
        <f>IF(ISNA(Z1842),NA(),Y1162)</f>
        <v>0</v>
      </c>
      <c r="Z1842">
        <f>IF(OR(Z1162="",AND(Z1162=Z1161,Z1162=Z1163)),NA(), Z1162)</f>
        <v>0</v>
      </c>
      <c r="AA1842">
        <f>IF(ISNA(AB1842),NA(),AA1162)</f>
        <v>0</v>
      </c>
      <c r="AB1842">
        <f>IF(OR(AB1162="",AND(AB1162=AB1161,AB1162=AB1163)),NA(), AB1162)</f>
        <v>0</v>
      </c>
      <c r="AC1842">
        <f>IF(ISNA(AD1842),NA(),AC1162)</f>
        <v>0</v>
      </c>
      <c r="AD1842">
        <f>IF(OR(AD1162="",AND(AD1162=AD1161,AD1162=AD1163)),NA(), AD1162)</f>
        <v>0</v>
      </c>
      <c r="AE1842">
        <f>IF(ISNA(AF1842),NA(),AE1162)</f>
        <v>0</v>
      </c>
      <c r="AF1842">
        <f>IF(OR(AF1162="",AND(AF1162=AF1161,AF1162=AF1163)),NA(), AF1162)</f>
        <v>0</v>
      </c>
      <c r="AG1842">
        <f>IF(ISNA(AH1842),NA(),AG1162)</f>
        <v>0</v>
      </c>
      <c r="AH1842">
        <f>IF(OR(AH1162="",AND(AH1162=AH1161,AH1162=AH1163)),NA(), AH1162)</f>
        <v>0</v>
      </c>
      <c r="AI1842">
        <f>IF(ISNA(AJ1842),NA(),AI1162)</f>
        <v>0</v>
      </c>
      <c r="AJ1842">
        <f>IF(OR(AJ1162="",AND(AJ1162=AJ1161,AJ1162=AJ1163)),NA(), AJ1162)</f>
        <v>0</v>
      </c>
      <c r="AM1842">
        <f>IF(ISNA(AN1842),NA(),AM1162)</f>
        <v>0</v>
      </c>
      <c r="AN1842">
        <f>IF(OR(AN1162="",AND(AN1162=AN1161,AN1162=AN1163)),NA(), AN1162)</f>
        <v>0</v>
      </c>
      <c r="AO1842">
        <f>IF(ISNA(AP1842),NA(),AO1162)</f>
        <v>0</v>
      </c>
      <c r="AP1842">
        <f>IF(OR(AP1162="",AND(AP1162=AP1161,AP1162=AP1163)),NA(), AP1162)</f>
        <v>0</v>
      </c>
      <c r="AQ1842">
        <f>IF(ISNA(AR1842),NA(),AQ1162)</f>
        <v>0</v>
      </c>
      <c r="AR1842">
        <f>IF(OR(AR1162="",AND(AR1162=AR1161,AR1162=AR1163)),NA(), AR1162)</f>
        <v>0</v>
      </c>
      <c r="AS1842">
        <f>IF(ISNA(AT1842),NA(),AS1162)</f>
        <v>0</v>
      </c>
      <c r="AT1842">
        <f>IF(OR(AT1162="",AND(AT1162=AT1161,AT1162=AT1163)),NA(), AT1162)</f>
        <v>0</v>
      </c>
      <c r="AU1842">
        <f>IF(ISNA(AV1842),NA(),AU1162)</f>
        <v>0</v>
      </c>
      <c r="AV1842">
        <f>IF(OR(AV1162="",AND(AV1162=AV1161,AV1162=AV1163)),NA(), AV1162)</f>
        <v>0</v>
      </c>
      <c r="AW1842">
        <f>IF(ISNA(AX1842),NA(),AW1162)</f>
        <v>0</v>
      </c>
      <c r="AX1842">
        <f>IF(OR(AX1162="",AND(AX1162=AX1161,AX1162=AX1163)),NA(), AX1162)</f>
        <v>0</v>
      </c>
      <c r="AY1842">
        <f>IF(ISNA(AZ1842),NA(),AY1162)</f>
        <v>0</v>
      </c>
      <c r="AZ1842">
        <f>IF(OR(AZ1162="",AND(AZ1162=AZ1161,AZ1162=AZ1163)),NA(), AZ1162)</f>
        <v>0</v>
      </c>
      <c r="BA1842">
        <f>IF(ISNA(BB1842),NA(),BA1162)</f>
        <v>0</v>
      </c>
      <c r="BB1842">
        <f>IF(OR(BB1162="",AND(BB1162=BB1161,BB1162=BB1163)),NA(), BB1162)</f>
        <v>0</v>
      </c>
      <c r="BC1842">
        <f>IF(ISNA(BD1842),NA(),BC1162)</f>
        <v>0</v>
      </c>
      <c r="BD1842">
        <f>IF(OR(BD1162="",AND(BD1162=BD1161,BD1162=BD1163)),NA(), BD1162)</f>
        <v>0</v>
      </c>
      <c r="BE1842">
        <f>IF(ISNA(BF1842),NA(),BE1162)</f>
        <v>0</v>
      </c>
      <c r="BF1842">
        <f>IF(OR(BF1162="",AND(BF1162=BF1161,BF1162=BF1163)),NA(), BF1162)</f>
        <v>0</v>
      </c>
      <c r="BG1842">
        <f>IF(ISNA(BH1842),NA(),BG1162)</f>
        <v>0</v>
      </c>
      <c r="BH1842">
        <f>IF(OR(BH1162="",AND(BH1162=BH1161,BH1162=BH1163)),NA(), BH1162)</f>
        <v>0</v>
      </c>
      <c r="BI1842">
        <f>IF(ISNA(BJ1842),NA(),BI1162)</f>
        <v>0</v>
      </c>
      <c r="BJ1842">
        <f>IF(OR(BJ1162="",AND(BJ1162=BJ1161,BJ1162=BJ1163)),NA(), BJ1162)</f>
        <v>0</v>
      </c>
      <c r="BK1842">
        <f>IF(ISNA(BL1842),NA(),BK1162)</f>
        <v>0</v>
      </c>
      <c r="BL1842">
        <f>IF(OR(BL1162="",AND(BL1162=BL1161,BL1162=BL1163)),NA(), BL1162)</f>
        <v>0</v>
      </c>
      <c r="BM1842">
        <f>IF(ISNA(BN1842),NA(),BM1162)</f>
        <v>0</v>
      </c>
      <c r="BN1842">
        <f>IF(OR(BN1162="",AND(BN1162=BN1161,BN1162=BN1163)),NA(), BN1162)</f>
        <v>0</v>
      </c>
      <c r="BO1842">
        <f>IF(ISNA(BP1842),NA(),BO1162)</f>
        <v>0</v>
      </c>
      <c r="BP1842">
        <f>IF(OR(BP1162="",AND(BP1162=BP1161,BP1162=BP1163)),NA(), BP1162)</f>
        <v>0</v>
      </c>
      <c r="BQ1842">
        <f>IF(ISNA(BR1842),NA(),BQ1162)</f>
        <v>0</v>
      </c>
      <c r="BR1842">
        <f>IF(OR(BR1162="",AND(BR1162=BR1161,BR1162=BR1163)),NA(), BR1162)</f>
        <v>0</v>
      </c>
    </row>
    <row r="1843" spans="5:70">
      <c r="E1843">
        <f>IF(ISNA(F1843),NA(),E1163)</f>
        <v>0</v>
      </c>
      <c r="F1843">
        <f>IF(OR(F1163="",AND(F1163=F1162,F1163=F1164)),NA(), F1163)</f>
        <v>0</v>
      </c>
      <c r="G1843">
        <f>IF(ISNA(H1843),NA(),G1163)</f>
        <v>0</v>
      </c>
      <c r="H1843">
        <f>IF(OR(H1163="",AND(H1163=H1162,H1163=H1164)),NA(), H1163)</f>
        <v>0</v>
      </c>
      <c r="I1843">
        <f>IF(ISNA(J1843),NA(),I1163)</f>
        <v>0</v>
      </c>
      <c r="J1843">
        <f>IF(OR(J1163="",AND(J1163=J1162,J1163=J1164)),NA(), J1163)</f>
        <v>0</v>
      </c>
      <c r="K1843">
        <f>IF(ISNA(L1843),NA(),K1163)</f>
        <v>0</v>
      </c>
      <c r="L1843">
        <f>IF(OR(L1163="",AND(L1163=L1162,L1163=L1164)),NA(), L1163)</f>
        <v>0</v>
      </c>
      <c r="M1843">
        <f>IF(ISNA(N1843),NA(),M1163)</f>
        <v>0</v>
      </c>
      <c r="N1843">
        <f>IF(OR(N1163="",AND(N1163=N1162,N1163=N1164)),NA(), N1163)</f>
        <v>0</v>
      </c>
      <c r="O1843">
        <f>IF(ISNA(P1843),NA(),O1163)</f>
        <v>0</v>
      </c>
      <c r="P1843">
        <f>IF(OR(P1163="",AND(P1163=P1162,P1163=P1164)),NA(), P1163)</f>
        <v>0</v>
      </c>
      <c r="Q1843">
        <f>IF(ISNA(R1843),NA(),Q1163)</f>
        <v>0</v>
      </c>
      <c r="R1843">
        <f>IF(OR(R1163="",AND(R1163=R1162,R1163=R1164)),NA(), R1163)</f>
        <v>0</v>
      </c>
      <c r="S1843">
        <f>IF(ISNA(T1843),NA(),S1163)</f>
        <v>0</v>
      </c>
      <c r="T1843">
        <f>IF(OR(T1163="",AND(T1163=T1162,T1163=T1164)),NA(), T1163)</f>
        <v>0</v>
      </c>
      <c r="U1843">
        <f>IF(ISNA(V1843),NA(),U1163)</f>
        <v>0</v>
      </c>
      <c r="V1843">
        <f>IF(OR(V1163="",AND(V1163=V1162,V1163=V1164)),NA(), V1163)</f>
        <v>0</v>
      </c>
      <c r="W1843">
        <f>IF(ISNA(X1843),NA(),W1163)</f>
        <v>0</v>
      </c>
      <c r="X1843">
        <f>IF(OR(X1163="",AND(X1163=X1162,X1163=X1164)),NA(), X1163)</f>
        <v>0</v>
      </c>
      <c r="Y1843">
        <f>IF(ISNA(Z1843),NA(),Y1163)</f>
        <v>0</v>
      </c>
      <c r="Z1843">
        <f>IF(OR(Z1163="",AND(Z1163=Z1162,Z1163=Z1164)),NA(), Z1163)</f>
        <v>0</v>
      </c>
      <c r="AA1843">
        <f>IF(ISNA(AB1843),NA(),AA1163)</f>
        <v>0</v>
      </c>
      <c r="AB1843">
        <f>IF(OR(AB1163="",AND(AB1163=AB1162,AB1163=AB1164)),NA(), AB1163)</f>
        <v>0</v>
      </c>
      <c r="AC1843">
        <f>IF(ISNA(AD1843),NA(),AC1163)</f>
        <v>0</v>
      </c>
      <c r="AD1843">
        <f>IF(OR(AD1163="",AND(AD1163=AD1162,AD1163=AD1164)),NA(), AD1163)</f>
        <v>0</v>
      </c>
      <c r="AE1843">
        <f>IF(ISNA(AF1843),NA(),AE1163)</f>
        <v>0</v>
      </c>
      <c r="AF1843">
        <f>IF(OR(AF1163="",AND(AF1163=AF1162,AF1163=AF1164)),NA(), AF1163)</f>
        <v>0</v>
      </c>
      <c r="AG1843">
        <f>IF(ISNA(AH1843),NA(),AG1163)</f>
        <v>0</v>
      </c>
      <c r="AH1843">
        <f>IF(OR(AH1163="",AND(AH1163=AH1162,AH1163=AH1164)),NA(), AH1163)</f>
        <v>0</v>
      </c>
      <c r="AI1843">
        <f>IF(ISNA(AJ1843),NA(),AI1163)</f>
        <v>0</v>
      </c>
      <c r="AJ1843">
        <f>IF(OR(AJ1163="",AND(AJ1163=AJ1162,AJ1163=AJ1164)),NA(), AJ1163)</f>
        <v>0</v>
      </c>
      <c r="AM1843">
        <f>IF(ISNA(AN1843),NA(),AM1163)</f>
        <v>0</v>
      </c>
      <c r="AN1843">
        <f>IF(OR(AN1163="",AND(AN1163=AN1162,AN1163=AN1164)),NA(), AN1163)</f>
        <v>0</v>
      </c>
      <c r="AO1843">
        <f>IF(ISNA(AP1843),NA(),AO1163)</f>
        <v>0</v>
      </c>
      <c r="AP1843">
        <f>IF(OR(AP1163="",AND(AP1163=AP1162,AP1163=AP1164)),NA(), AP1163)</f>
        <v>0</v>
      </c>
      <c r="AQ1843">
        <f>IF(ISNA(AR1843),NA(),AQ1163)</f>
        <v>0</v>
      </c>
      <c r="AR1843">
        <f>IF(OR(AR1163="",AND(AR1163=AR1162,AR1163=AR1164)),NA(), AR1163)</f>
        <v>0</v>
      </c>
      <c r="AS1843">
        <f>IF(ISNA(AT1843),NA(),AS1163)</f>
        <v>0</v>
      </c>
      <c r="AT1843">
        <f>IF(OR(AT1163="",AND(AT1163=AT1162,AT1163=AT1164)),NA(), AT1163)</f>
        <v>0</v>
      </c>
      <c r="AU1843">
        <f>IF(ISNA(AV1843),NA(),AU1163)</f>
        <v>0</v>
      </c>
      <c r="AV1843">
        <f>IF(OR(AV1163="",AND(AV1163=AV1162,AV1163=AV1164)),NA(), AV1163)</f>
        <v>0</v>
      </c>
      <c r="AW1843">
        <f>IF(ISNA(AX1843),NA(),AW1163)</f>
        <v>0</v>
      </c>
      <c r="AX1843">
        <f>IF(OR(AX1163="",AND(AX1163=AX1162,AX1163=AX1164)),NA(), AX1163)</f>
        <v>0</v>
      </c>
      <c r="AY1843">
        <f>IF(ISNA(AZ1843),NA(),AY1163)</f>
        <v>0</v>
      </c>
      <c r="AZ1843">
        <f>IF(OR(AZ1163="",AND(AZ1163=AZ1162,AZ1163=AZ1164)),NA(), AZ1163)</f>
        <v>0</v>
      </c>
      <c r="BA1843">
        <f>IF(ISNA(BB1843),NA(),BA1163)</f>
        <v>0</v>
      </c>
      <c r="BB1843">
        <f>IF(OR(BB1163="",AND(BB1163=BB1162,BB1163=BB1164)),NA(), BB1163)</f>
        <v>0</v>
      </c>
      <c r="BC1843">
        <f>IF(ISNA(BD1843),NA(),BC1163)</f>
        <v>0</v>
      </c>
      <c r="BD1843">
        <f>IF(OR(BD1163="",AND(BD1163=BD1162,BD1163=BD1164)),NA(), BD1163)</f>
        <v>0</v>
      </c>
      <c r="BE1843">
        <f>IF(ISNA(BF1843),NA(),BE1163)</f>
        <v>0</v>
      </c>
      <c r="BF1843">
        <f>IF(OR(BF1163="",AND(BF1163=BF1162,BF1163=BF1164)),NA(), BF1163)</f>
        <v>0</v>
      </c>
      <c r="BG1843">
        <f>IF(ISNA(BH1843),NA(),BG1163)</f>
        <v>0</v>
      </c>
      <c r="BH1843">
        <f>IF(OR(BH1163="",AND(BH1163=BH1162,BH1163=BH1164)),NA(), BH1163)</f>
        <v>0</v>
      </c>
      <c r="BI1843">
        <f>IF(ISNA(BJ1843),NA(),BI1163)</f>
        <v>0</v>
      </c>
      <c r="BJ1843">
        <f>IF(OR(BJ1163="",AND(BJ1163=BJ1162,BJ1163=BJ1164)),NA(), BJ1163)</f>
        <v>0</v>
      </c>
      <c r="BK1843">
        <f>IF(ISNA(BL1843),NA(),BK1163)</f>
        <v>0</v>
      </c>
      <c r="BL1843">
        <f>IF(OR(BL1163="",AND(BL1163=BL1162,BL1163=BL1164)),NA(), BL1163)</f>
        <v>0</v>
      </c>
      <c r="BM1843">
        <f>IF(ISNA(BN1843),NA(),BM1163)</f>
        <v>0</v>
      </c>
      <c r="BN1843">
        <f>IF(OR(BN1163="",AND(BN1163=BN1162,BN1163=BN1164)),NA(), BN1163)</f>
        <v>0</v>
      </c>
      <c r="BO1843">
        <f>IF(ISNA(BP1843),NA(),BO1163)</f>
        <v>0</v>
      </c>
      <c r="BP1843">
        <f>IF(OR(BP1163="",AND(BP1163=BP1162,BP1163=BP1164)),NA(), BP1163)</f>
        <v>0</v>
      </c>
      <c r="BQ1843">
        <f>IF(ISNA(BR1843),NA(),BQ1163)</f>
        <v>0</v>
      </c>
      <c r="BR1843">
        <f>IF(OR(BR1163="",AND(BR1163=BR1162,BR1163=BR1164)),NA(), BR1163)</f>
        <v>0</v>
      </c>
    </row>
    <row r="1844" spans="5:70">
      <c r="E1844">
        <f>IF(ISNA(F1844),NA(),E1164)</f>
        <v>0</v>
      </c>
      <c r="F1844">
        <f>IF(OR(F1164="",AND(F1164=F1163,F1164=F1165)),NA(), F1164)</f>
        <v>0</v>
      </c>
      <c r="G1844">
        <f>IF(ISNA(H1844),NA(),G1164)</f>
        <v>0</v>
      </c>
      <c r="H1844">
        <f>IF(OR(H1164="",AND(H1164=H1163,H1164=H1165)),NA(), H1164)</f>
        <v>0</v>
      </c>
      <c r="I1844">
        <f>IF(ISNA(J1844),NA(),I1164)</f>
        <v>0</v>
      </c>
      <c r="J1844">
        <f>IF(OR(J1164="",AND(J1164=J1163,J1164=J1165)),NA(), J1164)</f>
        <v>0</v>
      </c>
      <c r="K1844">
        <f>IF(ISNA(L1844),NA(),K1164)</f>
        <v>0</v>
      </c>
      <c r="L1844">
        <f>IF(OR(L1164="",AND(L1164=L1163,L1164=L1165)),NA(), L1164)</f>
        <v>0</v>
      </c>
      <c r="M1844">
        <f>IF(ISNA(N1844),NA(),M1164)</f>
        <v>0</v>
      </c>
      <c r="N1844">
        <f>IF(OR(N1164="",AND(N1164=N1163,N1164=N1165)),NA(), N1164)</f>
        <v>0</v>
      </c>
      <c r="O1844">
        <f>IF(ISNA(P1844),NA(),O1164)</f>
        <v>0</v>
      </c>
      <c r="P1844">
        <f>IF(OR(P1164="",AND(P1164=P1163,P1164=P1165)),NA(), P1164)</f>
        <v>0</v>
      </c>
      <c r="Q1844">
        <f>IF(ISNA(R1844),NA(),Q1164)</f>
        <v>0</v>
      </c>
      <c r="R1844">
        <f>IF(OR(R1164="",AND(R1164=R1163,R1164=R1165)),NA(), R1164)</f>
        <v>0</v>
      </c>
      <c r="S1844">
        <f>IF(ISNA(T1844),NA(),S1164)</f>
        <v>0</v>
      </c>
      <c r="T1844">
        <f>IF(OR(T1164="",AND(T1164=T1163,T1164=T1165)),NA(), T1164)</f>
        <v>0</v>
      </c>
      <c r="U1844">
        <f>IF(ISNA(V1844),NA(),U1164)</f>
        <v>0</v>
      </c>
      <c r="V1844">
        <f>IF(OR(V1164="",AND(V1164=V1163,V1164=V1165)),NA(), V1164)</f>
        <v>0</v>
      </c>
      <c r="W1844">
        <f>IF(ISNA(X1844),NA(),W1164)</f>
        <v>0</v>
      </c>
      <c r="X1844">
        <f>IF(OR(X1164="",AND(X1164=X1163,X1164=X1165)),NA(), X1164)</f>
        <v>0</v>
      </c>
      <c r="Y1844">
        <f>IF(ISNA(Z1844),NA(),Y1164)</f>
        <v>0</v>
      </c>
      <c r="Z1844">
        <f>IF(OR(Z1164="",AND(Z1164=Z1163,Z1164=Z1165)),NA(), Z1164)</f>
        <v>0</v>
      </c>
      <c r="AA1844">
        <f>IF(ISNA(AB1844),NA(),AA1164)</f>
        <v>0</v>
      </c>
      <c r="AB1844">
        <f>IF(OR(AB1164="",AND(AB1164=AB1163,AB1164=AB1165)),NA(), AB1164)</f>
        <v>0</v>
      </c>
      <c r="AC1844">
        <f>IF(ISNA(AD1844),NA(),AC1164)</f>
        <v>0</v>
      </c>
      <c r="AD1844">
        <f>IF(OR(AD1164="",AND(AD1164=AD1163,AD1164=AD1165)),NA(), AD1164)</f>
        <v>0</v>
      </c>
      <c r="AE1844">
        <f>IF(ISNA(AF1844),NA(),AE1164)</f>
        <v>0</v>
      </c>
      <c r="AF1844">
        <f>IF(OR(AF1164="",AND(AF1164=AF1163,AF1164=AF1165)),NA(), AF1164)</f>
        <v>0</v>
      </c>
      <c r="AG1844">
        <f>IF(ISNA(AH1844),NA(),AG1164)</f>
        <v>0</v>
      </c>
      <c r="AH1844">
        <f>IF(OR(AH1164="",AND(AH1164=AH1163,AH1164=AH1165)),NA(), AH1164)</f>
        <v>0</v>
      </c>
      <c r="AI1844">
        <f>IF(ISNA(AJ1844),NA(),AI1164)</f>
        <v>0</v>
      </c>
      <c r="AJ1844">
        <f>IF(OR(AJ1164="",AND(AJ1164=AJ1163,AJ1164=AJ1165)),NA(), AJ1164)</f>
        <v>0</v>
      </c>
      <c r="AM1844">
        <f>IF(ISNA(AN1844),NA(),AM1164)</f>
        <v>0</v>
      </c>
      <c r="AN1844">
        <f>IF(OR(AN1164="",AND(AN1164=AN1163,AN1164=AN1165)),NA(), AN1164)</f>
        <v>0</v>
      </c>
      <c r="AO1844">
        <f>IF(ISNA(AP1844),NA(),AO1164)</f>
        <v>0</v>
      </c>
      <c r="AP1844">
        <f>IF(OR(AP1164="",AND(AP1164=AP1163,AP1164=AP1165)),NA(), AP1164)</f>
        <v>0</v>
      </c>
      <c r="AQ1844">
        <f>IF(ISNA(AR1844),NA(),AQ1164)</f>
        <v>0</v>
      </c>
      <c r="AR1844">
        <f>IF(OR(AR1164="",AND(AR1164=AR1163,AR1164=AR1165)),NA(), AR1164)</f>
        <v>0</v>
      </c>
      <c r="AS1844">
        <f>IF(ISNA(AT1844),NA(),AS1164)</f>
        <v>0</v>
      </c>
      <c r="AT1844">
        <f>IF(OR(AT1164="",AND(AT1164=AT1163,AT1164=AT1165)),NA(), AT1164)</f>
        <v>0</v>
      </c>
      <c r="AU1844">
        <f>IF(ISNA(AV1844),NA(),AU1164)</f>
        <v>0</v>
      </c>
      <c r="AV1844">
        <f>IF(OR(AV1164="",AND(AV1164=AV1163,AV1164=AV1165)),NA(), AV1164)</f>
        <v>0</v>
      </c>
      <c r="AW1844">
        <f>IF(ISNA(AX1844),NA(),AW1164)</f>
        <v>0</v>
      </c>
      <c r="AX1844">
        <f>IF(OR(AX1164="",AND(AX1164=AX1163,AX1164=AX1165)),NA(), AX1164)</f>
        <v>0</v>
      </c>
      <c r="AY1844">
        <f>IF(ISNA(AZ1844),NA(),AY1164)</f>
        <v>0</v>
      </c>
      <c r="AZ1844">
        <f>IF(OR(AZ1164="",AND(AZ1164=AZ1163,AZ1164=AZ1165)),NA(), AZ1164)</f>
        <v>0</v>
      </c>
      <c r="BA1844">
        <f>IF(ISNA(BB1844),NA(),BA1164)</f>
        <v>0</v>
      </c>
      <c r="BB1844">
        <f>IF(OR(BB1164="",AND(BB1164=BB1163,BB1164=BB1165)),NA(), BB1164)</f>
        <v>0</v>
      </c>
      <c r="BC1844">
        <f>IF(ISNA(BD1844),NA(),BC1164)</f>
        <v>0</v>
      </c>
      <c r="BD1844">
        <f>IF(OR(BD1164="",AND(BD1164=BD1163,BD1164=BD1165)),NA(), BD1164)</f>
        <v>0</v>
      </c>
      <c r="BE1844">
        <f>IF(ISNA(BF1844),NA(),BE1164)</f>
        <v>0</v>
      </c>
      <c r="BF1844">
        <f>IF(OR(BF1164="",AND(BF1164=BF1163,BF1164=BF1165)),NA(), BF1164)</f>
        <v>0</v>
      </c>
      <c r="BG1844">
        <f>IF(ISNA(BH1844),NA(),BG1164)</f>
        <v>0</v>
      </c>
      <c r="BH1844">
        <f>IF(OR(BH1164="",AND(BH1164=BH1163,BH1164=BH1165)),NA(), BH1164)</f>
        <v>0</v>
      </c>
      <c r="BI1844">
        <f>IF(ISNA(BJ1844),NA(),BI1164)</f>
        <v>0</v>
      </c>
      <c r="BJ1844">
        <f>IF(OR(BJ1164="",AND(BJ1164=BJ1163,BJ1164=BJ1165)),NA(), BJ1164)</f>
        <v>0</v>
      </c>
      <c r="BK1844">
        <f>IF(ISNA(BL1844),NA(),BK1164)</f>
        <v>0</v>
      </c>
      <c r="BL1844">
        <f>IF(OR(BL1164="",AND(BL1164=BL1163,BL1164=BL1165)),NA(), BL1164)</f>
        <v>0</v>
      </c>
      <c r="BM1844">
        <f>IF(ISNA(BN1844),NA(),BM1164)</f>
        <v>0</v>
      </c>
      <c r="BN1844">
        <f>IF(OR(BN1164="",AND(BN1164=BN1163,BN1164=BN1165)),NA(), BN1164)</f>
        <v>0</v>
      </c>
      <c r="BO1844">
        <f>IF(ISNA(BP1844),NA(),BO1164)</f>
        <v>0</v>
      </c>
      <c r="BP1844">
        <f>IF(OR(BP1164="",AND(BP1164=BP1163,BP1164=BP1165)),NA(), BP1164)</f>
        <v>0</v>
      </c>
      <c r="BQ1844">
        <f>IF(ISNA(BR1844),NA(),BQ1164)</f>
        <v>0</v>
      </c>
      <c r="BR1844">
        <f>IF(OR(BR1164="",AND(BR1164=BR1163,BR1164=BR1165)),NA(), BR1164)</f>
        <v>0</v>
      </c>
    </row>
    <row r="1845" spans="5:70">
      <c r="E1845">
        <f>IF(ISNA(F1845),NA(),E1165)</f>
        <v>0</v>
      </c>
      <c r="F1845">
        <f>IF(OR(F1165="",AND(F1165=F1164,F1165=F1166)),NA(), F1165)</f>
        <v>0</v>
      </c>
      <c r="G1845">
        <f>IF(ISNA(H1845),NA(),G1165)</f>
        <v>0</v>
      </c>
      <c r="H1845">
        <f>IF(OR(H1165="",AND(H1165=H1164,H1165=H1166)),NA(), H1165)</f>
        <v>0</v>
      </c>
      <c r="I1845">
        <f>IF(ISNA(J1845),NA(),I1165)</f>
        <v>0</v>
      </c>
      <c r="J1845">
        <f>IF(OR(J1165="",AND(J1165=J1164,J1165=J1166)),NA(), J1165)</f>
        <v>0</v>
      </c>
      <c r="K1845">
        <f>IF(ISNA(L1845),NA(),K1165)</f>
        <v>0</v>
      </c>
      <c r="L1845">
        <f>IF(OR(L1165="",AND(L1165=L1164,L1165=L1166)),NA(), L1165)</f>
        <v>0</v>
      </c>
      <c r="M1845">
        <f>IF(ISNA(N1845),NA(),M1165)</f>
        <v>0</v>
      </c>
      <c r="N1845">
        <f>IF(OR(N1165="",AND(N1165=N1164,N1165=N1166)),NA(), N1165)</f>
        <v>0</v>
      </c>
      <c r="O1845">
        <f>IF(ISNA(P1845),NA(),O1165)</f>
        <v>0</v>
      </c>
      <c r="P1845">
        <f>IF(OR(P1165="",AND(P1165=P1164,P1165=P1166)),NA(), P1165)</f>
        <v>0</v>
      </c>
      <c r="Q1845">
        <f>IF(ISNA(R1845),NA(),Q1165)</f>
        <v>0</v>
      </c>
      <c r="R1845">
        <f>IF(OR(R1165="",AND(R1165=R1164,R1165=R1166)),NA(), R1165)</f>
        <v>0</v>
      </c>
      <c r="S1845">
        <f>IF(ISNA(T1845),NA(),S1165)</f>
        <v>0</v>
      </c>
      <c r="T1845">
        <f>IF(OR(T1165="",AND(T1165=T1164,T1165=T1166)),NA(), T1165)</f>
        <v>0</v>
      </c>
      <c r="U1845">
        <f>IF(ISNA(V1845),NA(),U1165)</f>
        <v>0</v>
      </c>
      <c r="V1845">
        <f>IF(OR(V1165="",AND(V1165=V1164,V1165=V1166)),NA(), V1165)</f>
        <v>0</v>
      </c>
      <c r="W1845">
        <f>IF(ISNA(X1845),NA(),W1165)</f>
        <v>0</v>
      </c>
      <c r="X1845">
        <f>IF(OR(X1165="",AND(X1165=X1164,X1165=X1166)),NA(), X1165)</f>
        <v>0</v>
      </c>
      <c r="Y1845">
        <f>IF(ISNA(Z1845),NA(),Y1165)</f>
        <v>0</v>
      </c>
      <c r="Z1845">
        <f>IF(OR(Z1165="",AND(Z1165=Z1164,Z1165=Z1166)),NA(), Z1165)</f>
        <v>0</v>
      </c>
      <c r="AA1845">
        <f>IF(ISNA(AB1845),NA(),AA1165)</f>
        <v>0</v>
      </c>
      <c r="AB1845">
        <f>IF(OR(AB1165="",AND(AB1165=AB1164,AB1165=AB1166)),NA(), AB1165)</f>
        <v>0</v>
      </c>
      <c r="AC1845">
        <f>IF(ISNA(AD1845),NA(),AC1165)</f>
        <v>0</v>
      </c>
      <c r="AD1845">
        <f>IF(OR(AD1165="",AND(AD1165=AD1164,AD1165=AD1166)),NA(), AD1165)</f>
        <v>0</v>
      </c>
      <c r="AE1845">
        <f>IF(ISNA(AF1845),NA(),AE1165)</f>
        <v>0</v>
      </c>
      <c r="AF1845">
        <f>IF(OR(AF1165="",AND(AF1165=AF1164,AF1165=AF1166)),NA(), AF1165)</f>
        <v>0</v>
      </c>
      <c r="AG1845">
        <f>IF(ISNA(AH1845),NA(),AG1165)</f>
        <v>0</v>
      </c>
      <c r="AH1845">
        <f>IF(OR(AH1165="",AND(AH1165=AH1164,AH1165=AH1166)),NA(), AH1165)</f>
        <v>0</v>
      </c>
      <c r="AI1845">
        <f>IF(ISNA(AJ1845),NA(),AI1165)</f>
        <v>0</v>
      </c>
      <c r="AJ1845">
        <f>IF(OR(AJ1165="",AND(AJ1165=AJ1164,AJ1165=AJ1166)),NA(), AJ1165)</f>
        <v>0</v>
      </c>
      <c r="AM1845">
        <f>IF(ISNA(AN1845),NA(),AM1165)</f>
        <v>0</v>
      </c>
      <c r="AN1845">
        <f>IF(OR(AN1165="",AND(AN1165=AN1164,AN1165=AN1166)),NA(), AN1165)</f>
        <v>0</v>
      </c>
      <c r="AO1845">
        <f>IF(ISNA(AP1845),NA(),AO1165)</f>
        <v>0</v>
      </c>
      <c r="AP1845">
        <f>IF(OR(AP1165="",AND(AP1165=AP1164,AP1165=AP1166)),NA(), AP1165)</f>
        <v>0</v>
      </c>
      <c r="AQ1845">
        <f>IF(ISNA(AR1845),NA(),AQ1165)</f>
        <v>0</v>
      </c>
      <c r="AR1845">
        <f>IF(OR(AR1165="",AND(AR1165=AR1164,AR1165=AR1166)),NA(), AR1165)</f>
        <v>0</v>
      </c>
      <c r="AS1845">
        <f>IF(ISNA(AT1845),NA(),AS1165)</f>
        <v>0</v>
      </c>
      <c r="AT1845">
        <f>IF(OR(AT1165="",AND(AT1165=AT1164,AT1165=AT1166)),NA(), AT1165)</f>
        <v>0</v>
      </c>
      <c r="AU1845">
        <f>IF(ISNA(AV1845),NA(),AU1165)</f>
        <v>0</v>
      </c>
      <c r="AV1845">
        <f>IF(OR(AV1165="",AND(AV1165=AV1164,AV1165=AV1166)),NA(), AV1165)</f>
        <v>0</v>
      </c>
      <c r="AW1845">
        <f>IF(ISNA(AX1845),NA(),AW1165)</f>
        <v>0</v>
      </c>
      <c r="AX1845">
        <f>IF(OR(AX1165="",AND(AX1165=AX1164,AX1165=AX1166)),NA(), AX1165)</f>
        <v>0</v>
      </c>
      <c r="AY1845">
        <f>IF(ISNA(AZ1845),NA(),AY1165)</f>
        <v>0</v>
      </c>
      <c r="AZ1845">
        <f>IF(OR(AZ1165="",AND(AZ1165=AZ1164,AZ1165=AZ1166)),NA(), AZ1165)</f>
        <v>0</v>
      </c>
      <c r="BA1845">
        <f>IF(ISNA(BB1845),NA(),BA1165)</f>
        <v>0</v>
      </c>
      <c r="BB1845">
        <f>IF(OR(BB1165="",AND(BB1165=BB1164,BB1165=BB1166)),NA(), BB1165)</f>
        <v>0</v>
      </c>
      <c r="BC1845">
        <f>IF(ISNA(BD1845),NA(),BC1165)</f>
        <v>0</v>
      </c>
      <c r="BD1845">
        <f>IF(OR(BD1165="",AND(BD1165=BD1164,BD1165=BD1166)),NA(), BD1165)</f>
        <v>0</v>
      </c>
      <c r="BE1845">
        <f>IF(ISNA(BF1845),NA(),BE1165)</f>
        <v>0</v>
      </c>
      <c r="BF1845">
        <f>IF(OR(BF1165="",AND(BF1165=BF1164,BF1165=BF1166)),NA(), BF1165)</f>
        <v>0</v>
      </c>
      <c r="BG1845">
        <f>IF(ISNA(BH1845),NA(),BG1165)</f>
        <v>0</v>
      </c>
      <c r="BH1845">
        <f>IF(OR(BH1165="",AND(BH1165=BH1164,BH1165=BH1166)),NA(), BH1165)</f>
        <v>0</v>
      </c>
      <c r="BI1845">
        <f>IF(ISNA(BJ1845),NA(),BI1165)</f>
        <v>0</v>
      </c>
      <c r="BJ1845">
        <f>IF(OR(BJ1165="",AND(BJ1165=BJ1164,BJ1165=BJ1166)),NA(), BJ1165)</f>
        <v>0</v>
      </c>
      <c r="BK1845">
        <f>IF(ISNA(BL1845),NA(),BK1165)</f>
        <v>0</v>
      </c>
      <c r="BL1845">
        <f>IF(OR(BL1165="",AND(BL1165=BL1164,BL1165=BL1166)),NA(), BL1165)</f>
        <v>0</v>
      </c>
      <c r="BM1845">
        <f>IF(ISNA(BN1845),NA(),BM1165)</f>
        <v>0</v>
      </c>
      <c r="BN1845">
        <f>IF(OR(BN1165="",AND(BN1165=BN1164,BN1165=BN1166)),NA(), BN1165)</f>
        <v>0</v>
      </c>
      <c r="BO1845">
        <f>IF(ISNA(BP1845),NA(),BO1165)</f>
        <v>0</v>
      </c>
      <c r="BP1845">
        <f>IF(OR(BP1165="",AND(BP1165=BP1164,BP1165=BP1166)),NA(), BP1165)</f>
        <v>0</v>
      </c>
      <c r="BQ1845">
        <f>IF(ISNA(BR1845),NA(),BQ1165)</f>
        <v>0</v>
      </c>
      <c r="BR1845">
        <f>IF(OR(BR1165="",AND(BR1165=BR1164,BR1165=BR1166)),NA(), BR1165)</f>
        <v>0</v>
      </c>
    </row>
    <row r="1846" spans="5:70">
      <c r="E1846">
        <f>IF(ISNA(F1846),NA(),E1166)</f>
        <v>0</v>
      </c>
      <c r="F1846">
        <f>IF(OR(F1166="",AND(F1166=F1165,F1166=F1167)),NA(), F1166)</f>
        <v>0</v>
      </c>
      <c r="G1846">
        <f>IF(ISNA(H1846),NA(),G1166)</f>
        <v>0</v>
      </c>
      <c r="H1846">
        <f>IF(OR(H1166="",AND(H1166=H1165,H1166=H1167)),NA(), H1166)</f>
        <v>0</v>
      </c>
      <c r="I1846">
        <f>IF(ISNA(J1846),NA(),I1166)</f>
        <v>0</v>
      </c>
      <c r="J1846">
        <f>IF(OR(J1166="",AND(J1166=J1165,J1166=J1167)),NA(), J1166)</f>
        <v>0</v>
      </c>
      <c r="K1846">
        <f>IF(ISNA(L1846),NA(),K1166)</f>
        <v>0</v>
      </c>
      <c r="L1846">
        <f>IF(OR(L1166="",AND(L1166=L1165,L1166=L1167)),NA(), L1166)</f>
        <v>0</v>
      </c>
      <c r="M1846">
        <f>IF(ISNA(N1846),NA(),M1166)</f>
        <v>0</v>
      </c>
      <c r="N1846">
        <f>IF(OR(N1166="",AND(N1166=N1165,N1166=N1167)),NA(), N1166)</f>
        <v>0</v>
      </c>
      <c r="O1846">
        <f>IF(ISNA(P1846),NA(),O1166)</f>
        <v>0</v>
      </c>
      <c r="P1846">
        <f>IF(OR(P1166="",AND(P1166=P1165,P1166=P1167)),NA(), P1166)</f>
        <v>0</v>
      </c>
      <c r="Q1846">
        <f>IF(ISNA(R1846),NA(),Q1166)</f>
        <v>0</v>
      </c>
      <c r="R1846">
        <f>IF(OR(R1166="",AND(R1166=R1165,R1166=R1167)),NA(), R1166)</f>
        <v>0</v>
      </c>
      <c r="S1846">
        <f>IF(ISNA(T1846),NA(),S1166)</f>
        <v>0</v>
      </c>
      <c r="T1846">
        <f>IF(OR(T1166="",AND(T1166=T1165,T1166=T1167)),NA(), T1166)</f>
        <v>0</v>
      </c>
      <c r="U1846">
        <f>IF(ISNA(V1846),NA(),U1166)</f>
        <v>0</v>
      </c>
      <c r="V1846">
        <f>IF(OR(V1166="",AND(V1166=V1165,V1166=V1167)),NA(), V1166)</f>
        <v>0</v>
      </c>
      <c r="W1846">
        <f>IF(ISNA(X1846),NA(),W1166)</f>
        <v>0</v>
      </c>
      <c r="X1846">
        <f>IF(OR(X1166="",AND(X1166=X1165,X1166=X1167)),NA(), X1166)</f>
        <v>0</v>
      </c>
      <c r="Y1846">
        <f>IF(ISNA(Z1846),NA(),Y1166)</f>
        <v>0</v>
      </c>
      <c r="Z1846">
        <f>IF(OR(Z1166="",AND(Z1166=Z1165,Z1166=Z1167)),NA(), Z1166)</f>
        <v>0</v>
      </c>
      <c r="AA1846">
        <f>IF(ISNA(AB1846),NA(),AA1166)</f>
        <v>0</v>
      </c>
      <c r="AB1846">
        <f>IF(OR(AB1166="",AND(AB1166=AB1165,AB1166=AB1167)),NA(), AB1166)</f>
        <v>0</v>
      </c>
      <c r="AC1846">
        <f>IF(ISNA(AD1846),NA(),AC1166)</f>
        <v>0</v>
      </c>
      <c r="AD1846">
        <f>IF(OR(AD1166="",AND(AD1166=AD1165,AD1166=AD1167)),NA(), AD1166)</f>
        <v>0</v>
      </c>
      <c r="AE1846">
        <f>IF(ISNA(AF1846),NA(),AE1166)</f>
        <v>0</v>
      </c>
      <c r="AF1846">
        <f>IF(OR(AF1166="",AND(AF1166=AF1165,AF1166=AF1167)),NA(), AF1166)</f>
        <v>0</v>
      </c>
      <c r="AG1846">
        <f>IF(ISNA(AH1846),NA(),AG1166)</f>
        <v>0</v>
      </c>
      <c r="AH1846">
        <f>IF(OR(AH1166="",AND(AH1166=AH1165,AH1166=AH1167)),NA(), AH1166)</f>
        <v>0</v>
      </c>
      <c r="AI1846">
        <f>IF(ISNA(AJ1846),NA(),AI1166)</f>
        <v>0</v>
      </c>
      <c r="AJ1846">
        <f>IF(OR(AJ1166="",AND(AJ1166=AJ1165,AJ1166=AJ1167)),NA(), AJ1166)</f>
        <v>0</v>
      </c>
      <c r="AM1846">
        <f>IF(ISNA(AN1846),NA(),AM1166)</f>
        <v>0</v>
      </c>
      <c r="AN1846">
        <f>IF(OR(AN1166="",AND(AN1166=AN1165,AN1166=AN1167)),NA(), AN1166)</f>
        <v>0</v>
      </c>
      <c r="AO1846">
        <f>IF(ISNA(AP1846),NA(),AO1166)</f>
        <v>0</v>
      </c>
      <c r="AP1846">
        <f>IF(OR(AP1166="",AND(AP1166=AP1165,AP1166=AP1167)),NA(), AP1166)</f>
        <v>0</v>
      </c>
      <c r="AQ1846">
        <f>IF(ISNA(AR1846),NA(),AQ1166)</f>
        <v>0</v>
      </c>
      <c r="AR1846">
        <f>IF(OR(AR1166="",AND(AR1166=AR1165,AR1166=AR1167)),NA(), AR1166)</f>
        <v>0</v>
      </c>
      <c r="AS1846">
        <f>IF(ISNA(AT1846),NA(),AS1166)</f>
        <v>0</v>
      </c>
      <c r="AT1846">
        <f>IF(OR(AT1166="",AND(AT1166=AT1165,AT1166=AT1167)),NA(), AT1166)</f>
        <v>0</v>
      </c>
      <c r="AU1846">
        <f>IF(ISNA(AV1846),NA(),AU1166)</f>
        <v>0</v>
      </c>
      <c r="AV1846">
        <f>IF(OR(AV1166="",AND(AV1166=AV1165,AV1166=AV1167)),NA(), AV1166)</f>
        <v>0</v>
      </c>
      <c r="AW1846">
        <f>IF(ISNA(AX1846),NA(),AW1166)</f>
        <v>0</v>
      </c>
      <c r="AX1846">
        <f>IF(OR(AX1166="",AND(AX1166=AX1165,AX1166=AX1167)),NA(), AX1166)</f>
        <v>0</v>
      </c>
      <c r="AY1846">
        <f>IF(ISNA(AZ1846),NA(),AY1166)</f>
        <v>0</v>
      </c>
      <c r="AZ1846">
        <f>IF(OR(AZ1166="",AND(AZ1166=AZ1165,AZ1166=AZ1167)),NA(), AZ1166)</f>
        <v>0</v>
      </c>
      <c r="BA1846">
        <f>IF(ISNA(BB1846),NA(),BA1166)</f>
        <v>0</v>
      </c>
      <c r="BB1846">
        <f>IF(OR(BB1166="",AND(BB1166=BB1165,BB1166=BB1167)),NA(), BB1166)</f>
        <v>0</v>
      </c>
      <c r="BC1846">
        <f>IF(ISNA(BD1846),NA(),BC1166)</f>
        <v>0</v>
      </c>
      <c r="BD1846">
        <f>IF(OR(BD1166="",AND(BD1166=BD1165,BD1166=BD1167)),NA(), BD1166)</f>
        <v>0</v>
      </c>
      <c r="BE1846">
        <f>IF(ISNA(BF1846),NA(),BE1166)</f>
        <v>0</v>
      </c>
      <c r="BF1846">
        <f>IF(OR(BF1166="",AND(BF1166=BF1165,BF1166=BF1167)),NA(), BF1166)</f>
        <v>0</v>
      </c>
      <c r="BG1846">
        <f>IF(ISNA(BH1846),NA(),BG1166)</f>
        <v>0</v>
      </c>
      <c r="BH1846">
        <f>IF(OR(BH1166="",AND(BH1166=BH1165,BH1166=BH1167)),NA(), BH1166)</f>
        <v>0</v>
      </c>
      <c r="BI1846">
        <f>IF(ISNA(BJ1846),NA(),BI1166)</f>
        <v>0</v>
      </c>
      <c r="BJ1846">
        <f>IF(OR(BJ1166="",AND(BJ1166=BJ1165,BJ1166=BJ1167)),NA(), BJ1166)</f>
        <v>0</v>
      </c>
      <c r="BK1846">
        <f>IF(ISNA(BL1846),NA(),BK1166)</f>
        <v>0</v>
      </c>
      <c r="BL1846">
        <f>IF(OR(BL1166="",AND(BL1166=BL1165,BL1166=BL1167)),NA(), BL1166)</f>
        <v>0</v>
      </c>
      <c r="BM1846">
        <f>IF(ISNA(BN1846),NA(),BM1166)</f>
        <v>0</v>
      </c>
      <c r="BN1846">
        <f>IF(OR(BN1166="",AND(BN1166=BN1165,BN1166=BN1167)),NA(), BN1166)</f>
        <v>0</v>
      </c>
      <c r="BO1846">
        <f>IF(ISNA(BP1846),NA(),BO1166)</f>
        <v>0</v>
      </c>
      <c r="BP1846">
        <f>IF(OR(BP1166="",AND(BP1166=BP1165,BP1166=BP1167)),NA(), BP1166)</f>
        <v>0</v>
      </c>
      <c r="BQ1846">
        <f>IF(ISNA(BR1846),NA(),BQ1166)</f>
        <v>0</v>
      </c>
      <c r="BR1846">
        <f>IF(OR(BR1166="",AND(BR1166=BR1165,BR1166=BR1167)),NA(), BR1166)</f>
        <v>0</v>
      </c>
    </row>
    <row r="1847" spans="5:70">
      <c r="E1847">
        <f>IF(ISNA(F1847),NA(),E1167)</f>
        <v>0</v>
      </c>
      <c r="F1847">
        <f>IF(OR(F1167="",AND(F1167=F1166,F1167=F1168)),NA(), F1167)</f>
        <v>0</v>
      </c>
      <c r="G1847">
        <f>IF(ISNA(H1847),NA(),G1167)</f>
        <v>0</v>
      </c>
      <c r="H1847">
        <f>IF(OR(H1167="",AND(H1167=H1166,H1167=H1168)),NA(), H1167)</f>
        <v>0</v>
      </c>
      <c r="I1847">
        <f>IF(ISNA(J1847),NA(),I1167)</f>
        <v>0</v>
      </c>
      <c r="J1847">
        <f>IF(OR(J1167="",AND(J1167=J1166,J1167=J1168)),NA(), J1167)</f>
        <v>0</v>
      </c>
      <c r="K1847">
        <f>IF(ISNA(L1847),NA(),K1167)</f>
        <v>0</v>
      </c>
      <c r="L1847">
        <f>IF(OR(L1167="",AND(L1167=L1166,L1167=L1168)),NA(), L1167)</f>
        <v>0</v>
      </c>
      <c r="M1847">
        <f>IF(ISNA(N1847),NA(),M1167)</f>
        <v>0</v>
      </c>
      <c r="N1847">
        <f>IF(OR(N1167="",AND(N1167=N1166,N1167=N1168)),NA(), N1167)</f>
        <v>0</v>
      </c>
      <c r="O1847">
        <f>IF(ISNA(P1847),NA(),O1167)</f>
        <v>0</v>
      </c>
      <c r="P1847">
        <f>IF(OR(P1167="",AND(P1167=P1166,P1167=P1168)),NA(), P1167)</f>
        <v>0</v>
      </c>
      <c r="Q1847">
        <f>IF(ISNA(R1847),NA(),Q1167)</f>
        <v>0</v>
      </c>
      <c r="R1847">
        <f>IF(OR(R1167="",AND(R1167=R1166,R1167=R1168)),NA(), R1167)</f>
        <v>0</v>
      </c>
      <c r="S1847">
        <f>IF(ISNA(T1847),NA(),S1167)</f>
        <v>0</v>
      </c>
      <c r="T1847">
        <f>IF(OR(T1167="",AND(T1167=T1166,T1167=T1168)),NA(), T1167)</f>
        <v>0</v>
      </c>
      <c r="U1847">
        <f>IF(ISNA(V1847),NA(),U1167)</f>
        <v>0</v>
      </c>
      <c r="V1847">
        <f>IF(OR(V1167="",AND(V1167=V1166,V1167=V1168)),NA(), V1167)</f>
        <v>0</v>
      </c>
      <c r="W1847">
        <f>IF(ISNA(X1847),NA(),W1167)</f>
        <v>0</v>
      </c>
      <c r="X1847">
        <f>IF(OR(X1167="",AND(X1167=X1166,X1167=X1168)),NA(), X1167)</f>
        <v>0</v>
      </c>
      <c r="Y1847">
        <f>IF(ISNA(Z1847),NA(),Y1167)</f>
        <v>0</v>
      </c>
      <c r="Z1847">
        <f>IF(OR(Z1167="",AND(Z1167=Z1166,Z1167=Z1168)),NA(), Z1167)</f>
        <v>0</v>
      </c>
      <c r="AA1847">
        <f>IF(ISNA(AB1847),NA(),AA1167)</f>
        <v>0</v>
      </c>
      <c r="AB1847">
        <f>IF(OR(AB1167="",AND(AB1167=AB1166,AB1167=AB1168)),NA(), AB1167)</f>
        <v>0</v>
      </c>
      <c r="AC1847">
        <f>IF(ISNA(AD1847),NA(),AC1167)</f>
        <v>0</v>
      </c>
      <c r="AD1847">
        <f>IF(OR(AD1167="",AND(AD1167=AD1166,AD1167=AD1168)),NA(), AD1167)</f>
        <v>0</v>
      </c>
      <c r="AE1847">
        <f>IF(ISNA(AF1847),NA(),AE1167)</f>
        <v>0</v>
      </c>
      <c r="AF1847">
        <f>IF(OR(AF1167="",AND(AF1167=AF1166,AF1167=AF1168)),NA(), AF1167)</f>
        <v>0</v>
      </c>
      <c r="AG1847">
        <f>IF(ISNA(AH1847),NA(),AG1167)</f>
        <v>0</v>
      </c>
      <c r="AH1847">
        <f>IF(OR(AH1167="",AND(AH1167=AH1166,AH1167=AH1168)),NA(), AH1167)</f>
        <v>0</v>
      </c>
      <c r="AI1847">
        <f>IF(ISNA(AJ1847),NA(),AI1167)</f>
        <v>0</v>
      </c>
      <c r="AJ1847">
        <f>IF(OR(AJ1167="",AND(AJ1167=AJ1166,AJ1167=AJ1168)),NA(), AJ1167)</f>
        <v>0</v>
      </c>
      <c r="AM1847">
        <f>IF(ISNA(AN1847),NA(),AM1167)</f>
        <v>0</v>
      </c>
      <c r="AN1847">
        <f>IF(OR(AN1167="",AND(AN1167=AN1166,AN1167=AN1168)),NA(), AN1167)</f>
        <v>0</v>
      </c>
      <c r="AO1847">
        <f>IF(ISNA(AP1847),NA(),AO1167)</f>
        <v>0</v>
      </c>
      <c r="AP1847">
        <f>IF(OR(AP1167="",AND(AP1167=AP1166,AP1167=AP1168)),NA(), AP1167)</f>
        <v>0</v>
      </c>
      <c r="AQ1847">
        <f>IF(ISNA(AR1847),NA(),AQ1167)</f>
        <v>0</v>
      </c>
      <c r="AR1847">
        <f>IF(OR(AR1167="",AND(AR1167=AR1166,AR1167=AR1168)),NA(), AR1167)</f>
        <v>0</v>
      </c>
      <c r="AS1847">
        <f>IF(ISNA(AT1847),NA(),AS1167)</f>
        <v>0</v>
      </c>
      <c r="AT1847">
        <f>IF(OR(AT1167="",AND(AT1167=AT1166,AT1167=AT1168)),NA(), AT1167)</f>
        <v>0</v>
      </c>
      <c r="AU1847">
        <f>IF(ISNA(AV1847),NA(),AU1167)</f>
        <v>0</v>
      </c>
      <c r="AV1847">
        <f>IF(OR(AV1167="",AND(AV1167=AV1166,AV1167=AV1168)),NA(), AV1167)</f>
        <v>0</v>
      </c>
      <c r="AW1847">
        <f>IF(ISNA(AX1847),NA(),AW1167)</f>
        <v>0</v>
      </c>
      <c r="AX1847">
        <f>IF(OR(AX1167="",AND(AX1167=AX1166,AX1167=AX1168)),NA(), AX1167)</f>
        <v>0</v>
      </c>
      <c r="AY1847">
        <f>IF(ISNA(AZ1847),NA(),AY1167)</f>
        <v>0</v>
      </c>
      <c r="AZ1847">
        <f>IF(OR(AZ1167="",AND(AZ1167=AZ1166,AZ1167=AZ1168)),NA(), AZ1167)</f>
        <v>0</v>
      </c>
      <c r="BA1847">
        <f>IF(ISNA(BB1847),NA(),BA1167)</f>
        <v>0</v>
      </c>
      <c r="BB1847">
        <f>IF(OR(BB1167="",AND(BB1167=BB1166,BB1167=BB1168)),NA(), BB1167)</f>
        <v>0</v>
      </c>
      <c r="BC1847">
        <f>IF(ISNA(BD1847),NA(),BC1167)</f>
        <v>0</v>
      </c>
      <c r="BD1847">
        <f>IF(OR(BD1167="",AND(BD1167=BD1166,BD1167=BD1168)),NA(), BD1167)</f>
        <v>0</v>
      </c>
      <c r="BE1847">
        <f>IF(ISNA(BF1847),NA(),BE1167)</f>
        <v>0</v>
      </c>
      <c r="BF1847">
        <f>IF(OR(BF1167="",AND(BF1167=BF1166,BF1167=BF1168)),NA(), BF1167)</f>
        <v>0</v>
      </c>
      <c r="BG1847">
        <f>IF(ISNA(BH1847),NA(),BG1167)</f>
        <v>0</v>
      </c>
      <c r="BH1847">
        <f>IF(OR(BH1167="",AND(BH1167=BH1166,BH1167=BH1168)),NA(), BH1167)</f>
        <v>0</v>
      </c>
      <c r="BI1847">
        <f>IF(ISNA(BJ1847),NA(),BI1167)</f>
        <v>0</v>
      </c>
      <c r="BJ1847">
        <f>IF(OR(BJ1167="",AND(BJ1167=BJ1166,BJ1167=BJ1168)),NA(), BJ1167)</f>
        <v>0</v>
      </c>
      <c r="BK1847">
        <f>IF(ISNA(BL1847),NA(),BK1167)</f>
        <v>0</v>
      </c>
      <c r="BL1847">
        <f>IF(OR(BL1167="",AND(BL1167=BL1166,BL1167=BL1168)),NA(), BL1167)</f>
        <v>0</v>
      </c>
      <c r="BM1847">
        <f>IF(ISNA(BN1847),NA(),BM1167)</f>
        <v>0</v>
      </c>
      <c r="BN1847">
        <f>IF(OR(BN1167="",AND(BN1167=BN1166,BN1167=BN1168)),NA(), BN1167)</f>
        <v>0</v>
      </c>
      <c r="BO1847">
        <f>IF(ISNA(BP1847),NA(),BO1167)</f>
        <v>0</v>
      </c>
      <c r="BP1847">
        <f>IF(OR(BP1167="",AND(BP1167=BP1166,BP1167=BP1168)),NA(), BP1167)</f>
        <v>0</v>
      </c>
      <c r="BQ1847">
        <f>IF(ISNA(BR1847),NA(),BQ1167)</f>
        <v>0</v>
      </c>
      <c r="BR1847">
        <f>IF(OR(BR1167="",AND(BR1167=BR1166,BR1167=BR1168)),NA(), BR1167)</f>
        <v>0</v>
      </c>
    </row>
    <row r="1848" spans="5:70">
      <c r="E1848">
        <f>IF(ISNA(F1848),NA(),E1168)</f>
        <v>0</v>
      </c>
      <c r="F1848">
        <f>IF(OR(F1168="",AND(F1168=F1167,F1168=F1169)),NA(), F1168)</f>
        <v>0</v>
      </c>
      <c r="G1848">
        <f>IF(ISNA(H1848),NA(),G1168)</f>
        <v>0</v>
      </c>
      <c r="H1848">
        <f>IF(OR(H1168="",AND(H1168=H1167,H1168=H1169)),NA(), H1168)</f>
        <v>0</v>
      </c>
      <c r="I1848">
        <f>IF(ISNA(J1848),NA(),I1168)</f>
        <v>0</v>
      </c>
      <c r="J1848">
        <f>IF(OR(J1168="",AND(J1168=J1167,J1168=J1169)),NA(), J1168)</f>
        <v>0</v>
      </c>
      <c r="K1848">
        <f>IF(ISNA(L1848),NA(),K1168)</f>
        <v>0</v>
      </c>
      <c r="L1848">
        <f>IF(OR(L1168="",AND(L1168=L1167,L1168=L1169)),NA(), L1168)</f>
        <v>0</v>
      </c>
      <c r="M1848">
        <f>IF(ISNA(N1848),NA(),M1168)</f>
        <v>0</v>
      </c>
      <c r="N1848">
        <f>IF(OR(N1168="",AND(N1168=N1167,N1168=N1169)),NA(), N1168)</f>
        <v>0</v>
      </c>
      <c r="O1848">
        <f>IF(ISNA(P1848),NA(),O1168)</f>
        <v>0</v>
      </c>
      <c r="P1848">
        <f>IF(OR(P1168="",AND(P1168=P1167,P1168=P1169)),NA(), P1168)</f>
        <v>0</v>
      </c>
      <c r="Q1848">
        <f>IF(ISNA(R1848),NA(),Q1168)</f>
        <v>0</v>
      </c>
      <c r="R1848">
        <f>IF(OR(R1168="",AND(R1168=R1167,R1168=R1169)),NA(), R1168)</f>
        <v>0</v>
      </c>
      <c r="S1848">
        <f>IF(ISNA(T1848),NA(),S1168)</f>
        <v>0</v>
      </c>
      <c r="T1848">
        <f>IF(OR(T1168="",AND(T1168=T1167,T1168=T1169)),NA(), T1168)</f>
        <v>0</v>
      </c>
      <c r="U1848">
        <f>IF(ISNA(V1848),NA(),U1168)</f>
        <v>0</v>
      </c>
      <c r="V1848">
        <f>IF(OR(V1168="",AND(V1168=V1167,V1168=V1169)),NA(), V1168)</f>
        <v>0</v>
      </c>
      <c r="W1848">
        <f>IF(ISNA(X1848),NA(),W1168)</f>
        <v>0</v>
      </c>
      <c r="X1848">
        <f>IF(OR(X1168="",AND(X1168=X1167,X1168=X1169)),NA(), X1168)</f>
        <v>0</v>
      </c>
      <c r="Y1848">
        <f>IF(ISNA(Z1848),NA(),Y1168)</f>
        <v>0</v>
      </c>
      <c r="Z1848">
        <f>IF(OR(Z1168="",AND(Z1168=Z1167,Z1168=Z1169)),NA(), Z1168)</f>
        <v>0</v>
      </c>
      <c r="AA1848">
        <f>IF(ISNA(AB1848),NA(),AA1168)</f>
        <v>0</v>
      </c>
      <c r="AB1848">
        <f>IF(OR(AB1168="",AND(AB1168=AB1167,AB1168=AB1169)),NA(), AB1168)</f>
        <v>0</v>
      </c>
      <c r="AC1848">
        <f>IF(ISNA(AD1848),NA(),AC1168)</f>
        <v>0</v>
      </c>
      <c r="AD1848">
        <f>IF(OR(AD1168="",AND(AD1168=AD1167,AD1168=AD1169)),NA(), AD1168)</f>
        <v>0</v>
      </c>
      <c r="AE1848">
        <f>IF(ISNA(AF1848),NA(),AE1168)</f>
        <v>0</v>
      </c>
      <c r="AF1848">
        <f>IF(OR(AF1168="",AND(AF1168=AF1167,AF1168=AF1169)),NA(), AF1168)</f>
        <v>0</v>
      </c>
      <c r="AG1848">
        <f>IF(ISNA(AH1848),NA(),AG1168)</f>
        <v>0</v>
      </c>
      <c r="AH1848">
        <f>IF(OR(AH1168="",AND(AH1168=AH1167,AH1168=AH1169)),NA(), AH1168)</f>
        <v>0</v>
      </c>
      <c r="AI1848">
        <f>IF(ISNA(AJ1848),NA(),AI1168)</f>
        <v>0</v>
      </c>
      <c r="AJ1848">
        <f>IF(OR(AJ1168="",AND(AJ1168=AJ1167,AJ1168=AJ1169)),NA(), AJ1168)</f>
        <v>0</v>
      </c>
      <c r="AM1848">
        <f>IF(ISNA(AN1848),NA(),AM1168)</f>
        <v>0</v>
      </c>
      <c r="AN1848">
        <f>IF(OR(AN1168="",AND(AN1168=AN1167,AN1168=AN1169)),NA(), AN1168)</f>
        <v>0</v>
      </c>
      <c r="AO1848">
        <f>IF(ISNA(AP1848),NA(),AO1168)</f>
        <v>0</v>
      </c>
      <c r="AP1848">
        <f>IF(OR(AP1168="",AND(AP1168=AP1167,AP1168=AP1169)),NA(), AP1168)</f>
        <v>0</v>
      </c>
      <c r="AQ1848">
        <f>IF(ISNA(AR1848),NA(),AQ1168)</f>
        <v>0</v>
      </c>
      <c r="AR1848">
        <f>IF(OR(AR1168="",AND(AR1168=AR1167,AR1168=AR1169)),NA(), AR1168)</f>
        <v>0</v>
      </c>
      <c r="AS1848">
        <f>IF(ISNA(AT1848),NA(),AS1168)</f>
        <v>0</v>
      </c>
      <c r="AT1848">
        <f>IF(OR(AT1168="",AND(AT1168=AT1167,AT1168=AT1169)),NA(), AT1168)</f>
        <v>0</v>
      </c>
      <c r="AU1848">
        <f>IF(ISNA(AV1848),NA(),AU1168)</f>
        <v>0</v>
      </c>
      <c r="AV1848">
        <f>IF(OR(AV1168="",AND(AV1168=AV1167,AV1168=AV1169)),NA(), AV1168)</f>
        <v>0</v>
      </c>
      <c r="AW1848">
        <f>IF(ISNA(AX1848),NA(),AW1168)</f>
        <v>0</v>
      </c>
      <c r="AX1848">
        <f>IF(OR(AX1168="",AND(AX1168=AX1167,AX1168=AX1169)),NA(), AX1168)</f>
        <v>0</v>
      </c>
      <c r="AY1848">
        <f>IF(ISNA(AZ1848),NA(),AY1168)</f>
        <v>0</v>
      </c>
      <c r="AZ1848">
        <f>IF(OR(AZ1168="",AND(AZ1168=AZ1167,AZ1168=AZ1169)),NA(), AZ1168)</f>
        <v>0</v>
      </c>
      <c r="BA1848">
        <f>IF(ISNA(BB1848),NA(),BA1168)</f>
        <v>0</v>
      </c>
      <c r="BB1848">
        <f>IF(OR(BB1168="",AND(BB1168=BB1167,BB1168=BB1169)),NA(), BB1168)</f>
        <v>0</v>
      </c>
      <c r="BC1848">
        <f>IF(ISNA(BD1848),NA(),BC1168)</f>
        <v>0</v>
      </c>
      <c r="BD1848">
        <f>IF(OR(BD1168="",AND(BD1168=BD1167,BD1168=BD1169)),NA(), BD1168)</f>
        <v>0</v>
      </c>
      <c r="BE1848">
        <f>IF(ISNA(BF1848),NA(),BE1168)</f>
        <v>0</v>
      </c>
      <c r="BF1848">
        <f>IF(OR(BF1168="",AND(BF1168=BF1167,BF1168=BF1169)),NA(), BF1168)</f>
        <v>0</v>
      </c>
      <c r="BG1848">
        <f>IF(ISNA(BH1848),NA(),BG1168)</f>
        <v>0</v>
      </c>
      <c r="BH1848">
        <f>IF(OR(BH1168="",AND(BH1168=BH1167,BH1168=BH1169)),NA(), BH1168)</f>
        <v>0</v>
      </c>
      <c r="BI1848">
        <f>IF(ISNA(BJ1848),NA(),BI1168)</f>
        <v>0</v>
      </c>
      <c r="BJ1848">
        <f>IF(OR(BJ1168="",AND(BJ1168=BJ1167,BJ1168=BJ1169)),NA(), BJ1168)</f>
        <v>0</v>
      </c>
      <c r="BK1848">
        <f>IF(ISNA(BL1848),NA(),BK1168)</f>
        <v>0</v>
      </c>
      <c r="BL1848">
        <f>IF(OR(BL1168="",AND(BL1168=BL1167,BL1168=BL1169)),NA(), BL1168)</f>
        <v>0</v>
      </c>
      <c r="BM1848">
        <f>IF(ISNA(BN1848),NA(),BM1168)</f>
        <v>0</v>
      </c>
      <c r="BN1848">
        <f>IF(OR(BN1168="",AND(BN1168=BN1167,BN1168=BN1169)),NA(), BN1168)</f>
        <v>0</v>
      </c>
      <c r="BO1848">
        <f>IF(ISNA(BP1848),NA(),BO1168)</f>
        <v>0</v>
      </c>
      <c r="BP1848">
        <f>IF(OR(BP1168="",AND(BP1168=BP1167,BP1168=BP1169)),NA(), BP1168)</f>
        <v>0</v>
      </c>
      <c r="BQ1848">
        <f>IF(ISNA(BR1848),NA(),BQ1168)</f>
        <v>0</v>
      </c>
      <c r="BR1848">
        <f>IF(OR(BR1168="",AND(BR1168=BR1167,BR1168=BR1169)),NA(), BR1168)</f>
        <v>0</v>
      </c>
    </row>
    <row r="1849" spans="5:70">
      <c r="E1849">
        <f>IF(ISNA(F1849),NA(),E1169)</f>
        <v>0</v>
      </c>
      <c r="F1849">
        <f>IF(OR(F1169="",AND(F1169=F1168,F1169=F1170)),NA(), F1169)</f>
        <v>0</v>
      </c>
      <c r="G1849">
        <f>IF(ISNA(H1849),NA(),G1169)</f>
        <v>0</v>
      </c>
      <c r="H1849">
        <f>IF(OR(H1169="",AND(H1169=H1168,H1169=H1170)),NA(), H1169)</f>
        <v>0</v>
      </c>
      <c r="I1849">
        <f>IF(ISNA(J1849),NA(),I1169)</f>
        <v>0</v>
      </c>
      <c r="J1849">
        <f>IF(OR(J1169="",AND(J1169=J1168,J1169=J1170)),NA(), J1169)</f>
        <v>0</v>
      </c>
      <c r="K1849">
        <f>IF(ISNA(L1849),NA(),K1169)</f>
        <v>0</v>
      </c>
      <c r="L1849">
        <f>IF(OR(L1169="",AND(L1169=L1168,L1169=L1170)),NA(), L1169)</f>
        <v>0</v>
      </c>
      <c r="M1849">
        <f>IF(ISNA(N1849),NA(),M1169)</f>
        <v>0</v>
      </c>
      <c r="N1849">
        <f>IF(OR(N1169="",AND(N1169=N1168,N1169=N1170)),NA(), N1169)</f>
        <v>0</v>
      </c>
      <c r="O1849">
        <f>IF(ISNA(P1849),NA(),O1169)</f>
        <v>0</v>
      </c>
      <c r="P1849">
        <f>IF(OR(P1169="",AND(P1169=P1168,P1169=P1170)),NA(), P1169)</f>
        <v>0</v>
      </c>
      <c r="Q1849">
        <f>IF(ISNA(R1849),NA(),Q1169)</f>
        <v>0</v>
      </c>
      <c r="R1849">
        <f>IF(OR(R1169="",AND(R1169=R1168,R1169=R1170)),NA(), R1169)</f>
        <v>0</v>
      </c>
      <c r="S1849">
        <f>IF(ISNA(T1849),NA(),S1169)</f>
        <v>0</v>
      </c>
      <c r="T1849">
        <f>IF(OR(T1169="",AND(T1169=T1168,T1169=T1170)),NA(), T1169)</f>
        <v>0</v>
      </c>
      <c r="U1849">
        <f>IF(ISNA(V1849),NA(),U1169)</f>
        <v>0</v>
      </c>
      <c r="V1849">
        <f>IF(OR(V1169="",AND(V1169=V1168,V1169=V1170)),NA(), V1169)</f>
        <v>0</v>
      </c>
      <c r="W1849">
        <f>IF(ISNA(X1849),NA(),W1169)</f>
        <v>0</v>
      </c>
      <c r="X1849">
        <f>IF(OR(X1169="",AND(X1169=X1168,X1169=X1170)),NA(), X1169)</f>
        <v>0</v>
      </c>
      <c r="Y1849">
        <f>IF(ISNA(Z1849),NA(),Y1169)</f>
        <v>0</v>
      </c>
      <c r="Z1849">
        <f>IF(OR(Z1169="",AND(Z1169=Z1168,Z1169=Z1170)),NA(), Z1169)</f>
        <v>0</v>
      </c>
      <c r="AA1849">
        <f>IF(ISNA(AB1849),NA(),AA1169)</f>
        <v>0</v>
      </c>
      <c r="AB1849">
        <f>IF(OR(AB1169="",AND(AB1169=AB1168,AB1169=AB1170)),NA(), AB1169)</f>
        <v>0</v>
      </c>
      <c r="AC1849">
        <f>IF(ISNA(AD1849),NA(),AC1169)</f>
        <v>0</v>
      </c>
      <c r="AD1849">
        <f>IF(OR(AD1169="",AND(AD1169=AD1168,AD1169=AD1170)),NA(), AD1169)</f>
        <v>0</v>
      </c>
      <c r="AE1849">
        <f>IF(ISNA(AF1849),NA(),AE1169)</f>
        <v>0</v>
      </c>
      <c r="AF1849">
        <f>IF(OR(AF1169="",AND(AF1169=AF1168,AF1169=AF1170)),NA(), AF1169)</f>
        <v>0</v>
      </c>
      <c r="AG1849">
        <f>IF(ISNA(AH1849),NA(),AG1169)</f>
        <v>0</v>
      </c>
      <c r="AH1849">
        <f>IF(OR(AH1169="",AND(AH1169=AH1168,AH1169=AH1170)),NA(), AH1169)</f>
        <v>0</v>
      </c>
      <c r="AI1849">
        <f>IF(ISNA(AJ1849),NA(),AI1169)</f>
        <v>0</v>
      </c>
      <c r="AJ1849">
        <f>IF(OR(AJ1169="",AND(AJ1169=AJ1168,AJ1169=AJ1170)),NA(), AJ1169)</f>
        <v>0</v>
      </c>
      <c r="AM1849">
        <f>IF(ISNA(AN1849),NA(),AM1169)</f>
        <v>0</v>
      </c>
      <c r="AN1849">
        <f>IF(OR(AN1169="",AND(AN1169=AN1168,AN1169=AN1170)),NA(), AN1169)</f>
        <v>0</v>
      </c>
      <c r="AO1849">
        <f>IF(ISNA(AP1849),NA(),AO1169)</f>
        <v>0</v>
      </c>
      <c r="AP1849">
        <f>IF(OR(AP1169="",AND(AP1169=AP1168,AP1169=AP1170)),NA(), AP1169)</f>
        <v>0</v>
      </c>
      <c r="AQ1849">
        <f>IF(ISNA(AR1849),NA(),AQ1169)</f>
        <v>0</v>
      </c>
      <c r="AR1849">
        <f>IF(OR(AR1169="",AND(AR1169=AR1168,AR1169=AR1170)),NA(), AR1169)</f>
        <v>0</v>
      </c>
      <c r="AS1849">
        <f>IF(ISNA(AT1849),NA(),AS1169)</f>
        <v>0</v>
      </c>
      <c r="AT1849">
        <f>IF(OR(AT1169="",AND(AT1169=AT1168,AT1169=AT1170)),NA(), AT1169)</f>
        <v>0</v>
      </c>
      <c r="AU1849">
        <f>IF(ISNA(AV1849),NA(),AU1169)</f>
        <v>0</v>
      </c>
      <c r="AV1849">
        <f>IF(OR(AV1169="",AND(AV1169=AV1168,AV1169=AV1170)),NA(), AV1169)</f>
        <v>0</v>
      </c>
      <c r="AW1849">
        <f>IF(ISNA(AX1849),NA(),AW1169)</f>
        <v>0</v>
      </c>
      <c r="AX1849">
        <f>IF(OR(AX1169="",AND(AX1169=AX1168,AX1169=AX1170)),NA(), AX1169)</f>
        <v>0</v>
      </c>
      <c r="AY1849">
        <f>IF(ISNA(AZ1849),NA(),AY1169)</f>
        <v>0</v>
      </c>
      <c r="AZ1849">
        <f>IF(OR(AZ1169="",AND(AZ1169=AZ1168,AZ1169=AZ1170)),NA(), AZ1169)</f>
        <v>0</v>
      </c>
      <c r="BA1849">
        <f>IF(ISNA(BB1849),NA(),BA1169)</f>
        <v>0</v>
      </c>
      <c r="BB1849">
        <f>IF(OR(BB1169="",AND(BB1169=BB1168,BB1169=BB1170)),NA(), BB1169)</f>
        <v>0</v>
      </c>
      <c r="BC1849">
        <f>IF(ISNA(BD1849),NA(),BC1169)</f>
        <v>0</v>
      </c>
      <c r="BD1849">
        <f>IF(OR(BD1169="",AND(BD1169=BD1168,BD1169=BD1170)),NA(), BD1169)</f>
        <v>0</v>
      </c>
      <c r="BE1849">
        <f>IF(ISNA(BF1849),NA(),BE1169)</f>
        <v>0</v>
      </c>
      <c r="BF1849">
        <f>IF(OR(BF1169="",AND(BF1169=BF1168,BF1169=BF1170)),NA(), BF1169)</f>
        <v>0</v>
      </c>
      <c r="BG1849">
        <f>IF(ISNA(BH1849),NA(),BG1169)</f>
        <v>0</v>
      </c>
      <c r="BH1849">
        <f>IF(OR(BH1169="",AND(BH1169=BH1168,BH1169=BH1170)),NA(), BH1169)</f>
        <v>0</v>
      </c>
      <c r="BI1849">
        <f>IF(ISNA(BJ1849),NA(),BI1169)</f>
        <v>0</v>
      </c>
      <c r="BJ1849">
        <f>IF(OR(BJ1169="",AND(BJ1169=BJ1168,BJ1169=BJ1170)),NA(), BJ1169)</f>
        <v>0</v>
      </c>
      <c r="BK1849">
        <f>IF(ISNA(BL1849),NA(),BK1169)</f>
        <v>0</v>
      </c>
      <c r="BL1849">
        <f>IF(OR(BL1169="",AND(BL1169=BL1168,BL1169=BL1170)),NA(), BL1169)</f>
        <v>0</v>
      </c>
      <c r="BM1849">
        <f>IF(ISNA(BN1849),NA(),BM1169)</f>
        <v>0</v>
      </c>
      <c r="BN1849">
        <f>IF(OR(BN1169="",AND(BN1169=BN1168,BN1169=BN1170)),NA(), BN1169)</f>
        <v>0</v>
      </c>
      <c r="BO1849">
        <f>IF(ISNA(BP1849),NA(),BO1169)</f>
        <v>0</v>
      </c>
      <c r="BP1849">
        <f>IF(OR(BP1169="",AND(BP1169=BP1168,BP1169=BP1170)),NA(), BP1169)</f>
        <v>0</v>
      </c>
      <c r="BQ1849">
        <f>IF(ISNA(BR1849),NA(),BQ1169)</f>
        <v>0</v>
      </c>
      <c r="BR1849">
        <f>IF(OR(BR1169="",AND(BR1169=BR1168,BR1169=BR1170)),NA(), BR1169)</f>
        <v>0</v>
      </c>
    </row>
    <row r="1850" spans="5:70">
      <c r="E1850">
        <f>IF(ISNA(F1850),NA(),E1170)</f>
        <v>0</v>
      </c>
      <c r="F1850">
        <f>IF(OR(F1170="",AND(F1170=F1169,F1170=F1171)),NA(), F1170)</f>
        <v>0</v>
      </c>
      <c r="G1850">
        <f>IF(ISNA(H1850),NA(),G1170)</f>
        <v>0</v>
      </c>
      <c r="H1850">
        <f>IF(OR(H1170="",AND(H1170=H1169,H1170=H1171)),NA(), H1170)</f>
        <v>0</v>
      </c>
      <c r="I1850">
        <f>IF(ISNA(J1850),NA(),I1170)</f>
        <v>0</v>
      </c>
      <c r="J1850">
        <f>IF(OR(J1170="",AND(J1170=J1169,J1170=J1171)),NA(), J1170)</f>
        <v>0</v>
      </c>
      <c r="K1850">
        <f>IF(ISNA(L1850),NA(),K1170)</f>
        <v>0</v>
      </c>
      <c r="L1850">
        <f>IF(OR(L1170="",AND(L1170=L1169,L1170=L1171)),NA(), L1170)</f>
        <v>0</v>
      </c>
      <c r="M1850">
        <f>IF(ISNA(N1850),NA(),M1170)</f>
        <v>0</v>
      </c>
      <c r="N1850">
        <f>IF(OR(N1170="",AND(N1170=N1169,N1170=N1171)),NA(), N1170)</f>
        <v>0</v>
      </c>
      <c r="O1850">
        <f>IF(ISNA(P1850),NA(),O1170)</f>
        <v>0</v>
      </c>
      <c r="P1850">
        <f>IF(OR(P1170="",AND(P1170=P1169,P1170=P1171)),NA(), P1170)</f>
        <v>0</v>
      </c>
      <c r="Q1850">
        <f>IF(ISNA(R1850),NA(),Q1170)</f>
        <v>0</v>
      </c>
      <c r="R1850">
        <f>IF(OR(R1170="",AND(R1170=R1169,R1170=R1171)),NA(), R1170)</f>
        <v>0</v>
      </c>
      <c r="S1850">
        <f>IF(ISNA(T1850),NA(),S1170)</f>
        <v>0</v>
      </c>
      <c r="T1850">
        <f>IF(OR(T1170="",AND(T1170=T1169,T1170=T1171)),NA(), T1170)</f>
        <v>0</v>
      </c>
      <c r="U1850">
        <f>IF(ISNA(V1850),NA(),U1170)</f>
        <v>0</v>
      </c>
      <c r="V1850">
        <f>IF(OR(V1170="",AND(V1170=V1169,V1170=V1171)),NA(), V1170)</f>
        <v>0</v>
      </c>
      <c r="W1850">
        <f>IF(ISNA(X1850),NA(),W1170)</f>
        <v>0</v>
      </c>
      <c r="X1850">
        <f>IF(OR(X1170="",AND(X1170=X1169,X1170=X1171)),NA(), X1170)</f>
        <v>0</v>
      </c>
      <c r="Y1850">
        <f>IF(ISNA(Z1850),NA(),Y1170)</f>
        <v>0</v>
      </c>
      <c r="Z1850">
        <f>IF(OR(Z1170="",AND(Z1170=Z1169,Z1170=Z1171)),NA(), Z1170)</f>
        <v>0</v>
      </c>
      <c r="AA1850">
        <f>IF(ISNA(AB1850),NA(),AA1170)</f>
        <v>0</v>
      </c>
      <c r="AB1850">
        <f>IF(OR(AB1170="",AND(AB1170=AB1169,AB1170=AB1171)),NA(), AB1170)</f>
        <v>0</v>
      </c>
      <c r="AC1850">
        <f>IF(ISNA(AD1850),NA(),AC1170)</f>
        <v>0</v>
      </c>
      <c r="AD1850">
        <f>IF(OR(AD1170="",AND(AD1170=AD1169,AD1170=AD1171)),NA(), AD1170)</f>
        <v>0</v>
      </c>
      <c r="AE1850">
        <f>IF(ISNA(AF1850),NA(),AE1170)</f>
        <v>0</v>
      </c>
      <c r="AF1850">
        <f>IF(OR(AF1170="",AND(AF1170=AF1169,AF1170=AF1171)),NA(), AF1170)</f>
        <v>0</v>
      </c>
      <c r="AG1850">
        <f>IF(ISNA(AH1850),NA(),AG1170)</f>
        <v>0</v>
      </c>
      <c r="AH1850">
        <f>IF(OR(AH1170="",AND(AH1170=AH1169,AH1170=AH1171)),NA(), AH1170)</f>
        <v>0</v>
      </c>
      <c r="AI1850">
        <f>IF(ISNA(AJ1850),NA(),AI1170)</f>
        <v>0</v>
      </c>
      <c r="AJ1850">
        <f>IF(OR(AJ1170="",AND(AJ1170=AJ1169,AJ1170=AJ1171)),NA(), AJ1170)</f>
        <v>0</v>
      </c>
      <c r="AM1850">
        <f>IF(ISNA(AN1850),NA(),AM1170)</f>
        <v>0</v>
      </c>
      <c r="AN1850">
        <f>IF(OR(AN1170="",AND(AN1170=AN1169,AN1170=AN1171)),NA(), AN1170)</f>
        <v>0</v>
      </c>
      <c r="AO1850">
        <f>IF(ISNA(AP1850),NA(),AO1170)</f>
        <v>0</v>
      </c>
      <c r="AP1850">
        <f>IF(OR(AP1170="",AND(AP1170=AP1169,AP1170=AP1171)),NA(), AP1170)</f>
        <v>0</v>
      </c>
      <c r="AQ1850">
        <f>IF(ISNA(AR1850),NA(),AQ1170)</f>
        <v>0</v>
      </c>
      <c r="AR1850">
        <f>IF(OR(AR1170="",AND(AR1170=AR1169,AR1170=AR1171)),NA(), AR1170)</f>
        <v>0</v>
      </c>
      <c r="AS1850">
        <f>IF(ISNA(AT1850),NA(),AS1170)</f>
        <v>0</v>
      </c>
      <c r="AT1850">
        <f>IF(OR(AT1170="",AND(AT1170=AT1169,AT1170=AT1171)),NA(), AT1170)</f>
        <v>0</v>
      </c>
      <c r="AU1850">
        <f>IF(ISNA(AV1850),NA(),AU1170)</f>
        <v>0</v>
      </c>
      <c r="AV1850">
        <f>IF(OR(AV1170="",AND(AV1170=AV1169,AV1170=AV1171)),NA(), AV1170)</f>
        <v>0</v>
      </c>
      <c r="AW1850">
        <f>IF(ISNA(AX1850),NA(),AW1170)</f>
        <v>0</v>
      </c>
      <c r="AX1850">
        <f>IF(OR(AX1170="",AND(AX1170=AX1169,AX1170=AX1171)),NA(), AX1170)</f>
        <v>0</v>
      </c>
      <c r="AY1850">
        <f>IF(ISNA(AZ1850),NA(),AY1170)</f>
        <v>0</v>
      </c>
      <c r="AZ1850">
        <f>IF(OR(AZ1170="",AND(AZ1170=AZ1169,AZ1170=AZ1171)),NA(), AZ1170)</f>
        <v>0</v>
      </c>
      <c r="BA1850">
        <f>IF(ISNA(BB1850),NA(),BA1170)</f>
        <v>0</v>
      </c>
      <c r="BB1850">
        <f>IF(OR(BB1170="",AND(BB1170=BB1169,BB1170=BB1171)),NA(), BB1170)</f>
        <v>0</v>
      </c>
      <c r="BC1850">
        <f>IF(ISNA(BD1850),NA(),BC1170)</f>
        <v>0</v>
      </c>
      <c r="BD1850">
        <f>IF(OR(BD1170="",AND(BD1170=BD1169,BD1170=BD1171)),NA(), BD1170)</f>
        <v>0</v>
      </c>
      <c r="BE1850">
        <f>IF(ISNA(BF1850),NA(),BE1170)</f>
        <v>0</v>
      </c>
      <c r="BF1850">
        <f>IF(OR(BF1170="",AND(BF1170=BF1169,BF1170=BF1171)),NA(), BF1170)</f>
        <v>0</v>
      </c>
      <c r="BG1850">
        <f>IF(ISNA(BH1850),NA(),BG1170)</f>
        <v>0</v>
      </c>
      <c r="BH1850">
        <f>IF(OR(BH1170="",AND(BH1170=BH1169,BH1170=BH1171)),NA(), BH1170)</f>
        <v>0</v>
      </c>
      <c r="BI1850">
        <f>IF(ISNA(BJ1850),NA(),BI1170)</f>
        <v>0</v>
      </c>
      <c r="BJ1850">
        <f>IF(OR(BJ1170="",AND(BJ1170=BJ1169,BJ1170=BJ1171)),NA(), BJ1170)</f>
        <v>0</v>
      </c>
      <c r="BK1850">
        <f>IF(ISNA(BL1850),NA(),BK1170)</f>
        <v>0</v>
      </c>
      <c r="BL1850">
        <f>IF(OR(BL1170="",AND(BL1170=BL1169,BL1170=BL1171)),NA(), BL1170)</f>
        <v>0</v>
      </c>
      <c r="BM1850">
        <f>IF(ISNA(BN1850),NA(),BM1170)</f>
        <v>0</v>
      </c>
      <c r="BN1850">
        <f>IF(OR(BN1170="",AND(BN1170=BN1169,BN1170=BN1171)),NA(), BN1170)</f>
        <v>0</v>
      </c>
      <c r="BO1850">
        <f>IF(ISNA(BP1850),NA(),BO1170)</f>
        <v>0</v>
      </c>
      <c r="BP1850">
        <f>IF(OR(BP1170="",AND(BP1170=BP1169,BP1170=BP1171)),NA(), BP1170)</f>
        <v>0</v>
      </c>
      <c r="BQ1850">
        <f>IF(ISNA(BR1850),NA(),BQ1170)</f>
        <v>0</v>
      </c>
      <c r="BR1850">
        <f>IF(OR(BR1170="",AND(BR1170=BR1169,BR1170=BR1171)),NA(), BR1170)</f>
        <v>0</v>
      </c>
    </row>
    <row r="1851" spans="5:70">
      <c r="E1851">
        <f>IF(ISNA(F1851),NA(),E1171)</f>
        <v>0</v>
      </c>
      <c r="F1851">
        <f>IF(OR(F1171="",AND(F1171=F1170,F1171=F1172)),NA(), F1171)</f>
        <v>0</v>
      </c>
      <c r="G1851">
        <f>IF(ISNA(H1851),NA(),G1171)</f>
        <v>0</v>
      </c>
      <c r="H1851">
        <f>IF(OR(H1171="",AND(H1171=H1170,H1171=H1172)),NA(), H1171)</f>
        <v>0</v>
      </c>
      <c r="I1851">
        <f>IF(ISNA(J1851),NA(),I1171)</f>
        <v>0</v>
      </c>
      <c r="J1851">
        <f>IF(OR(J1171="",AND(J1171=J1170,J1171=J1172)),NA(), J1171)</f>
        <v>0</v>
      </c>
      <c r="K1851">
        <f>IF(ISNA(L1851),NA(),K1171)</f>
        <v>0</v>
      </c>
      <c r="L1851">
        <f>IF(OR(L1171="",AND(L1171=L1170,L1171=L1172)),NA(), L1171)</f>
        <v>0</v>
      </c>
      <c r="M1851">
        <f>IF(ISNA(N1851),NA(),M1171)</f>
        <v>0</v>
      </c>
      <c r="N1851">
        <f>IF(OR(N1171="",AND(N1171=N1170,N1171=N1172)),NA(), N1171)</f>
        <v>0</v>
      </c>
      <c r="O1851">
        <f>IF(ISNA(P1851),NA(),O1171)</f>
        <v>0</v>
      </c>
      <c r="P1851">
        <f>IF(OR(P1171="",AND(P1171=P1170,P1171=P1172)),NA(), P1171)</f>
        <v>0</v>
      </c>
      <c r="Q1851">
        <f>IF(ISNA(R1851),NA(),Q1171)</f>
        <v>0</v>
      </c>
      <c r="R1851">
        <f>IF(OR(R1171="",AND(R1171=R1170,R1171=R1172)),NA(), R1171)</f>
        <v>0</v>
      </c>
      <c r="S1851">
        <f>IF(ISNA(T1851),NA(),S1171)</f>
        <v>0</v>
      </c>
      <c r="T1851">
        <f>IF(OR(T1171="",AND(T1171=T1170,T1171=T1172)),NA(), T1171)</f>
        <v>0</v>
      </c>
      <c r="U1851">
        <f>IF(ISNA(V1851),NA(),U1171)</f>
        <v>0</v>
      </c>
      <c r="V1851">
        <f>IF(OR(V1171="",AND(V1171=V1170,V1171=V1172)),NA(), V1171)</f>
        <v>0</v>
      </c>
      <c r="W1851">
        <f>IF(ISNA(X1851),NA(),W1171)</f>
        <v>0</v>
      </c>
      <c r="X1851">
        <f>IF(OR(X1171="",AND(X1171=X1170,X1171=X1172)),NA(), X1171)</f>
        <v>0</v>
      </c>
      <c r="Y1851">
        <f>IF(ISNA(Z1851),NA(),Y1171)</f>
        <v>0</v>
      </c>
      <c r="Z1851">
        <f>IF(OR(Z1171="",AND(Z1171=Z1170,Z1171=Z1172)),NA(), Z1171)</f>
        <v>0</v>
      </c>
      <c r="AA1851">
        <f>IF(ISNA(AB1851),NA(),AA1171)</f>
        <v>0</v>
      </c>
      <c r="AB1851">
        <f>IF(OR(AB1171="",AND(AB1171=AB1170,AB1171=AB1172)),NA(), AB1171)</f>
        <v>0</v>
      </c>
      <c r="AC1851">
        <f>IF(ISNA(AD1851),NA(),AC1171)</f>
        <v>0</v>
      </c>
      <c r="AD1851">
        <f>IF(OR(AD1171="",AND(AD1171=AD1170,AD1171=AD1172)),NA(), AD1171)</f>
        <v>0</v>
      </c>
      <c r="AE1851">
        <f>IF(ISNA(AF1851),NA(),AE1171)</f>
        <v>0</v>
      </c>
      <c r="AF1851">
        <f>IF(OR(AF1171="",AND(AF1171=AF1170,AF1171=AF1172)),NA(), AF1171)</f>
        <v>0</v>
      </c>
      <c r="AG1851">
        <f>IF(ISNA(AH1851),NA(),AG1171)</f>
        <v>0</v>
      </c>
      <c r="AH1851">
        <f>IF(OR(AH1171="",AND(AH1171=AH1170,AH1171=AH1172)),NA(), AH1171)</f>
        <v>0</v>
      </c>
      <c r="AI1851">
        <f>IF(ISNA(AJ1851),NA(),AI1171)</f>
        <v>0</v>
      </c>
      <c r="AJ1851">
        <f>IF(OR(AJ1171="",AND(AJ1171=AJ1170,AJ1171=AJ1172)),NA(), AJ1171)</f>
        <v>0</v>
      </c>
      <c r="AM1851">
        <f>IF(ISNA(AN1851),NA(),AM1171)</f>
        <v>0</v>
      </c>
      <c r="AN1851">
        <f>IF(OR(AN1171="",AND(AN1171=AN1170,AN1171=AN1172)),NA(), AN1171)</f>
        <v>0</v>
      </c>
      <c r="AO1851">
        <f>IF(ISNA(AP1851),NA(),AO1171)</f>
        <v>0</v>
      </c>
      <c r="AP1851">
        <f>IF(OR(AP1171="",AND(AP1171=AP1170,AP1171=AP1172)),NA(), AP1171)</f>
        <v>0</v>
      </c>
      <c r="AQ1851">
        <f>IF(ISNA(AR1851),NA(),AQ1171)</f>
        <v>0</v>
      </c>
      <c r="AR1851">
        <f>IF(OR(AR1171="",AND(AR1171=AR1170,AR1171=AR1172)),NA(), AR1171)</f>
        <v>0</v>
      </c>
      <c r="AS1851">
        <f>IF(ISNA(AT1851),NA(),AS1171)</f>
        <v>0</v>
      </c>
      <c r="AT1851">
        <f>IF(OR(AT1171="",AND(AT1171=AT1170,AT1171=AT1172)),NA(), AT1171)</f>
        <v>0</v>
      </c>
      <c r="AU1851">
        <f>IF(ISNA(AV1851),NA(),AU1171)</f>
        <v>0</v>
      </c>
      <c r="AV1851">
        <f>IF(OR(AV1171="",AND(AV1171=AV1170,AV1171=AV1172)),NA(), AV1171)</f>
        <v>0</v>
      </c>
      <c r="AW1851">
        <f>IF(ISNA(AX1851),NA(),AW1171)</f>
        <v>0</v>
      </c>
      <c r="AX1851">
        <f>IF(OR(AX1171="",AND(AX1171=AX1170,AX1171=AX1172)),NA(), AX1171)</f>
        <v>0</v>
      </c>
      <c r="AY1851">
        <f>IF(ISNA(AZ1851),NA(),AY1171)</f>
        <v>0</v>
      </c>
      <c r="AZ1851">
        <f>IF(OR(AZ1171="",AND(AZ1171=AZ1170,AZ1171=AZ1172)),NA(), AZ1171)</f>
        <v>0</v>
      </c>
      <c r="BA1851">
        <f>IF(ISNA(BB1851),NA(),BA1171)</f>
        <v>0</v>
      </c>
      <c r="BB1851">
        <f>IF(OR(BB1171="",AND(BB1171=BB1170,BB1171=BB1172)),NA(), BB1171)</f>
        <v>0</v>
      </c>
      <c r="BC1851">
        <f>IF(ISNA(BD1851),NA(),BC1171)</f>
        <v>0</v>
      </c>
      <c r="BD1851">
        <f>IF(OR(BD1171="",AND(BD1171=BD1170,BD1171=BD1172)),NA(), BD1171)</f>
        <v>0</v>
      </c>
      <c r="BE1851">
        <f>IF(ISNA(BF1851),NA(),BE1171)</f>
        <v>0</v>
      </c>
      <c r="BF1851">
        <f>IF(OR(BF1171="",AND(BF1171=BF1170,BF1171=BF1172)),NA(), BF1171)</f>
        <v>0</v>
      </c>
      <c r="BG1851">
        <f>IF(ISNA(BH1851),NA(),BG1171)</f>
        <v>0</v>
      </c>
      <c r="BH1851">
        <f>IF(OR(BH1171="",AND(BH1171=BH1170,BH1171=BH1172)),NA(), BH1171)</f>
        <v>0</v>
      </c>
      <c r="BI1851">
        <f>IF(ISNA(BJ1851),NA(),BI1171)</f>
        <v>0</v>
      </c>
      <c r="BJ1851">
        <f>IF(OR(BJ1171="",AND(BJ1171=BJ1170,BJ1171=BJ1172)),NA(), BJ1171)</f>
        <v>0</v>
      </c>
      <c r="BK1851">
        <f>IF(ISNA(BL1851),NA(),BK1171)</f>
        <v>0</v>
      </c>
      <c r="BL1851">
        <f>IF(OR(BL1171="",AND(BL1171=BL1170,BL1171=BL1172)),NA(), BL1171)</f>
        <v>0</v>
      </c>
      <c r="BM1851">
        <f>IF(ISNA(BN1851),NA(),BM1171)</f>
        <v>0</v>
      </c>
      <c r="BN1851">
        <f>IF(OR(BN1171="",AND(BN1171=BN1170,BN1171=BN1172)),NA(), BN1171)</f>
        <v>0</v>
      </c>
      <c r="BO1851">
        <f>IF(ISNA(BP1851),NA(),BO1171)</f>
        <v>0</v>
      </c>
      <c r="BP1851">
        <f>IF(OR(BP1171="",AND(BP1171=BP1170,BP1171=BP1172)),NA(), BP1171)</f>
        <v>0</v>
      </c>
      <c r="BQ1851">
        <f>IF(ISNA(BR1851),NA(),BQ1171)</f>
        <v>0</v>
      </c>
      <c r="BR1851">
        <f>IF(OR(BR1171="",AND(BR1171=BR1170,BR1171=BR1172)),NA(), BR1171)</f>
        <v>0</v>
      </c>
    </row>
    <row r="1852" spans="5:70">
      <c r="E1852">
        <f>IF(ISNA(F1852),NA(),E1172)</f>
        <v>0</v>
      </c>
      <c r="F1852">
        <f>IF(OR(F1172="",AND(F1172=F1171,F1172=F1173)),NA(), F1172)</f>
        <v>0</v>
      </c>
      <c r="G1852">
        <f>IF(ISNA(H1852),NA(),G1172)</f>
        <v>0</v>
      </c>
      <c r="H1852">
        <f>IF(OR(H1172="",AND(H1172=H1171,H1172=H1173)),NA(), H1172)</f>
        <v>0</v>
      </c>
      <c r="I1852">
        <f>IF(ISNA(J1852),NA(),I1172)</f>
        <v>0</v>
      </c>
      <c r="J1852">
        <f>IF(OR(J1172="",AND(J1172=J1171,J1172=J1173)),NA(), J1172)</f>
        <v>0</v>
      </c>
      <c r="K1852">
        <f>IF(ISNA(L1852),NA(),K1172)</f>
        <v>0</v>
      </c>
      <c r="L1852">
        <f>IF(OR(L1172="",AND(L1172=L1171,L1172=L1173)),NA(), L1172)</f>
        <v>0</v>
      </c>
      <c r="M1852">
        <f>IF(ISNA(N1852),NA(),M1172)</f>
        <v>0</v>
      </c>
      <c r="N1852">
        <f>IF(OR(N1172="",AND(N1172=N1171,N1172=N1173)),NA(), N1172)</f>
        <v>0</v>
      </c>
      <c r="O1852">
        <f>IF(ISNA(P1852),NA(),O1172)</f>
        <v>0</v>
      </c>
      <c r="P1852">
        <f>IF(OR(P1172="",AND(P1172=P1171,P1172=P1173)),NA(), P1172)</f>
        <v>0</v>
      </c>
      <c r="Q1852">
        <f>IF(ISNA(R1852),NA(),Q1172)</f>
        <v>0</v>
      </c>
      <c r="R1852">
        <f>IF(OR(R1172="",AND(R1172=R1171,R1172=R1173)),NA(), R1172)</f>
        <v>0</v>
      </c>
      <c r="S1852">
        <f>IF(ISNA(T1852),NA(),S1172)</f>
        <v>0</v>
      </c>
      <c r="T1852">
        <f>IF(OR(T1172="",AND(T1172=T1171,T1172=T1173)),NA(), T1172)</f>
        <v>0</v>
      </c>
      <c r="U1852">
        <f>IF(ISNA(V1852),NA(),U1172)</f>
        <v>0</v>
      </c>
      <c r="V1852">
        <f>IF(OR(V1172="",AND(V1172=V1171,V1172=V1173)),NA(), V1172)</f>
        <v>0</v>
      </c>
      <c r="W1852">
        <f>IF(ISNA(X1852),NA(),W1172)</f>
        <v>0</v>
      </c>
      <c r="X1852">
        <f>IF(OR(X1172="",AND(X1172=X1171,X1172=X1173)),NA(), X1172)</f>
        <v>0</v>
      </c>
      <c r="Y1852">
        <f>IF(ISNA(Z1852),NA(),Y1172)</f>
        <v>0</v>
      </c>
      <c r="Z1852">
        <f>IF(OR(Z1172="",AND(Z1172=Z1171,Z1172=Z1173)),NA(), Z1172)</f>
        <v>0</v>
      </c>
      <c r="AA1852">
        <f>IF(ISNA(AB1852),NA(),AA1172)</f>
        <v>0</v>
      </c>
      <c r="AB1852">
        <f>IF(OR(AB1172="",AND(AB1172=AB1171,AB1172=AB1173)),NA(), AB1172)</f>
        <v>0</v>
      </c>
      <c r="AC1852">
        <f>IF(ISNA(AD1852),NA(),AC1172)</f>
        <v>0</v>
      </c>
      <c r="AD1852">
        <f>IF(OR(AD1172="",AND(AD1172=AD1171,AD1172=AD1173)),NA(), AD1172)</f>
        <v>0</v>
      </c>
      <c r="AE1852">
        <f>IF(ISNA(AF1852),NA(),AE1172)</f>
        <v>0</v>
      </c>
      <c r="AF1852">
        <f>IF(OR(AF1172="",AND(AF1172=AF1171,AF1172=AF1173)),NA(), AF1172)</f>
        <v>0</v>
      </c>
      <c r="AG1852">
        <f>IF(ISNA(AH1852),NA(),AG1172)</f>
        <v>0</v>
      </c>
      <c r="AH1852">
        <f>IF(OR(AH1172="",AND(AH1172=AH1171,AH1172=AH1173)),NA(), AH1172)</f>
        <v>0</v>
      </c>
      <c r="AI1852">
        <f>IF(ISNA(AJ1852),NA(),AI1172)</f>
        <v>0</v>
      </c>
      <c r="AJ1852">
        <f>IF(OR(AJ1172="",AND(AJ1172=AJ1171,AJ1172=AJ1173)),NA(), AJ1172)</f>
        <v>0</v>
      </c>
      <c r="AM1852">
        <f>IF(ISNA(AN1852),NA(),AM1172)</f>
        <v>0</v>
      </c>
      <c r="AN1852">
        <f>IF(OR(AN1172="",AND(AN1172=AN1171,AN1172=AN1173)),NA(), AN1172)</f>
        <v>0</v>
      </c>
      <c r="AO1852">
        <f>IF(ISNA(AP1852),NA(),AO1172)</f>
        <v>0</v>
      </c>
      <c r="AP1852">
        <f>IF(OR(AP1172="",AND(AP1172=AP1171,AP1172=AP1173)),NA(), AP1172)</f>
        <v>0</v>
      </c>
      <c r="AQ1852">
        <f>IF(ISNA(AR1852),NA(),AQ1172)</f>
        <v>0</v>
      </c>
      <c r="AR1852">
        <f>IF(OR(AR1172="",AND(AR1172=AR1171,AR1172=AR1173)),NA(), AR1172)</f>
        <v>0</v>
      </c>
      <c r="AS1852">
        <f>IF(ISNA(AT1852),NA(),AS1172)</f>
        <v>0</v>
      </c>
      <c r="AT1852">
        <f>IF(OR(AT1172="",AND(AT1172=AT1171,AT1172=AT1173)),NA(), AT1172)</f>
        <v>0</v>
      </c>
      <c r="AU1852">
        <f>IF(ISNA(AV1852),NA(),AU1172)</f>
        <v>0</v>
      </c>
      <c r="AV1852">
        <f>IF(OR(AV1172="",AND(AV1172=AV1171,AV1172=AV1173)),NA(), AV1172)</f>
        <v>0</v>
      </c>
      <c r="AW1852">
        <f>IF(ISNA(AX1852),NA(),AW1172)</f>
        <v>0</v>
      </c>
      <c r="AX1852">
        <f>IF(OR(AX1172="",AND(AX1172=AX1171,AX1172=AX1173)),NA(), AX1172)</f>
        <v>0</v>
      </c>
      <c r="AY1852">
        <f>IF(ISNA(AZ1852),NA(),AY1172)</f>
        <v>0</v>
      </c>
      <c r="AZ1852">
        <f>IF(OR(AZ1172="",AND(AZ1172=AZ1171,AZ1172=AZ1173)),NA(), AZ1172)</f>
        <v>0</v>
      </c>
      <c r="BA1852">
        <f>IF(ISNA(BB1852),NA(),BA1172)</f>
        <v>0</v>
      </c>
      <c r="BB1852">
        <f>IF(OR(BB1172="",AND(BB1172=BB1171,BB1172=BB1173)),NA(), BB1172)</f>
        <v>0</v>
      </c>
      <c r="BC1852">
        <f>IF(ISNA(BD1852),NA(),BC1172)</f>
        <v>0</v>
      </c>
      <c r="BD1852">
        <f>IF(OR(BD1172="",AND(BD1172=BD1171,BD1172=BD1173)),NA(), BD1172)</f>
        <v>0</v>
      </c>
      <c r="BE1852">
        <f>IF(ISNA(BF1852),NA(),BE1172)</f>
        <v>0</v>
      </c>
      <c r="BF1852">
        <f>IF(OR(BF1172="",AND(BF1172=BF1171,BF1172=BF1173)),NA(), BF1172)</f>
        <v>0</v>
      </c>
      <c r="BG1852">
        <f>IF(ISNA(BH1852),NA(),BG1172)</f>
        <v>0</v>
      </c>
      <c r="BH1852">
        <f>IF(OR(BH1172="",AND(BH1172=BH1171,BH1172=BH1173)),NA(), BH1172)</f>
        <v>0</v>
      </c>
      <c r="BI1852">
        <f>IF(ISNA(BJ1852),NA(),BI1172)</f>
        <v>0</v>
      </c>
      <c r="BJ1852">
        <f>IF(OR(BJ1172="",AND(BJ1172=BJ1171,BJ1172=BJ1173)),NA(), BJ1172)</f>
        <v>0</v>
      </c>
      <c r="BK1852">
        <f>IF(ISNA(BL1852),NA(),BK1172)</f>
        <v>0</v>
      </c>
      <c r="BL1852">
        <f>IF(OR(BL1172="",AND(BL1172=BL1171,BL1172=BL1173)),NA(), BL1172)</f>
        <v>0</v>
      </c>
      <c r="BM1852">
        <f>IF(ISNA(BN1852),NA(),BM1172)</f>
        <v>0</v>
      </c>
      <c r="BN1852">
        <f>IF(OR(BN1172="",AND(BN1172=BN1171,BN1172=BN1173)),NA(), BN1172)</f>
        <v>0</v>
      </c>
      <c r="BO1852">
        <f>IF(ISNA(BP1852),NA(),BO1172)</f>
        <v>0</v>
      </c>
      <c r="BP1852">
        <f>IF(OR(BP1172="",AND(BP1172=BP1171,BP1172=BP1173)),NA(), BP1172)</f>
        <v>0</v>
      </c>
      <c r="BQ1852">
        <f>IF(ISNA(BR1852),NA(),BQ1172)</f>
        <v>0</v>
      </c>
      <c r="BR1852">
        <f>IF(OR(BR1172="",AND(BR1172=BR1171,BR1172=BR1173)),NA(), BR1172)</f>
        <v>0</v>
      </c>
    </row>
    <row r="1853" spans="5:70">
      <c r="E1853">
        <f>IF(ISNA(F1853),NA(),E1173)</f>
        <v>0</v>
      </c>
      <c r="F1853">
        <f>IF(OR(F1173="",AND(F1173=F1172,F1173=F1174)),NA(), F1173)</f>
        <v>0</v>
      </c>
      <c r="G1853">
        <f>IF(ISNA(H1853),NA(),G1173)</f>
        <v>0</v>
      </c>
      <c r="H1853">
        <f>IF(OR(H1173="",AND(H1173=H1172,H1173=H1174)),NA(), H1173)</f>
        <v>0</v>
      </c>
      <c r="I1853">
        <f>IF(ISNA(J1853),NA(),I1173)</f>
        <v>0</v>
      </c>
      <c r="J1853">
        <f>IF(OR(J1173="",AND(J1173=J1172,J1173=J1174)),NA(), J1173)</f>
        <v>0</v>
      </c>
      <c r="K1853">
        <f>IF(ISNA(L1853),NA(),K1173)</f>
        <v>0</v>
      </c>
      <c r="L1853">
        <f>IF(OR(L1173="",AND(L1173=L1172,L1173=L1174)),NA(), L1173)</f>
        <v>0</v>
      </c>
      <c r="M1853">
        <f>IF(ISNA(N1853),NA(),M1173)</f>
        <v>0</v>
      </c>
      <c r="N1853">
        <f>IF(OR(N1173="",AND(N1173=N1172,N1173=N1174)),NA(), N1173)</f>
        <v>0</v>
      </c>
      <c r="O1853">
        <f>IF(ISNA(P1853),NA(),O1173)</f>
        <v>0</v>
      </c>
      <c r="P1853">
        <f>IF(OR(P1173="",AND(P1173=P1172,P1173=P1174)),NA(), P1173)</f>
        <v>0</v>
      </c>
      <c r="Q1853">
        <f>IF(ISNA(R1853),NA(),Q1173)</f>
        <v>0</v>
      </c>
      <c r="R1853">
        <f>IF(OR(R1173="",AND(R1173=R1172,R1173=R1174)),NA(), R1173)</f>
        <v>0</v>
      </c>
      <c r="S1853">
        <f>IF(ISNA(T1853),NA(),S1173)</f>
        <v>0</v>
      </c>
      <c r="T1853">
        <f>IF(OR(T1173="",AND(T1173=T1172,T1173=T1174)),NA(), T1173)</f>
        <v>0</v>
      </c>
      <c r="U1853">
        <f>IF(ISNA(V1853),NA(),U1173)</f>
        <v>0</v>
      </c>
      <c r="V1853">
        <f>IF(OR(V1173="",AND(V1173=V1172,V1173=V1174)),NA(), V1173)</f>
        <v>0</v>
      </c>
      <c r="W1853">
        <f>IF(ISNA(X1853),NA(),W1173)</f>
        <v>0</v>
      </c>
      <c r="X1853">
        <f>IF(OR(X1173="",AND(X1173=X1172,X1173=X1174)),NA(), X1173)</f>
        <v>0</v>
      </c>
      <c r="Y1853">
        <f>IF(ISNA(Z1853),NA(),Y1173)</f>
        <v>0</v>
      </c>
      <c r="Z1853">
        <f>IF(OR(Z1173="",AND(Z1173=Z1172,Z1173=Z1174)),NA(), Z1173)</f>
        <v>0</v>
      </c>
      <c r="AA1853">
        <f>IF(ISNA(AB1853),NA(),AA1173)</f>
        <v>0</v>
      </c>
      <c r="AB1853">
        <f>IF(OR(AB1173="",AND(AB1173=AB1172,AB1173=AB1174)),NA(), AB1173)</f>
        <v>0</v>
      </c>
      <c r="AC1853">
        <f>IF(ISNA(AD1853),NA(),AC1173)</f>
        <v>0</v>
      </c>
      <c r="AD1853">
        <f>IF(OR(AD1173="",AND(AD1173=AD1172,AD1173=AD1174)),NA(), AD1173)</f>
        <v>0</v>
      </c>
      <c r="AE1853">
        <f>IF(ISNA(AF1853),NA(),AE1173)</f>
        <v>0</v>
      </c>
      <c r="AF1853">
        <f>IF(OR(AF1173="",AND(AF1173=AF1172,AF1173=AF1174)),NA(), AF1173)</f>
        <v>0</v>
      </c>
      <c r="AG1853">
        <f>IF(ISNA(AH1853),NA(),AG1173)</f>
        <v>0</v>
      </c>
      <c r="AH1853">
        <f>IF(OR(AH1173="",AND(AH1173=AH1172,AH1173=AH1174)),NA(), AH1173)</f>
        <v>0</v>
      </c>
      <c r="AI1853">
        <f>IF(ISNA(AJ1853),NA(),AI1173)</f>
        <v>0</v>
      </c>
      <c r="AJ1853">
        <f>IF(OR(AJ1173="",AND(AJ1173=AJ1172,AJ1173=AJ1174)),NA(), AJ1173)</f>
        <v>0</v>
      </c>
      <c r="AM1853">
        <f>IF(ISNA(AN1853),NA(),AM1173)</f>
        <v>0</v>
      </c>
      <c r="AN1853">
        <f>IF(OR(AN1173="",AND(AN1173=AN1172,AN1173=AN1174)),NA(), AN1173)</f>
        <v>0</v>
      </c>
      <c r="AO1853">
        <f>IF(ISNA(AP1853),NA(),AO1173)</f>
        <v>0</v>
      </c>
      <c r="AP1853">
        <f>IF(OR(AP1173="",AND(AP1173=AP1172,AP1173=AP1174)),NA(), AP1173)</f>
        <v>0</v>
      </c>
      <c r="AQ1853">
        <f>IF(ISNA(AR1853),NA(),AQ1173)</f>
        <v>0</v>
      </c>
      <c r="AR1853">
        <f>IF(OR(AR1173="",AND(AR1173=AR1172,AR1173=AR1174)),NA(), AR1173)</f>
        <v>0</v>
      </c>
      <c r="AS1853">
        <f>IF(ISNA(AT1853),NA(),AS1173)</f>
        <v>0</v>
      </c>
      <c r="AT1853">
        <f>IF(OR(AT1173="",AND(AT1173=AT1172,AT1173=AT1174)),NA(), AT1173)</f>
        <v>0</v>
      </c>
      <c r="AU1853">
        <f>IF(ISNA(AV1853),NA(),AU1173)</f>
        <v>0</v>
      </c>
      <c r="AV1853">
        <f>IF(OR(AV1173="",AND(AV1173=AV1172,AV1173=AV1174)),NA(), AV1173)</f>
        <v>0</v>
      </c>
      <c r="AW1853">
        <f>IF(ISNA(AX1853),NA(),AW1173)</f>
        <v>0</v>
      </c>
      <c r="AX1853">
        <f>IF(OR(AX1173="",AND(AX1173=AX1172,AX1173=AX1174)),NA(), AX1173)</f>
        <v>0</v>
      </c>
      <c r="AY1853">
        <f>IF(ISNA(AZ1853),NA(),AY1173)</f>
        <v>0</v>
      </c>
      <c r="AZ1853">
        <f>IF(OR(AZ1173="",AND(AZ1173=AZ1172,AZ1173=AZ1174)),NA(), AZ1173)</f>
        <v>0</v>
      </c>
      <c r="BA1853">
        <f>IF(ISNA(BB1853),NA(),BA1173)</f>
        <v>0</v>
      </c>
      <c r="BB1853">
        <f>IF(OR(BB1173="",AND(BB1173=BB1172,BB1173=BB1174)),NA(), BB1173)</f>
        <v>0</v>
      </c>
      <c r="BC1853">
        <f>IF(ISNA(BD1853),NA(),BC1173)</f>
        <v>0</v>
      </c>
      <c r="BD1853">
        <f>IF(OR(BD1173="",AND(BD1173=BD1172,BD1173=BD1174)),NA(), BD1173)</f>
        <v>0</v>
      </c>
      <c r="BE1853">
        <f>IF(ISNA(BF1853),NA(),BE1173)</f>
        <v>0</v>
      </c>
      <c r="BF1853">
        <f>IF(OR(BF1173="",AND(BF1173=BF1172,BF1173=BF1174)),NA(), BF1173)</f>
        <v>0</v>
      </c>
      <c r="BG1853">
        <f>IF(ISNA(BH1853),NA(),BG1173)</f>
        <v>0</v>
      </c>
      <c r="BH1853">
        <f>IF(OR(BH1173="",AND(BH1173=BH1172,BH1173=BH1174)),NA(), BH1173)</f>
        <v>0</v>
      </c>
      <c r="BI1853">
        <f>IF(ISNA(BJ1853),NA(),BI1173)</f>
        <v>0</v>
      </c>
      <c r="BJ1853">
        <f>IF(OR(BJ1173="",AND(BJ1173=BJ1172,BJ1173=BJ1174)),NA(), BJ1173)</f>
        <v>0</v>
      </c>
      <c r="BK1853">
        <f>IF(ISNA(BL1853),NA(),BK1173)</f>
        <v>0</v>
      </c>
      <c r="BL1853">
        <f>IF(OR(BL1173="",AND(BL1173=BL1172,BL1173=BL1174)),NA(), BL1173)</f>
        <v>0</v>
      </c>
      <c r="BM1853">
        <f>IF(ISNA(BN1853),NA(),BM1173)</f>
        <v>0</v>
      </c>
      <c r="BN1853">
        <f>IF(OR(BN1173="",AND(BN1173=BN1172,BN1173=BN1174)),NA(), BN1173)</f>
        <v>0</v>
      </c>
      <c r="BO1853">
        <f>IF(ISNA(BP1853),NA(),BO1173)</f>
        <v>0</v>
      </c>
      <c r="BP1853">
        <f>IF(OR(BP1173="",AND(BP1173=BP1172,BP1173=BP1174)),NA(), BP1173)</f>
        <v>0</v>
      </c>
      <c r="BQ1853">
        <f>IF(ISNA(BR1853),NA(),BQ1173)</f>
        <v>0</v>
      </c>
      <c r="BR1853">
        <f>IF(OR(BR1173="",AND(BR1173=BR1172,BR1173=BR1174)),NA(), BR1173)</f>
        <v>0</v>
      </c>
    </row>
    <row r="1854" spans="5:70">
      <c r="E1854">
        <f>IF(ISNA(F1854),NA(),E1174)</f>
        <v>0</v>
      </c>
      <c r="F1854">
        <f>IF(OR(F1174="",AND(F1174=F1173,F1174=F1175)),NA(), F1174)</f>
        <v>0</v>
      </c>
      <c r="G1854">
        <f>IF(ISNA(H1854),NA(),G1174)</f>
        <v>0</v>
      </c>
      <c r="H1854">
        <f>IF(OR(H1174="",AND(H1174=H1173,H1174=H1175)),NA(), H1174)</f>
        <v>0</v>
      </c>
      <c r="I1854">
        <f>IF(ISNA(J1854),NA(),I1174)</f>
        <v>0</v>
      </c>
      <c r="J1854">
        <f>IF(OR(J1174="",AND(J1174=J1173,J1174=J1175)),NA(), J1174)</f>
        <v>0</v>
      </c>
      <c r="K1854">
        <f>IF(ISNA(L1854),NA(),K1174)</f>
        <v>0</v>
      </c>
      <c r="L1854">
        <f>IF(OR(L1174="",AND(L1174=L1173,L1174=L1175)),NA(), L1174)</f>
        <v>0</v>
      </c>
      <c r="M1854">
        <f>IF(ISNA(N1854),NA(),M1174)</f>
        <v>0</v>
      </c>
      <c r="N1854">
        <f>IF(OR(N1174="",AND(N1174=N1173,N1174=N1175)),NA(), N1174)</f>
        <v>0</v>
      </c>
      <c r="O1854">
        <f>IF(ISNA(P1854),NA(),O1174)</f>
        <v>0</v>
      </c>
      <c r="P1854">
        <f>IF(OR(P1174="",AND(P1174=P1173,P1174=P1175)),NA(), P1174)</f>
        <v>0</v>
      </c>
      <c r="Q1854">
        <f>IF(ISNA(R1854),NA(),Q1174)</f>
        <v>0</v>
      </c>
      <c r="R1854">
        <f>IF(OR(R1174="",AND(R1174=R1173,R1174=R1175)),NA(), R1174)</f>
        <v>0</v>
      </c>
      <c r="S1854">
        <f>IF(ISNA(T1854),NA(),S1174)</f>
        <v>0</v>
      </c>
      <c r="T1854">
        <f>IF(OR(T1174="",AND(T1174=T1173,T1174=T1175)),NA(), T1174)</f>
        <v>0</v>
      </c>
      <c r="U1854">
        <f>IF(ISNA(V1854),NA(),U1174)</f>
        <v>0</v>
      </c>
      <c r="V1854">
        <f>IF(OR(V1174="",AND(V1174=V1173,V1174=V1175)),NA(), V1174)</f>
        <v>0</v>
      </c>
      <c r="W1854">
        <f>IF(ISNA(X1854),NA(),W1174)</f>
        <v>0</v>
      </c>
      <c r="X1854">
        <f>IF(OR(X1174="",AND(X1174=X1173,X1174=X1175)),NA(), X1174)</f>
        <v>0</v>
      </c>
      <c r="Y1854">
        <f>IF(ISNA(Z1854),NA(),Y1174)</f>
        <v>0</v>
      </c>
      <c r="Z1854">
        <f>IF(OR(Z1174="",AND(Z1174=Z1173,Z1174=Z1175)),NA(), Z1174)</f>
        <v>0</v>
      </c>
      <c r="AA1854">
        <f>IF(ISNA(AB1854),NA(),AA1174)</f>
        <v>0</v>
      </c>
      <c r="AB1854">
        <f>IF(OR(AB1174="",AND(AB1174=AB1173,AB1174=AB1175)),NA(), AB1174)</f>
        <v>0</v>
      </c>
      <c r="AC1854">
        <f>IF(ISNA(AD1854),NA(),AC1174)</f>
        <v>0</v>
      </c>
      <c r="AD1854">
        <f>IF(OR(AD1174="",AND(AD1174=AD1173,AD1174=AD1175)),NA(), AD1174)</f>
        <v>0</v>
      </c>
      <c r="AE1854">
        <f>IF(ISNA(AF1854),NA(),AE1174)</f>
        <v>0</v>
      </c>
      <c r="AF1854">
        <f>IF(OR(AF1174="",AND(AF1174=AF1173,AF1174=AF1175)),NA(), AF1174)</f>
        <v>0</v>
      </c>
      <c r="AG1854">
        <f>IF(ISNA(AH1854),NA(),AG1174)</f>
        <v>0</v>
      </c>
      <c r="AH1854">
        <f>IF(OR(AH1174="",AND(AH1174=AH1173,AH1174=AH1175)),NA(), AH1174)</f>
        <v>0</v>
      </c>
      <c r="AI1854">
        <f>IF(ISNA(AJ1854),NA(),AI1174)</f>
        <v>0</v>
      </c>
      <c r="AJ1854">
        <f>IF(OR(AJ1174="",AND(AJ1174=AJ1173,AJ1174=AJ1175)),NA(), AJ1174)</f>
        <v>0</v>
      </c>
      <c r="AM1854">
        <f>IF(ISNA(AN1854),NA(),AM1174)</f>
        <v>0</v>
      </c>
      <c r="AN1854">
        <f>IF(OR(AN1174="",AND(AN1174=AN1173,AN1174=AN1175)),NA(), AN1174)</f>
        <v>0</v>
      </c>
      <c r="AO1854">
        <f>IF(ISNA(AP1854),NA(),AO1174)</f>
        <v>0</v>
      </c>
      <c r="AP1854">
        <f>IF(OR(AP1174="",AND(AP1174=AP1173,AP1174=AP1175)),NA(), AP1174)</f>
        <v>0</v>
      </c>
      <c r="AQ1854">
        <f>IF(ISNA(AR1854),NA(),AQ1174)</f>
        <v>0</v>
      </c>
      <c r="AR1854">
        <f>IF(OR(AR1174="",AND(AR1174=AR1173,AR1174=AR1175)),NA(), AR1174)</f>
        <v>0</v>
      </c>
      <c r="AS1854">
        <f>IF(ISNA(AT1854),NA(),AS1174)</f>
        <v>0</v>
      </c>
      <c r="AT1854">
        <f>IF(OR(AT1174="",AND(AT1174=AT1173,AT1174=AT1175)),NA(), AT1174)</f>
        <v>0</v>
      </c>
      <c r="AU1854">
        <f>IF(ISNA(AV1854),NA(),AU1174)</f>
        <v>0</v>
      </c>
      <c r="AV1854">
        <f>IF(OR(AV1174="",AND(AV1174=AV1173,AV1174=AV1175)),NA(), AV1174)</f>
        <v>0</v>
      </c>
      <c r="AW1854">
        <f>IF(ISNA(AX1854),NA(),AW1174)</f>
        <v>0</v>
      </c>
      <c r="AX1854">
        <f>IF(OR(AX1174="",AND(AX1174=AX1173,AX1174=AX1175)),NA(), AX1174)</f>
        <v>0</v>
      </c>
      <c r="AY1854">
        <f>IF(ISNA(AZ1854),NA(),AY1174)</f>
        <v>0</v>
      </c>
      <c r="AZ1854">
        <f>IF(OR(AZ1174="",AND(AZ1174=AZ1173,AZ1174=AZ1175)),NA(), AZ1174)</f>
        <v>0</v>
      </c>
      <c r="BA1854">
        <f>IF(ISNA(BB1854),NA(),BA1174)</f>
        <v>0</v>
      </c>
      <c r="BB1854">
        <f>IF(OR(BB1174="",AND(BB1174=BB1173,BB1174=BB1175)),NA(), BB1174)</f>
        <v>0</v>
      </c>
      <c r="BC1854">
        <f>IF(ISNA(BD1854),NA(),BC1174)</f>
        <v>0</v>
      </c>
      <c r="BD1854">
        <f>IF(OR(BD1174="",AND(BD1174=BD1173,BD1174=BD1175)),NA(), BD1174)</f>
        <v>0</v>
      </c>
      <c r="BE1854">
        <f>IF(ISNA(BF1854),NA(),BE1174)</f>
        <v>0</v>
      </c>
      <c r="BF1854">
        <f>IF(OR(BF1174="",AND(BF1174=BF1173,BF1174=BF1175)),NA(), BF1174)</f>
        <v>0</v>
      </c>
      <c r="BG1854">
        <f>IF(ISNA(BH1854),NA(),BG1174)</f>
        <v>0</v>
      </c>
      <c r="BH1854">
        <f>IF(OR(BH1174="",AND(BH1174=BH1173,BH1174=BH1175)),NA(), BH1174)</f>
        <v>0</v>
      </c>
      <c r="BI1854">
        <f>IF(ISNA(BJ1854),NA(),BI1174)</f>
        <v>0</v>
      </c>
      <c r="BJ1854">
        <f>IF(OR(BJ1174="",AND(BJ1174=BJ1173,BJ1174=BJ1175)),NA(), BJ1174)</f>
        <v>0</v>
      </c>
      <c r="BK1854">
        <f>IF(ISNA(BL1854),NA(),BK1174)</f>
        <v>0</v>
      </c>
      <c r="BL1854">
        <f>IF(OR(BL1174="",AND(BL1174=BL1173,BL1174=BL1175)),NA(), BL1174)</f>
        <v>0</v>
      </c>
      <c r="BM1854">
        <f>IF(ISNA(BN1854),NA(),BM1174)</f>
        <v>0</v>
      </c>
      <c r="BN1854">
        <f>IF(OR(BN1174="",AND(BN1174=BN1173,BN1174=BN1175)),NA(), BN1174)</f>
        <v>0</v>
      </c>
      <c r="BO1854">
        <f>IF(ISNA(BP1854),NA(),BO1174)</f>
        <v>0</v>
      </c>
      <c r="BP1854">
        <f>IF(OR(BP1174="",AND(BP1174=BP1173,BP1174=BP1175)),NA(), BP1174)</f>
        <v>0</v>
      </c>
      <c r="BQ1854">
        <f>IF(ISNA(BR1854),NA(),BQ1174)</f>
        <v>0</v>
      </c>
      <c r="BR1854">
        <f>IF(OR(BR1174="",AND(BR1174=BR1173,BR1174=BR1175)),NA(), BR1174)</f>
        <v>0</v>
      </c>
    </row>
    <row r="1855" spans="5:70">
      <c r="E1855">
        <f>IF(ISNA(F1855),NA(),E1175)</f>
        <v>0</v>
      </c>
      <c r="F1855">
        <f>IF(OR(F1175="",AND(F1175=F1174,F1175=F1176)),NA(), F1175)</f>
        <v>0</v>
      </c>
      <c r="G1855">
        <f>IF(ISNA(H1855),NA(),G1175)</f>
        <v>0</v>
      </c>
      <c r="H1855">
        <f>IF(OR(H1175="",AND(H1175=H1174,H1175=H1176)),NA(), H1175)</f>
        <v>0</v>
      </c>
      <c r="I1855">
        <f>IF(ISNA(J1855),NA(),I1175)</f>
        <v>0</v>
      </c>
      <c r="J1855">
        <f>IF(OR(J1175="",AND(J1175=J1174,J1175=J1176)),NA(), J1175)</f>
        <v>0</v>
      </c>
      <c r="K1855">
        <f>IF(ISNA(L1855),NA(),K1175)</f>
        <v>0</v>
      </c>
      <c r="L1855">
        <f>IF(OR(L1175="",AND(L1175=L1174,L1175=L1176)),NA(), L1175)</f>
        <v>0</v>
      </c>
      <c r="M1855">
        <f>IF(ISNA(N1855),NA(),M1175)</f>
        <v>0</v>
      </c>
      <c r="N1855">
        <f>IF(OR(N1175="",AND(N1175=N1174,N1175=N1176)),NA(), N1175)</f>
        <v>0</v>
      </c>
      <c r="O1855">
        <f>IF(ISNA(P1855),NA(),O1175)</f>
        <v>0</v>
      </c>
      <c r="P1855">
        <f>IF(OR(P1175="",AND(P1175=P1174,P1175=P1176)),NA(), P1175)</f>
        <v>0</v>
      </c>
      <c r="Q1855">
        <f>IF(ISNA(R1855),NA(),Q1175)</f>
        <v>0</v>
      </c>
      <c r="R1855">
        <f>IF(OR(R1175="",AND(R1175=R1174,R1175=R1176)),NA(), R1175)</f>
        <v>0</v>
      </c>
      <c r="S1855">
        <f>IF(ISNA(T1855),NA(),S1175)</f>
        <v>0</v>
      </c>
      <c r="T1855">
        <f>IF(OR(T1175="",AND(T1175=T1174,T1175=T1176)),NA(), T1175)</f>
        <v>0</v>
      </c>
      <c r="U1855">
        <f>IF(ISNA(V1855),NA(),U1175)</f>
        <v>0</v>
      </c>
      <c r="V1855">
        <f>IF(OR(V1175="",AND(V1175=V1174,V1175=V1176)),NA(), V1175)</f>
        <v>0</v>
      </c>
      <c r="W1855">
        <f>IF(ISNA(X1855),NA(),W1175)</f>
        <v>0</v>
      </c>
      <c r="X1855">
        <f>IF(OR(X1175="",AND(X1175=X1174,X1175=X1176)),NA(), X1175)</f>
        <v>0</v>
      </c>
      <c r="Y1855">
        <f>IF(ISNA(Z1855),NA(),Y1175)</f>
        <v>0</v>
      </c>
      <c r="Z1855">
        <f>IF(OR(Z1175="",AND(Z1175=Z1174,Z1175=Z1176)),NA(), Z1175)</f>
        <v>0</v>
      </c>
      <c r="AA1855">
        <f>IF(ISNA(AB1855),NA(),AA1175)</f>
        <v>0</v>
      </c>
      <c r="AB1855">
        <f>IF(OR(AB1175="",AND(AB1175=AB1174,AB1175=AB1176)),NA(), AB1175)</f>
        <v>0</v>
      </c>
      <c r="AC1855">
        <f>IF(ISNA(AD1855),NA(),AC1175)</f>
        <v>0</v>
      </c>
      <c r="AD1855">
        <f>IF(OR(AD1175="",AND(AD1175=AD1174,AD1175=AD1176)),NA(), AD1175)</f>
        <v>0</v>
      </c>
      <c r="AE1855">
        <f>IF(ISNA(AF1855),NA(),AE1175)</f>
        <v>0</v>
      </c>
      <c r="AF1855">
        <f>IF(OR(AF1175="",AND(AF1175=AF1174,AF1175=AF1176)),NA(), AF1175)</f>
        <v>0</v>
      </c>
      <c r="AG1855">
        <f>IF(ISNA(AH1855),NA(),AG1175)</f>
        <v>0</v>
      </c>
      <c r="AH1855">
        <f>IF(OR(AH1175="",AND(AH1175=AH1174,AH1175=AH1176)),NA(), AH1175)</f>
        <v>0</v>
      </c>
      <c r="AI1855">
        <f>IF(ISNA(AJ1855),NA(),AI1175)</f>
        <v>0</v>
      </c>
      <c r="AJ1855">
        <f>IF(OR(AJ1175="",AND(AJ1175=AJ1174,AJ1175=AJ1176)),NA(), AJ1175)</f>
        <v>0</v>
      </c>
      <c r="AM1855">
        <f>IF(ISNA(AN1855),NA(),AM1175)</f>
        <v>0</v>
      </c>
      <c r="AN1855">
        <f>IF(OR(AN1175="",AND(AN1175=AN1174,AN1175=AN1176)),NA(), AN1175)</f>
        <v>0</v>
      </c>
      <c r="AO1855">
        <f>IF(ISNA(AP1855),NA(),AO1175)</f>
        <v>0</v>
      </c>
      <c r="AP1855">
        <f>IF(OR(AP1175="",AND(AP1175=AP1174,AP1175=AP1176)),NA(), AP1175)</f>
        <v>0</v>
      </c>
      <c r="AQ1855">
        <f>IF(ISNA(AR1855),NA(),AQ1175)</f>
        <v>0</v>
      </c>
      <c r="AR1855">
        <f>IF(OR(AR1175="",AND(AR1175=AR1174,AR1175=AR1176)),NA(), AR1175)</f>
        <v>0</v>
      </c>
      <c r="AS1855">
        <f>IF(ISNA(AT1855),NA(),AS1175)</f>
        <v>0</v>
      </c>
      <c r="AT1855">
        <f>IF(OR(AT1175="",AND(AT1175=AT1174,AT1175=AT1176)),NA(), AT1175)</f>
        <v>0</v>
      </c>
      <c r="AU1855">
        <f>IF(ISNA(AV1855),NA(),AU1175)</f>
        <v>0</v>
      </c>
      <c r="AV1855">
        <f>IF(OR(AV1175="",AND(AV1175=AV1174,AV1175=AV1176)),NA(), AV1175)</f>
        <v>0</v>
      </c>
      <c r="AW1855">
        <f>IF(ISNA(AX1855),NA(),AW1175)</f>
        <v>0</v>
      </c>
      <c r="AX1855">
        <f>IF(OR(AX1175="",AND(AX1175=AX1174,AX1175=AX1176)),NA(), AX1175)</f>
        <v>0</v>
      </c>
      <c r="AY1855">
        <f>IF(ISNA(AZ1855),NA(),AY1175)</f>
        <v>0</v>
      </c>
      <c r="AZ1855">
        <f>IF(OR(AZ1175="",AND(AZ1175=AZ1174,AZ1175=AZ1176)),NA(), AZ1175)</f>
        <v>0</v>
      </c>
      <c r="BA1855">
        <f>IF(ISNA(BB1855),NA(),BA1175)</f>
        <v>0</v>
      </c>
      <c r="BB1855">
        <f>IF(OR(BB1175="",AND(BB1175=BB1174,BB1175=BB1176)),NA(), BB1175)</f>
        <v>0</v>
      </c>
      <c r="BC1855">
        <f>IF(ISNA(BD1855),NA(),BC1175)</f>
        <v>0</v>
      </c>
      <c r="BD1855">
        <f>IF(OR(BD1175="",AND(BD1175=BD1174,BD1175=BD1176)),NA(), BD1175)</f>
        <v>0</v>
      </c>
      <c r="BE1855">
        <f>IF(ISNA(BF1855),NA(),BE1175)</f>
        <v>0</v>
      </c>
      <c r="BF1855">
        <f>IF(OR(BF1175="",AND(BF1175=BF1174,BF1175=BF1176)),NA(), BF1175)</f>
        <v>0</v>
      </c>
      <c r="BG1855">
        <f>IF(ISNA(BH1855),NA(),BG1175)</f>
        <v>0</v>
      </c>
      <c r="BH1855">
        <f>IF(OR(BH1175="",AND(BH1175=BH1174,BH1175=BH1176)),NA(), BH1175)</f>
        <v>0</v>
      </c>
      <c r="BI1855">
        <f>IF(ISNA(BJ1855),NA(),BI1175)</f>
        <v>0</v>
      </c>
      <c r="BJ1855">
        <f>IF(OR(BJ1175="",AND(BJ1175=BJ1174,BJ1175=BJ1176)),NA(), BJ1175)</f>
        <v>0</v>
      </c>
      <c r="BK1855">
        <f>IF(ISNA(BL1855),NA(),BK1175)</f>
        <v>0</v>
      </c>
      <c r="BL1855">
        <f>IF(OR(BL1175="",AND(BL1175=BL1174,BL1175=BL1176)),NA(), BL1175)</f>
        <v>0</v>
      </c>
      <c r="BM1855">
        <f>IF(ISNA(BN1855),NA(),BM1175)</f>
        <v>0</v>
      </c>
      <c r="BN1855">
        <f>IF(OR(BN1175="",AND(BN1175=BN1174,BN1175=BN1176)),NA(), BN1175)</f>
        <v>0</v>
      </c>
      <c r="BO1855">
        <f>IF(ISNA(BP1855),NA(),BO1175)</f>
        <v>0</v>
      </c>
      <c r="BP1855">
        <f>IF(OR(BP1175="",AND(BP1175=BP1174,BP1175=BP1176)),NA(), BP1175)</f>
        <v>0</v>
      </c>
      <c r="BQ1855">
        <f>IF(ISNA(BR1855),NA(),BQ1175)</f>
        <v>0</v>
      </c>
      <c r="BR1855">
        <f>IF(OR(BR1175="",AND(BR1175=BR1174,BR1175=BR1176)),NA(), BR1175)</f>
        <v>0</v>
      </c>
    </row>
    <row r="1856" spans="5:70">
      <c r="E1856">
        <f>IF(ISNA(F1856),NA(),E1176)</f>
        <v>0</v>
      </c>
      <c r="F1856">
        <f>IF(OR(F1176="",AND(F1176=F1175,F1176=F1177)),NA(), F1176)</f>
        <v>0</v>
      </c>
      <c r="G1856">
        <f>IF(ISNA(H1856),NA(),G1176)</f>
        <v>0</v>
      </c>
      <c r="H1856">
        <f>IF(OR(H1176="",AND(H1176=H1175,H1176=H1177)),NA(), H1176)</f>
        <v>0</v>
      </c>
      <c r="I1856">
        <f>IF(ISNA(J1856),NA(),I1176)</f>
        <v>0</v>
      </c>
      <c r="J1856">
        <f>IF(OR(J1176="",AND(J1176=J1175,J1176=J1177)),NA(), J1176)</f>
        <v>0</v>
      </c>
      <c r="K1856">
        <f>IF(ISNA(L1856),NA(),K1176)</f>
        <v>0</v>
      </c>
      <c r="L1856">
        <f>IF(OR(L1176="",AND(L1176=L1175,L1176=L1177)),NA(), L1176)</f>
        <v>0</v>
      </c>
      <c r="M1856">
        <f>IF(ISNA(N1856),NA(),M1176)</f>
        <v>0</v>
      </c>
      <c r="N1856">
        <f>IF(OR(N1176="",AND(N1176=N1175,N1176=N1177)),NA(), N1176)</f>
        <v>0</v>
      </c>
      <c r="O1856">
        <f>IF(ISNA(P1856),NA(),O1176)</f>
        <v>0</v>
      </c>
      <c r="P1856">
        <f>IF(OR(P1176="",AND(P1176=P1175,P1176=P1177)),NA(), P1176)</f>
        <v>0</v>
      </c>
      <c r="Q1856">
        <f>IF(ISNA(R1856),NA(),Q1176)</f>
        <v>0</v>
      </c>
      <c r="R1856">
        <f>IF(OR(R1176="",AND(R1176=R1175,R1176=R1177)),NA(), R1176)</f>
        <v>0</v>
      </c>
      <c r="S1856">
        <f>IF(ISNA(T1856),NA(),S1176)</f>
        <v>0</v>
      </c>
      <c r="T1856">
        <f>IF(OR(T1176="",AND(T1176=T1175,T1176=T1177)),NA(), T1176)</f>
        <v>0</v>
      </c>
      <c r="U1856">
        <f>IF(ISNA(V1856),NA(),U1176)</f>
        <v>0</v>
      </c>
      <c r="V1856">
        <f>IF(OR(V1176="",AND(V1176=V1175,V1176=V1177)),NA(), V1176)</f>
        <v>0</v>
      </c>
      <c r="W1856">
        <f>IF(ISNA(X1856),NA(),W1176)</f>
        <v>0</v>
      </c>
      <c r="X1856">
        <f>IF(OR(X1176="",AND(X1176=X1175,X1176=X1177)),NA(), X1176)</f>
        <v>0</v>
      </c>
      <c r="Y1856">
        <f>IF(ISNA(Z1856),NA(),Y1176)</f>
        <v>0</v>
      </c>
      <c r="Z1856">
        <f>IF(OR(Z1176="",AND(Z1176=Z1175,Z1176=Z1177)),NA(), Z1176)</f>
        <v>0</v>
      </c>
      <c r="AA1856">
        <f>IF(ISNA(AB1856),NA(),AA1176)</f>
        <v>0</v>
      </c>
      <c r="AB1856">
        <f>IF(OR(AB1176="",AND(AB1176=AB1175,AB1176=AB1177)),NA(), AB1176)</f>
        <v>0</v>
      </c>
      <c r="AC1856">
        <f>IF(ISNA(AD1856),NA(),AC1176)</f>
        <v>0</v>
      </c>
      <c r="AD1856">
        <f>IF(OR(AD1176="",AND(AD1176=AD1175,AD1176=AD1177)),NA(), AD1176)</f>
        <v>0</v>
      </c>
      <c r="AE1856">
        <f>IF(ISNA(AF1856),NA(),AE1176)</f>
        <v>0</v>
      </c>
      <c r="AF1856">
        <f>IF(OR(AF1176="",AND(AF1176=AF1175,AF1176=AF1177)),NA(), AF1176)</f>
        <v>0</v>
      </c>
      <c r="AG1856">
        <f>IF(ISNA(AH1856),NA(),AG1176)</f>
        <v>0</v>
      </c>
      <c r="AH1856">
        <f>IF(OR(AH1176="",AND(AH1176=AH1175,AH1176=AH1177)),NA(), AH1176)</f>
        <v>0</v>
      </c>
      <c r="AI1856">
        <f>IF(ISNA(AJ1856),NA(),AI1176)</f>
        <v>0</v>
      </c>
      <c r="AJ1856">
        <f>IF(OR(AJ1176="",AND(AJ1176=AJ1175,AJ1176=AJ1177)),NA(), AJ1176)</f>
        <v>0</v>
      </c>
      <c r="AM1856">
        <f>IF(ISNA(AN1856),NA(),AM1176)</f>
        <v>0</v>
      </c>
      <c r="AN1856">
        <f>IF(OR(AN1176="",AND(AN1176=AN1175,AN1176=AN1177)),NA(), AN1176)</f>
        <v>0</v>
      </c>
      <c r="AO1856">
        <f>IF(ISNA(AP1856),NA(),AO1176)</f>
        <v>0</v>
      </c>
      <c r="AP1856">
        <f>IF(OR(AP1176="",AND(AP1176=AP1175,AP1176=AP1177)),NA(), AP1176)</f>
        <v>0</v>
      </c>
      <c r="AQ1856">
        <f>IF(ISNA(AR1856),NA(),AQ1176)</f>
        <v>0</v>
      </c>
      <c r="AR1856">
        <f>IF(OR(AR1176="",AND(AR1176=AR1175,AR1176=AR1177)),NA(), AR1176)</f>
        <v>0</v>
      </c>
      <c r="AS1856">
        <f>IF(ISNA(AT1856),NA(),AS1176)</f>
        <v>0</v>
      </c>
      <c r="AT1856">
        <f>IF(OR(AT1176="",AND(AT1176=AT1175,AT1176=AT1177)),NA(), AT1176)</f>
        <v>0</v>
      </c>
      <c r="AU1856">
        <f>IF(ISNA(AV1856),NA(),AU1176)</f>
        <v>0</v>
      </c>
      <c r="AV1856">
        <f>IF(OR(AV1176="",AND(AV1176=AV1175,AV1176=AV1177)),NA(), AV1176)</f>
        <v>0</v>
      </c>
      <c r="AW1856">
        <f>IF(ISNA(AX1856),NA(),AW1176)</f>
        <v>0</v>
      </c>
      <c r="AX1856">
        <f>IF(OR(AX1176="",AND(AX1176=AX1175,AX1176=AX1177)),NA(), AX1176)</f>
        <v>0</v>
      </c>
      <c r="AY1856">
        <f>IF(ISNA(AZ1856),NA(),AY1176)</f>
        <v>0</v>
      </c>
      <c r="AZ1856">
        <f>IF(OR(AZ1176="",AND(AZ1176=AZ1175,AZ1176=AZ1177)),NA(), AZ1176)</f>
        <v>0</v>
      </c>
      <c r="BA1856">
        <f>IF(ISNA(BB1856),NA(),BA1176)</f>
        <v>0</v>
      </c>
      <c r="BB1856">
        <f>IF(OR(BB1176="",AND(BB1176=BB1175,BB1176=BB1177)),NA(), BB1176)</f>
        <v>0</v>
      </c>
      <c r="BC1856">
        <f>IF(ISNA(BD1856),NA(),BC1176)</f>
        <v>0</v>
      </c>
      <c r="BD1856">
        <f>IF(OR(BD1176="",AND(BD1176=BD1175,BD1176=BD1177)),NA(), BD1176)</f>
        <v>0</v>
      </c>
      <c r="BE1856">
        <f>IF(ISNA(BF1856),NA(),BE1176)</f>
        <v>0</v>
      </c>
      <c r="BF1856">
        <f>IF(OR(BF1176="",AND(BF1176=BF1175,BF1176=BF1177)),NA(), BF1176)</f>
        <v>0</v>
      </c>
      <c r="BG1856">
        <f>IF(ISNA(BH1856),NA(),BG1176)</f>
        <v>0</v>
      </c>
      <c r="BH1856">
        <f>IF(OR(BH1176="",AND(BH1176=BH1175,BH1176=BH1177)),NA(), BH1176)</f>
        <v>0</v>
      </c>
      <c r="BI1856">
        <f>IF(ISNA(BJ1856),NA(),BI1176)</f>
        <v>0</v>
      </c>
      <c r="BJ1856">
        <f>IF(OR(BJ1176="",AND(BJ1176=BJ1175,BJ1176=BJ1177)),NA(), BJ1176)</f>
        <v>0</v>
      </c>
      <c r="BK1856">
        <f>IF(ISNA(BL1856),NA(),BK1176)</f>
        <v>0</v>
      </c>
      <c r="BL1856">
        <f>IF(OR(BL1176="",AND(BL1176=BL1175,BL1176=BL1177)),NA(), BL1176)</f>
        <v>0</v>
      </c>
      <c r="BM1856">
        <f>IF(ISNA(BN1856),NA(),BM1176)</f>
        <v>0</v>
      </c>
      <c r="BN1856">
        <f>IF(OR(BN1176="",AND(BN1176=BN1175,BN1176=BN1177)),NA(), BN1176)</f>
        <v>0</v>
      </c>
      <c r="BO1856">
        <f>IF(ISNA(BP1856),NA(),BO1176)</f>
        <v>0</v>
      </c>
      <c r="BP1856">
        <f>IF(OR(BP1176="",AND(BP1176=BP1175,BP1176=BP1177)),NA(), BP1176)</f>
        <v>0</v>
      </c>
      <c r="BQ1856">
        <f>IF(ISNA(BR1856),NA(),BQ1176)</f>
        <v>0</v>
      </c>
      <c r="BR1856">
        <f>IF(OR(BR1176="",AND(BR1176=BR1175,BR1176=BR1177)),NA(), BR1176)</f>
        <v>0</v>
      </c>
    </row>
    <row r="1857" spans="5:70">
      <c r="E1857">
        <f>IF(ISNA(F1857),NA(),E1177)</f>
        <v>0</v>
      </c>
      <c r="F1857">
        <f>IF(OR(F1177="",AND(F1177=F1176,F1177=F1178)),NA(), F1177)</f>
        <v>0</v>
      </c>
      <c r="G1857">
        <f>IF(ISNA(H1857),NA(),G1177)</f>
        <v>0</v>
      </c>
      <c r="H1857">
        <f>IF(OR(H1177="",AND(H1177=H1176,H1177=H1178)),NA(), H1177)</f>
        <v>0</v>
      </c>
      <c r="I1857">
        <f>IF(ISNA(J1857),NA(),I1177)</f>
        <v>0</v>
      </c>
      <c r="J1857">
        <f>IF(OR(J1177="",AND(J1177=J1176,J1177=J1178)),NA(), J1177)</f>
        <v>0</v>
      </c>
      <c r="K1857">
        <f>IF(ISNA(L1857),NA(),K1177)</f>
        <v>0</v>
      </c>
      <c r="L1857">
        <f>IF(OR(L1177="",AND(L1177=L1176,L1177=L1178)),NA(), L1177)</f>
        <v>0</v>
      </c>
      <c r="M1857">
        <f>IF(ISNA(N1857),NA(),M1177)</f>
        <v>0</v>
      </c>
      <c r="N1857">
        <f>IF(OR(N1177="",AND(N1177=N1176,N1177=N1178)),NA(), N1177)</f>
        <v>0</v>
      </c>
      <c r="O1857">
        <f>IF(ISNA(P1857),NA(),O1177)</f>
        <v>0</v>
      </c>
      <c r="P1857">
        <f>IF(OR(P1177="",AND(P1177=P1176,P1177=P1178)),NA(), P1177)</f>
        <v>0</v>
      </c>
      <c r="Q1857">
        <f>IF(ISNA(R1857),NA(),Q1177)</f>
        <v>0</v>
      </c>
      <c r="R1857">
        <f>IF(OR(R1177="",AND(R1177=R1176,R1177=R1178)),NA(), R1177)</f>
        <v>0</v>
      </c>
      <c r="S1857">
        <f>IF(ISNA(T1857),NA(),S1177)</f>
        <v>0</v>
      </c>
      <c r="T1857">
        <f>IF(OR(T1177="",AND(T1177=T1176,T1177=T1178)),NA(), T1177)</f>
        <v>0</v>
      </c>
      <c r="U1857">
        <f>IF(ISNA(V1857),NA(),U1177)</f>
        <v>0</v>
      </c>
      <c r="V1857">
        <f>IF(OR(V1177="",AND(V1177=V1176,V1177=V1178)),NA(), V1177)</f>
        <v>0</v>
      </c>
      <c r="W1857">
        <f>IF(ISNA(X1857),NA(),W1177)</f>
        <v>0</v>
      </c>
      <c r="X1857">
        <f>IF(OR(X1177="",AND(X1177=X1176,X1177=X1178)),NA(), X1177)</f>
        <v>0</v>
      </c>
      <c r="Y1857">
        <f>IF(ISNA(Z1857),NA(),Y1177)</f>
        <v>0</v>
      </c>
      <c r="Z1857">
        <f>IF(OR(Z1177="",AND(Z1177=Z1176,Z1177=Z1178)),NA(), Z1177)</f>
        <v>0</v>
      </c>
      <c r="AA1857">
        <f>IF(ISNA(AB1857),NA(),AA1177)</f>
        <v>0</v>
      </c>
      <c r="AB1857">
        <f>IF(OR(AB1177="",AND(AB1177=AB1176,AB1177=AB1178)),NA(), AB1177)</f>
        <v>0</v>
      </c>
      <c r="AC1857">
        <f>IF(ISNA(AD1857),NA(),AC1177)</f>
        <v>0</v>
      </c>
      <c r="AD1857">
        <f>IF(OR(AD1177="",AND(AD1177=AD1176,AD1177=AD1178)),NA(), AD1177)</f>
        <v>0</v>
      </c>
      <c r="AE1857">
        <f>IF(ISNA(AF1857),NA(),AE1177)</f>
        <v>0</v>
      </c>
      <c r="AF1857">
        <f>IF(OR(AF1177="",AND(AF1177=AF1176,AF1177=AF1178)),NA(), AF1177)</f>
        <v>0</v>
      </c>
      <c r="AG1857">
        <f>IF(ISNA(AH1857),NA(),AG1177)</f>
        <v>0</v>
      </c>
      <c r="AH1857">
        <f>IF(OR(AH1177="",AND(AH1177=AH1176,AH1177=AH1178)),NA(), AH1177)</f>
        <v>0</v>
      </c>
      <c r="AI1857">
        <f>IF(ISNA(AJ1857),NA(),AI1177)</f>
        <v>0</v>
      </c>
      <c r="AJ1857">
        <f>IF(OR(AJ1177="",AND(AJ1177=AJ1176,AJ1177=AJ1178)),NA(), AJ1177)</f>
        <v>0</v>
      </c>
      <c r="AM1857">
        <f>IF(ISNA(AN1857),NA(),AM1177)</f>
        <v>0</v>
      </c>
      <c r="AN1857">
        <f>IF(OR(AN1177="",AND(AN1177=AN1176,AN1177=AN1178)),NA(), AN1177)</f>
        <v>0</v>
      </c>
      <c r="AO1857">
        <f>IF(ISNA(AP1857),NA(),AO1177)</f>
        <v>0</v>
      </c>
      <c r="AP1857">
        <f>IF(OR(AP1177="",AND(AP1177=AP1176,AP1177=AP1178)),NA(), AP1177)</f>
        <v>0</v>
      </c>
      <c r="AQ1857">
        <f>IF(ISNA(AR1857),NA(),AQ1177)</f>
        <v>0</v>
      </c>
      <c r="AR1857">
        <f>IF(OR(AR1177="",AND(AR1177=AR1176,AR1177=AR1178)),NA(), AR1177)</f>
        <v>0</v>
      </c>
      <c r="AS1857">
        <f>IF(ISNA(AT1857),NA(),AS1177)</f>
        <v>0</v>
      </c>
      <c r="AT1857">
        <f>IF(OR(AT1177="",AND(AT1177=AT1176,AT1177=AT1178)),NA(), AT1177)</f>
        <v>0</v>
      </c>
      <c r="AU1857">
        <f>IF(ISNA(AV1857),NA(),AU1177)</f>
        <v>0</v>
      </c>
      <c r="AV1857">
        <f>IF(OR(AV1177="",AND(AV1177=AV1176,AV1177=AV1178)),NA(), AV1177)</f>
        <v>0</v>
      </c>
      <c r="AW1857">
        <f>IF(ISNA(AX1857),NA(),AW1177)</f>
        <v>0</v>
      </c>
      <c r="AX1857">
        <f>IF(OR(AX1177="",AND(AX1177=AX1176,AX1177=AX1178)),NA(), AX1177)</f>
        <v>0</v>
      </c>
      <c r="AY1857">
        <f>IF(ISNA(AZ1857),NA(),AY1177)</f>
        <v>0</v>
      </c>
      <c r="AZ1857">
        <f>IF(OR(AZ1177="",AND(AZ1177=AZ1176,AZ1177=AZ1178)),NA(), AZ1177)</f>
        <v>0</v>
      </c>
      <c r="BA1857">
        <f>IF(ISNA(BB1857),NA(),BA1177)</f>
        <v>0</v>
      </c>
      <c r="BB1857">
        <f>IF(OR(BB1177="",AND(BB1177=BB1176,BB1177=BB1178)),NA(), BB1177)</f>
        <v>0</v>
      </c>
      <c r="BC1857">
        <f>IF(ISNA(BD1857),NA(),BC1177)</f>
        <v>0</v>
      </c>
      <c r="BD1857">
        <f>IF(OR(BD1177="",AND(BD1177=BD1176,BD1177=BD1178)),NA(), BD1177)</f>
        <v>0</v>
      </c>
      <c r="BE1857">
        <f>IF(ISNA(BF1857),NA(),BE1177)</f>
        <v>0</v>
      </c>
      <c r="BF1857">
        <f>IF(OR(BF1177="",AND(BF1177=BF1176,BF1177=BF1178)),NA(), BF1177)</f>
        <v>0</v>
      </c>
      <c r="BG1857">
        <f>IF(ISNA(BH1857),NA(),BG1177)</f>
        <v>0</v>
      </c>
      <c r="BH1857">
        <f>IF(OR(BH1177="",AND(BH1177=BH1176,BH1177=BH1178)),NA(), BH1177)</f>
        <v>0</v>
      </c>
      <c r="BI1857">
        <f>IF(ISNA(BJ1857),NA(),BI1177)</f>
        <v>0</v>
      </c>
      <c r="BJ1857">
        <f>IF(OR(BJ1177="",AND(BJ1177=BJ1176,BJ1177=BJ1178)),NA(), BJ1177)</f>
        <v>0</v>
      </c>
      <c r="BK1857">
        <f>IF(ISNA(BL1857),NA(),BK1177)</f>
        <v>0</v>
      </c>
      <c r="BL1857">
        <f>IF(OR(BL1177="",AND(BL1177=BL1176,BL1177=BL1178)),NA(), BL1177)</f>
        <v>0</v>
      </c>
      <c r="BM1857">
        <f>IF(ISNA(BN1857),NA(),BM1177)</f>
        <v>0</v>
      </c>
      <c r="BN1857">
        <f>IF(OR(BN1177="",AND(BN1177=BN1176,BN1177=BN1178)),NA(), BN1177)</f>
        <v>0</v>
      </c>
      <c r="BO1857">
        <f>IF(ISNA(BP1857),NA(),BO1177)</f>
        <v>0</v>
      </c>
      <c r="BP1857">
        <f>IF(OR(BP1177="",AND(BP1177=BP1176,BP1177=BP1178)),NA(), BP1177)</f>
        <v>0</v>
      </c>
      <c r="BQ1857">
        <f>IF(ISNA(BR1857),NA(),BQ1177)</f>
        <v>0</v>
      </c>
      <c r="BR1857">
        <f>IF(OR(BR1177="",AND(BR1177=BR1176,BR1177=BR1178)),NA(), BR1177)</f>
        <v>0</v>
      </c>
    </row>
    <row r="1858" spans="5:70">
      <c r="E1858">
        <f>IF(ISNA(F1858),NA(),E1178)</f>
        <v>0</v>
      </c>
      <c r="F1858">
        <f>IF(OR(F1178="",AND(F1178=F1177,F1178=F1179)),NA(), F1178)</f>
        <v>0</v>
      </c>
      <c r="G1858">
        <f>IF(ISNA(H1858),NA(),G1178)</f>
        <v>0</v>
      </c>
      <c r="H1858">
        <f>IF(OR(H1178="",AND(H1178=H1177,H1178=H1179)),NA(), H1178)</f>
        <v>0</v>
      </c>
      <c r="I1858">
        <f>IF(ISNA(J1858),NA(),I1178)</f>
        <v>0</v>
      </c>
      <c r="J1858">
        <f>IF(OR(J1178="",AND(J1178=J1177,J1178=J1179)),NA(), J1178)</f>
        <v>0</v>
      </c>
      <c r="K1858">
        <f>IF(ISNA(L1858),NA(),K1178)</f>
        <v>0</v>
      </c>
      <c r="L1858">
        <f>IF(OR(L1178="",AND(L1178=L1177,L1178=L1179)),NA(), L1178)</f>
        <v>0</v>
      </c>
      <c r="M1858">
        <f>IF(ISNA(N1858),NA(),M1178)</f>
        <v>0</v>
      </c>
      <c r="N1858">
        <f>IF(OR(N1178="",AND(N1178=N1177,N1178=N1179)),NA(), N1178)</f>
        <v>0</v>
      </c>
      <c r="O1858">
        <f>IF(ISNA(P1858),NA(),O1178)</f>
        <v>0</v>
      </c>
      <c r="P1858">
        <f>IF(OR(P1178="",AND(P1178=P1177,P1178=P1179)),NA(), P1178)</f>
        <v>0</v>
      </c>
      <c r="Q1858">
        <f>IF(ISNA(R1858),NA(),Q1178)</f>
        <v>0</v>
      </c>
      <c r="R1858">
        <f>IF(OR(R1178="",AND(R1178=R1177,R1178=R1179)),NA(), R1178)</f>
        <v>0</v>
      </c>
      <c r="S1858">
        <f>IF(ISNA(T1858),NA(),S1178)</f>
        <v>0</v>
      </c>
      <c r="T1858">
        <f>IF(OR(T1178="",AND(T1178=T1177,T1178=T1179)),NA(), T1178)</f>
        <v>0</v>
      </c>
      <c r="U1858">
        <f>IF(ISNA(V1858),NA(),U1178)</f>
        <v>0</v>
      </c>
      <c r="V1858">
        <f>IF(OR(V1178="",AND(V1178=V1177,V1178=V1179)),NA(), V1178)</f>
        <v>0</v>
      </c>
      <c r="W1858">
        <f>IF(ISNA(X1858),NA(),W1178)</f>
        <v>0</v>
      </c>
      <c r="X1858">
        <f>IF(OR(X1178="",AND(X1178=X1177,X1178=X1179)),NA(), X1178)</f>
        <v>0</v>
      </c>
      <c r="Y1858">
        <f>IF(ISNA(Z1858),NA(),Y1178)</f>
        <v>0</v>
      </c>
      <c r="Z1858">
        <f>IF(OR(Z1178="",AND(Z1178=Z1177,Z1178=Z1179)),NA(), Z1178)</f>
        <v>0</v>
      </c>
      <c r="AA1858">
        <f>IF(ISNA(AB1858),NA(),AA1178)</f>
        <v>0</v>
      </c>
      <c r="AB1858">
        <f>IF(OR(AB1178="",AND(AB1178=AB1177,AB1178=AB1179)),NA(), AB1178)</f>
        <v>0</v>
      </c>
      <c r="AC1858">
        <f>IF(ISNA(AD1858),NA(),AC1178)</f>
        <v>0</v>
      </c>
      <c r="AD1858">
        <f>IF(OR(AD1178="",AND(AD1178=AD1177,AD1178=AD1179)),NA(), AD1178)</f>
        <v>0</v>
      </c>
      <c r="AE1858">
        <f>IF(ISNA(AF1858),NA(),AE1178)</f>
        <v>0</v>
      </c>
      <c r="AF1858">
        <f>IF(OR(AF1178="",AND(AF1178=AF1177,AF1178=AF1179)),NA(), AF1178)</f>
        <v>0</v>
      </c>
      <c r="AG1858">
        <f>IF(ISNA(AH1858),NA(),AG1178)</f>
        <v>0</v>
      </c>
      <c r="AH1858">
        <f>IF(OR(AH1178="",AND(AH1178=AH1177,AH1178=AH1179)),NA(), AH1178)</f>
        <v>0</v>
      </c>
      <c r="AI1858">
        <f>IF(ISNA(AJ1858),NA(),AI1178)</f>
        <v>0</v>
      </c>
      <c r="AJ1858">
        <f>IF(OR(AJ1178="",AND(AJ1178=AJ1177,AJ1178=AJ1179)),NA(), AJ1178)</f>
        <v>0</v>
      </c>
      <c r="AM1858">
        <f>IF(ISNA(AN1858),NA(),AM1178)</f>
        <v>0</v>
      </c>
      <c r="AN1858">
        <f>IF(OR(AN1178="",AND(AN1178=AN1177,AN1178=AN1179)),NA(), AN1178)</f>
        <v>0</v>
      </c>
      <c r="AO1858">
        <f>IF(ISNA(AP1858),NA(),AO1178)</f>
        <v>0</v>
      </c>
      <c r="AP1858">
        <f>IF(OR(AP1178="",AND(AP1178=AP1177,AP1178=AP1179)),NA(), AP1178)</f>
        <v>0</v>
      </c>
      <c r="AQ1858">
        <f>IF(ISNA(AR1858),NA(),AQ1178)</f>
        <v>0</v>
      </c>
      <c r="AR1858">
        <f>IF(OR(AR1178="",AND(AR1178=AR1177,AR1178=AR1179)),NA(), AR1178)</f>
        <v>0</v>
      </c>
      <c r="AS1858">
        <f>IF(ISNA(AT1858),NA(),AS1178)</f>
        <v>0</v>
      </c>
      <c r="AT1858">
        <f>IF(OR(AT1178="",AND(AT1178=AT1177,AT1178=AT1179)),NA(), AT1178)</f>
        <v>0</v>
      </c>
      <c r="AU1858">
        <f>IF(ISNA(AV1858),NA(),AU1178)</f>
        <v>0</v>
      </c>
      <c r="AV1858">
        <f>IF(OR(AV1178="",AND(AV1178=AV1177,AV1178=AV1179)),NA(), AV1178)</f>
        <v>0</v>
      </c>
      <c r="AW1858">
        <f>IF(ISNA(AX1858),NA(),AW1178)</f>
        <v>0</v>
      </c>
      <c r="AX1858">
        <f>IF(OR(AX1178="",AND(AX1178=AX1177,AX1178=AX1179)),NA(), AX1178)</f>
        <v>0</v>
      </c>
      <c r="AY1858">
        <f>IF(ISNA(AZ1858),NA(),AY1178)</f>
        <v>0</v>
      </c>
      <c r="AZ1858">
        <f>IF(OR(AZ1178="",AND(AZ1178=AZ1177,AZ1178=AZ1179)),NA(), AZ1178)</f>
        <v>0</v>
      </c>
      <c r="BA1858">
        <f>IF(ISNA(BB1858),NA(),BA1178)</f>
        <v>0</v>
      </c>
      <c r="BB1858">
        <f>IF(OR(BB1178="",AND(BB1178=BB1177,BB1178=BB1179)),NA(), BB1178)</f>
        <v>0</v>
      </c>
      <c r="BC1858">
        <f>IF(ISNA(BD1858),NA(),BC1178)</f>
        <v>0</v>
      </c>
      <c r="BD1858">
        <f>IF(OR(BD1178="",AND(BD1178=BD1177,BD1178=BD1179)),NA(), BD1178)</f>
        <v>0</v>
      </c>
      <c r="BE1858">
        <f>IF(ISNA(BF1858),NA(),BE1178)</f>
        <v>0</v>
      </c>
      <c r="BF1858">
        <f>IF(OR(BF1178="",AND(BF1178=BF1177,BF1178=BF1179)),NA(), BF1178)</f>
        <v>0</v>
      </c>
      <c r="BG1858">
        <f>IF(ISNA(BH1858),NA(),BG1178)</f>
        <v>0</v>
      </c>
      <c r="BH1858">
        <f>IF(OR(BH1178="",AND(BH1178=BH1177,BH1178=BH1179)),NA(), BH1178)</f>
        <v>0</v>
      </c>
      <c r="BI1858">
        <f>IF(ISNA(BJ1858),NA(),BI1178)</f>
        <v>0</v>
      </c>
      <c r="BJ1858">
        <f>IF(OR(BJ1178="",AND(BJ1178=BJ1177,BJ1178=BJ1179)),NA(), BJ1178)</f>
        <v>0</v>
      </c>
      <c r="BK1858">
        <f>IF(ISNA(BL1858),NA(),BK1178)</f>
        <v>0</v>
      </c>
      <c r="BL1858">
        <f>IF(OR(BL1178="",AND(BL1178=BL1177,BL1178=BL1179)),NA(), BL1178)</f>
        <v>0</v>
      </c>
      <c r="BM1858">
        <f>IF(ISNA(BN1858),NA(),BM1178)</f>
        <v>0</v>
      </c>
      <c r="BN1858">
        <f>IF(OR(BN1178="",AND(BN1178=BN1177,BN1178=BN1179)),NA(), BN1178)</f>
        <v>0</v>
      </c>
      <c r="BO1858">
        <f>IF(ISNA(BP1858),NA(),BO1178)</f>
        <v>0</v>
      </c>
      <c r="BP1858">
        <f>IF(OR(BP1178="",AND(BP1178=BP1177,BP1178=BP1179)),NA(), BP1178)</f>
        <v>0</v>
      </c>
      <c r="BQ1858">
        <f>IF(ISNA(BR1858),NA(),BQ1178)</f>
        <v>0</v>
      </c>
      <c r="BR1858">
        <f>IF(OR(BR1178="",AND(BR1178=BR1177,BR1178=BR1179)),NA(), BR1178)</f>
        <v>0</v>
      </c>
    </row>
    <row r="1859" spans="5:70">
      <c r="E1859">
        <f>IF(ISNA(F1859),NA(),E1179)</f>
        <v>0</v>
      </c>
      <c r="F1859">
        <f>IF(OR(F1179="",AND(F1179=F1178,F1179=F1180)),NA(), F1179)</f>
        <v>0</v>
      </c>
      <c r="G1859">
        <f>IF(ISNA(H1859),NA(),G1179)</f>
        <v>0</v>
      </c>
      <c r="H1859">
        <f>IF(OR(H1179="",AND(H1179=H1178,H1179=H1180)),NA(), H1179)</f>
        <v>0</v>
      </c>
      <c r="I1859">
        <f>IF(ISNA(J1859),NA(),I1179)</f>
        <v>0</v>
      </c>
      <c r="J1859">
        <f>IF(OR(J1179="",AND(J1179=J1178,J1179=J1180)),NA(), J1179)</f>
        <v>0</v>
      </c>
      <c r="K1859">
        <f>IF(ISNA(L1859),NA(),K1179)</f>
        <v>0</v>
      </c>
      <c r="L1859">
        <f>IF(OR(L1179="",AND(L1179=L1178,L1179=L1180)),NA(), L1179)</f>
        <v>0</v>
      </c>
      <c r="M1859">
        <f>IF(ISNA(N1859),NA(),M1179)</f>
        <v>0</v>
      </c>
      <c r="N1859">
        <f>IF(OR(N1179="",AND(N1179=N1178,N1179=N1180)),NA(), N1179)</f>
        <v>0</v>
      </c>
      <c r="O1859">
        <f>IF(ISNA(P1859),NA(),O1179)</f>
        <v>0</v>
      </c>
      <c r="P1859">
        <f>IF(OR(P1179="",AND(P1179=P1178,P1179=P1180)),NA(), P1179)</f>
        <v>0</v>
      </c>
      <c r="Q1859">
        <f>IF(ISNA(R1859),NA(),Q1179)</f>
        <v>0</v>
      </c>
      <c r="R1859">
        <f>IF(OR(R1179="",AND(R1179=R1178,R1179=R1180)),NA(), R1179)</f>
        <v>0</v>
      </c>
      <c r="S1859">
        <f>IF(ISNA(T1859),NA(),S1179)</f>
        <v>0</v>
      </c>
      <c r="T1859">
        <f>IF(OR(T1179="",AND(T1179=T1178,T1179=T1180)),NA(), T1179)</f>
        <v>0</v>
      </c>
      <c r="U1859">
        <f>IF(ISNA(V1859),NA(),U1179)</f>
        <v>0</v>
      </c>
      <c r="V1859">
        <f>IF(OR(V1179="",AND(V1179=V1178,V1179=V1180)),NA(), V1179)</f>
        <v>0</v>
      </c>
      <c r="W1859">
        <f>IF(ISNA(X1859),NA(),W1179)</f>
        <v>0</v>
      </c>
      <c r="X1859">
        <f>IF(OR(X1179="",AND(X1179=X1178,X1179=X1180)),NA(), X1179)</f>
        <v>0</v>
      </c>
      <c r="Y1859">
        <f>IF(ISNA(Z1859),NA(),Y1179)</f>
        <v>0</v>
      </c>
      <c r="Z1859">
        <f>IF(OR(Z1179="",AND(Z1179=Z1178,Z1179=Z1180)),NA(), Z1179)</f>
        <v>0</v>
      </c>
      <c r="AA1859">
        <f>IF(ISNA(AB1859),NA(),AA1179)</f>
        <v>0</v>
      </c>
      <c r="AB1859">
        <f>IF(OR(AB1179="",AND(AB1179=AB1178,AB1179=AB1180)),NA(), AB1179)</f>
        <v>0</v>
      </c>
      <c r="AC1859">
        <f>IF(ISNA(AD1859),NA(),AC1179)</f>
        <v>0</v>
      </c>
      <c r="AD1859">
        <f>IF(OR(AD1179="",AND(AD1179=AD1178,AD1179=AD1180)),NA(), AD1179)</f>
        <v>0</v>
      </c>
      <c r="AE1859">
        <f>IF(ISNA(AF1859),NA(),AE1179)</f>
        <v>0</v>
      </c>
      <c r="AF1859">
        <f>IF(OR(AF1179="",AND(AF1179=AF1178,AF1179=AF1180)),NA(), AF1179)</f>
        <v>0</v>
      </c>
      <c r="AG1859">
        <f>IF(ISNA(AH1859),NA(),AG1179)</f>
        <v>0</v>
      </c>
      <c r="AH1859">
        <f>IF(OR(AH1179="",AND(AH1179=AH1178,AH1179=AH1180)),NA(), AH1179)</f>
        <v>0</v>
      </c>
      <c r="AI1859">
        <f>IF(ISNA(AJ1859),NA(),AI1179)</f>
        <v>0</v>
      </c>
      <c r="AJ1859">
        <f>IF(OR(AJ1179="",AND(AJ1179=AJ1178,AJ1179=AJ1180)),NA(), AJ1179)</f>
        <v>0</v>
      </c>
      <c r="AM1859">
        <f>IF(ISNA(AN1859),NA(),AM1179)</f>
        <v>0</v>
      </c>
      <c r="AN1859">
        <f>IF(OR(AN1179="",AND(AN1179=AN1178,AN1179=AN1180)),NA(), AN1179)</f>
        <v>0</v>
      </c>
      <c r="AO1859">
        <f>IF(ISNA(AP1859),NA(),AO1179)</f>
        <v>0</v>
      </c>
      <c r="AP1859">
        <f>IF(OR(AP1179="",AND(AP1179=AP1178,AP1179=AP1180)),NA(), AP1179)</f>
        <v>0</v>
      </c>
      <c r="AQ1859">
        <f>IF(ISNA(AR1859),NA(),AQ1179)</f>
        <v>0</v>
      </c>
      <c r="AR1859">
        <f>IF(OR(AR1179="",AND(AR1179=AR1178,AR1179=AR1180)),NA(), AR1179)</f>
        <v>0</v>
      </c>
      <c r="AS1859">
        <f>IF(ISNA(AT1859),NA(),AS1179)</f>
        <v>0</v>
      </c>
      <c r="AT1859">
        <f>IF(OR(AT1179="",AND(AT1179=AT1178,AT1179=AT1180)),NA(), AT1179)</f>
        <v>0</v>
      </c>
      <c r="AU1859">
        <f>IF(ISNA(AV1859),NA(),AU1179)</f>
        <v>0</v>
      </c>
      <c r="AV1859">
        <f>IF(OR(AV1179="",AND(AV1179=AV1178,AV1179=AV1180)),NA(), AV1179)</f>
        <v>0</v>
      </c>
      <c r="AW1859">
        <f>IF(ISNA(AX1859),NA(),AW1179)</f>
        <v>0</v>
      </c>
      <c r="AX1859">
        <f>IF(OR(AX1179="",AND(AX1179=AX1178,AX1179=AX1180)),NA(), AX1179)</f>
        <v>0</v>
      </c>
      <c r="AY1859">
        <f>IF(ISNA(AZ1859),NA(),AY1179)</f>
        <v>0</v>
      </c>
      <c r="AZ1859">
        <f>IF(OR(AZ1179="",AND(AZ1179=AZ1178,AZ1179=AZ1180)),NA(), AZ1179)</f>
        <v>0</v>
      </c>
      <c r="BA1859">
        <f>IF(ISNA(BB1859),NA(),BA1179)</f>
        <v>0</v>
      </c>
      <c r="BB1859">
        <f>IF(OR(BB1179="",AND(BB1179=BB1178,BB1179=BB1180)),NA(), BB1179)</f>
        <v>0</v>
      </c>
      <c r="BC1859">
        <f>IF(ISNA(BD1859),NA(),BC1179)</f>
        <v>0</v>
      </c>
      <c r="BD1859">
        <f>IF(OR(BD1179="",AND(BD1179=BD1178,BD1179=BD1180)),NA(), BD1179)</f>
        <v>0</v>
      </c>
      <c r="BE1859">
        <f>IF(ISNA(BF1859),NA(),BE1179)</f>
        <v>0</v>
      </c>
      <c r="BF1859">
        <f>IF(OR(BF1179="",AND(BF1179=BF1178,BF1179=BF1180)),NA(), BF1179)</f>
        <v>0</v>
      </c>
      <c r="BG1859">
        <f>IF(ISNA(BH1859),NA(),BG1179)</f>
        <v>0</v>
      </c>
      <c r="BH1859">
        <f>IF(OR(BH1179="",AND(BH1179=BH1178,BH1179=BH1180)),NA(), BH1179)</f>
        <v>0</v>
      </c>
      <c r="BI1859">
        <f>IF(ISNA(BJ1859),NA(),BI1179)</f>
        <v>0</v>
      </c>
      <c r="BJ1859">
        <f>IF(OR(BJ1179="",AND(BJ1179=BJ1178,BJ1179=BJ1180)),NA(), BJ1179)</f>
        <v>0</v>
      </c>
      <c r="BK1859">
        <f>IF(ISNA(BL1859),NA(),BK1179)</f>
        <v>0</v>
      </c>
      <c r="BL1859">
        <f>IF(OR(BL1179="",AND(BL1179=BL1178,BL1179=BL1180)),NA(), BL1179)</f>
        <v>0</v>
      </c>
      <c r="BM1859">
        <f>IF(ISNA(BN1859),NA(),BM1179)</f>
        <v>0</v>
      </c>
      <c r="BN1859">
        <f>IF(OR(BN1179="",AND(BN1179=BN1178,BN1179=BN1180)),NA(), BN1179)</f>
        <v>0</v>
      </c>
      <c r="BO1859">
        <f>IF(ISNA(BP1859),NA(),BO1179)</f>
        <v>0</v>
      </c>
      <c r="BP1859">
        <f>IF(OR(BP1179="",AND(BP1179=BP1178,BP1179=BP1180)),NA(), BP1179)</f>
        <v>0</v>
      </c>
      <c r="BQ1859">
        <f>IF(ISNA(BR1859),NA(),BQ1179)</f>
        <v>0</v>
      </c>
      <c r="BR1859">
        <f>IF(OR(BR1179="",AND(BR1179=BR1178,BR1179=BR1180)),NA(), BR1179)</f>
        <v>0</v>
      </c>
    </row>
    <row r="1860" spans="5:70">
      <c r="E1860">
        <f>IF(ISNA(F1860),NA(),E1180)</f>
        <v>0</v>
      </c>
      <c r="F1860">
        <f>IF(OR(F1180="",AND(F1180=F1179,F1180=F1181)),NA(), F1180)</f>
        <v>0</v>
      </c>
      <c r="G1860">
        <f>IF(ISNA(H1860),NA(),G1180)</f>
        <v>0</v>
      </c>
      <c r="H1860">
        <f>IF(OR(H1180="",AND(H1180=H1179,H1180=H1181)),NA(), H1180)</f>
        <v>0</v>
      </c>
      <c r="I1860">
        <f>IF(ISNA(J1860),NA(),I1180)</f>
        <v>0</v>
      </c>
      <c r="J1860">
        <f>IF(OR(J1180="",AND(J1180=J1179,J1180=J1181)),NA(), J1180)</f>
        <v>0</v>
      </c>
      <c r="K1860">
        <f>IF(ISNA(L1860),NA(),K1180)</f>
        <v>0</v>
      </c>
      <c r="L1860">
        <f>IF(OR(L1180="",AND(L1180=L1179,L1180=L1181)),NA(), L1180)</f>
        <v>0</v>
      </c>
      <c r="M1860">
        <f>IF(ISNA(N1860),NA(),M1180)</f>
        <v>0</v>
      </c>
      <c r="N1860">
        <f>IF(OR(N1180="",AND(N1180=N1179,N1180=N1181)),NA(), N1180)</f>
        <v>0</v>
      </c>
      <c r="O1860">
        <f>IF(ISNA(P1860),NA(),O1180)</f>
        <v>0</v>
      </c>
      <c r="P1860">
        <f>IF(OR(P1180="",AND(P1180=P1179,P1180=P1181)),NA(), P1180)</f>
        <v>0</v>
      </c>
      <c r="Q1860">
        <f>IF(ISNA(R1860),NA(),Q1180)</f>
        <v>0</v>
      </c>
      <c r="R1860">
        <f>IF(OR(R1180="",AND(R1180=R1179,R1180=R1181)),NA(), R1180)</f>
        <v>0</v>
      </c>
      <c r="S1860">
        <f>IF(ISNA(T1860),NA(),S1180)</f>
        <v>0</v>
      </c>
      <c r="T1860">
        <f>IF(OR(T1180="",AND(T1180=T1179,T1180=T1181)),NA(), T1180)</f>
        <v>0</v>
      </c>
      <c r="U1860">
        <f>IF(ISNA(V1860),NA(),U1180)</f>
        <v>0</v>
      </c>
      <c r="V1860">
        <f>IF(OR(V1180="",AND(V1180=V1179,V1180=V1181)),NA(), V1180)</f>
        <v>0</v>
      </c>
      <c r="W1860">
        <f>IF(ISNA(X1860),NA(),W1180)</f>
        <v>0</v>
      </c>
      <c r="X1860">
        <f>IF(OR(X1180="",AND(X1180=X1179,X1180=X1181)),NA(), X1180)</f>
        <v>0</v>
      </c>
      <c r="Y1860">
        <f>IF(ISNA(Z1860),NA(),Y1180)</f>
        <v>0</v>
      </c>
      <c r="Z1860">
        <f>IF(OR(Z1180="",AND(Z1180=Z1179,Z1180=Z1181)),NA(), Z1180)</f>
        <v>0</v>
      </c>
      <c r="AA1860">
        <f>IF(ISNA(AB1860),NA(),AA1180)</f>
        <v>0</v>
      </c>
      <c r="AB1860">
        <f>IF(OR(AB1180="",AND(AB1180=AB1179,AB1180=AB1181)),NA(), AB1180)</f>
        <v>0</v>
      </c>
      <c r="AC1860">
        <f>IF(ISNA(AD1860),NA(),AC1180)</f>
        <v>0</v>
      </c>
      <c r="AD1860">
        <f>IF(OR(AD1180="",AND(AD1180=AD1179,AD1180=AD1181)),NA(), AD1180)</f>
        <v>0</v>
      </c>
      <c r="AE1860">
        <f>IF(ISNA(AF1860),NA(),AE1180)</f>
        <v>0</v>
      </c>
      <c r="AF1860">
        <f>IF(OR(AF1180="",AND(AF1180=AF1179,AF1180=AF1181)),NA(), AF1180)</f>
        <v>0</v>
      </c>
      <c r="AG1860">
        <f>IF(ISNA(AH1860),NA(),AG1180)</f>
        <v>0</v>
      </c>
      <c r="AH1860">
        <f>IF(OR(AH1180="",AND(AH1180=AH1179,AH1180=AH1181)),NA(), AH1180)</f>
        <v>0</v>
      </c>
      <c r="AI1860">
        <f>IF(ISNA(AJ1860),NA(),AI1180)</f>
        <v>0</v>
      </c>
      <c r="AJ1860">
        <f>IF(OR(AJ1180="",AND(AJ1180=AJ1179,AJ1180=AJ1181)),NA(), AJ1180)</f>
        <v>0</v>
      </c>
      <c r="AM1860">
        <f>IF(ISNA(AN1860),NA(),AM1180)</f>
        <v>0</v>
      </c>
      <c r="AN1860">
        <f>IF(OR(AN1180="",AND(AN1180=AN1179,AN1180=AN1181)),NA(), AN1180)</f>
        <v>0</v>
      </c>
      <c r="AO1860">
        <f>IF(ISNA(AP1860),NA(),AO1180)</f>
        <v>0</v>
      </c>
      <c r="AP1860">
        <f>IF(OR(AP1180="",AND(AP1180=AP1179,AP1180=AP1181)),NA(), AP1180)</f>
        <v>0</v>
      </c>
      <c r="AQ1860">
        <f>IF(ISNA(AR1860),NA(),AQ1180)</f>
        <v>0</v>
      </c>
      <c r="AR1860">
        <f>IF(OR(AR1180="",AND(AR1180=AR1179,AR1180=AR1181)),NA(), AR1180)</f>
        <v>0</v>
      </c>
      <c r="AS1860">
        <f>IF(ISNA(AT1860),NA(),AS1180)</f>
        <v>0</v>
      </c>
      <c r="AT1860">
        <f>IF(OR(AT1180="",AND(AT1180=AT1179,AT1180=AT1181)),NA(), AT1180)</f>
        <v>0</v>
      </c>
      <c r="AU1860">
        <f>IF(ISNA(AV1860),NA(),AU1180)</f>
        <v>0</v>
      </c>
      <c r="AV1860">
        <f>IF(OR(AV1180="",AND(AV1180=AV1179,AV1180=AV1181)),NA(), AV1180)</f>
        <v>0</v>
      </c>
      <c r="AW1860">
        <f>IF(ISNA(AX1860),NA(),AW1180)</f>
        <v>0</v>
      </c>
      <c r="AX1860">
        <f>IF(OR(AX1180="",AND(AX1180=AX1179,AX1180=AX1181)),NA(), AX1180)</f>
        <v>0</v>
      </c>
      <c r="AY1860">
        <f>IF(ISNA(AZ1860),NA(),AY1180)</f>
        <v>0</v>
      </c>
      <c r="AZ1860">
        <f>IF(OR(AZ1180="",AND(AZ1180=AZ1179,AZ1180=AZ1181)),NA(), AZ1180)</f>
        <v>0</v>
      </c>
      <c r="BA1860">
        <f>IF(ISNA(BB1860),NA(),BA1180)</f>
        <v>0</v>
      </c>
      <c r="BB1860">
        <f>IF(OR(BB1180="",AND(BB1180=BB1179,BB1180=BB1181)),NA(), BB1180)</f>
        <v>0</v>
      </c>
      <c r="BC1860">
        <f>IF(ISNA(BD1860),NA(),BC1180)</f>
        <v>0</v>
      </c>
      <c r="BD1860">
        <f>IF(OR(BD1180="",AND(BD1180=BD1179,BD1180=BD1181)),NA(), BD1180)</f>
        <v>0</v>
      </c>
      <c r="BE1860">
        <f>IF(ISNA(BF1860),NA(),BE1180)</f>
        <v>0</v>
      </c>
      <c r="BF1860">
        <f>IF(OR(BF1180="",AND(BF1180=BF1179,BF1180=BF1181)),NA(), BF1180)</f>
        <v>0</v>
      </c>
      <c r="BG1860">
        <f>IF(ISNA(BH1860),NA(),BG1180)</f>
        <v>0</v>
      </c>
      <c r="BH1860">
        <f>IF(OR(BH1180="",AND(BH1180=BH1179,BH1180=BH1181)),NA(), BH1180)</f>
        <v>0</v>
      </c>
      <c r="BI1860">
        <f>IF(ISNA(BJ1860),NA(),BI1180)</f>
        <v>0</v>
      </c>
      <c r="BJ1860">
        <f>IF(OR(BJ1180="",AND(BJ1180=BJ1179,BJ1180=BJ1181)),NA(), BJ1180)</f>
        <v>0</v>
      </c>
      <c r="BK1860">
        <f>IF(ISNA(BL1860),NA(),BK1180)</f>
        <v>0</v>
      </c>
      <c r="BL1860">
        <f>IF(OR(BL1180="",AND(BL1180=BL1179,BL1180=BL1181)),NA(), BL1180)</f>
        <v>0</v>
      </c>
      <c r="BM1860">
        <f>IF(ISNA(BN1860),NA(),BM1180)</f>
        <v>0</v>
      </c>
      <c r="BN1860">
        <f>IF(OR(BN1180="",AND(BN1180=BN1179,BN1180=BN1181)),NA(), BN1180)</f>
        <v>0</v>
      </c>
      <c r="BO1860">
        <f>IF(ISNA(BP1860),NA(),BO1180)</f>
        <v>0</v>
      </c>
      <c r="BP1860">
        <f>IF(OR(BP1180="",AND(BP1180=BP1179,BP1180=BP1181)),NA(), BP1180)</f>
        <v>0</v>
      </c>
      <c r="BQ1860">
        <f>IF(ISNA(BR1860),NA(),BQ1180)</f>
        <v>0</v>
      </c>
      <c r="BR1860">
        <f>IF(OR(BR1180="",AND(BR1180=BR1179,BR1180=BR1181)),NA(), BR1180)</f>
        <v>0</v>
      </c>
    </row>
    <row r="1861" spans="5:70">
      <c r="E1861">
        <f>IF(ISNA(F1861),NA(),E1181)</f>
        <v>0</v>
      </c>
      <c r="F1861">
        <f>IF(OR(F1181="",AND(F1181=F1180,F1181=F1182)),NA(), F1181)</f>
        <v>0</v>
      </c>
      <c r="G1861">
        <f>IF(ISNA(H1861),NA(),G1181)</f>
        <v>0</v>
      </c>
      <c r="H1861">
        <f>IF(OR(H1181="",AND(H1181=H1180,H1181=H1182)),NA(), H1181)</f>
        <v>0</v>
      </c>
      <c r="I1861">
        <f>IF(ISNA(J1861),NA(),I1181)</f>
        <v>0</v>
      </c>
      <c r="J1861">
        <f>IF(OR(J1181="",AND(J1181=J1180,J1181=J1182)),NA(), J1181)</f>
        <v>0</v>
      </c>
      <c r="K1861">
        <f>IF(ISNA(L1861),NA(),K1181)</f>
        <v>0</v>
      </c>
      <c r="L1861">
        <f>IF(OR(L1181="",AND(L1181=L1180,L1181=L1182)),NA(), L1181)</f>
        <v>0</v>
      </c>
      <c r="M1861">
        <f>IF(ISNA(N1861),NA(),M1181)</f>
        <v>0</v>
      </c>
      <c r="N1861">
        <f>IF(OR(N1181="",AND(N1181=N1180,N1181=N1182)),NA(), N1181)</f>
        <v>0</v>
      </c>
      <c r="O1861">
        <f>IF(ISNA(P1861),NA(),O1181)</f>
        <v>0</v>
      </c>
      <c r="P1861">
        <f>IF(OR(P1181="",AND(P1181=P1180,P1181=P1182)),NA(), P1181)</f>
        <v>0</v>
      </c>
      <c r="Q1861">
        <f>IF(ISNA(R1861),NA(),Q1181)</f>
        <v>0</v>
      </c>
      <c r="R1861">
        <f>IF(OR(R1181="",AND(R1181=R1180,R1181=R1182)),NA(), R1181)</f>
        <v>0</v>
      </c>
      <c r="S1861">
        <f>IF(ISNA(T1861),NA(),S1181)</f>
        <v>0</v>
      </c>
      <c r="T1861">
        <f>IF(OR(T1181="",AND(T1181=T1180,T1181=T1182)),NA(), T1181)</f>
        <v>0</v>
      </c>
      <c r="U1861">
        <f>IF(ISNA(V1861),NA(),U1181)</f>
        <v>0</v>
      </c>
      <c r="V1861">
        <f>IF(OR(V1181="",AND(V1181=V1180,V1181=V1182)),NA(), V1181)</f>
        <v>0</v>
      </c>
      <c r="W1861">
        <f>IF(ISNA(X1861),NA(),W1181)</f>
        <v>0</v>
      </c>
      <c r="X1861">
        <f>IF(OR(X1181="",AND(X1181=X1180,X1181=X1182)),NA(), X1181)</f>
        <v>0</v>
      </c>
      <c r="Y1861">
        <f>IF(ISNA(Z1861),NA(),Y1181)</f>
        <v>0</v>
      </c>
      <c r="Z1861">
        <f>IF(OR(Z1181="",AND(Z1181=Z1180,Z1181=Z1182)),NA(), Z1181)</f>
        <v>0</v>
      </c>
      <c r="AA1861">
        <f>IF(ISNA(AB1861),NA(),AA1181)</f>
        <v>0</v>
      </c>
      <c r="AB1861">
        <f>IF(OR(AB1181="",AND(AB1181=AB1180,AB1181=AB1182)),NA(), AB1181)</f>
        <v>0</v>
      </c>
      <c r="AC1861">
        <f>IF(ISNA(AD1861),NA(),AC1181)</f>
        <v>0</v>
      </c>
      <c r="AD1861">
        <f>IF(OR(AD1181="",AND(AD1181=AD1180,AD1181=AD1182)),NA(), AD1181)</f>
        <v>0</v>
      </c>
      <c r="AE1861">
        <f>IF(ISNA(AF1861),NA(),AE1181)</f>
        <v>0</v>
      </c>
      <c r="AF1861">
        <f>IF(OR(AF1181="",AND(AF1181=AF1180,AF1181=AF1182)),NA(), AF1181)</f>
        <v>0</v>
      </c>
      <c r="AG1861">
        <f>IF(ISNA(AH1861),NA(),AG1181)</f>
        <v>0</v>
      </c>
      <c r="AH1861">
        <f>IF(OR(AH1181="",AND(AH1181=AH1180,AH1181=AH1182)),NA(), AH1181)</f>
        <v>0</v>
      </c>
      <c r="AI1861">
        <f>IF(ISNA(AJ1861),NA(),AI1181)</f>
        <v>0</v>
      </c>
      <c r="AJ1861">
        <f>IF(OR(AJ1181="",AND(AJ1181=AJ1180,AJ1181=AJ1182)),NA(), AJ1181)</f>
        <v>0</v>
      </c>
      <c r="AM1861">
        <f>IF(ISNA(AN1861),NA(),AM1181)</f>
        <v>0</v>
      </c>
      <c r="AN1861">
        <f>IF(OR(AN1181="",AND(AN1181=AN1180,AN1181=AN1182)),NA(), AN1181)</f>
        <v>0</v>
      </c>
      <c r="AO1861">
        <f>IF(ISNA(AP1861),NA(),AO1181)</f>
        <v>0</v>
      </c>
      <c r="AP1861">
        <f>IF(OR(AP1181="",AND(AP1181=AP1180,AP1181=AP1182)),NA(), AP1181)</f>
        <v>0</v>
      </c>
      <c r="AQ1861">
        <f>IF(ISNA(AR1861),NA(),AQ1181)</f>
        <v>0</v>
      </c>
      <c r="AR1861">
        <f>IF(OR(AR1181="",AND(AR1181=AR1180,AR1181=AR1182)),NA(), AR1181)</f>
        <v>0</v>
      </c>
      <c r="AS1861">
        <f>IF(ISNA(AT1861),NA(),AS1181)</f>
        <v>0</v>
      </c>
      <c r="AT1861">
        <f>IF(OR(AT1181="",AND(AT1181=AT1180,AT1181=AT1182)),NA(), AT1181)</f>
        <v>0</v>
      </c>
      <c r="AU1861">
        <f>IF(ISNA(AV1861),NA(),AU1181)</f>
        <v>0</v>
      </c>
      <c r="AV1861">
        <f>IF(OR(AV1181="",AND(AV1181=AV1180,AV1181=AV1182)),NA(), AV1181)</f>
        <v>0</v>
      </c>
      <c r="AW1861">
        <f>IF(ISNA(AX1861),NA(),AW1181)</f>
        <v>0</v>
      </c>
      <c r="AX1861">
        <f>IF(OR(AX1181="",AND(AX1181=AX1180,AX1181=AX1182)),NA(), AX1181)</f>
        <v>0</v>
      </c>
      <c r="AY1861">
        <f>IF(ISNA(AZ1861),NA(),AY1181)</f>
        <v>0</v>
      </c>
      <c r="AZ1861">
        <f>IF(OR(AZ1181="",AND(AZ1181=AZ1180,AZ1181=AZ1182)),NA(), AZ1181)</f>
        <v>0</v>
      </c>
      <c r="BA1861">
        <f>IF(ISNA(BB1861),NA(),BA1181)</f>
        <v>0</v>
      </c>
      <c r="BB1861">
        <f>IF(OR(BB1181="",AND(BB1181=BB1180,BB1181=BB1182)),NA(), BB1181)</f>
        <v>0</v>
      </c>
      <c r="BC1861">
        <f>IF(ISNA(BD1861),NA(),BC1181)</f>
        <v>0</v>
      </c>
      <c r="BD1861">
        <f>IF(OR(BD1181="",AND(BD1181=BD1180,BD1181=BD1182)),NA(), BD1181)</f>
        <v>0</v>
      </c>
      <c r="BE1861">
        <f>IF(ISNA(BF1861),NA(),BE1181)</f>
        <v>0</v>
      </c>
      <c r="BF1861">
        <f>IF(OR(BF1181="",AND(BF1181=BF1180,BF1181=BF1182)),NA(), BF1181)</f>
        <v>0</v>
      </c>
      <c r="BG1861">
        <f>IF(ISNA(BH1861),NA(),BG1181)</f>
        <v>0</v>
      </c>
      <c r="BH1861">
        <f>IF(OR(BH1181="",AND(BH1181=BH1180,BH1181=BH1182)),NA(), BH1181)</f>
        <v>0</v>
      </c>
      <c r="BI1861">
        <f>IF(ISNA(BJ1861),NA(),BI1181)</f>
        <v>0</v>
      </c>
      <c r="BJ1861">
        <f>IF(OR(BJ1181="",AND(BJ1181=BJ1180,BJ1181=BJ1182)),NA(), BJ1181)</f>
        <v>0</v>
      </c>
      <c r="BK1861">
        <f>IF(ISNA(BL1861),NA(),BK1181)</f>
        <v>0</v>
      </c>
      <c r="BL1861">
        <f>IF(OR(BL1181="",AND(BL1181=BL1180,BL1181=BL1182)),NA(), BL1181)</f>
        <v>0</v>
      </c>
      <c r="BM1861">
        <f>IF(ISNA(BN1861),NA(),BM1181)</f>
        <v>0</v>
      </c>
      <c r="BN1861">
        <f>IF(OR(BN1181="",AND(BN1181=BN1180,BN1181=BN1182)),NA(), BN1181)</f>
        <v>0</v>
      </c>
      <c r="BO1861">
        <f>IF(ISNA(BP1861),NA(),BO1181)</f>
        <v>0</v>
      </c>
      <c r="BP1861">
        <f>IF(OR(BP1181="",AND(BP1181=BP1180,BP1181=BP1182)),NA(), BP1181)</f>
        <v>0</v>
      </c>
      <c r="BQ1861">
        <f>IF(ISNA(BR1861),NA(),BQ1181)</f>
        <v>0</v>
      </c>
      <c r="BR1861">
        <f>IF(OR(BR1181="",AND(BR1181=BR1180,BR1181=BR1182)),NA(), BR1181)</f>
        <v>0</v>
      </c>
    </row>
    <row r="1862" spans="5:70">
      <c r="E1862">
        <f>IF(ISNA(F1862),NA(),E1182)</f>
        <v>0</v>
      </c>
      <c r="F1862">
        <f>IF(OR(F1182="",AND(F1182=F1181,F1182=F1183)),NA(), F1182)</f>
        <v>0</v>
      </c>
      <c r="G1862">
        <f>IF(ISNA(H1862),NA(),G1182)</f>
        <v>0</v>
      </c>
      <c r="H1862">
        <f>IF(OR(H1182="",AND(H1182=H1181,H1182=H1183)),NA(), H1182)</f>
        <v>0</v>
      </c>
      <c r="I1862">
        <f>IF(ISNA(J1862),NA(),I1182)</f>
        <v>0</v>
      </c>
      <c r="J1862">
        <f>IF(OR(J1182="",AND(J1182=J1181,J1182=J1183)),NA(), J1182)</f>
        <v>0</v>
      </c>
      <c r="K1862">
        <f>IF(ISNA(L1862),NA(),K1182)</f>
        <v>0</v>
      </c>
      <c r="L1862">
        <f>IF(OR(L1182="",AND(L1182=L1181,L1182=L1183)),NA(), L1182)</f>
        <v>0</v>
      </c>
      <c r="M1862">
        <f>IF(ISNA(N1862),NA(),M1182)</f>
        <v>0</v>
      </c>
      <c r="N1862">
        <f>IF(OR(N1182="",AND(N1182=N1181,N1182=N1183)),NA(), N1182)</f>
        <v>0</v>
      </c>
      <c r="O1862">
        <f>IF(ISNA(P1862),NA(),O1182)</f>
        <v>0</v>
      </c>
      <c r="P1862">
        <f>IF(OR(P1182="",AND(P1182=P1181,P1182=P1183)),NA(), P1182)</f>
        <v>0</v>
      </c>
      <c r="Q1862">
        <f>IF(ISNA(R1862),NA(),Q1182)</f>
        <v>0</v>
      </c>
      <c r="R1862">
        <f>IF(OR(R1182="",AND(R1182=R1181,R1182=R1183)),NA(), R1182)</f>
        <v>0</v>
      </c>
      <c r="S1862">
        <f>IF(ISNA(T1862),NA(),S1182)</f>
        <v>0</v>
      </c>
      <c r="T1862">
        <f>IF(OR(T1182="",AND(T1182=T1181,T1182=T1183)),NA(), T1182)</f>
        <v>0</v>
      </c>
      <c r="U1862">
        <f>IF(ISNA(V1862),NA(),U1182)</f>
        <v>0</v>
      </c>
      <c r="V1862">
        <f>IF(OR(V1182="",AND(V1182=V1181,V1182=V1183)),NA(), V1182)</f>
        <v>0</v>
      </c>
      <c r="W1862">
        <f>IF(ISNA(X1862),NA(),W1182)</f>
        <v>0</v>
      </c>
      <c r="X1862">
        <f>IF(OR(X1182="",AND(X1182=X1181,X1182=X1183)),NA(), X1182)</f>
        <v>0</v>
      </c>
      <c r="Y1862">
        <f>IF(ISNA(Z1862),NA(),Y1182)</f>
        <v>0</v>
      </c>
      <c r="Z1862">
        <f>IF(OR(Z1182="",AND(Z1182=Z1181,Z1182=Z1183)),NA(), Z1182)</f>
        <v>0</v>
      </c>
      <c r="AA1862">
        <f>IF(ISNA(AB1862),NA(),AA1182)</f>
        <v>0</v>
      </c>
      <c r="AB1862">
        <f>IF(OR(AB1182="",AND(AB1182=AB1181,AB1182=AB1183)),NA(), AB1182)</f>
        <v>0</v>
      </c>
      <c r="AC1862">
        <f>IF(ISNA(AD1862),NA(),AC1182)</f>
        <v>0</v>
      </c>
      <c r="AD1862">
        <f>IF(OR(AD1182="",AND(AD1182=AD1181,AD1182=AD1183)),NA(), AD1182)</f>
        <v>0</v>
      </c>
      <c r="AE1862">
        <f>IF(ISNA(AF1862),NA(),AE1182)</f>
        <v>0</v>
      </c>
      <c r="AF1862">
        <f>IF(OR(AF1182="",AND(AF1182=AF1181,AF1182=AF1183)),NA(), AF1182)</f>
        <v>0</v>
      </c>
      <c r="AG1862">
        <f>IF(ISNA(AH1862),NA(),AG1182)</f>
        <v>0</v>
      </c>
      <c r="AH1862">
        <f>IF(OR(AH1182="",AND(AH1182=AH1181,AH1182=AH1183)),NA(), AH1182)</f>
        <v>0</v>
      </c>
      <c r="AI1862">
        <f>IF(ISNA(AJ1862),NA(),AI1182)</f>
        <v>0</v>
      </c>
      <c r="AJ1862">
        <f>IF(OR(AJ1182="",AND(AJ1182=AJ1181,AJ1182=AJ1183)),NA(), AJ1182)</f>
        <v>0</v>
      </c>
      <c r="AM1862">
        <f>IF(ISNA(AN1862),NA(),AM1182)</f>
        <v>0</v>
      </c>
      <c r="AN1862">
        <f>IF(OR(AN1182="",AND(AN1182=AN1181,AN1182=AN1183)),NA(), AN1182)</f>
        <v>0</v>
      </c>
      <c r="AO1862">
        <f>IF(ISNA(AP1862),NA(),AO1182)</f>
        <v>0</v>
      </c>
      <c r="AP1862">
        <f>IF(OR(AP1182="",AND(AP1182=AP1181,AP1182=AP1183)),NA(), AP1182)</f>
        <v>0</v>
      </c>
      <c r="AQ1862">
        <f>IF(ISNA(AR1862),NA(),AQ1182)</f>
        <v>0</v>
      </c>
      <c r="AR1862">
        <f>IF(OR(AR1182="",AND(AR1182=AR1181,AR1182=AR1183)),NA(), AR1182)</f>
        <v>0</v>
      </c>
      <c r="AS1862">
        <f>IF(ISNA(AT1862),NA(),AS1182)</f>
        <v>0</v>
      </c>
      <c r="AT1862">
        <f>IF(OR(AT1182="",AND(AT1182=AT1181,AT1182=AT1183)),NA(), AT1182)</f>
        <v>0</v>
      </c>
      <c r="AU1862">
        <f>IF(ISNA(AV1862),NA(),AU1182)</f>
        <v>0</v>
      </c>
      <c r="AV1862">
        <f>IF(OR(AV1182="",AND(AV1182=AV1181,AV1182=AV1183)),NA(), AV1182)</f>
        <v>0</v>
      </c>
      <c r="AW1862">
        <f>IF(ISNA(AX1862),NA(),AW1182)</f>
        <v>0</v>
      </c>
      <c r="AX1862">
        <f>IF(OR(AX1182="",AND(AX1182=AX1181,AX1182=AX1183)),NA(), AX1182)</f>
        <v>0</v>
      </c>
      <c r="AY1862">
        <f>IF(ISNA(AZ1862),NA(),AY1182)</f>
        <v>0</v>
      </c>
      <c r="AZ1862">
        <f>IF(OR(AZ1182="",AND(AZ1182=AZ1181,AZ1182=AZ1183)),NA(), AZ1182)</f>
        <v>0</v>
      </c>
      <c r="BA1862">
        <f>IF(ISNA(BB1862),NA(),BA1182)</f>
        <v>0</v>
      </c>
      <c r="BB1862">
        <f>IF(OR(BB1182="",AND(BB1182=BB1181,BB1182=BB1183)),NA(), BB1182)</f>
        <v>0</v>
      </c>
      <c r="BC1862">
        <f>IF(ISNA(BD1862),NA(),BC1182)</f>
        <v>0</v>
      </c>
      <c r="BD1862">
        <f>IF(OR(BD1182="",AND(BD1182=BD1181,BD1182=BD1183)),NA(), BD1182)</f>
        <v>0</v>
      </c>
      <c r="BE1862">
        <f>IF(ISNA(BF1862),NA(),BE1182)</f>
        <v>0</v>
      </c>
      <c r="BF1862">
        <f>IF(OR(BF1182="",AND(BF1182=BF1181,BF1182=BF1183)),NA(), BF1182)</f>
        <v>0</v>
      </c>
      <c r="BG1862">
        <f>IF(ISNA(BH1862),NA(),BG1182)</f>
        <v>0</v>
      </c>
      <c r="BH1862">
        <f>IF(OR(BH1182="",AND(BH1182=BH1181,BH1182=BH1183)),NA(), BH1182)</f>
        <v>0</v>
      </c>
      <c r="BI1862">
        <f>IF(ISNA(BJ1862),NA(),BI1182)</f>
        <v>0</v>
      </c>
      <c r="BJ1862">
        <f>IF(OR(BJ1182="",AND(BJ1182=BJ1181,BJ1182=BJ1183)),NA(), BJ1182)</f>
        <v>0</v>
      </c>
      <c r="BK1862">
        <f>IF(ISNA(BL1862),NA(),BK1182)</f>
        <v>0</v>
      </c>
      <c r="BL1862">
        <f>IF(OR(BL1182="",AND(BL1182=BL1181,BL1182=BL1183)),NA(), BL1182)</f>
        <v>0</v>
      </c>
      <c r="BM1862">
        <f>IF(ISNA(BN1862),NA(),BM1182)</f>
        <v>0</v>
      </c>
      <c r="BN1862">
        <f>IF(OR(BN1182="",AND(BN1182=BN1181,BN1182=BN1183)),NA(), BN1182)</f>
        <v>0</v>
      </c>
      <c r="BO1862">
        <f>IF(ISNA(BP1862),NA(),BO1182)</f>
        <v>0</v>
      </c>
      <c r="BP1862">
        <f>IF(OR(BP1182="",AND(BP1182=BP1181,BP1182=BP1183)),NA(), BP1182)</f>
        <v>0</v>
      </c>
      <c r="BQ1862">
        <f>IF(ISNA(BR1862),NA(),BQ1182)</f>
        <v>0</v>
      </c>
      <c r="BR1862">
        <f>IF(OR(BR1182="",AND(BR1182=BR1181,BR1182=BR1183)),NA(), BR1182)</f>
        <v>0</v>
      </c>
    </row>
    <row r="1863" spans="5:70">
      <c r="E1863">
        <f>IF(ISNA(F1863),NA(),E1183)</f>
        <v>0</v>
      </c>
      <c r="F1863">
        <f>IF(OR(F1183="",AND(F1183=F1182,F1183=F1184)),NA(), F1183)</f>
        <v>0</v>
      </c>
      <c r="G1863">
        <f>IF(ISNA(H1863),NA(),G1183)</f>
        <v>0</v>
      </c>
      <c r="H1863">
        <f>IF(OR(H1183="",AND(H1183=H1182,H1183=H1184)),NA(), H1183)</f>
        <v>0</v>
      </c>
      <c r="I1863">
        <f>IF(ISNA(J1863),NA(),I1183)</f>
        <v>0</v>
      </c>
      <c r="J1863">
        <f>IF(OR(J1183="",AND(J1183=J1182,J1183=J1184)),NA(), J1183)</f>
        <v>0</v>
      </c>
      <c r="K1863">
        <f>IF(ISNA(L1863),NA(),K1183)</f>
        <v>0</v>
      </c>
      <c r="L1863">
        <f>IF(OR(L1183="",AND(L1183=L1182,L1183=L1184)),NA(), L1183)</f>
        <v>0</v>
      </c>
      <c r="M1863">
        <f>IF(ISNA(N1863),NA(),M1183)</f>
        <v>0</v>
      </c>
      <c r="N1863">
        <f>IF(OR(N1183="",AND(N1183=N1182,N1183=N1184)),NA(), N1183)</f>
        <v>0</v>
      </c>
      <c r="O1863">
        <f>IF(ISNA(P1863),NA(),O1183)</f>
        <v>0</v>
      </c>
      <c r="P1863">
        <f>IF(OR(P1183="",AND(P1183=P1182,P1183=P1184)),NA(), P1183)</f>
        <v>0</v>
      </c>
      <c r="Q1863">
        <f>IF(ISNA(R1863),NA(),Q1183)</f>
        <v>0</v>
      </c>
      <c r="R1863">
        <f>IF(OR(R1183="",AND(R1183=R1182,R1183=R1184)),NA(), R1183)</f>
        <v>0</v>
      </c>
      <c r="S1863">
        <f>IF(ISNA(T1863),NA(),S1183)</f>
        <v>0</v>
      </c>
      <c r="T1863">
        <f>IF(OR(T1183="",AND(T1183=T1182,T1183=T1184)),NA(), T1183)</f>
        <v>0</v>
      </c>
      <c r="U1863">
        <f>IF(ISNA(V1863),NA(),U1183)</f>
        <v>0</v>
      </c>
      <c r="V1863">
        <f>IF(OR(V1183="",AND(V1183=V1182,V1183=V1184)),NA(), V1183)</f>
        <v>0</v>
      </c>
      <c r="W1863">
        <f>IF(ISNA(X1863),NA(),W1183)</f>
        <v>0</v>
      </c>
      <c r="X1863">
        <f>IF(OR(X1183="",AND(X1183=X1182,X1183=X1184)),NA(), X1183)</f>
        <v>0</v>
      </c>
      <c r="Y1863">
        <f>IF(ISNA(Z1863),NA(),Y1183)</f>
        <v>0</v>
      </c>
      <c r="Z1863">
        <f>IF(OR(Z1183="",AND(Z1183=Z1182,Z1183=Z1184)),NA(), Z1183)</f>
        <v>0</v>
      </c>
      <c r="AA1863">
        <f>IF(ISNA(AB1863),NA(),AA1183)</f>
        <v>0</v>
      </c>
      <c r="AB1863">
        <f>IF(OR(AB1183="",AND(AB1183=AB1182,AB1183=AB1184)),NA(), AB1183)</f>
        <v>0</v>
      </c>
      <c r="AC1863">
        <f>IF(ISNA(AD1863),NA(),AC1183)</f>
        <v>0</v>
      </c>
      <c r="AD1863">
        <f>IF(OR(AD1183="",AND(AD1183=AD1182,AD1183=AD1184)),NA(), AD1183)</f>
        <v>0</v>
      </c>
      <c r="AE1863">
        <f>IF(ISNA(AF1863),NA(),AE1183)</f>
        <v>0</v>
      </c>
      <c r="AF1863">
        <f>IF(OR(AF1183="",AND(AF1183=AF1182,AF1183=AF1184)),NA(), AF1183)</f>
        <v>0</v>
      </c>
      <c r="AG1863">
        <f>IF(ISNA(AH1863),NA(),AG1183)</f>
        <v>0</v>
      </c>
      <c r="AH1863">
        <f>IF(OR(AH1183="",AND(AH1183=AH1182,AH1183=AH1184)),NA(), AH1183)</f>
        <v>0</v>
      </c>
      <c r="AI1863">
        <f>IF(ISNA(AJ1863),NA(),AI1183)</f>
        <v>0</v>
      </c>
      <c r="AJ1863">
        <f>IF(OR(AJ1183="",AND(AJ1183=AJ1182,AJ1183=AJ1184)),NA(), AJ1183)</f>
        <v>0</v>
      </c>
      <c r="AM1863">
        <f>IF(ISNA(AN1863),NA(),AM1183)</f>
        <v>0</v>
      </c>
      <c r="AN1863">
        <f>IF(OR(AN1183="",AND(AN1183=AN1182,AN1183=AN1184)),NA(), AN1183)</f>
        <v>0</v>
      </c>
      <c r="AO1863">
        <f>IF(ISNA(AP1863),NA(),AO1183)</f>
        <v>0</v>
      </c>
      <c r="AP1863">
        <f>IF(OR(AP1183="",AND(AP1183=AP1182,AP1183=AP1184)),NA(), AP1183)</f>
        <v>0</v>
      </c>
      <c r="AQ1863">
        <f>IF(ISNA(AR1863),NA(),AQ1183)</f>
        <v>0</v>
      </c>
      <c r="AR1863">
        <f>IF(OR(AR1183="",AND(AR1183=AR1182,AR1183=AR1184)),NA(), AR1183)</f>
        <v>0</v>
      </c>
      <c r="AS1863">
        <f>IF(ISNA(AT1863),NA(),AS1183)</f>
        <v>0</v>
      </c>
      <c r="AT1863">
        <f>IF(OR(AT1183="",AND(AT1183=AT1182,AT1183=AT1184)),NA(), AT1183)</f>
        <v>0</v>
      </c>
      <c r="AU1863">
        <f>IF(ISNA(AV1863),NA(),AU1183)</f>
        <v>0</v>
      </c>
      <c r="AV1863">
        <f>IF(OR(AV1183="",AND(AV1183=AV1182,AV1183=AV1184)),NA(), AV1183)</f>
        <v>0</v>
      </c>
      <c r="AW1863">
        <f>IF(ISNA(AX1863),NA(),AW1183)</f>
        <v>0</v>
      </c>
      <c r="AX1863">
        <f>IF(OR(AX1183="",AND(AX1183=AX1182,AX1183=AX1184)),NA(), AX1183)</f>
        <v>0</v>
      </c>
      <c r="AY1863">
        <f>IF(ISNA(AZ1863),NA(),AY1183)</f>
        <v>0</v>
      </c>
      <c r="AZ1863">
        <f>IF(OR(AZ1183="",AND(AZ1183=AZ1182,AZ1183=AZ1184)),NA(), AZ1183)</f>
        <v>0</v>
      </c>
      <c r="BA1863">
        <f>IF(ISNA(BB1863),NA(),BA1183)</f>
        <v>0</v>
      </c>
      <c r="BB1863">
        <f>IF(OR(BB1183="",AND(BB1183=BB1182,BB1183=BB1184)),NA(), BB1183)</f>
        <v>0</v>
      </c>
      <c r="BC1863">
        <f>IF(ISNA(BD1863),NA(),BC1183)</f>
        <v>0</v>
      </c>
      <c r="BD1863">
        <f>IF(OR(BD1183="",AND(BD1183=BD1182,BD1183=BD1184)),NA(), BD1183)</f>
        <v>0</v>
      </c>
      <c r="BE1863">
        <f>IF(ISNA(BF1863),NA(),BE1183)</f>
        <v>0</v>
      </c>
      <c r="BF1863">
        <f>IF(OR(BF1183="",AND(BF1183=BF1182,BF1183=BF1184)),NA(), BF1183)</f>
        <v>0</v>
      </c>
      <c r="BG1863">
        <f>IF(ISNA(BH1863),NA(),BG1183)</f>
        <v>0</v>
      </c>
      <c r="BH1863">
        <f>IF(OR(BH1183="",AND(BH1183=BH1182,BH1183=BH1184)),NA(), BH1183)</f>
        <v>0</v>
      </c>
      <c r="BI1863">
        <f>IF(ISNA(BJ1863),NA(),BI1183)</f>
        <v>0</v>
      </c>
      <c r="BJ1863">
        <f>IF(OR(BJ1183="",AND(BJ1183=BJ1182,BJ1183=BJ1184)),NA(), BJ1183)</f>
        <v>0</v>
      </c>
      <c r="BK1863">
        <f>IF(ISNA(BL1863),NA(),BK1183)</f>
        <v>0</v>
      </c>
      <c r="BL1863">
        <f>IF(OR(BL1183="",AND(BL1183=BL1182,BL1183=BL1184)),NA(), BL1183)</f>
        <v>0</v>
      </c>
      <c r="BM1863">
        <f>IF(ISNA(BN1863),NA(),BM1183)</f>
        <v>0</v>
      </c>
      <c r="BN1863">
        <f>IF(OR(BN1183="",AND(BN1183=BN1182,BN1183=BN1184)),NA(), BN1183)</f>
        <v>0</v>
      </c>
      <c r="BO1863">
        <f>IF(ISNA(BP1863),NA(),BO1183)</f>
        <v>0</v>
      </c>
      <c r="BP1863">
        <f>IF(OR(BP1183="",AND(BP1183=BP1182,BP1183=BP1184)),NA(), BP1183)</f>
        <v>0</v>
      </c>
      <c r="BQ1863">
        <f>IF(ISNA(BR1863),NA(),BQ1183)</f>
        <v>0</v>
      </c>
      <c r="BR1863">
        <f>IF(OR(BR1183="",AND(BR1183=BR1182,BR1183=BR1184)),NA(), BR1183)</f>
        <v>0</v>
      </c>
    </row>
    <row r="1864" spans="5:70">
      <c r="E1864">
        <f>IF(ISNA(F1864),NA(),E1184)</f>
        <v>0</v>
      </c>
      <c r="F1864">
        <f>IF(OR(F1184="",AND(F1184=F1183,F1184=F1185)),NA(), F1184)</f>
        <v>0</v>
      </c>
      <c r="G1864">
        <f>IF(ISNA(H1864),NA(),G1184)</f>
        <v>0</v>
      </c>
      <c r="H1864">
        <f>IF(OR(H1184="",AND(H1184=H1183,H1184=H1185)),NA(), H1184)</f>
        <v>0</v>
      </c>
      <c r="I1864">
        <f>IF(ISNA(J1864),NA(),I1184)</f>
        <v>0</v>
      </c>
      <c r="J1864">
        <f>IF(OR(J1184="",AND(J1184=J1183,J1184=J1185)),NA(), J1184)</f>
        <v>0</v>
      </c>
      <c r="K1864">
        <f>IF(ISNA(L1864),NA(),K1184)</f>
        <v>0</v>
      </c>
      <c r="L1864">
        <f>IF(OR(L1184="",AND(L1184=L1183,L1184=L1185)),NA(), L1184)</f>
        <v>0</v>
      </c>
      <c r="M1864">
        <f>IF(ISNA(N1864),NA(),M1184)</f>
        <v>0</v>
      </c>
      <c r="N1864">
        <f>IF(OR(N1184="",AND(N1184=N1183,N1184=N1185)),NA(), N1184)</f>
        <v>0</v>
      </c>
      <c r="O1864">
        <f>IF(ISNA(P1864),NA(),O1184)</f>
        <v>0</v>
      </c>
      <c r="P1864">
        <f>IF(OR(P1184="",AND(P1184=P1183,P1184=P1185)),NA(), P1184)</f>
        <v>0</v>
      </c>
      <c r="Q1864">
        <f>IF(ISNA(R1864),NA(),Q1184)</f>
        <v>0</v>
      </c>
      <c r="R1864">
        <f>IF(OR(R1184="",AND(R1184=R1183,R1184=R1185)),NA(), R1184)</f>
        <v>0</v>
      </c>
      <c r="S1864">
        <f>IF(ISNA(T1864),NA(),S1184)</f>
        <v>0</v>
      </c>
      <c r="T1864">
        <f>IF(OR(T1184="",AND(T1184=T1183,T1184=T1185)),NA(), T1184)</f>
        <v>0</v>
      </c>
      <c r="U1864">
        <f>IF(ISNA(V1864),NA(),U1184)</f>
        <v>0</v>
      </c>
      <c r="V1864">
        <f>IF(OR(V1184="",AND(V1184=V1183,V1184=V1185)),NA(), V1184)</f>
        <v>0</v>
      </c>
      <c r="W1864">
        <f>IF(ISNA(X1864),NA(),W1184)</f>
        <v>0</v>
      </c>
      <c r="X1864">
        <f>IF(OR(X1184="",AND(X1184=X1183,X1184=X1185)),NA(), X1184)</f>
        <v>0</v>
      </c>
      <c r="Y1864">
        <f>IF(ISNA(Z1864),NA(),Y1184)</f>
        <v>0</v>
      </c>
      <c r="Z1864">
        <f>IF(OR(Z1184="",AND(Z1184=Z1183,Z1184=Z1185)),NA(), Z1184)</f>
        <v>0</v>
      </c>
      <c r="AA1864">
        <f>IF(ISNA(AB1864),NA(),AA1184)</f>
        <v>0</v>
      </c>
      <c r="AB1864">
        <f>IF(OR(AB1184="",AND(AB1184=AB1183,AB1184=AB1185)),NA(), AB1184)</f>
        <v>0</v>
      </c>
      <c r="AC1864">
        <f>IF(ISNA(AD1864),NA(),AC1184)</f>
        <v>0</v>
      </c>
      <c r="AD1864">
        <f>IF(OR(AD1184="",AND(AD1184=AD1183,AD1184=AD1185)),NA(), AD1184)</f>
        <v>0</v>
      </c>
      <c r="AE1864">
        <f>IF(ISNA(AF1864),NA(),AE1184)</f>
        <v>0</v>
      </c>
      <c r="AF1864">
        <f>IF(OR(AF1184="",AND(AF1184=AF1183,AF1184=AF1185)),NA(), AF1184)</f>
        <v>0</v>
      </c>
      <c r="AG1864">
        <f>IF(ISNA(AH1864),NA(),AG1184)</f>
        <v>0</v>
      </c>
      <c r="AH1864">
        <f>IF(OR(AH1184="",AND(AH1184=AH1183,AH1184=AH1185)),NA(), AH1184)</f>
        <v>0</v>
      </c>
      <c r="AI1864">
        <f>IF(ISNA(AJ1864),NA(),AI1184)</f>
        <v>0</v>
      </c>
      <c r="AJ1864">
        <f>IF(OR(AJ1184="",AND(AJ1184=AJ1183,AJ1184=AJ1185)),NA(), AJ1184)</f>
        <v>0</v>
      </c>
      <c r="AM1864">
        <f>IF(ISNA(AN1864),NA(),AM1184)</f>
        <v>0</v>
      </c>
      <c r="AN1864">
        <f>IF(OR(AN1184="",AND(AN1184=AN1183,AN1184=AN1185)),NA(), AN1184)</f>
        <v>0</v>
      </c>
      <c r="AO1864">
        <f>IF(ISNA(AP1864),NA(),AO1184)</f>
        <v>0</v>
      </c>
      <c r="AP1864">
        <f>IF(OR(AP1184="",AND(AP1184=AP1183,AP1184=AP1185)),NA(), AP1184)</f>
        <v>0</v>
      </c>
      <c r="AQ1864">
        <f>IF(ISNA(AR1864),NA(),AQ1184)</f>
        <v>0</v>
      </c>
      <c r="AR1864">
        <f>IF(OR(AR1184="",AND(AR1184=AR1183,AR1184=AR1185)),NA(), AR1184)</f>
        <v>0</v>
      </c>
      <c r="AS1864">
        <f>IF(ISNA(AT1864),NA(),AS1184)</f>
        <v>0</v>
      </c>
      <c r="AT1864">
        <f>IF(OR(AT1184="",AND(AT1184=AT1183,AT1184=AT1185)),NA(), AT1184)</f>
        <v>0</v>
      </c>
      <c r="AU1864">
        <f>IF(ISNA(AV1864),NA(),AU1184)</f>
        <v>0</v>
      </c>
      <c r="AV1864">
        <f>IF(OR(AV1184="",AND(AV1184=AV1183,AV1184=AV1185)),NA(), AV1184)</f>
        <v>0</v>
      </c>
      <c r="AW1864">
        <f>IF(ISNA(AX1864),NA(),AW1184)</f>
        <v>0</v>
      </c>
      <c r="AX1864">
        <f>IF(OR(AX1184="",AND(AX1184=AX1183,AX1184=AX1185)),NA(), AX1184)</f>
        <v>0</v>
      </c>
      <c r="AY1864">
        <f>IF(ISNA(AZ1864),NA(),AY1184)</f>
        <v>0</v>
      </c>
      <c r="AZ1864">
        <f>IF(OR(AZ1184="",AND(AZ1184=AZ1183,AZ1184=AZ1185)),NA(), AZ1184)</f>
        <v>0</v>
      </c>
      <c r="BA1864">
        <f>IF(ISNA(BB1864),NA(),BA1184)</f>
        <v>0</v>
      </c>
      <c r="BB1864">
        <f>IF(OR(BB1184="",AND(BB1184=BB1183,BB1184=BB1185)),NA(), BB1184)</f>
        <v>0</v>
      </c>
      <c r="BC1864">
        <f>IF(ISNA(BD1864),NA(),BC1184)</f>
        <v>0</v>
      </c>
      <c r="BD1864">
        <f>IF(OR(BD1184="",AND(BD1184=BD1183,BD1184=BD1185)),NA(), BD1184)</f>
        <v>0</v>
      </c>
      <c r="BE1864">
        <f>IF(ISNA(BF1864),NA(),BE1184)</f>
        <v>0</v>
      </c>
      <c r="BF1864">
        <f>IF(OR(BF1184="",AND(BF1184=BF1183,BF1184=BF1185)),NA(), BF1184)</f>
        <v>0</v>
      </c>
      <c r="BG1864">
        <f>IF(ISNA(BH1864),NA(),BG1184)</f>
        <v>0</v>
      </c>
      <c r="BH1864">
        <f>IF(OR(BH1184="",AND(BH1184=BH1183,BH1184=BH1185)),NA(), BH1184)</f>
        <v>0</v>
      </c>
      <c r="BI1864">
        <f>IF(ISNA(BJ1864),NA(),BI1184)</f>
        <v>0</v>
      </c>
      <c r="BJ1864">
        <f>IF(OR(BJ1184="",AND(BJ1184=BJ1183,BJ1184=BJ1185)),NA(), BJ1184)</f>
        <v>0</v>
      </c>
      <c r="BK1864">
        <f>IF(ISNA(BL1864),NA(),BK1184)</f>
        <v>0</v>
      </c>
      <c r="BL1864">
        <f>IF(OR(BL1184="",AND(BL1184=BL1183,BL1184=BL1185)),NA(), BL1184)</f>
        <v>0</v>
      </c>
      <c r="BM1864">
        <f>IF(ISNA(BN1864),NA(),BM1184)</f>
        <v>0</v>
      </c>
      <c r="BN1864">
        <f>IF(OR(BN1184="",AND(BN1184=BN1183,BN1184=BN1185)),NA(), BN1184)</f>
        <v>0</v>
      </c>
      <c r="BO1864">
        <f>IF(ISNA(BP1864),NA(),BO1184)</f>
        <v>0</v>
      </c>
      <c r="BP1864">
        <f>IF(OR(BP1184="",AND(BP1184=BP1183,BP1184=BP1185)),NA(), BP1184)</f>
        <v>0</v>
      </c>
      <c r="BQ1864">
        <f>IF(ISNA(BR1864),NA(),BQ1184)</f>
        <v>0</v>
      </c>
      <c r="BR1864">
        <f>IF(OR(BR1184="",AND(BR1184=BR1183,BR1184=BR1185)),NA(), BR1184)</f>
        <v>0</v>
      </c>
    </row>
    <row r="1865" spans="5:70">
      <c r="E1865">
        <f>IF(ISNA(F1865),NA(),E1185)</f>
        <v>0</v>
      </c>
      <c r="F1865">
        <f>IF(OR(F1185="",AND(F1185=F1184,F1185=F1186)),NA(), F1185)</f>
        <v>0</v>
      </c>
      <c r="G1865">
        <f>IF(ISNA(H1865),NA(),G1185)</f>
        <v>0</v>
      </c>
      <c r="H1865">
        <f>IF(OR(H1185="",AND(H1185=H1184,H1185=H1186)),NA(), H1185)</f>
        <v>0</v>
      </c>
      <c r="I1865">
        <f>IF(ISNA(J1865),NA(),I1185)</f>
        <v>0</v>
      </c>
      <c r="J1865">
        <f>IF(OR(J1185="",AND(J1185=J1184,J1185=J1186)),NA(), J1185)</f>
        <v>0</v>
      </c>
      <c r="K1865">
        <f>IF(ISNA(L1865),NA(),K1185)</f>
        <v>0</v>
      </c>
      <c r="L1865">
        <f>IF(OR(L1185="",AND(L1185=L1184,L1185=L1186)),NA(), L1185)</f>
        <v>0</v>
      </c>
      <c r="M1865">
        <f>IF(ISNA(N1865),NA(),M1185)</f>
        <v>0</v>
      </c>
      <c r="N1865">
        <f>IF(OR(N1185="",AND(N1185=N1184,N1185=N1186)),NA(), N1185)</f>
        <v>0</v>
      </c>
      <c r="O1865">
        <f>IF(ISNA(P1865),NA(),O1185)</f>
        <v>0</v>
      </c>
      <c r="P1865">
        <f>IF(OR(P1185="",AND(P1185=P1184,P1185=P1186)),NA(), P1185)</f>
        <v>0</v>
      </c>
      <c r="Q1865">
        <f>IF(ISNA(R1865),NA(),Q1185)</f>
        <v>0</v>
      </c>
      <c r="R1865">
        <f>IF(OR(R1185="",AND(R1185=R1184,R1185=R1186)),NA(), R1185)</f>
        <v>0</v>
      </c>
      <c r="S1865">
        <f>IF(ISNA(T1865),NA(),S1185)</f>
        <v>0</v>
      </c>
      <c r="T1865">
        <f>IF(OR(T1185="",AND(T1185=T1184,T1185=T1186)),NA(), T1185)</f>
        <v>0</v>
      </c>
      <c r="U1865">
        <f>IF(ISNA(V1865),NA(),U1185)</f>
        <v>0</v>
      </c>
      <c r="V1865">
        <f>IF(OR(V1185="",AND(V1185=V1184,V1185=V1186)),NA(), V1185)</f>
        <v>0</v>
      </c>
      <c r="W1865">
        <f>IF(ISNA(X1865),NA(),W1185)</f>
        <v>0</v>
      </c>
      <c r="X1865">
        <f>IF(OR(X1185="",AND(X1185=X1184,X1185=X1186)),NA(), X1185)</f>
        <v>0</v>
      </c>
      <c r="Y1865">
        <f>IF(ISNA(Z1865),NA(),Y1185)</f>
        <v>0</v>
      </c>
      <c r="Z1865">
        <f>IF(OR(Z1185="",AND(Z1185=Z1184,Z1185=Z1186)),NA(), Z1185)</f>
        <v>0</v>
      </c>
      <c r="AA1865">
        <f>IF(ISNA(AB1865),NA(),AA1185)</f>
        <v>0</v>
      </c>
      <c r="AB1865">
        <f>IF(OR(AB1185="",AND(AB1185=AB1184,AB1185=AB1186)),NA(), AB1185)</f>
        <v>0</v>
      </c>
      <c r="AC1865">
        <f>IF(ISNA(AD1865),NA(),AC1185)</f>
        <v>0</v>
      </c>
      <c r="AD1865">
        <f>IF(OR(AD1185="",AND(AD1185=AD1184,AD1185=AD1186)),NA(), AD1185)</f>
        <v>0</v>
      </c>
      <c r="AE1865">
        <f>IF(ISNA(AF1865),NA(),AE1185)</f>
        <v>0</v>
      </c>
      <c r="AF1865">
        <f>IF(OR(AF1185="",AND(AF1185=AF1184,AF1185=AF1186)),NA(), AF1185)</f>
        <v>0</v>
      </c>
      <c r="AG1865">
        <f>IF(ISNA(AH1865),NA(),AG1185)</f>
        <v>0</v>
      </c>
      <c r="AH1865">
        <f>IF(OR(AH1185="",AND(AH1185=AH1184,AH1185=AH1186)),NA(), AH1185)</f>
        <v>0</v>
      </c>
      <c r="AI1865">
        <f>IF(ISNA(AJ1865),NA(),AI1185)</f>
        <v>0</v>
      </c>
      <c r="AJ1865">
        <f>IF(OR(AJ1185="",AND(AJ1185=AJ1184,AJ1185=AJ1186)),NA(), AJ1185)</f>
        <v>0</v>
      </c>
      <c r="AM1865">
        <f>IF(ISNA(AN1865),NA(),AM1185)</f>
        <v>0</v>
      </c>
      <c r="AN1865">
        <f>IF(OR(AN1185="",AND(AN1185=AN1184,AN1185=AN1186)),NA(), AN1185)</f>
        <v>0</v>
      </c>
      <c r="AO1865">
        <f>IF(ISNA(AP1865),NA(),AO1185)</f>
        <v>0</v>
      </c>
      <c r="AP1865">
        <f>IF(OR(AP1185="",AND(AP1185=AP1184,AP1185=AP1186)),NA(), AP1185)</f>
        <v>0</v>
      </c>
      <c r="AQ1865">
        <f>IF(ISNA(AR1865),NA(),AQ1185)</f>
        <v>0</v>
      </c>
      <c r="AR1865">
        <f>IF(OR(AR1185="",AND(AR1185=AR1184,AR1185=AR1186)),NA(), AR1185)</f>
        <v>0</v>
      </c>
      <c r="AS1865">
        <f>IF(ISNA(AT1865),NA(),AS1185)</f>
        <v>0</v>
      </c>
      <c r="AT1865">
        <f>IF(OR(AT1185="",AND(AT1185=AT1184,AT1185=AT1186)),NA(), AT1185)</f>
        <v>0</v>
      </c>
      <c r="AU1865">
        <f>IF(ISNA(AV1865),NA(),AU1185)</f>
        <v>0</v>
      </c>
      <c r="AV1865">
        <f>IF(OR(AV1185="",AND(AV1185=AV1184,AV1185=AV1186)),NA(), AV1185)</f>
        <v>0</v>
      </c>
      <c r="AW1865">
        <f>IF(ISNA(AX1865),NA(),AW1185)</f>
        <v>0</v>
      </c>
      <c r="AX1865">
        <f>IF(OR(AX1185="",AND(AX1185=AX1184,AX1185=AX1186)),NA(), AX1185)</f>
        <v>0</v>
      </c>
      <c r="AY1865">
        <f>IF(ISNA(AZ1865),NA(),AY1185)</f>
        <v>0</v>
      </c>
      <c r="AZ1865">
        <f>IF(OR(AZ1185="",AND(AZ1185=AZ1184,AZ1185=AZ1186)),NA(), AZ1185)</f>
        <v>0</v>
      </c>
      <c r="BA1865">
        <f>IF(ISNA(BB1865),NA(),BA1185)</f>
        <v>0</v>
      </c>
      <c r="BB1865">
        <f>IF(OR(BB1185="",AND(BB1185=BB1184,BB1185=BB1186)),NA(), BB1185)</f>
        <v>0</v>
      </c>
      <c r="BC1865">
        <f>IF(ISNA(BD1865),NA(),BC1185)</f>
        <v>0</v>
      </c>
      <c r="BD1865">
        <f>IF(OR(BD1185="",AND(BD1185=BD1184,BD1185=BD1186)),NA(), BD1185)</f>
        <v>0</v>
      </c>
      <c r="BE1865">
        <f>IF(ISNA(BF1865),NA(),BE1185)</f>
        <v>0</v>
      </c>
      <c r="BF1865">
        <f>IF(OR(BF1185="",AND(BF1185=BF1184,BF1185=BF1186)),NA(), BF1185)</f>
        <v>0</v>
      </c>
      <c r="BG1865">
        <f>IF(ISNA(BH1865),NA(),BG1185)</f>
        <v>0</v>
      </c>
      <c r="BH1865">
        <f>IF(OR(BH1185="",AND(BH1185=BH1184,BH1185=BH1186)),NA(), BH1185)</f>
        <v>0</v>
      </c>
      <c r="BI1865">
        <f>IF(ISNA(BJ1865),NA(),BI1185)</f>
        <v>0</v>
      </c>
      <c r="BJ1865">
        <f>IF(OR(BJ1185="",AND(BJ1185=BJ1184,BJ1185=BJ1186)),NA(), BJ1185)</f>
        <v>0</v>
      </c>
      <c r="BK1865">
        <f>IF(ISNA(BL1865),NA(),BK1185)</f>
        <v>0</v>
      </c>
      <c r="BL1865">
        <f>IF(OR(BL1185="",AND(BL1185=BL1184,BL1185=BL1186)),NA(), BL1185)</f>
        <v>0</v>
      </c>
      <c r="BM1865">
        <f>IF(ISNA(BN1865),NA(),BM1185)</f>
        <v>0</v>
      </c>
      <c r="BN1865">
        <f>IF(OR(BN1185="",AND(BN1185=BN1184,BN1185=BN1186)),NA(), BN1185)</f>
        <v>0</v>
      </c>
      <c r="BO1865">
        <f>IF(ISNA(BP1865),NA(),BO1185)</f>
        <v>0</v>
      </c>
      <c r="BP1865">
        <f>IF(OR(BP1185="",AND(BP1185=BP1184,BP1185=BP1186)),NA(), BP1185)</f>
        <v>0</v>
      </c>
      <c r="BQ1865">
        <f>IF(ISNA(BR1865),NA(),BQ1185)</f>
        <v>0</v>
      </c>
      <c r="BR1865">
        <f>IF(OR(BR1185="",AND(BR1185=BR1184,BR1185=BR1186)),NA(), BR1185)</f>
        <v>0</v>
      </c>
    </row>
    <row r="1866" spans="5:70">
      <c r="E1866">
        <f>IF(ISNA(F1866),NA(),E1186)</f>
        <v>0</v>
      </c>
      <c r="F1866">
        <f>IF(OR(F1186="",AND(F1186=F1185,F1186=F1187)),NA(), F1186)</f>
        <v>0</v>
      </c>
      <c r="G1866">
        <f>IF(ISNA(H1866),NA(),G1186)</f>
        <v>0</v>
      </c>
      <c r="H1866">
        <f>IF(OR(H1186="",AND(H1186=H1185,H1186=H1187)),NA(), H1186)</f>
        <v>0</v>
      </c>
      <c r="I1866">
        <f>IF(ISNA(J1866),NA(),I1186)</f>
        <v>0</v>
      </c>
      <c r="J1866">
        <f>IF(OR(J1186="",AND(J1186=J1185,J1186=J1187)),NA(), J1186)</f>
        <v>0</v>
      </c>
      <c r="K1866">
        <f>IF(ISNA(L1866),NA(),K1186)</f>
        <v>0</v>
      </c>
      <c r="L1866">
        <f>IF(OR(L1186="",AND(L1186=L1185,L1186=L1187)),NA(), L1186)</f>
        <v>0</v>
      </c>
      <c r="M1866">
        <f>IF(ISNA(N1866),NA(),M1186)</f>
        <v>0</v>
      </c>
      <c r="N1866">
        <f>IF(OR(N1186="",AND(N1186=N1185,N1186=N1187)),NA(), N1186)</f>
        <v>0</v>
      </c>
      <c r="O1866">
        <f>IF(ISNA(P1866),NA(),O1186)</f>
        <v>0</v>
      </c>
      <c r="P1866">
        <f>IF(OR(P1186="",AND(P1186=P1185,P1186=P1187)),NA(), P1186)</f>
        <v>0</v>
      </c>
      <c r="Q1866">
        <f>IF(ISNA(R1866),NA(),Q1186)</f>
        <v>0</v>
      </c>
      <c r="R1866">
        <f>IF(OR(R1186="",AND(R1186=R1185,R1186=R1187)),NA(), R1186)</f>
        <v>0</v>
      </c>
      <c r="S1866">
        <f>IF(ISNA(T1866),NA(),S1186)</f>
        <v>0</v>
      </c>
      <c r="T1866">
        <f>IF(OR(T1186="",AND(T1186=T1185,T1186=T1187)),NA(), T1186)</f>
        <v>0</v>
      </c>
      <c r="U1866">
        <f>IF(ISNA(V1866),NA(),U1186)</f>
        <v>0</v>
      </c>
      <c r="V1866">
        <f>IF(OR(V1186="",AND(V1186=V1185,V1186=V1187)),NA(), V1186)</f>
        <v>0</v>
      </c>
      <c r="W1866">
        <f>IF(ISNA(X1866),NA(),W1186)</f>
        <v>0</v>
      </c>
      <c r="X1866">
        <f>IF(OR(X1186="",AND(X1186=X1185,X1186=X1187)),NA(), X1186)</f>
        <v>0</v>
      </c>
      <c r="Y1866">
        <f>IF(ISNA(Z1866),NA(),Y1186)</f>
        <v>0</v>
      </c>
      <c r="Z1866">
        <f>IF(OR(Z1186="",AND(Z1186=Z1185,Z1186=Z1187)),NA(), Z1186)</f>
        <v>0</v>
      </c>
      <c r="AA1866">
        <f>IF(ISNA(AB1866),NA(),AA1186)</f>
        <v>0</v>
      </c>
      <c r="AB1866">
        <f>IF(OR(AB1186="",AND(AB1186=AB1185,AB1186=AB1187)),NA(), AB1186)</f>
        <v>0</v>
      </c>
      <c r="AC1866">
        <f>IF(ISNA(AD1866),NA(),AC1186)</f>
        <v>0</v>
      </c>
      <c r="AD1866">
        <f>IF(OR(AD1186="",AND(AD1186=AD1185,AD1186=AD1187)),NA(), AD1186)</f>
        <v>0</v>
      </c>
      <c r="AE1866">
        <f>IF(ISNA(AF1866),NA(),AE1186)</f>
        <v>0</v>
      </c>
      <c r="AF1866">
        <f>IF(OR(AF1186="",AND(AF1186=AF1185,AF1186=AF1187)),NA(), AF1186)</f>
        <v>0</v>
      </c>
      <c r="AG1866">
        <f>IF(ISNA(AH1866),NA(),AG1186)</f>
        <v>0</v>
      </c>
      <c r="AH1866">
        <f>IF(OR(AH1186="",AND(AH1186=AH1185,AH1186=AH1187)),NA(), AH1186)</f>
        <v>0</v>
      </c>
      <c r="AI1866">
        <f>IF(ISNA(AJ1866),NA(),AI1186)</f>
        <v>0</v>
      </c>
      <c r="AJ1866">
        <f>IF(OR(AJ1186="",AND(AJ1186=AJ1185,AJ1186=AJ1187)),NA(), AJ1186)</f>
        <v>0</v>
      </c>
      <c r="AM1866">
        <f>IF(ISNA(AN1866),NA(),AM1186)</f>
        <v>0</v>
      </c>
      <c r="AN1866">
        <f>IF(OR(AN1186="",AND(AN1186=AN1185,AN1186=AN1187)),NA(), AN1186)</f>
        <v>0</v>
      </c>
      <c r="AO1866">
        <f>IF(ISNA(AP1866),NA(),AO1186)</f>
        <v>0</v>
      </c>
      <c r="AP1866">
        <f>IF(OR(AP1186="",AND(AP1186=AP1185,AP1186=AP1187)),NA(), AP1186)</f>
        <v>0</v>
      </c>
      <c r="AQ1866">
        <f>IF(ISNA(AR1866),NA(),AQ1186)</f>
        <v>0</v>
      </c>
      <c r="AR1866">
        <f>IF(OR(AR1186="",AND(AR1186=AR1185,AR1186=AR1187)),NA(), AR1186)</f>
        <v>0</v>
      </c>
      <c r="AS1866">
        <f>IF(ISNA(AT1866),NA(),AS1186)</f>
        <v>0</v>
      </c>
      <c r="AT1866">
        <f>IF(OR(AT1186="",AND(AT1186=AT1185,AT1186=AT1187)),NA(), AT1186)</f>
        <v>0</v>
      </c>
      <c r="AU1866">
        <f>IF(ISNA(AV1866),NA(),AU1186)</f>
        <v>0</v>
      </c>
      <c r="AV1866">
        <f>IF(OR(AV1186="",AND(AV1186=AV1185,AV1186=AV1187)),NA(), AV1186)</f>
        <v>0</v>
      </c>
      <c r="AW1866">
        <f>IF(ISNA(AX1866),NA(),AW1186)</f>
        <v>0</v>
      </c>
      <c r="AX1866">
        <f>IF(OR(AX1186="",AND(AX1186=AX1185,AX1186=AX1187)),NA(), AX1186)</f>
        <v>0</v>
      </c>
      <c r="AY1866">
        <f>IF(ISNA(AZ1866),NA(),AY1186)</f>
        <v>0</v>
      </c>
      <c r="AZ1866">
        <f>IF(OR(AZ1186="",AND(AZ1186=AZ1185,AZ1186=AZ1187)),NA(), AZ1186)</f>
        <v>0</v>
      </c>
      <c r="BA1866">
        <f>IF(ISNA(BB1866),NA(),BA1186)</f>
        <v>0</v>
      </c>
      <c r="BB1866">
        <f>IF(OR(BB1186="",AND(BB1186=BB1185,BB1186=BB1187)),NA(), BB1186)</f>
        <v>0</v>
      </c>
      <c r="BC1866">
        <f>IF(ISNA(BD1866),NA(),BC1186)</f>
        <v>0</v>
      </c>
      <c r="BD1866">
        <f>IF(OR(BD1186="",AND(BD1186=BD1185,BD1186=BD1187)),NA(), BD1186)</f>
        <v>0</v>
      </c>
      <c r="BE1866">
        <f>IF(ISNA(BF1866),NA(),BE1186)</f>
        <v>0</v>
      </c>
      <c r="BF1866">
        <f>IF(OR(BF1186="",AND(BF1186=BF1185,BF1186=BF1187)),NA(), BF1186)</f>
        <v>0</v>
      </c>
      <c r="BG1866">
        <f>IF(ISNA(BH1866),NA(),BG1186)</f>
        <v>0</v>
      </c>
      <c r="BH1866">
        <f>IF(OR(BH1186="",AND(BH1186=BH1185,BH1186=BH1187)),NA(), BH1186)</f>
        <v>0</v>
      </c>
      <c r="BI1866">
        <f>IF(ISNA(BJ1866),NA(),BI1186)</f>
        <v>0</v>
      </c>
      <c r="BJ1866">
        <f>IF(OR(BJ1186="",AND(BJ1186=BJ1185,BJ1186=BJ1187)),NA(), BJ1186)</f>
        <v>0</v>
      </c>
      <c r="BK1866">
        <f>IF(ISNA(BL1866),NA(),BK1186)</f>
        <v>0</v>
      </c>
      <c r="BL1866">
        <f>IF(OR(BL1186="",AND(BL1186=BL1185,BL1186=BL1187)),NA(), BL1186)</f>
        <v>0</v>
      </c>
      <c r="BM1866">
        <f>IF(ISNA(BN1866),NA(),BM1186)</f>
        <v>0</v>
      </c>
      <c r="BN1866">
        <f>IF(OR(BN1186="",AND(BN1186=BN1185,BN1186=BN1187)),NA(), BN1186)</f>
        <v>0</v>
      </c>
      <c r="BO1866">
        <f>IF(ISNA(BP1866),NA(),BO1186)</f>
        <v>0</v>
      </c>
      <c r="BP1866">
        <f>IF(OR(BP1186="",AND(BP1186=BP1185,BP1186=BP1187)),NA(), BP1186)</f>
        <v>0</v>
      </c>
      <c r="BQ1866">
        <f>IF(ISNA(BR1866),NA(),BQ1186)</f>
        <v>0</v>
      </c>
      <c r="BR1866">
        <f>IF(OR(BR1186="",AND(BR1186=BR1185,BR1186=BR1187)),NA(), BR1186)</f>
        <v>0</v>
      </c>
    </row>
    <row r="1867" spans="5:70">
      <c r="E1867">
        <f>IF(ISNA(F1867),NA(),E1187)</f>
        <v>0</v>
      </c>
      <c r="F1867">
        <f>IF(OR(F1187="",AND(F1187=F1186,F1187=F1188)),NA(), F1187)</f>
        <v>0</v>
      </c>
      <c r="G1867">
        <f>IF(ISNA(H1867),NA(),G1187)</f>
        <v>0</v>
      </c>
      <c r="H1867">
        <f>IF(OR(H1187="",AND(H1187=H1186,H1187=H1188)),NA(), H1187)</f>
        <v>0</v>
      </c>
      <c r="I1867">
        <f>IF(ISNA(J1867),NA(),I1187)</f>
        <v>0</v>
      </c>
      <c r="J1867">
        <f>IF(OR(J1187="",AND(J1187=J1186,J1187=J1188)),NA(), J1187)</f>
        <v>0</v>
      </c>
      <c r="K1867">
        <f>IF(ISNA(L1867),NA(),K1187)</f>
        <v>0</v>
      </c>
      <c r="L1867">
        <f>IF(OR(L1187="",AND(L1187=L1186,L1187=L1188)),NA(), L1187)</f>
        <v>0</v>
      </c>
      <c r="M1867">
        <f>IF(ISNA(N1867),NA(),M1187)</f>
        <v>0</v>
      </c>
      <c r="N1867">
        <f>IF(OR(N1187="",AND(N1187=N1186,N1187=N1188)),NA(), N1187)</f>
        <v>0</v>
      </c>
      <c r="O1867">
        <f>IF(ISNA(P1867),NA(),O1187)</f>
        <v>0</v>
      </c>
      <c r="P1867">
        <f>IF(OR(P1187="",AND(P1187=P1186,P1187=P1188)),NA(), P1187)</f>
        <v>0</v>
      </c>
      <c r="Q1867">
        <f>IF(ISNA(R1867),NA(),Q1187)</f>
        <v>0</v>
      </c>
      <c r="R1867">
        <f>IF(OR(R1187="",AND(R1187=R1186,R1187=R1188)),NA(), R1187)</f>
        <v>0</v>
      </c>
      <c r="S1867">
        <f>IF(ISNA(T1867),NA(),S1187)</f>
        <v>0</v>
      </c>
      <c r="T1867">
        <f>IF(OR(T1187="",AND(T1187=T1186,T1187=T1188)),NA(), T1187)</f>
        <v>0</v>
      </c>
      <c r="U1867">
        <f>IF(ISNA(V1867),NA(),U1187)</f>
        <v>0</v>
      </c>
      <c r="V1867">
        <f>IF(OR(V1187="",AND(V1187=V1186,V1187=V1188)),NA(), V1187)</f>
        <v>0</v>
      </c>
      <c r="W1867">
        <f>IF(ISNA(X1867),NA(),W1187)</f>
        <v>0</v>
      </c>
      <c r="X1867">
        <f>IF(OR(X1187="",AND(X1187=X1186,X1187=X1188)),NA(), X1187)</f>
        <v>0</v>
      </c>
      <c r="Y1867">
        <f>IF(ISNA(Z1867),NA(),Y1187)</f>
        <v>0</v>
      </c>
      <c r="Z1867">
        <f>IF(OR(Z1187="",AND(Z1187=Z1186,Z1187=Z1188)),NA(), Z1187)</f>
        <v>0</v>
      </c>
      <c r="AA1867">
        <f>IF(ISNA(AB1867),NA(),AA1187)</f>
        <v>0</v>
      </c>
      <c r="AB1867">
        <f>IF(OR(AB1187="",AND(AB1187=AB1186,AB1187=AB1188)),NA(), AB1187)</f>
        <v>0</v>
      </c>
      <c r="AC1867">
        <f>IF(ISNA(AD1867),NA(),AC1187)</f>
        <v>0</v>
      </c>
      <c r="AD1867">
        <f>IF(OR(AD1187="",AND(AD1187=AD1186,AD1187=AD1188)),NA(), AD1187)</f>
        <v>0</v>
      </c>
      <c r="AE1867">
        <f>IF(ISNA(AF1867),NA(),AE1187)</f>
        <v>0</v>
      </c>
      <c r="AF1867">
        <f>IF(OR(AF1187="",AND(AF1187=AF1186,AF1187=AF1188)),NA(), AF1187)</f>
        <v>0</v>
      </c>
      <c r="AG1867">
        <f>IF(ISNA(AH1867),NA(),AG1187)</f>
        <v>0</v>
      </c>
      <c r="AH1867">
        <f>IF(OR(AH1187="",AND(AH1187=AH1186,AH1187=AH1188)),NA(), AH1187)</f>
        <v>0</v>
      </c>
      <c r="AI1867">
        <f>IF(ISNA(AJ1867),NA(),AI1187)</f>
        <v>0</v>
      </c>
      <c r="AJ1867">
        <f>IF(OR(AJ1187="",AND(AJ1187=AJ1186,AJ1187=AJ1188)),NA(), AJ1187)</f>
        <v>0</v>
      </c>
      <c r="AM1867">
        <f>IF(ISNA(AN1867),NA(),AM1187)</f>
        <v>0</v>
      </c>
      <c r="AN1867">
        <f>IF(OR(AN1187="",AND(AN1187=AN1186,AN1187=AN1188)),NA(), AN1187)</f>
        <v>0</v>
      </c>
      <c r="AO1867">
        <f>IF(ISNA(AP1867),NA(),AO1187)</f>
        <v>0</v>
      </c>
      <c r="AP1867">
        <f>IF(OR(AP1187="",AND(AP1187=AP1186,AP1187=AP1188)),NA(), AP1187)</f>
        <v>0</v>
      </c>
      <c r="AQ1867">
        <f>IF(ISNA(AR1867),NA(),AQ1187)</f>
        <v>0</v>
      </c>
      <c r="AR1867">
        <f>IF(OR(AR1187="",AND(AR1187=AR1186,AR1187=AR1188)),NA(), AR1187)</f>
        <v>0</v>
      </c>
      <c r="AS1867">
        <f>IF(ISNA(AT1867),NA(),AS1187)</f>
        <v>0</v>
      </c>
      <c r="AT1867">
        <f>IF(OR(AT1187="",AND(AT1187=AT1186,AT1187=AT1188)),NA(), AT1187)</f>
        <v>0</v>
      </c>
      <c r="AU1867">
        <f>IF(ISNA(AV1867),NA(),AU1187)</f>
        <v>0</v>
      </c>
      <c r="AV1867">
        <f>IF(OR(AV1187="",AND(AV1187=AV1186,AV1187=AV1188)),NA(), AV1187)</f>
        <v>0</v>
      </c>
      <c r="AW1867">
        <f>IF(ISNA(AX1867),NA(),AW1187)</f>
        <v>0</v>
      </c>
      <c r="AX1867">
        <f>IF(OR(AX1187="",AND(AX1187=AX1186,AX1187=AX1188)),NA(), AX1187)</f>
        <v>0</v>
      </c>
      <c r="AY1867">
        <f>IF(ISNA(AZ1867),NA(),AY1187)</f>
        <v>0</v>
      </c>
      <c r="AZ1867">
        <f>IF(OR(AZ1187="",AND(AZ1187=AZ1186,AZ1187=AZ1188)),NA(), AZ1187)</f>
        <v>0</v>
      </c>
      <c r="BA1867">
        <f>IF(ISNA(BB1867),NA(),BA1187)</f>
        <v>0</v>
      </c>
      <c r="BB1867">
        <f>IF(OR(BB1187="",AND(BB1187=BB1186,BB1187=BB1188)),NA(), BB1187)</f>
        <v>0</v>
      </c>
      <c r="BC1867">
        <f>IF(ISNA(BD1867),NA(),BC1187)</f>
        <v>0</v>
      </c>
      <c r="BD1867">
        <f>IF(OR(BD1187="",AND(BD1187=BD1186,BD1187=BD1188)),NA(), BD1187)</f>
        <v>0</v>
      </c>
      <c r="BE1867">
        <f>IF(ISNA(BF1867),NA(),BE1187)</f>
        <v>0</v>
      </c>
      <c r="BF1867">
        <f>IF(OR(BF1187="",AND(BF1187=BF1186,BF1187=BF1188)),NA(), BF1187)</f>
        <v>0</v>
      </c>
      <c r="BG1867">
        <f>IF(ISNA(BH1867),NA(),BG1187)</f>
        <v>0</v>
      </c>
      <c r="BH1867">
        <f>IF(OR(BH1187="",AND(BH1187=BH1186,BH1187=BH1188)),NA(), BH1187)</f>
        <v>0</v>
      </c>
      <c r="BI1867">
        <f>IF(ISNA(BJ1867),NA(),BI1187)</f>
        <v>0</v>
      </c>
      <c r="BJ1867">
        <f>IF(OR(BJ1187="",AND(BJ1187=BJ1186,BJ1187=BJ1188)),NA(), BJ1187)</f>
        <v>0</v>
      </c>
      <c r="BK1867">
        <f>IF(ISNA(BL1867),NA(),BK1187)</f>
        <v>0</v>
      </c>
      <c r="BL1867">
        <f>IF(OR(BL1187="",AND(BL1187=BL1186,BL1187=BL1188)),NA(), BL1187)</f>
        <v>0</v>
      </c>
      <c r="BM1867">
        <f>IF(ISNA(BN1867),NA(),BM1187)</f>
        <v>0</v>
      </c>
      <c r="BN1867">
        <f>IF(OR(BN1187="",AND(BN1187=BN1186,BN1187=BN1188)),NA(), BN1187)</f>
        <v>0</v>
      </c>
      <c r="BO1867">
        <f>IF(ISNA(BP1867),NA(),BO1187)</f>
        <v>0</v>
      </c>
      <c r="BP1867">
        <f>IF(OR(BP1187="",AND(BP1187=BP1186,BP1187=BP1188)),NA(), BP1187)</f>
        <v>0</v>
      </c>
      <c r="BQ1867">
        <f>IF(ISNA(BR1867),NA(),BQ1187)</f>
        <v>0</v>
      </c>
      <c r="BR1867">
        <f>IF(OR(BR1187="",AND(BR1187=BR1186,BR1187=BR1188)),NA(), BR1187)</f>
        <v>0</v>
      </c>
    </row>
    <row r="1868" spans="5:70">
      <c r="E1868">
        <f>IF(ISNA(F1868),NA(),E1188)</f>
        <v>0</v>
      </c>
      <c r="F1868">
        <f>IF(OR(F1188="",AND(F1188=F1187,F1188=F1189)),NA(), F1188)</f>
        <v>0</v>
      </c>
      <c r="G1868">
        <f>IF(ISNA(H1868),NA(),G1188)</f>
        <v>0</v>
      </c>
      <c r="H1868">
        <f>IF(OR(H1188="",AND(H1188=H1187,H1188=H1189)),NA(), H1188)</f>
        <v>0</v>
      </c>
      <c r="I1868">
        <f>IF(ISNA(J1868),NA(),I1188)</f>
        <v>0</v>
      </c>
      <c r="J1868">
        <f>IF(OR(J1188="",AND(J1188=J1187,J1188=J1189)),NA(), J1188)</f>
        <v>0</v>
      </c>
      <c r="K1868">
        <f>IF(ISNA(L1868),NA(),K1188)</f>
        <v>0</v>
      </c>
      <c r="L1868">
        <f>IF(OR(L1188="",AND(L1188=L1187,L1188=L1189)),NA(), L1188)</f>
        <v>0</v>
      </c>
      <c r="M1868">
        <f>IF(ISNA(N1868),NA(),M1188)</f>
        <v>0</v>
      </c>
      <c r="N1868">
        <f>IF(OR(N1188="",AND(N1188=N1187,N1188=N1189)),NA(), N1188)</f>
        <v>0</v>
      </c>
      <c r="O1868">
        <f>IF(ISNA(P1868),NA(),O1188)</f>
        <v>0</v>
      </c>
      <c r="P1868">
        <f>IF(OR(P1188="",AND(P1188=P1187,P1188=P1189)),NA(), P1188)</f>
        <v>0</v>
      </c>
      <c r="Q1868">
        <f>IF(ISNA(R1868),NA(),Q1188)</f>
        <v>0</v>
      </c>
      <c r="R1868">
        <f>IF(OR(R1188="",AND(R1188=R1187,R1188=R1189)),NA(), R1188)</f>
        <v>0</v>
      </c>
      <c r="S1868">
        <f>IF(ISNA(T1868),NA(),S1188)</f>
        <v>0</v>
      </c>
      <c r="T1868">
        <f>IF(OR(T1188="",AND(T1188=T1187,T1188=T1189)),NA(), T1188)</f>
        <v>0</v>
      </c>
      <c r="U1868">
        <f>IF(ISNA(V1868),NA(),U1188)</f>
        <v>0</v>
      </c>
      <c r="V1868">
        <f>IF(OR(V1188="",AND(V1188=V1187,V1188=V1189)),NA(), V1188)</f>
        <v>0</v>
      </c>
      <c r="W1868">
        <f>IF(ISNA(X1868),NA(),W1188)</f>
        <v>0</v>
      </c>
      <c r="X1868">
        <f>IF(OR(X1188="",AND(X1188=X1187,X1188=X1189)),NA(), X1188)</f>
        <v>0</v>
      </c>
      <c r="Y1868">
        <f>IF(ISNA(Z1868),NA(),Y1188)</f>
        <v>0</v>
      </c>
      <c r="Z1868">
        <f>IF(OR(Z1188="",AND(Z1188=Z1187,Z1188=Z1189)),NA(), Z1188)</f>
        <v>0</v>
      </c>
      <c r="AA1868">
        <f>IF(ISNA(AB1868),NA(),AA1188)</f>
        <v>0</v>
      </c>
      <c r="AB1868">
        <f>IF(OR(AB1188="",AND(AB1188=AB1187,AB1188=AB1189)),NA(), AB1188)</f>
        <v>0</v>
      </c>
      <c r="AC1868">
        <f>IF(ISNA(AD1868),NA(),AC1188)</f>
        <v>0</v>
      </c>
      <c r="AD1868">
        <f>IF(OR(AD1188="",AND(AD1188=AD1187,AD1188=AD1189)),NA(), AD1188)</f>
        <v>0</v>
      </c>
      <c r="AE1868">
        <f>IF(ISNA(AF1868),NA(),AE1188)</f>
        <v>0</v>
      </c>
      <c r="AF1868">
        <f>IF(OR(AF1188="",AND(AF1188=AF1187,AF1188=AF1189)),NA(), AF1188)</f>
        <v>0</v>
      </c>
      <c r="AG1868">
        <f>IF(ISNA(AH1868),NA(),AG1188)</f>
        <v>0</v>
      </c>
      <c r="AH1868">
        <f>IF(OR(AH1188="",AND(AH1188=AH1187,AH1188=AH1189)),NA(), AH1188)</f>
        <v>0</v>
      </c>
      <c r="AI1868">
        <f>IF(ISNA(AJ1868),NA(),AI1188)</f>
        <v>0</v>
      </c>
      <c r="AJ1868">
        <f>IF(OR(AJ1188="",AND(AJ1188=AJ1187,AJ1188=AJ1189)),NA(), AJ1188)</f>
        <v>0</v>
      </c>
      <c r="AM1868">
        <f>IF(ISNA(AN1868),NA(),AM1188)</f>
        <v>0</v>
      </c>
      <c r="AN1868">
        <f>IF(OR(AN1188="",AND(AN1188=AN1187,AN1188=AN1189)),NA(), AN1188)</f>
        <v>0</v>
      </c>
      <c r="AO1868">
        <f>IF(ISNA(AP1868),NA(),AO1188)</f>
        <v>0</v>
      </c>
      <c r="AP1868">
        <f>IF(OR(AP1188="",AND(AP1188=AP1187,AP1188=AP1189)),NA(), AP1188)</f>
        <v>0</v>
      </c>
      <c r="AQ1868">
        <f>IF(ISNA(AR1868),NA(),AQ1188)</f>
        <v>0</v>
      </c>
      <c r="AR1868">
        <f>IF(OR(AR1188="",AND(AR1188=AR1187,AR1188=AR1189)),NA(), AR1188)</f>
        <v>0</v>
      </c>
      <c r="AS1868">
        <f>IF(ISNA(AT1868),NA(),AS1188)</f>
        <v>0</v>
      </c>
      <c r="AT1868">
        <f>IF(OR(AT1188="",AND(AT1188=AT1187,AT1188=AT1189)),NA(), AT1188)</f>
        <v>0</v>
      </c>
      <c r="AU1868">
        <f>IF(ISNA(AV1868),NA(),AU1188)</f>
        <v>0</v>
      </c>
      <c r="AV1868">
        <f>IF(OR(AV1188="",AND(AV1188=AV1187,AV1188=AV1189)),NA(), AV1188)</f>
        <v>0</v>
      </c>
      <c r="AW1868">
        <f>IF(ISNA(AX1868),NA(),AW1188)</f>
        <v>0</v>
      </c>
      <c r="AX1868">
        <f>IF(OR(AX1188="",AND(AX1188=AX1187,AX1188=AX1189)),NA(), AX1188)</f>
        <v>0</v>
      </c>
      <c r="AY1868">
        <f>IF(ISNA(AZ1868),NA(),AY1188)</f>
        <v>0</v>
      </c>
      <c r="AZ1868">
        <f>IF(OR(AZ1188="",AND(AZ1188=AZ1187,AZ1188=AZ1189)),NA(), AZ1188)</f>
        <v>0</v>
      </c>
      <c r="BA1868">
        <f>IF(ISNA(BB1868),NA(),BA1188)</f>
        <v>0</v>
      </c>
      <c r="BB1868">
        <f>IF(OR(BB1188="",AND(BB1188=BB1187,BB1188=BB1189)),NA(), BB1188)</f>
        <v>0</v>
      </c>
      <c r="BC1868">
        <f>IF(ISNA(BD1868),NA(),BC1188)</f>
        <v>0</v>
      </c>
      <c r="BD1868">
        <f>IF(OR(BD1188="",AND(BD1188=BD1187,BD1188=BD1189)),NA(), BD1188)</f>
        <v>0</v>
      </c>
      <c r="BE1868">
        <f>IF(ISNA(BF1868),NA(),BE1188)</f>
        <v>0</v>
      </c>
      <c r="BF1868">
        <f>IF(OR(BF1188="",AND(BF1188=BF1187,BF1188=BF1189)),NA(), BF1188)</f>
        <v>0</v>
      </c>
      <c r="BG1868">
        <f>IF(ISNA(BH1868),NA(),BG1188)</f>
        <v>0</v>
      </c>
      <c r="BH1868">
        <f>IF(OR(BH1188="",AND(BH1188=BH1187,BH1188=BH1189)),NA(), BH1188)</f>
        <v>0</v>
      </c>
      <c r="BI1868">
        <f>IF(ISNA(BJ1868),NA(),BI1188)</f>
        <v>0</v>
      </c>
      <c r="BJ1868">
        <f>IF(OR(BJ1188="",AND(BJ1188=BJ1187,BJ1188=BJ1189)),NA(), BJ1188)</f>
        <v>0</v>
      </c>
      <c r="BK1868">
        <f>IF(ISNA(BL1868),NA(),BK1188)</f>
        <v>0</v>
      </c>
      <c r="BL1868">
        <f>IF(OR(BL1188="",AND(BL1188=BL1187,BL1188=BL1189)),NA(), BL1188)</f>
        <v>0</v>
      </c>
      <c r="BM1868">
        <f>IF(ISNA(BN1868),NA(),BM1188)</f>
        <v>0</v>
      </c>
      <c r="BN1868">
        <f>IF(OR(BN1188="",AND(BN1188=BN1187,BN1188=BN1189)),NA(), BN1188)</f>
        <v>0</v>
      </c>
      <c r="BO1868">
        <f>IF(ISNA(BP1868),NA(),BO1188)</f>
        <v>0</v>
      </c>
      <c r="BP1868">
        <f>IF(OR(BP1188="",AND(BP1188=BP1187,BP1188=BP1189)),NA(), BP1188)</f>
        <v>0</v>
      </c>
      <c r="BQ1868">
        <f>IF(ISNA(BR1868),NA(),BQ1188)</f>
        <v>0</v>
      </c>
      <c r="BR1868">
        <f>IF(OR(BR1188="",AND(BR1188=BR1187,BR1188=BR1189)),NA(), BR1188)</f>
        <v>0</v>
      </c>
    </row>
    <row r="1869" spans="5:70">
      <c r="E1869">
        <f>IF(ISNA(F1869),NA(),E1189)</f>
        <v>0</v>
      </c>
      <c r="F1869">
        <f>IF(OR(F1189="",AND(F1189=F1188,F1189=F1190)),NA(), F1189)</f>
        <v>0</v>
      </c>
      <c r="G1869">
        <f>IF(ISNA(H1869),NA(),G1189)</f>
        <v>0</v>
      </c>
      <c r="H1869">
        <f>IF(OR(H1189="",AND(H1189=H1188,H1189=H1190)),NA(), H1189)</f>
        <v>0</v>
      </c>
      <c r="I1869">
        <f>IF(ISNA(J1869),NA(),I1189)</f>
        <v>0</v>
      </c>
      <c r="J1869">
        <f>IF(OR(J1189="",AND(J1189=J1188,J1189=J1190)),NA(), J1189)</f>
        <v>0</v>
      </c>
      <c r="K1869">
        <f>IF(ISNA(L1869),NA(),K1189)</f>
        <v>0</v>
      </c>
      <c r="L1869">
        <f>IF(OR(L1189="",AND(L1189=L1188,L1189=L1190)),NA(), L1189)</f>
        <v>0</v>
      </c>
      <c r="M1869">
        <f>IF(ISNA(N1869),NA(),M1189)</f>
        <v>0</v>
      </c>
      <c r="N1869">
        <f>IF(OR(N1189="",AND(N1189=N1188,N1189=N1190)),NA(), N1189)</f>
        <v>0</v>
      </c>
      <c r="O1869">
        <f>IF(ISNA(P1869),NA(),O1189)</f>
        <v>0</v>
      </c>
      <c r="P1869">
        <f>IF(OR(P1189="",AND(P1189=P1188,P1189=P1190)),NA(), P1189)</f>
        <v>0</v>
      </c>
      <c r="Q1869">
        <f>IF(ISNA(R1869),NA(),Q1189)</f>
        <v>0</v>
      </c>
      <c r="R1869">
        <f>IF(OR(R1189="",AND(R1189=R1188,R1189=R1190)),NA(), R1189)</f>
        <v>0</v>
      </c>
      <c r="S1869">
        <f>IF(ISNA(T1869),NA(),S1189)</f>
        <v>0</v>
      </c>
      <c r="T1869">
        <f>IF(OR(T1189="",AND(T1189=T1188,T1189=T1190)),NA(), T1189)</f>
        <v>0</v>
      </c>
      <c r="U1869">
        <f>IF(ISNA(V1869),NA(),U1189)</f>
        <v>0</v>
      </c>
      <c r="V1869">
        <f>IF(OR(V1189="",AND(V1189=V1188,V1189=V1190)),NA(), V1189)</f>
        <v>0</v>
      </c>
      <c r="W1869">
        <f>IF(ISNA(X1869),NA(),W1189)</f>
        <v>0</v>
      </c>
      <c r="X1869">
        <f>IF(OR(X1189="",AND(X1189=X1188,X1189=X1190)),NA(), X1189)</f>
        <v>0</v>
      </c>
      <c r="Y1869">
        <f>IF(ISNA(Z1869),NA(),Y1189)</f>
        <v>0</v>
      </c>
      <c r="Z1869">
        <f>IF(OR(Z1189="",AND(Z1189=Z1188,Z1189=Z1190)),NA(), Z1189)</f>
        <v>0</v>
      </c>
      <c r="AA1869">
        <f>IF(ISNA(AB1869),NA(),AA1189)</f>
        <v>0</v>
      </c>
      <c r="AB1869">
        <f>IF(OR(AB1189="",AND(AB1189=AB1188,AB1189=AB1190)),NA(), AB1189)</f>
        <v>0</v>
      </c>
      <c r="AC1869">
        <f>IF(ISNA(AD1869),NA(),AC1189)</f>
        <v>0</v>
      </c>
      <c r="AD1869">
        <f>IF(OR(AD1189="",AND(AD1189=AD1188,AD1189=AD1190)),NA(), AD1189)</f>
        <v>0</v>
      </c>
      <c r="AE1869">
        <f>IF(ISNA(AF1869),NA(),AE1189)</f>
        <v>0</v>
      </c>
      <c r="AF1869">
        <f>IF(OR(AF1189="",AND(AF1189=AF1188,AF1189=AF1190)),NA(), AF1189)</f>
        <v>0</v>
      </c>
      <c r="AG1869">
        <f>IF(ISNA(AH1869),NA(),AG1189)</f>
        <v>0</v>
      </c>
      <c r="AH1869">
        <f>IF(OR(AH1189="",AND(AH1189=AH1188,AH1189=AH1190)),NA(), AH1189)</f>
        <v>0</v>
      </c>
      <c r="AI1869">
        <f>IF(ISNA(AJ1869),NA(),AI1189)</f>
        <v>0</v>
      </c>
      <c r="AJ1869">
        <f>IF(OR(AJ1189="",AND(AJ1189=AJ1188,AJ1189=AJ1190)),NA(), AJ1189)</f>
        <v>0</v>
      </c>
      <c r="AM1869">
        <f>IF(ISNA(AN1869),NA(),AM1189)</f>
        <v>0</v>
      </c>
      <c r="AN1869">
        <f>IF(OR(AN1189="",AND(AN1189=AN1188,AN1189=AN1190)),NA(), AN1189)</f>
        <v>0</v>
      </c>
      <c r="AO1869">
        <f>IF(ISNA(AP1869),NA(),AO1189)</f>
        <v>0</v>
      </c>
      <c r="AP1869">
        <f>IF(OR(AP1189="",AND(AP1189=AP1188,AP1189=AP1190)),NA(), AP1189)</f>
        <v>0</v>
      </c>
      <c r="AQ1869">
        <f>IF(ISNA(AR1869),NA(),AQ1189)</f>
        <v>0</v>
      </c>
      <c r="AR1869">
        <f>IF(OR(AR1189="",AND(AR1189=AR1188,AR1189=AR1190)),NA(), AR1189)</f>
        <v>0</v>
      </c>
      <c r="AS1869">
        <f>IF(ISNA(AT1869),NA(),AS1189)</f>
        <v>0</v>
      </c>
      <c r="AT1869">
        <f>IF(OR(AT1189="",AND(AT1189=AT1188,AT1189=AT1190)),NA(), AT1189)</f>
        <v>0</v>
      </c>
      <c r="AU1869">
        <f>IF(ISNA(AV1869),NA(),AU1189)</f>
        <v>0</v>
      </c>
      <c r="AV1869">
        <f>IF(OR(AV1189="",AND(AV1189=AV1188,AV1189=AV1190)),NA(), AV1189)</f>
        <v>0</v>
      </c>
      <c r="AW1869">
        <f>IF(ISNA(AX1869),NA(),AW1189)</f>
        <v>0</v>
      </c>
      <c r="AX1869">
        <f>IF(OR(AX1189="",AND(AX1189=AX1188,AX1189=AX1190)),NA(), AX1189)</f>
        <v>0</v>
      </c>
      <c r="AY1869">
        <f>IF(ISNA(AZ1869),NA(),AY1189)</f>
        <v>0</v>
      </c>
      <c r="AZ1869">
        <f>IF(OR(AZ1189="",AND(AZ1189=AZ1188,AZ1189=AZ1190)),NA(), AZ1189)</f>
        <v>0</v>
      </c>
      <c r="BA1869">
        <f>IF(ISNA(BB1869),NA(),BA1189)</f>
        <v>0</v>
      </c>
      <c r="BB1869">
        <f>IF(OR(BB1189="",AND(BB1189=BB1188,BB1189=BB1190)),NA(), BB1189)</f>
        <v>0</v>
      </c>
      <c r="BC1869">
        <f>IF(ISNA(BD1869),NA(),BC1189)</f>
        <v>0</v>
      </c>
      <c r="BD1869">
        <f>IF(OR(BD1189="",AND(BD1189=BD1188,BD1189=BD1190)),NA(), BD1189)</f>
        <v>0</v>
      </c>
      <c r="BE1869">
        <f>IF(ISNA(BF1869),NA(),BE1189)</f>
        <v>0</v>
      </c>
      <c r="BF1869">
        <f>IF(OR(BF1189="",AND(BF1189=BF1188,BF1189=BF1190)),NA(), BF1189)</f>
        <v>0</v>
      </c>
      <c r="BG1869">
        <f>IF(ISNA(BH1869),NA(),BG1189)</f>
        <v>0</v>
      </c>
      <c r="BH1869">
        <f>IF(OR(BH1189="",AND(BH1189=BH1188,BH1189=BH1190)),NA(), BH1189)</f>
        <v>0</v>
      </c>
      <c r="BI1869">
        <f>IF(ISNA(BJ1869),NA(),BI1189)</f>
        <v>0</v>
      </c>
      <c r="BJ1869">
        <f>IF(OR(BJ1189="",AND(BJ1189=BJ1188,BJ1189=BJ1190)),NA(), BJ1189)</f>
        <v>0</v>
      </c>
      <c r="BK1869">
        <f>IF(ISNA(BL1869),NA(),BK1189)</f>
        <v>0</v>
      </c>
      <c r="BL1869">
        <f>IF(OR(BL1189="",AND(BL1189=BL1188,BL1189=BL1190)),NA(), BL1189)</f>
        <v>0</v>
      </c>
      <c r="BM1869">
        <f>IF(ISNA(BN1869),NA(),BM1189)</f>
        <v>0</v>
      </c>
      <c r="BN1869">
        <f>IF(OR(BN1189="",AND(BN1189=BN1188,BN1189=BN1190)),NA(), BN1189)</f>
        <v>0</v>
      </c>
      <c r="BO1869">
        <f>IF(ISNA(BP1869),NA(),BO1189)</f>
        <v>0</v>
      </c>
      <c r="BP1869">
        <f>IF(OR(BP1189="",AND(BP1189=BP1188,BP1189=BP1190)),NA(), BP1189)</f>
        <v>0</v>
      </c>
      <c r="BQ1869">
        <f>IF(ISNA(BR1869),NA(),BQ1189)</f>
        <v>0</v>
      </c>
      <c r="BR1869">
        <f>IF(OR(BR1189="",AND(BR1189=BR1188,BR1189=BR1190)),NA(), BR1189)</f>
        <v>0</v>
      </c>
    </row>
    <row r="1870" spans="5:70">
      <c r="E1870">
        <f>IF(ISNA(F1870),NA(),E1190)</f>
        <v>0</v>
      </c>
      <c r="F1870">
        <f>IF(OR(F1190="",AND(F1190=F1189,F1190=F1191)),NA(), F1190)</f>
        <v>0</v>
      </c>
      <c r="G1870">
        <f>IF(ISNA(H1870),NA(),G1190)</f>
        <v>0</v>
      </c>
      <c r="H1870">
        <f>IF(OR(H1190="",AND(H1190=H1189,H1190=H1191)),NA(), H1190)</f>
        <v>0</v>
      </c>
      <c r="I1870">
        <f>IF(ISNA(J1870),NA(),I1190)</f>
        <v>0</v>
      </c>
      <c r="J1870">
        <f>IF(OR(J1190="",AND(J1190=J1189,J1190=J1191)),NA(), J1190)</f>
        <v>0</v>
      </c>
      <c r="K1870">
        <f>IF(ISNA(L1870),NA(),K1190)</f>
        <v>0</v>
      </c>
      <c r="L1870">
        <f>IF(OR(L1190="",AND(L1190=L1189,L1190=L1191)),NA(), L1190)</f>
        <v>0</v>
      </c>
      <c r="M1870">
        <f>IF(ISNA(N1870),NA(),M1190)</f>
        <v>0</v>
      </c>
      <c r="N1870">
        <f>IF(OR(N1190="",AND(N1190=N1189,N1190=N1191)),NA(), N1190)</f>
        <v>0</v>
      </c>
      <c r="O1870">
        <f>IF(ISNA(P1870),NA(),O1190)</f>
        <v>0</v>
      </c>
      <c r="P1870">
        <f>IF(OR(P1190="",AND(P1190=P1189,P1190=P1191)),NA(), P1190)</f>
        <v>0</v>
      </c>
      <c r="Q1870">
        <f>IF(ISNA(R1870),NA(),Q1190)</f>
        <v>0</v>
      </c>
      <c r="R1870">
        <f>IF(OR(R1190="",AND(R1190=R1189,R1190=R1191)),NA(), R1190)</f>
        <v>0</v>
      </c>
      <c r="S1870">
        <f>IF(ISNA(T1870),NA(),S1190)</f>
        <v>0</v>
      </c>
      <c r="T1870">
        <f>IF(OR(T1190="",AND(T1190=T1189,T1190=T1191)),NA(), T1190)</f>
        <v>0</v>
      </c>
      <c r="U1870">
        <f>IF(ISNA(V1870),NA(),U1190)</f>
        <v>0</v>
      </c>
      <c r="V1870">
        <f>IF(OR(V1190="",AND(V1190=V1189,V1190=V1191)),NA(), V1190)</f>
        <v>0</v>
      </c>
      <c r="W1870">
        <f>IF(ISNA(X1870),NA(),W1190)</f>
        <v>0</v>
      </c>
      <c r="X1870">
        <f>IF(OR(X1190="",AND(X1190=X1189,X1190=X1191)),NA(), X1190)</f>
        <v>0</v>
      </c>
      <c r="Y1870">
        <f>IF(ISNA(Z1870),NA(),Y1190)</f>
        <v>0</v>
      </c>
      <c r="Z1870">
        <f>IF(OR(Z1190="",AND(Z1190=Z1189,Z1190=Z1191)),NA(), Z1190)</f>
        <v>0</v>
      </c>
      <c r="AA1870">
        <f>IF(ISNA(AB1870),NA(),AA1190)</f>
        <v>0</v>
      </c>
      <c r="AB1870">
        <f>IF(OR(AB1190="",AND(AB1190=AB1189,AB1190=AB1191)),NA(), AB1190)</f>
        <v>0</v>
      </c>
      <c r="AC1870">
        <f>IF(ISNA(AD1870),NA(),AC1190)</f>
        <v>0</v>
      </c>
      <c r="AD1870">
        <f>IF(OR(AD1190="",AND(AD1190=AD1189,AD1190=AD1191)),NA(), AD1190)</f>
        <v>0</v>
      </c>
      <c r="AE1870">
        <f>IF(ISNA(AF1870),NA(),AE1190)</f>
        <v>0</v>
      </c>
      <c r="AF1870">
        <f>IF(OR(AF1190="",AND(AF1190=AF1189,AF1190=AF1191)),NA(), AF1190)</f>
        <v>0</v>
      </c>
      <c r="AG1870">
        <f>IF(ISNA(AH1870),NA(),AG1190)</f>
        <v>0</v>
      </c>
      <c r="AH1870">
        <f>IF(OR(AH1190="",AND(AH1190=AH1189,AH1190=AH1191)),NA(), AH1190)</f>
        <v>0</v>
      </c>
      <c r="AI1870">
        <f>IF(ISNA(AJ1870),NA(),AI1190)</f>
        <v>0</v>
      </c>
      <c r="AJ1870">
        <f>IF(OR(AJ1190="",AND(AJ1190=AJ1189,AJ1190=AJ1191)),NA(), AJ1190)</f>
        <v>0</v>
      </c>
      <c r="AM1870">
        <f>IF(ISNA(AN1870),NA(),AM1190)</f>
        <v>0</v>
      </c>
      <c r="AN1870">
        <f>IF(OR(AN1190="",AND(AN1190=AN1189,AN1190=AN1191)),NA(), AN1190)</f>
        <v>0</v>
      </c>
      <c r="AO1870">
        <f>IF(ISNA(AP1870),NA(),AO1190)</f>
        <v>0</v>
      </c>
      <c r="AP1870">
        <f>IF(OR(AP1190="",AND(AP1190=AP1189,AP1190=AP1191)),NA(), AP1190)</f>
        <v>0</v>
      </c>
      <c r="AQ1870">
        <f>IF(ISNA(AR1870),NA(),AQ1190)</f>
        <v>0</v>
      </c>
      <c r="AR1870">
        <f>IF(OR(AR1190="",AND(AR1190=AR1189,AR1190=AR1191)),NA(), AR1190)</f>
        <v>0</v>
      </c>
      <c r="AS1870">
        <f>IF(ISNA(AT1870),NA(),AS1190)</f>
        <v>0</v>
      </c>
      <c r="AT1870">
        <f>IF(OR(AT1190="",AND(AT1190=AT1189,AT1190=AT1191)),NA(), AT1190)</f>
        <v>0</v>
      </c>
      <c r="AU1870">
        <f>IF(ISNA(AV1870),NA(),AU1190)</f>
        <v>0</v>
      </c>
      <c r="AV1870">
        <f>IF(OR(AV1190="",AND(AV1190=AV1189,AV1190=AV1191)),NA(), AV1190)</f>
        <v>0</v>
      </c>
      <c r="AW1870">
        <f>IF(ISNA(AX1870),NA(),AW1190)</f>
        <v>0</v>
      </c>
      <c r="AX1870">
        <f>IF(OR(AX1190="",AND(AX1190=AX1189,AX1190=AX1191)),NA(), AX1190)</f>
        <v>0</v>
      </c>
      <c r="AY1870">
        <f>IF(ISNA(AZ1870),NA(),AY1190)</f>
        <v>0</v>
      </c>
      <c r="AZ1870">
        <f>IF(OR(AZ1190="",AND(AZ1190=AZ1189,AZ1190=AZ1191)),NA(), AZ1190)</f>
        <v>0</v>
      </c>
      <c r="BA1870">
        <f>IF(ISNA(BB1870),NA(),BA1190)</f>
        <v>0</v>
      </c>
      <c r="BB1870">
        <f>IF(OR(BB1190="",AND(BB1190=BB1189,BB1190=BB1191)),NA(), BB1190)</f>
        <v>0</v>
      </c>
      <c r="BC1870">
        <f>IF(ISNA(BD1870),NA(),BC1190)</f>
        <v>0</v>
      </c>
      <c r="BD1870">
        <f>IF(OR(BD1190="",AND(BD1190=BD1189,BD1190=BD1191)),NA(), BD1190)</f>
        <v>0</v>
      </c>
      <c r="BE1870">
        <f>IF(ISNA(BF1870),NA(),BE1190)</f>
        <v>0</v>
      </c>
      <c r="BF1870">
        <f>IF(OR(BF1190="",AND(BF1190=BF1189,BF1190=BF1191)),NA(), BF1190)</f>
        <v>0</v>
      </c>
      <c r="BG1870">
        <f>IF(ISNA(BH1870),NA(),BG1190)</f>
        <v>0</v>
      </c>
      <c r="BH1870">
        <f>IF(OR(BH1190="",AND(BH1190=BH1189,BH1190=BH1191)),NA(), BH1190)</f>
        <v>0</v>
      </c>
      <c r="BI1870">
        <f>IF(ISNA(BJ1870),NA(),BI1190)</f>
        <v>0</v>
      </c>
      <c r="BJ1870">
        <f>IF(OR(BJ1190="",AND(BJ1190=BJ1189,BJ1190=BJ1191)),NA(), BJ1190)</f>
        <v>0</v>
      </c>
      <c r="BK1870">
        <f>IF(ISNA(BL1870),NA(),BK1190)</f>
        <v>0</v>
      </c>
      <c r="BL1870">
        <f>IF(OR(BL1190="",AND(BL1190=BL1189,BL1190=BL1191)),NA(), BL1190)</f>
        <v>0</v>
      </c>
      <c r="BM1870">
        <f>IF(ISNA(BN1870),NA(),BM1190)</f>
        <v>0</v>
      </c>
      <c r="BN1870">
        <f>IF(OR(BN1190="",AND(BN1190=BN1189,BN1190=BN1191)),NA(), BN1190)</f>
        <v>0</v>
      </c>
      <c r="BO1870">
        <f>IF(ISNA(BP1870),NA(),BO1190)</f>
        <v>0</v>
      </c>
      <c r="BP1870">
        <f>IF(OR(BP1190="",AND(BP1190=BP1189,BP1190=BP1191)),NA(), BP1190)</f>
        <v>0</v>
      </c>
      <c r="BQ1870">
        <f>IF(ISNA(BR1870),NA(),BQ1190)</f>
        <v>0</v>
      </c>
      <c r="BR1870">
        <f>IF(OR(BR1190="",AND(BR1190=BR1189,BR1190=BR1191)),NA(), BR1190)</f>
        <v>0</v>
      </c>
    </row>
    <row r="1871" spans="5:70">
      <c r="E1871">
        <f>IF(ISNA(F1871),NA(),E1191)</f>
        <v>0</v>
      </c>
      <c r="F1871">
        <f>IF(OR(F1191="",AND(F1191=F1190,F1191=F1192)),NA(), F1191)</f>
        <v>0</v>
      </c>
      <c r="G1871">
        <f>IF(ISNA(H1871),NA(),G1191)</f>
        <v>0</v>
      </c>
      <c r="H1871">
        <f>IF(OR(H1191="",AND(H1191=H1190,H1191=H1192)),NA(), H1191)</f>
        <v>0</v>
      </c>
      <c r="I1871">
        <f>IF(ISNA(J1871),NA(),I1191)</f>
        <v>0</v>
      </c>
      <c r="J1871">
        <f>IF(OR(J1191="",AND(J1191=J1190,J1191=J1192)),NA(), J1191)</f>
        <v>0</v>
      </c>
      <c r="K1871">
        <f>IF(ISNA(L1871),NA(),K1191)</f>
        <v>0</v>
      </c>
      <c r="L1871">
        <f>IF(OR(L1191="",AND(L1191=L1190,L1191=L1192)),NA(), L1191)</f>
        <v>0</v>
      </c>
      <c r="M1871">
        <f>IF(ISNA(N1871),NA(),M1191)</f>
        <v>0</v>
      </c>
      <c r="N1871">
        <f>IF(OR(N1191="",AND(N1191=N1190,N1191=N1192)),NA(), N1191)</f>
        <v>0</v>
      </c>
      <c r="O1871">
        <f>IF(ISNA(P1871),NA(),O1191)</f>
        <v>0</v>
      </c>
      <c r="P1871">
        <f>IF(OR(P1191="",AND(P1191=P1190,P1191=P1192)),NA(), P1191)</f>
        <v>0</v>
      </c>
      <c r="Q1871">
        <f>IF(ISNA(R1871),NA(),Q1191)</f>
        <v>0</v>
      </c>
      <c r="R1871">
        <f>IF(OR(R1191="",AND(R1191=R1190,R1191=R1192)),NA(), R1191)</f>
        <v>0</v>
      </c>
      <c r="S1871">
        <f>IF(ISNA(T1871),NA(),S1191)</f>
        <v>0</v>
      </c>
      <c r="T1871">
        <f>IF(OR(T1191="",AND(T1191=T1190,T1191=T1192)),NA(), T1191)</f>
        <v>0</v>
      </c>
      <c r="U1871">
        <f>IF(ISNA(V1871),NA(),U1191)</f>
        <v>0</v>
      </c>
      <c r="V1871">
        <f>IF(OR(V1191="",AND(V1191=V1190,V1191=V1192)),NA(), V1191)</f>
        <v>0</v>
      </c>
      <c r="W1871">
        <f>IF(ISNA(X1871),NA(),W1191)</f>
        <v>0</v>
      </c>
      <c r="X1871">
        <f>IF(OR(X1191="",AND(X1191=X1190,X1191=X1192)),NA(), X1191)</f>
        <v>0</v>
      </c>
      <c r="Y1871">
        <f>IF(ISNA(Z1871),NA(),Y1191)</f>
        <v>0</v>
      </c>
      <c r="Z1871">
        <f>IF(OR(Z1191="",AND(Z1191=Z1190,Z1191=Z1192)),NA(), Z1191)</f>
        <v>0</v>
      </c>
      <c r="AA1871">
        <f>IF(ISNA(AB1871),NA(),AA1191)</f>
        <v>0</v>
      </c>
      <c r="AB1871">
        <f>IF(OR(AB1191="",AND(AB1191=AB1190,AB1191=AB1192)),NA(), AB1191)</f>
        <v>0</v>
      </c>
      <c r="AC1871">
        <f>IF(ISNA(AD1871),NA(),AC1191)</f>
        <v>0</v>
      </c>
      <c r="AD1871">
        <f>IF(OR(AD1191="",AND(AD1191=AD1190,AD1191=AD1192)),NA(), AD1191)</f>
        <v>0</v>
      </c>
      <c r="AE1871">
        <f>IF(ISNA(AF1871),NA(),AE1191)</f>
        <v>0</v>
      </c>
      <c r="AF1871">
        <f>IF(OR(AF1191="",AND(AF1191=AF1190,AF1191=AF1192)),NA(), AF1191)</f>
        <v>0</v>
      </c>
      <c r="AG1871">
        <f>IF(ISNA(AH1871),NA(),AG1191)</f>
        <v>0</v>
      </c>
      <c r="AH1871">
        <f>IF(OR(AH1191="",AND(AH1191=AH1190,AH1191=AH1192)),NA(), AH1191)</f>
        <v>0</v>
      </c>
      <c r="AI1871">
        <f>IF(ISNA(AJ1871),NA(),AI1191)</f>
        <v>0</v>
      </c>
      <c r="AJ1871">
        <f>IF(OR(AJ1191="",AND(AJ1191=AJ1190,AJ1191=AJ1192)),NA(), AJ1191)</f>
        <v>0</v>
      </c>
      <c r="AM1871">
        <f>IF(ISNA(AN1871),NA(),AM1191)</f>
        <v>0</v>
      </c>
      <c r="AN1871">
        <f>IF(OR(AN1191="",AND(AN1191=AN1190,AN1191=AN1192)),NA(), AN1191)</f>
        <v>0</v>
      </c>
      <c r="AO1871">
        <f>IF(ISNA(AP1871),NA(),AO1191)</f>
        <v>0</v>
      </c>
      <c r="AP1871">
        <f>IF(OR(AP1191="",AND(AP1191=AP1190,AP1191=AP1192)),NA(), AP1191)</f>
        <v>0</v>
      </c>
      <c r="AQ1871">
        <f>IF(ISNA(AR1871),NA(),AQ1191)</f>
        <v>0</v>
      </c>
      <c r="AR1871">
        <f>IF(OR(AR1191="",AND(AR1191=AR1190,AR1191=AR1192)),NA(), AR1191)</f>
        <v>0</v>
      </c>
      <c r="AS1871">
        <f>IF(ISNA(AT1871),NA(),AS1191)</f>
        <v>0</v>
      </c>
      <c r="AT1871">
        <f>IF(OR(AT1191="",AND(AT1191=AT1190,AT1191=AT1192)),NA(), AT1191)</f>
        <v>0</v>
      </c>
      <c r="AU1871">
        <f>IF(ISNA(AV1871),NA(),AU1191)</f>
        <v>0</v>
      </c>
      <c r="AV1871">
        <f>IF(OR(AV1191="",AND(AV1191=AV1190,AV1191=AV1192)),NA(), AV1191)</f>
        <v>0</v>
      </c>
      <c r="AW1871">
        <f>IF(ISNA(AX1871),NA(),AW1191)</f>
        <v>0</v>
      </c>
      <c r="AX1871">
        <f>IF(OR(AX1191="",AND(AX1191=AX1190,AX1191=AX1192)),NA(), AX1191)</f>
        <v>0</v>
      </c>
      <c r="AY1871">
        <f>IF(ISNA(AZ1871),NA(),AY1191)</f>
        <v>0</v>
      </c>
      <c r="AZ1871">
        <f>IF(OR(AZ1191="",AND(AZ1191=AZ1190,AZ1191=AZ1192)),NA(), AZ1191)</f>
        <v>0</v>
      </c>
      <c r="BA1871">
        <f>IF(ISNA(BB1871),NA(),BA1191)</f>
        <v>0</v>
      </c>
      <c r="BB1871">
        <f>IF(OR(BB1191="",AND(BB1191=BB1190,BB1191=BB1192)),NA(), BB1191)</f>
        <v>0</v>
      </c>
      <c r="BC1871">
        <f>IF(ISNA(BD1871),NA(),BC1191)</f>
        <v>0</v>
      </c>
      <c r="BD1871">
        <f>IF(OR(BD1191="",AND(BD1191=BD1190,BD1191=BD1192)),NA(), BD1191)</f>
        <v>0</v>
      </c>
      <c r="BE1871">
        <f>IF(ISNA(BF1871),NA(),BE1191)</f>
        <v>0</v>
      </c>
      <c r="BF1871">
        <f>IF(OR(BF1191="",AND(BF1191=BF1190,BF1191=BF1192)),NA(), BF1191)</f>
        <v>0</v>
      </c>
      <c r="BG1871">
        <f>IF(ISNA(BH1871),NA(),BG1191)</f>
        <v>0</v>
      </c>
      <c r="BH1871">
        <f>IF(OR(BH1191="",AND(BH1191=BH1190,BH1191=BH1192)),NA(), BH1191)</f>
        <v>0</v>
      </c>
      <c r="BI1871">
        <f>IF(ISNA(BJ1871),NA(),BI1191)</f>
        <v>0</v>
      </c>
      <c r="BJ1871">
        <f>IF(OR(BJ1191="",AND(BJ1191=BJ1190,BJ1191=BJ1192)),NA(), BJ1191)</f>
        <v>0</v>
      </c>
      <c r="BK1871">
        <f>IF(ISNA(BL1871),NA(),BK1191)</f>
        <v>0</v>
      </c>
      <c r="BL1871">
        <f>IF(OR(BL1191="",AND(BL1191=BL1190,BL1191=BL1192)),NA(), BL1191)</f>
        <v>0</v>
      </c>
      <c r="BM1871">
        <f>IF(ISNA(BN1871),NA(),BM1191)</f>
        <v>0</v>
      </c>
      <c r="BN1871">
        <f>IF(OR(BN1191="",AND(BN1191=BN1190,BN1191=BN1192)),NA(), BN1191)</f>
        <v>0</v>
      </c>
      <c r="BO1871">
        <f>IF(ISNA(BP1871),NA(),BO1191)</f>
        <v>0</v>
      </c>
      <c r="BP1871">
        <f>IF(OR(BP1191="",AND(BP1191=BP1190,BP1191=BP1192)),NA(), BP1191)</f>
        <v>0</v>
      </c>
      <c r="BQ1871">
        <f>IF(ISNA(BR1871),NA(),BQ1191)</f>
        <v>0</v>
      </c>
      <c r="BR1871">
        <f>IF(OR(BR1191="",AND(BR1191=BR1190,BR1191=BR1192)),NA(), BR1191)</f>
        <v>0</v>
      </c>
    </row>
    <row r="1872" spans="5:70">
      <c r="E1872">
        <f>IF(ISNA(F1872),NA(),E1192)</f>
        <v>0</v>
      </c>
      <c r="F1872">
        <f>IF(OR(F1192="",AND(F1192=F1191,F1192=F1193)),NA(), F1192)</f>
        <v>0</v>
      </c>
      <c r="G1872">
        <f>IF(ISNA(H1872),NA(),G1192)</f>
        <v>0</v>
      </c>
      <c r="H1872">
        <f>IF(OR(H1192="",AND(H1192=H1191,H1192=H1193)),NA(), H1192)</f>
        <v>0</v>
      </c>
      <c r="I1872">
        <f>IF(ISNA(J1872),NA(),I1192)</f>
        <v>0</v>
      </c>
      <c r="J1872">
        <f>IF(OR(J1192="",AND(J1192=J1191,J1192=J1193)),NA(), J1192)</f>
        <v>0</v>
      </c>
      <c r="K1872">
        <f>IF(ISNA(L1872),NA(),K1192)</f>
        <v>0</v>
      </c>
      <c r="L1872">
        <f>IF(OR(L1192="",AND(L1192=L1191,L1192=L1193)),NA(), L1192)</f>
        <v>0</v>
      </c>
      <c r="M1872">
        <f>IF(ISNA(N1872),NA(),M1192)</f>
        <v>0</v>
      </c>
      <c r="N1872">
        <f>IF(OR(N1192="",AND(N1192=N1191,N1192=N1193)),NA(), N1192)</f>
        <v>0</v>
      </c>
      <c r="O1872">
        <f>IF(ISNA(P1872),NA(),O1192)</f>
        <v>0</v>
      </c>
      <c r="P1872">
        <f>IF(OR(P1192="",AND(P1192=P1191,P1192=P1193)),NA(), P1192)</f>
        <v>0</v>
      </c>
      <c r="Q1872">
        <f>IF(ISNA(R1872),NA(),Q1192)</f>
        <v>0</v>
      </c>
      <c r="R1872">
        <f>IF(OR(R1192="",AND(R1192=R1191,R1192=R1193)),NA(), R1192)</f>
        <v>0</v>
      </c>
      <c r="S1872">
        <f>IF(ISNA(T1872),NA(),S1192)</f>
        <v>0</v>
      </c>
      <c r="T1872">
        <f>IF(OR(T1192="",AND(T1192=T1191,T1192=T1193)),NA(), T1192)</f>
        <v>0</v>
      </c>
      <c r="U1872">
        <f>IF(ISNA(V1872),NA(),U1192)</f>
        <v>0</v>
      </c>
      <c r="V1872">
        <f>IF(OR(V1192="",AND(V1192=V1191,V1192=V1193)),NA(), V1192)</f>
        <v>0</v>
      </c>
      <c r="W1872">
        <f>IF(ISNA(X1872),NA(),W1192)</f>
        <v>0</v>
      </c>
      <c r="X1872">
        <f>IF(OR(X1192="",AND(X1192=X1191,X1192=X1193)),NA(), X1192)</f>
        <v>0</v>
      </c>
      <c r="Y1872">
        <f>IF(ISNA(Z1872),NA(),Y1192)</f>
        <v>0</v>
      </c>
      <c r="Z1872">
        <f>IF(OR(Z1192="",AND(Z1192=Z1191,Z1192=Z1193)),NA(), Z1192)</f>
        <v>0</v>
      </c>
      <c r="AA1872">
        <f>IF(ISNA(AB1872),NA(),AA1192)</f>
        <v>0</v>
      </c>
      <c r="AB1872">
        <f>IF(OR(AB1192="",AND(AB1192=AB1191,AB1192=AB1193)),NA(), AB1192)</f>
        <v>0</v>
      </c>
      <c r="AC1872">
        <f>IF(ISNA(AD1872),NA(),AC1192)</f>
        <v>0</v>
      </c>
      <c r="AD1872">
        <f>IF(OR(AD1192="",AND(AD1192=AD1191,AD1192=AD1193)),NA(), AD1192)</f>
        <v>0</v>
      </c>
      <c r="AE1872">
        <f>IF(ISNA(AF1872),NA(),AE1192)</f>
        <v>0</v>
      </c>
      <c r="AF1872">
        <f>IF(OR(AF1192="",AND(AF1192=AF1191,AF1192=AF1193)),NA(), AF1192)</f>
        <v>0</v>
      </c>
      <c r="AG1872">
        <f>IF(ISNA(AH1872),NA(),AG1192)</f>
        <v>0</v>
      </c>
      <c r="AH1872">
        <f>IF(OR(AH1192="",AND(AH1192=AH1191,AH1192=AH1193)),NA(), AH1192)</f>
        <v>0</v>
      </c>
      <c r="AI1872">
        <f>IF(ISNA(AJ1872),NA(),AI1192)</f>
        <v>0</v>
      </c>
      <c r="AJ1872">
        <f>IF(OR(AJ1192="",AND(AJ1192=AJ1191,AJ1192=AJ1193)),NA(), AJ1192)</f>
        <v>0</v>
      </c>
      <c r="AM1872">
        <f>IF(ISNA(AN1872),NA(),AM1192)</f>
        <v>0</v>
      </c>
      <c r="AN1872">
        <f>IF(OR(AN1192="",AND(AN1192=AN1191,AN1192=AN1193)),NA(), AN1192)</f>
        <v>0</v>
      </c>
      <c r="AO1872">
        <f>IF(ISNA(AP1872),NA(),AO1192)</f>
        <v>0</v>
      </c>
      <c r="AP1872">
        <f>IF(OR(AP1192="",AND(AP1192=AP1191,AP1192=AP1193)),NA(), AP1192)</f>
        <v>0</v>
      </c>
      <c r="AQ1872">
        <f>IF(ISNA(AR1872),NA(),AQ1192)</f>
        <v>0</v>
      </c>
      <c r="AR1872">
        <f>IF(OR(AR1192="",AND(AR1192=AR1191,AR1192=AR1193)),NA(), AR1192)</f>
        <v>0</v>
      </c>
      <c r="AS1872">
        <f>IF(ISNA(AT1872),NA(),AS1192)</f>
        <v>0</v>
      </c>
      <c r="AT1872">
        <f>IF(OR(AT1192="",AND(AT1192=AT1191,AT1192=AT1193)),NA(), AT1192)</f>
        <v>0</v>
      </c>
      <c r="AU1872">
        <f>IF(ISNA(AV1872),NA(),AU1192)</f>
        <v>0</v>
      </c>
      <c r="AV1872">
        <f>IF(OR(AV1192="",AND(AV1192=AV1191,AV1192=AV1193)),NA(), AV1192)</f>
        <v>0</v>
      </c>
      <c r="AW1872">
        <f>IF(ISNA(AX1872),NA(),AW1192)</f>
        <v>0</v>
      </c>
      <c r="AX1872">
        <f>IF(OR(AX1192="",AND(AX1192=AX1191,AX1192=AX1193)),NA(), AX1192)</f>
        <v>0</v>
      </c>
      <c r="AY1872">
        <f>IF(ISNA(AZ1872),NA(),AY1192)</f>
        <v>0</v>
      </c>
      <c r="AZ1872">
        <f>IF(OR(AZ1192="",AND(AZ1192=AZ1191,AZ1192=AZ1193)),NA(), AZ1192)</f>
        <v>0</v>
      </c>
      <c r="BA1872">
        <f>IF(ISNA(BB1872),NA(),BA1192)</f>
        <v>0</v>
      </c>
      <c r="BB1872">
        <f>IF(OR(BB1192="",AND(BB1192=BB1191,BB1192=BB1193)),NA(), BB1192)</f>
        <v>0</v>
      </c>
      <c r="BC1872">
        <f>IF(ISNA(BD1872),NA(),BC1192)</f>
        <v>0</v>
      </c>
      <c r="BD1872">
        <f>IF(OR(BD1192="",AND(BD1192=BD1191,BD1192=BD1193)),NA(), BD1192)</f>
        <v>0</v>
      </c>
      <c r="BE1872">
        <f>IF(ISNA(BF1872),NA(),BE1192)</f>
        <v>0</v>
      </c>
      <c r="BF1872">
        <f>IF(OR(BF1192="",AND(BF1192=BF1191,BF1192=BF1193)),NA(), BF1192)</f>
        <v>0</v>
      </c>
      <c r="BG1872">
        <f>IF(ISNA(BH1872),NA(),BG1192)</f>
        <v>0</v>
      </c>
      <c r="BH1872">
        <f>IF(OR(BH1192="",AND(BH1192=BH1191,BH1192=BH1193)),NA(), BH1192)</f>
        <v>0</v>
      </c>
      <c r="BI1872">
        <f>IF(ISNA(BJ1872),NA(),BI1192)</f>
        <v>0</v>
      </c>
      <c r="BJ1872">
        <f>IF(OR(BJ1192="",AND(BJ1192=BJ1191,BJ1192=BJ1193)),NA(), BJ1192)</f>
        <v>0</v>
      </c>
      <c r="BK1872">
        <f>IF(ISNA(BL1872),NA(),BK1192)</f>
        <v>0</v>
      </c>
      <c r="BL1872">
        <f>IF(OR(BL1192="",AND(BL1192=BL1191,BL1192=BL1193)),NA(), BL1192)</f>
        <v>0</v>
      </c>
      <c r="BM1872">
        <f>IF(ISNA(BN1872),NA(),BM1192)</f>
        <v>0</v>
      </c>
      <c r="BN1872">
        <f>IF(OR(BN1192="",AND(BN1192=BN1191,BN1192=BN1193)),NA(), BN1192)</f>
        <v>0</v>
      </c>
      <c r="BO1872">
        <f>IF(ISNA(BP1872),NA(),BO1192)</f>
        <v>0</v>
      </c>
      <c r="BP1872">
        <f>IF(OR(BP1192="",AND(BP1192=BP1191,BP1192=BP1193)),NA(), BP1192)</f>
        <v>0</v>
      </c>
      <c r="BQ1872">
        <f>IF(ISNA(BR1872),NA(),BQ1192)</f>
        <v>0</v>
      </c>
      <c r="BR1872">
        <f>IF(OR(BR1192="",AND(BR1192=BR1191,BR1192=BR1193)),NA(), BR1192)</f>
        <v>0</v>
      </c>
    </row>
    <row r="1873" spans="5:70">
      <c r="E1873">
        <f>IF(ISNA(F1873),NA(),E1193)</f>
        <v>0</v>
      </c>
      <c r="F1873">
        <f>IF(OR(F1193="",AND(F1193=F1192,F1193=F1194)),NA(), F1193)</f>
        <v>0</v>
      </c>
      <c r="G1873">
        <f>IF(ISNA(H1873),NA(),G1193)</f>
        <v>0</v>
      </c>
      <c r="H1873">
        <f>IF(OR(H1193="",AND(H1193=H1192,H1193=H1194)),NA(), H1193)</f>
        <v>0</v>
      </c>
      <c r="I1873">
        <f>IF(ISNA(J1873),NA(),I1193)</f>
        <v>0</v>
      </c>
      <c r="J1873">
        <f>IF(OR(J1193="",AND(J1193=J1192,J1193=J1194)),NA(), J1193)</f>
        <v>0</v>
      </c>
      <c r="K1873">
        <f>IF(ISNA(L1873),NA(),K1193)</f>
        <v>0</v>
      </c>
      <c r="L1873">
        <f>IF(OR(L1193="",AND(L1193=L1192,L1193=L1194)),NA(), L1193)</f>
        <v>0</v>
      </c>
      <c r="M1873">
        <f>IF(ISNA(N1873),NA(),M1193)</f>
        <v>0</v>
      </c>
      <c r="N1873">
        <f>IF(OR(N1193="",AND(N1193=N1192,N1193=N1194)),NA(), N1193)</f>
        <v>0</v>
      </c>
      <c r="O1873">
        <f>IF(ISNA(P1873),NA(),O1193)</f>
        <v>0</v>
      </c>
      <c r="P1873">
        <f>IF(OR(P1193="",AND(P1193=P1192,P1193=P1194)),NA(), P1193)</f>
        <v>0</v>
      </c>
      <c r="Q1873">
        <f>IF(ISNA(R1873),NA(),Q1193)</f>
        <v>0</v>
      </c>
      <c r="R1873">
        <f>IF(OR(R1193="",AND(R1193=R1192,R1193=R1194)),NA(), R1193)</f>
        <v>0</v>
      </c>
      <c r="S1873">
        <f>IF(ISNA(T1873),NA(),S1193)</f>
        <v>0</v>
      </c>
      <c r="T1873">
        <f>IF(OR(T1193="",AND(T1193=T1192,T1193=T1194)),NA(), T1193)</f>
        <v>0</v>
      </c>
      <c r="U1873">
        <f>IF(ISNA(V1873),NA(),U1193)</f>
        <v>0</v>
      </c>
      <c r="V1873">
        <f>IF(OR(V1193="",AND(V1193=V1192,V1193=V1194)),NA(), V1193)</f>
        <v>0</v>
      </c>
      <c r="W1873">
        <f>IF(ISNA(X1873),NA(),W1193)</f>
        <v>0</v>
      </c>
      <c r="X1873">
        <f>IF(OR(X1193="",AND(X1193=X1192,X1193=X1194)),NA(), X1193)</f>
        <v>0</v>
      </c>
      <c r="Y1873">
        <f>IF(ISNA(Z1873),NA(),Y1193)</f>
        <v>0</v>
      </c>
      <c r="Z1873">
        <f>IF(OR(Z1193="",AND(Z1193=Z1192,Z1193=Z1194)),NA(), Z1193)</f>
        <v>0</v>
      </c>
      <c r="AA1873">
        <f>IF(ISNA(AB1873),NA(),AA1193)</f>
        <v>0</v>
      </c>
      <c r="AB1873">
        <f>IF(OR(AB1193="",AND(AB1193=AB1192,AB1193=AB1194)),NA(), AB1193)</f>
        <v>0</v>
      </c>
      <c r="AC1873">
        <f>IF(ISNA(AD1873),NA(),AC1193)</f>
        <v>0</v>
      </c>
      <c r="AD1873">
        <f>IF(OR(AD1193="",AND(AD1193=AD1192,AD1193=AD1194)),NA(), AD1193)</f>
        <v>0</v>
      </c>
      <c r="AE1873">
        <f>IF(ISNA(AF1873),NA(),AE1193)</f>
        <v>0</v>
      </c>
      <c r="AF1873">
        <f>IF(OR(AF1193="",AND(AF1193=AF1192,AF1193=AF1194)),NA(), AF1193)</f>
        <v>0</v>
      </c>
      <c r="AG1873">
        <f>IF(ISNA(AH1873),NA(),AG1193)</f>
        <v>0</v>
      </c>
      <c r="AH1873">
        <f>IF(OR(AH1193="",AND(AH1193=AH1192,AH1193=AH1194)),NA(), AH1193)</f>
        <v>0</v>
      </c>
      <c r="AI1873">
        <f>IF(ISNA(AJ1873),NA(),AI1193)</f>
        <v>0</v>
      </c>
      <c r="AJ1873">
        <f>IF(OR(AJ1193="",AND(AJ1193=AJ1192,AJ1193=AJ1194)),NA(), AJ1193)</f>
        <v>0</v>
      </c>
      <c r="AM1873">
        <f>IF(ISNA(AN1873),NA(),AM1193)</f>
        <v>0</v>
      </c>
      <c r="AN1873">
        <f>IF(OR(AN1193="",AND(AN1193=AN1192,AN1193=AN1194)),NA(), AN1193)</f>
        <v>0</v>
      </c>
      <c r="AO1873">
        <f>IF(ISNA(AP1873),NA(),AO1193)</f>
        <v>0</v>
      </c>
      <c r="AP1873">
        <f>IF(OR(AP1193="",AND(AP1193=AP1192,AP1193=AP1194)),NA(), AP1193)</f>
        <v>0</v>
      </c>
      <c r="AQ1873">
        <f>IF(ISNA(AR1873),NA(),AQ1193)</f>
        <v>0</v>
      </c>
      <c r="AR1873">
        <f>IF(OR(AR1193="",AND(AR1193=AR1192,AR1193=AR1194)),NA(), AR1193)</f>
        <v>0</v>
      </c>
      <c r="AS1873">
        <f>IF(ISNA(AT1873),NA(),AS1193)</f>
        <v>0</v>
      </c>
      <c r="AT1873">
        <f>IF(OR(AT1193="",AND(AT1193=AT1192,AT1193=AT1194)),NA(), AT1193)</f>
        <v>0</v>
      </c>
      <c r="AU1873">
        <f>IF(ISNA(AV1873),NA(),AU1193)</f>
        <v>0</v>
      </c>
      <c r="AV1873">
        <f>IF(OR(AV1193="",AND(AV1193=AV1192,AV1193=AV1194)),NA(), AV1193)</f>
        <v>0</v>
      </c>
      <c r="AW1873">
        <f>IF(ISNA(AX1873),NA(),AW1193)</f>
        <v>0</v>
      </c>
      <c r="AX1873">
        <f>IF(OR(AX1193="",AND(AX1193=AX1192,AX1193=AX1194)),NA(), AX1193)</f>
        <v>0</v>
      </c>
      <c r="AY1873">
        <f>IF(ISNA(AZ1873),NA(),AY1193)</f>
        <v>0</v>
      </c>
      <c r="AZ1873">
        <f>IF(OR(AZ1193="",AND(AZ1193=AZ1192,AZ1193=AZ1194)),NA(), AZ1193)</f>
        <v>0</v>
      </c>
      <c r="BA1873">
        <f>IF(ISNA(BB1873),NA(),BA1193)</f>
        <v>0</v>
      </c>
      <c r="BB1873">
        <f>IF(OR(BB1193="",AND(BB1193=BB1192,BB1193=BB1194)),NA(), BB1193)</f>
        <v>0</v>
      </c>
      <c r="BC1873">
        <f>IF(ISNA(BD1873),NA(),BC1193)</f>
        <v>0</v>
      </c>
      <c r="BD1873">
        <f>IF(OR(BD1193="",AND(BD1193=BD1192,BD1193=BD1194)),NA(), BD1193)</f>
        <v>0</v>
      </c>
      <c r="BE1873">
        <f>IF(ISNA(BF1873),NA(),BE1193)</f>
        <v>0</v>
      </c>
      <c r="BF1873">
        <f>IF(OR(BF1193="",AND(BF1193=BF1192,BF1193=BF1194)),NA(), BF1193)</f>
        <v>0</v>
      </c>
      <c r="BG1873">
        <f>IF(ISNA(BH1873),NA(),BG1193)</f>
        <v>0</v>
      </c>
      <c r="BH1873">
        <f>IF(OR(BH1193="",AND(BH1193=BH1192,BH1193=BH1194)),NA(), BH1193)</f>
        <v>0</v>
      </c>
      <c r="BI1873">
        <f>IF(ISNA(BJ1873),NA(),BI1193)</f>
        <v>0</v>
      </c>
      <c r="BJ1873">
        <f>IF(OR(BJ1193="",AND(BJ1193=BJ1192,BJ1193=BJ1194)),NA(), BJ1193)</f>
        <v>0</v>
      </c>
      <c r="BK1873">
        <f>IF(ISNA(BL1873),NA(),BK1193)</f>
        <v>0</v>
      </c>
      <c r="BL1873">
        <f>IF(OR(BL1193="",AND(BL1193=BL1192,BL1193=BL1194)),NA(), BL1193)</f>
        <v>0</v>
      </c>
      <c r="BM1873">
        <f>IF(ISNA(BN1873),NA(),BM1193)</f>
        <v>0</v>
      </c>
      <c r="BN1873">
        <f>IF(OR(BN1193="",AND(BN1193=BN1192,BN1193=BN1194)),NA(), BN1193)</f>
        <v>0</v>
      </c>
      <c r="BO1873">
        <f>IF(ISNA(BP1873),NA(),BO1193)</f>
        <v>0</v>
      </c>
      <c r="BP1873">
        <f>IF(OR(BP1193="",AND(BP1193=BP1192,BP1193=BP1194)),NA(), BP1193)</f>
        <v>0</v>
      </c>
      <c r="BQ1873">
        <f>IF(ISNA(BR1873),NA(),BQ1193)</f>
        <v>0</v>
      </c>
      <c r="BR1873">
        <f>IF(OR(BR1193="",AND(BR1193=BR1192,BR1193=BR1194)),NA(), BR1193)</f>
        <v>0</v>
      </c>
    </row>
    <row r="1874" spans="5:70">
      <c r="E1874">
        <f>IF(ISNA(F1874),NA(),E1194)</f>
        <v>0</v>
      </c>
      <c r="F1874">
        <f>IF(OR(F1194="",AND(F1194=F1193,F1194=F1195)),NA(), F1194)</f>
        <v>0</v>
      </c>
      <c r="G1874">
        <f>IF(ISNA(H1874),NA(),G1194)</f>
        <v>0</v>
      </c>
      <c r="H1874">
        <f>IF(OR(H1194="",AND(H1194=H1193,H1194=H1195)),NA(), H1194)</f>
        <v>0</v>
      </c>
      <c r="I1874">
        <f>IF(ISNA(J1874),NA(),I1194)</f>
        <v>0</v>
      </c>
      <c r="J1874">
        <f>IF(OR(J1194="",AND(J1194=J1193,J1194=J1195)),NA(), J1194)</f>
        <v>0</v>
      </c>
      <c r="K1874">
        <f>IF(ISNA(L1874),NA(),K1194)</f>
        <v>0</v>
      </c>
      <c r="L1874">
        <f>IF(OR(L1194="",AND(L1194=L1193,L1194=L1195)),NA(), L1194)</f>
        <v>0</v>
      </c>
      <c r="M1874">
        <f>IF(ISNA(N1874),NA(),M1194)</f>
        <v>0</v>
      </c>
      <c r="N1874">
        <f>IF(OR(N1194="",AND(N1194=N1193,N1194=N1195)),NA(), N1194)</f>
        <v>0</v>
      </c>
      <c r="O1874">
        <f>IF(ISNA(P1874),NA(),O1194)</f>
        <v>0</v>
      </c>
      <c r="P1874">
        <f>IF(OR(P1194="",AND(P1194=P1193,P1194=P1195)),NA(), P1194)</f>
        <v>0</v>
      </c>
      <c r="Q1874">
        <f>IF(ISNA(R1874),NA(),Q1194)</f>
        <v>0</v>
      </c>
      <c r="R1874">
        <f>IF(OR(R1194="",AND(R1194=R1193,R1194=R1195)),NA(), R1194)</f>
        <v>0</v>
      </c>
      <c r="S1874">
        <f>IF(ISNA(T1874),NA(),S1194)</f>
        <v>0</v>
      </c>
      <c r="T1874">
        <f>IF(OR(T1194="",AND(T1194=T1193,T1194=T1195)),NA(), T1194)</f>
        <v>0</v>
      </c>
      <c r="U1874">
        <f>IF(ISNA(V1874),NA(),U1194)</f>
        <v>0</v>
      </c>
      <c r="V1874">
        <f>IF(OR(V1194="",AND(V1194=V1193,V1194=V1195)),NA(), V1194)</f>
        <v>0</v>
      </c>
      <c r="W1874">
        <f>IF(ISNA(X1874),NA(),W1194)</f>
        <v>0</v>
      </c>
      <c r="X1874">
        <f>IF(OR(X1194="",AND(X1194=X1193,X1194=X1195)),NA(), X1194)</f>
        <v>0</v>
      </c>
      <c r="Y1874">
        <f>IF(ISNA(Z1874),NA(),Y1194)</f>
        <v>0</v>
      </c>
      <c r="Z1874">
        <f>IF(OR(Z1194="",AND(Z1194=Z1193,Z1194=Z1195)),NA(), Z1194)</f>
        <v>0</v>
      </c>
      <c r="AA1874">
        <f>IF(ISNA(AB1874),NA(),AA1194)</f>
        <v>0</v>
      </c>
      <c r="AB1874">
        <f>IF(OR(AB1194="",AND(AB1194=AB1193,AB1194=AB1195)),NA(), AB1194)</f>
        <v>0</v>
      </c>
      <c r="AC1874">
        <f>IF(ISNA(AD1874),NA(),AC1194)</f>
        <v>0</v>
      </c>
      <c r="AD1874">
        <f>IF(OR(AD1194="",AND(AD1194=AD1193,AD1194=AD1195)),NA(), AD1194)</f>
        <v>0</v>
      </c>
      <c r="AE1874">
        <f>IF(ISNA(AF1874),NA(),AE1194)</f>
        <v>0</v>
      </c>
      <c r="AF1874">
        <f>IF(OR(AF1194="",AND(AF1194=AF1193,AF1194=AF1195)),NA(), AF1194)</f>
        <v>0</v>
      </c>
      <c r="AG1874">
        <f>IF(ISNA(AH1874),NA(),AG1194)</f>
        <v>0</v>
      </c>
      <c r="AH1874">
        <f>IF(OR(AH1194="",AND(AH1194=AH1193,AH1194=AH1195)),NA(), AH1194)</f>
        <v>0</v>
      </c>
      <c r="AI1874">
        <f>IF(ISNA(AJ1874),NA(),AI1194)</f>
        <v>0</v>
      </c>
      <c r="AJ1874">
        <f>IF(OR(AJ1194="",AND(AJ1194=AJ1193,AJ1194=AJ1195)),NA(), AJ1194)</f>
        <v>0</v>
      </c>
      <c r="AM1874">
        <f>IF(ISNA(AN1874),NA(),AM1194)</f>
        <v>0</v>
      </c>
      <c r="AN1874">
        <f>IF(OR(AN1194="",AND(AN1194=AN1193,AN1194=AN1195)),NA(), AN1194)</f>
        <v>0</v>
      </c>
      <c r="AO1874">
        <f>IF(ISNA(AP1874),NA(),AO1194)</f>
        <v>0</v>
      </c>
      <c r="AP1874">
        <f>IF(OR(AP1194="",AND(AP1194=AP1193,AP1194=AP1195)),NA(), AP1194)</f>
        <v>0</v>
      </c>
      <c r="AQ1874">
        <f>IF(ISNA(AR1874),NA(),AQ1194)</f>
        <v>0</v>
      </c>
      <c r="AR1874">
        <f>IF(OR(AR1194="",AND(AR1194=AR1193,AR1194=AR1195)),NA(), AR1194)</f>
        <v>0</v>
      </c>
      <c r="AS1874">
        <f>IF(ISNA(AT1874),NA(),AS1194)</f>
        <v>0</v>
      </c>
      <c r="AT1874">
        <f>IF(OR(AT1194="",AND(AT1194=AT1193,AT1194=AT1195)),NA(), AT1194)</f>
        <v>0</v>
      </c>
      <c r="AU1874">
        <f>IF(ISNA(AV1874),NA(),AU1194)</f>
        <v>0</v>
      </c>
      <c r="AV1874">
        <f>IF(OR(AV1194="",AND(AV1194=AV1193,AV1194=AV1195)),NA(), AV1194)</f>
        <v>0</v>
      </c>
      <c r="AW1874">
        <f>IF(ISNA(AX1874),NA(),AW1194)</f>
        <v>0</v>
      </c>
      <c r="AX1874">
        <f>IF(OR(AX1194="",AND(AX1194=AX1193,AX1194=AX1195)),NA(), AX1194)</f>
        <v>0</v>
      </c>
      <c r="AY1874">
        <f>IF(ISNA(AZ1874),NA(),AY1194)</f>
        <v>0</v>
      </c>
      <c r="AZ1874">
        <f>IF(OR(AZ1194="",AND(AZ1194=AZ1193,AZ1194=AZ1195)),NA(), AZ1194)</f>
        <v>0</v>
      </c>
      <c r="BA1874">
        <f>IF(ISNA(BB1874),NA(),BA1194)</f>
        <v>0</v>
      </c>
      <c r="BB1874">
        <f>IF(OR(BB1194="",AND(BB1194=BB1193,BB1194=BB1195)),NA(), BB1194)</f>
        <v>0</v>
      </c>
      <c r="BC1874">
        <f>IF(ISNA(BD1874),NA(),BC1194)</f>
        <v>0</v>
      </c>
      <c r="BD1874">
        <f>IF(OR(BD1194="",AND(BD1194=BD1193,BD1194=BD1195)),NA(), BD1194)</f>
        <v>0</v>
      </c>
      <c r="BE1874">
        <f>IF(ISNA(BF1874),NA(),BE1194)</f>
        <v>0</v>
      </c>
      <c r="BF1874">
        <f>IF(OR(BF1194="",AND(BF1194=BF1193,BF1194=BF1195)),NA(), BF1194)</f>
        <v>0</v>
      </c>
      <c r="BG1874">
        <f>IF(ISNA(BH1874),NA(),BG1194)</f>
        <v>0</v>
      </c>
      <c r="BH1874">
        <f>IF(OR(BH1194="",AND(BH1194=BH1193,BH1194=BH1195)),NA(), BH1194)</f>
        <v>0</v>
      </c>
      <c r="BI1874">
        <f>IF(ISNA(BJ1874),NA(),BI1194)</f>
        <v>0</v>
      </c>
      <c r="BJ1874">
        <f>IF(OR(BJ1194="",AND(BJ1194=BJ1193,BJ1194=BJ1195)),NA(), BJ1194)</f>
        <v>0</v>
      </c>
      <c r="BK1874">
        <f>IF(ISNA(BL1874),NA(),BK1194)</f>
        <v>0</v>
      </c>
      <c r="BL1874">
        <f>IF(OR(BL1194="",AND(BL1194=BL1193,BL1194=BL1195)),NA(), BL1194)</f>
        <v>0</v>
      </c>
      <c r="BM1874">
        <f>IF(ISNA(BN1874),NA(),BM1194)</f>
        <v>0</v>
      </c>
      <c r="BN1874">
        <f>IF(OR(BN1194="",AND(BN1194=BN1193,BN1194=BN1195)),NA(), BN1194)</f>
        <v>0</v>
      </c>
      <c r="BO1874">
        <f>IF(ISNA(BP1874),NA(),BO1194)</f>
        <v>0</v>
      </c>
      <c r="BP1874">
        <f>IF(OR(BP1194="",AND(BP1194=BP1193,BP1194=BP1195)),NA(), BP1194)</f>
        <v>0</v>
      </c>
      <c r="BQ1874">
        <f>IF(ISNA(BR1874),NA(),BQ1194)</f>
        <v>0</v>
      </c>
      <c r="BR1874">
        <f>IF(OR(BR1194="",AND(BR1194=BR1193,BR1194=BR1195)),NA(), BR1194)</f>
        <v>0</v>
      </c>
    </row>
    <row r="1875" spans="5:70">
      <c r="E1875">
        <f>IF(ISNA(F1875),NA(),E1195)</f>
        <v>0</v>
      </c>
      <c r="F1875">
        <f>IF(OR(F1195="",AND(F1195=F1194,F1195=F1196)),NA(), F1195)</f>
        <v>0</v>
      </c>
      <c r="G1875">
        <f>IF(ISNA(H1875),NA(),G1195)</f>
        <v>0</v>
      </c>
      <c r="H1875">
        <f>IF(OR(H1195="",AND(H1195=H1194,H1195=H1196)),NA(), H1195)</f>
        <v>0</v>
      </c>
      <c r="I1875">
        <f>IF(ISNA(J1875),NA(),I1195)</f>
        <v>0</v>
      </c>
      <c r="J1875">
        <f>IF(OR(J1195="",AND(J1195=J1194,J1195=J1196)),NA(), J1195)</f>
        <v>0</v>
      </c>
      <c r="K1875">
        <f>IF(ISNA(L1875),NA(),K1195)</f>
        <v>0</v>
      </c>
      <c r="L1875">
        <f>IF(OR(L1195="",AND(L1195=L1194,L1195=L1196)),NA(), L1195)</f>
        <v>0</v>
      </c>
      <c r="M1875">
        <f>IF(ISNA(N1875),NA(),M1195)</f>
        <v>0</v>
      </c>
      <c r="N1875">
        <f>IF(OR(N1195="",AND(N1195=N1194,N1195=N1196)),NA(), N1195)</f>
        <v>0</v>
      </c>
      <c r="O1875">
        <f>IF(ISNA(P1875),NA(),O1195)</f>
        <v>0</v>
      </c>
      <c r="P1875">
        <f>IF(OR(P1195="",AND(P1195=P1194,P1195=P1196)),NA(), P1195)</f>
        <v>0</v>
      </c>
      <c r="Q1875">
        <f>IF(ISNA(R1875),NA(),Q1195)</f>
        <v>0</v>
      </c>
      <c r="R1875">
        <f>IF(OR(R1195="",AND(R1195=R1194,R1195=R1196)),NA(), R1195)</f>
        <v>0</v>
      </c>
      <c r="S1875">
        <f>IF(ISNA(T1875),NA(),S1195)</f>
        <v>0</v>
      </c>
      <c r="T1875">
        <f>IF(OR(T1195="",AND(T1195=T1194,T1195=T1196)),NA(), T1195)</f>
        <v>0</v>
      </c>
      <c r="U1875">
        <f>IF(ISNA(V1875),NA(),U1195)</f>
        <v>0</v>
      </c>
      <c r="V1875">
        <f>IF(OR(V1195="",AND(V1195=V1194,V1195=V1196)),NA(), V1195)</f>
        <v>0</v>
      </c>
      <c r="W1875">
        <f>IF(ISNA(X1875),NA(),W1195)</f>
        <v>0</v>
      </c>
      <c r="X1875">
        <f>IF(OR(X1195="",AND(X1195=X1194,X1195=X1196)),NA(), X1195)</f>
        <v>0</v>
      </c>
      <c r="Y1875">
        <f>IF(ISNA(Z1875),NA(),Y1195)</f>
        <v>0</v>
      </c>
      <c r="Z1875">
        <f>IF(OR(Z1195="",AND(Z1195=Z1194,Z1195=Z1196)),NA(), Z1195)</f>
        <v>0</v>
      </c>
      <c r="AA1875">
        <f>IF(ISNA(AB1875),NA(),AA1195)</f>
        <v>0</v>
      </c>
      <c r="AB1875">
        <f>IF(OR(AB1195="",AND(AB1195=AB1194,AB1195=AB1196)),NA(), AB1195)</f>
        <v>0</v>
      </c>
      <c r="AC1875">
        <f>IF(ISNA(AD1875),NA(),AC1195)</f>
        <v>0</v>
      </c>
      <c r="AD1875">
        <f>IF(OR(AD1195="",AND(AD1195=AD1194,AD1195=AD1196)),NA(), AD1195)</f>
        <v>0</v>
      </c>
      <c r="AE1875">
        <f>IF(ISNA(AF1875),NA(),AE1195)</f>
        <v>0</v>
      </c>
      <c r="AF1875">
        <f>IF(OR(AF1195="",AND(AF1195=AF1194,AF1195=AF1196)),NA(), AF1195)</f>
        <v>0</v>
      </c>
      <c r="AG1875">
        <f>IF(ISNA(AH1875),NA(),AG1195)</f>
        <v>0</v>
      </c>
      <c r="AH1875">
        <f>IF(OR(AH1195="",AND(AH1195=AH1194,AH1195=AH1196)),NA(), AH1195)</f>
        <v>0</v>
      </c>
      <c r="AI1875">
        <f>IF(ISNA(AJ1875),NA(),AI1195)</f>
        <v>0</v>
      </c>
      <c r="AJ1875">
        <f>IF(OR(AJ1195="",AND(AJ1195=AJ1194,AJ1195=AJ1196)),NA(), AJ1195)</f>
        <v>0</v>
      </c>
      <c r="AM1875">
        <f>IF(ISNA(AN1875),NA(),AM1195)</f>
        <v>0</v>
      </c>
      <c r="AN1875">
        <f>IF(OR(AN1195="",AND(AN1195=AN1194,AN1195=AN1196)),NA(), AN1195)</f>
        <v>0</v>
      </c>
      <c r="AO1875">
        <f>IF(ISNA(AP1875),NA(),AO1195)</f>
        <v>0</v>
      </c>
      <c r="AP1875">
        <f>IF(OR(AP1195="",AND(AP1195=AP1194,AP1195=AP1196)),NA(), AP1195)</f>
        <v>0</v>
      </c>
      <c r="AQ1875">
        <f>IF(ISNA(AR1875),NA(),AQ1195)</f>
        <v>0</v>
      </c>
      <c r="AR1875">
        <f>IF(OR(AR1195="",AND(AR1195=AR1194,AR1195=AR1196)),NA(), AR1195)</f>
        <v>0</v>
      </c>
      <c r="AS1875">
        <f>IF(ISNA(AT1875),NA(),AS1195)</f>
        <v>0</v>
      </c>
      <c r="AT1875">
        <f>IF(OR(AT1195="",AND(AT1195=AT1194,AT1195=AT1196)),NA(), AT1195)</f>
        <v>0</v>
      </c>
      <c r="AU1875">
        <f>IF(ISNA(AV1875),NA(),AU1195)</f>
        <v>0</v>
      </c>
      <c r="AV1875">
        <f>IF(OR(AV1195="",AND(AV1195=AV1194,AV1195=AV1196)),NA(), AV1195)</f>
        <v>0</v>
      </c>
      <c r="AW1875">
        <f>IF(ISNA(AX1875),NA(),AW1195)</f>
        <v>0</v>
      </c>
      <c r="AX1875">
        <f>IF(OR(AX1195="",AND(AX1195=AX1194,AX1195=AX1196)),NA(), AX1195)</f>
        <v>0</v>
      </c>
      <c r="AY1875">
        <f>IF(ISNA(AZ1875),NA(),AY1195)</f>
        <v>0</v>
      </c>
      <c r="AZ1875">
        <f>IF(OR(AZ1195="",AND(AZ1195=AZ1194,AZ1195=AZ1196)),NA(), AZ1195)</f>
        <v>0</v>
      </c>
      <c r="BA1875">
        <f>IF(ISNA(BB1875),NA(),BA1195)</f>
        <v>0</v>
      </c>
      <c r="BB1875">
        <f>IF(OR(BB1195="",AND(BB1195=BB1194,BB1195=BB1196)),NA(), BB1195)</f>
        <v>0</v>
      </c>
      <c r="BC1875">
        <f>IF(ISNA(BD1875),NA(),BC1195)</f>
        <v>0</v>
      </c>
      <c r="BD1875">
        <f>IF(OR(BD1195="",AND(BD1195=BD1194,BD1195=BD1196)),NA(), BD1195)</f>
        <v>0</v>
      </c>
      <c r="BE1875">
        <f>IF(ISNA(BF1875),NA(),BE1195)</f>
        <v>0</v>
      </c>
      <c r="BF1875">
        <f>IF(OR(BF1195="",AND(BF1195=BF1194,BF1195=BF1196)),NA(), BF1195)</f>
        <v>0</v>
      </c>
      <c r="BG1875">
        <f>IF(ISNA(BH1875),NA(),BG1195)</f>
        <v>0</v>
      </c>
      <c r="BH1875">
        <f>IF(OR(BH1195="",AND(BH1195=BH1194,BH1195=BH1196)),NA(), BH1195)</f>
        <v>0</v>
      </c>
      <c r="BI1875">
        <f>IF(ISNA(BJ1875),NA(),BI1195)</f>
        <v>0</v>
      </c>
      <c r="BJ1875">
        <f>IF(OR(BJ1195="",AND(BJ1195=BJ1194,BJ1195=BJ1196)),NA(), BJ1195)</f>
        <v>0</v>
      </c>
      <c r="BK1875">
        <f>IF(ISNA(BL1875),NA(),BK1195)</f>
        <v>0</v>
      </c>
      <c r="BL1875">
        <f>IF(OR(BL1195="",AND(BL1195=BL1194,BL1195=BL1196)),NA(), BL1195)</f>
        <v>0</v>
      </c>
      <c r="BM1875">
        <f>IF(ISNA(BN1875),NA(),BM1195)</f>
        <v>0</v>
      </c>
      <c r="BN1875">
        <f>IF(OR(BN1195="",AND(BN1195=BN1194,BN1195=BN1196)),NA(), BN1195)</f>
        <v>0</v>
      </c>
      <c r="BO1875">
        <f>IF(ISNA(BP1875),NA(),BO1195)</f>
        <v>0</v>
      </c>
      <c r="BP1875">
        <f>IF(OR(BP1195="",AND(BP1195=BP1194,BP1195=BP1196)),NA(), BP1195)</f>
        <v>0</v>
      </c>
      <c r="BQ1875">
        <f>IF(ISNA(BR1875),NA(),BQ1195)</f>
        <v>0</v>
      </c>
      <c r="BR1875">
        <f>IF(OR(BR1195="",AND(BR1195=BR1194,BR1195=BR1196)),NA(), BR1195)</f>
        <v>0</v>
      </c>
    </row>
    <row r="1876" spans="5:70">
      <c r="E1876">
        <f>IF(ISNA(F1876),NA(),E1196)</f>
        <v>0</v>
      </c>
      <c r="F1876">
        <f>IF(OR(F1196="",AND(F1196=F1195,F1196=F1197)),NA(), F1196)</f>
        <v>0</v>
      </c>
      <c r="G1876">
        <f>IF(ISNA(H1876),NA(),G1196)</f>
        <v>0</v>
      </c>
      <c r="H1876">
        <f>IF(OR(H1196="",AND(H1196=H1195,H1196=H1197)),NA(), H1196)</f>
        <v>0</v>
      </c>
      <c r="I1876">
        <f>IF(ISNA(J1876),NA(),I1196)</f>
        <v>0</v>
      </c>
      <c r="J1876">
        <f>IF(OR(J1196="",AND(J1196=J1195,J1196=J1197)),NA(), J1196)</f>
        <v>0</v>
      </c>
      <c r="K1876">
        <f>IF(ISNA(L1876),NA(),K1196)</f>
        <v>0</v>
      </c>
      <c r="L1876">
        <f>IF(OR(L1196="",AND(L1196=L1195,L1196=L1197)),NA(), L1196)</f>
        <v>0</v>
      </c>
      <c r="M1876">
        <f>IF(ISNA(N1876),NA(),M1196)</f>
        <v>0</v>
      </c>
      <c r="N1876">
        <f>IF(OR(N1196="",AND(N1196=N1195,N1196=N1197)),NA(), N1196)</f>
        <v>0</v>
      </c>
      <c r="O1876">
        <f>IF(ISNA(P1876),NA(),O1196)</f>
        <v>0</v>
      </c>
      <c r="P1876">
        <f>IF(OR(P1196="",AND(P1196=P1195,P1196=P1197)),NA(), P1196)</f>
        <v>0</v>
      </c>
      <c r="Q1876">
        <f>IF(ISNA(R1876),NA(),Q1196)</f>
        <v>0</v>
      </c>
      <c r="R1876">
        <f>IF(OR(R1196="",AND(R1196=R1195,R1196=R1197)),NA(), R1196)</f>
        <v>0</v>
      </c>
      <c r="S1876">
        <f>IF(ISNA(T1876),NA(),S1196)</f>
        <v>0</v>
      </c>
      <c r="T1876">
        <f>IF(OR(T1196="",AND(T1196=T1195,T1196=T1197)),NA(), T1196)</f>
        <v>0</v>
      </c>
      <c r="U1876">
        <f>IF(ISNA(V1876),NA(),U1196)</f>
        <v>0</v>
      </c>
      <c r="V1876">
        <f>IF(OR(V1196="",AND(V1196=V1195,V1196=V1197)),NA(), V1196)</f>
        <v>0</v>
      </c>
      <c r="W1876">
        <f>IF(ISNA(X1876),NA(),W1196)</f>
        <v>0</v>
      </c>
      <c r="X1876">
        <f>IF(OR(X1196="",AND(X1196=X1195,X1196=X1197)),NA(), X1196)</f>
        <v>0</v>
      </c>
      <c r="Y1876">
        <f>IF(ISNA(Z1876),NA(),Y1196)</f>
        <v>0</v>
      </c>
      <c r="Z1876">
        <f>IF(OR(Z1196="",AND(Z1196=Z1195,Z1196=Z1197)),NA(), Z1196)</f>
        <v>0</v>
      </c>
      <c r="AA1876">
        <f>IF(ISNA(AB1876),NA(),AA1196)</f>
        <v>0</v>
      </c>
      <c r="AB1876">
        <f>IF(OR(AB1196="",AND(AB1196=AB1195,AB1196=AB1197)),NA(), AB1196)</f>
        <v>0</v>
      </c>
      <c r="AC1876">
        <f>IF(ISNA(AD1876),NA(),AC1196)</f>
        <v>0</v>
      </c>
      <c r="AD1876">
        <f>IF(OR(AD1196="",AND(AD1196=AD1195,AD1196=AD1197)),NA(), AD1196)</f>
        <v>0</v>
      </c>
      <c r="AE1876">
        <f>IF(ISNA(AF1876),NA(),AE1196)</f>
        <v>0</v>
      </c>
      <c r="AF1876">
        <f>IF(OR(AF1196="",AND(AF1196=AF1195,AF1196=AF1197)),NA(), AF1196)</f>
        <v>0</v>
      </c>
      <c r="AG1876">
        <f>IF(ISNA(AH1876),NA(),AG1196)</f>
        <v>0</v>
      </c>
      <c r="AH1876">
        <f>IF(OR(AH1196="",AND(AH1196=AH1195,AH1196=AH1197)),NA(), AH1196)</f>
        <v>0</v>
      </c>
      <c r="AI1876">
        <f>IF(ISNA(AJ1876),NA(),AI1196)</f>
        <v>0</v>
      </c>
      <c r="AJ1876">
        <f>IF(OR(AJ1196="",AND(AJ1196=AJ1195,AJ1196=AJ1197)),NA(), AJ1196)</f>
        <v>0</v>
      </c>
      <c r="AM1876">
        <f>IF(ISNA(AN1876),NA(),AM1196)</f>
        <v>0</v>
      </c>
      <c r="AN1876">
        <f>IF(OR(AN1196="",AND(AN1196=AN1195,AN1196=AN1197)),NA(), AN1196)</f>
        <v>0</v>
      </c>
      <c r="AO1876">
        <f>IF(ISNA(AP1876),NA(),AO1196)</f>
        <v>0</v>
      </c>
      <c r="AP1876">
        <f>IF(OR(AP1196="",AND(AP1196=AP1195,AP1196=AP1197)),NA(), AP1196)</f>
        <v>0</v>
      </c>
      <c r="AQ1876">
        <f>IF(ISNA(AR1876),NA(),AQ1196)</f>
        <v>0</v>
      </c>
      <c r="AR1876">
        <f>IF(OR(AR1196="",AND(AR1196=AR1195,AR1196=AR1197)),NA(), AR1196)</f>
        <v>0</v>
      </c>
      <c r="AS1876">
        <f>IF(ISNA(AT1876),NA(),AS1196)</f>
        <v>0</v>
      </c>
      <c r="AT1876">
        <f>IF(OR(AT1196="",AND(AT1196=AT1195,AT1196=AT1197)),NA(), AT1196)</f>
        <v>0</v>
      </c>
      <c r="AU1876">
        <f>IF(ISNA(AV1876),NA(),AU1196)</f>
        <v>0</v>
      </c>
      <c r="AV1876">
        <f>IF(OR(AV1196="",AND(AV1196=AV1195,AV1196=AV1197)),NA(), AV1196)</f>
        <v>0</v>
      </c>
      <c r="AW1876">
        <f>IF(ISNA(AX1876),NA(),AW1196)</f>
        <v>0</v>
      </c>
      <c r="AX1876">
        <f>IF(OR(AX1196="",AND(AX1196=AX1195,AX1196=AX1197)),NA(), AX1196)</f>
        <v>0</v>
      </c>
      <c r="AY1876">
        <f>IF(ISNA(AZ1876),NA(),AY1196)</f>
        <v>0</v>
      </c>
      <c r="AZ1876">
        <f>IF(OR(AZ1196="",AND(AZ1196=AZ1195,AZ1196=AZ1197)),NA(), AZ1196)</f>
        <v>0</v>
      </c>
      <c r="BA1876">
        <f>IF(ISNA(BB1876),NA(),BA1196)</f>
        <v>0</v>
      </c>
      <c r="BB1876">
        <f>IF(OR(BB1196="",AND(BB1196=BB1195,BB1196=BB1197)),NA(), BB1196)</f>
        <v>0</v>
      </c>
      <c r="BC1876">
        <f>IF(ISNA(BD1876),NA(),BC1196)</f>
        <v>0</v>
      </c>
      <c r="BD1876">
        <f>IF(OR(BD1196="",AND(BD1196=BD1195,BD1196=BD1197)),NA(), BD1196)</f>
        <v>0</v>
      </c>
      <c r="BE1876">
        <f>IF(ISNA(BF1876),NA(),BE1196)</f>
        <v>0</v>
      </c>
      <c r="BF1876">
        <f>IF(OR(BF1196="",AND(BF1196=BF1195,BF1196=BF1197)),NA(), BF1196)</f>
        <v>0</v>
      </c>
      <c r="BG1876">
        <f>IF(ISNA(BH1876),NA(),BG1196)</f>
        <v>0</v>
      </c>
      <c r="BH1876">
        <f>IF(OR(BH1196="",AND(BH1196=BH1195,BH1196=BH1197)),NA(), BH1196)</f>
        <v>0</v>
      </c>
      <c r="BI1876">
        <f>IF(ISNA(BJ1876),NA(),BI1196)</f>
        <v>0</v>
      </c>
      <c r="BJ1876">
        <f>IF(OR(BJ1196="",AND(BJ1196=BJ1195,BJ1196=BJ1197)),NA(), BJ1196)</f>
        <v>0</v>
      </c>
      <c r="BK1876">
        <f>IF(ISNA(BL1876),NA(),BK1196)</f>
        <v>0</v>
      </c>
      <c r="BL1876">
        <f>IF(OR(BL1196="",AND(BL1196=BL1195,BL1196=BL1197)),NA(), BL1196)</f>
        <v>0</v>
      </c>
      <c r="BM1876">
        <f>IF(ISNA(BN1876),NA(),BM1196)</f>
        <v>0</v>
      </c>
      <c r="BN1876">
        <f>IF(OR(BN1196="",AND(BN1196=BN1195,BN1196=BN1197)),NA(), BN1196)</f>
        <v>0</v>
      </c>
      <c r="BO1876">
        <f>IF(ISNA(BP1876),NA(),BO1196)</f>
        <v>0</v>
      </c>
      <c r="BP1876">
        <f>IF(OR(BP1196="",AND(BP1196=BP1195,BP1196=BP1197)),NA(), BP1196)</f>
        <v>0</v>
      </c>
      <c r="BQ1876">
        <f>IF(ISNA(BR1876),NA(),BQ1196)</f>
        <v>0</v>
      </c>
      <c r="BR1876">
        <f>IF(OR(BR1196="",AND(BR1196=BR1195,BR1196=BR1197)),NA(), BR1196)</f>
        <v>0</v>
      </c>
    </row>
    <row r="1877" spans="5:70">
      <c r="E1877">
        <f>IF(ISNA(F1877),NA(),E1197)</f>
        <v>0</v>
      </c>
      <c r="F1877">
        <f>IF(OR(F1197="",AND(F1197=F1196,F1197=F1198)),NA(), F1197)</f>
        <v>0</v>
      </c>
      <c r="G1877">
        <f>IF(ISNA(H1877),NA(),G1197)</f>
        <v>0</v>
      </c>
      <c r="H1877">
        <f>IF(OR(H1197="",AND(H1197=H1196,H1197=H1198)),NA(), H1197)</f>
        <v>0</v>
      </c>
      <c r="I1877">
        <f>IF(ISNA(J1877),NA(),I1197)</f>
        <v>0</v>
      </c>
      <c r="J1877">
        <f>IF(OR(J1197="",AND(J1197=J1196,J1197=J1198)),NA(), J1197)</f>
        <v>0</v>
      </c>
      <c r="K1877">
        <f>IF(ISNA(L1877),NA(),K1197)</f>
        <v>0</v>
      </c>
      <c r="L1877">
        <f>IF(OR(L1197="",AND(L1197=L1196,L1197=L1198)),NA(), L1197)</f>
        <v>0</v>
      </c>
      <c r="M1877">
        <f>IF(ISNA(N1877),NA(),M1197)</f>
        <v>0</v>
      </c>
      <c r="N1877">
        <f>IF(OR(N1197="",AND(N1197=N1196,N1197=N1198)),NA(), N1197)</f>
        <v>0</v>
      </c>
      <c r="O1877">
        <f>IF(ISNA(P1877),NA(),O1197)</f>
        <v>0</v>
      </c>
      <c r="P1877">
        <f>IF(OR(P1197="",AND(P1197=P1196,P1197=P1198)),NA(), P1197)</f>
        <v>0</v>
      </c>
      <c r="Q1877">
        <f>IF(ISNA(R1877),NA(),Q1197)</f>
        <v>0</v>
      </c>
      <c r="R1877">
        <f>IF(OR(R1197="",AND(R1197=R1196,R1197=R1198)),NA(), R1197)</f>
        <v>0</v>
      </c>
      <c r="S1877">
        <f>IF(ISNA(T1877),NA(),S1197)</f>
        <v>0</v>
      </c>
      <c r="T1877">
        <f>IF(OR(T1197="",AND(T1197=T1196,T1197=T1198)),NA(), T1197)</f>
        <v>0</v>
      </c>
      <c r="U1877">
        <f>IF(ISNA(V1877),NA(),U1197)</f>
        <v>0</v>
      </c>
      <c r="V1877">
        <f>IF(OR(V1197="",AND(V1197=V1196,V1197=V1198)),NA(), V1197)</f>
        <v>0</v>
      </c>
      <c r="W1877">
        <f>IF(ISNA(X1877),NA(),W1197)</f>
        <v>0</v>
      </c>
      <c r="X1877">
        <f>IF(OR(X1197="",AND(X1197=X1196,X1197=X1198)),NA(), X1197)</f>
        <v>0</v>
      </c>
      <c r="Y1877">
        <f>IF(ISNA(Z1877),NA(),Y1197)</f>
        <v>0</v>
      </c>
      <c r="Z1877">
        <f>IF(OR(Z1197="",AND(Z1197=Z1196,Z1197=Z1198)),NA(), Z1197)</f>
        <v>0</v>
      </c>
      <c r="AA1877">
        <f>IF(ISNA(AB1877),NA(),AA1197)</f>
        <v>0</v>
      </c>
      <c r="AB1877">
        <f>IF(OR(AB1197="",AND(AB1197=AB1196,AB1197=AB1198)),NA(), AB1197)</f>
        <v>0</v>
      </c>
      <c r="AC1877">
        <f>IF(ISNA(AD1877),NA(),AC1197)</f>
        <v>0</v>
      </c>
      <c r="AD1877">
        <f>IF(OR(AD1197="",AND(AD1197=AD1196,AD1197=AD1198)),NA(), AD1197)</f>
        <v>0</v>
      </c>
      <c r="AE1877">
        <f>IF(ISNA(AF1877),NA(),AE1197)</f>
        <v>0</v>
      </c>
      <c r="AF1877">
        <f>IF(OR(AF1197="",AND(AF1197=AF1196,AF1197=AF1198)),NA(), AF1197)</f>
        <v>0</v>
      </c>
      <c r="AG1877">
        <f>IF(ISNA(AH1877),NA(),AG1197)</f>
        <v>0</v>
      </c>
      <c r="AH1877">
        <f>IF(OR(AH1197="",AND(AH1197=AH1196,AH1197=AH1198)),NA(), AH1197)</f>
        <v>0</v>
      </c>
      <c r="AI1877">
        <f>IF(ISNA(AJ1877),NA(),AI1197)</f>
        <v>0</v>
      </c>
      <c r="AJ1877">
        <f>IF(OR(AJ1197="",AND(AJ1197=AJ1196,AJ1197=AJ1198)),NA(), AJ1197)</f>
        <v>0</v>
      </c>
      <c r="AM1877">
        <f>IF(ISNA(AN1877),NA(),AM1197)</f>
        <v>0</v>
      </c>
      <c r="AN1877">
        <f>IF(OR(AN1197="",AND(AN1197=AN1196,AN1197=AN1198)),NA(), AN1197)</f>
        <v>0</v>
      </c>
      <c r="AO1877">
        <f>IF(ISNA(AP1877),NA(),AO1197)</f>
        <v>0</v>
      </c>
      <c r="AP1877">
        <f>IF(OR(AP1197="",AND(AP1197=AP1196,AP1197=AP1198)),NA(), AP1197)</f>
        <v>0</v>
      </c>
      <c r="AQ1877">
        <f>IF(ISNA(AR1877),NA(),AQ1197)</f>
        <v>0</v>
      </c>
      <c r="AR1877">
        <f>IF(OR(AR1197="",AND(AR1197=AR1196,AR1197=AR1198)),NA(), AR1197)</f>
        <v>0</v>
      </c>
      <c r="AS1877">
        <f>IF(ISNA(AT1877),NA(),AS1197)</f>
        <v>0</v>
      </c>
      <c r="AT1877">
        <f>IF(OR(AT1197="",AND(AT1197=AT1196,AT1197=AT1198)),NA(), AT1197)</f>
        <v>0</v>
      </c>
      <c r="AU1877">
        <f>IF(ISNA(AV1877),NA(),AU1197)</f>
        <v>0</v>
      </c>
      <c r="AV1877">
        <f>IF(OR(AV1197="",AND(AV1197=AV1196,AV1197=AV1198)),NA(), AV1197)</f>
        <v>0</v>
      </c>
      <c r="AW1877">
        <f>IF(ISNA(AX1877),NA(),AW1197)</f>
        <v>0</v>
      </c>
      <c r="AX1877">
        <f>IF(OR(AX1197="",AND(AX1197=AX1196,AX1197=AX1198)),NA(), AX1197)</f>
        <v>0</v>
      </c>
      <c r="AY1877">
        <f>IF(ISNA(AZ1877),NA(),AY1197)</f>
        <v>0</v>
      </c>
      <c r="AZ1877">
        <f>IF(OR(AZ1197="",AND(AZ1197=AZ1196,AZ1197=AZ1198)),NA(), AZ1197)</f>
        <v>0</v>
      </c>
      <c r="BA1877">
        <f>IF(ISNA(BB1877),NA(),BA1197)</f>
        <v>0</v>
      </c>
      <c r="BB1877">
        <f>IF(OR(BB1197="",AND(BB1197=BB1196,BB1197=BB1198)),NA(), BB1197)</f>
        <v>0</v>
      </c>
      <c r="BC1877">
        <f>IF(ISNA(BD1877),NA(),BC1197)</f>
        <v>0</v>
      </c>
      <c r="BD1877">
        <f>IF(OR(BD1197="",AND(BD1197=BD1196,BD1197=BD1198)),NA(), BD1197)</f>
        <v>0</v>
      </c>
      <c r="BE1877">
        <f>IF(ISNA(BF1877),NA(),BE1197)</f>
        <v>0</v>
      </c>
      <c r="BF1877">
        <f>IF(OR(BF1197="",AND(BF1197=BF1196,BF1197=BF1198)),NA(), BF1197)</f>
        <v>0</v>
      </c>
      <c r="BG1877">
        <f>IF(ISNA(BH1877),NA(),BG1197)</f>
        <v>0</v>
      </c>
      <c r="BH1877">
        <f>IF(OR(BH1197="",AND(BH1197=BH1196,BH1197=BH1198)),NA(), BH1197)</f>
        <v>0</v>
      </c>
      <c r="BI1877">
        <f>IF(ISNA(BJ1877),NA(),BI1197)</f>
        <v>0</v>
      </c>
      <c r="BJ1877">
        <f>IF(OR(BJ1197="",AND(BJ1197=BJ1196,BJ1197=BJ1198)),NA(), BJ1197)</f>
        <v>0</v>
      </c>
      <c r="BK1877">
        <f>IF(ISNA(BL1877),NA(),BK1197)</f>
        <v>0</v>
      </c>
      <c r="BL1877">
        <f>IF(OR(BL1197="",AND(BL1197=BL1196,BL1197=BL1198)),NA(), BL1197)</f>
        <v>0</v>
      </c>
      <c r="BM1877">
        <f>IF(ISNA(BN1877),NA(),BM1197)</f>
        <v>0</v>
      </c>
      <c r="BN1877">
        <f>IF(OR(BN1197="",AND(BN1197=BN1196,BN1197=BN1198)),NA(), BN1197)</f>
        <v>0</v>
      </c>
      <c r="BO1877">
        <f>IF(ISNA(BP1877),NA(),BO1197)</f>
        <v>0</v>
      </c>
      <c r="BP1877">
        <f>IF(OR(BP1197="",AND(BP1197=BP1196,BP1197=BP1198)),NA(), BP1197)</f>
        <v>0</v>
      </c>
      <c r="BQ1877">
        <f>IF(ISNA(BR1877),NA(),BQ1197)</f>
        <v>0</v>
      </c>
      <c r="BR1877">
        <f>IF(OR(BR1197="",AND(BR1197=BR1196,BR1197=BR1198)),NA(), BR1197)</f>
        <v>0</v>
      </c>
    </row>
    <row r="1878" spans="5:70">
      <c r="E1878">
        <f>IF(ISNA(F1878),NA(),E1198)</f>
        <v>0</v>
      </c>
      <c r="F1878">
        <f>IF(OR(F1198="",AND(F1198=F1197,F1198=F1199)),NA(), F1198)</f>
        <v>0</v>
      </c>
      <c r="G1878">
        <f>IF(ISNA(H1878),NA(),G1198)</f>
        <v>0</v>
      </c>
      <c r="H1878">
        <f>IF(OR(H1198="",AND(H1198=H1197,H1198=H1199)),NA(), H1198)</f>
        <v>0</v>
      </c>
      <c r="I1878">
        <f>IF(ISNA(J1878),NA(),I1198)</f>
        <v>0</v>
      </c>
      <c r="J1878">
        <f>IF(OR(J1198="",AND(J1198=J1197,J1198=J1199)),NA(), J1198)</f>
        <v>0</v>
      </c>
      <c r="K1878">
        <f>IF(ISNA(L1878),NA(),K1198)</f>
        <v>0</v>
      </c>
      <c r="L1878">
        <f>IF(OR(L1198="",AND(L1198=L1197,L1198=L1199)),NA(), L1198)</f>
        <v>0</v>
      </c>
      <c r="M1878">
        <f>IF(ISNA(N1878),NA(),M1198)</f>
        <v>0</v>
      </c>
      <c r="N1878">
        <f>IF(OR(N1198="",AND(N1198=N1197,N1198=N1199)),NA(), N1198)</f>
        <v>0</v>
      </c>
      <c r="O1878">
        <f>IF(ISNA(P1878),NA(),O1198)</f>
        <v>0</v>
      </c>
      <c r="P1878">
        <f>IF(OR(P1198="",AND(P1198=P1197,P1198=P1199)),NA(), P1198)</f>
        <v>0</v>
      </c>
      <c r="Q1878">
        <f>IF(ISNA(R1878),NA(),Q1198)</f>
        <v>0</v>
      </c>
      <c r="R1878">
        <f>IF(OR(R1198="",AND(R1198=R1197,R1198=R1199)),NA(), R1198)</f>
        <v>0</v>
      </c>
      <c r="S1878">
        <f>IF(ISNA(T1878),NA(),S1198)</f>
        <v>0</v>
      </c>
      <c r="T1878">
        <f>IF(OR(T1198="",AND(T1198=T1197,T1198=T1199)),NA(), T1198)</f>
        <v>0</v>
      </c>
      <c r="U1878">
        <f>IF(ISNA(V1878),NA(),U1198)</f>
        <v>0</v>
      </c>
      <c r="V1878">
        <f>IF(OR(V1198="",AND(V1198=V1197,V1198=V1199)),NA(), V1198)</f>
        <v>0</v>
      </c>
      <c r="W1878">
        <f>IF(ISNA(X1878),NA(),W1198)</f>
        <v>0</v>
      </c>
      <c r="X1878">
        <f>IF(OR(X1198="",AND(X1198=X1197,X1198=X1199)),NA(), X1198)</f>
        <v>0</v>
      </c>
      <c r="Y1878">
        <f>IF(ISNA(Z1878),NA(),Y1198)</f>
        <v>0</v>
      </c>
      <c r="Z1878">
        <f>IF(OR(Z1198="",AND(Z1198=Z1197,Z1198=Z1199)),NA(), Z1198)</f>
        <v>0</v>
      </c>
      <c r="AA1878">
        <f>IF(ISNA(AB1878),NA(),AA1198)</f>
        <v>0</v>
      </c>
      <c r="AB1878">
        <f>IF(OR(AB1198="",AND(AB1198=AB1197,AB1198=AB1199)),NA(), AB1198)</f>
        <v>0</v>
      </c>
      <c r="AC1878">
        <f>IF(ISNA(AD1878),NA(),AC1198)</f>
        <v>0</v>
      </c>
      <c r="AD1878">
        <f>IF(OR(AD1198="",AND(AD1198=AD1197,AD1198=AD1199)),NA(), AD1198)</f>
        <v>0</v>
      </c>
      <c r="AE1878">
        <f>IF(ISNA(AF1878),NA(),AE1198)</f>
        <v>0</v>
      </c>
      <c r="AF1878">
        <f>IF(OR(AF1198="",AND(AF1198=AF1197,AF1198=AF1199)),NA(), AF1198)</f>
        <v>0</v>
      </c>
      <c r="AG1878">
        <f>IF(ISNA(AH1878),NA(),AG1198)</f>
        <v>0</v>
      </c>
      <c r="AH1878">
        <f>IF(OR(AH1198="",AND(AH1198=AH1197,AH1198=AH1199)),NA(), AH1198)</f>
        <v>0</v>
      </c>
      <c r="AI1878">
        <f>IF(ISNA(AJ1878),NA(),AI1198)</f>
        <v>0</v>
      </c>
      <c r="AJ1878">
        <f>IF(OR(AJ1198="",AND(AJ1198=AJ1197,AJ1198=AJ1199)),NA(), AJ1198)</f>
        <v>0</v>
      </c>
      <c r="AM1878">
        <f>IF(ISNA(AN1878),NA(),AM1198)</f>
        <v>0</v>
      </c>
      <c r="AN1878">
        <f>IF(OR(AN1198="",AND(AN1198=AN1197,AN1198=AN1199)),NA(), AN1198)</f>
        <v>0</v>
      </c>
      <c r="AO1878">
        <f>IF(ISNA(AP1878),NA(),AO1198)</f>
        <v>0</v>
      </c>
      <c r="AP1878">
        <f>IF(OR(AP1198="",AND(AP1198=AP1197,AP1198=AP1199)),NA(), AP1198)</f>
        <v>0</v>
      </c>
      <c r="AQ1878">
        <f>IF(ISNA(AR1878),NA(),AQ1198)</f>
        <v>0</v>
      </c>
      <c r="AR1878">
        <f>IF(OR(AR1198="",AND(AR1198=AR1197,AR1198=AR1199)),NA(), AR1198)</f>
        <v>0</v>
      </c>
      <c r="AS1878">
        <f>IF(ISNA(AT1878),NA(),AS1198)</f>
        <v>0</v>
      </c>
      <c r="AT1878">
        <f>IF(OR(AT1198="",AND(AT1198=AT1197,AT1198=AT1199)),NA(), AT1198)</f>
        <v>0</v>
      </c>
      <c r="AU1878">
        <f>IF(ISNA(AV1878),NA(),AU1198)</f>
        <v>0</v>
      </c>
      <c r="AV1878">
        <f>IF(OR(AV1198="",AND(AV1198=AV1197,AV1198=AV1199)),NA(), AV1198)</f>
        <v>0</v>
      </c>
      <c r="AW1878">
        <f>IF(ISNA(AX1878),NA(),AW1198)</f>
        <v>0</v>
      </c>
      <c r="AX1878">
        <f>IF(OR(AX1198="",AND(AX1198=AX1197,AX1198=AX1199)),NA(), AX1198)</f>
        <v>0</v>
      </c>
      <c r="AY1878">
        <f>IF(ISNA(AZ1878),NA(),AY1198)</f>
        <v>0</v>
      </c>
      <c r="AZ1878">
        <f>IF(OR(AZ1198="",AND(AZ1198=AZ1197,AZ1198=AZ1199)),NA(), AZ1198)</f>
        <v>0</v>
      </c>
      <c r="BA1878">
        <f>IF(ISNA(BB1878),NA(),BA1198)</f>
        <v>0</v>
      </c>
      <c r="BB1878">
        <f>IF(OR(BB1198="",AND(BB1198=BB1197,BB1198=BB1199)),NA(), BB1198)</f>
        <v>0</v>
      </c>
      <c r="BC1878">
        <f>IF(ISNA(BD1878),NA(),BC1198)</f>
        <v>0</v>
      </c>
      <c r="BD1878">
        <f>IF(OR(BD1198="",AND(BD1198=BD1197,BD1198=BD1199)),NA(), BD1198)</f>
        <v>0</v>
      </c>
      <c r="BE1878">
        <f>IF(ISNA(BF1878),NA(),BE1198)</f>
        <v>0</v>
      </c>
      <c r="BF1878">
        <f>IF(OR(BF1198="",AND(BF1198=BF1197,BF1198=BF1199)),NA(), BF1198)</f>
        <v>0</v>
      </c>
      <c r="BG1878">
        <f>IF(ISNA(BH1878),NA(),BG1198)</f>
        <v>0</v>
      </c>
      <c r="BH1878">
        <f>IF(OR(BH1198="",AND(BH1198=BH1197,BH1198=BH1199)),NA(), BH1198)</f>
        <v>0</v>
      </c>
      <c r="BI1878">
        <f>IF(ISNA(BJ1878),NA(),BI1198)</f>
        <v>0</v>
      </c>
      <c r="BJ1878">
        <f>IF(OR(BJ1198="",AND(BJ1198=BJ1197,BJ1198=BJ1199)),NA(), BJ1198)</f>
        <v>0</v>
      </c>
      <c r="BK1878">
        <f>IF(ISNA(BL1878),NA(),BK1198)</f>
        <v>0</v>
      </c>
      <c r="BL1878">
        <f>IF(OR(BL1198="",AND(BL1198=BL1197,BL1198=BL1199)),NA(), BL1198)</f>
        <v>0</v>
      </c>
      <c r="BM1878">
        <f>IF(ISNA(BN1878),NA(),BM1198)</f>
        <v>0</v>
      </c>
      <c r="BN1878">
        <f>IF(OR(BN1198="",AND(BN1198=BN1197,BN1198=BN1199)),NA(), BN1198)</f>
        <v>0</v>
      </c>
      <c r="BO1878">
        <f>IF(ISNA(BP1878),NA(),BO1198)</f>
        <v>0</v>
      </c>
      <c r="BP1878">
        <f>IF(OR(BP1198="",AND(BP1198=BP1197,BP1198=BP1199)),NA(), BP1198)</f>
        <v>0</v>
      </c>
      <c r="BQ1878">
        <f>IF(ISNA(BR1878),NA(),BQ1198)</f>
        <v>0</v>
      </c>
      <c r="BR1878">
        <f>IF(OR(BR1198="",AND(BR1198=BR1197,BR1198=BR1199)),NA(), BR1198)</f>
        <v>0</v>
      </c>
    </row>
    <row r="1879" spans="5:70">
      <c r="E1879">
        <f>IF(ISNA(F1879),NA(),E1199)</f>
        <v>0</v>
      </c>
      <c r="F1879">
        <f>IF(OR(F1199="",AND(F1199=F1198,F1199=F1200)),NA(), F1199)</f>
        <v>0</v>
      </c>
      <c r="G1879">
        <f>IF(ISNA(H1879),NA(),G1199)</f>
        <v>0</v>
      </c>
      <c r="H1879">
        <f>IF(OR(H1199="",AND(H1199=H1198,H1199=H1200)),NA(), H1199)</f>
        <v>0</v>
      </c>
      <c r="I1879">
        <f>IF(ISNA(J1879),NA(),I1199)</f>
        <v>0</v>
      </c>
      <c r="J1879">
        <f>IF(OR(J1199="",AND(J1199=J1198,J1199=J1200)),NA(), J1199)</f>
        <v>0</v>
      </c>
      <c r="K1879">
        <f>IF(ISNA(L1879),NA(),K1199)</f>
        <v>0</v>
      </c>
      <c r="L1879">
        <f>IF(OR(L1199="",AND(L1199=L1198,L1199=L1200)),NA(), L1199)</f>
        <v>0</v>
      </c>
      <c r="M1879">
        <f>IF(ISNA(N1879),NA(),M1199)</f>
        <v>0</v>
      </c>
      <c r="N1879">
        <f>IF(OR(N1199="",AND(N1199=N1198,N1199=N1200)),NA(), N1199)</f>
        <v>0</v>
      </c>
      <c r="O1879">
        <f>IF(ISNA(P1879),NA(),O1199)</f>
        <v>0</v>
      </c>
      <c r="P1879">
        <f>IF(OR(P1199="",AND(P1199=P1198,P1199=P1200)),NA(), P1199)</f>
        <v>0</v>
      </c>
      <c r="Q1879">
        <f>IF(ISNA(R1879),NA(),Q1199)</f>
        <v>0</v>
      </c>
      <c r="R1879">
        <f>IF(OR(R1199="",AND(R1199=R1198,R1199=R1200)),NA(), R1199)</f>
        <v>0</v>
      </c>
      <c r="S1879">
        <f>IF(ISNA(T1879),NA(),S1199)</f>
        <v>0</v>
      </c>
      <c r="T1879">
        <f>IF(OR(T1199="",AND(T1199=T1198,T1199=T1200)),NA(), T1199)</f>
        <v>0</v>
      </c>
      <c r="U1879">
        <f>IF(ISNA(V1879),NA(),U1199)</f>
        <v>0</v>
      </c>
      <c r="V1879">
        <f>IF(OR(V1199="",AND(V1199=V1198,V1199=V1200)),NA(), V1199)</f>
        <v>0</v>
      </c>
      <c r="W1879">
        <f>IF(ISNA(X1879),NA(),W1199)</f>
        <v>0</v>
      </c>
      <c r="X1879">
        <f>IF(OR(X1199="",AND(X1199=X1198,X1199=X1200)),NA(), X1199)</f>
        <v>0</v>
      </c>
      <c r="Y1879">
        <f>IF(ISNA(Z1879),NA(),Y1199)</f>
        <v>0</v>
      </c>
      <c r="Z1879">
        <f>IF(OR(Z1199="",AND(Z1199=Z1198,Z1199=Z1200)),NA(), Z1199)</f>
        <v>0</v>
      </c>
      <c r="AA1879">
        <f>IF(ISNA(AB1879),NA(),AA1199)</f>
        <v>0</v>
      </c>
      <c r="AB1879">
        <f>IF(OR(AB1199="",AND(AB1199=AB1198,AB1199=AB1200)),NA(), AB1199)</f>
        <v>0</v>
      </c>
      <c r="AC1879">
        <f>IF(ISNA(AD1879),NA(),AC1199)</f>
        <v>0</v>
      </c>
      <c r="AD1879">
        <f>IF(OR(AD1199="",AND(AD1199=AD1198,AD1199=AD1200)),NA(), AD1199)</f>
        <v>0</v>
      </c>
      <c r="AE1879">
        <f>IF(ISNA(AF1879),NA(),AE1199)</f>
        <v>0</v>
      </c>
      <c r="AF1879">
        <f>IF(OR(AF1199="",AND(AF1199=AF1198,AF1199=AF1200)),NA(), AF1199)</f>
        <v>0</v>
      </c>
      <c r="AG1879">
        <f>IF(ISNA(AH1879),NA(),AG1199)</f>
        <v>0</v>
      </c>
      <c r="AH1879">
        <f>IF(OR(AH1199="",AND(AH1199=AH1198,AH1199=AH1200)),NA(), AH1199)</f>
        <v>0</v>
      </c>
      <c r="AI1879">
        <f>IF(ISNA(AJ1879),NA(),AI1199)</f>
        <v>0</v>
      </c>
      <c r="AJ1879">
        <f>IF(OR(AJ1199="",AND(AJ1199=AJ1198,AJ1199=AJ1200)),NA(), AJ1199)</f>
        <v>0</v>
      </c>
      <c r="AM1879">
        <f>IF(ISNA(AN1879),NA(),AM1199)</f>
        <v>0</v>
      </c>
      <c r="AN1879">
        <f>IF(OR(AN1199="",AND(AN1199=AN1198,AN1199=AN1200)),NA(), AN1199)</f>
        <v>0</v>
      </c>
      <c r="AO1879">
        <f>IF(ISNA(AP1879),NA(),AO1199)</f>
        <v>0</v>
      </c>
      <c r="AP1879">
        <f>IF(OR(AP1199="",AND(AP1199=AP1198,AP1199=AP1200)),NA(), AP1199)</f>
        <v>0</v>
      </c>
      <c r="AQ1879">
        <f>IF(ISNA(AR1879),NA(),AQ1199)</f>
        <v>0</v>
      </c>
      <c r="AR1879">
        <f>IF(OR(AR1199="",AND(AR1199=AR1198,AR1199=AR1200)),NA(), AR1199)</f>
        <v>0</v>
      </c>
      <c r="AS1879">
        <f>IF(ISNA(AT1879),NA(),AS1199)</f>
        <v>0</v>
      </c>
      <c r="AT1879">
        <f>IF(OR(AT1199="",AND(AT1199=AT1198,AT1199=AT1200)),NA(), AT1199)</f>
        <v>0</v>
      </c>
      <c r="AU1879">
        <f>IF(ISNA(AV1879),NA(),AU1199)</f>
        <v>0</v>
      </c>
      <c r="AV1879">
        <f>IF(OR(AV1199="",AND(AV1199=AV1198,AV1199=AV1200)),NA(), AV1199)</f>
        <v>0</v>
      </c>
      <c r="AW1879">
        <f>IF(ISNA(AX1879),NA(),AW1199)</f>
        <v>0</v>
      </c>
      <c r="AX1879">
        <f>IF(OR(AX1199="",AND(AX1199=AX1198,AX1199=AX1200)),NA(), AX1199)</f>
        <v>0</v>
      </c>
      <c r="AY1879">
        <f>IF(ISNA(AZ1879),NA(),AY1199)</f>
        <v>0</v>
      </c>
      <c r="AZ1879">
        <f>IF(OR(AZ1199="",AND(AZ1199=AZ1198,AZ1199=AZ1200)),NA(), AZ1199)</f>
        <v>0</v>
      </c>
      <c r="BA1879">
        <f>IF(ISNA(BB1879),NA(),BA1199)</f>
        <v>0</v>
      </c>
      <c r="BB1879">
        <f>IF(OR(BB1199="",AND(BB1199=BB1198,BB1199=BB1200)),NA(), BB1199)</f>
        <v>0</v>
      </c>
      <c r="BC1879">
        <f>IF(ISNA(BD1879),NA(),BC1199)</f>
        <v>0</v>
      </c>
      <c r="BD1879">
        <f>IF(OR(BD1199="",AND(BD1199=BD1198,BD1199=BD1200)),NA(), BD1199)</f>
        <v>0</v>
      </c>
      <c r="BE1879">
        <f>IF(ISNA(BF1879),NA(),BE1199)</f>
        <v>0</v>
      </c>
      <c r="BF1879">
        <f>IF(OR(BF1199="",AND(BF1199=BF1198,BF1199=BF1200)),NA(), BF1199)</f>
        <v>0</v>
      </c>
      <c r="BG1879">
        <f>IF(ISNA(BH1879),NA(),BG1199)</f>
        <v>0</v>
      </c>
      <c r="BH1879">
        <f>IF(OR(BH1199="",AND(BH1199=BH1198,BH1199=BH1200)),NA(), BH1199)</f>
        <v>0</v>
      </c>
      <c r="BI1879">
        <f>IF(ISNA(BJ1879),NA(),BI1199)</f>
        <v>0</v>
      </c>
      <c r="BJ1879">
        <f>IF(OR(BJ1199="",AND(BJ1199=BJ1198,BJ1199=BJ1200)),NA(), BJ1199)</f>
        <v>0</v>
      </c>
      <c r="BK1879">
        <f>IF(ISNA(BL1879),NA(),BK1199)</f>
        <v>0</v>
      </c>
      <c r="BL1879">
        <f>IF(OR(BL1199="",AND(BL1199=BL1198,BL1199=BL1200)),NA(), BL1199)</f>
        <v>0</v>
      </c>
      <c r="BM1879">
        <f>IF(ISNA(BN1879),NA(),BM1199)</f>
        <v>0</v>
      </c>
      <c r="BN1879">
        <f>IF(OR(BN1199="",AND(BN1199=BN1198,BN1199=BN1200)),NA(), BN1199)</f>
        <v>0</v>
      </c>
      <c r="BO1879">
        <f>IF(ISNA(BP1879),NA(),BO1199)</f>
        <v>0</v>
      </c>
      <c r="BP1879">
        <f>IF(OR(BP1199="",AND(BP1199=BP1198,BP1199=BP1200)),NA(), BP1199)</f>
        <v>0</v>
      </c>
      <c r="BQ1879">
        <f>IF(ISNA(BR1879),NA(),BQ1199)</f>
        <v>0</v>
      </c>
      <c r="BR1879">
        <f>IF(OR(BR1199="",AND(BR1199=BR1198,BR1199=BR1200)),NA(), BR1199)</f>
        <v>0</v>
      </c>
    </row>
    <row r="1880" spans="5:70">
      <c r="E1880">
        <f>IF(ISNA(F1880),NA(),E1200)</f>
        <v>0</v>
      </c>
      <c r="F1880">
        <f>IF(OR(F1200="",AND(F1200=F1199,F1200=F1201)),NA(), F1200)</f>
        <v>0</v>
      </c>
      <c r="G1880">
        <f>IF(ISNA(H1880),NA(),G1200)</f>
        <v>0</v>
      </c>
      <c r="H1880">
        <f>IF(OR(H1200="",AND(H1200=H1199,H1200=H1201)),NA(), H1200)</f>
        <v>0</v>
      </c>
      <c r="I1880">
        <f>IF(ISNA(J1880),NA(),I1200)</f>
        <v>0</v>
      </c>
      <c r="J1880">
        <f>IF(OR(J1200="",AND(J1200=J1199,J1200=J1201)),NA(), J1200)</f>
        <v>0</v>
      </c>
      <c r="K1880">
        <f>IF(ISNA(L1880),NA(),K1200)</f>
        <v>0</v>
      </c>
      <c r="L1880">
        <f>IF(OR(L1200="",AND(L1200=L1199,L1200=L1201)),NA(), L1200)</f>
        <v>0</v>
      </c>
      <c r="M1880">
        <f>IF(ISNA(N1880),NA(),M1200)</f>
        <v>0</v>
      </c>
      <c r="N1880">
        <f>IF(OR(N1200="",AND(N1200=N1199,N1200=N1201)),NA(), N1200)</f>
        <v>0</v>
      </c>
      <c r="O1880">
        <f>IF(ISNA(P1880),NA(),O1200)</f>
        <v>0</v>
      </c>
      <c r="P1880">
        <f>IF(OR(P1200="",AND(P1200=P1199,P1200=P1201)),NA(), P1200)</f>
        <v>0</v>
      </c>
      <c r="Q1880">
        <f>IF(ISNA(R1880),NA(),Q1200)</f>
        <v>0</v>
      </c>
      <c r="R1880">
        <f>IF(OR(R1200="",AND(R1200=R1199,R1200=R1201)),NA(), R1200)</f>
        <v>0</v>
      </c>
      <c r="S1880">
        <f>IF(ISNA(T1880),NA(),S1200)</f>
        <v>0</v>
      </c>
      <c r="T1880">
        <f>IF(OR(T1200="",AND(T1200=T1199,T1200=T1201)),NA(), T1200)</f>
        <v>0</v>
      </c>
      <c r="U1880">
        <f>IF(ISNA(V1880),NA(),U1200)</f>
        <v>0</v>
      </c>
      <c r="V1880">
        <f>IF(OR(V1200="",AND(V1200=V1199,V1200=V1201)),NA(), V1200)</f>
        <v>0</v>
      </c>
      <c r="W1880">
        <f>IF(ISNA(X1880),NA(),W1200)</f>
        <v>0</v>
      </c>
      <c r="X1880">
        <f>IF(OR(X1200="",AND(X1200=X1199,X1200=X1201)),NA(), X1200)</f>
        <v>0</v>
      </c>
      <c r="Y1880">
        <f>IF(ISNA(Z1880),NA(),Y1200)</f>
        <v>0</v>
      </c>
      <c r="Z1880">
        <f>IF(OR(Z1200="",AND(Z1200=Z1199,Z1200=Z1201)),NA(), Z1200)</f>
        <v>0</v>
      </c>
      <c r="AA1880">
        <f>IF(ISNA(AB1880),NA(),AA1200)</f>
        <v>0</v>
      </c>
      <c r="AB1880">
        <f>IF(OR(AB1200="",AND(AB1200=AB1199,AB1200=AB1201)),NA(), AB1200)</f>
        <v>0</v>
      </c>
      <c r="AC1880">
        <f>IF(ISNA(AD1880),NA(),AC1200)</f>
        <v>0</v>
      </c>
      <c r="AD1880">
        <f>IF(OR(AD1200="",AND(AD1200=AD1199,AD1200=AD1201)),NA(), AD1200)</f>
        <v>0</v>
      </c>
      <c r="AE1880">
        <f>IF(ISNA(AF1880),NA(),AE1200)</f>
        <v>0</v>
      </c>
      <c r="AF1880">
        <f>IF(OR(AF1200="",AND(AF1200=AF1199,AF1200=AF1201)),NA(), AF1200)</f>
        <v>0</v>
      </c>
      <c r="AG1880">
        <f>IF(ISNA(AH1880),NA(),AG1200)</f>
        <v>0</v>
      </c>
      <c r="AH1880">
        <f>IF(OR(AH1200="",AND(AH1200=AH1199,AH1200=AH1201)),NA(), AH1200)</f>
        <v>0</v>
      </c>
      <c r="AI1880">
        <f>IF(ISNA(AJ1880),NA(),AI1200)</f>
        <v>0</v>
      </c>
      <c r="AJ1880">
        <f>IF(OR(AJ1200="",AND(AJ1200=AJ1199,AJ1200=AJ1201)),NA(), AJ1200)</f>
        <v>0</v>
      </c>
      <c r="AM1880">
        <f>IF(ISNA(AN1880),NA(),AM1200)</f>
        <v>0</v>
      </c>
      <c r="AN1880">
        <f>IF(OR(AN1200="",AND(AN1200=AN1199,AN1200=AN1201)),NA(), AN1200)</f>
        <v>0</v>
      </c>
      <c r="AO1880">
        <f>IF(ISNA(AP1880),NA(),AO1200)</f>
        <v>0</v>
      </c>
      <c r="AP1880">
        <f>IF(OR(AP1200="",AND(AP1200=AP1199,AP1200=AP1201)),NA(), AP1200)</f>
        <v>0</v>
      </c>
      <c r="AQ1880">
        <f>IF(ISNA(AR1880),NA(),AQ1200)</f>
        <v>0</v>
      </c>
      <c r="AR1880">
        <f>IF(OR(AR1200="",AND(AR1200=AR1199,AR1200=AR1201)),NA(), AR1200)</f>
        <v>0</v>
      </c>
      <c r="AS1880">
        <f>IF(ISNA(AT1880),NA(),AS1200)</f>
        <v>0</v>
      </c>
      <c r="AT1880">
        <f>IF(OR(AT1200="",AND(AT1200=AT1199,AT1200=AT1201)),NA(), AT1200)</f>
        <v>0</v>
      </c>
      <c r="AU1880">
        <f>IF(ISNA(AV1880),NA(),AU1200)</f>
        <v>0</v>
      </c>
      <c r="AV1880">
        <f>IF(OR(AV1200="",AND(AV1200=AV1199,AV1200=AV1201)),NA(), AV1200)</f>
        <v>0</v>
      </c>
      <c r="AW1880">
        <f>IF(ISNA(AX1880),NA(),AW1200)</f>
        <v>0</v>
      </c>
      <c r="AX1880">
        <f>IF(OR(AX1200="",AND(AX1200=AX1199,AX1200=AX1201)),NA(), AX1200)</f>
        <v>0</v>
      </c>
      <c r="AY1880">
        <f>IF(ISNA(AZ1880),NA(),AY1200)</f>
        <v>0</v>
      </c>
      <c r="AZ1880">
        <f>IF(OR(AZ1200="",AND(AZ1200=AZ1199,AZ1200=AZ1201)),NA(), AZ1200)</f>
        <v>0</v>
      </c>
      <c r="BA1880">
        <f>IF(ISNA(BB1880),NA(),BA1200)</f>
        <v>0</v>
      </c>
      <c r="BB1880">
        <f>IF(OR(BB1200="",AND(BB1200=BB1199,BB1200=BB1201)),NA(), BB1200)</f>
        <v>0</v>
      </c>
      <c r="BC1880">
        <f>IF(ISNA(BD1880),NA(),BC1200)</f>
        <v>0</v>
      </c>
      <c r="BD1880">
        <f>IF(OR(BD1200="",AND(BD1200=BD1199,BD1200=BD1201)),NA(), BD1200)</f>
        <v>0</v>
      </c>
      <c r="BE1880">
        <f>IF(ISNA(BF1880),NA(),BE1200)</f>
        <v>0</v>
      </c>
      <c r="BF1880">
        <f>IF(OR(BF1200="",AND(BF1200=BF1199,BF1200=BF1201)),NA(), BF1200)</f>
        <v>0</v>
      </c>
      <c r="BG1880">
        <f>IF(ISNA(BH1880),NA(),BG1200)</f>
        <v>0</v>
      </c>
      <c r="BH1880">
        <f>IF(OR(BH1200="",AND(BH1200=BH1199,BH1200=BH1201)),NA(), BH1200)</f>
        <v>0</v>
      </c>
      <c r="BI1880">
        <f>IF(ISNA(BJ1880),NA(),BI1200)</f>
        <v>0</v>
      </c>
      <c r="BJ1880">
        <f>IF(OR(BJ1200="",AND(BJ1200=BJ1199,BJ1200=BJ1201)),NA(), BJ1200)</f>
        <v>0</v>
      </c>
      <c r="BK1880">
        <f>IF(ISNA(BL1880),NA(),BK1200)</f>
        <v>0</v>
      </c>
      <c r="BL1880">
        <f>IF(OR(BL1200="",AND(BL1200=BL1199,BL1200=BL1201)),NA(), BL1200)</f>
        <v>0</v>
      </c>
      <c r="BM1880">
        <f>IF(ISNA(BN1880),NA(),BM1200)</f>
        <v>0</v>
      </c>
      <c r="BN1880">
        <f>IF(OR(BN1200="",AND(BN1200=BN1199,BN1200=BN1201)),NA(), BN1200)</f>
        <v>0</v>
      </c>
      <c r="BO1880">
        <f>IF(ISNA(BP1880),NA(),BO1200)</f>
        <v>0</v>
      </c>
      <c r="BP1880">
        <f>IF(OR(BP1200="",AND(BP1200=BP1199,BP1200=BP1201)),NA(), BP1200)</f>
        <v>0</v>
      </c>
      <c r="BQ1880">
        <f>IF(ISNA(BR1880),NA(),BQ1200)</f>
        <v>0</v>
      </c>
      <c r="BR1880">
        <f>IF(OR(BR1200="",AND(BR1200=BR1199,BR1200=BR1201)),NA(), BR1200)</f>
        <v>0</v>
      </c>
    </row>
    <row r="1881" spans="5:70">
      <c r="E1881">
        <f>IF(ISNA(F1881),NA(),E1201)</f>
        <v>0</v>
      </c>
      <c r="F1881">
        <f>IF(OR(F1201="",AND(F1201=F1200,F1201=F1202)),NA(), F1201)</f>
        <v>0</v>
      </c>
      <c r="G1881">
        <f>IF(ISNA(H1881),NA(),G1201)</f>
        <v>0</v>
      </c>
      <c r="H1881">
        <f>IF(OR(H1201="",AND(H1201=H1200,H1201=H1202)),NA(), H1201)</f>
        <v>0</v>
      </c>
      <c r="I1881">
        <f>IF(ISNA(J1881),NA(),I1201)</f>
        <v>0</v>
      </c>
      <c r="J1881">
        <f>IF(OR(J1201="",AND(J1201=J1200,J1201=J1202)),NA(), J1201)</f>
        <v>0</v>
      </c>
      <c r="K1881">
        <f>IF(ISNA(L1881),NA(),K1201)</f>
        <v>0</v>
      </c>
      <c r="L1881">
        <f>IF(OR(L1201="",AND(L1201=L1200,L1201=L1202)),NA(), L1201)</f>
        <v>0</v>
      </c>
      <c r="M1881">
        <f>IF(ISNA(N1881),NA(),M1201)</f>
        <v>0</v>
      </c>
      <c r="N1881">
        <f>IF(OR(N1201="",AND(N1201=N1200,N1201=N1202)),NA(), N1201)</f>
        <v>0</v>
      </c>
      <c r="O1881">
        <f>IF(ISNA(P1881),NA(),O1201)</f>
        <v>0</v>
      </c>
      <c r="P1881">
        <f>IF(OR(P1201="",AND(P1201=P1200,P1201=P1202)),NA(), P1201)</f>
        <v>0</v>
      </c>
      <c r="Q1881">
        <f>IF(ISNA(R1881),NA(),Q1201)</f>
        <v>0</v>
      </c>
      <c r="R1881">
        <f>IF(OR(R1201="",AND(R1201=R1200,R1201=R1202)),NA(), R1201)</f>
        <v>0</v>
      </c>
      <c r="S1881">
        <f>IF(ISNA(T1881),NA(),S1201)</f>
        <v>0</v>
      </c>
      <c r="T1881">
        <f>IF(OR(T1201="",AND(T1201=T1200,T1201=T1202)),NA(), T1201)</f>
        <v>0</v>
      </c>
      <c r="U1881">
        <f>IF(ISNA(V1881),NA(),U1201)</f>
        <v>0</v>
      </c>
      <c r="V1881">
        <f>IF(OR(V1201="",AND(V1201=V1200,V1201=V1202)),NA(), V1201)</f>
        <v>0</v>
      </c>
      <c r="W1881">
        <f>IF(ISNA(X1881),NA(),W1201)</f>
        <v>0</v>
      </c>
      <c r="X1881">
        <f>IF(OR(X1201="",AND(X1201=X1200,X1201=X1202)),NA(), X1201)</f>
        <v>0</v>
      </c>
      <c r="Y1881">
        <f>IF(ISNA(Z1881),NA(),Y1201)</f>
        <v>0</v>
      </c>
      <c r="Z1881">
        <f>IF(OR(Z1201="",AND(Z1201=Z1200,Z1201=Z1202)),NA(), Z1201)</f>
        <v>0</v>
      </c>
      <c r="AA1881">
        <f>IF(ISNA(AB1881),NA(),AA1201)</f>
        <v>0</v>
      </c>
      <c r="AB1881">
        <f>IF(OR(AB1201="",AND(AB1201=AB1200,AB1201=AB1202)),NA(), AB1201)</f>
        <v>0</v>
      </c>
      <c r="AC1881">
        <f>IF(ISNA(AD1881),NA(),AC1201)</f>
        <v>0</v>
      </c>
      <c r="AD1881">
        <f>IF(OR(AD1201="",AND(AD1201=AD1200,AD1201=AD1202)),NA(), AD1201)</f>
        <v>0</v>
      </c>
      <c r="AE1881">
        <f>IF(ISNA(AF1881),NA(),AE1201)</f>
        <v>0</v>
      </c>
      <c r="AF1881">
        <f>IF(OR(AF1201="",AND(AF1201=AF1200,AF1201=AF1202)),NA(), AF1201)</f>
        <v>0</v>
      </c>
      <c r="AG1881">
        <f>IF(ISNA(AH1881),NA(),AG1201)</f>
        <v>0</v>
      </c>
      <c r="AH1881">
        <f>IF(OR(AH1201="",AND(AH1201=AH1200,AH1201=AH1202)),NA(), AH1201)</f>
        <v>0</v>
      </c>
      <c r="AI1881">
        <f>IF(ISNA(AJ1881),NA(),AI1201)</f>
        <v>0</v>
      </c>
      <c r="AJ1881">
        <f>IF(OR(AJ1201="",AND(AJ1201=AJ1200,AJ1201=AJ1202)),NA(), AJ1201)</f>
        <v>0</v>
      </c>
      <c r="AM1881">
        <f>IF(ISNA(AN1881),NA(),AM1201)</f>
        <v>0</v>
      </c>
      <c r="AN1881">
        <f>IF(OR(AN1201="",AND(AN1201=AN1200,AN1201=AN1202)),NA(), AN1201)</f>
        <v>0</v>
      </c>
      <c r="AO1881">
        <f>IF(ISNA(AP1881),NA(),AO1201)</f>
        <v>0</v>
      </c>
      <c r="AP1881">
        <f>IF(OR(AP1201="",AND(AP1201=AP1200,AP1201=AP1202)),NA(), AP1201)</f>
        <v>0</v>
      </c>
      <c r="AQ1881">
        <f>IF(ISNA(AR1881),NA(),AQ1201)</f>
        <v>0</v>
      </c>
      <c r="AR1881">
        <f>IF(OR(AR1201="",AND(AR1201=AR1200,AR1201=AR1202)),NA(), AR1201)</f>
        <v>0</v>
      </c>
      <c r="AS1881">
        <f>IF(ISNA(AT1881),NA(),AS1201)</f>
        <v>0</v>
      </c>
      <c r="AT1881">
        <f>IF(OR(AT1201="",AND(AT1201=AT1200,AT1201=AT1202)),NA(), AT1201)</f>
        <v>0</v>
      </c>
      <c r="AU1881">
        <f>IF(ISNA(AV1881),NA(),AU1201)</f>
        <v>0</v>
      </c>
      <c r="AV1881">
        <f>IF(OR(AV1201="",AND(AV1201=AV1200,AV1201=AV1202)),NA(), AV1201)</f>
        <v>0</v>
      </c>
      <c r="AW1881">
        <f>IF(ISNA(AX1881),NA(),AW1201)</f>
        <v>0</v>
      </c>
      <c r="AX1881">
        <f>IF(OR(AX1201="",AND(AX1201=AX1200,AX1201=AX1202)),NA(), AX1201)</f>
        <v>0</v>
      </c>
      <c r="AY1881">
        <f>IF(ISNA(AZ1881),NA(),AY1201)</f>
        <v>0</v>
      </c>
      <c r="AZ1881">
        <f>IF(OR(AZ1201="",AND(AZ1201=AZ1200,AZ1201=AZ1202)),NA(), AZ1201)</f>
        <v>0</v>
      </c>
      <c r="BA1881">
        <f>IF(ISNA(BB1881),NA(),BA1201)</f>
        <v>0</v>
      </c>
      <c r="BB1881">
        <f>IF(OR(BB1201="",AND(BB1201=BB1200,BB1201=BB1202)),NA(), BB1201)</f>
        <v>0</v>
      </c>
      <c r="BC1881">
        <f>IF(ISNA(BD1881),NA(),BC1201)</f>
        <v>0</v>
      </c>
      <c r="BD1881">
        <f>IF(OR(BD1201="",AND(BD1201=BD1200,BD1201=BD1202)),NA(), BD1201)</f>
        <v>0</v>
      </c>
      <c r="BE1881">
        <f>IF(ISNA(BF1881),NA(),BE1201)</f>
        <v>0</v>
      </c>
      <c r="BF1881">
        <f>IF(OR(BF1201="",AND(BF1201=BF1200,BF1201=BF1202)),NA(), BF1201)</f>
        <v>0</v>
      </c>
      <c r="BG1881">
        <f>IF(ISNA(BH1881),NA(),BG1201)</f>
        <v>0</v>
      </c>
      <c r="BH1881">
        <f>IF(OR(BH1201="",AND(BH1201=BH1200,BH1201=BH1202)),NA(), BH1201)</f>
        <v>0</v>
      </c>
      <c r="BI1881">
        <f>IF(ISNA(BJ1881),NA(),BI1201)</f>
        <v>0</v>
      </c>
      <c r="BJ1881">
        <f>IF(OR(BJ1201="",AND(BJ1201=BJ1200,BJ1201=BJ1202)),NA(), BJ1201)</f>
        <v>0</v>
      </c>
      <c r="BK1881">
        <f>IF(ISNA(BL1881),NA(),BK1201)</f>
        <v>0</v>
      </c>
      <c r="BL1881">
        <f>IF(OR(BL1201="",AND(BL1201=BL1200,BL1201=BL1202)),NA(), BL1201)</f>
        <v>0</v>
      </c>
      <c r="BM1881">
        <f>IF(ISNA(BN1881),NA(),BM1201)</f>
        <v>0</v>
      </c>
      <c r="BN1881">
        <f>IF(OR(BN1201="",AND(BN1201=BN1200,BN1201=BN1202)),NA(), BN1201)</f>
        <v>0</v>
      </c>
      <c r="BO1881">
        <f>IF(ISNA(BP1881),NA(),BO1201)</f>
        <v>0</v>
      </c>
      <c r="BP1881">
        <f>IF(OR(BP1201="",AND(BP1201=BP1200,BP1201=BP1202)),NA(), BP1201)</f>
        <v>0</v>
      </c>
      <c r="BQ1881">
        <f>IF(ISNA(BR1881),NA(),BQ1201)</f>
        <v>0</v>
      </c>
      <c r="BR1881">
        <f>IF(OR(BR1201="",AND(BR1201=BR1200,BR1201=BR1202)),NA(), BR1201)</f>
        <v>0</v>
      </c>
    </row>
    <row r="1882" spans="5:70">
      <c r="E1882">
        <f>IF(ISNA(F1882),NA(),E1202)</f>
        <v>0</v>
      </c>
      <c r="F1882">
        <f>IF(OR(F1202="",AND(F1202=F1201,F1202=F1203)),NA(), F1202)</f>
        <v>0</v>
      </c>
      <c r="G1882">
        <f>IF(ISNA(H1882),NA(),G1202)</f>
        <v>0</v>
      </c>
      <c r="H1882">
        <f>IF(OR(H1202="",AND(H1202=H1201,H1202=H1203)),NA(), H1202)</f>
        <v>0</v>
      </c>
      <c r="I1882">
        <f>IF(ISNA(J1882),NA(),I1202)</f>
        <v>0</v>
      </c>
      <c r="J1882">
        <f>IF(OR(J1202="",AND(J1202=J1201,J1202=J1203)),NA(), J1202)</f>
        <v>0</v>
      </c>
      <c r="K1882">
        <f>IF(ISNA(L1882),NA(),K1202)</f>
        <v>0</v>
      </c>
      <c r="L1882">
        <f>IF(OR(L1202="",AND(L1202=L1201,L1202=L1203)),NA(), L1202)</f>
        <v>0</v>
      </c>
      <c r="M1882">
        <f>IF(ISNA(N1882),NA(),M1202)</f>
        <v>0</v>
      </c>
      <c r="N1882">
        <f>IF(OR(N1202="",AND(N1202=N1201,N1202=N1203)),NA(), N1202)</f>
        <v>0</v>
      </c>
      <c r="O1882">
        <f>IF(ISNA(P1882),NA(),O1202)</f>
        <v>0</v>
      </c>
      <c r="P1882">
        <f>IF(OR(P1202="",AND(P1202=P1201,P1202=P1203)),NA(), P1202)</f>
        <v>0</v>
      </c>
      <c r="Q1882">
        <f>IF(ISNA(R1882),NA(),Q1202)</f>
        <v>0</v>
      </c>
      <c r="R1882">
        <f>IF(OR(R1202="",AND(R1202=R1201,R1202=R1203)),NA(), R1202)</f>
        <v>0</v>
      </c>
      <c r="S1882">
        <f>IF(ISNA(T1882),NA(),S1202)</f>
        <v>0</v>
      </c>
      <c r="T1882">
        <f>IF(OR(T1202="",AND(T1202=T1201,T1202=T1203)),NA(), T1202)</f>
        <v>0</v>
      </c>
      <c r="U1882">
        <f>IF(ISNA(V1882),NA(),U1202)</f>
        <v>0</v>
      </c>
      <c r="V1882">
        <f>IF(OR(V1202="",AND(V1202=V1201,V1202=V1203)),NA(), V1202)</f>
        <v>0</v>
      </c>
      <c r="W1882">
        <f>IF(ISNA(X1882),NA(),W1202)</f>
        <v>0</v>
      </c>
      <c r="X1882">
        <f>IF(OR(X1202="",AND(X1202=X1201,X1202=X1203)),NA(), X1202)</f>
        <v>0</v>
      </c>
      <c r="Y1882">
        <f>IF(ISNA(Z1882),NA(),Y1202)</f>
        <v>0</v>
      </c>
      <c r="Z1882">
        <f>IF(OR(Z1202="",AND(Z1202=Z1201,Z1202=Z1203)),NA(), Z1202)</f>
        <v>0</v>
      </c>
      <c r="AA1882">
        <f>IF(ISNA(AB1882),NA(),AA1202)</f>
        <v>0</v>
      </c>
      <c r="AB1882">
        <f>IF(OR(AB1202="",AND(AB1202=AB1201,AB1202=AB1203)),NA(), AB1202)</f>
        <v>0</v>
      </c>
      <c r="AC1882">
        <f>IF(ISNA(AD1882),NA(),AC1202)</f>
        <v>0</v>
      </c>
      <c r="AD1882">
        <f>IF(OR(AD1202="",AND(AD1202=AD1201,AD1202=AD1203)),NA(), AD1202)</f>
        <v>0</v>
      </c>
      <c r="AE1882">
        <f>IF(ISNA(AF1882),NA(),AE1202)</f>
        <v>0</v>
      </c>
      <c r="AF1882">
        <f>IF(OR(AF1202="",AND(AF1202=AF1201,AF1202=AF1203)),NA(), AF1202)</f>
        <v>0</v>
      </c>
      <c r="AG1882">
        <f>IF(ISNA(AH1882),NA(),AG1202)</f>
        <v>0</v>
      </c>
      <c r="AH1882">
        <f>IF(OR(AH1202="",AND(AH1202=AH1201,AH1202=AH1203)),NA(), AH1202)</f>
        <v>0</v>
      </c>
      <c r="AI1882">
        <f>IF(ISNA(AJ1882),NA(),AI1202)</f>
        <v>0</v>
      </c>
      <c r="AJ1882">
        <f>IF(OR(AJ1202="",AND(AJ1202=AJ1201,AJ1202=AJ1203)),NA(), AJ1202)</f>
        <v>0</v>
      </c>
      <c r="AM1882">
        <f>IF(ISNA(AN1882),NA(),AM1202)</f>
        <v>0</v>
      </c>
      <c r="AN1882">
        <f>IF(OR(AN1202="",AND(AN1202=AN1201,AN1202=AN1203)),NA(), AN1202)</f>
        <v>0</v>
      </c>
      <c r="AO1882">
        <f>IF(ISNA(AP1882),NA(),AO1202)</f>
        <v>0</v>
      </c>
      <c r="AP1882">
        <f>IF(OR(AP1202="",AND(AP1202=AP1201,AP1202=AP1203)),NA(), AP1202)</f>
        <v>0</v>
      </c>
      <c r="AQ1882">
        <f>IF(ISNA(AR1882),NA(),AQ1202)</f>
        <v>0</v>
      </c>
      <c r="AR1882">
        <f>IF(OR(AR1202="",AND(AR1202=AR1201,AR1202=AR1203)),NA(), AR1202)</f>
        <v>0</v>
      </c>
      <c r="AS1882">
        <f>IF(ISNA(AT1882),NA(),AS1202)</f>
        <v>0</v>
      </c>
      <c r="AT1882">
        <f>IF(OR(AT1202="",AND(AT1202=AT1201,AT1202=AT1203)),NA(), AT1202)</f>
        <v>0</v>
      </c>
      <c r="AU1882">
        <f>IF(ISNA(AV1882),NA(),AU1202)</f>
        <v>0</v>
      </c>
      <c r="AV1882">
        <f>IF(OR(AV1202="",AND(AV1202=AV1201,AV1202=AV1203)),NA(), AV1202)</f>
        <v>0</v>
      </c>
      <c r="AW1882">
        <f>IF(ISNA(AX1882),NA(),AW1202)</f>
        <v>0</v>
      </c>
      <c r="AX1882">
        <f>IF(OR(AX1202="",AND(AX1202=AX1201,AX1202=AX1203)),NA(), AX1202)</f>
        <v>0</v>
      </c>
      <c r="AY1882">
        <f>IF(ISNA(AZ1882),NA(),AY1202)</f>
        <v>0</v>
      </c>
      <c r="AZ1882">
        <f>IF(OR(AZ1202="",AND(AZ1202=AZ1201,AZ1202=AZ1203)),NA(), AZ1202)</f>
        <v>0</v>
      </c>
      <c r="BA1882">
        <f>IF(ISNA(BB1882),NA(),BA1202)</f>
        <v>0</v>
      </c>
      <c r="BB1882">
        <f>IF(OR(BB1202="",AND(BB1202=BB1201,BB1202=BB1203)),NA(), BB1202)</f>
        <v>0</v>
      </c>
      <c r="BC1882">
        <f>IF(ISNA(BD1882),NA(),BC1202)</f>
        <v>0</v>
      </c>
      <c r="BD1882">
        <f>IF(OR(BD1202="",AND(BD1202=BD1201,BD1202=BD1203)),NA(), BD1202)</f>
        <v>0</v>
      </c>
      <c r="BE1882">
        <f>IF(ISNA(BF1882),NA(),BE1202)</f>
        <v>0</v>
      </c>
      <c r="BF1882">
        <f>IF(OR(BF1202="",AND(BF1202=BF1201,BF1202=BF1203)),NA(), BF1202)</f>
        <v>0</v>
      </c>
      <c r="BG1882">
        <f>IF(ISNA(BH1882),NA(),BG1202)</f>
        <v>0</v>
      </c>
      <c r="BH1882">
        <f>IF(OR(BH1202="",AND(BH1202=BH1201,BH1202=BH1203)),NA(), BH1202)</f>
        <v>0</v>
      </c>
      <c r="BI1882">
        <f>IF(ISNA(BJ1882),NA(),BI1202)</f>
        <v>0</v>
      </c>
      <c r="BJ1882">
        <f>IF(OR(BJ1202="",AND(BJ1202=BJ1201,BJ1202=BJ1203)),NA(), BJ1202)</f>
        <v>0</v>
      </c>
      <c r="BK1882">
        <f>IF(ISNA(BL1882),NA(),BK1202)</f>
        <v>0</v>
      </c>
      <c r="BL1882">
        <f>IF(OR(BL1202="",AND(BL1202=BL1201,BL1202=BL1203)),NA(), BL1202)</f>
        <v>0</v>
      </c>
      <c r="BM1882">
        <f>IF(ISNA(BN1882),NA(),BM1202)</f>
        <v>0</v>
      </c>
      <c r="BN1882">
        <f>IF(OR(BN1202="",AND(BN1202=BN1201,BN1202=BN1203)),NA(), BN1202)</f>
        <v>0</v>
      </c>
      <c r="BO1882">
        <f>IF(ISNA(BP1882),NA(),BO1202)</f>
        <v>0</v>
      </c>
      <c r="BP1882">
        <f>IF(OR(BP1202="",AND(BP1202=BP1201,BP1202=BP1203)),NA(), BP1202)</f>
        <v>0</v>
      </c>
      <c r="BQ1882">
        <f>IF(ISNA(BR1882),NA(),BQ1202)</f>
        <v>0</v>
      </c>
      <c r="BR1882">
        <f>IF(OR(BR1202="",AND(BR1202=BR1201,BR1202=BR1203)),NA(), BR1202)</f>
        <v>0</v>
      </c>
    </row>
    <row r="1883" spans="5:70">
      <c r="E1883">
        <f>IF(ISNA(F1883),NA(),E1203)</f>
        <v>0</v>
      </c>
      <c r="F1883">
        <f>IF(OR(F1203="",AND(F1203=F1202,F1203=F1204)),NA(), F1203)</f>
        <v>0</v>
      </c>
      <c r="G1883">
        <f>IF(ISNA(H1883),NA(),G1203)</f>
        <v>0</v>
      </c>
      <c r="H1883">
        <f>IF(OR(H1203="",AND(H1203=H1202,H1203=H1204)),NA(), H1203)</f>
        <v>0</v>
      </c>
      <c r="I1883">
        <f>IF(ISNA(J1883),NA(),I1203)</f>
        <v>0</v>
      </c>
      <c r="J1883">
        <f>IF(OR(J1203="",AND(J1203=J1202,J1203=J1204)),NA(), J1203)</f>
        <v>0</v>
      </c>
      <c r="K1883">
        <f>IF(ISNA(L1883),NA(),K1203)</f>
        <v>0</v>
      </c>
      <c r="L1883">
        <f>IF(OR(L1203="",AND(L1203=L1202,L1203=L1204)),NA(), L1203)</f>
        <v>0</v>
      </c>
      <c r="M1883">
        <f>IF(ISNA(N1883),NA(),M1203)</f>
        <v>0</v>
      </c>
      <c r="N1883">
        <f>IF(OR(N1203="",AND(N1203=N1202,N1203=N1204)),NA(), N1203)</f>
        <v>0</v>
      </c>
      <c r="O1883">
        <f>IF(ISNA(P1883),NA(),O1203)</f>
        <v>0</v>
      </c>
      <c r="P1883">
        <f>IF(OR(P1203="",AND(P1203=P1202,P1203=P1204)),NA(), P1203)</f>
        <v>0</v>
      </c>
      <c r="Q1883">
        <f>IF(ISNA(R1883),NA(),Q1203)</f>
        <v>0</v>
      </c>
      <c r="R1883">
        <f>IF(OR(R1203="",AND(R1203=R1202,R1203=R1204)),NA(), R1203)</f>
        <v>0</v>
      </c>
      <c r="S1883">
        <f>IF(ISNA(T1883),NA(),S1203)</f>
        <v>0</v>
      </c>
      <c r="T1883">
        <f>IF(OR(T1203="",AND(T1203=T1202,T1203=T1204)),NA(), T1203)</f>
        <v>0</v>
      </c>
      <c r="U1883">
        <f>IF(ISNA(V1883),NA(),U1203)</f>
        <v>0</v>
      </c>
      <c r="V1883">
        <f>IF(OR(V1203="",AND(V1203=V1202,V1203=V1204)),NA(), V1203)</f>
        <v>0</v>
      </c>
      <c r="W1883">
        <f>IF(ISNA(X1883),NA(),W1203)</f>
        <v>0</v>
      </c>
      <c r="X1883">
        <f>IF(OR(X1203="",AND(X1203=X1202,X1203=X1204)),NA(), X1203)</f>
        <v>0</v>
      </c>
      <c r="Y1883">
        <f>IF(ISNA(Z1883),NA(),Y1203)</f>
        <v>0</v>
      </c>
      <c r="Z1883">
        <f>IF(OR(Z1203="",AND(Z1203=Z1202,Z1203=Z1204)),NA(), Z1203)</f>
        <v>0</v>
      </c>
      <c r="AA1883">
        <f>IF(ISNA(AB1883),NA(),AA1203)</f>
        <v>0</v>
      </c>
      <c r="AB1883">
        <f>IF(OR(AB1203="",AND(AB1203=AB1202,AB1203=AB1204)),NA(), AB1203)</f>
        <v>0</v>
      </c>
      <c r="AC1883">
        <f>IF(ISNA(AD1883),NA(),AC1203)</f>
        <v>0</v>
      </c>
      <c r="AD1883">
        <f>IF(OR(AD1203="",AND(AD1203=AD1202,AD1203=AD1204)),NA(), AD1203)</f>
        <v>0</v>
      </c>
      <c r="AE1883">
        <f>IF(ISNA(AF1883),NA(),AE1203)</f>
        <v>0</v>
      </c>
      <c r="AF1883">
        <f>IF(OR(AF1203="",AND(AF1203=AF1202,AF1203=AF1204)),NA(), AF1203)</f>
        <v>0</v>
      </c>
      <c r="AG1883">
        <f>IF(ISNA(AH1883),NA(),AG1203)</f>
        <v>0</v>
      </c>
      <c r="AH1883">
        <f>IF(OR(AH1203="",AND(AH1203=AH1202,AH1203=AH1204)),NA(), AH1203)</f>
        <v>0</v>
      </c>
      <c r="AI1883">
        <f>IF(ISNA(AJ1883),NA(),AI1203)</f>
        <v>0</v>
      </c>
      <c r="AJ1883">
        <f>IF(OR(AJ1203="",AND(AJ1203=AJ1202,AJ1203=AJ1204)),NA(), AJ1203)</f>
        <v>0</v>
      </c>
      <c r="AM1883">
        <f>IF(ISNA(AN1883),NA(),AM1203)</f>
        <v>0</v>
      </c>
      <c r="AN1883">
        <f>IF(OR(AN1203="",AND(AN1203=AN1202,AN1203=AN1204)),NA(), AN1203)</f>
        <v>0</v>
      </c>
      <c r="AO1883">
        <f>IF(ISNA(AP1883),NA(),AO1203)</f>
        <v>0</v>
      </c>
      <c r="AP1883">
        <f>IF(OR(AP1203="",AND(AP1203=AP1202,AP1203=AP1204)),NA(), AP1203)</f>
        <v>0</v>
      </c>
      <c r="AQ1883">
        <f>IF(ISNA(AR1883),NA(),AQ1203)</f>
        <v>0</v>
      </c>
      <c r="AR1883">
        <f>IF(OR(AR1203="",AND(AR1203=AR1202,AR1203=AR1204)),NA(), AR1203)</f>
        <v>0</v>
      </c>
      <c r="AS1883">
        <f>IF(ISNA(AT1883),NA(),AS1203)</f>
        <v>0</v>
      </c>
      <c r="AT1883">
        <f>IF(OR(AT1203="",AND(AT1203=AT1202,AT1203=AT1204)),NA(), AT1203)</f>
        <v>0</v>
      </c>
      <c r="AU1883">
        <f>IF(ISNA(AV1883),NA(),AU1203)</f>
        <v>0</v>
      </c>
      <c r="AV1883">
        <f>IF(OR(AV1203="",AND(AV1203=AV1202,AV1203=AV1204)),NA(), AV1203)</f>
        <v>0</v>
      </c>
      <c r="AW1883">
        <f>IF(ISNA(AX1883),NA(),AW1203)</f>
        <v>0</v>
      </c>
      <c r="AX1883">
        <f>IF(OR(AX1203="",AND(AX1203=AX1202,AX1203=AX1204)),NA(), AX1203)</f>
        <v>0</v>
      </c>
      <c r="AY1883">
        <f>IF(ISNA(AZ1883),NA(),AY1203)</f>
        <v>0</v>
      </c>
      <c r="AZ1883">
        <f>IF(OR(AZ1203="",AND(AZ1203=AZ1202,AZ1203=AZ1204)),NA(), AZ1203)</f>
        <v>0</v>
      </c>
      <c r="BA1883">
        <f>IF(ISNA(BB1883),NA(),BA1203)</f>
        <v>0</v>
      </c>
      <c r="BB1883">
        <f>IF(OR(BB1203="",AND(BB1203=BB1202,BB1203=BB1204)),NA(), BB1203)</f>
        <v>0</v>
      </c>
      <c r="BC1883">
        <f>IF(ISNA(BD1883),NA(),BC1203)</f>
        <v>0</v>
      </c>
      <c r="BD1883">
        <f>IF(OR(BD1203="",AND(BD1203=BD1202,BD1203=BD1204)),NA(), BD1203)</f>
        <v>0</v>
      </c>
      <c r="BE1883">
        <f>IF(ISNA(BF1883),NA(),BE1203)</f>
        <v>0</v>
      </c>
      <c r="BF1883">
        <f>IF(OR(BF1203="",AND(BF1203=BF1202,BF1203=BF1204)),NA(), BF1203)</f>
        <v>0</v>
      </c>
      <c r="BG1883">
        <f>IF(ISNA(BH1883),NA(),BG1203)</f>
        <v>0</v>
      </c>
      <c r="BH1883">
        <f>IF(OR(BH1203="",AND(BH1203=BH1202,BH1203=BH1204)),NA(), BH1203)</f>
        <v>0</v>
      </c>
      <c r="BI1883">
        <f>IF(ISNA(BJ1883),NA(),BI1203)</f>
        <v>0</v>
      </c>
      <c r="BJ1883">
        <f>IF(OR(BJ1203="",AND(BJ1203=BJ1202,BJ1203=BJ1204)),NA(), BJ1203)</f>
        <v>0</v>
      </c>
      <c r="BK1883">
        <f>IF(ISNA(BL1883),NA(),BK1203)</f>
        <v>0</v>
      </c>
      <c r="BL1883">
        <f>IF(OR(BL1203="",AND(BL1203=BL1202,BL1203=BL1204)),NA(), BL1203)</f>
        <v>0</v>
      </c>
      <c r="BM1883">
        <f>IF(ISNA(BN1883),NA(),BM1203)</f>
        <v>0</v>
      </c>
      <c r="BN1883">
        <f>IF(OR(BN1203="",AND(BN1203=BN1202,BN1203=BN1204)),NA(), BN1203)</f>
        <v>0</v>
      </c>
      <c r="BO1883">
        <f>IF(ISNA(BP1883),NA(),BO1203)</f>
        <v>0</v>
      </c>
      <c r="BP1883">
        <f>IF(OR(BP1203="",AND(BP1203=BP1202,BP1203=BP1204)),NA(), BP1203)</f>
        <v>0</v>
      </c>
      <c r="BQ1883">
        <f>IF(ISNA(BR1883),NA(),BQ1203)</f>
        <v>0</v>
      </c>
      <c r="BR1883">
        <f>IF(OR(BR1203="",AND(BR1203=BR1202,BR1203=BR1204)),NA(), BR1203)</f>
        <v>0</v>
      </c>
    </row>
    <row r="1884" spans="5:70">
      <c r="E1884">
        <f>IF(ISNA(F1884),NA(),E1204)</f>
        <v>0</v>
      </c>
      <c r="F1884">
        <f>IF(OR(F1204="",AND(F1204=F1203,F1204=F1205)),NA(), F1204)</f>
        <v>0</v>
      </c>
      <c r="G1884">
        <f>IF(ISNA(H1884),NA(),G1204)</f>
        <v>0</v>
      </c>
      <c r="H1884">
        <f>IF(OR(H1204="",AND(H1204=H1203,H1204=H1205)),NA(), H1204)</f>
        <v>0</v>
      </c>
      <c r="I1884">
        <f>IF(ISNA(J1884),NA(),I1204)</f>
        <v>0</v>
      </c>
      <c r="J1884">
        <f>IF(OR(J1204="",AND(J1204=J1203,J1204=J1205)),NA(), J1204)</f>
        <v>0</v>
      </c>
      <c r="K1884">
        <f>IF(ISNA(L1884),NA(),K1204)</f>
        <v>0</v>
      </c>
      <c r="L1884">
        <f>IF(OR(L1204="",AND(L1204=L1203,L1204=L1205)),NA(), L1204)</f>
        <v>0</v>
      </c>
      <c r="M1884">
        <f>IF(ISNA(N1884),NA(),M1204)</f>
        <v>0</v>
      </c>
      <c r="N1884">
        <f>IF(OR(N1204="",AND(N1204=N1203,N1204=N1205)),NA(), N1204)</f>
        <v>0</v>
      </c>
      <c r="O1884">
        <f>IF(ISNA(P1884),NA(),O1204)</f>
        <v>0</v>
      </c>
      <c r="P1884">
        <f>IF(OR(P1204="",AND(P1204=P1203,P1204=P1205)),NA(), P1204)</f>
        <v>0</v>
      </c>
      <c r="Q1884">
        <f>IF(ISNA(R1884),NA(),Q1204)</f>
        <v>0</v>
      </c>
      <c r="R1884">
        <f>IF(OR(R1204="",AND(R1204=R1203,R1204=R1205)),NA(), R1204)</f>
        <v>0</v>
      </c>
      <c r="S1884">
        <f>IF(ISNA(T1884),NA(),S1204)</f>
        <v>0</v>
      </c>
      <c r="T1884">
        <f>IF(OR(T1204="",AND(T1204=T1203,T1204=T1205)),NA(), T1204)</f>
        <v>0</v>
      </c>
      <c r="U1884">
        <f>IF(ISNA(V1884),NA(),U1204)</f>
        <v>0</v>
      </c>
      <c r="V1884">
        <f>IF(OR(V1204="",AND(V1204=V1203,V1204=V1205)),NA(), V1204)</f>
        <v>0</v>
      </c>
      <c r="W1884">
        <f>IF(ISNA(X1884),NA(),W1204)</f>
        <v>0</v>
      </c>
      <c r="X1884">
        <f>IF(OR(X1204="",AND(X1204=X1203,X1204=X1205)),NA(), X1204)</f>
        <v>0</v>
      </c>
      <c r="Y1884">
        <f>IF(ISNA(Z1884),NA(),Y1204)</f>
        <v>0</v>
      </c>
      <c r="Z1884">
        <f>IF(OR(Z1204="",AND(Z1204=Z1203,Z1204=Z1205)),NA(), Z1204)</f>
        <v>0</v>
      </c>
      <c r="AA1884">
        <f>IF(ISNA(AB1884),NA(),AA1204)</f>
        <v>0</v>
      </c>
      <c r="AB1884">
        <f>IF(OR(AB1204="",AND(AB1204=AB1203,AB1204=AB1205)),NA(), AB1204)</f>
        <v>0</v>
      </c>
      <c r="AC1884">
        <f>IF(ISNA(AD1884),NA(),AC1204)</f>
        <v>0</v>
      </c>
      <c r="AD1884">
        <f>IF(OR(AD1204="",AND(AD1204=AD1203,AD1204=AD1205)),NA(), AD1204)</f>
        <v>0</v>
      </c>
      <c r="AE1884">
        <f>IF(ISNA(AF1884),NA(),AE1204)</f>
        <v>0</v>
      </c>
      <c r="AF1884">
        <f>IF(OR(AF1204="",AND(AF1204=AF1203,AF1204=AF1205)),NA(), AF1204)</f>
        <v>0</v>
      </c>
      <c r="AG1884">
        <f>IF(ISNA(AH1884),NA(),AG1204)</f>
        <v>0</v>
      </c>
      <c r="AH1884">
        <f>IF(OR(AH1204="",AND(AH1204=AH1203,AH1204=AH1205)),NA(), AH1204)</f>
        <v>0</v>
      </c>
      <c r="AI1884">
        <f>IF(ISNA(AJ1884),NA(),AI1204)</f>
        <v>0</v>
      </c>
      <c r="AJ1884">
        <f>IF(OR(AJ1204="",AND(AJ1204=AJ1203,AJ1204=AJ1205)),NA(), AJ1204)</f>
        <v>0</v>
      </c>
      <c r="AM1884">
        <f>IF(ISNA(AN1884),NA(),AM1204)</f>
        <v>0</v>
      </c>
      <c r="AN1884">
        <f>IF(OR(AN1204="",AND(AN1204=AN1203,AN1204=AN1205)),NA(), AN1204)</f>
        <v>0</v>
      </c>
      <c r="AO1884">
        <f>IF(ISNA(AP1884),NA(),AO1204)</f>
        <v>0</v>
      </c>
      <c r="AP1884">
        <f>IF(OR(AP1204="",AND(AP1204=AP1203,AP1204=AP1205)),NA(), AP1204)</f>
        <v>0</v>
      </c>
      <c r="AQ1884">
        <f>IF(ISNA(AR1884),NA(),AQ1204)</f>
        <v>0</v>
      </c>
      <c r="AR1884">
        <f>IF(OR(AR1204="",AND(AR1204=AR1203,AR1204=AR1205)),NA(), AR1204)</f>
        <v>0</v>
      </c>
      <c r="AS1884">
        <f>IF(ISNA(AT1884),NA(),AS1204)</f>
        <v>0</v>
      </c>
      <c r="AT1884">
        <f>IF(OR(AT1204="",AND(AT1204=AT1203,AT1204=AT1205)),NA(), AT1204)</f>
        <v>0</v>
      </c>
      <c r="AU1884">
        <f>IF(ISNA(AV1884),NA(),AU1204)</f>
        <v>0</v>
      </c>
      <c r="AV1884">
        <f>IF(OR(AV1204="",AND(AV1204=AV1203,AV1204=AV1205)),NA(), AV1204)</f>
        <v>0</v>
      </c>
      <c r="AW1884">
        <f>IF(ISNA(AX1884),NA(),AW1204)</f>
        <v>0</v>
      </c>
      <c r="AX1884">
        <f>IF(OR(AX1204="",AND(AX1204=AX1203,AX1204=AX1205)),NA(), AX1204)</f>
        <v>0</v>
      </c>
      <c r="AY1884">
        <f>IF(ISNA(AZ1884),NA(),AY1204)</f>
        <v>0</v>
      </c>
      <c r="AZ1884">
        <f>IF(OR(AZ1204="",AND(AZ1204=AZ1203,AZ1204=AZ1205)),NA(), AZ1204)</f>
        <v>0</v>
      </c>
      <c r="BA1884">
        <f>IF(ISNA(BB1884),NA(),BA1204)</f>
        <v>0</v>
      </c>
      <c r="BB1884">
        <f>IF(OR(BB1204="",AND(BB1204=BB1203,BB1204=BB1205)),NA(), BB1204)</f>
        <v>0</v>
      </c>
      <c r="BC1884">
        <f>IF(ISNA(BD1884),NA(),BC1204)</f>
        <v>0</v>
      </c>
      <c r="BD1884">
        <f>IF(OR(BD1204="",AND(BD1204=BD1203,BD1204=BD1205)),NA(), BD1204)</f>
        <v>0</v>
      </c>
      <c r="BE1884">
        <f>IF(ISNA(BF1884),NA(),BE1204)</f>
        <v>0</v>
      </c>
      <c r="BF1884">
        <f>IF(OR(BF1204="",AND(BF1204=BF1203,BF1204=BF1205)),NA(), BF1204)</f>
        <v>0</v>
      </c>
      <c r="BG1884">
        <f>IF(ISNA(BH1884),NA(),BG1204)</f>
        <v>0</v>
      </c>
      <c r="BH1884">
        <f>IF(OR(BH1204="",AND(BH1204=BH1203,BH1204=BH1205)),NA(), BH1204)</f>
        <v>0</v>
      </c>
      <c r="BI1884">
        <f>IF(ISNA(BJ1884),NA(),BI1204)</f>
        <v>0</v>
      </c>
      <c r="BJ1884">
        <f>IF(OR(BJ1204="",AND(BJ1204=BJ1203,BJ1204=BJ1205)),NA(), BJ1204)</f>
        <v>0</v>
      </c>
      <c r="BK1884">
        <f>IF(ISNA(BL1884),NA(),BK1204)</f>
        <v>0</v>
      </c>
      <c r="BL1884">
        <f>IF(OR(BL1204="",AND(BL1204=BL1203,BL1204=BL1205)),NA(), BL1204)</f>
        <v>0</v>
      </c>
      <c r="BM1884">
        <f>IF(ISNA(BN1884),NA(),BM1204)</f>
        <v>0</v>
      </c>
      <c r="BN1884">
        <f>IF(OR(BN1204="",AND(BN1204=BN1203,BN1204=BN1205)),NA(), BN1204)</f>
        <v>0</v>
      </c>
      <c r="BO1884">
        <f>IF(ISNA(BP1884),NA(),BO1204)</f>
        <v>0</v>
      </c>
      <c r="BP1884">
        <f>IF(OR(BP1204="",AND(BP1204=BP1203,BP1204=BP1205)),NA(), BP1204)</f>
        <v>0</v>
      </c>
      <c r="BQ1884">
        <f>IF(ISNA(BR1884),NA(),BQ1204)</f>
        <v>0</v>
      </c>
      <c r="BR1884">
        <f>IF(OR(BR1204="",AND(BR1204=BR1203,BR1204=BR1205)),NA(), BR1204)</f>
        <v>0</v>
      </c>
    </row>
    <row r="1885" spans="5:70">
      <c r="E1885">
        <f>IF(ISNA(F1885),NA(),E1205)</f>
        <v>0</v>
      </c>
      <c r="F1885">
        <f>IF(OR(F1205="",AND(F1205=F1204,F1205=F1206)),NA(), F1205)</f>
        <v>0</v>
      </c>
      <c r="G1885">
        <f>IF(ISNA(H1885),NA(),G1205)</f>
        <v>0</v>
      </c>
      <c r="H1885">
        <f>IF(OR(H1205="",AND(H1205=H1204,H1205=H1206)),NA(), H1205)</f>
        <v>0</v>
      </c>
      <c r="I1885">
        <f>IF(ISNA(J1885),NA(),I1205)</f>
        <v>0</v>
      </c>
      <c r="J1885">
        <f>IF(OR(J1205="",AND(J1205=J1204,J1205=J1206)),NA(), J1205)</f>
        <v>0</v>
      </c>
      <c r="K1885">
        <f>IF(ISNA(L1885),NA(),K1205)</f>
        <v>0</v>
      </c>
      <c r="L1885">
        <f>IF(OR(L1205="",AND(L1205=L1204,L1205=L1206)),NA(), L1205)</f>
        <v>0</v>
      </c>
      <c r="M1885">
        <f>IF(ISNA(N1885),NA(),M1205)</f>
        <v>0</v>
      </c>
      <c r="N1885">
        <f>IF(OR(N1205="",AND(N1205=N1204,N1205=N1206)),NA(), N1205)</f>
        <v>0</v>
      </c>
      <c r="O1885">
        <f>IF(ISNA(P1885),NA(),O1205)</f>
        <v>0</v>
      </c>
      <c r="P1885">
        <f>IF(OR(P1205="",AND(P1205=P1204,P1205=P1206)),NA(), P1205)</f>
        <v>0</v>
      </c>
      <c r="Q1885">
        <f>IF(ISNA(R1885),NA(),Q1205)</f>
        <v>0</v>
      </c>
      <c r="R1885">
        <f>IF(OR(R1205="",AND(R1205=R1204,R1205=R1206)),NA(), R1205)</f>
        <v>0</v>
      </c>
      <c r="S1885">
        <f>IF(ISNA(T1885),NA(),S1205)</f>
        <v>0</v>
      </c>
      <c r="T1885">
        <f>IF(OR(T1205="",AND(T1205=T1204,T1205=T1206)),NA(), T1205)</f>
        <v>0</v>
      </c>
      <c r="U1885">
        <f>IF(ISNA(V1885),NA(),U1205)</f>
        <v>0</v>
      </c>
      <c r="V1885">
        <f>IF(OR(V1205="",AND(V1205=V1204,V1205=V1206)),NA(), V1205)</f>
        <v>0</v>
      </c>
      <c r="W1885">
        <f>IF(ISNA(X1885),NA(),W1205)</f>
        <v>0</v>
      </c>
      <c r="X1885">
        <f>IF(OR(X1205="",AND(X1205=X1204,X1205=X1206)),NA(), X1205)</f>
        <v>0</v>
      </c>
      <c r="Y1885">
        <f>IF(ISNA(Z1885),NA(),Y1205)</f>
        <v>0</v>
      </c>
      <c r="Z1885">
        <f>IF(OR(Z1205="",AND(Z1205=Z1204,Z1205=Z1206)),NA(), Z1205)</f>
        <v>0</v>
      </c>
      <c r="AA1885">
        <f>IF(ISNA(AB1885),NA(),AA1205)</f>
        <v>0</v>
      </c>
      <c r="AB1885">
        <f>IF(OR(AB1205="",AND(AB1205=AB1204,AB1205=AB1206)),NA(), AB1205)</f>
        <v>0</v>
      </c>
      <c r="AC1885">
        <f>IF(ISNA(AD1885),NA(),AC1205)</f>
        <v>0</v>
      </c>
      <c r="AD1885">
        <f>IF(OR(AD1205="",AND(AD1205=AD1204,AD1205=AD1206)),NA(), AD1205)</f>
        <v>0</v>
      </c>
      <c r="AE1885">
        <f>IF(ISNA(AF1885),NA(),AE1205)</f>
        <v>0</v>
      </c>
      <c r="AF1885">
        <f>IF(OR(AF1205="",AND(AF1205=AF1204,AF1205=AF1206)),NA(), AF1205)</f>
        <v>0</v>
      </c>
      <c r="AG1885">
        <f>IF(ISNA(AH1885),NA(),AG1205)</f>
        <v>0</v>
      </c>
      <c r="AH1885">
        <f>IF(OR(AH1205="",AND(AH1205=AH1204,AH1205=AH1206)),NA(), AH1205)</f>
        <v>0</v>
      </c>
      <c r="AI1885">
        <f>IF(ISNA(AJ1885),NA(),AI1205)</f>
        <v>0</v>
      </c>
      <c r="AJ1885">
        <f>IF(OR(AJ1205="",AND(AJ1205=AJ1204,AJ1205=AJ1206)),NA(), AJ1205)</f>
        <v>0</v>
      </c>
      <c r="AM1885">
        <f>IF(ISNA(AN1885),NA(),AM1205)</f>
        <v>0</v>
      </c>
      <c r="AN1885">
        <f>IF(OR(AN1205="",AND(AN1205=AN1204,AN1205=AN1206)),NA(), AN1205)</f>
        <v>0</v>
      </c>
      <c r="AO1885">
        <f>IF(ISNA(AP1885),NA(),AO1205)</f>
        <v>0</v>
      </c>
      <c r="AP1885">
        <f>IF(OR(AP1205="",AND(AP1205=AP1204,AP1205=AP1206)),NA(), AP1205)</f>
        <v>0</v>
      </c>
      <c r="AQ1885">
        <f>IF(ISNA(AR1885),NA(),AQ1205)</f>
        <v>0</v>
      </c>
      <c r="AR1885">
        <f>IF(OR(AR1205="",AND(AR1205=AR1204,AR1205=AR1206)),NA(), AR1205)</f>
        <v>0</v>
      </c>
      <c r="AS1885">
        <f>IF(ISNA(AT1885),NA(),AS1205)</f>
        <v>0</v>
      </c>
      <c r="AT1885">
        <f>IF(OR(AT1205="",AND(AT1205=AT1204,AT1205=AT1206)),NA(), AT1205)</f>
        <v>0</v>
      </c>
      <c r="AU1885">
        <f>IF(ISNA(AV1885),NA(),AU1205)</f>
        <v>0</v>
      </c>
      <c r="AV1885">
        <f>IF(OR(AV1205="",AND(AV1205=AV1204,AV1205=AV1206)),NA(), AV1205)</f>
        <v>0</v>
      </c>
      <c r="AW1885">
        <f>IF(ISNA(AX1885),NA(),AW1205)</f>
        <v>0</v>
      </c>
      <c r="AX1885">
        <f>IF(OR(AX1205="",AND(AX1205=AX1204,AX1205=AX1206)),NA(), AX1205)</f>
        <v>0</v>
      </c>
      <c r="AY1885">
        <f>IF(ISNA(AZ1885),NA(),AY1205)</f>
        <v>0</v>
      </c>
      <c r="AZ1885">
        <f>IF(OR(AZ1205="",AND(AZ1205=AZ1204,AZ1205=AZ1206)),NA(), AZ1205)</f>
        <v>0</v>
      </c>
      <c r="BA1885">
        <f>IF(ISNA(BB1885),NA(),BA1205)</f>
        <v>0</v>
      </c>
      <c r="BB1885">
        <f>IF(OR(BB1205="",AND(BB1205=BB1204,BB1205=BB1206)),NA(), BB1205)</f>
        <v>0</v>
      </c>
      <c r="BC1885">
        <f>IF(ISNA(BD1885),NA(),BC1205)</f>
        <v>0</v>
      </c>
      <c r="BD1885">
        <f>IF(OR(BD1205="",AND(BD1205=BD1204,BD1205=BD1206)),NA(), BD1205)</f>
        <v>0</v>
      </c>
      <c r="BE1885">
        <f>IF(ISNA(BF1885),NA(),BE1205)</f>
        <v>0</v>
      </c>
      <c r="BF1885">
        <f>IF(OR(BF1205="",AND(BF1205=BF1204,BF1205=BF1206)),NA(), BF1205)</f>
        <v>0</v>
      </c>
      <c r="BG1885">
        <f>IF(ISNA(BH1885),NA(),BG1205)</f>
        <v>0</v>
      </c>
      <c r="BH1885">
        <f>IF(OR(BH1205="",AND(BH1205=BH1204,BH1205=BH1206)),NA(), BH1205)</f>
        <v>0</v>
      </c>
      <c r="BI1885">
        <f>IF(ISNA(BJ1885),NA(),BI1205)</f>
        <v>0</v>
      </c>
      <c r="BJ1885">
        <f>IF(OR(BJ1205="",AND(BJ1205=BJ1204,BJ1205=BJ1206)),NA(), BJ1205)</f>
        <v>0</v>
      </c>
      <c r="BK1885">
        <f>IF(ISNA(BL1885),NA(),BK1205)</f>
        <v>0</v>
      </c>
      <c r="BL1885">
        <f>IF(OR(BL1205="",AND(BL1205=BL1204,BL1205=BL1206)),NA(), BL1205)</f>
        <v>0</v>
      </c>
      <c r="BM1885">
        <f>IF(ISNA(BN1885),NA(),BM1205)</f>
        <v>0</v>
      </c>
      <c r="BN1885">
        <f>IF(OR(BN1205="",AND(BN1205=BN1204,BN1205=BN1206)),NA(), BN1205)</f>
        <v>0</v>
      </c>
      <c r="BO1885">
        <f>IF(ISNA(BP1885),NA(),BO1205)</f>
        <v>0</v>
      </c>
      <c r="BP1885">
        <f>IF(OR(BP1205="",AND(BP1205=BP1204,BP1205=BP1206)),NA(), BP1205)</f>
        <v>0</v>
      </c>
      <c r="BQ1885">
        <f>IF(ISNA(BR1885),NA(),BQ1205)</f>
        <v>0</v>
      </c>
      <c r="BR1885">
        <f>IF(OR(BR1205="",AND(BR1205=BR1204,BR1205=BR1206)),NA(), BR1205)</f>
        <v>0</v>
      </c>
    </row>
    <row r="1886" spans="5:70">
      <c r="E1886">
        <f>IF(ISNA(F1886),NA(),E1206)</f>
        <v>0</v>
      </c>
      <c r="F1886">
        <f>IF(OR(F1206="",AND(F1206=F1205,F1206=F1207)),NA(), F1206)</f>
        <v>0</v>
      </c>
      <c r="G1886">
        <f>IF(ISNA(H1886),NA(),G1206)</f>
        <v>0</v>
      </c>
      <c r="H1886">
        <f>IF(OR(H1206="",AND(H1206=H1205,H1206=H1207)),NA(), H1206)</f>
        <v>0</v>
      </c>
      <c r="I1886">
        <f>IF(ISNA(J1886),NA(),I1206)</f>
        <v>0</v>
      </c>
      <c r="J1886">
        <f>IF(OR(J1206="",AND(J1206=J1205,J1206=J1207)),NA(), J1206)</f>
        <v>0</v>
      </c>
      <c r="K1886">
        <f>IF(ISNA(L1886),NA(),K1206)</f>
        <v>0</v>
      </c>
      <c r="L1886">
        <f>IF(OR(L1206="",AND(L1206=L1205,L1206=L1207)),NA(), L1206)</f>
        <v>0</v>
      </c>
      <c r="M1886">
        <f>IF(ISNA(N1886),NA(),M1206)</f>
        <v>0</v>
      </c>
      <c r="N1886">
        <f>IF(OR(N1206="",AND(N1206=N1205,N1206=N1207)),NA(), N1206)</f>
        <v>0</v>
      </c>
      <c r="O1886">
        <f>IF(ISNA(P1886),NA(),O1206)</f>
        <v>0</v>
      </c>
      <c r="P1886">
        <f>IF(OR(P1206="",AND(P1206=P1205,P1206=P1207)),NA(), P1206)</f>
        <v>0</v>
      </c>
      <c r="Q1886">
        <f>IF(ISNA(R1886),NA(),Q1206)</f>
        <v>0</v>
      </c>
      <c r="R1886">
        <f>IF(OR(R1206="",AND(R1206=R1205,R1206=R1207)),NA(), R1206)</f>
        <v>0</v>
      </c>
      <c r="S1886">
        <f>IF(ISNA(T1886),NA(),S1206)</f>
        <v>0</v>
      </c>
      <c r="T1886">
        <f>IF(OR(T1206="",AND(T1206=T1205,T1206=T1207)),NA(), T1206)</f>
        <v>0</v>
      </c>
      <c r="U1886">
        <f>IF(ISNA(V1886),NA(),U1206)</f>
        <v>0</v>
      </c>
      <c r="V1886">
        <f>IF(OR(V1206="",AND(V1206=V1205,V1206=V1207)),NA(), V1206)</f>
        <v>0</v>
      </c>
      <c r="W1886">
        <f>IF(ISNA(X1886),NA(),W1206)</f>
        <v>0</v>
      </c>
      <c r="X1886">
        <f>IF(OR(X1206="",AND(X1206=X1205,X1206=X1207)),NA(), X1206)</f>
        <v>0</v>
      </c>
      <c r="Y1886">
        <f>IF(ISNA(Z1886),NA(),Y1206)</f>
        <v>0</v>
      </c>
      <c r="Z1886">
        <f>IF(OR(Z1206="",AND(Z1206=Z1205,Z1206=Z1207)),NA(), Z1206)</f>
        <v>0</v>
      </c>
      <c r="AA1886">
        <f>IF(ISNA(AB1886),NA(),AA1206)</f>
        <v>0</v>
      </c>
      <c r="AB1886">
        <f>IF(OR(AB1206="",AND(AB1206=AB1205,AB1206=AB1207)),NA(), AB1206)</f>
        <v>0</v>
      </c>
      <c r="AC1886">
        <f>IF(ISNA(AD1886),NA(),AC1206)</f>
        <v>0</v>
      </c>
      <c r="AD1886">
        <f>IF(OR(AD1206="",AND(AD1206=AD1205,AD1206=AD1207)),NA(), AD1206)</f>
        <v>0</v>
      </c>
      <c r="AE1886">
        <f>IF(ISNA(AF1886),NA(),AE1206)</f>
        <v>0</v>
      </c>
      <c r="AF1886">
        <f>IF(OR(AF1206="",AND(AF1206=AF1205,AF1206=AF1207)),NA(), AF1206)</f>
        <v>0</v>
      </c>
      <c r="AG1886">
        <f>IF(ISNA(AH1886),NA(),AG1206)</f>
        <v>0</v>
      </c>
      <c r="AH1886">
        <f>IF(OR(AH1206="",AND(AH1206=AH1205,AH1206=AH1207)),NA(), AH1206)</f>
        <v>0</v>
      </c>
      <c r="AI1886">
        <f>IF(ISNA(AJ1886),NA(),AI1206)</f>
        <v>0</v>
      </c>
      <c r="AJ1886">
        <f>IF(OR(AJ1206="",AND(AJ1206=AJ1205,AJ1206=AJ1207)),NA(), AJ1206)</f>
        <v>0</v>
      </c>
      <c r="AM1886">
        <f>IF(ISNA(AN1886),NA(),AM1206)</f>
        <v>0</v>
      </c>
      <c r="AN1886">
        <f>IF(OR(AN1206="",AND(AN1206=AN1205,AN1206=AN1207)),NA(), AN1206)</f>
        <v>0</v>
      </c>
      <c r="AO1886">
        <f>IF(ISNA(AP1886),NA(),AO1206)</f>
        <v>0</v>
      </c>
      <c r="AP1886">
        <f>IF(OR(AP1206="",AND(AP1206=AP1205,AP1206=AP1207)),NA(), AP1206)</f>
        <v>0</v>
      </c>
      <c r="AQ1886">
        <f>IF(ISNA(AR1886),NA(),AQ1206)</f>
        <v>0</v>
      </c>
      <c r="AR1886">
        <f>IF(OR(AR1206="",AND(AR1206=AR1205,AR1206=AR1207)),NA(), AR1206)</f>
        <v>0</v>
      </c>
      <c r="AS1886">
        <f>IF(ISNA(AT1886),NA(),AS1206)</f>
        <v>0</v>
      </c>
      <c r="AT1886">
        <f>IF(OR(AT1206="",AND(AT1206=AT1205,AT1206=AT1207)),NA(), AT1206)</f>
        <v>0</v>
      </c>
      <c r="AU1886">
        <f>IF(ISNA(AV1886),NA(),AU1206)</f>
        <v>0</v>
      </c>
      <c r="AV1886">
        <f>IF(OR(AV1206="",AND(AV1206=AV1205,AV1206=AV1207)),NA(), AV1206)</f>
        <v>0</v>
      </c>
      <c r="AW1886">
        <f>IF(ISNA(AX1886),NA(),AW1206)</f>
        <v>0</v>
      </c>
      <c r="AX1886">
        <f>IF(OR(AX1206="",AND(AX1206=AX1205,AX1206=AX1207)),NA(), AX1206)</f>
        <v>0</v>
      </c>
      <c r="AY1886">
        <f>IF(ISNA(AZ1886),NA(),AY1206)</f>
        <v>0</v>
      </c>
      <c r="AZ1886">
        <f>IF(OR(AZ1206="",AND(AZ1206=AZ1205,AZ1206=AZ1207)),NA(), AZ1206)</f>
        <v>0</v>
      </c>
      <c r="BA1886">
        <f>IF(ISNA(BB1886),NA(),BA1206)</f>
        <v>0</v>
      </c>
      <c r="BB1886">
        <f>IF(OR(BB1206="",AND(BB1206=BB1205,BB1206=BB1207)),NA(), BB1206)</f>
        <v>0</v>
      </c>
      <c r="BC1886">
        <f>IF(ISNA(BD1886),NA(),BC1206)</f>
        <v>0</v>
      </c>
      <c r="BD1886">
        <f>IF(OR(BD1206="",AND(BD1206=BD1205,BD1206=BD1207)),NA(), BD1206)</f>
        <v>0</v>
      </c>
      <c r="BE1886">
        <f>IF(ISNA(BF1886),NA(),BE1206)</f>
        <v>0</v>
      </c>
      <c r="BF1886">
        <f>IF(OR(BF1206="",AND(BF1206=BF1205,BF1206=BF1207)),NA(), BF1206)</f>
        <v>0</v>
      </c>
      <c r="BG1886">
        <f>IF(ISNA(BH1886),NA(),BG1206)</f>
        <v>0</v>
      </c>
      <c r="BH1886">
        <f>IF(OR(BH1206="",AND(BH1206=BH1205,BH1206=BH1207)),NA(), BH1206)</f>
        <v>0</v>
      </c>
      <c r="BI1886">
        <f>IF(ISNA(BJ1886),NA(),BI1206)</f>
        <v>0</v>
      </c>
      <c r="BJ1886">
        <f>IF(OR(BJ1206="",AND(BJ1206=BJ1205,BJ1206=BJ1207)),NA(), BJ1206)</f>
        <v>0</v>
      </c>
      <c r="BK1886">
        <f>IF(ISNA(BL1886),NA(),BK1206)</f>
        <v>0</v>
      </c>
      <c r="BL1886">
        <f>IF(OR(BL1206="",AND(BL1206=BL1205,BL1206=BL1207)),NA(), BL1206)</f>
        <v>0</v>
      </c>
      <c r="BM1886">
        <f>IF(ISNA(BN1886),NA(),BM1206)</f>
        <v>0</v>
      </c>
      <c r="BN1886">
        <f>IF(OR(BN1206="",AND(BN1206=BN1205,BN1206=BN1207)),NA(), BN1206)</f>
        <v>0</v>
      </c>
      <c r="BO1886">
        <f>IF(ISNA(BP1886),NA(),BO1206)</f>
        <v>0</v>
      </c>
      <c r="BP1886">
        <f>IF(OR(BP1206="",AND(BP1206=BP1205,BP1206=BP1207)),NA(), BP1206)</f>
        <v>0</v>
      </c>
      <c r="BQ1886">
        <f>IF(ISNA(BR1886),NA(),BQ1206)</f>
        <v>0</v>
      </c>
      <c r="BR1886">
        <f>IF(OR(BR1206="",AND(BR1206=BR1205,BR1206=BR1207)),NA(), BR1206)</f>
        <v>0</v>
      </c>
    </row>
    <row r="1887" spans="5:70">
      <c r="E1887">
        <f>IF(ISNA(F1887),NA(),E1207)</f>
        <v>0</v>
      </c>
      <c r="F1887">
        <f>IF(OR(F1207="",AND(F1207=F1206,F1207=F1208)),NA(), F1207)</f>
        <v>0</v>
      </c>
      <c r="G1887">
        <f>IF(ISNA(H1887),NA(),G1207)</f>
        <v>0</v>
      </c>
      <c r="H1887">
        <f>IF(OR(H1207="",AND(H1207=H1206,H1207=H1208)),NA(), H1207)</f>
        <v>0</v>
      </c>
      <c r="I1887">
        <f>IF(ISNA(J1887),NA(),I1207)</f>
        <v>0</v>
      </c>
      <c r="J1887">
        <f>IF(OR(J1207="",AND(J1207=J1206,J1207=J1208)),NA(), J1207)</f>
        <v>0</v>
      </c>
      <c r="K1887">
        <f>IF(ISNA(L1887),NA(),K1207)</f>
        <v>0</v>
      </c>
      <c r="L1887">
        <f>IF(OR(L1207="",AND(L1207=L1206,L1207=L1208)),NA(), L1207)</f>
        <v>0</v>
      </c>
      <c r="M1887">
        <f>IF(ISNA(N1887),NA(),M1207)</f>
        <v>0</v>
      </c>
      <c r="N1887">
        <f>IF(OR(N1207="",AND(N1207=N1206,N1207=N1208)),NA(), N1207)</f>
        <v>0</v>
      </c>
      <c r="O1887">
        <f>IF(ISNA(P1887),NA(),O1207)</f>
        <v>0</v>
      </c>
      <c r="P1887">
        <f>IF(OR(P1207="",AND(P1207=P1206,P1207=P1208)),NA(), P1207)</f>
        <v>0</v>
      </c>
      <c r="Q1887">
        <f>IF(ISNA(R1887),NA(),Q1207)</f>
        <v>0</v>
      </c>
      <c r="R1887">
        <f>IF(OR(R1207="",AND(R1207=R1206,R1207=R1208)),NA(), R1207)</f>
        <v>0</v>
      </c>
      <c r="S1887">
        <f>IF(ISNA(T1887),NA(),S1207)</f>
        <v>0</v>
      </c>
      <c r="T1887">
        <f>IF(OR(T1207="",AND(T1207=T1206,T1207=T1208)),NA(), T1207)</f>
        <v>0</v>
      </c>
      <c r="U1887">
        <f>IF(ISNA(V1887),NA(),U1207)</f>
        <v>0</v>
      </c>
      <c r="V1887">
        <f>IF(OR(V1207="",AND(V1207=V1206,V1207=V1208)),NA(), V1207)</f>
        <v>0</v>
      </c>
      <c r="W1887">
        <f>IF(ISNA(X1887),NA(),W1207)</f>
        <v>0</v>
      </c>
      <c r="X1887">
        <f>IF(OR(X1207="",AND(X1207=X1206,X1207=X1208)),NA(), X1207)</f>
        <v>0</v>
      </c>
      <c r="Y1887">
        <f>IF(ISNA(Z1887),NA(),Y1207)</f>
        <v>0</v>
      </c>
      <c r="Z1887">
        <f>IF(OR(Z1207="",AND(Z1207=Z1206,Z1207=Z1208)),NA(), Z1207)</f>
        <v>0</v>
      </c>
      <c r="AA1887">
        <f>IF(ISNA(AB1887),NA(),AA1207)</f>
        <v>0</v>
      </c>
      <c r="AB1887">
        <f>IF(OR(AB1207="",AND(AB1207=AB1206,AB1207=AB1208)),NA(), AB1207)</f>
        <v>0</v>
      </c>
      <c r="AC1887">
        <f>IF(ISNA(AD1887),NA(),AC1207)</f>
        <v>0</v>
      </c>
      <c r="AD1887">
        <f>IF(OR(AD1207="",AND(AD1207=AD1206,AD1207=AD1208)),NA(), AD1207)</f>
        <v>0</v>
      </c>
      <c r="AE1887">
        <f>IF(ISNA(AF1887),NA(),AE1207)</f>
        <v>0</v>
      </c>
      <c r="AF1887">
        <f>IF(OR(AF1207="",AND(AF1207=AF1206,AF1207=AF1208)),NA(), AF1207)</f>
        <v>0</v>
      </c>
      <c r="AG1887">
        <f>IF(ISNA(AH1887),NA(),AG1207)</f>
        <v>0</v>
      </c>
      <c r="AH1887">
        <f>IF(OR(AH1207="",AND(AH1207=AH1206,AH1207=AH1208)),NA(), AH1207)</f>
        <v>0</v>
      </c>
      <c r="AI1887">
        <f>IF(ISNA(AJ1887),NA(),AI1207)</f>
        <v>0</v>
      </c>
      <c r="AJ1887">
        <f>IF(OR(AJ1207="",AND(AJ1207=AJ1206,AJ1207=AJ1208)),NA(), AJ1207)</f>
        <v>0</v>
      </c>
      <c r="AM1887">
        <f>IF(ISNA(AN1887),NA(),AM1207)</f>
        <v>0</v>
      </c>
      <c r="AN1887">
        <f>IF(OR(AN1207="",AND(AN1207=AN1206,AN1207=AN1208)),NA(), AN1207)</f>
        <v>0</v>
      </c>
      <c r="AO1887">
        <f>IF(ISNA(AP1887),NA(),AO1207)</f>
        <v>0</v>
      </c>
      <c r="AP1887">
        <f>IF(OR(AP1207="",AND(AP1207=AP1206,AP1207=AP1208)),NA(), AP1207)</f>
        <v>0</v>
      </c>
      <c r="AQ1887">
        <f>IF(ISNA(AR1887),NA(),AQ1207)</f>
        <v>0</v>
      </c>
      <c r="AR1887">
        <f>IF(OR(AR1207="",AND(AR1207=AR1206,AR1207=AR1208)),NA(), AR1207)</f>
        <v>0</v>
      </c>
      <c r="AS1887">
        <f>IF(ISNA(AT1887),NA(),AS1207)</f>
        <v>0</v>
      </c>
      <c r="AT1887">
        <f>IF(OR(AT1207="",AND(AT1207=AT1206,AT1207=AT1208)),NA(), AT1207)</f>
        <v>0</v>
      </c>
      <c r="AU1887">
        <f>IF(ISNA(AV1887),NA(),AU1207)</f>
        <v>0</v>
      </c>
      <c r="AV1887">
        <f>IF(OR(AV1207="",AND(AV1207=AV1206,AV1207=AV1208)),NA(), AV1207)</f>
        <v>0</v>
      </c>
      <c r="AW1887">
        <f>IF(ISNA(AX1887),NA(),AW1207)</f>
        <v>0</v>
      </c>
      <c r="AX1887">
        <f>IF(OR(AX1207="",AND(AX1207=AX1206,AX1207=AX1208)),NA(), AX1207)</f>
        <v>0</v>
      </c>
      <c r="AY1887">
        <f>IF(ISNA(AZ1887),NA(),AY1207)</f>
        <v>0</v>
      </c>
      <c r="AZ1887">
        <f>IF(OR(AZ1207="",AND(AZ1207=AZ1206,AZ1207=AZ1208)),NA(), AZ1207)</f>
        <v>0</v>
      </c>
      <c r="BA1887">
        <f>IF(ISNA(BB1887),NA(),BA1207)</f>
        <v>0</v>
      </c>
      <c r="BB1887">
        <f>IF(OR(BB1207="",AND(BB1207=BB1206,BB1207=BB1208)),NA(), BB1207)</f>
        <v>0</v>
      </c>
      <c r="BC1887">
        <f>IF(ISNA(BD1887),NA(),BC1207)</f>
        <v>0</v>
      </c>
      <c r="BD1887">
        <f>IF(OR(BD1207="",AND(BD1207=BD1206,BD1207=BD1208)),NA(), BD1207)</f>
        <v>0</v>
      </c>
      <c r="BE1887">
        <f>IF(ISNA(BF1887),NA(),BE1207)</f>
        <v>0</v>
      </c>
      <c r="BF1887">
        <f>IF(OR(BF1207="",AND(BF1207=BF1206,BF1207=BF1208)),NA(), BF1207)</f>
        <v>0</v>
      </c>
      <c r="BG1887">
        <f>IF(ISNA(BH1887),NA(),BG1207)</f>
        <v>0</v>
      </c>
      <c r="BH1887">
        <f>IF(OR(BH1207="",AND(BH1207=BH1206,BH1207=BH1208)),NA(), BH1207)</f>
        <v>0</v>
      </c>
      <c r="BI1887">
        <f>IF(ISNA(BJ1887),NA(),BI1207)</f>
        <v>0</v>
      </c>
      <c r="BJ1887">
        <f>IF(OR(BJ1207="",AND(BJ1207=BJ1206,BJ1207=BJ1208)),NA(), BJ1207)</f>
        <v>0</v>
      </c>
      <c r="BK1887">
        <f>IF(ISNA(BL1887),NA(),BK1207)</f>
        <v>0</v>
      </c>
      <c r="BL1887">
        <f>IF(OR(BL1207="",AND(BL1207=BL1206,BL1207=BL1208)),NA(), BL1207)</f>
        <v>0</v>
      </c>
      <c r="BM1887">
        <f>IF(ISNA(BN1887),NA(),BM1207)</f>
        <v>0</v>
      </c>
      <c r="BN1887">
        <f>IF(OR(BN1207="",AND(BN1207=BN1206,BN1207=BN1208)),NA(), BN1207)</f>
        <v>0</v>
      </c>
      <c r="BO1887">
        <f>IF(ISNA(BP1887),NA(),BO1207)</f>
        <v>0</v>
      </c>
      <c r="BP1887">
        <f>IF(OR(BP1207="",AND(BP1207=BP1206,BP1207=BP1208)),NA(), BP1207)</f>
        <v>0</v>
      </c>
      <c r="BQ1887">
        <f>IF(ISNA(BR1887),NA(),BQ1207)</f>
        <v>0</v>
      </c>
      <c r="BR1887">
        <f>IF(OR(BR1207="",AND(BR1207=BR1206,BR1207=BR1208)),NA(), BR1207)</f>
        <v>0</v>
      </c>
    </row>
    <row r="1888" spans="5:70">
      <c r="E1888">
        <f>IF(ISNA(F1888),NA(),E1208)</f>
        <v>0</v>
      </c>
      <c r="F1888">
        <f>IF(OR(F1208="",AND(F1208=F1207,F1208=F1209)),NA(), F1208)</f>
        <v>0</v>
      </c>
      <c r="G1888">
        <f>IF(ISNA(H1888),NA(),G1208)</f>
        <v>0</v>
      </c>
      <c r="H1888">
        <f>IF(OR(H1208="",AND(H1208=H1207,H1208=H1209)),NA(), H1208)</f>
        <v>0</v>
      </c>
      <c r="I1888">
        <f>IF(ISNA(J1888),NA(),I1208)</f>
        <v>0</v>
      </c>
      <c r="J1888">
        <f>IF(OR(J1208="",AND(J1208=J1207,J1208=J1209)),NA(), J1208)</f>
        <v>0</v>
      </c>
      <c r="K1888">
        <f>IF(ISNA(L1888),NA(),K1208)</f>
        <v>0</v>
      </c>
      <c r="L1888">
        <f>IF(OR(L1208="",AND(L1208=L1207,L1208=L1209)),NA(), L1208)</f>
        <v>0</v>
      </c>
      <c r="M1888">
        <f>IF(ISNA(N1888),NA(),M1208)</f>
        <v>0</v>
      </c>
      <c r="N1888">
        <f>IF(OR(N1208="",AND(N1208=N1207,N1208=N1209)),NA(), N1208)</f>
        <v>0</v>
      </c>
      <c r="O1888">
        <f>IF(ISNA(P1888),NA(),O1208)</f>
        <v>0</v>
      </c>
      <c r="P1888">
        <f>IF(OR(P1208="",AND(P1208=P1207,P1208=P1209)),NA(), P1208)</f>
        <v>0</v>
      </c>
      <c r="Q1888">
        <f>IF(ISNA(R1888),NA(),Q1208)</f>
        <v>0</v>
      </c>
      <c r="R1888">
        <f>IF(OR(R1208="",AND(R1208=R1207,R1208=R1209)),NA(), R1208)</f>
        <v>0</v>
      </c>
      <c r="S1888">
        <f>IF(ISNA(T1888),NA(),S1208)</f>
        <v>0</v>
      </c>
      <c r="T1888">
        <f>IF(OR(T1208="",AND(T1208=T1207,T1208=T1209)),NA(), T1208)</f>
        <v>0</v>
      </c>
      <c r="U1888">
        <f>IF(ISNA(V1888),NA(),U1208)</f>
        <v>0</v>
      </c>
      <c r="V1888">
        <f>IF(OR(V1208="",AND(V1208=V1207,V1208=V1209)),NA(), V1208)</f>
        <v>0</v>
      </c>
      <c r="W1888">
        <f>IF(ISNA(X1888),NA(),W1208)</f>
        <v>0</v>
      </c>
      <c r="X1888">
        <f>IF(OR(X1208="",AND(X1208=X1207,X1208=X1209)),NA(), X1208)</f>
        <v>0</v>
      </c>
      <c r="Y1888">
        <f>IF(ISNA(Z1888),NA(),Y1208)</f>
        <v>0</v>
      </c>
      <c r="Z1888">
        <f>IF(OR(Z1208="",AND(Z1208=Z1207,Z1208=Z1209)),NA(), Z1208)</f>
        <v>0</v>
      </c>
      <c r="AA1888">
        <f>IF(ISNA(AB1888),NA(),AA1208)</f>
        <v>0</v>
      </c>
      <c r="AB1888">
        <f>IF(OR(AB1208="",AND(AB1208=AB1207,AB1208=AB1209)),NA(), AB1208)</f>
        <v>0</v>
      </c>
      <c r="AC1888">
        <f>IF(ISNA(AD1888),NA(),AC1208)</f>
        <v>0</v>
      </c>
      <c r="AD1888">
        <f>IF(OR(AD1208="",AND(AD1208=AD1207,AD1208=AD1209)),NA(), AD1208)</f>
        <v>0</v>
      </c>
      <c r="AE1888">
        <f>IF(ISNA(AF1888),NA(),AE1208)</f>
        <v>0</v>
      </c>
      <c r="AF1888">
        <f>IF(OR(AF1208="",AND(AF1208=AF1207,AF1208=AF1209)),NA(), AF1208)</f>
        <v>0</v>
      </c>
      <c r="AG1888">
        <f>IF(ISNA(AH1888),NA(),AG1208)</f>
        <v>0</v>
      </c>
      <c r="AH1888">
        <f>IF(OR(AH1208="",AND(AH1208=AH1207,AH1208=AH1209)),NA(), AH1208)</f>
        <v>0</v>
      </c>
      <c r="AI1888">
        <f>IF(ISNA(AJ1888),NA(),AI1208)</f>
        <v>0</v>
      </c>
      <c r="AJ1888">
        <f>IF(OR(AJ1208="",AND(AJ1208=AJ1207,AJ1208=AJ1209)),NA(), AJ1208)</f>
        <v>0</v>
      </c>
      <c r="AM1888">
        <f>IF(ISNA(AN1888),NA(),AM1208)</f>
        <v>0</v>
      </c>
      <c r="AN1888">
        <f>IF(OR(AN1208="",AND(AN1208=AN1207,AN1208=AN1209)),NA(), AN1208)</f>
        <v>0</v>
      </c>
      <c r="AO1888">
        <f>IF(ISNA(AP1888),NA(),AO1208)</f>
        <v>0</v>
      </c>
      <c r="AP1888">
        <f>IF(OR(AP1208="",AND(AP1208=AP1207,AP1208=AP1209)),NA(), AP1208)</f>
        <v>0</v>
      </c>
      <c r="AQ1888">
        <f>IF(ISNA(AR1888),NA(),AQ1208)</f>
        <v>0</v>
      </c>
      <c r="AR1888">
        <f>IF(OR(AR1208="",AND(AR1208=AR1207,AR1208=AR1209)),NA(), AR1208)</f>
        <v>0</v>
      </c>
      <c r="AS1888">
        <f>IF(ISNA(AT1888),NA(),AS1208)</f>
        <v>0</v>
      </c>
      <c r="AT1888">
        <f>IF(OR(AT1208="",AND(AT1208=AT1207,AT1208=AT1209)),NA(), AT1208)</f>
        <v>0</v>
      </c>
      <c r="AU1888">
        <f>IF(ISNA(AV1888),NA(),AU1208)</f>
        <v>0</v>
      </c>
      <c r="AV1888">
        <f>IF(OR(AV1208="",AND(AV1208=AV1207,AV1208=AV1209)),NA(), AV1208)</f>
        <v>0</v>
      </c>
      <c r="AW1888">
        <f>IF(ISNA(AX1888),NA(),AW1208)</f>
        <v>0</v>
      </c>
      <c r="AX1888">
        <f>IF(OR(AX1208="",AND(AX1208=AX1207,AX1208=AX1209)),NA(), AX1208)</f>
        <v>0</v>
      </c>
      <c r="AY1888">
        <f>IF(ISNA(AZ1888),NA(),AY1208)</f>
        <v>0</v>
      </c>
      <c r="AZ1888">
        <f>IF(OR(AZ1208="",AND(AZ1208=AZ1207,AZ1208=AZ1209)),NA(), AZ1208)</f>
        <v>0</v>
      </c>
      <c r="BA1888">
        <f>IF(ISNA(BB1888),NA(),BA1208)</f>
        <v>0</v>
      </c>
      <c r="BB1888">
        <f>IF(OR(BB1208="",AND(BB1208=BB1207,BB1208=BB1209)),NA(), BB1208)</f>
        <v>0</v>
      </c>
      <c r="BC1888">
        <f>IF(ISNA(BD1888),NA(),BC1208)</f>
        <v>0</v>
      </c>
      <c r="BD1888">
        <f>IF(OR(BD1208="",AND(BD1208=BD1207,BD1208=BD1209)),NA(), BD1208)</f>
        <v>0</v>
      </c>
      <c r="BE1888">
        <f>IF(ISNA(BF1888),NA(),BE1208)</f>
        <v>0</v>
      </c>
      <c r="BF1888">
        <f>IF(OR(BF1208="",AND(BF1208=BF1207,BF1208=BF1209)),NA(), BF1208)</f>
        <v>0</v>
      </c>
      <c r="BG1888">
        <f>IF(ISNA(BH1888),NA(),BG1208)</f>
        <v>0</v>
      </c>
      <c r="BH1888">
        <f>IF(OR(BH1208="",AND(BH1208=BH1207,BH1208=BH1209)),NA(), BH1208)</f>
        <v>0</v>
      </c>
      <c r="BI1888">
        <f>IF(ISNA(BJ1888),NA(),BI1208)</f>
        <v>0</v>
      </c>
      <c r="BJ1888">
        <f>IF(OR(BJ1208="",AND(BJ1208=BJ1207,BJ1208=BJ1209)),NA(), BJ1208)</f>
        <v>0</v>
      </c>
      <c r="BK1888">
        <f>IF(ISNA(BL1888),NA(),BK1208)</f>
        <v>0</v>
      </c>
      <c r="BL1888">
        <f>IF(OR(BL1208="",AND(BL1208=BL1207,BL1208=BL1209)),NA(), BL1208)</f>
        <v>0</v>
      </c>
      <c r="BM1888">
        <f>IF(ISNA(BN1888),NA(),BM1208)</f>
        <v>0</v>
      </c>
      <c r="BN1888">
        <f>IF(OR(BN1208="",AND(BN1208=BN1207,BN1208=BN1209)),NA(), BN1208)</f>
        <v>0</v>
      </c>
      <c r="BO1888">
        <f>IF(ISNA(BP1888),NA(),BO1208)</f>
        <v>0</v>
      </c>
      <c r="BP1888">
        <f>IF(OR(BP1208="",AND(BP1208=BP1207,BP1208=BP1209)),NA(), BP1208)</f>
        <v>0</v>
      </c>
      <c r="BQ1888">
        <f>IF(ISNA(BR1888),NA(),BQ1208)</f>
        <v>0</v>
      </c>
      <c r="BR1888">
        <f>IF(OR(BR1208="",AND(BR1208=BR1207,BR1208=BR1209)),NA(), BR1208)</f>
        <v>0</v>
      </c>
    </row>
    <row r="1889" spans="5:70">
      <c r="E1889">
        <f>IF(ISNA(F1889),NA(),E1209)</f>
        <v>0</v>
      </c>
      <c r="F1889">
        <f>IF(OR(F1209="",AND(F1209=F1208,F1209=F1210)),NA(), F1209)</f>
        <v>0</v>
      </c>
      <c r="G1889">
        <f>IF(ISNA(H1889),NA(),G1209)</f>
        <v>0</v>
      </c>
      <c r="H1889">
        <f>IF(OR(H1209="",AND(H1209=H1208,H1209=H1210)),NA(), H1209)</f>
        <v>0</v>
      </c>
      <c r="I1889">
        <f>IF(ISNA(J1889),NA(),I1209)</f>
        <v>0</v>
      </c>
      <c r="J1889">
        <f>IF(OR(J1209="",AND(J1209=J1208,J1209=J1210)),NA(), J1209)</f>
        <v>0</v>
      </c>
      <c r="K1889">
        <f>IF(ISNA(L1889),NA(),K1209)</f>
        <v>0</v>
      </c>
      <c r="L1889">
        <f>IF(OR(L1209="",AND(L1209=L1208,L1209=L1210)),NA(), L1209)</f>
        <v>0</v>
      </c>
      <c r="M1889">
        <f>IF(ISNA(N1889),NA(),M1209)</f>
        <v>0</v>
      </c>
      <c r="N1889">
        <f>IF(OR(N1209="",AND(N1209=N1208,N1209=N1210)),NA(), N1209)</f>
        <v>0</v>
      </c>
      <c r="O1889">
        <f>IF(ISNA(P1889),NA(),O1209)</f>
        <v>0</v>
      </c>
      <c r="P1889">
        <f>IF(OR(P1209="",AND(P1209=P1208,P1209=P1210)),NA(), P1209)</f>
        <v>0</v>
      </c>
      <c r="Q1889">
        <f>IF(ISNA(R1889),NA(),Q1209)</f>
        <v>0</v>
      </c>
      <c r="R1889">
        <f>IF(OR(R1209="",AND(R1209=R1208,R1209=R1210)),NA(), R1209)</f>
        <v>0</v>
      </c>
      <c r="S1889">
        <f>IF(ISNA(T1889),NA(),S1209)</f>
        <v>0</v>
      </c>
      <c r="T1889">
        <f>IF(OR(T1209="",AND(T1209=T1208,T1209=T1210)),NA(), T1209)</f>
        <v>0</v>
      </c>
      <c r="U1889">
        <f>IF(ISNA(V1889),NA(),U1209)</f>
        <v>0</v>
      </c>
      <c r="V1889">
        <f>IF(OR(V1209="",AND(V1209=V1208,V1209=V1210)),NA(), V1209)</f>
        <v>0</v>
      </c>
      <c r="W1889">
        <f>IF(ISNA(X1889),NA(),W1209)</f>
        <v>0</v>
      </c>
      <c r="X1889">
        <f>IF(OR(X1209="",AND(X1209=X1208,X1209=X1210)),NA(), X1209)</f>
        <v>0</v>
      </c>
      <c r="Y1889">
        <f>IF(ISNA(Z1889),NA(),Y1209)</f>
        <v>0</v>
      </c>
      <c r="Z1889">
        <f>IF(OR(Z1209="",AND(Z1209=Z1208,Z1209=Z1210)),NA(), Z1209)</f>
        <v>0</v>
      </c>
      <c r="AA1889">
        <f>IF(ISNA(AB1889),NA(),AA1209)</f>
        <v>0</v>
      </c>
      <c r="AB1889">
        <f>IF(OR(AB1209="",AND(AB1209=AB1208,AB1209=AB1210)),NA(), AB1209)</f>
        <v>0</v>
      </c>
      <c r="AC1889">
        <f>IF(ISNA(AD1889),NA(),AC1209)</f>
        <v>0</v>
      </c>
      <c r="AD1889">
        <f>IF(OR(AD1209="",AND(AD1209=AD1208,AD1209=AD1210)),NA(), AD1209)</f>
        <v>0</v>
      </c>
      <c r="AE1889">
        <f>IF(ISNA(AF1889),NA(),AE1209)</f>
        <v>0</v>
      </c>
      <c r="AF1889">
        <f>IF(OR(AF1209="",AND(AF1209=AF1208,AF1209=AF1210)),NA(), AF1209)</f>
        <v>0</v>
      </c>
      <c r="AG1889">
        <f>IF(ISNA(AH1889),NA(),AG1209)</f>
        <v>0</v>
      </c>
      <c r="AH1889">
        <f>IF(OR(AH1209="",AND(AH1209=AH1208,AH1209=AH1210)),NA(), AH1209)</f>
        <v>0</v>
      </c>
      <c r="AI1889">
        <f>IF(ISNA(AJ1889),NA(),AI1209)</f>
        <v>0</v>
      </c>
      <c r="AJ1889">
        <f>IF(OR(AJ1209="",AND(AJ1209=AJ1208,AJ1209=AJ1210)),NA(), AJ1209)</f>
        <v>0</v>
      </c>
      <c r="AM1889">
        <f>IF(ISNA(AN1889),NA(),AM1209)</f>
        <v>0</v>
      </c>
      <c r="AN1889">
        <f>IF(OR(AN1209="",AND(AN1209=AN1208,AN1209=AN1210)),NA(), AN1209)</f>
        <v>0</v>
      </c>
      <c r="AO1889">
        <f>IF(ISNA(AP1889),NA(),AO1209)</f>
        <v>0</v>
      </c>
      <c r="AP1889">
        <f>IF(OR(AP1209="",AND(AP1209=AP1208,AP1209=AP1210)),NA(), AP1209)</f>
        <v>0</v>
      </c>
      <c r="AQ1889">
        <f>IF(ISNA(AR1889),NA(),AQ1209)</f>
        <v>0</v>
      </c>
      <c r="AR1889">
        <f>IF(OR(AR1209="",AND(AR1209=AR1208,AR1209=AR1210)),NA(), AR1209)</f>
        <v>0</v>
      </c>
      <c r="AS1889">
        <f>IF(ISNA(AT1889),NA(),AS1209)</f>
        <v>0</v>
      </c>
      <c r="AT1889">
        <f>IF(OR(AT1209="",AND(AT1209=AT1208,AT1209=AT1210)),NA(), AT1209)</f>
        <v>0</v>
      </c>
      <c r="AU1889">
        <f>IF(ISNA(AV1889),NA(),AU1209)</f>
        <v>0</v>
      </c>
      <c r="AV1889">
        <f>IF(OR(AV1209="",AND(AV1209=AV1208,AV1209=AV1210)),NA(), AV1209)</f>
        <v>0</v>
      </c>
      <c r="AW1889">
        <f>IF(ISNA(AX1889),NA(),AW1209)</f>
        <v>0</v>
      </c>
      <c r="AX1889">
        <f>IF(OR(AX1209="",AND(AX1209=AX1208,AX1209=AX1210)),NA(), AX1209)</f>
        <v>0</v>
      </c>
      <c r="AY1889">
        <f>IF(ISNA(AZ1889),NA(),AY1209)</f>
        <v>0</v>
      </c>
      <c r="AZ1889">
        <f>IF(OR(AZ1209="",AND(AZ1209=AZ1208,AZ1209=AZ1210)),NA(), AZ1209)</f>
        <v>0</v>
      </c>
      <c r="BA1889">
        <f>IF(ISNA(BB1889),NA(),BA1209)</f>
        <v>0</v>
      </c>
      <c r="BB1889">
        <f>IF(OR(BB1209="",AND(BB1209=BB1208,BB1209=BB1210)),NA(), BB1209)</f>
        <v>0</v>
      </c>
      <c r="BC1889">
        <f>IF(ISNA(BD1889),NA(),BC1209)</f>
        <v>0</v>
      </c>
      <c r="BD1889">
        <f>IF(OR(BD1209="",AND(BD1209=BD1208,BD1209=BD1210)),NA(), BD1209)</f>
        <v>0</v>
      </c>
      <c r="BE1889">
        <f>IF(ISNA(BF1889),NA(),BE1209)</f>
        <v>0</v>
      </c>
      <c r="BF1889">
        <f>IF(OR(BF1209="",AND(BF1209=BF1208,BF1209=BF1210)),NA(), BF1209)</f>
        <v>0</v>
      </c>
      <c r="BG1889">
        <f>IF(ISNA(BH1889),NA(),BG1209)</f>
        <v>0</v>
      </c>
      <c r="BH1889">
        <f>IF(OR(BH1209="",AND(BH1209=BH1208,BH1209=BH1210)),NA(), BH1209)</f>
        <v>0</v>
      </c>
      <c r="BI1889">
        <f>IF(ISNA(BJ1889),NA(),BI1209)</f>
        <v>0</v>
      </c>
      <c r="BJ1889">
        <f>IF(OR(BJ1209="",AND(BJ1209=BJ1208,BJ1209=BJ1210)),NA(), BJ1209)</f>
        <v>0</v>
      </c>
      <c r="BK1889">
        <f>IF(ISNA(BL1889),NA(),BK1209)</f>
        <v>0</v>
      </c>
      <c r="BL1889">
        <f>IF(OR(BL1209="",AND(BL1209=BL1208,BL1209=BL1210)),NA(), BL1209)</f>
        <v>0</v>
      </c>
      <c r="BM1889">
        <f>IF(ISNA(BN1889),NA(),BM1209)</f>
        <v>0</v>
      </c>
      <c r="BN1889">
        <f>IF(OR(BN1209="",AND(BN1209=BN1208,BN1209=BN1210)),NA(), BN1209)</f>
        <v>0</v>
      </c>
      <c r="BO1889">
        <f>IF(ISNA(BP1889),NA(),BO1209)</f>
        <v>0</v>
      </c>
      <c r="BP1889">
        <f>IF(OR(BP1209="",AND(BP1209=BP1208,BP1209=BP1210)),NA(), BP1209)</f>
        <v>0</v>
      </c>
      <c r="BQ1889">
        <f>IF(ISNA(BR1889),NA(),BQ1209)</f>
        <v>0</v>
      </c>
      <c r="BR1889">
        <f>IF(OR(BR1209="",AND(BR1209=BR1208,BR1209=BR1210)),NA(), BR1209)</f>
        <v>0</v>
      </c>
    </row>
    <row r="1890" spans="5:70">
      <c r="E1890">
        <f>IF(ISNA(F1890),NA(),E1210)</f>
        <v>0</v>
      </c>
      <c r="F1890">
        <f>IF(OR(F1210="",AND(F1210=F1209,F1210=F1211)),NA(), F1210)</f>
        <v>0</v>
      </c>
      <c r="G1890">
        <f>IF(ISNA(H1890),NA(),G1210)</f>
        <v>0</v>
      </c>
      <c r="H1890">
        <f>IF(OR(H1210="",AND(H1210=H1209,H1210=H1211)),NA(), H1210)</f>
        <v>0</v>
      </c>
      <c r="I1890">
        <f>IF(ISNA(J1890),NA(),I1210)</f>
        <v>0</v>
      </c>
      <c r="J1890">
        <f>IF(OR(J1210="",AND(J1210=J1209,J1210=J1211)),NA(), J1210)</f>
        <v>0</v>
      </c>
      <c r="K1890">
        <f>IF(ISNA(L1890),NA(),K1210)</f>
        <v>0</v>
      </c>
      <c r="L1890">
        <f>IF(OR(L1210="",AND(L1210=L1209,L1210=L1211)),NA(), L1210)</f>
        <v>0</v>
      </c>
      <c r="M1890">
        <f>IF(ISNA(N1890),NA(),M1210)</f>
        <v>0</v>
      </c>
      <c r="N1890">
        <f>IF(OR(N1210="",AND(N1210=N1209,N1210=N1211)),NA(), N1210)</f>
        <v>0</v>
      </c>
      <c r="O1890">
        <f>IF(ISNA(P1890),NA(),O1210)</f>
        <v>0</v>
      </c>
      <c r="P1890">
        <f>IF(OR(P1210="",AND(P1210=P1209,P1210=P1211)),NA(), P1210)</f>
        <v>0</v>
      </c>
      <c r="Q1890">
        <f>IF(ISNA(R1890),NA(),Q1210)</f>
        <v>0</v>
      </c>
      <c r="R1890">
        <f>IF(OR(R1210="",AND(R1210=R1209,R1210=R1211)),NA(), R1210)</f>
        <v>0</v>
      </c>
      <c r="S1890">
        <f>IF(ISNA(T1890),NA(),S1210)</f>
        <v>0</v>
      </c>
      <c r="T1890">
        <f>IF(OR(T1210="",AND(T1210=T1209,T1210=T1211)),NA(), T1210)</f>
        <v>0</v>
      </c>
      <c r="U1890">
        <f>IF(ISNA(V1890),NA(),U1210)</f>
        <v>0</v>
      </c>
      <c r="V1890">
        <f>IF(OR(V1210="",AND(V1210=V1209,V1210=V1211)),NA(), V1210)</f>
        <v>0</v>
      </c>
      <c r="W1890">
        <f>IF(ISNA(X1890),NA(),W1210)</f>
        <v>0</v>
      </c>
      <c r="X1890">
        <f>IF(OR(X1210="",AND(X1210=X1209,X1210=X1211)),NA(), X1210)</f>
        <v>0</v>
      </c>
      <c r="Y1890">
        <f>IF(ISNA(Z1890),NA(),Y1210)</f>
        <v>0</v>
      </c>
      <c r="Z1890">
        <f>IF(OR(Z1210="",AND(Z1210=Z1209,Z1210=Z1211)),NA(), Z1210)</f>
        <v>0</v>
      </c>
      <c r="AA1890">
        <f>IF(ISNA(AB1890),NA(),AA1210)</f>
        <v>0</v>
      </c>
      <c r="AB1890">
        <f>IF(OR(AB1210="",AND(AB1210=AB1209,AB1210=AB1211)),NA(), AB1210)</f>
        <v>0</v>
      </c>
      <c r="AC1890">
        <f>IF(ISNA(AD1890),NA(),AC1210)</f>
        <v>0</v>
      </c>
      <c r="AD1890">
        <f>IF(OR(AD1210="",AND(AD1210=AD1209,AD1210=AD1211)),NA(), AD1210)</f>
        <v>0</v>
      </c>
      <c r="AE1890">
        <f>IF(ISNA(AF1890),NA(),AE1210)</f>
        <v>0</v>
      </c>
      <c r="AF1890">
        <f>IF(OR(AF1210="",AND(AF1210=AF1209,AF1210=AF1211)),NA(), AF1210)</f>
        <v>0</v>
      </c>
      <c r="AG1890">
        <f>IF(ISNA(AH1890),NA(),AG1210)</f>
        <v>0</v>
      </c>
      <c r="AH1890">
        <f>IF(OR(AH1210="",AND(AH1210=AH1209,AH1210=AH1211)),NA(), AH1210)</f>
        <v>0</v>
      </c>
      <c r="AI1890">
        <f>IF(ISNA(AJ1890),NA(),AI1210)</f>
        <v>0</v>
      </c>
      <c r="AJ1890">
        <f>IF(OR(AJ1210="",AND(AJ1210=AJ1209,AJ1210=AJ1211)),NA(), AJ1210)</f>
        <v>0</v>
      </c>
      <c r="AM1890">
        <f>IF(ISNA(AN1890),NA(),AM1210)</f>
        <v>0</v>
      </c>
      <c r="AN1890">
        <f>IF(OR(AN1210="",AND(AN1210=AN1209,AN1210=AN1211)),NA(), AN1210)</f>
        <v>0</v>
      </c>
      <c r="AO1890">
        <f>IF(ISNA(AP1890),NA(),AO1210)</f>
        <v>0</v>
      </c>
      <c r="AP1890">
        <f>IF(OR(AP1210="",AND(AP1210=AP1209,AP1210=AP1211)),NA(), AP1210)</f>
        <v>0</v>
      </c>
      <c r="AQ1890">
        <f>IF(ISNA(AR1890),NA(),AQ1210)</f>
        <v>0</v>
      </c>
      <c r="AR1890">
        <f>IF(OR(AR1210="",AND(AR1210=AR1209,AR1210=AR1211)),NA(), AR1210)</f>
        <v>0</v>
      </c>
      <c r="AS1890">
        <f>IF(ISNA(AT1890),NA(),AS1210)</f>
        <v>0</v>
      </c>
      <c r="AT1890">
        <f>IF(OR(AT1210="",AND(AT1210=AT1209,AT1210=AT1211)),NA(), AT1210)</f>
        <v>0</v>
      </c>
      <c r="AU1890">
        <f>IF(ISNA(AV1890),NA(),AU1210)</f>
        <v>0</v>
      </c>
      <c r="AV1890">
        <f>IF(OR(AV1210="",AND(AV1210=AV1209,AV1210=AV1211)),NA(), AV1210)</f>
        <v>0</v>
      </c>
      <c r="AW1890">
        <f>IF(ISNA(AX1890),NA(),AW1210)</f>
        <v>0</v>
      </c>
      <c r="AX1890">
        <f>IF(OR(AX1210="",AND(AX1210=AX1209,AX1210=AX1211)),NA(), AX1210)</f>
        <v>0</v>
      </c>
      <c r="AY1890">
        <f>IF(ISNA(AZ1890),NA(),AY1210)</f>
        <v>0</v>
      </c>
      <c r="AZ1890">
        <f>IF(OR(AZ1210="",AND(AZ1210=AZ1209,AZ1210=AZ1211)),NA(), AZ1210)</f>
        <v>0</v>
      </c>
      <c r="BA1890">
        <f>IF(ISNA(BB1890),NA(),BA1210)</f>
        <v>0</v>
      </c>
      <c r="BB1890">
        <f>IF(OR(BB1210="",AND(BB1210=BB1209,BB1210=BB1211)),NA(), BB1210)</f>
        <v>0</v>
      </c>
      <c r="BC1890">
        <f>IF(ISNA(BD1890),NA(),BC1210)</f>
        <v>0</v>
      </c>
      <c r="BD1890">
        <f>IF(OR(BD1210="",AND(BD1210=BD1209,BD1210=BD1211)),NA(), BD1210)</f>
        <v>0</v>
      </c>
      <c r="BE1890">
        <f>IF(ISNA(BF1890),NA(),BE1210)</f>
        <v>0</v>
      </c>
      <c r="BF1890">
        <f>IF(OR(BF1210="",AND(BF1210=BF1209,BF1210=BF1211)),NA(), BF1210)</f>
        <v>0</v>
      </c>
      <c r="BG1890">
        <f>IF(ISNA(BH1890),NA(),BG1210)</f>
        <v>0</v>
      </c>
      <c r="BH1890">
        <f>IF(OR(BH1210="",AND(BH1210=BH1209,BH1210=BH1211)),NA(), BH1210)</f>
        <v>0</v>
      </c>
      <c r="BI1890">
        <f>IF(ISNA(BJ1890),NA(),BI1210)</f>
        <v>0</v>
      </c>
      <c r="BJ1890">
        <f>IF(OR(BJ1210="",AND(BJ1210=BJ1209,BJ1210=BJ1211)),NA(), BJ1210)</f>
        <v>0</v>
      </c>
      <c r="BK1890">
        <f>IF(ISNA(BL1890),NA(),BK1210)</f>
        <v>0</v>
      </c>
      <c r="BL1890">
        <f>IF(OR(BL1210="",AND(BL1210=BL1209,BL1210=BL1211)),NA(), BL1210)</f>
        <v>0</v>
      </c>
      <c r="BM1890">
        <f>IF(ISNA(BN1890),NA(),BM1210)</f>
        <v>0</v>
      </c>
      <c r="BN1890">
        <f>IF(OR(BN1210="",AND(BN1210=BN1209,BN1210=BN1211)),NA(), BN1210)</f>
        <v>0</v>
      </c>
      <c r="BO1890">
        <f>IF(ISNA(BP1890),NA(),BO1210)</f>
        <v>0</v>
      </c>
      <c r="BP1890">
        <f>IF(OR(BP1210="",AND(BP1210=BP1209,BP1210=BP1211)),NA(), BP1210)</f>
        <v>0</v>
      </c>
      <c r="BQ1890">
        <f>IF(ISNA(BR1890),NA(),BQ1210)</f>
        <v>0</v>
      </c>
      <c r="BR1890">
        <f>IF(OR(BR1210="",AND(BR1210=BR1209,BR1210=BR1211)),NA(), BR1210)</f>
        <v>0</v>
      </c>
    </row>
    <row r="1891" spans="5:70">
      <c r="E1891">
        <f>IF(ISNA(F1891),NA(),E1211)</f>
        <v>0</v>
      </c>
      <c r="F1891">
        <f>IF(OR(F1211="",AND(F1211=F1210,F1211=F1212)),NA(), F1211)</f>
        <v>0</v>
      </c>
      <c r="G1891">
        <f>IF(ISNA(H1891),NA(),G1211)</f>
        <v>0</v>
      </c>
      <c r="H1891">
        <f>IF(OR(H1211="",AND(H1211=H1210,H1211=H1212)),NA(), H1211)</f>
        <v>0</v>
      </c>
      <c r="I1891">
        <f>IF(ISNA(J1891),NA(),I1211)</f>
        <v>0</v>
      </c>
      <c r="J1891">
        <f>IF(OR(J1211="",AND(J1211=J1210,J1211=J1212)),NA(), J1211)</f>
        <v>0</v>
      </c>
      <c r="K1891">
        <f>IF(ISNA(L1891),NA(),K1211)</f>
        <v>0</v>
      </c>
      <c r="L1891">
        <f>IF(OR(L1211="",AND(L1211=L1210,L1211=L1212)),NA(), L1211)</f>
        <v>0</v>
      </c>
      <c r="M1891">
        <f>IF(ISNA(N1891),NA(),M1211)</f>
        <v>0</v>
      </c>
      <c r="N1891">
        <f>IF(OR(N1211="",AND(N1211=N1210,N1211=N1212)),NA(), N1211)</f>
        <v>0</v>
      </c>
      <c r="O1891">
        <f>IF(ISNA(P1891),NA(),O1211)</f>
        <v>0</v>
      </c>
      <c r="P1891">
        <f>IF(OR(P1211="",AND(P1211=P1210,P1211=P1212)),NA(), P1211)</f>
        <v>0</v>
      </c>
      <c r="Q1891">
        <f>IF(ISNA(R1891),NA(),Q1211)</f>
        <v>0</v>
      </c>
      <c r="R1891">
        <f>IF(OR(R1211="",AND(R1211=R1210,R1211=R1212)),NA(), R1211)</f>
        <v>0</v>
      </c>
      <c r="S1891">
        <f>IF(ISNA(T1891),NA(),S1211)</f>
        <v>0</v>
      </c>
      <c r="T1891">
        <f>IF(OR(T1211="",AND(T1211=T1210,T1211=T1212)),NA(), T1211)</f>
        <v>0</v>
      </c>
      <c r="U1891">
        <f>IF(ISNA(V1891),NA(),U1211)</f>
        <v>0</v>
      </c>
      <c r="V1891">
        <f>IF(OR(V1211="",AND(V1211=V1210,V1211=V1212)),NA(), V1211)</f>
        <v>0</v>
      </c>
      <c r="W1891">
        <f>IF(ISNA(X1891),NA(),W1211)</f>
        <v>0</v>
      </c>
      <c r="X1891">
        <f>IF(OR(X1211="",AND(X1211=X1210,X1211=X1212)),NA(), X1211)</f>
        <v>0</v>
      </c>
      <c r="Y1891">
        <f>IF(ISNA(Z1891),NA(),Y1211)</f>
        <v>0</v>
      </c>
      <c r="Z1891">
        <f>IF(OR(Z1211="",AND(Z1211=Z1210,Z1211=Z1212)),NA(), Z1211)</f>
        <v>0</v>
      </c>
      <c r="AA1891">
        <f>IF(ISNA(AB1891),NA(),AA1211)</f>
        <v>0</v>
      </c>
      <c r="AB1891">
        <f>IF(OR(AB1211="",AND(AB1211=AB1210,AB1211=AB1212)),NA(), AB1211)</f>
        <v>0</v>
      </c>
      <c r="AC1891">
        <f>IF(ISNA(AD1891),NA(),AC1211)</f>
        <v>0</v>
      </c>
      <c r="AD1891">
        <f>IF(OR(AD1211="",AND(AD1211=AD1210,AD1211=AD1212)),NA(), AD1211)</f>
        <v>0</v>
      </c>
      <c r="AE1891">
        <f>IF(ISNA(AF1891),NA(),AE1211)</f>
        <v>0</v>
      </c>
      <c r="AF1891">
        <f>IF(OR(AF1211="",AND(AF1211=AF1210,AF1211=AF1212)),NA(), AF1211)</f>
        <v>0</v>
      </c>
      <c r="AG1891">
        <f>IF(ISNA(AH1891),NA(),AG1211)</f>
        <v>0</v>
      </c>
      <c r="AH1891">
        <f>IF(OR(AH1211="",AND(AH1211=AH1210,AH1211=AH1212)),NA(), AH1211)</f>
        <v>0</v>
      </c>
      <c r="AI1891">
        <f>IF(ISNA(AJ1891),NA(),AI1211)</f>
        <v>0</v>
      </c>
      <c r="AJ1891">
        <f>IF(OR(AJ1211="",AND(AJ1211=AJ1210,AJ1211=AJ1212)),NA(), AJ1211)</f>
        <v>0</v>
      </c>
      <c r="AM1891">
        <f>IF(ISNA(AN1891),NA(),AM1211)</f>
        <v>0</v>
      </c>
      <c r="AN1891">
        <f>IF(OR(AN1211="",AND(AN1211=AN1210,AN1211=AN1212)),NA(), AN1211)</f>
        <v>0</v>
      </c>
      <c r="AO1891">
        <f>IF(ISNA(AP1891),NA(),AO1211)</f>
        <v>0</v>
      </c>
      <c r="AP1891">
        <f>IF(OR(AP1211="",AND(AP1211=AP1210,AP1211=AP1212)),NA(), AP1211)</f>
        <v>0</v>
      </c>
      <c r="AQ1891">
        <f>IF(ISNA(AR1891),NA(),AQ1211)</f>
        <v>0</v>
      </c>
      <c r="AR1891">
        <f>IF(OR(AR1211="",AND(AR1211=AR1210,AR1211=AR1212)),NA(), AR1211)</f>
        <v>0</v>
      </c>
      <c r="AS1891">
        <f>IF(ISNA(AT1891),NA(),AS1211)</f>
        <v>0</v>
      </c>
      <c r="AT1891">
        <f>IF(OR(AT1211="",AND(AT1211=AT1210,AT1211=AT1212)),NA(), AT1211)</f>
        <v>0</v>
      </c>
      <c r="AU1891">
        <f>IF(ISNA(AV1891),NA(),AU1211)</f>
        <v>0</v>
      </c>
      <c r="AV1891">
        <f>IF(OR(AV1211="",AND(AV1211=AV1210,AV1211=AV1212)),NA(), AV1211)</f>
        <v>0</v>
      </c>
      <c r="AW1891">
        <f>IF(ISNA(AX1891),NA(),AW1211)</f>
        <v>0</v>
      </c>
      <c r="AX1891">
        <f>IF(OR(AX1211="",AND(AX1211=AX1210,AX1211=AX1212)),NA(), AX1211)</f>
        <v>0</v>
      </c>
      <c r="AY1891">
        <f>IF(ISNA(AZ1891),NA(),AY1211)</f>
        <v>0</v>
      </c>
      <c r="AZ1891">
        <f>IF(OR(AZ1211="",AND(AZ1211=AZ1210,AZ1211=AZ1212)),NA(), AZ1211)</f>
        <v>0</v>
      </c>
      <c r="BA1891">
        <f>IF(ISNA(BB1891),NA(),BA1211)</f>
        <v>0</v>
      </c>
      <c r="BB1891">
        <f>IF(OR(BB1211="",AND(BB1211=BB1210,BB1211=BB1212)),NA(), BB1211)</f>
        <v>0</v>
      </c>
      <c r="BC1891">
        <f>IF(ISNA(BD1891),NA(),BC1211)</f>
        <v>0</v>
      </c>
      <c r="BD1891">
        <f>IF(OR(BD1211="",AND(BD1211=BD1210,BD1211=BD1212)),NA(), BD1211)</f>
        <v>0</v>
      </c>
      <c r="BE1891">
        <f>IF(ISNA(BF1891),NA(),BE1211)</f>
        <v>0</v>
      </c>
      <c r="BF1891">
        <f>IF(OR(BF1211="",AND(BF1211=BF1210,BF1211=BF1212)),NA(), BF1211)</f>
        <v>0</v>
      </c>
      <c r="BG1891">
        <f>IF(ISNA(BH1891),NA(),BG1211)</f>
        <v>0</v>
      </c>
      <c r="BH1891">
        <f>IF(OR(BH1211="",AND(BH1211=BH1210,BH1211=BH1212)),NA(), BH1211)</f>
        <v>0</v>
      </c>
      <c r="BI1891">
        <f>IF(ISNA(BJ1891),NA(),BI1211)</f>
        <v>0</v>
      </c>
      <c r="BJ1891">
        <f>IF(OR(BJ1211="",AND(BJ1211=BJ1210,BJ1211=BJ1212)),NA(), BJ1211)</f>
        <v>0</v>
      </c>
      <c r="BK1891">
        <f>IF(ISNA(BL1891),NA(),BK1211)</f>
        <v>0</v>
      </c>
      <c r="BL1891">
        <f>IF(OR(BL1211="",AND(BL1211=BL1210,BL1211=BL1212)),NA(), BL1211)</f>
        <v>0</v>
      </c>
      <c r="BM1891">
        <f>IF(ISNA(BN1891),NA(),BM1211)</f>
        <v>0</v>
      </c>
      <c r="BN1891">
        <f>IF(OR(BN1211="",AND(BN1211=BN1210,BN1211=BN1212)),NA(), BN1211)</f>
        <v>0</v>
      </c>
      <c r="BO1891">
        <f>IF(ISNA(BP1891),NA(),BO1211)</f>
        <v>0</v>
      </c>
      <c r="BP1891">
        <f>IF(OR(BP1211="",AND(BP1211=BP1210,BP1211=BP1212)),NA(), BP1211)</f>
        <v>0</v>
      </c>
      <c r="BQ1891">
        <f>IF(ISNA(BR1891),NA(),BQ1211)</f>
        <v>0</v>
      </c>
      <c r="BR1891">
        <f>IF(OR(BR1211="",AND(BR1211=BR1210,BR1211=BR1212)),NA(), BR1211)</f>
        <v>0</v>
      </c>
    </row>
    <row r="1892" spans="5:70">
      <c r="E1892">
        <f>IF(ISNA(F1892),NA(),E1212)</f>
        <v>0</v>
      </c>
      <c r="F1892">
        <f>IF(OR(F1212="",AND(F1212=F1211,F1212=F1213)),NA(), F1212)</f>
        <v>0</v>
      </c>
      <c r="G1892">
        <f>IF(ISNA(H1892),NA(),G1212)</f>
        <v>0</v>
      </c>
      <c r="H1892">
        <f>IF(OR(H1212="",AND(H1212=H1211,H1212=H1213)),NA(), H1212)</f>
        <v>0</v>
      </c>
      <c r="I1892">
        <f>IF(ISNA(J1892),NA(),I1212)</f>
        <v>0</v>
      </c>
      <c r="J1892">
        <f>IF(OR(J1212="",AND(J1212=J1211,J1212=J1213)),NA(), J1212)</f>
        <v>0</v>
      </c>
      <c r="K1892">
        <f>IF(ISNA(L1892),NA(),K1212)</f>
        <v>0</v>
      </c>
      <c r="L1892">
        <f>IF(OR(L1212="",AND(L1212=L1211,L1212=L1213)),NA(), L1212)</f>
        <v>0</v>
      </c>
      <c r="M1892">
        <f>IF(ISNA(N1892),NA(),M1212)</f>
        <v>0</v>
      </c>
      <c r="N1892">
        <f>IF(OR(N1212="",AND(N1212=N1211,N1212=N1213)),NA(), N1212)</f>
        <v>0</v>
      </c>
      <c r="O1892">
        <f>IF(ISNA(P1892),NA(),O1212)</f>
        <v>0</v>
      </c>
      <c r="P1892">
        <f>IF(OR(P1212="",AND(P1212=P1211,P1212=P1213)),NA(), P1212)</f>
        <v>0</v>
      </c>
      <c r="Q1892">
        <f>IF(ISNA(R1892),NA(),Q1212)</f>
        <v>0</v>
      </c>
      <c r="R1892">
        <f>IF(OR(R1212="",AND(R1212=R1211,R1212=R1213)),NA(), R1212)</f>
        <v>0</v>
      </c>
      <c r="S1892">
        <f>IF(ISNA(T1892),NA(),S1212)</f>
        <v>0</v>
      </c>
      <c r="T1892">
        <f>IF(OR(T1212="",AND(T1212=T1211,T1212=T1213)),NA(), T1212)</f>
        <v>0</v>
      </c>
      <c r="U1892">
        <f>IF(ISNA(V1892),NA(),U1212)</f>
        <v>0</v>
      </c>
      <c r="V1892">
        <f>IF(OR(V1212="",AND(V1212=V1211,V1212=V1213)),NA(), V1212)</f>
        <v>0</v>
      </c>
      <c r="W1892">
        <f>IF(ISNA(X1892),NA(),W1212)</f>
        <v>0</v>
      </c>
      <c r="X1892">
        <f>IF(OR(X1212="",AND(X1212=X1211,X1212=X1213)),NA(), X1212)</f>
        <v>0</v>
      </c>
      <c r="Y1892">
        <f>IF(ISNA(Z1892),NA(),Y1212)</f>
        <v>0</v>
      </c>
      <c r="Z1892">
        <f>IF(OR(Z1212="",AND(Z1212=Z1211,Z1212=Z1213)),NA(), Z1212)</f>
        <v>0</v>
      </c>
      <c r="AA1892">
        <f>IF(ISNA(AB1892),NA(),AA1212)</f>
        <v>0</v>
      </c>
      <c r="AB1892">
        <f>IF(OR(AB1212="",AND(AB1212=AB1211,AB1212=AB1213)),NA(), AB1212)</f>
        <v>0</v>
      </c>
      <c r="AC1892">
        <f>IF(ISNA(AD1892),NA(),AC1212)</f>
        <v>0</v>
      </c>
      <c r="AD1892">
        <f>IF(OR(AD1212="",AND(AD1212=AD1211,AD1212=AD1213)),NA(), AD1212)</f>
        <v>0</v>
      </c>
      <c r="AE1892">
        <f>IF(ISNA(AF1892),NA(),AE1212)</f>
        <v>0</v>
      </c>
      <c r="AF1892">
        <f>IF(OR(AF1212="",AND(AF1212=AF1211,AF1212=AF1213)),NA(), AF1212)</f>
        <v>0</v>
      </c>
      <c r="AG1892">
        <f>IF(ISNA(AH1892),NA(),AG1212)</f>
        <v>0</v>
      </c>
      <c r="AH1892">
        <f>IF(OR(AH1212="",AND(AH1212=AH1211,AH1212=AH1213)),NA(), AH1212)</f>
        <v>0</v>
      </c>
      <c r="AI1892">
        <f>IF(ISNA(AJ1892),NA(),AI1212)</f>
        <v>0</v>
      </c>
      <c r="AJ1892">
        <f>IF(OR(AJ1212="",AND(AJ1212=AJ1211,AJ1212=AJ1213)),NA(), AJ1212)</f>
        <v>0</v>
      </c>
      <c r="AM1892">
        <f>IF(ISNA(AN1892),NA(),AM1212)</f>
        <v>0</v>
      </c>
      <c r="AN1892">
        <f>IF(OR(AN1212="",AND(AN1212=AN1211,AN1212=AN1213)),NA(), AN1212)</f>
        <v>0</v>
      </c>
      <c r="AO1892">
        <f>IF(ISNA(AP1892),NA(),AO1212)</f>
        <v>0</v>
      </c>
      <c r="AP1892">
        <f>IF(OR(AP1212="",AND(AP1212=AP1211,AP1212=AP1213)),NA(), AP1212)</f>
        <v>0</v>
      </c>
      <c r="AQ1892">
        <f>IF(ISNA(AR1892),NA(),AQ1212)</f>
        <v>0</v>
      </c>
      <c r="AR1892">
        <f>IF(OR(AR1212="",AND(AR1212=AR1211,AR1212=AR1213)),NA(), AR1212)</f>
        <v>0</v>
      </c>
      <c r="AS1892">
        <f>IF(ISNA(AT1892),NA(),AS1212)</f>
        <v>0</v>
      </c>
      <c r="AT1892">
        <f>IF(OR(AT1212="",AND(AT1212=AT1211,AT1212=AT1213)),NA(), AT1212)</f>
        <v>0</v>
      </c>
      <c r="AU1892">
        <f>IF(ISNA(AV1892),NA(),AU1212)</f>
        <v>0</v>
      </c>
      <c r="AV1892">
        <f>IF(OR(AV1212="",AND(AV1212=AV1211,AV1212=AV1213)),NA(), AV1212)</f>
        <v>0</v>
      </c>
      <c r="AW1892">
        <f>IF(ISNA(AX1892),NA(),AW1212)</f>
        <v>0</v>
      </c>
      <c r="AX1892">
        <f>IF(OR(AX1212="",AND(AX1212=AX1211,AX1212=AX1213)),NA(), AX1212)</f>
        <v>0</v>
      </c>
      <c r="AY1892">
        <f>IF(ISNA(AZ1892),NA(),AY1212)</f>
        <v>0</v>
      </c>
      <c r="AZ1892">
        <f>IF(OR(AZ1212="",AND(AZ1212=AZ1211,AZ1212=AZ1213)),NA(), AZ1212)</f>
        <v>0</v>
      </c>
      <c r="BA1892">
        <f>IF(ISNA(BB1892),NA(),BA1212)</f>
        <v>0</v>
      </c>
      <c r="BB1892">
        <f>IF(OR(BB1212="",AND(BB1212=BB1211,BB1212=BB1213)),NA(), BB1212)</f>
        <v>0</v>
      </c>
      <c r="BC1892">
        <f>IF(ISNA(BD1892),NA(),BC1212)</f>
        <v>0</v>
      </c>
      <c r="BD1892">
        <f>IF(OR(BD1212="",AND(BD1212=BD1211,BD1212=BD1213)),NA(), BD1212)</f>
        <v>0</v>
      </c>
      <c r="BE1892">
        <f>IF(ISNA(BF1892),NA(),BE1212)</f>
        <v>0</v>
      </c>
      <c r="BF1892">
        <f>IF(OR(BF1212="",AND(BF1212=BF1211,BF1212=BF1213)),NA(), BF1212)</f>
        <v>0</v>
      </c>
      <c r="BG1892">
        <f>IF(ISNA(BH1892),NA(),BG1212)</f>
        <v>0</v>
      </c>
      <c r="BH1892">
        <f>IF(OR(BH1212="",AND(BH1212=BH1211,BH1212=BH1213)),NA(), BH1212)</f>
        <v>0</v>
      </c>
      <c r="BI1892">
        <f>IF(ISNA(BJ1892),NA(),BI1212)</f>
        <v>0</v>
      </c>
      <c r="BJ1892">
        <f>IF(OR(BJ1212="",AND(BJ1212=BJ1211,BJ1212=BJ1213)),NA(), BJ1212)</f>
        <v>0</v>
      </c>
      <c r="BK1892">
        <f>IF(ISNA(BL1892),NA(),BK1212)</f>
        <v>0</v>
      </c>
      <c r="BL1892">
        <f>IF(OR(BL1212="",AND(BL1212=BL1211,BL1212=BL1213)),NA(), BL1212)</f>
        <v>0</v>
      </c>
      <c r="BM1892">
        <f>IF(ISNA(BN1892),NA(),BM1212)</f>
        <v>0</v>
      </c>
      <c r="BN1892">
        <f>IF(OR(BN1212="",AND(BN1212=BN1211,BN1212=BN1213)),NA(), BN1212)</f>
        <v>0</v>
      </c>
      <c r="BO1892">
        <f>IF(ISNA(BP1892),NA(),BO1212)</f>
        <v>0</v>
      </c>
      <c r="BP1892">
        <f>IF(OR(BP1212="",AND(BP1212=BP1211,BP1212=BP1213)),NA(), BP1212)</f>
        <v>0</v>
      </c>
      <c r="BQ1892">
        <f>IF(ISNA(BR1892),NA(),BQ1212)</f>
        <v>0</v>
      </c>
      <c r="BR1892">
        <f>IF(OR(BR1212="",AND(BR1212=BR1211,BR1212=BR1213)),NA(), BR1212)</f>
        <v>0</v>
      </c>
    </row>
    <row r="1893" spans="5:70">
      <c r="E1893">
        <f>IF(ISNA(F1893),NA(),E1213)</f>
        <v>0</v>
      </c>
      <c r="F1893">
        <f>IF(OR(F1213="",AND(F1213=F1212,F1213=F1214)),NA(), F1213)</f>
        <v>0</v>
      </c>
      <c r="G1893">
        <f>IF(ISNA(H1893),NA(),G1213)</f>
        <v>0</v>
      </c>
      <c r="H1893">
        <f>IF(OR(H1213="",AND(H1213=H1212,H1213=H1214)),NA(), H1213)</f>
        <v>0</v>
      </c>
      <c r="I1893">
        <f>IF(ISNA(J1893),NA(),I1213)</f>
        <v>0</v>
      </c>
      <c r="J1893">
        <f>IF(OR(J1213="",AND(J1213=J1212,J1213=J1214)),NA(), J1213)</f>
        <v>0</v>
      </c>
      <c r="K1893">
        <f>IF(ISNA(L1893),NA(),K1213)</f>
        <v>0</v>
      </c>
      <c r="L1893">
        <f>IF(OR(L1213="",AND(L1213=L1212,L1213=L1214)),NA(), L1213)</f>
        <v>0</v>
      </c>
      <c r="M1893">
        <f>IF(ISNA(N1893),NA(),M1213)</f>
        <v>0</v>
      </c>
      <c r="N1893">
        <f>IF(OR(N1213="",AND(N1213=N1212,N1213=N1214)),NA(), N1213)</f>
        <v>0</v>
      </c>
      <c r="O1893">
        <f>IF(ISNA(P1893),NA(),O1213)</f>
        <v>0</v>
      </c>
      <c r="P1893">
        <f>IF(OR(P1213="",AND(P1213=P1212,P1213=P1214)),NA(), P1213)</f>
        <v>0</v>
      </c>
      <c r="Q1893">
        <f>IF(ISNA(R1893),NA(),Q1213)</f>
        <v>0</v>
      </c>
      <c r="R1893">
        <f>IF(OR(R1213="",AND(R1213=R1212,R1213=R1214)),NA(), R1213)</f>
        <v>0</v>
      </c>
      <c r="S1893">
        <f>IF(ISNA(T1893),NA(),S1213)</f>
        <v>0</v>
      </c>
      <c r="T1893">
        <f>IF(OR(T1213="",AND(T1213=T1212,T1213=T1214)),NA(), T1213)</f>
        <v>0</v>
      </c>
      <c r="U1893">
        <f>IF(ISNA(V1893),NA(),U1213)</f>
        <v>0</v>
      </c>
      <c r="V1893">
        <f>IF(OR(V1213="",AND(V1213=V1212,V1213=V1214)),NA(), V1213)</f>
        <v>0</v>
      </c>
      <c r="W1893">
        <f>IF(ISNA(X1893),NA(),W1213)</f>
        <v>0</v>
      </c>
      <c r="X1893">
        <f>IF(OR(X1213="",AND(X1213=X1212,X1213=X1214)),NA(), X1213)</f>
        <v>0</v>
      </c>
      <c r="Y1893">
        <f>IF(ISNA(Z1893),NA(),Y1213)</f>
        <v>0</v>
      </c>
      <c r="Z1893">
        <f>IF(OR(Z1213="",AND(Z1213=Z1212,Z1213=Z1214)),NA(), Z1213)</f>
        <v>0</v>
      </c>
      <c r="AA1893">
        <f>IF(ISNA(AB1893),NA(),AA1213)</f>
        <v>0</v>
      </c>
      <c r="AB1893">
        <f>IF(OR(AB1213="",AND(AB1213=AB1212,AB1213=AB1214)),NA(), AB1213)</f>
        <v>0</v>
      </c>
      <c r="AC1893">
        <f>IF(ISNA(AD1893),NA(),AC1213)</f>
        <v>0</v>
      </c>
      <c r="AD1893">
        <f>IF(OR(AD1213="",AND(AD1213=AD1212,AD1213=AD1214)),NA(), AD1213)</f>
        <v>0</v>
      </c>
      <c r="AE1893">
        <f>IF(ISNA(AF1893),NA(),AE1213)</f>
        <v>0</v>
      </c>
      <c r="AF1893">
        <f>IF(OR(AF1213="",AND(AF1213=AF1212,AF1213=AF1214)),NA(), AF1213)</f>
        <v>0</v>
      </c>
      <c r="AG1893">
        <f>IF(ISNA(AH1893),NA(),AG1213)</f>
        <v>0</v>
      </c>
      <c r="AH1893">
        <f>IF(OR(AH1213="",AND(AH1213=AH1212,AH1213=AH1214)),NA(), AH1213)</f>
        <v>0</v>
      </c>
      <c r="AI1893">
        <f>IF(ISNA(AJ1893),NA(),AI1213)</f>
        <v>0</v>
      </c>
      <c r="AJ1893">
        <f>IF(OR(AJ1213="",AND(AJ1213=AJ1212,AJ1213=AJ1214)),NA(), AJ1213)</f>
        <v>0</v>
      </c>
      <c r="AM1893">
        <f>IF(ISNA(AN1893),NA(),AM1213)</f>
        <v>0</v>
      </c>
      <c r="AN1893">
        <f>IF(OR(AN1213="",AND(AN1213=AN1212,AN1213=AN1214)),NA(), AN1213)</f>
        <v>0</v>
      </c>
      <c r="AO1893">
        <f>IF(ISNA(AP1893),NA(),AO1213)</f>
        <v>0</v>
      </c>
      <c r="AP1893">
        <f>IF(OR(AP1213="",AND(AP1213=AP1212,AP1213=AP1214)),NA(), AP1213)</f>
        <v>0</v>
      </c>
      <c r="AQ1893">
        <f>IF(ISNA(AR1893),NA(),AQ1213)</f>
        <v>0</v>
      </c>
      <c r="AR1893">
        <f>IF(OR(AR1213="",AND(AR1213=AR1212,AR1213=AR1214)),NA(), AR1213)</f>
        <v>0</v>
      </c>
      <c r="AS1893">
        <f>IF(ISNA(AT1893),NA(),AS1213)</f>
        <v>0</v>
      </c>
      <c r="AT1893">
        <f>IF(OR(AT1213="",AND(AT1213=AT1212,AT1213=AT1214)),NA(), AT1213)</f>
        <v>0</v>
      </c>
      <c r="AU1893">
        <f>IF(ISNA(AV1893),NA(),AU1213)</f>
        <v>0</v>
      </c>
      <c r="AV1893">
        <f>IF(OR(AV1213="",AND(AV1213=AV1212,AV1213=AV1214)),NA(), AV1213)</f>
        <v>0</v>
      </c>
      <c r="AW1893">
        <f>IF(ISNA(AX1893),NA(),AW1213)</f>
        <v>0</v>
      </c>
      <c r="AX1893">
        <f>IF(OR(AX1213="",AND(AX1213=AX1212,AX1213=AX1214)),NA(), AX1213)</f>
        <v>0</v>
      </c>
      <c r="AY1893">
        <f>IF(ISNA(AZ1893),NA(),AY1213)</f>
        <v>0</v>
      </c>
      <c r="AZ1893">
        <f>IF(OR(AZ1213="",AND(AZ1213=AZ1212,AZ1213=AZ1214)),NA(), AZ1213)</f>
        <v>0</v>
      </c>
      <c r="BA1893">
        <f>IF(ISNA(BB1893),NA(),BA1213)</f>
        <v>0</v>
      </c>
      <c r="BB1893">
        <f>IF(OR(BB1213="",AND(BB1213=BB1212,BB1213=BB1214)),NA(), BB1213)</f>
        <v>0</v>
      </c>
      <c r="BC1893">
        <f>IF(ISNA(BD1893),NA(),BC1213)</f>
        <v>0</v>
      </c>
      <c r="BD1893">
        <f>IF(OR(BD1213="",AND(BD1213=BD1212,BD1213=BD1214)),NA(), BD1213)</f>
        <v>0</v>
      </c>
      <c r="BE1893">
        <f>IF(ISNA(BF1893),NA(),BE1213)</f>
        <v>0</v>
      </c>
      <c r="BF1893">
        <f>IF(OR(BF1213="",AND(BF1213=BF1212,BF1213=BF1214)),NA(), BF1213)</f>
        <v>0</v>
      </c>
      <c r="BG1893">
        <f>IF(ISNA(BH1893),NA(),BG1213)</f>
        <v>0</v>
      </c>
      <c r="BH1893">
        <f>IF(OR(BH1213="",AND(BH1213=BH1212,BH1213=BH1214)),NA(), BH1213)</f>
        <v>0</v>
      </c>
      <c r="BI1893">
        <f>IF(ISNA(BJ1893),NA(),BI1213)</f>
        <v>0</v>
      </c>
      <c r="BJ1893">
        <f>IF(OR(BJ1213="",AND(BJ1213=BJ1212,BJ1213=BJ1214)),NA(), BJ1213)</f>
        <v>0</v>
      </c>
      <c r="BK1893">
        <f>IF(ISNA(BL1893),NA(),BK1213)</f>
        <v>0</v>
      </c>
      <c r="BL1893">
        <f>IF(OR(BL1213="",AND(BL1213=BL1212,BL1213=BL1214)),NA(), BL1213)</f>
        <v>0</v>
      </c>
      <c r="BM1893">
        <f>IF(ISNA(BN1893),NA(),BM1213)</f>
        <v>0</v>
      </c>
      <c r="BN1893">
        <f>IF(OR(BN1213="",AND(BN1213=BN1212,BN1213=BN1214)),NA(), BN1213)</f>
        <v>0</v>
      </c>
      <c r="BO1893">
        <f>IF(ISNA(BP1893),NA(),BO1213)</f>
        <v>0</v>
      </c>
      <c r="BP1893">
        <f>IF(OR(BP1213="",AND(BP1213=BP1212,BP1213=BP1214)),NA(), BP1213)</f>
        <v>0</v>
      </c>
      <c r="BQ1893">
        <f>IF(ISNA(BR1893),NA(),BQ1213)</f>
        <v>0</v>
      </c>
      <c r="BR1893">
        <f>IF(OR(BR1213="",AND(BR1213=BR1212,BR1213=BR1214)),NA(), BR1213)</f>
        <v>0</v>
      </c>
    </row>
    <row r="1894" spans="5:70">
      <c r="E1894">
        <f>IF(ISNA(F1894),NA(),E1214)</f>
        <v>0</v>
      </c>
      <c r="F1894">
        <f>IF(OR(F1214="",AND(F1214=F1213,F1214=F1215)),NA(), F1214)</f>
        <v>0</v>
      </c>
      <c r="G1894">
        <f>IF(ISNA(H1894),NA(),G1214)</f>
        <v>0</v>
      </c>
      <c r="H1894">
        <f>IF(OR(H1214="",AND(H1214=H1213,H1214=H1215)),NA(), H1214)</f>
        <v>0</v>
      </c>
      <c r="I1894">
        <f>IF(ISNA(J1894),NA(),I1214)</f>
        <v>0</v>
      </c>
      <c r="J1894">
        <f>IF(OR(J1214="",AND(J1214=J1213,J1214=J1215)),NA(), J1214)</f>
        <v>0</v>
      </c>
      <c r="K1894">
        <f>IF(ISNA(L1894),NA(),K1214)</f>
        <v>0</v>
      </c>
      <c r="L1894">
        <f>IF(OR(L1214="",AND(L1214=L1213,L1214=L1215)),NA(), L1214)</f>
        <v>0</v>
      </c>
      <c r="M1894">
        <f>IF(ISNA(N1894),NA(),M1214)</f>
        <v>0</v>
      </c>
      <c r="N1894">
        <f>IF(OR(N1214="",AND(N1214=N1213,N1214=N1215)),NA(), N1214)</f>
        <v>0</v>
      </c>
      <c r="O1894">
        <f>IF(ISNA(P1894),NA(),O1214)</f>
        <v>0</v>
      </c>
      <c r="P1894">
        <f>IF(OR(P1214="",AND(P1214=P1213,P1214=P1215)),NA(), P1214)</f>
        <v>0</v>
      </c>
      <c r="Q1894">
        <f>IF(ISNA(R1894),NA(),Q1214)</f>
        <v>0</v>
      </c>
      <c r="R1894">
        <f>IF(OR(R1214="",AND(R1214=R1213,R1214=R1215)),NA(), R1214)</f>
        <v>0</v>
      </c>
      <c r="S1894">
        <f>IF(ISNA(T1894),NA(),S1214)</f>
        <v>0</v>
      </c>
      <c r="T1894">
        <f>IF(OR(T1214="",AND(T1214=T1213,T1214=T1215)),NA(), T1214)</f>
        <v>0</v>
      </c>
      <c r="U1894">
        <f>IF(ISNA(V1894),NA(),U1214)</f>
        <v>0</v>
      </c>
      <c r="V1894">
        <f>IF(OR(V1214="",AND(V1214=V1213,V1214=V1215)),NA(), V1214)</f>
        <v>0</v>
      </c>
      <c r="W1894">
        <f>IF(ISNA(X1894),NA(),W1214)</f>
        <v>0</v>
      </c>
      <c r="X1894">
        <f>IF(OR(X1214="",AND(X1214=X1213,X1214=X1215)),NA(), X1214)</f>
        <v>0</v>
      </c>
      <c r="Y1894">
        <f>IF(ISNA(Z1894),NA(),Y1214)</f>
        <v>0</v>
      </c>
      <c r="Z1894">
        <f>IF(OR(Z1214="",AND(Z1214=Z1213,Z1214=Z1215)),NA(), Z1214)</f>
        <v>0</v>
      </c>
      <c r="AA1894">
        <f>IF(ISNA(AB1894),NA(),AA1214)</f>
        <v>0</v>
      </c>
      <c r="AB1894">
        <f>IF(OR(AB1214="",AND(AB1214=AB1213,AB1214=AB1215)),NA(), AB1214)</f>
        <v>0</v>
      </c>
      <c r="AC1894">
        <f>IF(ISNA(AD1894),NA(),AC1214)</f>
        <v>0</v>
      </c>
      <c r="AD1894">
        <f>IF(OR(AD1214="",AND(AD1214=AD1213,AD1214=AD1215)),NA(), AD1214)</f>
        <v>0</v>
      </c>
      <c r="AE1894">
        <f>IF(ISNA(AF1894),NA(),AE1214)</f>
        <v>0</v>
      </c>
      <c r="AF1894">
        <f>IF(OR(AF1214="",AND(AF1214=AF1213,AF1214=AF1215)),NA(), AF1214)</f>
        <v>0</v>
      </c>
      <c r="AG1894">
        <f>IF(ISNA(AH1894),NA(),AG1214)</f>
        <v>0</v>
      </c>
      <c r="AH1894">
        <f>IF(OR(AH1214="",AND(AH1214=AH1213,AH1214=AH1215)),NA(), AH1214)</f>
        <v>0</v>
      </c>
      <c r="AI1894">
        <f>IF(ISNA(AJ1894),NA(),AI1214)</f>
        <v>0</v>
      </c>
      <c r="AJ1894">
        <f>IF(OR(AJ1214="",AND(AJ1214=AJ1213,AJ1214=AJ1215)),NA(), AJ1214)</f>
        <v>0</v>
      </c>
      <c r="AM1894">
        <f>IF(ISNA(AN1894),NA(),AM1214)</f>
        <v>0</v>
      </c>
      <c r="AN1894">
        <f>IF(OR(AN1214="",AND(AN1214=AN1213,AN1214=AN1215)),NA(), AN1214)</f>
        <v>0</v>
      </c>
      <c r="AO1894">
        <f>IF(ISNA(AP1894),NA(),AO1214)</f>
        <v>0</v>
      </c>
      <c r="AP1894">
        <f>IF(OR(AP1214="",AND(AP1214=AP1213,AP1214=AP1215)),NA(), AP1214)</f>
        <v>0</v>
      </c>
      <c r="AQ1894">
        <f>IF(ISNA(AR1894),NA(),AQ1214)</f>
        <v>0</v>
      </c>
      <c r="AR1894">
        <f>IF(OR(AR1214="",AND(AR1214=AR1213,AR1214=AR1215)),NA(), AR1214)</f>
        <v>0</v>
      </c>
      <c r="AS1894">
        <f>IF(ISNA(AT1894),NA(),AS1214)</f>
        <v>0</v>
      </c>
      <c r="AT1894">
        <f>IF(OR(AT1214="",AND(AT1214=AT1213,AT1214=AT1215)),NA(), AT1214)</f>
        <v>0</v>
      </c>
      <c r="AU1894">
        <f>IF(ISNA(AV1894),NA(),AU1214)</f>
        <v>0</v>
      </c>
      <c r="AV1894">
        <f>IF(OR(AV1214="",AND(AV1214=AV1213,AV1214=AV1215)),NA(), AV1214)</f>
        <v>0</v>
      </c>
      <c r="AW1894">
        <f>IF(ISNA(AX1894),NA(),AW1214)</f>
        <v>0</v>
      </c>
      <c r="AX1894">
        <f>IF(OR(AX1214="",AND(AX1214=AX1213,AX1214=AX1215)),NA(), AX1214)</f>
        <v>0</v>
      </c>
      <c r="AY1894">
        <f>IF(ISNA(AZ1894),NA(),AY1214)</f>
        <v>0</v>
      </c>
      <c r="AZ1894">
        <f>IF(OR(AZ1214="",AND(AZ1214=AZ1213,AZ1214=AZ1215)),NA(), AZ1214)</f>
        <v>0</v>
      </c>
      <c r="BA1894">
        <f>IF(ISNA(BB1894),NA(),BA1214)</f>
        <v>0</v>
      </c>
      <c r="BB1894">
        <f>IF(OR(BB1214="",AND(BB1214=BB1213,BB1214=BB1215)),NA(), BB1214)</f>
        <v>0</v>
      </c>
      <c r="BC1894">
        <f>IF(ISNA(BD1894),NA(),BC1214)</f>
        <v>0</v>
      </c>
      <c r="BD1894">
        <f>IF(OR(BD1214="",AND(BD1214=BD1213,BD1214=BD1215)),NA(), BD1214)</f>
        <v>0</v>
      </c>
      <c r="BE1894">
        <f>IF(ISNA(BF1894),NA(),BE1214)</f>
        <v>0</v>
      </c>
      <c r="BF1894">
        <f>IF(OR(BF1214="",AND(BF1214=BF1213,BF1214=BF1215)),NA(), BF1214)</f>
        <v>0</v>
      </c>
      <c r="BG1894">
        <f>IF(ISNA(BH1894),NA(),BG1214)</f>
        <v>0</v>
      </c>
      <c r="BH1894">
        <f>IF(OR(BH1214="",AND(BH1214=BH1213,BH1214=BH1215)),NA(), BH1214)</f>
        <v>0</v>
      </c>
      <c r="BI1894">
        <f>IF(ISNA(BJ1894),NA(),BI1214)</f>
        <v>0</v>
      </c>
      <c r="BJ1894">
        <f>IF(OR(BJ1214="",AND(BJ1214=BJ1213,BJ1214=BJ1215)),NA(), BJ1214)</f>
        <v>0</v>
      </c>
      <c r="BK1894">
        <f>IF(ISNA(BL1894),NA(),BK1214)</f>
        <v>0</v>
      </c>
      <c r="BL1894">
        <f>IF(OR(BL1214="",AND(BL1214=BL1213,BL1214=BL1215)),NA(), BL1214)</f>
        <v>0</v>
      </c>
      <c r="BM1894">
        <f>IF(ISNA(BN1894),NA(),BM1214)</f>
        <v>0</v>
      </c>
      <c r="BN1894">
        <f>IF(OR(BN1214="",AND(BN1214=BN1213,BN1214=BN1215)),NA(), BN1214)</f>
        <v>0</v>
      </c>
      <c r="BO1894">
        <f>IF(ISNA(BP1894),NA(),BO1214)</f>
        <v>0</v>
      </c>
      <c r="BP1894">
        <f>IF(OR(BP1214="",AND(BP1214=BP1213,BP1214=BP1215)),NA(), BP1214)</f>
        <v>0</v>
      </c>
      <c r="BQ1894">
        <f>IF(ISNA(BR1894),NA(),BQ1214)</f>
        <v>0</v>
      </c>
      <c r="BR1894">
        <f>IF(OR(BR1214="",AND(BR1214=BR1213,BR1214=BR1215)),NA(), BR1214)</f>
        <v>0</v>
      </c>
    </row>
    <row r="1895" spans="5:70">
      <c r="E1895">
        <f>IF(ISNA(F1895),NA(),E1215)</f>
        <v>0</v>
      </c>
      <c r="F1895">
        <f>IF(OR(F1215="",AND(F1215=F1214,F1215=F1216)),NA(), F1215)</f>
        <v>0</v>
      </c>
      <c r="G1895">
        <f>IF(ISNA(H1895),NA(),G1215)</f>
        <v>0</v>
      </c>
      <c r="H1895">
        <f>IF(OR(H1215="",AND(H1215=H1214,H1215=H1216)),NA(), H1215)</f>
        <v>0</v>
      </c>
      <c r="I1895">
        <f>IF(ISNA(J1895),NA(),I1215)</f>
        <v>0</v>
      </c>
      <c r="J1895">
        <f>IF(OR(J1215="",AND(J1215=J1214,J1215=J1216)),NA(), J1215)</f>
        <v>0</v>
      </c>
      <c r="K1895">
        <f>IF(ISNA(L1895),NA(),K1215)</f>
        <v>0</v>
      </c>
      <c r="L1895">
        <f>IF(OR(L1215="",AND(L1215=L1214,L1215=L1216)),NA(), L1215)</f>
        <v>0</v>
      </c>
      <c r="M1895">
        <f>IF(ISNA(N1895),NA(),M1215)</f>
        <v>0</v>
      </c>
      <c r="N1895">
        <f>IF(OR(N1215="",AND(N1215=N1214,N1215=N1216)),NA(), N1215)</f>
        <v>0</v>
      </c>
      <c r="O1895">
        <f>IF(ISNA(P1895),NA(),O1215)</f>
        <v>0</v>
      </c>
      <c r="P1895">
        <f>IF(OR(P1215="",AND(P1215=P1214,P1215=P1216)),NA(), P1215)</f>
        <v>0</v>
      </c>
      <c r="Q1895">
        <f>IF(ISNA(R1895),NA(),Q1215)</f>
        <v>0</v>
      </c>
      <c r="R1895">
        <f>IF(OR(R1215="",AND(R1215=R1214,R1215=R1216)),NA(), R1215)</f>
        <v>0</v>
      </c>
      <c r="S1895">
        <f>IF(ISNA(T1895),NA(),S1215)</f>
        <v>0</v>
      </c>
      <c r="T1895">
        <f>IF(OR(T1215="",AND(T1215=T1214,T1215=T1216)),NA(), T1215)</f>
        <v>0</v>
      </c>
      <c r="U1895">
        <f>IF(ISNA(V1895),NA(),U1215)</f>
        <v>0</v>
      </c>
      <c r="V1895">
        <f>IF(OR(V1215="",AND(V1215=V1214,V1215=V1216)),NA(), V1215)</f>
        <v>0</v>
      </c>
      <c r="W1895">
        <f>IF(ISNA(X1895),NA(),W1215)</f>
        <v>0</v>
      </c>
      <c r="X1895">
        <f>IF(OR(X1215="",AND(X1215=X1214,X1215=X1216)),NA(), X1215)</f>
        <v>0</v>
      </c>
      <c r="Y1895">
        <f>IF(ISNA(Z1895),NA(),Y1215)</f>
        <v>0</v>
      </c>
      <c r="Z1895">
        <f>IF(OR(Z1215="",AND(Z1215=Z1214,Z1215=Z1216)),NA(), Z1215)</f>
        <v>0</v>
      </c>
      <c r="AA1895">
        <f>IF(ISNA(AB1895),NA(),AA1215)</f>
        <v>0</v>
      </c>
      <c r="AB1895">
        <f>IF(OR(AB1215="",AND(AB1215=AB1214,AB1215=AB1216)),NA(), AB1215)</f>
        <v>0</v>
      </c>
      <c r="AC1895">
        <f>IF(ISNA(AD1895),NA(),AC1215)</f>
        <v>0</v>
      </c>
      <c r="AD1895">
        <f>IF(OR(AD1215="",AND(AD1215=AD1214,AD1215=AD1216)),NA(), AD1215)</f>
        <v>0</v>
      </c>
      <c r="AE1895">
        <f>IF(ISNA(AF1895),NA(),AE1215)</f>
        <v>0</v>
      </c>
      <c r="AF1895">
        <f>IF(OR(AF1215="",AND(AF1215=AF1214,AF1215=AF1216)),NA(), AF1215)</f>
        <v>0</v>
      </c>
      <c r="AG1895">
        <f>IF(ISNA(AH1895),NA(),AG1215)</f>
        <v>0</v>
      </c>
      <c r="AH1895">
        <f>IF(OR(AH1215="",AND(AH1215=AH1214,AH1215=AH1216)),NA(), AH1215)</f>
        <v>0</v>
      </c>
      <c r="AI1895">
        <f>IF(ISNA(AJ1895),NA(),AI1215)</f>
        <v>0</v>
      </c>
      <c r="AJ1895">
        <f>IF(OR(AJ1215="",AND(AJ1215=AJ1214,AJ1215=AJ1216)),NA(), AJ1215)</f>
        <v>0</v>
      </c>
      <c r="AM1895">
        <f>IF(ISNA(AN1895),NA(),AM1215)</f>
        <v>0</v>
      </c>
      <c r="AN1895">
        <f>IF(OR(AN1215="",AND(AN1215=AN1214,AN1215=AN1216)),NA(), AN1215)</f>
        <v>0</v>
      </c>
      <c r="AO1895">
        <f>IF(ISNA(AP1895),NA(),AO1215)</f>
        <v>0</v>
      </c>
      <c r="AP1895">
        <f>IF(OR(AP1215="",AND(AP1215=AP1214,AP1215=AP1216)),NA(), AP1215)</f>
        <v>0</v>
      </c>
      <c r="AQ1895">
        <f>IF(ISNA(AR1895),NA(),AQ1215)</f>
        <v>0</v>
      </c>
      <c r="AR1895">
        <f>IF(OR(AR1215="",AND(AR1215=AR1214,AR1215=AR1216)),NA(), AR1215)</f>
        <v>0</v>
      </c>
      <c r="AS1895">
        <f>IF(ISNA(AT1895),NA(),AS1215)</f>
        <v>0</v>
      </c>
      <c r="AT1895">
        <f>IF(OR(AT1215="",AND(AT1215=AT1214,AT1215=AT1216)),NA(), AT1215)</f>
        <v>0</v>
      </c>
      <c r="AU1895">
        <f>IF(ISNA(AV1895),NA(),AU1215)</f>
        <v>0</v>
      </c>
      <c r="AV1895">
        <f>IF(OR(AV1215="",AND(AV1215=AV1214,AV1215=AV1216)),NA(), AV1215)</f>
        <v>0</v>
      </c>
      <c r="AW1895">
        <f>IF(ISNA(AX1895),NA(),AW1215)</f>
        <v>0</v>
      </c>
      <c r="AX1895">
        <f>IF(OR(AX1215="",AND(AX1215=AX1214,AX1215=AX1216)),NA(), AX1215)</f>
        <v>0</v>
      </c>
      <c r="AY1895">
        <f>IF(ISNA(AZ1895),NA(),AY1215)</f>
        <v>0</v>
      </c>
      <c r="AZ1895">
        <f>IF(OR(AZ1215="",AND(AZ1215=AZ1214,AZ1215=AZ1216)),NA(), AZ1215)</f>
        <v>0</v>
      </c>
      <c r="BA1895">
        <f>IF(ISNA(BB1895),NA(),BA1215)</f>
        <v>0</v>
      </c>
      <c r="BB1895">
        <f>IF(OR(BB1215="",AND(BB1215=BB1214,BB1215=BB1216)),NA(), BB1215)</f>
        <v>0</v>
      </c>
      <c r="BC1895">
        <f>IF(ISNA(BD1895),NA(),BC1215)</f>
        <v>0</v>
      </c>
      <c r="BD1895">
        <f>IF(OR(BD1215="",AND(BD1215=BD1214,BD1215=BD1216)),NA(), BD1215)</f>
        <v>0</v>
      </c>
      <c r="BE1895">
        <f>IF(ISNA(BF1895),NA(),BE1215)</f>
        <v>0</v>
      </c>
      <c r="BF1895">
        <f>IF(OR(BF1215="",AND(BF1215=BF1214,BF1215=BF1216)),NA(), BF1215)</f>
        <v>0</v>
      </c>
      <c r="BG1895">
        <f>IF(ISNA(BH1895),NA(),BG1215)</f>
        <v>0</v>
      </c>
      <c r="BH1895">
        <f>IF(OR(BH1215="",AND(BH1215=BH1214,BH1215=BH1216)),NA(), BH1215)</f>
        <v>0</v>
      </c>
      <c r="BI1895">
        <f>IF(ISNA(BJ1895),NA(),BI1215)</f>
        <v>0</v>
      </c>
      <c r="BJ1895">
        <f>IF(OR(BJ1215="",AND(BJ1215=BJ1214,BJ1215=BJ1216)),NA(), BJ1215)</f>
        <v>0</v>
      </c>
      <c r="BK1895">
        <f>IF(ISNA(BL1895),NA(),BK1215)</f>
        <v>0</v>
      </c>
      <c r="BL1895">
        <f>IF(OR(BL1215="",AND(BL1215=BL1214,BL1215=BL1216)),NA(), BL1215)</f>
        <v>0</v>
      </c>
      <c r="BM1895">
        <f>IF(ISNA(BN1895),NA(),BM1215)</f>
        <v>0</v>
      </c>
      <c r="BN1895">
        <f>IF(OR(BN1215="",AND(BN1215=BN1214,BN1215=BN1216)),NA(), BN1215)</f>
        <v>0</v>
      </c>
      <c r="BO1895">
        <f>IF(ISNA(BP1895),NA(),BO1215)</f>
        <v>0</v>
      </c>
      <c r="BP1895">
        <f>IF(OR(BP1215="",AND(BP1215=BP1214,BP1215=BP1216)),NA(), BP1215)</f>
        <v>0</v>
      </c>
      <c r="BQ1895">
        <f>IF(ISNA(BR1895),NA(),BQ1215)</f>
        <v>0</v>
      </c>
      <c r="BR1895">
        <f>IF(OR(BR1215="",AND(BR1215=BR1214,BR1215=BR1216)),NA(), BR1215)</f>
        <v>0</v>
      </c>
    </row>
    <row r="1896" spans="5:70">
      <c r="E1896">
        <f>IF(ISNA(F1896),NA(),E1216)</f>
        <v>0</v>
      </c>
      <c r="F1896">
        <f>IF(OR(F1216="",AND(F1216=F1215,F1216=F1217)),NA(), F1216)</f>
        <v>0</v>
      </c>
      <c r="G1896">
        <f>IF(ISNA(H1896),NA(),G1216)</f>
        <v>0</v>
      </c>
      <c r="H1896">
        <f>IF(OR(H1216="",AND(H1216=H1215,H1216=H1217)),NA(), H1216)</f>
        <v>0</v>
      </c>
      <c r="I1896">
        <f>IF(ISNA(J1896),NA(),I1216)</f>
        <v>0</v>
      </c>
      <c r="J1896">
        <f>IF(OR(J1216="",AND(J1216=J1215,J1216=J1217)),NA(), J1216)</f>
        <v>0</v>
      </c>
      <c r="K1896">
        <f>IF(ISNA(L1896),NA(),K1216)</f>
        <v>0</v>
      </c>
      <c r="L1896">
        <f>IF(OR(L1216="",AND(L1216=L1215,L1216=L1217)),NA(), L1216)</f>
        <v>0</v>
      </c>
      <c r="M1896">
        <f>IF(ISNA(N1896),NA(),M1216)</f>
        <v>0</v>
      </c>
      <c r="N1896">
        <f>IF(OR(N1216="",AND(N1216=N1215,N1216=N1217)),NA(), N1216)</f>
        <v>0</v>
      </c>
      <c r="O1896">
        <f>IF(ISNA(P1896),NA(),O1216)</f>
        <v>0</v>
      </c>
      <c r="P1896">
        <f>IF(OR(P1216="",AND(P1216=P1215,P1216=P1217)),NA(), P1216)</f>
        <v>0</v>
      </c>
      <c r="Q1896">
        <f>IF(ISNA(R1896),NA(),Q1216)</f>
        <v>0</v>
      </c>
      <c r="R1896">
        <f>IF(OR(R1216="",AND(R1216=R1215,R1216=R1217)),NA(), R1216)</f>
        <v>0</v>
      </c>
      <c r="S1896">
        <f>IF(ISNA(T1896),NA(),S1216)</f>
        <v>0</v>
      </c>
      <c r="T1896">
        <f>IF(OR(T1216="",AND(T1216=T1215,T1216=T1217)),NA(), T1216)</f>
        <v>0</v>
      </c>
      <c r="U1896">
        <f>IF(ISNA(V1896),NA(),U1216)</f>
        <v>0</v>
      </c>
      <c r="V1896">
        <f>IF(OR(V1216="",AND(V1216=V1215,V1216=V1217)),NA(), V1216)</f>
        <v>0</v>
      </c>
      <c r="W1896">
        <f>IF(ISNA(X1896),NA(),W1216)</f>
        <v>0</v>
      </c>
      <c r="X1896">
        <f>IF(OR(X1216="",AND(X1216=X1215,X1216=X1217)),NA(), X1216)</f>
        <v>0</v>
      </c>
      <c r="Y1896">
        <f>IF(ISNA(Z1896),NA(),Y1216)</f>
        <v>0</v>
      </c>
      <c r="Z1896">
        <f>IF(OR(Z1216="",AND(Z1216=Z1215,Z1216=Z1217)),NA(), Z1216)</f>
        <v>0</v>
      </c>
      <c r="AA1896">
        <f>IF(ISNA(AB1896),NA(),AA1216)</f>
        <v>0</v>
      </c>
      <c r="AB1896">
        <f>IF(OR(AB1216="",AND(AB1216=AB1215,AB1216=AB1217)),NA(), AB1216)</f>
        <v>0</v>
      </c>
      <c r="AC1896">
        <f>IF(ISNA(AD1896),NA(),AC1216)</f>
        <v>0</v>
      </c>
      <c r="AD1896">
        <f>IF(OR(AD1216="",AND(AD1216=AD1215,AD1216=AD1217)),NA(), AD1216)</f>
        <v>0</v>
      </c>
      <c r="AE1896">
        <f>IF(ISNA(AF1896),NA(),AE1216)</f>
        <v>0</v>
      </c>
      <c r="AF1896">
        <f>IF(OR(AF1216="",AND(AF1216=AF1215,AF1216=AF1217)),NA(), AF1216)</f>
        <v>0</v>
      </c>
      <c r="AG1896">
        <f>IF(ISNA(AH1896),NA(),AG1216)</f>
        <v>0</v>
      </c>
      <c r="AH1896">
        <f>IF(OR(AH1216="",AND(AH1216=AH1215,AH1216=AH1217)),NA(), AH1216)</f>
        <v>0</v>
      </c>
      <c r="AI1896">
        <f>IF(ISNA(AJ1896),NA(),AI1216)</f>
        <v>0</v>
      </c>
      <c r="AJ1896">
        <f>IF(OR(AJ1216="",AND(AJ1216=AJ1215,AJ1216=AJ1217)),NA(), AJ1216)</f>
        <v>0</v>
      </c>
      <c r="AM1896">
        <f>IF(ISNA(AN1896),NA(),AM1216)</f>
        <v>0</v>
      </c>
      <c r="AN1896">
        <f>IF(OR(AN1216="",AND(AN1216=AN1215,AN1216=AN1217)),NA(), AN1216)</f>
        <v>0</v>
      </c>
      <c r="AO1896">
        <f>IF(ISNA(AP1896),NA(),AO1216)</f>
        <v>0</v>
      </c>
      <c r="AP1896">
        <f>IF(OR(AP1216="",AND(AP1216=AP1215,AP1216=AP1217)),NA(), AP1216)</f>
        <v>0</v>
      </c>
      <c r="AQ1896">
        <f>IF(ISNA(AR1896),NA(),AQ1216)</f>
        <v>0</v>
      </c>
      <c r="AR1896">
        <f>IF(OR(AR1216="",AND(AR1216=AR1215,AR1216=AR1217)),NA(), AR1216)</f>
        <v>0</v>
      </c>
      <c r="AS1896">
        <f>IF(ISNA(AT1896),NA(),AS1216)</f>
        <v>0</v>
      </c>
      <c r="AT1896">
        <f>IF(OR(AT1216="",AND(AT1216=AT1215,AT1216=AT1217)),NA(), AT1216)</f>
        <v>0</v>
      </c>
      <c r="AU1896">
        <f>IF(ISNA(AV1896),NA(),AU1216)</f>
        <v>0</v>
      </c>
      <c r="AV1896">
        <f>IF(OR(AV1216="",AND(AV1216=AV1215,AV1216=AV1217)),NA(), AV1216)</f>
        <v>0</v>
      </c>
      <c r="AW1896">
        <f>IF(ISNA(AX1896),NA(),AW1216)</f>
        <v>0</v>
      </c>
      <c r="AX1896">
        <f>IF(OR(AX1216="",AND(AX1216=AX1215,AX1216=AX1217)),NA(), AX1216)</f>
        <v>0</v>
      </c>
      <c r="AY1896">
        <f>IF(ISNA(AZ1896),NA(),AY1216)</f>
        <v>0</v>
      </c>
      <c r="AZ1896">
        <f>IF(OR(AZ1216="",AND(AZ1216=AZ1215,AZ1216=AZ1217)),NA(), AZ1216)</f>
        <v>0</v>
      </c>
      <c r="BA1896">
        <f>IF(ISNA(BB1896),NA(),BA1216)</f>
        <v>0</v>
      </c>
      <c r="BB1896">
        <f>IF(OR(BB1216="",AND(BB1216=BB1215,BB1216=BB1217)),NA(), BB1216)</f>
        <v>0</v>
      </c>
      <c r="BC1896">
        <f>IF(ISNA(BD1896),NA(),BC1216)</f>
        <v>0</v>
      </c>
      <c r="BD1896">
        <f>IF(OR(BD1216="",AND(BD1216=BD1215,BD1216=BD1217)),NA(), BD1216)</f>
        <v>0</v>
      </c>
      <c r="BE1896">
        <f>IF(ISNA(BF1896),NA(),BE1216)</f>
        <v>0</v>
      </c>
      <c r="BF1896">
        <f>IF(OR(BF1216="",AND(BF1216=BF1215,BF1216=BF1217)),NA(), BF1216)</f>
        <v>0</v>
      </c>
      <c r="BG1896">
        <f>IF(ISNA(BH1896),NA(),BG1216)</f>
        <v>0</v>
      </c>
      <c r="BH1896">
        <f>IF(OR(BH1216="",AND(BH1216=BH1215,BH1216=BH1217)),NA(), BH1216)</f>
        <v>0</v>
      </c>
      <c r="BI1896">
        <f>IF(ISNA(BJ1896),NA(),BI1216)</f>
        <v>0</v>
      </c>
      <c r="BJ1896">
        <f>IF(OR(BJ1216="",AND(BJ1216=BJ1215,BJ1216=BJ1217)),NA(), BJ1216)</f>
        <v>0</v>
      </c>
      <c r="BK1896">
        <f>IF(ISNA(BL1896),NA(),BK1216)</f>
        <v>0</v>
      </c>
      <c r="BL1896">
        <f>IF(OR(BL1216="",AND(BL1216=BL1215,BL1216=BL1217)),NA(), BL1216)</f>
        <v>0</v>
      </c>
      <c r="BM1896">
        <f>IF(ISNA(BN1896),NA(),BM1216)</f>
        <v>0</v>
      </c>
      <c r="BN1896">
        <f>IF(OR(BN1216="",AND(BN1216=BN1215,BN1216=BN1217)),NA(), BN1216)</f>
        <v>0</v>
      </c>
      <c r="BO1896">
        <f>IF(ISNA(BP1896),NA(),BO1216)</f>
        <v>0</v>
      </c>
      <c r="BP1896">
        <f>IF(OR(BP1216="",AND(BP1216=BP1215,BP1216=BP1217)),NA(), BP1216)</f>
        <v>0</v>
      </c>
      <c r="BQ1896">
        <f>IF(ISNA(BR1896),NA(),BQ1216)</f>
        <v>0</v>
      </c>
      <c r="BR1896">
        <f>IF(OR(BR1216="",AND(BR1216=BR1215,BR1216=BR1217)),NA(), BR1216)</f>
        <v>0</v>
      </c>
    </row>
    <row r="1897" spans="5:70">
      <c r="E1897">
        <f>IF(ISNA(F1897),NA(),E1217)</f>
        <v>0</v>
      </c>
      <c r="F1897">
        <f>IF(OR(F1217="",AND(F1217=F1216,F1217=F1218)),NA(), F1217)</f>
        <v>0</v>
      </c>
      <c r="G1897">
        <f>IF(ISNA(H1897),NA(),G1217)</f>
        <v>0</v>
      </c>
      <c r="H1897">
        <f>IF(OR(H1217="",AND(H1217=H1216,H1217=H1218)),NA(), H1217)</f>
        <v>0</v>
      </c>
      <c r="I1897">
        <f>IF(ISNA(J1897),NA(),I1217)</f>
        <v>0</v>
      </c>
      <c r="J1897">
        <f>IF(OR(J1217="",AND(J1217=J1216,J1217=J1218)),NA(), J1217)</f>
        <v>0</v>
      </c>
      <c r="K1897">
        <f>IF(ISNA(L1897),NA(),K1217)</f>
        <v>0</v>
      </c>
      <c r="L1897">
        <f>IF(OR(L1217="",AND(L1217=L1216,L1217=L1218)),NA(), L1217)</f>
        <v>0</v>
      </c>
      <c r="M1897">
        <f>IF(ISNA(N1897),NA(),M1217)</f>
        <v>0</v>
      </c>
      <c r="N1897">
        <f>IF(OR(N1217="",AND(N1217=N1216,N1217=N1218)),NA(), N1217)</f>
        <v>0</v>
      </c>
      <c r="O1897">
        <f>IF(ISNA(P1897),NA(),O1217)</f>
        <v>0</v>
      </c>
      <c r="P1897">
        <f>IF(OR(P1217="",AND(P1217=P1216,P1217=P1218)),NA(), P1217)</f>
        <v>0</v>
      </c>
      <c r="Q1897">
        <f>IF(ISNA(R1897),NA(),Q1217)</f>
        <v>0</v>
      </c>
      <c r="R1897">
        <f>IF(OR(R1217="",AND(R1217=R1216,R1217=R1218)),NA(), R1217)</f>
        <v>0</v>
      </c>
      <c r="S1897">
        <f>IF(ISNA(T1897),NA(),S1217)</f>
        <v>0</v>
      </c>
      <c r="T1897">
        <f>IF(OR(T1217="",AND(T1217=T1216,T1217=T1218)),NA(), T1217)</f>
        <v>0</v>
      </c>
      <c r="U1897">
        <f>IF(ISNA(V1897),NA(),U1217)</f>
        <v>0</v>
      </c>
      <c r="V1897">
        <f>IF(OR(V1217="",AND(V1217=V1216,V1217=V1218)),NA(), V1217)</f>
        <v>0</v>
      </c>
      <c r="W1897">
        <f>IF(ISNA(X1897),NA(),W1217)</f>
        <v>0</v>
      </c>
      <c r="X1897">
        <f>IF(OR(X1217="",AND(X1217=X1216,X1217=X1218)),NA(), X1217)</f>
        <v>0</v>
      </c>
      <c r="Y1897">
        <f>IF(ISNA(Z1897),NA(),Y1217)</f>
        <v>0</v>
      </c>
      <c r="Z1897">
        <f>IF(OR(Z1217="",AND(Z1217=Z1216,Z1217=Z1218)),NA(), Z1217)</f>
        <v>0</v>
      </c>
      <c r="AA1897">
        <f>IF(ISNA(AB1897),NA(),AA1217)</f>
        <v>0</v>
      </c>
      <c r="AB1897">
        <f>IF(OR(AB1217="",AND(AB1217=AB1216,AB1217=AB1218)),NA(), AB1217)</f>
        <v>0</v>
      </c>
      <c r="AC1897">
        <f>IF(ISNA(AD1897),NA(),AC1217)</f>
        <v>0</v>
      </c>
      <c r="AD1897">
        <f>IF(OR(AD1217="",AND(AD1217=AD1216,AD1217=AD1218)),NA(), AD1217)</f>
        <v>0</v>
      </c>
      <c r="AE1897">
        <f>IF(ISNA(AF1897),NA(),AE1217)</f>
        <v>0</v>
      </c>
      <c r="AF1897">
        <f>IF(OR(AF1217="",AND(AF1217=AF1216,AF1217=AF1218)),NA(), AF1217)</f>
        <v>0</v>
      </c>
      <c r="AG1897">
        <f>IF(ISNA(AH1897),NA(),AG1217)</f>
        <v>0</v>
      </c>
      <c r="AH1897">
        <f>IF(OR(AH1217="",AND(AH1217=AH1216,AH1217=AH1218)),NA(), AH1217)</f>
        <v>0</v>
      </c>
      <c r="AI1897">
        <f>IF(ISNA(AJ1897),NA(),AI1217)</f>
        <v>0</v>
      </c>
      <c r="AJ1897">
        <f>IF(OR(AJ1217="",AND(AJ1217=AJ1216,AJ1217=AJ1218)),NA(), AJ1217)</f>
        <v>0</v>
      </c>
      <c r="AM1897">
        <f>IF(ISNA(AN1897),NA(),AM1217)</f>
        <v>0</v>
      </c>
      <c r="AN1897">
        <f>IF(OR(AN1217="",AND(AN1217=AN1216,AN1217=AN1218)),NA(), AN1217)</f>
        <v>0</v>
      </c>
      <c r="AO1897">
        <f>IF(ISNA(AP1897),NA(),AO1217)</f>
        <v>0</v>
      </c>
      <c r="AP1897">
        <f>IF(OR(AP1217="",AND(AP1217=AP1216,AP1217=AP1218)),NA(), AP1217)</f>
        <v>0</v>
      </c>
      <c r="AQ1897">
        <f>IF(ISNA(AR1897),NA(),AQ1217)</f>
        <v>0</v>
      </c>
      <c r="AR1897">
        <f>IF(OR(AR1217="",AND(AR1217=AR1216,AR1217=AR1218)),NA(), AR1217)</f>
        <v>0</v>
      </c>
      <c r="AS1897">
        <f>IF(ISNA(AT1897),NA(),AS1217)</f>
        <v>0</v>
      </c>
      <c r="AT1897">
        <f>IF(OR(AT1217="",AND(AT1217=AT1216,AT1217=AT1218)),NA(), AT1217)</f>
        <v>0</v>
      </c>
      <c r="AU1897">
        <f>IF(ISNA(AV1897),NA(),AU1217)</f>
        <v>0</v>
      </c>
      <c r="AV1897">
        <f>IF(OR(AV1217="",AND(AV1217=AV1216,AV1217=AV1218)),NA(), AV1217)</f>
        <v>0</v>
      </c>
      <c r="AW1897">
        <f>IF(ISNA(AX1897),NA(),AW1217)</f>
        <v>0</v>
      </c>
      <c r="AX1897">
        <f>IF(OR(AX1217="",AND(AX1217=AX1216,AX1217=AX1218)),NA(), AX1217)</f>
        <v>0</v>
      </c>
      <c r="AY1897">
        <f>IF(ISNA(AZ1897),NA(),AY1217)</f>
        <v>0</v>
      </c>
      <c r="AZ1897">
        <f>IF(OR(AZ1217="",AND(AZ1217=AZ1216,AZ1217=AZ1218)),NA(), AZ1217)</f>
        <v>0</v>
      </c>
      <c r="BA1897">
        <f>IF(ISNA(BB1897),NA(),BA1217)</f>
        <v>0</v>
      </c>
      <c r="BB1897">
        <f>IF(OR(BB1217="",AND(BB1217=BB1216,BB1217=BB1218)),NA(), BB1217)</f>
        <v>0</v>
      </c>
      <c r="BC1897">
        <f>IF(ISNA(BD1897),NA(),BC1217)</f>
        <v>0</v>
      </c>
      <c r="BD1897">
        <f>IF(OR(BD1217="",AND(BD1217=BD1216,BD1217=BD1218)),NA(), BD1217)</f>
        <v>0</v>
      </c>
      <c r="BE1897">
        <f>IF(ISNA(BF1897),NA(),BE1217)</f>
        <v>0</v>
      </c>
      <c r="BF1897">
        <f>IF(OR(BF1217="",AND(BF1217=BF1216,BF1217=BF1218)),NA(), BF1217)</f>
        <v>0</v>
      </c>
      <c r="BG1897">
        <f>IF(ISNA(BH1897),NA(),BG1217)</f>
        <v>0</v>
      </c>
      <c r="BH1897">
        <f>IF(OR(BH1217="",AND(BH1217=BH1216,BH1217=BH1218)),NA(), BH1217)</f>
        <v>0</v>
      </c>
      <c r="BI1897">
        <f>IF(ISNA(BJ1897),NA(),BI1217)</f>
        <v>0</v>
      </c>
      <c r="BJ1897">
        <f>IF(OR(BJ1217="",AND(BJ1217=BJ1216,BJ1217=BJ1218)),NA(), BJ1217)</f>
        <v>0</v>
      </c>
      <c r="BK1897">
        <f>IF(ISNA(BL1897),NA(),BK1217)</f>
        <v>0</v>
      </c>
      <c r="BL1897">
        <f>IF(OR(BL1217="",AND(BL1217=BL1216,BL1217=BL1218)),NA(), BL1217)</f>
        <v>0</v>
      </c>
      <c r="BM1897">
        <f>IF(ISNA(BN1897),NA(),BM1217)</f>
        <v>0</v>
      </c>
      <c r="BN1897">
        <f>IF(OR(BN1217="",AND(BN1217=BN1216,BN1217=BN1218)),NA(), BN1217)</f>
        <v>0</v>
      </c>
      <c r="BO1897">
        <f>IF(ISNA(BP1897),NA(),BO1217)</f>
        <v>0</v>
      </c>
      <c r="BP1897">
        <f>IF(OR(BP1217="",AND(BP1217=BP1216,BP1217=BP1218)),NA(), BP1217)</f>
        <v>0</v>
      </c>
      <c r="BQ1897">
        <f>IF(ISNA(BR1897),NA(),BQ1217)</f>
        <v>0</v>
      </c>
      <c r="BR1897">
        <f>IF(OR(BR1217="",AND(BR1217=BR1216,BR1217=BR1218)),NA(), BR1217)</f>
        <v>0</v>
      </c>
    </row>
    <row r="1898" spans="5:70">
      <c r="E1898">
        <f>IF(ISNA(F1898),NA(),E1218)</f>
        <v>0</v>
      </c>
      <c r="F1898">
        <f>IF(OR(F1218="",AND(F1218=F1217,F1218=F1219)),NA(), F1218)</f>
        <v>0</v>
      </c>
      <c r="G1898">
        <f>IF(ISNA(H1898),NA(),G1218)</f>
        <v>0</v>
      </c>
      <c r="H1898">
        <f>IF(OR(H1218="",AND(H1218=H1217,H1218=H1219)),NA(), H1218)</f>
        <v>0</v>
      </c>
      <c r="I1898">
        <f>IF(ISNA(J1898),NA(),I1218)</f>
        <v>0</v>
      </c>
      <c r="J1898">
        <f>IF(OR(J1218="",AND(J1218=J1217,J1218=J1219)),NA(), J1218)</f>
        <v>0</v>
      </c>
      <c r="K1898">
        <f>IF(ISNA(L1898),NA(),K1218)</f>
        <v>0</v>
      </c>
      <c r="L1898">
        <f>IF(OR(L1218="",AND(L1218=L1217,L1218=L1219)),NA(), L1218)</f>
        <v>0</v>
      </c>
      <c r="M1898">
        <f>IF(ISNA(N1898),NA(),M1218)</f>
        <v>0</v>
      </c>
      <c r="N1898">
        <f>IF(OR(N1218="",AND(N1218=N1217,N1218=N1219)),NA(), N1218)</f>
        <v>0</v>
      </c>
      <c r="O1898">
        <f>IF(ISNA(P1898),NA(),O1218)</f>
        <v>0</v>
      </c>
      <c r="P1898">
        <f>IF(OR(P1218="",AND(P1218=P1217,P1218=P1219)),NA(), P1218)</f>
        <v>0</v>
      </c>
      <c r="Q1898">
        <f>IF(ISNA(R1898),NA(),Q1218)</f>
        <v>0</v>
      </c>
      <c r="R1898">
        <f>IF(OR(R1218="",AND(R1218=R1217,R1218=R1219)),NA(), R1218)</f>
        <v>0</v>
      </c>
      <c r="S1898">
        <f>IF(ISNA(T1898),NA(),S1218)</f>
        <v>0</v>
      </c>
      <c r="T1898">
        <f>IF(OR(T1218="",AND(T1218=T1217,T1218=T1219)),NA(), T1218)</f>
        <v>0</v>
      </c>
      <c r="U1898">
        <f>IF(ISNA(V1898),NA(),U1218)</f>
        <v>0</v>
      </c>
      <c r="V1898">
        <f>IF(OR(V1218="",AND(V1218=V1217,V1218=V1219)),NA(), V1218)</f>
        <v>0</v>
      </c>
      <c r="W1898">
        <f>IF(ISNA(X1898),NA(),W1218)</f>
        <v>0</v>
      </c>
      <c r="X1898">
        <f>IF(OR(X1218="",AND(X1218=X1217,X1218=X1219)),NA(), X1218)</f>
        <v>0</v>
      </c>
      <c r="Y1898">
        <f>IF(ISNA(Z1898),NA(),Y1218)</f>
        <v>0</v>
      </c>
      <c r="Z1898">
        <f>IF(OR(Z1218="",AND(Z1218=Z1217,Z1218=Z1219)),NA(), Z1218)</f>
        <v>0</v>
      </c>
      <c r="AA1898">
        <f>IF(ISNA(AB1898),NA(),AA1218)</f>
        <v>0</v>
      </c>
      <c r="AB1898">
        <f>IF(OR(AB1218="",AND(AB1218=AB1217,AB1218=AB1219)),NA(), AB1218)</f>
        <v>0</v>
      </c>
      <c r="AC1898">
        <f>IF(ISNA(AD1898),NA(),AC1218)</f>
        <v>0</v>
      </c>
      <c r="AD1898">
        <f>IF(OR(AD1218="",AND(AD1218=AD1217,AD1218=AD1219)),NA(), AD1218)</f>
        <v>0</v>
      </c>
      <c r="AE1898">
        <f>IF(ISNA(AF1898),NA(),AE1218)</f>
        <v>0</v>
      </c>
      <c r="AF1898">
        <f>IF(OR(AF1218="",AND(AF1218=AF1217,AF1218=AF1219)),NA(), AF1218)</f>
        <v>0</v>
      </c>
      <c r="AG1898">
        <f>IF(ISNA(AH1898),NA(),AG1218)</f>
        <v>0</v>
      </c>
      <c r="AH1898">
        <f>IF(OR(AH1218="",AND(AH1218=AH1217,AH1218=AH1219)),NA(), AH1218)</f>
        <v>0</v>
      </c>
      <c r="AI1898">
        <f>IF(ISNA(AJ1898),NA(),AI1218)</f>
        <v>0</v>
      </c>
      <c r="AJ1898">
        <f>IF(OR(AJ1218="",AND(AJ1218=AJ1217,AJ1218=AJ1219)),NA(), AJ1218)</f>
        <v>0</v>
      </c>
      <c r="AM1898">
        <f>IF(ISNA(AN1898),NA(),AM1218)</f>
        <v>0</v>
      </c>
      <c r="AN1898">
        <f>IF(OR(AN1218="",AND(AN1218=AN1217,AN1218=AN1219)),NA(), AN1218)</f>
        <v>0</v>
      </c>
      <c r="AO1898">
        <f>IF(ISNA(AP1898),NA(),AO1218)</f>
        <v>0</v>
      </c>
      <c r="AP1898">
        <f>IF(OR(AP1218="",AND(AP1218=AP1217,AP1218=AP1219)),NA(), AP1218)</f>
        <v>0</v>
      </c>
      <c r="AQ1898">
        <f>IF(ISNA(AR1898),NA(),AQ1218)</f>
        <v>0</v>
      </c>
      <c r="AR1898">
        <f>IF(OR(AR1218="",AND(AR1218=AR1217,AR1218=AR1219)),NA(), AR1218)</f>
        <v>0</v>
      </c>
      <c r="AS1898">
        <f>IF(ISNA(AT1898),NA(),AS1218)</f>
        <v>0</v>
      </c>
      <c r="AT1898">
        <f>IF(OR(AT1218="",AND(AT1218=AT1217,AT1218=AT1219)),NA(), AT1218)</f>
        <v>0</v>
      </c>
      <c r="AU1898">
        <f>IF(ISNA(AV1898),NA(),AU1218)</f>
        <v>0</v>
      </c>
      <c r="AV1898">
        <f>IF(OR(AV1218="",AND(AV1218=AV1217,AV1218=AV1219)),NA(), AV1218)</f>
        <v>0</v>
      </c>
      <c r="AW1898">
        <f>IF(ISNA(AX1898),NA(),AW1218)</f>
        <v>0</v>
      </c>
      <c r="AX1898">
        <f>IF(OR(AX1218="",AND(AX1218=AX1217,AX1218=AX1219)),NA(), AX1218)</f>
        <v>0</v>
      </c>
      <c r="AY1898">
        <f>IF(ISNA(AZ1898),NA(),AY1218)</f>
        <v>0</v>
      </c>
      <c r="AZ1898">
        <f>IF(OR(AZ1218="",AND(AZ1218=AZ1217,AZ1218=AZ1219)),NA(), AZ1218)</f>
        <v>0</v>
      </c>
      <c r="BA1898">
        <f>IF(ISNA(BB1898),NA(),BA1218)</f>
        <v>0</v>
      </c>
      <c r="BB1898">
        <f>IF(OR(BB1218="",AND(BB1218=BB1217,BB1218=BB1219)),NA(), BB1218)</f>
        <v>0</v>
      </c>
      <c r="BC1898">
        <f>IF(ISNA(BD1898),NA(),BC1218)</f>
        <v>0</v>
      </c>
      <c r="BD1898">
        <f>IF(OR(BD1218="",AND(BD1218=BD1217,BD1218=BD1219)),NA(), BD1218)</f>
        <v>0</v>
      </c>
      <c r="BE1898">
        <f>IF(ISNA(BF1898),NA(),BE1218)</f>
        <v>0</v>
      </c>
      <c r="BF1898">
        <f>IF(OR(BF1218="",AND(BF1218=BF1217,BF1218=BF1219)),NA(), BF1218)</f>
        <v>0</v>
      </c>
      <c r="BG1898">
        <f>IF(ISNA(BH1898),NA(),BG1218)</f>
        <v>0</v>
      </c>
      <c r="BH1898">
        <f>IF(OR(BH1218="",AND(BH1218=BH1217,BH1218=BH1219)),NA(), BH1218)</f>
        <v>0</v>
      </c>
      <c r="BI1898">
        <f>IF(ISNA(BJ1898),NA(),BI1218)</f>
        <v>0</v>
      </c>
      <c r="BJ1898">
        <f>IF(OR(BJ1218="",AND(BJ1218=BJ1217,BJ1218=BJ1219)),NA(), BJ1218)</f>
        <v>0</v>
      </c>
      <c r="BK1898">
        <f>IF(ISNA(BL1898),NA(),BK1218)</f>
        <v>0</v>
      </c>
      <c r="BL1898">
        <f>IF(OR(BL1218="",AND(BL1218=BL1217,BL1218=BL1219)),NA(), BL1218)</f>
        <v>0</v>
      </c>
      <c r="BM1898">
        <f>IF(ISNA(BN1898),NA(),BM1218)</f>
        <v>0</v>
      </c>
      <c r="BN1898">
        <f>IF(OR(BN1218="",AND(BN1218=BN1217,BN1218=BN1219)),NA(), BN1218)</f>
        <v>0</v>
      </c>
      <c r="BO1898">
        <f>IF(ISNA(BP1898),NA(),BO1218)</f>
        <v>0</v>
      </c>
      <c r="BP1898">
        <f>IF(OR(BP1218="",AND(BP1218=BP1217,BP1218=BP1219)),NA(), BP1218)</f>
        <v>0</v>
      </c>
      <c r="BQ1898">
        <f>IF(ISNA(BR1898),NA(),BQ1218)</f>
        <v>0</v>
      </c>
      <c r="BR1898">
        <f>IF(OR(BR1218="",AND(BR1218=BR1217,BR1218=BR1219)),NA(), BR1218)</f>
        <v>0</v>
      </c>
    </row>
    <row r="1899" spans="5:70">
      <c r="E1899">
        <f>IF(ISNA(F1899),NA(),E1219)</f>
        <v>0</v>
      </c>
      <c r="F1899">
        <f>IF(OR(F1219="",AND(F1219=F1218,F1219=F1220)),NA(), F1219)</f>
        <v>0</v>
      </c>
      <c r="G1899">
        <f>IF(ISNA(H1899),NA(),G1219)</f>
        <v>0</v>
      </c>
      <c r="H1899">
        <f>IF(OR(H1219="",AND(H1219=H1218,H1219=H1220)),NA(), H1219)</f>
        <v>0</v>
      </c>
      <c r="I1899">
        <f>IF(ISNA(J1899),NA(),I1219)</f>
        <v>0</v>
      </c>
      <c r="J1899">
        <f>IF(OR(J1219="",AND(J1219=J1218,J1219=J1220)),NA(), J1219)</f>
        <v>0</v>
      </c>
      <c r="K1899">
        <f>IF(ISNA(L1899),NA(),K1219)</f>
        <v>0</v>
      </c>
      <c r="L1899">
        <f>IF(OR(L1219="",AND(L1219=L1218,L1219=L1220)),NA(), L1219)</f>
        <v>0</v>
      </c>
      <c r="M1899">
        <f>IF(ISNA(N1899),NA(),M1219)</f>
        <v>0</v>
      </c>
      <c r="N1899">
        <f>IF(OR(N1219="",AND(N1219=N1218,N1219=N1220)),NA(), N1219)</f>
        <v>0</v>
      </c>
      <c r="O1899">
        <f>IF(ISNA(P1899),NA(),O1219)</f>
        <v>0</v>
      </c>
      <c r="P1899">
        <f>IF(OR(P1219="",AND(P1219=P1218,P1219=P1220)),NA(), P1219)</f>
        <v>0</v>
      </c>
      <c r="Q1899">
        <f>IF(ISNA(R1899),NA(),Q1219)</f>
        <v>0</v>
      </c>
      <c r="R1899">
        <f>IF(OR(R1219="",AND(R1219=R1218,R1219=R1220)),NA(), R1219)</f>
        <v>0</v>
      </c>
      <c r="S1899">
        <f>IF(ISNA(T1899),NA(),S1219)</f>
        <v>0</v>
      </c>
      <c r="T1899">
        <f>IF(OR(T1219="",AND(T1219=T1218,T1219=T1220)),NA(), T1219)</f>
        <v>0</v>
      </c>
      <c r="U1899">
        <f>IF(ISNA(V1899),NA(),U1219)</f>
        <v>0</v>
      </c>
      <c r="V1899">
        <f>IF(OR(V1219="",AND(V1219=V1218,V1219=V1220)),NA(), V1219)</f>
        <v>0</v>
      </c>
      <c r="W1899">
        <f>IF(ISNA(X1899),NA(),W1219)</f>
        <v>0</v>
      </c>
      <c r="X1899">
        <f>IF(OR(X1219="",AND(X1219=X1218,X1219=X1220)),NA(), X1219)</f>
        <v>0</v>
      </c>
      <c r="Y1899">
        <f>IF(ISNA(Z1899),NA(),Y1219)</f>
        <v>0</v>
      </c>
      <c r="Z1899">
        <f>IF(OR(Z1219="",AND(Z1219=Z1218,Z1219=Z1220)),NA(), Z1219)</f>
        <v>0</v>
      </c>
      <c r="AA1899">
        <f>IF(ISNA(AB1899),NA(),AA1219)</f>
        <v>0</v>
      </c>
      <c r="AB1899">
        <f>IF(OR(AB1219="",AND(AB1219=AB1218,AB1219=AB1220)),NA(), AB1219)</f>
        <v>0</v>
      </c>
      <c r="AC1899">
        <f>IF(ISNA(AD1899),NA(),AC1219)</f>
        <v>0</v>
      </c>
      <c r="AD1899">
        <f>IF(OR(AD1219="",AND(AD1219=AD1218,AD1219=AD1220)),NA(), AD1219)</f>
        <v>0</v>
      </c>
      <c r="AE1899">
        <f>IF(ISNA(AF1899),NA(),AE1219)</f>
        <v>0</v>
      </c>
      <c r="AF1899">
        <f>IF(OR(AF1219="",AND(AF1219=AF1218,AF1219=AF1220)),NA(), AF1219)</f>
        <v>0</v>
      </c>
      <c r="AG1899">
        <f>IF(ISNA(AH1899),NA(),AG1219)</f>
        <v>0</v>
      </c>
      <c r="AH1899">
        <f>IF(OR(AH1219="",AND(AH1219=AH1218,AH1219=AH1220)),NA(), AH1219)</f>
        <v>0</v>
      </c>
      <c r="AI1899">
        <f>IF(ISNA(AJ1899),NA(),AI1219)</f>
        <v>0</v>
      </c>
      <c r="AJ1899">
        <f>IF(OR(AJ1219="",AND(AJ1219=AJ1218,AJ1219=AJ1220)),NA(), AJ1219)</f>
        <v>0</v>
      </c>
      <c r="AM1899">
        <f>IF(ISNA(AN1899),NA(),AM1219)</f>
        <v>0</v>
      </c>
      <c r="AN1899">
        <f>IF(OR(AN1219="",AND(AN1219=AN1218,AN1219=AN1220)),NA(), AN1219)</f>
        <v>0</v>
      </c>
      <c r="AO1899">
        <f>IF(ISNA(AP1899),NA(),AO1219)</f>
        <v>0</v>
      </c>
      <c r="AP1899">
        <f>IF(OR(AP1219="",AND(AP1219=AP1218,AP1219=AP1220)),NA(), AP1219)</f>
        <v>0</v>
      </c>
      <c r="AQ1899">
        <f>IF(ISNA(AR1899),NA(),AQ1219)</f>
        <v>0</v>
      </c>
      <c r="AR1899">
        <f>IF(OR(AR1219="",AND(AR1219=AR1218,AR1219=AR1220)),NA(), AR1219)</f>
        <v>0</v>
      </c>
      <c r="AS1899">
        <f>IF(ISNA(AT1899),NA(),AS1219)</f>
        <v>0</v>
      </c>
      <c r="AT1899">
        <f>IF(OR(AT1219="",AND(AT1219=AT1218,AT1219=AT1220)),NA(), AT1219)</f>
        <v>0</v>
      </c>
      <c r="AU1899">
        <f>IF(ISNA(AV1899),NA(),AU1219)</f>
        <v>0</v>
      </c>
      <c r="AV1899">
        <f>IF(OR(AV1219="",AND(AV1219=AV1218,AV1219=AV1220)),NA(), AV1219)</f>
        <v>0</v>
      </c>
      <c r="AW1899">
        <f>IF(ISNA(AX1899),NA(),AW1219)</f>
        <v>0</v>
      </c>
      <c r="AX1899">
        <f>IF(OR(AX1219="",AND(AX1219=AX1218,AX1219=AX1220)),NA(), AX1219)</f>
        <v>0</v>
      </c>
      <c r="AY1899">
        <f>IF(ISNA(AZ1899),NA(),AY1219)</f>
        <v>0</v>
      </c>
      <c r="AZ1899">
        <f>IF(OR(AZ1219="",AND(AZ1219=AZ1218,AZ1219=AZ1220)),NA(), AZ1219)</f>
        <v>0</v>
      </c>
      <c r="BA1899">
        <f>IF(ISNA(BB1899),NA(),BA1219)</f>
        <v>0</v>
      </c>
      <c r="BB1899">
        <f>IF(OR(BB1219="",AND(BB1219=BB1218,BB1219=BB1220)),NA(), BB1219)</f>
        <v>0</v>
      </c>
      <c r="BC1899">
        <f>IF(ISNA(BD1899),NA(),BC1219)</f>
        <v>0</v>
      </c>
      <c r="BD1899">
        <f>IF(OR(BD1219="",AND(BD1219=BD1218,BD1219=BD1220)),NA(), BD1219)</f>
        <v>0</v>
      </c>
      <c r="BE1899">
        <f>IF(ISNA(BF1899),NA(),BE1219)</f>
        <v>0</v>
      </c>
      <c r="BF1899">
        <f>IF(OR(BF1219="",AND(BF1219=BF1218,BF1219=BF1220)),NA(), BF1219)</f>
        <v>0</v>
      </c>
      <c r="BG1899">
        <f>IF(ISNA(BH1899),NA(),BG1219)</f>
        <v>0</v>
      </c>
      <c r="BH1899">
        <f>IF(OR(BH1219="",AND(BH1219=BH1218,BH1219=BH1220)),NA(), BH1219)</f>
        <v>0</v>
      </c>
      <c r="BI1899">
        <f>IF(ISNA(BJ1899),NA(),BI1219)</f>
        <v>0</v>
      </c>
      <c r="BJ1899">
        <f>IF(OR(BJ1219="",AND(BJ1219=BJ1218,BJ1219=BJ1220)),NA(), BJ1219)</f>
        <v>0</v>
      </c>
      <c r="BK1899">
        <f>IF(ISNA(BL1899),NA(),BK1219)</f>
        <v>0</v>
      </c>
      <c r="BL1899">
        <f>IF(OR(BL1219="",AND(BL1219=BL1218,BL1219=BL1220)),NA(), BL1219)</f>
        <v>0</v>
      </c>
      <c r="BM1899">
        <f>IF(ISNA(BN1899),NA(),BM1219)</f>
        <v>0</v>
      </c>
      <c r="BN1899">
        <f>IF(OR(BN1219="",AND(BN1219=BN1218,BN1219=BN1220)),NA(), BN1219)</f>
        <v>0</v>
      </c>
      <c r="BO1899">
        <f>IF(ISNA(BP1899),NA(),BO1219)</f>
        <v>0</v>
      </c>
      <c r="BP1899">
        <f>IF(OR(BP1219="",AND(BP1219=BP1218,BP1219=BP1220)),NA(), BP1219)</f>
        <v>0</v>
      </c>
      <c r="BQ1899">
        <f>IF(ISNA(BR1899),NA(),BQ1219)</f>
        <v>0</v>
      </c>
      <c r="BR1899">
        <f>IF(OR(BR1219="",AND(BR1219=BR1218,BR1219=BR1220)),NA(), BR1219)</f>
        <v>0</v>
      </c>
    </row>
    <row r="1900" spans="5:70">
      <c r="E1900">
        <f>IF(ISNA(F1900),NA(),E1220)</f>
        <v>0</v>
      </c>
      <c r="F1900">
        <f>IF(OR(F1220="",AND(F1220=F1219,F1220=F1221)),NA(), F1220)</f>
        <v>0</v>
      </c>
      <c r="G1900">
        <f>IF(ISNA(H1900),NA(),G1220)</f>
        <v>0</v>
      </c>
      <c r="H1900">
        <f>IF(OR(H1220="",AND(H1220=H1219,H1220=H1221)),NA(), H1220)</f>
        <v>0</v>
      </c>
      <c r="I1900">
        <f>IF(ISNA(J1900),NA(),I1220)</f>
        <v>0</v>
      </c>
      <c r="J1900">
        <f>IF(OR(J1220="",AND(J1220=J1219,J1220=J1221)),NA(), J1220)</f>
        <v>0</v>
      </c>
      <c r="K1900">
        <f>IF(ISNA(L1900),NA(),K1220)</f>
        <v>0</v>
      </c>
      <c r="L1900">
        <f>IF(OR(L1220="",AND(L1220=L1219,L1220=L1221)),NA(), L1220)</f>
        <v>0</v>
      </c>
      <c r="M1900">
        <f>IF(ISNA(N1900),NA(),M1220)</f>
        <v>0</v>
      </c>
      <c r="N1900">
        <f>IF(OR(N1220="",AND(N1220=N1219,N1220=N1221)),NA(), N1220)</f>
        <v>0</v>
      </c>
      <c r="O1900">
        <f>IF(ISNA(P1900),NA(),O1220)</f>
        <v>0</v>
      </c>
      <c r="P1900">
        <f>IF(OR(P1220="",AND(P1220=P1219,P1220=P1221)),NA(), P1220)</f>
        <v>0</v>
      </c>
      <c r="Q1900">
        <f>IF(ISNA(R1900),NA(),Q1220)</f>
        <v>0</v>
      </c>
      <c r="R1900">
        <f>IF(OR(R1220="",AND(R1220=R1219,R1220=R1221)),NA(), R1220)</f>
        <v>0</v>
      </c>
      <c r="S1900">
        <f>IF(ISNA(T1900),NA(),S1220)</f>
        <v>0</v>
      </c>
      <c r="T1900">
        <f>IF(OR(T1220="",AND(T1220=T1219,T1220=T1221)),NA(), T1220)</f>
        <v>0</v>
      </c>
      <c r="U1900">
        <f>IF(ISNA(V1900),NA(),U1220)</f>
        <v>0</v>
      </c>
      <c r="V1900">
        <f>IF(OR(V1220="",AND(V1220=V1219,V1220=V1221)),NA(), V1220)</f>
        <v>0</v>
      </c>
      <c r="W1900">
        <f>IF(ISNA(X1900),NA(),W1220)</f>
        <v>0</v>
      </c>
      <c r="X1900">
        <f>IF(OR(X1220="",AND(X1220=X1219,X1220=X1221)),NA(), X1220)</f>
        <v>0</v>
      </c>
      <c r="Y1900">
        <f>IF(ISNA(Z1900),NA(),Y1220)</f>
        <v>0</v>
      </c>
      <c r="Z1900">
        <f>IF(OR(Z1220="",AND(Z1220=Z1219,Z1220=Z1221)),NA(), Z1220)</f>
        <v>0</v>
      </c>
      <c r="AA1900">
        <f>IF(ISNA(AB1900),NA(),AA1220)</f>
        <v>0</v>
      </c>
      <c r="AB1900">
        <f>IF(OR(AB1220="",AND(AB1220=AB1219,AB1220=AB1221)),NA(), AB1220)</f>
        <v>0</v>
      </c>
      <c r="AC1900">
        <f>IF(ISNA(AD1900),NA(),AC1220)</f>
        <v>0</v>
      </c>
      <c r="AD1900">
        <f>IF(OR(AD1220="",AND(AD1220=AD1219,AD1220=AD1221)),NA(), AD1220)</f>
        <v>0</v>
      </c>
      <c r="AE1900">
        <f>IF(ISNA(AF1900),NA(),AE1220)</f>
        <v>0</v>
      </c>
      <c r="AF1900">
        <f>IF(OR(AF1220="",AND(AF1220=AF1219,AF1220=AF1221)),NA(), AF1220)</f>
        <v>0</v>
      </c>
      <c r="AG1900">
        <f>IF(ISNA(AH1900),NA(),AG1220)</f>
        <v>0</v>
      </c>
      <c r="AH1900">
        <f>IF(OR(AH1220="",AND(AH1220=AH1219,AH1220=AH1221)),NA(), AH1220)</f>
        <v>0</v>
      </c>
      <c r="AI1900">
        <f>IF(ISNA(AJ1900),NA(),AI1220)</f>
        <v>0</v>
      </c>
      <c r="AJ1900">
        <f>IF(OR(AJ1220="",AND(AJ1220=AJ1219,AJ1220=AJ1221)),NA(), AJ1220)</f>
        <v>0</v>
      </c>
      <c r="AM1900">
        <f>IF(ISNA(AN1900),NA(),AM1220)</f>
        <v>0</v>
      </c>
      <c r="AN1900">
        <f>IF(OR(AN1220="",AND(AN1220=AN1219,AN1220=AN1221)),NA(), AN1220)</f>
        <v>0</v>
      </c>
      <c r="AO1900">
        <f>IF(ISNA(AP1900),NA(),AO1220)</f>
        <v>0</v>
      </c>
      <c r="AP1900">
        <f>IF(OR(AP1220="",AND(AP1220=AP1219,AP1220=AP1221)),NA(), AP1220)</f>
        <v>0</v>
      </c>
      <c r="AQ1900">
        <f>IF(ISNA(AR1900),NA(),AQ1220)</f>
        <v>0</v>
      </c>
      <c r="AR1900">
        <f>IF(OR(AR1220="",AND(AR1220=AR1219,AR1220=AR1221)),NA(), AR1220)</f>
        <v>0</v>
      </c>
      <c r="AS1900">
        <f>IF(ISNA(AT1900),NA(),AS1220)</f>
        <v>0</v>
      </c>
      <c r="AT1900">
        <f>IF(OR(AT1220="",AND(AT1220=AT1219,AT1220=AT1221)),NA(), AT1220)</f>
        <v>0</v>
      </c>
      <c r="AU1900">
        <f>IF(ISNA(AV1900),NA(),AU1220)</f>
        <v>0</v>
      </c>
      <c r="AV1900">
        <f>IF(OR(AV1220="",AND(AV1220=AV1219,AV1220=AV1221)),NA(), AV1220)</f>
        <v>0</v>
      </c>
      <c r="AW1900">
        <f>IF(ISNA(AX1900),NA(),AW1220)</f>
        <v>0</v>
      </c>
      <c r="AX1900">
        <f>IF(OR(AX1220="",AND(AX1220=AX1219,AX1220=AX1221)),NA(), AX1220)</f>
        <v>0</v>
      </c>
      <c r="AY1900">
        <f>IF(ISNA(AZ1900),NA(),AY1220)</f>
        <v>0</v>
      </c>
      <c r="AZ1900">
        <f>IF(OR(AZ1220="",AND(AZ1220=AZ1219,AZ1220=AZ1221)),NA(), AZ1220)</f>
        <v>0</v>
      </c>
      <c r="BA1900">
        <f>IF(ISNA(BB1900),NA(),BA1220)</f>
        <v>0</v>
      </c>
      <c r="BB1900">
        <f>IF(OR(BB1220="",AND(BB1220=BB1219,BB1220=BB1221)),NA(), BB1220)</f>
        <v>0</v>
      </c>
      <c r="BC1900">
        <f>IF(ISNA(BD1900),NA(),BC1220)</f>
        <v>0</v>
      </c>
      <c r="BD1900">
        <f>IF(OR(BD1220="",AND(BD1220=BD1219,BD1220=BD1221)),NA(), BD1220)</f>
        <v>0</v>
      </c>
      <c r="BE1900">
        <f>IF(ISNA(BF1900),NA(),BE1220)</f>
        <v>0</v>
      </c>
      <c r="BF1900">
        <f>IF(OR(BF1220="",AND(BF1220=BF1219,BF1220=BF1221)),NA(), BF1220)</f>
        <v>0</v>
      </c>
      <c r="BG1900">
        <f>IF(ISNA(BH1900),NA(),BG1220)</f>
        <v>0</v>
      </c>
      <c r="BH1900">
        <f>IF(OR(BH1220="",AND(BH1220=BH1219,BH1220=BH1221)),NA(), BH1220)</f>
        <v>0</v>
      </c>
      <c r="BI1900">
        <f>IF(ISNA(BJ1900),NA(),BI1220)</f>
        <v>0</v>
      </c>
      <c r="BJ1900">
        <f>IF(OR(BJ1220="",AND(BJ1220=BJ1219,BJ1220=BJ1221)),NA(), BJ1220)</f>
        <v>0</v>
      </c>
      <c r="BK1900">
        <f>IF(ISNA(BL1900),NA(),BK1220)</f>
        <v>0</v>
      </c>
      <c r="BL1900">
        <f>IF(OR(BL1220="",AND(BL1220=BL1219,BL1220=BL1221)),NA(), BL1220)</f>
        <v>0</v>
      </c>
      <c r="BM1900">
        <f>IF(ISNA(BN1900),NA(),BM1220)</f>
        <v>0</v>
      </c>
      <c r="BN1900">
        <f>IF(OR(BN1220="",AND(BN1220=BN1219,BN1220=BN1221)),NA(), BN1220)</f>
        <v>0</v>
      </c>
      <c r="BO1900">
        <f>IF(ISNA(BP1900),NA(),BO1220)</f>
        <v>0</v>
      </c>
      <c r="BP1900">
        <f>IF(OR(BP1220="",AND(BP1220=BP1219,BP1220=BP1221)),NA(), BP1220)</f>
        <v>0</v>
      </c>
      <c r="BQ1900">
        <f>IF(ISNA(BR1900),NA(),BQ1220)</f>
        <v>0</v>
      </c>
      <c r="BR1900">
        <f>IF(OR(BR1220="",AND(BR1220=BR1219,BR1220=BR1221)),NA(), BR1220)</f>
        <v>0</v>
      </c>
    </row>
    <row r="1901" spans="5:70">
      <c r="E1901">
        <f>IF(ISNA(F1901),NA(),E1221)</f>
        <v>0</v>
      </c>
      <c r="F1901">
        <f>IF(OR(F1221="",AND(F1221=F1220,F1221=F1222)),NA(), F1221)</f>
        <v>0</v>
      </c>
      <c r="G1901">
        <f>IF(ISNA(H1901),NA(),G1221)</f>
        <v>0</v>
      </c>
      <c r="H1901">
        <f>IF(OR(H1221="",AND(H1221=H1220,H1221=H1222)),NA(), H1221)</f>
        <v>0</v>
      </c>
      <c r="I1901">
        <f>IF(ISNA(J1901),NA(),I1221)</f>
        <v>0</v>
      </c>
      <c r="J1901">
        <f>IF(OR(J1221="",AND(J1221=J1220,J1221=J1222)),NA(), J1221)</f>
        <v>0</v>
      </c>
      <c r="K1901">
        <f>IF(ISNA(L1901),NA(),K1221)</f>
        <v>0</v>
      </c>
      <c r="L1901">
        <f>IF(OR(L1221="",AND(L1221=L1220,L1221=L1222)),NA(), L1221)</f>
        <v>0</v>
      </c>
      <c r="M1901">
        <f>IF(ISNA(N1901),NA(),M1221)</f>
        <v>0</v>
      </c>
      <c r="N1901">
        <f>IF(OR(N1221="",AND(N1221=N1220,N1221=N1222)),NA(), N1221)</f>
        <v>0</v>
      </c>
      <c r="O1901">
        <f>IF(ISNA(P1901),NA(),O1221)</f>
        <v>0</v>
      </c>
      <c r="P1901">
        <f>IF(OR(P1221="",AND(P1221=P1220,P1221=P1222)),NA(), P1221)</f>
        <v>0</v>
      </c>
      <c r="Q1901">
        <f>IF(ISNA(R1901),NA(),Q1221)</f>
        <v>0</v>
      </c>
      <c r="R1901">
        <f>IF(OR(R1221="",AND(R1221=R1220,R1221=R1222)),NA(), R1221)</f>
        <v>0</v>
      </c>
      <c r="S1901">
        <f>IF(ISNA(T1901),NA(),S1221)</f>
        <v>0</v>
      </c>
      <c r="T1901">
        <f>IF(OR(T1221="",AND(T1221=T1220,T1221=T1222)),NA(), T1221)</f>
        <v>0</v>
      </c>
      <c r="U1901">
        <f>IF(ISNA(V1901),NA(),U1221)</f>
        <v>0</v>
      </c>
      <c r="V1901">
        <f>IF(OR(V1221="",AND(V1221=V1220,V1221=V1222)),NA(), V1221)</f>
        <v>0</v>
      </c>
      <c r="W1901">
        <f>IF(ISNA(X1901),NA(),W1221)</f>
        <v>0</v>
      </c>
      <c r="X1901">
        <f>IF(OR(X1221="",AND(X1221=X1220,X1221=X1222)),NA(), X1221)</f>
        <v>0</v>
      </c>
      <c r="Y1901">
        <f>IF(ISNA(Z1901),NA(),Y1221)</f>
        <v>0</v>
      </c>
      <c r="Z1901">
        <f>IF(OR(Z1221="",AND(Z1221=Z1220,Z1221=Z1222)),NA(), Z1221)</f>
        <v>0</v>
      </c>
      <c r="AA1901">
        <f>IF(ISNA(AB1901),NA(),AA1221)</f>
        <v>0</v>
      </c>
      <c r="AB1901">
        <f>IF(OR(AB1221="",AND(AB1221=AB1220,AB1221=AB1222)),NA(), AB1221)</f>
        <v>0</v>
      </c>
      <c r="AC1901">
        <f>IF(ISNA(AD1901),NA(),AC1221)</f>
        <v>0</v>
      </c>
      <c r="AD1901">
        <f>IF(OR(AD1221="",AND(AD1221=AD1220,AD1221=AD1222)),NA(), AD1221)</f>
        <v>0</v>
      </c>
      <c r="AE1901">
        <f>IF(ISNA(AF1901),NA(),AE1221)</f>
        <v>0</v>
      </c>
      <c r="AF1901">
        <f>IF(OR(AF1221="",AND(AF1221=AF1220,AF1221=AF1222)),NA(), AF1221)</f>
        <v>0</v>
      </c>
      <c r="AG1901">
        <f>IF(ISNA(AH1901),NA(),AG1221)</f>
        <v>0</v>
      </c>
      <c r="AH1901">
        <f>IF(OR(AH1221="",AND(AH1221=AH1220,AH1221=AH1222)),NA(), AH1221)</f>
        <v>0</v>
      </c>
      <c r="AI1901">
        <f>IF(ISNA(AJ1901),NA(),AI1221)</f>
        <v>0</v>
      </c>
      <c r="AJ1901">
        <f>IF(OR(AJ1221="",AND(AJ1221=AJ1220,AJ1221=AJ1222)),NA(), AJ1221)</f>
        <v>0</v>
      </c>
      <c r="AM1901">
        <f>IF(ISNA(AN1901),NA(),AM1221)</f>
        <v>0</v>
      </c>
      <c r="AN1901">
        <f>IF(OR(AN1221="",AND(AN1221=AN1220,AN1221=AN1222)),NA(), AN1221)</f>
        <v>0</v>
      </c>
      <c r="AO1901">
        <f>IF(ISNA(AP1901),NA(),AO1221)</f>
        <v>0</v>
      </c>
      <c r="AP1901">
        <f>IF(OR(AP1221="",AND(AP1221=AP1220,AP1221=AP1222)),NA(), AP1221)</f>
        <v>0</v>
      </c>
      <c r="AQ1901">
        <f>IF(ISNA(AR1901),NA(),AQ1221)</f>
        <v>0</v>
      </c>
      <c r="AR1901">
        <f>IF(OR(AR1221="",AND(AR1221=AR1220,AR1221=AR1222)),NA(), AR1221)</f>
        <v>0</v>
      </c>
      <c r="AS1901">
        <f>IF(ISNA(AT1901),NA(),AS1221)</f>
        <v>0</v>
      </c>
      <c r="AT1901">
        <f>IF(OR(AT1221="",AND(AT1221=AT1220,AT1221=AT1222)),NA(), AT1221)</f>
        <v>0</v>
      </c>
      <c r="AU1901">
        <f>IF(ISNA(AV1901),NA(),AU1221)</f>
        <v>0</v>
      </c>
      <c r="AV1901">
        <f>IF(OR(AV1221="",AND(AV1221=AV1220,AV1221=AV1222)),NA(), AV1221)</f>
        <v>0</v>
      </c>
      <c r="AW1901">
        <f>IF(ISNA(AX1901),NA(),AW1221)</f>
        <v>0</v>
      </c>
      <c r="AX1901">
        <f>IF(OR(AX1221="",AND(AX1221=AX1220,AX1221=AX1222)),NA(), AX1221)</f>
        <v>0</v>
      </c>
      <c r="AY1901">
        <f>IF(ISNA(AZ1901),NA(),AY1221)</f>
        <v>0</v>
      </c>
      <c r="AZ1901">
        <f>IF(OR(AZ1221="",AND(AZ1221=AZ1220,AZ1221=AZ1222)),NA(), AZ1221)</f>
        <v>0</v>
      </c>
      <c r="BA1901">
        <f>IF(ISNA(BB1901),NA(),BA1221)</f>
        <v>0</v>
      </c>
      <c r="BB1901">
        <f>IF(OR(BB1221="",AND(BB1221=BB1220,BB1221=BB1222)),NA(), BB1221)</f>
        <v>0</v>
      </c>
      <c r="BC1901">
        <f>IF(ISNA(BD1901),NA(),BC1221)</f>
        <v>0</v>
      </c>
      <c r="BD1901">
        <f>IF(OR(BD1221="",AND(BD1221=BD1220,BD1221=BD1222)),NA(), BD1221)</f>
        <v>0</v>
      </c>
      <c r="BE1901">
        <f>IF(ISNA(BF1901),NA(),BE1221)</f>
        <v>0</v>
      </c>
      <c r="BF1901">
        <f>IF(OR(BF1221="",AND(BF1221=BF1220,BF1221=BF1222)),NA(), BF1221)</f>
        <v>0</v>
      </c>
      <c r="BG1901">
        <f>IF(ISNA(BH1901),NA(),BG1221)</f>
        <v>0</v>
      </c>
      <c r="BH1901">
        <f>IF(OR(BH1221="",AND(BH1221=BH1220,BH1221=BH1222)),NA(), BH1221)</f>
        <v>0</v>
      </c>
      <c r="BI1901">
        <f>IF(ISNA(BJ1901),NA(),BI1221)</f>
        <v>0</v>
      </c>
      <c r="BJ1901">
        <f>IF(OR(BJ1221="",AND(BJ1221=BJ1220,BJ1221=BJ1222)),NA(), BJ1221)</f>
        <v>0</v>
      </c>
      <c r="BK1901">
        <f>IF(ISNA(BL1901),NA(),BK1221)</f>
        <v>0</v>
      </c>
      <c r="BL1901">
        <f>IF(OR(BL1221="",AND(BL1221=BL1220,BL1221=BL1222)),NA(), BL1221)</f>
        <v>0</v>
      </c>
      <c r="BM1901">
        <f>IF(ISNA(BN1901),NA(),BM1221)</f>
        <v>0</v>
      </c>
      <c r="BN1901">
        <f>IF(OR(BN1221="",AND(BN1221=BN1220,BN1221=BN1222)),NA(), BN1221)</f>
        <v>0</v>
      </c>
      <c r="BO1901">
        <f>IF(ISNA(BP1901),NA(),BO1221)</f>
        <v>0</v>
      </c>
      <c r="BP1901">
        <f>IF(OR(BP1221="",AND(BP1221=BP1220,BP1221=BP1222)),NA(), BP1221)</f>
        <v>0</v>
      </c>
      <c r="BQ1901">
        <f>IF(ISNA(BR1901),NA(),BQ1221)</f>
        <v>0</v>
      </c>
      <c r="BR1901">
        <f>IF(OR(BR1221="",AND(BR1221=BR1220,BR1221=BR1222)),NA(), BR1221)</f>
        <v>0</v>
      </c>
    </row>
    <row r="1902" spans="5:70">
      <c r="E1902">
        <f>IF(ISNA(F1902),NA(),E1222)</f>
        <v>0</v>
      </c>
      <c r="F1902">
        <f>IF(OR(F1222="",AND(F1222=F1221,F1222=F1223)),NA(), F1222)</f>
        <v>0</v>
      </c>
      <c r="G1902">
        <f>IF(ISNA(H1902),NA(),G1222)</f>
        <v>0</v>
      </c>
      <c r="H1902">
        <f>IF(OR(H1222="",AND(H1222=H1221,H1222=H1223)),NA(), H1222)</f>
        <v>0</v>
      </c>
      <c r="I1902">
        <f>IF(ISNA(J1902),NA(),I1222)</f>
        <v>0</v>
      </c>
      <c r="J1902">
        <f>IF(OR(J1222="",AND(J1222=J1221,J1222=J1223)),NA(), J1222)</f>
        <v>0</v>
      </c>
      <c r="K1902">
        <f>IF(ISNA(L1902),NA(),K1222)</f>
        <v>0</v>
      </c>
      <c r="L1902">
        <f>IF(OR(L1222="",AND(L1222=L1221,L1222=L1223)),NA(), L1222)</f>
        <v>0</v>
      </c>
      <c r="M1902">
        <f>IF(ISNA(N1902),NA(),M1222)</f>
        <v>0</v>
      </c>
      <c r="N1902">
        <f>IF(OR(N1222="",AND(N1222=N1221,N1222=N1223)),NA(), N1222)</f>
        <v>0</v>
      </c>
      <c r="O1902">
        <f>IF(ISNA(P1902),NA(),O1222)</f>
        <v>0</v>
      </c>
      <c r="P1902">
        <f>IF(OR(P1222="",AND(P1222=P1221,P1222=P1223)),NA(), P1222)</f>
        <v>0</v>
      </c>
      <c r="Q1902">
        <f>IF(ISNA(R1902),NA(),Q1222)</f>
        <v>0</v>
      </c>
      <c r="R1902">
        <f>IF(OR(R1222="",AND(R1222=R1221,R1222=R1223)),NA(), R1222)</f>
        <v>0</v>
      </c>
      <c r="S1902">
        <f>IF(ISNA(T1902),NA(),S1222)</f>
        <v>0</v>
      </c>
      <c r="T1902">
        <f>IF(OR(T1222="",AND(T1222=T1221,T1222=T1223)),NA(), T1222)</f>
        <v>0</v>
      </c>
      <c r="U1902">
        <f>IF(ISNA(V1902),NA(),U1222)</f>
        <v>0</v>
      </c>
      <c r="V1902">
        <f>IF(OR(V1222="",AND(V1222=V1221,V1222=V1223)),NA(), V1222)</f>
        <v>0</v>
      </c>
      <c r="W1902">
        <f>IF(ISNA(X1902),NA(),W1222)</f>
        <v>0</v>
      </c>
      <c r="X1902">
        <f>IF(OR(X1222="",AND(X1222=X1221,X1222=X1223)),NA(), X1222)</f>
        <v>0</v>
      </c>
      <c r="Y1902">
        <f>IF(ISNA(Z1902),NA(),Y1222)</f>
        <v>0</v>
      </c>
      <c r="Z1902">
        <f>IF(OR(Z1222="",AND(Z1222=Z1221,Z1222=Z1223)),NA(), Z1222)</f>
        <v>0</v>
      </c>
      <c r="AA1902">
        <f>IF(ISNA(AB1902),NA(),AA1222)</f>
        <v>0</v>
      </c>
      <c r="AB1902">
        <f>IF(OR(AB1222="",AND(AB1222=AB1221,AB1222=AB1223)),NA(), AB1222)</f>
        <v>0</v>
      </c>
      <c r="AC1902">
        <f>IF(ISNA(AD1902),NA(),AC1222)</f>
        <v>0</v>
      </c>
      <c r="AD1902">
        <f>IF(OR(AD1222="",AND(AD1222=AD1221,AD1222=AD1223)),NA(), AD1222)</f>
        <v>0</v>
      </c>
      <c r="AE1902">
        <f>IF(ISNA(AF1902),NA(),AE1222)</f>
        <v>0</v>
      </c>
      <c r="AF1902">
        <f>IF(OR(AF1222="",AND(AF1222=AF1221,AF1222=AF1223)),NA(), AF1222)</f>
        <v>0</v>
      </c>
      <c r="AG1902">
        <f>IF(ISNA(AH1902),NA(),AG1222)</f>
        <v>0</v>
      </c>
      <c r="AH1902">
        <f>IF(OR(AH1222="",AND(AH1222=AH1221,AH1222=AH1223)),NA(), AH1222)</f>
        <v>0</v>
      </c>
      <c r="AI1902">
        <f>IF(ISNA(AJ1902),NA(),AI1222)</f>
        <v>0</v>
      </c>
      <c r="AJ1902">
        <f>IF(OR(AJ1222="",AND(AJ1222=AJ1221,AJ1222=AJ1223)),NA(), AJ1222)</f>
        <v>0</v>
      </c>
      <c r="AM1902">
        <f>IF(ISNA(AN1902),NA(),AM1222)</f>
        <v>0</v>
      </c>
      <c r="AN1902">
        <f>IF(OR(AN1222="",AND(AN1222=AN1221,AN1222=AN1223)),NA(), AN1222)</f>
        <v>0</v>
      </c>
      <c r="AO1902">
        <f>IF(ISNA(AP1902),NA(),AO1222)</f>
        <v>0</v>
      </c>
      <c r="AP1902">
        <f>IF(OR(AP1222="",AND(AP1222=AP1221,AP1222=AP1223)),NA(), AP1222)</f>
        <v>0</v>
      </c>
      <c r="AQ1902">
        <f>IF(ISNA(AR1902),NA(),AQ1222)</f>
        <v>0</v>
      </c>
      <c r="AR1902">
        <f>IF(OR(AR1222="",AND(AR1222=AR1221,AR1222=AR1223)),NA(), AR1222)</f>
        <v>0</v>
      </c>
      <c r="AS1902">
        <f>IF(ISNA(AT1902),NA(),AS1222)</f>
        <v>0</v>
      </c>
      <c r="AT1902">
        <f>IF(OR(AT1222="",AND(AT1222=AT1221,AT1222=AT1223)),NA(), AT1222)</f>
        <v>0</v>
      </c>
      <c r="AU1902">
        <f>IF(ISNA(AV1902),NA(),AU1222)</f>
        <v>0</v>
      </c>
      <c r="AV1902">
        <f>IF(OR(AV1222="",AND(AV1222=AV1221,AV1222=AV1223)),NA(), AV1222)</f>
        <v>0</v>
      </c>
      <c r="AW1902">
        <f>IF(ISNA(AX1902),NA(),AW1222)</f>
        <v>0</v>
      </c>
      <c r="AX1902">
        <f>IF(OR(AX1222="",AND(AX1222=AX1221,AX1222=AX1223)),NA(), AX1222)</f>
        <v>0</v>
      </c>
      <c r="AY1902">
        <f>IF(ISNA(AZ1902),NA(),AY1222)</f>
        <v>0</v>
      </c>
      <c r="AZ1902">
        <f>IF(OR(AZ1222="",AND(AZ1222=AZ1221,AZ1222=AZ1223)),NA(), AZ1222)</f>
        <v>0</v>
      </c>
      <c r="BA1902">
        <f>IF(ISNA(BB1902),NA(),BA1222)</f>
        <v>0</v>
      </c>
      <c r="BB1902">
        <f>IF(OR(BB1222="",AND(BB1222=BB1221,BB1222=BB1223)),NA(), BB1222)</f>
        <v>0</v>
      </c>
      <c r="BC1902">
        <f>IF(ISNA(BD1902),NA(),BC1222)</f>
        <v>0</v>
      </c>
      <c r="BD1902">
        <f>IF(OR(BD1222="",AND(BD1222=BD1221,BD1222=BD1223)),NA(), BD1222)</f>
        <v>0</v>
      </c>
      <c r="BE1902">
        <f>IF(ISNA(BF1902),NA(),BE1222)</f>
        <v>0</v>
      </c>
      <c r="BF1902">
        <f>IF(OR(BF1222="",AND(BF1222=BF1221,BF1222=BF1223)),NA(), BF1222)</f>
        <v>0</v>
      </c>
      <c r="BG1902">
        <f>IF(ISNA(BH1902),NA(),BG1222)</f>
        <v>0</v>
      </c>
      <c r="BH1902">
        <f>IF(OR(BH1222="",AND(BH1222=BH1221,BH1222=BH1223)),NA(), BH1222)</f>
        <v>0</v>
      </c>
      <c r="BI1902">
        <f>IF(ISNA(BJ1902),NA(),BI1222)</f>
        <v>0</v>
      </c>
      <c r="BJ1902">
        <f>IF(OR(BJ1222="",AND(BJ1222=BJ1221,BJ1222=BJ1223)),NA(), BJ1222)</f>
        <v>0</v>
      </c>
      <c r="BK1902">
        <f>IF(ISNA(BL1902),NA(),BK1222)</f>
        <v>0</v>
      </c>
      <c r="BL1902">
        <f>IF(OR(BL1222="",AND(BL1222=BL1221,BL1222=BL1223)),NA(), BL1222)</f>
        <v>0</v>
      </c>
      <c r="BM1902">
        <f>IF(ISNA(BN1902),NA(),BM1222)</f>
        <v>0</v>
      </c>
      <c r="BN1902">
        <f>IF(OR(BN1222="",AND(BN1222=BN1221,BN1222=BN1223)),NA(), BN1222)</f>
        <v>0</v>
      </c>
      <c r="BO1902">
        <f>IF(ISNA(BP1902),NA(),BO1222)</f>
        <v>0</v>
      </c>
      <c r="BP1902">
        <f>IF(OR(BP1222="",AND(BP1222=BP1221,BP1222=BP1223)),NA(), BP1222)</f>
        <v>0</v>
      </c>
      <c r="BQ1902">
        <f>IF(ISNA(BR1902),NA(),BQ1222)</f>
        <v>0</v>
      </c>
      <c r="BR1902">
        <f>IF(OR(BR1222="",AND(BR1222=BR1221,BR1222=BR1223)),NA(), BR1222)</f>
        <v>0</v>
      </c>
    </row>
    <row r="1903" spans="5:70">
      <c r="E1903">
        <f>IF(ISNA(F1903),NA(),E1223)</f>
        <v>0</v>
      </c>
      <c r="F1903">
        <f>IF(OR(F1223="",AND(F1223=F1222,F1223=F1224)),NA(), F1223)</f>
        <v>0</v>
      </c>
      <c r="G1903">
        <f>IF(ISNA(H1903),NA(),G1223)</f>
        <v>0</v>
      </c>
      <c r="H1903">
        <f>IF(OR(H1223="",AND(H1223=H1222,H1223=H1224)),NA(), H1223)</f>
        <v>0</v>
      </c>
      <c r="I1903">
        <f>IF(ISNA(J1903),NA(),I1223)</f>
        <v>0</v>
      </c>
      <c r="J1903">
        <f>IF(OR(J1223="",AND(J1223=J1222,J1223=J1224)),NA(), J1223)</f>
        <v>0</v>
      </c>
      <c r="K1903">
        <f>IF(ISNA(L1903),NA(),K1223)</f>
        <v>0</v>
      </c>
      <c r="L1903">
        <f>IF(OR(L1223="",AND(L1223=L1222,L1223=L1224)),NA(), L1223)</f>
        <v>0</v>
      </c>
      <c r="M1903">
        <f>IF(ISNA(N1903),NA(),M1223)</f>
        <v>0</v>
      </c>
      <c r="N1903">
        <f>IF(OR(N1223="",AND(N1223=N1222,N1223=N1224)),NA(), N1223)</f>
        <v>0</v>
      </c>
      <c r="O1903">
        <f>IF(ISNA(P1903),NA(),O1223)</f>
        <v>0</v>
      </c>
      <c r="P1903">
        <f>IF(OR(P1223="",AND(P1223=P1222,P1223=P1224)),NA(), P1223)</f>
        <v>0</v>
      </c>
      <c r="Q1903">
        <f>IF(ISNA(R1903),NA(),Q1223)</f>
        <v>0</v>
      </c>
      <c r="R1903">
        <f>IF(OR(R1223="",AND(R1223=R1222,R1223=R1224)),NA(), R1223)</f>
        <v>0</v>
      </c>
      <c r="S1903">
        <f>IF(ISNA(T1903),NA(),S1223)</f>
        <v>0</v>
      </c>
      <c r="T1903">
        <f>IF(OR(T1223="",AND(T1223=T1222,T1223=T1224)),NA(), T1223)</f>
        <v>0</v>
      </c>
      <c r="U1903">
        <f>IF(ISNA(V1903),NA(),U1223)</f>
        <v>0</v>
      </c>
      <c r="V1903">
        <f>IF(OR(V1223="",AND(V1223=V1222,V1223=V1224)),NA(), V1223)</f>
        <v>0</v>
      </c>
      <c r="W1903">
        <f>IF(ISNA(X1903),NA(),W1223)</f>
        <v>0</v>
      </c>
      <c r="X1903">
        <f>IF(OR(X1223="",AND(X1223=X1222,X1223=X1224)),NA(), X1223)</f>
        <v>0</v>
      </c>
      <c r="Y1903">
        <f>IF(ISNA(Z1903),NA(),Y1223)</f>
        <v>0</v>
      </c>
      <c r="Z1903">
        <f>IF(OR(Z1223="",AND(Z1223=Z1222,Z1223=Z1224)),NA(), Z1223)</f>
        <v>0</v>
      </c>
      <c r="AA1903">
        <f>IF(ISNA(AB1903),NA(),AA1223)</f>
        <v>0</v>
      </c>
      <c r="AB1903">
        <f>IF(OR(AB1223="",AND(AB1223=AB1222,AB1223=AB1224)),NA(), AB1223)</f>
        <v>0</v>
      </c>
      <c r="AC1903">
        <f>IF(ISNA(AD1903),NA(),AC1223)</f>
        <v>0</v>
      </c>
      <c r="AD1903">
        <f>IF(OR(AD1223="",AND(AD1223=AD1222,AD1223=AD1224)),NA(), AD1223)</f>
        <v>0</v>
      </c>
      <c r="AE1903">
        <f>IF(ISNA(AF1903),NA(),AE1223)</f>
        <v>0</v>
      </c>
      <c r="AF1903">
        <f>IF(OR(AF1223="",AND(AF1223=AF1222,AF1223=AF1224)),NA(), AF1223)</f>
        <v>0</v>
      </c>
      <c r="AG1903">
        <f>IF(ISNA(AH1903),NA(),AG1223)</f>
        <v>0</v>
      </c>
      <c r="AH1903">
        <f>IF(OR(AH1223="",AND(AH1223=AH1222,AH1223=AH1224)),NA(), AH1223)</f>
        <v>0</v>
      </c>
      <c r="AI1903">
        <f>IF(ISNA(AJ1903),NA(),AI1223)</f>
        <v>0</v>
      </c>
      <c r="AJ1903">
        <f>IF(OR(AJ1223="",AND(AJ1223=AJ1222,AJ1223=AJ1224)),NA(), AJ1223)</f>
        <v>0</v>
      </c>
      <c r="AM1903">
        <f>IF(ISNA(AN1903),NA(),AM1223)</f>
        <v>0</v>
      </c>
      <c r="AN1903">
        <f>IF(OR(AN1223="",AND(AN1223=AN1222,AN1223=AN1224)),NA(), AN1223)</f>
        <v>0</v>
      </c>
      <c r="AO1903">
        <f>IF(ISNA(AP1903),NA(),AO1223)</f>
        <v>0</v>
      </c>
      <c r="AP1903">
        <f>IF(OR(AP1223="",AND(AP1223=AP1222,AP1223=AP1224)),NA(), AP1223)</f>
        <v>0</v>
      </c>
      <c r="AQ1903">
        <f>IF(ISNA(AR1903),NA(),AQ1223)</f>
        <v>0</v>
      </c>
      <c r="AR1903">
        <f>IF(OR(AR1223="",AND(AR1223=AR1222,AR1223=AR1224)),NA(), AR1223)</f>
        <v>0</v>
      </c>
      <c r="AS1903">
        <f>IF(ISNA(AT1903),NA(),AS1223)</f>
        <v>0</v>
      </c>
      <c r="AT1903">
        <f>IF(OR(AT1223="",AND(AT1223=AT1222,AT1223=AT1224)),NA(), AT1223)</f>
        <v>0</v>
      </c>
      <c r="AU1903">
        <f>IF(ISNA(AV1903),NA(),AU1223)</f>
        <v>0</v>
      </c>
      <c r="AV1903">
        <f>IF(OR(AV1223="",AND(AV1223=AV1222,AV1223=AV1224)),NA(), AV1223)</f>
        <v>0</v>
      </c>
      <c r="AW1903">
        <f>IF(ISNA(AX1903),NA(),AW1223)</f>
        <v>0</v>
      </c>
      <c r="AX1903">
        <f>IF(OR(AX1223="",AND(AX1223=AX1222,AX1223=AX1224)),NA(), AX1223)</f>
        <v>0</v>
      </c>
      <c r="AY1903">
        <f>IF(ISNA(AZ1903),NA(),AY1223)</f>
        <v>0</v>
      </c>
      <c r="AZ1903">
        <f>IF(OR(AZ1223="",AND(AZ1223=AZ1222,AZ1223=AZ1224)),NA(), AZ1223)</f>
        <v>0</v>
      </c>
      <c r="BA1903">
        <f>IF(ISNA(BB1903),NA(),BA1223)</f>
        <v>0</v>
      </c>
      <c r="BB1903">
        <f>IF(OR(BB1223="",AND(BB1223=BB1222,BB1223=BB1224)),NA(), BB1223)</f>
        <v>0</v>
      </c>
      <c r="BC1903">
        <f>IF(ISNA(BD1903),NA(),BC1223)</f>
        <v>0</v>
      </c>
      <c r="BD1903">
        <f>IF(OR(BD1223="",AND(BD1223=BD1222,BD1223=BD1224)),NA(), BD1223)</f>
        <v>0</v>
      </c>
      <c r="BE1903">
        <f>IF(ISNA(BF1903),NA(),BE1223)</f>
        <v>0</v>
      </c>
      <c r="BF1903">
        <f>IF(OR(BF1223="",AND(BF1223=BF1222,BF1223=BF1224)),NA(), BF1223)</f>
        <v>0</v>
      </c>
      <c r="BG1903">
        <f>IF(ISNA(BH1903),NA(),BG1223)</f>
        <v>0</v>
      </c>
      <c r="BH1903">
        <f>IF(OR(BH1223="",AND(BH1223=BH1222,BH1223=BH1224)),NA(), BH1223)</f>
        <v>0</v>
      </c>
      <c r="BI1903">
        <f>IF(ISNA(BJ1903),NA(),BI1223)</f>
        <v>0</v>
      </c>
      <c r="BJ1903">
        <f>IF(OR(BJ1223="",AND(BJ1223=BJ1222,BJ1223=BJ1224)),NA(), BJ1223)</f>
        <v>0</v>
      </c>
      <c r="BK1903">
        <f>IF(ISNA(BL1903),NA(),BK1223)</f>
        <v>0</v>
      </c>
      <c r="BL1903">
        <f>IF(OR(BL1223="",AND(BL1223=BL1222,BL1223=BL1224)),NA(), BL1223)</f>
        <v>0</v>
      </c>
      <c r="BM1903">
        <f>IF(ISNA(BN1903),NA(),BM1223)</f>
        <v>0</v>
      </c>
      <c r="BN1903">
        <f>IF(OR(BN1223="",AND(BN1223=BN1222,BN1223=BN1224)),NA(), BN1223)</f>
        <v>0</v>
      </c>
      <c r="BO1903">
        <f>IF(ISNA(BP1903),NA(),BO1223)</f>
        <v>0</v>
      </c>
      <c r="BP1903">
        <f>IF(OR(BP1223="",AND(BP1223=BP1222,BP1223=BP1224)),NA(), BP1223)</f>
        <v>0</v>
      </c>
      <c r="BQ1903">
        <f>IF(ISNA(BR1903),NA(),BQ1223)</f>
        <v>0</v>
      </c>
      <c r="BR1903">
        <f>IF(OR(BR1223="",AND(BR1223=BR1222,BR1223=BR1224)),NA(), BR1223)</f>
        <v>0</v>
      </c>
    </row>
    <row r="1904" spans="5:70">
      <c r="E1904">
        <f>IF(ISNA(F1904),NA(),E1224)</f>
        <v>0</v>
      </c>
      <c r="F1904">
        <f>IF(OR(F1224="",AND(F1224=F1223,F1224=F1225)),NA(), F1224)</f>
        <v>0</v>
      </c>
      <c r="G1904">
        <f>IF(ISNA(H1904),NA(),G1224)</f>
        <v>0</v>
      </c>
      <c r="H1904">
        <f>IF(OR(H1224="",AND(H1224=H1223,H1224=H1225)),NA(), H1224)</f>
        <v>0</v>
      </c>
      <c r="I1904">
        <f>IF(ISNA(J1904),NA(),I1224)</f>
        <v>0</v>
      </c>
      <c r="J1904">
        <f>IF(OR(J1224="",AND(J1224=J1223,J1224=J1225)),NA(), J1224)</f>
        <v>0</v>
      </c>
      <c r="K1904">
        <f>IF(ISNA(L1904),NA(),K1224)</f>
        <v>0</v>
      </c>
      <c r="L1904">
        <f>IF(OR(L1224="",AND(L1224=L1223,L1224=L1225)),NA(), L1224)</f>
        <v>0</v>
      </c>
      <c r="M1904">
        <f>IF(ISNA(N1904),NA(),M1224)</f>
        <v>0</v>
      </c>
      <c r="N1904">
        <f>IF(OR(N1224="",AND(N1224=N1223,N1224=N1225)),NA(), N1224)</f>
        <v>0</v>
      </c>
      <c r="O1904">
        <f>IF(ISNA(P1904),NA(),O1224)</f>
        <v>0</v>
      </c>
      <c r="P1904">
        <f>IF(OR(P1224="",AND(P1224=P1223,P1224=P1225)),NA(), P1224)</f>
        <v>0</v>
      </c>
      <c r="Q1904">
        <f>IF(ISNA(R1904),NA(),Q1224)</f>
        <v>0</v>
      </c>
      <c r="R1904">
        <f>IF(OR(R1224="",AND(R1224=R1223,R1224=R1225)),NA(), R1224)</f>
        <v>0</v>
      </c>
      <c r="S1904">
        <f>IF(ISNA(T1904),NA(),S1224)</f>
        <v>0</v>
      </c>
      <c r="T1904">
        <f>IF(OR(T1224="",AND(T1224=T1223,T1224=T1225)),NA(), T1224)</f>
        <v>0</v>
      </c>
      <c r="U1904">
        <f>IF(ISNA(V1904),NA(),U1224)</f>
        <v>0</v>
      </c>
      <c r="V1904">
        <f>IF(OR(V1224="",AND(V1224=V1223,V1224=V1225)),NA(), V1224)</f>
        <v>0</v>
      </c>
      <c r="W1904">
        <f>IF(ISNA(X1904),NA(),W1224)</f>
        <v>0</v>
      </c>
      <c r="X1904">
        <f>IF(OR(X1224="",AND(X1224=X1223,X1224=X1225)),NA(), X1224)</f>
        <v>0</v>
      </c>
      <c r="Y1904">
        <f>IF(ISNA(Z1904),NA(),Y1224)</f>
        <v>0</v>
      </c>
      <c r="Z1904">
        <f>IF(OR(Z1224="",AND(Z1224=Z1223,Z1224=Z1225)),NA(), Z1224)</f>
        <v>0</v>
      </c>
      <c r="AA1904">
        <f>IF(ISNA(AB1904),NA(),AA1224)</f>
        <v>0</v>
      </c>
      <c r="AB1904">
        <f>IF(OR(AB1224="",AND(AB1224=AB1223,AB1224=AB1225)),NA(), AB1224)</f>
        <v>0</v>
      </c>
      <c r="AC1904">
        <f>IF(ISNA(AD1904),NA(),AC1224)</f>
        <v>0</v>
      </c>
      <c r="AD1904">
        <f>IF(OR(AD1224="",AND(AD1224=AD1223,AD1224=AD1225)),NA(), AD1224)</f>
        <v>0</v>
      </c>
      <c r="AE1904">
        <f>IF(ISNA(AF1904),NA(),AE1224)</f>
        <v>0</v>
      </c>
      <c r="AF1904">
        <f>IF(OR(AF1224="",AND(AF1224=AF1223,AF1224=AF1225)),NA(), AF1224)</f>
        <v>0</v>
      </c>
      <c r="AG1904">
        <f>IF(ISNA(AH1904),NA(),AG1224)</f>
        <v>0</v>
      </c>
      <c r="AH1904">
        <f>IF(OR(AH1224="",AND(AH1224=AH1223,AH1224=AH1225)),NA(), AH1224)</f>
        <v>0</v>
      </c>
      <c r="AI1904">
        <f>IF(ISNA(AJ1904),NA(),AI1224)</f>
        <v>0</v>
      </c>
      <c r="AJ1904">
        <f>IF(OR(AJ1224="",AND(AJ1224=AJ1223,AJ1224=AJ1225)),NA(), AJ1224)</f>
        <v>0</v>
      </c>
      <c r="AM1904">
        <f>IF(ISNA(AN1904),NA(),AM1224)</f>
        <v>0</v>
      </c>
      <c r="AN1904">
        <f>IF(OR(AN1224="",AND(AN1224=AN1223,AN1224=AN1225)),NA(), AN1224)</f>
        <v>0</v>
      </c>
      <c r="AO1904">
        <f>IF(ISNA(AP1904),NA(),AO1224)</f>
        <v>0</v>
      </c>
      <c r="AP1904">
        <f>IF(OR(AP1224="",AND(AP1224=AP1223,AP1224=AP1225)),NA(), AP1224)</f>
        <v>0</v>
      </c>
      <c r="AQ1904">
        <f>IF(ISNA(AR1904),NA(),AQ1224)</f>
        <v>0</v>
      </c>
      <c r="AR1904">
        <f>IF(OR(AR1224="",AND(AR1224=AR1223,AR1224=AR1225)),NA(), AR1224)</f>
        <v>0</v>
      </c>
      <c r="AS1904">
        <f>IF(ISNA(AT1904),NA(),AS1224)</f>
        <v>0</v>
      </c>
      <c r="AT1904">
        <f>IF(OR(AT1224="",AND(AT1224=AT1223,AT1224=AT1225)),NA(), AT1224)</f>
        <v>0</v>
      </c>
      <c r="AU1904">
        <f>IF(ISNA(AV1904),NA(),AU1224)</f>
        <v>0</v>
      </c>
      <c r="AV1904">
        <f>IF(OR(AV1224="",AND(AV1224=AV1223,AV1224=AV1225)),NA(), AV1224)</f>
        <v>0</v>
      </c>
      <c r="AW1904">
        <f>IF(ISNA(AX1904),NA(),AW1224)</f>
        <v>0</v>
      </c>
      <c r="AX1904">
        <f>IF(OR(AX1224="",AND(AX1224=AX1223,AX1224=AX1225)),NA(), AX1224)</f>
        <v>0</v>
      </c>
      <c r="AY1904">
        <f>IF(ISNA(AZ1904),NA(),AY1224)</f>
        <v>0</v>
      </c>
      <c r="AZ1904">
        <f>IF(OR(AZ1224="",AND(AZ1224=AZ1223,AZ1224=AZ1225)),NA(), AZ1224)</f>
        <v>0</v>
      </c>
      <c r="BA1904">
        <f>IF(ISNA(BB1904),NA(),BA1224)</f>
        <v>0</v>
      </c>
      <c r="BB1904">
        <f>IF(OR(BB1224="",AND(BB1224=BB1223,BB1224=BB1225)),NA(), BB1224)</f>
        <v>0</v>
      </c>
      <c r="BC1904">
        <f>IF(ISNA(BD1904),NA(),BC1224)</f>
        <v>0</v>
      </c>
      <c r="BD1904">
        <f>IF(OR(BD1224="",AND(BD1224=BD1223,BD1224=BD1225)),NA(), BD1224)</f>
        <v>0</v>
      </c>
      <c r="BE1904">
        <f>IF(ISNA(BF1904),NA(),BE1224)</f>
        <v>0</v>
      </c>
      <c r="BF1904">
        <f>IF(OR(BF1224="",AND(BF1224=BF1223,BF1224=BF1225)),NA(), BF1224)</f>
        <v>0</v>
      </c>
      <c r="BG1904">
        <f>IF(ISNA(BH1904),NA(),BG1224)</f>
        <v>0</v>
      </c>
      <c r="BH1904">
        <f>IF(OR(BH1224="",AND(BH1224=BH1223,BH1224=BH1225)),NA(), BH1224)</f>
        <v>0</v>
      </c>
      <c r="BI1904">
        <f>IF(ISNA(BJ1904),NA(),BI1224)</f>
        <v>0</v>
      </c>
      <c r="BJ1904">
        <f>IF(OR(BJ1224="",AND(BJ1224=BJ1223,BJ1224=BJ1225)),NA(), BJ1224)</f>
        <v>0</v>
      </c>
      <c r="BK1904">
        <f>IF(ISNA(BL1904),NA(),BK1224)</f>
        <v>0</v>
      </c>
      <c r="BL1904">
        <f>IF(OR(BL1224="",AND(BL1224=BL1223,BL1224=BL1225)),NA(), BL1224)</f>
        <v>0</v>
      </c>
      <c r="BM1904">
        <f>IF(ISNA(BN1904),NA(),BM1224)</f>
        <v>0</v>
      </c>
      <c r="BN1904">
        <f>IF(OR(BN1224="",AND(BN1224=BN1223,BN1224=BN1225)),NA(), BN1224)</f>
        <v>0</v>
      </c>
      <c r="BO1904">
        <f>IF(ISNA(BP1904),NA(),BO1224)</f>
        <v>0</v>
      </c>
      <c r="BP1904">
        <f>IF(OR(BP1224="",AND(BP1224=BP1223,BP1224=BP1225)),NA(), BP1224)</f>
        <v>0</v>
      </c>
      <c r="BQ1904">
        <f>IF(ISNA(BR1904),NA(),BQ1224)</f>
        <v>0</v>
      </c>
      <c r="BR1904">
        <f>IF(OR(BR1224="",AND(BR1224=BR1223,BR1224=BR1225)),NA(), BR1224)</f>
        <v>0</v>
      </c>
    </row>
    <row r="1905" spans="5:70">
      <c r="E1905">
        <f>IF(ISNA(F1905),NA(),E1225)</f>
        <v>0</v>
      </c>
      <c r="F1905">
        <f>IF(OR(F1225="",AND(F1225=F1224,F1225=F1226)),NA(), F1225)</f>
        <v>0</v>
      </c>
      <c r="G1905">
        <f>IF(ISNA(H1905),NA(),G1225)</f>
        <v>0</v>
      </c>
      <c r="H1905">
        <f>IF(OR(H1225="",AND(H1225=H1224,H1225=H1226)),NA(), H1225)</f>
        <v>0</v>
      </c>
      <c r="I1905">
        <f>IF(ISNA(J1905),NA(),I1225)</f>
        <v>0</v>
      </c>
      <c r="J1905">
        <f>IF(OR(J1225="",AND(J1225=J1224,J1225=J1226)),NA(), J1225)</f>
        <v>0</v>
      </c>
      <c r="K1905">
        <f>IF(ISNA(L1905),NA(),K1225)</f>
        <v>0</v>
      </c>
      <c r="L1905">
        <f>IF(OR(L1225="",AND(L1225=L1224,L1225=L1226)),NA(), L1225)</f>
        <v>0</v>
      </c>
      <c r="M1905">
        <f>IF(ISNA(N1905),NA(),M1225)</f>
        <v>0</v>
      </c>
      <c r="N1905">
        <f>IF(OR(N1225="",AND(N1225=N1224,N1225=N1226)),NA(), N1225)</f>
        <v>0</v>
      </c>
      <c r="O1905">
        <f>IF(ISNA(P1905),NA(),O1225)</f>
        <v>0</v>
      </c>
      <c r="P1905">
        <f>IF(OR(P1225="",AND(P1225=P1224,P1225=P1226)),NA(), P1225)</f>
        <v>0</v>
      </c>
      <c r="Q1905">
        <f>IF(ISNA(R1905),NA(),Q1225)</f>
        <v>0</v>
      </c>
      <c r="R1905">
        <f>IF(OR(R1225="",AND(R1225=R1224,R1225=R1226)),NA(), R1225)</f>
        <v>0</v>
      </c>
      <c r="S1905">
        <f>IF(ISNA(T1905),NA(),S1225)</f>
        <v>0</v>
      </c>
      <c r="T1905">
        <f>IF(OR(T1225="",AND(T1225=T1224,T1225=T1226)),NA(), T1225)</f>
        <v>0</v>
      </c>
      <c r="U1905">
        <f>IF(ISNA(V1905),NA(),U1225)</f>
        <v>0</v>
      </c>
      <c r="V1905">
        <f>IF(OR(V1225="",AND(V1225=V1224,V1225=V1226)),NA(), V1225)</f>
        <v>0</v>
      </c>
      <c r="W1905">
        <f>IF(ISNA(X1905),NA(),W1225)</f>
        <v>0</v>
      </c>
      <c r="X1905">
        <f>IF(OR(X1225="",AND(X1225=X1224,X1225=X1226)),NA(), X1225)</f>
        <v>0</v>
      </c>
      <c r="Y1905">
        <f>IF(ISNA(Z1905),NA(),Y1225)</f>
        <v>0</v>
      </c>
      <c r="Z1905">
        <f>IF(OR(Z1225="",AND(Z1225=Z1224,Z1225=Z1226)),NA(), Z1225)</f>
        <v>0</v>
      </c>
      <c r="AA1905">
        <f>IF(ISNA(AB1905),NA(),AA1225)</f>
        <v>0</v>
      </c>
      <c r="AB1905">
        <f>IF(OR(AB1225="",AND(AB1225=AB1224,AB1225=AB1226)),NA(), AB1225)</f>
        <v>0</v>
      </c>
      <c r="AC1905">
        <f>IF(ISNA(AD1905),NA(),AC1225)</f>
        <v>0</v>
      </c>
      <c r="AD1905">
        <f>IF(OR(AD1225="",AND(AD1225=AD1224,AD1225=AD1226)),NA(), AD1225)</f>
        <v>0</v>
      </c>
      <c r="AE1905">
        <f>IF(ISNA(AF1905),NA(),AE1225)</f>
        <v>0</v>
      </c>
      <c r="AF1905">
        <f>IF(OR(AF1225="",AND(AF1225=AF1224,AF1225=AF1226)),NA(), AF1225)</f>
        <v>0</v>
      </c>
      <c r="AG1905">
        <f>IF(ISNA(AH1905),NA(),AG1225)</f>
        <v>0</v>
      </c>
      <c r="AH1905">
        <f>IF(OR(AH1225="",AND(AH1225=AH1224,AH1225=AH1226)),NA(), AH1225)</f>
        <v>0</v>
      </c>
      <c r="AI1905">
        <f>IF(ISNA(AJ1905),NA(),AI1225)</f>
        <v>0</v>
      </c>
      <c r="AJ1905">
        <f>IF(OR(AJ1225="",AND(AJ1225=AJ1224,AJ1225=AJ1226)),NA(), AJ1225)</f>
        <v>0</v>
      </c>
      <c r="AM1905">
        <f>IF(ISNA(AN1905),NA(),AM1225)</f>
        <v>0</v>
      </c>
      <c r="AN1905">
        <f>IF(OR(AN1225="",AND(AN1225=AN1224,AN1225=AN1226)),NA(), AN1225)</f>
        <v>0</v>
      </c>
      <c r="AO1905">
        <f>IF(ISNA(AP1905),NA(),AO1225)</f>
        <v>0</v>
      </c>
      <c r="AP1905">
        <f>IF(OR(AP1225="",AND(AP1225=AP1224,AP1225=AP1226)),NA(), AP1225)</f>
        <v>0</v>
      </c>
      <c r="AQ1905">
        <f>IF(ISNA(AR1905),NA(),AQ1225)</f>
        <v>0</v>
      </c>
      <c r="AR1905">
        <f>IF(OR(AR1225="",AND(AR1225=AR1224,AR1225=AR1226)),NA(), AR1225)</f>
        <v>0</v>
      </c>
      <c r="AS1905">
        <f>IF(ISNA(AT1905),NA(),AS1225)</f>
        <v>0</v>
      </c>
      <c r="AT1905">
        <f>IF(OR(AT1225="",AND(AT1225=AT1224,AT1225=AT1226)),NA(), AT1225)</f>
        <v>0</v>
      </c>
      <c r="AU1905">
        <f>IF(ISNA(AV1905),NA(),AU1225)</f>
        <v>0</v>
      </c>
      <c r="AV1905">
        <f>IF(OR(AV1225="",AND(AV1225=AV1224,AV1225=AV1226)),NA(), AV1225)</f>
        <v>0</v>
      </c>
      <c r="AW1905">
        <f>IF(ISNA(AX1905),NA(),AW1225)</f>
        <v>0</v>
      </c>
      <c r="AX1905">
        <f>IF(OR(AX1225="",AND(AX1225=AX1224,AX1225=AX1226)),NA(), AX1225)</f>
        <v>0</v>
      </c>
      <c r="AY1905">
        <f>IF(ISNA(AZ1905),NA(),AY1225)</f>
        <v>0</v>
      </c>
      <c r="AZ1905">
        <f>IF(OR(AZ1225="",AND(AZ1225=AZ1224,AZ1225=AZ1226)),NA(), AZ1225)</f>
        <v>0</v>
      </c>
      <c r="BA1905">
        <f>IF(ISNA(BB1905),NA(),BA1225)</f>
        <v>0</v>
      </c>
      <c r="BB1905">
        <f>IF(OR(BB1225="",AND(BB1225=BB1224,BB1225=BB1226)),NA(), BB1225)</f>
        <v>0</v>
      </c>
      <c r="BC1905">
        <f>IF(ISNA(BD1905),NA(),BC1225)</f>
        <v>0</v>
      </c>
      <c r="BD1905">
        <f>IF(OR(BD1225="",AND(BD1225=BD1224,BD1225=BD1226)),NA(), BD1225)</f>
        <v>0</v>
      </c>
      <c r="BE1905">
        <f>IF(ISNA(BF1905),NA(),BE1225)</f>
        <v>0</v>
      </c>
      <c r="BF1905">
        <f>IF(OR(BF1225="",AND(BF1225=BF1224,BF1225=BF1226)),NA(), BF1225)</f>
        <v>0</v>
      </c>
      <c r="BG1905">
        <f>IF(ISNA(BH1905),NA(),BG1225)</f>
        <v>0</v>
      </c>
      <c r="BH1905">
        <f>IF(OR(BH1225="",AND(BH1225=BH1224,BH1225=BH1226)),NA(), BH1225)</f>
        <v>0</v>
      </c>
      <c r="BI1905">
        <f>IF(ISNA(BJ1905),NA(),BI1225)</f>
        <v>0</v>
      </c>
      <c r="BJ1905">
        <f>IF(OR(BJ1225="",AND(BJ1225=BJ1224,BJ1225=BJ1226)),NA(), BJ1225)</f>
        <v>0</v>
      </c>
      <c r="BK1905">
        <f>IF(ISNA(BL1905),NA(),BK1225)</f>
        <v>0</v>
      </c>
      <c r="BL1905">
        <f>IF(OR(BL1225="",AND(BL1225=BL1224,BL1225=BL1226)),NA(), BL1225)</f>
        <v>0</v>
      </c>
      <c r="BM1905">
        <f>IF(ISNA(BN1905),NA(),BM1225)</f>
        <v>0</v>
      </c>
      <c r="BN1905">
        <f>IF(OR(BN1225="",AND(BN1225=BN1224,BN1225=BN1226)),NA(), BN1225)</f>
        <v>0</v>
      </c>
      <c r="BO1905">
        <f>IF(ISNA(BP1905),NA(),BO1225)</f>
        <v>0</v>
      </c>
      <c r="BP1905">
        <f>IF(OR(BP1225="",AND(BP1225=BP1224,BP1225=BP1226)),NA(), BP1225)</f>
        <v>0</v>
      </c>
      <c r="BQ1905">
        <f>IF(ISNA(BR1905),NA(),BQ1225)</f>
        <v>0</v>
      </c>
      <c r="BR1905">
        <f>IF(OR(BR1225="",AND(BR1225=BR1224,BR1225=BR1226)),NA(), BR1225)</f>
        <v>0</v>
      </c>
    </row>
    <row r="1906" spans="5:70">
      <c r="E1906">
        <f>IF(ISNA(F1906),NA(),E1226)</f>
        <v>0</v>
      </c>
      <c r="F1906">
        <f>IF(OR(F1226="",AND(F1226=F1225,F1226=F1227)),NA(), F1226)</f>
        <v>0</v>
      </c>
      <c r="G1906">
        <f>IF(ISNA(H1906),NA(),G1226)</f>
        <v>0</v>
      </c>
      <c r="H1906">
        <f>IF(OR(H1226="",AND(H1226=H1225,H1226=H1227)),NA(), H1226)</f>
        <v>0</v>
      </c>
      <c r="I1906">
        <f>IF(ISNA(J1906),NA(),I1226)</f>
        <v>0</v>
      </c>
      <c r="J1906">
        <f>IF(OR(J1226="",AND(J1226=J1225,J1226=J1227)),NA(), J1226)</f>
        <v>0</v>
      </c>
      <c r="K1906">
        <f>IF(ISNA(L1906),NA(),K1226)</f>
        <v>0</v>
      </c>
      <c r="L1906">
        <f>IF(OR(L1226="",AND(L1226=L1225,L1226=L1227)),NA(), L1226)</f>
        <v>0</v>
      </c>
      <c r="M1906">
        <f>IF(ISNA(N1906),NA(),M1226)</f>
        <v>0</v>
      </c>
      <c r="N1906">
        <f>IF(OR(N1226="",AND(N1226=N1225,N1226=N1227)),NA(), N1226)</f>
        <v>0</v>
      </c>
      <c r="O1906">
        <f>IF(ISNA(P1906),NA(),O1226)</f>
        <v>0</v>
      </c>
      <c r="P1906">
        <f>IF(OR(P1226="",AND(P1226=P1225,P1226=P1227)),NA(), P1226)</f>
        <v>0</v>
      </c>
      <c r="Q1906">
        <f>IF(ISNA(R1906),NA(),Q1226)</f>
        <v>0</v>
      </c>
      <c r="R1906">
        <f>IF(OR(R1226="",AND(R1226=R1225,R1226=R1227)),NA(), R1226)</f>
        <v>0</v>
      </c>
      <c r="S1906">
        <f>IF(ISNA(T1906),NA(),S1226)</f>
        <v>0</v>
      </c>
      <c r="T1906">
        <f>IF(OR(T1226="",AND(T1226=T1225,T1226=T1227)),NA(), T1226)</f>
        <v>0</v>
      </c>
      <c r="U1906">
        <f>IF(ISNA(V1906),NA(),U1226)</f>
        <v>0</v>
      </c>
      <c r="V1906">
        <f>IF(OR(V1226="",AND(V1226=V1225,V1226=V1227)),NA(), V1226)</f>
        <v>0</v>
      </c>
      <c r="W1906">
        <f>IF(ISNA(X1906),NA(),W1226)</f>
        <v>0</v>
      </c>
      <c r="X1906">
        <f>IF(OR(X1226="",AND(X1226=X1225,X1226=X1227)),NA(), X1226)</f>
        <v>0</v>
      </c>
      <c r="Y1906">
        <f>IF(ISNA(Z1906),NA(),Y1226)</f>
        <v>0</v>
      </c>
      <c r="Z1906">
        <f>IF(OR(Z1226="",AND(Z1226=Z1225,Z1226=Z1227)),NA(), Z1226)</f>
        <v>0</v>
      </c>
      <c r="AA1906">
        <f>IF(ISNA(AB1906),NA(),AA1226)</f>
        <v>0</v>
      </c>
      <c r="AB1906">
        <f>IF(OR(AB1226="",AND(AB1226=AB1225,AB1226=AB1227)),NA(), AB1226)</f>
        <v>0</v>
      </c>
      <c r="AC1906">
        <f>IF(ISNA(AD1906),NA(),AC1226)</f>
        <v>0</v>
      </c>
      <c r="AD1906">
        <f>IF(OR(AD1226="",AND(AD1226=AD1225,AD1226=AD1227)),NA(), AD1226)</f>
        <v>0</v>
      </c>
      <c r="AE1906">
        <f>IF(ISNA(AF1906),NA(),AE1226)</f>
        <v>0</v>
      </c>
      <c r="AF1906">
        <f>IF(OR(AF1226="",AND(AF1226=AF1225,AF1226=AF1227)),NA(), AF1226)</f>
        <v>0</v>
      </c>
      <c r="AG1906">
        <f>IF(ISNA(AH1906),NA(),AG1226)</f>
        <v>0</v>
      </c>
      <c r="AH1906">
        <f>IF(OR(AH1226="",AND(AH1226=AH1225,AH1226=AH1227)),NA(), AH1226)</f>
        <v>0</v>
      </c>
      <c r="AI1906">
        <f>IF(ISNA(AJ1906),NA(),AI1226)</f>
        <v>0</v>
      </c>
      <c r="AJ1906">
        <f>IF(OR(AJ1226="",AND(AJ1226=AJ1225,AJ1226=AJ1227)),NA(), AJ1226)</f>
        <v>0</v>
      </c>
      <c r="AM1906">
        <f>IF(ISNA(AN1906),NA(),AM1226)</f>
        <v>0</v>
      </c>
      <c r="AN1906">
        <f>IF(OR(AN1226="",AND(AN1226=AN1225,AN1226=AN1227)),NA(), AN1226)</f>
        <v>0</v>
      </c>
      <c r="AO1906">
        <f>IF(ISNA(AP1906),NA(),AO1226)</f>
        <v>0</v>
      </c>
      <c r="AP1906">
        <f>IF(OR(AP1226="",AND(AP1226=AP1225,AP1226=AP1227)),NA(), AP1226)</f>
        <v>0</v>
      </c>
      <c r="AQ1906">
        <f>IF(ISNA(AR1906),NA(),AQ1226)</f>
        <v>0</v>
      </c>
      <c r="AR1906">
        <f>IF(OR(AR1226="",AND(AR1226=AR1225,AR1226=AR1227)),NA(), AR1226)</f>
        <v>0</v>
      </c>
      <c r="AS1906">
        <f>IF(ISNA(AT1906),NA(),AS1226)</f>
        <v>0</v>
      </c>
      <c r="AT1906">
        <f>IF(OR(AT1226="",AND(AT1226=AT1225,AT1226=AT1227)),NA(), AT1226)</f>
        <v>0</v>
      </c>
      <c r="AU1906">
        <f>IF(ISNA(AV1906),NA(),AU1226)</f>
        <v>0</v>
      </c>
      <c r="AV1906">
        <f>IF(OR(AV1226="",AND(AV1226=AV1225,AV1226=AV1227)),NA(), AV1226)</f>
        <v>0</v>
      </c>
      <c r="AW1906">
        <f>IF(ISNA(AX1906),NA(),AW1226)</f>
        <v>0</v>
      </c>
      <c r="AX1906">
        <f>IF(OR(AX1226="",AND(AX1226=AX1225,AX1226=AX1227)),NA(), AX1226)</f>
        <v>0</v>
      </c>
      <c r="AY1906">
        <f>IF(ISNA(AZ1906),NA(),AY1226)</f>
        <v>0</v>
      </c>
      <c r="AZ1906">
        <f>IF(OR(AZ1226="",AND(AZ1226=AZ1225,AZ1226=AZ1227)),NA(), AZ1226)</f>
        <v>0</v>
      </c>
      <c r="BA1906">
        <f>IF(ISNA(BB1906),NA(),BA1226)</f>
        <v>0</v>
      </c>
      <c r="BB1906">
        <f>IF(OR(BB1226="",AND(BB1226=BB1225,BB1226=BB1227)),NA(), BB1226)</f>
        <v>0</v>
      </c>
      <c r="BC1906">
        <f>IF(ISNA(BD1906),NA(),BC1226)</f>
        <v>0</v>
      </c>
      <c r="BD1906">
        <f>IF(OR(BD1226="",AND(BD1226=BD1225,BD1226=BD1227)),NA(), BD1226)</f>
        <v>0</v>
      </c>
      <c r="BE1906">
        <f>IF(ISNA(BF1906),NA(),BE1226)</f>
        <v>0</v>
      </c>
      <c r="BF1906">
        <f>IF(OR(BF1226="",AND(BF1226=BF1225,BF1226=BF1227)),NA(), BF1226)</f>
        <v>0</v>
      </c>
      <c r="BG1906">
        <f>IF(ISNA(BH1906),NA(),BG1226)</f>
        <v>0</v>
      </c>
      <c r="BH1906">
        <f>IF(OR(BH1226="",AND(BH1226=BH1225,BH1226=BH1227)),NA(), BH1226)</f>
        <v>0</v>
      </c>
      <c r="BI1906">
        <f>IF(ISNA(BJ1906),NA(),BI1226)</f>
        <v>0</v>
      </c>
      <c r="BJ1906">
        <f>IF(OR(BJ1226="",AND(BJ1226=BJ1225,BJ1226=BJ1227)),NA(), BJ1226)</f>
        <v>0</v>
      </c>
      <c r="BK1906">
        <f>IF(ISNA(BL1906),NA(),BK1226)</f>
        <v>0</v>
      </c>
      <c r="BL1906">
        <f>IF(OR(BL1226="",AND(BL1226=BL1225,BL1226=BL1227)),NA(), BL1226)</f>
        <v>0</v>
      </c>
      <c r="BM1906">
        <f>IF(ISNA(BN1906),NA(),BM1226)</f>
        <v>0</v>
      </c>
      <c r="BN1906">
        <f>IF(OR(BN1226="",AND(BN1226=BN1225,BN1226=BN1227)),NA(), BN1226)</f>
        <v>0</v>
      </c>
      <c r="BO1906">
        <f>IF(ISNA(BP1906),NA(),BO1226)</f>
        <v>0</v>
      </c>
      <c r="BP1906">
        <f>IF(OR(BP1226="",AND(BP1226=BP1225,BP1226=BP1227)),NA(), BP1226)</f>
        <v>0</v>
      </c>
      <c r="BQ1906">
        <f>IF(ISNA(BR1906),NA(),BQ1226)</f>
        <v>0</v>
      </c>
      <c r="BR1906">
        <f>IF(OR(BR1226="",AND(BR1226=BR1225,BR1226=BR1227)),NA(), BR1226)</f>
        <v>0</v>
      </c>
    </row>
    <row r="1907" spans="5:70">
      <c r="E1907">
        <f>IF(ISNA(F1907),NA(),E1227)</f>
        <v>0</v>
      </c>
      <c r="F1907">
        <f>IF(OR(F1227="",AND(F1227=F1226,F1227=F1228)),NA(), F1227)</f>
        <v>0</v>
      </c>
      <c r="G1907">
        <f>IF(ISNA(H1907),NA(),G1227)</f>
        <v>0</v>
      </c>
      <c r="H1907">
        <f>IF(OR(H1227="",AND(H1227=H1226,H1227=H1228)),NA(), H1227)</f>
        <v>0</v>
      </c>
      <c r="I1907">
        <f>IF(ISNA(J1907),NA(),I1227)</f>
        <v>0</v>
      </c>
      <c r="J1907">
        <f>IF(OR(J1227="",AND(J1227=J1226,J1227=J1228)),NA(), J1227)</f>
        <v>0</v>
      </c>
      <c r="K1907">
        <f>IF(ISNA(L1907),NA(),K1227)</f>
        <v>0</v>
      </c>
      <c r="L1907">
        <f>IF(OR(L1227="",AND(L1227=L1226,L1227=L1228)),NA(), L1227)</f>
        <v>0</v>
      </c>
      <c r="M1907">
        <f>IF(ISNA(N1907),NA(),M1227)</f>
        <v>0</v>
      </c>
      <c r="N1907">
        <f>IF(OR(N1227="",AND(N1227=N1226,N1227=N1228)),NA(), N1227)</f>
        <v>0</v>
      </c>
      <c r="O1907">
        <f>IF(ISNA(P1907),NA(),O1227)</f>
        <v>0</v>
      </c>
      <c r="P1907">
        <f>IF(OR(P1227="",AND(P1227=P1226,P1227=P1228)),NA(), P1227)</f>
        <v>0</v>
      </c>
      <c r="Q1907">
        <f>IF(ISNA(R1907),NA(),Q1227)</f>
        <v>0</v>
      </c>
      <c r="R1907">
        <f>IF(OR(R1227="",AND(R1227=R1226,R1227=R1228)),NA(), R1227)</f>
        <v>0</v>
      </c>
      <c r="S1907">
        <f>IF(ISNA(T1907),NA(),S1227)</f>
        <v>0</v>
      </c>
      <c r="T1907">
        <f>IF(OR(T1227="",AND(T1227=T1226,T1227=T1228)),NA(), T1227)</f>
        <v>0</v>
      </c>
      <c r="U1907">
        <f>IF(ISNA(V1907),NA(),U1227)</f>
        <v>0</v>
      </c>
      <c r="V1907">
        <f>IF(OR(V1227="",AND(V1227=V1226,V1227=V1228)),NA(), V1227)</f>
        <v>0</v>
      </c>
      <c r="W1907">
        <f>IF(ISNA(X1907),NA(),W1227)</f>
        <v>0</v>
      </c>
      <c r="X1907">
        <f>IF(OR(X1227="",AND(X1227=X1226,X1227=X1228)),NA(), X1227)</f>
        <v>0</v>
      </c>
      <c r="Y1907">
        <f>IF(ISNA(Z1907),NA(),Y1227)</f>
        <v>0</v>
      </c>
      <c r="Z1907">
        <f>IF(OR(Z1227="",AND(Z1227=Z1226,Z1227=Z1228)),NA(), Z1227)</f>
        <v>0</v>
      </c>
      <c r="AA1907">
        <f>IF(ISNA(AB1907),NA(),AA1227)</f>
        <v>0</v>
      </c>
      <c r="AB1907">
        <f>IF(OR(AB1227="",AND(AB1227=AB1226,AB1227=AB1228)),NA(), AB1227)</f>
        <v>0</v>
      </c>
      <c r="AC1907">
        <f>IF(ISNA(AD1907),NA(),AC1227)</f>
        <v>0</v>
      </c>
      <c r="AD1907">
        <f>IF(OR(AD1227="",AND(AD1227=AD1226,AD1227=AD1228)),NA(), AD1227)</f>
        <v>0</v>
      </c>
      <c r="AE1907">
        <f>IF(ISNA(AF1907),NA(),AE1227)</f>
        <v>0</v>
      </c>
      <c r="AF1907">
        <f>IF(OR(AF1227="",AND(AF1227=AF1226,AF1227=AF1228)),NA(), AF1227)</f>
        <v>0</v>
      </c>
      <c r="AG1907">
        <f>IF(ISNA(AH1907),NA(),AG1227)</f>
        <v>0</v>
      </c>
      <c r="AH1907">
        <f>IF(OR(AH1227="",AND(AH1227=AH1226,AH1227=AH1228)),NA(), AH1227)</f>
        <v>0</v>
      </c>
      <c r="AI1907">
        <f>IF(ISNA(AJ1907),NA(),AI1227)</f>
        <v>0</v>
      </c>
      <c r="AJ1907">
        <f>IF(OR(AJ1227="",AND(AJ1227=AJ1226,AJ1227=AJ1228)),NA(), AJ1227)</f>
        <v>0</v>
      </c>
      <c r="AM1907">
        <f>IF(ISNA(AN1907),NA(),AM1227)</f>
        <v>0</v>
      </c>
      <c r="AN1907">
        <f>IF(OR(AN1227="",AND(AN1227=AN1226,AN1227=AN1228)),NA(), AN1227)</f>
        <v>0</v>
      </c>
      <c r="AO1907">
        <f>IF(ISNA(AP1907),NA(),AO1227)</f>
        <v>0</v>
      </c>
      <c r="AP1907">
        <f>IF(OR(AP1227="",AND(AP1227=AP1226,AP1227=AP1228)),NA(), AP1227)</f>
        <v>0</v>
      </c>
      <c r="AQ1907">
        <f>IF(ISNA(AR1907),NA(),AQ1227)</f>
        <v>0</v>
      </c>
      <c r="AR1907">
        <f>IF(OR(AR1227="",AND(AR1227=AR1226,AR1227=AR1228)),NA(), AR1227)</f>
        <v>0</v>
      </c>
      <c r="AS1907">
        <f>IF(ISNA(AT1907),NA(),AS1227)</f>
        <v>0</v>
      </c>
      <c r="AT1907">
        <f>IF(OR(AT1227="",AND(AT1227=AT1226,AT1227=AT1228)),NA(), AT1227)</f>
        <v>0</v>
      </c>
      <c r="AU1907">
        <f>IF(ISNA(AV1907),NA(),AU1227)</f>
        <v>0</v>
      </c>
      <c r="AV1907">
        <f>IF(OR(AV1227="",AND(AV1227=AV1226,AV1227=AV1228)),NA(), AV1227)</f>
        <v>0</v>
      </c>
      <c r="AW1907">
        <f>IF(ISNA(AX1907),NA(),AW1227)</f>
        <v>0</v>
      </c>
      <c r="AX1907">
        <f>IF(OR(AX1227="",AND(AX1227=AX1226,AX1227=AX1228)),NA(), AX1227)</f>
        <v>0</v>
      </c>
      <c r="AY1907">
        <f>IF(ISNA(AZ1907),NA(),AY1227)</f>
        <v>0</v>
      </c>
      <c r="AZ1907">
        <f>IF(OR(AZ1227="",AND(AZ1227=AZ1226,AZ1227=AZ1228)),NA(), AZ1227)</f>
        <v>0</v>
      </c>
      <c r="BA1907">
        <f>IF(ISNA(BB1907),NA(),BA1227)</f>
        <v>0</v>
      </c>
      <c r="BB1907">
        <f>IF(OR(BB1227="",AND(BB1227=BB1226,BB1227=BB1228)),NA(), BB1227)</f>
        <v>0</v>
      </c>
      <c r="BC1907">
        <f>IF(ISNA(BD1907),NA(),BC1227)</f>
        <v>0</v>
      </c>
      <c r="BD1907">
        <f>IF(OR(BD1227="",AND(BD1227=BD1226,BD1227=BD1228)),NA(), BD1227)</f>
        <v>0</v>
      </c>
      <c r="BE1907">
        <f>IF(ISNA(BF1907),NA(),BE1227)</f>
        <v>0</v>
      </c>
      <c r="BF1907">
        <f>IF(OR(BF1227="",AND(BF1227=BF1226,BF1227=BF1228)),NA(), BF1227)</f>
        <v>0</v>
      </c>
      <c r="BG1907">
        <f>IF(ISNA(BH1907),NA(),BG1227)</f>
        <v>0</v>
      </c>
      <c r="BH1907">
        <f>IF(OR(BH1227="",AND(BH1227=BH1226,BH1227=BH1228)),NA(), BH1227)</f>
        <v>0</v>
      </c>
      <c r="BI1907">
        <f>IF(ISNA(BJ1907),NA(),BI1227)</f>
        <v>0</v>
      </c>
      <c r="BJ1907">
        <f>IF(OR(BJ1227="",AND(BJ1227=BJ1226,BJ1227=BJ1228)),NA(), BJ1227)</f>
        <v>0</v>
      </c>
      <c r="BK1907">
        <f>IF(ISNA(BL1907),NA(),BK1227)</f>
        <v>0</v>
      </c>
      <c r="BL1907">
        <f>IF(OR(BL1227="",AND(BL1227=BL1226,BL1227=BL1228)),NA(), BL1227)</f>
        <v>0</v>
      </c>
      <c r="BM1907">
        <f>IF(ISNA(BN1907),NA(),BM1227)</f>
        <v>0</v>
      </c>
      <c r="BN1907">
        <f>IF(OR(BN1227="",AND(BN1227=BN1226,BN1227=BN1228)),NA(), BN1227)</f>
        <v>0</v>
      </c>
      <c r="BO1907">
        <f>IF(ISNA(BP1907),NA(),BO1227)</f>
        <v>0</v>
      </c>
      <c r="BP1907">
        <f>IF(OR(BP1227="",AND(BP1227=BP1226,BP1227=BP1228)),NA(), BP1227)</f>
        <v>0</v>
      </c>
      <c r="BQ1907">
        <f>IF(ISNA(BR1907),NA(),BQ1227)</f>
        <v>0</v>
      </c>
      <c r="BR1907">
        <f>IF(OR(BR1227="",AND(BR1227=BR1226,BR1227=BR1228)),NA(), BR1227)</f>
        <v>0</v>
      </c>
    </row>
    <row r="1908" spans="5:70">
      <c r="E1908">
        <f>IF(ISNA(F1908),NA(),E1228)</f>
        <v>0</v>
      </c>
      <c r="F1908">
        <f>IF(OR(F1228="",AND(F1228=F1227,F1228=F1229)),NA(), F1228)</f>
        <v>0</v>
      </c>
      <c r="G1908">
        <f>IF(ISNA(H1908),NA(),G1228)</f>
        <v>0</v>
      </c>
      <c r="H1908">
        <f>IF(OR(H1228="",AND(H1228=H1227,H1228=H1229)),NA(), H1228)</f>
        <v>0</v>
      </c>
      <c r="I1908">
        <f>IF(ISNA(J1908),NA(),I1228)</f>
        <v>0</v>
      </c>
      <c r="J1908">
        <f>IF(OR(J1228="",AND(J1228=J1227,J1228=J1229)),NA(), J1228)</f>
        <v>0</v>
      </c>
      <c r="K1908">
        <f>IF(ISNA(L1908),NA(),K1228)</f>
        <v>0</v>
      </c>
      <c r="L1908">
        <f>IF(OR(L1228="",AND(L1228=L1227,L1228=L1229)),NA(), L1228)</f>
        <v>0</v>
      </c>
      <c r="M1908">
        <f>IF(ISNA(N1908),NA(),M1228)</f>
        <v>0</v>
      </c>
      <c r="N1908">
        <f>IF(OR(N1228="",AND(N1228=N1227,N1228=N1229)),NA(), N1228)</f>
        <v>0</v>
      </c>
      <c r="O1908">
        <f>IF(ISNA(P1908),NA(),O1228)</f>
        <v>0</v>
      </c>
      <c r="P1908">
        <f>IF(OR(P1228="",AND(P1228=P1227,P1228=P1229)),NA(), P1228)</f>
        <v>0</v>
      </c>
      <c r="Q1908">
        <f>IF(ISNA(R1908),NA(),Q1228)</f>
        <v>0</v>
      </c>
      <c r="R1908">
        <f>IF(OR(R1228="",AND(R1228=R1227,R1228=R1229)),NA(), R1228)</f>
        <v>0</v>
      </c>
      <c r="S1908">
        <f>IF(ISNA(T1908),NA(),S1228)</f>
        <v>0</v>
      </c>
      <c r="T1908">
        <f>IF(OR(T1228="",AND(T1228=T1227,T1228=T1229)),NA(), T1228)</f>
        <v>0</v>
      </c>
      <c r="U1908">
        <f>IF(ISNA(V1908),NA(),U1228)</f>
        <v>0</v>
      </c>
      <c r="V1908">
        <f>IF(OR(V1228="",AND(V1228=V1227,V1228=V1229)),NA(), V1228)</f>
        <v>0</v>
      </c>
      <c r="W1908">
        <f>IF(ISNA(X1908),NA(),W1228)</f>
        <v>0</v>
      </c>
      <c r="X1908">
        <f>IF(OR(X1228="",AND(X1228=X1227,X1228=X1229)),NA(), X1228)</f>
        <v>0</v>
      </c>
      <c r="Y1908">
        <f>IF(ISNA(Z1908),NA(),Y1228)</f>
        <v>0</v>
      </c>
      <c r="Z1908">
        <f>IF(OR(Z1228="",AND(Z1228=Z1227,Z1228=Z1229)),NA(), Z1228)</f>
        <v>0</v>
      </c>
      <c r="AA1908">
        <f>IF(ISNA(AB1908),NA(),AA1228)</f>
        <v>0</v>
      </c>
      <c r="AB1908">
        <f>IF(OR(AB1228="",AND(AB1228=AB1227,AB1228=AB1229)),NA(), AB1228)</f>
        <v>0</v>
      </c>
      <c r="AC1908">
        <f>IF(ISNA(AD1908),NA(),AC1228)</f>
        <v>0</v>
      </c>
      <c r="AD1908">
        <f>IF(OR(AD1228="",AND(AD1228=AD1227,AD1228=AD1229)),NA(), AD1228)</f>
        <v>0</v>
      </c>
      <c r="AE1908">
        <f>IF(ISNA(AF1908),NA(),AE1228)</f>
        <v>0</v>
      </c>
      <c r="AF1908">
        <f>IF(OR(AF1228="",AND(AF1228=AF1227,AF1228=AF1229)),NA(), AF1228)</f>
        <v>0</v>
      </c>
      <c r="AG1908">
        <f>IF(ISNA(AH1908),NA(),AG1228)</f>
        <v>0</v>
      </c>
      <c r="AH1908">
        <f>IF(OR(AH1228="",AND(AH1228=AH1227,AH1228=AH1229)),NA(), AH1228)</f>
        <v>0</v>
      </c>
      <c r="AI1908">
        <f>IF(ISNA(AJ1908),NA(),AI1228)</f>
        <v>0</v>
      </c>
      <c r="AJ1908">
        <f>IF(OR(AJ1228="",AND(AJ1228=AJ1227,AJ1228=AJ1229)),NA(), AJ1228)</f>
        <v>0</v>
      </c>
      <c r="AM1908">
        <f>IF(ISNA(AN1908),NA(),AM1228)</f>
        <v>0</v>
      </c>
      <c r="AN1908">
        <f>IF(OR(AN1228="",AND(AN1228=AN1227,AN1228=AN1229)),NA(), AN1228)</f>
        <v>0</v>
      </c>
      <c r="AO1908">
        <f>IF(ISNA(AP1908),NA(),AO1228)</f>
        <v>0</v>
      </c>
      <c r="AP1908">
        <f>IF(OR(AP1228="",AND(AP1228=AP1227,AP1228=AP1229)),NA(), AP1228)</f>
        <v>0</v>
      </c>
      <c r="AQ1908">
        <f>IF(ISNA(AR1908),NA(),AQ1228)</f>
        <v>0</v>
      </c>
      <c r="AR1908">
        <f>IF(OR(AR1228="",AND(AR1228=AR1227,AR1228=AR1229)),NA(), AR1228)</f>
        <v>0</v>
      </c>
      <c r="AS1908">
        <f>IF(ISNA(AT1908),NA(),AS1228)</f>
        <v>0</v>
      </c>
      <c r="AT1908">
        <f>IF(OR(AT1228="",AND(AT1228=AT1227,AT1228=AT1229)),NA(), AT1228)</f>
        <v>0</v>
      </c>
      <c r="AU1908">
        <f>IF(ISNA(AV1908),NA(),AU1228)</f>
        <v>0</v>
      </c>
      <c r="AV1908">
        <f>IF(OR(AV1228="",AND(AV1228=AV1227,AV1228=AV1229)),NA(), AV1228)</f>
        <v>0</v>
      </c>
      <c r="AW1908">
        <f>IF(ISNA(AX1908),NA(),AW1228)</f>
        <v>0</v>
      </c>
      <c r="AX1908">
        <f>IF(OR(AX1228="",AND(AX1228=AX1227,AX1228=AX1229)),NA(), AX1228)</f>
        <v>0</v>
      </c>
      <c r="AY1908">
        <f>IF(ISNA(AZ1908),NA(),AY1228)</f>
        <v>0</v>
      </c>
      <c r="AZ1908">
        <f>IF(OR(AZ1228="",AND(AZ1228=AZ1227,AZ1228=AZ1229)),NA(), AZ1228)</f>
        <v>0</v>
      </c>
      <c r="BA1908">
        <f>IF(ISNA(BB1908),NA(),BA1228)</f>
        <v>0</v>
      </c>
      <c r="BB1908">
        <f>IF(OR(BB1228="",AND(BB1228=BB1227,BB1228=BB1229)),NA(), BB1228)</f>
        <v>0</v>
      </c>
      <c r="BC1908">
        <f>IF(ISNA(BD1908),NA(),BC1228)</f>
        <v>0</v>
      </c>
      <c r="BD1908">
        <f>IF(OR(BD1228="",AND(BD1228=BD1227,BD1228=BD1229)),NA(), BD1228)</f>
        <v>0</v>
      </c>
      <c r="BE1908">
        <f>IF(ISNA(BF1908),NA(),BE1228)</f>
        <v>0</v>
      </c>
      <c r="BF1908">
        <f>IF(OR(BF1228="",AND(BF1228=BF1227,BF1228=BF1229)),NA(), BF1228)</f>
        <v>0</v>
      </c>
      <c r="BG1908">
        <f>IF(ISNA(BH1908),NA(),BG1228)</f>
        <v>0</v>
      </c>
      <c r="BH1908">
        <f>IF(OR(BH1228="",AND(BH1228=BH1227,BH1228=BH1229)),NA(), BH1228)</f>
        <v>0</v>
      </c>
      <c r="BI1908">
        <f>IF(ISNA(BJ1908),NA(),BI1228)</f>
        <v>0</v>
      </c>
      <c r="BJ1908">
        <f>IF(OR(BJ1228="",AND(BJ1228=BJ1227,BJ1228=BJ1229)),NA(), BJ1228)</f>
        <v>0</v>
      </c>
      <c r="BK1908">
        <f>IF(ISNA(BL1908),NA(),BK1228)</f>
        <v>0</v>
      </c>
      <c r="BL1908">
        <f>IF(OR(BL1228="",AND(BL1228=BL1227,BL1228=BL1229)),NA(), BL1228)</f>
        <v>0</v>
      </c>
      <c r="BM1908">
        <f>IF(ISNA(BN1908),NA(),BM1228)</f>
        <v>0</v>
      </c>
      <c r="BN1908">
        <f>IF(OR(BN1228="",AND(BN1228=BN1227,BN1228=BN1229)),NA(), BN1228)</f>
        <v>0</v>
      </c>
      <c r="BO1908">
        <f>IF(ISNA(BP1908),NA(),BO1228)</f>
        <v>0</v>
      </c>
      <c r="BP1908">
        <f>IF(OR(BP1228="",AND(BP1228=BP1227,BP1228=BP1229)),NA(), BP1228)</f>
        <v>0</v>
      </c>
      <c r="BQ1908">
        <f>IF(ISNA(BR1908),NA(),BQ1228)</f>
        <v>0</v>
      </c>
      <c r="BR1908">
        <f>IF(OR(BR1228="",AND(BR1228=BR1227,BR1228=BR1229)),NA(), BR1228)</f>
        <v>0</v>
      </c>
    </row>
    <row r="1909" spans="5:70">
      <c r="E1909">
        <f>IF(ISNA(F1909),NA(),E1229)</f>
        <v>0</v>
      </c>
      <c r="F1909">
        <f>IF(OR(F1229="",AND(F1229=F1228,F1229=F1230)),NA(), F1229)</f>
        <v>0</v>
      </c>
      <c r="G1909">
        <f>IF(ISNA(H1909),NA(),G1229)</f>
        <v>0</v>
      </c>
      <c r="H1909">
        <f>IF(OR(H1229="",AND(H1229=H1228,H1229=H1230)),NA(), H1229)</f>
        <v>0</v>
      </c>
      <c r="I1909">
        <f>IF(ISNA(J1909),NA(),I1229)</f>
        <v>0</v>
      </c>
      <c r="J1909">
        <f>IF(OR(J1229="",AND(J1229=J1228,J1229=J1230)),NA(), J1229)</f>
        <v>0</v>
      </c>
      <c r="K1909">
        <f>IF(ISNA(L1909),NA(),K1229)</f>
        <v>0</v>
      </c>
      <c r="L1909">
        <f>IF(OR(L1229="",AND(L1229=L1228,L1229=L1230)),NA(), L1229)</f>
        <v>0</v>
      </c>
      <c r="M1909">
        <f>IF(ISNA(N1909),NA(),M1229)</f>
        <v>0</v>
      </c>
      <c r="N1909">
        <f>IF(OR(N1229="",AND(N1229=N1228,N1229=N1230)),NA(), N1229)</f>
        <v>0</v>
      </c>
      <c r="O1909">
        <f>IF(ISNA(P1909),NA(),O1229)</f>
        <v>0</v>
      </c>
      <c r="P1909">
        <f>IF(OR(P1229="",AND(P1229=P1228,P1229=P1230)),NA(), P1229)</f>
        <v>0</v>
      </c>
      <c r="Q1909">
        <f>IF(ISNA(R1909),NA(),Q1229)</f>
        <v>0</v>
      </c>
      <c r="R1909">
        <f>IF(OR(R1229="",AND(R1229=R1228,R1229=R1230)),NA(), R1229)</f>
        <v>0</v>
      </c>
      <c r="S1909">
        <f>IF(ISNA(T1909),NA(),S1229)</f>
        <v>0</v>
      </c>
      <c r="T1909">
        <f>IF(OR(T1229="",AND(T1229=T1228,T1229=T1230)),NA(), T1229)</f>
        <v>0</v>
      </c>
      <c r="U1909">
        <f>IF(ISNA(V1909),NA(),U1229)</f>
        <v>0</v>
      </c>
      <c r="V1909">
        <f>IF(OR(V1229="",AND(V1229=V1228,V1229=V1230)),NA(), V1229)</f>
        <v>0</v>
      </c>
      <c r="W1909">
        <f>IF(ISNA(X1909),NA(),W1229)</f>
        <v>0</v>
      </c>
      <c r="X1909">
        <f>IF(OR(X1229="",AND(X1229=X1228,X1229=X1230)),NA(), X1229)</f>
        <v>0</v>
      </c>
      <c r="Y1909">
        <f>IF(ISNA(Z1909),NA(),Y1229)</f>
        <v>0</v>
      </c>
      <c r="Z1909">
        <f>IF(OR(Z1229="",AND(Z1229=Z1228,Z1229=Z1230)),NA(), Z1229)</f>
        <v>0</v>
      </c>
      <c r="AA1909">
        <f>IF(ISNA(AB1909),NA(),AA1229)</f>
        <v>0</v>
      </c>
      <c r="AB1909">
        <f>IF(OR(AB1229="",AND(AB1229=AB1228,AB1229=AB1230)),NA(), AB1229)</f>
        <v>0</v>
      </c>
      <c r="AC1909">
        <f>IF(ISNA(AD1909),NA(),AC1229)</f>
        <v>0</v>
      </c>
      <c r="AD1909">
        <f>IF(OR(AD1229="",AND(AD1229=AD1228,AD1229=AD1230)),NA(), AD1229)</f>
        <v>0</v>
      </c>
      <c r="AE1909">
        <f>IF(ISNA(AF1909),NA(),AE1229)</f>
        <v>0</v>
      </c>
      <c r="AF1909">
        <f>IF(OR(AF1229="",AND(AF1229=AF1228,AF1229=AF1230)),NA(), AF1229)</f>
        <v>0</v>
      </c>
      <c r="AG1909">
        <f>IF(ISNA(AH1909),NA(),AG1229)</f>
        <v>0</v>
      </c>
      <c r="AH1909">
        <f>IF(OR(AH1229="",AND(AH1229=AH1228,AH1229=AH1230)),NA(), AH1229)</f>
        <v>0</v>
      </c>
      <c r="AI1909">
        <f>IF(ISNA(AJ1909),NA(),AI1229)</f>
        <v>0</v>
      </c>
      <c r="AJ1909">
        <f>IF(OR(AJ1229="",AND(AJ1229=AJ1228,AJ1229=AJ1230)),NA(), AJ1229)</f>
        <v>0</v>
      </c>
      <c r="AM1909">
        <f>IF(ISNA(AN1909),NA(),AM1229)</f>
        <v>0</v>
      </c>
      <c r="AN1909">
        <f>IF(OR(AN1229="",AND(AN1229=AN1228,AN1229=AN1230)),NA(), AN1229)</f>
        <v>0</v>
      </c>
      <c r="AO1909">
        <f>IF(ISNA(AP1909),NA(),AO1229)</f>
        <v>0</v>
      </c>
      <c r="AP1909">
        <f>IF(OR(AP1229="",AND(AP1229=AP1228,AP1229=AP1230)),NA(), AP1229)</f>
        <v>0</v>
      </c>
      <c r="AQ1909">
        <f>IF(ISNA(AR1909),NA(),AQ1229)</f>
        <v>0</v>
      </c>
      <c r="AR1909">
        <f>IF(OR(AR1229="",AND(AR1229=AR1228,AR1229=AR1230)),NA(), AR1229)</f>
        <v>0</v>
      </c>
      <c r="AS1909">
        <f>IF(ISNA(AT1909),NA(),AS1229)</f>
        <v>0</v>
      </c>
      <c r="AT1909">
        <f>IF(OR(AT1229="",AND(AT1229=AT1228,AT1229=AT1230)),NA(), AT1229)</f>
        <v>0</v>
      </c>
      <c r="AU1909">
        <f>IF(ISNA(AV1909),NA(),AU1229)</f>
        <v>0</v>
      </c>
      <c r="AV1909">
        <f>IF(OR(AV1229="",AND(AV1229=AV1228,AV1229=AV1230)),NA(), AV1229)</f>
        <v>0</v>
      </c>
      <c r="AW1909">
        <f>IF(ISNA(AX1909),NA(),AW1229)</f>
        <v>0</v>
      </c>
      <c r="AX1909">
        <f>IF(OR(AX1229="",AND(AX1229=AX1228,AX1229=AX1230)),NA(), AX1229)</f>
        <v>0</v>
      </c>
      <c r="AY1909">
        <f>IF(ISNA(AZ1909),NA(),AY1229)</f>
        <v>0</v>
      </c>
      <c r="AZ1909">
        <f>IF(OR(AZ1229="",AND(AZ1229=AZ1228,AZ1229=AZ1230)),NA(), AZ1229)</f>
        <v>0</v>
      </c>
      <c r="BA1909">
        <f>IF(ISNA(BB1909),NA(),BA1229)</f>
        <v>0</v>
      </c>
      <c r="BB1909">
        <f>IF(OR(BB1229="",AND(BB1229=BB1228,BB1229=BB1230)),NA(), BB1229)</f>
        <v>0</v>
      </c>
      <c r="BC1909">
        <f>IF(ISNA(BD1909),NA(),BC1229)</f>
        <v>0</v>
      </c>
      <c r="BD1909">
        <f>IF(OR(BD1229="",AND(BD1229=BD1228,BD1229=BD1230)),NA(), BD1229)</f>
        <v>0</v>
      </c>
      <c r="BE1909">
        <f>IF(ISNA(BF1909),NA(),BE1229)</f>
        <v>0</v>
      </c>
      <c r="BF1909">
        <f>IF(OR(BF1229="",AND(BF1229=BF1228,BF1229=BF1230)),NA(), BF1229)</f>
        <v>0</v>
      </c>
      <c r="BG1909">
        <f>IF(ISNA(BH1909),NA(),BG1229)</f>
        <v>0</v>
      </c>
      <c r="BH1909">
        <f>IF(OR(BH1229="",AND(BH1229=BH1228,BH1229=BH1230)),NA(), BH1229)</f>
        <v>0</v>
      </c>
      <c r="BI1909">
        <f>IF(ISNA(BJ1909),NA(),BI1229)</f>
        <v>0</v>
      </c>
      <c r="BJ1909">
        <f>IF(OR(BJ1229="",AND(BJ1229=BJ1228,BJ1229=BJ1230)),NA(), BJ1229)</f>
        <v>0</v>
      </c>
      <c r="BK1909">
        <f>IF(ISNA(BL1909),NA(),BK1229)</f>
        <v>0</v>
      </c>
      <c r="BL1909">
        <f>IF(OR(BL1229="",AND(BL1229=BL1228,BL1229=BL1230)),NA(), BL1229)</f>
        <v>0</v>
      </c>
      <c r="BM1909">
        <f>IF(ISNA(BN1909),NA(),BM1229)</f>
        <v>0</v>
      </c>
      <c r="BN1909">
        <f>IF(OR(BN1229="",AND(BN1229=BN1228,BN1229=BN1230)),NA(), BN1229)</f>
        <v>0</v>
      </c>
      <c r="BO1909">
        <f>IF(ISNA(BP1909),NA(),BO1229)</f>
        <v>0</v>
      </c>
      <c r="BP1909">
        <f>IF(OR(BP1229="",AND(BP1229=BP1228,BP1229=BP1230)),NA(), BP1229)</f>
        <v>0</v>
      </c>
      <c r="BQ1909">
        <f>IF(ISNA(BR1909),NA(),BQ1229)</f>
        <v>0</v>
      </c>
      <c r="BR1909">
        <f>IF(OR(BR1229="",AND(BR1229=BR1228,BR1229=BR1230)),NA(), BR1229)</f>
        <v>0</v>
      </c>
    </row>
    <row r="1910" spans="5:70">
      <c r="E1910">
        <f>IF(ISNA(F1910),NA(),E1230)</f>
        <v>0</v>
      </c>
      <c r="F1910">
        <f>IF(OR(F1230="",AND(F1230=F1229,F1230=F1231)),NA(), F1230)</f>
        <v>0</v>
      </c>
      <c r="G1910">
        <f>IF(ISNA(H1910),NA(),G1230)</f>
        <v>0</v>
      </c>
      <c r="H1910">
        <f>IF(OR(H1230="",AND(H1230=H1229,H1230=H1231)),NA(), H1230)</f>
        <v>0</v>
      </c>
      <c r="I1910">
        <f>IF(ISNA(J1910),NA(),I1230)</f>
        <v>0</v>
      </c>
      <c r="J1910">
        <f>IF(OR(J1230="",AND(J1230=J1229,J1230=J1231)),NA(), J1230)</f>
        <v>0</v>
      </c>
      <c r="K1910">
        <f>IF(ISNA(L1910),NA(),K1230)</f>
        <v>0</v>
      </c>
      <c r="L1910">
        <f>IF(OR(L1230="",AND(L1230=L1229,L1230=L1231)),NA(), L1230)</f>
        <v>0</v>
      </c>
      <c r="M1910">
        <f>IF(ISNA(N1910),NA(),M1230)</f>
        <v>0</v>
      </c>
      <c r="N1910">
        <f>IF(OR(N1230="",AND(N1230=N1229,N1230=N1231)),NA(), N1230)</f>
        <v>0</v>
      </c>
      <c r="O1910">
        <f>IF(ISNA(P1910),NA(),O1230)</f>
        <v>0</v>
      </c>
      <c r="P1910">
        <f>IF(OR(P1230="",AND(P1230=P1229,P1230=P1231)),NA(), P1230)</f>
        <v>0</v>
      </c>
      <c r="Q1910">
        <f>IF(ISNA(R1910),NA(),Q1230)</f>
        <v>0</v>
      </c>
      <c r="R1910">
        <f>IF(OR(R1230="",AND(R1230=R1229,R1230=R1231)),NA(), R1230)</f>
        <v>0</v>
      </c>
      <c r="S1910">
        <f>IF(ISNA(T1910),NA(),S1230)</f>
        <v>0</v>
      </c>
      <c r="T1910">
        <f>IF(OR(T1230="",AND(T1230=T1229,T1230=T1231)),NA(), T1230)</f>
        <v>0</v>
      </c>
      <c r="U1910">
        <f>IF(ISNA(V1910),NA(),U1230)</f>
        <v>0</v>
      </c>
      <c r="V1910">
        <f>IF(OR(V1230="",AND(V1230=V1229,V1230=V1231)),NA(), V1230)</f>
        <v>0</v>
      </c>
      <c r="W1910">
        <f>IF(ISNA(X1910),NA(),W1230)</f>
        <v>0</v>
      </c>
      <c r="X1910">
        <f>IF(OR(X1230="",AND(X1230=X1229,X1230=X1231)),NA(), X1230)</f>
        <v>0</v>
      </c>
      <c r="Y1910">
        <f>IF(ISNA(Z1910),NA(),Y1230)</f>
        <v>0</v>
      </c>
      <c r="Z1910">
        <f>IF(OR(Z1230="",AND(Z1230=Z1229,Z1230=Z1231)),NA(), Z1230)</f>
        <v>0</v>
      </c>
      <c r="AA1910">
        <f>IF(ISNA(AB1910),NA(),AA1230)</f>
        <v>0</v>
      </c>
      <c r="AB1910">
        <f>IF(OR(AB1230="",AND(AB1230=AB1229,AB1230=AB1231)),NA(), AB1230)</f>
        <v>0</v>
      </c>
      <c r="AC1910">
        <f>IF(ISNA(AD1910),NA(),AC1230)</f>
        <v>0</v>
      </c>
      <c r="AD1910">
        <f>IF(OR(AD1230="",AND(AD1230=AD1229,AD1230=AD1231)),NA(), AD1230)</f>
        <v>0</v>
      </c>
      <c r="AE1910">
        <f>IF(ISNA(AF1910),NA(),AE1230)</f>
        <v>0</v>
      </c>
      <c r="AF1910">
        <f>IF(OR(AF1230="",AND(AF1230=AF1229,AF1230=AF1231)),NA(), AF1230)</f>
        <v>0</v>
      </c>
      <c r="AG1910">
        <f>IF(ISNA(AH1910),NA(),AG1230)</f>
        <v>0</v>
      </c>
      <c r="AH1910">
        <f>IF(OR(AH1230="",AND(AH1230=AH1229,AH1230=AH1231)),NA(), AH1230)</f>
        <v>0</v>
      </c>
      <c r="AI1910">
        <f>IF(ISNA(AJ1910),NA(),AI1230)</f>
        <v>0</v>
      </c>
      <c r="AJ1910">
        <f>IF(OR(AJ1230="",AND(AJ1230=AJ1229,AJ1230=AJ1231)),NA(), AJ1230)</f>
        <v>0</v>
      </c>
      <c r="AM1910">
        <f>IF(ISNA(AN1910),NA(),AM1230)</f>
        <v>0</v>
      </c>
      <c r="AN1910">
        <f>IF(OR(AN1230="",AND(AN1230=AN1229,AN1230=AN1231)),NA(), AN1230)</f>
        <v>0</v>
      </c>
      <c r="AO1910">
        <f>IF(ISNA(AP1910),NA(),AO1230)</f>
        <v>0</v>
      </c>
      <c r="AP1910">
        <f>IF(OR(AP1230="",AND(AP1230=AP1229,AP1230=AP1231)),NA(), AP1230)</f>
        <v>0</v>
      </c>
      <c r="AQ1910">
        <f>IF(ISNA(AR1910),NA(),AQ1230)</f>
        <v>0</v>
      </c>
      <c r="AR1910">
        <f>IF(OR(AR1230="",AND(AR1230=AR1229,AR1230=AR1231)),NA(), AR1230)</f>
        <v>0</v>
      </c>
      <c r="AS1910">
        <f>IF(ISNA(AT1910),NA(),AS1230)</f>
        <v>0</v>
      </c>
      <c r="AT1910">
        <f>IF(OR(AT1230="",AND(AT1230=AT1229,AT1230=AT1231)),NA(), AT1230)</f>
        <v>0</v>
      </c>
      <c r="AU1910">
        <f>IF(ISNA(AV1910),NA(),AU1230)</f>
        <v>0</v>
      </c>
      <c r="AV1910">
        <f>IF(OR(AV1230="",AND(AV1230=AV1229,AV1230=AV1231)),NA(), AV1230)</f>
        <v>0</v>
      </c>
      <c r="AW1910">
        <f>IF(ISNA(AX1910),NA(),AW1230)</f>
        <v>0</v>
      </c>
      <c r="AX1910">
        <f>IF(OR(AX1230="",AND(AX1230=AX1229,AX1230=AX1231)),NA(), AX1230)</f>
        <v>0</v>
      </c>
      <c r="AY1910">
        <f>IF(ISNA(AZ1910),NA(),AY1230)</f>
        <v>0</v>
      </c>
      <c r="AZ1910">
        <f>IF(OR(AZ1230="",AND(AZ1230=AZ1229,AZ1230=AZ1231)),NA(), AZ1230)</f>
        <v>0</v>
      </c>
      <c r="BA1910">
        <f>IF(ISNA(BB1910),NA(),BA1230)</f>
        <v>0</v>
      </c>
      <c r="BB1910">
        <f>IF(OR(BB1230="",AND(BB1230=BB1229,BB1230=BB1231)),NA(), BB1230)</f>
        <v>0</v>
      </c>
      <c r="BC1910">
        <f>IF(ISNA(BD1910),NA(),BC1230)</f>
        <v>0</v>
      </c>
      <c r="BD1910">
        <f>IF(OR(BD1230="",AND(BD1230=BD1229,BD1230=BD1231)),NA(), BD1230)</f>
        <v>0</v>
      </c>
      <c r="BE1910">
        <f>IF(ISNA(BF1910),NA(),BE1230)</f>
        <v>0</v>
      </c>
      <c r="BF1910">
        <f>IF(OR(BF1230="",AND(BF1230=BF1229,BF1230=BF1231)),NA(), BF1230)</f>
        <v>0</v>
      </c>
      <c r="BG1910">
        <f>IF(ISNA(BH1910),NA(),BG1230)</f>
        <v>0</v>
      </c>
      <c r="BH1910">
        <f>IF(OR(BH1230="",AND(BH1230=BH1229,BH1230=BH1231)),NA(), BH1230)</f>
        <v>0</v>
      </c>
      <c r="BI1910">
        <f>IF(ISNA(BJ1910),NA(),BI1230)</f>
        <v>0</v>
      </c>
      <c r="BJ1910">
        <f>IF(OR(BJ1230="",AND(BJ1230=BJ1229,BJ1230=BJ1231)),NA(), BJ1230)</f>
        <v>0</v>
      </c>
      <c r="BK1910">
        <f>IF(ISNA(BL1910),NA(),BK1230)</f>
        <v>0</v>
      </c>
      <c r="BL1910">
        <f>IF(OR(BL1230="",AND(BL1230=BL1229,BL1230=BL1231)),NA(), BL1230)</f>
        <v>0</v>
      </c>
      <c r="BM1910">
        <f>IF(ISNA(BN1910),NA(),BM1230)</f>
        <v>0</v>
      </c>
      <c r="BN1910">
        <f>IF(OR(BN1230="",AND(BN1230=BN1229,BN1230=BN1231)),NA(), BN1230)</f>
        <v>0</v>
      </c>
      <c r="BO1910">
        <f>IF(ISNA(BP1910),NA(),BO1230)</f>
        <v>0</v>
      </c>
      <c r="BP1910">
        <f>IF(OR(BP1230="",AND(BP1230=BP1229,BP1230=BP1231)),NA(), BP1230)</f>
        <v>0</v>
      </c>
      <c r="BQ1910">
        <f>IF(ISNA(BR1910),NA(),BQ1230)</f>
        <v>0</v>
      </c>
      <c r="BR1910">
        <f>IF(OR(BR1230="",AND(BR1230=BR1229,BR1230=BR1231)),NA(), BR1230)</f>
        <v>0</v>
      </c>
    </row>
    <row r="1911" spans="5:70">
      <c r="E1911">
        <f>IF(ISNA(F1911),NA(),E1231)</f>
        <v>0</v>
      </c>
      <c r="F1911">
        <f>IF(OR(F1231="",AND(F1231=F1230,F1231=F1232)),NA(), F1231)</f>
        <v>0</v>
      </c>
      <c r="G1911">
        <f>IF(ISNA(H1911),NA(),G1231)</f>
        <v>0</v>
      </c>
      <c r="H1911">
        <f>IF(OR(H1231="",AND(H1231=H1230,H1231=H1232)),NA(), H1231)</f>
        <v>0</v>
      </c>
      <c r="I1911">
        <f>IF(ISNA(J1911),NA(),I1231)</f>
        <v>0</v>
      </c>
      <c r="J1911">
        <f>IF(OR(J1231="",AND(J1231=J1230,J1231=J1232)),NA(), J1231)</f>
        <v>0</v>
      </c>
      <c r="K1911">
        <f>IF(ISNA(L1911),NA(),K1231)</f>
        <v>0</v>
      </c>
      <c r="L1911">
        <f>IF(OR(L1231="",AND(L1231=L1230,L1231=L1232)),NA(), L1231)</f>
        <v>0</v>
      </c>
      <c r="M1911">
        <f>IF(ISNA(N1911),NA(),M1231)</f>
        <v>0</v>
      </c>
      <c r="N1911">
        <f>IF(OR(N1231="",AND(N1231=N1230,N1231=N1232)),NA(), N1231)</f>
        <v>0</v>
      </c>
      <c r="O1911">
        <f>IF(ISNA(P1911),NA(),O1231)</f>
        <v>0</v>
      </c>
      <c r="P1911">
        <f>IF(OR(P1231="",AND(P1231=P1230,P1231=P1232)),NA(), P1231)</f>
        <v>0</v>
      </c>
      <c r="Q1911">
        <f>IF(ISNA(R1911),NA(),Q1231)</f>
        <v>0</v>
      </c>
      <c r="R1911">
        <f>IF(OR(R1231="",AND(R1231=R1230,R1231=R1232)),NA(), R1231)</f>
        <v>0</v>
      </c>
      <c r="S1911">
        <f>IF(ISNA(T1911),NA(),S1231)</f>
        <v>0</v>
      </c>
      <c r="T1911">
        <f>IF(OR(T1231="",AND(T1231=T1230,T1231=T1232)),NA(), T1231)</f>
        <v>0</v>
      </c>
      <c r="U1911">
        <f>IF(ISNA(V1911),NA(),U1231)</f>
        <v>0</v>
      </c>
      <c r="V1911">
        <f>IF(OR(V1231="",AND(V1231=V1230,V1231=V1232)),NA(), V1231)</f>
        <v>0</v>
      </c>
      <c r="W1911">
        <f>IF(ISNA(X1911),NA(),W1231)</f>
        <v>0</v>
      </c>
      <c r="X1911">
        <f>IF(OR(X1231="",AND(X1231=X1230,X1231=X1232)),NA(), X1231)</f>
        <v>0</v>
      </c>
      <c r="Y1911">
        <f>IF(ISNA(Z1911),NA(),Y1231)</f>
        <v>0</v>
      </c>
      <c r="Z1911">
        <f>IF(OR(Z1231="",AND(Z1231=Z1230,Z1231=Z1232)),NA(), Z1231)</f>
        <v>0</v>
      </c>
      <c r="AA1911">
        <f>IF(ISNA(AB1911),NA(),AA1231)</f>
        <v>0</v>
      </c>
      <c r="AB1911">
        <f>IF(OR(AB1231="",AND(AB1231=AB1230,AB1231=AB1232)),NA(), AB1231)</f>
        <v>0</v>
      </c>
      <c r="AC1911">
        <f>IF(ISNA(AD1911),NA(),AC1231)</f>
        <v>0</v>
      </c>
      <c r="AD1911">
        <f>IF(OR(AD1231="",AND(AD1231=AD1230,AD1231=AD1232)),NA(), AD1231)</f>
        <v>0</v>
      </c>
      <c r="AE1911">
        <f>IF(ISNA(AF1911),NA(),AE1231)</f>
        <v>0</v>
      </c>
      <c r="AF1911">
        <f>IF(OR(AF1231="",AND(AF1231=AF1230,AF1231=AF1232)),NA(), AF1231)</f>
        <v>0</v>
      </c>
      <c r="AG1911">
        <f>IF(ISNA(AH1911),NA(),AG1231)</f>
        <v>0</v>
      </c>
      <c r="AH1911">
        <f>IF(OR(AH1231="",AND(AH1231=AH1230,AH1231=AH1232)),NA(), AH1231)</f>
        <v>0</v>
      </c>
      <c r="AI1911">
        <f>IF(ISNA(AJ1911),NA(),AI1231)</f>
        <v>0</v>
      </c>
      <c r="AJ1911">
        <f>IF(OR(AJ1231="",AND(AJ1231=AJ1230,AJ1231=AJ1232)),NA(), AJ1231)</f>
        <v>0</v>
      </c>
      <c r="AM1911">
        <f>IF(ISNA(AN1911),NA(),AM1231)</f>
        <v>0</v>
      </c>
      <c r="AN1911">
        <f>IF(OR(AN1231="",AND(AN1231=AN1230,AN1231=AN1232)),NA(), AN1231)</f>
        <v>0</v>
      </c>
      <c r="AO1911">
        <f>IF(ISNA(AP1911),NA(),AO1231)</f>
        <v>0</v>
      </c>
      <c r="AP1911">
        <f>IF(OR(AP1231="",AND(AP1231=AP1230,AP1231=AP1232)),NA(), AP1231)</f>
        <v>0</v>
      </c>
      <c r="AQ1911">
        <f>IF(ISNA(AR1911),NA(),AQ1231)</f>
        <v>0</v>
      </c>
      <c r="AR1911">
        <f>IF(OR(AR1231="",AND(AR1231=AR1230,AR1231=AR1232)),NA(), AR1231)</f>
        <v>0</v>
      </c>
      <c r="AS1911">
        <f>IF(ISNA(AT1911),NA(),AS1231)</f>
        <v>0</v>
      </c>
      <c r="AT1911">
        <f>IF(OR(AT1231="",AND(AT1231=AT1230,AT1231=AT1232)),NA(), AT1231)</f>
        <v>0</v>
      </c>
      <c r="AU1911">
        <f>IF(ISNA(AV1911),NA(),AU1231)</f>
        <v>0</v>
      </c>
      <c r="AV1911">
        <f>IF(OR(AV1231="",AND(AV1231=AV1230,AV1231=AV1232)),NA(), AV1231)</f>
        <v>0</v>
      </c>
      <c r="AW1911">
        <f>IF(ISNA(AX1911),NA(),AW1231)</f>
        <v>0</v>
      </c>
      <c r="AX1911">
        <f>IF(OR(AX1231="",AND(AX1231=AX1230,AX1231=AX1232)),NA(), AX1231)</f>
        <v>0</v>
      </c>
      <c r="AY1911">
        <f>IF(ISNA(AZ1911),NA(),AY1231)</f>
        <v>0</v>
      </c>
      <c r="AZ1911">
        <f>IF(OR(AZ1231="",AND(AZ1231=AZ1230,AZ1231=AZ1232)),NA(), AZ1231)</f>
        <v>0</v>
      </c>
      <c r="BA1911">
        <f>IF(ISNA(BB1911),NA(),BA1231)</f>
        <v>0</v>
      </c>
      <c r="BB1911">
        <f>IF(OR(BB1231="",AND(BB1231=BB1230,BB1231=BB1232)),NA(), BB1231)</f>
        <v>0</v>
      </c>
      <c r="BC1911">
        <f>IF(ISNA(BD1911),NA(),BC1231)</f>
        <v>0</v>
      </c>
      <c r="BD1911">
        <f>IF(OR(BD1231="",AND(BD1231=BD1230,BD1231=BD1232)),NA(), BD1231)</f>
        <v>0</v>
      </c>
      <c r="BE1911">
        <f>IF(ISNA(BF1911),NA(),BE1231)</f>
        <v>0</v>
      </c>
      <c r="BF1911">
        <f>IF(OR(BF1231="",AND(BF1231=BF1230,BF1231=BF1232)),NA(), BF1231)</f>
        <v>0</v>
      </c>
      <c r="BG1911">
        <f>IF(ISNA(BH1911),NA(),BG1231)</f>
        <v>0</v>
      </c>
      <c r="BH1911">
        <f>IF(OR(BH1231="",AND(BH1231=BH1230,BH1231=BH1232)),NA(), BH1231)</f>
        <v>0</v>
      </c>
      <c r="BI1911">
        <f>IF(ISNA(BJ1911),NA(),BI1231)</f>
        <v>0</v>
      </c>
      <c r="BJ1911">
        <f>IF(OR(BJ1231="",AND(BJ1231=BJ1230,BJ1231=BJ1232)),NA(), BJ1231)</f>
        <v>0</v>
      </c>
      <c r="BK1911">
        <f>IF(ISNA(BL1911),NA(),BK1231)</f>
        <v>0</v>
      </c>
      <c r="BL1911">
        <f>IF(OR(BL1231="",AND(BL1231=BL1230,BL1231=BL1232)),NA(), BL1231)</f>
        <v>0</v>
      </c>
      <c r="BM1911">
        <f>IF(ISNA(BN1911),NA(),BM1231)</f>
        <v>0</v>
      </c>
      <c r="BN1911">
        <f>IF(OR(BN1231="",AND(BN1231=BN1230,BN1231=BN1232)),NA(), BN1231)</f>
        <v>0</v>
      </c>
      <c r="BO1911">
        <f>IF(ISNA(BP1911),NA(),BO1231)</f>
        <v>0</v>
      </c>
      <c r="BP1911">
        <f>IF(OR(BP1231="",AND(BP1231=BP1230,BP1231=BP1232)),NA(), BP1231)</f>
        <v>0</v>
      </c>
      <c r="BQ1911">
        <f>IF(ISNA(BR1911),NA(),BQ1231)</f>
        <v>0</v>
      </c>
      <c r="BR1911">
        <f>IF(OR(BR1231="",AND(BR1231=BR1230,BR1231=BR1232)),NA(), BR1231)</f>
        <v>0</v>
      </c>
    </row>
    <row r="1912" spans="5:70">
      <c r="E1912">
        <f>IF(ISNA(F1912),NA(),E1232)</f>
        <v>0</v>
      </c>
      <c r="F1912">
        <f>IF(OR(F1232="",AND(F1232=F1231,F1232=F1233)),NA(), F1232)</f>
        <v>0</v>
      </c>
      <c r="G1912">
        <f>IF(ISNA(H1912),NA(),G1232)</f>
        <v>0</v>
      </c>
      <c r="H1912">
        <f>IF(OR(H1232="",AND(H1232=H1231,H1232=H1233)),NA(), H1232)</f>
        <v>0</v>
      </c>
      <c r="I1912">
        <f>IF(ISNA(J1912),NA(),I1232)</f>
        <v>0</v>
      </c>
      <c r="J1912">
        <f>IF(OR(J1232="",AND(J1232=J1231,J1232=J1233)),NA(), J1232)</f>
        <v>0</v>
      </c>
      <c r="K1912">
        <f>IF(ISNA(L1912),NA(),K1232)</f>
        <v>0</v>
      </c>
      <c r="L1912">
        <f>IF(OR(L1232="",AND(L1232=L1231,L1232=L1233)),NA(), L1232)</f>
        <v>0</v>
      </c>
      <c r="M1912">
        <f>IF(ISNA(N1912),NA(),M1232)</f>
        <v>0</v>
      </c>
      <c r="N1912">
        <f>IF(OR(N1232="",AND(N1232=N1231,N1232=N1233)),NA(), N1232)</f>
        <v>0</v>
      </c>
      <c r="O1912">
        <f>IF(ISNA(P1912),NA(),O1232)</f>
        <v>0</v>
      </c>
      <c r="P1912">
        <f>IF(OR(P1232="",AND(P1232=P1231,P1232=P1233)),NA(), P1232)</f>
        <v>0</v>
      </c>
      <c r="Q1912">
        <f>IF(ISNA(R1912),NA(),Q1232)</f>
        <v>0</v>
      </c>
      <c r="R1912">
        <f>IF(OR(R1232="",AND(R1232=R1231,R1232=R1233)),NA(), R1232)</f>
        <v>0</v>
      </c>
      <c r="S1912">
        <f>IF(ISNA(T1912),NA(),S1232)</f>
        <v>0</v>
      </c>
      <c r="T1912">
        <f>IF(OR(T1232="",AND(T1232=T1231,T1232=T1233)),NA(), T1232)</f>
        <v>0</v>
      </c>
      <c r="U1912">
        <f>IF(ISNA(V1912),NA(),U1232)</f>
        <v>0</v>
      </c>
      <c r="V1912">
        <f>IF(OR(V1232="",AND(V1232=V1231,V1232=V1233)),NA(), V1232)</f>
        <v>0</v>
      </c>
      <c r="W1912">
        <f>IF(ISNA(X1912),NA(),W1232)</f>
        <v>0</v>
      </c>
      <c r="X1912">
        <f>IF(OR(X1232="",AND(X1232=X1231,X1232=X1233)),NA(), X1232)</f>
        <v>0</v>
      </c>
      <c r="Y1912">
        <f>IF(ISNA(Z1912),NA(),Y1232)</f>
        <v>0</v>
      </c>
      <c r="Z1912">
        <f>IF(OR(Z1232="",AND(Z1232=Z1231,Z1232=Z1233)),NA(), Z1232)</f>
        <v>0</v>
      </c>
      <c r="AA1912">
        <f>IF(ISNA(AB1912),NA(),AA1232)</f>
        <v>0</v>
      </c>
      <c r="AB1912">
        <f>IF(OR(AB1232="",AND(AB1232=AB1231,AB1232=AB1233)),NA(), AB1232)</f>
        <v>0</v>
      </c>
      <c r="AC1912">
        <f>IF(ISNA(AD1912),NA(),AC1232)</f>
        <v>0</v>
      </c>
      <c r="AD1912">
        <f>IF(OR(AD1232="",AND(AD1232=AD1231,AD1232=AD1233)),NA(), AD1232)</f>
        <v>0</v>
      </c>
      <c r="AE1912">
        <f>IF(ISNA(AF1912),NA(),AE1232)</f>
        <v>0</v>
      </c>
      <c r="AF1912">
        <f>IF(OR(AF1232="",AND(AF1232=AF1231,AF1232=AF1233)),NA(), AF1232)</f>
        <v>0</v>
      </c>
      <c r="AG1912">
        <f>IF(ISNA(AH1912),NA(),AG1232)</f>
        <v>0</v>
      </c>
      <c r="AH1912">
        <f>IF(OR(AH1232="",AND(AH1232=AH1231,AH1232=AH1233)),NA(), AH1232)</f>
        <v>0</v>
      </c>
      <c r="AI1912">
        <f>IF(ISNA(AJ1912),NA(),AI1232)</f>
        <v>0</v>
      </c>
      <c r="AJ1912">
        <f>IF(OR(AJ1232="",AND(AJ1232=AJ1231,AJ1232=AJ1233)),NA(), AJ1232)</f>
        <v>0</v>
      </c>
      <c r="AM1912">
        <f>IF(ISNA(AN1912),NA(),AM1232)</f>
        <v>0</v>
      </c>
      <c r="AN1912">
        <f>IF(OR(AN1232="",AND(AN1232=AN1231,AN1232=AN1233)),NA(), AN1232)</f>
        <v>0</v>
      </c>
      <c r="AO1912">
        <f>IF(ISNA(AP1912),NA(),AO1232)</f>
        <v>0</v>
      </c>
      <c r="AP1912">
        <f>IF(OR(AP1232="",AND(AP1232=AP1231,AP1232=AP1233)),NA(), AP1232)</f>
        <v>0</v>
      </c>
      <c r="AQ1912">
        <f>IF(ISNA(AR1912),NA(),AQ1232)</f>
        <v>0</v>
      </c>
      <c r="AR1912">
        <f>IF(OR(AR1232="",AND(AR1232=AR1231,AR1232=AR1233)),NA(), AR1232)</f>
        <v>0</v>
      </c>
      <c r="AS1912">
        <f>IF(ISNA(AT1912),NA(),AS1232)</f>
        <v>0</v>
      </c>
      <c r="AT1912">
        <f>IF(OR(AT1232="",AND(AT1232=AT1231,AT1232=AT1233)),NA(), AT1232)</f>
        <v>0</v>
      </c>
      <c r="AU1912">
        <f>IF(ISNA(AV1912),NA(),AU1232)</f>
        <v>0</v>
      </c>
      <c r="AV1912">
        <f>IF(OR(AV1232="",AND(AV1232=AV1231,AV1232=AV1233)),NA(), AV1232)</f>
        <v>0</v>
      </c>
      <c r="AW1912">
        <f>IF(ISNA(AX1912),NA(),AW1232)</f>
        <v>0</v>
      </c>
      <c r="AX1912">
        <f>IF(OR(AX1232="",AND(AX1232=AX1231,AX1232=AX1233)),NA(), AX1232)</f>
        <v>0</v>
      </c>
      <c r="AY1912">
        <f>IF(ISNA(AZ1912),NA(),AY1232)</f>
        <v>0</v>
      </c>
      <c r="AZ1912">
        <f>IF(OR(AZ1232="",AND(AZ1232=AZ1231,AZ1232=AZ1233)),NA(), AZ1232)</f>
        <v>0</v>
      </c>
      <c r="BA1912">
        <f>IF(ISNA(BB1912),NA(),BA1232)</f>
        <v>0</v>
      </c>
      <c r="BB1912">
        <f>IF(OR(BB1232="",AND(BB1232=BB1231,BB1232=BB1233)),NA(), BB1232)</f>
        <v>0</v>
      </c>
      <c r="BC1912">
        <f>IF(ISNA(BD1912),NA(),BC1232)</f>
        <v>0</v>
      </c>
      <c r="BD1912">
        <f>IF(OR(BD1232="",AND(BD1232=BD1231,BD1232=BD1233)),NA(), BD1232)</f>
        <v>0</v>
      </c>
      <c r="BE1912">
        <f>IF(ISNA(BF1912),NA(),BE1232)</f>
        <v>0</v>
      </c>
      <c r="BF1912">
        <f>IF(OR(BF1232="",AND(BF1232=BF1231,BF1232=BF1233)),NA(), BF1232)</f>
        <v>0</v>
      </c>
      <c r="BG1912">
        <f>IF(ISNA(BH1912),NA(),BG1232)</f>
        <v>0</v>
      </c>
      <c r="BH1912">
        <f>IF(OR(BH1232="",AND(BH1232=BH1231,BH1232=BH1233)),NA(), BH1232)</f>
        <v>0</v>
      </c>
      <c r="BI1912">
        <f>IF(ISNA(BJ1912),NA(),BI1232)</f>
        <v>0</v>
      </c>
      <c r="BJ1912">
        <f>IF(OR(BJ1232="",AND(BJ1232=BJ1231,BJ1232=BJ1233)),NA(), BJ1232)</f>
        <v>0</v>
      </c>
      <c r="BK1912">
        <f>IF(ISNA(BL1912),NA(),BK1232)</f>
        <v>0</v>
      </c>
      <c r="BL1912">
        <f>IF(OR(BL1232="",AND(BL1232=BL1231,BL1232=BL1233)),NA(), BL1232)</f>
        <v>0</v>
      </c>
      <c r="BM1912">
        <f>IF(ISNA(BN1912),NA(),BM1232)</f>
        <v>0</v>
      </c>
      <c r="BN1912">
        <f>IF(OR(BN1232="",AND(BN1232=BN1231,BN1232=BN1233)),NA(), BN1232)</f>
        <v>0</v>
      </c>
      <c r="BO1912">
        <f>IF(ISNA(BP1912),NA(),BO1232)</f>
        <v>0</v>
      </c>
      <c r="BP1912">
        <f>IF(OR(BP1232="",AND(BP1232=BP1231,BP1232=BP1233)),NA(), BP1232)</f>
        <v>0</v>
      </c>
      <c r="BQ1912">
        <f>IF(ISNA(BR1912),NA(),BQ1232)</f>
        <v>0</v>
      </c>
      <c r="BR1912">
        <f>IF(OR(BR1232="",AND(BR1232=BR1231,BR1232=BR1233)),NA(), BR1232)</f>
        <v>0</v>
      </c>
    </row>
    <row r="1913" spans="5:70">
      <c r="E1913">
        <f>IF(ISNA(F1913),NA(),E1233)</f>
        <v>0</v>
      </c>
      <c r="F1913">
        <f>IF(OR(F1233="",AND(F1233=F1232,F1233=F1234)),NA(), F1233)</f>
        <v>0</v>
      </c>
      <c r="G1913">
        <f>IF(ISNA(H1913),NA(),G1233)</f>
        <v>0</v>
      </c>
      <c r="H1913">
        <f>IF(OR(H1233="",AND(H1233=H1232,H1233=H1234)),NA(), H1233)</f>
        <v>0</v>
      </c>
      <c r="I1913">
        <f>IF(ISNA(J1913),NA(),I1233)</f>
        <v>0</v>
      </c>
      <c r="J1913">
        <f>IF(OR(J1233="",AND(J1233=J1232,J1233=J1234)),NA(), J1233)</f>
        <v>0</v>
      </c>
      <c r="K1913">
        <f>IF(ISNA(L1913),NA(),K1233)</f>
        <v>0</v>
      </c>
      <c r="L1913">
        <f>IF(OR(L1233="",AND(L1233=L1232,L1233=L1234)),NA(), L1233)</f>
        <v>0</v>
      </c>
      <c r="M1913">
        <f>IF(ISNA(N1913),NA(),M1233)</f>
        <v>0</v>
      </c>
      <c r="N1913">
        <f>IF(OR(N1233="",AND(N1233=N1232,N1233=N1234)),NA(), N1233)</f>
        <v>0</v>
      </c>
      <c r="O1913">
        <f>IF(ISNA(P1913),NA(),O1233)</f>
        <v>0</v>
      </c>
      <c r="P1913">
        <f>IF(OR(P1233="",AND(P1233=P1232,P1233=P1234)),NA(), P1233)</f>
        <v>0</v>
      </c>
      <c r="Q1913">
        <f>IF(ISNA(R1913),NA(),Q1233)</f>
        <v>0</v>
      </c>
      <c r="R1913">
        <f>IF(OR(R1233="",AND(R1233=R1232,R1233=R1234)),NA(), R1233)</f>
        <v>0</v>
      </c>
      <c r="S1913">
        <f>IF(ISNA(T1913),NA(),S1233)</f>
        <v>0</v>
      </c>
      <c r="T1913">
        <f>IF(OR(T1233="",AND(T1233=T1232,T1233=T1234)),NA(), T1233)</f>
        <v>0</v>
      </c>
      <c r="U1913">
        <f>IF(ISNA(V1913),NA(),U1233)</f>
        <v>0</v>
      </c>
      <c r="V1913">
        <f>IF(OR(V1233="",AND(V1233=V1232,V1233=V1234)),NA(), V1233)</f>
        <v>0</v>
      </c>
      <c r="W1913">
        <f>IF(ISNA(X1913),NA(),W1233)</f>
        <v>0</v>
      </c>
      <c r="X1913">
        <f>IF(OR(X1233="",AND(X1233=X1232,X1233=X1234)),NA(), X1233)</f>
        <v>0</v>
      </c>
      <c r="Y1913">
        <f>IF(ISNA(Z1913),NA(),Y1233)</f>
        <v>0</v>
      </c>
      <c r="Z1913">
        <f>IF(OR(Z1233="",AND(Z1233=Z1232,Z1233=Z1234)),NA(), Z1233)</f>
        <v>0</v>
      </c>
      <c r="AA1913">
        <f>IF(ISNA(AB1913),NA(),AA1233)</f>
        <v>0</v>
      </c>
      <c r="AB1913">
        <f>IF(OR(AB1233="",AND(AB1233=AB1232,AB1233=AB1234)),NA(), AB1233)</f>
        <v>0</v>
      </c>
      <c r="AC1913">
        <f>IF(ISNA(AD1913),NA(),AC1233)</f>
        <v>0</v>
      </c>
      <c r="AD1913">
        <f>IF(OR(AD1233="",AND(AD1233=AD1232,AD1233=AD1234)),NA(), AD1233)</f>
        <v>0</v>
      </c>
      <c r="AE1913">
        <f>IF(ISNA(AF1913),NA(),AE1233)</f>
        <v>0</v>
      </c>
      <c r="AF1913">
        <f>IF(OR(AF1233="",AND(AF1233=AF1232,AF1233=AF1234)),NA(), AF1233)</f>
        <v>0</v>
      </c>
      <c r="AG1913">
        <f>IF(ISNA(AH1913),NA(),AG1233)</f>
        <v>0</v>
      </c>
      <c r="AH1913">
        <f>IF(OR(AH1233="",AND(AH1233=AH1232,AH1233=AH1234)),NA(), AH1233)</f>
        <v>0</v>
      </c>
      <c r="AI1913">
        <f>IF(ISNA(AJ1913),NA(),AI1233)</f>
        <v>0</v>
      </c>
      <c r="AJ1913">
        <f>IF(OR(AJ1233="",AND(AJ1233=AJ1232,AJ1233=AJ1234)),NA(), AJ1233)</f>
        <v>0</v>
      </c>
      <c r="AM1913">
        <f>IF(ISNA(AN1913),NA(),AM1233)</f>
        <v>0</v>
      </c>
      <c r="AN1913">
        <f>IF(OR(AN1233="",AND(AN1233=AN1232,AN1233=AN1234)),NA(), AN1233)</f>
        <v>0</v>
      </c>
      <c r="AO1913">
        <f>IF(ISNA(AP1913),NA(),AO1233)</f>
        <v>0</v>
      </c>
      <c r="AP1913">
        <f>IF(OR(AP1233="",AND(AP1233=AP1232,AP1233=AP1234)),NA(), AP1233)</f>
        <v>0</v>
      </c>
      <c r="AQ1913">
        <f>IF(ISNA(AR1913),NA(),AQ1233)</f>
        <v>0</v>
      </c>
      <c r="AR1913">
        <f>IF(OR(AR1233="",AND(AR1233=AR1232,AR1233=AR1234)),NA(), AR1233)</f>
        <v>0</v>
      </c>
      <c r="AS1913">
        <f>IF(ISNA(AT1913),NA(),AS1233)</f>
        <v>0</v>
      </c>
      <c r="AT1913">
        <f>IF(OR(AT1233="",AND(AT1233=AT1232,AT1233=AT1234)),NA(), AT1233)</f>
        <v>0</v>
      </c>
      <c r="AU1913">
        <f>IF(ISNA(AV1913),NA(),AU1233)</f>
        <v>0</v>
      </c>
      <c r="AV1913">
        <f>IF(OR(AV1233="",AND(AV1233=AV1232,AV1233=AV1234)),NA(), AV1233)</f>
        <v>0</v>
      </c>
      <c r="AW1913">
        <f>IF(ISNA(AX1913),NA(),AW1233)</f>
        <v>0</v>
      </c>
      <c r="AX1913">
        <f>IF(OR(AX1233="",AND(AX1233=AX1232,AX1233=AX1234)),NA(), AX1233)</f>
        <v>0</v>
      </c>
      <c r="AY1913">
        <f>IF(ISNA(AZ1913),NA(),AY1233)</f>
        <v>0</v>
      </c>
      <c r="AZ1913">
        <f>IF(OR(AZ1233="",AND(AZ1233=AZ1232,AZ1233=AZ1234)),NA(), AZ1233)</f>
        <v>0</v>
      </c>
      <c r="BA1913">
        <f>IF(ISNA(BB1913),NA(),BA1233)</f>
        <v>0</v>
      </c>
      <c r="BB1913">
        <f>IF(OR(BB1233="",AND(BB1233=BB1232,BB1233=BB1234)),NA(), BB1233)</f>
        <v>0</v>
      </c>
      <c r="BC1913">
        <f>IF(ISNA(BD1913),NA(),BC1233)</f>
        <v>0</v>
      </c>
      <c r="BD1913">
        <f>IF(OR(BD1233="",AND(BD1233=BD1232,BD1233=BD1234)),NA(), BD1233)</f>
        <v>0</v>
      </c>
      <c r="BE1913">
        <f>IF(ISNA(BF1913),NA(),BE1233)</f>
        <v>0</v>
      </c>
      <c r="BF1913">
        <f>IF(OR(BF1233="",AND(BF1233=BF1232,BF1233=BF1234)),NA(), BF1233)</f>
        <v>0</v>
      </c>
      <c r="BG1913">
        <f>IF(ISNA(BH1913),NA(),BG1233)</f>
        <v>0</v>
      </c>
      <c r="BH1913">
        <f>IF(OR(BH1233="",AND(BH1233=BH1232,BH1233=BH1234)),NA(), BH1233)</f>
        <v>0</v>
      </c>
      <c r="BI1913">
        <f>IF(ISNA(BJ1913),NA(),BI1233)</f>
        <v>0</v>
      </c>
      <c r="BJ1913">
        <f>IF(OR(BJ1233="",AND(BJ1233=BJ1232,BJ1233=BJ1234)),NA(), BJ1233)</f>
        <v>0</v>
      </c>
      <c r="BK1913">
        <f>IF(ISNA(BL1913),NA(),BK1233)</f>
        <v>0</v>
      </c>
      <c r="BL1913">
        <f>IF(OR(BL1233="",AND(BL1233=BL1232,BL1233=BL1234)),NA(), BL1233)</f>
        <v>0</v>
      </c>
      <c r="BM1913">
        <f>IF(ISNA(BN1913),NA(),BM1233)</f>
        <v>0</v>
      </c>
      <c r="BN1913">
        <f>IF(OR(BN1233="",AND(BN1233=BN1232,BN1233=BN1234)),NA(), BN1233)</f>
        <v>0</v>
      </c>
      <c r="BO1913">
        <f>IF(ISNA(BP1913),NA(),BO1233)</f>
        <v>0</v>
      </c>
      <c r="BP1913">
        <f>IF(OR(BP1233="",AND(BP1233=BP1232,BP1233=BP1234)),NA(), BP1233)</f>
        <v>0</v>
      </c>
      <c r="BQ1913">
        <f>IF(ISNA(BR1913),NA(),BQ1233)</f>
        <v>0</v>
      </c>
      <c r="BR1913">
        <f>IF(OR(BR1233="",AND(BR1233=BR1232,BR1233=BR1234)),NA(), BR1233)</f>
        <v>0</v>
      </c>
    </row>
    <row r="1914" spans="5:70">
      <c r="E1914">
        <f>IF(ISNA(F1914),NA(),E1234)</f>
        <v>0</v>
      </c>
      <c r="F1914">
        <f>IF(OR(F1234="",AND(F1234=F1233,F1234=F1235)),NA(), F1234)</f>
        <v>0</v>
      </c>
      <c r="G1914">
        <f>IF(ISNA(H1914),NA(),G1234)</f>
        <v>0</v>
      </c>
      <c r="H1914">
        <f>IF(OR(H1234="",AND(H1234=H1233,H1234=H1235)),NA(), H1234)</f>
        <v>0</v>
      </c>
      <c r="I1914">
        <f>IF(ISNA(J1914),NA(),I1234)</f>
        <v>0</v>
      </c>
      <c r="J1914">
        <f>IF(OR(J1234="",AND(J1234=J1233,J1234=J1235)),NA(), J1234)</f>
        <v>0</v>
      </c>
      <c r="K1914">
        <f>IF(ISNA(L1914),NA(),K1234)</f>
        <v>0</v>
      </c>
      <c r="L1914">
        <f>IF(OR(L1234="",AND(L1234=L1233,L1234=L1235)),NA(), L1234)</f>
        <v>0</v>
      </c>
      <c r="M1914">
        <f>IF(ISNA(N1914),NA(),M1234)</f>
        <v>0</v>
      </c>
      <c r="N1914">
        <f>IF(OR(N1234="",AND(N1234=N1233,N1234=N1235)),NA(), N1234)</f>
        <v>0</v>
      </c>
      <c r="O1914">
        <f>IF(ISNA(P1914),NA(),O1234)</f>
        <v>0</v>
      </c>
      <c r="P1914">
        <f>IF(OR(P1234="",AND(P1234=P1233,P1234=P1235)),NA(), P1234)</f>
        <v>0</v>
      </c>
      <c r="Q1914">
        <f>IF(ISNA(R1914),NA(),Q1234)</f>
        <v>0</v>
      </c>
      <c r="R1914">
        <f>IF(OR(R1234="",AND(R1234=R1233,R1234=R1235)),NA(), R1234)</f>
        <v>0</v>
      </c>
      <c r="S1914">
        <f>IF(ISNA(T1914),NA(),S1234)</f>
        <v>0</v>
      </c>
      <c r="T1914">
        <f>IF(OR(T1234="",AND(T1234=T1233,T1234=T1235)),NA(), T1234)</f>
        <v>0</v>
      </c>
      <c r="U1914">
        <f>IF(ISNA(V1914),NA(),U1234)</f>
        <v>0</v>
      </c>
      <c r="V1914">
        <f>IF(OR(V1234="",AND(V1234=V1233,V1234=V1235)),NA(), V1234)</f>
        <v>0</v>
      </c>
      <c r="W1914">
        <f>IF(ISNA(X1914),NA(),W1234)</f>
        <v>0</v>
      </c>
      <c r="X1914">
        <f>IF(OR(X1234="",AND(X1234=X1233,X1234=X1235)),NA(), X1234)</f>
        <v>0</v>
      </c>
      <c r="Y1914">
        <f>IF(ISNA(Z1914),NA(),Y1234)</f>
        <v>0</v>
      </c>
      <c r="Z1914">
        <f>IF(OR(Z1234="",AND(Z1234=Z1233,Z1234=Z1235)),NA(), Z1234)</f>
        <v>0</v>
      </c>
      <c r="AA1914">
        <f>IF(ISNA(AB1914),NA(),AA1234)</f>
        <v>0</v>
      </c>
      <c r="AB1914">
        <f>IF(OR(AB1234="",AND(AB1234=AB1233,AB1234=AB1235)),NA(), AB1234)</f>
        <v>0</v>
      </c>
      <c r="AC1914">
        <f>IF(ISNA(AD1914),NA(),AC1234)</f>
        <v>0</v>
      </c>
      <c r="AD1914">
        <f>IF(OR(AD1234="",AND(AD1234=AD1233,AD1234=AD1235)),NA(), AD1234)</f>
        <v>0</v>
      </c>
      <c r="AE1914">
        <f>IF(ISNA(AF1914),NA(),AE1234)</f>
        <v>0</v>
      </c>
      <c r="AF1914">
        <f>IF(OR(AF1234="",AND(AF1234=AF1233,AF1234=AF1235)),NA(), AF1234)</f>
        <v>0</v>
      </c>
      <c r="AG1914">
        <f>IF(ISNA(AH1914),NA(),AG1234)</f>
        <v>0</v>
      </c>
      <c r="AH1914">
        <f>IF(OR(AH1234="",AND(AH1234=AH1233,AH1234=AH1235)),NA(), AH1234)</f>
        <v>0</v>
      </c>
      <c r="AI1914">
        <f>IF(ISNA(AJ1914),NA(),AI1234)</f>
        <v>0</v>
      </c>
      <c r="AJ1914">
        <f>IF(OR(AJ1234="",AND(AJ1234=AJ1233,AJ1234=AJ1235)),NA(), AJ1234)</f>
        <v>0</v>
      </c>
      <c r="AM1914">
        <f>IF(ISNA(AN1914),NA(),AM1234)</f>
        <v>0</v>
      </c>
      <c r="AN1914">
        <f>IF(OR(AN1234="",AND(AN1234=AN1233,AN1234=AN1235)),NA(), AN1234)</f>
        <v>0</v>
      </c>
      <c r="AO1914">
        <f>IF(ISNA(AP1914),NA(),AO1234)</f>
        <v>0</v>
      </c>
      <c r="AP1914">
        <f>IF(OR(AP1234="",AND(AP1234=AP1233,AP1234=AP1235)),NA(), AP1234)</f>
        <v>0</v>
      </c>
      <c r="AQ1914">
        <f>IF(ISNA(AR1914),NA(),AQ1234)</f>
        <v>0</v>
      </c>
      <c r="AR1914">
        <f>IF(OR(AR1234="",AND(AR1234=AR1233,AR1234=AR1235)),NA(), AR1234)</f>
        <v>0</v>
      </c>
      <c r="AS1914">
        <f>IF(ISNA(AT1914),NA(),AS1234)</f>
        <v>0</v>
      </c>
      <c r="AT1914">
        <f>IF(OR(AT1234="",AND(AT1234=AT1233,AT1234=AT1235)),NA(), AT1234)</f>
        <v>0</v>
      </c>
      <c r="AU1914">
        <f>IF(ISNA(AV1914),NA(),AU1234)</f>
        <v>0</v>
      </c>
      <c r="AV1914">
        <f>IF(OR(AV1234="",AND(AV1234=AV1233,AV1234=AV1235)),NA(), AV1234)</f>
        <v>0</v>
      </c>
      <c r="AW1914">
        <f>IF(ISNA(AX1914),NA(),AW1234)</f>
        <v>0</v>
      </c>
      <c r="AX1914">
        <f>IF(OR(AX1234="",AND(AX1234=AX1233,AX1234=AX1235)),NA(), AX1234)</f>
        <v>0</v>
      </c>
      <c r="AY1914">
        <f>IF(ISNA(AZ1914),NA(),AY1234)</f>
        <v>0</v>
      </c>
      <c r="AZ1914">
        <f>IF(OR(AZ1234="",AND(AZ1234=AZ1233,AZ1234=AZ1235)),NA(), AZ1234)</f>
        <v>0</v>
      </c>
      <c r="BA1914">
        <f>IF(ISNA(BB1914),NA(),BA1234)</f>
        <v>0</v>
      </c>
      <c r="BB1914">
        <f>IF(OR(BB1234="",AND(BB1234=BB1233,BB1234=BB1235)),NA(), BB1234)</f>
        <v>0</v>
      </c>
      <c r="BC1914">
        <f>IF(ISNA(BD1914),NA(),BC1234)</f>
        <v>0</v>
      </c>
      <c r="BD1914">
        <f>IF(OR(BD1234="",AND(BD1234=BD1233,BD1234=BD1235)),NA(), BD1234)</f>
        <v>0</v>
      </c>
      <c r="BE1914">
        <f>IF(ISNA(BF1914),NA(),BE1234)</f>
        <v>0</v>
      </c>
      <c r="BF1914">
        <f>IF(OR(BF1234="",AND(BF1234=BF1233,BF1234=BF1235)),NA(), BF1234)</f>
        <v>0</v>
      </c>
      <c r="BG1914">
        <f>IF(ISNA(BH1914),NA(),BG1234)</f>
        <v>0</v>
      </c>
      <c r="BH1914">
        <f>IF(OR(BH1234="",AND(BH1234=BH1233,BH1234=BH1235)),NA(), BH1234)</f>
        <v>0</v>
      </c>
      <c r="BI1914">
        <f>IF(ISNA(BJ1914),NA(),BI1234)</f>
        <v>0</v>
      </c>
      <c r="BJ1914">
        <f>IF(OR(BJ1234="",AND(BJ1234=BJ1233,BJ1234=BJ1235)),NA(), BJ1234)</f>
        <v>0</v>
      </c>
      <c r="BK1914">
        <f>IF(ISNA(BL1914),NA(),BK1234)</f>
        <v>0</v>
      </c>
      <c r="BL1914">
        <f>IF(OR(BL1234="",AND(BL1234=BL1233,BL1234=BL1235)),NA(), BL1234)</f>
        <v>0</v>
      </c>
      <c r="BM1914">
        <f>IF(ISNA(BN1914),NA(),BM1234)</f>
        <v>0</v>
      </c>
      <c r="BN1914">
        <f>IF(OR(BN1234="",AND(BN1234=BN1233,BN1234=BN1235)),NA(), BN1234)</f>
        <v>0</v>
      </c>
      <c r="BO1914">
        <f>IF(ISNA(BP1914),NA(),BO1234)</f>
        <v>0</v>
      </c>
      <c r="BP1914">
        <f>IF(OR(BP1234="",AND(BP1234=BP1233,BP1234=BP1235)),NA(), BP1234)</f>
        <v>0</v>
      </c>
      <c r="BQ1914">
        <f>IF(ISNA(BR1914),NA(),BQ1234)</f>
        <v>0</v>
      </c>
      <c r="BR1914">
        <f>IF(OR(BR1234="",AND(BR1234=BR1233,BR1234=BR1235)),NA(), BR1234)</f>
        <v>0</v>
      </c>
    </row>
    <row r="1915" spans="5:70">
      <c r="E1915">
        <f>IF(ISNA(F1915),NA(),E1235)</f>
        <v>0</v>
      </c>
      <c r="F1915">
        <f>IF(OR(F1235="",AND(F1235=F1234,F1235=F1236)),NA(), F1235)</f>
        <v>0</v>
      </c>
      <c r="G1915">
        <f>IF(ISNA(H1915),NA(),G1235)</f>
        <v>0</v>
      </c>
      <c r="H1915">
        <f>IF(OR(H1235="",AND(H1235=H1234,H1235=H1236)),NA(), H1235)</f>
        <v>0</v>
      </c>
      <c r="I1915">
        <f>IF(ISNA(J1915),NA(),I1235)</f>
        <v>0</v>
      </c>
      <c r="J1915">
        <f>IF(OR(J1235="",AND(J1235=J1234,J1235=J1236)),NA(), J1235)</f>
        <v>0</v>
      </c>
      <c r="K1915">
        <f>IF(ISNA(L1915),NA(),K1235)</f>
        <v>0</v>
      </c>
      <c r="L1915">
        <f>IF(OR(L1235="",AND(L1235=L1234,L1235=L1236)),NA(), L1235)</f>
        <v>0</v>
      </c>
      <c r="M1915">
        <f>IF(ISNA(N1915),NA(),M1235)</f>
        <v>0</v>
      </c>
      <c r="N1915">
        <f>IF(OR(N1235="",AND(N1235=N1234,N1235=N1236)),NA(), N1235)</f>
        <v>0</v>
      </c>
      <c r="O1915">
        <f>IF(ISNA(P1915),NA(),O1235)</f>
        <v>0</v>
      </c>
      <c r="P1915">
        <f>IF(OR(P1235="",AND(P1235=P1234,P1235=P1236)),NA(), P1235)</f>
        <v>0</v>
      </c>
      <c r="Q1915">
        <f>IF(ISNA(R1915),NA(),Q1235)</f>
        <v>0</v>
      </c>
      <c r="R1915">
        <f>IF(OR(R1235="",AND(R1235=R1234,R1235=R1236)),NA(), R1235)</f>
        <v>0</v>
      </c>
      <c r="S1915">
        <f>IF(ISNA(T1915),NA(),S1235)</f>
        <v>0</v>
      </c>
      <c r="T1915">
        <f>IF(OR(T1235="",AND(T1235=T1234,T1235=T1236)),NA(), T1235)</f>
        <v>0</v>
      </c>
      <c r="U1915">
        <f>IF(ISNA(V1915),NA(),U1235)</f>
        <v>0</v>
      </c>
      <c r="V1915">
        <f>IF(OR(V1235="",AND(V1235=V1234,V1235=V1236)),NA(), V1235)</f>
        <v>0</v>
      </c>
      <c r="W1915">
        <f>IF(ISNA(X1915),NA(),W1235)</f>
        <v>0</v>
      </c>
      <c r="X1915">
        <f>IF(OR(X1235="",AND(X1235=X1234,X1235=X1236)),NA(), X1235)</f>
        <v>0</v>
      </c>
      <c r="Y1915">
        <f>IF(ISNA(Z1915),NA(),Y1235)</f>
        <v>0</v>
      </c>
      <c r="Z1915">
        <f>IF(OR(Z1235="",AND(Z1235=Z1234,Z1235=Z1236)),NA(), Z1235)</f>
        <v>0</v>
      </c>
      <c r="AA1915">
        <f>IF(ISNA(AB1915),NA(),AA1235)</f>
        <v>0</v>
      </c>
      <c r="AB1915">
        <f>IF(OR(AB1235="",AND(AB1235=AB1234,AB1235=AB1236)),NA(), AB1235)</f>
        <v>0</v>
      </c>
      <c r="AC1915">
        <f>IF(ISNA(AD1915),NA(),AC1235)</f>
        <v>0</v>
      </c>
      <c r="AD1915">
        <f>IF(OR(AD1235="",AND(AD1235=AD1234,AD1235=AD1236)),NA(), AD1235)</f>
        <v>0</v>
      </c>
      <c r="AE1915">
        <f>IF(ISNA(AF1915),NA(),AE1235)</f>
        <v>0</v>
      </c>
      <c r="AF1915">
        <f>IF(OR(AF1235="",AND(AF1235=AF1234,AF1235=AF1236)),NA(), AF1235)</f>
        <v>0</v>
      </c>
      <c r="AG1915">
        <f>IF(ISNA(AH1915),NA(),AG1235)</f>
        <v>0</v>
      </c>
      <c r="AH1915">
        <f>IF(OR(AH1235="",AND(AH1235=AH1234,AH1235=AH1236)),NA(), AH1235)</f>
        <v>0</v>
      </c>
      <c r="AI1915">
        <f>IF(ISNA(AJ1915),NA(),AI1235)</f>
        <v>0</v>
      </c>
      <c r="AJ1915">
        <f>IF(OR(AJ1235="",AND(AJ1235=AJ1234,AJ1235=AJ1236)),NA(), AJ1235)</f>
        <v>0</v>
      </c>
      <c r="AM1915">
        <f>IF(ISNA(AN1915),NA(),AM1235)</f>
        <v>0</v>
      </c>
      <c r="AN1915">
        <f>IF(OR(AN1235="",AND(AN1235=AN1234,AN1235=AN1236)),NA(), AN1235)</f>
        <v>0</v>
      </c>
      <c r="AO1915">
        <f>IF(ISNA(AP1915),NA(),AO1235)</f>
        <v>0</v>
      </c>
      <c r="AP1915">
        <f>IF(OR(AP1235="",AND(AP1235=AP1234,AP1235=AP1236)),NA(), AP1235)</f>
        <v>0</v>
      </c>
      <c r="AQ1915">
        <f>IF(ISNA(AR1915),NA(),AQ1235)</f>
        <v>0</v>
      </c>
      <c r="AR1915">
        <f>IF(OR(AR1235="",AND(AR1235=AR1234,AR1235=AR1236)),NA(), AR1235)</f>
        <v>0</v>
      </c>
      <c r="AS1915">
        <f>IF(ISNA(AT1915),NA(),AS1235)</f>
        <v>0</v>
      </c>
      <c r="AT1915">
        <f>IF(OR(AT1235="",AND(AT1235=AT1234,AT1235=AT1236)),NA(), AT1235)</f>
        <v>0</v>
      </c>
      <c r="AU1915">
        <f>IF(ISNA(AV1915),NA(),AU1235)</f>
        <v>0</v>
      </c>
      <c r="AV1915">
        <f>IF(OR(AV1235="",AND(AV1235=AV1234,AV1235=AV1236)),NA(), AV1235)</f>
        <v>0</v>
      </c>
      <c r="AW1915">
        <f>IF(ISNA(AX1915),NA(),AW1235)</f>
        <v>0</v>
      </c>
      <c r="AX1915">
        <f>IF(OR(AX1235="",AND(AX1235=AX1234,AX1235=AX1236)),NA(), AX1235)</f>
        <v>0</v>
      </c>
      <c r="AY1915">
        <f>IF(ISNA(AZ1915),NA(),AY1235)</f>
        <v>0</v>
      </c>
      <c r="AZ1915">
        <f>IF(OR(AZ1235="",AND(AZ1235=AZ1234,AZ1235=AZ1236)),NA(), AZ1235)</f>
        <v>0</v>
      </c>
      <c r="BA1915">
        <f>IF(ISNA(BB1915),NA(),BA1235)</f>
        <v>0</v>
      </c>
      <c r="BB1915">
        <f>IF(OR(BB1235="",AND(BB1235=BB1234,BB1235=BB1236)),NA(), BB1235)</f>
        <v>0</v>
      </c>
      <c r="BC1915">
        <f>IF(ISNA(BD1915),NA(),BC1235)</f>
        <v>0</v>
      </c>
      <c r="BD1915">
        <f>IF(OR(BD1235="",AND(BD1235=BD1234,BD1235=BD1236)),NA(), BD1235)</f>
        <v>0</v>
      </c>
      <c r="BE1915">
        <f>IF(ISNA(BF1915),NA(),BE1235)</f>
        <v>0</v>
      </c>
      <c r="BF1915">
        <f>IF(OR(BF1235="",AND(BF1235=BF1234,BF1235=BF1236)),NA(), BF1235)</f>
        <v>0</v>
      </c>
      <c r="BG1915">
        <f>IF(ISNA(BH1915),NA(),BG1235)</f>
        <v>0</v>
      </c>
      <c r="BH1915">
        <f>IF(OR(BH1235="",AND(BH1235=BH1234,BH1235=BH1236)),NA(), BH1235)</f>
        <v>0</v>
      </c>
      <c r="BI1915">
        <f>IF(ISNA(BJ1915),NA(),BI1235)</f>
        <v>0</v>
      </c>
      <c r="BJ1915">
        <f>IF(OR(BJ1235="",AND(BJ1235=BJ1234,BJ1235=BJ1236)),NA(), BJ1235)</f>
        <v>0</v>
      </c>
      <c r="BK1915">
        <f>IF(ISNA(BL1915),NA(),BK1235)</f>
        <v>0</v>
      </c>
      <c r="BL1915">
        <f>IF(OR(BL1235="",AND(BL1235=BL1234,BL1235=BL1236)),NA(), BL1235)</f>
        <v>0</v>
      </c>
      <c r="BM1915">
        <f>IF(ISNA(BN1915),NA(),BM1235)</f>
        <v>0</v>
      </c>
      <c r="BN1915">
        <f>IF(OR(BN1235="",AND(BN1235=BN1234,BN1235=BN1236)),NA(), BN1235)</f>
        <v>0</v>
      </c>
      <c r="BO1915">
        <f>IF(ISNA(BP1915),NA(),BO1235)</f>
        <v>0</v>
      </c>
      <c r="BP1915">
        <f>IF(OR(BP1235="",AND(BP1235=BP1234,BP1235=BP1236)),NA(), BP1235)</f>
        <v>0</v>
      </c>
      <c r="BQ1915">
        <f>IF(ISNA(BR1915),NA(),BQ1235)</f>
        <v>0</v>
      </c>
      <c r="BR1915">
        <f>IF(OR(BR1235="",AND(BR1235=BR1234,BR1235=BR1236)),NA(), BR1235)</f>
        <v>0</v>
      </c>
    </row>
    <row r="1916" spans="5:70">
      <c r="E1916">
        <f>IF(ISNA(F1916),NA(),E1236)</f>
        <v>0</v>
      </c>
      <c r="F1916">
        <f>IF(OR(F1236="",AND(F1236=F1235,F1236=F1237)),NA(), F1236)</f>
        <v>0</v>
      </c>
      <c r="G1916">
        <f>IF(ISNA(H1916),NA(),G1236)</f>
        <v>0</v>
      </c>
      <c r="H1916">
        <f>IF(OR(H1236="",AND(H1236=H1235,H1236=H1237)),NA(), H1236)</f>
        <v>0</v>
      </c>
      <c r="I1916">
        <f>IF(ISNA(J1916),NA(),I1236)</f>
        <v>0</v>
      </c>
      <c r="J1916">
        <f>IF(OR(J1236="",AND(J1236=J1235,J1236=J1237)),NA(), J1236)</f>
        <v>0</v>
      </c>
      <c r="K1916">
        <f>IF(ISNA(L1916),NA(),K1236)</f>
        <v>0</v>
      </c>
      <c r="L1916">
        <f>IF(OR(L1236="",AND(L1236=L1235,L1236=L1237)),NA(), L1236)</f>
        <v>0</v>
      </c>
      <c r="M1916">
        <f>IF(ISNA(N1916),NA(),M1236)</f>
        <v>0</v>
      </c>
      <c r="N1916">
        <f>IF(OR(N1236="",AND(N1236=N1235,N1236=N1237)),NA(), N1236)</f>
        <v>0</v>
      </c>
      <c r="O1916">
        <f>IF(ISNA(P1916),NA(),O1236)</f>
        <v>0</v>
      </c>
      <c r="P1916">
        <f>IF(OR(P1236="",AND(P1236=P1235,P1236=P1237)),NA(), P1236)</f>
        <v>0</v>
      </c>
      <c r="Q1916">
        <f>IF(ISNA(R1916),NA(),Q1236)</f>
        <v>0</v>
      </c>
      <c r="R1916">
        <f>IF(OR(R1236="",AND(R1236=R1235,R1236=R1237)),NA(), R1236)</f>
        <v>0</v>
      </c>
      <c r="S1916">
        <f>IF(ISNA(T1916),NA(),S1236)</f>
        <v>0</v>
      </c>
      <c r="T1916">
        <f>IF(OR(T1236="",AND(T1236=T1235,T1236=T1237)),NA(), T1236)</f>
        <v>0</v>
      </c>
      <c r="U1916">
        <f>IF(ISNA(V1916),NA(),U1236)</f>
        <v>0</v>
      </c>
      <c r="V1916">
        <f>IF(OR(V1236="",AND(V1236=V1235,V1236=V1237)),NA(), V1236)</f>
        <v>0</v>
      </c>
      <c r="W1916">
        <f>IF(ISNA(X1916),NA(),W1236)</f>
        <v>0</v>
      </c>
      <c r="X1916">
        <f>IF(OR(X1236="",AND(X1236=X1235,X1236=X1237)),NA(), X1236)</f>
        <v>0</v>
      </c>
      <c r="Y1916">
        <f>IF(ISNA(Z1916),NA(),Y1236)</f>
        <v>0</v>
      </c>
      <c r="Z1916">
        <f>IF(OR(Z1236="",AND(Z1236=Z1235,Z1236=Z1237)),NA(), Z1236)</f>
        <v>0</v>
      </c>
      <c r="AA1916">
        <f>IF(ISNA(AB1916),NA(),AA1236)</f>
        <v>0</v>
      </c>
      <c r="AB1916">
        <f>IF(OR(AB1236="",AND(AB1236=AB1235,AB1236=AB1237)),NA(), AB1236)</f>
        <v>0</v>
      </c>
      <c r="AC1916">
        <f>IF(ISNA(AD1916),NA(),AC1236)</f>
        <v>0</v>
      </c>
      <c r="AD1916">
        <f>IF(OR(AD1236="",AND(AD1236=AD1235,AD1236=AD1237)),NA(), AD1236)</f>
        <v>0</v>
      </c>
      <c r="AE1916">
        <f>IF(ISNA(AF1916),NA(),AE1236)</f>
        <v>0</v>
      </c>
      <c r="AF1916">
        <f>IF(OR(AF1236="",AND(AF1236=AF1235,AF1236=AF1237)),NA(), AF1236)</f>
        <v>0</v>
      </c>
      <c r="AG1916">
        <f>IF(ISNA(AH1916),NA(),AG1236)</f>
        <v>0</v>
      </c>
      <c r="AH1916">
        <f>IF(OR(AH1236="",AND(AH1236=AH1235,AH1236=AH1237)),NA(), AH1236)</f>
        <v>0</v>
      </c>
      <c r="AI1916">
        <f>IF(ISNA(AJ1916),NA(),AI1236)</f>
        <v>0</v>
      </c>
      <c r="AJ1916">
        <f>IF(OR(AJ1236="",AND(AJ1236=AJ1235,AJ1236=AJ1237)),NA(), AJ1236)</f>
        <v>0</v>
      </c>
      <c r="AM1916">
        <f>IF(ISNA(AN1916),NA(),AM1236)</f>
        <v>0</v>
      </c>
      <c r="AN1916">
        <f>IF(OR(AN1236="",AND(AN1236=AN1235,AN1236=AN1237)),NA(), AN1236)</f>
        <v>0</v>
      </c>
      <c r="AO1916">
        <f>IF(ISNA(AP1916),NA(),AO1236)</f>
        <v>0</v>
      </c>
      <c r="AP1916">
        <f>IF(OR(AP1236="",AND(AP1236=AP1235,AP1236=AP1237)),NA(), AP1236)</f>
        <v>0</v>
      </c>
      <c r="AQ1916">
        <f>IF(ISNA(AR1916),NA(),AQ1236)</f>
        <v>0</v>
      </c>
      <c r="AR1916">
        <f>IF(OR(AR1236="",AND(AR1236=AR1235,AR1236=AR1237)),NA(), AR1236)</f>
        <v>0</v>
      </c>
      <c r="AS1916">
        <f>IF(ISNA(AT1916),NA(),AS1236)</f>
        <v>0</v>
      </c>
      <c r="AT1916">
        <f>IF(OR(AT1236="",AND(AT1236=AT1235,AT1236=AT1237)),NA(), AT1236)</f>
        <v>0</v>
      </c>
      <c r="AU1916">
        <f>IF(ISNA(AV1916),NA(),AU1236)</f>
        <v>0</v>
      </c>
      <c r="AV1916">
        <f>IF(OR(AV1236="",AND(AV1236=AV1235,AV1236=AV1237)),NA(), AV1236)</f>
        <v>0</v>
      </c>
      <c r="AW1916">
        <f>IF(ISNA(AX1916),NA(),AW1236)</f>
        <v>0</v>
      </c>
      <c r="AX1916">
        <f>IF(OR(AX1236="",AND(AX1236=AX1235,AX1236=AX1237)),NA(), AX1236)</f>
        <v>0</v>
      </c>
      <c r="AY1916">
        <f>IF(ISNA(AZ1916),NA(),AY1236)</f>
        <v>0</v>
      </c>
      <c r="AZ1916">
        <f>IF(OR(AZ1236="",AND(AZ1236=AZ1235,AZ1236=AZ1237)),NA(), AZ1236)</f>
        <v>0</v>
      </c>
      <c r="BA1916">
        <f>IF(ISNA(BB1916),NA(),BA1236)</f>
        <v>0</v>
      </c>
      <c r="BB1916">
        <f>IF(OR(BB1236="",AND(BB1236=BB1235,BB1236=BB1237)),NA(), BB1236)</f>
        <v>0</v>
      </c>
      <c r="BC1916">
        <f>IF(ISNA(BD1916),NA(),BC1236)</f>
        <v>0</v>
      </c>
      <c r="BD1916">
        <f>IF(OR(BD1236="",AND(BD1236=BD1235,BD1236=BD1237)),NA(), BD1236)</f>
        <v>0</v>
      </c>
      <c r="BE1916">
        <f>IF(ISNA(BF1916),NA(),BE1236)</f>
        <v>0</v>
      </c>
      <c r="BF1916">
        <f>IF(OR(BF1236="",AND(BF1236=BF1235,BF1236=BF1237)),NA(), BF1236)</f>
        <v>0</v>
      </c>
      <c r="BG1916">
        <f>IF(ISNA(BH1916),NA(),BG1236)</f>
        <v>0</v>
      </c>
      <c r="BH1916">
        <f>IF(OR(BH1236="",AND(BH1236=BH1235,BH1236=BH1237)),NA(), BH1236)</f>
        <v>0</v>
      </c>
      <c r="BI1916">
        <f>IF(ISNA(BJ1916),NA(),BI1236)</f>
        <v>0</v>
      </c>
      <c r="BJ1916">
        <f>IF(OR(BJ1236="",AND(BJ1236=BJ1235,BJ1236=BJ1237)),NA(), BJ1236)</f>
        <v>0</v>
      </c>
      <c r="BK1916">
        <f>IF(ISNA(BL1916),NA(),BK1236)</f>
        <v>0</v>
      </c>
      <c r="BL1916">
        <f>IF(OR(BL1236="",AND(BL1236=BL1235,BL1236=BL1237)),NA(), BL1236)</f>
        <v>0</v>
      </c>
      <c r="BM1916">
        <f>IF(ISNA(BN1916),NA(),BM1236)</f>
        <v>0</v>
      </c>
      <c r="BN1916">
        <f>IF(OR(BN1236="",AND(BN1236=BN1235,BN1236=BN1237)),NA(), BN1236)</f>
        <v>0</v>
      </c>
      <c r="BO1916">
        <f>IF(ISNA(BP1916),NA(),BO1236)</f>
        <v>0</v>
      </c>
      <c r="BP1916">
        <f>IF(OR(BP1236="",AND(BP1236=BP1235,BP1236=BP1237)),NA(), BP1236)</f>
        <v>0</v>
      </c>
      <c r="BQ1916">
        <f>IF(ISNA(BR1916),NA(),BQ1236)</f>
        <v>0</v>
      </c>
      <c r="BR1916">
        <f>IF(OR(BR1236="",AND(BR1236=BR1235,BR1236=BR1237)),NA(), BR1236)</f>
        <v>0</v>
      </c>
    </row>
    <row r="1917" spans="5:70">
      <c r="E1917">
        <f>IF(ISNA(F1917),NA(),E1237)</f>
        <v>0</v>
      </c>
      <c r="F1917">
        <f>IF(OR(F1237="",AND(F1237=F1236,F1237=F1238)),NA(), F1237)</f>
        <v>0</v>
      </c>
      <c r="G1917">
        <f>IF(ISNA(H1917),NA(),G1237)</f>
        <v>0</v>
      </c>
      <c r="H1917">
        <f>IF(OR(H1237="",AND(H1237=H1236,H1237=H1238)),NA(), H1237)</f>
        <v>0</v>
      </c>
      <c r="I1917">
        <f>IF(ISNA(J1917),NA(),I1237)</f>
        <v>0</v>
      </c>
      <c r="J1917">
        <f>IF(OR(J1237="",AND(J1237=J1236,J1237=J1238)),NA(), J1237)</f>
        <v>0</v>
      </c>
      <c r="K1917">
        <f>IF(ISNA(L1917),NA(),K1237)</f>
        <v>0</v>
      </c>
      <c r="L1917">
        <f>IF(OR(L1237="",AND(L1237=L1236,L1237=L1238)),NA(), L1237)</f>
        <v>0</v>
      </c>
      <c r="M1917">
        <f>IF(ISNA(N1917),NA(),M1237)</f>
        <v>0</v>
      </c>
      <c r="N1917">
        <f>IF(OR(N1237="",AND(N1237=N1236,N1237=N1238)),NA(), N1237)</f>
        <v>0</v>
      </c>
      <c r="O1917">
        <f>IF(ISNA(P1917),NA(),O1237)</f>
        <v>0</v>
      </c>
      <c r="P1917">
        <f>IF(OR(P1237="",AND(P1237=P1236,P1237=P1238)),NA(), P1237)</f>
        <v>0</v>
      </c>
      <c r="Q1917">
        <f>IF(ISNA(R1917),NA(),Q1237)</f>
        <v>0</v>
      </c>
      <c r="R1917">
        <f>IF(OR(R1237="",AND(R1237=R1236,R1237=R1238)),NA(), R1237)</f>
        <v>0</v>
      </c>
      <c r="S1917">
        <f>IF(ISNA(T1917),NA(),S1237)</f>
        <v>0</v>
      </c>
      <c r="T1917">
        <f>IF(OR(T1237="",AND(T1237=T1236,T1237=T1238)),NA(), T1237)</f>
        <v>0</v>
      </c>
      <c r="U1917">
        <f>IF(ISNA(V1917),NA(),U1237)</f>
        <v>0</v>
      </c>
      <c r="V1917">
        <f>IF(OR(V1237="",AND(V1237=V1236,V1237=V1238)),NA(), V1237)</f>
        <v>0</v>
      </c>
      <c r="W1917">
        <f>IF(ISNA(X1917),NA(),W1237)</f>
        <v>0</v>
      </c>
      <c r="X1917">
        <f>IF(OR(X1237="",AND(X1237=X1236,X1237=X1238)),NA(), X1237)</f>
        <v>0</v>
      </c>
      <c r="Y1917">
        <f>IF(ISNA(Z1917),NA(),Y1237)</f>
        <v>0</v>
      </c>
      <c r="Z1917">
        <f>IF(OR(Z1237="",AND(Z1237=Z1236,Z1237=Z1238)),NA(), Z1237)</f>
        <v>0</v>
      </c>
      <c r="AA1917">
        <f>IF(ISNA(AB1917),NA(),AA1237)</f>
        <v>0</v>
      </c>
      <c r="AB1917">
        <f>IF(OR(AB1237="",AND(AB1237=AB1236,AB1237=AB1238)),NA(), AB1237)</f>
        <v>0</v>
      </c>
      <c r="AC1917">
        <f>IF(ISNA(AD1917),NA(),AC1237)</f>
        <v>0</v>
      </c>
      <c r="AD1917">
        <f>IF(OR(AD1237="",AND(AD1237=AD1236,AD1237=AD1238)),NA(), AD1237)</f>
        <v>0</v>
      </c>
      <c r="AE1917">
        <f>IF(ISNA(AF1917),NA(),AE1237)</f>
        <v>0</v>
      </c>
      <c r="AF1917">
        <f>IF(OR(AF1237="",AND(AF1237=AF1236,AF1237=AF1238)),NA(), AF1237)</f>
        <v>0</v>
      </c>
      <c r="AG1917">
        <f>IF(ISNA(AH1917),NA(),AG1237)</f>
        <v>0</v>
      </c>
      <c r="AH1917">
        <f>IF(OR(AH1237="",AND(AH1237=AH1236,AH1237=AH1238)),NA(), AH1237)</f>
        <v>0</v>
      </c>
      <c r="AI1917">
        <f>IF(ISNA(AJ1917),NA(),AI1237)</f>
        <v>0</v>
      </c>
      <c r="AJ1917">
        <f>IF(OR(AJ1237="",AND(AJ1237=AJ1236,AJ1237=AJ1238)),NA(), AJ1237)</f>
        <v>0</v>
      </c>
      <c r="AM1917">
        <f>IF(ISNA(AN1917),NA(),AM1237)</f>
        <v>0</v>
      </c>
      <c r="AN1917">
        <f>IF(OR(AN1237="",AND(AN1237=AN1236,AN1237=AN1238)),NA(), AN1237)</f>
        <v>0</v>
      </c>
      <c r="AO1917">
        <f>IF(ISNA(AP1917),NA(),AO1237)</f>
        <v>0</v>
      </c>
      <c r="AP1917">
        <f>IF(OR(AP1237="",AND(AP1237=AP1236,AP1237=AP1238)),NA(), AP1237)</f>
        <v>0</v>
      </c>
      <c r="AQ1917">
        <f>IF(ISNA(AR1917),NA(),AQ1237)</f>
        <v>0</v>
      </c>
      <c r="AR1917">
        <f>IF(OR(AR1237="",AND(AR1237=AR1236,AR1237=AR1238)),NA(), AR1237)</f>
        <v>0</v>
      </c>
      <c r="AS1917">
        <f>IF(ISNA(AT1917),NA(),AS1237)</f>
        <v>0</v>
      </c>
      <c r="AT1917">
        <f>IF(OR(AT1237="",AND(AT1237=AT1236,AT1237=AT1238)),NA(), AT1237)</f>
        <v>0</v>
      </c>
      <c r="AU1917">
        <f>IF(ISNA(AV1917),NA(),AU1237)</f>
        <v>0</v>
      </c>
      <c r="AV1917">
        <f>IF(OR(AV1237="",AND(AV1237=AV1236,AV1237=AV1238)),NA(), AV1237)</f>
        <v>0</v>
      </c>
      <c r="AW1917">
        <f>IF(ISNA(AX1917),NA(),AW1237)</f>
        <v>0</v>
      </c>
      <c r="AX1917">
        <f>IF(OR(AX1237="",AND(AX1237=AX1236,AX1237=AX1238)),NA(), AX1237)</f>
        <v>0</v>
      </c>
      <c r="AY1917">
        <f>IF(ISNA(AZ1917),NA(),AY1237)</f>
        <v>0</v>
      </c>
      <c r="AZ1917">
        <f>IF(OR(AZ1237="",AND(AZ1237=AZ1236,AZ1237=AZ1238)),NA(), AZ1237)</f>
        <v>0</v>
      </c>
      <c r="BA1917">
        <f>IF(ISNA(BB1917),NA(),BA1237)</f>
        <v>0</v>
      </c>
      <c r="BB1917">
        <f>IF(OR(BB1237="",AND(BB1237=BB1236,BB1237=BB1238)),NA(), BB1237)</f>
        <v>0</v>
      </c>
      <c r="BC1917">
        <f>IF(ISNA(BD1917),NA(),BC1237)</f>
        <v>0</v>
      </c>
      <c r="BD1917">
        <f>IF(OR(BD1237="",AND(BD1237=BD1236,BD1237=BD1238)),NA(), BD1237)</f>
        <v>0</v>
      </c>
      <c r="BE1917">
        <f>IF(ISNA(BF1917),NA(),BE1237)</f>
        <v>0</v>
      </c>
      <c r="BF1917">
        <f>IF(OR(BF1237="",AND(BF1237=BF1236,BF1237=BF1238)),NA(), BF1237)</f>
        <v>0</v>
      </c>
      <c r="BG1917">
        <f>IF(ISNA(BH1917),NA(),BG1237)</f>
        <v>0</v>
      </c>
      <c r="BH1917">
        <f>IF(OR(BH1237="",AND(BH1237=BH1236,BH1237=BH1238)),NA(), BH1237)</f>
        <v>0</v>
      </c>
      <c r="BI1917">
        <f>IF(ISNA(BJ1917),NA(),BI1237)</f>
        <v>0</v>
      </c>
      <c r="BJ1917">
        <f>IF(OR(BJ1237="",AND(BJ1237=BJ1236,BJ1237=BJ1238)),NA(), BJ1237)</f>
        <v>0</v>
      </c>
      <c r="BK1917">
        <f>IF(ISNA(BL1917),NA(),BK1237)</f>
        <v>0</v>
      </c>
      <c r="BL1917">
        <f>IF(OR(BL1237="",AND(BL1237=BL1236,BL1237=BL1238)),NA(), BL1237)</f>
        <v>0</v>
      </c>
      <c r="BM1917">
        <f>IF(ISNA(BN1917),NA(),BM1237)</f>
        <v>0</v>
      </c>
      <c r="BN1917">
        <f>IF(OR(BN1237="",AND(BN1237=BN1236,BN1237=BN1238)),NA(), BN1237)</f>
        <v>0</v>
      </c>
      <c r="BO1917">
        <f>IF(ISNA(BP1917),NA(),BO1237)</f>
        <v>0</v>
      </c>
      <c r="BP1917">
        <f>IF(OR(BP1237="",AND(BP1237=BP1236,BP1237=BP1238)),NA(), BP1237)</f>
        <v>0</v>
      </c>
      <c r="BQ1917">
        <f>IF(ISNA(BR1917),NA(),BQ1237)</f>
        <v>0</v>
      </c>
      <c r="BR1917">
        <f>IF(OR(BR1237="",AND(BR1237=BR1236,BR1237=BR1238)),NA(), BR1237)</f>
        <v>0</v>
      </c>
    </row>
    <row r="1918" spans="5:70">
      <c r="E1918">
        <f>IF(ISNA(F1918),NA(),E1238)</f>
        <v>0</v>
      </c>
      <c r="F1918">
        <f>IF(OR(F1238="",AND(F1238=F1237,F1238=F1239)),NA(), F1238)</f>
        <v>0</v>
      </c>
      <c r="G1918">
        <f>IF(ISNA(H1918),NA(),G1238)</f>
        <v>0</v>
      </c>
      <c r="H1918">
        <f>IF(OR(H1238="",AND(H1238=H1237,H1238=H1239)),NA(), H1238)</f>
        <v>0</v>
      </c>
      <c r="I1918">
        <f>IF(ISNA(J1918),NA(),I1238)</f>
        <v>0</v>
      </c>
      <c r="J1918">
        <f>IF(OR(J1238="",AND(J1238=J1237,J1238=J1239)),NA(), J1238)</f>
        <v>0</v>
      </c>
      <c r="K1918">
        <f>IF(ISNA(L1918),NA(),K1238)</f>
        <v>0</v>
      </c>
      <c r="L1918">
        <f>IF(OR(L1238="",AND(L1238=L1237,L1238=L1239)),NA(), L1238)</f>
        <v>0</v>
      </c>
      <c r="M1918">
        <f>IF(ISNA(N1918),NA(),M1238)</f>
        <v>0</v>
      </c>
      <c r="N1918">
        <f>IF(OR(N1238="",AND(N1238=N1237,N1238=N1239)),NA(), N1238)</f>
        <v>0</v>
      </c>
      <c r="O1918">
        <f>IF(ISNA(P1918),NA(),O1238)</f>
        <v>0</v>
      </c>
      <c r="P1918">
        <f>IF(OR(P1238="",AND(P1238=P1237,P1238=P1239)),NA(), P1238)</f>
        <v>0</v>
      </c>
      <c r="Q1918">
        <f>IF(ISNA(R1918),NA(),Q1238)</f>
        <v>0</v>
      </c>
      <c r="R1918">
        <f>IF(OR(R1238="",AND(R1238=R1237,R1238=R1239)),NA(), R1238)</f>
        <v>0</v>
      </c>
      <c r="S1918">
        <f>IF(ISNA(T1918),NA(),S1238)</f>
        <v>0</v>
      </c>
      <c r="T1918">
        <f>IF(OR(T1238="",AND(T1238=T1237,T1238=T1239)),NA(), T1238)</f>
        <v>0</v>
      </c>
      <c r="U1918">
        <f>IF(ISNA(V1918),NA(),U1238)</f>
        <v>0</v>
      </c>
      <c r="V1918">
        <f>IF(OR(V1238="",AND(V1238=V1237,V1238=V1239)),NA(), V1238)</f>
        <v>0</v>
      </c>
      <c r="W1918">
        <f>IF(ISNA(X1918),NA(),W1238)</f>
        <v>0</v>
      </c>
      <c r="X1918">
        <f>IF(OR(X1238="",AND(X1238=X1237,X1238=X1239)),NA(), X1238)</f>
        <v>0</v>
      </c>
      <c r="Y1918">
        <f>IF(ISNA(Z1918),NA(),Y1238)</f>
        <v>0</v>
      </c>
      <c r="Z1918">
        <f>IF(OR(Z1238="",AND(Z1238=Z1237,Z1238=Z1239)),NA(), Z1238)</f>
        <v>0</v>
      </c>
      <c r="AA1918">
        <f>IF(ISNA(AB1918),NA(),AA1238)</f>
        <v>0</v>
      </c>
      <c r="AB1918">
        <f>IF(OR(AB1238="",AND(AB1238=AB1237,AB1238=AB1239)),NA(), AB1238)</f>
        <v>0</v>
      </c>
      <c r="AC1918">
        <f>IF(ISNA(AD1918),NA(),AC1238)</f>
        <v>0</v>
      </c>
      <c r="AD1918">
        <f>IF(OR(AD1238="",AND(AD1238=AD1237,AD1238=AD1239)),NA(), AD1238)</f>
        <v>0</v>
      </c>
      <c r="AE1918">
        <f>IF(ISNA(AF1918),NA(),AE1238)</f>
        <v>0</v>
      </c>
      <c r="AF1918">
        <f>IF(OR(AF1238="",AND(AF1238=AF1237,AF1238=AF1239)),NA(), AF1238)</f>
        <v>0</v>
      </c>
      <c r="AG1918">
        <f>IF(ISNA(AH1918),NA(),AG1238)</f>
        <v>0</v>
      </c>
      <c r="AH1918">
        <f>IF(OR(AH1238="",AND(AH1238=AH1237,AH1238=AH1239)),NA(), AH1238)</f>
        <v>0</v>
      </c>
      <c r="AI1918">
        <f>IF(ISNA(AJ1918),NA(),AI1238)</f>
        <v>0</v>
      </c>
      <c r="AJ1918">
        <f>IF(OR(AJ1238="",AND(AJ1238=AJ1237,AJ1238=AJ1239)),NA(), AJ1238)</f>
        <v>0</v>
      </c>
      <c r="AM1918">
        <f>IF(ISNA(AN1918),NA(),AM1238)</f>
        <v>0</v>
      </c>
      <c r="AN1918">
        <f>IF(OR(AN1238="",AND(AN1238=AN1237,AN1238=AN1239)),NA(), AN1238)</f>
        <v>0</v>
      </c>
      <c r="AO1918">
        <f>IF(ISNA(AP1918),NA(),AO1238)</f>
        <v>0</v>
      </c>
      <c r="AP1918">
        <f>IF(OR(AP1238="",AND(AP1238=AP1237,AP1238=AP1239)),NA(), AP1238)</f>
        <v>0</v>
      </c>
      <c r="AQ1918">
        <f>IF(ISNA(AR1918),NA(),AQ1238)</f>
        <v>0</v>
      </c>
      <c r="AR1918">
        <f>IF(OR(AR1238="",AND(AR1238=AR1237,AR1238=AR1239)),NA(), AR1238)</f>
        <v>0</v>
      </c>
      <c r="AS1918">
        <f>IF(ISNA(AT1918),NA(),AS1238)</f>
        <v>0</v>
      </c>
      <c r="AT1918">
        <f>IF(OR(AT1238="",AND(AT1238=AT1237,AT1238=AT1239)),NA(), AT1238)</f>
        <v>0</v>
      </c>
      <c r="AU1918">
        <f>IF(ISNA(AV1918),NA(),AU1238)</f>
        <v>0</v>
      </c>
      <c r="AV1918">
        <f>IF(OR(AV1238="",AND(AV1238=AV1237,AV1238=AV1239)),NA(), AV1238)</f>
        <v>0</v>
      </c>
      <c r="AW1918">
        <f>IF(ISNA(AX1918),NA(),AW1238)</f>
        <v>0</v>
      </c>
      <c r="AX1918">
        <f>IF(OR(AX1238="",AND(AX1238=AX1237,AX1238=AX1239)),NA(), AX1238)</f>
        <v>0</v>
      </c>
      <c r="AY1918">
        <f>IF(ISNA(AZ1918),NA(),AY1238)</f>
        <v>0</v>
      </c>
      <c r="AZ1918">
        <f>IF(OR(AZ1238="",AND(AZ1238=AZ1237,AZ1238=AZ1239)),NA(), AZ1238)</f>
        <v>0</v>
      </c>
      <c r="BA1918">
        <f>IF(ISNA(BB1918),NA(),BA1238)</f>
        <v>0</v>
      </c>
      <c r="BB1918">
        <f>IF(OR(BB1238="",AND(BB1238=BB1237,BB1238=BB1239)),NA(), BB1238)</f>
        <v>0</v>
      </c>
      <c r="BC1918">
        <f>IF(ISNA(BD1918),NA(),BC1238)</f>
        <v>0</v>
      </c>
      <c r="BD1918">
        <f>IF(OR(BD1238="",AND(BD1238=BD1237,BD1238=BD1239)),NA(), BD1238)</f>
        <v>0</v>
      </c>
      <c r="BE1918">
        <f>IF(ISNA(BF1918),NA(),BE1238)</f>
        <v>0</v>
      </c>
      <c r="BF1918">
        <f>IF(OR(BF1238="",AND(BF1238=BF1237,BF1238=BF1239)),NA(), BF1238)</f>
        <v>0</v>
      </c>
      <c r="BG1918">
        <f>IF(ISNA(BH1918),NA(),BG1238)</f>
        <v>0</v>
      </c>
      <c r="BH1918">
        <f>IF(OR(BH1238="",AND(BH1238=BH1237,BH1238=BH1239)),NA(), BH1238)</f>
        <v>0</v>
      </c>
      <c r="BI1918">
        <f>IF(ISNA(BJ1918),NA(),BI1238)</f>
        <v>0</v>
      </c>
      <c r="BJ1918">
        <f>IF(OR(BJ1238="",AND(BJ1238=BJ1237,BJ1238=BJ1239)),NA(), BJ1238)</f>
        <v>0</v>
      </c>
      <c r="BK1918">
        <f>IF(ISNA(BL1918),NA(),BK1238)</f>
        <v>0</v>
      </c>
      <c r="BL1918">
        <f>IF(OR(BL1238="",AND(BL1238=BL1237,BL1238=BL1239)),NA(), BL1238)</f>
        <v>0</v>
      </c>
      <c r="BM1918">
        <f>IF(ISNA(BN1918),NA(),BM1238)</f>
        <v>0</v>
      </c>
      <c r="BN1918">
        <f>IF(OR(BN1238="",AND(BN1238=BN1237,BN1238=BN1239)),NA(), BN1238)</f>
        <v>0</v>
      </c>
      <c r="BO1918">
        <f>IF(ISNA(BP1918),NA(),BO1238)</f>
        <v>0</v>
      </c>
      <c r="BP1918">
        <f>IF(OR(BP1238="",AND(BP1238=BP1237,BP1238=BP1239)),NA(), BP1238)</f>
        <v>0</v>
      </c>
      <c r="BQ1918">
        <f>IF(ISNA(BR1918),NA(),BQ1238)</f>
        <v>0</v>
      </c>
      <c r="BR1918">
        <f>IF(OR(BR1238="",AND(BR1238=BR1237,BR1238=BR1239)),NA(), BR1238)</f>
        <v>0</v>
      </c>
    </row>
    <row r="1919" spans="5:70">
      <c r="E1919">
        <f>IF(ISNA(F1919),NA(),E1239)</f>
        <v>0</v>
      </c>
      <c r="F1919">
        <f>IF(OR(F1239="",AND(F1239=F1238,F1239=F1240)),NA(), F1239)</f>
        <v>0</v>
      </c>
      <c r="G1919">
        <f>IF(ISNA(H1919),NA(),G1239)</f>
        <v>0</v>
      </c>
      <c r="H1919">
        <f>IF(OR(H1239="",AND(H1239=H1238,H1239=H1240)),NA(), H1239)</f>
        <v>0</v>
      </c>
      <c r="I1919">
        <f>IF(ISNA(J1919),NA(),I1239)</f>
        <v>0</v>
      </c>
      <c r="J1919">
        <f>IF(OR(J1239="",AND(J1239=J1238,J1239=J1240)),NA(), J1239)</f>
        <v>0</v>
      </c>
      <c r="K1919">
        <f>IF(ISNA(L1919),NA(),K1239)</f>
        <v>0</v>
      </c>
      <c r="L1919">
        <f>IF(OR(L1239="",AND(L1239=L1238,L1239=L1240)),NA(), L1239)</f>
        <v>0</v>
      </c>
      <c r="M1919">
        <f>IF(ISNA(N1919),NA(),M1239)</f>
        <v>0</v>
      </c>
      <c r="N1919">
        <f>IF(OR(N1239="",AND(N1239=N1238,N1239=N1240)),NA(), N1239)</f>
        <v>0</v>
      </c>
      <c r="O1919">
        <f>IF(ISNA(P1919),NA(),O1239)</f>
        <v>0</v>
      </c>
      <c r="P1919">
        <f>IF(OR(P1239="",AND(P1239=P1238,P1239=P1240)),NA(), P1239)</f>
        <v>0</v>
      </c>
      <c r="Q1919">
        <f>IF(ISNA(R1919),NA(),Q1239)</f>
        <v>0</v>
      </c>
      <c r="R1919">
        <f>IF(OR(R1239="",AND(R1239=R1238,R1239=R1240)),NA(), R1239)</f>
        <v>0</v>
      </c>
      <c r="S1919">
        <f>IF(ISNA(T1919),NA(),S1239)</f>
        <v>0</v>
      </c>
      <c r="T1919">
        <f>IF(OR(T1239="",AND(T1239=T1238,T1239=T1240)),NA(), T1239)</f>
        <v>0</v>
      </c>
      <c r="U1919">
        <f>IF(ISNA(V1919),NA(),U1239)</f>
        <v>0</v>
      </c>
      <c r="V1919">
        <f>IF(OR(V1239="",AND(V1239=V1238,V1239=V1240)),NA(), V1239)</f>
        <v>0</v>
      </c>
      <c r="W1919">
        <f>IF(ISNA(X1919),NA(),W1239)</f>
        <v>0</v>
      </c>
      <c r="X1919">
        <f>IF(OR(X1239="",AND(X1239=X1238,X1239=X1240)),NA(), X1239)</f>
        <v>0</v>
      </c>
      <c r="Y1919">
        <f>IF(ISNA(Z1919),NA(),Y1239)</f>
        <v>0</v>
      </c>
      <c r="Z1919">
        <f>IF(OR(Z1239="",AND(Z1239=Z1238,Z1239=Z1240)),NA(), Z1239)</f>
        <v>0</v>
      </c>
      <c r="AA1919">
        <f>IF(ISNA(AB1919),NA(),AA1239)</f>
        <v>0</v>
      </c>
      <c r="AB1919">
        <f>IF(OR(AB1239="",AND(AB1239=AB1238,AB1239=AB1240)),NA(), AB1239)</f>
        <v>0</v>
      </c>
      <c r="AC1919">
        <f>IF(ISNA(AD1919),NA(),AC1239)</f>
        <v>0</v>
      </c>
      <c r="AD1919">
        <f>IF(OR(AD1239="",AND(AD1239=AD1238,AD1239=AD1240)),NA(), AD1239)</f>
        <v>0</v>
      </c>
      <c r="AE1919">
        <f>IF(ISNA(AF1919),NA(),AE1239)</f>
        <v>0</v>
      </c>
      <c r="AF1919">
        <f>IF(OR(AF1239="",AND(AF1239=AF1238,AF1239=AF1240)),NA(), AF1239)</f>
        <v>0</v>
      </c>
      <c r="AG1919">
        <f>IF(ISNA(AH1919),NA(),AG1239)</f>
        <v>0</v>
      </c>
      <c r="AH1919">
        <f>IF(OR(AH1239="",AND(AH1239=AH1238,AH1239=AH1240)),NA(), AH1239)</f>
        <v>0</v>
      </c>
      <c r="AI1919">
        <f>IF(ISNA(AJ1919),NA(),AI1239)</f>
        <v>0</v>
      </c>
      <c r="AJ1919">
        <f>IF(OR(AJ1239="",AND(AJ1239=AJ1238,AJ1239=AJ1240)),NA(), AJ1239)</f>
        <v>0</v>
      </c>
      <c r="AM1919">
        <f>IF(ISNA(AN1919),NA(),AM1239)</f>
        <v>0</v>
      </c>
      <c r="AN1919">
        <f>IF(OR(AN1239="",AND(AN1239=AN1238,AN1239=AN1240)),NA(), AN1239)</f>
        <v>0</v>
      </c>
      <c r="AO1919">
        <f>IF(ISNA(AP1919),NA(),AO1239)</f>
        <v>0</v>
      </c>
      <c r="AP1919">
        <f>IF(OR(AP1239="",AND(AP1239=AP1238,AP1239=AP1240)),NA(), AP1239)</f>
        <v>0</v>
      </c>
      <c r="AQ1919">
        <f>IF(ISNA(AR1919),NA(),AQ1239)</f>
        <v>0</v>
      </c>
      <c r="AR1919">
        <f>IF(OR(AR1239="",AND(AR1239=AR1238,AR1239=AR1240)),NA(), AR1239)</f>
        <v>0</v>
      </c>
      <c r="AS1919">
        <f>IF(ISNA(AT1919),NA(),AS1239)</f>
        <v>0</v>
      </c>
      <c r="AT1919">
        <f>IF(OR(AT1239="",AND(AT1239=AT1238,AT1239=AT1240)),NA(), AT1239)</f>
        <v>0</v>
      </c>
      <c r="AU1919">
        <f>IF(ISNA(AV1919),NA(),AU1239)</f>
        <v>0</v>
      </c>
      <c r="AV1919">
        <f>IF(OR(AV1239="",AND(AV1239=AV1238,AV1239=AV1240)),NA(), AV1239)</f>
        <v>0</v>
      </c>
      <c r="AW1919">
        <f>IF(ISNA(AX1919),NA(),AW1239)</f>
        <v>0</v>
      </c>
      <c r="AX1919">
        <f>IF(OR(AX1239="",AND(AX1239=AX1238,AX1239=AX1240)),NA(), AX1239)</f>
        <v>0</v>
      </c>
      <c r="AY1919">
        <f>IF(ISNA(AZ1919),NA(),AY1239)</f>
        <v>0</v>
      </c>
      <c r="AZ1919">
        <f>IF(OR(AZ1239="",AND(AZ1239=AZ1238,AZ1239=AZ1240)),NA(), AZ1239)</f>
        <v>0</v>
      </c>
      <c r="BA1919">
        <f>IF(ISNA(BB1919),NA(),BA1239)</f>
        <v>0</v>
      </c>
      <c r="BB1919">
        <f>IF(OR(BB1239="",AND(BB1239=BB1238,BB1239=BB1240)),NA(), BB1239)</f>
        <v>0</v>
      </c>
      <c r="BC1919">
        <f>IF(ISNA(BD1919),NA(),BC1239)</f>
        <v>0</v>
      </c>
      <c r="BD1919">
        <f>IF(OR(BD1239="",AND(BD1239=BD1238,BD1239=BD1240)),NA(), BD1239)</f>
        <v>0</v>
      </c>
      <c r="BE1919">
        <f>IF(ISNA(BF1919),NA(),BE1239)</f>
        <v>0</v>
      </c>
      <c r="BF1919">
        <f>IF(OR(BF1239="",AND(BF1239=BF1238,BF1239=BF1240)),NA(), BF1239)</f>
        <v>0</v>
      </c>
      <c r="BG1919">
        <f>IF(ISNA(BH1919),NA(),BG1239)</f>
        <v>0</v>
      </c>
      <c r="BH1919">
        <f>IF(OR(BH1239="",AND(BH1239=BH1238,BH1239=BH1240)),NA(), BH1239)</f>
        <v>0</v>
      </c>
      <c r="BI1919">
        <f>IF(ISNA(BJ1919),NA(),BI1239)</f>
        <v>0</v>
      </c>
      <c r="BJ1919">
        <f>IF(OR(BJ1239="",AND(BJ1239=BJ1238,BJ1239=BJ1240)),NA(), BJ1239)</f>
        <v>0</v>
      </c>
      <c r="BK1919">
        <f>IF(ISNA(BL1919),NA(),BK1239)</f>
        <v>0</v>
      </c>
      <c r="BL1919">
        <f>IF(OR(BL1239="",AND(BL1239=BL1238,BL1239=BL1240)),NA(), BL1239)</f>
        <v>0</v>
      </c>
      <c r="BM1919">
        <f>IF(ISNA(BN1919),NA(),BM1239)</f>
        <v>0</v>
      </c>
      <c r="BN1919">
        <f>IF(OR(BN1239="",AND(BN1239=BN1238,BN1239=BN1240)),NA(), BN1239)</f>
        <v>0</v>
      </c>
      <c r="BO1919">
        <f>IF(ISNA(BP1919),NA(),BO1239)</f>
        <v>0</v>
      </c>
      <c r="BP1919">
        <f>IF(OR(BP1239="",AND(BP1239=BP1238,BP1239=BP1240)),NA(), BP1239)</f>
        <v>0</v>
      </c>
      <c r="BQ1919">
        <f>IF(ISNA(BR1919),NA(),BQ1239)</f>
        <v>0</v>
      </c>
      <c r="BR1919">
        <f>IF(OR(BR1239="",AND(BR1239=BR1238,BR1239=BR1240)),NA(), BR1239)</f>
        <v>0</v>
      </c>
    </row>
    <row r="1920" spans="5:70">
      <c r="E1920">
        <f>IF(ISNA(F1920),NA(),E1240)</f>
        <v>0</v>
      </c>
      <c r="F1920">
        <f>IF(OR(F1240="",AND(F1240=F1239,F1240=F1241)),NA(), F1240)</f>
        <v>0</v>
      </c>
      <c r="G1920">
        <f>IF(ISNA(H1920),NA(),G1240)</f>
        <v>0</v>
      </c>
      <c r="H1920">
        <f>IF(OR(H1240="",AND(H1240=H1239,H1240=H1241)),NA(), H1240)</f>
        <v>0</v>
      </c>
      <c r="I1920">
        <f>IF(ISNA(J1920),NA(),I1240)</f>
        <v>0</v>
      </c>
      <c r="J1920">
        <f>IF(OR(J1240="",AND(J1240=J1239,J1240=J1241)),NA(), J1240)</f>
        <v>0</v>
      </c>
      <c r="K1920">
        <f>IF(ISNA(L1920),NA(),K1240)</f>
        <v>0</v>
      </c>
      <c r="L1920">
        <f>IF(OR(L1240="",AND(L1240=L1239,L1240=L1241)),NA(), L1240)</f>
        <v>0</v>
      </c>
      <c r="M1920">
        <f>IF(ISNA(N1920),NA(),M1240)</f>
        <v>0</v>
      </c>
      <c r="N1920">
        <f>IF(OR(N1240="",AND(N1240=N1239,N1240=N1241)),NA(), N1240)</f>
        <v>0</v>
      </c>
      <c r="O1920">
        <f>IF(ISNA(P1920),NA(),O1240)</f>
        <v>0</v>
      </c>
      <c r="P1920">
        <f>IF(OR(P1240="",AND(P1240=P1239,P1240=P1241)),NA(), P1240)</f>
        <v>0</v>
      </c>
      <c r="Q1920">
        <f>IF(ISNA(R1920),NA(),Q1240)</f>
        <v>0</v>
      </c>
      <c r="R1920">
        <f>IF(OR(R1240="",AND(R1240=R1239,R1240=R1241)),NA(), R1240)</f>
        <v>0</v>
      </c>
      <c r="S1920">
        <f>IF(ISNA(T1920),NA(),S1240)</f>
        <v>0</v>
      </c>
      <c r="T1920">
        <f>IF(OR(T1240="",AND(T1240=T1239,T1240=T1241)),NA(), T1240)</f>
        <v>0</v>
      </c>
      <c r="U1920">
        <f>IF(ISNA(V1920),NA(),U1240)</f>
        <v>0</v>
      </c>
      <c r="V1920">
        <f>IF(OR(V1240="",AND(V1240=V1239,V1240=V1241)),NA(), V1240)</f>
        <v>0</v>
      </c>
      <c r="W1920">
        <f>IF(ISNA(X1920),NA(),W1240)</f>
        <v>0</v>
      </c>
      <c r="X1920">
        <f>IF(OR(X1240="",AND(X1240=X1239,X1240=X1241)),NA(), X1240)</f>
        <v>0</v>
      </c>
      <c r="Y1920">
        <f>IF(ISNA(Z1920),NA(),Y1240)</f>
        <v>0</v>
      </c>
      <c r="Z1920">
        <f>IF(OR(Z1240="",AND(Z1240=Z1239,Z1240=Z1241)),NA(), Z1240)</f>
        <v>0</v>
      </c>
      <c r="AA1920">
        <f>IF(ISNA(AB1920),NA(),AA1240)</f>
        <v>0</v>
      </c>
      <c r="AB1920">
        <f>IF(OR(AB1240="",AND(AB1240=AB1239,AB1240=AB1241)),NA(), AB1240)</f>
        <v>0</v>
      </c>
      <c r="AC1920">
        <f>IF(ISNA(AD1920),NA(),AC1240)</f>
        <v>0</v>
      </c>
      <c r="AD1920">
        <f>IF(OR(AD1240="",AND(AD1240=AD1239,AD1240=AD1241)),NA(), AD1240)</f>
        <v>0</v>
      </c>
      <c r="AE1920">
        <f>IF(ISNA(AF1920),NA(),AE1240)</f>
        <v>0</v>
      </c>
      <c r="AF1920">
        <f>IF(OR(AF1240="",AND(AF1240=AF1239,AF1240=AF1241)),NA(), AF1240)</f>
        <v>0</v>
      </c>
      <c r="AG1920">
        <f>IF(ISNA(AH1920),NA(),AG1240)</f>
        <v>0</v>
      </c>
      <c r="AH1920">
        <f>IF(OR(AH1240="",AND(AH1240=AH1239,AH1240=AH1241)),NA(), AH1240)</f>
        <v>0</v>
      </c>
      <c r="AI1920">
        <f>IF(ISNA(AJ1920),NA(),AI1240)</f>
        <v>0</v>
      </c>
      <c r="AJ1920">
        <f>IF(OR(AJ1240="",AND(AJ1240=AJ1239,AJ1240=AJ1241)),NA(), AJ1240)</f>
        <v>0</v>
      </c>
      <c r="AM1920">
        <f>IF(ISNA(AN1920),NA(),AM1240)</f>
        <v>0</v>
      </c>
      <c r="AN1920">
        <f>IF(OR(AN1240="",AND(AN1240=AN1239,AN1240=AN1241)),NA(), AN1240)</f>
        <v>0</v>
      </c>
      <c r="AO1920">
        <f>IF(ISNA(AP1920),NA(),AO1240)</f>
        <v>0</v>
      </c>
      <c r="AP1920">
        <f>IF(OR(AP1240="",AND(AP1240=AP1239,AP1240=AP1241)),NA(), AP1240)</f>
        <v>0</v>
      </c>
      <c r="AQ1920">
        <f>IF(ISNA(AR1920),NA(),AQ1240)</f>
        <v>0</v>
      </c>
      <c r="AR1920">
        <f>IF(OR(AR1240="",AND(AR1240=AR1239,AR1240=AR1241)),NA(), AR1240)</f>
        <v>0</v>
      </c>
      <c r="AS1920">
        <f>IF(ISNA(AT1920),NA(),AS1240)</f>
        <v>0</v>
      </c>
      <c r="AT1920">
        <f>IF(OR(AT1240="",AND(AT1240=AT1239,AT1240=AT1241)),NA(), AT1240)</f>
        <v>0</v>
      </c>
      <c r="AU1920">
        <f>IF(ISNA(AV1920),NA(),AU1240)</f>
        <v>0</v>
      </c>
      <c r="AV1920">
        <f>IF(OR(AV1240="",AND(AV1240=AV1239,AV1240=AV1241)),NA(), AV1240)</f>
        <v>0</v>
      </c>
      <c r="AW1920">
        <f>IF(ISNA(AX1920),NA(),AW1240)</f>
        <v>0</v>
      </c>
      <c r="AX1920">
        <f>IF(OR(AX1240="",AND(AX1240=AX1239,AX1240=AX1241)),NA(), AX1240)</f>
        <v>0</v>
      </c>
      <c r="AY1920">
        <f>IF(ISNA(AZ1920),NA(),AY1240)</f>
        <v>0</v>
      </c>
      <c r="AZ1920">
        <f>IF(OR(AZ1240="",AND(AZ1240=AZ1239,AZ1240=AZ1241)),NA(), AZ1240)</f>
        <v>0</v>
      </c>
      <c r="BA1920">
        <f>IF(ISNA(BB1920),NA(),BA1240)</f>
        <v>0</v>
      </c>
      <c r="BB1920">
        <f>IF(OR(BB1240="",AND(BB1240=BB1239,BB1240=BB1241)),NA(), BB1240)</f>
        <v>0</v>
      </c>
      <c r="BC1920">
        <f>IF(ISNA(BD1920),NA(),BC1240)</f>
        <v>0</v>
      </c>
      <c r="BD1920">
        <f>IF(OR(BD1240="",AND(BD1240=BD1239,BD1240=BD1241)),NA(), BD1240)</f>
        <v>0</v>
      </c>
      <c r="BE1920">
        <f>IF(ISNA(BF1920),NA(),BE1240)</f>
        <v>0</v>
      </c>
      <c r="BF1920">
        <f>IF(OR(BF1240="",AND(BF1240=BF1239,BF1240=BF1241)),NA(), BF1240)</f>
        <v>0</v>
      </c>
      <c r="BG1920">
        <f>IF(ISNA(BH1920),NA(),BG1240)</f>
        <v>0</v>
      </c>
      <c r="BH1920">
        <f>IF(OR(BH1240="",AND(BH1240=BH1239,BH1240=BH1241)),NA(), BH1240)</f>
        <v>0</v>
      </c>
      <c r="BI1920">
        <f>IF(ISNA(BJ1920),NA(),BI1240)</f>
        <v>0</v>
      </c>
      <c r="BJ1920">
        <f>IF(OR(BJ1240="",AND(BJ1240=BJ1239,BJ1240=BJ1241)),NA(), BJ1240)</f>
        <v>0</v>
      </c>
      <c r="BK1920">
        <f>IF(ISNA(BL1920),NA(),BK1240)</f>
        <v>0</v>
      </c>
      <c r="BL1920">
        <f>IF(OR(BL1240="",AND(BL1240=BL1239,BL1240=BL1241)),NA(), BL1240)</f>
        <v>0</v>
      </c>
      <c r="BM1920">
        <f>IF(ISNA(BN1920),NA(),BM1240)</f>
        <v>0</v>
      </c>
      <c r="BN1920">
        <f>IF(OR(BN1240="",AND(BN1240=BN1239,BN1240=BN1241)),NA(), BN1240)</f>
        <v>0</v>
      </c>
      <c r="BO1920">
        <f>IF(ISNA(BP1920),NA(),BO1240)</f>
        <v>0</v>
      </c>
      <c r="BP1920">
        <f>IF(OR(BP1240="",AND(BP1240=BP1239,BP1240=BP1241)),NA(), BP1240)</f>
        <v>0</v>
      </c>
      <c r="BQ1920">
        <f>IF(ISNA(BR1920),NA(),BQ1240)</f>
        <v>0</v>
      </c>
      <c r="BR1920">
        <f>IF(OR(BR1240="",AND(BR1240=BR1239,BR1240=BR1241)),NA(), BR1240)</f>
        <v>0</v>
      </c>
    </row>
    <row r="1921" spans="5:70">
      <c r="E1921">
        <f>IF(ISNA(F1921),NA(),E1241)</f>
        <v>0</v>
      </c>
      <c r="F1921">
        <f>IF(OR(F1241="",AND(F1241=F1240,F1241=F1242)),NA(), F1241)</f>
        <v>0</v>
      </c>
      <c r="G1921">
        <f>IF(ISNA(H1921),NA(),G1241)</f>
        <v>0</v>
      </c>
      <c r="H1921">
        <f>IF(OR(H1241="",AND(H1241=H1240,H1241=H1242)),NA(), H1241)</f>
        <v>0</v>
      </c>
      <c r="I1921">
        <f>IF(ISNA(J1921),NA(),I1241)</f>
        <v>0</v>
      </c>
      <c r="J1921">
        <f>IF(OR(J1241="",AND(J1241=J1240,J1241=J1242)),NA(), J1241)</f>
        <v>0</v>
      </c>
      <c r="K1921">
        <f>IF(ISNA(L1921),NA(),K1241)</f>
        <v>0</v>
      </c>
      <c r="L1921">
        <f>IF(OR(L1241="",AND(L1241=L1240,L1241=L1242)),NA(), L1241)</f>
        <v>0</v>
      </c>
      <c r="M1921">
        <f>IF(ISNA(N1921),NA(),M1241)</f>
        <v>0</v>
      </c>
      <c r="N1921">
        <f>IF(OR(N1241="",AND(N1241=N1240,N1241=N1242)),NA(), N1241)</f>
        <v>0</v>
      </c>
      <c r="O1921">
        <f>IF(ISNA(P1921),NA(),O1241)</f>
        <v>0</v>
      </c>
      <c r="P1921">
        <f>IF(OR(P1241="",AND(P1241=P1240,P1241=P1242)),NA(), P1241)</f>
        <v>0</v>
      </c>
      <c r="Q1921">
        <f>IF(ISNA(R1921),NA(),Q1241)</f>
        <v>0</v>
      </c>
      <c r="R1921">
        <f>IF(OR(R1241="",AND(R1241=R1240,R1241=R1242)),NA(), R1241)</f>
        <v>0</v>
      </c>
      <c r="S1921">
        <f>IF(ISNA(T1921),NA(),S1241)</f>
        <v>0</v>
      </c>
      <c r="T1921">
        <f>IF(OR(T1241="",AND(T1241=T1240,T1241=T1242)),NA(), T1241)</f>
        <v>0</v>
      </c>
      <c r="U1921">
        <f>IF(ISNA(V1921),NA(),U1241)</f>
        <v>0</v>
      </c>
      <c r="V1921">
        <f>IF(OR(V1241="",AND(V1241=V1240,V1241=V1242)),NA(), V1241)</f>
        <v>0</v>
      </c>
      <c r="W1921">
        <f>IF(ISNA(X1921),NA(),W1241)</f>
        <v>0</v>
      </c>
      <c r="X1921">
        <f>IF(OR(X1241="",AND(X1241=X1240,X1241=X1242)),NA(), X1241)</f>
        <v>0</v>
      </c>
      <c r="Y1921">
        <f>IF(ISNA(Z1921),NA(),Y1241)</f>
        <v>0</v>
      </c>
      <c r="Z1921">
        <f>IF(OR(Z1241="",AND(Z1241=Z1240,Z1241=Z1242)),NA(), Z1241)</f>
        <v>0</v>
      </c>
      <c r="AA1921">
        <f>IF(ISNA(AB1921),NA(),AA1241)</f>
        <v>0</v>
      </c>
      <c r="AB1921">
        <f>IF(OR(AB1241="",AND(AB1241=AB1240,AB1241=AB1242)),NA(), AB1241)</f>
        <v>0</v>
      </c>
      <c r="AC1921">
        <f>IF(ISNA(AD1921),NA(),AC1241)</f>
        <v>0</v>
      </c>
      <c r="AD1921">
        <f>IF(OR(AD1241="",AND(AD1241=AD1240,AD1241=AD1242)),NA(), AD1241)</f>
        <v>0</v>
      </c>
      <c r="AE1921">
        <f>IF(ISNA(AF1921),NA(),AE1241)</f>
        <v>0</v>
      </c>
      <c r="AF1921">
        <f>IF(OR(AF1241="",AND(AF1241=AF1240,AF1241=AF1242)),NA(), AF1241)</f>
        <v>0</v>
      </c>
      <c r="AG1921">
        <f>IF(ISNA(AH1921),NA(),AG1241)</f>
        <v>0</v>
      </c>
      <c r="AH1921">
        <f>IF(OR(AH1241="",AND(AH1241=AH1240,AH1241=AH1242)),NA(), AH1241)</f>
        <v>0</v>
      </c>
      <c r="AI1921">
        <f>IF(ISNA(AJ1921),NA(),AI1241)</f>
        <v>0</v>
      </c>
      <c r="AJ1921">
        <f>IF(OR(AJ1241="",AND(AJ1241=AJ1240,AJ1241=AJ1242)),NA(), AJ1241)</f>
        <v>0</v>
      </c>
      <c r="AM1921">
        <f>IF(ISNA(AN1921),NA(),AM1241)</f>
        <v>0</v>
      </c>
      <c r="AN1921">
        <f>IF(OR(AN1241="",AND(AN1241=AN1240,AN1241=AN1242)),NA(), AN1241)</f>
        <v>0</v>
      </c>
      <c r="AO1921">
        <f>IF(ISNA(AP1921),NA(),AO1241)</f>
        <v>0</v>
      </c>
      <c r="AP1921">
        <f>IF(OR(AP1241="",AND(AP1241=AP1240,AP1241=AP1242)),NA(), AP1241)</f>
        <v>0</v>
      </c>
      <c r="AQ1921">
        <f>IF(ISNA(AR1921),NA(),AQ1241)</f>
        <v>0</v>
      </c>
      <c r="AR1921">
        <f>IF(OR(AR1241="",AND(AR1241=AR1240,AR1241=AR1242)),NA(), AR1241)</f>
        <v>0</v>
      </c>
      <c r="AS1921">
        <f>IF(ISNA(AT1921),NA(),AS1241)</f>
        <v>0</v>
      </c>
      <c r="AT1921">
        <f>IF(OR(AT1241="",AND(AT1241=AT1240,AT1241=AT1242)),NA(), AT1241)</f>
        <v>0</v>
      </c>
      <c r="AU1921">
        <f>IF(ISNA(AV1921),NA(),AU1241)</f>
        <v>0</v>
      </c>
      <c r="AV1921">
        <f>IF(OR(AV1241="",AND(AV1241=AV1240,AV1241=AV1242)),NA(), AV1241)</f>
        <v>0</v>
      </c>
      <c r="AW1921">
        <f>IF(ISNA(AX1921),NA(),AW1241)</f>
        <v>0</v>
      </c>
      <c r="AX1921">
        <f>IF(OR(AX1241="",AND(AX1241=AX1240,AX1241=AX1242)),NA(), AX1241)</f>
        <v>0</v>
      </c>
      <c r="AY1921">
        <f>IF(ISNA(AZ1921),NA(),AY1241)</f>
        <v>0</v>
      </c>
      <c r="AZ1921">
        <f>IF(OR(AZ1241="",AND(AZ1241=AZ1240,AZ1241=AZ1242)),NA(), AZ1241)</f>
        <v>0</v>
      </c>
      <c r="BA1921">
        <f>IF(ISNA(BB1921),NA(),BA1241)</f>
        <v>0</v>
      </c>
      <c r="BB1921">
        <f>IF(OR(BB1241="",AND(BB1241=BB1240,BB1241=BB1242)),NA(), BB1241)</f>
        <v>0</v>
      </c>
      <c r="BC1921">
        <f>IF(ISNA(BD1921),NA(),BC1241)</f>
        <v>0</v>
      </c>
      <c r="BD1921">
        <f>IF(OR(BD1241="",AND(BD1241=BD1240,BD1241=BD1242)),NA(), BD1241)</f>
        <v>0</v>
      </c>
      <c r="BE1921">
        <f>IF(ISNA(BF1921),NA(),BE1241)</f>
        <v>0</v>
      </c>
      <c r="BF1921">
        <f>IF(OR(BF1241="",AND(BF1241=BF1240,BF1241=BF1242)),NA(), BF1241)</f>
        <v>0</v>
      </c>
      <c r="BG1921">
        <f>IF(ISNA(BH1921),NA(),BG1241)</f>
        <v>0</v>
      </c>
      <c r="BH1921">
        <f>IF(OR(BH1241="",AND(BH1241=BH1240,BH1241=BH1242)),NA(), BH1241)</f>
        <v>0</v>
      </c>
      <c r="BI1921">
        <f>IF(ISNA(BJ1921),NA(),BI1241)</f>
        <v>0</v>
      </c>
      <c r="BJ1921">
        <f>IF(OR(BJ1241="",AND(BJ1241=BJ1240,BJ1241=BJ1242)),NA(), BJ1241)</f>
        <v>0</v>
      </c>
      <c r="BK1921">
        <f>IF(ISNA(BL1921),NA(),BK1241)</f>
        <v>0</v>
      </c>
      <c r="BL1921">
        <f>IF(OR(BL1241="",AND(BL1241=BL1240,BL1241=BL1242)),NA(), BL1241)</f>
        <v>0</v>
      </c>
      <c r="BM1921">
        <f>IF(ISNA(BN1921),NA(),BM1241)</f>
        <v>0</v>
      </c>
      <c r="BN1921">
        <f>IF(OR(BN1241="",AND(BN1241=BN1240,BN1241=BN1242)),NA(), BN1241)</f>
        <v>0</v>
      </c>
      <c r="BO1921">
        <f>IF(ISNA(BP1921),NA(),BO1241)</f>
        <v>0</v>
      </c>
      <c r="BP1921">
        <f>IF(OR(BP1241="",AND(BP1241=BP1240,BP1241=BP1242)),NA(), BP1241)</f>
        <v>0</v>
      </c>
      <c r="BQ1921">
        <f>IF(ISNA(BR1921),NA(),BQ1241)</f>
        <v>0</v>
      </c>
      <c r="BR1921">
        <f>IF(OR(BR1241="",AND(BR1241=BR1240,BR1241=BR1242)),NA(), BR1241)</f>
        <v>0</v>
      </c>
    </row>
    <row r="1922" spans="5:70">
      <c r="E1922">
        <f>IF(ISNA(F1922),NA(),E1242)</f>
        <v>0</v>
      </c>
      <c r="F1922">
        <f>IF(OR(F1242="",AND(F1242=F1241,F1242=F1243)),NA(), F1242)</f>
        <v>0</v>
      </c>
      <c r="G1922">
        <f>IF(ISNA(H1922),NA(),G1242)</f>
        <v>0</v>
      </c>
      <c r="H1922">
        <f>IF(OR(H1242="",AND(H1242=H1241,H1242=H1243)),NA(), H1242)</f>
        <v>0</v>
      </c>
      <c r="I1922">
        <f>IF(ISNA(J1922),NA(),I1242)</f>
        <v>0</v>
      </c>
      <c r="J1922">
        <f>IF(OR(J1242="",AND(J1242=J1241,J1242=J1243)),NA(), J1242)</f>
        <v>0</v>
      </c>
      <c r="K1922">
        <f>IF(ISNA(L1922),NA(),K1242)</f>
        <v>0</v>
      </c>
      <c r="L1922">
        <f>IF(OR(L1242="",AND(L1242=L1241,L1242=L1243)),NA(), L1242)</f>
        <v>0</v>
      </c>
      <c r="M1922">
        <f>IF(ISNA(N1922),NA(),M1242)</f>
        <v>0</v>
      </c>
      <c r="N1922">
        <f>IF(OR(N1242="",AND(N1242=N1241,N1242=N1243)),NA(), N1242)</f>
        <v>0</v>
      </c>
      <c r="O1922">
        <f>IF(ISNA(P1922),NA(),O1242)</f>
        <v>0</v>
      </c>
      <c r="P1922">
        <f>IF(OR(P1242="",AND(P1242=P1241,P1242=P1243)),NA(), P1242)</f>
        <v>0</v>
      </c>
      <c r="Q1922">
        <f>IF(ISNA(R1922),NA(),Q1242)</f>
        <v>0</v>
      </c>
      <c r="R1922">
        <f>IF(OR(R1242="",AND(R1242=R1241,R1242=R1243)),NA(), R1242)</f>
        <v>0</v>
      </c>
      <c r="S1922">
        <f>IF(ISNA(T1922),NA(),S1242)</f>
        <v>0</v>
      </c>
      <c r="T1922">
        <f>IF(OR(T1242="",AND(T1242=T1241,T1242=T1243)),NA(), T1242)</f>
        <v>0</v>
      </c>
      <c r="U1922">
        <f>IF(ISNA(V1922),NA(),U1242)</f>
        <v>0</v>
      </c>
      <c r="V1922">
        <f>IF(OR(V1242="",AND(V1242=V1241,V1242=V1243)),NA(), V1242)</f>
        <v>0</v>
      </c>
      <c r="W1922">
        <f>IF(ISNA(X1922),NA(),W1242)</f>
        <v>0</v>
      </c>
      <c r="X1922">
        <f>IF(OR(X1242="",AND(X1242=X1241,X1242=X1243)),NA(), X1242)</f>
        <v>0</v>
      </c>
      <c r="Y1922">
        <f>IF(ISNA(Z1922),NA(),Y1242)</f>
        <v>0</v>
      </c>
      <c r="Z1922">
        <f>IF(OR(Z1242="",AND(Z1242=Z1241,Z1242=Z1243)),NA(), Z1242)</f>
        <v>0</v>
      </c>
      <c r="AA1922">
        <f>IF(ISNA(AB1922),NA(),AA1242)</f>
        <v>0</v>
      </c>
      <c r="AB1922">
        <f>IF(OR(AB1242="",AND(AB1242=AB1241,AB1242=AB1243)),NA(), AB1242)</f>
        <v>0</v>
      </c>
      <c r="AC1922">
        <f>IF(ISNA(AD1922),NA(),AC1242)</f>
        <v>0</v>
      </c>
      <c r="AD1922">
        <f>IF(OR(AD1242="",AND(AD1242=AD1241,AD1242=AD1243)),NA(), AD1242)</f>
        <v>0</v>
      </c>
      <c r="AE1922">
        <f>IF(ISNA(AF1922),NA(),AE1242)</f>
        <v>0</v>
      </c>
      <c r="AF1922">
        <f>IF(OR(AF1242="",AND(AF1242=AF1241,AF1242=AF1243)),NA(), AF1242)</f>
        <v>0</v>
      </c>
      <c r="AG1922">
        <f>IF(ISNA(AH1922),NA(),AG1242)</f>
        <v>0</v>
      </c>
      <c r="AH1922">
        <f>IF(OR(AH1242="",AND(AH1242=AH1241,AH1242=AH1243)),NA(), AH1242)</f>
        <v>0</v>
      </c>
      <c r="AI1922">
        <f>IF(ISNA(AJ1922),NA(),AI1242)</f>
        <v>0</v>
      </c>
      <c r="AJ1922">
        <f>IF(OR(AJ1242="",AND(AJ1242=AJ1241,AJ1242=AJ1243)),NA(), AJ1242)</f>
        <v>0</v>
      </c>
      <c r="AM1922">
        <f>IF(ISNA(AN1922),NA(),AM1242)</f>
        <v>0</v>
      </c>
      <c r="AN1922">
        <f>IF(OR(AN1242="",AND(AN1242=AN1241,AN1242=AN1243)),NA(), AN1242)</f>
        <v>0</v>
      </c>
      <c r="AO1922">
        <f>IF(ISNA(AP1922),NA(),AO1242)</f>
        <v>0</v>
      </c>
      <c r="AP1922">
        <f>IF(OR(AP1242="",AND(AP1242=AP1241,AP1242=AP1243)),NA(), AP1242)</f>
        <v>0</v>
      </c>
      <c r="AQ1922">
        <f>IF(ISNA(AR1922),NA(),AQ1242)</f>
        <v>0</v>
      </c>
      <c r="AR1922">
        <f>IF(OR(AR1242="",AND(AR1242=AR1241,AR1242=AR1243)),NA(), AR1242)</f>
        <v>0</v>
      </c>
      <c r="AS1922">
        <f>IF(ISNA(AT1922),NA(),AS1242)</f>
        <v>0</v>
      </c>
      <c r="AT1922">
        <f>IF(OR(AT1242="",AND(AT1242=AT1241,AT1242=AT1243)),NA(), AT1242)</f>
        <v>0</v>
      </c>
      <c r="AU1922">
        <f>IF(ISNA(AV1922),NA(),AU1242)</f>
        <v>0</v>
      </c>
      <c r="AV1922">
        <f>IF(OR(AV1242="",AND(AV1242=AV1241,AV1242=AV1243)),NA(), AV1242)</f>
        <v>0</v>
      </c>
      <c r="AW1922">
        <f>IF(ISNA(AX1922),NA(),AW1242)</f>
        <v>0</v>
      </c>
      <c r="AX1922">
        <f>IF(OR(AX1242="",AND(AX1242=AX1241,AX1242=AX1243)),NA(), AX1242)</f>
        <v>0</v>
      </c>
      <c r="AY1922">
        <f>IF(ISNA(AZ1922),NA(),AY1242)</f>
        <v>0</v>
      </c>
      <c r="AZ1922">
        <f>IF(OR(AZ1242="",AND(AZ1242=AZ1241,AZ1242=AZ1243)),NA(), AZ1242)</f>
        <v>0</v>
      </c>
      <c r="BA1922">
        <f>IF(ISNA(BB1922),NA(),BA1242)</f>
        <v>0</v>
      </c>
      <c r="BB1922">
        <f>IF(OR(BB1242="",AND(BB1242=BB1241,BB1242=BB1243)),NA(), BB1242)</f>
        <v>0</v>
      </c>
      <c r="BC1922">
        <f>IF(ISNA(BD1922),NA(),BC1242)</f>
        <v>0</v>
      </c>
      <c r="BD1922">
        <f>IF(OR(BD1242="",AND(BD1242=BD1241,BD1242=BD1243)),NA(), BD1242)</f>
        <v>0</v>
      </c>
      <c r="BE1922">
        <f>IF(ISNA(BF1922),NA(),BE1242)</f>
        <v>0</v>
      </c>
      <c r="BF1922">
        <f>IF(OR(BF1242="",AND(BF1242=BF1241,BF1242=BF1243)),NA(), BF1242)</f>
        <v>0</v>
      </c>
      <c r="BG1922">
        <f>IF(ISNA(BH1922),NA(),BG1242)</f>
        <v>0</v>
      </c>
      <c r="BH1922">
        <f>IF(OR(BH1242="",AND(BH1242=BH1241,BH1242=BH1243)),NA(), BH1242)</f>
        <v>0</v>
      </c>
      <c r="BI1922">
        <f>IF(ISNA(BJ1922),NA(),BI1242)</f>
        <v>0</v>
      </c>
      <c r="BJ1922">
        <f>IF(OR(BJ1242="",AND(BJ1242=BJ1241,BJ1242=BJ1243)),NA(), BJ1242)</f>
        <v>0</v>
      </c>
      <c r="BK1922">
        <f>IF(ISNA(BL1922),NA(),BK1242)</f>
        <v>0</v>
      </c>
      <c r="BL1922">
        <f>IF(OR(BL1242="",AND(BL1242=BL1241,BL1242=BL1243)),NA(), BL1242)</f>
        <v>0</v>
      </c>
      <c r="BM1922">
        <f>IF(ISNA(BN1922),NA(),BM1242)</f>
        <v>0</v>
      </c>
      <c r="BN1922">
        <f>IF(OR(BN1242="",AND(BN1242=BN1241,BN1242=BN1243)),NA(), BN1242)</f>
        <v>0</v>
      </c>
      <c r="BO1922">
        <f>IF(ISNA(BP1922),NA(),BO1242)</f>
        <v>0</v>
      </c>
      <c r="BP1922">
        <f>IF(OR(BP1242="",AND(BP1242=BP1241,BP1242=BP1243)),NA(), BP1242)</f>
        <v>0</v>
      </c>
      <c r="BQ1922">
        <f>IF(ISNA(BR1922),NA(),BQ1242)</f>
        <v>0</v>
      </c>
      <c r="BR1922">
        <f>IF(OR(BR1242="",AND(BR1242=BR1241,BR1242=BR1243)),NA(), BR1242)</f>
        <v>0</v>
      </c>
    </row>
    <row r="1923" spans="5:70">
      <c r="E1923">
        <f>IF(ISNA(F1923),NA(),E1243)</f>
        <v>0</v>
      </c>
      <c r="F1923">
        <f>IF(OR(F1243="",AND(F1243=F1242,F1243=F1244)),NA(), F1243)</f>
        <v>0</v>
      </c>
      <c r="G1923">
        <f>IF(ISNA(H1923),NA(),G1243)</f>
        <v>0</v>
      </c>
      <c r="H1923">
        <f>IF(OR(H1243="",AND(H1243=H1242,H1243=H1244)),NA(), H1243)</f>
        <v>0</v>
      </c>
      <c r="I1923">
        <f>IF(ISNA(J1923),NA(),I1243)</f>
        <v>0</v>
      </c>
      <c r="J1923">
        <f>IF(OR(J1243="",AND(J1243=J1242,J1243=J1244)),NA(), J1243)</f>
        <v>0</v>
      </c>
      <c r="K1923">
        <f>IF(ISNA(L1923),NA(),K1243)</f>
        <v>0</v>
      </c>
      <c r="L1923">
        <f>IF(OR(L1243="",AND(L1243=L1242,L1243=L1244)),NA(), L1243)</f>
        <v>0</v>
      </c>
      <c r="M1923">
        <f>IF(ISNA(N1923),NA(),M1243)</f>
        <v>0</v>
      </c>
      <c r="N1923">
        <f>IF(OR(N1243="",AND(N1243=N1242,N1243=N1244)),NA(), N1243)</f>
        <v>0</v>
      </c>
      <c r="O1923">
        <f>IF(ISNA(P1923),NA(),O1243)</f>
        <v>0</v>
      </c>
      <c r="P1923">
        <f>IF(OR(P1243="",AND(P1243=P1242,P1243=P1244)),NA(), P1243)</f>
        <v>0</v>
      </c>
      <c r="Q1923">
        <f>IF(ISNA(R1923),NA(),Q1243)</f>
        <v>0</v>
      </c>
      <c r="R1923">
        <f>IF(OR(R1243="",AND(R1243=R1242,R1243=R1244)),NA(), R1243)</f>
        <v>0</v>
      </c>
      <c r="S1923">
        <f>IF(ISNA(T1923),NA(),S1243)</f>
        <v>0</v>
      </c>
      <c r="T1923">
        <f>IF(OR(T1243="",AND(T1243=T1242,T1243=T1244)),NA(), T1243)</f>
        <v>0</v>
      </c>
      <c r="U1923">
        <f>IF(ISNA(V1923),NA(),U1243)</f>
        <v>0</v>
      </c>
      <c r="V1923">
        <f>IF(OR(V1243="",AND(V1243=V1242,V1243=V1244)),NA(), V1243)</f>
        <v>0</v>
      </c>
      <c r="W1923">
        <f>IF(ISNA(X1923),NA(),W1243)</f>
        <v>0</v>
      </c>
      <c r="X1923">
        <f>IF(OR(X1243="",AND(X1243=X1242,X1243=X1244)),NA(), X1243)</f>
        <v>0</v>
      </c>
      <c r="Y1923">
        <f>IF(ISNA(Z1923),NA(),Y1243)</f>
        <v>0</v>
      </c>
      <c r="Z1923">
        <f>IF(OR(Z1243="",AND(Z1243=Z1242,Z1243=Z1244)),NA(), Z1243)</f>
        <v>0</v>
      </c>
      <c r="AA1923">
        <f>IF(ISNA(AB1923),NA(),AA1243)</f>
        <v>0</v>
      </c>
      <c r="AB1923">
        <f>IF(OR(AB1243="",AND(AB1243=AB1242,AB1243=AB1244)),NA(), AB1243)</f>
        <v>0</v>
      </c>
      <c r="AC1923">
        <f>IF(ISNA(AD1923),NA(),AC1243)</f>
        <v>0</v>
      </c>
      <c r="AD1923">
        <f>IF(OR(AD1243="",AND(AD1243=AD1242,AD1243=AD1244)),NA(), AD1243)</f>
        <v>0</v>
      </c>
      <c r="AE1923">
        <f>IF(ISNA(AF1923),NA(),AE1243)</f>
        <v>0</v>
      </c>
      <c r="AF1923">
        <f>IF(OR(AF1243="",AND(AF1243=AF1242,AF1243=AF1244)),NA(), AF1243)</f>
        <v>0</v>
      </c>
      <c r="AG1923">
        <f>IF(ISNA(AH1923),NA(),AG1243)</f>
        <v>0</v>
      </c>
      <c r="AH1923">
        <f>IF(OR(AH1243="",AND(AH1243=AH1242,AH1243=AH1244)),NA(), AH1243)</f>
        <v>0</v>
      </c>
      <c r="AI1923">
        <f>IF(ISNA(AJ1923),NA(),AI1243)</f>
        <v>0</v>
      </c>
      <c r="AJ1923">
        <f>IF(OR(AJ1243="",AND(AJ1243=AJ1242,AJ1243=AJ1244)),NA(), AJ1243)</f>
        <v>0</v>
      </c>
      <c r="AM1923">
        <f>IF(ISNA(AN1923),NA(),AM1243)</f>
        <v>0</v>
      </c>
      <c r="AN1923">
        <f>IF(OR(AN1243="",AND(AN1243=AN1242,AN1243=AN1244)),NA(), AN1243)</f>
        <v>0</v>
      </c>
      <c r="AO1923">
        <f>IF(ISNA(AP1923),NA(),AO1243)</f>
        <v>0</v>
      </c>
      <c r="AP1923">
        <f>IF(OR(AP1243="",AND(AP1243=AP1242,AP1243=AP1244)),NA(), AP1243)</f>
        <v>0</v>
      </c>
      <c r="AQ1923">
        <f>IF(ISNA(AR1923),NA(),AQ1243)</f>
        <v>0</v>
      </c>
      <c r="AR1923">
        <f>IF(OR(AR1243="",AND(AR1243=AR1242,AR1243=AR1244)),NA(), AR1243)</f>
        <v>0</v>
      </c>
      <c r="AS1923">
        <f>IF(ISNA(AT1923),NA(),AS1243)</f>
        <v>0</v>
      </c>
      <c r="AT1923">
        <f>IF(OR(AT1243="",AND(AT1243=AT1242,AT1243=AT1244)),NA(), AT1243)</f>
        <v>0</v>
      </c>
      <c r="AU1923">
        <f>IF(ISNA(AV1923),NA(),AU1243)</f>
        <v>0</v>
      </c>
      <c r="AV1923">
        <f>IF(OR(AV1243="",AND(AV1243=AV1242,AV1243=AV1244)),NA(), AV1243)</f>
        <v>0</v>
      </c>
      <c r="AW1923">
        <f>IF(ISNA(AX1923),NA(),AW1243)</f>
        <v>0</v>
      </c>
      <c r="AX1923">
        <f>IF(OR(AX1243="",AND(AX1243=AX1242,AX1243=AX1244)),NA(), AX1243)</f>
        <v>0</v>
      </c>
      <c r="AY1923">
        <f>IF(ISNA(AZ1923),NA(),AY1243)</f>
        <v>0</v>
      </c>
      <c r="AZ1923">
        <f>IF(OR(AZ1243="",AND(AZ1243=AZ1242,AZ1243=AZ1244)),NA(), AZ1243)</f>
        <v>0</v>
      </c>
      <c r="BA1923">
        <f>IF(ISNA(BB1923),NA(),BA1243)</f>
        <v>0</v>
      </c>
      <c r="BB1923">
        <f>IF(OR(BB1243="",AND(BB1243=BB1242,BB1243=BB1244)),NA(), BB1243)</f>
        <v>0</v>
      </c>
      <c r="BC1923">
        <f>IF(ISNA(BD1923),NA(),BC1243)</f>
        <v>0</v>
      </c>
      <c r="BD1923">
        <f>IF(OR(BD1243="",AND(BD1243=BD1242,BD1243=BD1244)),NA(), BD1243)</f>
        <v>0</v>
      </c>
      <c r="BE1923">
        <f>IF(ISNA(BF1923),NA(),BE1243)</f>
        <v>0</v>
      </c>
      <c r="BF1923">
        <f>IF(OR(BF1243="",AND(BF1243=BF1242,BF1243=BF1244)),NA(), BF1243)</f>
        <v>0</v>
      </c>
      <c r="BG1923">
        <f>IF(ISNA(BH1923),NA(),BG1243)</f>
        <v>0</v>
      </c>
      <c r="BH1923">
        <f>IF(OR(BH1243="",AND(BH1243=BH1242,BH1243=BH1244)),NA(), BH1243)</f>
        <v>0</v>
      </c>
      <c r="BI1923">
        <f>IF(ISNA(BJ1923),NA(),BI1243)</f>
        <v>0</v>
      </c>
      <c r="BJ1923">
        <f>IF(OR(BJ1243="",AND(BJ1243=BJ1242,BJ1243=BJ1244)),NA(), BJ1243)</f>
        <v>0</v>
      </c>
      <c r="BK1923">
        <f>IF(ISNA(BL1923),NA(),BK1243)</f>
        <v>0</v>
      </c>
      <c r="BL1923">
        <f>IF(OR(BL1243="",AND(BL1243=BL1242,BL1243=BL1244)),NA(), BL1243)</f>
        <v>0</v>
      </c>
      <c r="BM1923">
        <f>IF(ISNA(BN1923),NA(),BM1243)</f>
        <v>0</v>
      </c>
      <c r="BN1923">
        <f>IF(OR(BN1243="",AND(BN1243=BN1242,BN1243=BN1244)),NA(), BN1243)</f>
        <v>0</v>
      </c>
      <c r="BO1923">
        <f>IF(ISNA(BP1923),NA(),BO1243)</f>
        <v>0</v>
      </c>
      <c r="BP1923">
        <f>IF(OR(BP1243="",AND(BP1243=BP1242,BP1243=BP1244)),NA(), BP1243)</f>
        <v>0</v>
      </c>
      <c r="BQ1923">
        <f>IF(ISNA(BR1923),NA(),BQ1243)</f>
        <v>0</v>
      </c>
      <c r="BR1923">
        <f>IF(OR(BR1243="",AND(BR1243=BR1242,BR1243=BR1244)),NA(), BR1243)</f>
        <v>0</v>
      </c>
    </row>
    <row r="1924" spans="5:70">
      <c r="E1924">
        <f>IF(ISNA(F1924),NA(),E1244)</f>
        <v>0</v>
      </c>
      <c r="F1924">
        <f>IF(OR(F1244="",AND(F1244=F1243,F1244=F1245)),NA(), F1244)</f>
        <v>0</v>
      </c>
      <c r="G1924">
        <f>IF(ISNA(H1924),NA(),G1244)</f>
        <v>0</v>
      </c>
      <c r="H1924">
        <f>IF(OR(H1244="",AND(H1244=H1243,H1244=H1245)),NA(), H1244)</f>
        <v>0</v>
      </c>
      <c r="I1924">
        <f>IF(ISNA(J1924),NA(),I1244)</f>
        <v>0</v>
      </c>
      <c r="J1924">
        <f>IF(OR(J1244="",AND(J1244=J1243,J1244=J1245)),NA(), J1244)</f>
        <v>0</v>
      </c>
      <c r="K1924">
        <f>IF(ISNA(L1924),NA(),K1244)</f>
        <v>0</v>
      </c>
      <c r="L1924">
        <f>IF(OR(L1244="",AND(L1244=L1243,L1244=L1245)),NA(), L1244)</f>
        <v>0</v>
      </c>
      <c r="M1924">
        <f>IF(ISNA(N1924),NA(),M1244)</f>
        <v>0</v>
      </c>
      <c r="N1924">
        <f>IF(OR(N1244="",AND(N1244=N1243,N1244=N1245)),NA(), N1244)</f>
        <v>0</v>
      </c>
      <c r="O1924">
        <f>IF(ISNA(P1924),NA(),O1244)</f>
        <v>0</v>
      </c>
      <c r="P1924">
        <f>IF(OR(P1244="",AND(P1244=P1243,P1244=P1245)),NA(), P1244)</f>
        <v>0</v>
      </c>
      <c r="Q1924">
        <f>IF(ISNA(R1924),NA(),Q1244)</f>
        <v>0</v>
      </c>
      <c r="R1924">
        <f>IF(OR(R1244="",AND(R1244=R1243,R1244=R1245)),NA(), R1244)</f>
        <v>0</v>
      </c>
      <c r="S1924">
        <f>IF(ISNA(T1924),NA(),S1244)</f>
        <v>0</v>
      </c>
      <c r="T1924">
        <f>IF(OR(T1244="",AND(T1244=T1243,T1244=T1245)),NA(), T1244)</f>
        <v>0</v>
      </c>
      <c r="U1924">
        <f>IF(ISNA(V1924),NA(),U1244)</f>
        <v>0</v>
      </c>
      <c r="V1924">
        <f>IF(OR(V1244="",AND(V1244=V1243,V1244=V1245)),NA(), V1244)</f>
        <v>0</v>
      </c>
      <c r="W1924">
        <f>IF(ISNA(X1924),NA(),W1244)</f>
        <v>0</v>
      </c>
      <c r="X1924">
        <f>IF(OR(X1244="",AND(X1244=X1243,X1244=X1245)),NA(), X1244)</f>
        <v>0</v>
      </c>
      <c r="Y1924">
        <f>IF(ISNA(Z1924),NA(),Y1244)</f>
        <v>0</v>
      </c>
      <c r="Z1924">
        <f>IF(OR(Z1244="",AND(Z1244=Z1243,Z1244=Z1245)),NA(), Z1244)</f>
        <v>0</v>
      </c>
      <c r="AA1924">
        <f>IF(ISNA(AB1924),NA(),AA1244)</f>
        <v>0</v>
      </c>
      <c r="AB1924">
        <f>IF(OR(AB1244="",AND(AB1244=AB1243,AB1244=AB1245)),NA(), AB1244)</f>
        <v>0</v>
      </c>
      <c r="AC1924">
        <f>IF(ISNA(AD1924),NA(),AC1244)</f>
        <v>0</v>
      </c>
      <c r="AD1924">
        <f>IF(OR(AD1244="",AND(AD1244=AD1243,AD1244=AD1245)),NA(), AD1244)</f>
        <v>0</v>
      </c>
      <c r="AE1924">
        <f>IF(ISNA(AF1924),NA(),AE1244)</f>
        <v>0</v>
      </c>
      <c r="AF1924">
        <f>IF(OR(AF1244="",AND(AF1244=AF1243,AF1244=AF1245)),NA(), AF1244)</f>
        <v>0</v>
      </c>
      <c r="AG1924">
        <f>IF(ISNA(AH1924),NA(),AG1244)</f>
        <v>0</v>
      </c>
      <c r="AH1924">
        <f>IF(OR(AH1244="",AND(AH1244=AH1243,AH1244=AH1245)),NA(), AH1244)</f>
        <v>0</v>
      </c>
      <c r="AI1924">
        <f>IF(ISNA(AJ1924),NA(),AI1244)</f>
        <v>0</v>
      </c>
      <c r="AJ1924">
        <f>IF(OR(AJ1244="",AND(AJ1244=AJ1243,AJ1244=AJ1245)),NA(), AJ1244)</f>
        <v>0</v>
      </c>
      <c r="AM1924">
        <f>IF(ISNA(AN1924),NA(),AM1244)</f>
        <v>0</v>
      </c>
      <c r="AN1924">
        <f>IF(OR(AN1244="",AND(AN1244=AN1243,AN1244=AN1245)),NA(), AN1244)</f>
        <v>0</v>
      </c>
      <c r="AO1924">
        <f>IF(ISNA(AP1924),NA(),AO1244)</f>
        <v>0</v>
      </c>
      <c r="AP1924">
        <f>IF(OR(AP1244="",AND(AP1244=AP1243,AP1244=AP1245)),NA(), AP1244)</f>
        <v>0</v>
      </c>
      <c r="AQ1924">
        <f>IF(ISNA(AR1924),NA(),AQ1244)</f>
        <v>0</v>
      </c>
      <c r="AR1924">
        <f>IF(OR(AR1244="",AND(AR1244=AR1243,AR1244=AR1245)),NA(), AR1244)</f>
        <v>0</v>
      </c>
      <c r="AS1924">
        <f>IF(ISNA(AT1924),NA(),AS1244)</f>
        <v>0</v>
      </c>
      <c r="AT1924">
        <f>IF(OR(AT1244="",AND(AT1244=AT1243,AT1244=AT1245)),NA(), AT1244)</f>
        <v>0</v>
      </c>
      <c r="AU1924">
        <f>IF(ISNA(AV1924),NA(),AU1244)</f>
        <v>0</v>
      </c>
      <c r="AV1924">
        <f>IF(OR(AV1244="",AND(AV1244=AV1243,AV1244=AV1245)),NA(), AV1244)</f>
        <v>0</v>
      </c>
      <c r="AW1924">
        <f>IF(ISNA(AX1924),NA(),AW1244)</f>
        <v>0</v>
      </c>
      <c r="AX1924">
        <f>IF(OR(AX1244="",AND(AX1244=AX1243,AX1244=AX1245)),NA(), AX1244)</f>
        <v>0</v>
      </c>
      <c r="AY1924">
        <f>IF(ISNA(AZ1924),NA(),AY1244)</f>
        <v>0</v>
      </c>
      <c r="AZ1924">
        <f>IF(OR(AZ1244="",AND(AZ1244=AZ1243,AZ1244=AZ1245)),NA(), AZ1244)</f>
        <v>0</v>
      </c>
      <c r="BA1924">
        <f>IF(ISNA(BB1924),NA(),BA1244)</f>
        <v>0</v>
      </c>
      <c r="BB1924">
        <f>IF(OR(BB1244="",AND(BB1244=BB1243,BB1244=BB1245)),NA(), BB1244)</f>
        <v>0</v>
      </c>
      <c r="BC1924">
        <f>IF(ISNA(BD1924),NA(),BC1244)</f>
        <v>0</v>
      </c>
      <c r="BD1924">
        <f>IF(OR(BD1244="",AND(BD1244=BD1243,BD1244=BD1245)),NA(), BD1244)</f>
        <v>0</v>
      </c>
      <c r="BE1924">
        <f>IF(ISNA(BF1924),NA(),BE1244)</f>
        <v>0</v>
      </c>
      <c r="BF1924">
        <f>IF(OR(BF1244="",AND(BF1244=BF1243,BF1244=BF1245)),NA(), BF1244)</f>
        <v>0</v>
      </c>
      <c r="BG1924">
        <f>IF(ISNA(BH1924),NA(),BG1244)</f>
        <v>0</v>
      </c>
      <c r="BH1924">
        <f>IF(OR(BH1244="",AND(BH1244=BH1243,BH1244=BH1245)),NA(), BH1244)</f>
        <v>0</v>
      </c>
      <c r="BI1924">
        <f>IF(ISNA(BJ1924),NA(),BI1244)</f>
        <v>0</v>
      </c>
      <c r="BJ1924">
        <f>IF(OR(BJ1244="",AND(BJ1244=BJ1243,BJ1244=BJ1245)),NA(), BJ1244)</f>
        <v>0</v>
      </c>
      <c r="BK1924">
        <f>IF(ISNA(BL1924),NA(),BK1244)</f>
        <v>0</v>
      </c>
      <c r="BL1924">
        <f>IF(OR(BL1244="",AND(BL1244=BL1243,BL1244=BL1245)),NA(), BL1244)</f>
        <v>0</v>
      </c>
      <c r="BM1924">
        <f>IF(ISNA(BN1924),NA(),BM1244)</f>
        <v>0</v>
      </c>
      <c r="BN1924">
        <f>IF(OR(BN1244="",AND(BN1244=BN1243,BN1244=BN1245)),NA(), BN1244)</f>
        <v>0</v>
      </c>
      <c r="BO1924">
        <f>IF(ISNA(BP1924),NA(),BO1244)</f>
        <v>0</v>
      </c>
      <c r="BP1924">
        <f>IF(OR(BP1244="",AND(BP1244=BP1243,BP1244=BP1245)),NA(), BP1244)</f>
        <v>0</v>
      </c>
      <c r="BQ1924">
        <f>IF(ISNA(BR1924),NA(),BQ1244)</f>
        <v>0</v>
      </c>
      <c r="BR1924">
        <f>IF(OR(BR1244="",AND(BR1244=BR1243,BR1244=BR1245)),NA(), BR1244)</f>
        <v>0</v>
      </c>
    </row>
    <row r="1925" spans="5:70">
      <c r="E1925">
        <f>IF(ISNA(F1925),NA(),E1245)</f>
        <v>0</v>
      </c>
      <c r="F1925">
        <f>IF(OR(F1245="",AND(F1245=F1244,F1245=F1246)),NA(), F1245)</f>
        <v>0</v>
      </c>
      <c r="G1925">
        <f>IF(ISNA(H1925),NA(),G1245)</f>
        <v>0</v>
      </c>
      <c r="H1925">
        <f>IF(OR(H1245="",AND(H1245=H1244,H1245=H1246)),NA(), H1245)</f>
        <v>0</v>
      </c>
      <c r="I1925">
        <f>IF(ISNA(J1925),NA(),I1245)</f>
        <v>0</v>
      </c>
      <c r="J1925">
        <f>IF(OR(J1245="",AND(J1245=J1244,J1245=J1246)),NA(), J1245)</f>
        <v>0</v>
      </c>
      <c r="K1925">
        <f>IF(ISNA(L1925),NA(),K1245)</f>
        <v>0</v>
      </c>
      <c r="L1925">
        <f>IF(OR(L1245="",AND(L1245=L1244,L1245=L1246)),NA(), L1245)</f>
        <v>0</v>
      </c>
      <c r="M1925">
        <f>IF(ISNA(N1925),NA(),M1245)</f>
        <v>0</v>
      </c>
      <c r="N1925">
        <f>IF(OR(N1245="",AND(N1245=N1244,N1245=N1246)),NA(), N1245)</f>
        <v>0</v>
      </c>
      <c r="O1925">
        <f>IF(ISNA(P1925),NA(),O1245)</f>
        <v>0</v>
      </c>
      <c r="P1925">
        <f>IF(OR(P1245="",AND(P1245=P1244,P1245=P1246)),NA(), P1245)</f>
        <v>0</v>
      </c>
      <c r="Q1925">
        <f>IF(ISNA(R1925),NA(),Q1245)</f>
        <v>0</v>
      </c>
      <c r="R1925">
        <f>IF(OR(R1245="",AND(R1245=R1244,R1245=R1246)),NA(), R1245)</f>
        <v>0</v>
      </c>
      <c r="S1925">
        <f>IF(ISNA(T1925),NA(),S1245)</f>
        <v>0</v>
      </c>
      <c r="T1925">
        <f>IF(OR(T1245="",AND(T1245=T1244,T1245=T1246)),NA(), T1245)</f>
        <v>0</v>
      </c>
      <c r="U1925">
        <f>IF(ISNA(V1925),NA(),U1245)</f>
        <v>0</v>
      </c>
      <c r="V1925">
        <f>IF(OR(V1245="",AND(V1245=V1244,V1245=V1246)),NA(), V1245)</f>
        <v>0</v>
      </c>
      <c r="W1925">
        <f>IF(ISNA(X1925),NA(),W1245)</f>
        <v>0</v>
      </c>
      <c r="X1925">
        <f>IF(OR(X1245="",AND(X1245=X1244,X1245=X1246)),NA(), X1245)</f>
        <v>0</v>
      </c>
      <c r="Y1925">
        <f>IF(ISNA(Z1925),NA(),Y1245)</f>
        <v>0</v>
      </c>
      <c r="Z1925">
        <f>IF(OR(Z1245="",AND(Z1245=Z1244,Z1245=Z1246)),NA(), Z1245)</f>
        <v>0</v>
      </c>
      <c r="AA1925">
        <f>IF(ISNA(AB1925),NA(),AA1245)</f>
        <v>0</v>
      </c>
      <c r="AB1925">
        <f>IF(OR(AB1245="",AND(AB1245=AB1244,AB1245=AB1246)),NA(), AB1245)</f>
        <v>0</v>
      </c>
      <c r="AC1925">
        <f>IF(ISNA(AD1925),NA(),AC1245)</f>
        <v>0</v>
      </c>
      <c r="AD1925">
        <f>IF(OR(AD1245="",AND(AD1245=AD1244,AD1245=AD1246)),NA(), AD1245)</f>
        <v>0</v>
      </c>
      <c r="AE1925">
        <f>IF(ISNA(AF1925),NA(),AE1245)</f>
        <v>0</v>
      </c>
      <c r="AF1925">
        <f>IF(OR(AF1245="",AND(AF1245=AF1244,AF1245=AF1246)),NA(), AF1245)</f>
        <v>0</v>
      </c>
      <c r="AG1925">
        <f>IF(ISNA(AH1925),NA(),AG1245)</f>
        <v>0</v>
      </c>
      <c r="AH1925">
        <f>IF(OR(AH1245="",AND(AH1245=AH1244,AH1245=AH1246)),NA(), AH1245)</f>
        <v>0</v>
      </c>
      <c r="AI1925">
        <f>IF(ISNA(AJ1925),NA(),AI1245)</f>
        <v>0</v>
      </c>
      <c r="AJ1925">
        <f>IF(OR(AJ1245="",AND(AJ1245=AJ1244,AJ1245=AJ1246)),NA(), AJ1245)</f>
        <v>0</v>
      </c>
      <c r="AM1925">
        <f>IF(ISNA(AN1925),NA(),AM1245)</f>
        <v>0</v>
      </c>
      <c r="AN1925">
        <f>IF(OR(AN1245="",AND(AN1245=AN1244,AN1245=AN1246)),NA(), AN1245)</f>
        <v>0</v>
      </c>
      <c r="AO1925">
        <f>IF(ISNA(AP1925),NA(),AO1245)</f>
        <v>0</v>
      </c>
      <c r="AP1925">
        <f>IF(OR(AP1245="",AND(AP1245=AP1244,AP1245=AP1246)),NA(), AP1245)</f>
        <v>0</v>
      </c>
      <c r="AQ1925">
        <f>IF(ISNA(AR1925),NA(),AQ1245)</f>
        <v>0</v>
      </c>
      <c r="AR1925">
        <f>IF(OR(AR1245="",AND(AR1245=AR1244,AR1245=AR1246)),NA(), AR1245)</f>
        <v>0</v>
      </c>
      <c r="AS1925">
        <f>IF(ISNA(AT1925),NA(),AS1245)</f>
        <v>0</v>
      </c>
      <c r="AT1925">
        <f>IF(OR(AT1245="",AND(AT1245=AT1244,AT1245=AT1246)),NA(), AT1245)</f>
        <v>0</v>
      </c>
      <c r="AU1925">
        <f>IF(ISNA(AV1925),NA(),AU1245)</f>
        <v>0</v>
      </c>
      <c r="AV1925">
        <f>IF(OR(AV1245="",AND(AV1245=AV1244,AV1245=AV1246)),NA(), AV1245)</f>
        <v>0</v>
      </c>
      <c r="AW1925">
        <f>IF(ISNA(AX1925),NA(),AW1245)</f>
        <v>0</v>
      </c>
      <c r="AX1925">
        <f>IF(OR(AX1245="",AND(AX1245=AX1244,AX1245=AX1246)),NA(), AX1245)</f>
        <v>0</v>
      </c>
      <c r="AY1925">
        <f>IF(ISNA(AZ1925),NA(),AY1245)</f>
        <v>0</v>
      </c>
      <c r="AZ1925">
        <f>IF(OR(AZ1245="",AND(AZ1245=AZ1244,AZ1245=AZ1246)),NA(), AZ1245)</f>
        <v>0</v>
      </c>
      <c r="BA1925">
        <f>IF(ISNA(BB1925),NA(),BA1245)</f>
        <v>0</v>
      </c>
      <c r="BB1925">
        <f>IF(OR(BB1245="",AND(BB1245=BB1244,BB1245=BB1246)),NA(), BB1245)</f>
        <v>0</v>
      </c>
      <c r="BC1925">
        <f>IF(ISNA(BD1925),NA(),BC1245)</f>
        <v>0</v>
      </c>
      <c r="BD1925">
        <f>IF(OR(BD1245="",AND(BD1245=BD1244,BD1245=BD1246)),NA(), BD1245)</f>
        <v>0</v>
      </c>
      <c r="BE1925">
        <f>IF(ISNA(BF1925),NA(),BE1245)</f>
        <v>0</v>
      </c>
      <c r="BF1925">
        <f>IF(OR(BF1245="",AND(BF1245=BF1244,BF1245=BF1246)),NA(), BF1245)</f>
        <v>0</v>
      </c>
      <c r="BG1925">
        <f>IF(ISNA(BH1925),NA(),BG1245)</f>
        <v>0</v>
      </c>
      <c r="BH1925">
        <f>IF(OR(BH1245="",AND(BH1245=BH1244,BH1245=BH1246)),NA(), BH1245)</f>
        <v>0</v>
      </c>
      <c r="BI1925">
        <f>IF(ISNA(BJ1925),NA(),BI1245)</f>
        <v>0</v>
      </c>
      <c r="BJ1925">
        <f>IF(OR(BJ1245="",AND(BJ1245=BJ1244,BJ1245=BJ1246)),NA(), BJ1245)</f>
        <v>0</v>
      </c>
      <c r="BK1925">
        <f>IF(ISNA(BL1925),NA(),BK1245)</f>
        <v>0</v>
      </c>
      <c r="BL1925">
        <f>IF(OR(BL1245="",AND(BL1245=BL1244,BL1245=BL1246)),NA(), BL1245)</f>
        <v>0</v>
      </c>
      <c r="BM1925">
        <f>IF(ISNA(BN1925),NA(),BM1245)</f>
        <v>0</v>
      </c>
      <c r="BN1925">
        <f>IF(OR(BN1245="",AND(BN1245=BN1244,BN1245=BN1246)),NA(), BN1245)</f>
        <v>0</v>
      </c>
      <c r="BO1925">
        <f>IF(ISNA(BP1925),NA(),BO1245)</f>
        <v>0</v>
      </c>
      <c r="BP1925">
        <f>IF(OR(BP1245="",AND(BP1245=BP1244,BP1245=BP1246)),NA(), BP1245)</f>
        <v>0</v>
      </c>
      <c r="BQ1925">
        <f>IF(ISNA(BR1925),NA(),BQ1245)</f>
        <v>0</v>
      </c>
      <c r="BR1925">
        <f>IF(OR(BR1245="",AND(BR1245=BR1244,BR1245=BR1246)),NA(), BR1245)</f>
        <v>0</v>
      </c>
    </row>
    <row r="1926" spans="5:70">
      <c r="E1926">
        <f>IF(ISNA(F1926),NA(),E1246)</f>
        <v>0</v>
      </c>
      <c r="F1926">
        <f>IF(OR(F1246="",AND(F1246=F1245,F1246=F1247)),NA(), F1246)</f>
        <v>0</v>
      </c>
      <c r="G1926">
        <f>IF(ISNA(H1926),NA(),G1246)</f>
        <v>0</v>
      </c>
      <c r="H1926">
        <f>IF(OR(H1246="",AND(H1246=H1245,H1246=H1247)),NA(), H1246)</f>
        <v>0</v>
      </c>
      <c r="I1926">
        <f>IF(ISNA(J1926),NA(),I1246)</f>
        <v>0</v>
      </c>
      <c r="J1926">
        <f>IF(OR(J1246="",AND(J1246=J1245,J1246=J1247)),NA(), J1246)</f>
        <v>0</v>
      </c>
      <c r="K1926">
        <f>IF(ISNA(L1926),NA(),K1246)</f>
        <v>0</v>
      </c>
      <c r="L1926">
        <f>IF(OR(L1246="",AND(L1246=L1245,L1246=L1247)),NA(), L1246)</f>
        <v>0</v>
      </c>
      <c r="M1926">
        <f>IF(ISNA(N1926),NA(),M1246)</f>
        <v>0</v>
      </c>
      <c r="N1926">
        <f>IF(OR(N1246="",AND(N1246=N1245,N1246=N1247)),NA(), N1246)</f>
        <v>0</v>
      </c>
      <c r="O1926">
        <f>IF(ISNA(P1926),NA(),O1246)</f>
        <v>0</v>
      </c>
      <c r="P1926">
        <f>IF(OR(P1246="",AND(P1246=P1245,P1246=P1247)),NA(), P1246)</f>
        <v>0</v>
      </c>
      <c r="Q1926">
        <f>IF(ISNA(R1926),NA(),Q1246)</f>
        <v>0</v>
      </c>
      <c r="R1926">
        <f>IF(OR(R1246="",AND(R1246=R1245,R1246=R1247)),NA(), R1246)</f>
        <v>0</v>
      </c>
      <c r="S1926">
        <f>IF(ISNA(T1926),NA(),S1246)</f>
        <v>0</v>
      </c>
      <c r="T1926">
        <f>IF(OR(T1246="",AND(T1246=T1245,T1246=T1247)),NA(), T1246)</f>
        <v>0</v>
      </c>
      <c r="U1926">
        <f>IF(ISNA(V1926),NA(),U1246)</f>
        <v>0</v>
      </c>
      <c r="V1926">
        <f>IF(OR(V1246="",AND(V1246=V1245,V1246=V1247)),NA(), V1246)</f>
        <v>0</v>
      </c>
      <c r="W1926">
        <f>IF(ISNA(X1926),NA(),W1246)</f>
        <v>0</v>
      </c>
      <c r="X1926">
        <f>IF(OR(X1246="",AND(X1246=X1245,X1246=X1247)),NA(), X1246)</f>
        <v>0</v>
      </c>
      <c r="Y1926">
        <f>IF(ISNA(Z1926),NA(),Y1246)</f>
        <v>0</v>
      </c>
      <c r="Z1926">
        <f>IF(OR(Z1246="",AND(Z1246=Z1245,Z1246=Z1247)),NA(), Z1246)</f>
        <v>0</v>
      </c>
      <c r="AA1926">
        <f>IF(ISNA(AB1926),NA(),AA1246)</f>
        <v>0</v>
      </c>
      <c r="AB1926">
        <f>IF(OR(AB1246="",AND(AB1246=AB1245,AB1246=AB1247)),NA(), AB1246)</f>
        <v>0</v>
      </c>
      <c r="AC1926">
        <f>IF(ISNA(AD1926),NA(),AC1246)</f>
        <v>0</v>
      </c>
      <c r="AD1926">
        <f>IF(OR(AD1246="",AND(AD1246=AD1245,AD1246=AD1247)),NA(), AD1246)</f>
        <v>0</v>
      </c>
      <c r="AE1926">
        <f>IF(ISNA(AF1926),NA(),AE1246)</f>
        <v>0</v>
      </c>
      <c r="AF1926">
        <f>IF(OR(AF1246="",AND(AF1246=AF1245,AF1246=AF1247)),NA(), AF1246)</f>
        <v>0</v>
      </c>
      <c r="AG1926">
        <f>IF(ISNA(AH1926),NA(),AG1246)</f>
        <v>0</v>
      </c>
      <c r="AH1926">
        <f>IF(OR(AH1246="",AND(AH1246=AH1245,AH1246=AH1247)),NA(), AH1246)</f>
        <v>0</v>
      </c>
      <c r="AI1926">
        <f>IF(ISNA(AJ1926),NA(),AI1246)</f>
        <v>0</v>
      </c>
      <c r="AJ1926">
        <f>IF(OR(AJ1246="",AND(AJ1246=AJ1245,AJ1246=AJ1247)),NA(), AJ1246)</f>
        <v>0</v>
      </c>
      <c r="AM1926">
        <f>IF(ISNA(AN1926),NA(),AM1246)</f>
        <v>0</v>
      </c>
      <c r="AN1926">
        <f>IF(OR(AN1246="",AND(AN1246=AN1245,AN1246=AN1247)),NA(), AN1246)</f>
        <v>0</v>
      </c>
      <c r="AO1926">
        <f>IF(ISNA(AP1926),NA(),AO1246)</f>
        <v>0</v>
      </c>
      <c r="AP1926">
        <f>IF(OR(AP1246="",AND(AP1246=AP1245,AP1246=AP1247)),NA(), AP1246)</f>
        <v>0</v>
      </c>
      <c r="AQ1926">
        <f>IF(ISNA(AR1926),NA(),AQ1246)</f>
        <v>0</v>
      </c>
      <c r="AR1926">
        <f>IF(OR(AR1246="",AND(AR1246=AR1245,AR1246=AR1247)),NA(), AR1246)</f>
        <v>0</v>
      </c>
      <c r="AS1926">
        <f>IF(ISNA(AT1926),NA(),AS1246)</f>
        <v>0</v>
      </c>
      <c r="AT1926">
        <f>IF(OR(AT1246="",AND(AT1246=AT1245,AT1246=AT1247)),NA(), AT1246)</f>
        <v>0</v>
      </c>
      <c r="AU1926">
        <f>IF(ISNA(AV1926),NA(),AU1246)</f>
        <v>0</v>
      </c>
      <c r="AV1926">
        <f>IF(OR(AV1246="",AND(AV1246=AV1245,AV1246=AV1247)),NA(), AV1246)</f>
        <v>0</v>
      </c>
      <c r="AW1926">
        <f>IF(ISNA(AX1926),NA(),AW1246)</f>
        <v>0</v>
      </c>
      <c r="AX1926">
        <f>IF(OR(AX1246="",AND(AX1246=AX1245,AX1246=AX1247)),NA(), AX1246)</f>
        <v>0</v>
      </c>
      <c r="AY1926">
        <f>IF(ISNA(AZ1926),NA(),AY1246)</f>
        <v>0</v>
      </c>
      <c r="AZ1926">
        <f>IF(OR(AZ1246="",AND(AZ1246=AZ1245,AZ1246=AZ1247)),NA(), AZ1246)</f>
        <v>0</v>
      </c>
      <c r="BA1926">
        <f>IF(ISNA(BB1926),NA(),BA1246)</f>
        <v>0</v>
      </c>
      <c r="BB1926">
        <f>IF(OR(BB1246="",AND(BB1246=BB1245,BB1246=BB1247)),NA(), BB1246)</f>
        <v>0</v>
      </c>
      <c r="BC1926">
        <f>IF(ISNA(BD1926),NA(),BC1246)</f>
        <v>0</v>
      </c>
      <c r="BD1926">
        <f>IF(OR(BD1246="",AND(BD1246=BD1245,BD1246=BD1247)),NA(), BD1246)</f>
        <v>0</v>
      </c>
      <c r="BE1926">
        <f>IF(ISNA(BF1926),NA(),BE1246)</f>
        <v>0</v>
      </c>
      <c r="BF1926">
        <f>IF(OR(BF1246="",AND(BF1246=BF1245,BF1246=BF1247)),NA(), BF1246)</f>
        <v>0</v>
      </c>
      <c r="BG1926">
        <f>IF(ISNA(BH1926),NA(),BG1246)</f>
        <v>0</v>
      </c>
      <c r="BH1926">
        <f>IF(OR(BH1246="",AND(BH1246=BH1245,BH1246=BH1247)),NA(), BH1246)</f>
        <v>0</v>
      </c>
      <c r="BI1926">
        <f>IF(ISNA(BJ1926),NA(),BI1246)</f>
        <v>0</v>
      </c>
      <c r="BJ1926">
        <f>IF(OR(BJ1246="",AND(BJ1246=BJ1245,BJ1246=BJ1247)),NA(), BJ1246)</f>
        <v>0</v>
      </c>
      <c r="BK1926">
        <f>IF(ISNA(BL1926),NA(),BK1246)</f>
        <v>0</v>
      </c>
      <c r="BL1926">
        <f>IF(OR(BL1246="",AND(BL1246=BL1245,BL1246=BL1247)),NA(), BL1246)</f>
        <v>0</v>
      </c>
      <c r="BM1926">
        <f>IF(ISNA(BN1926),NA(),BM1246)</f>
        <v>0</v>
      </c>
      <c r="BN1926">
        <f>IF(OR(BN1246="",AND(BN1246=BN1245,BN1246=BN1247)),NA(), BN1246)</f>
        <v>0</v>
      </c>
      <c r="BO1926">
        <f>IF(ISNA(BP1926),NA(),BO1246)</f>
        <v>0</v>
      </c>
      <c r="BP1926">
        <f>IF(OR(BP1246="",AND(BP1246=BP1245,BP1246=BP1247)),NA(), BP1246)</f>
        <v>0</v>
      </c>
      <c r="BQ1926">
        <f>IF(ISNA(BR1926),NA(),BQ1246)</f>
        <v>0</v>
      </c>
      <c r="BR1926">
        <f>IF(OR(BR1246="",AND(BR1246=BR1245,BR1246=BR1247)),NA(), BR1246)</f>
        <v>0</v>
      </c>
    </row>
    <row r="1927" spans="5:70">
      <c r="E1927">
        <f>IF(ISNA(F1927),NA(),E1247)</f>
        <v>0</v>
      </c>
      <c r="F1927">
        <f>IF(OR(F1247="",AND(F1247=F1246,F1247=F1248)),NA(), F1247)</f>
        <v>0</v>
      </c>
      <c r="G1927">
        <f>IF(ISNA(H1927),NA(),G1247)</f>
        <v>0</v>
      </c>
      <c r="H1927">
        <f>IF(OR(H1247="",AND(H1247=H1246,H1247=H1248)),NA(), H1247)</f>
        <v>0</v>
      </c>
      <c r="I1927">
        <f>IF(ISNA(J1927),NA(),I1247)</f>
        <v>0</v>
      </c>
      <c r="J1927">
        <f>IF(OR(J1247="",AND(J1247=J1246,J1247=J1248)),NA(), J1247)</f>
        <v>0</v>
      </c>
      <c r="K1927">
        <f>IF(ISNA(L1927),NA(),K1247)</f>
        <v>0</v>
      </c>
      <c r="L1927">
        <f>IF(OR(L1247="",AND(L1247=L1246,L1247=L1248)),NA(), L1247)</f>
        <v>0</v>
      </c>
      <c r="M1927">
        <f>IF(ISNA(N1927),NA(),M1247)</f>
        <v>0</v>
      </c>
      <c r="N1927">
        <f>IF(OR(N1247="",AND(N1247=N1246,N1247=N1248)),NA(), N1247)</f>
        <v>0</v>
      </c>
      <c r="O1927">
        <f>IF(ISNA(P1927),NA(),O1247)</f>
        <v>0</v>
      </c>
      <c r="P1927">
        <f>IF(OR(P1247="",AND(P1247=P1246,P1247=P1248)),NA(), P1247)</f>
        <v>0</v>
      </c>
      <c r="Q1927">
        <f>IF(ISNA(R1927),NA(),Q1247)</f>
        <v>0</v>
      </c>
      <c r="R1927">
        <f>IF(OR(R1247="",AND(R1247=R1246,R1247=R1248)),NA(), R1247)</f>
        <v>0</v>
      </c>
      <c r="S1927">
        <f>IF(ISNA(T1927),NA(),S1247)</f>
        <v>0</v>
      </c>
      <c r="T1927">
        <f>IF(OR(T1247="",AND(T1247=T1246,T1247=T1248)),NA(), T1247)</f>
        <v>0</v>
      </c>
      <c r="U1927">
        <f>IF(ISNA(V1927),NA(),U1247)</f>
        <v>0</v>
      </c>
      <c r="V1927">
        <f>IF(OR(V1247="",AND(V1247=V1246,V1247=V1248)),NA(), V1247)</f>
        <v>0</v>
      </c>
      <c r="W1927">
        <f>IF(ISNA(X1927),NA(),W1247)</f>
        <v>0</v>
      </c>
      <c r="X1927">
        <f>IF(OR(X1247="",AND(X1247=X1246,X1247=X1248)),NA(), X1247)</f>
        <v>0</v>
      </c>
      <c r="Y1927">
        <f>IF(ISNA(Z1927),NA(),Y1247)</f>
        <v>0</v>
      </c>
      <c r="Z1927">
        <f>IF(OR(Z1247="",AND(Z1247=Z1246,Z1247=Z1248)),NA(), Z1247)</f>
        <v>0</v>
      </c>
      <c r="AA1927">
        <f>IF(ISNA(AB1927),NA(),AA1247)</f>
        <v>0</v>
      </c>
      <c r="AB1927">
        <f>IF(OR(AB1247="",AND(AB1247=AB1246,AB1247=AB1248)),NA(), AB1247)</f>
        <v>0</v>
      </c>
      <c r="AC1927">
        <f>IF(ISNA(AD1927),NA(),AC1247)</f>
        <v>0</v>
      </c>
      <c r="AD1927">
        <f>IF(OR(AD1247="",AND(AD1247=AD1246,AD1247=AD1248)),NA(), AD1247)</f>
        <v>0</v>
      </c>
      <c r="AE1927">
        <f>IF(ISNA(AF1927),NA(),AE1247)</f>
        <v>0</v>
      </c>
      <c r="AF1927">
        <f>IF(OR(AF1247="",AND(AF1247=AF1246,AF1247=AF1248)),NA(), AF1247)</f>
        <v>0</v>
      </c>
      <c r="AG1927">
        <f>IF(ISNA(AH1927),NA(),AG1247)</f>
        <v>0</v>
      </c>
      <c r="AH1927">
        <f>IF(OR(AH1247="",AND(AH1247=AH1246,AH1247=AH1248)),NA(), AH1247)</f>
        <v>0</v>
      </c>
      <c r="AI1927">
        <f>IF(ISNA(AJ1927),NA(),AI1247)</f>
        <v>0</v>
      </c>
      <c r="AJ1927">
        <f>IF(OR(AJ1247="",AND(AJ1247=AJ1246,AJ1247=AJ1248)),NA(), AJ1247)</f>
        <v>0</v>
      </c>
      <c r="AM1927">
        <f>IF(ISNA(AN1927),NA(),AM1247)</f>
        <v>0</v>
      </c>
      <c r="AN1927">
        <f>IF(OR(AN1247="",AND(AN1247=AN1246,AN1247=AN1248)),NA(), AN1247)</f>
        <v>0</v>
      </c>
      <c r="AO1927">
        <f>IF(ISNA(AP1927),NA(),AO1247)</f>
        <v>0</v>
      </c>
      <c r="AP1927">
        <f>IF(OR(AP1247="",AND(AP1247=AP1246,AP1247=AP1248)),NA(), AP1247)</f>
        <v>0</v>
      </c>
      <c r="AQ1927">
        <f>IF(ISNA(AR1927),NA(),AQ1247)</f>
        <v>0</v>
      </c>
      <c r="AR1927">
        <f>IF(OR(AR1247="",AND(AR1247=AR1246,AR1247=AR1248)),NA(), AR1247)</f>
        <v>0</v>
      </c>
      <c r="AS1927">
        <f>IF(ISNA(AT1927),NA(),AS1247)</f>
        <v>0</v>
      </c>
      <c r="AT1927">
        <f>IF(OR(AT1247="",AND(AT1247=AT1246,AT1247=AT1248)),NA(), AT1247)</f>
        <v>0</v>
      </c>
      <c r="AU1927">
        <f>IF(ISNA(AV1927),NA(),AU1247)</f>
        <v>0</v>
      </c>
      <c r="AV1927">
        <f>IF(OR(AV1247="",AND(AV1247=AV1246,AV1247=AV1248)),NA(), AV1247)</f>
        <v>0</v>
      </c>
      <c r="AW1927">
        <f>IF(ISNA(AX1927),NA(),AW1247)</f>
        <v>0</v>
      </c>
      <c r="AX1927">
        <f>IF(OR(AX1247="",AND(AX1247=AX1246,AX1247=AX1248)),NA(), AX1247)</f>
        <v>0</v>
      </c>
      <c r="AY1927">
        <f>IF(ISNA(AZ1927),NA(),AY1247)</f>
        <v>0</v>
      </c>
      <c r="AZ1927">
        <f>IF(OR(AZ1247="",AND(AZ1247=AZ1246,AZ1247=AZ1248)),NA(), AZ1247)</f>
        <v>0</v>
      </c>
      <c r="BA1927">
        <f>IF(ISNA(BB1927),NA(),BA1247)</f>
        <v>0</v>
      </c>
      <c r="BB1927">
        <f>IF(OR(BB1247="",AND(BB1247=BB1246,BB1247=BB1248)),NA(), BB1247)</f>
        <v>0</v>
      </c>
      <c r="BC1927">
        <f>IF(ISNA(BD1927),NA(),BC1247)</f>
        <v>0</v>
      </c>
      <c r="BD1927">
        <f>IF(OR(BD1247="",AND(BD1247=BD1246,BD1247=BD1248)),NA(), BD1247)</f>
        <v>0</v>
      </c>
      <c r="BE1927">
        <f>IF(ISNA(BF1927),NA(),BE1247)</f>
        <v>0</v>
      </c>
      <c r="BF1927">
        <f>IF(OR(BF1247="",AND(BF1247=BF1246,BF1247=BF1248)),NA(), BF1247)</f>
        <v>0</v>
      </c>
      <c r="BG1927">
        <f>IF(ISNA(BH1927),NA(),BG1247)</f>
        <v>0</v>
      </c>
      <c r="BH1927">
        <f>IF(OR(BH1247="",AND(BH1247=BH1246,BH1247=BH1248)),NA(), BH1247)</f>
        <v>0</v>
      </c>
      <c r="BI1927">
        <f>IF(ISNA(BJ1927),NA(),BI1247)</f>
        <v>0</v>
      </c>
      <c r="BJ1927">
        <f>IF(OR(BJ1247="",AND(BJ1247=BJ1246,BJ1247=BJ1248)),NA(), BJ1247)</f>
        <v>0</v>
      </c>
      <c r="BK1927">
        <f>IF(ISNA(BL1927),NA(),BK1247)</f>
        <v>0</v>
      </c>
      <c r="BL1927">
        <f>IF(OR(BL1247="",AND(BL1247=BL1246,BL1247=BL1248)),NA(), BL1247)</f>
        <v>0</v>
      </c>
      <c r="BM1927">
        <f>IF(ISNA(BN1927),NA(),BM1247)</f>
        <v>0</v>
      </c>
      <c r="BN1927">
        <f>IF(OR(BN1247="",AND(BN1247=BN1246,BN1247=BN1248)),NA(), BN1247)</f>
        <v>0</v>
      </c>
      <c r="BO1927">
        <f>IF(ISNA(BP1927),NA(),BO1247)</f>
        <v>0</v>
      </c>
      <c r="BP1927">
        <f>IF(OR(BP1247="",AND(BP1247=BP1246,BP1247=BP1248)),NA(), BP1247)</f>
        <v>0</v>
      </c>
      <c r="BQ1927">
        <f>IF(ISNA(BR1927),NA(),BQ1247)</f>
        <v>0</v>
      </c>
      <c r="BR1927">
        <f>IF(OR(BR1247="",AND(BR1247=BR1246,BR1247=BR1248)),NA(), BR1247)</f>
        <v>0</v>
      </c>
    </row>
    <row r="1928" spans="5:70">
      <c r="E1928">
        <f>IF(ISNA(F1928),NA(),E1248)</f>
        <v>0</v>
      </c>
      <c r="F1928">
        <f>IF(OR(F1248="",AND(F1248=F1247,F1248=F1249)),NA(), F1248)</f>
        <v>0</v>
      </c>
      <c r="G1928">
        <f>IF(ISNA(H1928),NA(),G1248)</f>
        <v>0</v>
      </c>
      <c r="H1928">
        <f>IF(OR(H1248="",AND(H1248=H1247,H1248=H1249)),NA(), H1248)</f>
        <v>0</v>
      </c>
      <c r="I1928">
        <f>IF(ISNA(J1928),NA(),I1248)</f>
        <v>0</v>
      </c>
      <c r="J1928">
        <f>IF(OR(J1248="",AND(J1248=J1247,J1248=J1249)),NA(), J1248)</f>
        <v>0</v>
      </c>
      <c r="K1928">
        <f>IF(ISNA(L1928),NA(),K1248)</f>
        <v>0</v>
      </c>
      <c r="L1928">
        <f>IF(OR(L1248="",AND(L1248=L1247,L1248=L1249)),NA(), L1248)</f>
        <v>0</v>
      </c>
      <c r="M1928">
        <f>IF(ISNA(N1928),NA(),M1248)</f>
        <v>0</v>
      </c>
      <c r="N1928">
        <f>IF(OR(N1248="",AND(N1248=N1247,N1248=N1249)),NA(), N1248)</f>
        <v>0</v>
      </c>
      <c r="O1928">
        <f>IF(ISNA(P1928),NA(),O1248)</f>
        <v>0</v>
      </c>
      <c r="P1928">
        <f>IF(OR(P1248="",AND(P1248=P1247,P1248=P1249)),NA(), P1248)</f>
        <v>0</v>
      </c>
      <c r="Q1928">
        <f>IF(ISNA(R1928),NA(),Q1248)</f>
        <v>0</v>
      </c>
      <c r="R1928">
        <f>IF(OR(R1248="",AND(R1248=R1247,R1248=R1249)),NA(), R1248)</f>
        <v>0</v>
      </c>
      <c r="S1928">
        <f>IF(ISNA(T1928),NA(),S1248)</f>
        <v>0</v>
      </c>
      <c r="T1928">
        <f>IF(OR(T1248="",AND(T1248=T1247,T1248=T1249)),NA(), T1248)</f>
        <v>0</v>
      </c>
      <c r="U1928">
        <f>IF(ISNA(V1928),NA(),U1248)</f>
        <v>0</v>
      </c>
      <c r="V1928">
        <f>IF(OR(V1248="",AND(V1248=V1247,V1248=V1249)),NA(), V1248)</f>
        <v>0</v>
      </c>
      <c r="W1928">
        <f>IF(ISNA(X1928),NA(),W1248)</f>
        <v>0</v>
      </c>
      <c r="X1928">
        <f>IF(OR(X1248="",AND(X1248=X1247,X1248=X1249)),NA(), X1248)</f>
        <v>0</v>
      </c>
      <c r="Y1928">
        <f>IF(ISNA(Z1928),NA(),Y1248)</f>
        <v>0</v>
      </c>
      <c r="Z1928">
        <f>IF(OR(Z1248="",AND(Z1248=Z1247,Z1248=Z1249)),NA(), Z1248)</f>
        <v>0</v>
      </c>
      <c r="AA1928">
        <f>IF(ISNA(AB1928),NA(),AA1248)</f>
        <v>0</v>
      </c>
      <c r="AB1928">
        <f>IF(OR(AB1248="",AND(AB1248=AB1247,AB1248=AB1249)),NA(), AB1248)</f>
        <v>0</v>
      </c>
      <c r="AC1928">
        <f>IF(ISNA(AD1928),NA(),AC1248)</f>
        <v>0</v>
      </c>
      <c r="AD1928">
        <f>IF(OR(AD1248="",AND(AD1248=AD1247,AD1248=AD1249)),NA(), AD1248)</f>
        <v>0</v>
      </c>
      <c r="AE1928">
        <f>IF(ISNA(AF1928),NA(),AE1248)</f>
        <v>0</v>
      </c>
      <c r="AF1928">
        <f>IF(OR(AF1248="",AND(AF1248=AF1247,AF1248=AF1249)),NA(), AF1248)</f>
        <v>0</v>
      </c>
      <c r="AG1928">
        <f>IF(ISNA(AH1928),NA(),AG1248)</f>
        <v>0</v>
      </c>
      <c r="AH1928">
        <f>IF(OR(AH1248="",AND(AH1248=AH1247,AH1248=AH1249)),NA(), AH1248)</f>
        <v>0</v>
      </c>
      <c r="AI1928">
        <f>IF(ISNA(AJ1928),NA(),AI1248)</f>
        <v>0</v>
      </c>
      <c r="AJ1928">
        <f>IF(OR(AJ1248="",AND(AJ1248=AJ1247,AJ1248=AJ1249)),NA(), AJ1248)</f>
        <v>0</v>
      </c>
      <c r="AM1928">
        <f>IF(ISNA(AN1928),NA(),AM1248)</f>
        <v>0</v>
      </c>
      <c r="AN1928">
        <f>IF(OR(AN1248="",AND(AN1248=AN1247,AN1248=AN1249)),NA(), AN1248)</f>
        <v>0</v>
      </c>
      <c r="AO1928">
        <f>IF(ISNA(AP1928),NA(),AO1248)</f>
        <v>0</v>
      </c>
      <c r="AP1928">
        <f>IF(OR(AP1248="",AND(AP1248=AP1247,AP1248=AP1249)),NA(), AP1248)</f>
        <v>0</v>
      </c>
      <c r="AQ1928">
        <f>IF(ISNA(AR1928),NA(),AQ1248)</f>
        <v>0</v>
      </c>
      <c r="AR1928">
        <f>IF(OR(AR1248="",AND(AR1248=AR1247,AR1248=AR1249)),NA(), AR1248)</f>
        <v>0</v>
      </c>
      <c r="AS1928">
        <f>IF(ISNA(AT1928),NA(),AS1248)</f>
        <v>0</v>
      </c>
      <c r="AT1928">
        <f>IF(OR(AT1248="",AND(AT1248=AT1247,AT1248=AT1249)),NA(), AT1248)</f>
        <v>0</v>
      </c>
      <c r="AU1928">
        <f>IF(ISNA(AV1928),NA(),AU1248)</f>
        <v>0</v>
      </c>
      <c r="AV1928">
        <f>IF(OR(AV1248="",AND(AV1248=AV1247,AV1248=AV1249)),NA(), AV1248)</f>
        <v>0</v>
      </c>
      <c r="AW1928">
        <f>IF(ISNA(AX1928),NA(),AW1248)</f>
        <v>0</v>
      </c>
      <c r="AX1928">
        <f>IF(OR(AX1248="",AND(AX1248=AX1247,AX1248=AX1249)),NA(), AX1248)</f>
        <v>0</v>
      </c>
      <c r="AY1928">
        <f>IF(ISNA(AZ1928),NA(),AY1248)</f>
        <v>0</v>
      </c>
      <c r="AZ1928">
        <f>IF(OR(AZ1248="",AND(AZ1248=AZ1247,AZ1248=AZ1249)),NA(), AZ1248)</f>
        <v>0</v>
      </c>
      <c r="BA1928">
        <f>IF(ISNA(BB1928),NA(),BA1248)</f>
        <v>0</v>
      </c>
      <c r="BB1928">
        <f>IF(OR(BB1248="",AND(BB1248=BB1247,BB1248=BB1249)),NA(), BB1248)</f>
        <v>0</v>
      </c>
      <c r="BC1928">
        <f>IF(ISNA(BD1928),NA(),BC1248)</f>
        <v>0</v>
      </c>
      <c r="BD1928">
        <f>IF(OR(BD1248="",AND(BD1248=BD1247,BD1248=BD1249)),NA(), BD1248)</f>
        <v>0</v>
      </c>
      <c r="BE1928">
        <f>IF(ISNA(BF1928),NA(),BE1248)</f>
        <v>0</v>
      </c>
      <c r="BF1928">
        <f>IF(OR(BF1248="",AND(BF1248=BF1247,BF1248=BF1249)),NA(), BF1248)</f>
        <v>0</v>
      </c>
      <c r="BG1928">
        <f>IF(ISNA(BH1928),NA(),BG1248)</f>
        <v>0</v>
      </c>
      <c r="BH1928">
        <f>IF(OR(BH1248="",AND(BH1248=BH1247,BH1248=BH1249)),NA(), BH1248)</f>
        <v>0</v>
      </c>
      <c r="BI1928">
        <f>IF(ISNA(BJ1928),NA(),BI1248)</f>
        <v>0</v>
      </c>
      <c r="BJ1928">
        <f>IF(OR(BJ1248="",AND(BJ1248=BJ1247,BJ1248=BJ1249)),NA(), BJ1248)</f>
        <v>0</v>
      </c>
      <c r="BK1928">
        <f>IF(ISNA(BL1928),NA(),BK1248)</f>
        <v>0</v>
      </c>
      <c r="BL1928">
        <f>IF(OR(BL1248="",AND(BL1248=BL1247,BL1248=BL1249)),NA(), BL1248)</f>
        <v>0</v>
      </c>
      <c r="BM1928">
        <f>IF(ISNA(BN1928),NA(),BM1248)</f>
        <v>0</v>
      </c>
      <c r="BN1928">
        <f>IF(OR(BN1248="",AND(BN1248=BN1247,BN1248=BN1249)),NA(), BN1248)</f>
        <v>0</v>
      </c>
      <c r="BO1928">
        <f>IF(ISNA(BP1928),NA(),BO1248)</f>
        <v>0</v>
      </c>
      <c r="BP1928">
        <f>IF(OR(BP1248="",AND(BP1248=BP1247,BP1248=BP1249)),NA(), BP1248)</f>
        <v>0</v>
      </c>
      <c r="BQ1928">
        <f>IF(ISNA(BR1928),NA(),BQ1248)</f>
        <v>0</v>
      </c>
      <c r="BR1928">
        <f>IF(OR(BR1248="",AND(BR1248=BR1247,BR1248=BR1249)),NA(), BR1248)</f>
        <v>0</v>
      </c>
    </row>
    <row r="1929" spans="5:70">
      <c r="E1929">
        <f>IF(ISNA(F1929),NA(),E1249)</f>
        <v>0</v>
      </c>
      <c r="F1929">
        <f>IF(OR(F1249="",AND(F1249=F1248,F1249=F1250)),NA(), F1249)</f>
        <v>0</v>
      </c>
      <c r="G1929">
        <f>IF(ISNA(H1929),NA(),G1249)</f>
        <v>0</v>
      </c>
      <c r="H1929">
        <f>IF(OR(H1249="",AND(H1249=H1248,H1249=H1250)),NA(), H1249)</f>
        <v>0</v>
      </c>
      <c r="I1929">
        <f>IF(ISNA(J1929),NA(),I1249)</f>
        <v>0</v>
      </c>
      <c r="J1929">
        <f>IF(OR(J1249="",AND(J1249=J1248,J1249=J1250)),NA(), J1249)</f>
        <v>0</v>
      </c>
      <c r="K1929">
        <f>IF(ISNA(L1929),NA(),K1249)</f>
        <v>0</v>
      </c>
      <c r="L1929">
        <f>IF(OR(L1249="",AND(L1249=L1248,L1249=L1250)),NA(), L1249)</f>
        <v>0</v>
      </c>
      <c r="M1929">
        <f>IF(ISNA(N1929),NA(),M1249)</f>
        <v>0</v>
      </c>
      <c r="N1929">
        <f>IF(OR(N1249="",AND(N1249=N1248,N1249=N1250)),NA(), N1249)</f>
        <v>0</v>
      </c>
      <c r="O1929">
        <f>IF(ISNA(P1929),NA(),O1249)</f>
        <v>0</v>
      </c>
      <c r="P1929">
        <f>IF(OR(P1249="",AND(P1249=P1248,P1249=P1250)),NA(), P1249)</f>
        <v>0</v>
      </c>
      <c r="Q1929">
        <f>IF(ISNA(R1929),NA(),Q1249)</f>
        <v>0</v>
      </c>
      <c r="R1929">
        <f>IF(OR(R1249="",AND(R1249=R1248,R1249=R1250)),NA(), R1249)</f>
        <v>0</v>
      </c>
      <c r="S1929">
        <f>IF(ISNA(T1929),NA(),S1249)</f>
        <v>0</v>
      </c>
      <c r="T1929">
        <f>IF(OR(T1249="",AND(T1249=T1248,T1249=T1250)),NA(), T1249)</f>
        <v>0</v>
      </c>
      <c r="U1929">
        <f>IF(ISNA(V1929),NA(),U1249)</f>
        <v>0</v>
      </c>
      <c r="V1929">
        <f>IF(OR(V1249="",AND(V1249=V1248,V1249=V1250)),NA(), V1249)</f>
        <v>0</v>
      </c>
      <c r="W1929">
        <f>IF(ISNA(X1929),NA(),W1249)</f>
        <v>0</v>
      </c>
      <c r="X1929">
        <f>IF(OR(X1249="",AND(X1249=X1248,X1249=X1250)),NA(), X1249)</f>
        <v>0</v>
      </c>
      <c r="Y1929">
        <f>IF(ISNA(Z1929),NA(),Y1249)</f>
        <v>0</v>
      </c>
      <c r="Z1929">
        <f>IF(OR(Z1249="",AND(Z1249=Z1248,Z1249=Z1250)),NA(), Z1249)</f>
        <v>0</v>
      </c>
      <c r="AA1929">
        <f>IF(ISNA(AB1929),NA(),AA1249)</f>
        <v>0</v>
      </c>
      <c r="AB1929">
        <f>IF(OR(AB1249="",AND(AB1249=AB1248,AB1249=AB1250)),NA(), AB1249)</f>
        <v>0</v>
      </c>
      <c r="AC1929">
        <f>IF(ISNA(AD1929),NA(),AC1249)</f>
        <v>0</v>
      </c>
      <c r="AD1929">
        <f>IF(OR(AD1249="",AND(AD1249=AD1248,AD1249=AD1250)),NA(), AD1249)</f>
        <v>0</v>
      </c>
      <c r="AE1929">
        <f>IF(ISNA(AF1929),NA(),AE1249)</f>
        <v>0</v>
      </c>
      <c r="AF1929">
        <f>IF(OR(AF1249="",AND(AF1249=AF1248,AF1249=AF1250)),NA(), AF1249)</f>
        <v>0</v>
      </c>
      <c r="AG1929">
        <f>IF(ISNA(AH1929),NA(),AG1249)</f>
        <v>0</v>
      </c>
      <c r="AH1929">
        <f>IF(OR(AH1249="",AND(AH1249=AH1248,AH1249=AH1250)),NA(), AH1249)</f>
        <v>0</v>
      </c>
      <c r="AI1929">
        <f>IF(ISNA(AJ1929),NA(),AI1249)</f>
        <v>0</v>
      </c>
      <c r="AJ1929">
        <f>IF(OR(AJ1249="",AND(AJ1249=AJ1248,AJ1249=AJ1250)),NA(), AJ1249)</f>
        <v>0</v>
      </c>
      <c r="AM1929">
        <f>IF(ISNA(AN1929),NA(),AM1249)</f>
        <v>0</v>
      </c>
      <c r="AN1929">
        <f>IF(OR(AN1249="",AND(AN1249=AN1248,AN1249=AN1250)),NA(), AN1249)</f>
        <v>0</v>
      </c>
      <c r="AO1929">
        <f>IF(ISNA(AP1929),NA(),AO1249)</f>
        <v>0</v>
      </c>
      <c r="AP1929">
        <f>IF(OR(AP1249="",AND(AP1249=AP1248,AP1249=AP1250)),NA(), AP1249)</f>
        <v>0</v>
      </c>
      <c r="AQ1929">
        <f>IF(ISNA(AR1929),NA(),AQ1249)</f>
        <v>0</v>
      </c>
      <c r="AR1929">
        <f>IF(OR(AR1249="",AND(AR1249=AR1248,AR1249=AR1250)),NA(), AR1249)</f>
        <v>0</v>
      </c>
      <c r="AS1929">
        <f>IF(ISNA(AT1929),NA(),AS1249)</f>
        <v>0</v>
      </c>
      <c r="AT1929">
        <f>IF(OR(AT1249="",AND(AT1249=AT1248,AT1249=AT1250)),NA(), AT1249)</f>
        <v>0</v>
      </c>
      <c r="AU1929">
        <f>IF(ISNA(AV1929),NA(),AU1249)</f>
        <v>0</v>
      </c>
      <c r="AV1929">
        <f>IF(OR(AV1249="",AND(AV1249=AV1248,AV1249=AV1250)),NA(), AV1249)</f>
        <v>0</v>
      </c>
      <c r="AW1929">
        <f>IF(ISNA(AX1929),NA(),AW1249)</f>
        <v>0</v>
      </c>
      <c r="AX1929">
        <f>IF(OR(AX1249="",AND(AX1249=AX1248,AX1249=AX1250)),NA(), AX1249)</f>
        <v>0</v>
      </c>
      <c r="AY1929">
        <f>IF(ISNA(AZ1929),NA(),AY1249)</f>
        <v>0</v>
      </c>
      <c r="AZ1929">
        <f>IF(OR(AZ1249="",AND(AZ1249=AZ1248,AZ1249=AZ1250)),NA(), AZ1249)</f>
        <v>0</v>
      </c>
      <c r="BA1929">
        <f>IF(ISNA(BB1929),NA(),BA1249)</f>
        <v>0</v>
      </c>
      <c r="BB1929">
        <f>IF(OR(BB1249="",AND(BB1249=BB1248,BB1249=BB1250)),NA(), BB1249)</f>
        <v>0</v>
      </c>
      <c r="BC1929">
        <f>IF(ISNA(BD1929),NA(),BC1249)</f>
        <v>0</v>
      </c>
      <c r="BD1929">
        <f>IF(OR(BD1249="",AND(BD1249=BD1248,BD1249=BD1250)),NA(), BD1249)</f>
        <v>0</v>
      </c>
      <c r="BE1929">
        <f>IF(ISNA(BF1929),NA(),BE1249)</f>
        <v>0</v>
      </c>
      <c r="BF1929">
        <f>IF(OR(BF1249="",AND(BF1249=BF1248,BF1249=BF1250)),NA(), BF1249)</f>
        <v>0</v>
      </c>
      <c r="BG1929">
        <f>IF(ISNA(BH1929),NA(),BG1249)</f>
        <v>0</v>
      </c>
      <c r="BH1929">
        <f>IF(OR(BH1249="",AND(BH1249=BH1248,BH1249=BH1250)),NA(), BH1249)</f>
        <v>0</v>
      </c>
      <c r="BI1929">
        <f>IF(ISNA(BJ1929),NA(),BI1249)</f>
        <v>0</v>
      </c>
      <c r="BJ1929">
        <f>IF(OR(BJ1249="",AND(BJ1249=BJ1248,BJ1249=BJ1250)),NA(), BJ1249)</f>
        <v>0</v>
      </c>
      <c r="BK1929">
        <f>IF(ISNA(BL1929),NA(),BK1249)</f>
        <v>0</v>
      </c>
      <c r="BL1929">
        <f>IF(OR(BL1249="",AND(BL1249=BL1248,BL1249=BL1250)),NA(), BL1249)</f>
        <v>0</v>
      </c>
      <c r="BM1929">
        <f>IF(ISNA(BN1929),NA(),BM1249)</f>
        <v>0</v>
      </c>
      <c r="BN1929">
        <f>IF(OR(BN1249="",AND(BN1249=BN1248,BN1249=BN1250)),NA(), BN1249)</f>
        <v>0</v>
      </c>
      <c r="BO1929">
        <f>IF(ISNA(BP1929),NA(),BO1249)</f>
        <v>0</v>
      </c>
      <c r="BP1929">
        <f>IF(OR(BP1249="",AND(BP1249=BP1248,BP1249=BP1250)),NA(), BP1249)</f>
        <v>0</v>
      </c>
      <c r="BQ1929">
        <f>IF(ISNA(BR1929),NA(),BQ1249)</f>
        <v>0</v>
      </c>
      <c r="BR1929">
        <f>IF(OR(BR1249="",AND(BR1249=BR1248,BR1249=BR1250)),NA(), BR1249)</f>
        <v>0</v>
      </c>
    </row>
    <row r="1930" spans="5:70">
      <c r="E1930">
        <f>IF(ISNA(F1930),NA(),E1250)</f>
        <v>0</v>
      </c>
      <c r="F1930">
        <f>IF(OR(F1250="",AND(F1250=F1249,F1250=F1251)),NA(), F1250)</f>
        <v>0</v>
      </c>
      <c r="G1930">
        <f>IF(ISNA(H1930),NA(),G1250)</f>
        <v>0</v>
      </c>
      <c r="H1930">
        <f>IF(OR(H1250="",AND(H1250=H1249,H1250=H1251)),NA(), H1250)</f>
        <v>0</v>
      </c>
      <c r="I1930">
        <f>IF(ISNA(J1930),NA(),I1250)</f>
        <v>0</v>
      </c>
      <c r="J1930">
        <f>IF(OR(J1250="",AND(J1250=J1249,J1250=J1251)),NA(), J1250)</f>
        <v>0</v>
      </c>
      <c r="K1930">
        <f>IF(ISNA(L1930),NA(),K1250)</f>
        <v>0</v>
      </c>
      <c r="L1930">
        <f>IF(OR(L1250="",AND(L1250=L1249,L1250=L1251)),NA(), L1250)</f>
        <v>0</v>
      </c>
      <c r="M1930">
        <f>IF(ISNA(N1930),NA(),M1250)</f>
        <v>0</v>
      </c>
      <c r="N1930">
        <f>IF(OR(N1250="",AND(N1250=N1249,N1250=N1251)),NA(), N1250)</f>
        <v>0</v>
      </c>
      <c r="O1930">
        <f>IF(ISNA(P1930),NA(),O1250)</f>
        <v>0</v>
      </c>
      <c r="P1930">
        <f>IF(OR(P1250="",AND(P1250=P1249,P1250=P1251)),NA(), P1250)</f>
        <v>0</v>
      </c>
      <c r="Q1930">
        <f>IF(ISNA(R1930),NA(),Q1250)</f>
        <v>0</v>
      </c>
      <c r="R1930">
        <f>IF(OR(R1250="",AND(R1250=R1249,R1250=R1251)),NA(), R1250)</f>
        <v>0</v>
      </c>
      <c r="S1930">
        <f>IF(ISNA(T1930),NA(),S1250)</f>
        <v>0</v>
      </c>
      <c r="T1930">
        <f>IF(OR(T1250="",AND(T1250=T1249,T1250=T1251)),NA(), T1250)</f>
        <v>0</v>
      </c>
      <c r="U1930">
        <f>IF(ISNA(V1930),NA(),U1250)</f>
        <v>0</v>
      </c>
      <c r="V1930">
        <f>IF(OR(V1250="",AND(V1250=V1249,V1250=V1251)),NA(), V1250)</f>
        <v>0</v>
      </c>
      <c r="W1930">
        <f>IF(ISNA(X1930),NA(),W1250)</f>
        <v>0</v>
      </c>
      <c r="X1930">
        <f>IF(OR(X1250="",AND(X1250=X1249,X1250=X1251)),NA(), X1250)</f>
        <v>0</v>
      </c>
      <c r="Y1930">
        <f>IF(ISNA(Z1930),NA(),Y1250)</f>
        <v>0</v>
      </c>
      <c r="Z1930">
        <f>IF(OR(Z1250="",AND(Z1250=Z1249,Z1250=Z1251)),NA(), Z1250)</f>
        <v>0</v>
      </c>
      <c r="AA1930">
        <f>IF(ISNA(AB1930),NA(),AA1250)</f>
        <v>0</v>
      </c>
      <c r="AB1930">
        <f>IF(OR(AB1250="",AND(AB1250=AB1249,AB1250=AB1251)),NA(), AB1250)</f>
        <v>0</v>
      </c>
      <c r="AC1930">
        <f>IF(ISNA(AD1930),NA(),AC1250)</f>
        <v>0</v>
      </c>
      <c r="AD1930">
        <f>IF(OR(AD1250="",AND(AD1250=AD1249,AD1250=AD1251)),NA(), AD1250)</f>
        <v>0</v>
      </c>
      <c r="AE1930">
        <f>IF(ISNA(AF1930),NA(),AE1250)</f>
        <v>0</v>
      </c>
      <c r="AF1930">
        <f>IF(OR(AF1250="",AND(AF1250=AF1249,AF1250=AF1251)),NA(), AF1250)</f>
        <v>0</v>
      </c>
      <c r="AG1930">
        <f>IF(ISNA(AH1930),NA(),AG1250)</f>
        <v>0</v>
      </c>
      <c r="AH1930">
        <f>IF(OR(AH1250="",AND(AH1250=AH1249,AH1250=AH1251)),NA(), AH1250)</f>
        <v>0</v>
      </c>
      <c r="AI1930">
        <f>IF(ISNA(AJ1930),NA(),AI1250)</f>
        <v>0</v>
      </c>
      <c r="AJ1930">
        <f>IF(OR(AJ1250="",AND(AJ1250=AJ1249,AJ1250=AJ1251)),NA(), AJ1250)</f>
        <v>0</v>
      </c>
      <c r="AM1930">
        <f>IF(ISNA(AN1930),NA(),AM1250)</f>
        <v>0</v>
      </c>
      <c r="AN1930">
        <f>IF(OR(AN1250="",AND(AN1250=AN1249,AN1250=AN1251)),NA(), AN1250)</f>
        <v>0</v>
      </c>
      <c r="AO1930">
        <f>IF(ISNA(AP1930),NA(),AO1250)</f>
        <v>0</v>
      </c>
      <c r="AP1930">
        <f>IF(OR(AP1250="",AND(AP1250=AP1249,AP1250=AP1251)),NA(), AP1250)</f>
        <v>0</v>
      </c>
      <c r="AQ1930">
        <f>IF(ISNA(AR1930),NA(),AQ1250)</f>
        <v>0</v>
      </c>
      <c r="AR1930">
        <f>IF(OR(AR1250="",AND(AR1250=AR1249,AR1250=AR1251)),NA(), AR1250)</f>
        <v>0</v>
      </c>
      <c r="AS1930">
        <f>IF(ISNA(AT1930),NA(),AS1250)</f>
        <v>0</v>
      </c>
      <c r="AT1930">
        <f>IF(OR(AT1250="",AND(AT1250=AT1249,AT1250=AT1251)),NA(), AT1250)</f>
        <v>0</v>
      </c>
      <c r="AU1930">
        <f>IF(ISNA(AV1930),NA(),AU1250)</f>
        <v>0</v>
      </c>
      <c r="AV1930">
        <f>IF(OR(AV1250="",AND(AV1250=AV1249,AV1250=AV1251)),NA(), AV1250)</f>
        <v>0</v>
      </c>
      <c r="AW1930">
        <f>IF(ISNA(AX1930),NA(),AW1250)</f>
        <v>0</v>
      </c>
      <c r="AX1930">
        <f>IF(OR(AX1250="",AND(AX1250=AX1249,AX1250=AX1251)),NA(), AX1250)</f>
        <v>0</v>
      </c>
      <c r="AY1930">
        <f>IF(ISNA(AZ1930),NA(),AY1250)</f>
        <v>0</v>
      </c>
      <c r="AZ1930">
        <f>IF(OR(AZ1250="",AND(AZ1250=AZ1249,AZ1250=AZ1251)),NA(), AZ1250)</f>
        <v>0</v>
      </c>
      <c r="BA1930">
        <f>IF(ISNA(BB1930),NA(),BA1250)</f>
        <v>0</v>
      </c>
      <c r="BB1930">
        <f>IF(OR(BB1250="",AND(BB1250=BB1249,BB1250=BB1251)),NA(), BB1250)</f>
        <v>0</v>
      </c>
      <c r="BC1930">
        <f>IF(ISNA(BD1930),NA(),BC1250)</f>
        <v>0</v>
      </c>
      <c r="BD1930">
        <f>IF(OR(BD1250="",AND(BD1250=BD1249,BD1250=BD1251)),NA(), BD1250)</f>
        <v>0</v>
      </c>
      <c r="BE1930">
        <f>IF(ISNA(BF1930),NA(),BE1250)</f>
        <v>0</v>
      </c>
      <c r="BF1930">
        <f>IF(OR(BF1250="",AND(BF1250=BF1249,BF1250=BF1251)),NA(), BF1250)</f>
        <v>0</v>
      </c>
      <c r="BG1930">
        <f>IF(ISNA(BH1930),NA(),BG1250)</f>
        <v>0</v>
      </c>
      <c r="BH1930">
        <f>IF(OR(BH1250="",AND(BH1250=BH1249,BH1250=BH1251)),NA(), BH1250)</f>
        <v>0</v>
      </c>
      <c r="BI1930">
        <f>IF(ISNA(BJ1930),NA(),BI1250)</f>
        <v>0</v>
      </c>
      <c r="BJ1930">
        <f>IF(OR(BJ1250="",AND(BJ1250=BJ1249,BJ1250=BJ1251)),NA(), BJ1250)</f>
        <v>0</v>
      </c>
      <c r="BK1930">
        <f>IF(ISNA(BL1930),NA(),BK1250)</f>
        <v>0</v>
      </c>
      <c r="BL1930">
        <f>IF(OR(BL1250="",AND(BL1250=BL1249,BL1250=BL1251)),NA(), BL1250)</f>
        <v>0</v>
      </c>
      <c r="BM1930">
        <f>IF(ISNA(BN1930),NA(),BM1250)</f>
        <v>0</v>
      </c>
      <c r="BN1930">
        <f>IF(OR(BN1250="",AND(BN1250=BN1249,BN1250=BN1251)),NA(), BN1250)</f>
        <v>0</v>
      </c>
      <c r="BO1930">
        <f>IF(ISNA(BP1930),NA(),BO1250)</f>
        <v>0</v>
      </c>
      <c r="BP1930">
        <f>IF(OR(BP1250="",AND(BP1250=BP1249,BP1250=BP1251)),NA(), BP1250)</f>
        <v>0</v>
      </c>
      <c r="BQ1930">
        <f>IF(ISNA(BR1930),NA(),BQ1250)</f>
        <v>0</v>
      </c>
      <c r="BR1930">
        <f>IF(OR(BR1250="",AND(BR1250=BR1249,BR1250=BR1251)),NA(), BR1250)</f>
        <v>0</v>
      </c>
    </row>
    <row r="1931" spans="5:70">
      <c r="E1931">
        <f>IF(ISNA(F1931),NA(),E1251)</f>
        <v>0</v>
      </c>
      <c r="F1931">
        <f>IF(OR(F1251="",AND(F1251=F1250,F1251=F1252)),NA(), F1251)</f>
        <v>0</v>
      </c>
      <c r="G1931">
        <f>IF(ISNA(H1931),NA(),G1251)</f>
        <v>0</v>
      </c>
      <c r="H1931">
        <f>IF(OR(H1251="",AND(H1251=H1250,H1251=H1252)),NA(), H1251)</f>
        <v>0</v>
      </c>
      <c r="I1931">
        <f>IF(ISNA(J1931),NA(),I1251)</f>
        <v>0</v>
      </c>
      <c r="J1931">
        <f>IF(OR(J1251="",AND(J1251=J1250,J1251=J1252)),NA(), J1251)</f>
        <v>0</v>
      </c>
      <c r="K1931">
        <f>IF(ISNA(L1931),NA(),K1251)</f>
        <v>0</v>
      </c>
      <c r="L1931">
        <f>IF(OR(L1251="",AND(L1251=L1250,L1251=L1252)),NA(), L1251)</f>
        <v>0</v>
      </c>
      <c r="M1931">
        <f>IF(ISNA(N1931),NA(),M1251)</f>
        <v>0</v>
      </c>
      <c r="N1931">
        <f>IF(OR(N1251="",AND(N1251=N1250,N1251=N1252)),NA(), N1251)</f>
        <v>0</v>
      </c>
      <c r="O1931">
        <f>IF(ISNA(P1931),NA(),O1251)</f>
        <v>0</v>
      </c>
      <c r="P1931">
        <f>IF(OR(P1251="",AND(P1251=P1250,P1251=P1252)),NA(), P1251)</f>
        <v>0</v>
      </c>
      <c r="Q1931">
        <f>IF(ISNA(R1931),NA(),Q1251)</f>
        <v>0</v>
      </c>
      <c r="R1931">
        <f>IF(OR(R1251="",AND(R1251=R1250,R1251=R1252)),NA(), R1251)</f>
        <v>0</v>
      </c>
      <c r="S1931">
        <f>IF(ISNA(T1931),NA(),S1251)</f>
        <v>0</v>
      </c>
      <c r="T1931">
        <f>IF(OR(T1251="",AND(T1251=T1250,T1251=T1252)),NA(), T1251)</f>
        <v>0</v>
      </c>
      <c r="U1931">
        <f>IF(ISNA(V1931),NA(),U1251)</f>
        <v>0</v>
      </c>
      <c r="V1931">
        <f>IF(OR(V1251="",AND(V1251=V1250,V1251=V1252)),NA(), V1251)</f>
        <v>0</v>
      </c>
      <c r="W1931">
        <f>IF(ISNA(X1931),NA(),W1251)</f>
        <v>0</v>
      </c>
      <c r="X1931">
        <f>IF(OR(X1251="",AND(X1251=X1250,X1251=X1252)),NA(), X1251)</f>
        <v>0</v>
      </c>
      <c r="Y1931">
        <f>IF(ISNA(Z1931),NA(),Y1251)</f>
        <v>0</v>
      </c>
      <c r="Z1931">
        <f>IF(OR(Z1251="",AND(Z1251=Z1250,Z1251=Z1252)),NA(), Z1251)</f>
        <v>0</v>
      </c>
      <c r="AA1931">
        <f>IF(ISNA(AB1931),NA(),AA1251)</f>
        <v>0</v>
      </c>
      <c r="AB1931">
        <f>IF(OR(AB1251="",AND(AB1251=AB1250,AB1251=AB1252)),NA(), AB1251)</f>
        <v>0</v>
      </c>
      <c r="AC1931">
        <f>IF(ISNA(AD1931),NA(),AC1251)</f>
        <v>0</v>
      </c>
      <c r="AD1931">
        <f>IF(OR(AD1251="",AND(AD1251=AD1250,AD1251=AD1252)),NA(), AD1251)</f>
        <v>0</v>
      </c>
      <c r="AE1931">
        <f>IF(ISNA(AF1931),NA(),AE1251)</f>
        <v>0</v>
      </c>
      <c r="AF1931">
        <f>IF(OR(AF1251="",AND(AF1251=AF1250,AF1251=AF1252)),NA(), AF1251)</f>
        <v>0</v>
      </c>
      <c r="AG1931">
        <f>IF(ISNA(AH1931),NA(),AG1251)</f>
        <v>0</v>
      </c>
      <c r="AH1931">
        <f>IF(OR(AH1251="",AND(AH1251=AH1250,AH1251=AH1252)),NA(), AH1251)</f>
        <v>0</v>
      </c>
      <c r="AI1931">
        <f>IF(ISNA(AJ1931),NA(),AI1251)</f>
        <v>0</v>
      </c>
      <c r="AJ1931">
        <f>IF(OR(AJ1251="",AND(AJ1251=AJ1250,AJ1251=AJ1252)),NA(), AJ1251)</f>
        <v>0</v>
      </c>
      <c r="AM1931">
        <f>IF(ISNA(AN1931),NA(),AM1251)</f>
        <v>0</v>
      </c>
      <c r="AN1931">
        <f>IF(OR(AN1251="",AND(AN1251=AN1250,AN1251=AN1252)),NA(), AN1251)</f>
        <v>0</v>
      </c>
      <c r="AO1931">
        <f>IF(ISNA(AP1931),NA(),AO1251)</f>
        <v>0</v>
      </c>
      <c r="AP1931">
        <f>IF(OR(AP1251="",AND(AP1251=AP1250,AP1251=AP1252)),NA(), AP1251)</f>
        <v>0</v>
      </c>
      <c r="AQ1931">
        <f>IF(ISNA(AR1931),NA(),AQ1251)</f>
        <v>0</v>
      </c>
      <c r="AR1931">
        <f>IF(OR(AR1251="",AND(AR1251=AR1250,AR1251=AR1252)),NA(), AR1251)</f>
        <v>0</v>
      </c>
      <c r="AS1931">
        <f>IF(ISNA(AT1931),NA(),AS1251)</f>
        <v>0</v>
      </c>
      <c r="AT1931">
        <f>IF(OR(AT1251="",AND(AT1251=AT1250,AT1251=AT1252)),NA(), AT1251)</f>
        <v>0</v>
      </c>
      <c r="AU1931">
        <f>IF(ISNA(AV1931),NA(),AU1251)</f>
        <v>0</v>
      </c>
      <c r="AV1931">
        <f>IF(OR(AV1251="",AND(AV1251=AV1250,AV1251=AV1252)),NA(), AV1251)</f>
        <v>0</v>
      </c>
      <c r="AW1931">
        <f>IF(ISNA(AX1931),NA(),AW1251)</f>
        <v>0</v>
      </c>
      <c r="AX1931">
        <f>IF(OR(AX1251="",AND(AX1251=AX1250,AX1251=AX1252)),NA(), AX1251)</f>
        <v>0</v>
      </c>
      <c r="AY1931">
        <f>IF(ISNA(AZ1931),NA(),AY1251)</f>
        <v>0</v>
      </c>
      <c r="AZ1931">
        <f>IF(OR(AZ1251="",AND(AZ1251=AZ1250,AZ1251=AZ1252)),NA(), AZ1251)</f>
        <v>0</v>
      </c>
      <c r="BA1931">
        <f>IF(ISNA(BB1931),NA(),BA1251)</f>
        <v>0</v>
      </c>
      <c r="BB1931">
        <f>IF(OR(BB1251="",AND(BB1251=BB1250,BB1251=BB1252)),NA(), BB1251)</f>
        <v>0</v>
      </c>
      <c r="BC1931">
        <f>IF(ISNA(BD1931),NA(),BC1251)</f>
        <v>0</v>
      </c>
      <c r="BD1931">
        <f>IF(OR(BD1251="",AND(BD1251=BD1250,BD1251=BD1252)),NA(), BD1251)</f>
        <v>0</v>
      </c>
      <c r="BE1931">
        <f>IF(ISNA(BF1931),NA(),BE1251)</f>
        <v>0</v>
      </c>
      <c r="BF1931">
        <f>IF(OR(BF1251="",AND(BF1251=BF1250,BF1251=BF1252)),NA(), BF1251)</f>
        <v>0</v>
      </c>
      <c r="BG1931">
        <f>IF(ISNA(BH1931),NA(),BG1251)</f>
        <v>0</v>
      </c>
      <c r="BH1931">
        <f>IF(OR(BH1251="",AND(BH1251=BH1250,BH1251=BH1252)),NA(), BH1251)</f>
        <v>0</v>
      </c>
      <c r="BI1931">
        <f>IF(ISNA(BJ1931),NA(),BI1251)</f>
        <v>0</v>
      </c>
      <c r="BJ1931">
        <f>IF(OR(BJ1251="",AND(BJ1251=BJ1250,BJ1251=BJ1252)),NA(), BJ1251)</f>
        <v>0</v>
      </c>
      <c r="BK1931">
        <f>IF(ISNA(BL1931),NA(),BK1251)</f>
        <v>0</v>
      </c>
      <c r="BL1931">
        <f>IF(OR(BL1251="",AND(BL1251=BL1250,BL1251=BL1252)),NA(), BL1251)</f>
        <v>0</v>
      </c>
      <c r="BM1931">
        <f>IF(ISNA(BN1931),NA(),BM1251)</f>
        <v>0</v>
      </c>
      <c r="BN1931">
        <f>IF(OR(BN1251="",AND(BN1251=BN1250,BN1251=BN1252)),NA(), BN1251)</f>
        <v>0</v>
      </c>
      <c r="BO1931">
        <f>IF(ISNA(BP1931),NA(),BO1251)</f>
        <v>0</v>
      </c>
      <c r="BP1931">
        <f>IF(OR(BP1251="",AND(BP1251=BP1250,BP1251=BP1252)),NA(), BP1251)</f>
        <v>0</v>
      </c>
      <c r="BQ1931">
        <f>IF(ISNA(BR1931),NA(),BQ1251)</f>
        <v>0</v>
      </c>
      <c r="BR1931">
        <f>IF(OR(BR1251="",AND(BR1251=BR1250,BR1251=BR1252)),NA(), BR1251)</f>
        <v>0</v>
      </c>
    </row>
    <row r="1932" spans="5:70">
      <c r="E1932">
        <f>IF(ISNA(F1932),NA(),E1252)</f>
        <v>0</v>
      </c>
      <c r="F1932">
        <f>IF(OR(F1252="",AND(F1252=F1251,F1252=F1253)),NA(), F1252)</f>
        <v>0</v>
      </c>
      <c r="G1932">
        <f>IF(ISNA(H1932),NA(),G1252)</f>
        <v>0</v>
      </c>
      <c r="H1932">
        <f>IF(OR(H1252="",AND(H1252=H1251,H1252=H1253)),NA(), H1252)</f>
        <v>0</v>
      </c>
      <c r="I1932">
        <f>IF(ISNA(J1932),NA(),I1252)</f>
        <v>0</v>
      </c>
      <c r="J1932">
        <f>IF(OR(J1252="",AND(J1252=J1251,J1252=J1253)),NA(), J1252)</f>
        <v>0</v>
      </c>
      <c r="K1932">
        <f>IF(ISNA(L1932),NA(),K1252)</f>
        <v>0</v>
      </c>
      <c r="L1932">
        <f>IF(OR(L1252="",AND(L1252=L1251,L1252=L1253)),NA(), L1252)</f>
        <v>0</v>
      </c>
      <c r="M1932">
        <f>IF(ISNA(N1932),NA(),M1252)</f>
        <v>0</v>
      </c>
      <c r="N1932">
        <f>IF(OR(N1252="",AND(N1252=N1251,N1252=N1253)),NA(), N1252)</f>
        <v>0</v>
      </c>
      <c r="O1932">
        <f>IF(ISNA(P1932),NA(),O1252)</f>
        <v>0</v>
      </c>
      <c r="P1932">
        <f>IF(OR(P1252="",AND(P1252=P1251,P1252=P1253)),NA(), P1252)</f>
        <v>0</v>
      </c>
      <c r="Q1932">
        <f>IF(ISNA(R1932),NA(),Q1252)</f>
        <v>0</v>
      </c>
      <c r="R1932">
        <f>IF(OR(R1252="",AND(R1252=R1251,R1252=R1253)),NA(), R1252)</f>
        <v>0</v>
      </c>
      <c r="S1932">
        <f>IF(ISNA(T1932),NA(),S1252)</f>
        <v>0</v>
      </c>
      <c r="T1932">
        <f>IF(OR(T1252="",AND(T1252=T1251,T1252=T1253)),NA(), T1252)</f>
        <v>0</v>
      </c>
      <c r="U1932">
        <f>IF(ISNA(V1932),NA(),U1252)</f>
        <v>0</v>
      </c>
      <c r="V1932">
        <f>IF(OR(V1252="",AND(V1252=V1251,V1252=V1253)),NA(), V1252)</f>
        <v>0</v>
      </c>
      <c r="W1932">
        <f>IF(ISNA(X1932),NA(),W1252)</f>
        <v>0</v>
      </c>
      <c r="X1932">
        <f>IF(OR(X1252="",AND(X1252=X1251,X1252=X1253)),NA(), X1252)</f>
        <v>0</v>
      </c>
      <c r="Y1932">
        <f>IF(ISNA(Z1932),NA(),Y1252)</f>
        <v>0</v>
      </c>
      <c r="Z1932">
        <f>IF(OR(Z1252="",AND(Z1252=Z1251,Z1252=Z1253)),NA(), Z1252)</f>
        <v>0</v>
      </c>
      <c r="AA1932">
        <f>IF(ISNA(AB1932),NA(),AA1252)</f>
        <v>0</v>
      </c>
      <c r="AB1932">
        <f>IF(OR(AB1252="",AND(AB1252=AB1251,AB1252=AB1253)),NA(), AB1252)</f>
        <v>0</v>
      </c>
      <c r="AC1932">
        <f>IF(ISNA(AD1932),NA(),AC1252)</f>
        <v>0</v>
      </c>
      <c r="AD1932">
        <f>IF(OR(AD1252="",AND(AD1252=AD1251,AD1252=AD1253)),NA(), AD1252)</f>
        <v>0</v>
      </c>
      <c r="AE1932">
        <f>IF(ISNA(AF1932),NA(),AE1252)</f>
        <v>0</v>
      </c>
      <c r="AF1932">
        <f>IF(OR(AF1252="",AND(AF1252=AF1251,AF1252=AF1253)),NA(), AF1252)</f>
        <v>0</v>
      </c>
      <c r="AG1932">
        <f>IF(ISNA(AH1932),NA(),AG1252)</f>
        <v>0</v>
      </c>
      <c r="AH1932">
        <f>IF(OR(AH1252="",AND(AH1252=AH1251,AH1252=AH1253)),NA(), AH1252)</f>
        <v>0</v>
      </c>
      <c r="AI1932">
        <f>IF(ISNA(AJ1932),NA(),AI1252)</f>
        <v>0</v>
      </c>
      <c r="AJ1932">
        <f>IF(OR(AJ1252="",AND(AJ1252=AJ1251,AJ1252=AJ1253)),NA(), AJ1252)</f>
        <v>0</v>
      </c>
      <c r="AM1932">
        <f>IF(ISNA(AN1932),NA(),AM1252)</f>
        <v>0</v>
      </c>
      <c r="AN1932">
        <f>IF(OR(AN1252="",AND(AN1252=AN1251,AN1252=AN1253)),NA(), AN1252)</f>
        <v>0</v>
      </c>
      <c r="AO1932">
        <f>IF(ISNA(AP1932),NA(),AO1252)</f>
        <v>0</v>
      </c>
      <c r="AP1932">
        <f>IF(OR(AP1252="",AND(AP1252=AP1251,AP1252=AP1253)),NA(), AP1252)</f>
        <v>0</v>
      </c>
      <c r="AQ1932">
        <f>IF(ISNA(AR1932),NA(),AQ1252)</f>
        <v>0</v>
      </c>
      <c r="AR1932">
        <f>IF(OR(AR1252="",AND(AR1252=AR1251,AR1252=AR1253)),NA(), AR1252)</f>
        <v>0</v>
      </c>
      <c r="AS1932">
        <f>IF(ISNA(AT1932),NA(),AS1252)</f>
        <v>0</v>
      </c>
      <c r="AT1932">
        <f>IF(OR(AT1252="",AND(AT1252=AT1251,AT1252=AT1253)),NA(), AT1252)</f>
        <v>0</v>
      </c>
      <c r="AU1932">
        <f>IF(ISNA(AV1932),NA(),AU1252)</f>
        <v>0</v>
      </c>
      <c r="AV1932">
        <f>IF(OR(AV1252="",AND(AV1252=AV1251,AV1252=AV1253)),NA(), AV1252)</f>
        <v>0</v>
      </c>
      <c r="AW1932">
        <f>IF(ISNA(AX1932),NA(),AW1252)</f>
        <v>0</v>
      </c>
      <c r="AX1932">
        <f>IF(OR(AX1252="",AND(AX1252=AX1251,AX1252=AX1253)),NA(), AX1252)</f>
        <v>0</v>
      </c>
      <c r="AY1932">
        <f>IF(ISNA(AZ1932),NA(),AY1252)</f>
        <v>0</v>
      </c>
      <c r="AZ1932">
        <f>IF(OR(AZ1252="",AND(AZ1252=AZ1251,AZ1252=AZ1253)),NA(), AZ1252)</f>
        <v>0</v>
      </c>
      <c r="BA1932">
        <f>IF(ISNA(BB1932),NA(),BA1252)</f>
        <v>0</v>
      </c>
      <c r="BB1932">
        <f>IF(OR(BB1252="",AND(BB1252=BB1251,BB1252=BB1253)),NA(), BB1252)</f>
        <v>0</v>
      </c>
      <c r="BC1932">
        <f>IF(ISNA(BD1932),NA(),BC1252)</f>
        <v>0</v>
      </c>
      <c r="BD1932">
        <f>IF(OR(BD1252="",AND(BD1252=BD1251,BD1252=BD1253)),NA(), BD1252)</f>
        <v>0</v>
      </c>
      <c r="BE1932">
        <f>IF(ISNA(BF1932),NA(),BE1252)</f>
        <v>0</v>
      </c>
      <c r="BF1932">
        <f>IF(OR(BF1252="",AND(BF1252=BF1251,BF1252=BF1253)),NA(), BF1252)</f>
        <v>0</v>
      </c>
      <c r="BG1932">
        <f>IF(ISNA(BH1932),NA(),BG1252)</f>
        <v>0</v>
      </c>
      <c r="BH1932">
        <f>IF(OR(BH1252="",AND(BH1252=BH1251,BH1252=BH1253)),NA(), BH1252)</f>
        <v>0</v>
      </c>
      <c r="BI1932">
        <f>IF(ISNA(BJ1932),NA(),BI1252)</f>
        <v>0</v>
      </c>
      <c r="BJ1932">
        <f>IF(OR(BJ1252="",AND(BJ1252=BJ1251,BJ1252=BJ1253)),NA(), BJ1252)</f>
        <v>0</v>
      </c>
      <c r="BK1932">
        <f>IF(ISNA(BL1932),NA(),BK1252)</f>
        <v>0</v>
      </c>
      <c r="BL1932">
        <f>IF(OR(BL1252="",AND(BL1252=BL1251,BL1252=BL1253)),NA(), BL1252)</f>
        <v>0</v>
      </c>
      <c r="BM1932">
        <f>IF(ISNA(BN1932),NA(),BM1252)</f>
        <v>0</v>
      </c>
      <c r="BN1932">
        <f>IF(OR(BN1252="",AND(BN1252=BN1251,BN1252=BN1253)),NA(), BN1252)</f>
        <v>0</v>
      </c>
      <c r="BO1932">
        <f>IF(ISNA(BP1932),NA(),BO1252)</f>
        <v>0</v>
      </c>
      <c r="BP1932">
        <f>IF(OR(BP1252="",AND(BP1252=BP1251,BP1252=BP1253)),NA(), BP1252)</f>
        <v>0</v>
      </c>
      <c r="BQ1932">
        <f>IF(ISNA(BR1932),NA(),BQ1252)</f>
        <v>0</v>
      </c>
      <c r="BR1932">
        <f>IF(OR(BR1252="",AND(BR1252=BR1251,BR1252=BR1253)),NA(), BR1252)</f>
        <v>0</v>
      </c>
    </row>
    <row r="1933" spans="5:70">
      <c r="E1933">
        <f>IF(ISNA(F1933),NA(),E1253)</f>
        <v>0</v>
      </c>
      <c r="F1933">
        <f>IF(OR(F1253="",AND(F1253=F1252,F1253=F1254)),NA(), F1253)</f>
        <v>0</v>
      </c>
      <c r="G1933">
        <f>IF(ISNA(H1933),NA(),G1253)</f>
        <v>0</v>
      </c>
      <c r="H1933">
        <f>IF(OR(H1253="",AND(H1253=H1252,H1253=H1254)),NA(), H1253)</f>
        <v>0</v>
      </c>
      <c r="I1933">
        <f>IF(ISNA(J1933),NA(),I1253)</f>
        <v>0</v>
      </c>
      <c r="J1933">
        <f>IF(OR(J1253="",AND(J1253=J1252,J1253=J1254)),NA(), J1253)</f>
        <v>0</v>
      </c>
      <c r="K1933">
        <f>IF(ISNA(L1933),NA(),K1253)</f>
        <v>0</v>
      </c>
      <c r="L1933">
        <f>IF(OR(L1253="",AND(L1253=L1252,L1253=L1254)),NA(), L1253)</f>
        <v>0</v>
      </c>
      <c r="M1933">
        <f>IF(ISNA(N1933),NA(),M1253)</f>
        <v>0</v>
      </c>
      <c r="N1933">
        <f>IF(OR(N1253="",AND(N1253=N1252,N1253=N1254)),NA(), N1253)</f>
        <v>0</v>
      </c>
      <c r="O1933">
        <f>IF(ISNA(P1933),NA(),O1253)</f>
        <v>0</v>
      </c>
      <c r="P1933">
        <f>IF(OR(P1253="",AND(P1253=P1252,P1253=P1254)),NA(), P1253)</f>
        <v>0</v>
      </c>
      <c r="Q1933">
        <f>IF(ISNA(R1933),NA(),Q1253)</f>
        <v>0</v>
      </c>
      <c r="R1933">
        <f>IF(OR(R1253="",AND(R1253=R1252,R1253=R1254)),NA(), R1253)</f>
        <v>0</v>
      </c>
      <c r="S1933">
        <f>IF(ISNA(T1933),NA(),S1253)</f>
        <v>0</v>
      </c>
      <c r="T1933">
        <f>IF(OR(T1253="",AND(T1253=T1252,T1253=T1254)),NA(), T1253)</f>
        <v>0</v>
      </c>
      <c r="U1933">
        <f>IF(ISNA(V1933),NA(),U1253)</f>
        <v>0</v>
      </c>
      <c r="V1933">
        <f>IF(OR(V1253="",AND(V1253=V1252,V1253=V1254)),NA(), V1253)</f>
        <v>0</v>
      </c>
      <c r="W1933">
        <f>IF(ISNA(X1933),NA(),W1253)</f>
        <v>0</v>
      </c>
      <c r="X1933">
        <f>IF(OR(X1253="",AND(X1253=X1252,X1253=X1254)),NA(), X1253)</f>
        <v>0</v>
      </c>
      <c r="Y1933">
        <f>IF(ISNA(Z1933),NA(),Y1253)</f>
        <v>0</v>
      </c>
      <c r="Z1933">
        <f>IF(OR(Z1253="",AND(Z1253=Z1252,Z1253=Z1254)),NA(), Z1253)</f>
        <v>0</v>
      </c>
      <c r="AA1933">
        <f>IF(ISNA(AB1933),NA(),AA1253)</f>
        <v>0</v>
      </c>
      <c r="AB1933">
        <f>IF(OR(AB1253="",AND(AB1253=AB1252,AB1253=AB1254)),NA(), AB1253)</f>
        <v>0</v>
      </c>
      <c r="AC1933">
        <f>IF(ISNA(AD1933),NA(),AC1253)</f>
        <v>0</v>
      </c>
      <c r="AD1933">
        <f>IF(OR(AD1253="",AND(AD1253=AD1252,AD1253=AD1254)),NA(), AD1253)</f>
        <v>0</v>
      </c>
      <c r="AE1933">
        <f>IF(ISNA(AF1933),NA(),AE1253)</f>
        <v>0</v>
      </c>
      <c r="AF1933">
        <f>IF(OR(AF1253="",AND(AF1253=AF1252,AF1253=AF1254)),NA(), AF1253)</f>
        <v>0</v>
      </c>
      <c r="AG1933">
        <f>IF(ISNA(AH1933),NA(),AG1253)</f>
        <v>0</v>
      </c>
      <c r="AH1933">
        <f>IF(OR(AH1253="",AND(AH1253=AH1252,AH1253=AH1254)),NA(), AH1253)</f>
        <v>0</v>
      </c>
      <c r="AI1933">
        <f>IF(ISNA(AJ1933),NA(),AI1253)</f>
        <v>0</v>
      </c>
      <c r="AJ1933">
        <f>IF(OR(AJ1253="",AND(AJ1253=AJ1252,AJ1253=AJ1254)),NA(), AJ1253)</f>
        <v>0</v>
      </c>
      <c r="AM1933">
        <f>IF(ISNA(AN1933),NA(),AM1253)</f>
        <v>0</v>
      </c>
      <c r="AN1933">
        <f>IF(OR(AN1253="",AND(AN1253=AN1252,AN1253=AN1254)),NA(), AN1253)</f>
        <v>0</v>
      </c>
      <c r="AO1933">
        <f>IF(ISNA(AP1933),NA(),AO1253)</f>
        <v>0</v>
      </c>
      <c r="AP1933">
        <f>IF(OR(AP1253="",AND(AP1253=AP1252,AP1253=AP1254)),NA(), AP1253)</f>
        <v>0</v>
      </c>
      <c r="AQ1933">
        <f>IF(ISNA(AR1933),NA(),AQ1253)</f>
        <v>0</v>
      </c>
      <c r="AR1933">
        <f>IF(OR(AR1253="",AND(AR1253=AR1252,AR1253=AR1254)),NA(), AR1253)</f>
        <v>0</v>
      </c>
      <c r="AS1933">
        <f>IF(ISNA(AT1933),NA(),AS1253)</f>
        <v>0</v>
      </c>
      <c r="AT1933">
        <f>IF(OR(AT1253="",AND(AT1253=AT1252,AT1253=AT1254)),NA(), AT1253)</f>
        <v>0</v>
      </c>
      <c r="AU1933">
        <f>IF(ISNA(AV1933),NA(),AU1253)</f>
        <v>0</v>
      </c>
      <c r="AV1933">
        <f>IF(OR(AV1253="",AND(AV1253=AV1252,AV1253=AV1254)),NA(), AV1253)</f>
        <v>0</v>
      </c>
      <c r="AW1933">
        <f>IF(ISNA(AX1933),NA(),AW1253)</f>
        <v>0</v>
      </c>
      <c r="AX1933">
        <f>IF(OR(AX1253="",AND(AX1253=AX1252,AX1253=AX1254)),NA(), AX1253)</f>
        <v>0</v>
      </c>
      <c r="AY1933">
        <f>IF(ISNA(AZ1933),NA(),AY1253)</f>
        <v>0</v>
      </c>
      <c r="AZ1933">
        <f>IF(OR(AZ1253="",AND(AZ1253=AZ1252,AZ1253=AZ1254)),NA(), AZ1253)</f>
        <v>0</v>
      </c>
      <c r="BA1933">
        <f>IF(ISNA(BB1933),NA(),BA1253)</f>
        <v>0</v>
      </c>
      <c r="BB1933">
        <f>IF(OR(BB1253="",AND(BB1253=BB1252,BB1253=BB1254)),NA(), BB1253)</f>
        <v>0</v>
      </c>
      <c r="BC1933">
        <f>IF(ISNA(BD1933),NA(),BC1253)</f>
        <v>0</v>
      </c>
      <c r="BD1933">
        <f>IF(OR(BD1253="",AND(BD1253=BD1252,BD1253=BD1254)),NA(), BD1253)</f>
        <v>0</v>
      </c>
      <c r="BE1933">
        <f>IF(ISNA(BF1933),NA(),BE1253)</f>
        <v>0</v>
      </c>
      <c r="BF1933">
        <f>IF(OR(BF1253="",AND(BF1253=BF1252,BF1253=BF1254)),NA(), BF1253)</f>
        <v>0</v>
      </c>
      <c r="BG1933">
        <f>IF(ISNA(BH1933),NA(),BG1253)</f>
        <v>0</v>
      </c>
      <c r="BH1933">
        <f>IF(OR(BH1253="",AND(BH1253=BH1252,BH1253=BH1254)),NA(), BH1253)</f>
        <v>0</v>
      </c>
      <c r="BI1933">
        <f>IF(ISNA(BJ1933),NA(),BI1253)</f>
        <v>0</v>
      </c>
      <c r="BJ1933">
        <f>IF(OR(BJ1253="",AND(BJ1253=BJ1252,BJ1253=BJ1254)),NA(), BJ1253)</f>
        <v>0</v>
      </c>
      <c r="BK1933">
        <f>IF(ISNA(BL1933),NA(),BK1253)</f>
        <v>0</v>
      </c>
      <c r="BL1933">
        <f>IF(OR(BL1253="",AND(BL1253=BL1252,BL1253=BL1254)),NA(), BL1253)</f>
        <v>0</v>
      </c>
      <c r="BM1933">
        <f>IF(ISNA(BN1933),NA(),BM1253)</f>
        <v>0</v>
      </c>
      <c r="BN1933">
        <f>IF(OR(BN1253="",AND(BN1253=BN1252,BN1253=BN1254)),NA(), BN1253)</f>
        <v>0</v>
      </c>
      <c r="BO1933">
        <f>IF(ISNA(BP1933),NA(),BO1253)</f>
        <v>0</v>
      </c>
      <c r="BP1933">
        <f>IF(OR(BP1253="",AND(BP1253=BP1252,BP1253=BP1254)),NA(), BP1253)</f>
        <v>0</v>
      </c>
      <c r="BQ1933">
        <f>IF(ISNA(BR1933),NA(),BQ1253)</f>
        <v>0</v>
      </c>
      <c r="BR1933">
        <f>IF(OR(BR1253="",AND(BR1253=BR1252,BR1253=BR1254)),NA(), BR1253)</f>
        <v>0</v>
      </c>
    </row>
    <row r="1934" spans="5:70">
      <c r="E1934">
        <f>IF(ISNA(F1934),NA(),E1254)</f>
        <v>0</v>
      </c>
      <c r="F1934">
        <f>IF(OR(F1254="",AND(F1254=F1253,F1254=F1255)),NA(), F1254)</f>
        <v>0</v>
      </c>
      <c r="G1934">
        <f>IF(ISNA(H1934),NA(),G1254)</f>
        <v>0</v>
      </c>
      <c r="H1934">
        <f>IF(OR(H1254="",AND(H1254=H1253,H1254=H1255)),NA(), H1254)</f>
        <v>0</v>
      </c>
      <c r="I1934">
        <f>IF(ISNA(J1934),NA(),I1254)</f>
        <v>0</v>
      </c>
      <c r="J1934">
        <f>IF(OR(J1254="",AND(J1254=J1253,J1254=J1255)),NA(), J1254)</f>
        <v>0</v>
      </c>
      <c r="K1934">
        <f>IF(ISNA(L1934),NA(),K1254)</f>
        <v>0</v>
      </c>
      <c r="L1934">
        <f>IF(OR(L1254="",AND(L1254=L1253,L1254=L1255)),NA(), L1254)</f>
        <v>0</v>
      </c>
      <c r="M1934">
        <f>IF(ISNA(N1934),NA(),M1254)</f>
        <v>0</v>
      </c>
      <c r="N1934">
        <f>IF(OR(N1254="",AND(N1254=N1253,N1254=N1255)),NA(), N1254)</f>
        <v>0</v>
      </c>
      <c r="O1934">
        <f>IF(ISNA(P1934),NA(),O1254)</f>
        <v>0</v>
      </c>
      <c r="P1934">
        <f>IF(OR(P1254="",AND(P1254=P1253,P1254=P1255)),NA(), P1254)</f>
        <v>0</v>
      </c>
      <c r="Q1934">
        <f>IF(ISNA(R1934),NA(),Q1254)</f>
        <v>0</v>
      </c>
      <c r="R1934">
        <f>IF(OR(R1254="",AND(R1254=R1253,R1254=R1255)),NA(), R1254)</f>
        <v>0</v>
      </c>
      <c r="S1934">
        <f>IF(ISNA(T1934),NA(),S1254)</f>
        <v>0</v>
      </c>
      <c r="T1934">
        <f>IF(OR(T1254="",AND(T1254=T1253,T1254=T1255)),NA(), T1254)</f>
        <v>0</v>
      </c>
      <c r="U1934">
        <f>IF(ISNA(V1934),NA(),U1254)</f>
        <v>0</v>
      </c>
      <c r="V1934">
        <f>IF(OR(V1254="",AND(V1254=V1253,V1254=V1255)),NA(), V1254)</f>
        <v>0</v>
      </c>
      <c r="W1934">
        <f>IF(ISNA(X1934),NA(),W1254)</f>
        <v>0</v>
      </c>
      <c r="X1934">
        <f>IF(OR(X1254="",AND(X1254=X1253,X1254=X1255)),NA(), X1254)</f>
        <v>0</v>
      </c>
      <c r="Y1934">
        <f>IF(ISNA(Z1934),NA(),Y1254)</f>
        <v>0</v>
      </c>
      <c r="Z1934">
        <f>IF(OR(Z1254="",AND(Z1254=Z1253,Z1254=Z1255)),NA(), Z1254)</f>
        <v>0</v>
      </c>
      <c r="AA1934">
        <f>IF(ISNA(AB1934),NA(),AA1254)</f>
        <v>0</v>
      </c>
      <c r="AB1934">
        <f>IF(OR(AB1254="",AND(AB1254=AB1253,AB1254=AB1255)),NA(), AB1254)</f>
        <v>0</v>
      </c>
      <c r="AC1934">
        <f>IF(ISNA(AD1934),NA(),AC1254)</f>
        <v>0</v>
      </c>
      <c r="AD1934">
        <f>IF(OR(AD1254="",AND(AD1254=AD1253,AD1254=AD1255)),NA(), AD1254)</f>
        <v>0</v>
      </c>
      <c r="AE1934">
        <f>IF(ISNA(AF1934),NA(),AE1254)</f>
        <v>0</v>
      </c>
      <c r="AF1934">
        <f>IF(OR(AF1254="",AND(AF1254=AF1253,AF1254=AF1255)),NA(), AF1254)</f>
        <v>0</v>
      </c>
      <c r="AG1934">
        <f>IF(ISNA(AH1934),NA(),AG1254)</f>
        <v>0</v>
      </c>
      <c r="AH1934">
        <f>IF(OR(AH1254="",AND(AH1254=AH1253,AH1254=AH1255)),NA(), AH1254)</f>
        <v>0</v>
      </c>
      <c r="AI1934">
        <f>IF(ISNA(AJ1934),NA(),AI1254)</f>
        <v>0</v>
      </c>
      <c r="AJ1934">
        <f>IF(OR(AJ1254="",AND(AJ1254=AJ1253,AJ1254=AJ1255)),NA(), AJ1254)</f>
        <v>0</v>
      </c>
      <c r="AM1934">
        <f>IF(ISNA(AN1934),NA(),AM1254)</f>
        <v>0</v>
      </c>
      <c r="AN1934">
        <f>IF(OR(AN1254="",AND(AN1254=AN1253,AN1254=AN1255)),NA(), AN1254)</f>
        <v>0</v>
      </c>
      <c r="AO1934">
        <f>IF(ISNA(AP1934),NA(),AO1254)</f>
        <v>0</v>
      </c>
      <c r="AP1934">
        <f>IF(OR(AP1254="",AND(AP1254=AP1253,AP1254=AP1255)),NA(), AP1254)</f>
        <v>0</v>
      </c>
      <c r="AQ1934">
        <f>IF(ISNA(AR1934),NA(),AQ1254)</f>
        <v>0</v>
      </c>
      <c r="AR1934">
        <f>IF(OR(AR1254="",AND(AR1254=AR1253,AR1254=AR1255)),NA(), AR1254)</f>
        <v>0</v>
      </c>
      <c r="AS1934">
        <f>IF(ISNA(AT1934),NA(),AS1254)</f>
        <v>0</v>
      </c>
      <c r="AT1934">
        <f>IF(OR(AT1254="",AND(AT1254=AT1253,AT1254=AT1255)),NA(), AT1254)</f>
        <v>0</v>
      </c>
      <c r="AU1934">
        <f>IF(ISNA(AV1934),NA(),AU1254)</f>
        <v>0</v>
      </c>
      <c r="AV1934">
        <f>IF(OR(AV1254="",AND(AV1254=AV1253,AV1254=AV1255)),NA(), AV1254)</f>
        <v>0</v>
      </c>
      <c r="AW1934">
        <f>IF(ISNA(AX1934),NA(),AW1254)</f>
        <v>0</v>
      </c>
      <c r="AX1934">
        <f>IF(OR(AX1254="",AND(AX1254=AX1253,AX1254=AX1255)),NA(), AX1254)</f>
        <v>0</v>
      </c>
      <c r="AY1934">
        <f>IF(ISNA(AZ1934),NA(),AY1254)</f>
        <v>0</v>
      </c>
      <c r="AZ1934">
        <f>IF(OR(AZ1254="",AND(AZ1254=AZ1253,AZ1254=AZ1255)),NA(), AZ1254)</f>
        <v>0</v>
      </c>
      <c r="BA1934">
        <f>IF(ISNA(BB1934),NA(),BA1254)</f>
        <v>0</v>
      </c>
      <c r="BB1934">
        <f>IF(OR(BB1254="",AND(BB1254=BB1253,BB1254=BB1255)),NA(), BB1254)</f>
        <v>0</v>
      </c>
      <c r="BC1934">
        <f>IF(ISNA(BD1934),NA(),BC1254)</f>
        <v>0</v>
      </c>
      <c r="BD1934">
        <f>IF(OR(BD1254="",AND(BD1254=BD1253,BD1254=BD1255)),NA(), BD1254)</f>
        <v>0</v>
      </c>
      <c r="BE1934">
        <f>IF(ISNA(BF1934),NA(),BE1254)</f>
        <v>0</v>
      </c>
      <c r="BF1934">
        <f>IF(OR(BF1254="",AND(BF1254=BF1253,BF1254=BF1255)),NA(), BF1254)</f>
        <v>0</v>
      </c>
      <c r="BG1934">
        <f>IF(ISNA(BH1934),NA(),BG1254)</f>
        <v>0</v>
      </c>
      <c r="BH1934">
        <f>IF(OR(BH1254="",AND(BH1254=BH1253,BH1254=BH1255)),NA(), BH1254)</f>
        <v>0</v>
      </c>
      <c r="BI1934">
        <f>IF(ISNA(BJ1934),NA(),BI1254)</f>
        <v>0</v>
      </c>
      <c r="BJ1934">
        <f>IF(OR(BJ1254="",AND(BJ1254=BJ1253,BJ1254=BJ1255)),NA(), BJ1254)</f>
        <v>0</v>
      </c>
      <c r="BK1934">
        <f>IF(ISNA(BL1934),NA(),BK1254)</f>
        <v>0</v>
      </c>
      <c r="BL1934">
        <f>IF(OR(BL1254="",AND(BL1254=BL1253,BL1254=BL1255)),NA(), BL1254)</f>
        <v>0</v>
      </c>
      <c r="BM1934">
        <f>IF(ISNA(BN1934),NA(),BM1254)</f>
        <v>0</v>
      </c>
      <c r="BN1934">
        <f>IF(OR(BN1254="",AND(BN1254=BN1253,BN1254=BN1255)),NA(), BN1254)</f>
        <v>0</v>
      </c>
      <c r="BO1934">
        <f>IF(ISNA(BP1934),NA(),BO1254)</f>
        <v>0</v>
      </c>
      <c r="BP1934">
        <f>IF(OR(BP1254="",AND(BP1254=BP1253,BP1254=BP1255)),NA(), BP1254)</f>
        <v>0</v>
      </c>
      <c r="BQ1934">
        <f>IF(ISNA(BR1934),NA(),BQ1254)</f>
        <v>0</v>
      </c>
      <c r="BR1934">
        <f>IF(OR(BR1254="",AND(BR1254=BR1253,BR1254=BR1255)),NA(), BR1254)</f>
        <v>0</v>
      </c>
    </row>
    <row r="1935" spans="5:70">
      <c r="E1935">
        <f>IF(ISNA(F1935),NA(),E1255)</f>
        <v>0</v>
      </c>
      <c r="F1935">
        <f>IF(OR(F1255="",AND(F1255=F1254,F1255=F1256)),NA(), F1255)</f>
        <v>0</v>
      </c>
      <c r="G1935">
        <f>IF(ISNA(H1935),NA(),G1255)</f>
        <v>0</v>
      </c>
      <c r="H1935">
        <f>IF(OR(H1255="",AND(H1255=H1254,H1255=H1256)),NA(), H1255)</f>
        <v>0</v>
      </c>
      <c r="I1935">
        <f>IF(ISNA(J1935),NA(),I1255)</f>
        <v>0</v>
      </c>
      <c r="J1935">
        <f>IF(OR(J1255="",AND(J1255=J1254,J1255=J1256)),NA(), J1255)</f>
        <v>0</v>
      </c>
      <c r="K1935">
        <f>IF(ISNA(L1935),NA(),K1255)</f>
        <v>0</v>
      </c>
      <c r="L1935">
        <f>IF(OR(L1255="",AND(L1255=L1254,L1255=L1256)),NA(), L1255)</f>
        <v>0</v>
      </c>
      <c r="M1935">
        <f>IF(ISNA(N1935),NA(),M1255)</f>
        <v>0</v>
      </c>
      <c r="N1935">
        <f>IF(OR(N1255="",AND(N1255=N1254,N1255=N1256)),NA(), N1255)</f>
        <v>0</v>
      </c>
      <c r="O1935">
        <f>IF(ISNA(P1935),NA(),O1255)</f>
        <v>0</v>
      </c>
      <c r="P1935">
        <f>IF(OR(P1255="",AND(P1255=P1254,P1255=P1256)),NA(), P1255)</f>
        <v>0</v>
      </c>
      <c r="Q1935">
        <f>IF(ISNA(R1935),NA(),Q1255)</f>
        <v>0</v>
      </c>
      <c r="R1935">
        <f>IF(OR(R1255="",AND(R1255=R1254,R1255=R1256)),NA(), R1255)</f>
        <v>0</v>
      </c>
      <c r="S1935">
        <f>IF(ISNA(T1935),NA(),S1255)</f>
        <v>0</v>
      </c>
      <c r="T1935">
        <f>IF(OR(T1255="",AND(T1255=T1254,T1255=T1256)),NA(), T1255)</f>
        <v>0</v>
      </c>
      <c r="U1935">
        <f>IF(ISNA(V1935),NA(),U1255)</f>
        <v>0</v>
      </c>
      <c r="V1935">
        <f>IF(OR(V1255="",AND(V1255=V1254,V1255=V1256)),NA(), V1255)</f>
        <v>0</v>
      </c>
      <c r="W1935">
        <f>IF(ISNA(X1935),NA(),W1255)</f>
        <v>0</v>
      </c>
      <c r="X1935">
        <f>IF(OR(X1255="",AND(X1255=X1254,X1255=X1256)),NA(), X1255)</f>
        <v>0</v>
      </c>
      <c r="Y1935">
        <f>IF(ISNA(Z1935),NA(),Y1255)</f>
        <v>0</v>
      </c>
      <c r="Z1935">
        <f>IF(OR(Z1255="",AND(Z1255=Z1254,Z1255=Z1256)),NA(), Z1255)</f>
        <v>0</v>
      </c>
      <c r="AA1935">
        <f>IF(ISNA(AB1935),NA(),AA1255)</f>
        <v>0</v>
      </c>
      <c r="AB1935">
        <f>IF(OR(AB1255="",AND(AB1255=AB1254,AB1255=AB1256)),NA(), AB1255)</f>
        <v>0</v>
      </c>
      <c r="AC1935">
        <f>IF(ISNA(AD1935),NA(),AC1255)</f>
        <v>0</v>
      </c>
      <c r="AD1935">
        <f>IF(OR(AD1255="",AND(AD1255=AD1254,AD1255=AD1256)),NA(), AD1255)</f>
        <v>0</v>
      </c>
      <c r="AE1935">
        <f>IF(ISNA(AF1935),NA(),AE1255)</f>
        <v>0</v>
      </c>
      <c r="AF1935">
        <f>IF(OR(AF1255="",AND(AF1255=AF1254,AF1255=AF1256)),NA(), AF1255)</f>
        <v>0</v>
      </c>
      <c r="AG1935">
        <f>IF(ISNA(AH1935),NA(),AG1255)</f>
        <v>0</v>
      </c>
      <c r="AH1935">
        <f>IF(OR(AH1255="",AND(AH1255=AH1254,AH1255=AH1256)),NA(), AH1255)</f>
        <v>0</v>
      </c>
      <c r="AI1935">
        <f>IF(ISNA(AJ1935),NA(),AI1255)</f>
        <v>0</v>
      </c>
      <c r="AJ1935">
        <f>IF(OR(AJ1255="",AND(AJ1255=AJ1254,AJ1255=AJ1256)),NA(), AJ1255)</f>
        <v>0</v>
      </c>
      <c r="AM1935">
        <f>IF(ISNA(AN1935),NA(),AM1255)</f>
        <v>0</v>
      </c>
      <c r="AN1935">
        <f>IF(OR(AN1255="",AND(AN1255=AN1254,AN1255=AN1256)),NA(), AN1255)</f>
        <v>0</v>
      </c>
      <c r="AO1935">
        <f>IF(ISNA(AP1935),NA(),AO1255)</f>
        <v>0</v>
      </c>
      <c r="AP1935">
        <f>IF(OR(AP1255="",AND(AP1255=AP1254,AP1255=AP1256)),NA(), AP1255)</f>
        <v>0</v>
      </c>
      <c r="AQ1935">
        <f>IF(ISNA(AR1935),NA(),AQ1255)</f>
        <v>0</v>
      </c>
      <c r="AR1935">
        <f>IF(OR(AR1255="",AND(AR1255=AR1254,AR1255=AR1256)),NA(), AR1255)</f>
        <v>0</v>
      </c>
      <c r="AS1935">
        <f>IF(ISNA(AT1935),NA(),AS1255)</f>
        <v>0</v>
      </c>
      <c r="AT1935">
        <f>IF(OR(AT1255="",AND(AT1255=AT1254,AT1255=AT1256)),NA(), AT1255)</f>
        <v>0</v>
      </c>
      <c r="AU1935">
        <f>IF(ISNA(AV1935),NA(),AU1255)</f>
        <v>0</v>
      </c>
      <c r="AV1935">
        <f>IF(OR(AV1255="",AND(AV1255=AV1254,AV1255=AV1256)),NA(), AV1255)</f>
        <v>0</v>
      </c>
      <c r="AW1935">
        <f>IF(ISNA(AX1935),NA(),AW1255)</f>
        <v>0</v>
      </c>
      <c r="AX1935">
        <f>IF(OR(AX1255="",AND(AX1255=AX1254,AX1255=AX1256)),NA(), AX1255)</f>
        <v>0</v>
      </c>
      <c r="AY1935">
        <f>IF(ISNA(AZ1935),NA(),AY1255)</f>
        <v>0</v>
      </c>
      <c r="AZ1935">
        <f>IF(OR(AZ1255="",AND(AZ1255=AZ1254,AZ1255=AZ1256)),NA(), AZ1255)</f>
        <v>0</v>
      </c>
      <c r="BA1935">
        <f>IF(ISNA(BB1935),NA(),BA1255)</f>
        <v>0</v>
      </c>
      <c r="BB1935">
        <f>IF(OR(BB1255="",AND(BB1255=BB1254,BB1255=BB1256)),NA(), BB1255)</f>
        <v>0</v>
      </c>
      <c r="BC1935">
        <f>IF(ISNA(BD1935),NA(),BC1255)</f>
        <v>0</v>
      </c>
      <c r="BD1935">
        <f>IF(OR(BD1255="",AND(BD1255=BD1254,BD1255=BD1256)),NA(), BD1255)</f>
        <v>0</v>
      </c>
      <c r="BE1935">
        <f>IF(ISNA(BF1935),NA(),BE1255)</f>
        <v>0</v>
      </c>
      <c r="BF1935">
        <f>IF(OR(BF1255="",AND(BF1255=BF1254,BF1255=BF1256)),NA(), BF1255)</f>
        <v>0</v>
      </c>
      <c r="BG1935">
        <f>IF(ISNA(BH1935),NA(),BG1255)</f>
        <v>0</v>
      </c>
      <c r="BH1935">
        <f>IF(OR(BH1255="",AND(BH1255=BH1254,BH1255=BH1256)),NA(), BH1255)</f>
        <v>0</v>
      </c>
      <c r="BI1935">
        <f>IF(ISNA(BJ1935),NA(),BI1255)</f>
        <v>0</v>
      </c>
      <c r="BJ1935">
        <f>IF(OR(BJ1255="",AND(BJ1255=BJ1254,BJ1255=BJ1256)),NA(), BJ1255)</f>
        <v>0</v>
      </c>
      <c r="BK1935">
        <f>IF(ISNA(BL1935),NA(),BK1255)</f>
        <v>0</v>
      </c>
      <c r="BL1935">
        <f>IF(OR(BL1255="",AND(BL1255=BL1254,BL1255=BL1256)),NA(), BL1255)</f>
        <v>0</v>
      </c>
      <c r="BM1935">
        <f>IF(ISNA(BN1935),NA(),BM1255)</f>
        <v>0</v>
      </c>
      <c r="BN1935">
        <f>IF(OR(BN1255="",AND(BN1255=BN1254,BN1255=BN1256)),NA(), BN1255)</f>
        <v>0</v>
      </c>
      <c r="BO1935">
        <f>IF(ISNA(BP1935),NA(),BO1255)</f>
        <v>0</v>
      </c>
      <c r="BP1935">
        <f>IF(OR(BP1255="",AND(BP1255=BP1254,BP1255=BP1256)),NA(), BP1255)</f>
        <v>0</v>
      </c>
      <c r="BQ1935">
        <f>IF(ISNA(BR1935),NA(),BQ1255)</f>
        <v>0</v>
      </c>
      <c r="BR1935">
        <f>IF(OR(BR1255="",AND(BR1255=BR1254,BR1255=BR1256)),NA(), BR1255)</f>
        <v>0</v>
      </c>
    </row>
    <row r="1936" spans="5:70">
      <c r="E1936">
        <f>IF(ISNA(F1936),NA(),E1256)</f>
        <v>0</v>
      </c>
      <c r="F1936">
        <f>IF(OR(F1256="",AND(F1256=F1255,F1256=F1257)),NA(), F1256)</f>
        <v>0</v>
      </c>
      <c r="G1936">
        <f>IF(ISNA(H1936),NA(),G1256)</f>
        <v>0</v>
      </c>
      <c r="H1936">
        <f>IF(OR(H1256="",AND(H1256=H1255,H1256=H1257)),NA(), H1256)</f>
        <v>0</v>
      </c>
      <c r="I1936">
        <f>IF(ISNA(J1936),NA(),I1256)</f>
        <v>0</v>
      </c>
      <c r="J1936">
        <f>IF(OR(J1256="",AND(J1256=J1255,J1256=J1257)),NA(), J1256)</f>
        <v>0</v>
      </c>
      <c r="K1936">
        <f>IF(ISNA(L1936),NA(),K1256)</f>
        <v>0</v>
      </c>
      <c r="L1936">
        <f>IF(OR(L1256="",AND(L1256=L1255,L1256=L1257)),NA(), L1256)</f>
        <v>0</v>
      </c>
      <c r="M1936">
        <f>IF(ISNA(N1936),NA(),M1256)</f>
        <v>0</v>
      </c>
      <c r="N1936">
        <f>IF(OR(N1256="",AND(N1256=N1255,N1256=N1257)),NA(), N1256)</f>
        <v>0</v>
      </c>
      <c r="O1936">
        <f>IF(ISNA(P1936),NA(),O1256)</f>
        <v>0</v>
      </c>
      <c r="P1936">
        <f>IF(OR(P1256="",AND(P1256=P1255,P1256=P1257)),NA(), P1256)</f>
        <v>0</v>
      </c>
      <c r="Q1936">
        <f>IF(ISNA(R1936),NA(),Q1256)</f>
        <v>0</v>
      </c>
      <c r="R1936">
        <f>IF(OR(R1256="",AND(R1256=R1255,R1256=R1257)),NA(), R1256)</f>
        <v>0</v>
      </c>
      <c r="S1936">
        <f>IF(ISNA(T1936),NA(),S1256)</f>
        <v>0</v>
      </c>
      <c r="T1936">
        <f>IF(OR(T1256="",AND(T1256=T1255,T1256=T1257)),NA(), T1256)</f>
        <v>0</v>
      </c>
      <c r="U1936">
        <f>IF(ISNA(V1936),NA(),U1256)</f>
        <v>0</v>
      </c>
      <c r="V1936">
        <f>IF(OR(V1256="",AND(V1256=V1255,V1256=V1257)),NA(), V1256)</f>
        <v>0</v>
      </c>
      <c r="W1936">
        <f>IF(ISNA(X1936),NA(),W1256)</f>
        <v>0</v>
      </c>
      <c r="X1936">
        <f>IF(OR(X1256="",AND(X1256=X1255,X1256=X1257)),NA(), X1256)</f>
        <v>0</v>
      </c>
      <c r="Y1936">
        <f>IF(ISNA(Z1936),NA(),Y1256)</f>
        <v>0</v>
      </c>
      <c r="Z1936">
        <f>IF(OR(Z1256="",AND(Z1256=Z1255,Z1256=Z1257)),NA(), Z1256)</f>
        <v>0</v>
      </c>
      <c r="AA1936">
        <f>IF(ISNA(AB1936),NA(),AA1256)</f>
        <v>0</v>
      </c>
      <c r="AB1936">
        <f>IF(OR(AB1256="",AND(AB1256=AB1255,AB1256=AB1257)),NA(), AB1256)</f>
        <v>0</v>
      </c>
      <c r="AC1936">
        <f>IF(ISNA(AD1936),NA(),AC1256)</f>
        <v>0</v>
      </c>
      <c r="AD1936">
        <f>IF(OR(AD1256="",AND(AD1256=AD1255,AD1256=AD1257)),NA(), AD1256)</f>
        <v>0</v>
      </c>
      <c r="AE1936">
        <f>IF(ISNA(AF1936),NA(),AE1256)</f>
        <v>0</v>
      </c>
      <c r="AF1936">
        <f>IF(OR(AF1256="",AND(AF1256=AF1255,AF1256=AF1257)),NA(), AF1256)</f>
        <v>0</v>
      </c>
      <c r="AG1936">
        <f>IF(ISNA(AH1936),NA(),AG1256)</f>
        <v>0</v>
      </c>
      <c r="AH1936">
        <f>IF(OR(AH1256="",AND(AH1256=AH1255,AH1256=AH1257)),NA(), AH1256)</f>
        <v>0</v>
      </c>
      <c r="AI1936">
        <f>IF(ISNA(AJ1936),NA(),AI1256)</f>
        <v>0</v>
      </c>
      <c r="AJ1936">
        <f>IF(OR(AJ1256="",AND(AJ1256=AJ1255,AJ1256=AJ1257)),NA(), AJ1256)</f>
        <v>0</v>
      </c>
      <c r="AM1936">
        <f>IF(ISNA(AN1936),NA(),AM1256)</f>
        <v>0</v>
      </c>
      <c r="AN1936">
        <f>IF(OR(AN1256="",AND(AN1256=AN1255,AN1256=AN1257)),NA(), AN1256)</f>
        <v>0</v>
      </c>
      <c r="AO1936">
        <f>IF(ISNA(AP1936),NA(),AO1256)</f>
        <v>0</v>
      </c>
      <c r="AP1936">
        <f>IF(OR(AP1256="",AND(AP1256=AP1255,AP1256=AP1257)),NA(), AP1256)</f>
        <v>0</v>
      </c>
      <c r="AQ1936">
        <f>IF(ISNA(AR1936),NA(),AQ1256)</f>
        <v>0</v>
      </c>
      <c r="AR1936">
        <f>IF(OR(AR1256="",AND(AR1256=AR1255,AR1256=AR1257)),NA(), AR1256)</f>
        <v>0</v>
      </c>
      <c r="AS1936">
        <f>IF(ISNA(AT1936),NA(),AS1256)</f>
        <v>0</v>
      </c>
      <c r="AT1936">
        <f>IF(OR(AT1256="",AND(AT1256=AT1255,AT1256=AT1257)),NA(), AT1256)</f>
        <v>0</v>
      </c>
      <c r="AU1936">
        <f>IF(ISNA(AV1936),NA(),AU1256)</f>
        <v>0</v>
      </c>
      <c r="AV1936">
        <f>IF(OR(AV1256="",AND(AV1256=AV1255,AV1256=AV1257)),NA(), AV1256)</f>
        <v>0</v>
      </c>
      <c r="AW1936">
        <f>IF(ISNA(AX1936),NA(),AW1256)</f>
        <v>0</v>
      </c>
      <c r="AX1936">
        <f>IF(OR(AX1256="",AND(AX1256=AX1255,AX1256=AX1257)),NA(), AX1256)</f>
        <v>0</v>
      </c>
      <c r="AY1936">
        <f>IF(ISNA(AZ1936),NA(),AY1256)</f>
        <v>0</v>
      </c>
      <c r="AZ1936">
        <f>IF(OR(AZ1256="",AND(AZ1256=AZ1255,AZ1256=AZ1257)),NA(), AZ1256)</f>
        <v>0</v>
      </c>
      <c r="BA1936">
        <f>IF(ISNA(BB1936),NA(),BA1256)</f>
        <v>0</v>
      </c>
      <c r="BB1936">
        <f>IF(OR(BB1256="",AND(BB1256=BB1255,BB1256=BB1257)),NA(), BB1256)</f>
        <v>0</v>
      </c>
      <c r="BC1936">
        <f>IF(ISNA(BD1936),NA(),BC1256)</f>
        <v>0</v>
      </c>
      <c r="BD1936">
        <f>IF(OR(BD1256="",AND(BD1256=BD1255,BD1256=BD1257)),NA(), BD1256)</f>
        <v>0</v>
      </c>
      <c r="BE1936">
        <f>IF(ISNA(BF1936),NA(),BE1256)</f>
        <v>0</v>
      </c>
      <c r="BF1936">
        <f>IF(OR(BF1256="",AND(BF1256=BF1255,BF1256=BF1257)),NA(), BF1256)</f>
        <v>0</v>
      </c>
      <c r="BG1936">
        <f>IF(ISNA(BH1936),NA(),BG1256)</f>
        <v>0</v>
      </c>
      <c r="BH1936">
        <f>IF(OR(BH1256="",AND(BH1256=BH1255,BH1256=BH1257)),NA(), BH1256)</f>
        <v>0</v>
      </c>
      <c r="BI1936">
        <f>IF(ISNA(BJ1936),NA(),BI1256)</f>
        <v>0</v>
      </c>
      <c r="BJ1936">
        <f>IF(OR(BJ1256="",AND(BJ1256=BJ1255,BJ1256=BJ1257)),NA(), BJ1256)</f>
        <v>0</v>
      </c>
      <c r="BK1936">
        <f>IF(ISNA(BL1936),NA(),BK1256)</f>
        <v>0</v>
      </c>
      <c r="BL1936">
        <f>IF(OR(BL1256="",AND(BL1256=BL1255,BL1256=BL1257)),NA(), BL1256)</f>
        <v>0</v>
      </c>
      <c r="BM1936">
        <f>IF(ISNA(BN1936),NA(),BM1256)</f>
        <v>0</v>
      </c>
      <c r="BN1936">
        <f>IF(OR(BN1256="",AND(BN1256=BN1255,BN1256=BN1257)),NA(), BN1256)</f>
        <v>0</v>
      </c>
      <c r="BO1936">
        <f>IF(ISNA(BP1936),NA(),BO1256)</f>
        <v>0</v>
      </c>
      <c r="BP1936">
        <f>IF(OR(BP1256="",AND(BP1256=BP1255,BP1256=BP1257)),NA(), BP1256)</f>
        <v>0</v>
      </c>
      <c r="BQ1936">
        <f>IF(ISNA(BR1936),NA(),BQ1256)</f>
        <v>0</v>
      </c>
      <c r="BR1936">
        <f>IF(OR(BR1256="",AND(BR1256=BR1255,BR1256=BR1257)),NA(), BR1256)</f>
        <v>0</v>
      </c>
    </row>
    <row r="1937" spans="5:70">
      <c r="E1937">
        <f>IF(ISNA(F1937),NA(),E1257)</f>
        <v>0</v>
      </c>
      <c r="F1937">
        <f>IF(OR(F1257="",AND(F1257=F1256,F1257=F1258)),NA(), F1257)</f>
        <v>0</v>
      </c>
      <c r="G1937">
        <f>IF(ISNA(H1937),NA(),G1257)</f>
        <v>0</v>
      </c>
      <c r="H1937">
        <f>IF(OR(H1257="",AND(H1257=H1256,H1257=H1258)),NA(), H1257)</f>
        <v>0</v>
      </c>
      <c r="I1937">
        <f>IF(ISNA(J1937),NA(),I1257)</f>
        <v>0</v>
      </c>
      <c r="J1937">
        <f>IF(OR(J1257="",AND(J1257=J1256,J1257=J1258)),NA(), J1257)</f>
        <v>0</v>
      </c>
      <c r="K1937">
        <f>IF(ISNA(L1937),NA(),K1257)</f>
        <v>0</v>
      </c>
      <c r="L1937">
        <f>IF(OR(L1257="",AND(L1257=L1256,L1257=L1258)),NA(), L1257)</f>
        <v>0</v>
      </c>
      <c r="M1937">
        <f>IF(ISNA(N1937),NA(),M1257)</f>
        <v>0</v>
      </c>
      <c r="N1937">
        <f>IF(OR(N1257="",AND(N1257=N1256,N1257=N1258)),NA(), N1257)</f>
        <v>0</v>
      </c>
      <c r="O1937">
        <f>IF(ISNA(P1937),NA(),O1257)</f>
        <v>0</v>
      </c>
      <c r="P1937">
        <f>IF(OR(P1257="",AND(P1257=P1256,P1257=P1258)),NA(), P1257)</f>
        <v>0</v>
      </c>
      <c r="Q1937">
        <f>IF(ISNA(R1937),NA(),Q1257)</f>
        <v>0</v>
      </c>
      <c r="R1937">
        <f>IF(OR(R1257="",AND(R1257=R1256,R1257=R1258)),NA(), R1257)</f>
        <v>0</v>
      </c>
      <c r="S1937">
        <f>IF(ISNA(T1937),NA(),S1257)</f>
        <v>0</v>
      </c>
      <c r="T1937">
        <f>IF(OR(T1257="",AND(T1257=T1256,T1257=T1258)),NA(), T1257)</f>
        <v>0</v>
      </c>
      <c r="U1937">
        <f>IF(ISNA(V1937),NA(),U1257)</f>
        <v>0</v>
      </c>
      <c r="V1937">
        <f>IF(OR(V1257="",AND(V1257=V1256,V1257=V1258)),NA(), V1257)</f>
        <v>0</v>
      </c>
      <c r="W1937">
        <f>IF(ISNA(X1937),NA(),W1257)</f>
        <v>0</v>
      </c>
      <c r="X1937">
        <f>IF(OR(X1257="",AND(X1257=X1256,X1257=X1258)),NA(), X1257)</f>
        <v>0</v>
      </c>
      <c r="Y1937">
        <f>IF(ISNA(Z1937),NA(),Y1257)</f>
        <v>0</v>
      </c>
      <c r="Z1937">
        <f>IF(OR(Z1257="",AND(Z1257=Z1256,Z1257=Z1258)),NA(), Z1257)</f>
        <v>0</v>
      </c>
      <c r="AA1937">
        <f>IF(ISNA(AB1937),NA(),AA1257)</f>
        <v>0</v>
      </c>
      <c r="AB1937">
        <f>IF(OR(AB1257="",AND(AB1257=AB1256,AB1257=AB1258)),NA(), AB1257)</f>
        <v>0</v>
      </c>
      <c r="AC1937">
        <f>IF(ISNA(AD1937),NA(),AC1257)</f>
        <v>0</v>
      </c>
      <c r="AD1937">
        <f>IF(OR(AD1257="",AND(AD1257=AD1256,AD1257=AD1258)),NA(), AD1257)</f>
        <v>0</v>
      </c>
      <c r="AE1937">
        <f>IF(ISNA(AF1937),NA(),AE1257)</f>
        <v>0</v>
      </c>
      <c r="AF1937">
        <f>IF(OR(AF1257="",AND(AF1257=AF1256,AF1257=AF1258)),NA(), AF1257)</f>
        <v>0</v>
      </c>
      <c r="AG1937">
        <f>IF(ISNA(AH1937),NA(),AG1257)</f>
        <v>0</v>
      </c>
      <c r="AH1937">
        <f>IF(OR(AH1257="",AND(AH1257=AH1256,AH1257=AH1258)),NA(), AH1257)</f>
        <v>0</v>
      </c>
      <c r="AI1937">
        <f>IF(ISNA(AJ1937),NA(),AI1257)</f>
        <v>0</v>
      </c>
      <c r="AJ1937">
        <f>IF(OR(AJ1257="",AND(AJ1257=AJ1256,AJ1257=AJ1258)),NA(), AJ1257)</f>
        <v>0</v>
      </c>
      <c r="AM1937">
        <f>IF(ISNA(AN1937),NA(),AM1257)</f>
        <v>0</v>
      </c>
      <c r="AN1937">
        <f>IF(OR(AN1257="",AND(AN1257=AN1256,AN1257=AN1258)),NA(), AN1257)</f>
        <v>0</v>
      </c>
      <c r="AO1937">
        <f>IF(ISNA(AP1937),NA(),AO1257)</f>
        <v>0</v>
      </c>
      <c r="AP1937">
        <f>IF(OR(AP1257="",AND(AP1257=AP1256,AP1257=AP1258)),NA(), AP1257)</f>
        <v>0</v>
      </c>
      <c r="AQ1937">
        <f>IF(ISNA(AR1937),NA(),AQ1257)</f>
        <v>0</v>
      </c>
      <c r="AR1937">
        <f>IF(OR(AR1257="",AND(AR1257=AR1256,AR1257=AR1258)),NA(), AR1257)</f>
        <v>0</v>
      </c>
      <c r="AS1937">
        <f>IF(ISNA(AT1937),NA(),AS1257)</f>
        <v>0</v>
      </c>
      <c r="AT1937">
        <f>IF(OR(AT1257="",AND(AT1257=AT1256,AT1257=AT1258)),NA(), AT1257)</f>
        <v>0</v>
      </c>
      <c r="AU1937">
        <f>IF(ISNA(AV1937),NA(),AU1257)</f>
        <v>0</v>
      </c>
      <c r="AV1937">
        <f>IF(OR(AV1257="",AND(AV1257=AV1256,AV1257=AV1258)),NA(), AV1257)</f>
        <v>0</v>
      </c>
      <c r="AW1937">
        <f>IF(ISNA(AX1937),NA(),AW1257)</f>
        <v>0</v>
      </c>
      <c r="AX1937">
        <f>IF(OR(AX1257="",AND(AX1257=AX1256,AX1257=AX1258)),NA(), AX1257)</f>
        <v>0</v>
      </c>
      <c r="AY1937">
        <f>IF(ISNA(AZ1937),NA(),AY1257)</f>
        <v>0</v>
      </c>
      <c r="AZ1937">
        <f>IF(OR(AZ1257="",AND(AZ1257=AZ1256,AZ1257=AZ1258)),NA(), AZ1257)</f>
        <v>0</v>
      </c>
      <c r="BA1937">
        <f>IF(ISNA(BB1937),NA(),BA1257)</f>
        <v>0</v>
      </c>
      <c r="BB1937">
        <f>IF(OR(BB1257="",AND(BB1257=BB1256,BB1257=BB1258)),NA(), BB1257)</f>
        <v>0</v>
      </c>
      <c r="BC1937">
        <f>IF(ISNA(BD1937),NA(),BC1257)</f>
        <v>0</v>
      </c>
      <c r="BD1937">
        <f>IF(OR(BD1257="",AND(BD1257=BD1256,BD1257=BD1258)),NA(), BD1257)</f>
        <v>0</v>
      </c>
      <c r="BE1937">
        <f>IF(ISNA(BF1937),NA(),BE1257)</f>
        <v>0</v>
      </c>
      <c r="BF1937">
        <f>IF(OR(BF1257="",AND(BF1257=BF1256,BF1257=BF1258)),NA(), BF1257)</f>
        <v>0</v>
      </c>
      <c r="BG1937">
        <f>IF(ISNA(BH1937),NA(),BG1257)</f>
        <v>0</v>
      </c>
      <c r="BH1937">
        <f>IF(OR(BH1257="",AND(BH1257=BH1256,BH1257=BH1258)),NA(), BH1257)</f>
        <v>0</v>
      </c>
      <c r="BI1937">
        <f>IF(ISNA(BJ1937),NA(),BI1257)</f>
        <v>0</v>
      </c>
      <c r="BJ1937">
        <f>IF(OR(BJ1257="",AND(BJ1257=BJ1256,BJ1257=BJ1258)),NA(), BJ1257)</f>
        <v>0</v>
      </c>
      <c r="BK1937">
        <f>IF(ISNA(BL1937),NA(),BK1257)</f>
        <v>0</v>
      </c>
      <c r="BL1937">
        <f>IF(OR(BL1257="",AND(BL1257=BL1256,BL1257=BL1258)),NA(), BL1257)</f>
        <v>0</v>
      </c>
      <c r="BM1937">
        <f>IF(ISNA(BN1937),NA(),BM1257)</f>
        <v>0</v>
      </c>
      <c r="BN1937">
        <f>IF(OR(BN1257="",AND(BN1257=BN1256,BN1257=BN1258)),NA(), BN1257)</f>
        <v>0</v>
      </c>
      <c r="BO1937">
        <f>IF(ISNA(BP1937),NA(),BO1257)</f>
        <v>0</v>
      </c>
      <c r="BP1937">
        <f>IF(OR(BP1257="",AND(BP1257=BP1256,BP1257=BP1258)),NA(), BP1257)</f>
        <v>0</v>
      </c>
      <c r="BQ1937">
        <f>IF(ISNA(BR1937),NA(),BQ1257)</f>
        <v>0</v>
      </c>
      <c r="BR1937">
        <f>IF(OR(BR1257="",AND(BR1257=BR1256,BR1257=BR1258)),NA(), BR1257)</f>
        <v>0</v>
      </c>
    </row>
    <row r="1938" spans="5:70">
      <c r="E1938">
        <f>IF(ISNA(F1938),NA(),E1258)</f>
        <v>0</v>
      </c>
      <c r="F1938">
        <f>IF(OR(F1258="",AND(F1258=F1257,F1258=F1259)),NA(), F1258)</f>
        <v>0</v>
      </c>
      <c r="G1938">
        <f>IF(ISNA(H1938),NA(),G1258)</f>
        <v>0</v>
      </c>
      <c r="H1938">
        <f>IF(OR(H1258="",AND(H1258=H1257,H1258=H1259)),NA(), H1258)</f>
        <v>0</v>
      </c>
      <c r="I1938">
        <f>IF(ISNA(J1938),NA(),I1258)</f>
        <v>0</v>
      </c>
      <c r="J1938">
        <f>IF(OR(J1258="",AND(J1258=J1257,J1258=J1259)),NA(), J1258)</f>
        <v>0</v>
      </c>
      <c r="K1938">
        <f>IF(ISNA(L1938),NA(),K1258)</f>
        <v>0</v>
      </c>
      <c r="L1938">
        <f>IF(OR(L1258="",AND(L1258=L1257,L1258=L1259)),NA(), L1258)</f>
        <v>0</v>
      </c>
      <c r="M1938">
        <f>IF(ISNA(N1938),NA(),M1258)</f>
        <v>0</v>
      </c>
      <c r="N1938">
        <f>IF(OR(N1258="",AND(N1258=N1257,N1258=N1259)),NA(), N1258)</f>
        <v>0</v>
      </c>
      <c r="O1938">
        <f>IF(ISNA(P1938),NA(),O1258)</f>
        <v>0</v>
      </c>
      <c r="P1938">
        <f>IF(OR(P1258="",AND(P1258=P1257,P1258=P1259)),NA(), P1258)</f>
        <v>0</v>
      </c>
      <c r="Q1938">
        <f>IF(ISNA(R1938),NA(),Q1258)</f>
        <v>0</v>
      </c>
      <c r="R1938">
        <f>IF(OR(R1258="",AND(R1258=R1257,R1258=R1259)),NA(), R1258)</f>
        <v>0</v>
      </c>
      <c r="S1938">
        <f>IF(ISNA(T1938),NA(),S1258)</f>
        <v>0</v>
      </c>
      <c r="T1938">
        <f>IF(OR(T1258="",AND(T1258=T1257,T1258=T1259)),NA(), T1258)</f>
        <v>0</v>
      </c>
      <c r="U1938">
        <f>IF(ISNA(V1938),NA(),U1258)</f>
        <v>0</v>
      </c>
      <c r="V1938">
        <f>IF(OR(V1258="",AND(V1258=V1257,V1258=V1259)),NA(), V1258)</f>
        <v>0</v>
      </c>
      <c r="W1938">
        <f>IF(ISNA(X1938),NA(),W1258)</f>
        <v>0</v>
      </c>
      <c r="X1938">
        <f>IF(OR(X1258="",AND(X1258=X1257,X1258=X1259)),NA(), X1258)</f>
        <v>0</v>
      </c>
      <c r="Y1938">
        <f>IF(ISNA(Z1938),NA(),Y1258)</f>
        <v>0</v>
      </c>
      <c r="Z1938">
        <f>IF(OR(Z1258="",AND(Z1258=Z1257,Z1258=Z1259)),NA(), Z1258)</f>
        <v>0</v>
      </c>
      <c r="AA1938">
        <f>IF(ISNA(AB1938),NA(),AA1258)</f>
        <v>0</v>
      </c>
      <c r="AB1938">
        <f>IF(OR(AB1258="",AND(AB1258=AB1257,AB1258=AB1259)),NA(), AB1258)</f>
        <v>0</v>
      </c>
      <c r="AC1938">
        <f>IF(ISNA(AD1938),NA(),AC1258)</f>
        <v>0</v>
      </c>
      <c r="AD1938">
        <f>IF(OR(AD1258="",AND(AD1258=AD1257,AD1258=AD1259)),NA(), AD1258)</f>
        <v>0</v>
      </c>
      <c r="AE1938">
        <f>IF(ISNA(AF1938),NA(),AE1258)</f>
        <v>0</v>
      </c>
      <c r="AF1938">
        <f>IF(OR(AF1258="",AND(AF1258=AF1257,AF1258=AF1259)),NA(), AF1258)</f>
        <v>0</v>
      </c>
      <c r="AG1938">
        <f>IF(ISNA(AH1938),NA(),AG1258)</f>
        <v>0</v>
      </c>
      <c r="AH1938">
        <f>IF(OR(AH1258="",AND(AH1258=AH1257,AH1258=AH1259)),NA(), AH1258)</f>
        <v>0</v>
      </c>
      <c r="AI1938">
        <f>IF(ISNA(AJ1938),NA(),AI1258)</f>
        <v>0</v>
      </c>
      <c r="AJ1938">
        <f>IF(OR(AJ1258="",AND(AJ1258=AJ1257,AJ1258=AJ1259)),NA(), AJ1258)</f>
        <v>0</v>
      </c>
      <c r="AM1938">
        <f>IF(ISNA(AN1938),NA(),AM1258)</f>
        <v>0</v>
      </c>
      <c r="AN1938">
        <f>IF(OR(AN1258="",AND(AN1258=AN1257,AN1258=AN1259)),NA(), AN1258)</f>
        <v>0</v>
      </c>
      <c r="AO1938">
        <f>IF(ISNA(AP1938),NA(),AO1258)</f>
        <v>0</v>
      </c>
      <c r="AP1938">
        <f>IF(OR(AP1258="",AND(AP1258=AP1257,AP1258=AP1259)),NA(), AP1258)</f>
        <v>0</v>
      </c>
      <c r="AQ1938">
        <f>IF(ISNA(AR1938),NA(),AQ1258)</f>
        <v>0</v>
      </c>
      <c r="AR1938">
        <f>IF(OR(AR1258="",AND(AR1258=AR1257,AR1258=AR1259)),NA(), AR1258)</f>
        <v>0</v>
      </c>
      <c r="AS1938">
        <f>IF(ISNA(AT1938),NA(),AS1258)</f>
        <v>0</v>
      </c>
      <c r="AT1938">
        <f>IF(OR(AT1258="",AND(AT1258=AT1257,AT1258=AT1259)),NA(), AT1258)</f>
        <v>0</v>
      </c>
      <c r="AU1938">
        <f>IF(ISNA(AV1938),NA(),AU1258)</f>
        <v>0</v>
      </c>
      <c r="AV1938">
        <f>IF(OR(AV1258="",AND(AV1258=AV1257,AV1258=AV1259)),NA(), AV1258)</f>
        <v>0</v>
      </c>
      <c r="AW1938">
        <f>IF(ISNA(AX1938),NA(),AW1258)</f>
        <v>0</v>
      </c>
      <c r="AX1938">
        <f>IF(OR(AX1258="",AND(AX1258=AX1257,AX1258=AX1259)),NA(), AX1258)</f>
        <v>0</v>
      </c>
      <c r="AY1938">
        <f>IF(ISNA(AZ1938),NA(),AY1258)</f>
        <v>0</v>
      </c>
      <c r="AZ1938">
        <f>IF(OR(AZ1258="",AND(AZ1258=AZ1257,AZ1258=AZ1259)),NA(), AZ1258)</f>
        <v>0</v>
      </c>
      <c r="BA1938">
        <f>IF(ISNA(BB1938),NA(),BA1258)</f>
        <v>0</v>
      </c>
      <c r="BB1938">
        <f>IF(OR(BB1258="",AND(BB1258=BB1257,BB1258=BB1259)),NA(), BB1258)</f>
        <v>0</v>
      </c>
      <c r="BC1938">
        <f>IF(ISNA(BD1938),NA(),BC1258)</f>
        <v>0</v>
      </c>
      <c r="BD1938">
        <f>IF(OR(BD1258="",AND(BD1258=BD1257,BD1258=BD1259)),NA(), BD1258)</f>
        <v>0</v>
      </c>
      <c r="BE1938">
        <f>IF(ISNA(BF1938),NA(),BE1258)</f>
        <v>0</v>
      </c>
      <c r="BF1938">
        <f>IF(OR(BF1258="",AND(BF1258=BF1257,BF1258=BF1259)),NA(), BF1258)</f>
        <v>0</v>
      </c>
      <c r="BG1938">
        <f>IF(ISNA(BH1938),NA(),BG1258)</f>
        <v>0</v>
      </c>
      <c r="BH1938">
        <f>IF(OR(BH1258="",AND(BH1258=BH1257,BH1258=BH1259)),NA(), BH1258)</f>
        <v>0</v>
      </c>
      <c r="BI1938">
        <f>IF(ISNA(BJ1938),NA(),BI1258)</f>
        <v>0</v>
      </c>
      <c r="BJ1938">
        <f>IF(OR(BJ1258="",AND(BJ1258=BJ1257,BJ1258=BJ1259)),NA(), BJ1258)</f>
        <v>0</v>
      </c>
      <c r="BK1938">
        <f>IF(ISNA(BL1938),NA(),BK1258)</f>
        <v>0</v>
      </c>
      <c r="BL1938">
        <f>IF(OR(BL1258="",AND(BL1258=BL1257,BL1258=BL1259)),NA(), BL1258)</f>
        <v>0</v>
      </c>
      <c r="BM1938">
        <f>IF(ISNA(BN1938),NA(),BM1258)</f>
        <v>0</v>
      </c>
      <c r="BN1938">
        <f>IF(OR(BN1258="",AND(BN1258=BN1257,BN1258=BN1259)),NA(), BN1258)</f>
        <v>0</v>
      </c>
      <c r="BO1938">
        <f>IF(ISNA(BP1938),NA(),BO1258)</f>
        <v>0</v>
      </c>
      <c r="BP1938">
        <f>IF(OR(BP1258="",AND(BP1258=BP1257,BP1258=BP1259)),NA(), BP1258)</f>
        <v>0</v>
      </c>
      <c r="BQ1938">
        <f>IF(ISNA(BR1938),NA(),BQ1258)</f>
        <v>0</v>
      </c>
      <c r="BR1938">
        <f>IF(OR(BR1258="",AND(BR1258=BR1257,BR1258=BR1259)),NA(), BR1258)</f>
        <v>0</v>
      </c>
    </row>
    <row r="1939" spans="5:70">
      <c r="E1939">
        <f>IF(ISNA(F1939),NA(),E1259)</f>
        <v>0</v>
      </c>
      <c r="F1939">
        <f>IF(OR(F1259="",AND(F1259=F1258,F1259=F1260)),NA(), F1259)</f>
        <v>0</v>
      </c>
      <c r="G1939">
        <f>IF(ISNA(H1939),NA(),G1259)</f>
        <v>0</v>
      </c>
      <c r="H1939">
        <f>IF(OR(H1259="",AND(H1259=H1258,H1259=H1260)),NA(), H1259)</f>
        <v>0</v>
      </c>
      <c r="I1939">
        <f>IF(ISNA(J1939),NA(),I1259)</f>
        <v>0</v>
      </c>
      <c r="J1939">
        <f>IF(OR(J1259="",AND(J1259=J1258,J1259=J1260)),NA(), J1259)</f>
        <v>0</v>
      </c>
      <c r="K1939">
        <f>IF(ISNA(L1939),NA(),K1259)</f>
        <v>0</v>
      </c>
      <c r="L1939">
        <f>IF(OR(L1259="",AND(L1259=L1258,L1259=L1260)),NA(), L1259)</f>
        <v>0</v>
      </c>
      <c r="M1939">
        <f>IF(ISNA(N1939),NA(),M1259)</f>
        <v>0</v>
      </c>
      <c r="N1939">
        <f>IF(OR(N1259="",AND(N1259=N1258,N1259=N1260)),NA(), N1259)</f>
        <v>0</v>
      </c>
      <c r="O1939">
        <f>IF(ISNA(P1939),NA(),O1259)</f>
        <v>0</v>
      </c>
      <c r="P1939">
        <f>IF(OR(P1259="",AND(P1259=P1258,P1259=P1260)),NA(), P1259)</f>
        <v>0</v>
      </c>
      <c r="Q1939">
        <f>IF(ISNA(R1939),NA(),Q1259)</f>
        <v>0</v>
      </c>
      <c r="R1939">
        <f>IF(OR(R1259="",AND(R1259=R1258,R1259=R1260)),NA(), R1259)</f>
        <v>0</v>
      </c>
      <c r="S1939">
        <f>IF(ISNA(T1939),NA(),S1259)</f>
        <v>0</v>
      </c>
      <c r="T1939">
        <f>IF(OR(T1259="",AND(T1259=T1258,T1259=T1260)),NA(), T1259)</f>
        <v>0</v>
      </c>
      <c r="U1939">
        <f>IF(ISNA(V1939),NA(),U1259)</f>
        <v>0</v>
      </c>
      <c r="V1939">
        <f>IF(OR(V1259="",AND(V1259=V1258,V1259=V1260)),NA(), V1259)</f>
        <v>0</v>
      </c>
      <c r="W1939">
        <f>IF(ISNA(X1939),NA(),W1259)</f>
        <v>0</v>
      </c>
      <c r="X1939">
        <f>IF(OR(X1259="",AND(X1259=X1258,X1259=X1260)),NA(), X1259)</f>
        <v>0</v>
      </c>
      <c r="Y1939">
        <f>IF(ISNA(Z1939),NA(),Y1259)</f>
        <v>0</v>
      </c>
      <c r="Z1939">
        <f>IF(OR(Z1259="",AND(Z1259=Z1258,Z1259=Z1260)),NA(), Z1259)</f>
        <v>0</v>
      </c>
      <c r="AA1939">
        <f>IF(ISNA(AB1939),NA(),AA1259)</f>
        <v>0</v>
      </c>
      <c r="AB1939">
        <f>IF(OR(AB1259="",AND(AB1259=AB1258,AB1259=AB1260)),NA(), AB1259)</f>
        <v>0</v>
      </c>
      <c r="AC1939">
        <f>IF(ISNA(AD1939),NA(),AC1259)</f>
        <v>0</v>
      </c>
      <c r="AD1939">
        <f>IF(OR(AD1259="",AND(AD1259=AD1258,AD1259=AD1260)),NA(), AD1259)</f>
        <v>0</v>
      </c>
      <c r="AE1939">
        <f>IF(ISNA(AF1939),NA(),AE1259)</f>
        <v>0</v>
      </c>
      <c r="AF1939">
        <f>IF(OR(AF1259="",AND(AF1259=AF1258,AF1259=AF1260)),NA(), AF1259)</f>
        <v>0</v>
      </c>
      <c r="AG1939">
        <f>IF(ISNA(AH1939),NA(),AG1259)</f>
        <v>0</v>
      </c>
      <c r="AH1939">
        <f>IF(OR(AH1259="",AND(AH1259=AH1258,AH1259=AH1260)),NA(), AH1259)</f>
        <v>0</v>
      </c>
      <c r="AI1939">
        <f>IF(ISNA(AJ1939),NA(),AI1259)</f>
        <v>0</v>
      </c>
      <c r="AJ1939">
        <f>IF(OR(AJ1259="",AND(AJ1259=AJ1258,AJ1259=AJ1260)),NA(), AJ1259)</f>
        <v>0</v>
      </c>
      <c r="AM1939">
        <f>IF(ISNA(AN1939),NA(),AM1259)</f>
        <v>0</v>
      </c>
      <c r="AN1939">
        <f>IF(OR(AN1259="",AND(AN1259=AN1258,AN1259=AN1260)),NA(), AN1259)</f>
        <v>0</v>
      </c>
      <c r="AO1939">
        <f>IF(ISNA(AP1939),NA(),AO1259)</f>
        <v>0</v>
      </c>
      <c r="AP1939">
        <f>IF(OR(AP1259="",AND(AP1259=AP1258,AP1259=AP1260)),NA(), AP1259)</f>
        <v>0</v>
      </c>
      <c r="AQ1939">
        <f>IF(ISNA(AR1939),NA(),AQ1259)</f>
        <v>0</v>
      </c>
      <c r="AR1939">
        <f>IF(OR(AR1259="",AND(AR1259=AR1258,AR1259=AR1260)),NA(), AR1259)</f>
        <v>0</v>
      </c>
      <c r="AS1939">
        <f>IF(ISNA(AT1939),NA(),AS1259)</f>
        <v>0</v>
      </c>
      <c r="AT1939">
        <f>IF(OR(AT1259="",AND(AT1259=AT1258,AT1259=AT1260)),NA(), AT1259)</f>
        <v>0</v>
      </c>
      <c r="AU1939">
        <f>IF(ISNA(AV1939),NA(),AU1259)</f>
        <v>0</v>
      </c>
      <c r="AV1939">
        <f>IF(OR(AV1259="",AND(AV1259=AV1258,AV1259=AV1260)),NA(), AV1259)</f>
        <v>0</v>
      </c>
      <c r="AW1939">
        <f>IF(ISNA(AX1939),NA(),AW1259)</f>
        <v>0</v>
      </c>
      <c r="AX1939">
        <f>IF(OR(AX1259="",AND(AX1259=AX1258,AX1259=AX1260)),NA(), AX1259)</f>
        <v>0</v>
      </c>
      <c r="AY1939">
        <f>IF(ISNA(AZ1939),NA(),AY1259)</f>
        <v>0</v>
      </c>
      <c r="AZ1939">
        <f>IF(OR(AZ1259="",AND(AZ1259=AZ1258,AZ1259=AZ1260)),NA(), AZ1259)</f>
        <v>0</v>
      </c>
      <c r="BA1939">
        <f>IF(ISNA(BB1939),NA(),BA1259)</f>
        <v>0</v>
      </c>
      <c r="BB1939">
        <f>IF(OR(BB1259="",AND(BB1259=BB1258,BB1259=BB1260)),NA(), BB1259)</f>
        <v>0</v>
      </c>
      <c r="BC1939">
        <f>IF(ISNA(BD1939),NA(),BC1259)</f>
        <v>0</v>
      </c>
      <c r="BD1939">
        <f>IF(OR(BD1259="",AND(BD1259=BD1258,BD1259=BD1260)),NA(), BD1259)</f>
        <v>0</v>
      </c>
      <c r="BE1939">
        <f>IF(ISNA(BF1939),NA(),BE1259)</f>
        <v>0</v>
      </c>
      <c r="BF1939">
        <f>IF(OR(BF1259="",AND(BF1259=BF1258,BF1259=BF1260)),NA(), BF1259)</f>
        <v>0</v>
      </c>
      <c r="BG1939">
        <f>IF(ISNA(BH1939),NA(),BG1259)</f>
        <v>0</v>
      </c>
      <c r="BH1939">
        <f>IF(OR(BH1259="",AND(BH1259=BH1258,BH1259=BH1260)),NA(), BH1259)</f>
        <v>0</v>
      </c>
      <c r="BI1939">
        <f>IF(ISNA(BJ1939),NA(),BI1259)</f>
        <v>0</v>
      </c>
      <c r="BJ1939">
        <f>IF(OR(BJ1259="",AND(BJ1259=BJ1258,BJ1259=BJ1260)),NA(), BJ1259)</f>
        <v>0</v>
      </c>
      <c r="BK1939">
        <f>IF(ISNA(BL1939),NA(),BK1259)</f>
        <v>0</v>
      </c>
      <c r="BL1939">
        <f>IF(OR(BL1259="",AND(BL1259=BL1258,BL1259=BL1260)),NA(), BL1259)</f>
        <v>0</v>
      </c>
      <c r="BM1939">
        <f>IF(ISNA(BN1939),NA(),BM1259)</f>
        <v>0</v>
      </c>
      <c r="BN1939">
        <f>IF(OR(BN1259="",AND(BN1259=BN1258,BN1259=BN1260)),NA(), BN1259)</f>
        <v>0</v>
      </c>
      <c r="BO1939">
        <f>IF(ISNA(BP1939),NA(),BO1259)</f>
        <v>0</v>
      </c>
      <c r="BP1939">
        <f>IF(OR(BP1259="",AND(BP1259=BP1258,BP1259=BP1260)),NA(), BP1259)</f>
        <v>0</v>
      </c>
      <c r="BQ1939">
        <f>IF(ISNA(BR1939),NA(),BQ1259)</f>
        <v>0</v>
      </c>
      <c r="BR1939">
        <f>IF(OR(BR1259="",AND(BR1259=BR1258,BR1259=BR1260)),NA(), BR1259)</f>
        <v>0</v>
      </c>
    </row>
    <row r="1940" spans="5:70">
      <c r="E1940">
        <f>IF(ISNA(F1940),NA(),E1260)</f>
        <v>0</v>
      </c>
      <c r="F1940">
        <f>IF(OR(F1260="",AND(F1260=F1259,F1260=F1261)),NA(), F1260)</f>
        <v>0</v>
      </c>
      <c r="G1940">
        <f>IF(ISNA(H1940),NA(),G1260)</f>
        <v>0</v>
      </c>
      <c r="H1940">
        <f>IF(OR(H1260="",AND(H1260=H1259,H1260=H1261)),NA(), H1260)</f>
        <v>0</v>
      </c>
      <c r="I1940">
        <f>IF(ISNA(J1940),NA(),I1260)</f>
        <v>0</v>
      </c>
      <c r="J1940">
        <f>IF(OR(J1260="",AND(J1260=J1259,J1260=J1261)),NA(), J1260)</f>
        <v>0</v>
      </c>
      <c r="K1940">
        <f>IF(ISNA(L1940),NA(),K1260)</f>
        <v>0</v>
      </c>
      <c r="L1940">
        <f>IF(OR(L1260="",AND(L1260=L1259,L1260=L1261)),NA(), L1260)</f>
        <v>0</v>
      </c>
      <c r="M1940">
        <f>IF(ISNA(N1940),NA(),M1260)</f>
        <v>0</v>
      </c>
      <c r="N1940">
        <f>IF(OR(N1260="",AND(N1260=N1259,N1260=N1261)),NA(), N1260)</f>
        <v>0</v>
      </c>
      <c r="O1940">
        <f>IF(ISNA(P1940),NA(),O1260)</f>
        <v>0</v>
      </c>
      <c r="P1940">
        <f>IF(OR(P1260="",AND(P1260=P1259,P1260=P1261)),NA(), P1260)</f>
        <v>0</v>
      </c>
      <c r="Q1940">
        <f>IF(ISNA(R1940),NA(),Q1260)</f>
        <v>0</v>
      </c>
      <c r="R1940">
        <f>IF(OR(R1260="",AND(R1260=R1259,R1260=R1261)),NA(), R1260)</f>
        <v>0</v>
      </c>
      <c r="S1940">
        <f>IF(ISNA(T1940),NA(),S1260)</f>
        <v>0</v>
      </c>
      <c r="T1940">
        <f>IF(OR(T1260="",AND(T1260=T1259,T1260=T1261)),NA(), T1260)</f>
        <v>0</v>
      </c>
      <c r="U1940">
        <f>IF(ISNA(V1940),NA(),U1260)</f>
        <v>0</v>
      </c>
      <c r="V1940">
        <f>IF(OR(V1260="",AND(V1260=V1259,V1260=V1261)),NA(), V1260)</f>
        <v>0</v>
      </c>
      <c r="W1940">
        <f>IF(ISNA(X1940),NA(),W1260)</f>
        <v>0</v>
      </c>
      <c r="X1940">
        <f>IF(OR(X1260="",AND(X1260=X1259,X1260=X1261)),NA(), X1260)</f>
        <v>0</v>
      </c>
      <c r="Y1940">
        <f>IF(ISNA(Z1940),NA(),Y1260)</f>
        <v>0</v>
      </c>
      <c r="Z1940">
        <f>IF(OR(Z1260="",AND(Z1260=Z1259,Z1260=Z1261)),NA(), Z1260)</f>
        <v>0</v>
      </c>
      <c r="AA1940">
        <f>IF(ISNA(AB1940),NA(),AA1260)</f>
        <v>0</v>
      </c>
      <c r="AB1940">
        <f>IF(OR(AB1260="",AND(AB1260=AB1259,AB1260=AB1261)),NA(), AB1260)</f>
        <v>0</v>
      </c>
      <c r="AC1940">
        <f>IF(ISNA(AD1940),NA(),AC1260)</f>
        <v>0</v>
      </c>
      <c r="AD1940">
        <f>IF(OR(AD1260="",AND(AD1260=AD1259,AD1260=AD1261)),NA(), AD1260)</f>
        <v>0</v>
      </c>
      <c r="AE1940">
        <f>IF(ISNA(AF1940),NA(),AE1260)</f>
        <v>0</v>
      </c>
      <c r="AF1940">
        <f>IF(OR(AF1260="",AND(AF1260=AF1259,AF1260=AF1261)),NA(), AF1260)</f>
        <v>0</v>
      </c>
      <c r="AG1940">
        <f>IF(ISNA(AH1940),NA(),AG1260)</f>
        <v>0</v>
      </c>
      <c r="AH1940">
        <f>IF(OR(AH1260="",AND(AH1260=AH1259,AH1260=AH1261)),NA(), AH1260)</f>
        <v>0</v>
      </c>
      <c r="AI1940">
        <f>IF(ISNA(AJ1940),NA(),AI1260)</f>
        <v>0</v>
      </c>
      <c r="AJ1940">
        <f>IF(OR(AJ1260="",AND(AJ1260=AJ1259,AJ1260=AJ1261)),NA(), AJ1260)</f>
        <v>0</v>
      </c>
      <c r="AM1940">
        <f>IF(ISNA(AN1940),NA(),AM1260)</f>
        <v>0</v>
      </c>
      <c r="AN1940">
        <f>IF(OR(AN1260="",AND(AN1260=AN1259,AN1260=AN1261)),NA(), AN1260)</f>
        <v>0</v>
      </c>
      <c r="AO1940">
        <f>IF(ISNA(AP1940),NA(),AO1260)</f>
        <v>0</v>
      </c>
      <c r="AP1940">
        <f>IF(OR(AP1260="",AND(AP1260=AP1259,AP1260=AP1261)),NA(), AP1260)</f>
        <v>0</v>
      </c>
      <c r="AQ1940">
        <f>IF(ISNA(AR1940),NA(),AQ1260)</f>
        <v>0</v>
      </c>
      <c r="AR1940">
        <f>IF(OR(AR1260="",AND(AR1260=AR1259,AR1260=AR1261)),NA(), AR1260)</f>
        <v>0</v>
      </c>
      <c r="AS1940">
        <f>IF(ISNA(AT1940),NA(),AS1260)</f>
        <v>0</v>
      </c>
      <c r="AT1940">
        <f>IF(OR(AT1260="",AND(AT1260=AT1259,AT1260=AT1261)),NA(), AT1260)</f>
        <v>0</v>
      </c>
      <c r="AU1940">
        <f>IF(ISNA(AV1940),NA(),AU1260)</f>
        <v>0</v>
      </c>
      <c r="AV1940">
        <f>IF(OR(AV1260="",AND(AV1260=AV1259,AV1260=AV1261)),NA(), AV1260)</f>
        <v>0</v>
      </c>
      <c r="AW1940">
        <f>IF(ISNA(AX1940),NA(),AW1260)</f>
        <v>0</v>
      </c>
      <c r="AX1940">
        <f>IF(OR(AX1260="",AND(AX1260=AX1259,AX1260=AX1261)),NA(), AX1260)</f>
        <v>0</v>
      </c>
      <c r="AY1940">
        <f>IF(ISNA(AZ1940),NA(),AY1260)</f>
        <v>0</v>
      </c>
      <c r="AZ1940">
        <f>IF(OR(AZ1260="",AND(AZ1260=AZ1259,AZ1260=AZ1261)),NA(), AZ1260)</f>
        <v>0</v>
      </c>
      <c r="BA1940">
        <f>IF(ISNA(BB1940),NA(),BA1260)</f>
        <v>0</v>
      </c>
      <c r="BB1940">
        <f>IF(OR(BB1260="",AND(BB1260=BB1259,BB1260=BB1261)),NA(), BB1260)</f>
        <v>0</v>
      </c>
      <c r="BC1940">
        <f>IF(ISNA(BD1940),NA(),BC1260)</f>
        <v>0</v>
      </c>
      <c r="BD1940">
        <f>IF(OR(BD1260="",AND(BD1260=BD1259,BD1260=BD1261)),NA(), BD1260)</f>
        <v>0</v>
      </c>
      <c r="BE1940">
        <f>IF(ISNA(BF1940),NA(),BE1260)</f>
        <v>0</v>
      </c>
      <c r="BF1940">
        <f>IF(OR(BF1260="",AND(BF1260=BF1259,BF1260=BF1261)),NA(), BF1260)</f>
        <v>0</v>
      </c>
      <c r="BG1940">
        <f>IF(ISNA(BH1940),NA(),BG1260)</f>
        <v>0</v>
      </c>
      <c r="BH1940">
        <f>IF(OR(BH1260="",AND(BH1260=BH1259,BH1260=BH1261)),NA(), BH1260)</f>
        <v>0</v>
      </c>
      <c r="BI1940">
        <f>IF(ISNA(BJ1940),NA(),BI1260)</f>
        <v>0</v>
      </c>
      <c r="BJ1940">
        <f>IF(OR(BJ1260="",AND(BJ1260=BJ1259,BJ1260=BJ1261)),NA(), BJ1260)</f>
        <v>0</v>
      </c>
      <c r="BK1940">
        <f>IF(ISNA(BL1940),NA(),BK1260)</f>
        <v>0</v>
      </c>
      <c r="BL1940">
        <f>IF(OR(BL1260="",AND(BL1260=BL1259,BL1260=BL1261)),NA(), BL1260)</f>
        <v>0</v>
      </c>
      <c r="BM1940">
        <f>IF(ISNA(BN1940),NA(),BM1260)</f>
        <v>0</v>
      </c>
      <c r="BN1940">
        <f>IF(OR(BN1260="",AND(BN1260=BN1259,BN1260=BN1261)),NA(), BN1260)</f>
        <v>0</v>
      </c>
      <c r="BO1940">
        <f>IF(ISNA(BP1940),NA(),BO1260)</f>
        <v>0</v>
      </c>
      <c r="BP1940">
        <f>IF(OR(BP1260="",AND(BP1260=BP1259,BP1260=BP1261)),NA(), BP1260)</f>
        <v>0</v>
      </c>
      <c r="BQ1940">
        <f>IF(ISNA(BR1940),NA(),BQ1260)</f>
        <v>0</v>
      </c>
      <c r="BR1940">
        <f>IF(OR(BR1260="",AND(BR1260=BR1259,BR1260=BR1261)),NA(), BR1260)</f>
        <v>0</v>
      </c>
    </row>
    <row r="1941" spans="5:70">
      <c r="E1941">
        <f>IF(ISNA(F1941),NA(),E1261)</f>
        <v>0</v>
      </c>
      <c r="F1941">
        <f>IF(OR(F1261="",AND(F1261=F1260,F1261=F1262)),NA(), F1261)</f>
        <v>0</v>
      </c>
      <c r="G1941">
        <f>IF(ISNA(H1941),NA(),G1261)</f>
        <v>0</v>
      </c>
      <c r="H1941">
        <f>IF(OR(H1261="",AND(H1261=H1260,H1261=H1262)),NA(), H1261)</f>
        <v>0</v>
      </c>
      <c r="I1941">
        <f>IF(ISNA(J1941),NA(),I1261)</f>
        <v>0</v>
      </c>
      <c r="J1941">
        <f>IF(OR(J1261="",AND(J1261=J1260,J1261=J1262)),NA(), J1261)</f>
        <v>0</v>
      </c>
      <c r="K1941">
        <f>IF(ISNA(L1941),NA(),K1261)</f>
        <v>0</v>
      </c>
      <c r="L1941">
        <f>IF(OR(L1261="",AND(L1261=L1260,L1261=L1262)),NA(), L1261)</f>
        <v>0</v>
      </c>
      <c r="M1941">
        <f>IF(ISNA(N1941),NA(),M1261)</f>
        <v>0</v>
      </c>
      <c r="N1941">
        <f>IF(OR(N1261="",AND(N1261=N1260,N1261=N1262)),NA(), N1261)</f>
        <v>0</v>
      </c>
      <c r="O1941">
        <f>IF(ISNA(P1941),NA(),O1261)</f>
        <v>0</v>
      </c>
      <c r="P1941">
        <f>IF(OR(P1261="",AND(P1261=P1260,P1261=P1262)),NA(), P1261)</f>
        <v>0</v>
      </c>
      <c r="Q1941">
        <f>IF(ISNA(R1941),NA(),Q1261)</f>
        <v>0</v>
      </c>
      <c r="R1941">
        <f>IF(OR(R1261="",AND(R1261=R1260,R1261=R1262)),NA(), R1261)</f>
        <v>0</v>
      </c>
      <c r="S1941">
        <f>IF(ISNA(T1941),NA(),S1261)</f>
        <v>0</v>
      </c>
      <c r="T1941">
        <f>IF(OR(T1261="",AND(T1261=T1260,T1261=T1262)),NA(), T1261)</f>
        <v>0</v>
      </c>
      <c r="U1941">
        <f>IF(ISNA(V1941),NA(),U1261)</f>
        <v>0</v>
      </c>
      <c r="V1941">
        <f>IF(OR(V1261="",AND(V1261=V1260,V1261=V1262)),NA(), V1261)</f>
        <v>0</v>
      </c>
      <c r="W1941">
        <f>IF(ISNA(X1941),NA(),W1261)</f>
        <v>0</v>
      </c>
      <c r="X1941">
        <f>IF(OR(X1261="",AND(X1261=X1260,X1261=X1262)),NA(), X1261)</f>
        <v>0</v>
      </c>
      <c r="Y1941">
        <f>IF(ISNA(Z1941),NA(),Y1261)</f>
        <v>0</v>
      </c>
      <c r="Z1941">
        <f>IF(OR(Z1261="",AND(Z1261=Z1260,Z1261=Z1262)),NA(), Z1261)</f>
        <v>0</v>
      </c>
      <c r="AA1941">
        <f>IF(ISNA(AB1941),NA(),AA1261)</f>
        <v>0</v>
      </c>
      <c r="AB1941">
        <f>IF(OR(AB1261="",AND(AB1261=AB1260,AB1261=AB1262)),NA(), AB1261)</f>
        <v>0</v>
      </c>
      <c r="AC1941">
        <f>IF(ISNA(AD1941),NA(),AC1261)</f>
        <v>0</v>
      </c>
      <c r="AD1941">
        <f>IF(OR(AD1261="",AND(AD1261=AD1260,AD1261=AD1262)),NA(), AD1261)</f>
        <v>0</v>
      </c>
      <c r="AE1941">
        <f>IF(ISNA(AF1941),NA(),AE1261)</f>
        <v>0</v>
      </c>
      <c r="AF1941">
        <f>IF(OR(AF1261="",AND(AF1261=AF1260,AF1261=AF1262)),NA(), AF1261)</f>
        <v>0</v>
      </c>
      <c r="AG1941">
        <f>IF(ISNA(AH1941),NA(),AG1261)</f>
        <v>0</v>
      </c>
      <c r="AH1941">
        <f>IF(OR(AH1261="",AND(AH1261=AH1260,AH1261=AH1262)),NA(), AH1261)</f>
        <v>0</v>
      </c>
      <c r="AI1941">
        <f>IF(ISNA(AJ1941),NA(),AI1261)</f>
        <v>0</v>
      </c>
      <c r="AJ1941">
        <f>IF(OR(AJ1261="",AND(AJ1261=AJ1260,AJ1261=AJ1262)),NA(), AJ1261)</f>
        <v>0</v>
      </c>
      <c r="AM1941">
        <f>IF(ISNA(AN1941),NA(),AM1261)</f>
        <v>0</v>
      </c>
      <c r="AN1941">
        <f>IF(OR(AN1261="",AND(AN1261=AN1260,AN1261=AN1262)),NA(), AN1261)</f>
        <v>0</v>
      </c>
      <c r="AO1941">
        <f>IF(ISNA(AP1941),NA(),AO1261)</f>
        <v>0</v>
      </c>
      <c r="AP1941">
        <f>IF(OR(AP1261="",AND(AP1261=AP1260,AP1261=AP1262)),NA(), AP1261)</f>
        <v>0</v>
      </c>
      <c r="AQ1941">
        <f>IF(ISNA(AR1941),NA(),AQ1261)</f>
        <v>0</v>
      </c>
      <c r="AR1941">
        <f>IF(OR(AR1261="",AND(AR1261=AR1260,AR1261=AR1262)),NA(), AR1261)</f>
        <v>0</v>
      </c>
      <c r="AS1941">
        <f>IF(ISNA(AT1941),NA(),AS1261)</f>
        <v>0</v>
      </c>
      <c r="AT1941">
        <f>IF(OR(AT1261="",AND(AT1261=AT1260,AT1261=AT1262)),NA(), AT1261)</f>
        <v>0</v>
      </c>
      <c r="AU1941">
        <f>IF(ISNA(AV1941),NA(),AU1261)</f>
        <v>0</v>
      </c>
      <c r="AV1941">
        <f>IF(OR(AV1261="",AND(AV1261=AV1260,AV1261=AV1262)),NA(), AV1261)</f>
        <v>0</v>
      </c>
      <c r="AW1941">
        <f>IF(ISNA(AX1941),NA(),AW1261)</f>
        <v>0</v>
      </c>
      <c r="AX1941">
        <f>IF(OR(AX1261="",AND(AX1261=AX1260,AX1261=AX1262)),NA(), AX1261)</f>
        <v>0</v>
      </c>
      <c r="AY1941">
        <f>IF(ISNA(AZ1941),NA(),AY1261)</f>
        <v>0</v>
      </c>
      <c r="AZ1941">
        <f>IF(OR(AZ1261="",AND(AZ1261=AZ1260,AZ1261=AZ1262)),NA(), AZ1261)</f>
        <v>0</v>
      </c>
      <c r="BA1941">
        <f>IF(ISNA(BB1941),NA(),BA1261)</f>
        <v>0</v>
      </c>
      <c r="BB1941">
        <f>IF(OR(BB1261="",AND(BB1261=BB1260,BB1261=BB1262)),NA(), BB1261)</f>
        <v>0</v>
      </c>
      <c r="BC1941">
        <f>IF(ISNA(BD1941),NA(),BC1261)</f>
        <v>0</v>
      </c>
      <c r="BD1941">
        <f>IF(OR(BD1261="",AND(BD1261=BD1260,BD1261=BD1262)),NA(), BD1261)</f>
        <v>0</v>
      </c>
      <c r="BE1941">
        <f>IF(ISNA(BF1941),NA(),BE1261)</f>
        <v>0</v>
      </c>
      <c r="BF1941">
        <f>IF(OR(BF1261="",AND(BF1261=BF1260,BF1261=BF1262)),NA(), BF1261)</f>
        <v>0</v>
      </c>
      <c r="BG1941">
        <f>IF(ISNA(BH1941),NA(),BG1261)</f>
        <v>0</v>
      </c>
      <c r="BH1941">
        <f>IF(OR(BH1261="",AND(BH1261=BH1260,BH1261=BH1262)),NA(), BH1261)</f>
        <v>0</v>
      </c>
      <c r="BI1941">
        <f>IF(ISNA(BJ1941),NA(),BI1261)</f>
        <v>0</v>
      </c>
      <c r="BJ1941">
        <f>IF(OR(BJ1261="",AND(BJ1261=BJ1260,BJ1261=BJ1262)),NA(), BJ1261)</f>
        <v>0</v>
      </c>
      <c r="BK1941">
        <f>IF(ISNA(BL1941),NA(),BK1261)</f>
        <v>0</v>
      </c>
      <c r="BL1941">
        <f>IF(OR(BL1261="",AND(BL1261=BL1260,BL1261=BL1262)),NA(), BL1261)</f>
        <v>0</v>
      </c>
      <c r="BM1941">
        <f>IF(ISNA(BN1941),NA(),BM1261)</f>
        <v>0</v>
      </c>
      <c r="BN1941">
        <f>IF(OR(BN1261="",AND(BN1261=BN1260,BN1261=BN1262)),NA(), BN1261)</f>
        <v>0</v>
      </c>
      <c r="BO1941">
        <f>IF(ISNA(BP1941),NA(),BO1261)</f>
        <v>0</v>
      </c>
      <c r="BP1941">
        <f>IF(OR(BP1261="",AND(BP1261=BP1260,BP1261=BP1262)),NA(), BP1261)</f>
        <v>0</v>
      </c>
      <c r="BQ1941">
        <f>IF(ISNA(BR1941),NA(),BQ1261)</f>
        <v>0</v>
      </c>
      <c r="BR1941">
        <f>IF(OR(BR1261="",AND(BR1261=BR1260,BR1261=BR1262)),NA(), BR1261)</f>
        <v>0</v>
      </c>
    </row>
    <row r="1942" spans="5:70">
      <c r="E1942">
        <f>IF(ISNA(F1942),NA(),E1262)</f>
        <v>0</v>
      </c>
      <c r="F1942">
        <f>IF(OR(F1262="",AND(F1262=F1261,F1262=F1263)),NA(), F1262)</f>
        <v>0</v>
      </c>
      <c r="G1942">
        <f>IF(ISNA(H1942),NA(),G1262)</f>
        <v>0</v>
      </c>
      <c r="H1942">
        <f>IF(OR(H1262="",AND(H1262=H1261,H1262=H1263)),NA(), H1262)</f>
        <v>0</v>
      </c>
      <c r="I1942">
        <f>IF(ISNA(J1942),NA(),I1262)</f>
        <v>0</v>
      </c>
      <c r="J1942">
        <f>IF(OR(J1262="",AND(J1262=J1261,J1262=J1263)),NA(), J1262)</f>
        <v>0</v>
      </c>
      <c r="K1942">
        <f>IF(ISNA(L1942),NA(),K1262)</f>
        <v>0</v>
      </c>
      <c r="L1942">
        <f>IF(OR(L1262="",AND(L1262=L1261,L1262=L1263)),NA(), L1262)</f>
        <v>0</v>
      </c>
      <c r="M1942">
        <f>IF(ISNA(N1942),NA(),M1262)</f>
        <v>0</v>
      </c>
      <c r="N1942">
        <f>IF(OR(N1262="",AND(N1262=N1261,N1262=N1263)),NA(), N1262)</f>
        <v>0</v>
      </c>
      <c r="O1942">
        <f>IF(ISNA(P1942),NA(),O1262)</f>
        <v>0</v>
      </c>
      <c r="P1942">
        <f>IF(OR(P1262="",AND(P1262=P1261,P1262=P1263)),NA(), P1262)</f>
        <v>0</v>
      </c>
      <c r="Q1942">
        <f>IF(ISNA(R1942),NA(),Q1262)</f>
        <v>0</v>
      </c>
      <c r="R1942">
        <f>IF(OR(R1262="",AND(R1262=R1261,R1262=R1263)),NA(), R1262)</f>
        <v>0</v>
      </c>
      <c r="S1942">
        <f>IF(ISNA(T1942),NA(),S1262)</f>
        <v>0</v>
      </c>
      <c r="T1942">
        <f>IF(OR(T1262="",AND(T1262=T1261,T1262=T1263)),NA(), T1262)</f>
        <v>0</v>
      </c>
      <c r="U1942">
        <f>IF(ISNA(V1942),NA(),U1262)</f>
        <v>0</v>
      </c>
      <c r="V1942">
        <f>IF(OR(V1262="",AND(V1262=V1261,V1262=V1263)),NA(), V1262)</f>
        <v>0</v>
      </c>
      <c r="W1942">
        <f>IF(ISNA(X1942),NA(),W1262)</f>
        <v>0</v>
      </c>
      <c r="X1942">
        <f>IF(OR(X1262="",AND(X1262=X1261,X1262=X1263)),NA(), X1262)</f>
        <v>0</v>
      </c>
      <c r="Y1942">
        <f>IF(ISNA(Z1942),NA(),Y1262)</f>
        <v>0</v>
      </c>
      <c r="Z1942">
        <f>IF(OR(Z1262="",AND(Z1262=Z1261,Z1262=Z1263)),NA(), Z1262)</f>
        <v>0</v>
      </c>
      <c r="AA1942">
        <f>IF(ISNA(AB1942),NA(),AA1262)</f>
        <v>0</v>
      </c>
      <c r="AB1942">
        <f>IF(OR(AB1262="",AND(AB1262=AB1261,AB1262=AB1263)),NA(), AB1262)</f>
        <v>0</v>
      </c>
      <c r="AC1942">
        <f>IF(ISNA(AD1942),NA(),AC1262)</f>
        <v>0</v>
      </c>
      <c r="AD1942">
        <f>IF(OR(AD1262="",AND(AD1262=AD1261,AD1262=AD1263)),NA(), AD1262)</f>
        <v>0</v>
      </c>
      <c r="AE1942">
        <f>IF(ISNA(AF1942),NA(),AE1262)</f>
        <v>0</v>
      </c>
      <c r="AF1942">
        <f>IF(OR(AF1262="",AND(AF1262=AF1261,AF1262=AF1263)),NA(), AF1262)</f>
        <v>0</v>
      </c>
      <c r="AG1942">
        <f>IF(ISNA(AH1942),NA(),AG1262)</f>
        <v>0</v>
      </c>
      <c r="AH1942">
        <f>IF(OR(AH1262="",AND(AH1262=AH1261,AH1262=AH1263)),NA(), AH1262)</f>
        <v>0</v>
      </c>
      <c r="AI1942">
        <f>IF(ISNA(AJ1942),NA(),AI1262)</f>
        <v>0</v>
      </c>
      <c r="AJ1942">
        <f>IF(OR(AJ1262="",AND(AJ1262=AJ1261,AJ1262=AJ1263)),NA(), AJ1262)</f>
        <v>0</v>
      </c>
      <c r="AM1942">
        <f>IF(ISNA(AN1942),NA(),AM1262)</f>
        <v>0</v>
      </c>
      <c r="AN1942">
        <f>IF(OR(AN1262="",AND(AN1262=AN1261,AN1262=AN1263)),NA(), AN1262)</f>
        <v>0</v>
      </c>
      <c r="AO1942">
        <f>IF(ISNA(AP1942),NA(),AO1262)</f>
        <v>0</v>
      </c>
      <c r="AP1942">
        <f>IF(OR(AP1262="",AND(AP1262=AP1261,AP1262=AP1263)),NA(), AP1262)</f>
        <v>0</v>
      </c>
      <c r="AQ1942">
        <f>IF(ISNA(AR1942),NA(),AQ1262)</f>
        <v>0</v>
      </c>
      <c r="AR1942">
        <f>IF(OR(AR1262="",AND(AR1262=AR1261,AR1262=AR1263)),NA(), AR1262)</f>
        <v>0</v>
      </c>
      <c r="AS1942">
        <f>IF(ISNA(AT1942),NA(),AS1262)</f>
        <v>0</v>
      </c>
      <c r="AT1942">
        <f>IF(OR(AT1262="",AND(AT1262=AT1261,AT1262=AT1263)),NA(), AT1262)</f>
        <v>0</v>
      </c>
      <c r="AU1942">
        <f>IF(ISNA(AV1942),NA(),AU1262)</f>
        <v>0</v>
      </c>
      <c r="AV1942">
        <f>IF(OR(AV1262="",AND(AV1262=AV1261,AV1262=AV1263)),NA(), AV1262)</f>
        <v>0</v>
      </c>
      <c r="AW1942">
        <f>IF(ISNA(AX1942),NA(),AW1262)</f>
        <v>0</v>
      </c>
      <c r="AX1942">
        <f>IF(OR(AX1262="",AND(AX1262=AX1261,AX1262=AX1263)),NA(), AX1262)</f>
        <v>0</v>
      </c>
      <c r="AY1942">
        <f>IF(ISNA(AZ1942),NA(),AY1262)</f>
        <v>0</v>
      </c>
      <c r="AZ1942">
        <f>IF(OR(AZ1262="",AND(AZ1262=AZ1261,AZ1262=AZ1263)),NA(), AZ1262)</f>
        <v>0</v>
      </c>
      <c r="BA1942">
        <f>IF(ISNA(BB1942),NA(),BA1262)</f>
        <v>0</v>
      </c>
      <c r="BB1942">
        <f>IF(OR(BB1262="",AND(BB1262=BB1261,BB1262=BB1263)),NA(), BB1262)</f>
        <v>0</v>
      </c>
      <c r="BC1942">
        <f>IF(ISNA(BD1942),NA(),BC1262)</f>
        <v>0</v>
      </c>
      <c r="BD1942">
        <f>IF(OR(BD1262="",AND(BD1262=BD1261,BD1262=BD1263)),NA(), BD1262)</f>
        <v>0</v>
      </c>
      <c r="BE1942">
        <f>IF(ISNA(BF1942),NA(),BE1262)</f>
        <v>0</v>
      </c>
      <c r="BF1942">
        <f>IF(OR(BF1262="",AND(BF1262=BF1261,BF1262=BF1263)),NA(), BF1262)</f>
        <v>0</v>
      </c>
      <c r="BG1942">
        <f>IF(ISNA(BH1942),NA(),BG1262)</f>
        <v>0</v>
      </c>
      <c r="BH1942">
        <f>IF(OR(BH1262="",AND(BH1262=BH1261,BH1262=BH1263)),NA(), BH1262)</f>
        <v>0</v>
      </c>
      <c r="BI1942">
        <f>IF(ISNA(BJ1942),NA(),BI1262)</f>
        <v>0</v>
      </c>
      <c r="BJ1942">
        <f>IF(OR(BJ1262="",AND(BJ1262=BJ1261,BJ1262=BJ1263)),NA(), BJ1262)</f>
        <v>0</v>
      </c>
      <c r="BK1942">
        <f>IF(ISNA(BL1942),NA(),BK1262)</f>
        <v>0</v>
      </c>
      <c r="BL1942">
        <f>IF(OR(BL1262="",AND(BL1262=BL1261,BL1262=BL1263)),NA(), BL1262)</f>
        <v>0</v>
      </c>
      <c r="BM1942">
        <f>IF(ISNA(BN1942),NA(),BM1262)</f>
        <v>0</v>
      </c>
      <c r="BN1942">
        <f>IF(OR(BN1262="",AND(BN1262=BN1261,BN1262=BN1263)),NA(), BN1262)</f>
        <v>0</v>
      </c>
      <c r="BO1942">
        <f>IF(ISNA(BP1942),NA(),BO1262)</f>
        <v>0</v>
      </c>
      <c r="BP1942">
        <f>IF(OR(BP1262="",AND(BP1262=BP1261,BP1262=BP1263)),NA(), BP1262)</f>
        <v>0</v>
      </c>
      <c r="BQ1942">
        <f>IF(ISNA(BR1942),NA(),BQ1262)</f>
        <v>0</v>
      </c>
      <c r="BR1942">
        <f>IF(OR(BR1262="",AND(BR1262=BR1261,BR1262=BR1263)),NA(), BR1262)</f>
        <v>0</v>
      </c>
    </row>
    <row r="1943" spans="5:70">
      <c r="E1943">
        <f>IF(ISNA(F1943),NA(),E1263)</f>
        <v>0</v>
      </c>
      <c r="F1943">
        <f>IF(OR(F1263="",AND(F1263=F1262,F1263=F1264)),NA(), F1263)</f>
        <v>0</v>
      </c>
      <c r="G1943">
        <f>IF(ISNA(H1943),NA(),G1263)</f>
        <v>0</v>
      </c>
      <c r="H1943">
        <f>IF(OR(H1263="",AND(H1263=H1262,H1263=H1264)),NA(), H1263)</f>
        <v>0</v>
      </c>
      <c r="I1943">
        <f>IF(ISNA(J1943),NA(),I1263)</f>
        <v>0</v>
      </c>
      <c r="J1943">
        <f>IF(OR(J1263="",AND(J1263=J1262,J1263=J1264)),NA(), J1263)</f>
        <v>0</v>
      </c>
      <c r="K1943">
        <f>IF(ISNA(L1943),NA(),K1263)</f>
        <v>0</v>
      </c>
      <c r="L1943">
        <f>IF(OR(L1263="",AND(L1263=L1262,L1263=L1264)),NA(), L1263)</f>
        <v>0</v>
      </c>
      <c r="M1943">
        <f>IF(ISNA(N1943),NA(),M1263)</f>
        <v>0</v>
      </c>
      <c r="N1943">
        <f>IF(OR(N1263="",AND(N1263=N1262,N1263=N1264)),NA(), N1263)</f>
        <v>0</v>
      </c>
      <c r="O1943">
        <f>IF(ISNA(P1943),NA(),O1263)</f>
        <v>0</v>
      </c>
      <c r="P1943">
        <f>IF(OR(P1263="",AND(P1263=P1262,P1263=P1264)),NA(), P1263)</f>
        <v>0</v>
      </c>
      <c r="Q1943">
        <f>IF(ISNA(R1943),NA(),Q1263)</f>
        <v>0</v>
      </c>
      <c r="R1943">
        <f>IF(OR(R1263="",AND(R1263=R1262,R1263=R1264)),NA(), R1263)</f>
        <v>0</v>
      </c>
      <c r="S1943">
        <f>IF(ISNA(T1943),NA(),S1263)</f>
        <v>0</v>
      </c>
      <c r="T1943">
        <f>IF(OR(T1263="",AND(T1263=T1262,T1263=T1264)),NA(), T1263)</f>
        <v>0</v>
      </c>
      <c r="U1943">
        <f>IF(ISNA(V1943),NA(),U1263)</f>
        <v>0</v>
      </c>
      <c r="V1943">
        <f>IF(OR(V1263="",AND(V1263=V1262,V1263=V1264)),NA(), V1263)</f>
        <v>0</v>
      </c>
      <c r="W1943">
        <f>IF(ISNA(X1943),NA(),W1263)</f>
        <v>0</v>
      </c>
      <c r="X1943">
        <f>IF(OR(X1263="",AND(X1263=X1262,X1263=X1264)),NA(), X1263)</f>
        <v>0</v>
      </c>
      <c r="Y1943">
        <f>IF(ISNA(Z1943),NA(),Y1263)</f>
        <v>0</v>
      </c>
      <c r="Z1943">
        <f>IF(OR(Z1263="",AND(Z1263=Z1262,Z1263=Z1264)),NA(), Z1263)</f>
        <v>0</v>
      </c>
      <c r="AA1943">
        <f>IF(ISNA(AB1943),NA(),AA1263)</f>
        <v>0</v>
      </c>
      <c r="AB1943">
        <f>IF(OR(AB1263="",AND(AB1263=AB1262,AB1263=AB1264)),NA(), AB1263)</f>
        <v>0</v>
      </c>
      <c r="AC1943">
        <f>IF(ISNA(AD1943),NA(),AC1263)</f>
        <v>0</v>
      </c>
      <c r="AD1943">
        <f>IF(OR(AD1263="",AND(AD1263=AD1262,AD1263=AD1264)),NA(), AD1263)</f>
        <v>0</v>
      </c>
      <c r="AE1943">
        <f>IF(ISNA(AF1943),NA(),AE1263)</f>
        <v>0</v>
      </c>
      <c r="AF1943">
        <f>IF(OR(AF1263="",AND(AF1263=AF1262,AF1263=AF1264)),NA(), AF1263)</f>
        <v>0</v>
      </c>
      <c r="AG1943">
        <f>IF(ISNA(AH1943),NA(),AG1263)</f>
        <v>0</v>
      </c>
      <c r="AH1943">
        <f>IF(OR(AH1263="",AND(AH1263=AH1262,AH1263=AH1264)),NA(), AH1263)</f>
        <v>0</v>
      </c>
      <c r="AI1943">
        <f>IF(ISNA(AJ1943),NA(),AI1263)</f>
        <v>0</v>
      </c>
      <c r="AJ1943">
        <f>IF(OR(AJ1263="",AND(AJ1263=AJ1262,AJ1263=AJ1264)),NA(), AJ1263)</f>
        <v>0</v>
      </c>
      <c r="AM1943">
        <f>IF(ISNA(AN1943),NA(),AM1263)</f>
        <v>0</v>
      </c>
      <c r="AN1943">
        <f>IF(OR(AN1263="",AND(AN1263=AN1262,AN1263=AN1264)),NA(), AN1263)</f>
        <v>0</v>
      </c>
      <c r="AO1943">
        <f>IF(ISNA(AP1943),NA(),AO1263)</f>
        <v>0</v>
      </c>
      <c r="AP1943">
        <f>IF(OR(AP1263="",AND(AP1263=AP1262,AP1263=AP1264)),NA(), AP1263)</f>
        <v>0</v>
      </c>
      <c r="AQ1943">
        <f>IF(ISNA(AR1943),NA(),AQ1263)</f>
        <v>0</v>
      </c>
      <c r="AR1943">
        <f>IF(OR(AR1263="",AND(AR1263=AR1262,AR1263=AR1264)),NA(), AR1263)</f>
        <v>0</v>
      </c>
      <c r="AS1943">
        <f>IF(ISNA(AT1943),NA(),AS1263)</f>
        <v>0</v>
      </c>
      <c r="AT1943">
        <f>IF(OR(AT1263="",AND(AT1263=AT1262,AT1263=AT1264)),NA(), AT1263)</f>
        <v>0</v>
      </c>
      <c r="AU1943">
        <f>IF(ISNA(AV1943),NA(),AU1263)</f>
        <v>0</v>
      </c>
      <c r="AV1943">
        <f>IF(OR(AV1263="",AND(AV1263=AV1262,AV1263=AV1264)),NA(), AV1263)</f>
        <v>0</v>
      </c>
      <c r="AW1943">
        <f>IF(ISNA(AX1943),NA(),AW1263)</f>
        <v>0</v>
      </c>
      <c r="AX1943">
        <f>IF(OR(AX1263="",AND(AX1263=AX1262,AX1263=AX1264)),NA(), AX1263)</f>
        <v>0</v>
      </c>
      <c r="AY1943">
        <f>IF(ISNA(AZ1943),NA(),AY1263)</f>
        <v>0</v>
      </c>
      <c r="AZ1943">
        <f>IF(OR(AZ1263="",AND(AZ1263=AZ1262,AZ1263=AZ1264)),NA(), AZ1263)</f>
        <v>0</v>
      </c>
      <c r="BA1943">
        <f>IF(ISNA(BB1943),NA(),BA1263)</f>
        <v>0</v>
      </c>
      <c r="BB1943">
        <f>IF(OR(BB1263="",AND(BB1263=BB1262,BB1263=BB1264)),NA(), BB1263)</f>
        <v>0</v>
      </c>
      <c r="BC1943">
        <f>IF(ISNA(BD1943),NA(),BC1263)</f>
        <v>0</v>
      </c>
      <c r="BD1943">
        <f>IF(OR(BD1263="",AND(BD1263=BD1262,BD1263=BD1264)),NA(), BD1263)</f>
        <v>0</v>
      </c>
      <c r="BE1943">
        <f>IF(ISNA(BF1943),NA(),BE1263)</f>
        <v>0</v>
      </c>
      <c r="BF1943">
        <f>IF(OR(BF1263="",AND(BF1263=BF1262,BF1263=BF1264)),NA(), BF1263)</f>
        <v>0</v>
      </c>
      <c r="BG1943">
        <f>IF(ISNA(BH1943),NA(),BG1263)</f>
        <v>0</v>
      </c>
      <c r="BH1943">
        <f>IF(OR(BH1263="",AND(BH1263=BH1262,BH1263=BH1264)),NA(), BH1263)</f>
        <v>0</v>
      </c>
      <c r="BI1943">
        <f>IF(ISNA(BJ1943),NA(),BI1263)</f>
        <v>0</v>
      </c>
      <c r="BJ1943">
        <f>IF(OR(BJ1263="",AND(BJ1263=BJ1262,BJ1263=BJ1264)),NA(), BJ1263)</f>
        <v>0</v>
      </c>
      <c r="BK1943">
        <f>IF(ISNA(BL1943),NA(),BK1263)</f>
        <v>0</v>
      </c>
      <c r="BL1943">
        <f>IF(OR(BL1263="",AND(BL1263=BL1262,BL1263=BL1264)),NA(), BL1263)</f>
        <v>0</v>
      </c>
      <c r="BM1943">
        <f>IF(ISNA(BN1943),NA(),BM1263)</f>
        <v>0</v>
      </c>
      <c r="BN1943">
        <f>IF(OR(BN1263="",AND(BN1263=BN1262,BN1263=BN1264)),NA(), BN1263)</f>
        <v>0</v>
      </c>
      <c r="BO1943">
        <f>IF(ISNA(BP1943),NA(),BO1263)</f>
        <v>0</v>
      </c>
      <c r="BP1943">
        <f>IF(OR(BP1263="",AND(BP1263=BP1262,BP1263=BP1264)),NA(), BP1263)</f>
        <v>0</v>
      </c>
      <c r="BQ1943">
        <f>IF(ISNA(BR1943),NA(),BQ1263)</f>
        <v>0</v>
      </c>
      <c r="BR1943">
        <f>IF(OR(BR1263="",AND(BR1263=BR1262,BR1263=BR1264)),NA(), BR1263)</f>
        <v>0</v>
      </c>
    </row>
    <row r="1944" spans="5:70">
      <c r="E1944">
        <f>IF(ISNA(F1944),NA(),E1264)</f>
        <v>0</v>
      </c>
      <c r="F1944">
        <f>IF(OR(F1264="",AND(F1264=F1263,F1264=F1265)),NA(), F1264)</f>
        <v>0</v>
      </c>
      <c r="G1944">
        <f>IF(ISNA(H1944),NA(),G1264)</f>
        <v>0</v>
      </c>
      <c r="H1944">
        <f>IF(OR(H1264="",AND(H1264=H1263,H1264=H1265)),NA(), H1264)</f>
        <v>0</v>
      </c>
      <c r="I1944">
        <f>IF(ISNA(J1944),NA(),I1264)</f>
        <v>0</v>
      </c>
      <c r="J1944">
        <f>IF(OR(J1264="",AND(J1264=J1263,J1264=J1265)),NA(), J1264)</f>
        <v>0</v>
      </c>
      <c r="K1944">
        <f>IF(ISNA(L1944),NA(),K1264)</f>
        <v>0</v>
      </c>
      <c r="L1944">
        <f>IF(OR(L1264="",AND(L1264=L1263,L1264=L1265)),NA(), L1264)</f>
        <v>0</v>
      </c>
      <c r="M1944">
        <f>IF(ISNA(N1944),NA(),M1264)</f>
        <v>0</v>
      </c>
      <c r="N1944">
        <f>IF(OR(N1264="",AND(N1264=N1263,N1264=N1265)),NA(), N1264)</f>
        <v>0</v>
      </c>
      <c r="O1944">
        <f>IF(ISNA(P1944),NA(),O1264)</f>
        <v>0</v>
      </c>
      <c r="P1944">
        <f>IF(OR(P1264="",AND(P1264=P1263,P1264=P1265)),NA(), P1264)</f>
        <v>0</v>
      </c>
      <c r="Q1944">
        <f>IF(ISNA(R1944),NA(),Q1264)</f>
        <v>0</v>
      </c>
      <c r="R1944">
        <f>IF(OR(R1264="",AND(R1264=R1263,R1264=R1265)),NA(), R1264)</f>
        <v>0</v>
      </c>
      <c r="S1944">
        <f>IF(ISNA(T1944),NA(),S1264)</f>
        <v>0</v>
      </c>
      <c r="T1944">
        <f>IF(OR(T1264="",AND(T1264=T1263,T1264=T1265)),NA(), T1264)</f>
        <v>0</v>
      </c>
      <c r="U1944">
        <f>IF(ISNA(V1944),NA(),U1264)</f>
        <v>0</v>
      </c>
      <c r="V1944">
        <f>IF(OR(V1264="",AND(V1264=V1263,V1264=V1265)),NA(), V1264)</f>
        <v>0</v>
      </c>
      <c r="W1944">
        <f>IF(ISNA(X1944),NA(),W1264)</f>
        <v>0</v>
      </c>
      <c r="X1944">
        <f>IF(OR(X1264="",AND(X1264=X1263,X1264=X1265)),NA(), X1264)</f>
        <v>0</v>
      </c>
      <c r="Y1944">
        <f>IF(ISNA(Z1944),NA(),Y1264)</f>
        <v>0</v>
      </c>
      <c r="Z1944">
        <f>IF(OR(Z1264="",AND(Z1264=Z1263,Z1264=Z1265)),NA(), Z1264)</f>
        <v>0</v>
      </c>
      <c r="AA1944">
        <f>IF(ISNA(AB1944),NA(),AA1264)</f>
        <v>0</v>
      </c>
      <c r="AB1944">
        <f>IF(OR(AB1264="",AND(AB1264=AB1263,AB1264=AB1265)),NA(), AB1264)</f>
        <v>0</v>
      </c>
      <c r="AC1944">
        <f>IF(ISNA(AD1944),NA(),AC1264)</f>
        <v>0</v>
      </c>
      <c r="AD1944">
        <f>IF(OR(AD1264="",AND(AD1264=AD1263,AD1264=AD1265)),NA(), AD1264)</f>
        <v>0</v>
      </c>
      <c r="AE1944">
        <f>IF(ISNA(AF1944),NA(),AE1264)</f>
        <v>0</v>
      </c>
      <c r="AF1944">
        <f>IF(OR(AF1264="",AND(AF1264=AF1263,AF1264=AF1265)),NA(), AF1264)</f>
        <v>0</v>
      </c>
      <c r="AG1944">
        <f>IF(ISNA(AH1944),NA(),AG1264)</f>
        <v>0</v>
      </c>
      <c r="AH1944">
        <f>IF(OR(AH1264="",AND(AH1264=AH1263,AH1264=AH1265)),NA(), AH1264)</f>
        <v>0</v>
      </c>
      <c r="AI1944">
        <f>IF(ISNA(AJ1944),NA(),AI1264)</f>
        <v>0</v>
      </c>
      <c r="AJ1944">
        <f>IF(OR(AJ1264="",AND(AJ1264=AJ1263,AJ1264=AJ1265)),NA(), AJ1264)</f>
        <v>0</v>
      </c>
      <c r="AM1944">
        <f>IF(ISNA(AN1944),NA(),AM1264)</f>
        <v>0</v>
      </c>
      <c r="AN1944">
        <f>IF(OR(AN1264="",AND(AN1264=AN1263,AN1264=AN1265)),NA(), AN1264)</f>
        <v>0</v>
      </c>
      <c r="AO1944">
        <f>IF(ISNA(AP1944),NA(),AO1264)</f>
        <v>0</v>
      </c>
      <c r="AP1944">
        <f>IF(OR(AP1264="",AND(AP1264=AP1263,AP1264=AP1265)),NA(), AP1264)</f>
        <v>0</v>
      </c>
      <c r="AQ1944">
        <f>IF(ISNA(AR1944),NA(),AQ1264)</f>
        <v>0</v>
      </c>
      <c r="AR1944">
        <f>IF(OR(AR1264="",AND(AR1264=AR1263,AR1264=AR1265)),NA(), AR1264)</f>
        <v>0</v>
      </c>
      <c r="AS1944">
        <f>IF(ISNA(AT1944),NA(),AS1264)</f>
        <v>0</v>
      </c>
      <c r="AT1944">
        <f>IF(OR(AT1264="",AND(AT1264=AT1263,AT1264=AT1265)),NA(), AT1264)</f>
        <v>0</v>
      </c>
      <c r="AU1944">
        <f>IF(ISNA(AV1944),NA(),AU1264)</f>
        <v>0</v>
      </c>
      <c r="AV1944">
        <f>IF(OR(AV1264="",AND(AV1264=AV1263,AV1264=AV1265)),NA(), AV1264)</f>
        <v>0</v>
      </c>
      <c r="AW1944">
        <f>IF(ISNA(AX1944),NA(),AW1264)</f>
        <v>0</v>
      </c>
      <c r="AX1944">
        <f>IF(OR(AX1264="",AND(AX1264=AX1263,AX1264=AX1265)),NA(), AX1264)</f>
        <v>0</v>
      </c>
      <c r="AY1944">
        <f>IF(ISNA(AZ1944),NA(),AY1264)</f>
        <v>0</v>
      </c>
      <c r="AZ1944">
        <f>IF(OR(AZ1264="",AND(AZ1264=AZ1263,AZ1264=AZ1265)),NA(), AZ1264)</f>
        <v>0</v>
      </c>
      <c r="BA1944">
        <f>IF(ISNA(BB1944),NA(),BA1264)</f>
        <v>0</v>
      </c>
      <c r="BB1944">
        <f>IF(OR(BB1264="",AND(BB1264=BB1263,BB1264=BB1265)),NA(), BB1264)</f>
        <v>0</v>
      </c>
      <c r="BC1944">
        <f>IF(ISNA(BD1944),NA(),BC1264)</f>
        <v>0</v>
      </c>
      <c r="BD1944">
        <f>IF(OR(BD1264="",AND(BD1264=BD1263,BD1264=BD1265)),NA(), BD1264)</f>
        <v>0</v>
      </c>
      <c r="BE1944">
        <f>IF(ISNA(BF1944),NA(),BE1264)</f>
        <v>0</v>
      </c>
      <c r="BF1944">
        <f>IF(OR(BF1264="",AND(BF1264=BF1263,BF1264=BF1265)),NA(), BF1264)</f>
        <v>0</v>
      </c>
      <c r="BG1944">
        <f>IF(ISNA(BH1944),NA(),BG1264)</f>
        <v>0</v>
      </c>
      <c r="BH1944">
        <f>IF(OR(BH1264="",AND(BH1264=BH1263,BH1264=BH1265)),NA(), BH1264)</f>
        <v>0</v>
      </c>
      <c r="BI1944">
        <f>IF(ISNA(BJ1944),NA(),BI1264)</f>
        <v>0</v>
      </c>
      <c r="BJ1944">
        <f>IF(OR(BJ1264="",AND(BJ1264=BJ1263,BJ1264=BJ1265)),NA(), BJ1264)</f>
        <v>0</v>
      </c>
      <c r="BK1944">
        <f>IF(ISNA(BL1944),NA(),BK1264)</f>
        <v>0</v>
      </c>
      <c r="BL1944">
        <f>IF(OR(BL1264="",AND(BL1264=BL1263,BL1264=BL1265)),NA(), BL1264)</f>
        <v>0</v>
      </c>
      <c r="BM1944">
        <f>IF(ISNA(BN1944),NA(),BM1264)</f>
        <v>0</v>
      </c>
      <c r="BN1944">
        <f>IF(OR(BN1264="",AND(BN1264=BN1263,BN1264=BN1265)),NA(), BN1264)</f>
        <v>0</v>
      </c>
      <c r="BO1944">
        <f>IF(ISNA(BP1944),NA(),BO1264)</f>
        <v>0</v>
      </c>
      <c r="BP1944">
        <f>IF(OR(BP1264="",AND(BP1264=BP1263,BP1264=BP1265)),NA(), BP1264)</f>
        <v>0</v>
      </c>
      <c r="BQ1944">
        <f>IF(ISNA(BR1944),NA(),BQ1264)</f>
        <v>0</v>
      </c>
      <c r="BR1944">
        <f>IF(OR(BR1264="",AND(BR1264=BR1263,BR1264=BR1265)),NA(), BR1264)</f>
        <v>0</v>
      </c>
    </row>
    <row r="1945" spans="5:70">
      <c r="E1945">
        <f>IF(ISNA(F1945),NA(),E1265)</f>
        <v>0</v>
      </c>
      <c r="F1945">
        <f>IF(OR(F1265="",AND(F1265=F1264,F1265=F1266)),NA(), F1265)</f>
        <v>0</v>
      </c>
      <c r="G1945">
        <f>IF(ISNA(H1945),NA(),G1265)</f>
        <v>0</v>
      </c>
      <c r="H1945">
        <f>IF(OR(H1265="",AND(H1265=H1264,H1265=H1266)),NA(), H1265)</f>
        <v>0</v>
      </c>
      <c r="I1945">
        <f>IF(ISNA(J1945),NA(),I1265)</f>
        <v>0</v>
      </c>
      <c r="J1945">
        <f>IF(OR(J1265="",AND(J1265=J1264,J1265=J1266)),NA(), J1265)</f>
        <v>0</v>
      </c>
      <c r="K1945">
        <f>IF(ISNA(L1945),NA(),K1265)</f>
        <v>0</v>
      </c>
      <c r="L1945">
        <f>IF(OR(L1265="",AND(L1265=L1264,L1265=L1266)),NA(), L1265)</f>
        <v>0</v>
      </c>
      <c r="M1945">
        <f>IF(ISNA(N1945),NA(),M1265)</f>
        <v>0</v>
      </c>
      <c r="N1945">
        <f>IF(OR(N1265="",AND(N1265=N1264,N1265=N1266)),NA(), N1265)</f>
        <v>0</v>
      </c>
      <c r="O1945">
        <f>IF(ISNA(P1945),NA(),O1265)</f>
        <v>0</v>
      </c>
      <c r="P1945">
        <f>IF(OR(P1265="",AND(P1265=P1264,P1265=P1266)),NA(), P1265)</f>
        <v>0</v>
      </c>
      <c r="Q1945">
        <f>IF(ISNA(R1945),NA(),Q1265)</f>
        <v>0</v>
      </c>
      <c r="R1945">
        <f>IF(OR(R1265="",AND(R1265=R1264,R1265=R1266)),NA(), R1265)</f>
        <v>0</v>
      </c>
      <c r="S1945">
        <f>IF(ISNA(T1945),NA(),S1265)</f>
        <v>0</v>
      </c>
      <c r="T1945">
        <f>IF(OR(T1265="",AND(T1265=T1264,T1265=T1266)),NA(), T1265)</f>
        <v>0</v>
      </c>
      <c r="U1945">
        <f>IF(ISNA(V1945),NA(),U1265)</f>
        <v>0</v>
      </c>
      <c r="V1945">
        <f>IF(OR(V1265="",AND(V1265=V1264,V1265=V1266)),NA(), V1265)</f>
        <v>0</v>
      </c>
      <c r="W1945">
        <f>IF(ISNA(X1945),NA(),W1265)</f>
        <v>0</v>
      </c>
      <c r="X1945">
        <f>IF(OR(X1265="",AND(X1265=X1264,X1265=X1266)),NA(), X1265)</f>
        <v>0</v>
      </c>
      <c r="Y1945">
        <f>IF(ISNA(Z1945),NA(),Y1265)</f>
        <v>0</v>
      </c>
      <c r="Z1945">
        <f>IF(OR(Z1265="",AND(Z1265=Z1264,Z1265=Z1266)),NA(), Z1265)</f>
        <v>0</v>
      </c>
      <c r="AA1945">
        <f>IF(ISNA(AB1945),NA(),AA1265)</f>
        <v>0</v>
      </c>
      <c r="AB1945">
        <f>IF(OR(AB1265="",AND(AB1265=AB1264,AB1265=AB1266)),NA(), AB1265)</f>
        <v>0</v>
      </c>
      <c r="AC1945">
        <f>IF(ISNA(AD1945),NA(),AC1265)</f>
        <v>0</v>
      </c>
      <c r="AD1945">
        <f>IF(OR(AD1265="",AND(AD1265=AD1264,AD1265=AD1266)),NA(), AD1265)</f>
        <v>0</v>
      </c>
      <c r="AE1945">
        <f>IF(ISNA(AF1945),NA(),AE1265)</f>
        <v>0</v>
      </c>
      <c r="AF1945">
        <f>IF(OR(AF1265="",AND(AF1265=AF1264,AF1265=AF1266)),NA(), AF1265)</f>
        <v>0</v>
      </c>
      <c r="AG1945">
        <f>IF(ISNA(AH1945),NA(),AG1265)</f>
        <v>0</v>
      </c>
      <c r="AH1945">
        <f>IF(OR(AH1265="",AND(AH1265=AH1264,AH1265=AH1266)),NA(), AH1265)</f>
        <v>0</v>
      </c>
      <c r="AI1945">
        <f>IF(ISNA(AJ1945),NA(),AI1265)</f>
        <v>0</v>
      </c>
      <c r="AJ1945">
        <f>IF(OR(AJ1265="",AND(AJ1265=AJ1264,AJ1265=AJ1266)),NA(), AJ1265)</f>
        <v>0</v>
      </c>
      <c r="AM1945">
        <f>IF(ISNA(AN1945),NA(),AM1265)</f>
        <v>0</v>
      </c>
      <c r="AN1945">
        <f>IF(OR(AN1265="",AND(AN1265=AN1264,AN1265=AN1266)),NA(), AN1265)</f>
        <v>0</v>
      </c>
      <c r="AO1945">
        <f>IF(ISNA(AP1945),NA(),AO1265)</f>
        <v>0</v>
      </c>
      <c r="AP1945">
        <f>IF(OR(AP1265="",AND(AP1265=AP1264,AP1265=AP1266)),NA(), AP1265)</f>
        <v>0</v>
      </c>
      <c r="AQ1945">
        <f>IF(ISNA(AR1945),NA(),AQ1265)</f>
        <v>0</v>
      </c>
      <c r="AR1945">
        <f>IF(OR(AR1265="",AND(AR1265=AR1264,AR1265=AR1266)),NA(), AR1265)</f>
        <v>0</v>
      </c>
      <c r="AS1945">
        <f>IF(ISNA(AT1945),NA(),AS1265)</f>
        <v>0</v>
      </c>
      <c r="AT1945">
        <f>IF(OR(AT1265="",AND(AT1265=AT1264,AT1265=AT1266)),NA(), AT1265)</f>
        <v>0</v>
      </c>
      <c r="AU1945">
        <f>IF(ISNA(AV1945),NA(),AU1265)</f>
        <v>0</v>
      </c>
      <c r="AV1945">
        <f>IF(OR(AV1265="",AND(AV1265=AV1264,AV1265=AV1266)),NA(), AV1265)</f>
        <v>0</v>
      </c>
      <c r="AW1945">
        <f>IF(ISNA(AX1945),NA(),AW1265)</f>
        <v>0</v>
      </c>
      <c r="AX1945">
        <f>IF(OR(AX1265="",AND(AX1265=AX1264,AX1265=AX1266)),NA(), AX1265)</f>
        <v>0</v>
      </c>
      <c r="AY1945">
        <f>IF(ISNA(AZ1945),NA(),AY1265)</f>
        <v>0</v>
      </c>
      <c r="AZ1945">
        <f>IF(OR(AZ1265="",AND(AZ1265=AZ1264,AZ1265=AZ1266)),NA(), AZ1265)</f>
        <v>0</v>
      </c>
      <c r="BA1945">
        <f>IF(ISNA(BB1945),NA(),BA1265)</f>
        <v>0</v>
      </c>
      <c r="BB1945">
        <f>IF(OR(BB1265="",AND(BB1265=BB1264,BB1265=BB1266)),NA(), BB1265)</f>
        <v>0</v>
      </c>
      <c r="BC1945">
        <f>IF(ISNA(BD1945),NA(),BC1265)</f>
        <v>0</v>
      </c>
      <c r="BD1945">
        <f>IF(OR(BD1265="",AND(BD1265=BD1264,BD1265=BD1266)),NA(), BD1265)</f>
        <v>0</v>
      </c>
      <c r="BE1945">
        <f>IF(ISNA(BF1945),NA(),BE1265)</f>
        <v>0</v>
      </c>
      <c r="BF1945">
        <f>IF(OR(BF1265="",AND(BF1265=BF1264,BF1265=BF1266)),NA(), BF1265)</f>
        <v>0</v>
      </c>
      <c r="BG1945">
        <f>IF(ISNA(BH1945),NA(),BG1265)</f>
        <v>0</v>
      </c>
      <c r="BH1945">
        <f>IF(OR(BH1265="",AND(BH1265=BH1264,BH1265=BH1266)),NA(), BH1265)</f>
        <v>0</v>
      </c>
      <c r="BI1945">
        <f>IF(ISNA(BJ1945),NA(),BI1265)</f>
        <v>0</v>
      </c>
      <c r="BJ1945">
        <f>IF(OR(BJ1265="",AND(BJ1265=BJ1264,BJ1265=BJ1266)),NA(), BJ1265)</f>
        <v>0</v>
      </c>
      <c r="BK1945">
        <f>IF(ISNA(BL1945),NA(),BK1265)</f>
        <v>0</v>
      </c>
      <c r="BL1945">
        <f>IF(OR(BL1265="",AND(BL1265=BL1264,BL1265=BL1266)),NA(), BL1265)</f>
        <v>0</v>
      </c>
      <c r="BM1945">
        <f>IF(ISNA(BN1945),NA(),BM1265)</f>
        <v>0</v>
      </c>
      <c r="BN1945">
        <f>IF(OR(BN1265="",AND(BN1265=BN1264,BN1265=BN1266)),NA(), BN1265)</f>
        <v>0</v>
      </c>
      <c r="BO1945">
        <f>IF(ISNA(BP1945),NA(),BO1265)</f>
        <v>0</v>
      </c>
      <c r="BP1945">
        <f>IF(OR(BP1265="",AND(BP1265=BP1264,BP1265=BP1266)),NA(), BP1265)</f>
        <v>0</v>
      </c>
      <c r="BQ1945">
        <f>IF(ISNA(BR1945),NA(),BQ1265)</f>
        <v>0</v>
      </c>
      <c r="BR1945">
        <f>IF(OR(BR1265="",AND(BR1265=BR1264,BR1265=BR1266)),NA(), BR1265)</f>
        <v>0</v>
      </c>
    </row>
    <row r="1946" spans="5:70">
      <c r="E1946">
        <f>IF(ISNA(F1946),NA(),E1266)</f>
        <v>0</v>
      </c>
      <c r="F1946">
        <f>IF(OR(F1266="",AND(F1266=F1265,F1266=F1267)),NA(), F1266)</f>
        <v>0</v>
      </c>
      <c r="G1946">
        <f>IF(ISNA(H1946),NA(),G1266)</f>
        <v>0</v>
      </c>
      <c r="H1946">
        <f>IF(OR(H1266="",AND(H1266=H1265,H1266=H1267)),NA(), H1266)</f>
        <v>0</v>
      </c>
      <c r="I1946">
        <f>IF(ISNA(J1946),NA(),I1266)</f>
        <v>0</v>
      </c>
      <c r="J1946">
        <f>IF(OR(J1266="",AND(J1266=J1265,J1266=J1267)),NA(), J1266)</f>
        <v>0</v>
      </c>
      <c r="K1946">
        <f>IF(ISNA(L1946),NA(),K1266)</f>
        <v>0</v>
      </c>
      <c r="L1946">
        <f>IF(OR(L1266="",AND(L1266=L1265,L1266=L1267)),NA(), L1266)</f>
        <v>0</v>
      </c>
      <c r="M1946">
        <f>IF(ISNA(N1946),NA(),M1266)</f>
        <v>0</v>
      </c>
      <c r="N1946">
        <f>IF(OR(N1266="",AND(N1266=N1265,N1266=N1267)),NA(), N1266)</f>
        <v>0</v>
      </c>
      <c r="O1946">
        <f>IF(ISNA(P1946),NA(),O1266)</f>
        <v>0</v>
      </c>
      <c r="P1946">
        <f>IF(OR(P1266="",AND(P1266=P1265,P1266=P1267)),NA(), P1266)</f>
        <v>0</v>
      </c>
      <c r="Q1946">
        <f>IF(ISNA(R1946),NA(),Q1266)</f>
        <v>0</v>
      </c>
      <c r="R1946">
        <f>IF(OR(R1266="",AND(R1266=R1265,R1266=R1267)),NA(), R1266)</f>
        <v>0</v>
      </c>
      <c r="S1946">
        <f>IF(ISNA(T1946),NA(),S1266)</f>
        <v>0</v>
      </c>
      <c r="T1946">
        <f>IF(OR(T1266="",AND(T1266=T1265,T1266=T1267)),NA(), T1266)</f>
        <v>0</v>
      </c>
      <c r="U1946">
        <f>IF(ISNA(V1946),NA(),U1266)</f>
        <v>0</v>
      </c>
      <c r="V1946">
        <f>IF(OR(V1266="",AND(V1266=V1265,V1266=V1267)),NA(), V1266)</f>
        <v>0</v>
      </c>
      <c r="W1946">
        <f>IF(ISNA(X1946),NA(),W1266)</f>
        <v>0</v>
      </c>
      <c r="X1946">
        <f>IF(OR(X1266="",AND(X1266=X1265,X1266=X1267)),NA(), X1266)</f>
        <v>0</v>
      </c>
      <c r="Y1946">
        <f>IF(ISNA(Z1946),NA(),Y1266)</f>
        <v>0</v>
      </c>
      <c r="Z1946">
        <f>IF(OR(Z1266="",AND(Z1266=Z1265,Z1266=Z1267)),NA(), Z1266)</f>
        <v>0</v>
      </c>
      <c r="AA1946">
        <f>IF(ISNA(AB1946),NA(),AA1266)</f>
        <v>0</v>
      </c>
      <c r="AB1946">
        <f>IF(OR(AB1266="",AND(AB1266=AB1265,AB1266=AB1267)),NA(), AB1266)</f>
        <v>0</v>
      </c>
      <c r="AC1946">
        <f>IF(ISNA(AD1946),NA(),AC1266)</f>
        <v>0</v>
      </c>
      <c r="AD1946">
        <f>IF(OR(AD1266="",AND(AD1266=AD1265,AD1266=AD1267)),NA(), AD1266)</f>
        <v>0</v>
      </c>
      <c r="AE1946">
        <f>IF(ISNA(AF1946),NA(),AE1266)</f>
        <v>0</v>
      </c>
      <c r="AF1946">
        <f>IF(OR(AF1266="",AND(AF1266=AF1265,AF1266=AF1267)),NA(), AF1266)</f>
        <v>0</v>
      </c>
      <c r="AG1946">
        <f>IF(ISNA(AH1946),NA(),AG1266)</f>
        <v>0</v>
      </c>
      <c r="AH1946">
        <f>IF(OR(AH1266="",AND(AH1266=AH1265,AH1266=AH1267)),NA(), AH1266)</f>
        <v>0</v>
      </c>
      <c r="AI1946">
        <f>IF(ISNA(AJ1946),NA(),AI1266)</f>
        <v>0</v>
      </c>
      <c r="AJ1946">
        <f>IF(OR(AJ1266="",AND(AJ1266=AJ1265,AJ1266=AJ1267)),NA(), AJ1266)</f>
        <v>0</v>
      </c>
      <c r="AM1946">
        <f>IF(ISNA(AN1946),NA(),AM1266)</f>
        <v>0</v>
      </c>
      <c r="AN1946">
        <f>IF(OR(AN1266="",AND(AN1266=AN1265,AN1266=AN1267)),NA(), AN1266)</f>
        <v>0</v>
      </c>
      <c r="AO1946">
        <f>IF(ISNA(AP1946),NA(),AO1266)</f>
        <v>0</v>
      </c>
      <c r="AP1946">
        <f>IF(OR(AP1266="",AND(AP1266=AP1265,AP1266=AP1267)),NA(), AP1266)</f>
        <v>0</v>
      </c>
      <c r="AQ1946">
        <f>IF(ISNA(AR1946),NA(),AQ1266)</f>
        <v>0</v>
      </c>
      <c r="AR1946">
        <f>IF(OR(AR1266="",AND(AR1266=AR1265,AR1266=AR1267)),NA(), AR1266)</f>
        <v>0</v>
      </c>
      <c r="AS1946">
        <f>IF(ISNA(AT1946),NA(),AS1266)</f>
        <v>0</v>
      </c>
      <c r="AT1946">
        <f>IF(OR(AT1266="",AND(AT1266=AT1265,AT1266=AT1267)),NA(), AT1266)</f>
        <v>0</v>
      </c>
      <c r="AU1946">
        <f>IF(ISNA(AV1946),NA(),AU1266)</f>
        <v>0</v>
      </c>
      <c r="AV1946">
        <f>IF(OR(AV1266="",AND(AV1266=AV1265,AV1266=AV1267)),NA(), AV1266)</f>
        <v>0</v>
      </c>
      <c r="AW1946">
        <f>IF(ISNA(AX1946),NA(),AW1266)</f>
        <v>0</v>
      </c>
      <c r="AX1946">
        <f>IF(OR(AX1266="",AND(AX1266=AX1265,AX1266=AX1267)),NA(), AX1266)</f>
        <v>0</v>
      </c>
      <c r="AY1946">
        <f>IF(ISNA(AZ1946),NA(),AY1266)</f>
        <v>0</v>
      </c>
      <c r="AZ1946">
        <f>IF(OR(AZ1266="",AND(AZ1266=AZ1265,AZ1266=AZ1267)),NA(), AZ1266)</f>
        <v>0</v>
      </c>
      <c r="BA1946">
        <f>IF(ISNA(BB1946),NA(),BA1266)</f>
        <v>0</v>
      </c>
      <c r="BB1946">
        <f>IF(OR(BB1266="",AND(BB1266=BB1265,BB1266=BB1267)),NA(), BB1266)</f>
        <v>0</v>
      </c>
      <c r="BC1946">
        <f>IF(ISNA(BD1946),NA(),BC1266)</f>
        <v>0</v>
      </c>
      <c r="BD1946">
        <f>IF(OR(BD1266="",AND(BD1266=BD1265,BD1266=BD1267)),NA(), BD1266)</f>
        <v>0</v>
      </c>
      <c r="BE1946">
        <f>IF(ISNA(BF1946),NA(),BE1266)</f>
        <v>0</v>
      </c>
      <c r="BF1946">
        <f>IF(OR(BF1266="",AND(BF1266=BF1265,BF1266=BF1267)),NA(), BF1266)</f>
        <v>0</v>
      </c>
      <c r="BG1946">
        <f>IF(ISNA(BH1946),NA(),BG1266)</f>
        <v>0</v>
      </c>
      <c r="BH1946">
        <f>IF(OR(BH1266="",AND(BH1266=BH1265,BH1266=BH1267)),NA(), BH1266)</f>
        <v>0</v>
      </c>
      <c r="BI1946">
        <f>IF(ISNA(BJ1946),NA(),BI1266)</f>
        <v>0</v>
      </c>
      <c r="BJ1946">
        <f>IF(OR(BJ1266="",AND(BJ1266=BJ1265,BJ1266=BJ1267)),NA(), BJ1266)</f>
        <v>0</v>
      </c>
      <c r="BK1946">
        <f>IF(ISNA(BL1946),NA(),BK1266)</f>
        <v>0</v>
      </c>
      <c r="BL1946">
        <f>IF(OR(BL1266="",AND(BL1266=BL1265,BL1266=BL1267)),NA(), BL1266)</f>
        <v>0</v>
      </c>
      <c r="BM1946">
        <f>IF(ISNA(BN1946),NA(),BM1266)</f>
        <v>0</v>
      </c>
      <c r="BN1946">
        <f>IF(OR(BN1266="",AND(BN1266=BN1265,BN1266=BN1267)),NA(), BN1266)</f>
        <v>0</v>
      </c>
      <c r="BO1946">
        <f>IF(ISNA(BP1946),NA(),BO1266)</f>
        <v>0</v>
      </c>
      <c r="BP1946">
        <f>IF(OR(BP1266="",AND(BP1266=BP1265,BP1266=BP1267)),NA(), BP1266)</f>
        <v>0</v>
      </c>
      <c r="BQ1946">
        <f>IF(ISNA(BR1946),NA(),BQ1266)</f>
        <v>0</v>
      </c>
      <c r="BR1946">
        <f>IF(OR(BR1266="",AND(BR1266=BR1265,BR1266=BR1267)),NA(), BR1266)</f>
        <v>0</v>
      </c>
    </row>
    <row r="1947" spans="5:70">
      <c r="E1947">
        <f>IF(ISNA(F1947),NA(),E1267)</f>
        <v>0</v>
      </c>
      <c r="F1947">
        <f>IF(OR(F1267="",AND(F1267=F1266,F1267=F1268)),NA(), F1267)</f>
        <v>0</v>
      </c>
      <c r="G1947">
        <f>IF(ISNA(H1947),NA(),G1267)</f>
        <v>0</v>
      </c>
      <c r="H1947">
        <f>IF(OR(H1267="",AND(H1267=H1266,H1267=H1268)),NA(), H1267)</f>
        <v>0</v>
      </c>
      <c r="I1947">
        <f>IF(ISNA(J1947),NA(),I1267)</f>
        <v>0</v>
      </c>
      <c r="J1947">
        <f>IF(OR(J1267="",AND(J1267=J1266,J1267=J1268)),NA(), J1267)</f>
        <v>0</v>
      </c>
      <c r="K1947">
        <f>IF(ISNA(L1947),NA(),K1267)</f>
        <v>0</v>
      </c>
      <c r="L1947">
        <f>IF(OR(L1267="",AND(L1267=L1266,L1267=L1268)),NA(), L1267)</f>
        <v>0</v>
      </c>
      <c r="M1947">
        <f>IF(ISNA(N1947),NA(),M1267)</f>
        <v>0</v>
      </c>
      <c r="N1947">
        <f>IF(OR(N1267="",AND(N1267=N1266,N1267=N1268)),NA(), N1267)</f>
        <v>0</v>
      </c>
      <c r="O1947">
        <f>IF(ISNA(P1947),NA(),O1267)</f>
        <v>0</v>
      </c>
      <c r="P1947">
        <f>IF(OR(P1267="",AND(P1267=P1266,P1267=P1268)),NA(), P1267)</f>
        <v>0</v>
      </c>
      <c r="Q1947">
        <f>IF(ISNA(R1947),NA(),Q1267)</f>
        <v>0</v>
      </c>
      <c r="R1947">
        <f>IF(OR(R1267="",AND(R1267=R1266,R1267=R1268)),NA(), R1267)</f>
        <v>0</v>
      </c>
      <c r="S1947">
        <f>IF(ISNA(T1947),NA(),S1267)</f>
        <v>0</v>
      </c>
      <c r="T1947">
        <f>IF(OR(T1267="",AND(T1267=T1266,T1267=T1268)),NA(), T1267)</f>
        <v>0</v>
      </c>
      <c r="U1947">
        <f>IF(ISNA(V1947),NA(),U1267)</f>
        <v>0</v>
      </c>
      <c r="V1947">
        <f>IF(OR(V1267="",AND(V1267=V1266,V1267=V1268)),NA(), V1267)</f>
        <v>0</v>
      </c>
      <c r="W1947">
        <f>IF(ISNA(X1947),NA(),W1267)</f>
        <v>0</v>
      </c>
      <c r="X1947">
        <f>IF(OR(X1267="",AND(X1267=X1266,X1267=X1268)),NA(), X1267)</f>
        <v>0</v>
      </c>
      <c r="Y1947">
        <f>IF(ISNA(Z1947),NA(),Y1267)</f>
        <v>0</v>
      </c>
      <c r="Z1947">
        <f>IF(OR(Z1267="",AND(Z1267=Z1266,Z1267=Z1268)),NA(), Z1267)</f>
        <v>0</v>
      </c>
      <c r="AA1947">
        <f>IF(ISNA(AB1947),NA(),AA1267)</f>
        <v>0</v>
      </c>
      <c r="AB1947">
        <f>IF(OR(AB1267="",AND(AB1267=AB1266,AB1267=AB1268)),NA(), AB1267)</f>
        <v>0</v>
      </c>
      <c r="AC1947">
        <f>IF(ISNA(AD1947),NA(),AC1267)</f>
        <v>0</v>
      </c>
      <c r="AD1947">
        <f>IF(OR(AD1267="",AND(AD1267=AD1266,AD1267=AD1268)),NA(), AD1267)</f>
        <v>0</v>
      </c>
      <c r="AE1947">
        <f>IF(ISNA(AF1947),NA(),AE1267)</f>
        <v>0</v>
      </c>
      <c r="AF1947">
        <f>IF(OR(AF1267="",AND(AF1267=AF1266,AF1267=AF1268)),NA(), AF1267)</f>
        <v>0</v>
      </c>
      <c r="AG1947">
        <f>IF(ISNA(AH1947),NA(),AG1267)</f>
        <v>0</v>
      </c>
      <c r="AH1947">
        <f>IF(OR(AH1267="",AND(AH1267=AH1266,AH1267=AH1268)),NA(), AH1267)</f>
        <v>0</v>
      </c>
      <c r="AI1947">
        <f>IF(ISNA(AJ1947),NA(),AI1267)</f>
        <v>0</v>
      </c>
      <c r="AJ1947">
        <f>IF(OR(AJ1267="",AND(AJ1267=AJ1266,AJ1267=AJ1268)),NA(), AJ1267)</f>
        <v>0</v>
      </c>
      <c r="AM1947">
        <f>IF(ISNA(AN1947),NA(),AM1267)</f>
        <v>0</v>
      </c>
      <c r="AN1947">
        <f>IF(OR(AN1267="",AND(AN1267=AN1266,AN1267=AN1268)),NA(), AN1267)</f>
        <v>0</v>
      </c>
      <c r="AO1947">
        <f>IF(ISNA(AP1947),NA(),AO1267)</f>
        <v>0</v>
      </c>
      <c r="AP1947">
        <f>IF(OR(AP1267="",AND(AP1267=AP1266,AP1267=AP1268)),NA(), AP1267)</f>
        <v>0</v>
      </c>
      <c r="AQ1947">
        <f>IF(ISNA(AR1947),NA(),AQ1267)</f>
        <v>0</v>
      </c>
      <c r="AR1947">
        <f>IF(OR(AR1267="",AND(AR1267=AR1266,AR1267=AR1268)),NA(), AR1267)</f>
        <v>0</v>
      </c>
      <c r="AS1947">
        <f>IF(ISNA(AT1947),NA(),AS1267)</f>
        <v>0</v>
      </c>
      <c r="AT1947">
        <f>IF(OR(AT1267="",AND(AT1267=AT1266,AT1267=AT1268)),NA(), AT1267)</f>
        <v>0</v>
      </c>
      <c r="AU1947">
        <f>IF(ISNA(AV1947),NA(),AU1267)</f>
        <v>0</v>
      </c>
      <c r="AV1947">
        <f>IF(OR(AV1267="",AND(AV1267=AV1266,AV1267=AV1268)),NA(), AV1267)</f>
        <v>0</v>
      </c>
      <c r="AW1947">
        <f>IF(ISNA(AX1947),NA(),AW1267)</f>
        <v>0</v>
      </c>
      <c r="AX1947">
        <f>IF(OR(AX1267="",AND(AX1267=AX1266,AX1267=AX1268)),NA(), AX1267)</f>
        <v>0</v>
      </c>
      <c r="AY1947">
        <f>IF(ISNA(AZ1947),NA(),AY1267)</f>
        <v>0</v>
      </c>
      <c r="AZ1947">
        <f>IF(OR(AZ1267="",AND(AZ1267=AZ1266,AZ1267=AZ1268)),NA(), AZ1267)</f>
        <v>0</v>
      </c>
      <c r="BA1947">
        <f>IF(ISNA(BB1947),NA(),BA1267)</f>
        <v>0</v>
      </c>
      <c r="BB1947">
        <f>IF(OR(BB1267="",AND(BB1267=BB1266,BB1267=BB1268)),NA(), BB1267)</f>
        <v>0</v>
      </c>
      <c r="BC1947">
        <f>IF(ISNA(BD1947),NA(),BC1267)</f>
        <v>0</v>
      </c>
      <c r="BD1947">
        <f>IF(OR(BD1267="",AND(BD1267=BD1266,BD1267=BD1268)),NA(), BD1267)</f>
        <v>0</v>
      </c>
      <c r="BE1947">
        <f>IF(ISNA(BF1947),NA(),BE1267)</f>
        <v>0</v>
      </c>
      <c r="BF1947">
        <f>IF(OR(BF1267="",AND(BF1267=BF1266,BF1267=BF1268)),NA(), BF1267)</f>
        <v>0</v>
      </c>
      <c r="BG1947">
        <f>IF(ISNA(BH1947),NA(),BG1267)</f>
        <v>0</v>
      </c>
      <c r="BH1947">
        <f>IF(OR(BH1267="",AND(BH1267=BH1266,BH1267=BH1268)),NA(), BH1267)</f>
        <v>0</v>
      </c>
      <c r="BI1947">
        <f>IF(ISNA(BJ1947),NA(),BI1267)</f>
        <v>0</v>
      </c>
      <c r="BJ1947">
        <f>IF(OR(BJ1267="",AND(BJ1267=BJ1266,BJ1267=BJ1268)),NA(), BJ1267)</f>
        <v>0</v>
      </c>
      <c r="BK1947">
        <f>IF(ISNA(BL1947),NA(),BK1267)</f>
        <v>0</v>
      </c>
      <c r="BL1947">
        <f>IF(OR(BL1267="",AND(BL1267=BL1266,BL1267=BL1268)),NA(), BL1267)</f>
        <v>0</v>
      </c>
      <c r="BM1947">
        <f>IF(ISNA(BN1947),NA(),BM1267)</f>
        <v>0</v>
      </c>
      <c r="BN1947">
        <f>IF(OR(BN1267="",AND(BN1267=BN1266,BN1267=BN1268)),NA(), BN1267)</f>
        <v>0</v>
      </c>
      <c r="BO1947">
        <f>IF(ISNA(BP1947),NA(),BO1267)</f>
        <v>0</v>
      </c>
      <c r="BP1947">
        <f>IF(OR(BP1267="",AND(BP1267=BP1266,BP1267=BP1268)),NA(), BP1267)</f>
        <v>0</v>
      </c>
      <c r="BQ1947">
        <f>IF(ISNA(BR1947),NA(),BQ1267)</f>
        <v>0</v>
      </c>
      <c r="BR1947">
        <f>IF(OR(BR1267="",AND(BR1267=BR1266,BR1267=BR1268)),NA(), BR1267)</f>
        <v>0</v>
      </c>
    </row>
    <row r="1948" spans="5:70">
      <c r="E1948">
        <f>IF(ISNA(F1948),NA(),E1268)</f>
        <v>0</v>
      </c>
      <c r="F1948">
        <f>IF(OR(F1268="",AND(F1268=F1267,F1268=F1269)),NA(), F1268)</f>
        <v>0</v>
      </c>
      <c r="G1948">
        <f>IF(ISNA(H1948),NA(),G1268)</f>
        <v>0</v>
      </c>
      <c r="H1948">
        <f>IF(OR(H1268="",AND(H1268=H1267,H1268=H1269)),NA(), H1268)</f>
        <v>0</v>
      </c>
      <c r="I1948">
        <f>IF(ISNA(J1948),NA(),I1268)</f>
        <v>0</v>
      </c>
      <c r="J1948">
        <f>IF(OR(J1268="",AND(J1268=J1267,J1268=J1269)),NA(), J1268)</f>
        <v>0</v>
      </c>
      <c r="K1948">
        <f>IF(ISNA(L1948),NA(),K1268)</f>
        <v>0</v>
      </c>
      <c r="L1948">
        <f>IF(OR(L1268="",AND(L1268=L1267,L1268=L1269)),NA(), L1268)</f>
        <v>0</v>
      </c>
      <c r="M1948">
        <f>IF(ISNA(N1948),NA(),M1268)</f>
        <v>0</v>
      </c>
      <c r="N1948">
        <f>IF(OR(N1268="",AND(N1268=N1267,N1268=N1269)),NA(), N1268)</f>
        <v>0</v>
      </c>
      <c r="O1948">
        <f>IF(ISNA(P1948),NA(),O1268)</f>
        <v>0</v>
      </c>
      <c r="P1948">
        <f>IF(OR(P1268="",AND(P1268=P1267,P1268=P1269)),NA(), P1268)</f>
        <v>0</v>
      </c>
      <c r="Q1948">
        <f>IF(ISNA(R1948),NA(),Q1268)</f>
        <v>0</v>
      </c>
      <c r="R1948">
        <f>IF(OR(R1268="",AND(R1268=R1267,R1268=R1269)),NA(), R1268)</f>
        <v>0</v>
      </c>
      <c r="S1948">
        <f>IF(ISNA(T1948),NA(),S1268)</f>
        <v>0</v>
      </c>
      <c r="T1948">
        <f>IF(OR(T1268="",AND(T1268=T1267,T1268=T1269)),NA(), T1268)</f>
        <v>0</v>
      </c>
      <c r="U1948">
        <f>IF(ISNA(V1948),NA(),U1268)</f>
        <v>0</v>
      </c>
      <c r="V1948">
        <f>IF(OR(V1268="",AND(V1268=V1267,V1268=V1269)),NA(), V1268)</f>
        <v>0</v>
      </c>
      <c r="W1948">
        <f>IF(ISNA(X1948),NA(),W1268)</f>
        <v>0</v>
      </c>
      <c r="X1948">
        <f>IF(OR(X1268="",AND(X1268=X1267,X1268=X1269)),NA(), X1268)</f>
        <v>0</v>
      </c>
      <c r="Y1948">
        <f>IF(ISNA(Z1948),NA(),Y1268)</f>
        <v>0</v>
      </c>
      <c r="Z1948">
        <f>IF(OR(Z1268="",AND(Z1268=Z1267,Z1268=Z1269)),NA(), Z1268)</f>
        <v>0</v>
      </c>
      <c r="AA1948">
        <f>IF(ISNA(AB1948),NA(),AA1268)</f>
        <v>0</v>
      </c>
      <c r="AB1948">
        <f>IF(OR(AB1268="",AND(AB1268=AB1267,AB1268=AB1269)),NA(), AB1268)</f>
        <v>0</v>
      </c>
      <c r="AC1948">
        <f>IF(ISNA(AD1948),NA(),AC1268)</f>
        <v>0</v>
      </c>
      <c r="AD1948">
        <f>IF(OR(AD1268="",AND(AD1268=AD1267,AD1268=AD1269)),NA(), AD1268)</f>
        <v>0</v>
      </c>
      <c r="AE1948">
        <f>IF(ISNA(AF1948),NA(),AE1268)</f>
        <v>0</v>
      </c>
      <c r="AF1948">
        <f>IF(OR(AF1268="",AND(AF1268=AF1267,AF1268=AF1269)),NA(), AF1268)</f>
        <v>0</v>
      </c>
      <c r="AG1948">
        <f>IF(ISNA(AH1948),NA(),AG1268)</f>
        <v>0</v>
      </c>
      <c r="AH1948">
        <f>IF(OR(AH1268="",AND(AH1268=AH1267,AH1268=AH1269)),NA(), AH1268)</f>
        <v>0</v>
      </c>
      <c r="AI1948">
        <f>IF(ISNA(AJ1948),NA(),AI1268)</f>
        <v>0</v>
      </c>
      <c r="AJ1948">
        <f>IF(OR(AJ1268="",AND(AJ1268=AJ1267,AJ1268=AJ1269)),NA(), AJ1268)</f>
        <v>0</v>
      </c>
      <c r="AM1948">
        <f>IF(ISNA(AN1948),NA(),AM1268)</f>
        <v>0</v>
      </c>
      <c r="AN1948">
        <f>IF(OR(AN1268="",AND(AN1268=AN1267,AN1268=AN1269)),NA(), AN1268)</f>
        <v>0</v>
      </c>
      <c r="AO1948">
        <f>IF(ISNA(AP1948),NA(),AO1268)</f>
        <v>0</v>
      </c>
      <c r="AP1948">
        <f>IF(OR(AP1268="",AND(AP1268=AP1267,AP1268=AP1269)),NA(), AP1268)</f>
        <v>0</v>
      </c>
      <c r="AQ1948">
        <f>IF(ISNA(AR1948),NA(),AQ1268)</f>
        <v>0</v>
      </c>
      <c r="AR1948">
        <f>IF(OR(AR1268="",AND(AR1268=AR1267,AR1268=AR1269)),NA(), AR1268)</f>
        <v>0</v>
      </c>
      <c r="AS1948">
        <f>IF(ISNA(AT1948),NA(),AS1268)</f>
        <v>0</v>
      </c>
      <c r="AT1948">
        <f>IF(OR(AT1268="",AND(AT1268=AT1267,AT1268=AT1269)),NA(), AT1268)</f>
        <v>0</v>
      </c>
      <c r="AU1948">
        <f>IF(ISNA(AV1948),NA(),AU1268)</f>
        <v>0</v>
      </c>
      <c r="AV1948">
        <f>IF(OR(AV1268="",AND(AV1268=AV1267,AV1268=AV1269)),NA(), AV1268)</f>
        <v>0</v>
      </c>
      <c r="AW1948">
        <f>IF(ISNA(AX1948),NA(),AW1268)</f>
        <v>0</v>
      </c>
      <c r="AX1948">
        <f>IF(OR(AX1268="",AND(AX1268=AX1267,AX1268=AX1269)),NA(), AX1268)</f>
        <v>0</v>
      </c>
      <c r="AY1948">
        <f>IF(ISNA(AZ1948),NA(),AY1268)</f>
        <v>0</v>
      </c>
      <c r="AZ1948">
        <f>IF(OR(AZ1268="",AND(AZ1268=AZ1267,AZ1268=AZ1269)),NA(), AZ1268)</f>
        <v>0</v>
      </c>
      <c r="BA1948">
        <f>IF(ISNA(BB1948),NA(),BA1268)</f>
        <v>0</v>
      </c>
      <c r="BB1948">
        <f>IF(OR(BB1268="",AND(BB1268=BB1267,BB1268=BB1269)),NA(), BB1268)</f>
        <v>0</v>
      </c>
      <c r="BC1948">
        <f>IF(ISNA(BD1948),NA(),BC1268)</f>
        <v>0</v>
      </c>
      <c r="BD1948">
        <f>IF(OR(BD1268="",AND(BD1268=BD1267,BD1268=BD1269)),NA(), BD1268)</f>
        <v>0</v>
      </c>
      <c r="BE1948">
        <f>IF(ISNA(BF1948),NA(),BE1268)</f>
        <v>0</v>
      </c>
      <c r="BF1948">
        <f>IF(OR(BF1268="",AND(BF1268=BF1267,BF1268=BF1269)),NA(), BF1268)</f>
        <v>0</v>
      </c>
      <c r="BG1948">
        <f>IF(ISNA(BH1948),NA(),BG1268)</f>
        <v>0</v>
      </c>
      <c r="BH1948">
        <f>IF(OR(BH1268="",AND(BH1268=BH1267,BH1268=BH1269)),NA(), BH1268)</f>
        <v>0</v>
      </c>
      <c r="BI1948">
        <f>IF(ISNA(BJ1948),NA(),BI1268)</f>
        <v>0</v>
      </c>
      <c r="BJ1948">
        <f>IF(OR(BJ1268="",AND(BJ1268=BJ1267,BJ1268=BJ1269)),NA(), BJ1268)</f>
        <v>0</v>
      </c>
      <c r="BK1948">
        <f>IF(ISNA(BL1948),NA(),BK1268)</f>
        <v>0</v>
      </c>
      <c r="BL1948">
        <f>IF(OR(BL1268="",AND(BL1268=BL1267,BL1268=BL1269)),NA(), BL1268)</f>
        <v>0</v>
      </c>
      <c r="BM1948">
        <f>IF(ISNA(BN1948),NA(),BM1268)</f>
        <v>0</v>
      </c>
      <c r="BN1948">
        <f>IF(OR(BN1268="",AND(BN1268=BN1267,BN1268=BN1269)),NA(), BN1268)</f>
        <v>0</v>
      </c>
      <c r="BO1948">
        <f>IF(ISNA(BP1948),NA(),BO1268)</f>
        <v>0</v>
      </c>
      <c r="BP1948">
        <f>IF(OR(BP1268="",AND(BP1268=BP1267,BP1268=BP1269)),NA(), BP1268)</f>
        <v>0</v>
      </c>
      <c r="BQ1948">
        <f>IF(ISNA(BR1948),NA(),BQ1268)</f>
        <v>0</v>
      </c>
      <c r="BR1948">
        <f>IF(OR(BR1268="",AND(BR1268=BR1267,BR1268=BR1269)),NA(), BR1268)</f>
        <v>0</v>
      </c>
    </row>
    <row r="1949" spans="5:70">
      <c r="E1949">
        <f>IF(ISNA(F1949),NA(),E1269)</f>
        <v>0</v>
      </c>
      <c r="F1949">
        <f>IF(OR(F1269="",AND(F1269=F1268,F1269=F1270)),NA(), F1269)</f>
        <v>0</v>
      </c>
      <c r="G1949">
        <f>IF(ISNA(H1949),NA(),G1269)</f>
        <v>0</v>
      </c>
      <c r="H1949">
        <f>IF(OR(H1269="",AND(H1269=H1268,H1269=H1270)),NA(), H1269)</f>
        <v>0</v>
      </c>
      <c r="I1949">
        <f>IF(ISNA(J1949),NA(),I1269)</f>
        <v>0</v>
      </c>
      <c r="J1949">
        <f>IF(OR(J1269="",AND(J1269=J1268,J1269=J1270)),NA(), J1269)</f>
        <v>0</v>
      </c>
      <c r="K1949">
        <f>IF(ISNA(L1949),NA(),K1269)</f>
        <v>0</v>
      </c>
      <c r="L1949">
        <f>IF(OR(L1269="",AND(L1269=L1268,L1269=L1270)),NA(), L1269)</f>
        <v>0</v>
      </c>
      <c r="M1949">
        <f>IF(ISNA(N1949),NA(),M1269)</f>
        <v>0</v>
      </c>
      <c r="N1949">
        <f>IF(OR(N1269="",AND(N1269=N1268,N1269=N1270)),NA(), N1269)</f>
        <v>0</v>
      </c>
      <c r="O1949">
        <f>IF(ISNA(P1949),NA(),O1269)</f>
        <v>0</v>
      </c>
      <c r="P1949">
        <f>IF(OR(P1269="",AND(P1269=P1268,P1269=P1270)),NA(), P1269)</f>
        <v>0</v>
      </c>
      <c r="Q1949">
        <f>IF(ISNA(R1949),NA(),Q1269)</f>
        <v>0</v>
      </c>
      <c r="R1949">
        <f>IF(OR(R1269="",AND(R1269=R1268,R1269=R1270)),NA(), R1269)</f>
        <v>0</v>
      </c>
      <c r="S1949">
        <f>IF(ISNA(T1949),NA(),S1269)</f>
        <v>0</v>
      </c>
      <c r="T1949">
        <f>IF(OR(T1269="",AND(T1269=T1268,T1269=T1270)),NA(), T1269)</f>
        <v>0</v>
      </c>
      <c r="U1949">
        <f>IF(ISNA(V1949),NA(),U1269)</f>
        <v>0</v>
      </c>
      <c r="V1949">
        <f>IF(OR(V1269="",AND(V1269=V1268,V1269=V1270)),NA(), V1269)</f>
        <v>0</v>
      </c>
      <c r="W1949">
        <f>IF(ISNA(X1949),NA(),W1269)</f>
        <v>0</v>
      </c>
      <c r="X1949">
        <f>IF(OR(X1269="",AND(X1269=X1268,X1269=X1270)),NA(), X1269)</f>
        <v>0</v>
      </c>
      <c r="Y1949">
        <f>IF(ISNA(Z1949),NA(),Y1269)</f>
        <v>0</v>
      </c>
      <c r="Z1949">
        <f>IF(OR(Z1269="",AND(Z1269=Z1268,Z1269=Z1270)),NA(), Z1269)</f>
        <v>0</v>
      </c>
      <c r="AA1949">
        <f>IF(ISNA(AB1949),NA(),AA1269)</f>
        <v>0</v>
      </c>
      <c r="AB1949">
        <f>IF(OR(AB1269="",AND(AB1269=AB1268,AB1269=AB1270)),NA(), AB1269)</f>
        <v>0</v>
      </c>
      <c r="AC1949">
        <f>IF(ISNA(AD1949),NA(),AC1269)</f>
        <v>0</v>
      </c>
      <c r="AD1949">
        <f>IF(OR(AD1269="",AND(AD1269=AD1268,AD1269=AD1270)),NA(), AD1269)</f>
        <v>0</v>
      </c>
      <c r="AE1949">
        <f>IF(ISNA(AF1949),NA(),AE1269)</f>
        <v>0</v>
      </c>
      <c r="AF1949">
        <f>IF(OR(AF1269="",AND(AF1269=AF1268,AF1269=AF1270)),NA(), AF1269)</f>
        <v>0</v>
      </c>
      <c r="AG1949">
        <f>IF(ISNA(AH1949),NA(),AG1269)</f>
        <v>0</v>
      </c>
      <c r="AH1949">
        <f>IF(OR(AH1269="",AND(AH1269=AH1268,AH1269=AH1270)),NA(), AH1269)</f>
        <v>0</v>
      </c>
      <c r="AI1949">
        <f>IF(ISNA(AJ1949),NA(),AI1269)</f>
        <v>0</v>
      </c>
      <c r="AJ1949">
        <f>IF(OR(AJ1269="",AND(AJ1269=AJ1268,AJ1269=AJ1270)),NA(), AJ1269)</f>
        <v>0</v>
      </c>
      <c r="AM1949">
        <f>IF(ISNA(AN1949),NA(),AM1269)</f>
        <v>0</v>
      </c>
      <c r="AN1949">
        <f>IF(OR(AN1269="",AND(AN1269=AN1268,AN1269=AN1270)),NA(), AN1269)</f>
        <v>0</v>
      </c>
      <c r="AO1949">
        <f>IF(ISNA(AP1949),NA(),AO1269)</f>
        <v>0</v>
      </c>
      <c r="AP1949">
        <f>IF(OR(AP1269="",AND(AP1269=AP1268,AP1269=AP1270)),NA(), AP1269)</f>
        <v>0</v>
      </c>
      <c r="AQ1949">
        <f>IF(ISNA(AR1949),NA(),AQ1269)</f>
        <v>0</v>
      </c>
      <c r="AR1949">
        <f>IF(OR(AR1269="",AND(AR1269=AR1268,AR1269=AR1270)),NA(), AR1269)</f>
        <v>0</v>
      </c>
      <c r="AS1949">
        <f>IF(ISNA(AT1949),NA(),AS1269)</f>
        <v>0</v>
      </c>
      <c r="AT1949">
        <f>IF(OR(AT1269="",AND(AT1269=AT1268,AT1269=AT1270)),NA(), AT1269)</f>
        <v>0</v>
      </c>
      <c r="AU1949">
        <f>IF(ISNA(AV1949),NA(),AU1269)</f>
        <v>0</v>
      </c>
      <c r="AV1949">
        <f>IF(OR(AV1269="",AND(AV1269=AV1268,AV1269=AV1270)),NA(), AV1269)</f>
        <v>0</v>
      </c>
      <c r="AW1949">
        <f>IF(ISNA(AX1949),NA(),AW1269)</f>
        <v>0</v>
      </c>
      <c r="AX1949">
        <f>IF(OR(AX1269="",AND(AX1269=AX1268,AX1269=AX1270)),NA(), AX1269)</f>
        <v>0</v>
      </c>
      <c r="AY1949">
        <f>IF(ISNA(AZ1949),NA(),AY1269)</f>
        <v>0</v>
      </c>
      <c r="AZ1949">
        <f>IF(OR(AZ1269="",AND(AZ1269=AZ1268,AZ1269=AZ1270)),NA(), AZ1269)</f>
        <v>0</v>
      </c>
      <c r="BA1949">
        <f>IF(ISNA(BB1949),NA(),BA1269)</f>
        <v>0</v>
      </c>
      <c r="BB1949">
        <f>IF(OR(BB1269="",AND(BB1269=BB1268,BB1269=BB1270)),NA(), BB1269)</f>
        <v>0</v>
      </c>
      <c r="BC1949">
        <f>IF(ISNA(BD1949),NA(),BC1269)</f>
        <v>0</v>
      </c>
      <c r="BD1949">
        <f>IF(OR(BD1269="",AND(BD1269=BD1268,BD1269=BD1270)),NA(), BD1269)</f>
        <v>0</v>
      </c>
      <c r="BE1949">
        <f>IF(ISNA(BF1949),NA(),BE1269)</f>
        <v>0</v>
      </c>
      <c r="BF1949">
        <f>IF(OR(BF1269="",AND(BF1269=BF1268,BF1269=BF1270)),NA(), BF1269)</f>
        <v>0</v>
      </c>
      <c r="BG1949">
        <f>IF(ISNA(BH1949),NA(),BG1269)</f>
        <v>0</v>
      </c>
      <c r="BH1949">
        <f>IF(OR(BH1269="",AND(BH1269=BH1268,BH1269=BH1270)),NA(), BH1269)</f>
        <v>0</v>
      </c>
      <c r="BI1949">
        <f>IF(ISNA(BJ1949),NA(),BI1269)</f>
        <v>0</v>
      </c>
      <c r="BJ1949">
        <f>IF(OR(BJ1269="",AND(BJ1269=BJ1268,BJ1269=BJ1270)),NA(), BJ1269)</f>
        <v>0</v>
      </c>
      <c r="BK1949">
        <f>IF(ISNA(BL1949),NA(),BK1269)</f>
        <v>0</v>
      </c>
      <c r="BL1949">
        <f>IF(OR(BL1269="",AND(BL1269=BL1268,BL1269=BL1270)),NA(), BL1269)</f>
        <v>0</v>
      </c>
      <c r="BM1949">
        <f>IF(ISNA(BN1949),NA(),BM1269)</f>
        <v>0</v>
      </c>
      <c r="BN1949">
        <f>IF(OR(BN1269="",AND(BN1269=BN1268,BN1269=BN1270)),NA(), BN1269)</f>
        <v>0</v>
      </c>
      <c r="BO1949">
        <f>IF(ISNA(BP1949),NA(),BO1269)</f>
        <v>0</v>
      </c>
      <c r="BP1949">
        <f>IF(OR(BP1269="",AND(BP1269=BP1268,BP1269=BP1270)),NA(), BP1269)</f>
        <v>0</v>
      </c>
      <c r="BQ1949">
        <f>IF(ISNA(BR1949),NA(),BQ1269)</f>
        <v>0</v>
      </c>
      <c r="BR1949">
        <f>IF(OR(BR1269="",AND(BR1269=BR1268,BR1269=BR1270)),NA(), BR1269)</f>
        <v>0</v>
      </c>
    </row>
    <row r="1950" spans="5:70">
      <c r="E1950">
        <f>IF(ISNA(F1950),NA(),E1270)</f>
        <v>0</v>
      </c>
      <c r="F1950">
        <f>IF(OR(F1270="",AND(F1270=F1269,F1270=F1271)),NA(), F1270)</f>
        <v>0</v>
      </c>
      <c r="G1950">
        <f>IF(ISNA(H1950),NA(),G1270)</f>
        <v>0</v>
      </c>
      <c r="H1950">
        <f>IF(OR(H1270="",AND(H1270=H1269,H1270=H1271)),NA(), H1270)</f>
        <v>0</v>
      </c>
      <c r="I1950">
        <f>IF(ISNA(J1950),NA(),I1270)</f>
        <v>0</v>
      </c>
      <c r="J1950">
        <f>IF(OR(J1270="",AND(J1270=J1269,J1270=J1271)),NA(), J1270)</f>
        <v>0</v>
      </c>
      <c r="K1950">
        <f>IF(ISNA(L1950),NA(),K1270)</f>
        <v>0</v>
      </c>
      <c r="L1950">
        <f>IF(OR(L1270="",AND(L1270=L1269,L1270=L1271)),NA(), L1270)</f>
        <v>0</v>
      </c>
      <c r="M1950">
        <f>IF(ISNA(N1950),NA(),M1270)</f>
        <v>0</v>
      </c>
      <c r="N1950">
        <f>IF(OR(N1270="",AND(N1270=N1269,N1270=N1271)),NA(), N1270)</f>
        <v>0</v>
      </c>
      <c r="O1950">
        <f>IF(ISNA(P1950),NA(),O1270)</f>
        <v>0</v>
      </c>
      <c r="P1950">
        <f>IF(OR(P1270="",AND(P1270=P1269,P1270=P1271)),NA(), P1270)</f>
        <v>0</v>
      </c>
      <c r="Q1950">
        <f>IF(ISNA(R1950),NA(),Q1270)</f>
        <v>0</v>
      </c>
      <c r="R1950">
        <f>IF(OR(R1270="",AND(R1270=R1269,R1270=R1271)),NA(), R1270)</f>
        <v>0</v>
      </c>
      <c r="S1950">
        <f>IF(ISNA(T1950),NA(),S1270)</f>
        <v>0</v>
      </c>
      <c r="T1950">
        <f>IF(OR(T1270="",AND(T1270=T1269,T1270=T1271)),NA(), T1270)</f>
        <v>0</v>
      </c>
      <c r="U1950">
        <f>IF(ISNA(V1950),NA(),U1270)</f>
        <v>0</v>
      </c>
      <c r="V1950">
        <f>IF(OR(V1270="",AND(V1270=V1269,V1270=V1271)),NA(), V1270)</f>
        <v>0</v>
      </c>
      <c r="W1950">
        <f>IF(ISNA(X1950),NA(),W1270)</f>
        <v>0</v>
      </c>
      <c r="X1950">
        <f>IF(OR(X1270="",AND(X1270=X1269,X1270=X1271)),NA(), X1270)</f>
        <v>0</v>
      </c>
      <c r="Y1950">
        <f>IF(ISNA(Z1950),NA(),Y1270)</f>
        <v>0</v>
      </c>
      <c r="Z1950">
        <f>IF(OR(Z1270="",AND(Z1270=Z1269,Z1270=Z1271)),NA(), Z1270)</f>
        <v>0</v>
      </c>
      <c r="AA1950">
        <f>IF(ISNA(AB1950),NA(),AA1270)</f>
        <v>0</v>
      </c>
      <c r="AB1950">
        <f>IF(OR(AB1270="",AND(AB1270=AB1269,AB1270=AB1271)),NA(), AB1270)</f>
        <v>0</v>
      </c>
      <c r="AC1950">
        <f>IF(ISNA(AD1950),NA(),AC1270)</f>
        <v>0</v>
      </c>
      <c r="AD1950">
        <f>IF(OR(AD1270="",AND(AD1270=AD1269,AD1270=AD1271)),NA(), AD1270)</f>
        <v>0</v>
      </c>
      <c r="AE1950">
        <f>IF(ISNA(AF1950),NA(),AE1270)</f>
        <v>0</v>
      </c>
      <c r="AF1950">
        <f>IF(OR(AF1270="",AND(AF1270=AF1269,AF1270=AF1271)),NA(), AF1270)</f>
        <v>0</v>
      </c>
      <c r="AG1950">
        <f>IF(ISNA(AH1950),NA(),AG1270)</f>
        <v>0</v>
      </c>
      <c r="AH1950">
        <f>IF(OR(AH1270="",AND(AH1270=AH1269,AH1270=AH1271)),NA(), AH1270)</f>
        <v>0</v>
      </c>
      <c r="AI1950">
        <f>IF(ISNA(AJ1950),NA(),AI1270)</f>
        <v>0</v>
      </c>
      <c r="AJ1950">
        <f>IF(OR(AJ1270="",AND(AJ1270=AJ1269,AJ1270=AJ1271)),NA(), AJ1270)</f>
        <v>0</v>
      </c>
      <c r="AM1950">
        <f>IF(ISNA(AN1950),NA(),AM1270)</f>
        <v>0</v>
      </c>
      <c r="AN1950">
        <f>IF(OR(AN1270="",AND(AN1270=AN1269,AN1270=AN1271)),NA(), AN1270)</f>
        <v>0</v>
      </c>
      <c r="AO1950">
        <f>IF(ISNA(AP1950),NA(),AO1270)</f>
        <v>0</v>
      </c>
      <c r="AP1950">
        <f>IF(OR(AP1270="",AND(AP1270=AP1269,AP1270=AP1271)),NA(), AP1270)</f>
        <v>0</v>
      </c>
      <c r="AQ1950">
        <f>IF(ISNA(AR1950),NA(),AQ1270)</f>
        <v>0</v>
      </c>
      <c r="AR1950">
        <f>IF(OR(AR1270="",AND(AR1270=AR1269,AR1270=AR1271)),NA(), AR1270)</f>
        <v>0</v>
      </c>
      <c r="AS1950">
        <f>IF(ISNA(AT1950),NA(),AS1270)</f>
        <v>0</v>
      </c>
      <c r="AT1950">
        <f>IF(OR(AT1270="",AND(AT1270=AT1269,AT1270=AT1271)),NA(), AT1270)</f>
        <v>0</v>
      </c>
      <c r="AU1950">
        <f>IF(ISNA(AV1950),NA(),AU1270)</f>
        <v>0</v>
      </c>
      <c r="AV1950">
        <f>IF(OR(AV1270="",AND(AV1270=AV1269,AV1270=AV1271)),NA(), AV1270)</f>
        <v>0</v>
      </c>
      <c r="AW1950">
        <f>IF(ISNA(AX1950),NA(),AW1270)</f>
        <v>0</v>
      </c>
      <c r="AX1950">
        <f>IF(OR(AX1270="",AND(AX1270=AX1269,AX1270=AX1271)),NA(), AX1270)</f>
        <v>0</v>
      </c>
      <c r="AY1950">
        <f>IF(ISNA(AZ1950),NA(),AY1270)</f>
        <v>0</v>
      </c>
      <c r="AZ1950">
        <f>IF(OR(AZ1270="",AND(AZ1270=AZ1269,AZ1270=AZ1271)),NA(), AZ1270)</f>
        <v>0</v>
      </c>
      <c r="BA1950">
        <f>IF(ISNA(BB1950),NA(),BA1270)</f>
        <v>0</v>
      </c>
      <c r="BB1950">
        <f>IF(OR(BB1270="",AND(BB1270=BB1269,BB1270=BB1271)),NA(), BB1270)</f>
        <v>0</v>
      </c>
      <c r="BC1950">
        <f>IF(ISNA(BD1950),NA(),BC1270)</f>
        <v>0</v>
      </c>
      <c r="BD1950">
        <f>IF(OR(BD1270="",AND(BD1270=BD1269,BD1270=BD1271)),NA(), BD1270)</f>
        <v>0</v>
      </c>
      <c r="BE1950">
        <f>IF(ISNA(BF1950),NA(),BE1270)</f>
        <v>0</v>
      </c>
      <c r="BF1950">
        <f>IF(OR(BF1270="",AND(BF1270=BF1269,BF1270=BF1271)),NA(), BF1270)</f>
        <v>0</v>
      </c>
      <c r="BG1950">
        <f>IF(ISNA(BH1950),NA(),BG1270)</f>
        <v>0</v>
      </c>
      <c r="BH1950">
        <f>IF(OR(BH1270="",AND(BH1270=BH1269,BH1270=BH1271)),NA(), BH1270)</f>
        <v>0</v>
      </c>
      <c r="BI1950">
        <f>IF(ISNA(BJ1950),NA(),BI1270)</f>
        <v>0</v>
      </c>
      <c r="BJ1950">
        <f>IF(OR(BJ1270="",AND(BJ1270=BJ1269,BJ1270=BJ1271)),NA(), BJ1270)</f>
        <v>0</v>
      </c>
      <c r="BK1950">
        <f>IF(ISNA(BL1950),NA(),BK1270)</f>
        <v>0</v>
      </c>
      <c r="BL1950">
        <f>IF(OR(BL1270="",AND(BL1270=BL1269,BL1270=BL1271)),NA(), BL1270)</f>
        <v>0</v>
      </c>
      <c r="BM1950">
        <f>IF(ISNA(BN1950),NA(),BM1270)</f>
        <v>0</v>
      </c>
      <c r="BN1950">
        <f>IF(OR(BN1270="",AND(BN1270=BN1269,BN1270=BN1271)),NA(), BN1270)</f>
        <v>0</v>
      </c>
      <c r="BO1950">
        <f>IF(ISNA(BP1950),NA(),BO1270)</f>
        <v>0</v>
      </c>
      <c r="BP1950">
        <f>IF(OR(BP1270="",AND(BP1270=BP1269,BP1270=BP1271)),NA(), BP1270)</f>
        <v>0</v>
      </c>
      <c r="BQ1950">
        <f>IF(ISNA(BR1950),NA(),BQ1270)</f>
        <v>0</v>
      </c>
      <c r="BR1950">
        <f>IF(OR(BR1270="",AND(BR1270=BR1269,BR1270=BR1271)),NA(), BR1270)</f>
        <v>0</v>
      </c>
    </row>
    <row r="1951" spans="5:70">
      <c r="E1951">
        <f>IF(ISNA(F1951),NA(),E1271)</f>
        <v>0</v>
      </c>
      <c r="F1951">
        <f>IF(OR(F1271="",AND(F1271=F1270,F1271=F1272)),NA(), F1271)</f>
        <v>0</v>
      </c>
      <c r="G1951">
        <f>IF(ISNA(H1951),NA(),G1271)</f>
        <v>0</v>
      </c>
      <c r="H1951">
        <f>IF(OR(H1271="",AND(H1271=H1270,H1271=H1272)),NA(), H1271)</f>
        <v>0</v>
      </c>
      <c r="I1951">
        <f>IF(ISNA(J1951),NA(),I1271)</f>
        <v>0</v>
      </c>
      <c r="J1951">
        <f>IF(OR(J1271="",AND(J1271=J1270,J1271=J1272)),NA(), J1271)</f>
        <v>0</v>
      </c>
      <c r="K1951">
        <f>IF(ISNA(L1951),NA(),K1271)</f>
        <v>0</v>
      </c>
      <c r="L1951">
        <f>IF(OR(L1271="",AND(L1271=L1270,L1271=L1272)),NA(), L1271)</f>
        <v>0</v>
      </c>
      <c r="M1951">
        <f>IF(ISNA(N1951),NA(),M1271)</f>
        <v>0</v>
      </c>
      <c r="N1951">
        <f>IF(OR(N1271="",AND(N1271=N1270,N1271=N1272)),NA(), N1271)</f>
        <v>0</v>
      </c>
      <c r="O1951">
        <f>IF(ISNA(P1951),NA(),O1271)</f>
        <v>0</v>
      </c>
      <c r="P1951">
        <f>IF(OR(P1271="",AND(P1271=P1270,P1271=P1272)),NA(), P1271)</f>
        <v>0</v>
      </c>
      <c r="Q1951">
        <f>IF(ISNA(R1951),NA(),Q1271)</f>
        <v>0</v>
      </c>
      <c r="R1951">
        <f>IF(OR(R1271="",AND(R1271=R1270,R1271=R1272)),NA(), R1271)</f>
        <v>0</v>
      </c>
      <c r="S1951">
        <f>IF(ISNA(T1951),NA(),S1271)</f>
        <v>0</v>
      </c>
      <c r="T1951">
        <f>IF(OR(T1271="",AND(T1271=T1270,T1271=T1272)),NA(), T1271)</f>
        <v>0</v>
      </c>
      <c r="U1951">
        <f>IF(ISNA(V1951),NA(),U1271)</f>
        <v>0</v>
      </c>
      <c r="V1951">
        <f>IF(OR(V1271="",AND(V1271=V1270,V1271=V1272)),NA(), V1271)</f>
        <v>0</v>
      </c>
      <c r="W1951">
        <f>IF(ISNA(X1951),NA(),W1271)</f>
        <v>0</v>
      </c>
      <c r="X1951">
        <f>IF(OR(X1271="",AND(X1271=X1270,X1271=X1272)),NA(), X1271)</f>
        <v>0</v>
      </c>
      <c r="Y1951">
        <f>IF(ISNA(Z1951),NA(),Y1271)</f>
        <v>0</v>
      </c>
      <c r="Z1951">
        <f>IF(OR(Z1271="",AND(Z1271=Z1270,Z1271=Z1272)),NA(), Z1271)</f>
        <v>0</v>
      </c>
      <c r="AA1951">
        <f>IF(ISNA(AB1951),NA(),AA1271)</f>
        <v>0</v>
      </c>
      <c r="AB1951">
        <f>IF(OR(AB1271="",AND(AB1271=AB1270,AB1271=AB1272)),NA(), AB1271)</f>
        <v>0</v>
      </c>
      <c r="AC1951">
        <f>IF(ISNA(AD1951),NA(),AC1271)</f>
        <v>0</v>
      </c>
      <c r="AD1951">
        <f>IF(OR(AD1271="",AND(AD1271=AD1270,AD1271=AD1272)),NA(), AD1271)</f>
        <v>0</v>
      </c>
      <c r="AE1951">
        <f>IF(ISNA(AF1951),NA(),AE1271)</f>
        <v>0</v>
      </c>
      <c r="AF1951">
        <f>IF(OR(AF1271="",AND(AF1271=AF1270,AF1271=AF1272)),NA(), AF1271)</f>
        <v>0</v>
      </c>
      <c r="AG1951">
        <f>IF(ISNA(AH1951),NA(),AG1271)</f>
        <v>0</v>
      </c>
      <c r="AH1951">
        <f>IF(OR(AH1271="",AND(AH1271=AH1270,AH1271=AH1272)),NA(), AH1271)</f>
        <v>0</v>
      </c>
      <c r="AI1951">
        <f>IF(ISNA(AJ1951),NA(),AI1271)</f>
        <v>0</v>
      </c>
      <c r="AJ1951">
        <f>IF(OR(AJ1271="",AND(AJ1271=AJ1270,AJ1271=AJ1272)),NA(), AJ1271)</f>
        <v>0</v>
      </c>
      <c r="AM1951">
        <f>IF(ISNA(AN1951),NA(),AM1271)</f>
        <v>0</v>
      </c>
      <c r="AN1951">
        <f>IF(OR(AN1271="",AND(AN1271=AN1270,AN1271=AN1272)),NA(), AN1271)</f>
        <v>0</v>
      </c>
      <c r="AO1951">
        <f>IF(ISNA(AP1951),NA(),AO1271)</f>
        <v>0</v>
      </c>
      <c r="AP1951">
        <f>IF(OR(AP1271="",AND(AP1271=AP1270,AP1271=AP1272)),NA(), AP1271)</f>
        <v>0</v>
      </c>
      <c r="AQ1951">
        <f>IF(ISNA(AR1951),NA(),AQ1271)</f>
        <v>0</v>
      </c>
      <c r="AR1951">
        <f>IF(OR(AR1271="",AND(AR1271=AR1270,AR1271=AR1272)),NA(), AR1271)</f>
        <v>0</v>
      </c>
      <c r="AS1951">
        <f>IF(ISNA(AT1951),NA(),AS1271)</f>
        <v>0</v>
      </c>
      <c r="AT1951">
        <f>IF(OR(AT1271="",AND(AT1271=AT1270,AT1271=AT1272)),NA(), AT1271)</f>
        <v>0</v>
      </c>
      <c r="AU1951">
        <f>IF(ISNA(AV1951),NA(),AU1271)</f>
        <v>0</v>
      </c>
      <c r="AV1951">
        <f>IF(OR(AV1271="",AND(AV1271=AV1270,AV1271=AV1272)),NA(), AV1271)</f>
        <v>0</v>
      </c>
      <c r="AW1951">
        <f>IF(ISNA(AX1951),NA(),AW1271)</f>
        <v>0</v>
      </c>
      <c r="AX1951">
        <f>IF(OR(AX1271="",AND(AX1271=AX1270,AX1271=AX1272)),NA(), AX1271)</f>
        <v>0</v>
      </c>
      <c r="AY1951">
        <f>IF(ISNA(AZ1951),NA(),AY1271)</f>
        <v>0</v>
      </c>
      <c r="AZ1951">
        <f>IF(OR(AZ1271="",AND(AZ1271=AZ1270,AZ1271=AZ1272)),NA(), AZ1271)</f>
        <v>0</v>
      </c>
      <c r="BA1951">
        <f>IF(ISNA(BB1951),NA(),BA1271)</f>
        <v>0</v>
      </c>
      <c r="BB1951">
        <f>IF(OR(BB1271="",AND(BB1271=BB1270,BB1271=BB1272)),NA(), BB1271)</f>
        <v>0</v>
      </c>
      <c r="BC1951">
        <f>IF(ISNA(BD1951),NA(),BC1271)</f>
        <v>0</v>
      </c>
      <c r="BD1951">
        <f>IF(OR(BD1271="",AND(BD1271=BD1270,BD1271=BD1272)),NA(), BD1271)</f>
        <v>0</v>
      </c>
      <c r="BE1951">
        <f>IF(ISNA(BF1951),NA(),BE1271)</f>
        <v>0</v>
      </c>
      <c r="BF1951">
        <f>IF(OR(BF1271="",AND(BF1271=BF1270,BF1271=BF1272)),NA(), BF1271)</f>
        <v>0</v>
      </c>
      <c r="BG1951">
        <f>IF(ISNA(BH1951),NA(),BG1271)</f>
        <v>0</v>
      </c>
      <c r="BH1951">
        <f>IF(OR(BH1271="",AND(BH1271=BH1270,BH1271=BH1272)),NA(), BH1271)</f>
        <v>0</v>
      </c>
      <c r="BI1951">
        <f>IF(ISNA(BJ1951),NA(),BI1271)</f>
        <v>0</v>
      </c>
      <c r="BJ1951">
        <f>IF(OR(BJ1271="",AND(BJ1271=BJ1270,BJ1271=BJ1272)),NA(), BJ1271)</f>
        <v>0</v>
      </c>
      <c r="BK1951">
        <f>IF(ISNA(BL1951),NA(),BK1271)</f>
        <v>0</v>
      </c>
      <c r="BL1951">
        <f>IF(OR(BL1271="",AND(BL1271=BL1270,BL1271=BL1272)),NA(), BL1271)</f>
        <v>0</v>
      </c>
      <c r="BM1951">
        <f>IF(ISNA(BN1951),NA(),BM1271)</f>
        <v>0</v>
      </c>
      <c r="BN1951">
        <f>IF(OR(BN1271="",AND(BN1271=BN1270,BN1271=BN1272)),NA(), BN1271)</f>
        <v>0</v>
      </c>
      <c r="BO1951">
        <f>IF(ISNA(BP1951),NA(),BO1271)</f>
        <v>0</v>
      </c>
      <c r="BP1951">
        <f>IF(OR(BP1271="",AND(BP1271=BP1270,BP1271=BP1272)),NA(), BP1271)</f>
        <v>0</v>
      </c>
      <c r="BQ1951">
        <f>IF(ISNA(BR1951),NA(),BQ1271)</f>
        <v>0</v>
      </c>
      <c r="BR1951">
        <f>IF(OR(BR1271="",AND(BR1271=BR1270,BR1271=BR1272)),NA(), BR1271)</f>
        <v>0</v>
      </c>
    </row>
    <row r="1952" spans="5:70">
      <c r="E1952">
        <f>IF(ISNA(F1952),NA(),E1272)</f>
        <v>0</v>
      </c>
      <c r="F1952">
        <f>IF(OR(F1272="",AND(F1272=F1271,F1272=F1273)),NA(), F1272)</f>
        <v>0</v>
      </c>
      <c r="G1952">
        <f>IF(ISNA(H1952),NA(),G1272)</f>
        <v>0</v>
      </c>
      <c r="H1952">
        <f>IF(OR(H1272="",AND(H1272=H1271,H1272=H1273)),NA(), H1272)</f>
        <v>0</v>
      </c>
      <c r="I1952">
        <f>IF(ISNA(J1952),NA(),I1272)</f>
        <v>0</v>
      </c>
      <c r="J1952">
        <f>IF(OR(J1272="",AND(J1272=J1271,J1272=J1273)),NA(), J1272)</f>
        <v>0</v>
      </c>
      <c r="K1952">
        <f>IF(ISNA(L1952),NA(),K1272)</f>
        <v>0</v>
      </c>
      <c r="L1952">
        <f>IF(OR(L1272="",AND(L1272=L1271,L1272=L1273)),NA(), L1272)</f>
        <v>0</v>
      </c>
      <c r="M1952">
        <f>IF(ISNA(N1952),NA(),M1272)</f>
        <v>0</v>
      </c>
      <c r="N1952">
        <f>IF(OR(N1272="",AND(N1272=N1271,N1272=N1273)),NA(), N1272)</f>
        <v>0</v>
      </c>
      <c r="O1952">
        <f>IF(ISNA(P1952),NA(),O1272)</f>
        <v>0</v>
      </c>
      <c r="P1952">
        <f>IF(OR(P1272="",AND(P1272=P1271,P1272=P1273)),NA(), P1272)</f>
        <v>0</v>
      </c>
      <c r="Q1952">
        <f>IF(ISNA(R1952),NA(),Q1272)</f>
        <v>0</v>
      </c>
      <c r="R1952">
        <f>IF(OR(R1272="",AND(R1272=R1271,R1272=R1273)),NA(), R1272)</f>
        <v>0</v>
      </c>
      <c r="S1952">
        <f>IF(ISNA(T1952),NA(),S1272)</f>
        <v>0</v>
      </c>
      <c r="T1952">
        <f>IF(OR(T1272="",AND(T1272=T1271,T1272=T1273)),NA(), T1272)</f>
        <v>0</v>
      </c>
      <c r="U1952">
        <f>IF(ISNA(V1952),NA(),U1272)</f>
        <v>0</v>
      </c>
      <c r="V1952">
        <f>IF(OR(V1272="",AND(V1272=V1271,V1272=V1273)),NA(), V1272)</f>
        <v>0</v>
      </c>
      <c r="W1952">
        <f>IF(ISNA(X1952),NA(),W1272)</f>
        <v>0</v>
      </c>
      <c r="X1952">
        <f>IF(OR(X1272="",AND(X1272=X1271,X1272=X1273)),NA(), X1272)</f>
        <v>0</v>
      </c>
      <c r="Y1952">
        <f>IF(ISNA(Z1952),NA(),Y1272)</f>
        <v>0</v>
      </c>
      <c r="Z1952">
        <f>IF(OR(Z1272="",AND(Z1272=Z1271,Z1272=Z1273)),NA(), Z1272)</f>
        <v>0</v>
      </c>
      <c r="AA1952">
        <f>IF(ISNA(AB1952),NA(),AA1272)</f>
        <v>0</v>
      </c>
      <c r="AB1952">
        <f>IF(OR(AB1272="",AND(AB1272=AB1271,AB1272=AB1273)),NA(), AB1272)</f>
        <v>0</v>
      </c>
      <c r="AC1952">
        <f>IF(ISNA(AD1952),NA(),AC1272)</f>
        <v>0</v>
      </c>
      <c r="AD1952">
        <f>IF(OR(AD1272="",AND(AD1272=AD1271,AD1272=AD1273)),NA(), AD1272)</f>
        <v>0</v>
      </c>
      <c r="AE1952">
        <f>IF(ISNA(AF1952),NA(),AE1272)</f>
        <v>0</v>
      </c>
      <c r="AF1952">
        <f>IF(OR(AF1272="",AND(AF1272=AF1271,AF1272=AF1273)),NA(), AF1272)</f>
        <v>0</v>
      </c>
      <c r="AG1952">
        <f>IF(ISNA(AH1952),NA(),AG1272)</f>
        <v>0</v>
      </c>
      <c r="AH1952">
        <f>IF(OR(AH1272="",AND(AH1272=AH1271,AH1272=AH1273)),NA(), AH1272)</f>
        <v>0</v>
      </c>
      <c r="AI1952">
        <f>IF(ISNA(AJ1952),NA(),AI1272)</f>
        <v>0</v>
      </c>
      <c r="AJ1952">
        <f>IF(OR(AJ1272="",AND(AJ1272=AJ1271,AJ1272=AJ1273)),NA(), AJ1272)</f>
        <v>0</v>
      </c>
      <c r="AM1952">
        <f>IF(ISNA(AN1952),NA(),AM1272)</f>
        <v>0</v>
      </c>
      <c r="AN1952">
        <f>IF(OR(AN1272="",AND(AN1272=AN1271,AN1272=AN1273)),NA(), AN1272)</f>
        <v>0</v>
      </c>
      <c r="AO1952">
        <f>IF(ISNA(AP1952),NA(),AO1272)</f>
        <v>0</v>
      </c>
      <c r="AP1952">
        <f>IF(OR(AP1272="",AND(AP1272=AP1271,AP1272=AP1273)),NA(), AP1272)</f>
        <v>0</v>
      </c>
      <c r="AQ1952">
        <f>IF(ISNA(AR1952),NA(),AQ1272)</f>
        <v>0</v>
      </c>
      <c r="AR1952">
        <f>IF(OR(AR1272="",AND(AR1272=AR1271,AR1272=AR1273)),NA(), AR1272)</f>
        <v>0</v>
      </c>
      <c r="AS1952">
        <f>IF(ISNA(AT1952),NA(),AS1272)</f>
        <v>0</v>
      </c>
      <c r="AT1952">
        <f>IF(OR(AT1272="",AND(AT1272=AT1271,AT1272=AT1273)),NA(), AT1272)</f>
        <v>0</v>
      </c>
      <c r="AU1952">
        <f>IF(ISNA(AV1952),NA(),AU1272)</f>
        <v>0</v>
      </c>
      <c r="AV1952">
        <f>IF(OR(AV1272="",AND(AV1272=AV1271,AV1272=AV1273)),NA(), AV1272)</f>
        <v>0</v>
      </c>
      <c r="AW1952">
        <f>IF(ISNA(AX1952),NA(),AW1272)</f>
        <v>0</v>
      </c>
      <c r="AX1952">
        <f>IF(OR(AX1272="",AND(AX1272=AX1271,AX1272=AX1273)),NA(), AX1272)</f>
        <v>0</v>
      </c>
      <c r="AY1952">
        <f>IF(ISNA(AZ1952),NA(),AY1272)</f>
        <v>0</v>
      </c>
      <c r="AZ1952">
        <f>IF(OR(AZ1272="",AND(AZ1272=AZ1271,AZ1272=AZ1273)),NA(), AZ1272)</f>
        <v>0</v>
      </c>
      <c r="BA1952">
        <f>IF(ISNA(BB1952),NA(),BA1272)</f>
        <v>0</v>
      </c>
      <c r="BB1952">
        <f>IF(OR(BB1272="",AND(BB1272=BB1271,BB1272=BB1273)),NA(), BB1272)</f>
        <v>0</v>
      </c>
      <c r="BC1952">
        <f>IF(ISNA(BD1952),NA(),BC1272)</f>
        <v>0</v>
      </c>
      <c r="BD1952">
        <f>IF(OR(BD1272="",AND(BD1272=BD1271,BD1272=BD1273)),NA(), BD1272)</f>
        <v>0</v>
      </c>
      <c r="BE1952">
        <f>IF(ISNA(BF1952),NA(),BE1272)</f>
        <v>0</v>
      </c>
      <c r="BF1952">
        <f>IF(OR(BF1272="",AND(BF1272=BF1271,BF1272=BF1273)),NA(), BF1272)</f>
        <v>0</v>
      </c>
      <c r="BG1952">
        <f>IF(ISNA(BH1952),NA(),BG1272)</f>
        <v>0</v>
      </c>
      <c r="BH1952">
        <f>IF(OR(BH1272="",AND(BH1272=BH1271,BH1272=BH1273)),NA(), BH1272)</f>
        <v>0</v>
      </c>
      <c r="BI1952">
        <f>IF(ISNA(BJ1952),NA(),BI1272)</f>
        <v>0</v>
      </c>
      <c r="BJ1952">
        <f>IF(OR(BJ1272="",AND(BJ1272=BJ1271,BJ1272=BJ1273)),NA(), BJ1272)</f>
        <v>0</v>
      </c>
      <c r="BK1952">
        <f>IF(ISNA(BL1952),NA(),BK1272)</f>
        <v>0</v>
      </c>
      <c r="BL1952">
        <f>IF(OR(BL1272="",AND(BL1272=BL1271,BL1272=BL1273)),NA(), BL1272)</f>
        <v>0</v>
      </c>
      <c r="BM1952">
        <f>IF(ISNA(BN1952),NA(),BM1272)</f>
        <v>0</v>
      </c>
      <c r="BN1952">
        <f>IF(OR(BN1272="",AND(BN1272=BN1271,BN1272=BN1273)),NA(), BN1272)</f>
        <v>0</v>
      </c>
      <c r="BO1952">
        <f>IF(ISNA(BP1952),NA(),BO1272)</f>
        <v>0</v>
      </c>
      <c r="BP1952">
        <f>IF(OR(BP1272="",AND(BP1272=BP1271,BP1272=BP1273)),NA(), BP1272)</f>
        <v>0</v>
      </c>
      <c r="BQ1952">
        <f>IF(ISNA(BR1952),NA(),BQ1272)</f>
        <v>0</v>
      </c>
      <c r="BR1952">
        <f>IF(OR(BR1272="",AND(BR1272=BR1271,BR1272=BR1273)),NA(), BR1272)</f>
        <v>0</v>
      </c>
    </row>
    <row r="1953" spans="5:70">
      <c r="E1953">
        <f>IF(ISNA(F1953),NA(),E1273)</f>
        <v>0</v>
      </c>
      <c r="F1953">
        <f>IF(OR(F1273="",AND(F1273=F1272,F1273=F1274)),NA(), F1273)</f>
        <v>0</v>
      </c>
      <c r="G1953">
        <f>IF(ISNA(H1953),NA(),G1273)</f>
        <v>0</v>
      </c>
      <c r="H1953">
        <f>IF(OR(H1273="",AND(H1273=H1272,H1273=H1274)),NA(), H1273)</f>
        <v>0</v>
      </c>
      <c r="I1953">
        <f>IF(ISNA(J1953),NA(),I1273)</f>
        <v>0</v>
      </c>
      <c r="J1953">
        <f>IF(OR(J1273="",AND(J1273=J1272,J1273=J1274)),NA(), J1273)</f>
        <v>0</v>
      </c>
      <c r="K1953">
        <f>IF(ISNA(L1953),NA(),K1273)</f>
        <v>0</v>
      </c>
      <c r="L1953">
        <f>IF(OR(L1273="",AND(L1273=L1272,L1273=L1274)),NA(), L1273)</f>
        <v>0</v>
      </c>
      <c r="M1953">
        <f>IF(ISNA(N1953),NA(),M1273)</f>
        <v>0</v>
      </c>
      <c r="N1953">
        <f>IF(OR(N1273="",AND(N1273=N1272,N1273=N1274)),NA(), N1273)</f>
        <v>0</v>
      </c>
      <c r="O1953">
        <f>IF(ISNA(P1953),NA(),O1273)</f>
        <v>0</v>
      </c>
      <c r="P1953">
        <f>IF(OR(P1273="",AND(P1273=P1272,P1273=P1274)),NA(), P1273)</f>
        <v>0</v>
      </c>
      <c r="Q1953">
        <f>IF(ISNA(R1953),NA(),Q1273)</f>
        <v>0</v>
      </c>
      <c r="R1953">
        <f>IF(OR(R1273="",AND(R1273=R1272,R1273=R1274)),NA(), R1273)</f>
        <v>0</v>
      </c>
      <c r="S1953">
        <f>IF(ISNA(T1953),NA(),S1273)</f>
        <v>0</v>
      </c>
      <c r="T1953">
        <f>IF(OR(T1273="",AND(T1273=T1272,T1273=T1274)),NA(), T1273)</f>
        <v>0</v>
      </c>
      <c r="U1953">
        <f>IF(ISNA(V1953),NA(),U1273)</f>
        <v>0</v>
      </c>
      <c r="V1953">
        <f>IF(OR(V1273="",AND(V1273=V1272,V1273=V1274)),NA(), V1273)</f>
        <v>0</v>
      </c>
      <c r="W1953">
        <f>IF(ISNA(X1953),NA(),W1273)</f>
        <v>0</v>
      </c>
      <c r="X1953">
        <f>IF(OR(X1273="",AND(X1273=X1272,X1273=X1274)),NA(), X1273)</f>
        <v>0</v>
      </c>
      <c r="Y1953">
        <f>IF(ISNA(Z1953),NA(),Y1273)</f>
        <v>0</v>
      </c>
      <c r="Z1953">
        <f>IF(OR(Z1273="",AND(Z1273=Z1272,Z1273=Z1274)),NA(), Z1273)</f>
        <v>0</v>
      </c>
      <c r="AA1953">
        <f>IF(ISNA(AB1953),NA(),AA1273)</f>
        <v>0</v>
      </c>
      <c r="AB1953">
        <f>IF(OR(AB1273="",AND(AB1273=AB1272,AB1273=AB1274)),NA(), AB1273)</f>
        <v>0</v>
      </c>
      <c r="AC1953">
        <f>IF(ISNA(AD1953),NA(),AC1273)</f>
        <v>0</v>
      </c>
      <c r="AD1953">
        <f>IF(OR(AD1273="",AND(AD1273=AD1272,AD1273=AD1274)),NA(), AD1273)</f>
        <v>0</v>
      </c>
      <c r="AE1953">
        <f>IF(ISNA(AF1953),NA(),AE1273)</f>
        <v>0</v>
      </c>
      <c r="AF1953">
        <f>IF(OR(AF1273="",AND(AF1273=AF1272,AF1273=AF1274)),NA(), AF1273)</f>
        <v>0</v>
      </c>
      <c r="AG1953">
        <f>IF(ISNA(AH1953),NA(),AG1273)</f>
        <v>0</v>
      </c>
      <c r="AH1953">
        <f>IF(OR(AH1273="",AND(AH1273=AH1272,AH1273=AH1274)),NA(), AH1273)</f>
        <v>0</v>
      </c>
      <c r="AI1953">
        <f>IF(ISNA(AJ1953),NA(),AI1273)</f>
        <v>0</v>
      </c>
      <c r="AJ1953">
        <f>IF(OR(AJ1273="",AND(AJ1273=AJ1272,AJ1273=AJ1274)),NA(), AJ1273)</f>
        <v>0</v>
      </c>
      <c r="AM1953">
        <f>IF(ISNA(AN1953),NA(),AM1273)</f>
        <v>0</v>
      </c>
      <c r="AN1953">
        <f>IF(OR(AN1273="",AND(AN1273=AN1272,AN1273=AN1274)),NA(), AN1273)</f>
        <v>0</v>
      </c>
      <c r="AO1953">
        <f>IF(ISNA(AP1953),NA(),AO1273)</f>
        <v>0</v>
      </c>
      <c r="AP1953">
        <f>IF(OR(AP1273="",AND(AP1273=AP1272,AP1273=AP1274)),NA(), AP1273)</f>
        <v>0</v>
      </c>
      <c r="AQ1953">
        <f>IF(ISNA(AR1953),NA(),AQ1273)</f>
        <v>0</v>
      </c>
      <c r="AR1953">
        <f>IF(OR(AR1273="",AND(AR1273=AR1272,AR1273=AR1274)),NA(), AR1273)</f>
        <v>0</v>
      </c>
      <c r="AS1953">
        <f>IF(ISNA(AT1953),NA(),AS1273)</f>
        <v>0</v>
      </c>
      <c r="AT1953">
        <f>IF(OR(AT1273="",AND(AT1273=AT1272,AT1273=AT1274)),NA(), AT1273)</f>
        <v>0</v>
      </c>
      <c r="AU1953">
        <f>IF(ISNA(AV1953),NA(),AU1273)</f>
        <v>0</v>
      </c>
      <c r="AV1953">
        <f>IF(OR(AV1273="",AND(AV1273=AV1272,AV1273=AV1274)),NA(), AV1273)</f>
        <v>0</v>
      </c>
      <c r="AW1953">
        <f>IF(ISNA(AX1953),NA(),AW1273)</f>
        <v>0</v>
      </c>
      <c r="AX1953">
        <f>IF(OR(AX1273="",AND(AX1273=AX1272,AX1273=AX1274)),NA(), AX1273)</f>
        <v>0</v>
      </c>
      <c r="AY1953">
        <f>IF(ISNA(AZ1953),NA(),AY1273)</f>
        <v>0</v>
      </c>
      <c r="AZ1953">
        <f>IF(OR(AZ1273="",AND(AZ1273=AZ1272,AZ1273=AZ1274)),NA(), AZ1273)</f>
        <v>0</v>
      </c>
      <c r="BA1953">
        <f>IF(ISNA(BB1953),NA(),BA1273)</f>
        <v>0</v>
      </c>
      <c r="BB1953">
        <f>IF(OR(BB1273="",AND(BB1273=BB1272,BB1273=BB1274)),NA(), BB1273)</f>
        <v>0</v>
      </c>
      <c r="BC1953">
        <f>IF(ISNA(BD1953),NA(),BC1273)</f>
        <v>0</v>
      </c>
      <c r="BD1953">
        <f>IF(OR(BD1273="",AND(BD1273=BD1272,BD1273=BD1274)),NA(), BD1273)</f>
        <v>0</v>
      </c>
      <c r="BE1953">
        <f>IF(ISNA(BF1953),NA(),BE1273)</f>
        <v>0</v>
      </c>
      <c r="BF1953">
        <f>IF(OR(BF1273="",AND(BF1273=BF1272,BF1273=BF1274)),NA(), BF1273)</f>
        <v>0</v>
      </c>
      <c r="BG1953">
        <f>IF(ISNA(BH1953),NA(),BG1273)</f>
        <v>0</v>
      </c>
      <c r="BH1953">
        <f>IF(OR(BH1273="",AND(BH1273=BH1272,BH1273=BH1274)),NA(), BH1273)</f>
        <v>0</v>
      </c>
      <c r="BI1953">
        <f>IF(ISNA(BJ1953),NA(),BI1273)</f>
        <v>0</v>
      </c>
      <c r="BJ1953">
        <f>IF(OR(BJ1273="",AND(BJ1273=BJ1272,BJ1273=BJ1274)),NA(), BJ1273)</f>
        <v>0</v>
      </c>
      <c r="BK1953">
        <f>IF(ISNA(BL1953),NA(),BK1273)</f>
        <v>0</v>
      </c>
      <c r="BL1953">
        <f>IF(OR(BL1273="",AND(BL1273=BL1272,BL1273=BL1274)),NA(), BL1273)</f>
        <v>0</v>
      </c>
      <c r="BM1953">
        <f>IF(ISNA(BN1953),NA(),BM1273)</f>
        <v>0</v>
      </c>
      <c r="BN1953">
        <f>IF(OR(BN1273="",AND(BN1273=BN1272,BN1273=BN1274)),NA(), BN1273)</f>
        <v>0</v>
      </c>
      <c r="BO1953">
        <f>IF(ISNA(BP1953),NA(),BO1273)</f>
        <v>0</v>
      </c>
      <c r="BP1953">
        <f>IF(OR(BP1273="",AND(BP1273=BP1272,BP1273=BP1274)),NA(), BP1273)</f>
        <v>0</v>
      </c>
      <c r="BQ1953">
        <f>IF(ISNA(BR1953),NA(),BQ1273)</f>
        <v>0</v>
      </c>
      <c r="BR1953">
        <f>IF(OR(BR1273="",AND(BR1273=BR1272,BR1273=BR1274)),NA(), BR1273)</f>
        <v>0</v>
      </c>
    </row>
    <row r="1954" spans="5:70">
      <c r="E1954">
        <f>IF(ISNA(F1954),NA(),E1274)</f>
        <v>0</v>
      </c>
      <c r="F1954">
        <f>IF(OR(F1274="",AND(F1274=F1273,F1274=F1275)),NA(), F1274)</f>
        <v>0</v>
      </c>
      <c r="G1954">
        <f>IF(ISNA(H1954),NA(),G1274)</f>
        <v>0</v>
      </c>
      <c r="H1954">
        <f>IF(OR(H1274="",AND(H1274=H1273,H1274=H1275)),NA(), H1274)</f>
        <v>0</v>
      </c>
      <c r="I1954">
        <f>IF(ISNA(J1954),NA(),I1274)</f>
        <v>0</v>
      </c>
      <c r="J1954">
        <f>IF(OR(J1274="",AND(J1274=J1273,J1274=J1275)),NA(), J1274)</f>
        <v>0</v>
      </c>
      <c r="K1954">
        <f>IF(ISNA(L1954),NA(),K1274)</f>
        <v>0</v>
      </c>
      <c r="L1954">
        <f>IF(OR(L1274="",AND(L1274=L1273,L1274=L1275)),NA(), L1274)</f>
        <v>0</v>
      </c>
      <c r="M1954">
        <f>IF(ISNA(N1954),NA(),M1274)</f>
        <v>0</v>
      </c>
      <c r="N1954">
        <f>IF(OR(N1274="",AND(N1274=N1273,N1274=N1275)),NA(), N1274)</f>
        <v>0</v>
      </c>
      <c r="O1954">
        <f>IF(ISNA(P1954),NA(),O1274)</f>
        <v>0</v>
      </c>
      <c r="P1954">
        <f>IF(OR(P1274="",AND(P1274=P1273,P1274=P1275)),NA(), P1274)</f>
        <v>0</v>
      </c>
      <c r="Q1954">
        <f>IF(ISNA(R1954),NA(),Q1274)</f>
        <v>0</v>
      </c>
      <c r="R1954">
        <f>IF(OR(R1274="",AND(R1274=R1273,R1274=R1275)),NA(), R1274)</f>
        <v>0</v>
      </c>
      <c r="S1954">
        <f>IF(ISNA(T1954),NA(),S1274)</f>
        <v>0</v>
      </c>
      <c r="T1954">
        <f>IF(OR(T1274="",AND(T1274=T1273,T1274=T1275)),NA(), T1274)</f>
        <v>0</v>
      </c>
      <c r="U1954">
        <f>IF(ISNA(V1954),NA(),U1274)</f>
        <v>0</v>
      </c>
      <c r="V1954">
        <f>IF(OR(V1274="",AND(V1274=V1273,V1274=V1275)),NA(), V1274)</f>
        <v>0</v>
      </c>
      <c r="W1954">
        <f>IF(ISNA(X1954),NA(),W1274)</f>
        <v>0</v>
      </c>
      <c r="X1954">
        <f>IF(OR(X1274="",AND(X1274=X1273,X1274=X1275)),NA(), X1274)</f>
        <v>0</v>
      </c>
      <c r="Y1954">
        <f>IF(ISNA(Z1954),NA(),Y1274)</f>
        <v>0</v>
      </c>
      <c r="Z1954">
        <f>IF(OR(Z1274="",AND(Z1274=Z1273,Z1274=Z1275)),NA(), Z1274)</f>
        <v>0</v>
      </c>
      <c r="AA1954">
        <f>IF(ISNA(AB1954),NA(),AA1274)</f>
        <v>0</v>
      </c>
      <c r="AB1954">
        <f>IF(OR(AB1274="",AND(AB1274=AB1273,AB1274=AB1275)),NA(), AB1274)</f>
        <v>0</v>
      </c>
      <c r="AC1954">
        <f>IF(ISNA(AD1954),NA(),AC1274)</f>
        <v>0</v>
      </c>
      <c r="AD1954">
        <f>IF(OR(AD1274="",AND(AD1274=AD1273,AD1274=AD1275)),NA(), AD1274)</f>
        <v>0</v>
      </c>
      <c r="AE1954">
        <f>IF(ISNA(AF1954),NA(),AE1274)</f>
        <v>0</v>
      </c>
      <c r="AF1954">
        <f>IF(OR(AF1274="",AND(AF1274=AF1273,AF1274=AF1275)),NA(), AF1274)</f>
        <v>0</v>
      </c>
      <c r="AG1954">
        <f>IF(ISNA(AH1954),NA(),AG1274)</f>
        <v>0</v>
      </c>
      <c r="AH1954">
        <f>IF(OR(AH1274="",AND(AH1274=AH1273,AH1274=AH1275)),NA(), AH1274)</f>
        <v>0</v>
      </c>
      <c r="AI1954">
        <f>IF(ISNA(AJ1954),NA(),AI1274)</f>
        <v>0</v>
      </c>
      <c r="AJ1954">
        <f>IF(OR(AJ1274="",AND(AJ1274=AJ1273,AJ1274=AJ1275)),NA(), AJ1274)</f>
        <v>0</v>
      </c>
      <c r="AM1954">
        <f>IF(ISNA(AN1954),NA(),AM1274)</f>
        <v>0</v>
      </c>
      <c r="AN1954">
        <f>IF(OR(AN1274="",AND(AN1274=AN1273,AN1274=AN1275)),NA(), AN1274)</f>
        <v>0</v>
      </c>
      <c r="AO1954">
        <f>IF(ISNA(AP1954),NA(),AO1274)</f>
        <v>0</v>
      </c>
      <c r="AP1954">
        <f>IF(OR(AP1274="",AND(AP1274=AP1273,AP1274=AP1275)),NA(), AP1274)</f>
        <v>0</v>
      </c>
      <c r="AQ1954">
        <f>IF(ISNA(AR1954),NA(),AQ1274)</f>
        <v>0</v>
      </c>
      <c r="AR1954">
        <f>IF(OR(AR1274="",AND(AR1274=AR1273,AR1274=AR1275)),NA(), AR1274)</f>
        <v>0</v>
      </c>
      <c r="AS1954">
        <f>IF(ISNA(AT1954),NA(),AS1274)</f>
        <v>0</v>
      </c>
      <c r="AT1954">
        <f>IF(OR(AT1274="",AND(AT1274=AT1273,AT1274=AT1275)),NA(), AT1274)</f>
        <v>0</v>
      </c>
      <c r="AU1954">
        <f>IF(ISNA(AV1954),NA(),AU1274)</f>
        <v>0</v>
      </c>
      <c r="AV1954">
        <f>IF(OR(AV1274="",AND(AV1274=AV1273,AV1274=AV1275)),NA(), AV1274)</f>
        <v>0</v>
      </c>
      <c r="AW1954">
        <f>IF(ISNA(AX1954),NA(),AW1274)</f>
        <v>0</v>
      </c>
      <c r="AX1954">
        <f>IF(OR(AX1274="",AND(AX1274=AX1273,AX1274=AX1275)),NA(), AX1274)</f>
        <v>0</v>
      </c>
      <c r="AY1954">
        <f>IF(ISNA(AZ1954),NA(),AY1274)</f>
        <v>0</v>
      </c>
      <c r="AZ1954">
        <f>IF(OR(AZ1274="",AND(AZ1274=AZ1273,AZ1274=AZ1275)),NA(), AZ1274)</f>
        <v>0</v>
      </c>
      <c r="BA1954">
        <f>IF(ISNA(BB1954),NA(),BA1274)</f>
        <v>0</v>
      </c>
      <c r="BB1954">
        <f>IF(OR(BB1274="",AND(BB1274=BB1273,BB1274=BB1275)),NA(), BB1274)</f>
        <v>0</v>
      </c>
      <c r="BC1954">
        <f>IF(ISNA(BD1954),NA(),BC1274)</f>
        <v>0</v>
      </c>
      <c r="BD1954">
        <f>IF(OR(BD1274="",AND(BD1274=BD1273,BD1274=BD1275)),NA(), BD1274)</f>
        <v>0</v>
      </c>
      <c r="BE1954">
        <f>IF(ISNA(BF1954),NA(),BE1274)</f>
        <v>0</v>
      </c>
      <c r="BF1954">
        <f>IF(OR(BF1274="",AND(BF1274=BF1273,BF1274=BF1275)),NA(), BF1274)</f>
        <v>0</v>
      </c>
      <c r="BG1954">
        <f>IF(ISNA(BH1954),NA(),BG1274)</f>
        <v>0</v>
      </c>
      <c r="BH1954">
        <f>IF(OR(BH1274="",AND(BH1274=BH1273,BH1274=BH1275)),NA(), BH1274)</f>
        <v>0</v>
      </c>
      <c r="BI1954">
        <f>IF(ISNA(BJ1954),NA(),BI1274)</f>
        <v>0</v>
      </c>
      <c r="BJ1954">
        <f>IF(OR(BJ1274="",AND(BJ1274=BJ1273,BJ1274=BJ1275)),NA(), BJ1274)</f>
        <v>0</v>
      </c>
      <c r="BK1954">
        <f>IF(ISNA(BL1954),NA(),BK1274)</f>
        <v>0</v>
      </c>
      <c r="BL1954">
        <f>IF(OR(BL1274="",AND(BL1274=BL1273,BL1274=BL1275)),NA(), BL1274)</f>
        <v>0</v>
      </c>
      <c r="BM1954">
        <f>IF(ISNA(BN1954),NA(),BM1274)</f>
        <v>0</v>
      </c>
      <c r="BN1954">
        <f>IF(OR(BN1274="",AND(BN1274=BN1273,BN1274=BN1275)),NA(), BN1274)</f>
        <v>0</v>
      </c>
      <c r="BO1954">
        <f>IF(ISNA(BP1954),NA(),BO1274)</f>
        <v>0</v>
      </c>
      <c r="BP1954">
        <f>IF(OR(BP1274="",AND(BP1274=BP1273,BP1274=BP1275)),NA(), BP1274)</f>
        <v>0</v>
      </c>
      <c r="BQ1954">
        <f>IF(ISNA(BR1954),NA(),BQ1274)</f>
        <v>0</v>
      </c>
      <c r="BR1954">
        <f>IF(OR(BR1274="",AND(BR1274=BR1273,BR1274=BR1275)),NA(), BR1274)</f>
        <v>0</v>
      </c>
    </row>
    <row r="1955" spans="5:70">
      <c r="E1955">
        <f>IF(ISNA(F1955),NA(),E1275)</f>
        <v>0</v>
      </c>
      <c r="F1955">
        <f>IF(OR(F1275="",AND(F1275=F1274,F1275=F1276)),NA(), F1275)</f>
        <v>0</v>
      </c>
      <c r="G1955">
        <f>IF(ISNA(H1955),NA(),G1275)</f>
        <v>0</v>
      </c>
      <c r="H1955">
        <f>IF(OR(H1275="",AND(H1275=H1274,H1275=H1276)),NA(), H1275)</f>
        <v>0</v>
      </c>
      <c r="I1955">
        <f>IF(ISNA(J1955),NA(),I1275)</f>
        <v>0</v>
      </c>
      <c r="J1955">
        <f>IF(OR(J1275="",AND(J1275=J1274,J1275=J1276)),NA(), J1275)</f>
        <v>0</v>
      </c>
      <c r="K1955">
        <f>IF(ISNA(L1955),NA(),K1275)</f>
        <v>0</v>
      </c>
      <c r="L1955">
        <f>IF(OR(L1275="",AND(L1275=L1274,L1275=L1276)),NA(), L1275)</f>
        <v>0</v>
      </c>
      <c r="M1955">
        <f>IF(ISNA(N1955),NA(),M1275)</f>
        <v>0</v>
      </c>
      <c r="N1955">
        <f>IF(OR(N1275="",AND(N1275=N1274,N1275=N1276)),NA(), N1275)</f>
        <v>0</v>
      </c>
      <c r="O1955">
        <f>IF(ISNA(P1955),NA(),O1275)</f>
        <v>0</v>
      </c>
      <c r="P1955">
        <f>IF(OR(P1275="",AND(P1275=P1274,P1275=P1276)),NA(), P1275)</f>
        <v>0</v>
      </c>
      <c r="Q1955">
        <f>IF(ISNA(R1955),NA(),Q1275)</f>
        <v>0</v>
      </c>
      <c r="R1955">
        <f>IF(OR(R1275="",AND(R1275=R1274,R1275=R1276)),NA(), R1275)</f>
        <v>0</v>
      </c>
      <c r="S1955">
        <f>IF(ISNA(T1955),NA(),S1275)</f>
        <v>0</v>
      </c>
      <c r="T1955">
        <f>IF(OR(T1275="",AND(T1275=T1274,T1275=T1276)),NA(), T1275)</f>
        <v>0</v>
      </c>
      <c r="U1955">
        <f>IF(ISNA(V1955),NA(),U1275)</f>
        <v>0</v>
      </c>
      <c r="V1955">
        <f>IF(OR(V1275="",AND(V1275=V1274,V1275=V1276)),NA(), V1275)</f>
        <v>0</v>
      </c>
      <c r="W1955">
        <f>IF(ISNA(X1955),NA(),W1275)</f>
        <v>0</v>
      </c>
      <c r="X1955">
        <f>IF(OR(X1275="",AND(X1275=X1274,X1275=X1276)),NA(), X1275)</f>
        <v>0</v>
      </c>
      <c r="Y1955">
        <f>IF(ISNA(Z1955),NA(),Y1275)</f>
        <v>0</v>
      </c>
      <c r="Z1955">
        <f>IF(OR(Z1275="",AND(Z1275=Z1274,Z1275=Z1276)),NA(), Z1275)</f>
        <v>0</v>
      </c>
      <c r="AA1955">
        <f>IF(ISNA(AB1955),NA(),AA1275)</f>
        <v>0</v>
      </c>
      <c r="AB1955">
        <f>IF(OR(AB1275="",AND(AB1275=AB1274,AB1275=AB1276)),NA(), AB1275)</f>
        <v>0</v>
      </c>
      <c r="AC1955">
        <f>IF(ISNA(AD1955),NA(),AC1275)</f>
        <v>0</v>
      </c>
      <c r="AD1955">
        <f>IF(OR(AD1275="",AND(AD1275=AD1274,AD1275=AD1276)),NA(), AD1275)</f>
        <v>0</v>
      </c>
      <c r="AE1955">
        <f>IF(ISNA(AF1955),NA(),AE1275)</f>
        <v>0</v>
      </c>
      <c r="AF1955">
        <f>IF(OR(AF1275="",AND(AF1275=AF1274,AF1275=AF1276)),NA(), AF1275)</f>
        <v>0</v>
      </c>
      <c r="AG1955">
        <f>IF(ISNA(AH1955),NA(),AG1275)</f>
        <v>0</v>
      </c>
      <c r="AH1955">
        <f>IF(OR(AH1275="",AND(AH1275=AH1274,AH1275=AH1276)),NA(), AH1275)</f>
        <v>0</v>
      </c>
      <c r="AI1955">
        <f>IF(ISNA(AJ1955),NA(),AI1275)</f>
        <v>0</v>
      </c>
      <c r="AJ1955">
        <f>IF(OR(AJ1275="",AND(AJ1275=AJ1274,AJ1275=AJ1276)),NA(), AJ1275)</f>
        <v>0</v>
      </c>
      <c r="AM1955">
        <f>IF(ISNA(AN1955),NA(),AM1275)</f>
        <v>0</v>
      </c>
      <c r="AN1955">
        <f>IF(OR(AN1275="",AND(AN1275=AN1274,AN1275=AN1276)),NA(), AN1275)</f>
        <v>0</v>
      </c>
      <c r="AO1955">
        <f>IF(ISNA(AP1955),NA(),AO1275)</f>
        <v>0</v>
      </c>
      <c r="AP1955">
        <f>IF(OR(AP1275="",AND(AP1275=AP1274,AP1275=AP1276)),NA(), AP1275)</f>
        <v>0</v>
      </c>
      <c r="AQ1955">
        <f>IF(ISNA(AR1955),NA(),AQ1275)</f>
        <v>0</v>
      </c>
      <c r="AR1955">
        <f>IF(OR(AR1275="",AND(AR1275=AR1274,AR1275=AR1276)),NA(), AR1275)</f>
        <v>0</v>
      </c>
      <c r="AS1955">
        <f>IF(ISNA(AT1955),NA(),AS1275)</f>
        <v>0</v>
      </c>
      <c r="AT1955">
        <f>IF(OR(AT1275="",AND(AT1275=AT1274,AT1275=AT1276)),NA(), AT1275)</f>
        <v>0</v>
      </c>
      <c r="AU1955">
        <f>IF(ISNA(AV1955),NA(),AU1275)</f>
        <v>0</v>
      </c>
      <c r="AV1955">
        <f>IF(OR(AV1275="",AND(AV1275=AV1274,AV1275=AV1276)),NA(), AV1275)</f>
        <v>0</v>
      </c>
      <c r="AW1955">
        <f>IF(ISNA(AX1955),NA(),AW1275)</f>
        <v>0</v>
      </c>
      <c r="AX1955">
        <f>IF(OR(AX1275="",AND(AX1275=AX1274,AX1275=AX1276)),NA(), AX1275)</f>
        <v>0</v>
      </c>
      <c r="AY1955">
        <f>IF(ISNA(AZ1955),NA(),AY1275)</f>
        <v>0</v>
      </c>
      <c r="AZ1955">
        <f>IF(OR(AZ1275="",AND(AZ1275=AZ1274,AZ1275=AZ1276)),NA(), AZ1275)</f>
        <v>0</v>
      </c>
      <c r="BA1955">
        <f>IF(ISNA(BB1955),NA(),BA1275)</f>
        <v>0</v>
      </c>
      <c r="BB1955">
        <f>IF(OR(BB1275="",AND(BB1275=BB1274,BB1275=BB1276)),NA(), BB1275)</f>
        <v>0</v>
      </c>
      <c r="BC1955">
        <f>IF(ISNA(BD1955),NA(),BC1275)</f>
        <v>0</v>
      </c>
      <c r="BD1955">
        <f>IF(OR(BD1275="",AND(BD1275=BD1274,BD1275=BD1276)),NA(), BD1275)</f>
        <v>0</v>
      </c>
      <c r="BE1955">
        <f>IF(ISNA(BF1955),NA(),BE1275)</f>
        <v>0</v>
      </c>
      <c r="BF1955">
        <f>IF(OR(BF1275="",AND(BF1275=BF1274,BF1275=BF1276)),NA(), BF1275)</f>
        <v>0</v>
      </c>
      <c r="BG1955">
        <f>IF(ISNA(BH1955),NA(),BG1275)</f>
        <v>0</v>
      </c>
      <c r="BH1955">
        <f>IF(OR(BH1275="",AND(BH1275=BH1274,BH1275=BH1276)),NA(), BH1275)</f>
        <v>0</v>
      </c>
      <c r="BI1955">
        <f>IF(ISNA(BJ1955),NA(),BI1275)</f>
        <v>0</v>
      </c>
      <c r="BJ1955">
        <f>IF(OR(BJ1275="",AND(BJ1275=BJ1274,BJ1275=BJ1276)),NA(), BJ1275)</f>
        <v>0</v>
      </c>
      <c r="BK1955">
        <f>IF(ISNA(BL1955),NA(),BK1275)</f>
        <v>0</v>
      </c>
      <c r="BL1955">
        <f>IF(OR(BL1275="",AND(BL1275=BL1274,BL1275=BL1276)),NA(), BL1275)</f>
        <v>0</v>
      </c>
      <c r="BM1955">
        <f>IF(ISNA(BN1955),NA(),BM1275)</f>
        <v>0</v>
      </c>
      <c r="BN1955">
        <f>IF(OR(BN1275="",AND(BN1275=BN1274,BN1275=BN1276)),NA(), BN1275)</f>
        <v>0</v>
      </c>
      <c r="BO1955">
        <f>IF(ISNA(BP1955),NA(),BO1275)</f>
        <v>0</v>
      </c>
      <c r="BP1955">
        <f>IF(OR(BP1275="",AND(BP1275=BP1274,BP1275=BP1276)),NA(), BP1275)</f>
        <v>0</v>
      </c>
      <c r="BQ1955">
        <f>IF(ISNA(BR1955),NA(),BQ1275)</f>
        <v>0</v>
      </c>
      <c r="BR1955">
        <f>IF(OR(BR1275="",AND(BR1275=BR1274,BR1275=BR1276)),NA(), BR1275)</f>
        <v>0</v>
      </c>
    </row>
    <row r="1956" spans="5:70">
      <c r="E1956">
        <f>IF(ISNA(F1956),NA(),E1276)</f>
        <v>0</v>
      </c>
      <c r="F1956">
        <f>IF(OR(F1276="",AND(F1276=F1275,F1276=F1277)),NA(), F1276)</f>
        <v>0</v>
      </c>
      <c r="G1956">
        <f>IF(ISNA(H1956),NA(),G1276)</f>
        <v>0</v>
      </c>
      <c r="H1956">
        <f>IF(OR(H1276="",AND(H1276=H1275,H1276=H1277)),NA(), H1276)</f>
        <v>0</v>
      </c>
      <c r="I1956">
        <f>IF(ISNA(J1956),NA(),I1276)</f>
        <v>0</v>
      </c>
      <c r="J1956">
        <f>IF(OR(J1276="",AND(J1276=J1275,J1276=J1277)),NA(), J1276)</f>
        <v>0</v>
      </c>
      <c r="K1956">
        <f>IF(ISNA(L1956),NA(),K1276)</f>
        <v>0</v>
      </c>
      <c r="L1956">
        <f>IF(OR(L1276="",AND(L1276=L1275,L1276=L1277)),NA(), L1276)</f>
        <v>0</v>
      </c>
      <c r="M1956">
        <f>IF(ISNA(N1956),NA(),M1276)</f>
        <v>0</v>
      </c>
      <c r="N1956">
        <f>IF(OR(N1276="",AND(N1276=N1275,N1276=N1277)),NA(), N1276)</f>
        <v>0</v>
      </c>
      <c r="O1956">
        <f>IF(ISNA(P1956),NA(),O1276)</f>
        <v>0</v>
      </c>
      <c r="P1956">
        <f>IF(OR(P1276="",AND(P1276=P1275,P1276=P1277)),NA(), P1276)</f>
        <v>0</v>
      </c>
      <c r="Q1956">
        <f>IF(ISNA(R1956),NA(),Q1276)</f>
        <v>0</v>
      </c>
      <c r="R1956">
        <f>IF(OR(R1276="",AND(R1276=R1275,R1276=R1277)),NA(), R1276)</f>
        <v>0</v>
      </c>
      <c r="S1956">
        <f>IF(ISNA(T1956),NA(),S1276)</f>
        <v>0</v>
      </c>
      <c r="T1956">
        <f>IF(OR(T1276="",AND(T1276=T1275,T1276=T1277)),NA(), T1276)</f>
        <v>0</v>
      </c>
      <c r="U1956">
        <f>IF(ISNA(V1956),NA(),U1276)</f>
        <v>0</v>
      </c>
      <c r="V1956">
        <f>IF(OR(V1276="",AND(V1276=V1275,V1276=V1277)),NA(), V1276)</f>
        <v>0</v>
      </c>
      <c r="W1956">
        <f>IF(ISNA(X1956),NA(),W1276)</f>
        <v>0</v>
      </c>
      <c r="X1956">
        <f>IF(OR(X1276="",AND(X1276=X1275,X1276=X1277)),NA(), X1276)</f>
        <v>0</v>
      </c>
      <c r="Y1956">
        <f>IF(ISNA(Z1956),NA(),Y1276)</f>
        <v>0</v>
      </c>
      <c r="Z1956">
        <f>IF(OR(Z1276="",AND(Z1276=Z1275,Z1276=Z1277)),NA(), Z1276)</f>
        <v>0</v>
      </c>
      <c r="AA1956">
        <f>IF(ISNA(AB1956),NA(),AA1276)</f>
        <v>0</v>
      </c>
      <c r="AB1956">
        <f>IF(OR(AB1276="",AND(AB1276=AB1275,AB1276=AB1277)),NA(), AB1276)</f>
        <v>0</v>
      </c>
      <c r="AC1956">
        <f>IF(ISNA(AD1956),NA(),AC1276)</f>
        <v>0</v>
      </c>
      <c r="AD1956">
        <f>IF(OR(AD1276="",AND(AD1276=AD1275,AD1276=AD1277)),NA(), AD1276)</f>
        <v>0</v>
      </c>
      <c r="AE1956">
        <f>IF(ISNA(AF1956),NA(),AE1276)</f>
        <v>0</v>
      </c>
      <c r="AF1956">
        <f>IF(OR(AF1276="",AND(AF1276=AF1275,AF1276=AF1277)),NA(), AF1276)</f>
        <v>0</v>
      </c>
      <c r="AG1956">
        <f>IF(ISNA(AH1956),NA(),AG1276)</f>
        <v>0</v>
      </c>
      <c r="AH1956">
        <f>IF(OR(AH1276="",AND(AH1276=AH1275,AH1276=AH1277)),NA(), AH1276)</f>
        <v>0</v>
      </c>
      <c r="AI1956">
        <f>IF(ISNA(AJ1956),NA(),AI1276)</f>
        <v>0</v>
      </c>
      <c r="AJ1956">
        <f>IF(OR(AJ1276="",AND(AJ1276=AJ1275,AJ1276=AJ1277)),NA(), AJ1276)</f>
        <v>0</v>
      </c>
      <c r="AM1956">
        <f>IF(ISNA(AN1956),NA(),AM1276)</f>
        <v>0</v>
      </c>
      <c r="AN1956">
        <f>IF(OR(AN1276="",AND(AN1276=AN1275,AN1276=AN1277)),NA(), AN1276)</f>
        <v>0</v>
      </c>
      <c r="AO1956">
        <f>IF(ISNA(AP1956),NA(),AO1276)</f>
        <v>0</v>
      </c>
      <c r="AP1956">
        <f>IF(OR(AP1276="",AND(AP1276=AP1275,AP1276=AP1277)),NA(), AP1276)</f>
        <v>0</v>
      </c>
      <c r="AQ1956">
        <f>IF(ISNA(AR1956),NA(),AQ1276)</f>
        <v>0</v>
      </c>
      <c r="AR1956">
        <f>IF(OR(AR1276="",AND(AR1276=AR1275,AR1276=AR1277)),NA(), AR1276)</f>
        <v>0</v>
      </c>
      <c r="AS1956">
        <f>IF(ISNA(AT1956),NA(),AS1276)</f>
        <v>0</v>
      </c>
      <c r="AT1956">
        <f>IF(OR(AT1276="",AND(AT1276=AT1275,AT1276=AT1277)),NA(), AT1276)</f>
        <v>0</v>
      </c>
      <c r="AU1956">
        <f>IF(ISNA(AV1956),NA(),AU1276)</f>
        <v>0</v>
      </c>
      <c r="AV1956">
        <f>IF(OR(AV1276="",AND(AV1276=AV1275,AV1276=AV1277)),NA(), AV1276)</f>
        <v>0</v>
      </c>
      <c r="AW1956">
        <f>IF(ISNA(AX1956),NA(),AW1276)</f>
        <v>0</v>
      </c>
      <c r="AX1956">
        <f>IF(OR(AX1276="",AND(AX1276=AX1275,AX1276=AX1277)),NA(), AX1276)</f>
        <v>0</v>
      </c>
      <c r="AY1956">
        <f>IF(ISNA(AZ1956),NA(),AY1276)</f>
        <v>0</v>
      </c>
      <c r="AZ1956">
        <f>IF(OR(AZ1276="",AND(AZ1276=AZ1275,AZ1276=AZ1277)),NA(), AZ1276)</f>
        <v>0</v>
      </c>
      <c r="BA1956">
        <f>IF(ISNA(BB1956),NA(),BA1276)</f>
        <v>0</v>
      </c>
      <c r="BB1956">
        <f>IF(OR(BB1276="",AND(BB1276=BB1275,BB1276=BB1277)),NA(), BB1276)</f>
        <v>0</v>
      </c>
      <c r="BC1956">
        <f>IF(ISNA(BD1956),NA(),BC1276)</f>
        <v>0</v>
      </c>
      <c r="BD1956">
        <f>IF(OR(BD1276="",AND(BD1276=BD1275,BD1276=BD1277)),NA(), BD1276)</f>
        <v>0</v>
      </c>
      <c r="BE1956">
        <f>IF(ISNA(BF1956),NA(),BE1276)</f>
        <v>0</v>
      </c>
      <c r="BF1956">
        <f>IF(OR(BF1276="",AND(BF1276=BF1275,BF1276=BF1277)),NA(), BF1276)</f>
        <v>0</v>
      </c>
      <c r="BG1956">
        <f>IF(ISNA(BH1956),NA(),BG1276)</f>
        <v>0</v>
      </c>
      <c r="BH1956">
        <f>IF(OR(BH1276="",AND(BH1276=BH1275,BH1276=BH1277)),NA(), BH1276)</f>
        <v>0</v>
      </c>
      <c r="BI1956">
        <f>IF(ISNA(BJ1956),NA(),BI1276)</f>
        <v>0</v>
      </c>
      <c r="BJ1956">
        <f>IF(OR(BJ1276="",AND(BJ1276=BJ1275,BJ1276=BJ1277)),NA(), BJ1276)</f>
        <v>0</v>
      </c>
      <c r="BK1956">
        <f>IF(ISNA(BL1956),NA(),BK1276)</f>
        <v>0</v>
      </c>
      <c r="BL1956">
        <f>IF(OR(BL1276="",AND(BL1276=BL1275,BL1276=BL1277)),NA(), BL1276)</f>
        <v>0</v>
      </c>
      <c r="BM1956">
        <f>IF(ISNA(BN1956),NA(),BM1276)</f>
        <v>0</v>
      </c>
      <c r="BN1956">
        <f>IF(OR(BN1276="",AND(BN1276=BN1275,BN1276=BN1277)),NA(), BN1276)</f>
        <v>0</v>
      </c>
      <c r="BO1956">
        <f>IF(ISNA(BP1956),NA(),BO1276)</f>
        <v>0</v>
      </c>
      <c r="BP1956">
        <f>IF(OR(BP1276="",AND(BP1276=BP1275,BP1276=BP1277)),NA(), BP1276)</f>
        <v>0</v>
      </c>
      <c r="BQ1956">
        <f>IF(ISNA(BR1956),NA(),BQ1276)</f>
        <v>0</v>
      </c>
      <c r="BR1956">
        <f>IF(OR(BR1276="",AND(BR1276=BR1275,BR1276=BR1277)),NA(), BR1276)</f>
        <v>0</v>
      </c>
    </row>
    <row r="1957" spans="5:70">
      <c r="E1957">
        <f>IF(ISNA(F1957),NA(),E1277)</f>
        <v>0</v>
      </c>
      <c r="F1957">
        <f>IF(OR(F1277="",AND(F1277=F1276,F1277=F1278)),NA(), F1277)</f>
        <v>0</v>
      </c>
      <c r="G1957">
        <f>IF(ISNA(H1957),NA(),G1277)</f>
        <v>0</v>
      </c>
      <c r="H1957">
        <f>IF(OR(H1277="",AND(H1277=H1276,H1277=H1278)),NA(), H1277)</f>
        <v>0</v>
      </c>
      <c r="I1957">
        <f>IF(ISNA(J1957),NA(),I1277)</f>
        <v>0</v>
      </c>
      <c r="J1957">
        <f>IF(OR(J1277="",AND(J1277=J1276,J1277=J1278)),NA(), J1277)</f>
        <v>0</v>
      </c>
      <c r="K1957">
        <f>IF(ISNA(L1957),NA(),K1277)</f>
        <v>0</v>
      </c>
      <c r="L1957">
        <f>IF(OR(L1277="",AND(L1277=L1276,L1277=L1278)),NA(), L1277)</f>
        <v>0</v>
      </c>
      <c r="M1957">
        <f>IF(ISNA(N1957),NA(),M1277)</f>
        <v>0</v>
      </c>
      <c r="N1957">
        <f>IF(OR(N1277="",AND(N1277=N1276,N1277=N1278)),NA(), N1277)</f>
        <v>0</v>
      </c>
      <c r="O1957">
        <f>IF(ISNA(P1957),NA(),O1277)</f>
        <v>0</v>
      </c>
      <c r="P1957">
        <f>IF(OR(P1277="",AND(P1277=P1276,P1277=P1278)),NA(), P1277)</f>
        <v>0</v>
      </c>
      <c r="Q1957">
        <f>IF(ISNA(R1957),NA(),Q1277)</f>
        <v>0</v>
      </c>
      <c r="R1957">
        <f>IF(OR(R1277="",AND(R1277=R1276,R1277=R1278)),NA(), R1277)</f>
        <v>0</v>
      </c>
      <c r="S1957">
        <f>IF(ISNA(T1957),NA(),S1277)</f>
        <v>0</v>
      </c>
      <c r="T1957">
        <f>IF(OR(T1277="",AND(T1277=T1276,T1277=T1278)),NA(), T1277)</f>
        <v>0</v>
      </c>
      <c r="U1957">
        <f>IF(ISNA(V1957),NA(),U1277)</f>
        <v>0</v>
      </c>
      <c r="V1957">
        <f>IF(OR(V1277="",AND(V1277=V1276,V1277=V1278)),NA(), V1277)</f>
        <v>0</v>
      </c>
      <c r="W1957">
        <f>IF(ISNA(X1957),NA(),W1277)</f>
        <v>0</v>
      </c>
      <c r="X1957">
        <f>IF(OR(X1277="",AND(X1277=X1276,X1277=X1278)),NA(), X1277)</f>
        <v>0</v>
      </c>
      <c r="Y1957">
        <f>IF(ISNA(Z1957),NA(),Y1277)</f>
        <v>0</v>
      </c>
      <c r="Z1957">
        <f>IF(OR(Z1277="",AND(Z1277=Z1276,Z1277=Z1278)),NA(), Z1277)</f>
        <v>0</v>
      </c>
      <c r="AA1957">
        <f>IF(ISNA(AB1957),NA(),AA1277)</f>
        <v>0</v>
      </c>
      <c r="AB1957">
        <f>IF(OR(AB1277="",AND(AB1277=AB1276,AB1277=AB1278)),NA(), AB1277)</f>
        <v>0</v>
      </c>
      <c r="AC1957">
        <f>IF(ISNA(AD1957),NA(),AC1277)</f>
        <v>0</v>
      </c>
      <c r="AD1957">
        <f>IF(OR(AD1277="",AND(AD1277=AD1276,AD1277=AD1278)),NA(), AD1277)</f>
        <v>0</v>
      </c>
      <c r="AE1957">
        <f>IF(ISNA(AF1957),NA(),AE1277)</f>
        <v>0</v>
      </c>
      <c r="AF1957">
        <f>IF(OR(AF1277="",AND(AF1277=AF1276,AF1277=AF1278)),NA(), AF1277)</f>
        <v>0</v>
      </c>
      <c r="AG1957">
        <f>IF(ISNA(AH1957),NA(),AG1277)</f>
        <v>0</v>
      </c>
      <c r="AH1957">
        <f>IF(OR(AH1277="",AND(AH1277=AH1276,AH1277=AH1278)),NA(), AH1277)</f>
        <v>0</v>
      </c>
      <c r="AI1957">
        <f>IF(ISNA(AJ1957),NA(),AI1277)</f>
        <v>0</v>
      </c>
      <c r="AJ1957">
        <f>IF(OR(AJ1277="",AND(AJ1277=AJ1276,AJ1277=AJ1278)),NA(), AJ1277)</f>
        <v>0</v>
      </c>
      <c r="AM1957">
        <f>IF(ISNA(AN1957),NA(),AM1277)</f>
        <v>0</v>
      </c>
      <c r="AN1957">
        <f>IF(OR(AN1277="",AND(AN1277=AN1276,AN1277=AN1278)),NA(), AN1277)</f>
        <v>0</v>
      </c>
      <c r="AO1957">
        <f>IF(ISNA(AP1957),NA(),AO1277)</f>
        <v>0</v>
      </c>
      <c r="AP1957">
        <f>IF(OR(AP1277="",AND(AP1277=AP1276,AP1277=AP1278)),NA(), AP1277)</f>
        <v>0</v>
      </c>
      <c r="AQ1957">
        <f>IF(ISNA(AR1957),NA(),AQ1277)</f>
        <v>0</v>
      </c>
      <c r="AR1957">
        <f>IF(OR(AR1277="",AND(AR1277=AR1276,AR1277=AR1278)),NA(), AR1277)</f>
        <v>0</v>
      </c>
      <c r="AS1957">
        <f>IF(ISNA(AT1957),NA(),AS1277)</f>
        <v>0</v>
      </c>
      <c r="AT1957">
        <f>IF(OR(AT1277="",AND(AT1277=AT1276,AT1277=AT1278)),NA(), AT1277)</f>
        <v>0</v>
      </c>
      <c r="AU1957">
        <f>IF(ISNA(AV1957),NA(),AU1277)</f>
        <v>0</v>
      </c>
      <c r="AV1957">
        <f>IF(OR(AV1277="",AND(AV1277=AV1276,AV1277=AV1278)),NA(), AV1277)</f>
        <v>0</v>
      </c>
      <c r="AW1957">
        <f>IF(ISNA(AX1957),NA(),AW1277)</f>
        <v>0</v>
      </c>
      <c r="AX1957">
        <f>IF(OR(AX1277="",AND(AX1277=AX1276,AX1277=AX1278)),NA(), AX1277)</f>
        <v>0</v>
      </c>
      <c r="AY1957">
        <f>IF(ISNA(AZ1957),NA(),AY1277)</f>
        <v>0</v>
      </c>
      <c r="AZ1957">
        <f>IF(OR(AZ1277="",AND(AZ1277=AZ1276,AZ1277=AZ1278)),NA(), AZ1277)</f>
        <v>0</v>
      </c>
      <c r="BA1957">
        <f>IF(ISNA(BB1957),NA(),BA1277)</f>
        <v>0</v>
      </c>
      <c r="BB1957">
        <f>IF(OR(BB1277="",AND(BB1277=BB1276,BB1277=BB1278)),NA(), BB1277)</f>
        <v>0</v>
      </c>
      <c r="BC1957">
        <f>IF(ISNA(BD1957),NA(),BC1277)</f>
        <v>0</v>
      </c>
      <c r="BD1957">
        <f>IF(OR(BD1277="",AND(BD1277=BD1276,BD1277=BD1278)),NA(), BD1277)</f>
        <v>0</v>
      </c>
      <c r="BE1957">
        <f>IF(ISNA(BF1957),NA(),BE1277)</f>
        <v>0</v>
      </c>
      <c r="BF1957">
        <f>IF(OR(BF1277="",AND(BF1277=BF1276,BF1277=BF1278)),NA(), BF1277)</f>
        <v>0</v>
      </c>
      <c r="BG1957">
        <f>IF(ISNA(BH1957),NA(),BG1277)</f>
        <v>0</v>
      </c>
      <c r="BH1957">
        <f>IF(OR(BH1277="",AND(BH1277=BH1276,BH1277=BH1278)),NA(), BH1277)</f>
        <v>0</v>
      </c>
      <c r="BI1957">
        <f>IF(ISNA(BJ1957),NA(),BI1277)</f>
        <v>0</v>
      </c>
      <c r="BJ1957">
        <f>IF(OR(BJ1277="",AND(BJ1277=BJ1276,BJ1277=BJ1278)),NA(), BJ1277)</f>
        <v>0</v>
      </c>
      <c r="BK1957">
        <f>IF(ISNA(BL1957),NA(),BK1277)</f>
        <v>0</v>
      </c>
      <c r="BL1957">
        <f>IF(OR(BL1277="",AND(BL1277=BL1276,BL1277=BL1278)),NA(), BL1277)</f>
        <v>0</v>
      </c>
      <c r="BM1957">
        <f>IF(ISNA(BN1957),NA(),BM1277)</f>
        <v>0</v>
      </c>
      <c r="BN1957">
        <f>IF(OR(BN1277="",AND(BN1277=BN1276,BN1277=BN1278)),NA(), BN1277)</f>
        <v>0</v>
      </c>
      <c r="BO1957">
        <f>IF(ISNA(BP1957),NA(),BO1277)</f>
        <v>0</v>
      </c>
      <c r="BP1957">
        <f>IF(OR(BP1277="",AND(BP1277=BP1276,BP1277=BP1278)),NA(), BP1277)</f>
        <v>0</v>
      </c>
      <c r="BQ1957">
        <f>IF(ISNA(BR1957),NA(),BQ1277)</f>
        <v>0</v>
      </c>
      <c r="BR1957">
        <f>IF(OR(BR1277="",AND(BR1277=BR1276,BR1277=BR1278)),NA(), BR1277)</f>
        <v>0</v>
      </c>
    </row>
    <row r="1958" spans="5:70">
      <c r="E1958">
        <f>IF(ISNA(F1958),NA(),E1278)</f>
        <v>0</v>
      </c>
      <c r="F1958">
        <f>IF(OR(F1278="",AND(F1278=F1277,F1278=F1279)),NA(), F1278)</f>
        <v>0</v>
      </c>
      <c r="G1958">
        <f>IF(ISNA(H1958),NA(),G1278)</f>
        <v>0</v>
      </c>
      <c r="H1958">
        <f>IF(OR(H1278="",AND(H1278=H1277,H1278=H1279)),NA(), H1278)</f>
        <v>0</v>
      </c>
      <c r="I1958">
        <f>IF(ISNA(J1958),NA(),I1278)</f>
        <v>0</v>
      </c>
      <c r="J1958">
        <f>IF(OR(J1278="",AND(J1278=J1277,J1278=J1279)),NA(), J1278)</f>
        <v>0</v>
      </c>
      <c r="K1958">
        <f>IF(ISNA(L1958),NA(),K1278)</f>
        <v>0</v>
      </c>
      <c r="L1958">
        <f>IF(OR(L1278="",AND(L1278=L1277,L1278=L1279)),NA(), L1278)</f>
        <v>0</v>
      </c>
      <c r="M1958">
        <f>IF(ISNA(N1958),NA(),M1278)</f>
        <v>0</v>
      </c>
      <c r="N1958">
        <f>IF(OR(N1278="",AND(N1278=N1277,N1278=N1279)),NA(), N1278)</f>
        <v>0</v>
      </c>
      <c r="O1958">
        <f>IF(ISNA(P1958),NA(),O1278)</f>
        <v>0</v>
      </c>
      <c r="P1958">
        <f>IF(OR(P1278="",AND(P1278=P1277,P1278=P1279)),NA(), P1278)</f>
        <v>0</v>
      </c>
      <c r="Q1958">
        <f>IF(ISNA(R1958),NA(),Q1278)</f>
        <v>0</v>
      </c>
      <c r="R1958">
        <f>IF(OR(R1278="",AND(R1278=R1277,R1278=R1279)),NA(), R1278)</f>
        <v>0</v>
      </c>
      <c r="S1958">
        <f>IF(ISNA(T1958),NA(),S1278)</f>
        <v>0</v>
      </c>
      <c r="T1958">
        <f>IF(OR(T1278="",AND(T1278=T1277,T1278=T1279)),NA(), T1278)</f>
        <v>0</v>
      </c>
      <c r="U1958">
        <f>IF(ISNA(V1958),NA(),U1278)</f>
        <v>0</v>
      </c>
      <c r="V1958">
        <f>IF(OR(V1278="",AND(V1278=V1277,V1278=V1279)),NA(), V1278)</f>
        <v>0</v>
      </c>
      <c r="W1958">
        <f>IF(ISNA(X1958),NA(),W1278)</f>
        <v>0</v>
      </c>
      <c r="X1958">
        <f>IF(OR(X1278="",AND(X1278=X1277,X1278=X1279)),NA(), X1278)</f>
        <v>0</v>
      </c>
      <c r="Y1958">
        <f>IF(ISNA(Z1958),NA(),Y1278)</f>
        <v>0</v>
      </c>
      <c r="Z1958">
        <f>IF(OR(Z1278="",AND(Z1278=Z1277,Z1278=Z1279)),NA(), Z1278)</f>
        <v>0</v>
      </c>
      <c r="AA1958">
        <f>IF(ISNA(AB1958),NA(),AA1278)</f>
        <v>0</v>
      </c>
      <c r="AB1958">
        <f>IF(OR(AB1278="",AND(AB1278=AB1277,AB1278=AB1279)),NA(), AB1278)</f>
        <v>0</v>
      </c>
      <c r="AC1958">
        <f>IF(ISNA(AD1958),NA(),AC1278)</f>
        <v>0</v>
      </c>
      <c r="AD1958">
        <f>IF(OR(AD1278="",AND(AD1278=AD1277,AD1278=AD1279)),NA(), AD1278)</f>
        <v>0</v>
      </c>
      <c r="AE1958">
        <f>IF(ISNA(AF1958),NA(),AE1278)</f>
        <v>0</v>
      </c>
      <c r="AF1958">
        <f>IF(OR(AF1278="",AND(AF1278=AF1277,AF1278=AF1279)),NA(), AF1278)</f>
        <v>0</v>
      </c>
      <c r="AG1958">
        <f>IF(ISNA(AH1958),NA(),AG1278)</f>
        <v>0</v>
      </c>
      <c r="AH1958">
        <f>IF(OR(AH1278="",AND(AH1278=AH1277,AH1278=AH1279)),NA(), AH1278)</f>
        <v>0</v>
      </c>
      <c r="AI1958">
        <f>IF(ISNA(AJ1958),NA(),AI1278)</f>
        <v>0</v>
      </c>
      <c r="AJ1958">
        <f>IF(OR(AJ1278="",AND(AJ1278=AJ1277,AJ1278=AJ1279)),NA(), AJ1278)</f>
        <v>0</v>
      </c>
      <c r="AM1958">
        <f>IF(ISNA(AN1958),NA(),AM1278)</f>
        <v>0</v>
      </c>
      <c r="AN1958">
        <f>IF(OR(AN1278="",AND(AN1278=AN1277,AN1278=AN1279)),NA(), AN1278)</f>
        <v>0</v>
      </c>
      <c r="AO1958">
        <f>IF(ISNA(AP1958),NA(),AO1278)</f>
        <v>0</v>
      </c>
      <c r="AP1958">
        <f>IF(OR(AP1278="",AND(AP1278=AP1277,AP1278=AP1279)),NA(), AP1278)</f>
        <v>0</v>
      </c>
      <c r="AQ1958">
        <f>IF(ISNA(AR1958),NA(),AQ1278)</f>
        <v>0</v>
      </c>
      <c r="AR1958">
        <f>IF(OR(AR1278="",AND(AR1278=AR1277,AR1278=AR1279)),NA(), AR1278)</f>
        <v>0</v>
      </c>
      <c r="AS1958">
        <f>IF(ISNA(AT1958),NA(),AS1278)</f>
        <v>0</v>
      </c>
      <c r="AT1958">
        <f>IF(OR(AT1278="",AND(AT1278=AT1277,AT1278=AT1279)),NA(), AT1278)</f>
        <v>0</v>
      </c>
      <c r="AU1958">
        <f>IF(ISNA(AV1958),NA(),AU1278)</f>
        <v>0</v>
      </c>
      <c r="AV1958">
        <f>IF(OR(AV1278="",AND(AV1278=AV1277,AV1278=AV1279)),NA(), AV1278)</f>
        <v>0</v>
      </c>
      <c r="AW1958">
        <f>IF(ISNA(AX1958),NA(),AW1278)</f>
        <v>0</v>
      </c>
      <c r="AX1958">
        <f>IF(OR(AX1278="",AND(AX1278=AX1277,AX1278=AX1279)),NA(), AX1278)</f>
        <v>0</v>
      </c>
      <c r="AY1958">
        <f>IF(ISNA(AZ1958),NA(),AY1278)</f>
        <v>0</v>
      </c>
      <c r="AZ1958">
        <f>IF(OR(AZ1278="",AND(AZ1278=AZ1277,AZ1278=AZ1279)),NA(), AZ1278)</f>
        <v>0</v>
      </c>
      <c r="BA1958">
        <f>IF(ISNA(BB1958),NA(),BA1278)</f>
        <v>0</v>
      </c>
      <c r="BB1958">
        <f>IF(OR(BB1278="",AND(BB1278=BB1277,BB1278=BB1279)),NA(), BB1278)</f>
        <v>0</v>
      </c>
      <c r="BC1958">
        <f>IF(ISNA(BD1958),NA(),BC1278)</f>
        <v>0</v>
      </c>
      <c r="BD1958">
        <f>IF(OR(BD1278="",AND(BD1278=BD1277,BD1278=BD1279)),NA(), BD1278)</f>
        <v>0</v>
      </c>
      <c r="BE1958">
        <f>IF(ISNA(BF1958),NA(),BE1278)</f>
        <v>0</v>
      </c>
      <c r="BF1958">
        <f>IF(OR(BF1278="",AND(BF1278=BF1277,BF1278=BF1279)),NA(), BF1278)</f>
        <v>0</v>
      </c>
      <c r="BG1958">
        <f>IF(ISNA(BH1958),NA(),BG1278)</f>
        <v>0</v>
      </c>
      <c r="BH1958">
        <f>IF(OR(BH1278="",AND(BH1278=BH1277,BH1278=BH1279)),NA(), BH1278)</f>
        <v>0</v>
      </c>
      <c r="BI1958">
        <f>IF(ISNA(BJ1958),NA(),BI1278)</f>
        <v>0</v>
      </c>
      <c r="BJ1958">
        <f>IF(OR(BJ1278="",AND(BJ1278=BJ1277,BJ1278=BJ1279)),NA(), BJ1278)</f>
        <v>0</v>
      </c>
      <c r="BK1958">
        <f>IF(ISNA(BL1958),NA(),BK1278)</f>
        <v>0</v>
      </c>
      <c r="BL1958">
        <f>IF(OR(BL1278="",AND(BL1278=BL1277,BL1278=BL1279)),NA(), BL1278)</f>
        <v>0</v>
      </c>
      <c r="BM1958">
        <f>IF(ISNA(BN1958),NA(),BM1278)</f>
        <v>0</v>
      </c>
      <c r="BN1958">
        <f>IF(OR(BN1278="",AND(BN1278=BN1277,BN1278=BN1279)),NA(), BN1278)</f>
        <v>0</v>
      </c>
      <c r="BO1958">
        <f>IF(ISNA(BP1958),NA(),BO1278)</f>
        <v>0</v>
      </c>
      <c r="BP1958">
        <f>IF(OR(BP1278="",AND(BP1278=BP1277,BP1278=BP1279)),NA(), BP1278)</f>
        <v>0</v>
      </c>
      <c r="BQ1958">
        <f>IF(ISNA(BR1958),NA(),BQ1278)</f>
        <v>0</v>
      </c>
      <c r="BR1958">
        <f>IF(OR(BR1278="",AND(BR1278=BR1277,BR1278=BR1279)),NA(), BR1278)</f>
        <v>0</v>
      </c>
    </row>
    <row r="1959" spans="5:70">
      <c r="E1959">
        <f>IF(ISNA(F1959),NA(),E1279)</f>
        <v>0</v>
      </c>
      <c r="F1959">
        <f>IF(OR(F1279="",AND(F1279=F1278,F1279=F1280)),NA(), F1279)</f>
        <v>0</v>
      </c>
      <c r="G1959">
        <f>IF(ISNA(H1959),NA(),G1279)</f>
        <v>0</v>
      </c>
      <c r="H1959">
        <f>IF(OR(H1279="",AND(H1279=H1278,H1279=H1280)),NA(), H1279)</f>
        <v>0</v>
      </c>
      <c r="I1959">
        <f>IF(ISNA(J1959),NA(),I1279)</f>
        <v>0</v>
      </c>
      <c r="J1959">
        <f>IF(OR(J1279="",AND(J1279=J1278,J1279=J1280)),NA(), J1279)</f>
        <v>0</v>
      </c>
      <c r="K1959">
        <f>IF(ISNA(L1959),NA(),K1279)</f>
        <v>0</v>
      </c>
      <c r="L1959">
        <f>IF(OR(L1279="",AND(L1279=L1278,L1279=L1280)),NA(), L1279)</f>
        <v>0</v>
      </c>
      <c r="M1959">
        <f>IF(ISNA(N1959),NA(),M1279)</f>
        <v>0</v>
      </c>
      <c r="N1959">
        <f>IF(OR(N1279="",AND(N1279=N1278,N1279=N1280)),NA(), N1279)</f>
        <v>0</v>
      </c>
      <c r="O1959">
        <f>IF(ISNA(P1959),NA(),O1279)</f>
        <v>0</v>
      </c>
      <c r="P1959">
        <f>IF(OR(P1279="",AND(P1279=P1278,P1279=P1280)),NA(), P1279)</f>
        <v>0</v>
      </c>
      <c r="Q1959">
        <f>IF(ISNA(R1959),NA(),Q1279)</f>
        <v>0</v>
      </c>
      <c r="R1959">
        <f>IF(OR(R1279="",AND(R1279=R1278,R1279=R1280)),NA(), R1279)</f>
        <v>0</v>
      </c>
      <c r="S1959">
        <f>IF(ISNA(T1959),NA(),S1279)</f>
        <v>0</v>
      </c>
      <c r="T1959">
        <f>IF(OR(T1279="",AND(T1279=T1278,T1279=T1280)),NA(), T1279)</f>
        <v>0</v>
      </c>
      <c r="U1959">
        <f>IF(ISNA(V1959),NA(),U1279)</f>
        <v>0</v>
      </c>
      <c r="V1959">
        <f>IF(OR(V1279="",AND(V1279=V1278,V1279=V1280)),NA(), V1279)</f>
        <v>0</v>
      </c>
      <c r="W1959">
        <f>IF(ISNA(X1959),NA(),W1279)</f>
        <v>0</v>
      </c>
      <c r="X1959">
        <f>IF(OR(X1279="",AND(X1279=X1278,X1279=X1280)),NA(), X1279)</f>
        <v>0</v>
      </c>
      <c r="Y1959">
        <f>IF(ISNA(Z1959),NA(),Y1279)</f>
        <v>0</v>
      </c>
      <c r="Z1959">
        <f>IF(OR(Z1279="",AND(Z1279=Z1278,Z1279=Z1280)),NA(), Z1279)</f>
        <v>0</v>
      </c>
      <c r="AA1959">
        <f>IF(ISNA(AB1959),NA(),AA1279)</f>
        <v>0</v>
      </c>
      <c r="AB1959">
        <f>IF(OR(AB1279="",AND(AB1279=AB1278,AB1279=AB1280)),NA(), AB1279)</f>
        <v>0</v>
      </c>
      <c r="AC1959">
        <f>IF(ISNA(AD1959),NA(),AC1279)</f>
        <v>0</v>
      </c>
      <c r="AD1959">
        <f>IF(OR(AD1279="",AND(AD1279=AD1278,AD1279=AD1280)),NA(), AD1279)</f>
        <v>0</v>
      </c>
      <c r="AE1959">
        <f>IF(ISNA(AF1959),NA(),AE1279)</f>
        <v>0</v>
      </c>
      <c r="AF1959">
        <f>IF(OR(AF1279="",AND(AF1279=AF1278,AF1279=AF1280)),NA(), AF1279)</f>
        <v>0</v>
      </c>
      <c r="AG1959">
        <f>IF(ISNA(AH1959),NA(),AG1279)</f>
        <v>0</v>
      </c>
      <c r="AH1959">
        <f>IF(OR(AH1279="",AND(AH1279=AH1278,AH1279=AH1280)),NA(), AH1279)</f>
        <v>0</v>
      </c>
      <c r="AI1959">
        <f>IF(ISNA(AJ1959),NA(),AI1279)</f>
        <v>0</v>
      </c>
      <c r="AJ1959">
        <f>IF(OR(AJ1279="",AND(AJ1279=AJ1278,AJ1279=AJ1280)),NA(), AJ1279)</f>
        <v>0</v>
      </c>
      <c r="AM1959">
        <f>IF(ISNA(AN1959),NA(),AM1279)</f>
        <v>0</v>
      </c>
      <c r="AN1959">
        <f>IF(OR(AN1279="",AND(AN1279=AN1278,AN1279=AN1280)),NA(), AN1279)</f>
        <v>0</v>
      </c>
      <c r="AO1959">
        <f>IF(ISNA(AP1959),NA(),AO1279)</f>
        <v>0</v>
      </c>
      <c r="AP1959">
        <f>IF(OR(AP1279="",AND(AP1279=AP1278,AP1279=AP1280)),NA(), AP1279)</f>
        <v>0</v>
      </c>
      <c r="AQ1959">
        <f>IF(ISNA(AR1959),NA(),AQ1279)</f>
        <v>0</v>
      </c>
      <c r="AR1959">
        <f>IF(OR(AR1279="",AND(AR1279=AR1278,AR1279=AR1280)),NA(), AR1279)</f>
        <v>0</v>
      </c>
      <c r="AS1959">
        <f>IF(ISNA(AT1959),NA(),AS1279)</f>
        <v>0</v>
      </c>
      <c r="AT1959">
        <f>IF(OR(AT1279="",AND(AT1279=AT1278,AT1279=AT1280)),NA(), AT1279)</f>
        <v>0</v>
      </c>
      <c r="AU1959">
        <f>IF(ISNA(AV1959),NA(),AU1279)</f>
        <v>0</v>
      </c>
      <c r="AV1959">
        <f>IF(OR(AV1279="",AND(AV1279=AV1278,AV1279=AV1280)),NA(), AV1279)</f>
        <v>0</v>
      </c>
      <c r="AW1959">
        <f>IF(ISNA(AX1959),NA(),AW1279)</f>
        <v>0</v>
      </c>
      <c r="AX1959">
        <f>IF(OR(AX1279="",AND(AX1279=AX1278,AX1279=AX1280)),NA(), AX1279)</f>
        <v>0</v>
      </c>
      <c r="AY1959">
        <f>IF(ISNA(AZ1959),NA(),AY1279)</f>
        <v>0</v>
      </c>
      <c r="AZ1959">
        <f>IF(OR(AZ1279="",AND(AZ1279=AZ1278,AZ1279=AZ1280)),NA(), AZ1279)</f>
        <v>0</v>
      </c>
      <c r="BA1959">
        <f>IF(ISNA(BB1959),NA(),BA1279)</f>
        <v>0</v>
      </c>
      <c r="BB1959">
        <f>IF(OR(BB1279="",AND(BB1279=BB1278,BB1279=BB1280)),NA(), BB1279)</f>
        <v>0</v>
      </c>
      <c r="BC1959">
        <f>IF(ISNA(BD1959),NA(),BC1279)</f>
        <v>0</v>
      </c>
      <c r="BD1959">
        <f>IF(OR(BD1279="",AND(BD1279=BD1278,BD1279=BD1280)),NA(), BD1279)</f>
        <v>0</v>
      </c>
      <c r="BE1959">
        <f>IF(ISNA(BF1959),NA(),BE1279)</f>
        <v>0</v>
      </c>
      <c r="BF1959">
        <f>IF(OR(BF1279="",AND(BF1279=BF1278,BF1279=BF1280)),NA(), BF1279)</f>
        <v>0</v>
      </c>
      <c r="BG1959">
        <f>IF(ISNA(BH1959),NA(),BG1279)</f>
        <v>0</v>
      </c>
      <c r="BH1959">
        <f>IF(OR(BH1279="",AND(BH1279=BH1278,BH1279=BH1280)),NA(), BH1279)</f>
        <v>0</v>
      </c>
      <c r="BI1959">
        <f>IF(ISNA(BJ1959),NA(),BI1279)</f>
        <v>0</v>
      </c>
      <c r="BJ1959">
        <f>IF(OR(BJ1279="",AND(BJ1279=BJ1278,BJ1279=BJ1280)),NA(), BJ1279)</f>
        <v>0</v>
      </c>
      <c r="BK1959">
        <f>IF(ISNA(BL1959),NA(),BK1279)</f>
        <v>0</v>
      </c>
      <c r="BL1959">
        <f>IF(OR(BL1279="",AND(BL1279=BL1278,BL1279=BL1280)),NA(), BL1279)</f>
        <v>0</v>
      </c>
      <c r="BM1959">
        <f>IF(ISNA(BN1959),NA(),BM1279)</f>
        <v>0</v>
      </c>
      <c r="BN1959">
        <f>IF(OR(BN1279="",AND(BN1279=BN1278,BN1279=BN1280)),NA(), BN1279)</f>
        <v>0</v>
      </c>
      <c r="BO1959">
        <f>IF(ISNA(BP1959),NA(),BO1279)</f>
        <v>0</v>
      </c>
      <c r="BP1959">
        <f>IF(OR(BP1279="",AND(BP1279=BP1278,BP1279=BP1280)),NA(), BP1279)</f>
        <v>0</v>
      </c>
      <c r="BQ1959">
        <f>IF(ISNA(BR1959),NA(),BQ1279)</f>
        <v>0</v>
      </c>
      <c r="BR1959">
        <f>IF(OR(BR1279="",AND(BR1279=BR1278,BR1279=BR1280)),NA(), BR1279)</f>
        <v>0</v>
      </c>
    </row>
    <row r="1960" spans="5:70">
      <c r="E1960">
        <f>IF(ISNA(F1960),NA(),E1280)</f>
        <v>0</v>
      </c>
      <c r="F1960">
        <f>IF(OR(F1280="",AND(F1280=F1279,F1280=F1281)),NA(), F1280)</f>
        <v>0</v>
      </c>
      <c r="G1960">
        <f>IF(ISNA(H1960),NA(),G1280)</f>
        <v>0</v>
      </c>
      <c r="H1960">
        <f>IF(OR(H1280="",AND(H1280=H1279,H1280=H1281)),NA(), H1280)</f>
        <v>0</v>
      </c>
      <c r="I1960">
        <f>IF(ISNA(J1960),NA(),I1280)</f>
        <v>0</v>
      </c>
      <c r="J1960">
        <f>IF(OR(J1280="",AND(J1280=J1279,J1280=J1281)),NA(), J1280)</f>
        <v>0</v>
      </c>
      <c r="K1960">
        <f>IF(ISNA(L1960),NA(),K1280)</f>
        <v>0</v>
      </c>
      <c r="L1960">
        <f>IF(OR(L1280="",AND(L1280=L1279,L1280=L1281)),NA(), L1280)</f>
        <v>0</v>
      </c>
      <c r="M1960">
        <f>IF(ISNA(N1960),NA(),M1280)</f>
        <v>0</v>
      </c>
      <c r="N1960">
        <f>IF(OR(N1280="",AND(N1280=N1279,N1280=N1281)),NA(), N1280)</f>
        <v>0</v>
      </c>
      <c r="O1960">
        <f>IF(ISNA(P1960),NA(),O1280)</f>
        <v>0</v>
      </c>
      <c r="P1960">
        <f>IF(OR(P1280="",AND(P1280=P1279,P1280=P1281)),NA(), P1280)</f>
        <v>0</v>
      </c>
      <c r="Q1960">
        <f>IF(ISNA(R1960),NA(),Q1280)</f>
        <v>0</v>
      </c>
      <c r="R1960">
        <f>IF(OR(R1280="",AND(R1280=R1279,R1280=R1281)),NA(), R1280)</f>
        <v>0</v>
      </c>
      <c r="S1960">
        <f>IF(ISNA(T1960),NA(),S1280)</f>
        <v>0</v>
      </c>
      <c r="T1960">
        <f>IF(OR(T1280="",AND(T1280=T1279,T1280=T1281)),NA(), T1280)</f>
        <v>0</v>
      </c>
      <c r="U1960">
        <f>IF(ISNA(V1960),NA(),U1280)</f>
        <v>0</v>
      </c>
      <c r="V1960">
        <f>IF(OR(V1280="",AND(V1280=V1279,V1280=V1281)),NA(), V1280)</f>
        <v>0</v>
      </c>
      <c r="W1960">
        <f>IF(ISNA(X1960),NA(),W1280)</f>
        <v>0</v>
      </c>
      <c r="X1960">
        <f>IF(OR(X1280="",AND(X1280=X1279,X1280=X1281)),NA(), X1280)</f>
        <v>0</v>
      </c>
      <c r="Y1960">
        <f>IF(ISNA(Z1960),NA(),Y1280)</f>
        <v>0</v>
      </c>
      <c r="Z1960">
        <f>IF(OR(Z1280="",AND(Z1280=Z1279,Z1280=Z1281)),NA(), Z1280)</f>
        <v>0</v>
      </c>
      <c r="AA1960">
        <f>IF(ISNA(AB1960),NA(),AA1280)</f>
        <v>0</v>
      </c>
      <c r="AB1960">
        <f>IF(OR(AB1280="",AND(AB1280=AB1279,AB1280=AB1281)),NA(), AB1280)</f>
        <v>0</v>
      </c>
      <c r="AC1960">
        <f>IF(ISNA(AD1960),NA(),AC1280)</f>
        <v>0</v>
      </c>
      <c r="AD1960">
        <f>IF(OR(AD1280="",AND(AD1280=AD1279,AD1280=AD1281)),NA(), AD1280)</f>
        <v>0</v>
      </c>
      <c r="AE1960">
        <f>IF(ISNA(AF1960),NA(),AE1280)</f>
        <v>0</v>
      </c>
      <c r="AF1960">
        <f>IF(OR(AF1280="",AND(AF1280=AF1279,AF1280=AF1281)),NA(), AF1280)</f>
        <v>0</v>
      </c>
      <c r="AG1960">
        <f>IF(ISNA(AH1960),NA(),AG1280)</f>
        <v>0</v>
      </c>
      <c r="AH1960">
        <f>IF(OR(AH1280="",AND(AH1280=AH1279,AH1280=AH1281)),NA(), AH1280)</f>
        <v>0</v>
      </c>
      <c r="AI1960">
        <f>IF(ISNA(AJ1960),NA(),AI1280)</f>
        <v>0</v>
      </c>
      <c r="AJ1960">
        <f>IF(OR(AJ1280="",AND(AJ1280=AJ1279,AJ1280=AJ1281)),NA(), AJ1280)</f>
        <v>0</v>
      </c>
      <c r="AM1960">
        <f>IF(ISNA(AN1960),NA(),AM1280)</f>
        <v>0</v>
      </c>
      <c r="AN1960">
        <f>IF(OR(AN1280="",AND(AN1280=AN1279,AN1280=AN1281)),NA(), AN1280)</f>
        <v>0</v>
      </c>
      <c r="AO1960">
        <f>IF(ISNA(AP1960),NA(),AO1280)</f>
        <v>0</v>
      </c>
      <c r="AP1960">
        <f>IF(OR(AP1280="",AND(AP1280=AP1279,AP1280=AP1281)),NA(), AP1280)</f>
        <v>0</v>
      </c>
      <c r="AQ1960">
        <f>IF(ISNA(AR1960),NA(),AQ1280)</f>
        <v>0</v>
      </c>
      <c r="AR1960">
        <f>IF(OR(AR1280="",AND(AR1280=AR1279,AR1280=AR1281)),NA(), AR1280)</f>
        <v>0</v>
      </c>
      <c r="AS1960">
        <f>IF(ISNA(AT1960),NA(),AS1280)</f>
        <v>0</v>
      </c>
      <c r="AT1960">
        <f>IF(OR(AT1280="",AND(AT1280=AT1279,AT1280=AT1281)),NA(), AT1280)</f>
        <v>0</v>
      </c>
      <c r="AU1960">
        <f>IF(ISNA(AV1960),NA(),AU1280)</f>
        <v>0</v>
      </c>
      <c r="AV1960">
        <f>IF(OR(AV1280="",AND(AV1280=AV1279,AV1280=AV1281)),NA(), AV1280)</f>
        <v>0</v>
      </c>
      <c r="AW1960">
        <f>IF(ISNA(AX1960),NA(),AW1280)</f>
        <v>0</v>
      </c>
      <c r="AX1960">
        <f>IF(OR(AX1280="",AND(AX1280=AX1279,AX1280=AX1281)),NA(), AX1280)</f>
        <v>0</v>
      </c>
      <c r="AY1960">
        <f>IF(ISNA(AZ1960),NA(),AY1280)</f>
        <v>0</v>
      </c>
      <c r="AZ1960">
        <f>IF(OR(AZ1280="",AND(AZ1280=AZ1279,AZ1280=AZ1281)),NA(), AZ1280)</f>
        <v>0</v>
      </c>
      <c r="BA1960">
        <f>IF(ISNA(BB1960),NA(),BA1280)</f>
        <v>0</v>
      </c>
      <c r="BB1960">
        <f>IF(OR(BB1280="",AND(BB1280=BB1279,BB1280=BB1281)),NA(), BB1280)</f>
        <v>0</v>
      </c>
      <c r="BC1960">
        <f>IF(ISNA(BD1960),NA(),BC1280)</f>
        <v>0</v>
      </c>
      <c r="BD1960">
        <f>IF(OR(BD1280="",AND(BD1280=BD1279,BD1280=BD1281)),NA(), BD1280)</f>
        <v>0</v>
      </c>
      <c r="BE1960">
        <f>IF(ISNA(BF1960),NA(),BE1280)</f>
        <v>0</v>
      </c>
      <c r="BF1960">
        <f>IF(OR(BF1280="",AND(BF1280=BF1279,BF1280=BF1281)),NA(), BF1280)</f>
        <v>0</v>
      </c>
      <c r="BG1960">
        <f>IF(ISNA(BH1960),NA(),BG1280)</f>
        <v>0</v>
      </c>
      <c r="BH1960">
        <f>IF(OR(BH1280="",AND(BH1280=BH1279,BH1280=BH1281)),NA(), BH1280)</f>
        <v>0</v>
      </c>
      <c r="BI1960">
        <f>IF(ISNA(BJ1960),NA(),BI1280)</f>
        <v>0</v>
      </c>
      <c r="BJ1960">
        <f>IF(OR(BJ1280="",AND(BJ1280=BJ1279,BJ1280=BJ1281)),NA(), BJ1280)</f>
        <v>0</v>
      </c>
      <c r="BK1960">
        <f>IF(ISNA(BL1960),NA(),BK1280)</f>
        <v>0</v>
      </c>
      <c r="BL1960">
        <f>IF(OR(BL1280="",AND(BL1280=BL1279,BL1280=BL1281)),NA(), BL1280)</f>
        <v>0</v>
      </c>
      <c r="BM1960">
        <f>IF(ISNA(BN1960),NA(),BM1280)</f>
        <v>0</v>
      </c>
      <c r="BN1960">
        <f>IF(OR(BN1280="",AND(BN1280=BN1279,BN1280=BN1281)),NA(), BN1280)</f>
        <v>0</v>
      </c>
      <c r="BO1960">
        <f>IF(ISNA(BP1960),NA(),BO1280)</f>
        <v>0</v>
      </c>
      <c r="BP1960">
        <f>IF(OR(BP1280="",AND(BP1280=BP1279,BP1280=BP1281)),NA(), BP1280)</f>
        <v>0</v>
      </c>
      <c r="BQ1960">
        <f>IF(ISNA(BR1960),NA(),BQ1280)</f>
        <v>0</v>
      </c>
      <c r="BR1960">
        <f>IF(OR(BR1280="",AND(BR1280=BR1279,BR1280=BR1281)),NA(), BR1280)</f>
        <v>0</v>
      </c>
    </row>
    <row r="1961" spans="5:70">
      <c r="E1961">
        <f>IF(ISNA(F1961),NA(),E1281)</f>
        <v>0</v>
      </c>
      <c r="F1961">
        <f>IF(OR(F1281="",AND(F1281=F1280,F1281=F1282)),NA(), F1281)</f>
        <v>0</v>
      </c>
      <c r="G1961">
        <f>IF(ISNA(H1961),NA(),G1281)</f>
        <v>0</v>
      </c>
      <c r="H1961">
        <f>IF(OR(H1281="",AND(H1281=H1280,H1281=H1282)),NA(), H1281)</f>
        <v>0</v>
      </c>
      <c r="I1961">
        <f>IF(ISNA(J1961),NA(),I1281)</f>
        <v>0</v>
      </c>
      <c r="J1961">
        <f>IF(OR(J1281="",AND(J1281=J1280,J1281=J1282)),NA(), J1281)</f>
        <v>0</v>
      </c>
      <c r="K1961">
        <f>IF(ISNA(L1961),NA(),K1281)</f>
        <v>0</v>
      </c>
      <c r="L1961">
        <f>IF(OR(L1281="",AND(L1281=L1280,L1281=L1282)),NA(), L1281)</f>
        <v>0</v>
      </c>
      <c r="M1961">
        <f>IF(ISNA(N1961),NA(),M1281)</f>
        <v>0</v>
      </c>
      <c r="N1961">
        <f>IF(OR(N1281="",AND(N1281=N1280,N1281=N1282)),NA(), N1281)</f>
        <v>0</v>
      </c>
      <c r="O1961">
        <f>IF(ISNA(P1961),NA(),O1281)</f>
        <v>0</v>
      </c>
      <c r="P1961">
        <f>IF(OR(P1281="",AND(P1281=P1280,P1281=P1282)),NA(), P1281)</f>
        <v>0</v>
      </c>
      <c r="Q1961">
        <f>IF(ISNA(R1961),NA(),Q1281)</f>
        <v>0</v>
      </c>
      <c r="R1961">
        <f>IF(OR(R1281="",AND(R1281=R1280,R1281=R1282)),NA(), R1281)</f>
        <v>0</v>
      </c>
      <c r="S1961">
        <f>IF(ISNA(T1961),NA(),S1281)</f>
        <v>0</v>
      </c>
      <c r="T1961">
        <f>IF(OR(T1281="",AND(T1281=T1280,T1281=T1282)),NA(), T1281)</f>
        <v>0</v>
      </c>
      <c r="U1961">
        <f>IF(ISNA(V1961),NA(),U1281)</f>
        <v>0</v>
      </c>
      <c r="V1961">
        <f>IF(OR(V1281="",AND(V1281=V1280,V1281=V1282)),NA(), V1281)</f>
        <v>0</v>
      </c>
      <c r="W1961">
        <f>IF(ISNA(X1961),NA(),W1281)</f>
        <v>0</v>
      </c>
      <c r="X1961">
        <f>IF(OR(X1281="",AND(X1281=X1280,X1281=X1282)),NA(), X1281)</f>
        <v>0</v>
      </c>
      <c r="Y1961">
        <f>IF(ISNA(Z1961),NA(),Y1281)</f>
        <v>0</v>
      </c>
      <c r="Z1961">
        <f>IF(OR(Z1281="",AND(Z1281=Z1280,Z1281=Z1282)),NA(), Z1281)</f>
        <v>0</v>
      </c>
      <c r="AA1961">
        <f>IF(ISNA(AB1961),NA(),AA1281)</f>
        <v>0</v>
      </c>
      <c r="AB1961">
        <f>IF(OR(AB1281="",AND(AB1281=AB1280,AB1281=AB1282)),NA(), AB1281)</f>
        <v>0</v>
      </c>
      <c r="AC1961">
        <f>IF(ISNA(AD1961),NA(),AC1281)</f>
        <v>0</v>
      </c>
      <c r="AD1961">
        <f>IF(OR(AD1281="",AND(AD1281=AD1280,AD1281=AD1282)),NA(), AD1281)</f>
        <v>0</v>
      </c>
      <c r="AE1961">
        <f>IF(ISNA(AF1961),NA(),AE1281)</f>
        <v>0</v>
      </c>
      <c r="AF1961">
        <f>IF(OR(AF1281="",AND(AF1281=AF1280,AF1281=AF1282)),NA(), AF1281)</f>
        <v>0</v>
      </c>
      <c r="AG1961">
        <f>IF(ISNA(AH1961),NA(),AG1281)</f>
        <v>0</v>
      </c>
      <c r="AH1961">
        <f>IF(OR(AH1281="",AND(AH1281=AH1280,AH1281=AH1282)),NA(), AH1281)</f>
        <v>0</v>
      </c>
      <c r="AI1961">
        <f>IF(ISNA(AJ1961),NA(),AI1281)</f>
        <v>0</v>
      </c>
      <c r="AJ1961">
        <f>IF(OR(AJ1281="",AND(AJ1281=AJ1280,AJ1281=AJ1282)),NA(), AJ1281)</f>
        <v>0</v>
      </c>
      <c r="AM1961">
        <f>IF(ISNA(AN1961),NA(),AM1281)</f>
        <v>0</v>
      </c>
      <c r="AN1961">
        <f>IF(OR(AN1281="",AND(AN1281=AN1280,AN1281=AN1282)),NA(), AN1281)</f>
        <v>0</v>
      </c>
      <c r="AO1961">
        <f>IF(ISNA(AP1961),NA(),AO1281)</f>
        <v>0</v>
      </c>
      <c r="AP1961">
        <f>IF(OR(AP1281="",AND(AP1281=AP1280,AP1281=AP1282)),NA(), AP1281)</f>
        <v>0</v>
      </c>
      <c r="AQ1961">
        <f>IF(ISNA(AR1961),NA(),AQ1281)</f>
        <v>0</v>
      </c>
      <c r="AR1961">
        <f>IF(OR(AR1281="",AND(AR1281=AR1280,AR1281=AR1282)),NA(), AR1281)</f>
        <v>0</v>
      </c>
      <c r="AS1961">
        <f>IF(ISNA(AT1961),NA(),AS1281)</f>
        <v>0</v>
      </c>
      <c r="AT1961">
        <f>IF(OR(AT1281="",AND(AT1281=AT1280,AT1281=AT1282)),NA(), AT1281)</f>
        <v>0</v>
      </c>
      <c r="AU1961">
        <f>IF(ISNA(AV1961),NA(),AU1281)</f>
        <v>0</v>
      </c>
      <c r="AV1961">
        <f>IF(OR(AV1281="",AND(AV1281=AV1280,AV1281=AV1282)),NA(), AV1281)</f>
        <v>0</v>
      </c>
      <c r="AW1961">
        <f>IF(ISNA(AX1961),NA(),AW1281)</f>
        <v>0</v>
      </c>
      <c r="AX1961">
        <f>IF(OR(AX1281="",AND(AX1281=AX1280,AX1281=AX1282)),NA(), AX1281)</f>
        <v>0</v>
      </c>
      <c r="AY1961">
        <f>IF(ISNA(AZ1961),NA(),AY1281)</f>
        <v>0</v>
      </c>
      <c r="AZ1961">
        <f>IF(OR(AZ1281="",AND(AZ1281=AZ1280,AZ1281=AZ1282)),NA(), AZ1281)</f>
        <v>0</v>
      </c>
      <c r="BA1961">
        <f>IF(ISNA(BB1961),NA(),BA1281)</f>
        <v>0</v>
      </c>
      <c r="BB1961">
        <f>IF(OR(BB1281="",AND(BB1281=BB1280,BB1281=BB1282)),NA(), BB1281)</f>
        <v>0</v>
      </c>
      <c r="BC1961">
        <f>IF(ISNA(BD1961),NA(),BC1281)</f>
        <v>0</v>
      </c>
      <c r="BD1961">
        <f>IF(OR(BD1281="",AND(BD1281=BD1280,BD1281=BD1282)),NA(), BD1281)</f>
        <v>0</v>
      </c>
      <c r="BE1961">
        <f>IF(ISNA(BF1961),NA(),BE1281)</f>
        <v>0</v>
      </c>
      <c r="BF1961">
        <f>IF(OR(BF1281="",AND(BF1281=BF1280,BF1281=BF1282)),NA(), BF1281)</f>
        <v>0</v>
      </c>
      <c r="BG1961">
        <f>IF(ISNA(BH1961),NA(),BG1281)</f>
        <v>0</v>
      </c>
      <c r="BH1961">
        <f>IF(OR(BH1281="",AND(BH1281=BH1280,BH1281=BH1282)),NA(), BH1281)</f>
        <v>0</v>
      </c>
      <c r="BI1961">
        <f>IF(ISNA(BJ1961),NA(),BI1281)</f>
        <v>0</v>
      </c>
      <c r="BJ1961">
        <f>IF(OR(BJ1281="",AND(BJ1281=BJ1280,BJ1281=BJ1282)),NA(), BJ1281)</f>
        <v>0</v>
      </c>
      <c r="BK1961">
        <f>IF(ISNA(BL1961),NA(),BK1281)</f>
        <v>0</v>
      </c>
      <c r="BL1961">
        <f>IF(OR(BL1281="",AND(BL1281=BL1280,BL1281=BL1282)),NA(), BL1281)</f>
        <v>0</v>
      </c>
      <c r="BM1961">
        <f>IF(ISNA(BN1961),NA(),BM1281)</f>
        <v>0</v>
      </c>
      <c r="BN1961">
        <f>IF(OR(BN1281="",AND(BN1281=BN1280,BN1281=BN1282)),NA(), BN1281)</f>
        <v>0</v>
      </c>
      <c r="BO1961">
        <f>IF(ISNA(BP1961),NA(),BO1281)</f>
        <v>0</v>
      </c>
      <c r="BP1961">
        <f>IF(OR(BP1281="",AND(BP1281=BP1280,BP1281=BP1282)),NA(), BP1281)</f>
        <v>0</v>
      </c>
      <c r="BQ1961">
        <f>IF(ISNA(BR1961),NA(),BQ1281)</f>
        <v>0</v>
      </c>
      <c r="BR1961">
        <f>IF(OR(BR1281="",AND(BR1281=BR1280,BR1281=BR1282)),NA(), BR1281)</f>
        <v>0</v>
      </c>
    </row>
    <row r="1962" spans="5:70">
      <c r="E1962">
        <f>IF(ISNA(F1962),NA(),E1282)</f>
        <v>0</v>
      </c>
      <c r="F1962">
        <f>IF(OR(F1282="",AND(F1282=F1281,F1282=F1283)),NA(), F1282)</f>
        <v>0</v>
      </c>
      <c r="G1962">
        <f>IF(ISNA(H1962),NA(),G1282)</f>
        <v>0</v>
      </c>
      <c r="H1962">
        <f>IF(OR(H1282="",AND(H1282=H1281,H1282=H1283)),NA(), H1282)</f>
        <v>0</v>
      </c>
      <c r="I1962">
        <f>IF(ISNA(J1962),NA(),I1282)</f>
        <v>0</v>
      </c>
      <c r="J1962">
        <f>IF(OR(J1282="",AND(J1282=J1281,J1282=J1283)),NA(), J1282)</f>
        <v>0</v>
      </c>
      <c r="K1962">
        <f>IF(ISNA(L1962),NA(),K1282)</f>
        <v>0</v>
      </c>
      <c r="L1962">
        <f>IF(OR(L1282="",AND(L1282=L1281,L1282=L1283)),NA(), L1282)</f>
        <v>0</v>
      </c>
      <c r="M1962">
        <f>IF(ISNA(N1962),NA(),M1282)</f>
        <v>0</v>
      </c>
      <c r="N1962">
        <f>IF(OR(N1282="",AND(N1282=N1281,N1282=N1283)),NA(), N1282)</f>
        <v>0</v>
      </c>
      <c r="O1962">
        <f>IF(ISNA(P1962),NA(),O1282)</f>
        <v>0</v>
      </c>
      <c r="P1962">
        <f>IF(OR(P1282="",AND(P1282=P1281,P1282=P1283)),NA(), P1282)</f>
        <v>0</v>
      </c>
      <c r="Q1962">
        <f>IF(ISNA(R1962),NA(),Q1282)</f>
        <v>0</v>
      </c>
      <c r="R1962">
        <f>IF(OR(R1282="",AND(R1282=R1281,R1282=R1283)),NA(), R1282)</f>
        <v>0</v>
      </c>
      <c r="S1962">
        <f>IF(ISNA(T1962),NA(),S1282)</f>
        <v>0</v>
      </c>
      <c r="T1962">
        <f>IF(OR(T1282="",AND(T1282=T1281,T1282=T1283)),NA(), T1282)</f>
        <v>0</v>
      </c>
      <c r="U1962">
        <f>IF(ISNA(V1962),NA(),U1282)</f>
        <v>0</v>
      </c>
      <c r="V1962">
        <f>IF(OR(V1282="",AND(V1282=V1281,V1282=V1283)),NA(), V1282)</f>
        <v>0</v>
      </c>
      <c r="W1962">
        <f>IF(ISNA(X1962),NA(),W1282)</f>
        <v>0</v>
      </c>
      <c r="X1962">
        <f>IF(OR(X1282="",AND(X1282=X1281,X1282=X1283)),NA(), X1282)</f>
        <v>0</v>
      </c>
      <c r="Y1962">
        <f>IF(ISNA(Z1962),NA(),Y1282)</f>
        <v>0</v>
      </c>
      <c r="Z1962">
        <f>IF(OR(Z1282="",AND(Z1282=Z1281,Z1282=Z1283)),NA(), Z1282)</f>
        <v>0</v>
      </c>
      <c r="AA1962">
        <f>IF(ISNA(AB1962),NA(),AA1282)</f>
        <v>0</v>
      </c>
      <c r="AB1962">
        <f>IF(OR(AB1282="",AND(AB1282=AB1281,AB1282=AB1283)),NA(), AB1282)</f>
        <v>0</v>
      </c>
      <c r="AC1962">
        <f>IF(ISNA(AD1962),NA(),AC1282)</f>
        <v>0</v>
      </c>
      <c r="AD1962">
        <f>IF(OR(AD1282="",AND(AD1282=AD1281,AD1282=AD1283)),NA(), AD1282)</f>
        <v>0</v>
      </c>
      <c r="AE1962">
        <f>IF(ISNA(AF1962),NA(),AE1282)</f>
        <v>0</v>
      </c>
      <c r="AF1962">
        <f>IF(OR(AF1282="",AND(AF1282=AF1281,AF1282=AF1283)),NA(), AF1282)</f>
        <v>0</v>
      </c>
      <c r="AG1962">
        <f>IF(ISNA(AH1962),NA(),AG1282)</f>
        <v>0</v>
      </c>
      <c r="AH1962">
        <f>IF(OR(AH1282="",AND(AH1282=AH1281,AH1282=AH1283)),NA(), AH1282)</f>
        <v>0</v>
      </c>
      <c r="AI1962">
        <f>IF(ISNA(AJ1962),NA(),AI1282)</f>
        <v>0</v>
      </c>
      <c r="AJ1962">
        <f>IF(OR(AJ1282="",AND(AJ1282=AJ1281,AJ1282=AJ1283)),NA(), AJ1282)</f>
        <v>0</v>
      </c>
      <c r="AM1962">
        <f>IF(ISNA(AN1962),NA(),AM1282)</f>
        <v>0</v>
      </c>
      <c r="AN1962">
        <f>IF(OR(AN1282="",AND(AN1282=AN1281,AN1282=AN1283)),NA(), AN1282)</f>
        <v>0</v>
      </c>
      <c r="AO1962">
        <f>IF(ISNA(AP1962),NA(),AO1282)</f>
        <v>0</v>
      </c>
      <c r="AP1962">
        <f>IF(OR(AP1282="",AND(AP1282=AP1281,AP1282=AP1283)),NA(), AP1282)</f>
        <v>0</v>
      </c>
      <c r="AQ1962">
        <f>IF(ISNA(AR1962),NA(),AQ1282)</f>
        <v>0</v>
      </c>
      <c r="AR1962">
        <f>IF(OR(AR1282="",AND(AR1282=AR1281,AR1282=AR1283)),NA(), AR1282)</f>
        <v>0</v>
      </c>
      <c r="AS1962">
        <f>IF(ISNA(AT1962),NA(),AS1282)</f>
        <v>0</v>
      </c>
      <c r="AT1962">
        <f>IF(OR(AT1282="",AND(AT1282=AT1281,AT1282=AT1283)),NA(), AT1282)</f>
        <v>0</v>
      </c>
      <c r="AU1962">
        <f>IF(ISNA(AV1962),NA(),AU1282)</f>
        <v>0</v>
      </c>
      <c r="AV1962">
        <f>IF(OR(AV1282="",AND(AV1282=AV1281,AV1282=AV1283)),NA(), AV1282)</f>
        <v>0</v>
      </c>
      <c r="AW1962">
        <f>IF(ISNA(AX1962),NA(),AW1282)</f>
        <v>0</v>
      </c>
      <c r="AX1962">
        <f>IF(OR(AX1282="",AND(AX1282=AX1281,AX1282=AX1283)),NA(), AX1282)</f>
        <v>0</v>
      </c>
      <c r="AY1962">
        <f>IF(ISNA(AZ1962),NA(),AY1282)</f>
        <v>0</v>
      </c>
      <c r="AZ1962">
        <f>IF(OR(AZ1282="",AND(AZ1282=AZ1281,AZ1282=AZ1283)),NA(), AZ1282)</f>
        <v>0</v>
      </c>
      <c r="BA1962">
        <f>IF(ISNA(BB1962),NA(),BA1282)</f>
        <v>0</v>
      </c>
      <c r="BB1962">
        <f>IF(OR(BB1282="",AND(BB1282=BB1281,BB1282=BB1283)),NA(), BB1282)</f>
        <v>0</v>
      </c>
      <c r="BC1962">
        <f>IF(ISNA(BD1962),NA(),BC1282)</f>
        <v>0</v>
      </c>
      <c r="BD1962">
        <f>IF(OR(BD1282="",AND(BD1282=BD1281,BD1282=BD1283)),NA(), BD1282)</f>
        <v>0</v>
      </c>
      <c r="BE1962">
        <f>IF(ISNA(BF1962),NA(),BE1282)</f>
        <v>0</v>
      </c>
      <c r="BF1962">
        <f>IF(OR(BF1282="",AND(BF1282=BF1281,BF1282=BF1283)),NA(), BF1282)</f>
        <v>0</v>
      </c>
      <c r="BG1962">
        <f>IF(ISNA(BH1962),NA(),BG1282)</f>
        <v>0</v>
      </c>
      <c r="BH1962">
        <f>IF(OR(BH1282="",AND(BH1282=BH1281,BH1282=BH1283)),NA(), BH1282)</f>
        <v>0</v>
      </c>
      <c r="BI1962">
        <f>IF(ISNA(BJ1962),NA(),BI1282)</f>
        <v>0</v>
      </c>
      <c r="BJ1962">
        <f>IF(OR(BJ1282="",AND(BJ1282=BJ1281,BJ1282=BJ1283)),NA(), BJ1282)</f>
        <v>0</v>
      </c>
      <c r="BK1962">
        <f>IF(ISNA(BL1962),NA(),BK1282)</f>
        <v>0</v>
      </c>
      <c r="BL1962">
        <f>IF(OR(BL1282="",AND(BL1282=BL1281,BL1282=BL1283)),NA(), BL1282)</f>
        <v>0</v>
      </c>
      <c r="BM1962">
        <f>IF(ISNA(BN1962),NA(),BM1282)</f>
        <v>0</v>
      </c>
      <c r="BN1962">
        <f>IF(OR(BN1282="",AND(BN1282=BN1281,BN1282=BN1283)),NA(), BN1282)</f>
        <v>0</v>
      </c>
      <c r="BO1962">
        <f>IF(ISNA(BP1962),NA(),BO1282)</f>
        <v>0</v>
      </c>
      <c r="BP1962">
        <f>IF(OR(BP1282="",AND(BP1282=BP1281,BP1282=BP1283)),NA(), BP1282)</f>
        <v>0</v>
      </c>
      <c r="BQ1962">
        <f>IF(ISNA(BR1962),NA(),BQ1282)</f>
        <v>0</v>
      </c>
      <c r="BR1962">
        <f>IF(OR(BR1282="",AND(BR1282=BR1281,BR1282=BR1283)),NA(), BR1282)</f>
        <v>0</v>
      </c>
    </row>
    <row r="1963" spans="5:70">
      <c r="E1963">
        <f>IF(ISNA(F1963),NA(),E1283)</f>
        <v>0</v>
      </c>
      <c r="F1963">
        <f>IF(OR(F1283="",AND(F1283=F1282,F1283=F1284)),NA(), F1283)</f>
        <v>0</v>
      </c>
      <c r="G1963">
        <f>IF(ISNA(H1963),NA(),G1283)</f>
        <v>0</v>
      </c>
      <c r="H1963">
        <f>IF(OR(H1283="",AND(H1283=H1282,H1283=H1284)),NA(), H1283)</f>
        <v>0</v>
      </c>
      <c r="I1963">
        <f>IF(ISNA(J1963),NA(),I1283)</f>
        <v>0</v>
      </c>
      <c r="J1963">
        <f>IF(OR(J1283="",AND(J1283=J1282,J1283=J1284)),NA(), J1283)</f>
        <v>0</v>
      </c>
      <c r="K1963">
        <f>IF(ISNA(L1963),NA(),K1283)</f>
        <v>0</v>
      </c>
      <c r="L1963">
        <f>IF(OR(L1283="",AND(L1283=L1282,L1283=L1284)),NA(), L1283)</f>
        <v>0</v>
      </c>
      <c r="M1963">
        <f>IF(ISNA(N1963),NA(),M1283)</f>
        <v>0</v>
      </c>
      <c r="N1963">
        <f>IF(OR(N1283="",AND(N1283=N1282,N1283=N1284)),NA(), N1283)</f>
        <v>0</v>
      </c>
      <c r="O1963">
        <f>IF(ISNA(P1963),NA(),O1283)</f>
        <v>0</v>
      </c>
      <c r="P1963">
        <f>IF(OR(P1283="",AND(P1283=P1282,P1283=P1284)),NA(), P1283)</f>
        <v>0</v>
      </c>
      <c r="Q1963">
        <f>IF(ISNA(R1963),NA(),Q1283)</f>
        <v>0</v>
      </c>
      <c r="R1963">
        <f>IF(OR(R1283="",AND(R1283=R1282,R1283=R1284)),NA(), R1283)</f>
        <v>0</v>
      </c>
      <c r="S1963">
        <f>IF(ISNA(T1963),NA(),S1283)</f>
        <v>0</v>
      </c>
      <c r="T1963">
        <f>IF(OR(T1283="",AND(T1283=T1282,T1283=T1284)),NA(), T1283)</f>
        <v>0</v>
      </c>
      <c r="U1963">
        <f>IF(ISNA(V1963),NA(),U1283)</f>
        <v>0</v>
      </c>
      <c r="V1963">
        <f>IF(OR(V1283="",AND(V1283=V1282,V1283=V1284)),NA(), V1283)</f>
        <v>0</v>
      </c>
      <c r="W1963">
        <f>IF(ISNA(X1963),NA(),W1283)</f>
        <v>0</v>
      </c>
      <c r="X1963">
        <f>IF(OR(X1283="",AND(X1283=X1282,X1283=X1284)),NA(), X1283)</f>
        <v>0</v>
      </c>
      <c r="Y1963">
        <f>IF(ISNA(Z1963),NA(),Y1283)</f>
        <v>0</v>
      </c>
      <c r="Z1963">
        <f>IF(OR(Z1283="",AND(Z1283=Z1282,Z1283=Z1284)),NA(), Z1283)</f>
        <v>0</v>
      </c>
      <c r="AA1963">
        <f>IF(ISNA(AB1963),NA(),AA1283)</f>
        <v>0</v>
      </c>
      <c r="AB1963">
        <f>IF(OR(AB1283="",AND(AB1283=AB1282,AB1283=AB1284)),NA(), AB1283)</f>
        <v>0</v>
      </c>
      <c r="AC1963">
        <f>IF(ISNA(AD1963),NA(),AC1283)</f>
        <v>0</v>
      </c>
      <c r="AD1963">
        <f>IF(OR(AD1283="",AND(AD1283=AD1282,AD1283=AD1284)),NA(), AD1283)</f>
        <v>0</v>
      </c>
      <c r="AE1963">
        <f>IF(ISNA(AF1963),NA(),AE1283)</f>
        <v>0</v>
      </c>
      <c r="AF1963">
        <f>IF(OR(AF1283="",AND(AF1283=AF1282,AF1283=AF1284)),NA(), AF1283)</f>
        <v>0</v>
      </c>
      <c r="AG1963">
        <f>IF(ISNA(AH1963),NA(),AG1283)</f>
        <v>0</v>
      </c>
      <c r="AH1963">
        <f>IF(OR(AH1283="",AND(AH1283=AH1282,AH1283=AH1284)),NA(), AH1283)</f>
        <v>0</v>
      </c>
      <c r="AI1963">
        <f>IF(ISNA(AJ1963),NA(),AI1283)</f>
        <v>0</v>
      </c>
      <c r="AJ1963">
        <f>IF(OR(AJ1283="",AND(AJ1283=AJ1282,AJ1283=AJ1284)),NA(), AJ1283)</f>
        <v>0</v>
      </c>
      <c r="AM1963">
        <f>IF(ISNA(AN1963),NA(),AM1283)</f>
        <v>0</v>
      </c>
      <c r="AN1963">
        <f>IF(OR(AN1283="",AND(AN1283=AN1282,AN1283=AN1284)),NA(), AN1283)</f>
        <v>0</v>
      </c>
      <c r="AO1963">
        <f>IF(ISNA(AP1963),NA(),AO1283)</f>
        <v>0</v>
      </c>
      <c r="AP1963">
        <f>IF(OR(AP1283="",AND(AP1283=AP1282,AP1283=AP1284)),NA(), AP1283)</f>
        <v>0</v>
      </c>
      <c r="AQ1963">
        <f>IF(ISNA(AR1963),NA(),AQ1283)</f>
        <v>0</v>
      </c>
      <c r="AR1963">
        <f>IF(OR(AR1283="",AND(AR1283=AR1282,AR1283=AR1284)),NA(), AR1283)</f>
        <v>0</v>
      </c>
      <c r="AS1963">
        <f>IF(ISNA(AT1963),NA(),AS1283)</f>
        <v>0</v>
      </c>
      <c r="AT1963">
        <f>IF(OR(AT1283="",AND(AT1283=AT1282,AT1283=AT1284)),NA(), AT1283)</f>
        <v>0</v>
      </c>
      <c r="AU1963">
        <f>IF(ISNA(AV1963),NA(),AU1283)</f>
        <v>0</v>
      </c>
      <c r="AV1963">
        <f>IF(OR(AV1283="",AND(AV1283=AV1282,AV1283=AV1284)),NA(), AV1283)</f>
        <v>0</v>
      </c>
      <c r="AW1963">
        <f>IF(ISNA(AX1963),NA(),AW1283)</f>
        <v>0</v>
      </c>
      <c r="AX1963">
        <f>IF(OR(AX1283="",AND(AX1283=AX1282,AX1283=AX1284)),NA(), AX1283)</f>
        <v>0</v>
      </c>
      <c r="AY1963">
        <f>IF(ISNA(AZ1963),NA(),AY1283)</f>
        <v>0</v>
      </c>
      <c r="AZ1963">
        <f>IF(OR(AZ1283="",AND(AZ1283=AZ1282,AZ1283=AZ1284)),NA(), AZ1283)</f>
        <v>0</v>
      </c>
      <c r="BA1963">
        <f>IF(ISNA(BB1963),NA(),BA1283)</f>
        <v>0</v>
      </c>
      <c r="BB1963">
        <f>IF(OR(BB1283="",AND(BB1283=BB1282,BB1283=BB1284)),NA(), BB1283)</f>
        <v>0</v>
      </c>
      <c r="BC1963">
        <f>IF(ISNA(BD1963),NA(),BC1283)</f>
        <v>0</v>
      </c>
      <c r="BD1963">
        <f>IF(OR(BD1283="",AND(BD1283=BD1282,BD1283=BD1284)),NA(), BD1283)</f>
        <v>0</v>
      </c>
      <c r="BE1963">
        <f>IF(ISNA(BF1963),NA(),BE1283)</f>
        <v>0</v>
      </c>
      <c r="BF1963">
        <f>IF(OR(BF1283="",AND(BF1283=BF1282,BF1283=BF1284)),NA(), BF1283)</f>
        <v>0</v>
      </c>
      <c r="BG1963">
        <f>IF(ISNA(BH1963),NA(),BG1283)</f>
        <v>0</v>
      </c>
      <c r="BH1963">
        <f>IF(OR(BH1283="",AND(BH1283=BH1282,BH1283=BH1284)),NA(), BH1283)</f>
        <v>0</v>
      </c>
      <c r="BI1963">
        <f>IF(ISNA(BJ1963),NA(),BI1283)</f>
        <v>0</v>
      </c>
      <c r="BJ1963">
        <f>IF(OR(BJ1283="",AND(BJ1283=BJ1282,BJ1283=BJ1284)),NA(), BJ1283)</f>
        <v>0</v>
      </c>
      <c r="BK1963">
        <f>IF(ISNA(BL1963),NA(),BK1283)</f>
        <v>0</v>
      </c>
      <c r="BL1963">
        <f>IF(OR(BL1283="",AND(BL1283=BL1282,BL1283=BL1284)),NA(), BL1283)</f>
        <v>0</v>
      </c>
      <c r="BM1963">
        <f>IF(ISNA(BN1963),NA(),BM1283)</f>
        <v>0</v>
      </c>
      <c r="BN1963">
        <f>IF(OR(BN1283="",AND(BN1283=BN1282,BN1283=BN1284)),NA(), BN1283)</f>
        <v>0</v>
      </c>
      <c r="BO1963">
        <f>IF(ISNA(BP1963),NA(),BO1283)</f>
        <v>0</v>
      </c>
      <c r="BP1963">
        <f>IF(OR(BP1283="",AND(BP1283=BP1282,BP1283=BP1284)),NA(), BP1283)</f>
        <v>0</v>
      </c>
      <c r="BQ1963">
        <f>IF(ISNA(BR1963),NA(),BQ1283)</f>
        <v>0</v>
      </c>
      <c r="BR1963">
        <f>IF(OR(BR1283="",AND(BR1283=BR1282,BR1283=BR1284)),NA(), BR1283)</f>
        <v>0</v>
      </c>
    </row>
    <row r="1964" spans="5:70">
      <c r="E1964">
        <f>IF(ISNA(F1964),NA(),E1284)</f>
        <v>0</v>
      </c>
      <c r="F1964">
        <f>IF(OR(F1284="",AND(F1284=F1283,F1284=F1285)),NA(), F1284)</f>
        <v>0</v>
      </c>
      <c r="G1964">
        <f>IF(ISNA(H1964),NA(),G1284)</f>
        <v>0</v>
      </c>
      <c r="H1964">
        <f>IF(OR(H1284="",AND(H1284=H1283,H1284=H1285)),NA(), H1284)</f>
        <v>0</v>
      </c>
      <c r="I1964">
        <f>IF(ISNA(J1964),NA(),I1284)</f>
        <v>0</v>
      </c>
      <c r="J1964">
        <f>IF(OR(J1284="",AND(J1284=J1283,J1284=J1285)),NA(), J1284)</f>
        <v>0</v>
      </c>
      <c r="K1964">
        <f>IF(ISNA(L1964),NA(),K1284)</f>
        <v>0</v>
      </c>
      <c r="L1964">
        <f>IF(OR(L1284="",AND(L1284=L1283,L1284=L1285)),NA(), L1284)</f>
        <v>0</v>
      </c>
      <c r="M1964">
        <f>IF(ISNA(N1964),NA(),M1284)</f>
        <v>0</v>
      </c>
      <c r="N1964">
        <f>IF(OR(N1284="",AND(N1284=N1283,N1284=N1285)),NA(), N1284)</f>
        <v>0</v>
      </c>
      <c r="O1964">
        <f>IF(ISNA(P1964),NA(),O1284)</f>
        <v>0</v>
      </c>
      <c r="P1964">
        <f>IF(OR(P1284="",AND(P1284=P1283,P1284=P1285)),NA(), P1284)</f>
        <v>0</v>
      </c>
      <c r="Q1964">
        <f>IF(ISNA(R1964),NA(),Q1284)</f>
        <v>0</v>
      </c>
      <c r="R1964">
        <f>IF(OR(R1284="",AND(R1284=R1283,R1284=R1285)),NA(), R1284)</f>
        <v>0</v>
      </c>
      <c r="S1964">
        <f>IF(ISNA(T1964),NA(),S1284)</f>
        <v>0</v>
      </c>
      <c r="T1964">
        <f>IF(OR(T1284="",AND(T1284=T1283,T1284=T1285)),NA(), T1284)</f>
        <v>0</v>
      </c>
      <c r="U1964">
        <f>IF(ISNA(V1964),NA(),U1284)</f>
        <v>0</v>
      </c>
      <c r="V1964">
        <f>IF(OR(V1284="",AND(V1284=V1283,V1284=V1285)),NA(), V1284)</f>
        <v>0</v>
      </c>
      <c r="W1964">
        <f>IF(ISNA(X1964),NA(),W1284)</f>
        <v>0</v>
      </c>
      <c r="X1964">
        <f>IF(OR(X1284="",AND(X1284=X1283,X1284=X1285)),NA(), X1284)</f>
        <v>0</v>
      </c>
      <c r="Y1964">
        <f>IF(ISNA(Z1964),NA(),Y1284)</f>
        <v>0</v>
      </c>
      <c r="Z1964">
        <f>IF(OR(Z1284="",AND(Z1284=Z1283,Z1284=Z1285)),NA(), Z1284)</f>
        <v>0</v>
      </c>
      <c r="AA1964">
        <f>IF(ISNA(AB1964),NA(),AA1284)</f>
        <v>0</v>
      </c>
      <c r="AB1964">
        <f>IF(OR(AB1284="",AND(AB1284=AB1283,AB1284=AB1285)),NA(), AB1284)</f>
        <v>0</v>
      </c>
      <c r="AC1964">
        <f>IF(ISNA(AD1964),NA(),AC1284)</f>
        <v>0</v>
      </c>
      <c r="AD1964">
        <f>IF(OR(AD1284="",AND(AD1284=AD1283,AD1284=AD1285)),NA(), AD1284)</f>
        <v>0</v>
      </c>
      <c r="AE1964">
        <f>IF(ISNA(AF1964),NA(),AE1284)</f>
        <v>0</v>
      </c>
      <c r="AF1964">
        <f>IF(OR(AF1284="",AND(AF1284=AF1283,AF1284=AF1285)),NA(), AF1284)</f>
        <v>0</v>
      </c>
      <c r="AG1964">
        <f>IF(ISNA(AH1964),NA(),AG1284)</f>
        <v>0</v>
      </c>
      <c r="AH1964">
        <f>IF(OR(AH1284="",AND(AH1284=AH1283,AH1284=AH1285)),NA(), AH1284)</f>
        <v>0</v>
      </c>
      <c r="AI1964">
        <f>IF(ISNA(AJ1964),NA(),AI1284)</f>
        <v>0</v>
      </c>
      <c r="AJ1964">
        <f>IF(OR(AJ1284="",AND(AJ1284=AJ1283,AJ1284=AJ1285)),NA(), AJ1284)</f>
        <v>0</v>
      </c>
      <c r="AM1964">
        <f>IF(ISNA(AN1964),NA(),AM1284)</f>
        <v>0</v>
      </c>
      <c r="AN1964">
        <f>IF(OR(AN1284="",AND(AN1284=AN1283,AN1284=AN1285)),NA(), AN1284)</f>
        <v>0</v>
      </c>
      <c r="AO1964">
        <f>IF(ISNA(AP1964),NA(),AO1284)</f>
        <v>0</v>
      </c>
      <c r="AP1964">
        <f>IF(OR(AP1284="",AND(AP1284=AP1283,AP1284=AP1285)),NA(), AP1284)</f>
        <v>0</v>
      </c>
      <c r="AQ1964">
        <f>IF(ISNA(AR1964),NA(),AQ1284)</f>
        <v>0</v>
      </c>
      <c r="AR1964">
        <f>IF(OR(AR1284="",AND(AR1284=AR1283,AR1284=AR1285)),NA(), AR1284)</f>
        <v>0</v>
      </c>
      <c r="AS1964">
        <f>IF(ISNA(AT1964),NA(),AS1284)</f>
        <v>0</v>
      </c>
      <c r="AT1964">
        <f>IF(OR(AT1284="",AND(AT1284=AT1283,AT1284=AT1285)),NA(), AT1284)</f>
        <v>0</v>
      </c>
      <c r="AU1964">
        <f>IF(ISNA(AV1964),NA(),AU1284)</f>
        <v>0</v>
      </c>
      <c r="AV1964">
        <f>IF(OR(AV1284="",AND(AV1284=AV1283,AV1284=AV1285)),NA(), AV1284)</f>
        <v>0</v>
      </c>
      <c r="AW1964">
        <f>IF(ISNA(AX1964),NA(),AW1284)</f>
        <v>0</v>
      </c>
      <c r="AX1964">
        <f>IF(OR(AX1284="",AND(AX1284=AX1283,AX1284=AX1285)),NA(), AX1284)</f>
        <v>0</v>
      </c>
      <c r="AY1964">
        <f>IF(ISNA(AZ1964),NA(),AY1284)</f>
        <v>0</v>
      </c>
      <c r="AZ1964">
        <f>IF(OR(AZ1284="",AND(AZ1284=AZ1283,AZ1284=AZ1285)),NA(), AZ1284)</f>
        <v>0</v>
      </c>
      <c r="BA1964">
        <f>IF(ISNA(BB1964),NA(),BA1284)</f>
        <v>0</v>
      </c>
      <c r="BB1964">
        <f>IF(OR(BB1284="",AND(BB1284=BB1283,BB1284=BB1285)),NA(), BB1284)</f>
        <v>0</v>
      </c>
      <c r="BC1964">
        <f>IF(ISNA(BD1964),NA(),BC1284)</f>
        <v>0</v>
      </c>
      <c r="BD1964">
        <f>IF(OR(BD1284="",AND(BD1284=BD1283,BD1284=BD1285)),NA(), BD1284)</f>
        <v>0</v>
      </c>
      <c r="BE1964">
        <f>IF(ISNA(BF1964),NA(),BE1284)</f>
        <v>0</v>
      </c>
      <c r="BF1964">
        <f>IF(OR(BF1284="",AND(BF1284=BF1283,BF1284=BF1285)),NA(), BF1284)</f>
        <v>0</v>
      </c>
      <c r="BG1964">
        <f>IF(ISNA(BH1964),NA(),BG1284)</f>
        <v>0</v>
      </c>
      <c r="BH1964">
        <f>IF(OR(BH1284="",AND(BH1284=BH1283,BH1284=BH1285)),NA(), BH1284)</f>
        <v>0</v>
      </c>
      <c r="BI1964">
        <f>IF(ISNA(BJ1964),NA(),BI1284)</f>
        <v>0</v>
      </c>
      <c r="BJ1964">
        <f>IF(OR(BJ1284="",AND(BJ1284=BJ1283,BJ1284=BJ1285)),NA(), BJ1284)</f>
        <v>0</v>
      </c>
      <c r="BK1964">
        <f>IF(ISNA(BL1964),NA(),BK1284)</f>
        <v>0</v>
      </c>
      <c r="BL1964">
        <f>IF(OR(BL1284="",AND(BL1284=BL1283,BL1284=BL1285)),NA(), BL1284)</f>
        <v>0</v>
      </c>
      <c r="BM1964">
        <f>IF(ISNA(BN1964),NA(),BM1284)</f>
        <v>0</v>
      </c>
      <c r="BN1964">
        <f>IF(OR(BN1284="",AND(BN1284=BN1283,BN1284=BN1285)),NA(), BN1284)</f>
        <v>0</v>
      </c>
      <c r="BO1964">
        <f>IF(ISNA(BP1964),NA(),BO1284)</f>
        <v>0</v>
      </c>
      <c r="BP1964">
        <f>IF(OR(BP1284="",AND(BP1284=BP1283,BP1284=BP1285)),NA(), BP1284)</f>
        <v>0</v>
      </c>
      <c r="BQ1964">
        <f>IF(ISNA(BR1964),NA(),BQ1284)</f>
        <v>0</v>
      </c>
      <c r="BR1964">
        <f>IF(OR(BR1284="",AND(BR1284=BR1283,BR1284=BR1285)),NA(), BR1284)</f>
        <v>0</v>
      </c>
    </row>
    <row r="1965" spans="5:70">
      <c r="E1965">
        <f>IF(ISNA(F1965),NA(),E1285)</f>
        <v>0</v>
      </c>
      <c r="F1965">
        <f>IF(OR(F1285="",AND(F1285=F1284,F1285=F1286)),NA(), F1285)</f>
        <v>0</v>
      </c>
      <c r="G1965">
        <f>IF(ISNA(H1965),NA(),G1285)</f>
        <v>0</v>
      </c>
      <c r="H1965">
        <f>IF(OR(H1285="",AND(H1285=H1284,H1285=H1286)),NA(), H1285)</f>
        <v>0</v>
      </c>
      <c r="I1965">
        <f>IF(ISNA(J1965),NA(),I1285)</f>
        <v>0</v>
      </c>
      <c r="J1965">
        <f>IF(OR(J1285="",AND(J1285=J1284,J1285=J1286)),NA(), J1285)</f>
        <v>0</v>
      </c>
      <c r="K1965">
        <f>IF(ISNA(L1965),NA(),K1285)</f>
        <v>0</v>
      </c>
      <c r="L1965">
        <f>IF(OR(L1285="",AND(L1285=L1284,L1285=L1286)),NA(), L1285)</f>
        <v>0</v>
      </c>
      <c r="M1965">
        <f>IF(ISNA(N1965),NA(),M1285)</f>
        <v>0</v>
      </c>
      <c r="N1965">
        <f>IF(OR(N1285="",AND(N1285=N1284,N1285=N1286)),NA(), N1285)</f>
        <v>0</v>
      </c>
      <c r="O1965">
        <f>IF(ISNA(P1965),NA(),O1285)</f>
        <v>0</v>
      </c>
      <c r="P1965">
        <f>IF(OR(P1285="",AND(P1285=P1284,P1285=P1286)),NA(), P1285)</f>
        <v>0</v>
      </c>
      <c r="Q1965">
        <f>IF(ISNA(R1965),NA(),Q1285)</f>
        <v>0</v>
      </c>
      <c r="R1965">
        <f>IF(OR(R1285="",AND(R1285=R1284,R1285=R1286)),NA(), R1285)</f>
        <v>0</v>
      </c>
      <c r="S1965">
        <f>IF(ISNA(T1965),NA(),S1285)</f>
        <v>0</v>
      </c>
      <c r="T1965">
        <f>IF(OR(T1285="",AND(T1285=T1284,T1285=T1286)),NA(), T1285)</f>
        <v>0</v>
      </c>
      <c r="U1965">
        <f>IF(ISNA(V1965),NA(),U1285)</f>
        <v>0</v>
      </c>
      <c r="V1965">
        <f>IF(OR(V1285="",AND(V1285=V1284,V1285=V1286)),NA(), V1285)</f>
        <v>0</v>
      </c>
      <c r="W1965">
        <f>IF(ISNA(X1965),NA(),W1285)</f>
        <v>0</v>
      </c>
      <c r="X1965">
        <f>IF(OR(X1285="",AND(X1285=X1284,X1285=X1286)),NA(), X1285)</f>
        <v>0</v>
      </c>
      <c r="Y1965">
        <f>IF(ISNA(Z1965),NA(),Y1285)</f>
        <v>0</v>
      </c>
      <c r="Z1965">
        <f>IF(OR(Z1285="",AND(Z1285=Z1284,Z1285=Z1286)),NA(), Z1285)</f>
        <v>0</v>
      </c>
      <c r="AA1965">
        <f>IF(ISNA(AB1965),NA(),AA1285)</f>
        <v>0</v>
      </c>
      <c r="AB1965">
        <f>IF(OR(AB1285="",AND(AB1285=AB1284,AB1285=AB1286)),NA(), AB1285)</f>
        <v>0</v>
      </c>
      <c r="AC1965">
        <f>IF(ISNA(AD1965),NA(),AC1285)</f>
        <v>0</v>
      </c>
      <c r="AD1965">
        <f>IF(OR(AD1285="",AND(AD1285=AD1284,AD1285=AD1286)),NA(), AD1285)</f>
        <v>0</v>
      </c>
      <c r="AE1965">
        <f>IF(ISNA(AF1965),NA(),AE1285)</f>
        <v>0</v>
      </c>
      <c r="AF1965">
        <f>IF(OR(AF1285="",AND(AF1285=AF1284,AF1285=AF1286)),NA(), AF1285)</f>
        <v>0</v>
      </c>
      <c r="AG1965">
        <f>IF(ISNA(AH1965),NA(),AG1285)</f>
        <v>0</v>
      </c>
      <c r="AH1965">
        <f>IF(OR(AH1285="",AND(AH1285=AH1284,AH1285=AH1286)),NA(), AH1285)</f>
        <v>0</v>
      </c>
      <c r="AI1965">
        <f>IF(ISNA(AJ1965),NA(),AI1285)</f>
        <v>0</v>
      </c>
      <c r="AJ1965">
        <f>IF(OR(AJ1285="",AND(AJ1285=AJ1284,AJ1285=AJ1286)),NA(), AJ1285)</f>
        <v>0</v>
      </c>
      <c r="AM1965">
        <f>IF(ISNA(AN1965),NA(),AM1285)</f>
        <v>0</v>
      </c>
      <c r="AN1965">
        <f>IF(OR(AN1285="",AND(AN1285=AN1284,AN1285=AN1286)),NA(), AN1285)</f>
        <v>0</v>
      </c>
      <c r="AO1965">
        <f>IF(ISNA(AP1965),NA(),AO1285)</f>
        <v>0</v>
      </c>
      <c r="AP1965">
        <f>IF(OR(AP1285="",AND(AP1285=AP1284,AP1285=AP1286)),NA(), AP1285)</f>
        <v>0</v>
      </c>
      <c r="AQ1965">
        <f>IF(ISNA(AR1965),NA(),AQ1285)</f>
        <v>0</v>
      </c>
      <c r="AR1965">
        <f>IF(OR(AR1285="",AND(AR1285=AR1284,AR1285=AR1286)),NA(), AR1285)</f>
        <v>0</v>
      </c>
      <c r="AS1965">
        <f>IF(ISNA(AT1965),NA(),AS1285)</f>
        <v>0</v>
      </c>
      <c r="AT1965">
        <f>IF(OR(AT1285="",AND(AT1285=AT1284,AT1285=AT1286)),NA(), AT1285)</f>
        <v>0</v>
      </c>
      <c r="AU1965">
        <f>IF(ISNA(AV1965),NA(),AU1285)</f>
        <v>0</v>
      </c>
      <c r="AV1965">
        <f>IF(OR(AV1285="",AND(AV1285=AV1284,AV1285=AV1286)),NA(), AV1285)</f>
        <v>0</v>
      </c>
      <c r="AW1965">
        <f>IF(ISNA(AX1965),NA(),AW1285)</f>
        <v>0</v>
      </c>
      <c r="AX1965">
        <f>IF(OR(AX1285="",AND(AX1285=AX1284,AX1285=AX1286)),NA(), AX1285)</f>
        <v>0</v>
      </c>
      <c r="AY1965">
        <f>IF(ISNA(AZ1965),NA(),AY1285)</f>
        <v>0</v>
      </c>
      <c r="AZ1965">
        <f>IF(OR(AZ1285="",AND(AZ1285=AZ1284,AZ1285=AZ1286)),NA(), AZ1285)</f>
        <v>0</v>
      </c>
      <c r="BA1965">
        <f>IF(ISNA(BB1965),NA(),BA1285)</f>
        <v>0</v>
      </c>
      <c r="BB1965">
        <f>IF(OR(BB1285="",AND(BB1285=BB1284,BB1285=BB1286)),NA(), BB1285)</f>
        <v>0</v>
      </c>
      <c r="BC1965">
        <f>IF(ISNA(BD1965),NA(),BC1285)</f>
        <v>0</v>
      </c>
      <c r="BD1965">
        <f>IF(OR(BD1285="",AND(BD1285=BD1284,BD1285=BD1286)),NA(), BD1285)</f>
        <v>0</v>
      </c>
      <c r="BE1965">
        <f>IF(ISNA(BF1965),NA(),BE1285)</f>
        <v>0</v>
      </c>
      <c r="BF1965">
        <f>IF(OR(BF1285="",AND(BF1285=BF1284,BF1285=BF1286)),NA(), BF1285)</f>
        <v>0</v>
      </c>
      <c r="BG1965">
        <f>IF(ISNA(BH1965),NA(),BG1285)</f>
        <v>0</v>
      </c>
      <c r="BH1965">
        <f>IF(OR(BH1285="",AND(BH1285=BH1284,BH1285=BH1286)),NA(), BH1285)</f>
        <v>0</v>
      </c>
      <c r="BI1965">
        <f>IF(ISNA(BJ1965),NA(),BI1285)</f>
        <v>0</v>
      </c>
      <c r="BJ1965">
        <f>IF(OR(BJ1285="",AND(BJ1285=BJ1284,BJ1285=BJ1286)),NA(), BJ1285)</f>
        <v>0</v>
      </c>
      <c r="BK1965">
        <f>IF(ISNA(BL1965),NA(),BK1285)</f>
        <v>0</v>
      </c>
      <c r="BL1965">
        <f>IF(OR(BL1285="",AND(BL1285=BL1284,BL1285=BL1286)),NA(), BL1285)</f>
        <v>0</v>
      </c>
      <c r="BM1965">
        <f>IF(ISNA(BN1965),NA(),BM1285)</f>
        <v>0</v>
      </c>
      <c r="BN1965">
        <f>IF(OR(BN1285="",AND(BN1285=BN1284,BN1285=BN1286)),NA(), BN1285)</f>
        <v>0</v>
      </c>
      <c r="BO1965">
        <f>IF(ISNA(BP1965),NA(),BO1285)</f>
        <v>0</v>
      </c>
      <c r="BP1965">
        <f>IF(OR(BP1285="",AND(BP1285=BP1284,BP1285=BP1286)),NA(), BP1285)</f>
        <v>0</v>
      </c>
      <c r="BQ1965">
        <f>IF(ISNA(BR1965),NA(),BQ1285)</f>
        <v>0</v>
      </c>
      <c r="BR1965">
        <f>IF(OR(BR1285="",AND(BR1285=BR1284,BR1285=BR1286)),NA(), BR1285)</f>
        <v>0</v>
      </c>
    </row>
    <row r="1966" spans="5:70">
      <c r="E1966">
        <f>IF(ISNA(F1966),NA(),E1286)</f>
        <v>0</v>
      </c>
      <c r="F1966">
        <f>IF(OR(F1286="",AND(F1286=F1285,F1286=F1287)),NA(), F1286)</f>
        <v>0</v>
      </c>
      <c r="G1966">
        <f>IF(ISNA(H1966),NA(),G1286)</f>
        <v>0</v>
      </c>
      <c r="H1966">
        <f>IF(OR(H1286="",AND(H1286=H1285,H1286=H1287)),NA(), H1286)</f>
        <v>0</v>
      </c>
      <c r="I1966">
        <f>IF(ISNA(J1966),NA(),I1286)</f>
        <v>0</v>
      </c>
      <c r="J1966">
        <f>IF(OR(J1286="",AND(J1286=J1285,J1286=J1287)),NA(), J1286)</f>
        <v>0</v>
      </c>
      <c r="K1966">
        <f>IF(ISNA(L1966),NA(),K1286)</f>
        <v>0</v>
      </c>
      <c r="L1966">
        <f>IF(OR(L1286="",AND(L1286=L1285,L1286=L1287)),NA(), L1286)</f>
        <v>0</v>
      </c>
      <c r="M1966">
        <f>IF(ISNA(N1966),NA(),M1286)</f>
        <v>0</v>
      </c>
      <c r="N1966">
        <f>IF(OR(N1286="",AND(N1286=N1285,N1286=N1287)),NA(), N1286)</f>
        <v>0</v>
      </c>
      <c r="O1966">
        <f>IF(ISNA(P1966),NA(),O1286)</f>
        <v>0</v>
      </c>
      <c r="P1966">
        <f>IF(OR(P1286="",AND(P1286=P1285,P1286=P1287)),NA(), P1286)</f>
        <v>0</v>
      </c>
      <c r="Q1966">
        <f>IF(ISNA(R1966),NA(),Q1286)</f>
        <v>0</v>
      </c>
      <c r="R1966">
        <f>IF(OR(R1286="",AND(R1286=R1285,R1286=R1287)),NA(), R1286)</f>
        <v>0</v>
      </c>
      <c r="S1966">
        <f>IF(ISNA(T1966),NA(),S1286)</f>
        <v>0</v>
      </c>
      <c r="T1966">
        <f>IF(OR(T1286="",AND(T1286=T1285,T1286=T1287)),NA(), T1286)</f>
        <v>0</v>
      </c>
      <c r="U1966">
        <f>IF(ISNA(V1966),NA(),U1286)</f>
        <v>0</v>
      </c>
      <c r="V1966">
        <f>IF(OR(V1286="",AND(V1286=V1285,V1286=V1287)),NA(), V1286)</f>
        <v>0</v>
      </c>
      <c r="W1966">
        <f>IF(ISNA(X1966),NA(),W1286)</f>
        <v>0</v>
      </c>
      <c r="X1966">
        <f>IF(OR(X1286="",AND(X1286=X1285,X1286=X1287)),NA(), X1286)</f>
        <v>0</v>
      </c>
      <c r="Y1966">
        <f>IF(ISNA(Z1966),NA(),Y1286)</f>
        <v>0</v>
      </c>
      <c r="Z1966">
        <f>IF(OR(Z1286="",AND(Z1286=Z1285,Z1286=Z1287)),NA(), Z1286)</f>
        <v>0</v>
      </c>
      <c r="AA1966">
        <f>IF(ISNA(AB1966),NA(),AA1286)</f>
        <v>0</v>
      </c>
      <c r="AB1966">
        <f>IF(OR(AB1286="",AND(AB1286=AB1285,AB1286=AB1287)),NA(), AB1286)</f>
        <v>0</v>
      </c>
      <c r="AC1966">
        <f>IF(ISNA(AD1966),NA(),AC1286)</f>
        <v>0</v>
      </c>
      <c r="AD1966">
        <f>IF(OR(AD1286="",AND(AD1286=AD1285,AD1286=AD1287)),NA(), AD1286)</f>
        <v>0</v>
      </c>
      <c r="AE1966">
        <f>IF(ISNA(AF1966),NA(),AE1286)</f>
        <v>0</v>
      </c>
      <c r="AF1966">
        <f>IF(OR(AF1286="",AND(AF1286=AF1285,AF1286=AF1287)),NA(), AF1286)</f>
        <v>0</v>
      </c>
      <c r="AG1966">
        <f>IF(ISNA(AH1966),NA(),AG1286)</f>
        <v>0</v>
      </c>
      <c r="AH1966">
        <f>IF(OR(AH1286="",AND(AH1286=AH1285,AH1286=AH1287)),NA(), AH1286)</f>
        <v>0</v>
      </c>
      <c r="AI1966">
        <f>IF(ISNA(AJ1966),NA(),AI1286)</f>
        <v>0</v>
      </c>
      <c r="AJ1966">
        <f>IF(OR(AJ1286="",AND(AJ1286=AJ1285,AJ1286=AJ1287)),NA(), AJ1286)</f>
        <v>0</v>
      </c>
      <c r="AM1966">
        <f>IF(ISNA(AN1966),NA(),AM1286)</f>
        <v>0</v>
      </c>
      <c r="AN1966">
        <f>IF(OR(AN1286="",AND(AN1286=AN1285,AN1286=AN1287)),NA(), AN1286)</f>
        <v>0</v>
      </c>
      <c r="AO1966">
        <f>IF(ISNA(AP1966),NA(),AO1286)</f>
        <v>0</v>
      </c>
      <c r="AP1966">
        <f>IF(OR(AP1286="",AND(AP1286=AP1285,AP1286=AP1287)),NA(), AP1286)</f>
        <v>0</v>
      </c>
      <c r="AQ1966">
        <f>IF(ISNA(AR1966),NA(),AQ1286)</f>
        <v>0</v>
      </c>
      <c r="AR1966">
        <f>IF(OR(AR1286="",AND(AR1286=AR1285,AR1286=AR1287)),NA(), AR1286)</f>
        <v>0</v>
      </c>
      <c r="AS1966">
        <f>IF(ISNA(AT1966),NA(),AS1286)</f>
        <v>0</v>
      </c>
      <c r="AT1966">
        <f>IF(OR(AT1286="",AND(AT1286=AT1285,AT1286=AT1287)),NA(), AT1286)</f>
        <v>0</v>
      </c>
      <c r="AU1966">
        <f>IF(ISNA(AV1966),NA(),AU1286)</f>
        <v>0</v>
      </c>
      <c r="AV1966">
        <f>IF(OR(AV1286="",AND(AV1286=AV1285,AV1286=AV1287)),NA(), AV1286)</f>
        <v>0</v>
      </c>
      <c r="AW1966">
        <f>IF(ISNA(AX1966),NA(),AW1286)</f>
        <v>0</v>
      </c>
      <c r="AX1966">
        <f>IF(OR(AX1286="",AND(AX1286=AX1285,AX1286=AX1287)),NA(), AX1286)</f>
        <v>0</v>
      </c>
      <c r="AY1966">
        <f>IF(ISNA(AZ1966),NA(),AY1286)</f>
        <v>0</v>
      </c>
      <c r="AZ1966">
        <f>IF(OR(AZ1286="",AND(AZ1286=AZ1285,AZ1286=AZ1287)),NA(), AZ1286)</f>
        <v>0</v>
      </c>
      <c r="BA1966">
        <f>IF(ISNA(BB1966),NA(),BA1286)</f>
        <v>0</v>
      </c>
      <c r="BB1966">
        <f>IF(OR(BB1286="",AND(BB1286=BB1285,BB1286=BB1287)),NA(), BB1286)</f>
        <v>0</v>
      </c>
      <c r="BC1966">
        <f>IF(ISNA(BD1966),NA(),BC1286)</f>
        <v>0</v>
      </c>
      <c r="BD1966">
        <f>IF(OR(BD1286="",AND(BD1286=BD1285,BD1286=BD1287)),NA(), BD1286)</f>
        <v>0</v>
      </c>
      <c r="BE1966">
        <f>IF(ISNA(BF1966),NA(),BE1286)</f>
        <v>0</v>
      </c>
      <c r="BF1966">
        <f>IF(OR(BF1286="",AND(BF1286=BF1285,BF1286=BF1287)),NA(), BF1286)</f>
        <v>0</v>
      </c>
      <c r="BG1966">
        <f>IF(ISNA(BH1966),NA(),BG1286)</f>
        <v>0</v>
      </c>
      <c r="BH1966">
        <f>IF(OR(BH1286="",AND(BH1286=BH1285,BH1286=BH1287)),NA(), BH1286)</f>
        <v>0</v>
      </c>
      <c r="BI1966">
        <f>IF(ISNA(BJ1966),NA(),BI1286)</f>
        <v>0</v>
      </c>
      <c r="BJ1966">
        <f>IF(OR(BJ1286="",AND(BJ1286=BJ1285,BJ1286=BJ1287)),NA(), BJ1286)</f>
        <v>0</v>
      </c>
      <c r="BK1966">
        <f>IF(ISNA(BL1966),NA(),BK1286)</f>
        <v>0</v>
      </c>
      <c r="BL1966">
        <f>IF(OR(BL1286="",AND(BL1286=BL1285,BL1286=BL1287)),NA(), BL1286)</f>
        <v>0</v>
      </c>
      <c r="BM1966">
        <f>IF(ISNA(BN1966),NA(),BM1286)</f>
        <v>0</v>
      </c>
      <c r="BN1966">
        <f>IF(OR(BN1286="",AND(BN1286=BN1285,BN1286=BN1287)),NA(), BN1286)</f>
        <v>0</v>
      </c>
      <c r="BO1966">
        <f>IF(ISNA(BP1966),NA(),BO1286)</f>
        <v>0</v>
      </c>
      <c r="BP1966">
        <f>IF(OR(BP1286="",AND(BP1286=BP1285,BP1286=BP1287)),NA(), BP1286)</f>
        <v>0</v>
      </c>
      <c r="BQ1966">
        <f>IF(ISNA(BR1966),NA(),BQ1286)</f>
        <v>0</v>
      </c>
      <c r="BR1966">
        <f>IF(OR(BR1286="",AND(BR1286=BR1285,BR1286=BR1287)),NA(), BR1286)</f>
        <v>0</v>
      </c>
    </row>
    <row r="1967" spans="5:70">
      <c r="E1967">
        <f>IF(ISNA(F1967),NA(),E1287)</f>
        <v>0</v>
      </c>
      <c r="F1967">
        <f>IF(OR(F1287="",AND(F1287=F1286,F1287=F1288)),NA(), F1287)</f>
        <v>0</v>
      </c>
      <c r="G1967">
        <f>IF(ISNA(H1967),NA(),G1287)</f>
        <v>0</v>
      </c>
      <c r="H1967">
        <f>IF(OR(H1287="",AND(H1287=H1286,H1287=H1288)),NA(), H1287)</f>
        <v>0</v>
      </c>
      <c r="I1967">
        <f>IF(ISNA(J1967),NA(),I1287)</f>
        <v>0</v>
      </c>
      <c r="J1967">
        <f>IF(OR(J1287="",AND(J1287=J1286,J1287=J1288)),NA(), J1287)</f>
        <v>0</v>
      </c>
      <c r="K1967">
        <f>IF(ISNA(L1967),NA(),K1287)</f>
        <v>0</v>
      </c>
      <c r="L1967">
        <f>IF(OR(L1287="",AND(L1287=L1286,L1287=L1288)),NA(), L1287)</f>
        <v>0</v>
      </c>
      <c r="M1967">
        <f>IF(ISNA(N1967),NA(),M1287)</f>
        <v>0</v>
      </c>
      <c r="N1967">
        <f>IF(OR(N1287="",AND(N1287=N1286,N1287=N1288)),NA(), N1287)</f>
        <v>0</v>
      </c>
      <c r="O1967">
        <f>IF(ISNA(P1967),NA(),O1287)</f>
        <v>0</v>
      </c>
      <c r="P1967">
        <f>IF(OR(P1287="",AND(P1287=P1286,P1287=P1288)),NA(), P1287)</f>
        <v>0</v>
      </c>
      <c r="Q1967">
        <f>IF(ISNA(R1967),NA(),Q1287)</f>
        <v>0</v>
      </c>
      <c r="R1967">
        <f>IF(OR(R1287="",AND(R1287=R1286,R1287=R1288)),NA(), R1287)</f>
        <v>0</v>
      </c>
      <c r="S1967">
        <f>IF(ISNA(T1967),NA(),S1287)</f>
        <v>0</v>
      </c>
      <c r="T1967">
        <f>IF(OR(T1287="",AND(T1287=T1286,T1287=T1288)),NA(), T1287)</f>
        <v>0</v>
      </c>
      <c r="U1967">
        <f>IF(ISNA(V1967),NA(),U1287)</f>
        <v>0</v>
      </c>
      <c r="V1967">
        <f>IF(OR(V1287="",AND(V1287=V1286,V1287=V1288)),NA(), V1287)</f>
        <v>0</v>
      </c>
      <c r="W1967">
        <f>IF(ISNA(X1967),NA(),W1287)</f>
        <v>0</v>
      </c>
      <c r="X1967">
        <f>IF(OR(X1287="",AND(X1287=X1286,X1287=X1288)),NA(), X1287)</f>
        <v>0</v>
      </c>
      <c r="Y1967">
        <f>IF(ISNA(Z1967),NA(),Y1287)</f>
        <v>0</v>
      </c>
      <c r="Z1967">
        <f>IF(OR(Z1287="",AND(Z1287=Z1286,Z1287=Z1288)),NA(), Z1287)</f>
        <v>0</v>
      </c>
      <c r="AA1967">
        <f>IF(ISNA(AB1967),NA(),AA1287)</f>
        <v>0</v>
      </c>
      <c r="AB1967">
        <f>IF(OR(AB1287="",AND(AB1287=AB1286,AB1287=AB1288)),NA(), AB1287)</f>
        <v>0</v>
      </c>
      <c r="AC1967">
        <f>IF(ISNA(AD1967),NA(),AC1287)</f>
        <v>0</v>
      </c>
      <c r="AD1967">
        <f>IF(OR(AD1287="",AND(AD1287=AD1286,AD1287=AD1288)),NA(), AD1287)</f>
        <v>0</v>
      </c>
      <c r="AE1967">
        <f>IF(ISNA(AF1967),NA(),AE1287)</f>
        <v>0</v>
      </c>
      <c r="AF1967">
        <f>IF(OR(AF1287="",AND(AF1287=AF1286,AF1287=AF1288)),NA(), AF1287)</f>
        <v>0</v>
      </c>
      <c r="AG1967">
        <f>IF(ISNA(AH1967),NA(),AG1287)</f>
        <v>0</v>
      </c>
      <c r="AH1967">
        <f>IF(OR(AH1287="",AND(AH1287=AH1286,AH1287=AH1288)),NA(), AH1287)</f>
        <v>0</v>
      </c>
      <c r="AI1967">
        <f>IF(ISNA(AJ1967),NA(),AI1287)</f>
        <v>0</v>
      </c>
      <c r="AJ1967">
        <f>IF(OR(AJ1287="",AND(AJ1287=AJ1286,AJ1287=AJ1288)),NA(), AJ1287)</f>
        <v>0</v>
      </c>
      <c r="AM1967">
        <f>IF(ISNA(AN1967),NA(),AM1287)</f>
        <v>0</v>
      </c>
      <c r="AN1967">
        <f>IF(OR(AN1287="",AND(AN1287=AN1286,AN1287=AN1288)),NA(), AN1287)</f>
        <v>0</v>
      </c>
      <c r="AO1967">
        <f>IF(ISNA(AP1967),NA(),AO1287)</f>
        <v>0</v>
      </c>
      <c r="AP1967">
        <f>IF(OR(AP1287="",AND(AP1287=AP1286,AP1287=AP1288)),NA(), AP1287)</f>
        <v>0</v>
      </c>
      <c r="AQ1967">
        <f>IF(ISNA(AR1967),NA(),AQ1287)</f>
        <v>0</v>
      </c>
      <c r="AR1967">
        <f>IF(OR(AR1287="",AND(AR1287=AR1286,AR1287=AR1288)),NA(), AR1287)</f>
        <v>0</v>
      </c>
      <c r="AS1967">
        <f>IF(ISNA(AT1967),NA(),AS1287)</f>
        <v>0</v>
      </c>
      <c r="AT1967">
        <f>IF(OR(AT1287="",AND(AT1287=AT1286,AT1287=AT1288)),NA(), AT1287)</f>
        <v>0</v>
      </c>
      <c r="AU1967">
        <f>IF(ISNA(AV1967),NA(),AU1287)</f>
        <v>0</v>
      </c>
      <c r="AV1967">
        <f>IF(OR(AV1287="",AND(AV1287=AV1286,AV1287=AV1288)),NA(), AV1287)</f>
        <v>0</v>
      </c>
      <c r="AW1967">
        <f>IF(ISNA(AX1967),NA(),AW1287)</f>
        <v>0</v>
      </c>
      <c r="AX1967">
        <f>IF(OR(AX1287="",AND(AX1287=AX1286,AX1287=AX1288)),NA(), AX1287)</f>
        <v>0</v>
      </c>
      <c r="AY1967">
        <f>IF(ISNA(AZ1967),NA(),AY1287)</f>
        <v>0</v>
      </c>
      <c r="AZ1967">
        <f>IF(OR(AZ1287="",AND(AZ1287=AZ1286,AZ1287=AZ1288)),NA(), AZ1287)</f>
        <v>0</v>
      </c>
      <c r="BA1967">
        <f>IF(ISNA(BB1967),NA(),BA1287)</f>
        <v>0</v>
      </c>
      <c r="BB1967">
        <f>IF(OR(BB1287="",AND(BB1287=BB1286,BB1287=BB1288)),NA(), BB1287)</f>
        <v>0</v>
      </c>
      <c r="BC1967">
        <f>IF(ISNA(BD1967),NA(),BC1287)</f>
        <v>0</v>
      </c>
      <c r="BD1967">
        <f>IF(OR(BD1287="",AND(BD1287=BD1286,BD1287=BD1288)),NA(), BD1287)</f>
        <v>0</v>
      </c>
      <c r="BE1967">
        <f>IF(ISNA(BF1967),NA(),BE1287)</f>
        <v>0</v>
      </c>
      <c r="BF1967">
        <f>IF(OR(BF1287="",AND(BF1287=BF1286,BF1287=BF1288)),NA(), BF1287)</f>
        <v>0</v>
      </c>
      <c r="BG1967">
        <f>IF(ISNA(BH1967),NA(),BG1287)</f>
        <v>0</v>
      </c>
      <c r="BH1967">
        <f>IF(OR(BH1287="",AND(BH1287=BH1286,BH1287=BH1288)),NA(), BH1287)</f>
        <v>0</v>
      </c>
      <c r="BI1967">
        <f>IF(ISNA(BJ1967),NA(),BI1287)</f>
        <v>0</v>
      </c>
      <c r="BJ1967">
        <f>IF(OR(BJ1287="",AND(BJ1287=BJ1286,BJ1287=BJ1288)),NA(), BJ1287)</f>
        <v>0</v>
      </c>
      <c r="BK1967">
        <f>IF(ISNA(BL1967),NA(),BK1287)</f>
        <v>0</v>
      </c>
      <c r="BL1967">
        <f>IF(OR(BL1287="",AND(BL1287=BL1286,BL1287=BL1288)),NA(), BL1287)</f>
        <v>0</v>
      </c>
      <c r="BM1967">
        <f>IF(ISNA(BN1967),NA(),BM1287)</f>
        <v>0</v>
      </c>
      <c r="BN1967">
        <f>IF(OR(BN1287="",AND(BN1287=BN1286,BN1287=BN1288)),NA(), BN1287)</f>
        <v>0</v>
      </c>
      <c r="BO1967">
        <f>IF(ISNA(BP1967),NA(),BO1287)</f>
        <v>0</v>
      </c>
      <c r="BP1967">
        <f>IF(OR(BP1287="",AND(BP1287=BP1286,BP1287=BP1288)),NA(), BP1287)</f>
        <v>0</v>
      </c>
      <c r="BQ1967">
        <f>IF(ISNA(BR1967),NA(),BQ1287)</f>
        <v>0</v>
      </c>
      <c r="BR1967">
        <f>IF(OR(BR1287="",AND(BR1287=BR1286,BR1287=BR1288)),NA(), BR1287)</f>
        <v>0</v>
      </c>
    </row>
    <row r="1968" spans="5:70">
      <c r="E1968">
        <f>IF(ISNA(F1968),NA(),E1288)</f>
        <v>0</v>
      </c>
      <c r="F1968">
        <f>IF(OR(F1288="",AND(F1288=F1287,F1288=F1289)),NA(), F1288)</f>
        <v>0</v>
      </c>
      <c r="G1968">
        <f>IF(ISNA(H1968),NA(),G1288)</f>
        <v>0</v>
      </c>
      <c r="H1968">
        <f>IF(OR(H1288="",AND(H1288=H1287,H1288=H1289)),NA(), H1288)</f>
        <v>0</v>
      </c>
      <c r="I1968">
        <f>IF(ISNA(J1968),NA(),I1288)</f>
        <v>0</v>
      </c>
      <c r="J1968">
        <f>IF(OR(J1288="",AND(J1288=J1287,J1288=J1289)),NA(), J1288)</f>
        <v>0</v>
      </c>
      <c r="K1968">
        <f>IF(ISNA(L1968),NA(),K1288)</f>
        <v>0</v>
      </c>
      <c r="L1968">
        <f>IF(OR(L1288="",AND(L1288=L1287,L1288=L1289)),NA(), L1288)</f>
        <v>0</v>
      </c>
      <c r="M1968">
        <f>IF(ISNA(N1968),NA(),M1288)</f>
        <v>0</v>
      </c>
      <c r="N1968">
        <f>IF(OR(N1288="",AND(N1288=N1287,N1288=N1289)),NA(), N1288)</f>
        <v>0</v>
      </c>
      <c r="O1968">
        <f>IF(ISNA(P1968),NA(),O1288)</f>
        <v>0</v>
      </c>
      <c r="P1968">
        <f>IF(OR(P1288="",AND(P1288=P1287,P1288=P1289)),NA(), P1288)</f>
        <v>0</v>
      </c>
      <c r="Q1968">
        <f>IF(ISNA(R1968),NA(),Q1288)</f>
        <v>0</v>
      </c>
      <c r="R1968">
        <f>IF(OR(R1288="",AND(R1288=R1287,R1288=R1289)),NA(), R1288)</f>
        <v>0</v>
      </c>
      <c r="S1968">
        <f>IF(ISNA(T1968),NA(),S1288)</f>
        <v>0</v>
      </c>
      <c r="T1968">
        <f>IF(OR(T1288="",AND(T1288=T1287,T1288=T1289)),NA(), T1288)</f>
        <v>0</v>
      </c>
      <c r="U1968">
        <f>IF(ISNA(V1968),NA(),U1288)</f>
        <v>0</v>
      </c>
      <c r="V1968">
        <f>IF(OR(V1288="",AND(V1288=V1287,V1288=V1289)),NA(), V1288)</f>
        <v>0</v>
      </c>
      <c r="W1968">
        <f>IF(ISNA(X1968),NA(),W1288)</f>
        <v>0</v>
      </c>
      <c r="X1968">
        <f>IF(OR(X1288="",AND(X1288=X1287,X1288=X1289)),NA(), X1288)</f>
        <v>0</v>
      </c>
      <c r="Y1968">
        <f>IF(ISNA(Z1968),NA(),Y1288)</f>
        <v>0</v>
      </c>
      <c r="Z1968">
        <f>IF(OR(Z1288="",AND(Z1288=Z1287,Z1288=Z1289)),NA(), Z1288)</f>
        <v>0</v>
      </c>
      <c r="AA1968">
        <f>IF(ISNA(AB1968),NA(),AA1288)</f>
        <v>0</v>
      </c>
      <c r="AB1968">
        <f>IF(OR(AB1288="",AND(AB1288=AB1287,AB1288=AB1289)),NA(), AB1288)</f>
        <v>0</v>
      </c>
      <c r="AC1968">
        <f>IF(ISNA(AD1968),NA(),AC1288)</f>
        <v>0</v>
      </c>
      <c r="AD1968">
        <f>IF(OR(AD1288="",AND(AD1288=AD1287,AD1288=AD1289)),NA(), AD1288)</f>
        <v>0</v>
      </c>
      <c r="AE1968">
        <f>IF(ISNA(AF1968),NA(),AE1288)</f>
        <v>0</v>
      </c>
      <c r="AF1968">
        <f>IF(OR(AF1288="",AND(AF1288=AF1287,AF1288=AF1289)),NA(), AF1288)</f>
        <v>0</v>
      </c>
      <c r="AG1968">
        <f>IF(ISNA(AH1968),NA(),AG1288)</f>
        <v>0</v>
      </c>
      <c r="AH1968">
        <f>IF(OR(AH1288="",AND(AH1288=AH1287,AH1288=AH1289)),NA(), AH1288)</f>
        <v>0</v>
      </c>
      <c r="AI1968">
        <f>IF(ISNA(AJ1968),NA(),AI1288)</f>
        <v>0</v>
      </c>
      <c r="AJ1968">
        <f>IF(OR(AJ1288="",AND(AJ1288=AJ1287,AJ1288=AJ1289)),NA(), AJ1288)</f>
        <v>0</v>
      </c>
      <c r="AM1968">
        <f>IF(ISNA(AN1968),NA(),AM1288)</f>
        <v>0</v>
      </c>
      <c r="AN1968">
        <f>IF(OR(AN1288="",AND(AN1288=AN1287,AN1288=AN1289)),NA(), AN1288)</f>
        <v>0</v>
      </c>
      <c r="AO1968">
        <f>IF(ISNA(AP1968),NA(),AO1288)</f>
        <v>0</v>
      </c>
      <c r="AP1968">
        <f>IF(OR(AP1288="",AND(AP1288=AP1287,AP1288=AP1289)),NA(), AP1288)</f>
        <v>0</v>
      </c>
      <c r="AQ1968">
        <f>IF(ISNA(AR1968),NA(),AQ1288)</f>
        <v>0</v>
      </c>
      <c r="AR1968">
        <f>IF(OR(AR1288="",AND(AR1288=AR1287,AR1288=AR1289)),NA(), AR1288)</f>
        <v>0</v>
      </c>
      <c r="AS1968">
        <f>IF(ISNA(AT1968),NA(),AS1288)</f>
        <v>0</v>
      </c>
      <c r="AT1968">
        <f>IF(OR(AT1288="",AND(AT1288=AT1287,AT1288=AT1289)),NA(), AT1288)</f>
        <v>0</v>
      </c>
      <c r="AU1968">
        <f>IF(ISNA(AV1968),NA(),AU1288)</f>
        <v>0</v>
      </c>
      <c r="AV1968">
        <f>IF(OR(AV1288="",AND(AV1288=AV1287,AV1288=AV1289)),NA(), AV1288)</f>
        <v>0</v>
      </c>
      <c r="AW1968">
        <f>IF(ISNA(AX1968),NA(),AW1288)</f>
        <v>0</v>
      </c>
      <c r="AX1968">
        <f>IF(OR(AX1288="",AND(AX1288=AX1287,AX1288=AX1289)),NA(), AX1288)</f>
        <v>0</v>
      </c>
      <c r="AY1968">
        <f>IF(ISNA(AZ1968),NA(),AY1288)</f>
        <v>0</v>
      </c>
      <c r="AZ1968">
        <f>IF(OR(AZ1288="",AND(AZ1288=AZ1287,AZ1288=AZ1289)),NA(), AZ1288)</f>
        <v>0</v>
      </c>
      <c r="BA1968">
        <f>IF(ISNA(BB1968),NA(),BA1288)</f>
        <v>0</v>
      </c>
      <c r="BB1968">
        <f>IF(OR(BB1288="",AND(BB1288=BB1287,BB1288=BB1289)),NA(), BB1288)</f>
        <v>0</v>
      </c>
      <c r="BC1968">
        <f>IF(ISNA(BD1968),NA(),BC1288)</f>
        <v>0</v>
      </c>
      <c r="BD1968">
        <f>IF(OR(BD1288="",AND(BD1288=BD1287,BD1288=BD1289)),NA(), BD1288)</f>
        <v>0</v>
      </c>
      <c r="BE1968">
        <f>IF(ISNA(BF1968),NA(),BE1288)</f>
        <v>0</v>
      </c>
      <c r="BF1968">
        <f>IF(OR(BF1288="",AND(BF1288=BF1287,BF1288=BF1289)),NA(), BF1288)</f>
        <v>0</v>
      </c>
      <c r="BG1968">
        <f>IF(ISNA(BH1968),NA(),BG1288)</f>
        <v>0</v>
      </c>
      <c r="BH1968">
        <f>IF(OR(BH1288="",AND(BH1288=BH1287,BH1288=BH1289)),NA(), BH1288)</f>
        <v>0</v>
      </c>
      <c r="BI1968">
        <f>IF(ISNA(BJ1968),NA(),BI1288)</f>
        <v>0</v>
      </c>
      <c r="BJ1968">
        <f>IF(OR(BJ1288="",AND(BJ1288=BJ1287,BJ1288=BJ1289)),NA(), BJ1288)</f>
        <v>0</v>
      </c>
      <c r="BK1968">
        <f>IF(ISNA(BL1968),NA(),BK1288)</f>
        <v>0</v>
      </c>
      <c r="BL1968">
        <f>IF(OR(BL1288="",AND(BL1288=BL1287,BL1288=BL1289)),NA(), BL1288)</f>
        <v>0</v>
      </c>
      <c r="BM1968">
        <f>IF(ISNA(BN1968),NA(),BM1288)</f>
        <v>0</v>
      </c>
      <c r="BN1968">
        <f>IF(OR(BN1288="",AND(BN1288=BN1287,BN1288=BN1289)),NA(), BN1288)</f>
        <v>0</v>
      </c>
      <c r="BO1968">
        <f>IF(ISNA(BP1968),NA(),BO1288)</f>
        <v>0</v>
      </c>
      <c r="BP1968">
        <f>IF(OR(BP1288="",AND(BP1288=BP1287,BP1288=BP1289)),NA(), BP1288)</f>
        <v>0</v>
      </c>
      <c r="BQ1968">
        <f>IF(ISNA(BR1968),NA(),BQ1288)</f>
        <v>0</v>
      </c>
      <c r="BR1968">
        <f>IF(OR(BR1288="",AND(BR1288=BR1287,BR1288=BR1289)),NA(), BR1288)</f>
        <v>0</v>
      </c>
    </row>
    <row r="1969" spans="5:70">
      <c r="E1969">
        <f>IF(ISNA(F1969),NA(),E1289)</f>
        <v>0</v>
      </c>
      <c r="F1969">
        <f>IF(OR(F1289="",AND(F1289=F1288,F1289=F1290)),NA(), F1289)</f>
        <v>0</v>
      </c>
      <c r="G1969">
        <f>IF(ISNA(H1969),NA(),G1289)</f>
        <v>0</v>
      </c>
      <c r="H1969">
        <f>IF(OR(H1289="",AND(H1289=H1288,H1289=H1290)),NA(), H1289)</f>
        <v>0</v>
      </c>
      <c r="I1969">
        <f>IF(ISNA(J1969),NA(),I1289)</f>
        <v>0</v>
      </c>
      <c r="J1969">
        <f>IF(OR(J1289="",AND(J1289=J1288,J1289=J1290)),NA(), J1289)</f>
        <v>0</v>
      </c>
      <c r="K1969">
        <f>IF(ISNA(L1969),NA(),K1289)</f>
        <v>0</v>
      </c>
      <c r="L1969">
        <f>IF(OR(L1289="",AND(L1289=L1288,L1289=L1290)),NA(), L1289)</f>
        <v>0</v>
      </c>
      <c r="M1969">
        <f>IF(ISNA(N1969),NA(),M1289)</f>
        <v>0</v>
      </c>
      <c r="N1969">
        <f>IF(OR(N1289="",AND(N1289=N1288,N1289=N1290)),NA(), N1289)</f>
        <v>0</v>
      </c>
      <c r="O1969">
        <f>IF(ISNA(P1969),NA(),O1289)</f>
        <v>0</v>
      </c>
      <c r="P1969">
        <f>IF(OR(P1289="",AND(P1289=P1288,P1289=P1290)),NA(), P1289)</f>
        <v>0</v>
      </c>
      <c r="Q1969">
        <f>IF(ISNA(R1969),NA(),Q1289)</f>
        <v>0</v>
      </c>
      <c r="R1969">
        <f>IF(OR(R1289="",AND(R1289=R1288,R1289=R1290)),NA(), R1289)</f>
        <v>0</v>
      </c>
      <c r="S1969">
        <f>IF(ISNA(T1969),NA(),S1289)</f>
        <v>0</v>
      </c>
      <c r="T1969">
        <f>IF(OR(T1289="",AND(T1289=T1288,T1289=T1290)),NA(), T1289)</f>
        <v>0</v>
      </c>
      <c r="U1969">
        <f>IF(ISNA(V1969),NA(),U1289)</f>
        <v>0</v>
      </c>
      <c r="V1969">
        <f>IF(OR(V1289="",AND(V1289=V1288,V1289=V1290)),NA(), V1289)</f>
        <v>0</v>
      </c>
      <c r="W1969">
        <f>IF(ISNA(X1969),NA(),W1289)</f>
        <v>0</v>
      </c>
      <c r="X1969">
        <f>IF(OR(X1289="",AND(X1289=X1288,X1289=X1290)),NA(), X1289)</f>
        <v>0</v>
      </c>
      <c r="Y1969">
        <f>IF(ISNA(Z1969),NA(),Y1289)</f>
        <v>0</v>
      </c>
      <c r="Z1969">
        <f>IF(OR(Z1289="",AND(Z1289=Z1288,Z1289=Z1290)),NA(), Z1289)</f>
        <v>0</v>
      </c>
      <c r="AA1969">
        <f>IF(ISNA(AB1969),NA(),AA1289)</f>
        <v>0</v>
      </c>
      <c r="AB1969">
        <f>IF(OR(AB1289="",AND(AB1289=AB1288,AB1289=AB1290)),NA(), AB1289)</f>
        <v>0</v>
      </c>
      <c r="AC1969">
        <f>IF(ISNA(AD1969),NA(),AC1289)</f>
        <v>0</v>
      </c>
      <c r="AD1969">
        <f>IF(OR(AD1289="",AND(AD1289=AD1288,AD1289=AD1290)),NA(), AD1289)</f>
        <v>0</v>
      </c>
      <c r="AE1969">
        <f>IF(ISNA(AF1969),NA(),AE1289)</f>
        <v>0</v>
      </c>
      <c r="AF1969">
        <f>IF(OR(AF1289="",AND(AF1289=AF1288,AF1289=AF1290)),NA(), AF1289)</f>
        <v>0</v>
      </c>
      <c r="AG1969">
        <f>IF(ISNA(AH1969),NA(),AG1289)</f>
        <v>0</v>
      </c>
      <c r="AH1969">
        <f>IF(OR(AH1289="",AND(AH1289=AH1288,AH1289=AH1290)),NA(), AH1289)</f>
        <v>0</v>
      </c>
      <c r="AI1969">
        <f>IF(ISNA(AJ1969),NA(),AI1289)</f>
        <v>0</v>
      </c>
      <c r="AJ1969">
        <f>IF(OR(AJ1289="",AND(AJ1289=AJ1288,AJ1289=AJ1290)),NA(), AJ1289)</f>
        <v>0</v>
      </c>
      <c r="AM1969">
        <f>IF(ISNA(AN1969),NA(),AM1289)</f>
        <v>0</v>
      </c>
      <c r="AN1969">
        <f>IF(OR(AN1289="",AND(AN1289=AN1288,AN1289=AN1290)),NA(), AN1289)</f>
        <v>0</v>
      </c>
      <c r="AO1969">
        <f>IF(ISNA(AP1969),NA(),AO1289)</f>
        <v>0</v>
      </c>
      <c r="AP1969">
        <f>IF(OR(AP1289="",AND(AP1289=AP1288,AP1289=AP1290)),NA(), AP1289)</f>
        <v>0</v>
      </c>
      <c r="AQ1969">
        <f>IF(ISNA(AR1969),NA(),AQ1289)</f>
        <v>0</v>
      </c>
      <c r="AR1969">
        <f>IF(OR(AR1289="",AND(AR1289=AR1288,AR1289=AR1290)),NA(), AR1289)</f>
        <v>0</v>
      </c>
      <c r="AS1969">
        <f>IF(ISNA(AT1969),NA(),AS1289)</f>
        <v>0</v>
      </c>
      <c r="AT1969">
        <f>IF(OR(AT1289="",AND(AT1289=AT1288,AT1289=AT1290)),NA(), AT1289)</f>
        <v>0</v>
      </c>
      <c r="AU1969">
        <f>IF(ISNA(AV1969),NA(),AU1289)</f>
        <v>0</v>
      </c>
      <c r="AV1969">
        <f>IF(OR(AV1289="",AND(AV1289=AV1288,AV1289=AV1290)),NA(), AV1289)</f>
        <v>0</v>
      </c>
      <c r="AW1969">
        <f>IF(ISNA(AX1969),NA(),AW1289)</f>
        <v>0</v>
      </c>
      <c r="AX1969">
        <f>IF(OR(AX1289="",AND(AX1289=AX1288,AX1289=AX1290)),NA(), AX1289)</f>
        <v>0</v>
      </c>
      <c r="AY1969">
        <f>IF(ISNA(AZ1969),NA(),AY1289)</f>
        <v>0</v>
      </c>
      <c r="AZ1969">
        <f>IF(OR(AZ1289="",AND(AZ1289=AZ1288,AZ1289=AZ1290)),NA(), AZ1289)</f>
        <v>0</v>
      </c>
      <c r="BA1969">
        <f>IF(ISNA(BB1969),NA(),BA1289)</f>
        <v>0</v>
      </c>
      <c r="BB1969">
        <f>IF(OR(BB1289="",AND(BB1289=BB1288,BB1289=BB1290)),NA(), BB1289)</f>
        <v>0</v>
      </c>
      <c r="BC1969">
        <f>IF(ISNA(BD1969),NA(),BC1289)</f>
        <v>0</v>
      </c>
      <c r="BD1969">
        <f>IF(OR(BD1289="",AND(BD1289=BD1288,BD1289=BD1290)),NA(), BD1289)</f>
        <v>0</v>
      </c>
      <c r="BE1969">
        <f>IF(ISNA(BF1969),NA(),BE1289)</f>
        <v>0</v>
      </c>
      <c r="BF1969">
        <f>IF(OR(BF1289="",AND(BF1289=BF1288,BF1289=BF1290)),NA(), BF1289)</f>
        <v>0</v>
      </c>
      <c r="BG1969">
        <f>IF(ISNA(BH1969),NA(),BG1289)</f>
        <v>0</v>
      </c>
      <c r="BH1969">
        <f>IF(OR(BH1289="",AND(BH1289=BH1288,BH1289=BH1290)),NA(), BH1289)</f>
        <v>0</v>
      </c>
      <c r="BI1969">
        <f>IF(ISNA(BJ1969),NA(),BI1289)</f>
        <v>0</v>
      </c>
      <c r="BJ1969">
        <f>IF(OR(BJ1289="",AND(BJ1289=BJ1288,BJ1289=BJ1290)),NA(), BJ1289)</f>
        <v>0</v>
      </c>
      <c r="BK1969">
        <f>IF(ISNA(BL1969),NA(),BK1289)</f>
        <v>0</v>
      </c>
      <c r="BL1969">
        <f>IF(OR(BL1289="",AND(BL1289=BL1288,BL1289=BL1290)),NA(), BL1289)</f>
        <v>0</v>
      </c>
      <c r="BM1969">
        <f>IF(ISNA(BN1969),NA(),BM1289)</f>
        <v>0</v>
      </c>
      <c r="BN1969">
        <f>IF(OR(BN1289="",AND(BN1289=BN1288,BN1289=BN1290)),NA(), BN1289)</f>
        <v>0</v>
      </c>
      <c r="BO1969">
        <f>IF(ISNA(BP1969),NA(),BO1289)</f>
        <v>0</v>
      </c>
      <c r="BP1969">
        <f>IF(OR(BP1289="",AND(BP1289=BP1288,BP1289=BP1290)),NA(), BP1289)</f>
        <v>0</v>
      </c>
      <c r="BQ1969">
        <f>IF(ISNA(BR1969),NA(),BQ1289)</f>
        <v>0</v>
      </c>
      <c r="BR1969">
        <f>IF(OR(BR1289="",AND(BR1289=BR1288,BR1289=BR1290)),NA(), BR1289)</f>
        <v>0</v>
      </c>
    </row>
    <row r="1970" spans="5:70">
      <c r="E1970">
        <f>IF(ISNA(F1970),NA(),E1290)</f>
        <v>0</v>
      </c>
      <c r="F1970">
        <f>IF(OR(F1290="",AND(F1290=F1289,F1290=F1291)),NA(), F1290)</f>
        <v>0</v>
      </c>
      <c r="G1970">
        <f>IF(ISNA(H1970),NA(),G1290)</f>
        <v>0</v>
      </c>
      <c r="H1970">
        <f>IF(OR(H1290="",AND(H1290=H1289,H1290=H1291)),NA(), H1290)</f>
        <v>0</v>
      </c>
      <c r="I1970">
        <f>IF(ISNA(J1970),NA(),I1290)</f>
        <v>0</v>
      </c>
      <c r="J1970">
        <f>IF(OR(J1290="",AND(J1290=J1289,J1290=J1291)),NA(), J1290)</f>
        <v>0</v>
      </c>
      <c r="K1970">
        <f>IF(ISNA(L1970),NA(),K1290)</f>
        <v>0</v>
      </c>
      <c r="L1970">
        <f>IF(OR(L1290="",AND(L1290=L1289,L1290=L1291)),NA(), L1290)</f>
        <v>0</v>
      </c>
      <c r="M1970">
        <f>IF(ISNA(N1970),NA(),M1290)</f>
        <v>0</v>
      </c>
      <c r="N1970">
        <f>IF(OR(N1290="",AND(N1290=N1289,N1290=N1291)),NA(), N1290)</f>
        <v>0</v>
      </c>
      <c r="O1970">
        <f>IF(ISNA(P1970),NA(),O1290)</f>
        <v>0</v>
      </c>
      <c r="P1970">
        <f>IF(OR(P1290="",AND(P1290=P1289,P1290=P1291)),NA(), P1290)</f>
        <v>0</v>
      </c>
      <c r="Q1970">
        <f>IF(ISNA(R1970),NA(),Q1290)</f>
        <v>0</v>
      </c>
      <c r="R1970">
        <f>IF(OR(R1290="",AND(R1290=R1289,R1290=R1291)),NA(), R1290)</f>
        <v>0</v>
      </c>
      <c r="S1970">
        <f>IF(ISNA(T1970),NA(),S1290)</f>
        <v>0</v>
      </c>
      <c r="T1970">
        <f>IF(OR(T1290="",AND(T1290=T1289,T1290=T1291)),NA(), T1290)</f>
        <v>0</v>
      </c>
      <c r="U1970">
        <f>IF(ISNA(V1970),NA(),U1290)</f>
        <v>0</v>
      </c>
      <c r="V1970">
        <f>IF(OR(V1290="",AND(V1290=V1289,V1290=V1291)),NA(), V1290)</f>
        <v>0</v>
      </c>
      <c r="W1970">
        <f>IF(ISNA(X1970),NA(),W1290)</f>
        <v>0</v>
      </c>
      <c r="X1970">
        <f>IF(OR(X1290="",AND(X1290=X1289,X1290=X1291)),NA(), X1290)</f>
        <v>0</v>
      </c>
      <c r="Y1970">
        <f>IF(ISNA(Z1970),NA(),Y1290)</f>
        <v>0</v>
      </c>
      <c r="Z1970">
        <f>IF(OR(Z1290="",AND(Z1290=Z1289,Z1290=Z1291)),NA(), Z1290)</f>
        <v>0</v>
      </c>
      <c r="AA1970">
        <f>IF(ISNA(AB1970),NA(),AA1290)</f>
        <v>0</v>
      </c>
      <c r="AB1970">
        <f>IF(OR(AB1290="",AND(AB1290=AB1289,AB1290=AB1291)),NA(), AB1290)</f>
        <v>0</v>
      </c>
      <c r="AC1970">
        <f>IF(ISNA(AD1970),NA(),AC1290)</f>
        <v>0</v>
      </c>
      <c r="AD1970">
        <f>IF(OR(AD1290="",AND(AD1290=AD1289,AD1290=AD1291)),NA(), AD1290)</f>
        <v>0</v>
      </c>
      <c r="AE1970">
        <f>IF(ISNA(AF1970),NA(),AE1290)</f>
        <v>0</v>
      </c>
      <c r="AF1970">
        <f>IF(OR(AF1290="",AND(AF1290=AF1289,AF1290=AF1291)),NA(), AF1290)</f>
        <v>0</v>
      </c>
      <c r="AG1970">
        <f>IF(ISNA(AH1970),NA(),AG1290)</f>
        <v>0</v>
      </c>
      <c r="AH1970">
        <f>IF(OR(AH1290="",AND(AH1290=AH1289,AH1290=AH1291)),NA(), AH1290)</f>
        <v>0</v>
      </c>
      <c r="AI1970">
        <f>IF(ISNA(AJ1970),NA(),AI1290)</f>
        <v>0</v>
      </c>
      <c r="AJ1970">
        <f>IF(OR(AJ1290="",AND(AJ1290=AJ1289,AJ1290=AJ1291)),NA(), AJ1290)</f>
        <v>0</v>
      </c>
      <c r="AM1970">
        <f>IF(ISNA(AN1970),NA(),AM1290)</f>
        <v>0</v>
      </c>
      <c r="AN1970">
        <f>IF(OR(AN1290="",AND(AN1290=AN1289,AN1290=AN1291)),NA(), AN1290)</f>
        <v>0</v>
      </c>
      <c r="AO1970">
        <f>IF(ISNA(AP1970),NA(),AO1290)</f>
        <v>0</v>
      </c>
      <c r="AP1970">
        <f>IF(OR(AP1290="",AND(AP1290=AP1289,AP1290=AP1291)),NA(), AP1290)</f>
        <v>0</v>
      </c>
      <c r="AQ1970">
        <f>IF(ISNA(AR1970),NA(),AQ1290)</f>
        <v>0</v>
      </c>
      <c r="AR1970">
        <f>IF(OR(AR1290="",AND(AR1290=AR1289,AR1290=AR1291)),NA(), AR1290)</f>
        <v>0</v>
      </c>
      <c r="AS1970">
        <f>IF(ISNA(AT1970),NA(),AS1290)</f>
        <v>0</v>
      </c>
      <c r="AT1970">
        <f>IF(OR(AT1290="",AND(AT1290=AT1289,AT1290=AT1291)),NA(), AT1290)</f>
        <v>0</v>
      </c>
      <c r="AU1970">
        <f>IF(ISNA(AV1970),NA(),AU1290)</f>
        <v>0</v>
      </c>
      <c r="AV1970">
        <f>IF(OR(AV1290="",AND(AV1290=AV1289,AV1290=AV1291)),NA(), AV1290)</f>
        <v>0</v>
      </c>
      <c r="AW1970">
        <f>IF(ISNA(AX1970),NA(),AW1290)</f>
        <v>0</v>
      </c>
      <c r="AX1970">
        <f>IF(OR(AX1290="",AND(AX1290=AX1289,AX1290=AX1291)),NA(), AX1290)</f>
        <v>0</v>
      </c>
      <c r="AY1970">
        <f>IF(ISNA(AZ1970),NA(),AY1290)</f>
        <v>0</v>
      </c>
      <c r="AZ1970">
        <f>IF(OR(AZ1290="",AND(AZ1290=AZ1289,AZ1290=AZ1291)),NA(), AZ1290)</f>
        <v>0</v>
      </c>
      <c r="BA1970">
        <f>IF(ISNA(BB1970),NA(),BA1290)</f>
        <v>0</v>
      </c>
      <c r="BB1970">
        <f>IF(OR(BB1290="",AND(BB1290=BB1289,BB1290=BB1291)),NA(), BB1290)</f>
        <v>0</v>
      </c>
      <c r="BC1970">
        <f>IF(ISNA(BD1970),NA(),BC1290)</f>
        <v>0</v>
      </c>
      <c r="BD1970">
        <f>IF(OR(BD1290="",AND(BD1290=BD1289,BD1290=BD1291)),NA(), BD1290)</f>
        <v>0</v>
      </c>
      <c r="BE1970">
        <f>IF(ISNA(BF1970),NA(),BE1290)</f>
        <v>0</v>
      </c>
      <c r="BF1970">
        <f>IF(OR(BF1290="",AND(BF1290=BF1289,BF1290=BF1291)),NA(), BF1290)</f>
        <v>0</v>
      </c>
      <c r="BG1970">
        <f>IF(ISNA(BH1970),NA(),BG1290)</f>
        <v>0</v>
      </c>
      <c r="BH1970">
        <f>IF(OR(BH1290="",AND(BH1290=BH1289,BH1290=BH1291)),NA(), BH1290)</f>
        <v>0</v>
      </c>
      <c r="BI1970">
        <f>IF(ISNA(BJ1970),NA(),BI1290)</f>
        <v>0</v>
      </c>
      <c r="BJ1970">
        <f>IF(OR(BJ1290="",AND(BJ1290=BJ1289,BJ1290=BJ1291)),NA(), BJ1290)</f>
        <v>0</v>
      </c>
      <c r="BK1970">
        <f>IF(ISNA(BL1970),NA(),BK1290)</f>
        <v>0</v>
      </c>
      <c r="BL1970">
        <f>IF(OR(BL1290="",AND(BL1290=BL1289,BL1290=BL1291)),NA(), BL1290)</f>
        <v>0</v>
      </c>
      <c r="BM1970">
        <f>IF(ISNA(BN1970),NA(),BM1290)</f>
        <v>0</v>
      </c>
      <c r="BN1970">
        <f>IF(OR(BN1290="",AND(BN1290=BN1289,BN1290=BN1291)),NA(), BN1290)</f>
        <v>0</v>
      </c>
      <c r="BO1970">
        <f>IF(ISNA(BP1970),NA(),BO1290)</f>
        <v>0</v>
      </c>
      <c r="BP1970">
        <f>IF(OR(BP1290="",AND(BP1290=BP1289,BP1290=BP1291)),NA(), BP1290)</f>
        <v>0</v>
      </c>
      <c r="BQ1970">
        <f>IF(ISNA(BR1970),NA(),BQ1290)</f>
        <v>0</v>
      </c>
      <c r="BR1970">
        <f>IF(OR(BR1290="",AND(BR1290=BR1289,BR1290=BR1291)),NA(), BR1290)</f>
        <v>0</v>
      </c>
    </row>
    <row r="1971" spans="5:70">
      <c r="E1971">
        <f>IF(ISNA(F1971),NA(),E1291)</f>
        <v>0</v>
      </c>
      <c r="F1971">
        <f>IF(OR(F1291="",AND(F1291=F1290,F1291=F1292)),NA(), F1291)</f>
        <v>0</v>
      </c>
      <c r="G1971">
        <f>IF(ISNA(H1971),NA(),G1291)</f>
        <v>0</v>
      </c>
      <c r="H1971">
        <f>IF(OR(H1291="",AND(H1291=H1290,H1291=H1292)),NA(), H1291)</f>
        <v>0</v>
      </c>
      <c r="I1971">
        <f>IF(ISNA(J1971),NA(),I1291)</f>
        <v>0</v>
      </c>
      <c r="J1971">
        <f>IF(OR(J1291="",AND(J1291=J1290,J1291=J1292)),NA(), J1291)</f>
        <v>0</v>
      </c>
      <c r="K1971">
        <f>IF(ISNA(L1971),NA(),K1291)</f>
        <v>0</v>
      </c>
      <c r="L1971">
        <f>IF(OR(L1291="",AND(L1291=L1290,L1291=L1292)),NA(), L1291)</f>
        <v>0</v>
      </c>
      <c r="M1971">
        <f>IF(ISNA(N1971),NA(),M1291)</f>
        <v>0</v>
      </c>
      <c r="N1971">
        <f>IF(OR(N1291="",AND(N1291=N1290,N1291=N1292)),NA(), N1291)</f>
        <v>0</v>
      </c>
      <c r="O1971">
        <f>IF(ISNA(P1971),NA(),O1291)</f>
        <v>0</v>
      </c>
      <c r="P1971">
        <f>IF(OR(P1291="",AND(P1291=P1290,P1291=P1292)),NA(), P1291)</f>
        <v>0</v>
      </c>
      <c r="Q1971">
        <f>IF(ISNA(R1971),NA(),Q1291)</f>
        <v>0</v>
      </c>
      <c r="R1971">
        <f>IF(OR(R1291="",AND(R1291=R1290,R1291=R1292)),NA(), R1291)</f>
        <v>0</v>
      </c>
      <c r="S1971">
        <f>IF(ISNA(T1971),NA(),S1291)</f>
        <v>0</v>
      </c>
      <c r="T1971">
        <f>IF(OR(T1291="",AND(T1291=T1290,T1291=T1292)),NA(), T1291)</f>
        <v>0</v>
      </c>
      <c r="U1971">
        <f>IF(ISNA(V1971),NA(),U1291)</f>
        <v>0</v>
      </c>
      <c r="V1971">
        <f>IF(OR(V1291="",AND(V1291=V1290,V1291=V1292)),NA(), V1291)</f>
        <v>0</v>
      </c>
      <c r="W1971">
        <f>IF(ISNA(X1971),NA(),W1291)</f>
        <v>0</v>
      </c>
      <c r="X1971">
        <f>IF(OR(X1291="",AND(X1291=X1290,X1291=X1292)),NA(), X1291)</f>
        <v>0</v>
      </c>
      <c r="Y1971">
        <f>IF(ISNA(Z1971),NA(),Y1291)</f>
        <v>0</v>
      </c>
      <c r="Z1971">
        <f>IF(OR(Z1291="",AND(Z1291=Z1290,Z1291=Z1292)),NA(), Z1291)</f>
        <v>0</v>
      </c>
      <c r="AA1971">
        <f>IF(ISNA(AB1971),NA(),AA1291)</f>
        <v>0</v>
      </c>
      <c r="AB1971">
        <f>IF(OR(AB1291="",AND(AB1291=AB1290,AB1291=AB1292)),NA(), AB1291)</f>
        <v>0</v>
      </c>
      <c r="AC1971">
        <f>IF(ISNA(AD1971),NA(),AC1291)</f>
        <v>0</v>
      </c>
      <c r="AD1971">
        <f>IF(OR(AD1291="",AND(AD1291=AD1290,AD1291=AD1292)),NA(), AD1291)</f>
        <v>0</v>
      </c>
      <c r="AE1971">
        <f>IF(ISNA(AF1971),NA(),AE1291)</f>
        <v>0</v>
      </c>
      <c r="AF1971">
        <f>IF(OR(AF1291="",AND(AF1291=AF1290,AF1291=AF1292)),NA(), AF1291)</f>
        <v>0</v>
      </c>
      <c r="AG1971">
        <f>IF(ISNA(AH1971),NA(),AG1291)</f>
        <v>0</v>
      </c>
      <c r="AH1971">
        <f>IF(OR(AH1291="",AND(AH1291=AH1290,AH1291=AH1292)),NA(), AH1291)</f>
        <v>0</v>
      </c>
      <c r="AI1971">
        <f>IF(ISNA(AJ1971),NA(),AI1291)</f>
        <v>0</v>
      </c>
      <c r="AJ1971">
        <f>IF(OR(AJ1291="",AND(AJ1291=AJ1290,AJ1291=AJ1292)),NA(), AJ1291)</f>
        <v>0</v>
      </c>
      <c r="AM1971">
        <f>IF(ISNA(AN1971),NA(),AM1291)</f>
        <v>0</v>
      </c>
      <c r="AN1971">
        <f>IF(OR(AN1291="",AND(AN1291=AN1290,AN1291=AN1292)),NA(), AN1291)</f>
        <v>0</v>
      </c>
      <c r="AO1971">
        <f>IF(ISNA(AP1971),NA(),AO1291)</f>
        <v>0</v>
      </c>
      <c r="AP1971">
        <f>IF(OR(AP1291="",AND(AP1291=AP1290,AP1291=AP1292)),NA(), AP1291)</f>
        <v>0</v>
      </c>
      <c r="AQ1971">
        <f>IF(ISNA(AR1971),NA(),AQ1291)</f>
        <v>0</v>
      </c>
      <c r="AR1971">
        <f>IF(OR(AR1291="",AND(AR1291=AR1290,AR1291=AR1292)),NA(), AR1291)</f>
        <v>0</v>
      </c>
      <c r="AS1971">
        <f>IF(ISNA(AT1971),NA(),AS1291)</f>
        <v>0</v>
      </c>
      <c r="AT1971">
        <f>IF(OR(AT1291="",AND(AT1291=AT1290,AT1291=AT1292)),NA(), AT1291)</f>
        <v>0</v>
      </c>
      <c r="AU1971">
        <f>IF(ISNA(AV1971),NA(),AU1291)</f>
        <v>0</v>
      </c>
      <c r="AV1971">
        <f>IF(OR(AV1291="",AND(AV1291=AV1290,AV1291=AV1292)),NA(), AV1291)</f>
        <v>0</v>
      </c>
      <c r="AW1971">
        <f>IF(ISNA(AX1971),NA(),AW1291)</f>
        <v>0</v>
      </c>
      <c r="AX1971">
        <f>IF(OR(AX1291="",AND(AX1291=AX1290,AX1291=AX1292)),NA(), AX1291)</f>
        <v>0</v>
      </c>
      <c r="AY1971">
        <f>IF(ISNA(AZ1971),NA(),AY1291)</f>
        <v>0</v>
      </c>
      <c r="AZ1971">
        <f>IF(OR(AZ1291="",AND(AZ1291=AZ1290,AZ1291=AZ1292)),NA(), AZ1291)</f>
        <v>0</v>
      </c>
      <c r="BA1971">
        <f>IF(ISNA(BB1971),NA(),BA1291)</f>
        <v>0</v>
      </c>
      <c r="BB1971">
        <f>IF(OR(BB1291="",AND(BB1291=BB1290,BB1291=BB1292)),NA(), BB1291)</f>
        <v>0</v>
      </c>
      <c r="BC1971">
        <f>IF(ISNA(BD1971),NA(),BC1291)</f>
        <v>0</v>
      </c>
      <c r="BD1971">
        <f>IF(OR(BD1291="",AND(BD1291=BD1290,BD1291=BD1292)),NA(), BD1291)</f>
        <v>0</v>
      </c>
      <c r="BE1971">
        <f>IF(ISNA(BF1971),NA(),BE1291)</f>
        <v>0</v>
      </c>
      <c r="BF1971">
        <f>IF(OR(BF1291="",AND(BF1291=BF1290,BF1291=BF1292)),NA(), BF1291)</f>
        <v>0</v>
      </c>
      <c r="BG1971">
        <f>IF(ISNA(BH1971),NA(),BG1291)</f>
        <v>0</v>
      </c>
      <c r="BH1971">
        <f>IF(OR(BH1291="",AND(BH1291=BH1290,BH1291=BH1292)),NA(), BH1291)</f>
        <v>0</v>
      </c>
      <c r="BI1971">
        <f>IF(ISNA(BJ1971),NA(),BI1291)</f>
        <v>0</v>
      </c>
      <c r="BJ1971">
        <f>IF(OR(BJ1291="",AND(BJ1291=BJ1290,BJ1291=BJ1292)),NA(), BJ1291)</f>
        <v>0</v>
      </c>
      <c r="BK1971">
        <f>IF(ISNA(BL1971),NA(),BK1291)</f>
        <v>0</v>
      </c>
      <c r="BL1971">
        <f>IF(OR(BL1291="",AND(BL1291=BL1290,BL1291=BL1292)),NA(), BL1291)</f>
        <v>0</v>
      </c>
      <c r="BM1971">
        <f>IF(ISNA(BN1971),NA(),BM1291)</f>
        <v>0</v>
      </c>
      <c r="BN1971">
        <f>IF(OR(BN1291="",AND(BN1291=BN1290,BN1291=BN1292)),NA(), BN1291)</f>
        <v>0</v>
      </c>
      <c r="BO1971">
        <f>IF(ISNA(BP1971),NA(),BO1291)</f>
        <v>0</v>
      </c>
      <c r="BP1971">
        <f>IF(OR(BP1291="",AND(BP1291=BP1290,BP1291=BP1292)),NA(), BP1291)</f>
        <v>0</v>
      </c>
      <c r="BQ1971">
        <f>IF(ISNA(BR1971),NA(),BQ1291)</f>
        <v>0</v>
      </c>
      <c r="BR1971">
        <f>IF(OR(BR1291="",AND(BR1291=BR1290,BR1291=BR1292)),NA(), BR1291)</f>
        <v>0</v>
      </c>
    </row>
    <row r="1972" spans="5:70">
      <c r="E1972">
        <f>IF(ISNA(F1972),NA(),E1292)</f>
        <v>0</v>
      </c>
      <c r="F1972">
        <f>IF(OR(F1292="",AND(F1292=F1291,F1292=F1293)),NA(), F1292)</f>
        <v>0</v>
      </c>
      <c r="G1972">
        <f>IF(ISNA(H1972),NA(),G1292)</f>
        <v>0</v>
      </c>
      <c r="H1972">
        <f>IF(OR(H1292="",AND(H1292=H1291,H1292=H1293)),NA(), H1292)</f>
        <v>0</v>
      </c>
      <c r="I1972">
        <f>IF(ISNA(J1972),NA(),I1292)</f>
        <v>0</v>
      </c>
      <c r="J1972">
        <f>IF(OR(J1292="",AND(J1292=J1291,J1292=J1293)),NA(), J1292)</f>
        <v>0</v>
      </c>
      <c r="K1972">
        <f>IF(ISNA(L1972),NA(),K1292)</f>
        <v>0</v>
      </c>
      <c r="L1972">
        <f>IF(OR(L1292="",AND(L1292=L1291,L1292=L1293)),NA(), L1292)</f>
        <v>0</v>
      </c>
      <c r="M1972">
        <f>IF(ISNA(N1972),NA(),M1292)</f>
        <v>0</v>
      </c>
      <c r="N1972">
        <f>IF(OR(N1292="",AND(N1292=N1291,N1292=N1293)),NA(), N1292)</f>
        <v>0</v>
      </c>
      <c r="O1972">
        <f>IF(ISNA(P1972),NA(),O1292)</f>
        <v>0</v>
      </c>
      <c r="P1972">
        <f>IF(OR(P1292="",AND(P1292=P1291,P1292=P1293)),NA(), P1292)</f>
        <v>0</v>
      </c>
      <c r="Q1972">
        <f>IF(ISNA(R1972),NA(),Q1292)</f>
        <v>0</v>
      </c>
      <c r="R1972">
        <f>IF(OR(R1292="",AND(R1292=R1291,R1292=R1293)),NA(), R1292)</f>
        <v>0</v>
      </c>
      <c r="S1972">
        <f>IF(ISNA(T1972),NA(),S1292)</f>
        <v>0</v>
      </c>
      <c r="T1972">
        <f>IF(OR(T1292="",AND(T1292=T1291,T1292=T1293)),NA(), T1292)</f>
        <v>0</v>
      </c>
      <c r="U1972">
        <f>IF(ISNA(V1972),NA(),U1292)</f>
        <v>0</v>
      </c>
      <c r="V1972">
        <f>IF(OR(V1292="",AND(V1292=V1291,V1292=V1293)),NA(), V1292)</f>
        <v>0</v>
      </c>
      <c r="W1972">
        <f>IF(ISNA(X1972),NA(),W1292)</f>
        <v>0</v>
      </c>
      <c r="X1972">
        <f>IF(OR(X1292="",AND(X1292=X1291,X1292=X1293)),NA(), X1292)</f>
        <v>0</v>
      </c>
      <c r="Y1972">
        <f>IF(ISNA(Z1972),NA(),Y1292)</f>
        <v>0</v>
      </c>
      <c r="Z1972">
        <f>IF(OR(Z1292="",AND(Z1292=Z1291,Z1292=Z1293)),NA(), Z1292)</f>
        <v>0</v>
      </c>
      <c r="AA1972">
        <f>IF(ISNA(AB1972),NA(),AA1292)</f>
        <v>0</v>
      </c>
      <c r="AB1972">
        <f>IF(OR(AB1292="",AND(AB1292=AB1291,AB1292=AB1293)),NA(), AB1292)</f>
        <v>0</v>
      </c>
      <c r="AC1972">
        <f>IF(ISNA(AD1972),NA(),AC1292)</f>
        <v>0</v>
      </c>
      <c r="AD1972">
        <f>IF(OR(AD1292="",AND(AD1292=AD1291,AD1292=AD1293)),NA(), AD1292)</f>
        <v>0</v>
      </c>
      <c r="AE1972">
        <f>IF(ISNA(AF1972),NA(),AE1292)</f>
        <v>0</v>
      </c>
      <c r="AF1972">
        <f>IF(OR(AF1292="",AND(AF1292=AF1291,AF1292=AF1293)),NA(), AF1292)</f>
        <v>0</v>
      </c>
      <c r="AG1972">
        <f>IF(ISNA(AH1972),NA(),AG1292)</f>
        <v>0</v>
      </c>
      <c r="AH1972">
        <f>IF(OR(AH1292="",AND(AH1292=AH1291,AH1292=AH1293)),NA(), AH1292)</f>
        <v>0</v>
      </c>
      <c r="AI1972">
        <f>IF(ISNA(AJ1972),NA(),AI1292)</f>
        <v>0</v>
      </c>
      <c r="AJ1972">
        <f>IF(OR(AJ1292="",AND(AJ1292=AJ1291,AJ1292=AJ1293)),NA(), AJ1292)</f>
        <v>0</v>
      </c>
      <c r="AM1972">
        <f>IF(ISNA(AN1972),NA(),AM1292)</f>
        <v>0</v>
      </c>
      <c r="AN1972">
        <f>IF(OR(AN1292="",AND(AN1292=AN1291,AN1292=AN1293)),NA(), AN1292)</f>
        <v>0</v>
      </c>
      <c r="AO1972">
        <f>IF(ISNA(AP1972),NA(),AO1292)</f>
        <v>0</v>
      </c>
      <c r="AP1972">
        <f>IF(OR(AP1292="",AND(AP1292=AP1291,AP1292=AP1293)),NA(), AP1292)</f>
        <v>0</v>
      </c>
      <c r="AQ1972">
        <f>IF(ISNA(AR1972),NA(),AQ1292)</f>
        <v>0</v>
      </c>
      <c r="AR1972">
        <f>IF(OR(AR1292="",AND(AR1292=AR1291,AR1292=AR1293)),NA(), AR1292)</f>
        <v>0</v>
      </c>
      <c r="AS1972">
        <f>IF(ISNA(AT1972),NA(),AS1292)</f>
        <v>0</v>
      </c>
      <c r="AT1972">
        <f>IF(OR(AT1292="",AND(AT1292=AT1291,AT1292=AT1293)),NA(), AT1292)</f>
        <v>0</v>
      </c>
      <c r="AU1972">
        <f>IF(ISNA(AV1972),NA(),AU1292)</f>
        <v>0</v>
      </c>
      <c r="AV1972">
        <f>IF(OR(AV1292="",AND(AV1292=AV1291,AV1292=AV1293)),NA(), AV1292)</f>
        <v>0</v>
      </c>
      <c r="AW1972">
        <f>IF(ISNA(AX1972),NA(),AW1292)</f>
        <v>0</v>
      </c>
      <c r="AX1972">
        <f>IF(OR(AX1292="",AND(AX1292=AX1291,AX1292=AX1293)),NA(), AX1292)</f>
        <v>0</v>
      </c>
      <c r="AY1972">
        <f>IF(ISNA(AZ1972),NA(),AY1292)</f>
        <v>0</v>
      </c>
      <c r="AZ1972">
        <f>IF(OR(AZ1292="",AND(AZ1292=AZ1291,AZ1292=AZ1293)),NA(), AZ1292)</f>
        <v>0</v>
      </c>
      <c r="BA1972">
        <f>IF(ISNA(BB1972),NA(),BA1292)</f>
        <v>0</v>
      </c>
      <c r="BB1972">
        <f>IF(OR(BB1292="",AND(BB1292=BB1291,BB1292=BB1293)),NA(), BB1292)</f>
        <v>0</v>
      </c>
      <c r="BC1972">
        <f>IF(ISNA(BD1972),NA(),BC1292)</f>
        <v>0</v>
      </c>
      <c r="BD1972">
        <f>IF(OR(BD1292="",AND(BD1292=BD1291,BD1292=BD1293)),NA(), BD1292)</f>
        <v>0</v>
      </c>
      <c r="BE1972">
        <f>IF(ISNA(BF1972),NA(),BE1292)</f>
        <v>0</v>
      </c>
      <c r="BF1972">
        <f>IF(OR(BF1292="",AND(BF1292=BF1291,BF1292=BF1293)),NA(), BF1292)</f>
        <v>0</v>
      </c>
      <c r="BG1972">
        <f>IF(ISNA(BH1972),NA(),BG1292)</f>
        <v>0</v>
      </c>
      <c r="BH1972">
        <f>IF(OR(BH1292="",AND(BH1292=BH1291,BH1292=BH1293)),NA(), BH1292)</f>
        <v>0</v>
      </c>
      <c r="BI1972">
        <f>IF(ISNA(BJ1972),NA(),BI1292)</f>
        <v>0</v>
      </c>
      <c r="BJ1972">
        <f>IF(OR(BJ1292="",AND(BJ1292=BJ1291,BJ1292=BJ1293)),NA(), BJ1292)</f>
        <v>0</v>
      </c>
      <c r="BK1972">
        <f>IF(ISNA(BL1972),NA(),BK1292)</f>
        <v>0</v>
      </c>
      <c r="BL1972">
        <f>IF(OR(BL1292="",AND(BL1292=BL1291,BL1292=BL1293)),NA(), BL1292)</f>
        <v>0</v>
      </c>
      <c r="BM1972">
        <f>IF(ISNA(BN1972),NA(),BM1292)</f>
        <v>0</v>
      </c>
      <c r="BN1972">
        <f>IF(OR(BN1292="",AND(BN1292=BN1291,BN1292=BN1293)),NA(), BN1292)</f>
        <v>0</v>
      </c>
      <c r="BO1972">
        <f>IF(ISNA(BP1972),NA(),BO1292)</f>
        <v>0</v>
      </c>
      <c r="BP1972">
        <f>IF(OR(BP1292="",AND(BP1292=BP1291,BP1292=BP1293)),NA(), BP1292)</f>
        <v>0</v>
      </c>
      <c r="BQ1972">
        <f>IF(ISNA(BR1972),NA(),BQ1292)</f>
        <v>0</v>
      </c>
      <c r="BR1972">
        <f>IF(OR(BR1292="",AND(BR1292=BR1291,BR1292=BR1293)),NA(), BR1292)</f>
        <v>0</v>
      </c>
    </row>
    <row r="1973" spans="5:70">
      <c r="E1973">
        <f>IF(ISNA(F1973),NA(),E1293)</f>
        <v>0</v>
      </c>
      <c r="F1973">
        <f>IF(OR(F1293="",AND(F1293=F1292,F1293=F1294)),NA(), F1293)</f>
        <v>0</v>
      </c>
      <c r="G1973">
        <f>IF(ISNA(H1973),NA(),G1293)</f>
        <v>0</v>
      </c>
      <c r="H1973">
        <f>IF(OR(H1293="",AND(H1293=H1292,H1293=H1294)),NA(), H1293)</f>
        <v>0</v>
      </c>
      <c r="I1973">
        <f>IF(ISNA(J1973),NA(),I1293)</f>
        <v>0</v>
      </c>
      <c r="J1973">
        <f>IF(OR(J1293="",AND(J1293=J1292,J1293=J1294)),NA(), J1293)</f>
        <v>0</v>
      </c>
      <c r="K1973">
        <f>IF(ISNA(L1973),NA(),K1293)</f>
        <v>0</v>
      </c>
      <c r="L1973">
        <f>IF(OR(L1293="",AND(L1293=L1292,L1293=L1294)),NA(), L1293)</f>
        <v>0</v>
      </c>
      <c r="M1973">
        <f>IF(ISNA(N1973),NA(),M1293)</f>
        <v>0</v>
      </c>
      <c r="N1973">
        <f>IF(OR(N1293="",AND(N1293=N1292,N1293=N1294)),NA(), N1293)</f>
        <v>0</v>
      </c>
      <c r="O1973">
        <f>IF(ISNA(P1973),NA(),O1293)</f>
        <v>0</v>
      </c>
      <c r="P1973">
        <f>IF(OR(P1293="",AND(P1293=P1292,P1293=P1294)),NA(), P1293)</f>
        <v>0</v>
      </c>
      <c r="Q1973">
        <f>IF(ISNA(R1973),NA(),Q1293)</f>
        <v>0</v>
      </c>
      <c r="R1973">
        <f>IF(OR(R1293="",AND(R1293=R1292,R1293=R1294)),NA(), R1293)</f>
        <v>0</v>
      </c>
      <c r="S1973">
        <f>IF(ISNA(T1973),NA(),S1293)</f>
        <v>0</v>
      </c>
      <c r="T1973">
        <f>IF(OR(T1293="",AND(T1293=T1292,T1293=T1294)),NA(), T1293)</f>
        <v>0</v>
      </c>
      <c r="U1973">
        <f>IF(ISNA(V1973),NA(),U1293)</f>
        <v>0</v>
      </c>
      <c r="V1973">
        <f>IF(OR(V1293="",AND(V1293=V1292,V1293=V1294)),NA(), V1293)</f>
        <v>0</v>
      </c>
      <c r="W1973">
        <f>IF(ISNA(X1973),NA(),W1293)</f>
        <v>0</v>
      </c>
      <c r="X1973">
        <f>IF(OR(X1293="",AND(X1293=X1292,X1293=X1294)),NA(), X1293)</f>
        <v>0</v>
      </c>
      <c r="Y1973">
        <f>IF(ISNA(Z1973),NA(),Y1293)</f>
        <v>0</v>
      </c>
      <c r="Z1973">
        <f>IF(OR(Z1293="",AND(Z1293=Z1292,Z1293=Z1294)),NA(), Z1293)</f>
        <v>0</v>
      </c>
      <c r="AA1973">
        <f>IF(ISNA(AB1973),NA(),AA1293)</f>
        <v>0</v>
      </c>
      <c r="AB1973">
        <f>IF(OR(AB1293="",AND(AB1293=AB1292,AB1293=AB1294)),NA(), AB1293)</f>
        <v>0</v>
      </c>
      <c r="AC1973">
        <f>IF(ISNA(AD1973),NA(),AC1293)</f>
        <v>0</v>
      </c>
      <c r="AD1973">
        <f>IF(OR(AD1293="",AND(AD1293=AD1292,AD1293=AD1294)),NA(), AD1293)</f>
        <v>0</v>
      </c>
      <c r="AE1973">
        <f>IF(ISNA(AF1973),NA(),AE1293)</f>
        <v>0</v>
      </c>
      <c r="AF1973">
        <f>IF(OR(AF1293="",AND(AF1293=AF1292,AF1293=AF1294)),NA(), AF1293)</f>
        <v>0</v>
      </c>
      <c r="AG1973">
        <f>IF(ISNA(AH1973),NA(),AG1293)</f>
        <v>0</v>
      </c>
      <c r="AH1973">
        <f>IF(OR(AH1293="",AND(AH1293=AH1292,AH1293=AH1294)),NA(), AH1293)</f>
        <v>0</v>
      </c>
      <c r="AI1973">
        <f>IF(ISNA(AJ1973),NA(),AI1293)</f>
        <v>0</v>
      </c>
      <c r="AJ1973">
        <f>IF(OR(AJ1293="",AND(AJ1293=AJ1292,AJ1293=AJ1294)),NA(), AJ1293)</f>
        <v>0</v>
      </c>
      <c r="AM1973">
        <f>IF(ISNA(AN1973),NA(),AM1293)</f>
        <v>0</v>
      </c>
      <c r="AN1973">
        <f>IF(OR(AN1293="",AND(AN1293=AN1292,AN1293=AN1294)),NA(), AN1293)</f>
        <v>0</v>
      </c>
      <c r="AO1973">
        <f>IF(ISNA(AP1973),NA(),AO1293)</f>
        <v>0</v>
      </c>
      <c r="AP1973">
        <f>IF(OR(AP1293="",AND(AP1293=AP1292,AP1293=AP1294)),NA(), AP1293)</f>
        <v>0</v>
      </c>
      <c r="AQ1973">
        <f>IF(ISNA(AR1973),NA(),AQ1293)</f>
        <v>0</v>
      </c>
      <c r="AR1973">
        <f>IF(OR(AR1293="",AND(AR1293=AR1292,AR1293=AR1294)),NA(), AR1293)</f>
        <v>0</v>
      </c>
      <c r="AS1973">
        <f>IF(ISNA(AT1973),NA(),AS1293)</f>
        <v>0</v>
      </c>
      <c r="AT1973">
        <f>IF(OR(AT1293="",AND(AT1293=AT1292,AT1293=AT1294)),NA(), AT1293)</f>
        <v>0</v>
      </c>
      <c r="AU1973">
        <f>IF(ISNA(AV1973),NA(),AU1293)</f>
        <v>0</v>
      </c>
      <c r="AV1973">
        <f>IF(OR(AV1293="",AND(AV1293=AV1292,AV1293=AV1294)),NA(), AV1293)</f>
        <v>0</v>
      </c>
      <c r="AW1973">
        <f>IF(ISNA(AX1973),NA(),AW1293)</f>
        <v>0</v>
      </c>
      <c r="AX1973">
        <f>IF(OR(AX1293="",AND(AX1293=AX1292,AX1293=AX1294)),NA(), AX1293)</f>
        <v>0</v>
      </c>
      <c r="AY1973">
        <f>IF(ISNA(AZ1973),NA(),AY1293)</f>
        <v>0</v>
      </c>
      <c r="AZ1973">
        <f>IF(OR(AZ1293="",AND(AZ1293=AZ1292,AZ1293=AZ1294)),NA(), AZ1293)</f>
        <v>0</v>
      </c>
      <c r="BA1973">
        <f>IF(ISNA(BB1973),NA(),BA1293)</f>
        <v>0</v>
      </c>
      <c r="BB1973">
        <f>IF(OR(BB1293="",AND(BB1293=BB1292,BB1293=BB1294)),NA(), BB1293)</f>
        <v>0</v>
      </c>
      <c r="BC1973">
        <f>IF(ISNA(BD1973),NA(),BC1293)</f>
        <v>0</v>
      </c>
      <c r="BD1973">
        <f>IF(OR(BD1293="",AND(BD1293=BD1292,BD1293=BD1294)),NA(), BD1293)</f>
        <v>0</v>
      </c>
      <c r="BE1973">
        <f>IF(ISNA(BF1973),NA(),BE1293)</f>
        <v>0</v>
      </c>
      <c r="BF1973">
        <f>IF(OR(BF1293="",AND(BF1293=BF1292,BF1293=BF1294)),NA(), BF1293)</f>
        <v>0</v>
      </c>
      <c r="BG1973">
        <f>IF(ISNA(BH1973),NA(),BG1293)</f>
        <v>0</v>
      </c>
      <c r="BH1973">
        <f>IF(OR(BH1293="",AND(BH1293=BH1292,BH1293=BH1294)),NA(), BH1293)</f>
        <v>0</v>
      </c>
      <c r="BI1973">
        <f>IF(ISNA(BJ1973),NA(),BI1293)</f>
        <v>0</v>
      </c>
      <c r="BJ1973">
        <f>IF(OR(BJ1293="",AND(BJ1293=BJ1292,BJ1293=BJ1294)),NA(), BJ1293)</f>
        <v>0</v>
      </c>
      <c r="BK1973">
        <f>IF(ISNA(BL1973),NA(),BK1293)</f>
        <v>0</v>
      </c>
      <c r="BL1973">
        <f>IF(OR(BL1293="",AND(BL1293=BL1292,BL1293=BL1294)),NA(), BL1293)</f>
        <v>0</v>
      </c>
      <c r="BM1973">
        <f>IF(ISNA(BN1973),NA(),BM1293)</f>
        <v>0</v>
      </c>
      <c r="BN1973">
        <f>IF(OR(BN1293="",AND(BN1293=BN1292,BN1293=BN1294)),NA(), BN1293)</f>
        <v>0</v>
      </c>
      <c r="BO1973">
        <f>IF(ISNA(BP1973),NA(),BO1293)</f>
        <v>0</v>
      </c>
      <c r="BP1973">
        <f>IF(OR(BP1293="",AND(BP1293=BP1292,BP1293=BP1294)),NA(), BP1293)</f>
        <v>0</v>
      </c>
      <c r="BQ1973">
        <f>IF(ISNA(BR1973),NA(),BQ1293)</f>
        <v>0</v>
      </c>
      <c r="BR1973">
        <f>IF(OR(BR1293="",AND(BR1293=BR1292,BR1293=BR1294)),NA(), BR1293)</f>
        <v>0</v>
      </c>
    </row>
    <row r="1974" spans="5:70">
      <c r="E1974">
        <f>IF(ISNA(F1974),NA(),E1294)</f>
        <v>0</v>
      </c>
      <c r="F1974">
        <f>IF(OR(F1294="",AND(F1294=F1293,F1294=F1295)),NA(), F1294)</f>
        <v>0</v>
      </c>
      <c r="G1974">
        <f>IF(ISNA(H1974),NA(),G1294)</f>
        <v>0</v>
      </c>
      <c r="H1974">
        <f>IF(OR(H1294="",AND(H1294=H1293,H1294=H1295)),NA(), H1294)</f>
        <v>0</v>
      </c>
      <c r="I1974">
        <f>IF(ISNA(J1974),NA(),I1294)</f>
        <v>0</v>
      </c>
      <c r="J1974">
        <f>IF(OR(J1294="",AND(J1294=J1293,J1294=J1295)),NA(), J1294)</f>
        <v>0</v>
      </c>
      <c r="K1974">
        <f>IF(ISNA(L1974),NA(),K1294)</f>
        <v>0</v>
      </c>
      <c r="L1974">
        <f>IF(OR(L1294="",AND(L1294=L1293,L1294=L1295)),NA(), L1294)</f>
        <v>0</v>
      </c>
      <c r="M1974">
        <f>IF(ISNA(N1974),NA(),M1294)</f>
        <v>0</v>
      </c>
      <c r="N1974">
        <f>IF(OR(N1294="",AND(N1294=N1293,N1294=N1295)),NA(), N1294)</f>
        <v>0</v>
      </c>
      <c r="O1974">
        <f>IF(ISNA(P1974),NA(),O1294)</f>
        <v>0</v>
      </c>
      <c r="P1974">
        <f>IF(OR(P1294="",AND(P1294=P1293,P1294=P1295)),NA(), P1294)</f>
        <v>0</v>
      </c>
      <c r="Q1974">
        <f>IF(ISNA(R1974),NA(),Q1294)</f>
        <v>0</v>
      </c>
      <c r="R1974">
        <f>IF(OR(R1294="",AND(R1294=R1293,R1294=R1295)),NA(), R1294)</f>
        <v>0</v>
      </c>
      <c r="S1974">
        <f>IF(ISNA(T1974),NA(),S1294)</f>
        <v>0</v>
      </c>
      <c r="T1974">
        <f>IF(OR(T1294="",AND(T1294=T1293,T1294=T1295)),NA(), T1294)</f>
        <v>0</v>
      </c>
      <c r="U1974">
        <f>IF(ISNA(V1974),NA(),U1294)</f>
        <v>0</v>
      </c>
      <c r="V1974">
        <f>IF(OR(V1294="",AND(V1294=V1293,V1294=V1295)),NA(), V1294)</f>
        <v>0</v>
      </c>
      <c r="W1974">
        <f>IF(ISNA(X1974),NA(),W1294)</f>
        <v>0</v>
      </c>
      <c r="X1974">
        <f>IF(OR(X1294="",AND(X1294=X1293,X1294=X1295)),NA(), X1294)</f>
        <v>0</v>
      </c>
      <c r="Y1974">
        <f>IF(ISNA(Z1974),NA(),Y1294)</f>
        <v>0</v>
      </c>
      <c r="Z1974">
        <f>IF(OR(Z1294="",AND(Z1294=Z1293,Z1294=Z1295)),NA(), Z1294)</f>
        <v>0</v>
      </c>
      <c r="AA1974">
        <f>IF(ISNA(AB1974),NA(),AA1294)</f>
        <v>0</v>
      </c>
      <c r="AB1974">
        <f>IF(OR(AB1294="",AND(AB1294=AB1293,AB1294=AB1295)),NA(), AB1294)</f>
        <v>0</v>
      </c>
      <c r="AC1974">
        <f>IF(ISNA(AD1974),NA(),AC1294)</f>
        <v>0</v>
      </c>
      <c r="AD1974">
        <f>IF(OR(AD1294="",AND(AD1294=AD1293,AD1294=AD1295)),NA(), AD1294)</f>
        <v>0</v>
      </c>
      <c r="AE1974">
        <f>IF(ISNA(AF1974),NA(),AE1294)</f>
        <v>0</v>
      </c>
      <c r="AF1974">
        <f>IF(OR(AF1294="",AND(AF1294=AF1293,AF1294=AF1295)),NA(), AF1294)</f>
        <v>0</v>
      </c>
      <c r="AG1974">
        <f>IF(ISNA(AH1974),NA(),AG1294)</f>
        <v>0</v>
      </c>
      <c r="AH1974">
        <f>IF(OR(AH1294="",AND(AH1294=AH1293,AH1294=AH1295)),NA(), AH1294)</f>
        <v>0</v>
      </c>
      <c r="AI1974">
        <f>IF(ISNA(AJ1974),NA(),AI1294)</f>
        <v>0</v>
      </c>
      <c r="AJ1974">
        <f>IF(OR(AJ1294="",AND(AJ1294=AJ1293,AJ1294=AJ1295)),NA(), AJ1294)</f>
        <v>0</v>
      </c>
      <c r="AM1974">
        <f>IF(ISNA(AN1974),NA(),AM1294)</f>
        <v>0</v>
      </c>
      <c r="AN1974">
        <f>IF(OR(AN1294="",AND(AN1294=AN1293,AN1294=AN1295)),NA(), AN1294)</f>
        <v>0</v>
      </c>
      <c r="AO1974">
        <f>IF(ISNA(AP1974),NA(),AO1294)</f>
        <v>0</v>
      </c>
      <c r="AP1974">
        <f>IF(OR(AP1294="",AND(AP1294=AP1293,AP1294=AP1295)),NA(), AP1294)</f>
        <v>0</v>
      </c>
      <c r="AQ1974">
        <f>IF(ISNA(AR1974),NA(),AQ1294)</f>
        <v>0</v>
      </c>
      <c r="AR1974">
        <f>IF(OR(AR1294="",AND(AR1294=AR1293,AR1294=AR1295)),NA(), AR1294)</f>
        <v>0</v>
      </c>
      <c r="AS1974">
        <f>IF(ISNA(AT1974),NA(),AS1294)</f>
        <v>0</v>
      </c>
      <c r="AT1974">
        <f>IF(OR(AT1294="",AND(AT1294=AT1293,AT1294=AT1295)),NA(), AT1294)</f>
        <v>0</v>
      </c>
      <c r="AU1974">
        <f>IF(ISNA(AV1974),NA(),AU1294)</f>
        <v>0</v>
      </c>
      <c r="AV1974">
        <f>IF(OR(AV1294="",AND(AV1294=AV1293,AV1294=AV1295)),NA(), AV1294)</f>
        <v>0</v>
      </c>
      <c r="AW1974">
        <f>IF(ISNA(AX1974),NA(),AW1294)</f>
        <v>0</v>
      </c>
      <c r="AX1974">
        <f>IF(OR(AX1294="",AND(AX1294=AX1293,AX1294=AX1295)),NA(), AX1294)</f>
        <v>0</v>
      </c>
      <c r="AY1974">
        <f>IF(ISNA(AZ1974),NA(),AY1294)</f>
        <v>0</v>
      </c>
      <c r="AZ1974">
        <f>IF(OR(AZ1294="",AND(AZ1294=AZ1293,AZ1294=AZ1295)),NA(), AZ1294)</f>
        <v>0</v>
      </c>
      <c r="BA1974">
        <f>IF(ISNA(BB1974),NA(),BA1294)</f>
        <v>0</v>
      </c>
      <c r="BB1974">
        <f>IF(OR(BB1294="",AND(BB1294=BB1293,BB1294=BB1295)),NA(), BB1294)</f>
        <v>0</v>
      </c>
      <c r="BC1974">
        <f>IF(ISNA(BD1974),NA(),BC1294)</f>
        <v>0</v>
      </c>
      <c r="BD1974">
        <f>IF(OR(BD1294="",AND(BD1294=BD1293,BD1294=BD1295)),NA(), BD1294)</f>
        <v>0</v>
      </c>
      <c r="BE1974">
        <f>IF(ISNA(BF1974),NA(),BE1294)</f>
        <v>0</v>
      </c>
      <c r="BF1974">
        <f>IF(OR(BF1294="",AND(BF1294=BF1293,BF1294=BF1295)),NA(), BF1294)</f>
        <v>0</v>
      </c>
      <c r="BG1974">
        <f>IF(ISNA(BH1974),NA(),BG1294)</f>
        <v>0</v>
      </c>
      <c r="BH1974">
        <f>IF(OR(BH1294="",AND(BH1294=BH1293,BH1294=BH1295)),NA(), BH1294)</f>
        <v>0</v>
      </c>
      <c r="BI1974">
        <f>IF(ISNA(BJ1974),NA(),BI1294)</f>
        <v>0</v>
      </c>
      <c r="BJ1974">
        <f>IF(OR(BJ1294="",AND(BJ1294=BJ1293,BJ1294=BJ1295)),NA(), BJ1294)</f>
        <v>0</v>
      </c>
      <c r="BK1974">
        <f>IF(ISNA(BL1974),NA(),BK1294)</f>
        <v>0</v>
      </c>
      <c r="BL1974">
        <f>IF(OR(BL1294="",AND(BL1294=BL1293,BL1294=BL1295)),NA(), BL1294)</f>
        <v>0</v>
      </c>
      <c r="BM1974">
        <f>IF(ISNA(BN1974),NA(),BM1294)</f>
        <v>0</v>
      </c>
      <c r="BN1974">
        <f>IF(OR(BN1294="",AND(BN1294=BN1293,BN1294=BN1295)),NA(), BN1294)</f>
        <v>0</v>
      </c>
      <c r="BO1974">
        <f>IF(ISNA(BP1974),NA(),BO1294)</f>
        <v>0</v>
      </c>
      <c r="BP1974">
        <f>IF(OR(BP1294="",AND(BP1294=BP1293,BP1294=BP1295)),NA(), BP1294)</f>
        <v>0</v>
      </c>
      <c r="BQ1974">
        <f>IF(ISNA(BR1974),NA(),BQ1294)</f>
        <v>0</v>
      </c>
      <c r="BR1974">
        <f>IF(OR(BR1294="",AND(BR1294=BR1293,BR1294=BR1295)),NA(), BR1294)</f>
        <v>0</v>
      </c>
    </row>
    <row r="1975" spans="5:70">
      <c r="E1975">
        <f>IF(ISNA(F1975),NA(),E1295)</f>
        <v>0</v>
      </c>
      <c r="F1975">
        <f>IF(OR(F1295="",AND(F1295=F1294,F1295=F1296)),NA(), F1295)</f>
        <v>0</v>
      </c>
      <c r="G1975">
        <f>IF(ISNA(H1975),NA(),G1295)</f>
        <v>0</v>
      </c>
      <c r="H1975">
        <f>IF(OR(H1295="",AND(H1295=H1294,H1295=H1296)),NA(), H1295)</f>
        <v>0</v>
      </c>
      <c r="I1975">
        <f>IF(ISNA(J1975),NA(),I1295)</f>
        <v>0</v>
      </c>
      <c r="J1975">
        <f>IF(OR(J1295="",AND(J1295=J1294,J1295=J1296)),NA(), J1295)</f>
        <v>0</v>
      </c>
      <c r="K1975">
        <f>IF(ISNA(L1975),NA(),K1295)</f>
        <v>0</v>
      </c>
      <c r="L1975">
        <f>IF(OR(L1295="",AND(L1295=L1294,L1295=L1296)),NA(), L1295)</f>
        <v>0</v>
      </c>
      <c r="M1975">
        <f>IF(ISNA(N1975),NA(),M1295)</f>
        <v>0</v>
      </c>
      <c r="N1975">
        <f>IF(OR(N1295="",AND(N1295=N1294,N1295=N1296)),NA(), N1295)</f>
        <v>0</v>
      </c>
      <c r="O1975">
        <f>IF(ISNA(P1975),NA(),O1295)</f>
        <v>0</v>
      </c>
      <c r="P1975">
        <f>IF(OR(P1295="",AND(P1295=P1294,P1295=P1296)),NA(), P1295)</f>
        <v>0</v>
      </c>
      <c r="Q1975">
        <f>IF(ISNA(R1975),NA(),Q1295)</f>
        <v>0</v>
      </c>
      <c r="R1975">
        <f>IF(OR(R1295="",AND(R1295=R1294,R1295=R1296)),NA(), R1295)</f>
        <v>0</v>
      </c>
      <c r="S1975">
        <f>IF(ISNA(T1975),NA(),S1295)</f>
        <v>0</v>
      </c>
      <c r="T1975">
        <f>IF(OR(T1295="",AND(T1295=T1294,T1295=T1296)),NA(), T1295)</f>
        <v>0</v>
      </c>
      <c r="U1975">
        <f>IF(ISNA(V1975),NA(),U1295)</f>
        <v>0</v>
      </c>
      <c r="V1975">
        <f>IF(OR(V1295="",AND(V1295=V1294,V1295=V1296)),NA(), V1295)</f>
        <v>0</v>
      </c>
      <c r="W1975">
        <f>IF(ISNA(X1975),NA(),W1295)</f>
        <v>0</v>
      </c>
      <c r="X1975">
        <f>IF(OR(X1295="",AND(X1295=X1294,X1295=X1296)),NA(), X1295)</f>
        <v>0</v>
      </c>
      <c r="Y1975">
        <f>IF(ISNA(Z1975),NA(),Y1295)</f>
        <v>0</v>
      </c>
      <c r="Z1975">
        <f>IF(OR(Z1295="",AND(Z1295=Z1294,Z1295=Z1296)),NA(), Z1295)</f>
        <v>0</v>
      </c>
      <c r="AA1975">
        <f>IF(ISNA(AB1975),NA(),AA1295)</f>
        <v>0</v>
      </c>
      <c r="AB1975">
        <f>IF(OR(AB1295="",AND(AB1295=AB1294,AB1295=AB1296)),NA(), AB1295)</f>
        <v>0</v>
      </c>
      <c r="AC1975">
        <f>IF(ISNA(AD1975),NA(),AC1295)</f>
        <v>0</v>
      </c>
      <c r="AD1975">
        <f>IF(OR(AD1295="",AND(AD1295=AD1294,AD1295=AD1296)),NA(), AD1295)</f>
        <v>0</v>
      </c>
      <c r="AE1975">
        <f>IF(ISNA(AF1975),NA(),AE1295)</f>
        <v>0</v>
      </c>
      <c r="AF1975">
        <f>IF(OR(AF1295="",AND(AF1295=AF1294,AF1295=AF1296)),NA(), AF1295)</f>
        <v>0</v>
      </c>
      <c r="AG1975">
        <f>IF(ISNA(AH1975),NA(),AG1295)</f>
        <v>0</v>
      </c>
      <c r="AH1975">
        <f>IF(OR(AH1295="",AND(AH1295=AH1294,AH1295=AH1296)),NA(), AH1295)</f>
        <v>0</v>
      </c>
      <c r="AI1975">
        <f>IF(ISNA(AJ1975),NA(),AI1295)</f>
        <v>0</v>
      </c>
      <c r="AJ1975">
        <f>IF(OR(AJ1295="",AND(AJ1295=AJ1294,AJ1295=AJ1296)),NA(), AJ1295)</f>
        <v>0</v>
      </c>
      <c r="AM1975">
        <f>IF(ISNA(AN1975),NA(),AM1295)</f>
        <v>0</v>
      </c>
      <c r="AN1975">
        <f>IF(OR(AN1295="",AND(AN1295=AN1294,AN1295=AN1296)),NA(), AN1295)</f>
        <v>0</v>
      </c>
      <c r="AO1975">
        <f>IF(ISNA(AP1975),NA(),AO1295)</f>
        <v>0</v>
      </c>
      <c r="AP1975">
        <f>IF(OR(AP1295="",AND(AP1295=AP1294,AP1295=AP1296)),NA(), AP1295)</f>
        <v>0</v>
      </c>
      <c r="AQ1975">
        <f>IF(ISNA(AR1975),NA(),AQ1295)</f>
        <v>0</v>
      </c>
      <c r="AR1975">
        <f>IF(OR(AR1295="",AND(AR1295=AR1294,AR1295=AR1296)),NA(), AR1295)</f>
        <v>0</v>
      </c>
      <c r="AS1975">
        <f>IF(ISNA(AT1975),NA(),AS1295)</f>
        <v>0</v>
      </c>
      <c r="AT1975">
        <f>IF(OR(AT1295="",AND(AT1295=AT1294,AT1295=AT1296)),NA(), AT1295)</f>
        <v>0</v>
      </c>
      <c r="AU1975">
        <f>IF(ISNA(AV1975),NA(),AU1295)</f>
        <v>0</v>
      </c>
      <c r="AV1975">
        <f>IF(OR(AV1295="",AND(AV1295=AV1294,AV1295=AV1296)),NA(), AV1295)</f>
        <v>0</v>
      </c>
      <c r="AW1975">
        <f>IF(ISNA(AX1975),NA(),AW1295)</f>
        <v>0</v>
      </c>
      <c r="AX1975">
        <f>IF(OR(AX1295="",AND(AX1295=AX1294,AX1295=AX1296)),NA(), AX1295)</f>
        <v>0</v>
      </c>
      <c r="AY1975">
        <f>IF(ISNA(AZ1975),NA(),AY1295)</f>
        <v>0</v>
      </c>
      <c r="AZ1975">
        <f>IF(OR(AZ1295="",AND(AZ1295=AZ1294,AZ1295=AZ1296)),NA(), AZ1295)</f>
        <v>0</v>
      </c>
      <c r="BA1975">
        <f>IF(ISNA(BB1975),NA(),BA1295)</f>
        <v>0</v>
      </c>
      <c r="BB1975">
        <f>IF(OR(BB1295="",AND(BB1295=BB1294,BB1295=BB1296)),NA(), BB1295)</f>
        <v>0</v>
      </c>
      <c r="BC1975">
        <f>IF(ISNA(BD1975),NA(),BC1295)</f>
        <v>0</v>
      </c>
      <c r="BD1975">
        <f>IF(OR(BD1295="",AND(BD1295=BD1294,BD1295=BD1296)),NA(), BD1295)</f>
        <v>0</v>
      </c>
      <c r="BE1975">
        <f>IF(ISNA(BF1975),NA(),BE1295)</f>
        <v>0</v>
      </c>
      <c r="BF1975">
        <f>IF(OR(BF1295="",AND(BF1295=BF1294,BF1295=BF1296)),NA(), BF1295)</f>
        <v>0</v>
      </c>
      <c r="BG1975">
        <f>IF(ISNA(BH1975),NA(),BG1295)</f>
        <v>0</v>
      </c>
      <c r="BH1975">
        <f>IF(OR(BH1295="",AND(BH1295=BH1294,BH1295=BH1296)),NA(), BH1295)</f>
        <v>0</v>
      </c>
      <c r="BI1975">
        <f>IF(ISNA(BJ1975),NA(),BI1295)</f>
        <v>0</v>
      </c>
      <c r="BJ1975">
        <f>IF(OR(BJ1295="",AND(BJ1295=BJ1294,BJ1295=BJ1296)),NA(), BJ1295)</f>
        <v>0</v>
      </c>
      <c r="BK1975">
        <f>IF(ISNA(BL1975),NA(),BK1295)</f>
        <v>0</v>
      </c>
      <c r="BL1975">
        <f>IF(OR(BL1295="",AND(BL1295=BL1294,BL1295=BL1296)),NA(), BL1295)</f>
        <v>0</v>
      </c>
      <c r="BM1975">
        <f>IF(ISNA(BN1975),NA(),BM1295)</f>
        <v>0</v>
      </c>
      <c r="BN1975">
        <f>IF(OR(BN1295="",AND(BN1295=BN1294,BN1295=BN1296)),NA(), BN1295)</f>
        <v>0</v>
      </c>
      <c r="BO1975">
        <f>IF(ISNA(BP1975),NA(),BO1295)</f>
        <v>0</v>
      </c>
      <c r="BP1975">
        <f>IF(OR(BP1295="",AND(BP1295=BP1294,BP1295=BP1296)),NA(), BP1295)</f>
        <v>0</v>
      </c>
      <c r="BQ1975">
        <f>IF(ISNA(BR1975),NA(),BQ1295)</f>
        <v>0</v>
      </c>
      <c r="BR1975">
        <f>IF(OR(BR1295="",AND(BR1295=BR1294,BR1295=BR1296)),NA(), BR1295)</f>
        <v>0</v>
      </c>
    </row>
    <row r="1976" spans="5:70">
      <c r="E1976">
        <f>IF(ISNA(F1976),NA(),E1296)</f>
        <v>0</v>
      </c>
      <c r="F1976">
        <f>IF(OR(F1296="",AND(F1296=F1295,F1296=F1297)),NA(), F1296)</f>
        <v>0</v>
      </c>
      <c r="G1976">
        <f>IF(ISNA(H1976),NA(),G1296)</f>
        <v>0</v>
      </c>
      <c r="H1976">
        <f>IF(OR(H1296="",AND(H1296=H1295,H1296=H1297)),NA(), H1296)</f>
        <v>0</v>
      </c>
      <c r="I1976">
        <f>IF(ISNA(J1976),NA(),I1296)</f>
        <v>0</v>
      </c>
      <c r="J1976">
        <f>IF(OR(J1296="",AND(J1296=J1295,J1296=J1297)),NA(), J1296)</f>
        <v>0</v>
      </c>
      <c r="K1976">
        <f>IF(ISNA(L1976),NA(),K1296)</f>
        <v>0</v>
      </c>
      <c r="L1976">
        <f>IF(OR(L1296="",AND(L1296=L1295,L1296=L1297)),NA(), L1296)</f>
        <v>0</v>
      </c>
      <c r="M1976">
        <f>IF(ISNA(N1976),NA(),M1296)</f>
        <v>0</v>
      </c>
      <c r="N1976">
        <f>IF(OR(N1296="",AND(N1296=N1295,N1296=N1297)),NA(), N1296)</f>
        <v>0</v>
      </c>
      <c r="O1976">
        <f>IF(ISNA(P1976),NA(),O1296)</f>
        <v>0</v>
      </c>
      <c r="P1976">
        <f>IF(OR(P1296="",AND(P1296=P1295,P1296=P1297)),NA(), P1296)</f>
        <v>0</v>
      </c>
      <c r="Q1976">
        <f>IF(ISNA(R1976),NA(),Q1296)</f>
        <v>0</v>
      </c>
      <c r="R1976">
        <f>IF(OR(R1296="",AND(R1296=R1295,R1296=R1297)),NA(), R1296)</f>
        <v>0</v>
      </c>
      <c r="S1976">
        <f>IF(ISNA(T1976),NA(),S1296)</f>
        <v>0</v>
      </c>
      <c r="T1976">
        <f>IF(OR(T1296="",AND(T1296=T1295,T1296=T1297)),NA(), T1296)</f>
        <v>0</v>
      </c>
      <c r="U1976">
        <f>IF(ISNA(V1976),NA(),U1296)</f>
        <v>0</v>
      </c>
      <c r="V1976">
        <f>IF(OR(V1296="",AND(V1296=V1295,V1296=V1297)),NA(), V1296)</f>
        <v>0</v>
      </c>
      <c r="W1976">
        <f>IF(ISNA(X1976),NA(),W1296)</f>
        <v>0</v>
      </c>
      <c r="X1976">
        <f>IF(OR(X1296="",AND(X1296=X1295,X1296=X1297)),NA(), X1296)</f>
        <v>0</v>
      </c>
      <c r="Y1976">
        <f>IF(ISNA(Z1976),NA(),Y1296)</f>
        <v>0</v>
      </c>
      <c r="Z1976">
        <f>IF(OR(Z1296="",AND(Z1296=Z1295,Z1296=Z1297)),NA(), Z1296)</f>
        <v>0</v>
      </c>
      <c r="AA1976">
        <f>IF(ISNA(AB1976),NA(),AA1296)</f>
        <v>0</v>
      </c>
      <c r="AB1976">
        <f>IF(OR(AB1296="",AND(AB1296=AB1295,AB1296=AB1297)),NA(), AB1296)</f>
        <v>0</v>
      </c>
      <c r="AC1976">
        <f>IF(ISNA(AD1976),NA(),AC1296)</f>
        <v>0</v>
      </c>
      <c r="AD1976">
        <f>IF(OR(AD1296="",AND(AD1296=AD1295,AD1296=AD1297)),NA(), AD1296)</f>
        <v>0</v>
      </c>
      <c r="AE1976">
        <f>IF(ISNA(AF1976),NA(),AE1296)</f>
        <v>0</v>
      </c>
      <c r="AF1976">
        <f>IF(OR(AF1296="",AND(AF1296=AF1295,AF1296=AF1297)),NA(), AF1296)</f>
        <v>0</v>
      </c>
      <c r="AG1976">
        <f>IF(ISNA(AH1976),NA(),AG1296)</f>
        <v>0</v>
      </c>
      <c r="AH1976">
        <f>IF(OR(AH1296="",AND(AH1296=AH1295,AH1296=AH1297)),NA(), AH1296)</f>
        <v>0</v>
      </c>
      <c r="AI1976">
        <f>IF(ISNA(AJ1976),NA(),AI1296)</f>
        <v>0</v>
      </c>
      <c r="AJ1976">
        <f>IF(OR(AJ1296="",AND(AJ1296=AJ1295,AJ1296=AJ1297)),NA(), AJ1296)</f>
        <v>0</v>
      </c>
      <c r="AM1976">
        <f>IF(ISNA(AN1976),NA(),AM1296)</f>
        <v>0</v>
      </c>
      <c r="AN1976">
        <f>IF(OR(AN1296="",AND(AN1296=AN1295,AN1296=AN1297)),NA(), AN1296)</f>
        <v>0</v>
      </c>
      <c r="AO1976">
        <f>IF(ISNA(AP1976),NA(),AO1296)</f>
        <v>0</v>
      </c>
      <c r="AP1976">
        <f>IF(OR(AP1296="",AND(AP1296=AP1295,AP1296=AP1297)),NA(), AP1296)</f>
        <v>0</v>
      </c>
      <c r="AQ1976">
        <f>IF(ISNA(AR1976),NA(),AQ1296)</f>
        <v>0</v>
      </c>
      <c r="AR1976">
        <f>IF(OR(AR1296="",AND(AR1296=AR1295,AR1296=AR1297)),NA(), AR1296)</f>
        <v>0</v>
      </c>
      <c r="AS1976">
        <f>IF(ISNA(AT1976),NA(),AS1296)</f>
        <v>0</v>
      </c>
      <c r="AT1976">
        <f>IF(OR(AT1296="",AND(AT1296=AT1295,AT1296=AT1297)),NA(), AT1296)</f>
        <v>0</v>
      </c>
      <c r="AU1976">
        <f>IF(ISNA(AV1976),NA(),AU1296)</f>
        <v>0</v>
      </c>
      <c r="AV1976">
        <f>IF(OR(AV1296="",AND(AV1296=AV1295,AV1296=AV1297)),NA(), AV1296)</f>
        <v>0</v>
      </c>
      <c r="AW1976">
        <f>IF(ISNA(AX1976),NA(),AW1296)</f>
        <v>0</v>
      </c>
      <c r="AX1976">
        <f>IF(OR(AX1296="",AND(AX1296=AX1295,AX1296=AX1297)),NA(), AX1296)</f>
        <v>0</v>
      </c>
      <c r="AY1976">
        <f>IF(ISNA(AZ1976),NA(),AY1296)</f>
        <v>0</v>
      </c>
      <c r="AZ1976">
        <f>IF(OR(AZ1296="",AND(AZ1296=AZ1295,AZ1296=AZ1297)),NA(), AZ1296)</f>
        <v>0</v>
      </c>
      <c r="BA1976">
        <f>IF(ISNA(BB1976),NA(),BA1296)</f>
        <v>0</v>
      </c>
      <c r="BB1976">
        <f>IF(OR(BB1296="",AND(BB1296=BB1295,BB1296=BB1297)),NA(), BB1296)</f>
        <v>0</v>
      </c>
      <c r="BC1976">
        <f>IF(ISNA(BD1976),NA(),BC1296)</f>
        <v>0</v>
      </c>
      <c r="BD1976">
        <f>IF(OR(BD1296="",AND(BD1296=BD1295,BD1296=BD1297)),NA(), BD1296)</f>
        <v>0</v>
      </c>
      <c r="BE1976">
        <f>IF(ISNA(BF1976),NA(),BE1296)</f>
        <v>0</v>
      </c>
      <c r="BF1976">
        <f>IF(OR(BF1296="",AND(BF1296=BF1295,BF1296=BF1297)),NA(), BF1296)</f>
        <v>0</v>
      </c>
      <c r="BG1976">
        <f>IF(ISNA(BH1976),NA(),BG1296)</f>
        <v>0</v>
      </c>
      <c r="BH1976">
        <f>IF(OR(BH1296="",AND(BH1296=BH1295,BH1296=BH1297)),NA(), BH1296)</f>
        <v>0</v>
      </c>
      <c r="BI1976">
        <f>IF(ISNA(BJ1976),NA(),BI1296)</f>
        <v>0</v>
      </c>
      <c r="BJ1976">
        <f>IF(OR(BJ1296="",AND(BJ1296=BJ1295,BJ1296=BJ1297)),NA(), BJ1296)</f>
        <v>0</v>
      </c>
      <c r="BK1976">
        <f>IF(ISNA(BL1976),NA(),BK1296)</f>
        <v>0</v>
      </c>
      <c r="BL1976">
        <f>IF(OR(BL1296="",AND(BL1296=BL1295,BL1296=BL1297)),NA(), BL1296)</f>
        <v>0</v>
      </c>
      <c r="BM1976">
        <f>IF(ISNA(BN1976),NA(),BM1296)</f>
        <v>0</v>
      </c>
      <c r="BN1976">
        <f>IF(OR(BN1296="",AND(BN1296=BN1295,BN1296=BN1297)),NA(), BN1296)</f>
        <v>0</v>
      </c>
      <c r="BO1976">
        <f>IF(ISNA(BP1976),NA(),BO1296)</f>
        <v>0</v>
      </c>
      <c r="BP1976">
        <f>IF(OR(BP1296="",AND(BP1296=BP1295,BP1296=BP1297)),NA(), BP1296)</f>
        <v>0</v>
      </c>
      <c r="BQ1976">
        <f>IF(ISNA(BR1976),NA(),BQ1296)</f>
        <v>0</v>
      </c>
      <c r="BR1976">
        <f>IF(OR(BR1296="",AND(BR1296=BR1295,BR1296=BR1297)),NA(), BR1296)</f>
        <v>0</v>
      </c>
    </row>
    <row r="1977" spans="5:70">
      <c r="E1977">
        <f>IF(ISNA(F1977),NA(),E1297)</f>
        <v>0</v>
      </c>
      <c r="F1977">
        <f>IF(OR(F1297="",AND(F1297=F1296,F1297=F1298)),NA(), F1297)</f>
        <v>0</v>
      </c>
      <c r="G1977">
        <f>IF(ISNA(H1977),NA(),G1297)</f>
        <v>0</v>
      </c>
      <c r="H1977">
        <f>IF(OR(H1297="",AND(H1297=H1296,H1297=H1298)),NA(), H1297)</f>
        <v>0</v>
      </c>
      <c r="I1977">
        <f>IF(ISNA(J1977),NA(),I1297)</f>
        <v>0</v>
      </c>
      <c r="J1977">
        <f>IF(OR(J1297="",AND(J1297=J1296,J1297=J1298)),NA(), J1297)</f>
        <v>0</v>
      </c>
      <c r="K1977">
        <f>IF(ISNA(L1977),NA(),K1297)</f>
        <v>0</v>
      </c>
      <c r="L1977">
        <f>IF(OR(L1297="",AND(L1297=L1296,L1297=L1298)),NA(), L1297)</f>
        <v>0</v>
      </c>
      <c r="M1977">
        <f>IF(ISNA(N1977),NA(),M1297)</f>
        <v>0</v>
      </c>
      <c r="N1977">
        <f>IF(OR(N1297="",AND(N1297=N1296,N1297=N1298)),NA(), N1297)</f>
        <v>0</v>
      </c>
      <c r="O1977">
        <f>IF(ISNA(P1977),NA(),O1297)</f>
        <v>0</v>
      </c>
      <c r="P1977">
        <f>IF(OR(P1297="",AND(P1297=P1296,P1297=P1298)),NA(), P1297)</f>
        <v>0</v>
      </c>
      <c r="Q1977">
        <f>IF(ISNA(R1977),NA(),Q1297)</f>
        <v>0</v>
      </c>
      <c r="R1977">
        <f>IF(OR(R1297="",AND(R1297=R1296,R1297=R1298)),NA(), R1297)</f>
        <v>0</v>
      </c>
      <c r="S1977">
        <f>IF(ISNA(T1977),NA(),S1297)</f>
        <v>0</v>
      </c>
      <c r="T1977">
        <f>IF(OR(T1297="",AND(T1297=T1296,T1297=T1298)),NA(), T1297)</f>
        <v>0</v>
      </c>
      <c r="U1977">
        <f>IF(ISNA(V1977),NA(),U1297)</f>
        <v>0</v>
      </c>
      <c r="V1977">
        <f>IF(OR(V1297="",AND(V1297=V1296,V1297=V1298)),NA(), V1297)</f>
        <v>0</v>
      </c>
      <c r="W1977">
        <f>IF(ISNA(X1977),NA(),W1297)</f>
        <v>0</v>
      </c>
      <c r="X1977">
        <f>IF(OR(X1297="",AND(X1297=X1296,X1297=X1298)),NA(), X1297)</f>
        <v>0</v>
      </c>
      <c r="Y1977">
        <f>IF(ISNA(Z1977),NA(),Y1297)</f>
        <v>0</v>
      </c>
      <c r="Z1977">
        <f>IF(OR(Z1297="",AND(Z1297=Z1296,Z1297=Z1298)),NA(), Z1297)</f>
        <v>0</v>
      </c>
      <c r="AA1977">
        <f>IF(ISNA(AB1977),NA(),AA1297)</f>
        <v>0</v>
      </c>
      <c r="AB1977">
        <f>IF(OR(AB1297="",AND(AB1297=AB1296,AB1297=AB1298)),NA(), AB1297)</f>
        <v>0</v>
      </c>
      <c r="AC1977">
        <f>IF(ISNA(AD1977),NA(),AC1297)</f>
        <v>0</v>
      </c>
      <c r="AD1977">
        <f>IF(OR(AD1297="",AND(AD1297=AD1296,AD1297=AD1298)),NA(), AD1297)</f>
        <v>0</v>
      </c>
      <c r="AE1977">
        <f>IF(ISNA(AF1977),NA(),AE1297)</f>
        <v>0</v>
      </c>
      <c r="AF1977">
        <f>IF(OR(AF1297="",AND(AF1297=AF1296,AF1297=AF1298)),NA(), AF1297)</f>
        <v>0</v>
      </c>
      <c r="AG1977">
        <f>IF(ISNA(AH1977),NA(),AG1297)</f>
        <v>0</v>
      </c>
      <c r="AH1977">
        <f>IF(OR(AH1297="",AND(AH1297=AH1296,AH1297=AH1298)),NA(), AH1297)</f>
        <v>0</v>
      </c>
      <c r="AI1977">
        <f>IF(ISNA(AJ1977),NA(),AI1297)</f>
        <v>0</v>
      </c>
      <c r="AJ1977">
        <f>IF(OR(AJ1297="",AND(AJ1297=AJ1296,AJ1297=AJ1298)),NA(), AJ1297)</f>
        <v>0</v>
      </c>
      <c r="AM1977">
        <f>IF(ISNA(AN1977),NA(),AM1297)</f>
        <v>0</v>
      </c>
      <c r="AN1977">
        <f>IF(OR(AN1297="",AND(AN1297=AN1296,AN1297=AN1298)),NA(), AN1297)</f>
        <v>0</v>
      </c>
      <c r="AO1977">
        <f>IF(ISNA(AP1977),NA(),AO1297)</f>
        <v>0</v>
      </c>
      <c r="AP1977">
        <f>IF(OR(AP1297="",AND(AP1297=AP1296,AP1297=AP1298)),NA(), AP1297)</f>
        <v>0</v>
      </c>
      <c r="AQ1977">
        <f>IF(ISNA(AR1977),NA(),AQ1297)</f>
        <v>0</v>
      </c>
      <c r="AR1977">
        <f>IF(OR(AR1297="",AND(AR1297=AR1296,AR1297=AR1298)),NA(), AR1297)</f>
        <v>0</v>
      </c>
      <c r="AS1977">
        <f>IF(ISNA(AT1977),NA(),AS1297)</f>
        <v>0</v>
      </c>
      <c r="AT1977">
        <f>IF(OR(AT1297="",AND(AT1297=AT1296,AT1297=AT1298)),NA(), AT1297)</f>
        <v>0</v>
      </c>
      <c r="AU1977">
        <f>IF(ISNA(AV1977),NA(),AU1297)</f>
        <v>0</v>
      </c>
      <c r="AV1977">
        <f>IF(OR(AV1297="",AND(AV1297=AV1296,AV1297=AV1298)),NA(), AV1297)</f>
        <v>0</v>
      </c>
      <c r="AW1977">
        <f>IF(ISNA(AX1977),NA(),AW1297)</f>
        <v>0</v>
      </c>
      <c r="AX1977">
        <f>IF(OR(AX1297="",AND(AX1297=AX1296,AX1297=AX1298)),NA(), AX1297)</f>
        <v>0</v>
      </c>
      <c r="AY1977">
        <f>IF(ISNA(AZ1977),NA(),AY1297)</f>
        <v>0</v>
      </c>
      <c r="AZ1977">
        <f>IF(OR(AZ1297="",AND(AZ1297=AZ1296,AZ1297=AZ1298)),NA(), AZ1297)</f>
        <v>0</v>
      </c>
      <c r="BA1977">
        <f>IF(ISNA(BB1977),NA(),BA1297)</f>
        <v>0</v>
      </c>
      <c r="BB1977">
        <f>IF(OR(BB1297="",AND(BB1297=BB1296,BB1297=BB1298)),NA(), BB1297)</f>
        <v>0</v>
      </c>
      <c r="BC1977">
        <f>IF(ISNA(BD1977),NA(),BC1297)</f>
        <v>0</v>
      </c>
      <c r="BD1977">
        <f>IF(OR(BD1297="",AND(BD1297=BD1296,BD1297=BD1298)),NA(), BD1297)</f>
        <v>0</v>
      </c>
      <c r="BE1977">
        <f>IF(ISNA(BF1977),NA(),BE1297)</f>
        <v>0</v>
      </c>
      <c r="BF1977">
        <f>IF(OR(BF1297="",AND(BF1297=BF1296,BF1297=BF1298)),NA(), BF1297)</f>
        <v>0</v>
      </c>
      <c r="BG1977">
        <f>IF(ISNA(BH1977),NA(),BG1297)</f>
        <v>0</v>
      </c>
      <c r="BH1977">
        <f>IF(OR(BH1297="",AND(BH1297=BH1296,BH1297=BH1298)),NA(), BH1297)</f>
        <v>0</v>
      </c>
      <c r="BI1977">
        <f>IF(ISNA(BJ1977),NA(),BI1297)</f>
        <v>0</v>
      </c>
      <c r="BJ1977">
        <f>IF(OR(BJ1297="",AND(BJ1297=BJ1296,BJ1297=BJ1298)),NA(), BJ1297)</f>
        <v>0</v>
      </c>
      <c r="BK1977">
        <f>IF(ISNA(BL1977),NA(),BK1297)</f>
        <v>0</v>
      </c>
      <c r="BL1977">
        <f>IF(OR(BL1297="",AND(BL1297=BL1296,BL1297=BL1298)),NA(), BL1297)</f>
        <v>0</v>
      </c>
      <c r="BM1977">
        <f>IF(ISNA(BN1977),NA(),BM1297)</f>
        <v>0</v>
      </c>
      <c r="BN1977">
        <f>IF(OR(BN1297="",AND(BN1297=BN1296,BN1297=BN1298)),NA(), BN1297)</f>
        <v>0</v>
      </c>
      <c r="BO1977">
        <f>IF(ISNA(BP1977),NA(),BO1297)</f>
        <v>0</v>
      </c>
      <c r="BP1977">
        <f>IF(OR(BP1297="",AND(BP1297=BP1296,BP1297=BP1298)),NA(), BP1297)</f>
        <v>0</v>
      </c>
      <c r="BQ1977">
        <f>IF(ISNA(BR1977),NA(),BQ1297)</f>
        <v>0</v>
      </c>
      <c r="BR1977">
        <f>IF(OR(BR1297="",AND(BR1297=BR1296,BR1297=BR1298)),NA(), BR1297)</f>
        <v>0</v>
      </c>
    </row>
    <row r="1978" spans="5:70">
      <c r="E1978">
        <f>IF(ISNA(F1978),NA(),E1298)</f>
        <v>0</v>
      </c>
      <c r="F1978">
        <f>IF(OR(F1298="",AND(F1298=F1297,F1298=F1299)),NA(), F1298)</f>
        <v>0</v>
      </c>
      <c r="G1978">
        <f>IF(ISNA(H1978),NA(),G1298)</f>
        <v>0</v>
      </c>
      <c r="H1978">
        <f>IF(OR(H1298="",AND(H1298=H1297,H1298=H1299)),NA(), H1298)</f>
        <v>0</v>
      </c>
      <c r="I1978">
        <f>IF(ISNA(J1978),NA(),I1298)</f>
        <v>0</v>
      </c>
      <c r="J1978">
        <f>IF(OR(J1298="",AND(J1298=J1297,J1298=J1299)),NA(), J1298)</f>
        <v>0</v>
      </c>
      <c r="K1978">
        <f>IF(ISNA(L1978),NA(),K1298)</f>
        <v>0</v>
      </c>
      <c r="L1978">
        <f>IF(OR(L1298="",AND(L1298=L1297,L1298=L1299)),NA(), L1298)</f>
        <v>0</v>
      </c>
      <c r="M1978">
        <f>IF(ISNA(N1978),NA(),M1298)</f>
        <v>0</v>
      </c>
      <c r="N1978">
        <f>IF(OR(N1298="",AND(N1298=N1297,N1298=N1299)),NA(), N1298)</f>
        <v>0</v>
      </c>
      <c r="O1978">
        <f>IF(ISNA(P1978),NA(),O1298)</f>
        <v>0</v>
      </c>
      <c r="P1978">
        <f>IF(OR(P1298="",AND(P1298=P1297,P1298=P1299)),NA(), P1298)</f>
        <v>0</v>
      </c>
      <c r="Q1978">
        <f>IF(ISNA(R1978),NA(),Q1298)</f>
        <v>0</v>
      </c>
      <c r="R1978">
        <f>IF(OR(R1298="",AND(R1298=R1297,R1298=R1299)),NA(), R1298)</f>
        <v>0</v>
      </c>
      <c r="S1978">
        <f>IF(ISNA(T1978),NA(),S1298)</f>
        <v>0</v>
      </c>
      <c r="T1978">
        <f>IF(OR(T1298="",AND(T1298=T1297,T1298=T1299)),NA(), T1298)</f>
        <v>0</v>
      </c>
      <c r="U1978">
        <f>IF(ISNA(V1978),NA(),U1298)</f>
        <v>0</v>
      </c>
      <c r="V1978">
        <f>IF(OR(V1298="",AND(V1298=V1297,V1298=V1299)),NA(), V1298)</f>
        <v>0</v>
      </c>
      <c r="W1978">
        <f>IF(ISNA(X1978),NA(),W1298)</f>
        <v>0</v>
      </c>
      <c r="X1978">
        <f>IF(OR(X1298="",AND(X1298=X1297,X1298=X1299)),NA(), X1298)</f>
        <v>0</v>
      </c>
      <c r="Y1978">
        <f>IF(ISNA(Z1978),NA(),Y1298)</f>
        <v>0</v>
      </c>
      <c r="Z1978">
        <f>IF(OR(Z1298="",AND(Z1298=Z1297,Z1298=Z1299)),NA(), Z1298)</f>
        <v>0</v>
      </c>
      <c r="AA1978">
        <f>IF(ISNA(AB1978),NA(),AA1298)</f>
        <v>0</v>
      </c>
      <c r="AB1978">
        <f>IF(OR(AB1298="",AND(AB1298=AB1297,AB1298=AB1299)),NA(), AB1298)</f>
        <v>0</v>
      </c>
      <c r="AC1978">
        <f>IF(ISNA(AD1978),NA(),AC1298)</f>
        <v>0</v>
      </c>
      <c r="AD1978">
        <f>IF(OR(AD1298="",AND(AD1298=AD1297,AD1298=AD1299)),NA(), AD1298)</f>
        <v>0</v>
      </c>
      <c r="AE1978">
        <f>IF(ISNA(AF1978),NA(),AE1298)</f>
        <v>0</v>
      </c>
      <c r="AF1978">
        <f>IF(OR(AF1298="",AND(AF1298=AF1297,AF1298=AF1299)),NA(), AF1298)</f>
        <v>0</v>
      </c>
      <c r="AG1978">
        <f>IF(ISNA(AH1978),NA(),AG1298)</f>
        <v>0</v>
      </c>
      <c r="AH1978">
        <f>IF(OR(AH1298="",AND(AH1298=AH1297,AH1298=AH1299)),NA(), AH1298)</f>
        <v>0</v>
      </c>
      <c r="AI1978">
        <f>IF(ISNA(AJ1978),NA(),AI1298)</f>
        <v>0</v>
      </c>
      <c r="AJ1978">
        <f>IF(OR(AJ1298="",AND(AJ1298=AJ1297,AJ1298=AJ1299)),NA(), AJ1298)</f>
        <v>0</v>
      </c>
      <c r="AM1978">
        <f>IF(ISNA(AN1978),NA(),AM1298)</f>
        <v>0</v>
      </c>
      <c r="AN1978">
        <f>IF(OR(AN1298="",AND(AN1298=AN1297,AN1298=AN1299)),NA(), AN1298)</f>
        <v>0</v>
      </c>
      <c r="AO1978">
        <f>IF(ISNA(AP1978),NA(),AO1298)</f>
        <v>0</v>
      </c>
      <c r="AP1978">
        <f>IF(OR(AP1298="",AND(AP1298=AP1297,AP1298=AP1299)),NA(), AP1298)</f>
        <v>0</v>
      </c>
      <c r="AQ1978">
        <f>IF(ISNA(AR1978),NA(),AQ1298)</f>
        <v>0</v>
      </c>
      <c r="AR1978">
        <f>IF(OR(AR1298="",AND(AR1298=AR1297,AR1298=AR1299)),NA(), AR1298)</f>
        <v>0</v>
      </c>
      <c r="AS1978">
        <f>IF(ISNA(AT1978),NA(),AS1298)</f>
        <v>0</v>
      </c>
      <c r="AT1978">
        <f>IF(OR(AT1298="",AND(AT1298=AT1297,AT1298=AT1299)),NA(), AT1298)</f>
        <v>0</v>
      </c>
      <c r="AU1978">
        <f>IF(ISNA(AV1978),NA(),AU1298)</f>
        <v>0</v>
      </c>
      <c r="AV1978">
        <f>IF(OR(AV1298="",AND(AV1298=AV1297,AV1298=AV1299)),NA(), AV1298)</f>
        <v>0</v>
      </c>
      <c r="AW1978">
        <f>IF(ISNA(AX1978),NA(),AW1298)</f>
        <v>0</v>
      </c>
      <c r="AX1978">
        <f>IF(OR(AX1298="",AND(AX1298=AX1297,AX1298=AX1299)),NA(), AX1298)</f>
        <v>0</v>
      </c>
      <c r="AY1978">
        <f>IF(ISNA(AZ1978),NA(),AY1298)</f>
        <v>0</v>
      </c>
      <c r="AZ1978">
        <f>IF(OR(AZ1298="",AND(AZ1298=AZ1297,AZ1298=AZ1299)),NA(), AZ1298)</f>
        <v>0</v>
      </c>
      <c r="BA1978">
        <f>IF(ISNA(BB1978),NA(),BA1298)</f>
        <v>0</v>
      </c>
      <c r="BB1978">
        <f>IF(OR(BB1298="",AND(BB1298=BB1297,BB1298=BB1299)),NA(), BB1298)</f>
        <v>0</v>
      </c>
      <c r="BC1978">
        <f>IF(ISNA(BD1978),NA(),BC1298)</f>
        <v>0</v>
      </c>
      <c r="BD1978">
        <f>IF(OR(BD1298="",AND(BD1298=BD1297,BD1298=BD1299)),NA(), BD1298)</f>
        <v>0</v>
      </c>
      <c r="BE1978">
        <f>IF(ISNA(BF1978),NA(),BE1298)</f>
        <v>0</v>
      </c>
      <c r="BF1978">
        <f>IF(OR(BF1298="",AND(BF1298=BF1297,BF1298=BF1299)),NA(), BF1298)</f>
        <v>0</v>
      </c>
      <c r="BG1978">
        <f>IF(ISNA(BH1978),NA(),BG1298)</f>
        <v>0</v>
      </c>
      <c r="BH1978">
        <f>IF(OR(BH1298="",AND(BH1298=BH1297,BH1298=BH1299)),NA(), BH1298)</f>
        <v>0</v>
      </c>
      <c r="BI1978">
        <f>IF(ISNA(BJ1978),NA(),BI1298)</f>
        <v>0</v>
      </c>
      <c r="BJ1978">
        <f>IF(OR(BJ1298="",AND(BJ1298=BJ1297,BJ1298=BJ1299)),NA(), BJ1298)</f>
        <v>0</v>
      </c>
      <c r="BK1978">
        <f>IF(ISNA(BL1978),NA(),BK1298)</f>
        <v>0</v>
      </c>
      <c r="BL1978">
        <f>IF(OR(BL1298="",AND(BL1298=BL1297,BL1298=BL1299)),NA(), BL1298)</f>
        <v>0</v>
      </c>
      <c r="BM1978">
        <f>IF(ISNA(BN1978),NA(),BM1298)</f>
        <v>0</v>
      </c>
      <c r="BN1978">
        <f>IF(OR(BN1298="",AND(BN1298=BN1297,BN1298=BN1299)),NA(), BN1298)</f>
        <v>0</v>
      </c>
      <c r="BO1978">
        <f>IF(ISNA(BP1978),NA(),BO1298)</f>
        <v>0</v>
      </c>
      <c r="BP1978">
        <f>IF(OR(BP1298="",AND(BP1298=BP1297,BP1298=BP1299)),NA(), BP1298)</f>
        <v>0</v>
      </c>
      <c r="BQ1978">
        <f>IF(ISNA(BR1978),NA(),BQ1298)</f>
        <v>0</v>
      </c>
      <c r="BR1978">
        <f>IF(OR(BR1298="",AND(BR1298=BR1297,BR1298=BR1299)),NA(), BR1298)</f>
        <v>0</v>
      </c>
    </row>
    <row r="1979" spans="5:70">
      <c r="E1979">
        <f>IF(ISNA(F1979),NA(),E1299)</f>
        <v>0</v>
      </c>
      <c r="F1979">
        <f>IF(OR(F1299="",AND(F1299=F1298,F1299=F1300)),NA(), F1299)</f>
        <v>0</v>
      </c>
      <c r="G1979">
        <f>IF(ISNA(H1979),NA(),G1299)</f>
        <v>0</v>
      </c>
      <c r="H1979">
        <f>IF(OR(H1299="",AND(H1299=H1298,H1299=H1300)),NA(), H1299)</f>
        <v>0</v>
      </c>
      <c r="I1979">
        <f>IF(ISNA(J1979),NA(),I1299)</f>
        <v>0</v>
      </c>
      <c r="J1979">
        <f>IF(OR(J1299="",AND(J1299=J1298,J1299=J1300)),NA(), J1299)</f>
        <v>0</v>
      </c>
      <c r="K1979">
        <f>IF(ISNA(L1979),NA(),K1299)</f>
        <v>0</v>
      </c>
      <c r="L1979">
        <f>IF(OR(L1299="",AND(L1299=L1298,L1299=L1300)),NA(), L1299)</f>
        <v>0</v>
      </c>
      <c r="M1979">
        <f>IF(ISNA(N1979),NA(),M1299)</f>
        <v>0</v>
      </c>
      <c r="N1979">
        <f>IF(OR(N1299="",AND(N1299=N1298,N1299=N1300)),NA(), N1299)</f>
        <v>0</v>
      </c>
      <c r="O1979">
        <f>IF(ISNA(P1979),NA(),O1299)</f>
        <v>0</v>
      </c>
      <c r="P1979">
        <f>IF(OR(P1299="",AND(P1299=P1298,P1299=P1300)),NA(), P1299)</f>
        <v>0</v>
      </c>
      <c r="Q1979">
        <f>IF(ISNA(R1979),NA(),Q1299)</f>
        <v>0</v>
      </c>
      <c r="R1979">
        <f>IF(OR(R1299="",AND(R1299=R1298,R1299=R1300)),NA(), R1299)</f>
        <v>0</v>
      </c>
      <c r="S1979">
        <f>IF(ISNA(T1979),NA(),S1299)</f>
        <v>0</v>
      </c>
      <c r="T1979">
        <f>IF(OR(T1299="",AND(T1299=T1298,T1299=T1300)),NA(), T1299)</f>
        <v>0</v>
      </c>
      <c r="U1979">
        <f>IF(ISNA(V1979),NA(),U1299)</f>
        <v>0</v>
      </c>
      <c r="V1979">
        <f>IF(OR(V1299="",AND(V1299=V1298,V1299=V1300)),NA(), V1299)</f>
        <v>0</v>
      </c>
      <c r="W1979">
        <f>IF(ISNA(X1979),NA(),W1299)</f>
        <v>0</v>
      </c>
      <c r="X1979">
        <f>IF(OR(X1299="",AND(X1299=X1298,X1299=X1300)),NA(), X1299)</f>
        <v>0</v>
      </c>
      <c r="Y1979">
        <f>IF(ISNA(Z1979),NA(),Y1299)</f>
        <v>0</v>
      </c>
      <c r="Z1979">
        <f>IF(OR(Z1299="",AND(Z1299=Z1298,Z1299=Z1300)),NA(), Z1299)</f>
        <v>0</v>
      </c>
      <c r="AA1979">
        <f>IF(ISNA(AB1979),NA(),AA1299)</f>
        <v>0</v>
      </c>
      <c r="AB1979">
        <f>IF(OR(AB1299="",AND(AB1299=AB1298,AB1299=AB1300)),NA(), AB1299)</f>
        <v>0</v>
      </c>
      <c r="AC1979">
        <f>IF(ISNA(AD1979),NA(),AC1299)</f>
        <v>0</v>
      </c>
      <c r="AD1979">
        <f>IF(OR(AD1299="",AND(AD1299=AD1298,AD1299=AD1300)),NA(), AD1299)</f>
        <v>0</v>
      </c>
      <c r="AE1979">
        <f>IF(ISNA(AF1979),NA(),AE1299)</f>
        <v>0</v>
      </c>
      <c r="AF1979">
        <f>IF(OR(AF1299="",AND(AF1299=AF1298,AF1299=AF1300)),NA(), AF1299)</f>
        <v>0</v>
      </c>
      <c r="AG1979">
        <f>IF(ISNA(AH1979),NA(),AG1299)</f>
        <v>0</v>
      </c>
      <c r="AH1979">
        <f>IF(OR(AH1299="",AND(AH1299=AH1298,AH1299=AH1300)),NA(), AH1299)</f>
        <v>0</v>
      </c>
      <c r="AI1979">
        <f>IF(ISNA(AJ1979),NA(),AI1299)</f>
        <v>0</v>
      </c>
      <c r="AJ1979">
        <f>IF(OR(AJ1299="",AND(AJ1299=AJ1298,AJ1299=AJ1300)),NA(), AJ1299)</f>
        <v>0</v>
      </c>
      <c r="AM1979">
        <f>IF(ISNA(AN1979),NA(),AM1299)</f>
        <v>0</v>
      </c>
      <c r="AN1979">
        <f>IF(OR(AN1299="",AND(AN1299=AN1298,AN1299=AN1300)),NA(), AN1299)</f>
        <v>0</v>
      </c>
      <c r="AO1979">
        <f>IF(ISNA(AP1979),NA(),AO1299)</f>
        <v>0</v>
      </c>
      <c r="AP1979">
        <f>IF(OR(AP1299="",AND(AP1299=AP1298,AP1299=AP1300)),NA(), AP1299)</f>
        <v>0</v>
      </c>
      <c r="AQ1979">
        <f>IF(ISNA(AR1979),NA(),AQ1299)</f>
        <v>0</v>
      </c>
      <c r="AR1979">
        <f>IF(OR(AR1299="",AND(AR1299=AR1298,AR1299=AR1300)),NA(), AR1299)</f>
        <v>0</v>
      </c>
      <c r="AS1979">
        <f>IF(ISNA(AT1979),NA(),AS1299)</f>
        <v>0</v>
      </c>
      <c r="AT1979">
        <f>IF(OR(AT1299="",AND(AT1299=AT1298,AT1299=AT1300)),NA(), AT1299)</f>
        <v>0</v>
      </c>
      <c r="AU1979">
        <f>IF(ISNA(AV1979),NA(),AU1299)</f>
        <v>0</v>
      </c>
      <c r="AV1979">
        <f>IF(OR(AV1299="",AND(AV1299=AV1298,AV1299=AV1300)),NA(), AV1299)</f>
        <v>0</v>
      </c>
      <c r="AW1979">
        <f>IF(ISNA(AX1979),NA(),AW1299)</f>
        <v>0</v>
      </c>
      <c r="AX1979">
        <f>IF(OR(AX1299="",AND(AX1299=AX1298,AX1299=AX1300)),NA(), AX1299)</f>
        <v>0</v>
      </c>
      <c r="AY1979">
        <f>IF(ISNA(AZ1979),NA(),AY1299)</f>
        <v>0</v>
      </c>
      <c r="AZ1979">
        <f>IF(OR(AZ1299="",AND(AZ1299=AZ1298,AZ1299=AZ1300)),NA(), AZ1299)</f>
        <v>0</v>
      </c>
      <c r="BA1979">
        <f>IF(ISNA(BB1979),NA(),BA1299)</f>
        <v>0</v>
      </c>
      <c r="BB1979">
        <f>IF(OR(BB1299="",AND(BB1299=BB1298,BB1299=BB1300)),NA(), BB1299)</f>
        <v>0</v>
      </c>
      <c r="BC1979">
        <f>IF(ISNA(BD1979),NA(),BC1299)</f>
        <v>0</v>
      </c>
      <c r="BD1979">
        <f>IF(OR(BD1299="",AND(BD1299=BD1298,BD1299=BD1300)),NA(), BD1299)</f>
        <v>0</v>
      </c>
      <c r="BE1979">
        <f>IF(ISNA(BF1979),NA(),BE1299)</f>
        <v>0</v>
      </c>
      <c r="BF1979">
        <f>IF(OR(BF1299="",AND(BF1299=BF1298,BF1299=BF1300)),NA(), BF1299)</f>
        <v>0</v>
      </c>
      <c r="BG1979">
        <f>IF(ISNA(BH1979),NA(),BG1299)</f>
        <v>0</v>
      </c>
      <c r="BH1979">
        <f>IF(OR(BH1299="",AND(BH1299=BH1298,BH1299=BH1300)),NA(), BH1299)</f>
        <v>0</v>
      </c>
      <c r="BI1979">
        <f>IF(ISNA(BJ1979),NA(),BI1299)</f>
        <v>0</v>
      </c>
      <c r="BJ1979">
        <f>IF(OR(BJ1299="",AND(BJ1299=BJ1298,BJ1299=BJ1300)),NA(), BJ1299)</f>
        <v>0</v>
      </c>
      <c r="BK1979">
        <f>IF(ISNA(BL1979),NA(),BK1299)</f>
        <v>0</v>
      </c>
      <c r="BL1979">
        <f>IF(OR(BL1299="",AND(BL1299=BL1298,BL1299=BL1300)),NA(), BL1299)</f>
        <v>0</v>
      </c>
      <c r="BM1979">
        <f>IF(ISNA(BN1979),NA(),BM1299)</f>
        <v>0</v>
      </c>
      <c r="BN1979">
        <f>IF(OR(BN1299="",AND(BN1299=BN1298,BN1299=BN1300)),NA(), BN1299)</f>
        <v>0</v>
      </c>
      <c r="BO1979">
        <f>IF(ISNA(BP1979),NA(),BO1299)</f>
        <v>0</v>
      </c>
      <c r="BP1979">
        <f>IF(OR(BP1299="",AND(BP1299=BP1298,BP1299=BP1300)),NA(), BP1299)</f>
        <v>0</v>
      </c>
      <c r="BQ1979">
        <f>IF(ISNA(BR1979),NA(),BQ1299)</f>
        <v>0</v>
      </c>
      <c r="BR1979">
        <f>IF(OR(BR1299="",AND(BR1299=BR1298,BR1299=BR1300)),NA(), BR1299)</f>
        <v>0</v>
      </c>
    </row>
    <row r="1980" spans="5:70">
      <c r="E1980">
        <f>IF(ISNA(F1980),NA(),E1300)</f>
        <v>0</v>
      </c>
      <c r="F1980">
        <f>IF(OR(F1300="",AND(F1300=F1299,F1300=F1301)),NA(), F1300)</f>
        <v>0</v>
      </c>
      <c r="G1980">
        <f>IF(ISNA(H1980),NA(),G1300)</f>
        <v>0</v>
      </c>
      <c r="H1980">
        <f>IF(OR(H1300="",AND(H1300=H1299,H1300=H1301)),NA(), H1300)</f>
        <v>0</v>
      </c>
      <c r="I1980">
        <f>IF(ISNA(J1980),NA(),I1300)</f>
        <v>0</v>
      </c>
      <c r="J1980">
        <f>IF(OR(J1300="",AND(J1300=J1299,J1300=J1301)),NA(), J1300)</f>
        <v>0</v>
      </c>
      <c r="K1980">
        <f>IF(ISNA(L1980),NA(),K1300)</f>
        <v>0</v>
      </c>
      <c r="L1980">
        <f>IF(OR(L1300="",AND(L1300=L1299,L1300=L1301)),NA(), L1300)</f>
        <v>0</v>
      </c>
      <c r="M1980">
        <f>IF(ISNA(N1980),NA(),M1300)</f>
        <v>0</v>
      </c>
      <c r="N1980">
        <f>IF(OR(N1300="",AND(N1300=N1299,N1300=N1301)),NA(), N1300)</f>
        <v>0</v>
      </c>
      <c r="O1980">
        <f>IF(ISNA(P1980),NA(),O1300)</f>
        <v>0</v>
      </c>
      <c r="P1980">
        <f>IF(OR(P1300="",AND(P1300=P1299,P1300=P1301)),NA(), P1300)</f>
        <v>0</v>
      </c>
      <c r="Q1980">
        <f>IF(ISNA(R1980),NA(),Q1300)</f>
        <v>0</v>
      </c>
      <c r="R1980">
        <f>IF(OR(R1300="",AND(R1300=R1299,R1300=R1301)),NA(), R1300)</f>
        <v>0</v>
      </c>
      <c r="S1980">
        <f>IF(ISNA(T1980),NA(),S1300)</f>
        <v>0</v>
      </c>
      <c r="T1980">
        <f>IF(OR(T1300="",AND(T1300=T1299,T1300=T1301)),NA(), T1300)</f>
        <v>0</v>
      </c>
      <c r="U1980">
        <f>IF(ISNA(V1980),NA(),U1300)</f>
        <v>0</v>
      </c>
      <c r="V1980">
        <f>IF(OR(V1300="",AND(V1300=V1299,V1300=V1301)),NA(), V1300)</f>
        <v>0</v>
      </c>
      <c r="W1980">
        <f>IF(ISNA(X1980),NA(),W1300)</f>
        <v>0</v>
      </c>
      <c r="X1980">
        <f>IF(OR(X1300="",AND(X1300=X1299,X1300=X1301)),NA(), X1300)</f>
        <v>0</v>
      </c>
      <c r="Y1980">
        <f>IF(ISNA(Z1980),NA(),Y1300)</f>
        <v>0</v>
      </c>
      <c r="Z1980">
        <f>IF(OR(Z1300="",AND(Z1300=Z1299,Z1300=Z1301)),NA(), Z1300)</f>
        <v>0</v>
      </c>
      <c r="AA1980">
        <f>IF(ISNA(AB1980),NA(),AA1300)</f>
        <v>0</v>
      </c>
      <c r="AB1980">
        <f>IF(OR(AB1300="",AND(AB1300=AB1299,AB1300=AB1301)),NA(), AB1300)</f>
        <v>0</v>
      </c>
      <c r="AC1980">
        <f>IF(ISNA(AD1980),NA(),AC1300)</f>
        <v>0</v>
      </c>
      <c r="AD1980">
        <f>IF(OR(AD1300="",AND(AD1300=AD1299,AD1300=AD1301)),NA(), AD1300)</f>
        <v>0</v>
      </c>
      <c r="AE1980">
        <f>IF(ISNA(AF1980),NA(),AE1300)</f>
        <v>0</v>
      </c>
      <c r="AF1980">
        <f>IF(OR(AF1300="",AND(AF1300=AF1299,AF1300=AF1301)),NA(), AF1300)</f>
        <v>0</v>
      </c>
      <c r="AG1980">
        <f>IF(ISNA(AH1980),NA(),AG1300)</f>
        <v>0</v>
      </c>
      <c r="AH1980">
        <f>IF(OR(AH1300="",AND(AH1300=AH1299,AH1300=AH1301)),NA(), AH1300)</f>
        <v>0</v>
      </c>
      <c r="AI1980">
        <f>IF(ISNA(AJ1980),NA(),AI1300)</f>
        <v>0</v>
      </c>
      <c r="AJ1980">
        <f>IF(OR(AJ1300="",AND(AJ1300=AJ1299,AJ1300=AJ1301)),NA(), AJ1300)</f>
        <v>0</v>
      </c>
      <c r="AM1980">
        <f>IF(ISNA(AN1980),NA(),AM1300)</f>
        <v>0</v>
      </c>
      <c r="AN1980">
        <f>IF(OR(AN1300="",AND(AN1300=AN1299,AN1300=AN1301)),NA(), AN1300)</f>
        <v>0</v>
      </c>
      <c r="AO1980">
        <f>IF(ISNA(AP1980),NA(),AO1300)</f>
        <v>0</v>
      </c>
      <c r="AP1980">
        <f>IF(OR(AP1300="",AND(AP1300=AP1299,AP1300=AP1301)),NA(), AP1300)</f>
        <v>0</v>
      </c>
      <c r="AQ1980">
        <f>IF(ISNA(AR1980),NA(),AQ1300)</f>
        <v>0</v>
      </c>
      <c r="AR1980">
        <f>IF(OR(AR1300="",AND(AR1300=AR1299,AR1300=AR1301)),NA(), AR1300)</f>
        <v>0</v>
      </c>
      <c r="AS1980">
        <f>IF(ISNA(AT1980),NA(),AS1300)</f>
        <v>0</v>
      </c>
      <c r="AT1980">
        <f>IF(OR(AT1300="",AND(AT1300=AT1299,AT1300=AT1301)),NA(), AT1300)</f>
        <v>0</v>
      </c>
      <c r="AU1980">
        <f>IF(ISNA(AV1980),NA(),AU1300)</f>
        <v>0</v>
      </c>
      <c r="AV1980">
        <f>IF(OR(AV1300="",AND(AV1300=AV1299,AV1300=AV1301)),NA(), AV1300)</f>
        <v>0</v>
      </c>
      <c r="AW1980">
        <f>IF(ISNA(AX1980),NA(),AW1300)</f>
        <v>0</v>
      </c>
      <c r="AX1980">
        <f>IF(OR(AX1300="",AND(AX1300=AX1299,AX1300=AX1301)),NA(), AX1300)</f>
        <v>0</v>
      </c>
      <c r="AY1980">
        <f>IF(ISNA(AZ1980),NA(),AY1300)</f>
        <v>0</v>
      </c>
      <c r="AZ1980">
        <f>IF(OR(AZ1300="",AND(AZ1300=AZ1299,AZ1300=AZ1301)),NA(), AZ1300)</f>
        <v>0</v>
      </c>
      <c r="BA1980">
        <f>IF(ISNA(BB1980),NA(),BA1300)</f>
        <v>0</v>
      </c>
      <c r="BB1980">
        <f>IF(OR(BB1300="",AND(BB1300=BB1299,BB1300=BB1301)),NA(), BB1300)</f>
        <v>0</v>
      </c>
      <c r="BC1980">
        <f>IF(ISNA(BD1980),NA(),BC1300)</f>
        <v>0</v>
      </c>
      <c r="BD1980">
        <f>IF(OR(BD1300="",AND(BD1300=BD1299,BD1300=BD1301)),NA(), BD1300)</f>
        <v>0</v>
      </c>
      <c r="BE1980">
        <f>IF(ISNA(BF1980),NA(),BE1300)</f>
        <v>0</v>
      </c>
      <c r="BF1980">
        <f>IF(OR(BF1300="",AND(BF1300=BF1299,BF1300=BF1301)),NA(), BF1300)</f>
        <v>0</v>
      </c>
      <c r="BG1980">
        <f>IF(ISNA(BH1980),NA(),BG1300)</f>
        <v>0</v>
      </c>
      <c r="BH1980">
        <f>IF(OR(BH1300="",AND(BH1300=BH1299,BH1300=BH1301)),NA(), BH1300)</f>
        <v>0</v>
      </c>
      <c r="BI1980">
        <f>IF(ISNA(BJ1980),NA(),BI1300)</f>
        <v>0</v>
      </c>
      <c r="BJ1980">
        <f>IF(OR(BJ1300="",AND(BJ1300=BJ1299,BJ1300=BJ1301)),NA(), BJ1300)</f>
        <v>0</v>
      </c>
      <c r="BK1980">
        <f>IF(ISNA(BL1980),NA(),BK1300)</f>
        <v>0</v>
      </c>
      <c r="BL1980">
        <f>IF(OR(BL1300="",AND(BL1300=BL1299,BL1300=BL1301)),NA(), BL1300)</f>
        <v>0</v>
      </c>
      <c r="BM1980">
        <f>IF(ISNA(BN1980),NA(),BM1300)</f>
        <v>0</v>
      </c>
      <c r="BN1980">
        <f>IF(OR(BN1300="",AND(BN1300=BN1299,BN1300=BN1301)),NA(), BN1300)</f>
        <v>0</v>
      </c>
      <c r="BO1980">
        <f>IF(ISNA(BP1980),NA(),BO1300)</f>
        <v>0</v>
      </c>
      <c r="BP1980">
        <f>IF(OR(BP1300="",AND(BP1300=BP1299,BP1300=BP1301)),NA(), BP1300)</f>
        <v>0</v>
      </c>
      <c r="BQ1980">
        <f>IF(ISNA(BR1980),NA(),BQ1300)</f>
        <v>0</v>
      </c>
      <c r="BR1980">
        <f>IF(OR(BR1300="",AND(BR1300=BR1299,BR1300=BR1301)),NA(), BR1300)</f>
        <v>0</v>
      </c>
    </row>
    <row r="1981" spans="5:70">
      <c r="E1981">
        <f>IF(ISNA(F1981),NA(),E1301)</f>
        <v>0</v>
      </c>
      <c r="F1981">
        <f>IF(OR(F1301="",AND(F1301=F1300,F1301=F1302)),NA(), F1301)</f>
        <v>0</v>
      </c>
      <c r="G1981">
        <f>IF(ISNA(H1981),NA(),G1301)</f>
        <v>0</v>
      </c>
      <c r="H1981">
        <f>IF(OR(H1301="",AND(H1301=H1300,H1301=H1302)),NA(), H1301)</f>
        <v>0</v>
      </c>
      <c r="I1981">
        <f>IF(ISNA(J1981),NA(),I1301)</f>
        <v>0</v>
      </c>
      <c r="J1981">
        <f>IF(OR(J1301="",AND(J1301=J1300,J1301=J1302)),NA(), J1301)</f>
        <v>0</v>
      </c>
      <c r="K1981">
        <f>IF(ISNA(L1981),NA(),K1301)</f>
        <v>0</v>
      </c>
      <c r="L1981">
        <f>IF(OR(L1301="",AND(L1301=L1300,L1301=L1302)),NA(), L1301)</f>
        <v>0</v>
      </c>
      <c r="M1981">
        <f>IF(ISNA(N1981),NA(),M1301)</f>
        <v>0</v>
      </c>
      <c r="N1981">
        <f>IF(OR(N1301="",AND(N1301=N1300,N1301=N1302)),NA(), N1301)</f>
        <v>0</v>
      </c>
      <c r="O1981">
        <f>IF(ISNA(P1981),NA(),O1301)</f>
        <v>0</v>
      </c>
      <c r="P1981">
        <f>IF(OR(P1301="",AND(P1301=P1300,P1301=P1302)),NA(), P1301)</f>
        <v>0</v>
      </c>
      <c r="Q1981">
        <f>IF(ISNA(R1981),NA(),Q1301)</f>
        <v>0</v>
      </c>
      <c r="R1981">
        <f>IF(OR(R1301="",AND(R1301=R1300,R1301=R1302)),NA(), R1301)</f>
        <v>0</v>
      </c>
      <c r="S1981">
        <f>IF(ISNA(T1981),NA(),S1301)</f>
        <v>0</v>
      </c>
      <c r="T1981">
        <f>IF(OR(T1301="",AND(T1301=T1300,T1301=T1302)),NA(), T1301)</f>
        <v>0</v>
      </c>
      <c r="U1981">
        <f>IF(ISNA(V1981),NA(),U1301)</f>
        <v>0</v>
      </c>
      <c r="V1981">
        <f>IF(OR(V1301="",AND(V1301=V1300,V1301=V1302)),NA(), V1301)</f>
        <v>0</v>
      </c>
      <c r="W1981">
        <f>IF(ISNA(X1981),NA(),W1301)</f>
        <v>0</v>
      </c>
      <c r="X1981">
        <f>IF(OR(X1301="",AND(X1301=X1300,X1301=X1302)),NA(), X1301)</f>
        <v>0</v>
      </c>
      <c r="Y1981">
        <f>IF(ISNA(Z1981),NA(),Y1301)</f>
        <v>0</v>
      </c>
      <c r="Z1981">
        <f>IF(OR(Z1301="",AND(Z1301=Z1300,Z1301=Z1302)),NA(), Z1301)</f>
        <v>0</v>
      </c>
      <c r="AA1981">
        <f>IF(ISNA(AB1981),NA(),AA1301)</f>
        <v>0</v>
      </c>
      <c r="AB1981">
        <f>IF(OR(AB1301="",AND(AB1301=AB1300,AB1301=AB1302)),NA(), AB1301)</f>
        <v>0</v>
      </c>
      <c r="AC1981">
        <f>IF(ISNA(AD1981),NA(),AC1301)</f>
        <v>0</v>
      </c>
      <c r="AD1981">
        <f>IF(OR(AD1301="",AND(AD1301=AD1300,AD1301=AD1302)),NA(), AD1301)</f>
        <v>0</v>
      </c>
      <c r="AE1981">
        <f>IF(ISNA(AF1981),NA(),AE1301)</f>
        <v>0</v>
      </c>
      <c r="AF1981">
        <f>IF(OR(AF1301="",AND(AF1301=AF1300,AF1301=AF1302)),NA(), AF1301)</f>
        <v>0</v>
      </c>
      <c r="AG1981">
        <f>IF(ISNA(AH1981),NA(),AG1301)</f>
        <v>0</v>
      </c>
      <c r="AH1981">
        <f>IF(OR(AH1301="",AND(AH1301=AH1300,AH1301=AH1302)),NA(), AH1301)</f>
        <v>0</v>
      </c>
      <c r="AI1981">
        <f>IF(ISNA(AJ1981),NA(),AI1301)</f>
        <v>0</v>
      </c>
      <c r="AJ1981">
        <f>IF(OR(AJ1301="",AND(AJ1301=AJ1300,AJ1301=AJ1302)),NA(), AJ1301)</f>
        <v>0</v>
      </c>
      <c r="AM1981">
        <f>IF(ISNA(AN1981),NA(),AM1301)</f>
        <v>0</v>
      </c>
      <c r="AN1981">
        <f>IF(OR(AN1301="",AND(AN1301=AN1300,AN1301=AN1302)),NA(), AN1301)</f>
        <v>0</v>
      </c>
      <c r="AO1981">
        <f>IF(ISNA(AP1981),NA(),AO1301)</f>
        <v>0</v>
      </c>
      <c r="AP1981">
        <f>IF(OR(AP1301="",AND(AP1301=AP1300,AP1301=AP1302)),NA(), AP1301)</f>
        <v>0</v>
      </c>
      <c r="AQ1981">
        <f>IF(ISNA(AR1981),NA(),AQ1301)</f>
        <v>0</v>
      </c>
      <c r="AR1981">
        <f>IF(OR(AR1301="",AND(AR1301=AR1300,AR1301=AR1302)),NA(), AR1301)</f>
        <v>0</v>
      </c>
      <c r="AS1981">
        <f>IF(ISNA(AT1981),NA(),AS1301)</f>
        <v>0</v>
      </c>
      <c r="AT1981">
        <f>IF(OR(AT1301="",AND(AT1301=AT1300,AT1301=AT1302)),NA(), AT1301)</f>
        <v>0</v>
      </c>
      <c r="AU1981">
        <f>IF(ISNA(AV1981),NA(),AU1301)</f>
        <v>0</v>
      </c>
      <c r="AV1981">
        <f>IF(OR(AV1301="",AND(AV1301=AV1300,AV1301=AV1302)),NA(), AV1301)</f>
        <v>0</v>
      </c>
      <c r="AW1981">
        <f>IF(ISNA(AX1981),NA(),AW1301)</f>
        <v>0</v>
      </c>
      <c r="AX1981">
        <f>IF(OR(AX1301="",AND(AX1301=AX1300,AX1301=AX1302)),NA(), AX1301)</f>
        <v>0</v>
      </c>
      <c r="AY1981">
        <f>IF(ISNA(AZ1981),NA(),AY1301)</f>
        <v>0</v>
      </c>
      <c r="AZ1981">
        <f>IF(OR(AZ1301="",AND(AZ1301=AZ1300,AZ1301=AZ1302)),NA(), AZ1301)</f>
        <v>0</v>
      </c>
      <c r="BA1981">
        <f>IF(ISNA(BB1981),NA(),BA1301)</f>
        <v>0</v>
      </c>
      <c r="BB1981">
        <f>IF(OR(BB1301="",AND(BB1301=BB1300,BB1301=BB1302)),NA(), BB1301)</f>
        <v>0</v>
      </c>
      <c r="BC1981">
        <f>IF(ISNA(BD1981),NA(),BC1301)</f>
        <v>0</v>
      </c>
      <c r="BD1981">
        <f>IF(OR(BD1301="",AND(BD1301=BD1300,BD1301=BD1302)),NA(), BD1301)</f>
        <v>0</v>
      </c>
      <c r="BE1981">
        <f>IF(ISNA(BF1981),NA(),BE1301)</f>
        <v>0</v>
      </c>
      <c r="BF1981">
        <f>IF(OR(BF1301="",AND(BF1301=BF1300,BF1301=BF1302)),NA(), BF1301)</f>
        <v>0</v>
      </c>
      <c r="BG1981">
        <f>IF(ISNA(BH1981),NA(),BG1301)</f>
        <v>0</v>
      </c>
      <c r="BH1981">
        <f>IF(OR(BH1301="",AND(BH1301=BH1300,BH1301=BH1302)),NA(), BH1301)</f>
        <v>0</v>
      </c>
      <c r="BI1981">
        <f>IF(ISNA(BJ1981),NA(),BI1301)</f>
        <v>0</v>
      </c>
      <c r="BJ1981">
        <f>IF(OR(BJ1301="",AND(BJ1301=BJ1300,BJ1301=BJ1302)),NA(), BJ1301)</f>
        <v>0</v>
      </c>
      <c r="BK1981">
        <f>IF(ISNA(BL1981),NA(),BK1301)</f>
        <v>0</v>
      </c>
      <c r="BL1981">
        <f>IF(OR(BL1301="",AND(BL1301=BL1300,BL1301=BL1302)),NA(), BL1301)</f>
        <v>0</v>
      </c>
      <c r="BM1981">
        <f>IF(ISNA(BN1981),NA(),BM1301)</f>
        <v>0</v>
      </c>
      <c r="BN1981">
        <f>IF(OR(BN1301="",AND(BN1301=BN1300,BN1301=BN1302)),NA(), BN1301)</f>
        <v>0</v>
      </c>
      <c r="BO1981">
        <f>IF(ISNA(BP1981),NA(),BO1301)</f>
        <v>0</v>
      </c>
      <c r="BP1981">
        <f>IF(OR(BP1301="",AND(BP1301=BP1300,BP1301=BP1302)),NA(), BP1301)</f>
        <v>0</v>
      </c>
      <c r="BQ1981">
        <f>IF(ISNA(BR1981),NA(),BQ1301)</f>
        <v>0</v>
      </c>
      <c r="BR1981">
        <f>IF(OR(BR1301="",AND(BR1301=BR1300,BR1301=BR1302)),NA(), BR1301)</f>
        <v>0</v>
      </c>
    </row>
    <row r="1982" spans="5:70">
      <c r="E1982">
        <f>IF(ISNA(F1982),NA(),E1302)</f>
        <v>0</v>
      </c>
      <c r="F1982">
        <f>IF(OR(F1302="",AND(F1302=F1301,F1302=F1303)),NA(), F1302)</f>
        <v>0</v>
      </c>
      <c r="G1982">
        <f>IF(ISNA(H1982),NA(),G1302)</f>
        <v>0</v>
      </c>
      <c r="H1982">
        <f>IF(OR(H1302="",AND(H1302=H1301,H1302=H1303)),NA(), H1302)</f>
        <v>0</v>
      </c>
      <c r="I1982">
        <f>IF(ISNA(J1982),NA(),I1302)</f>
        <v>0</v>
      </c>
      <c r="J1982">
        <f>IF(OR(J1302="",AND(J1302=J1301,J1302=J1303)),NA(), J1302)</f>
        <v>0</v>
      </c>
      <c r="K1982">
        <f>IF(ISNA(L1982),NA(),K1302)</f>
        <v>0</v>
      </c>
      <c r="L1982">
        <f>IF(OR(L1302="",AND(L1302=L1301,L1302=L1303)),NA(), L1302)</f>
        <v>0</v>
      </c>
      <c r="M1982">
        <f>IF(ISNA(N1982),NA(),M1302)</f>
        <v>0</v>
      </c>
      <c r="N1982">
        <f>IF(OR(N1302="",AND(N1302=N1301,N1302=N1303)),NA(), N1302)</f>
        <v>0</v>
      </c>
      <c r="O1982">
        <f>IF(ISNA(P1982),NA(),O1302)</f>
        <v>0</v>
      </c>
      <c r="P1982">
        <f>IF(OR(P1302="",AND(P1302=P1301,P1302=P1303)),NA(), P1302)</f>
        <v>0</v>
      </c>
      <c r="Q1982">
        <f>IF(ISNA(R1982),NA(),Q1302)</f>
        <v>0</v>
      </c>
      <c r="R1982">
        <f>IF(OR(R1302="",AND(R1302=R1301,R1302=R1303)),NA(), R1302)</f>
        <v>0</v>
      </c>
      <c r="S1982">
        <f>IF(ISNA(T1982),NA(),S1302)</f>
        <v>0</v>
      </c>
      <c r="T1982">
        <f>IF(OR(T1302="",AND(T1302=T1301,T1302=T1303)),NA(), T1302)</f>
        <v>0</v>
      </c>
      <c r="U1982">
        <f>IF(ISNA(V1982),NA(),U1302)</f>
        <v>0</v>
      </c>
      <c r="V1982">
        <f>IF(OR(V1302="",AND(V1302=V1301,V1302=V1303)),NA(), V1302)</f>
        <v>0</v>
      </c>
      <c r="W1982">
        <f>IF(ISNA(X1982),NA(),W1302)</f>
        <v>0</v>
      </c>
      <c r="X1982">
        <f>IF(OR(X1302="",AND(X1302=X1301,X1302=X1303)),NA(), X1302)</f>
        <v>0</v>
      </c>
      <c r="Y1982">
        <f>IF(ISNA(Z1982),NA(),Y1302)</f>
        <v>0</v>
      </c>
      <c r="Z1982">
        <f>IF(OR(Z1302="",AND(Z1302=Z1301,Z1302=Z1303)),NA(), Z1302)</f>
        <v>0</v>
      </c>
      <c r="AA1982">
        <f>IF(ISNA(AB1982),NA(),AA1302)</f>
        <v>0</v>
      </c>
      <c r="AB1982">
        <f>IF(OR(AB1302="",AND(AB1302=AB1301,AB1302=AB1303)),NA(), AB1302)</f>
        <v>0</v>
      </c>
      <c r="AC1982">
        <f>IF(ISNA(AD1982),NA(),AC1302)</f>
        <v>0</v>
      </c>
      <c r="AD1982">
        <f>IF(OR(AD1302="",AND(AD1302=AD1301,AD1302=AD1303)),NA(), AD1302)</f>
        <v>0</v>
      </c>
      <c r="AE1982">
        <f>IF(ISNA(AF1982),NA(),AE1302)</f>
        <v>0</v>
      </c>
      <c r="AF1982">
        <f>IF(OR(AF1302="",AND(AF1302=AF1301,AF1302=AF1303)),NA(), AF1302)</f>
        <v>0</v>
      </c>
      <c r="AG1982">
        <f>IF(ISNA(AH1982),NA(),AG1302)</f>
        <v>0</v>
      </c>
      <c r="AH1982">
        <f>IF(OR(AH1302="",AND(AH1302=AH1301,AH1302=AH1303)),NA(), AH1302)</f>
        <v>0</v>
      </c>
      <c r="AI1982">
        <f>IF(ISNA(AJ1982),NA(),AI1302)</f>
        <v>0</v>
      </c>
      <c r="AJ1982">
        <f>IF(OR(AJ1302="",AND(AJ1302=AJ1301,AJ1302=AJ1303)),NA(), AJ1302)</f>
        <v>0</v>
      </c>
      <c r="AM1982">
        <f>IF(ISNA(AN1982),NA(),AM1302)</f>
        <v>0</v>
      </c>
      <c r="AN1982">
        <f>IF(OR(AN1302="",AND(AN1302=AN1301,AN1302=AN1303)),NA(), AN1302)</f>
        <v>0</v>
      </c>
      <c r="AO1982">
        <f>IF(ISNA(AP1982),NA(),AO1302)</f>
        <v>0</v>
      </c>
      <c r="AP1982">
        <f>IF(OR(AP1302="",AND(AP1302=AP1301,AP1302=AP1303)),NA(), AP1302)</f>
        <v>0</v>
      </c>
      <c r="AQ1982">
        <f>IF(ISNA(AR1982),NA(),AQ1302)</f>
        <v>0</v>
      </c>
      <c r="AR1982">
        <f>IF(OR(AR1302="",AND(AR1302=AR1301,AR1302=AR1303)),NA(), AR1302)</f>
        <v>0</v>
      </c>
      <c r="AS1982">
        <f>IF(ISNA(AT1982),NA(),AS1302)</f>
        <v>0</v>
      </c>
      <c r="AT1982">
        <f>IF(OR(AT1302="",AND(AT1302=AT1301,AT1302=AT1303)),NA(), AT1302)</f>
        <v>0</v>
      </c>
      <c r="AU1982">
        <f>IF(ISNA(AV1982),NA(),AU1302)</f>
        <v>0</v>
      </c>
      <c r="AV1982">
        <f>IF(OR(AV1302="",AND(AV1302=AV1301,AV1302=AV1303)),NA(), AV1302)</f>
        <v>0</v>
      </c>
      <c r="AW1982">
        <f>IF(ISNA(AX1982),NA(),AW1302)</f>
        <v>0</v>
      </c>
      <c r="AX1982">
        <f>IF(OR(AX1302="",AND(AX1302=AX1301,AX1302=AX1303)),NA(), AX1302)</f>
        <v>0</v>
      </c>
      <c r="AY1982">
        <f>IF(ISNA(AZ1982),NA(),AY1302)</f>
        <v>0</v>
      </c>
      <c r="AZ1982">
        <f>IF(OR(AZ1302="",AND(AZ1302=AZ1301,AZ1302=AZ1303)),NA(), AZ1302)</f>
        <v>0</v>
      </c>
      <c r="BA1982">
        <f>IF(ISNA(BB1982),NA(),BA1302)</f>
        <v>0</v>
      </c>
      <c r="BB1982">
        <f>IF(OR(BB1302="",AND(BB1302=BB1301,BB1302=BB1303)),NA(), BB1302)</f>
        <v>0</v>
      </c>
      <c r="BC1982">
        <f>IF(ISNA(BD1982),NA(),BC1302)</f>
        <v>0</v>
      </c>
      <c r="BD1982">
        <f>IF(OR(BD1302="",AND(BD1302=BD1301,BD1302=BD1303)),NA(), BD1302)</f>
        <v>0</v>
      </c>
      <c r="BE1982">
        <f>IF(ISNA(BF1982),NA(),BE1302)</f>
        <v>0</v>
      </c>
      <c r="BF1982">
        <f>IF(OR(BF1302="",AND(BF1302=BF1301,BF1302=BF1303)),NA(), BF1302)</f>
        <v>0</v>
      </c>
      <c r="BG1982">
        <f>IF(ISNA(BH1982),NA(),BG1302)</f>
        <v>0</v>
      </c>
      <c r="BH1982">
        <f>IF(OR(BH1302="",AND(BH1302=BH1301,BH1302=BH1303)),NA(), BH1302)</f>
        <v>0</v>
      </c>
      <c r="BI1982">
        <f>IF(ISNA(BJ1982),NA(),BI1302)</f>
        <v>0</v>
      </c>
      <c r="BJ1982">
        <f>IF(OR(BJ1302="",AND(BJ1302=BJ1301,BJ1302=BJ1303)),NA(), BJ1302)</f>
        <v>0</v>
      </c>
      <c r="BK1982">
        <f>IF(ISNA(BL1982),NA(),BK1302)</f>
        <v>0</v>
      </c>
      <c r="BL1982">
        <f>IF(OR(BL1302="",AND(BL1302=BL1301,BL1302=BL1303)),NA(), BL1302)</f>
        <v>0</v>
      </c>
      <c r="BM1982">
        <f>IF(ISNA(BN1982),NA(),BM1302)</f>
        <v>0</v>
      </c>
      <c r="BN1982">
        <f>IF(OR(BN1302="",AND(BN1302=BN1301,BN1302=BN1303)),NA(), BN1302)</f>
        <v>0</v>
      </c>
      <c r="BO1982">
        <f>IF(ISNA(BP1982),NA(),BO1302)</f>
        <v>0</v>
      </c>
      <c r="BP1982">
        <f>IF(OR(BP1302="",AND(BP1302=BP1301,BP1302=BP1303)),NA(), BP1302)</f>
        <v>0</v>
      </c>
      <c r="BQ1982">
        <f>IF(ISNA(BR1982),NA(),BQ1302)</f>
        <v>0</v>
      </c>
      <c r="BR1982">
        <f>IF(OR(BR1302="",AND(BR1302=BR1301,BR1302=BR1303)),NA(), BR1302)</f>
        <v>0</v>
      </c>
    </row>
    <row r="1983" spans="5:70">
      <c r="E1983">
        <f>IF(ISNA(F1983),NA(),E1303)</f>
        <v>0</v>
      </c>
      <c r="F1983">
        <f>IF(OR(F1303="",AND(F1303=F1302,F1303=F1304)),NA(), F1303)</f>
        <v>0</v>
      </c>
      <c r="G1983">
        <f>IF(ISNA(H1983),NA(),G1303)</f>
        <v>0</v>
      </c>
      <c r="H1983">
        <f>IF(OR(H1303="",AND(H1303=H1302,H1303=H1304)),NA(), H1303)</f>
        <v>0</v>
      </c>
      <c r="I1983">
        <f>IF(ISNA(J1983),NA(),I1303)</f>
        <v>0</v>
      </c>
      <c r="J1983">
        <f>IF(OR(J1303="",AND(J1303=J1302,J1303=J1304)),NA(), J1303)</f>
        <v>0</v>
      </c>
      <c r="K1983">
        <f>IF(ISNA(L1983),NA(),K1303)</f>
        <v>0</v>
      </c>
      <c r="L1983">
        <f>IF(OR(L1303="",AND(L1303=L1302,L1303=L1304)),NA(), L1303)</f>
        <v>0</v>
      </c>
      <c r="M1983">
        <f>IF(ISNA(N1983),NA(),M1303)</f>
        <v>0</v>
      </c>
      <c r="N1983">
        <f>IF(OR(N1303="",AND(N1303=N1302,N1303=N1304)),NA(), N1303)</f>
        <v>0</v>
      </c>
      <c r="O1983">
        <f>IF(ISNA(P1983),NA(),O1303)</f>
        <v>0</v>
      </c>
      <c r="P1983">
        <f>IF(OR(P1303="",AND(P1303=P1302,P1303=P1304)),NA(), P1303)</f>
        <v>0</v>
      </c>
      <c r="Q1983">
        <f>IF(ISNA(R1983),NA(),Q1303)</f>
        <v>0</v>
      </c>
      <c r="R1983">
        <f>IF(OR(R1303="",AND(R1303=R1302,R1303=R1304)),NA(), R1303)</f>
        <v>0</v>
      </c>
      <c r="S1983">
        <f>IF(ISNA(T1983),NA(),S1303)</f>
        <v>0</v>
      </c>
      <c r="T1983">
        <f>IF(OR(T1303="",AND(T1303=T1302,T1303=T1304)),NA(), T1303)</f>
        <v>0</v>
      </c>
      <c r="U1983">
        <f>IF(ISNA(V1983),NA(),U1303)</f>
        <v>0</v>
      </c>
      <c r="V1983">
        <f>IF(OR(V1303="",AND(V1303=V1302,V1303=V1304)),NA(), V1303)</f>
        <v>0</v>
      </c>
      <c r="W1983">
        <f>IF(ISNA(X1983),NA(),W1303)</f>
        <v>0</v>
      </c>
      <c r="X1983">
        <f>IF(OR(X1303="",AND(X1303=X1302,X1303=X1304)),NA(), X1303)</f>
        <v>0</v>
      </c>
      <c r="Y1983">
        <f>IF(ISNA(Z1983),NA(),Y1303)</f>
        <v>0</v>
      </c>
      <c r="Z1983">
        <f>IF(OR(Z1303="",AND(Z1303=Z1302,Z1303=Z1304)),NA(), Z1303)</f>
        <v>0</v>
      </c>
      <c r="AA1983">
        <f>IF(ISNA(AB1983),NA(),AA1303)</f>
        <v>0</v>
      </c>
      <c r="AB1983">
        <f>IF(OR(AB1303="",AND(AB1303=AB1302,AB1303=AB1304)),NA(), AB1303)</f>
        <v>0</v>
      </c>
      <c r="AC1983">
        <f>IF(ISNA(AD1983),NA(),AC1303)</f>
        <v>0</v>
      </c>
      <c r="AD1983">
        <f>IF(OR(AD1303="",AND(AD1303=AD1302,AD1303=AD1304)),NA(), AD1303)</f>
        <v>0</v>
      </c>
      <c r="AE1983">
        <f>IF(ISNA(AF1983),NA(),AE1303)</f>
        <v>0</v>
      </c>
      <c r="AF1983">
        <f>IF(OR(AF1303="",AND(AF1303=AF1302,AF1303=AF1304)),NA(), AF1303)</f>
        <v>0</v>
      </c>
      <c r="AG1983">
        <f>IF(ISNA(AH1983),NA(),AG1303)</f>
        <v>0</v>
      </c>
      <c r="AH1983">
        <f>IF(OR(AH1303="",AND(AH1303=AH1302,AH1303=AH1304)),NA(), AH1303)</f>
        <v>0</v>
      </c>
      <c r="AI1983">
        <f>IF(ISNA(AJ1983),NA(),AI1303)</f>
        <v>0</v>
      </c>
      <c r="AJ1983">
        <f>IF(OR(AJ1303="",AND(AJ1303=AJ1302,AJ1303=AJ1304)),NA(), AJ1303)</f>
        <v>0</v>
      </c>
      <c r="AM1983">
        <f>IF(ISNA(AN1983),NA(),AM1303)</f>
        <v>0</v>
      </c>
      <c r="AN1983">
        <f>IF(OR(AN1303="",AND(AN1303=AN1302,AN1303=AN1304)),NA(), AN1303)</f>
        <v>0</v>
      </c>
      <c r="AO1983">
        <f>IF(ISNA(AP1983),NA(),AO1303)</f>
        <v>0</v>
      </c>
      <c r="AP1983">
        <f>IF(OR(AP1303="",AND(AP1303=AP1302,AP1303=AP1304)),NA(), AP1303)</f>
        <v>0</v>
      </c>
      <c r="AQ1983">
        <f>IF(ISNA(AR1983),NA(),AQ1303)</f>
        <v>0</v>
      </c>
      <c r="AR1983">
        <f>IF(OR(AR1303="",AND(AR1303=AR1302,AR1303=AR1304)),NA(), AR1303)</f>
        <v>0</v>
      </c>
      <c r="AS1983">
        <f>IF(ISNA(AT1983),NA(),AS1303)</f>
        <v>0</v>
      </c>
      <c r="AT1983">
        <f>IF(OR(AT1303="",AND(AT1303=AT1302,AT1303=AT1304)),NA(), AT1303)</f>
        <v>0</v>
      </c>
      <c r="AU1983">
        <f>IF(ISNA(AV1983),NA(),AU1303)</f>
        <v>0</v>
      </c>
      <c r="AV1983">
        <f>IF(OR(AV1303="",AND(AV1303=AV1302,AV1303=AV1304)),NA(), AV1303)</f>
        <v>0</v>
      </c>
      <c r="AW1983">
        <f>IF(ISNA(AX1983),NA(),AW1303)</f>
        <v>0</v>
      </c>
      <c r="AX1983">
        <f>IF(OR(AX1303="",AND(AX1303=AX1302,AX1303=AX1304)),NA(), AX1303)</f>
        <v>0</v>
      </c>
      <c r="AY1983">
        <f>IF(ISNA(AZ1983),NA(),AY1303)</f>
        <v>0</v>
      </c>
      <c r="AZ1983">
        <f>IF(OR(AZ1303="",AND(AZ1303=AZ1302,AZ1303=AZ1304)),NA(), AZ1303)</f>
        <v>0</v>
      </c>
      <c r="BA1983">
        <f>IF(ISNA(BB1983),NA(),BA1303)</f>
        <v>0</v>
      </c>
      <c r="BB1983">
        <f>IF(OR(BB1303="",AND(BB1303=BB1302,BB1303=BB1304)),NA(), BB1303)</f>
        <v>0</v>
      </c>
      <c r="BC1983">
        <f>IF(ISNA(BD1983),NA(),BC1303)</f>
        <v>0</v>
      </c>
      <c r="BD1983">
        <f>IF(OR(BD1303="",AND(BD1303=BD1302,BD1303=BD1304)),NA(), BD1303)</f>
        <v>0</v>
      </c>
      <c r="BE1983">
        <f>IF(ISNA(BF1983),NA(),BE1303)</f>
        <v>0</v>
      </c>
      <c r="BF1983">
        <f>IF(OR(BF1303="",AND(BF1303=BF1302,BF1303=BF1304)),NA(), BF1303)</f>
        <v>0</v>
      </c>
      <c r="BG1983">
        <f>IF(ISNA(BH1983),NA(),BG1303)</f>
        <v>0</v>
      </c>
      <c r="BH1983">
        <f>IF(OR(BH1303="",AND(BH1303=BH1302,BH1303=BH1304)),NA(), BH1303)</f>
        <v>0</v>
      </c>
      <c r="BI1983">
        <f>IF(ISNA(BJ1983),NA(),BI1303)</f>
        <v>0</v>
      </c>
      <c r="BJ1983">
        <f>IF(OR(BJ1303="",AND(BJ1303=BJ1302,BJ1303=BJ1304)),NA(), BJ1303)</f>
        <v>0</v>
      </c>
      <c r="BK1983">
        <f>IF(ISNA(BL1983),NA(),BK1303)</f>
        <v>0</v>
      </c>
      <c r="BL1983">
        <f>IF(OR(BL1303="",AND(BL1303=BL1302,BL1303=BL1304)),NA(), BL1303)</f>
        <v>0</v>
      </c>
      <c r="BM1983">
        <f>IF(ISNA(BN1983),NA(),BM1303)</f>
        <v>0</v>
      </c>
      <c r="BN1983">
        <f>IF(OR(BN1303="",AND(BN1303=BN1302,BN1303=BN1304)),NA(), BN1303)</f>
        <v>0</v>
      </c>
      <c r="BO1983">
        <f>IF(ISNA(BP1983),NA(),BO1303)</f>
        <v>0</v>
      </c>
      <c r="BP1983">
        <f>IF(OR(BP1303="",AND(BP1303=BP1302,BP1303=BP1304)),NA(), BP1303)</f>
        <v>0</v>
      </c>
      <c r="BQ1983">
        <f>IF(ISNA(BR1983),NA(),BQ1303)</f>
        <v>0</v>
      </c>
      <c r="BR1983">
        <f>IF(OR(BR1303="",AND(BR1303=BR1302,BR1303=BR1304)),NA(), BR1303)</f>
        <v>0</v>
      </c>
    </row>
    <row r="1984" spans="5:70">
      <c r="E1984">
        <f>IF(ISNA(F1984),NA(),E1304)</f>
        <v>0</v>
      </c>
      <c r="F1984">
        <f>IF(OR(F1304="",AND(F1304=F1303,F1304=F1305)),NA(), F1304)</f>
        <v>0</v>
      </c>
      <c r="G1984">
        <f>IF(ISNA(H1984),NA(),G1304)</f>
        <v>0</v>
      </c>
      <c r="H1984">
        <f>IF(OR(H1304="",AND(H1304=H1303,H1304=H1305)),NA(), H1304)</f>
        <v>0</v>
      </c>
      <c r="I1984">
        <f>IF(ISNA(J1984),NA(),I1304)</f>
        <v>0</v>
      </c>
      <c r="J1984">
        <f>IF(OR(J1304="",AND(J1304=J1303,J1304=J1305)),NA(), J1304)</f>
        <v>0</v>
      </c>
      <c r="K1984">
        <f>IF(ISNA(L1984),NA(),K1304)</f>
        <v>0</v>
      </c>
      <c r="L1984">
        <f>IF(OR(L1304="",AND(L1304=L1303,L1304=L1305)),NA(), L1304)</f>
        <v>0</v>
      </c>
      <c r="M1984">
        <f>IF(ISNA(N1984),NA(),M1304)</f>
        <v>0</v>
      </c>
      <c r="N1984">
        <f>IF(OR(N1304="",AND(N1304=N1303,N1304=N1305)),NA(), N1304)</f>
        <v>0</v>
      </c>
      <c r="O1984">
        <f>IF(ISNA(P1984),NA(),O1304)</f>
        <v>0</v>
      </c>
      <c r="P1984">
        <f>IF(OR(P1304="",AND(P1304=P1303,P1304=P1305)),NA(), P1304)</f>
        <v>0</v>
      </c>
      <c r="Q1984">
        <f>IF(ISNA(R1984),NA(),Q1304)</f>
        <v>0</v>
      </c>
      <c r="R1984">
        <f>IF(OR(R1304="",AND(R1304=R1303,R1304=R1305)),NA(), R1304)</f>
        <v>0</v>
      </c>
      <c r="S1984">
        <f>IF(ISNA(T1984),NA(),S1304)</f>
        <v>0</v>
      </c>
      <c r="T1984">
        <f>IF(OR(T1304="",AND(T1304=T1303,T1304=T1305)),NA(), T1304)</f>
        <v>0</v>
      </c>
      <c r="U1984">
        <f>IF(ISNA(V1984),NA(),U1304)</f>
        <v>0</v>
      </c>
      <c r="V1984">
        <f>IF(OR(V1304="",AND(V1304=V1303,V1304=V1305)),NA(), V1304)</f>
        <v>0</v>
      </c>
      <c r="W1984">
        <f>IF(ISNA(X1984),NA(),W1304)</f>
        <v>0</v>
      </c>
      <c r="X1984">
        <f>IF(OR(X1304="",AND(X1304=X1303,X1304=X1305)),NA(), X1304)</f>
        <v>0</v>
      </c>
      <c r="Y1984">
        <f>IF(ISNA(Z1984),NA(),Y1304)</f>
        <v>0</v>
      </c>
      <c r="Z1984">
        <f>IF(OR(Z1304="",AND(Z1304=Z1303,Z1304=Z1305)),NA(), Z1304)</f>
        <v>0</v>
      </c>
      <c r="AA1984">
        <f>IF(ISNA(AB1984),NA(),AA1304)</f>
        <v>0</v>
      </c>
      <c r="AB1984">
        <f>IF(OR(AB1304="",AND(AB1304=AB1303,AB1304=AB1305)),NA(), AB1304)</f>
        <v>0</v>
      </c>
      <c r="AC1984">
        <f>IF(ISNA(AD1984),NA(),AC1304)</f>
        <v>0</v>
      </c>
      <c r="AD1984">
        <f>IF(OR(AD1304="",AND(AD1304=AD1303,AD1304=AD1305)),NA(), AD1304)</f>
        <v>0</v>
      </c>
      <c r="AE1984">
        <f>IF(ISNA(AF1984),NA(),AE1304)</f>
        <v>0</v>
      </c>
      <c r="AF1984">
        <f>IF(OR(AF1304="",AND(AF1304=AF1303,AF1304=AF1305)),NA(), AF1304)</f>
        <v>0</v>
      </c>
      <c r="AG1984">
        <f>IF(ISNA(AH1984),NA(),AG1304)</f>
        <v>0</v>
      </c>
      <c r="AH1984">
        <f>IF(OR(AH1304="",AND(AH1304=AH1303,AH1304=AH1305)),NA(), AH1304)</f>
        <v>0</v>
      </c>
      <c r="AI1984">
        <f>IF(ISNA(AJ1984),NA(),AI1304)</f>
        <v>0</v>
      </c>
      <c r="AJ1984">
        <f>IF(OR(AJ1304="",AND(AJ1304=AJ1303,AJ1304=AJ1305)),NA(), AJ1304)</f>
        <v>0</v>
      </c>
      <c r="AM1984">
        <f>IF(ISNA(AN1984),NA(),AM1304)</f>
        <v>0</v>
      </c>
      <c r="AN1984">
        <f>IF(OR(AN1304="",AND(AN1304=AN1303,AN1304=AN1305)),NA(), AN1304)</f>
        <v>0</v>
      </c>
      <c r="AO1984">
        <f>IF(ISNA(AP1984),NA(),AO1304)</f>
        <v>0</v>
      </c>
      <c r="AP1984">
        <f>IF(OR(AP1304="",AND(AP1304=AP1303,AP1304=AP1305)),NA(), AP1304)</f>
        <v>0</v>
      </c>
      <c r="AQ1984">
        <f>IF(ISNA(AR1984),NA(),AQ1304)</f>
        <v>0</v>
      </c>
      <c r="AR1984">
        <f>IF(OR(AR1304="",AND(AR1304=AR1303,AR1304=AR1305)),NA(), AR1304)</f>
        <v>0</v>
      </c>
      <c r="AS1984">
        <f>IF(ISNA(AT1984),NA(),AS1304)</f>
        <v>0</v>
      </c>
      <c r="AT1984">
        <f>IF(OR(AT1304="",AND(AT1304=AT1303,AT1304=AT1305)),NA(), AT1304)</f>
        <v>0</v>
      </c>
      <c r="AU1984">
        <f>IF(ISNA(AV1984),NA(),AU1304)</f>
        <v>0</v>
      </c>
      <c r="AV1984">
        <f>IF(OR(AV1304="",AND(AV1304=AV1303,AV1304=AV1305)),NA(), AV1304)</f>
        <v>0</v>
      </c>
      <c r="AW1984">
        <f>IF(ISNA(AX1984),NA(),AW1304)</f>
        <v>0</v>
      </c>
      <c r="AX1984">
        <f>IF(OR(AX1304="",AND(AX1304=AX1303,AX1304=AX1305)),NA(), AX1304)</f>
        <v>0</v>
      </c>
      <c r="AY1984">
        <f>IF(ISNA(AZ1984),NA(),AY1304)</f>
        <v>0</v>
      </c>
      <c r="AZ1984">
        <f>IF(OR(AZ1304="",AND(AZ1304=AZ1303,AZ1304=AZ1305)),NA(), AZ1304)</f>
        <v>0</v>
      </c>
      <c r="BA1984">
        <f>IF(ISNA(BB1984),NA(),BA1304)</f>
        <v>0</v>
      </c>
      <c r="BB1984">
        <f>IF(OR(BB1304="",AND(BB1304=BB1303,BB1304=BB1305)),NA(), BB1304)</f>
        <v>0</v>
      </c>
      <c r="BC1984">
        <f>IF(ISNA(BD1984),NA(),BC1304)</f>
        <v>0</v>
      </c>
      <c r="BD1984">
        <f>IF(OR(BD1304="",AND(BD1304=BD1303,BD1304=BD1305)),NA(), BD1304)</f>
        <v>0</v>
      </c>
      <c r="BE1984">
        <f>IF(ISNA(BF1984),NA(),BE1304)</f>
        <v>0</v>
      </c>
      <c r="BF1984">
        <f>IF(OR(BF1304="",AND(BF1304=BF1303,BF1304=BF1305)),NA(), BF1304)</f>
        <v>0</v>
      </c>
      <c r="BG1984">
        <f>IF(ISNA(BH1984),NA(),BG1304)</f>
        <v>0</v>
      </c>
      <c r="BH1984">
        <f>IF(OR(BH1304="",AND(BH1304=BH1303,BH1304=BH1305)),NA(), BH1304)</f>
        <v>0</v>
      </c>
      <c r="BI1984">
        <f>IF(ISNA(BJ1984),NA(),BI1304)</f>
        <v>0</v>
      </c>
      <c r="BJ1984">
        <f>IF(OR(BJ1304="",AND(BJ1304=BJ1303,BJ1304=BJ1305)),NA(), BJ1304)</f>
        <v>0</v>
      </c>
      <c r="BK1984">
        <f>IF(ISNA(BL1984),NA(),BK1304)</f>
        <v>0</v>
      </c>
      <c r="BL1984">
        <f>IF(OR(BL1304="",AND(BL1304=BL1303,BL1304=BL1305)),NA(), BL1304)</f>
        <v>0</v>
      </c>
      <c r="BM1984">
        <f>IF(ISNA(BN1984),NA(),BM1304)</f>
        <v>0</v>
      </c>
      <c r="BN1984">
        <f>IF(OR(BN1304="",AND(BN1304=BN1303,BN1304=BN1305)),NA(), BN1304)</f>
        <v>0</v>
      </c>
      <c r="BO1984">
        <f>IF(ISNA(BP1984),NA(),BO1304)</f>
        <v>0</v>
      </c>
      <c r="BP1984">
        <f>IF(OR(BP1304="",AND(BP1304=BP1303,BP1304=BP1305)),NA(), BP1304)</f>
        <v>0</v>
      </c>
      <c r="BQ1984">
        <f>IF(ISNA(BR1984),NA(),BQ1304)</f>
        <v>0</v>
      </c>
      <c r="BR1984">
        <f>IF(OR(BR1304="",AND(BR1304=BR1303,BR1304=BR1305)),NA(), BR1304)</f>
        <v>0</v>
      </c>
    </row>
    <row r="1985" spans="5:70">
      <c r="E1985">
        <f>IF(ISNA(F1985),NA(),E1305)</f>
        <v>0</v>
      </c>
      <c r="F1985">
        <f>IF(OR(F1305="",AND(F1305=F1304,F1305=F1306)),NA(), F1305)</f>
        <v>0</v>
      </c>
      <c r="G1985">
        <f>IF(ISNA(H1985),NA(),G1305)</f>
        <v>0</v>
      </c>
      <c r="H1985">
        <f>IF(OR(H1305="",AND(H1305=H1304,H1305=H1306)),NA(), H1305)</f>
        <v>0</v>
      </c>
      <c r="I1985">
        <f>IF(ISNA(J1985),NA(),I1305)</f>
        <v>0</v>
      </c>
      <c r="J1985">
        <f>IF(OR(J1305="",AND(J1305=J1304,J1305=J1306)),NA(), J1305)</f>
        <v>0</v>
      </c>
      <c r="K1985">
        <f>IF(ISNA(L1985),NA(),K1305)</f>
        <v>0</v>
      </c>
      <c r="L1985">
        <f>IF(OR(L1305="",AND(L1305=L1304,L1305=L1306)),NA(), L1305)</f>
        <v>0</v>
      </c>
      <c r="M1985">
        <f>IF(ISNA(N1985),NA(),M1305)</f>
        <v>0</v>
      </c>
      <c r="N1985">
        <f>IF(OR(N1305="",AND(N1305=N1304,N1305=N1306)),NA(), N1305)</f>
        <v>0</v>
      </c>
      <c r="O1985">
        <f>IF(ISNA(P1985),NA(),O1305)</f>
        <v>0</v>
      </c>
      <c r="P1985">
        <f>IF(OR(P1305="",AND(P1305=P1304,P1305=P1306)),NA(), P1305)</f>
        <v>0</v>
      </c>
      <c r="Q1985">
        <f>IF(ISNA(R1985),NA(),Q1305)</f>
        <v>0</v>
      </c>
      <c r="R1985">
        <f>IF(OR(R1305="",AND(R1305=R1304,R1305=R1306)),NA(), R1305)</f>
        <v>0</v>
      </c>
      <c r="S1985">
        <f>IF(ISNA(T1985),NA(),S1305)</f>
        <v>0</v>
      </c>
      <c r="T1985">
        <f>IF(OR(T1305="",AND(T1305=T1304,T1305=T1306)),NA(), T1305)</f>
        <v>0</v>
      </c>
      <c r="U1985">
        <f>IF(ISNA(V1985),NA(),U1305)</f>
        <v>0</v>
      </c>
      <c r="V1985">
        <f>IF(OR(V1305="",AND(V1305=V1304,V1305=V1306)),NA(), V1305)</f>
        <v>0</v>
      </c>
      <c r="W1985">
        <f>IF(ISNA(X1985),NA(),W1305)</f>
        <v>0</v>
      </c>
      <c r="X1985">
        <f>IF(OR(X1305="",AND(X1305=X1304,X1305=X1306)),NA(), X1305)</f>
        <v>0</v>
      </c>
      <c r="Y1985">
        <f>IF(ISNA(Z1985),NA(),Y1305)</f>
        <v>0</v>
      </c>
      <c r="Z1985">
        <f>IF(OR(Z1305="",AND(Z1305=Z1304,Z1305=Z1306)),NA(), Z1305)</f>
        <v>0</v>
      </c>
      <c r="AA1985">
        <f>IF(ISNA(AB1985),NA(),AA1305)</f>
        <v>0</v>
      </c>
      <c r="AB1985">
        <f>IF(OR(AB1305="",AND(AB1305=AB1304,AB1305=AB1306)),NA(), AB1305)</f>
        <v>0</v>
      </c>
      <c r="AC1985">
        <f>IF(ISNA(AD1985),NA(),AC1305)</f>
        <v>0</v>
      </c>
      <c r="AD1985">
        <f>IF(OR(AD1305="",AND(AD1305=AD1304,AD1305=AD1306)),NA(), AD1305)</f>
        <v>0</v>
      </c>
      <c r="AE1985">
        <f>IF(ISNA(AF1985),NA(),AE1305)</f>
        <v>0</v>
      </c>
      <c r="AF1985">
        <f>IF(OR(AF1305="",AND(AF1305=AF1304,AF1305=AF1306)),NA(), AF1305)</f>
        <v>0</v>
      </c>
      <c r="AG1985">
        <f>IF(ISNA(AH1985),NA(),AG1305)</f>
        <v>0</v>
      </c>
      <c r="AH1985">
        <f>IF(OR(AH1305="",AND(AH1305=AH1304,AH1305=AH1306)),NA(), AH1305)</f>
        <v>0</v>
      </c>
      <c r="AI1985">
        <f>IF(ISNA(AJ1985),NA(),AI1305)</f>
        <v>0</v>
      </c>
      <c r="AJ1985">
        <f>IF(OR(AJ1305="",AND(AJ1305=AJ1304,AJ1305=AJ1306)),NA(), AJ1305)</f>
        <v>0</v>
      </c>
      <c r="AM1985">
        <f>IF(ISNA(AN1985),NA(),AM1305)</f>
        <v>0</v>
      </c>
      <c r="AN1985">
        <f>IF(OR(AN1305="",AND(AN1305=AN1304,AN1305=AN1306)),NA(), AN1305)</f>
        <v>0</v>
      </c>
      <c r="AO1985">
        <f>IF(ISNA(AP1985),NA(),AO1305)</f>
        <v>0</v>
      </c>
      <c r="AP1985">
        <f>IF(OR(AP1305="",AND(AP1305=AP1304,AP1305=AP1306)),NA(), AP1305)</f>
        <v>0</v>
      </c>
      <c r="AQ1985">
        <f>IF(ISNA(AR1985),NA(),AQ1305)</f>
        <v>0</v>
      </c>
      <c r="AR1985">
        <f>IF(OR(AR1305="",AND(AR1305=AR1304,AR1305=AR1306)),NA(), AR1305)</f>
        <v>0</v>
      </c>
      <c r="AS1985">
        <f>IF(ISNA(AT1985),NA(),AS1305)</f>
        <v>0</v>
      </c>
      <c r="AT1985">
        <f>IF(OR(AT1305="",AND(AT1305=AT1304,AT1305=AT1306)),NA(), AT1305)</f>
        <v>0</v>
      </c>
      <c r="AU1985">
        <f>IF(ISNA(AV1985),NA(),AU1305)</f>
        <v>0</v>
      </c>
      <c r="AV1985">
        <f>IF(OR(AV1305="",AND(AV1305=AV1304,AV1305=AV1306)),NA(), AV1305)</f>
        <v>0</v>
      </c>
      <c r="AW1985">
        <f>IF(ISNA(AX1985),NA(),AW1305)</f>
        <v>0</v>
      </c>
      <c r="AX1985">
        <f>IF(OR(AX1305="",AND(AX1305=AX1304,AX1305=AX1306)),NA(), AX1305)</f>
        <v>0</v>
      </c>
      <c r="AY1985">
        <f>IF(ISNA(AZ1985),NA(),AY1305)</f>
        <v>0</v>
      </c>
      <c r="AZ1985">
        <f>IF(OR(AZ1305="",AND(AZ1305=AZ1304,AZ1305=AZ1306)),NA(), AZ1305)</f>
        <v>0</v>
      </c>
      <c r="BA1985">
        <f>IF(ISNA(BB1985),NA(),BA1305)</f>
        <v>0</v>
      </c>
      <c r="BB1985">
        <f>IF(OR(BB1305="",AND(BB1305=BB1304,BB1305=BB1306)),NA(), BB1305)</f>
        <v>0</v>
      </c>
      <c r="BC1985">
        <f>IF(ISNA(BD1985),NA(),BC1305)</f>
        <v>0</v>
      </c>
      <c r="BD1985">
        <f>IF(OR(BD1305="",AND(BD1305=BD1304,BD1305=BD1306)),NA(), BD1305)</f>
        <v>0</v>
      </c>
      <c r="BE1985">
        <f>IF(ISNA(BF1985),NA(),BE1305)</f>
        <v>0</v>
      </c>
      <c r="BF1985">
        <f>IF(OR(BF1305="",AND(BF1305=BF1304,BF1305=BF1306)),NA(), BF1305)</f>
        <v>0</v>
      </c>
      <c r="BG1985">
        <f>IF(ISNA(BH1985),NA(),BG1305)</f>
        <v>0</v>
      </c>
      <c r="BH1985">
        <f>IF(OR(BH1305="",AND(BH1305=BH1304,BH1305=BH1306)),NA(), BH1305)</f>
        <v>0</v>
      </c>
      <c r="BI1985">
        <f>IF(ISNA(BJ1985),NA(),BI1305)</f>
        <v>0</v>
      </c>
      <c r="BJ1985">
        <f>IF(OR(BJ1305="",AND(BJ1305=BJ1304,BJ1305=BJ1306)),NA(), BJ1305)</f>
        <v>0</v>
      </c>
      <c r="BK1985">
        <f>IF(ISNA(BL1985),NA(),BK1305)</f>
        <v>0</v>
      </c>
      <c r="BL1985">
        <f>IF(OR(BL1305="",AND(BL1305=BL1304,BL1305=BL1306)),NA(), BL1305)</f>
        <v>0</v>
      </c>
      <c r="BM1985">
        <f>IF(ISNA(BN1985),NA(),BM1305)</f>
        <v>0</v>
      </c>
      <c r="BN1985">
        <f>IF(OR(BN1305="",AND(BN1305=BN1304,BN1305=BN1306)),NA(), BN1305)</f>
        <v>0</v>
      </c>
      <c r="BO1985">
        <f>IF(ISNA(BP1985),NA(),BO1305)</f>
        <v>0</v>
      </c>
      <c r="BP1985">
        <f>IF(OR(BP1305="",AND(BP1305=BP1304,BP1305=BP1306)),NA(), BP1305)</f>
        <v>0</v>
      </c>
      <c r="BQ1985">
        <f>IF(ISNA(BR1985),NA(),BQ1305)</f>
        <v>0</v>
      </c>
      <c r="BR1985">
        <f>IF(OR(BR1305="",AND(BR1305=BR1304,BR1305=BR1306)),NA(), BR1305)</f>
        <v>0</v>
      </c>
    </row>
    <row r="1986" spans="5:70">
      <c r="E1986">
        <f>IF(ISNA(F1986),NA(),E1306)</f>
        <v>0</v>
      </c>
      <c r="F1986">
        <f>IF(OR(F1306="",AND(F1306=F1305,F1306=F1307)),NA(), F1306)</f>
        <v>0</v>
      </c>
      <c r="G1986">
        <f>IF(ISNA(H1986),NA(),G1306)</f>
        <v>0</v>
      </c>
      <c r="H1986">
        <f>IF(OR(H1306="",AND(H1306=H1305,H1306=H1307)),NA(), H1306)</f>
        <v>0</v>
      </c>
      <c r="I1986">
        <f>IF(ISNA(J1986),NA(),I1306)</f>
        <v>0</v>
      </c>
      <c r="J1986">
        <f>IF(OR(J1306="",AND(J1306=J1305,J1306=J1307)),NA(), J1306)</f>
        <v>0</v>
      </c>
      <c r="K1986">
        <f>IF(ISNA(L1986),NA(),K1306)</f>
        <v>0</v>
      </c>
      <c r="L1986">
        <f>IF(OR(L1306="",AND(L1306=L1305,L1306=L1307)),NA(), L1306)</f>
        <v>0</v>
      </c>
      <c r="M1986">
        <f>IF(ISNA(N1986),NA(),M1306)</f>
        <v>0</v>
      </c>
      <c r="N1986">
        <f>IF(OR(N1306="",AND(N1306=N1305,N1306=N1307)),NA(), N1306)</f>
        <v>0</v>
      </c>
      <c r="O1986">
        <f>IF(ISNA(P1986),NA(),O1306)</f>
        <v>0</v>
      </c>
      <c r="P1986">
        <f>IF(OR(P1306="",AND(P1306=P1305,P1306=P1307)),NA(), P1306)</f>
        <v>0</v>
      </c>
      <c r="Q1986">
        <f>IF(ISNA(R1986),NA(),Q1306)</f>
        <v>0</v>
      </c>
      <c r="R1986">
        <f>IF(OR(R1306="",AND(R1306=R1305,R1306=R1307)),NA(), R1306)</f>
        <v>0</v>
      </c>
      <c r="S1986">
        <f>IF(ISNA(T1986),NA(),S1306)</f>
        <v>0</v>
      </c>
      <c r="T1986">
        <f>IF(OR(T1306="",AND(T1306=T1305,T1306=T1307)),NA(), T1306)</f>
        <v>0</v>
      </c>
      <c r="U1986">
        <f>IF(ISNA(V1986),NA(),U1306)</f>
        <v>0</v>
      </c>
      <c r="V1986">
        <f>IF(OR(V1306="",AND(V1306=V1305,V1306=V1307)),NA(), V1306)</f>
        <v>0</v>
      </c>
      <c r="W1986">
        <f>IF(ISNA(X1986),NA(),W1306)</f>
        <v>0</v>
      </c>
      <c r="X1986">
        <f>IF(OR(X1306="",AND(X1306=X1305,X1306=X1307)),NA(), X1306)</f>
        <v>0</v>
      </c>
      <c r="Y1986">
        <f>IF(ISNA(Z1986),NA(),Y1306)</f>
        <v>0</v>
      </c>
      <c r="Z1986">
        <f>IF(OR(Z1306="",AND(Z1306=Z1305,Z1306=Z1307)),NA(), Z1306)</f>
        <v>0</v>
      </c>
      <c r="AA1986">
        <f>IF(ISNA(AB1986),NA(),AA1306)</f>
        <v>0</v>
      </c>
      <c r="AB1986">
        <f>IF(OR(AB1306="",AND(AB1306=AB1305,AB1306=AB1307)),NA(), AB1306)</f>
        <v>0</v>
      </c>
      <c r="AC1986">
        <f>IF(ISNA(AD1986),NA(),AC1306)</f>
        <v>0</v>
      </c>
      <c r="AD1986">
        <f>IF(OR(AD1306="",AND(AD1306=AD1305,AD1306=AD1307)),NA(), AD1306)</f>
        <v>0</v>
      </c>
      <c r="AE1986">
        <f>IF(ISNA(AF1986),NA(),AE1306)</f>
        <v>0</v>
      </c>
      <c r="AF1986">
        <f>IF(OR(AF1306="",AND(AF1306=AF1305,AF1306=AF1307)),NA(), AF1306)</f>
        <v>0</v>
      </c>
      <c r="AG1986">
        <f>IF(ISNA(AH1986),NA(),AG1306)</f>
        <v>0</v>
      </c>
      <c r="AH1986">
        <f>IF(OR(AH1306="",AND(AH1306=AH1305,AH1306=AH1307)),NA(), AH1306)</f>
        <v>0</v>
      </c>
      <c r="AI1986">
        <f>IF(ISNA(AJ1986),NA(),AI1306)</f>
        <v>0</v>
      </c>
      <c r="AJ1986">
        <f>IF(OR(AJ1306="",AND(AJ1306=AJ1305,AJ1306=AJ1307)),NA(), AJ1306)</f>
        <v>0</v>
      </c>
      <c r="AM1986">
        <f>IF(ISNA(AN1986),NA(),AM1306)</f>
        <v>0</v>
      </c>
      <c r="AN1986">
        <f>IF(OR(AN1306="",AND(AN1306=AN1305,AN1306=AN1307)),NA(), AN1306)</f>
        <v>0</v>
      </c>
      <c r="AO1986">
        <f>IF(ISNA(AP1986),NA(),AO1306)</f>
        <v>0</v>
      </c>
      <c r="AP1986">
        <f>IF(OR(AP1306="",AND(AP1306=AP1305,AP1306=AP1307)),NA(), AP1306)</f>
        <v>0</v>
      </c>
      <c r="AQ1986">
        <f>IF(ISNA(AR1986),NA(),AQ1306)</f>
        <v>0</v>
      </c>
      <c r="AR1986">
        <f>IF(OR(AR1306="",AND(AR1306=AR1305,AR1306=AR1307)),NA(), AR1306)</f>
        <v>0</v>
      </c>
      <c r="AS1986">
        <f>IF(ISNA(AT1986),NA(),AS1306)</f>
        <v>0</v>
      </c>
      <c r="AT1986">
        <f>IF(OR(AT1306="",AND(AT1306=AT1305,AT1306=AT1307)),NA(), AT1306)</f>
        <v>0</v>
      </c>
      <c r="AU1986">
        <f>IF(ISNA(AV1986),NA(),AU1306)</f>
        <v>0</v>
      </c>
      <c r="AV1986">
        <f>IF(OR(AV1306="",AND(AV1306=AV1305,AV1306=AV1307)),NA(), AV1306)</f>
        <v>0</v>
      </c>
      <c r="AW1986">
        <f>IF(ISNA(AX1986),NA(),AW1306)</f>
        <v>0</v>
      </c>
      <c r="AX1986">
        <f>IF(OR(AX1306="",AND(AX1306=AX1305,AX1306=AX1307)),NA(), AX1306)</f>
        <v>0</v>
      </c>
      <c r="AY1986">
        <f>IF(ISNA(AZ1986),NA(),AY1306)</f>
        <v>0</v>
      </c>
      <c r="AZ1986">
        <f>IF(OR(AZ1306="",AND(AZ1306=AZ1305,AZ1306=AZ1307)),NA(), AZ1306)</f>
        <v>0</v>
      </c>
      <c r="BA1986">
        <f>IF(ISNA(BB1986),NA(),BA1306)</f>
        <v>0</v>
      </c>
      <c r="BB1986">
        <f>IF(OR(BB1306="",AND(BB1306=BB1305,BB1306=BB1307)),NA(), BB1306)</f>
        <v>0</v>
      </c>
      <c r="BC1986">
        <f>IF(ISNA(BD1986),NA(),BC1306)</f>
        <v>0</v>
      </c>
      <c r="BD1986">
        <f>IF(OR(BD1306="",AND(BD1306=BD1305,BD1306=BD1307)),NA(), BD1306)</f>
        <v>0</v>
      </c>
      <c r="BE1986">
        <f>IF(ISNA(BF1986),NA(),BE1306)</f>
        <v>0</v>
      </c>
      <c r="BF1986">
        <f>IF(OR(BF1306="",AND(BF1306=BF1305,BF1306=BF1307)),NA(), BF1306)</f>
        <v>0</v>
      </c>
      <c r="BG1986">
        <f>IF(ISNA(BH1986),NA(),BG1306)</f>
        <v>0</v>
      </c>
      <c r="BH1986">
        <f>IF(OR(BH1306="",AND(BH1306=BH1305,BH1306=BH1307)),NA(), BH1306)</f>
        <v>0</v>
      </c>
      <c r="BI1986">
        <f>IF(ISNA(BJ1986),NA(),BI1306)</f>
        <v>0</v>
      </c>
      <c r="BJ1986">
        <f>IF(OR(BJ1306="",AND(BJ1306=BJ1305,BJ1306=BJ1307)),NA(), BJ1306)</f>
        <v>0</v>
      </c>
      <c r="BK1986">
        <f>IF(ISNA(BL1986),NA(),BK1306)</f>
        <v>0</v>
      </c>
      <c r="BL1986">
        <f>IF(OR(BL1306="",AND(BL1306=BL1305,BL1306=BL1307)),NA(), BL1306)</f>
        <v>0</v>
      </c>
      <c r="BM1986">
        <f>IF(ISNA(BN1986),NA(),BM1306)</f>
        <v>0</v>
      </c>
      <c r="BN1986">
        <f>IF(OR(BN1306="",AND(BN1306=BN1305,BN1306=BN1307)),NA(), BN1306)</f>
        <v>0</v>
      </c>
      <c r="BO1986">
        <f>IF(ISNA(BP1986),NA(),BO1306)</f>
        <v>0</v>
      </c>
      <c r="BP1986">
        <f>IF(OR(BP1306="",AND(BP1306=BP1305,BP1306=BP1307)),NA(), BP1306)</f>
        <v>0</v>
      </c>
      <c r="BQ1986">
        <f>IF(ISNA(BR1986),NA(),BQ1306)</f>
        <v>0</v>
      </c>
      <c r="BR1986">
        <f>IF(OR(BR1306="",AND(BR1306=BR1305,BR1306=BR1307)),NA(), BR1306)</f>
        <v>0</v>
      </c>
    </row>
    <row r="1987" spans="5:70">
      <c r="E1987">
        <f>IF(ISNA(F1987),NA(),E1307)</f>
        <v>0</v>
      </c>
      <c r="F1987">
        <f>IF(OR(F1307="",AND(F1307=F1306,F1307=F1308)),NA(), F1307)</f>
        <v>0</v>
      </c>
      <c r="G1987">
        <f>IF(ISNA(H1987),NA(),G1307)</f>
        <v>0</v>
      </c>
      <c r="H1987">
        <f>IF(OR(H1307="",AND(H1307=H1306,H1307=H1308)),NA(), H1307)</f>
        <v>0</v>
      </c>
      <c r="I1987">
        <f>IF(ISNA(J1987),NA(),I1307)</f>
        <v>0</v>
      </c>
      <c r="J1987">
        <f>IF(OR(J1307="",AND(J1307=J1306,J1307=J1308)),NA(), J1307)</f>
        <v>0</v>
      </c>
      <c r="K1987">
        <f>IF(ISNA(L1987),NA(),K1307)</f>
        <v>0</v>
      </c>
      <c r="L1987">
        <f>IF(OR(L1307="",AND(L1307=L1306,L1307=L1308)),NA(), L1307)</f>
        <v>0</v>
      </c>
      <c r="M1987">
        <f>IF(ISNA(N1987),NA(),M1307)</f>
        <v>0</v>
      </c>
      <c r="N1987">
        <f>IF(OR(N1307="",AND(N1307=N1306,N1307=N1308)),NA(), N1307)</f>
        <v>0</v>
      </c>
      <c r="O1987">
        <f>IF(ISNA(P1987),NA(),O1307)</f>
        <v>0</v>
      </c>
      <c r="P1987">
        <f>IF(OR(P1307="",AND(P1307=P1306,P1307=P1308)),NA(), P1307)</f>
        <v>0</v>
      </c>
      <c r="Q1987">
        <f>IF(ISNA(R1987),NA(),Q1307)</f>
        <v>0</v>
      </c>
      <c r="R1987">
        <f>IF(OR(R1307="",AND(R1307=R1306,R1307=R1308)),NA(), R1307)</f>
        <v>0</v>
      </c>
      <c r="S1987">
        <f>IF(ISNA(T1987),NA(),S1307)</f>
        <v>0</v>
      </c>
      <c r="T1987">
        <f>IF(OR(T1307="",AND(T1307=T1306,T1307=T1308)),NA(), T1307)</f>
        <v>0</v>
      </c>
      <c r="U1987">
        <f>IF(ISNA(V1987),NA(),U1307)</f>
        <v>0</v>
      </c>
      <c r="V1987">
        <f>IF(OR(V1307="",AND(V1307=V1306,V1307=V1308)),NA(), V1307)</f>
        <v>0</v>
      </c>
      <c r="W1987">
        <f>IF(ISNA(X1987),NA(),W1307)</f>
        <v>0</v>
      </c>
      <c r="X1987">
        <f>IF(OR(X1307="",AND(X1307=X1306,X1307=X1308)),NA(), X1307)</f>
        <v>0</v>
      </c>
      <c r="Y1987">
        <f>IF(ISNA(Z1987),NA(),Y1307)</f>
        <v>0</v>
      </c>
      <c r="Z1987">
        <f>IF(OR(Z1307="",AND(Z1307=Z1306,Z1307=Z1308)),NA(), Z1307)</f>
        <v>0</v>
      </c>
      <c r="AA1987">
        <f>IF(ISNA(AB1987),NA(),AA1307)</f>
        <v>0</v>
      </c>
      <c r="AB1987">
        <f>IF(OR(AB1307="",AND(AB1307=AB1306,AB1307=AB1308)),NA(), AB1307)</f>
        <v>0</v>
      </c>
      <c r="AC1987">
        <f>IF(ISNA(AD1987),NA(),AC1307)</f>
        <v>0</v>
      </c>
      <c r="AD1987">
        <f>IF(OR(AD1307="",AND(AD1307=AD1306,AD1307=AD1308)),NA(), AD1307)</f>
        <v>0</v>
      </c>
      <c r="AE1987">
        <f>IF(ISNA(AF1987),NA(),AE1307)</f>
        <v>0</v>
      </c>
      <c r="AF1987">
        <f>IF(OR(AF1307="",AND(AF1307=AF1306,AF1307=AF1308)),NA(), AF1307)</f>
        <v>0</v>
      </c>
      <c r="AG1987">
        <f>IF(ISNA(AH1987),NA(),AG1307)</f>
        <v>0</v>
      </c>
      <c r="AH1987">
        <f>IF(OR(AH1307="",AND(AH1307=AH1306,AH1307=AH1308)),NA(), AH1307)</f>
        <v>0</v>
      </c>
      <c r="AI1987">
        <f>IF(ISNA(AJ1987),NA(),AI1307)</f>
        <v>0</v>
      </c>
      <c r="AJ1987">
        <f>IF(OR(AJ1307="",AND(AJ1307=AJ1306,AJ1307=AJ1308)),NA(), AJ1307)</f>
        <v>0</v>
      </c>
      <c r="AM1987">
        <f>IF(ISNA(AN1987),NA(),AM1307)</f>
        <v>0</v>
      </c>
      <c r="AN1987">
        <f>IF(OR(AN1307="",AND(AN1307=AN1306,AN1307=AN1308)),NA(), AN1307)</f>
        <v>0</v>
      </c>
      <c r="AO1987">
        <f>IF(ISNA(AP1987),NA(),AO1307)</f>
        <v>0</v>
      </c>
      <c r="AP1987">
        <f>IF(OR(AP1307="",AND(AP1307=AP1306,AP1307=AP1308)),NA(), AP1307)</f>
        <v>0</v>
      </c>
      <c r="AQ1987">
        <f>IF(ISNA(AR1987),NA(),AQ1307)</f>
        <v>0</v>
      </c>
      <c r="AR1987">
        <f>IF(OR(AR1307="",AND(AR1307=AR1306,AR1307=AR1308)),NA(), AR1307)</f>
        <v>0</v>
      </c>
      <c r="AS1987">
        <f>IF(ISNA(AT1987),NA(),AS1307)</f>
        <v>0</v>
      </c>
      <c r="AT1987">
        <f>IF(OR(AT1307="",AND(AT1307=AT1306,AT1307=AT1308)),NA(), AT1307)</f>
        <v>0</v>
      </c>
      <c r="AU1987">
        <f>IF(ISNA(AV1987),NA(),AU1307)</f>
        <v>0</v>
      </c>
      <c r="AV1987">
        <f>IF(OR(AV1307="",AND(AV1307=AV1306,AV1307=AV1308)),NA(), AV1307)</f>
        <v>0</v>
      </c>
      <c r="AW1987">
        <f>IF(ISNA(AX1987),NA(),AW1307)</f>
        <v>0</v>
      </c>
      <c r="AX1987">
        <f>IF(OR(AX1307="",AND(AX1307=AX1306,AX1307=AX1308)),NA(), AX1307)</f>
        <v>0</v>
      </c>
      <c r="AY1987">
        <f>IF(ISNA(AZ1987),NA(),AY1307)</f>
        <v>0</v>
      </c>
      <c r="AZ1987">
        <f>IF(OR(AZ1307="",AND(AZ1307=AZ1306,AZ1307=AZ1308)),NA(), AZ1307)</f>
        <v>0</v>
      </c>
      <c r="BA1987">
        <f>IF(ISNA(BB1987),NA(),BA1307)</f>
        <v>0</v>
      </c>
      <c r="BB1987">
        <f>IF(OR(BB1307="",AND(BB1307=BB1306,BB1307=BB1308)),NA(), BB1307)</f>
        <v>0</v>
      </c>
      <c r="BC1987">
        <f>IF(ISNA(BD1987),NA(),BC1307)</f>
        <v>0</v>
      </c>
      <c r="BD1987">
        <f>IF(OR(BD1307="",AND(BD1307=BD1306,BD1307=BD1308)),NA(), BD1307)</f>
        <v>0</v>
      </c>
      <c r="BE1987">
        <f>IF(ISNA(BF1987),NA(),BE1307)</f>
        <v>0</v>
      </c>
      <c r="BF1987">
        <f>IF(OR(BF1307="",AND(BF1307=BF1306,BF1307=BF1308)),NA(), BF1307)</f>
        <v>0</v>
      </c>
      <c r="BG1987">
        <f>IF(ISNA(BH1987),NA(),BG1307)</f>
        <v>0</v>
      </c>
      <c r="BH1987">
        <f>IF(OR(BH1307="",AND(BH1307=BH1306,BH1307=BH1308)),NA(), BH1307)</f>
        <v>0</v>
      </c>
      <c r="BI1987">
        <f>IF(ISNA(BJ1987),NA(),BI1307)</f>
        <v>0</v>
      </c>
      <c r="BJ1987">
        <f>IF(OR(BJ1307="",AND(BJ1307=BJ1306,BJ1307=BJ1308)),NA(), BJ1307)</f>
        <v>0</v>
      </c>
      <c r="BK1987">
        <f>IF(ISNA(BL1987),NA(),BK1307)</f>
        <v>0</v>
      </c>
      <c r="BL1987">
        <f>IF(OR(BL1307="",AND(BL1307=BL1306,BL1307=BL1308)),NA(), BL1307)</f>
        <v>0</v>
      </c>
      <c r="BM1987">
        <f>IF(ISNA(BN1987),NA(),BM1307)</f>
        <v>0</v>
      </c>
      <c r="BN1987">
        <f>IF(OR(BN1307="",AND(BN1307=BN1306,BN1307=BN1308)),NA(), BN1307)</f>
        <v>0</v>
      </c>
      <c r="BO1987">
        <f>IF(ISNA(BP1987),NA(),BO1307)</f>
        <v>0</v>
      </c>
      <c r="BP1987">
        <f>IF(OR(BP1307="",AND(BP1307=BP1306,BP1307=BP1308)),NA(), BP1307)</f>
        <v>0</v>
      </c>
      <c r="BQ1987">
        <f>IF(ISNA(BR1987),NA(),BQ1307)</f>
        <v>0</v>
      </c>
      <c r="BR1987">
        <f>IF(OR(BR1307="",AND(BR1307=BR1306,BR1307=BR1308)),NA(), BR1307)</f>
        <v>0</v>
      </c>
    </row>
    <row r="1988" spans="5:70">
      <c r="E1988">
        <f>IF(ISNA(F1988),NA(),E1308)</f>
        <v>0</v>
      </c>
      <c r="F1988">
        <f>IF(OR(F1308="",AND(F1308=F1307,F1308=F1309)),NA(), F1308)</f>
        <v>0</v>
      </c>
      <c r="G1988">
        <f>IF(ISNA(H1988),NA(),G1308)</f>
        <v>0</v>
      </c>
      <c r="H1988">
        <f>IF(OR(H1308="",AND(H1308=H1307,H1308=H1309)),NA(), H1308)</f>
        <v>0</v>
      </c>
      <c r="I1988">
        <f>IF(ISNA(J1988),NA(),I1308)</f>
        <v>0</v>
      </c>
      <c r="J1988">
        <f>IF(OR(J1308="",AND(J1308=J1307,J1308=J1309)),NA(), J1308)</f>
        <v>0</v>
      </c>
      <c r="K1988">
        <f>IF(ISNA(L1988),NA(),K1308)</f>
        <v>0</v>
      </c>
      <c r="L1988">
        <f>IF(OR(L1308="",AND(L1308=L1307,L1308=L1309)),NA(), L1308)</f>
        <v>0</v>
      </c>
      <c r="M1988">
        <f>IF(ISNA(N1988),NA(),M1308)</f>
        <v>0</v>
      </c>
      <c r="N1988">
        <f>IF(OR(N1308="",AND(N1308=N1307,N1308=N1309)),NA(), N1308)</f>
        <v>0</v>
      </c>
      <c r="O1988">
        <f>IF(ISNA(P1988),NA(),O1308)</f>
        <v>0</v>
      </c>
      <c r="P1988">
        <f>IF(OR(P1308="",AND(P1308=P1307,P1308=P1309)),NA(), P1308)</f>
        <v>0</v>
      </c>
      <c r="Q1988">
        <f>IF(ISNA(R1988),NA(),Q1308)</f>
        <v>0</v>
      </c>
      <c r="R1988">
        <f>IF(OR(R1308="",AND(R1308=R1307,R1308=R1309)),NA(), R1308)</f>
        <v>0</v>
      </c>
      <c r="S1988">
        <f>IF(ISNA(T1988),NA(),S1308)</f>
        <v>0</v>
      </c>
      <c r="T1988">
        <f>IF(OR(T1308="",AND(T1308=T1307,T1308=T1309)),NA(), T1308)</f>
        <v>0</v>
      </c>
      <c r="U1988">
        <f>IF(ISNA(V1988),NA(),U1308)</f>
        <v>0</v>
      </c>
      <c r="V1988">
        <f>IF(OR(V1308="",AND(V1308=V1307,V1308=V1309)),NA(), V1308)</f>
        <v>0</v>
      </c>
      <c r="W1988">
        <f>IF(ISNA(X1988),NA(),W1308)</f>
        <v>0</v>
      </c>
      <c r="X1988">
        <f>IF(OR(X1308="",AND(X1308=X1307,X1308=X1309)),NA(), X1308)</f>
        <v>0</v>
      </c>
      <c r="Y1988">
        <f>IF(ISNA(Z1988),NA(),Y1308)</f>
        <v>0</v>
      </c>
      <c r="Z1988">
        <f>IF(OR(Z1308="",AND(Z1308=Z1307,Z1308=Z1309)),NA(), Z1308)</f>
        <v>0</v>
      </c>
      <c r="AA1988">
        <f>IF(ISNA(AB1988),NA(),AA1308)</f>
        <v>0</v>
      </c>
      <c r="AB1988">
        <f>IF(OR(AB1308="",AND(AB1308=AB1307,AB1308=AB1309)),NA(), AB1308)</f>
        <v>0</v>
      </c>
      <c r="AC1988">
        <f>IF(ISNA(AD1988),NA(),AC1308)</f>
        <v>0</v>
      </c>
      <c r="AD1988">
        <f>IF(OR(AD1308="",AND(AD1308=AD1307,AD1308=AD1309)),NA(), AD1308)</f>
        <v>0</v>
      </c>
      <c r="AE1988">
        <f>IF(ISNA(AF1988),NA(),AE1308)</f>
        <v>0</v>
      </c>
      <c r="AF1988">
        <f>IF(OR(AF1308="",AND(AF1308=AF1307,AF1308=AF1309)),NA(), AF1308)</f>
        <v>0</v>
      </c>
      <c r="AG1988">
        <f>IF(ISNA(AH1988),NA(),AG1308)</f>
        <v>0</v>
      </c>
      <c r="AH1988">
        <f>IF(OR(AH1308="",AND(AH1308=AH1307,AH1308=AH1309)),NA(), AH1308)</f>
        <v>0</v>
      </c>
      <c r="AI1988">
        <f>IF(ISNA(AJ1988),NA(),AI1308)</f>
        <v>0</v>
      </c>
      <c r="AJ1988">
        <f>IF(OR(AJ1308="",AND(AJ1308=AJ1307,AJ1308=AJ1309)),NA(), AJ1308)</f>
        <v>0</v>
      </c>
      <c r="AM1988">
        <f>IF(ISNA(AN1988),NA(),AM1308)</f>
        <v>0</v>
      </c>
      <c r="AN1988">
        <f>IF(OR(AN1308="",AND(AN1308=AN1307,AN1308=AN1309)),NA(), AN1308)</f>
        <v>0</v>
      </c>
      <c r="AO1988">
        <f>IF(ISNA(AP1988),NA(),AO1308)</f>
        <v>0</v>
      </c>
      <c r="AP1988">
        <f>IF(OR(AP1308="",AND(AP1308=AP1307,AP1308=AP1309)),NA(), AP1308)</f>
        <v>0</v>
      </c>
      <c r="AQ1988">
        <f>IF(ISNA(AR1988),NA(),AQ1308)</f>
        <v>0</v>
      </c>
      <c r="AR1988">
        <f>IF(OR(AR1308="",AND(AR1308=AR1307,AR1308=AR1309)),NA(), AR1308)</f>
        <v>0</v>
      </c>
      <c r="AS1988">
        <f>IF(ISNA(AT1988),NA(),AS1308)</f>
        <v>0</v>
      </c>
      <c r="AT1988">
        <f>IF(OR(AT1308="",AND(AT1308=AT1307,AT1308=AT1309)),NA(), AT1308)</f>
        <v>0</v>
      </c>
      <c r="AU1988">
        <f>IF(ISNA(AV1988),NA(),AU1308)</f>
        <v>0</v>
      </c>
      <c r="AV1988">
        <f>IF(OR(AV1308="",AND(AV1308=AV1307,AV1308=AV1309)),NA(), AV1308)</f>
        <v>0</v>
      </c>
      <c r="AW1988">
        <f>IF(ISNA(AX1988),NA(),AW1308)</f>
        <v>0</v>
      </c>
      <c r="AX1988">
        <f>IF(OR(AX1308="",AND(AX1308=AX1307,AX1308=AX1309)),NA(), AX1308)</f>
        <v>0</v>
      </c>
      <c r="AY1988">
        <f>IF(ISNA(AZ1988),NA(),AY1308)</f>
        <v>0</v>
      </c>
      <c r="AZ1988">
        <f>IF(OR(AZ1308="",AND(AZ1308=AZ1307,AZ1308=AZ1309)),NA(), AZ1308)</f>
        <v>0</v>
      </c>
      <c r="BA1988">
        <f>IF(ISNA(BB1988),NA(),BA1308)</f>
        <v>0</v>
      </c>
      <c r="BB1988">
        <f>IF(OR(BB1308="",AND(BB1308=BB1307,BB1308=BB1309)),NA(), BB1308)</f>
        <v>0</v>
      </c>
      <c r="BC1988">
        <f>IF(ISNA(BD1988),NA(),BC1308)</f>
        <v>0</v>
      </c>
      <c r="BD1988">
        <f>IF(OR(BD1308="",AND(BD1308=BD1307,BD1308=BD1309)),NA(), BD1308)</f>
        <v>0</v>
      </c>
      <c r="BE1988">
        <f>IF(ISNA(BF1988),NA(),BE1308)</f>
        <v>0</v>
      </c>
      <c r="BF1988">
        <f>IF(OR(BF1308="",AND(BF1308=BF1307,BF1308=BF1309)),NA(), BF1308)</f>
        <v>0</v>
      </c>
      <c r="BG1988">
        <f>IF(ISNA(BH1988),NA(),BG1308)</f>
        <v>0</v>
      </c>
      <c r="BH1988">
        <f>IF(OR(BH1308="",AND(BH1308=BH1307,BH1308=BH1309)),NA(), BH1308)</f>
        <v>0</v>
      </c>
      <c r="BI1988">
        <f>IF(ISNA(BJ1988),NA(),BI1308)</f>
        <v>0</v>
      </c>
      <c r="BJ1988">
        <f>IF(OR(BJ1308="",AND(BJ1308=BJ1307,BJ1308=BJ1309)),NA(), BJ1308)</f>
        <v>0</v>
      </c>
      <c r="BK1988">
        <f>IF(ISNA(BL1988),NA(),BK1308)</f>
        <v>0</v>
      </c>
      <c r="BL1988">
        <f>IF(OR(BL1308="",AND(BL1308=BL1307,BL1308=BL1309)),NA(), BL1308)</f>
        <v>0</v>
      </c>
      <c r="BM1988">
        <f>IF(ISNA(BN1988),NA(),BM1308)</f>
        <v>0</v>
      </c>
      <c r="BN1988">
        <f>IF(OR(BN1308="",AND(BN1308=BN1307,BN1308=BN1309)),NA(), BN1308)</f>
        <v>0</v>
      </c>
      <c r="BO1988">
        <f>IF(ISNA(BP1988),NA(),BO1308)</f>
        <v>0</v>
      </c>
      <c r="BP1988">
        <f>IF(OR(BP1308="",AND(BP1308=BP1307,BP1308=BP1309)),NA(), BP1308)</f>
        <v>0</v>
      </c>
      <c r="BQ1988">
        <f>IF(ISNA(BR1988),NA(),BQ1308)</f>
        <v>0</v>
      </c>
      <c r="BR1988">
        <f>IF(OR(BR1308="",AND(BR1308=BR1307,BR1308=BR1309)),NA(), BR1308)</f>
        <v>0</v>
      </c>
    </row>
    <row r="1989" spans="5:70">
      <c r="E1989">
        <f>IF(ISNA(F1989),NA(),E1309)</f>
        <v>0</v>
      </c>
      <c r="F1989">
        <f>IF(OR(F1309="",AND(F1309=F1308,F1309=F1310)),NA(), F1309)</f>
        <v>0</v>
      </c>
      <c r="G1989">
        <f>IF(ISNA(H1989),NA(),G1309)</f>
        <v>0</v>
      </c>
      <c r="H1989">
        <f>IF(OR(H1309="",AND(H1309=H1308,H1309=H1310)),NA(), H1309)</f>
        <v>0</v>
      </c>
      <c r="I1989">
        <f>IF(ISNA(J1989),NA(),I1309)</f>
        <v>0</v>
      </c>
      <c r="J1989">
        <f>IF(OR(J1309="",AND(J1309=J1308,J1309=J1310)),NA(), J1309)</f>
        <v>0</v>
      </c>
      <c r="K1989">
        <f>IF(ISNA(L1989),NA(),K1309)</f>
        <v>0</v>
      </c>
      <c r="L1989">
        <f>IF(OR(L1309="",AND(L1309=L1308,L1309=L1310)),NA(), L1309)</f>
        <v>0</v>
      </c>
      <c r="M1989">
        <f>IF(ISNA(N1989),NA(),M1309)</f>
        <v>0</v>
      </c>
      <c r="N1989">
        <f>IF(OR(N1309="",AND(N1309=N1308,N1309=N1310)),NA(), N1309)</f>
        <v>0</v>
      </c>
      <c r="O1989">
        <f>IF(ISNA(P1989),NA(),O1309)</f>
        <v>0</v>
      </c>
      <c r="P1989">
        <f>IF(OR(P1309="",AND(P1309=P1308,P1309=P1310)),NA(), P1309)</f>
        <v>0</v>
      </c>
      <c r="Q1989">
        <f>IF(ISNA(R1989),NA(),Q1309)</f>
        <v>0</v>
      </c>
      <c r="R1989">
        <f>IF(OR(R1309="",AND(R1309=R1308,R1309=R1310)),NA(), R1309)</f>
        <v>0</v>
      </c>
      <c r="S1989">
        <f>IF(ISNA(T1989),NA(),S1309)</f>
        <v>0</v>
      </c>
      <c r="T1989">
        <f>IF(OR(T1309="",AND(T1309=T1308,T1309=T1310)),NA(), T1309)</f>
        <v>0</v>
      </c>
      <c r="U1989">
        <f>IF(ISNA(V1989),NA(),U1309)</f>
        <v>0</v>
      </c>
      <c r="V1989">
        <f>IF(OR(V1309="",AND(V1309=V1308,V1309=V1310)),NA(), V1309)</f>
        <v>0</v>
      </c>
      <c r="W1989">
        <f>IF(ISNA(X1989),NA(),W1309)</f>
        <v>0</v>
      </c>
      <c r="X1989">
        <f>IF(OR(X1309="",AND(X1309=X1308,X1309=X1310)),NA(), X1309)</f>
        <v>0</v>
      </c>
      <c r="Y1989">
        <f>IF(ISNA(Z1989),NA(),Y1309)</f>
        <v>0</v>
      </c>
      <c r="Z1989">
        <f>IF(OR(Z1309="",AND(Z1309=Z1308,Z1309=Z1310)),NA(), Z1309)</f>
        <v>0</v>
      </c>
      <c r="AA1989">
        <f>IF(ISNA(AB1989),NA(),AA1309)</f>
        <v>0</v>
      </c>
      <c r="AB1989">
        <f>IF(OR(AB1309="",AND(AB1309=AB1308,AB1309=AB1310)),NA(), AB1309)</f>
        <v>0</v>
      </c>
      <c r="AC1989">
        <f>IF(ISNA(AD1989),NA(),AC1309)</f>
        <v>0</v>
      </c>
      <c r="AD1989">
        <f>IF(OR(AD1309="",AND(AD1309=AD1308,AD1309=AD1310)),NA(), AD1309)</f>
        <v>0</v>
      </c>
      <c r="AE1989">
        <f>IF(ISNA(AF1989),NA(),AE1309)</f>
        <v>0</v>
      </c>
      <c r="AF1989">
        <f>IF(OR(AF1309="",AND(AF1309=AF1308,AF1309=AF1310)),NA(), AF1309)</f>
        <v>0</v>
      </c>
      <c r="AG1989">
        <f>IF(ISNA(AH1989),NA(),AG1309)</f>
        <v>0</v>
      </c>
      <c r="AH1989">
        <f>IF(OR(AH1309="",AND(AH1309=AH1308,AH1309=AH1310)),NA(), AH1309)</f>
        <v>0</v>
      </c>
      <c r="AI1989">
        <f>IF(ISNA(AJ1989),NA(),AI1309)</f>
        <v>0</v>
      </c>
      <c r="AJ1989">
        <f>IF(OR(AJ1309="",AND(AJ1309=AJ1308,AJ1309=AJ1310)),NA(), AJ1309)</f>
        <v>0</v>
      </c>
      <c r="AM1989">
        <f>IF(ISNA(AN1989),NA(),AM1309)</f>
        <v>0</v>
      </c>
      <c r="AN1989">
        <f>IF(OR(AN1309="",AND(AN1309=AN1308,AN1309=AN1310)),NA(), AN1309)</f>
        <v>0</v>
      </c>
      <c r="AO1989">
        <f>IF(ISNA(AP1989),NA(),AO1309)</f>
        <v>0</v>
      </c>
      <c r="AP1989">
        <f>IF(OR(AP1309="",AND(AP1309=AP1308,AP1309=AP1310)),NA(), AP1309)</f>
        <v>0</v>
      </c>
      <c r="AQ1989">
        <f>IF(ISNA(AR1989),NA(),AQ1309)</f>
        <v>0</v>
      </c>
      <c r="AR1989">
        <f>IF(OR(AR1309="",AND(AR1309=AR1308,AR1309=AR1310)),NA(), AR1309)</f>
        <v>0</v>
      </c>
      <c r="AS1989">
        <f>IF(ISNA(AT1989),NA(),AS1309)</f>
        <v>0</v>
      </c>
      <c r="AT1989">
        <f>IF(OR(AT1309="",AND(AT1309=AT1308,AT1309=AT1310)),NA(), AT1309)</f>
        <v>0</v>
      </c>
      <c r="AU1989">
        <f>IF(ISNA(AV1989),NA(),AU1309)</f>
        <v>0</v>
      </c>
      <c r="AV1989">
        <f>IF(OR(AV1309="",AND(AV1309=AV1308,AV1309=AV1310)),NA(), AV1309)</f>
        <v>0</v>
      </c>
      <c r="AW1989">
        <f>IF(ISNA(AX1989),NA(),AW1309)</f>
        <v>0</v>
      </c>
      <c r="AX1989">
        <f>IF(OR(AX1309="",AND(AX1309=AX1308,AX1309=AX1310)),NA(), AX1309)</f>
        <v>0</v>
      </c>
      <c r="AY1989">
        <f>IF(ISNA(AZ1989),NA(),AY1309)</f>
        <v>0</v>
      </c>
      <c r="AZ1989">
        <f>IF(OR(AZ1309="",AND(AZ1309=AZ1308,AZ1309=AZ1310)),NA(), AZ1309)</f>
        <v>0</v>
      </c>
      <c r="BA1989">
        <f>IF(ISNA(BB1989),NA(),BA1309)</f>
        <v>0</v>
      </c>
      <c r="BB1989">
        <f>IF(OR(BB1309="",AND(BB1309=BB1308,BB1309=BB1310)),NA(), BB1309)</f>
        <v>0</v>
      </c>
      <c r="BC1989">
        <f>IF(ISNA(BD1989),NA(),BC1309)</f>
        <v>0</v>
      </c>
      <c r="BD1989">
        <f>IF(OR(BD1309="",AND(BD1309=BD1308,BD1309=BD1310)),NA(), BD1309)</f>
        <v>0</v>
      </c>
      <c r="BE1989">
        <f>IF(ISNA(BF1989),NA(),BE1309)</f>
        <v>0</v>
      </c>
      <c r="BF1989">
        <f>IF(OR(BF1309="",AND(BF1309=BF1308,BF1309=BF1310)),NA(), BF1309)</f>
        <v>0</v>
      </c>
      <c r="BG1989">
        <f>IF(ISNA(BH1989),NA(),BG1309)</f>
        <v>0</v>
      </c>
      <c r="BH1989">
        <f>IF(OR(BH1309="",AND(BH1309=BH1308,BH1309=BH1310)),NA(), BH1309)</f>
        <v>0</v>
      </c>
      <c r="BI1989">
        <f>IF(ISNA(BJ1989),NA(),BI1309)</f>
        <v>0</v>
      </c>
      <c r="BJ1989">
        <f>IF(OR(BJ1309="",AND(BJ1309=BJ1308,BJ1309=BJ1310)),NA(), BJ1309)</f>
        <v>0</v>
      </c>
      <c r="BK1989">
        <f>IF(ISNA(BL1989),NA(),BK1309)</f>
        <v>0</v>
      </c>
      <c r="BL1989">
        <f>IF(OR(BL1309="",AND(BL1309=BL1308,BL1309=BL1310)),NA(), BL1309)</f>
        <v>0</v>
      </c>
      <c r="BM1989">
        <f>IF(ISNA(BN1989),NA(),BM1309)</f>
        <v>0</v>
      </c>
      <c r="BN1989">
        <f>IF(OR(BN1309="",AND(BN1309=BN1308,BN1309=BN1310)),NA(), BN1309)</f>
        <v>0</v>
      </c>
      <c r="BO1989">
        <f>IF(ISNA(BP1989),NA(),BO1309)</f>
        <v>0</v>
      </c>
      <c r="BP1989">
        <f>IF(OR(BP1309="",AND(BP1309=BP1308,BP1309=BP1310)),NA(), BP1309)</f>
        <v>0</v>
      </c>
      <c r="BQ1989">
        <f>IF(ISNA(BR1989),NA(),BQ1309)</f>
        <v>0</v>
      </c>
      <c r="BR1989">
        <f>IF(OR(BR1309="",AND(BR1309=BR1308,BR1309=BR1310)),NA(), BR1309)</f>
        <v>0</v>
      </c>
    </row>
    <row r="1990" spans="5:70">
      <c r="E1990">
        <f>IF(ISNA(F1990),NA(),E1310)</f>
        <v>0</v>
      </c>
      <c r="F1990">
        <f>IF(OR(F1310="",AND(F1310=F1309,F1310=F1311)),NA(), F1310)</f>
        <v>0</v>
      </c>
      <c r="G1990">
        <f>IF(ISNA(H1990),NA(),G1310)</f>
        <v>0</v>
      </c>
      <c r="H1990">
        <f>IF(OR(H1310="",AND(H1310=H1309,H1310=H1311)),NA(), H1310)</f>
        <v>0</v>
      </c>
      <c r="I1990">
        <f>IF(ISNA(J1990),NA(),I1310)</f>
        <v>0</v>
      </c>
      <c r="J1990">
        <f>IF(OR(J1310="",AND(J1310=J1309,J1310=J1311)),NA(), J1310)</f>
        <v>0</v>
      </c>
      <c r="K1990">
        <f>IF(ISNA(L1990),NA(),K1310)</f>
        <v>0</v>
      </c>
      <c r="L1990">
        <f>IF(OR(L1310="",AND(L1310=L1309,L1310=L1311)),NA(), L1310)</f>
        <v>0</v>
      </c>
      <c r="M1990">
        <f>IF(ISNA(N1990),NA(),M1310)</f>
        <v>0</v>
      </c>
      <c r="N1990">
        <f>IF(OR(N1310="",AND(N1310=N1309,N1310=N1311)),NA(), N1310)</f>
        <v>0</v>
      </c>
      <c r="O1990">
        <f>IF(ISNA(P1990),NA(),O1310)</f>
        <v>0</v>
      </c>
      <c r="P1990">
        <f>IF(OR(P1310="",AND(P1310=P1309,P1310=P1311)),NA(), P1310)</f>
        <v>0</v>
      </c>
      <c r="Q1990">
        <f>IF(ISNA(R1990),NA(),Q1310)</f>
        <v>0</v>
      </c>
      <c r="R1990">
        <f>IF(OR(R1310="",AND(R1310=R1309,R1310=R1311)),NA(), R1310)</f>
        <v>0</v>
      </c>
      <c r="S1990">
        <f>IF(ISNA(T1990),NA(),S1310)</f>
        <v>0</v>
      </c>
      <c r="T1990">
        <f>IF(OR(T1310="",AND(T1310=T1309,T1310=T1311)),NA(), T1310)</f>
        <v>0</v>
      </c>
      <c r="U1990">
        <f>IF(ISNA(V1990),NA(),U1310)</f>
        <v>0</v>
      </c>
      <c r="V1990">
        <f>IF(OR(V1310="",AND(V1310=V1309,V1310=V1311)),NA(), V1310)</f>
        <v>0</v>
      </c>
      <c r="W1990">
        <f>IF(ISNA(X1990),NA(),W1310)</f>
        <v>0</v>
      </c>
      <c r="X1990">
        <f>IF(OR(X1310="",AND(X1310=X1309,X1310=X1311)),NA(), X1310)</f>
        <v>0</v>
      </c>
      <c r="Y1990">
        <f>IF(ISNA(Z1990),NA(),Y1310)</f>
        <v>0</v>
      </c>
      <c r="Z1990">
        <f>IF(OR(Z1310="",AND(Z1310=Z1309,Z1310=Z1311)),NA(), Z1310)</f>
        <v>0</v>
      </c>
      <c r="AA1990">
        <f>IF(ISNA(AB1990),NA(),AA1310)</f>
        <v>0</v>
      </c>
      <c r="AB1990">
        <f>IF(OR(AB1310="",AND(AB1310=AB1309,AB1310=AB1311)),NA(), AB1310)</f>
        <v>0</v>
      </c>
      <c r="AC1990">
        <f>IF(ISNA(AD1990),NA(),AC1310)</f>
        <v>0</v>
      </c>
      <c r="AD1990">
        <f>IF(OR(AD1310="",AND(AD1310=AD1309,AD1310=AD1311)),NA(), AD1310)</f>
        <v>0</v>
      </c>
      <c r="AE1990">
        <f>IF(ISNA(AF1990),NA(),AE1310)</f>
        <v>0</v>
      </c>
      <c r="AF1990">
        <f>IF(OR(AF1310="",AND(AF1310=AF1309,AF1310=AF1311)),NA(), AF1310)</f>
        <v>0</v>
      </c>
      <c r="AG1990">
        <f>IF(ISNA(AH1990),NA(),AG1310)</f>
        <v>0</v>
      </c>
      <c r="AH1990">
        <f>IF(OR(AH1310="",AND(AH1310=AH1309,AH1310=AH1311)),NA(), AH1310)</f>
        <v>0</v>
      </c>
      <c r="AI1990">
        <f>IF(ISNA(AJ1990),NA(),AI1310)</f>
        <v>0</v>
      </c>
      <c r="AJ1990">
        <f>IF(OR(AJ1310="",AND(AJ1310=AJ1309,AJ1310=AJ1311)),NA(), AJ1310)</f>
        <v>0</v>
      </c>
      <c r="AM1990">
        <f>IF(ISNA(AN1990),NA(),AM1310)</f>
        <v>0</v>
      </c>
      <c r="AN1990">
        <f>IF(OR(AN1310="",AND(AN1310=AN1309,AN1310=AN1311)),NA(), AN1310)</f>
        <v>0</v>
      </c>
      <c r="AO1990">
        <f>IF(ISNA(AP1990),NA(),AO1310)</f>
        <v>0</v>
      </c>
      <c r="AP1990">
        <f>IF(OR(AP1310="",AND(AP1310=AP1309,AP1310=AP1311)),NA(), AP1310)</f>
        <v>0</v>
      </c>
      <c r="AQ1990">
        <f>IF(ISNA(AR1990),NA(),AQ1310)</f>
        <v>0</v>
      </c>
      <c r="AR1990">
        <f>IF(OR(AR1310="",AND(AR1310=AR1309,AR1310=AR1311)),NA(), AR1310)</f>
        <v>0</v>
      </c>
      <c r="AS1990">
        <f>IF(ISNA(AT1990),NA(),AS1310)</f>
        <v>0</v>
      </c>
      <c r="AT1990">
        <f>IF(OR(AT1310="",AND(AT1310=AT1309,AT1310=AT1311)),NA(), AT1310)</f>
        <v>0</v>
      </c>
      <c r="AU1990">
        <f>IF(ISNA(AV1990),NA(),AU1310)</f>
        <v>0</v>
      </c>
      <c r="AV1990">
        <f>IF(OR(AV1310="",AND(AV1310=AV1309,AV1310=AV1311)),NA(), AV1310)</f>
        <v>0</v>
      </c>
      <c r="AW1990">
        <f>IF(ISNA(AX1990),NA(),AW1310)</f>
        <v>0</v>
      </c>
      <c r="AX1990">
        <f>IF(OR(AX1310="",AND(AX1310=AX1309,AX1310=AX1311)),NA(), AX1310)</f>
        <v>0</v>
      </c>
      <c r="AY1990">
        <f>IF(ISNA(AZ1990),NA(),AY1310)</f>
        <v>0</v>
      </c>
      <c r="AZ1990">
        <f>IF(OR(AZ1310="",AND(AZ1310=AZ1309,AZ1310=AZ1311)),NA(), AZ1310)</f>
        <v>0</v>
      </c>
      <c r="BA1990">
        <f>IF(ISNA(BB1990),NA(),BA1310)</f>
        <v>0</v>
      </c>
      <c r="BB1990">
        <f>IF(OR(BB1310="",AND(BB1310=BB1309,BB1310=BB1311)),NA(), BB1310)</f>
        <v>0</v>
      </c>
      <c r="BC1990">
        <f>IF(ISNA(BD1990),NA(),BC1310)</f>
        <v>0</v>
      </c>
      <c r="BD1990">
        <f>IF(OR(BD1310="",AND(BD1310=BD1309,BD1310=BD1311)),NA(), BD1310)</f>
        <v>0</v>
      </c>
      <c r="BE1990">
        <f>IF(ISNA(BF1990),NA(),BE1310)</f>
        <v>0</v>
      </c>
      <c r="BF1990">
        <f>IF(OR(BF1310="",AND(BF1310=BF1309,BF1310=BF1311)),NA(), BF1310)</f>
        <v>0</v>
      </c>
      <c r="BG1990">
        <f>IF(ISNA(BH1990),NA(),BG1310)</f>
        <v>0</v>
      </c>
      <c r="BH1990">
        <f>IF(OR(BH1310="",AND(BH1310=BH1309,BH1310=BH1311)),NA(), BH1310)</f>
        <v>0</v>
      </c>
      <c r="BI1990">
        <f>IF(ISNA(BJ1990),NA(),BI1310)</f>
        <v>0</v>
      </c>
      <c r="BJ1990">
        <f>IF(OR(BJ1310="",AND(BJ1310=BJ1309,BJ1310=BJ1311)),NA(), BJ1310)</f>
        <v>0</v>
      </c>
      <c r="BK1990">
        <f>IF(ISNA(BL1990),NA(),BK1310)</f>
        <v>0</v>
      </c>
      <c r="BL1990">
        <f>IF(OR(BL1310="",AND(BL1310=BL1309,BL1310=BL1311)),NA(), BL1310)</f>
        <v>0</v>
      </c>
      <c r="BM1990">
        <f>IF(ISNA(BN1990),NA(),BM1310)</f>
        <v>0</v>
      </c>
      <c r="BN1990">
        <f>IF(OR(BN1310="",AND(BN1310=BN1309,BN1310=BN1311)),NA(), BN1310)</f>
        <v>0</v>
      </c>
      <c r="BO1990">
        <f>IF(ISNA(BP1990),NA(),BO1310)</f>
        <v>0</v>
      </c>
      <c r="BP1990">
        <f>IF(OR(BP1310="",AND(BP1310=BP1309,BP1310=BP1311)),NA(), BP1310)</f>
        <v>0</v>
      </c>
      <c r="BQ1990">
        <f>IF(ISNA(BR1990),NA(),BQ1310)</f>
        <v>0</v>
      </c>
      <c r="BR1990">
        <f>IF(OR(BR1310="",AND(BR1310=BR1309,BR1310=BR1311)),NA(), BR1310)</f>
        <v>0</v>
      </c>
    </row>
    <row r="1991" spans="5:70">
      <c r="E1991">
        <f>IF(ISNA(F1991),NA(),E1311)</f>
        <v>0</v>
      </c>
      <c r="F1991">
        <f>IF(OR(F1311="",AND(F1311=F1310,F1311=F1312)),NA(), F1311)</f>
        <v>0</v>
      </c>
      <c r="G1991">
        <f>IF(ISNA(H1991),NA(),G1311)</f>
        <v>0</v>
      </c>
      <c r="H1991">
        <f>IF(OR(H1311="",AND(H1311=H1310,H1311=H1312)),NA(), H1311)</f>
        <v>0</v>
      </c>
      <c r="I1991">
        <f>IF(ISNA(J1991),NA(),I1311)</f>
        <v>0</v>
      </c>
      <c r="J1991">
        <f>IF(OR(J1311="",AND(J1311=J1310,J1311=J1312)),NA(), J1311)</f>
        <v>0</v>
      </c>
      <c r="K1991">
        <f>IF(ISNA(L1991),NA(),K1311)</f>
        <v>0</v>
      </c>
      <c r="L1991">
        <f>IF(OR(L1311="",AND(L1311=L1310,L1311=L1312)),NA(), L1311)</f>
        <v>0</v>
      </c>
      <c r="M1991">
        <f>IF(ISNA(N1991),NA(),M1311)</f>
        <v>0</v>
      </c>
      <c r="N1991">
        <f>IF(OR(N1311="",AND(N1311=N1310,N1311=N1312)),NA(), N1311)</f>
        <v>0</v>
      </c>
      <c r="O1991">
        <f>IF(ISNA(P1991),NA(),O1311)</f>
        <v>0</v>
      </c>
      <c r="P1991">
        <f>IF(OR(P1311="",AND(P1311=P1310,P1311=P1312)),NA(), P1311)</f>
        <v>0</v>
      </c>
      <c r="Q1991">
        <f>IF(ISNA(R1991),NA(),Q1311)</f>
        <v>0</v>
      </c>
      <c r="R1991">
        <f>IF(OR(R1311="",AND(R1311=R1310,R1311=R1312)),NA(), R1311)</f>
        <v>0</v>
      </c>
      <c r="S1991">
        <f>IF(ISNA(T1991),NA(),S1311)</f>
        <v>0</v>
      </c>
      <c r="T1991">
        <f>IF(OR(T1311="",AND(T1311=T1310,T1311=T1312)),NA(), T1311)</f>
        <v>0</v>
      </c>
      <c r="U1991">
        <f>IF(ISNA(V1991),NA(),U1311)</f>
        <v>0</v>
      </c>
      <c r="V1991">
        <f>IF(OR(V1311="",AND(V1311=V1310,V1311=V1312)),NA(), V1311)</f>
        <v>0</v>
      </c>
      <c r="W1991">
        <f>IF(ISNA(X1991),NA(),W1311)</f>
        <v>0</v>
      </c>
      <c r="X1991">
        <f>IF(OR(X1311="",AND(X1311=X1310,X1311=X1312)),NA(), X1311)</f>
        <v>0</v>
      </c>
      <c r="Y1991">
        <f>IF(ISNA(Z1991),NA(),Y1311)</f>
        <v>0</v>
      </c>
      <c r="Z1991">
        <f>IF(OR(Z1311="",AND(Z1311=Z1310,Z1311=Z1312)),NA(), Z1311)</f>
        <v>0</v>
      </c>
      <c r="AA1991">
        <f>IF(ISNA(AB1991),NA(),AA1311)</f>
        <v>0</v>
      </c>
      <c r="AB1991">
        <f>IF(OR(AB1311="",AND(AB1311=AB1310,AB1311=AB1312)),NA(), AB1311)</f>
        <v>0</v>
      </c>
      <c r="AC1991">
        <f>IF(ISNA(AD1991),NA(),AC1311)</f>
        <v>0</v>
      </c>
      <c r="AD1991">
        <f>IF(OR(AD1311="",AND(AD1311=AD1310,AD1311=AD1312)),NA(), AD1311)</f>
        <v>0</v>
      </c>
      <c r="AE1991">
        <f>IF(ISNA(AF1991),NA(),AE1311)</f>
        <v>0</v>
      </c>
      <c r="AF1991">
        <f>IF(OR(AF1311="",AND(AF1311=AF1310,AF1311=AF1312)),NA(), AF1311)</f>
        <v>0</v>
      </c>
      <c r="AG1991">
        <f>IF(ISNA(AH1991),NA(),AG1311)</f>
        <v>0</v>
      </c>
      <c r="AH1991">
        <f>IF(OR(AH1311="",AND(AH1311=AH1310,AH1311=AH1312)),NA(), AH1311)</f>
        <v>0</v>
      </c>
      <c r="AI1991">
        <f>IF(ISNA(AJ1991),NA(),AI1311)</f>
        <v>0</v>
      </c>
      <c r="AJ1991">
        <f>IF(OR(AJ1311="",AND(AJ1311=AJ1310,AJ1311=AJ1312)),NA(), AJ1311)</f>
        <v>0</v>
      </c>
      <c r="AM1991">
        <f>IF(ISNA(AN1991),NA(),AM1311)</f>
        <v>0</v>
      </c>
      <c r="AN1991">
        <f>IF(OR(AN1311="",AND(AN1311=AN1310,AN1311=AN1312)),NA(), AN1311)</f>
        <v>0</v>
      </c>
      <c r="AO1991">
        <f>IF(ISNA(AP1991),NA(),AO1311)</f>
        <v>0</v>
      </c>
      <c r="AP1991">
        <f>IF(OR(AP1311="",AND(AP1311=AP1310,AP1311=AP1312)),NA(), AP1311)</f>
        <v>0</v>
      </c>
      <c r="AQ1991">
        <f>IF(ISNA(AR1991),NA(),AQ1311)</f>
        <v>0</v>
      </c>
      <c r="AR1991">
        <f>IF(OR(AR1311="",AND(AR1311=AR1310,AR1311=AR1312)),NA(), AR1311)</f>
        <v>0</v>
      </c>
      <c r="AS1991">
        <f>IF(ISNA(AT1991),NA(),AS1311)</f>
        <v>0</v>
      </c>
      <c r="AT1991">
        <f>IF(OR(AT1311="",AND(AT1311=AT1310,AT1311=AT1312)),NA(), AT1311)</f>
        <v>0</v>
      </c>
      <c r="AU1991">
        <f>IF(ISNA(AV1991),NA(),AU1311)</f>
        <v>0</v>
      </c>
      <c r="AV1991">
        <f>IF(OR(AV1311="",AND(AV1311=AV1310,AV1311=AV1312)),NA(), AV1311)</f>
        <v>0</v>
      </c>
      <c r="AW1991">
        <f>IF(ISNA(AX1991),NA(),AW1311)</f>
        <v>0</v>
      </c>
      <c r="AX1991">
        <f>IF(OR(AX1311="",AND(AX1311=AX1310,AX1311=AX1312)),NA(), AX1311)</f>
        <v>0</v>
      </c>
      <c r="AY1991">
        <f>IF(ISNA(AZ1991),NA(),AY1311)</f>
        <v>0</v>
      </c>
      <c r="AZ1991">
        <f>IF(OR(AZ1311="",AND(AZ1311=AZ1310,AZ1311=AZ1312)),NA(), AZ1311)</f>
        <v>0</v>
      </c>
      <c r="BA1991">
        <f>IF(ISNA(BB1991),NA(),BA1311)</f>
        <v>0</v>
      </c>
      <c r="BB1991">
        <f>IF(OR(BB1311="",AND(BB1311=BB1310,BB1311=BB1312)),NA(), BB1311)</f>
        <v>0</v>
      </c>
      <c r="BC1991">
        <f>IF(ISNA(BD1991),NA(),BC1311)</f>
        <v>0</v>
      </c>
      <c r="BD1991">
        <f>IF(OR(BD1311="",AND(BD1311=BD1310,BD1311=BD1312)),NA(), BD1311)</f>
        <v>0</v>
      </c>
      <c r="BE1991">
        <f>IF(ISNA(BF1991),NA(),BE1311)</f>
        <v>0</v>
      </c>
      <c r="BF1991">
        <f>IF(OR(BF1311="",AND(BF1311=BF1310,BF1311=BF1312)),NA(), BF1311)</f>
        <v>0</v>
      </c>
      <c r="BG1991">
        <f>IF(ISNA(BH1991),NA(),BG1311)</f>
        <v>0</v>
      </c>
      <c r="BH1991">
        <f>IF(OR(BH1311="",AND(BH1311=BH1310,BH1311=BH1312)),NA(), BH1311)</f>
        <v>0</v>
      </c>
      <c r="BI1991">
        <f>IF(ISNA(BJ1991),NA(),BI1311)</f>
        <v>0</v>
      </c>
      <c r="BJ1991">
        <f>IF(OR(BJ1311="",AND(BJ1311=BJ1310,BJ1311=BJ1312)),NA(), BJ1311)</f>
        <v>0</v>
      </c>
      <c r="BK1991">
        <f>IF(ISNA(BL1991),NA(),BK1311)</f>
        <v>0</v>
      </c>
      <c r="BL1991">
        <f>IF(OR(BL1311="",AND(BL1311=BL1310,BL1311=BL1312)),NA(), BL1311)</f>
        <v>0</v>
      </c>
      <c r="BM1991">
        <f>IF(ISNA(BN1991),NA(),BM1311)</f>
        <v>0</v>
      </c>
      <c r="BN1991">
        <f>IF(OR(BN1311="",AND(BN1311=BN1310,BN1311=BN1312)),NA(), BN1311)</f>
        <v>0</v>
      </c>
      <c r="BO1991">
        <f>IF(ISNA(BP1991),NA(),BO1311)</f>
        <v>0</v>
      </c>
      <c r="BP1991">
        <f>IF(OR(BP1311="",AND(BP1311=BP1310,BP1311=BP1312)),NA(), BP1311)</f>
        <v>0</v>
      </c>
      <c r="BQ1991">
        <f>IF(ISNA(BR1991),NA(),BQ1311)</f>
        <v>0</v>
      </c>
      <c r="BR1991">
        <f>IF(OR(BR1311="",AND(BR1311=BR1310,BR1311=BR1312)),NA(), BR1311)</f>
        <v>0</v>
      </c>
    </row>
    <row r="1992" spans="5:70">
      <c r="E1992">
        <f>IF(ISNA(F1992),NA(),E1312)</f>
        <v>0</v>
      </c>
      <c r="F1992">
        <f>IF(OR(F1312="",AND(F1312=F1311,F1312=F1313)),NA(), F1312)</f>
        <v>0</v>
      </c>
      <c r="G1992">
        <f>IF(ISNA(H1992),NA(),G1312)</f>
        <v>0</v>
      </c>
      <c r="H1992">
        <f>IF(OR(H1312="",AND(H1312=H1311,H1312=H1313)),NA(), H1312)</f>
        <v>0</v>
      </c>
      <c r="I1992">
        <f>IF(ISNA(J1992),NA(),I1312)</f>
        <v>0</v>
      </c>
      <c r="J1992">
        <f>IF(OR(J1312="",AND(J1312=J1311,J1312=J1313)),NA(), J1312)</f>
        <v>0</v>
      </c>
      <c r="K1992">
        <f>IF(ISNA(L1992),NA(),K1312)</f>
        <v>0</v>
      </c>
      <c r="L1992">
        <f>IF(OR(L1312="",AND(L1312=L1311,L1312=L1313)),NA(), L1312)</f>
        <v>0</v>
      </c>
      <c r="M1992">
        <f>IF(ISNA(N1992),NA(),M1312)</f>
        <v>0</v>
      </c>
      <c r="N1992">
        <f>IF(OR(N1312="",AND(N1312=N1311,N1312=N1313)),NA(), N1312)</f>
        <v>0</v>
      </c>
      <c r="O1992">
        <f>IF(ISNA(P1992),NA(),O1312)</f>
        <v>0</v>
      </c>
      <c r="P1992">
        <f>IF(OR(P1312="",AND(P1312=P1311,P1312=P1313)),NA(), P1312)</f>
        <v>0</v>
      </c>
      <c r="Q1992">
        <f>IF(ISNA(R1992),NA(),Q1312)</f>
        <v>0</v>
      </c>
      <c r="R1992">
        <f>IF(OR(R1312="",AND(R1312=R1311,R1312=R1313)),NA(), R1312)</f>
        <v>0</v>
      </c>
      <c r="S1992">
        <f>IF(ISNA(T1992),NA(),S1312)</f>
        <v>0</v>
      </c>
      <c r="T1992">
        <f>IF(OR(T1312="",AND(T1312=T1311,T1312=T1313)),NA(), T1312)</f>
        <v>0</v>
      </c>
      <c r="U1992">
        <f>IF(ISNA(V1992),NA(),U1312)</f>
        <v>0</v>
      </c>
      <c r="V1992">
        <f>IF(OR(V1312="",AND(V1312=V1311,V1312=V1313)),NA(), V1312)</f>
        <v>0</v>
      </c>
      <c r="W1992">
        <f>IF(ISNA(X1992),NA(),W1312)</f>
        <v>0</v>
      </c>
      <c r="X1992">
        <f>IF(OR(X1312="",AND(X1312=X1311,X1312=X1313)),NA(), X1312)</f>
        <v>0</v>
      </c>
      <c r="Y1992">
        <f>IF(ISNA(Z1992),NA(),Y1312)</f>
        <v>0</v>
      </c>
      <c r="Z1992">
        <f>IF(OR(Z1312="",AND(Z1312=Z1311,Z1312=Z1313)),NA(), Z1312)</f>
        <v>0</v>
      </c>
      <c r="AA1992">
        <f>IF(ISNA(AB1992),NA(),AA1312)</f>
        <v>0</v>
      </c>
      <c r="AB1992">
        <f>IF(OR(AB1312="",AND(AB1312=AB1311,AB1312=AB1313)),NA(), AB1312)</f>
        <v>0</v>
      </c>
      <c r="AC1992">
        <f>IF(ISNA(AD1992),NA(),AC1312)</f>
        <v>0</v>
      </c>
      <c r="AD1992">
        <f>IF(OR(AD1312="",AND(AD1312=AD1311,AD1312=AD1313)),NA(), AD1312)</f>
        <v>0</v>
      </c>
      <c r="AE1992">
        <f>IF(ISNA(AF1992),NA(),AE1312)</f>
        <v>0</v>
      </c>
      <c r="AF1992">
        <f>IF(OR(AF1312="",AND(AF1312=AF1311,AF1312=AF1313)),NA(), AF1312)</f>
        <v>0</v>
      </c>
      <c r="AG1992">
        <f>IF(ISNA(AH1992),NA(),AG1312)</f>
        <v>0</v>
      </c>
      <c r="AH1992">
        <f>IF(OR(AH1312="",AND(AH1312=AH1311,AH1312=AH1313)),NA(), AH1312)</f>
        <v>0</v>
      </c>
      <c r="AI1992">
        <f>IF(ISNA(AJ1992),NA(),AI1312)</f>
        <v>0</v>
      </c>
      <c r="AJ1992">
        <f>IF(OR(AJ1312="",AND(AJ1312=AJ1311,AJ1312=AJ1313)),NA(), AJ1312)</f>
        <v>0</v>
      </c>
      <c r="AM1992">
        <f>IF(ISNA(AN1992),NA(),AM1312)</f>
        <v>0</v>
      </c>
      <c r="AN1992">
        <f>IF(OR(AN1312="",AND(AN1312=AN1311,AN1312=AN1313)),NA(), AN1312)</f>
        <v>0</v>
      </c>
      <c r="AO1992">
        <f>IF(ISNA(AP1992),NA(),AO1312)</f>
        <v>0</v>
      </c>
      <c r="AP1992">
        <f>IF(OR(AP1312="",AND(AP1312=AP1311,AP1312=AP1313)),NA(), AP1312)</f>
        <v>0</v>
      </c>
      <c r="AQ1992">
        <f>IF(ISNA(AR1992),NA(),AQ1312)</f>
        <v>0</v>
      </c>
      <c r="AR1992">
        <f>IF(OR(AR1312="",AND(AR1312=AR1311,AR1312=AR1313)),NA(), AR1312)</f>
        <v>0</v>
      </c>
      <c r="AS1992">
        <f>IF(ISNA(AT1992),NA(),AS1312)</f>
        <v>0</v>
      </c>
      <c r="AT1992">
        <f>IF(OR(AT1312="",AND(AT1312=AT1311,AT1312=AT1313)),NA(), AT1312)</f>
        <v>0</v>
      </c>
      <c r="AU1992">
        <f>IF(ISNA(AV1992),NA(),AU1312)</f>
        <v>0</v>
      </c>
      <c r="AV1992">
        <f>IF(OR(AV1312="",AND(AV1312=AV1311,AV1312=AV1313)),NA(), AV1312)</f>
        <v>0</v>
      </c>
      <c r="AW1992">
        <f>IF(ISNA(AX1992),NA(),AW1312)</f>
        <v>0</v>
      </c>
      <c r="AX1992">
        <f>IF(OR(AX1312="",AND(AX1312=AX1311,AX1312=AX1313)),NA(), AX1312)</f>
        <v>0</v>
      </c>
      <c r="AY1992">
        <f>IF(ISNA(AZ1992),NA(),AY1312)</f>
        <v>0</v>
      </c>
      <c r="AZ1992">
        <f>IF(OR(AZ1312="",AND(AZ1312=AZ1311,AZ1312=AZ1313)),NA(), AZ1312)</f>
        <v>0</v>
      </c>
      <c r="BA1992">
        <f>IF(ISNA(BB1992),NA(),BA1312)</f>
        <v>0</v>
      </c>
      <c r="BB1992">
        <f>IF(OR(BB1312="",AND(BB1312=BB1311,BB1312=BB1313)),NA(), BB1312)</f>
        <v>0</v>
      </c>
      <c r="BC1992">
        <f>IF(ISNA(BD1992),NA(),BC1312)</f>
        <v>0</v>
      </c>
      <c r="BD1992">
        <f>IF(OR(BD1312="",AND(BD1312=BD1311,BD1312=BD1313)),NA(), BD1312)</f>
        <v>0</v>
      </c>
      <c r="BE1992">
        <f>IF(ISNA(BF1992),NA(),BE1312)</f>
        <v>0</v>
      </c>
      <c r="BF1992">
        <f>IF(OR(BF1312="",AND(BF1312=BF1311,BF1312=BF1313)),NA(), BF1312)</f>
        <v>0</v>
      </c>
      <c r="BG1992">
        <f>IF(ISNA(BH1992),NA(),BG1312)</f>
        <v>0</v>
      </c>
      <c r="BH1992">
        <f>IF(OR(BH1312="",AND(BH1312=BH1311,BH1312=BH1313)),NA(), BH1312)</f>
        <v>0</v>
      </c>
      <c r="BI1992">
        <f>IF(ISNA(BJ1992),NA(),BI1312)</f>
        <v>0</v>
      </c>
      <c r="BJ1992">
        <f>IF(OR(BJ1312="",AND(BJ1312=BJ1311,BJ1312=BJ1313)),NA(), BJ1312)</f>
        <v>0</v>
      </c>
      <c r="BK1992">
        <f>IF(ISNA(BL1992),NA(),BK1312)</f>
        <v>0</v>
      </c>
      <c r="BL1992">
        <f>IF(OR(BL1312="",AND(BL1312=BL1311,BL1312=BL1313)),NA(), BL1312)</f>
        <v>0</v>
      </c>
      <c r="BM1992">
        <f>IF(ISNA(BN1992),NA(),BM1312)</f>
        <v>0</v>
      </c>
      <c r="BN1992">
        <f>IF(OR(BN1312="",AND(BN1312=BN1311,BN1312=BN1313)),NA(), BN1312)</f>
        <v>0</v>
      </c>
      <c r="BO1992">
        <f>IF(ISNA(BP1992),NA(),BO1312)</f>
        <v>0</v>
      </c>
      <c r="BP1992">
        <f>IF(OR(BP1312="",AND(BP1312=BP1311,BP1312=BP1313)),NA(), BP1312)</f>
        <v>0</v>
      </c>
      <c r="BQ1992">
        <f>IF(ISNA(BR1992),NA(),BQ1312)</f>
        <v>0</v>
      </c>
      <c r="BR1992">
        <f>IF(OR(BR1312="",AND(BR1312=BR1311,BR1312=BR1313)),NA(), BR1312)</f>
        <v>0</v>
      </c>
    </row>
    <row r="1993" spans="5:70">
      <c r="E1993">
        <f>IF(ISNA(F1993),NA(),E1313)</f>
        <v>0</v>
      </c>
      <c r="F1993">
        <f>IF(OR(F1313="",AND(F1313=F1312,F1313=F1314)),NA(), F1313)</f>
        <v>0</v>
      </c>
      <c r="G1993">
        <f>IF(ISNA(H1993),NA(),G1313)</f>
        <v>0</v>
      </c>
      <c r="H1993">
        <f>IF(OR(H1313="",AND(H1313=H1312,H1313=H1314)),NA(), H1313)</f>
        <v>0</v>
      </c>
      <c r="I1993">
        <f>IF(ISNA(J1993),NA(),I1313)</f>
        <v>0</v>
      </c>
      <c r="J1993">
        <f>IF(OR(J1313="",AND(J1313=J1312,J1313=J1314)),NA(), J1313)</f>
        <v>0</v>
      </c>
      <c r="K1993">
        <f>IF(ISNA(L1993),NA(),K1313)</f>
        <v>0</v>
      </c>
      <c r="L1993">
        <f>IF(OR(L1313="",AND(L1313=L1312,L1313=L1314)),NA(), L1313)</f>
        <v>0</v>
      </c>
      <c r="M1993">
        <f>IF(ISNA(N1993),NA(),M1313)</f>
        <v>0</v>
      </c>
      <c r="N1993">
        <f>IF(OR(N1313="",AND(N1313=N1312,N1313=N1314)),NA(), N1313)</f>
        <v>0</v>
      </c>
      <c r="O1993">
        <f>IF(ISNA(P1993),NA(),O1313)</f>
        <v>0</v>
      </c>
      <c r="P1993">
        <f>IF(OR(P1313="",AND(P1313=P1312,P1313=P1314)),NA(), P1313)</f>
        <v>0</v>
      </c>
      <c r="Q1993">
        <f>IF(ISNA(R1993),NA(),Q1313)</f>
        <v>0</v>
      </c>
      <c r="R1993">
        <f>IF(OR(R1313="",AND(R1313=R1312,R1313=R1314)),NA(), R1313)</f>
        <v>0</v>
      </c>
      <c r="S1993">
        <f>IF(ISNA(T1993),NA(),S1313)</f>
        <v>0</v>
      </c>
      <c r="T1993">
        <f>IF(OR(T1313="",AND(T1313=T1312,T1313=T1314)),NA(), T1313)</f>
        <v>0</v>
      </c>
      <c r="U1993">
        <f>IF(ISNA(V1993),NA(),U1313)</f>
        <v>0</v>
      </c>
      <c r="V1993">
        <f>IF(OR(V1313="",AND(V1313=V1312,V1313=V1314)),NA(), V1313)</f>
        <v>0</v>
      </c>
      <c r="W1993">
        <f>IF(ISNA(X1993),NA(),W1313)</f>
        <v>0</v>
      </c>
      <c r="X1993">
        <f>IF(OR(X1313="",AND(X1313=X1312,X1313=X1314)),NA(), X1313)</f>
        <v>0</v>
      </c>
      <c r="Y1993">
        <f>IF(ISNA(Z1993),NA(),Y1313)</f>
        <v>0</v>
      </c>
      <c r="Z1993">
        <f>IF(OR(Z1313="",AND(Z1313=Z1312,Z1313=Z1314)),NA(), Z1313)</f>
        <v>0</v>
      </c>
      <c r="AA1993">
        <f>IF(ISNA(AB1993),NA(),AA1313)</f>
        <v>0</v>
      </c>
      <c r="AB1993">
        <f>IF(OR(AB1313="",AND(AB1313=AB1312,AB1313=AB1314)),NA(), AB1313)</f>
        <v>0</v>
      </c>
      <c r="AC1993">
        <f>IF(ISNA(AD1993),NA(),AC1313)</f>
        <v>0</v>
      </c>
      <c r="AD1993">
        <f>IF(OR(AD1313="",AND(AD1313=AD1312,AD1313=AD1314)),NA(), AD1313)</f>
        <v>0</v>
      </c>
      <c r="AE1993">
        <f>IF(ISNA(AF1993),NA(),AE1313)</f>
        <v>0</v>
      </c>
      <c r="AF1993">
        <f>IF(OR(AF1313="",AND(AF1313=AF1312,AF1313=AF1314)),NA(), AF1313)</f>
        <v>0</v>
      </c>
      <c r="AG1993">
        <f>IF(ISNA(AH1993),NA(),AG1313)</f>
        <v>0</v>
      </c>
      <c r="AH1993">
        <f>IF(OR(AH1313="",AND(AH1313=AH1312,AH1313=AH1314)),NA(), AH1313)</f>
        <v>0</v>
      </c>
      <c r="AI1993">
        <f>IF(ISNA(AJ1993),NA(),AI1313)</f>
        <v>0</v>
      </c>
      <c r="AJ1993">
        <f>IF(OR(AJ1313="",AND(AJ1313=AJ1312,AJ1313=AJ1314)),NA(), AJ1313)</f>
        <v>0</v>
      </c>
      <c r="AM1993">
        <f>IF(ISNA(AN1993),NA(),AM1313)</f>
        <v>0</v>
      </c>
      <c r="AN1993">
        <f>IF(OR(AN1313="",AND(AN1313=AN1312,AN1313=AN1314)),NA(), AN1313)</f>
        <v>0</v>
      </c>
      <c r="AO1993">
        <f>IF(ISNA(AP1993),NA(),AO1313)</f>
        <v>0</v>
      </c>
      <c r="AP1993">
        <f>IF(OR(AP1313="",AND(AP1313=AP1312,AP1313=AP1314)),NA(), AP1313)</f>
        <v>0</v>
      </c>
      <c r="AQ1993">
        <f>IF(ISNA(AR1993),NA(),AQ1313)</f>
        <v>0</v>
      </c>
      <c r="AR1993">
        <f>IF(OR(AR1313="",AND(AR1313=AR1312,AR1313=AR1314)),NA(), AR1313)</f>
        <v>0</v>
      </c>
      <c r="AS1993">
        <f>IF(ISNA(AT1993),NA(),AS1313)</f>
        <v>0</v>
      </c>
      <c r="AT1993">
        <f>IF(OR(AT1313="",AND(AT1313=AT1312,AT1313=AT1314)),NA(), AT1313)</f>
        <v>0</v>
      </c>
      <c r="AU1993">
        <f>IF(ISNA(AV1993),NA(),AU1313)</f>
        <v>0</v>
      </c>
      <c r="AV1993">
        <f>IF(OR(AV1313="",AND(AV1313=AV1312,AV1313=AV1314)),NA(), AV1313)</f>
        <v>0</v>
      </c>
      <c r="AW1993">
        <f>IF(ISNA(AX1993),NA(),AW1313)</f>
        <v>0</v>
      </c>
      <c r="AX1993">
        <f>IF(OR(AX1313="",AND(AX1313=AX1312,AX1313=AX1314)),NA(), AX1313)</f>
        <v>0</v>
      </c>
      <c r="AY1993">
        <f>IF(ISNA(AZ1993),NA(),AY1313)</f>
        <v>0</v>
      </c>
      <c r="AZ1993">
        <f>IF(OR(AZ1313="",AND(AZ1313=AZ1312,AZ1313=AZ1314)),NA(), AZ1313)</f>
        <v>0</v>
      </c>
      <c r="BA1993">
        <f>IF(ISNA(BB1993),NA(),BA1313)</f>
        <v>0</v>
      </c>
      <c r="BB1993">
        <f>IF(OR(BB1313="",AND(BB1313=BB1312,BB1313=BB1314)),NA(), BB1313)</f>
        <v>0</v>
      </c>
      <c r="BC1993">
        <f>IF(ISNA(BD1993),NA(),BC1313)</f>
        <v>0</v>
      </c>
      <c r="BD1993">
        <f>IF(OR(BD1313="",AND(BD1313=BD1312,BD1313=BD1314)),NA(), BD1313)</f>
        <v>0</v>
      </c>
      <c r="BE1993">
        <f>IF(ISNA(BF1993),NA(),BE1313)</f>
        <v>0</v>
      </c>
      <c r="BF1993">
        <f>IF(OR(BF1313="",AND(BF1313=BF1312,BF1313=BF1314)),NA(), BF1313)</f>
        <v>0</v>
      </c>
      <c r="BG1993">
        <f>IF(ISNA(BH1993),NA(),BG1313)</f>
        <v>0</v>
      </c>
      <c r="BH1993">
        <f>IF(OR(BH1313="",AND(BH1313=BH1312,BH1313=BH1314)),NA(), BH1313)</f>
        <v>0</v>
      </c>
      <c r="BI1993">
        <f>IF(ISNA(BJ1993),NA(),BI1313)</f>
        <v>0</v>
      </c>
      <c r="BJ1993">
        <f>IF(OR(BJ1313="",AND(BJ1313=BJ1312,BJ1313=BJ1314)),NA(), BJ1313)</f>
        <v>0</v>
      </c>
      <c r="BK1993">
        <f>IF(ISNA(BL1993),NA(),BK1313)</f>
        <v>0</v>
      </c>
      <c r="BL1993">
        <f>IF(OR(BL1313="",AND(BL1313=BL1312,BL1313=BL1314)),NA(), BL1313)</f>
        <v>0</v>
      </c>
      <c r="BM1993">
        <f>IF(ISNA(BN1993),NA(),BM1313)</f>
        <v>0</v>
      </c>
      <c r="BN1993">
        <f>IF(OR(BN1313="",AND(BN1313=BN1312,BN1313=BN1314)),NA(), BN1313)</f>
        <v>0</v>
      </c>
      <c r="BO1993">
        <f>IF(ISNA(BP1993),NA(),BO1313)</f>
        <v>0</v>
      </c>
      <c r="BP1993">
        <f>IF(OR(BP1313="",AND(BP1313=BP1312,BP1313=BP1314)),NA(), BP1313)</f>
        <v>0</v>
      </c>
      <c r="BQ1993">
        <f>IF(ISNA(BR1993),NA(),BQ1313)</f>
        <v>0</v>
      </c>
      <c r="BR1993">
        <f>IF(OR(BR1313="",AND(BR1313=BR1312,BR1313=BR1314)),NA(), BR1313)</f>
        <v>0</v>
      </c>
    </row>
    <row r="1994" spans="5:70">
      <c r="E1994">
        <f>IF(ISNA(F1994),NA(),E1314)</f>
        <v>0</v>
      </c>
      <c r="F1994">
        <f>IF(OR(F1314="",AND(F1314=F1313,F1314=F1315)),NA(), F1314)</f>
        <v>0</v>
      </c>
      <c r="G1994">
        <f>IF(ISNA(H1994),NA(),G1314)</f>
        <v>0</v>
      </c>
      <c r="H1994">
        <f>IF(OR(H1314="",AND(H1314=H1313,H1314=H1315)),NA(), H1314)</f>
        <v>0</v>
      </c>
      <c r="I1994">
        <f>IF(ISNA(J1994),NA(),I1314)</f>
        <v>0</v>
      </c>
      <c r="J1994">
        <f>IF(OR(J1314="",AND(J1314=J1313,J1314=J1315)),NA(), J1314)</f>
        <v>0</v>
      </c>
      <c r="K1994">
        <f>IF(ISNA(L1994),NA(),K1314)</f>
        <v>0</v>
      </c>
      <c r="L1994">
        <f>IF(OR(L1314="",AND(L1314=L1313,L1314=L1315)),NA(), L1314)</f>
        <v>0</v>
      </c>
      <c r="M1994">
        <f>IF(ISNA(N1994),NA(),M1314)</f>
        <v>0</v>
      </c>
      <c r="N1994">
        <f>IF(OR(N1314="",AND(N1314=N1313,N1314=N1315)),NA(), N1314)</f>
        <v>0</v>
      </c>
      <c r="O1994">
        <f>IF(ISNA(P1994),NA(),O1314)</f>
        <v>0</v>
      </c>
      <c r="P1994">
        <f>IF(OR(P1314="",AND(P1314=P1313,P1314=P1315)),NA(), P1314)</f>
        <v>0</v>
      </c>
      <c r="Q1994">
        <f>IF(ISNA(R1994),NA(),Q1314)</f>
        <v>0</v>
      </c>
      <c r="R1994">
        <f>IF(OR(R1314="",AND(R1314=R1313,R1314=R1315)),NA(), R1314)</f>
        <v>0</v>
      </c>
      <c r="S1994">
        <f>IF(ISNA(T1994),NA(),S1314)</f>
        <v>0</v>
      </c>
      <c r="T1994">
        <f>IF(OR(T1314="",AND(T1314=T1313,T1314=T1315)),NA(), T1314)</f>
        <v>0</v>
      </c>
      <c r="U1994">
        <f>IF(ISNA(V1994),NA(),U1314)</f>
        <v>0</v>
      </c>
      <c r="V1994">
        <f>IF(OR(V1314="",AND(V1314=V1313,V1314=V1315)),NA(), V1314)</f>
        <v>0</v>
      </c>
      <c r="W1994">
        <f>IF(ISNA(X1994),NA(),W1314)</f>
        <v>0</v>
      </c>
      <c r="X1994">
        <f>IF(OR(X1314="",AND(X1314=X1313,X1314=X1315)),NA(), X1314)</f>
        <v>0</v>
      </c>
      <c r="Y1994">
        <f>IF(ISNA(Z1994),NA(),Y1314)</f>
        <v>0</v>
      </c>
      <c r="Z1994">
        <f>IF(OR(Z1314="",AND(Z1314=Z1313,Z1314=Z1315)),NA(), Z1314)</f>
        <v>0</v>
      </c>
      <c r="AA1994">
        <f>IF(ISNA(AB1994),NA(),AA1314)</f>
        <v>0</v>
      </c>
      <c r="AB1994">
        <f>IF(OR(AB1314="",AND(AB1314=AB1313,AB1314=AB1315)),NA(), AB1314)</f>
        <v>0</v>
      </c>
      <c r="AC1994">
        <f>IF(ISNA(AD1994),NA(),AC1314)</f>
        <v>0</v>
      </c>
      <c r="AD1994">
        <f>IF(OR(AD1314="",AND(AD1314=AD1313,AD1314=AD1315)),NA(), AD1314)</f>
        <v>0</v>
      </c>
      <c r="AE1994">
        <f>IF(ISNA(AF1994),NA(),AE1314)</f>
        <v>0</v>
      </c>
      <c r="AF1994">
        <f>IF(OR(AF1314="",AND(AF1314=AF1313,AF1314=AF1315)),NA(), AF1314)</f>
        <v>0</v>
      </c>
      <c r="AG1994">
        <f>IF(ISNA(AH1994),NA(),AG1314)</f>
        <v>0</v>
      </c>
      <c r="AH1994">
        <f>IF(OR(AH1314="",AND(AH1314=AH1313,AH1314=AH1315)),NA(), AH1314)</f>
        <v>0</v>
      </c>
      <c r="AI1994">
        <f>IF(ISNA(AJ1994),NA(),AI1314)</f>
        <v>0</v>
      </c>
      <c r="AJ1994">
        <f>IF(OR(AJ1314="",AND(AJ1314=AJ1313,AJ1314=AJ1315)),NA(), AJ1314)</f>
        <v>0</v>
      </c>
      <c r="AM1994">
        <f>IF(ISNA(AN1994),NA(),AM1314)</f>
        <v>0</v>
      </c>
      <c r="AN1994">
        <f>IF(OR(AN1314="",AND(AN1314=AN1313,AN1314=AN1315)),NA(), AN1314)</f>
        <v>0</v>
      </c>
      <c r="AO1994">
        <f>IF(ISNA(AP1994),NA(),AO1314)</f>
        <v>0</v>
      </c>
      <c r="AP1994">
        <f>IF(OR(AP1314="",AND(AP1314=AP1313,AP1314=AP1315)),NA(), AP1314)</f>
        <v>0</v>
      </c>
      <c r="AQ1994">
        <f>IF(ISNA(AR1994),NA(),AQ1314)</f>
        <v>0</v>
      </c>
      <c r="AR1994">
        <f>IF(OR(AR1314="",AND(AR1314=AR1313,AR1314=AR1315)),NA(), AR1314)</f>
        <v>0</v>
      </c>
      <c r="AS1994">
        <f>IF(ISNA(AT1994),NA(),AS1314)</f>
        <v>0</v>
      </c>
      <c r="AT1994">
        <f>IF(OR(AT1314="",AND(AT1314=AT1313,AT1314=AT1315)),NA(), AT1314)</f>
        <v>0</v>
      </c>
      <c r="AU1994">
        <f>IF(ISNA(AV1994),NA(),AU1314)</f>
        <v>0</v>
      </c>
      <c r="AV1994">
        <f>IF(OR(AV1314="",AND(AV1314=AV1313,AV1314=AV1315)),NA(), AV1314)</f>
        <v>0</v>
      </c>
      <c r="AW1994">
        <f>IF(ISNA(AX1994),NA(),AW1314)</f>
        <v>0</v>
      </c>
      <c r="AX1994">
        <f>IF(OR(AX1314="",AND(AX1314=AX1313,AX1314=AX1315)),NA(), AX1314)</f>
        <v>0</v>
      </c>
      <c r="AY1994">
        <f>IF(ISNA(AZ1994),NA(),AY1314)</f>
        <v>0</v>
      </c>
      <c r="AZ1994">
        <f>IF(OR(AZ1314="",AND(AZ1314=AZ1313,AZ1314=AZ1315)),NA(), AZ1314)</f>
        <v>0</v>
      </c>
      <c r="BA1994">
        <f>IF(ISNA(BB1994),NA(),BA1314)</f>
        <v>0</v>
      </c>
      <c r="BB1994">
        <f>IF(OR(BB1314="",AND(BB1314=BB1313,BB1314=BB1315)),NA(), BB1314)</f>
        <v>0</v>
      </c>
      <c r="BC1994">
        <f>IF(ISNA(BD1994),NA(),BC1314)</f>
        <v>0</v>
      </c>
      <c r="BD1994">
        <f>IF(OR(BD1314="",AND(BD1314=BD1313,BD1314=BD1315)),NA(), BD1314)</f>
        <v>0</v>
      </c>
      <c r="BE1994">
        <f>IF(ISNA(BF1994),NA(),BE1314)</f>
        <v>0</v>
      </c>
      <c r="BF1994">
        <f>IF(OR(BF1314="",AND(BF1314=BF1313,BF1314=BF1315)),NA(), BF1314)</f>
        <v>0</v>
      </c>
      <c r="BG1994">
        <f>IF(ISNA(BH1994),NA(),BG1314)</f>
        <v>0</v>
      </c>
      <c r="BH1994">
        <f>IF(OR(BH1314="",AND(BH1314=BH1313,BH1314=BH1315)),NA(), BH1314)</f>
        <v>0</v>
      </c>
      <c r="BI1994">
        <f>IF(ISNA(BJ1994),NA(),BI1314)</f>
        <v>0</v>
      </c>
      <c r="BJ1994">
        <f>IF(OR(BJ1314="",AND(BJ1314=BJ1313,BJ1314=BJ1315)),NA(), BJ1314)</f>
        <v>0</v>
      </c>
      <c r="BK1994">
        <f>IF(ISNA(BL1994),NA(),BK1314)</f>
        <v>0</v>
      </c>
      <c r="BL1994">
        <f>IF(OR(BL1314="",AND(BL1314=BL1313,BL1314=BL1315)),NA(), BL1314)</f>
        <v>0</v>
      </c>
      <c r="BM1994">
        <f>IF(ISNA(BN1994),NA(),BM1314)</f>
        <v>0</v>
      </c>
      <c r="BN1994">
        <f>IF(OR(BN1314="",AND(BN1314=BN1313,BN1314=BN1315)),NA(), BN1314)</f>
        <v>0</v>
      </c>
      <c r="BO1994">
        <f>IF(ISNA(BP1994),NA(),BO1314)</f>
        <v>0</v>
      </c>
      <c r="BP1994">
        <f>IF(OR(BP1314="",AND(BP1314=BP1313,BP1314=BP1315)),NA(), BP1314)</f>
        <v>0</v>
      </c>
      <c r="BQ1994">
        <f>IF(ISNA(BR1994),NA(),BQ1314)</f>
        <v>0</v>
      </c>
      <c r="BR1994">
        <f>IF(OR(BR1314="",AND(BR1314=BR1313,BR1314=BR1315)),NA(), BR1314)</f>
        <v>0</v>
      </c>
    </row>
    <row r="1995" spans="5:70">
      <c r="E1995">
        <f>IF(ISNA(F1995),NA(),E1315)</f>
        <v>0</v>
      </c>
      <c r="F1995">
        <f>IF(OR(F1315="",AND(F1315=F1314,F1315=F1316)),NA(), F1315)</f>
        <v>0</v>
      </c>
      <c r="G1995">
        <f>IF(ISNA(H1995),NA(),G1315)</f>
        <v>0</v>
      </c>
      <c r="H1995">
        <f>IF(OR(H1315="",AND(H1315=H1314,H1315=H1316)),NA(), H1315)</f>
        <v>0</v>
      </c>
      <c r="I1995">
        <f>IF(ISNA(J1995),NA(),I1315)</f>
        <v>0</v>
      </c>
      <c r="J1995">
        <f>IF(OR(J1315="",AND(J1315=J1314,J1315=J1316)),NA(), J1315)</f>
        <v>0</v>
      </c>
      <c r="K1995">
        <f>IF(ISNA(L1995),NA(),K1315)</f>
        <v>0</v>
      </c>
      <c r="L1995">
        <f>IF(OR(L1315="",AND(L1315=L1314,L1315=L1316)),NA(), L1315)</f>
        <v>0</v>
      </c>
      <c r="M1995">
        <f>IF(ISNA(N1995),NA(),M1315)</f>
        <v>0</v>
      </c>
      <c r="N1995">
        <f>IF(OR(N1315="",AND(N1315=N1314,N1315=N1316)),NA(), N1315)</f>
        <v>0</v>
      </c>
      <c r="O1995">
        <f>IF(ISNA(P1995),NA(),O1315)</f>
        <v>0</v>
      </c>
      <c r="P1995">
        <f>IF(OR(P1315="",AND(P1315=P1314,P1315=P1316)),NA(), P1315)</f>
        <v>0</v>
      </c>
      <c r="Q1995">
        <f>IF(ISNA(R1995),NA(),Q1315)</f>
        <v>0</v>
      </c>
      <c r="R1995">
        <f>IF(OR(R1315="",AND(R1315=R1314,R1315=R1316)),NA(), R1315)</f>
        <v>0</v>
      </c>
      <c r="S1995">
        <f>IF(ISNA(T1995),NA(),S1315)</f>
        <v>0</v>
      </c>
      <c r="T1995">
        <f>IF(OR(T1315="",AND(T1315=T1314,T1315=T1316)),NA(), T1315)</f>
        <v>0</v>
      </c>
      <c r="U1995">
        <f>IF(ISNA(V1995),NA(),U1315)</f>
        <v>0</v>
      </c>
      <c r="V1995">
        <f>IF(OR(V1315="",AND(V1315=V1314,V1315=V1316)),NA(), V1315)</f>
        <v>0</v>
      </c>
      <c r="W1995">
        <f>IF(ISNA(X1995),NA(),W1315)</f>
        <v>0</v>
      </c>
      <c r="X1995">
        <f>IF(OR(X1315="",AND(X1315=X1314,X1315=X1316)),NA(), X1315)</f>
        <v>0</v>
      </c>
      <c r="Y1995">
        <f>IF(ISNA(Z1995),NA(),Y1315)</f>
        <v>0</v>
      </c>
      <c r="Z1995">
        <f>IF(OR(Z1315="",AND(Z1315=Z1314,Z1315=Z1316)),NA(), Z1315)</f>
        <v>0</v>
      </c>
      <c r="AA1995">
        <f>IF(ISNA(AB1995),NA(),AA1315)</f>
        <v>0</v>
      </c>
      <c r="AB1995">
        <f>IF(OR(AB1315="",AND(AB1315=AB1314,AB1315=AB1316)),NA(), AB1315)</f>
        <v>0</v>
      </c>
      <c r="AC1995">
        <f>IF(ISNA(AD1995),NA(),AC1315)</f>
        <v>0</v>
      </c>
      <c r="AD1995">
        <f>IF(OR(AD1315="",AND(AD1315=AD1314,AD1315=AD1316)),NA(), AD1315)</f>
        <v>0</v>
      </c>
      <c r="AE1995">
        <f>IF(ISNA(AF1995),NA(),AE1315)</f>
        <v>0</v>
      </c>
      <c r="AF1995">
        <f>IF(OR(AF1315="",AND(AF1315=AF1314,AF1315=AF1316)),NA(), AF1315)</f>
        <v>0</v>
      </c>
      <c r="AG1995">
        <f>IF(ISNA(AH1995),NA(),AG1315)</f>
        <v>0</v>
      </c>
      <c r="AH1995">
        <f>IF(OR(AH1315="",AND(AH1315=AH1314,AH1315=AH1316)),NA(), AH1315)</f>
        <v>0</v>
      </c>
      <c r="AI1995">
        <f>IF(ISNA(AJ1995),NA(),AI1315)</f>
        <v>0</v>
      </c>
      <c r="AJ1995">
        <f>IF(OR(AJ1315="",AND(AJ1315=AJ1314,AJ1315=AJ1316)),NA(), AJ1315)</f>
        <v>0</v>
      </c>
      <c r="AM1995">
        <f>IF(ISNA(AN1995),NA(),AM1315)</f>
        <v>0</v>
      </c>
      <c r="AN1995">
        <f>IF(OR(AN1315="",AND(AN1315=AN1314,AN1315=AN1316)),NA(), AN1315)</f>
        <v>0</v>
      </c>
      <c r="AO1995">
        <f>IF(ISNA(AP1995),NA(),AO1315)</f>
        <v>0</v>
      </c>
      <c r="AP1995">
        <f>IF(OR(AP1315="",AND(AP1315=AP1314,AP1315=AP1316)),NA(), AP1315)</f>
        <v>0</v>
      </c>
      <c r="AQ1995">
        <f>IF(ISNA(AR1995),NA(),AQ1315)</f>
        <v>0</v>
      </c>
      <c r="AR1995">
        <f>IF(OR(AR1315="",AND(AR1315=AR1314,AR1315=AR1316)),NA(), AR1315)</f>
        <v>0</v>
      </c>
      <c r="AS1995">
        <f>IF(ISNA(AT1995),NA(),AS1315)</f>
        <v>0</v>
      </c>
      <c r="AT1995">
        <f>IF(OR(AT1315="",AND(AT1315=AT1314,AT1315=AT1316)),NA(), AT1315)</f>
        <v>0</v>
      </c>
      <c r="AU1995">
        <f>IF(ISNA(AV1995),NA(),AU1315)</f>
        <v>0</v>
      </c>
      <c r="AV1995">
        <f>IF(OR(AV1315="",AND(AV1315=AV1314,AV1315=AV1316)),NA(), AV1315)</f>
        <v>0</v>
      </c>
      <c r="AW1995">
        <f>IF(ISNA(AX1995),NA(),AW1315)</f>
        <v>0</v>
      </c>
      <c r="AX1995">
        <f>IF(OR(AX1315="",AND(AX1315=AX1314,AX1315=AX1316)),NA(), AX1315)</f>
        <v>0</v>
      </c>
      <c r="AY1995">
        <f>IF(ISNA(AZ1995),NA(),AY1315)</f>
        <v>0</v>
      </c>
      <c r="AZ1995">
        <f>IF(OR(AZ1315="",AND(AZ1315=AZ1314,AZ1315=AZ1316)),NA(), AZ1315)</f>
        <v>0</v>
      </c>
      <c r="BA1995">
        <f>IF(ISNA(BB1995),NA(),BA1315)</f>
        <v>0</v>
      </c>
      <c r="BB1995">
        <f>IF(OR(BB1315="",AND(BB1315=BB1314,BB1315=BB1316)),NA(), BB1315)</f>
        <v>0</v>
      </c>
      <c r="BC1995">
        <f>IF(ISNA(BD1995),NA(),BC1315)</f>
        <v>0</v>
      </c>
      <c r="BD1995">
        <f>IF(OR(BD1315="",AND(BD1315=BD1314,BD1315=BD1316)),NA(), BD1315)</f>
        <v>0</v>
      </c>
      <c r="BE1995">
        <f>IF(ISNA(BF1995),NA(),BE1315)</f>
        <v>0</v>
      </c>
      <c r="BF1995">
        <f>IF(OR(BF1315="",AND(BF1315=BF1314,BF1315=BF1316)),NA(), BF1315)</f>
        <v>0</v>
      </c>
      <c r="BG1995">
        <f>IF(ISNA(BH1995),NA(),BG1315)</f>
        <v>0</v>
      </c>
      <c r="BH1995">
        <f>IF(OR(BH1315="",AND(BH1315=BH1314,BH1315=BH1316)),NA(), BH1315)</f>
        <v>0</v>
      </c>
      <c r="BI1995">
        <f>IF(ISNA(BJ1995),NA(),BI1315)</f>
        <v>0</v>
      </c>
      <c r="BJ1995">
        <f>IF(OR(BJ1315="",AND(BJ1315=BJ1314,BJ1315=BJ1316)),NA(), BJ1315)</f>
        <v>0</v>
      </c>
      <c r="BK1995">
        <f>IF(ISNA(BL1995),NA(),BK1315)</f>
        <v>0</v>
      </c>
      <c r="BL1995">
        <f>IF(OR(BL1315="",AND(BL1315=BL1314,BL1315=BL1316)),NA(), BL1315)</f>
        <v>0</v>
      </c>
      <c r="BM1995">
        <f>IF(ISNA(BN1995),NA(),BM1315)</f>
        <v>0</v>
      </c>
      <c r="BN1995">
        <f>IF(OR(BN1315="",AND(BN1315=BN1314,BN1315=BN1316)),NA(), BN1315)</f>
        <v>0</v>
      </c>
      <c r="BO1995">
        <f>IF(ISNA(BP1995),NA(),BO1315)</f>
        <v>0</v>
      </c>
      <c r="BP1995">
        <f>IF(OR(BP1315="",AND(BP1315=BP1314,BP1315=BP1316)),NA(), BP1315)</f>
        <v>0</v>
      </c>
      <c r="BQ1995">
        <f>IF(ISNA(BR1995),NA(),BQ1315)</f>
        <v>0</v>
      </c>
      <c r="BR1995">
        <f>IF(OR(BR1315="",AND(BR1315=BR1314,BR1315=BR1316)),NA(), BR1315)</f>
        <v>0</v>
      </c>
    </row>
    <row r="1996" spans="5:70">
      <c r="E1996">
        <f>IF(ISNA(F1996),NA(),E1316)</f>
        <v>0</v>
      </c>
      <c r="F1996">
        <f>IF(OR(F1316="",AND(F1316=F1315,F1316=F1317)),NA(), F1316)</f>
        <v>0</v>
      </c>
      <c r="G1996">
        <f>IF(ISNA(H1996),NA(),G1316)</f>
        <v>0</v>
      </c>
      <c r="H1996">
        <f>IF(OR(H1316="",AND(H1316=H1315,H1316=H1317)),NA(), H1316)</f>
        <v>0</v>
      </c>
      <c r="I1996">
        <f>IF(ISNA(J1996),NA(),I1316)</f>
        <v>0</v>
      </c>
      <c r="J1996">
        <f>IF(OR(J1316="",AND(J1316=J1315,J1316=J1317)),NA(), J1316)</f>
        <v>0</v>
      </c>
      <c r="K1996">
        <f>IF(ISNA(L1996),NA(),K1316)</f>
        <v>0</v>
      </c>
      <c r="L1996">
        <f>IF(OR(L1316="",AND(L1316=L1315,L1316=L1317)),NA(), L1316)</f>
        <v>0</v>
      </c>
      <c r="M1996">
        <f>IF(ISNA(N1996),NA(),M1316)</f>
        <v>0</v>
      </c>
      <c r="N1996">
        <f>IF(OR(N1316="",AND(N1316=N1315,N1316=N1317)),NA(), N1316)</f>
        <v>0</v>
      </c>
      <c r="O1996">
        <f>IF(ISNA(P1996),NA(),O1316)</f>
        <v>0</v>
      </c>
      <c r="P1996">
        <f>IF(OR(P1316="",AND(P1316=P1315,P1316=P1317)),NA(), P1316)</f>
        <v>0</v>
      </c>
      <c r="Q1996">
        <f>IF(ISNA(R1996),NA(),Q1316)</f>
        <v>0</v>
      </c>
      <c r="R1996">
        <f>IF(OR(R1316="",AND(R1316=R1315,R1316=R1317)),NA(), R1316)</f>
        <v>0</v>
      </c>
      <c r="S1996">
        <f>IF(ISNA(T1996),NA(),S1316)</f>
        <v>0</v>
      </c>
      <c r="T1996">
        <f>IF(OR(T1316="",AND(T1316=T1315,T1316=T1317)),NA(), T1316)</f>
        <v>0</v>
      </c>
      <c r="U1996">
        <f>IF(ISNA(V1996),NA(),U1316)</f>
        <v>0</v>
      </c>
      <c r="V1996">
        <f>IF(OR(V1316="",AND(V1316=V1315,V1316=V1317)),NA(), V1316)</f>
        <v>0</v>
      </c>
      <c r="W1996">
        <f>IF(ISNA(X1996),NA(),W1316)</f>
        <v>0</v>
      </c>
      <c r="X1996">
        <f>IF(OR(X1316="",AND(X1316=X1315,X1316=X1317)),NA(), X1316)</f>
        <v>0</v>
      </c>
      <c r="Y1996">
        <f>IF(ISNA(Z1996),NA(),Y1316)</f>
        <v>0</v>
      </c>
      <c r="Z1996">
        <f>IF(OR(Z1316="",AND(Z1316=Z1315,Z1316=Z1317)),NA(), Z1316)</f>
        <v>0</v>
      </c>
      <c r="AA1996">
        <f>IF(ISNA(AB1996),NA(),AA1316)</f>
        <v>0</v>
      </c>
      <c r="AB1996">
        <f>IF(OR(AB1316="",AND(AB1316=AB1315,AB1316=AB1317)),NA(), AB1316)</f>
        <v>0</v>
      </c>
      <c r="AC1996">
        <f>IF(ISNA(AD1996),NA(),AC1316)</f>
        <v>0</v>
      </c>
      <c r="AD1996">
        <f>IF(OR(AD1316="",AND(AD1316=AD1315,AD1316=AD1317)),NA(), AD1316)</f>
        <v>0</v>
      </c>
      <c r="AE1996">
        <f>IF(ISNA(AF1996),NA(),AE1316)</f>
        <v>0</v>
      </c>
      <c r="AF1996">
        <f>IF(OR(AF1316="",AND(AF1316=AF1315,AF1316=AF1317)),NA(), AF1316)</f>
        <v>0</v>
      </c>
      <c r="AG1996">
        <f>IF(ISNA(AH1996),NA(),AG1316)</f>
        <v>0</v>
      </c>
      <c r="AH1996">
        <f>IF(OR(AH1316="",AND(AH1316=AH1315,AH1316=AH1317)),NA(), AH1316)</f>
        <v>0</v>
      </c>
      <c r="AI1996">
        <f>IF(ISNA(AJ1996),NA(),AI1316)</f>
        <v>0</v>
      </c>
      <c r="AJ1996">
        <f>IF(OR(AJ1316="",AND(AJ1316=AJ1315,AJ1316=AJ1317)),NA(), AJ1316)</f>
        <v>0</v>
      </c>
      <c r="AM1996">
        <f>IF(ISNA(AN1996),NA(),AM1316)</f>
        <v>0</v>
      </c>
      <c r="AN1996">
        <f>IF(OR(AN1316="",AND(AN1316=AN1315,AN1316=AN1317)),NA(), AN1316)</f>
        <v>0</v>
      </c>
      <c r="AO1996">
        <f>IF(ISNA(AP1996),NA(),AO1316)</f>
        <v>0</v>
      </c>
      <c r="AP1996">
        <f>IF(OR(AP1316="",AND(AP1316=AP1315,AP1316=AP1317)),NA(), AP1316)</f>
        <v>0</v>
      </c>
      <c r="AQ1996">
        <f>IF(ISNA(AR1996),NA(),AQ1316)</f>
        <v>0</v>
      </c>
      <c r="AR1996">
        <f>IF(OR(AR1316="",AND(AR1316=AR1315,AR1316=AR1317)),NA(), AR1316)</f>
        <v>0</v>
      </c>
      <c r="AS1996">
        <f>IF(ISNA(AT1996),NA(),AS1316)</f>
        <v>0</v>
      </c>
      <c r="AT1996">
        <f>IF(OR(AT1316="",AND(AT1316=AT1315,AT1316=AT1317)),NA(), AT1316)</f>
        <v>0</v>
      </c>
      <c r="AU1996">
        <f>IF(ISNA(AV1996),NA(),AU1316)</f>
        <v>0</v>
      </c>
      <c r="AV1996">
        <f>IF(OR(AV1316="",AND(AV1316=AV1315,AV1316=AV1317)),NA(), AV1316)</f>
        <v>0</v>
      </c>
      <c r="AW1996">
        <f>IF(ISNA(AX1996),NA(),AW1316)</f>
        <v>0</v>
      </c>
      <c r="AX1996">
        <f>IF(OR(AX1316="",AND(AX1316=AX1315,AX1316=AX1317)),NA(), AX1316)</f>
        <v>0</v>
      </c>
      <c r="AY1996">
        <f>IF(ISNA(AZ1996),NA(),AY1316)</f>
        <v>0</v>
      </c>
      <c r="AZ1996">
        <f>IF(OR(AZ1316="",AND(AZ1316=AZ1315,AZ1316=AZ1317)),NA(), AZ1316)</f>
        <v>0</v>
      </c>
      <c r="BA1996">
        <f>IF(ISNA(BB1996),NA(),BA1316)</f>
        <v>0</v>
      </c>
      <c r="BB1996">
        <f>IF(OR(BB1316="",AND(BB1316=BB1315,BB1316=BB1317)),NA(), BB1316)</f>
        <v>0</v>
      </c>
      <c r="BC1996">
        <f>IF(ISNA(BD1996),NA(),BC1316)</f>
        <v>0</v>
      </c>
      <c r="BD1996">
        <f>IF(OR(BD1316="",AND(BD1316=BD1315,BD1316=BD1317)),NA(), BD1316)</f>
        <v>0</v>
      </c>
      <c r="BE1996">
        <f>IF(ISNA(BF1996),NA(),BE1316)</f>
        <v>0</v>
      </c>
      <c r="BF1996">
        <f>IF(OR(BF1316="",AND(BF1316=BF1315,BF1316=BF1317)),NA(), BF1316)</f>
        <v>0</v>
      </c>
      <c r="BG1996">
        <f>IF(ISNA(BH1996),NA(),BG1316)</f>
        <v>0</v>
      </c>
      <c r="BH1996">
        <f>IF(OR(BH1316="",AND(BH1316=BH1315,BH1316=BH1317)),NA(), BH1316)</f>
        <v>0</v>
      </c>
      <c r="BI1996">
        <f>IF(ISNA(BJ1996),NA(),BI1316)</f>
        <v>0</v>
      </c>
      <c r="BJ1996">
        <f>IF(OR(BJ1316="",AND(BJ1316=BJ1315,BJ1316=BJ1317)),NA(), BJ1316)</f>
        <v>0</v>
      </c>
      <c r="BK1996">
        <f>IF(ISNA(BL1996),NA(),BK1316)</f>
        <v>0</v>
      </c>
      <c r="BL1996">
        <f>IF(OR(BL1316="",AND(BL1316=BL1315,BL1316=BL1317)),NA(), BL1316)</f>
        <v>0</v>
      </c>
      <c r="BM1996">
        <f>IF(ISNA(BN1996),NA(),BM1316)</f>
        <v>0</v>
      </c>
      <c r="BN1996">
        <f>IF(OR(BN1316="",AND(BN1316=BN1315,BN1316=BN1317)),NA(), BN1316)</f>
        <v>0</v>
      </c>
      <c r="BO1996">
        <f>IF(ISNA(BP1996),NA(),BO1316)</f>
        <v>0</v>
      </c>
      <c r="BP1996">
        <f>IF(OR(BP1316="",AND(BP1316=BP1315,BP1316=BP1317)),NA(), BP1316)</f>
        <v>0</v>
      </c>
      <c r="BQ1996">
        <f>IF(ISNA(BR1996),NA(),BQ1316)</f>
        <v>0</v>
      </c>
      <c r="BR1996">
        <f>IF(OR(BR1316="",AND(BR1316=BR1315,BR1316=BR1317)),NA(), BR1316)</f>
        <v>0</v>
      </c>
    </row>
    <row r="1997" spans="5:70">
      <c r="E1997">
        <f>IF(ISNA(F1997),NA(),E1317)</f>
        <v>0</v>
      </c>
      <c r="F1997">
        <f>IF(OR(F1317="",AND(F1317=F1316,F1317=F1318)),NA(), F1317)</f>
        <v>0</v>
      </c>
      <c r="G1997">
        <f>IF(ISNA(H1997),NA(),G1317)</f>
        <v>0</v>
      </c>
      <c r="H1997">
        <f>IF(OR(H1317="",AND(H1317=H1316,H1317=H1318)),NA(), H1317)</f>
        <v>0</v>
      </c>
      <c r="I1997">
        <f>IF(ISNA(J1997),NA(),I1317)</f>
        <v>0</v>
      </c>
      <c r="J1997">
        <f>IF(OR(J1317="",AND(J1317=J1316,J1317=J1318)),NA(), J1317)</f>
        <v>0</v>
      </c>
      <c r="K1997">
        <f>IF(ISNA(L1997),NA(),K1317)</f>
        <v>0</v>
      </c>
      <c r="L1997">
        <f>IF(OR(L1317="",AND(L1317=L1316,L1317=L1318)),NA(), L1317)</f>
        <v>0</v>
      </c>
      <c r="M1997">
        <f>IF(ISNA(N1997),NA(),M1317)</f>
        <v>0</v>
      </c>
      <c r="N1997">
        <f>IF(OR(N1317="",AND(N1317=N1316,N1317=N1318)),NA(), N1317)</f>
        <v>0</v>
      </c>
      <c r="O1997">
        <f>IF(ISNA(P1997),NA(),O1317)</f>
        <v>0</v>
      </c>
      <c r="P1997">
        <f>IF(OR(P1317="",AND(P1317=P1316,P1317=P1318)),NA(), P1317)</f>
        <v>0</v>
      </c>
      <c r="Q1997">
        <f>IF(ISNA(R1997),NA(),Q1317)</f>
        <v>0</v>
      </c>
      <c r="R1997">
        <f>IF(OR(R1317="",AND(R1317=R1316,R1317=R1318)),NA(), R1317)</f>
        <v>0</v>
      </c>
      <c r="S1997">
        <f>IF(ISNA(T1997),NA(),S1317)</f>
        <v>0</v>
      </c>
      <c r="T1997">
        <f>IF(OR(T1317="",AND(T1317=T1316,T1317=T1318)),NA(), T1317)</f>
        <v>0</v>
      </c>
      <c r="U1997">
        <f>IF(ISNA(V1997),NA(),U1317)</f>
        <v>0</v>
      </c>
      <c r="V1997">
        <f>IF(OR(V1317="",AND(V1317=V1316,V1317=V1318)),NA(), V1317)</f>
        <v>0</v>
      </c>
      <c r="W1997">
        <f>IF(ISNA(X1997),NA(),W1317)</f>
        <v>0</v>
      </c>
      <c r="X1997">
        <f>IF(OR(X1317="",AND(X1317=X1316,X1317=X1318)),NA(), X1317)</f>
        <v>0</v>
      </c>
      <c r="Y1997">
        <f>IF(ISNA(Z1997),NA(),Y1317)</f>
        <v>0</v>
      </c>
      <c r="Z1997">
        <f>IF(OR(Z1317="",AND(Z1317=Z1316,Z1317=Z1318)),NA(), Z1317)</f>
        <v>0</v>
      </c>
      <c r="AA1997">
        <f>IF(ISNA(AB1997),NA(),AA1317)</f>
        <v>0</v>
      </c>
      <c r="AB1997">
        <f>IF(OR(AB1317="",AND(AB1317=AB1316,AB1317=AB1318)),NA(), AB1317)</f>
        <v>0</v>
      </c>
      <c r="AC1997">
        <f>IF(ISNA(AD1997),NA(),AC1317)</f>
        <v>0</v>
      </c>
      <c r="AD1997">
        <f>IF(OR(AD1317="",AND(AD1317=AD1316,AD1317=AD1318)),NA(), AD1317)</f>
        <v>0</v>
      </c>
      <c r="AE1997">
        <f>IF(ISNA(AF1997),NA(),AE1317)</f>
        <v>0</v>
      </c>
      <c r="AF1997">
        <f>IF(OR(AF1317="",AND(AF1317=AF1316,AF1317=AF1318)),NA(), AF1317)</f>
        <v>0</v>
      </c>
      <c r="AG1997">
        <f>IF(ISNA(AH1997),NA(),AG1317)</f>
        <v>0</v>
      </c>
      <c r="AH1997">
        <f>IF(OR(AH1317="",AND(AH1317=AH1316,AH1317=AH1318)),NA(), AH1317)</f>
        <v>0</v>
      </c>
      <c r="AI1997">
        <f>IF(ISNA(AJ1997),NA(),AI1317)</f>
        <v>0</v>
      </c>
      <c r="AJ1997">
        <f>IF(OR(AJ1317="",AND(AJ1317=AJ1316,AJ1317=AJ1318)),NA(), AJ1317)</f>
        <v>0</v>
      </c>
      <c r="AM1997">
        <f>IF(ISNA(AN1997),NA(),AM1317)</f>
        <v>0</v>
      </c>
      <c r="AN1997">
        <f>IF(OR(AN1317="",AND(AN1317=AN1316,AN1317=AN1318)),NA(), AN1317)</f>
        <v>0</v>
      </c>
      <c r="AO1997">
        <f>IF(ISNA(AP1997),NA(),AO1317)</f>
        <v>0</v>
      </c>
      <c r="AP1997">
        <f>IF(OR(AP1317="",AND(AP1317=AP1316,AP1317=AP1318)),NA(), AP1317)</f>
        <v>0</v>
      </c>
      <c r="AQ1997">
        <f>IF(ISNA(AR1997),NA(),AQ1317)</f>
        <v>0</v>
      </c>
      <c r="AR1997">
        <f>IF(OR(AR1317="",AND(AR1317=AR1316,AR1317=AR1318)),NA(), AR1317)</f>
        <v>0</v>
      </c>
      <c r="AS1997">
        <f>IF(ISNA(AT1997),NA(),AS1317)</f>
        <v>0</v>
      </c>
      <c r="AT1997">
        <f>IF(OR(AT1317="",AND(AT1317=AT1316,AT1317=AT1318)),NA(), AT1317)</f>
        <v>0</v>
      </c>
      <c r="AU1997">
        <f>IF(ISNA(AV1997),NA(),AU1317)</f>
        <v>0</v>
      </c>
      <c r="AV1997">
        <f>IF(OR(AV1317="",AND(AV1317=AV1316,AV1317=AV1318)),NA(), AV1317)</f>
        <v>0</v>
      </c>
      <c r="AW1997">
        <f>IF(ISNA(AX1997),NA(),AW1317)</f>
        <v>0</v>
      </c>
      <c r="AX1997">
        <f>IF(OR(AX1317="",AND(AX1317=AX1316,AX1317=AX1318)),NA(), AX1317)</f>
        <v>0</v>
      </c>
      <c r="AY1997">
        <f>IF(ISNA(AZ1997),NA(),AY1317)</f>
        <v>0</v>
      </c>
      <c r="AZ1997">
        <f>IF(OR(AZ1317="",AND(AZ1317=AZ1316,AZ1317=AZ1318)),NA(), AZ1317)</f>
        <v>0</v>
      </c>
      <c r="BA1997">
        <f>IF(ISNA(BB1997),NA(),BA1317)</f>
        <v>0</v>
      </c>
      <c r="BB1997">
        <f>IF(OR(BB1317="",AND(BB1317=BB1316,BB1317=BB1318)),NA(), BB1317)</f>
        <v>0</v>
      </c>
      <c r="BC1997">
        <f>IF(ISNA(BD1997),NA(),BC1317)</f>
        <v>0</v>
      </c>
      <c r="BD1997">
        <f>IF(OR(BD1317="",AND(BD1317=BD1316,BD1317=BD1318)),NA(), BD1317)</f>
        <v>0</v>
      </c>
      <c r="BE1997">
        <f>IF(ISNA(BF1997),NA(),BE1317)</f>
        <v>0</v>
      </c>
      <c r="BF1997">
        <f>IF(OR(BF1317="",AND(BF1317=BF1316,BF1317=BF1318)),NA(), BF1317)</f>
        <v>0</v>
      </c>
      <c r="BG1997">
        <f>IF(ISNA(BH1997),NA(),BG1317)</f>
        <v>0</v>
      </c>
      <c r="BH1997">
        <f>IF(OR(BH1317="",AND(BH1317=BH1316,BH1317=BH1318)),NA(), BH1317)</f>
        <v>0</v>
      </c>
      <c r="BI1997">
        <f>IF(ISNA(BJ1997),NA(),BI1317)</f>
        <v>0</v>
      </c>
      <c r="BJ1997">
        <f>IF(OR(BJ1317="",AND(BJ1317=BJ1316,BJ1317=BJ1318)),NA(), BJ1317)</f>
        <v>0</v>
      </c>
      <c r="BK1997">
        <f>IF(ISNA(BL1997),NA(),BK1317)</f>
        <v>0</v>
      </c>
      <c r="BL1997">
        <f>IF(OR(BL1317="",AND(BL1317=BL1316,BL1317=BL1318)),NA(), BL1317)</f>
        <v>0</v>
      </c>
      <c r="BM1997">
        <f>IF(ISNA(BN1997),NA(),BM1317)</f>
        <v>0</v>
      </c>
      <c r="BN1997">
        <f>IF(OR(BN1317="",AND(BN1317=BN1316,BN1317=BN1318)),NA(), BN1317)</f>
        <v>0</v>
      </c>
      <c r="BO1997">
        <f>IF(ISNA(BP1997),NA(),BO1317)</f>
        <v>0</v>
      </c>
      <c r="BP1997">
        <f>IF(OR(BP1317="",AND(BP1317=BP1316,BP1317=BP1318)),NA(), BP1317)</f>
        <v>0</v>
      </c>
      <c r="BQ1997">
        <f>IF(ISNA(BR1997),NA(),BQ1317)</f>
        <v>0</v>
      </c>
      <c r="BR1997">
        <f>IF(OR(BR1317="",AND(BR1317=BR1316,BR1317=BR1318)),NA(), BR1317)</f>
        <v>0</v>
      </c>
    </row>
    <row r="1998" spans="5:70">
      <c r="E1998">
        <f>IF(ISNA(F1998),NA(),E1318)</f>
        <v>0</v>
      </c>
      <c r="F1998">
        <f>IF(OR(F1318="",AND(F1318=F1317,F1318=F1319)),NA(), F1318)</f>
        <v>0</v>
      </c>
      <c r="G1998">
        <f>IF(ISNA(H1998),NA(),G1318)</f>
        <v>0</v>
      </c>
      <c r="H1998">
        <f>IF(OR(H1318="",AND(H1318=H1317,H1318=H1319)),NA(), H1318)</f>
        <v>0</v>
      </c>
      <c r="I1998">
        <f>IF(ISNA(J1998),NA(),I1318)</f>
        <v>0</v>
      </c>
      <c r="J1998">
        <f>IF(OR(J1318="",AND(J1318=J1317,J1318=J1319)),NA(), J1318)</f>
        <v>0</v>
      </c>
      <c r="K1998">
        <f>IF(ISNA(L1998),NA(),K1318)</f>
        <v>0</v>
      </c>
      <c r="L1998">
        <f>IF(OR(L1318="",AND(L1318=L1317,L1318=L1319)),NA(), L1318)</f>
        <v>0</v>
      </c>
      <c r="M1998">
        <f>IF(ISNA(N1998),NA(),M1318)</f>
        <v>0</v>
      </c>
      <c r="N1998">
        <f>IF(OR(N1318="",AND(N1318=N1317,N1318=N1319)),NA(), N1318)</f>
        <v>0</v>
      </c>
      <c r="O1998">
        <f>IF(ISNA(P1998),NA(),O1318)</f>
        <v>0</v>
      </c>
      <c r="P1998">
        <f>IF(OR(P1318="",AND(P1318=P1317,P1318=P1319)),NA(), P1318)</f>
        <v>0</v>
      </c>
      <c r="Q1998">
        <f>IF(ISNA(R1998),NA(),Q1318)</f>
        <v>0</v>
      </c>
      <c r="R1998">
        <f>IF(OR(R1318="",AND(R1318=R1317,R1318=R1319)),NA(), R1318)</f>
        <v>0</v>
      </c>
      <c r="S1998">
        <f>IF(ISNA(T1998),NA(),S1318)</f>
        <v>0</v>
      </c>
      <c r="T1998">
        <f>IF(OR(T1318="",AND(T1318=T1317,T1318=T1319)),NA(), T1318)</f>
        <v>0</v>
      </c>
      <c r="U1998">
        <f>IF(ISNA(V1998),NA(),U1318)</f>
        <v>0</v>
      </c>
      <c r="V1998">
        <f>IF(OR(V1318="",AND(V1318=V1317,V1318=V1319)),NA(), V1318)</f>
        <v>0</v>
      </c>
      <c r="W1998">
        <f>IF(ISNA(X1998),NA(),W1318)</f>
        <v>0</v>
      </c>
      <c r="X1998">
        <f>IF(OR(X1318="",AND(X1318=X1317,X1318=X1319)),NA(), X1318)</f>
        <v>0</v>
      </c>
      <c r="Y1998">
        <f>IF(ISNA(Z1998),NA(),Y1318)</f>
        <v>0</v>
      </c>
      <c r="Z1998">
        <f>IF(OR(Z1318="",AND(Z1318=Z1317,Z1318=Z1319)),NA(), Z1318)</f>
        <v>0</v>
      </c>
      <c r="AA1998">
        <f>IF(ISNA(AB1998),NA(),AA1318)</f>
        <v>0</v>
      </c>
      <c r="AB1998">
        <f>IF(OR(AB1318="",AND(AB1318=AB1317,AB1318=AB1319)),NA(), AB1318)</f>
        <v>0</v>
      </c>
      <c r="AC1998">
        <f>IF(ISNA(AD1998),NA(),AC1318)</f>
        <v>0</v>
      </c>
      <c r="AD1998">
        <f>IF(OR(AD1318="",AND(AD1318=AD1317,AD1318=AD1319)),NA(), AD1318)</f>
        <v>0</v>
      </c>
      <c r="AE1998">
        <f>IF(ISNA(AF1998),NA(),AE1318)</f>
        <v>0</v>
      </c>
      <c r="AF1998">
        <f>IF(OR(AF1318="",AND(AF1318=AF1317,AF1318=AF1319)),NA(), AF1318)</f>
        <v>0</v>
      </c>
      <c r="AG1998">
        <f>IF(ISNA(AH1998),NA(),AG1318)</f>
        <v>0</v>
      </c>
      <c r="AH1998">
        <f>IF(OR(AH1318="",AND(AH1318=AH1317,AH1318=AH1319)),NA(), AH1318)</f>
        <v>0</v>
      </c>
      <c r="AI1998">
        <f>IF(ISNA(AJ1998),NA(),AI1318)</f>
        <v>0</v>
      </c>
      <c r="AJ1998">
        <f>IF(OR(AJ1318="",AND(AJ1318=AJ1317,AJ1318=AJ1319)),NA(), AJ1318)</f>
        <v>0</v>
      </c>
      <c r="AM1998">
        <f>IF(ISNA(AN1998),NA(),AM1318)</f>
        <v>0</v>
      </c>
      <c r="AN1998">
        <f>IF(OR(AN1318="",AND(AN1318=AN1317,AN1318=AN1319)),NA(), AN1318)</f>
        <v>0</v>
      </c>
      <c r="AO1998">
        <f>IF(ISNA(AP1998),NA(),AO1318)</f>
        <v>0</v>
      </c>
      <c r="AP1998">
        <f>IF(OR(AP1318="",AND(AP1318=AP1317,AP1318=AP1319)),NA(), AP1318)</f>
        <v>0</v>
      </c>
      <c r="AQ1998">
        <f>IF(ISNA(AR1998),NA(),AQ1318)</f>
        <v>0</v>
      </c>
      <c r="AR1998">
        <f>IF(OR(AR1318="",AND(AR1318=AR1317,AR1318=AR1319)),NA(), AR1318)</f>
        <v>0</v>
      </c>
      <c r="AS1998">
        <f>IF(ISNA(AT1998),NA(),AS1318)</f>
        <v>0</v>
      </c>
      <c r="AT1998">
        <f>IF(OR(AT1318="",AND(AT1318=AT1317,AT1318=AT1319)),NA(), AT1318)</f>
        <v>0</v>
      </c>
      <c r="AU1998">
        <f>IF(ISNA(AV1998),NA(),AU1318)</f>
        <v>0</v>
      </c>
      <c r="AV1998">
        <f>IF(OR(AV1318="",AND(AV1318=AV1317,AV1318=AV1319)),NA(), AV1318)</f>
        <v>0</v>
      </c>
      <c r="AW1998">
        <f>IF(ISNA(AX1998),NA(),AW1318)</f>
        <v>0</v>
      </c>
      <c r="AX1998">
        <f>IF(OR(AX1318="",AND(AX1318=AX1317,AX1318=AX1319)),NA(), AX1318)</f>
        <v>0</v>
      </c>
      <c r="AY1998">
        <f>IF(ISNA(AZ1998),NA(),AY1318)</f>
        <v>0</v>
      </c>
      <c r="AZ1998">
        <f>IF(OR(AZ1318="",AND(AZ1318=AZ1317,AZ1318=AZ1319)),NA(), AZ1318)</f>
        <v>0</v>
      </c>
      <c r="BA1998">
        <f>IF(ISNA(BB1998),NA(),BA1318)</f>
        <v>0</v>
      </c>
      <c r="BB1998">
        <f>IF(OR(BB1318="",AND(BB1318=BB1317,BB1318=BB1319)),NA(), BB1318)</f>
        <v>0</v>
      </c>
      <c r="BC1998">
        <f>IF(ISNA(BD1998),NA(),BC1318)</f>
        <v>0</v>
      </c>
      <c r="BD1998">
        <f>IF(OR(BD1318="",AND(BD1318=BD1317,BD1318=BD1319)),NA(), BD1318)</f>
        <v>0</v>
      </c>
      <c r="BE1998">
        <f>IF(ISNA(BF1998),NA(),BE1318)</f>
        <v>0</v>
      </c>
      <c r="BF1998">
        <f>IF(OR(BF1318="",AND(BF1318=BF1317,BF1318=BF1319)),NA(), BF1318)</f>
        <v>0</v>
      </c>
      <c r="BG1998">
        <f>IF(ISNA(BH1998),NA(),BG1318)</f>
        <v>0</v>
      </c>
      <c r="BH1998">
        <f>IF(OR(BH1318="",AND(BH1318=BH1317,BH1318=BH1319)),NA(), BH1318)</f>
        <v>0</v>
      </c>
      <c r="BI1998">
        <f>IF(ISNA(BJ1998),NA(),BI1318)</f>
        <v>0</v>
      </c>
      <c r="BJ1998">
        <f>IF(OR(BJ1318="",AND(BJ1318=BJ1317,BJ1318=BJ1319)),NA(), BJ1318)</f>
        <v>0</v>
      </c>
      <c r="BK1998">
        <f>IF(ISNA(BL1998),NA(),BK1318)</f>
        <v>0</v>
      </c>
      <c r="BL1998">
        <f>IF(OR(BL1318="",AND(BL1318=BL1317,BL1318=BL1319)),NA(), BL1318)</f>
        <v>0</v>
      </c>
      <c r="BM1998">
        <f>IF(ISNA(BN1998),NA(),BM1318)</f>
        <v>0</v>
      </c>
      <c r="BN1998">
        <f>IF(OR(BN1318="",AND(BN1318=BN1317,BN1318=BN1319)),NA(), BN1318)</f>
        <v>0</v>
      </c>
      <c r="BO1998">
        <f>IF(ISNA(BP1998),NA(),BO1318)</f>
        <v>0</v>
      </c>
      <c r="BP1998">
        <f>IF(OR(BP1318="",AND(BP1318=BP1317,BP1318=BP1319)),NA(), BP1318)</f>
        <v>0</v>
      </c>
      <c r="BQ1998">
        <f>IF(ISNA(BR1998),NA(),BQ1318)</f>
        <v>0</v>
      </c>
      <c r="BR1998">
        <f>IF(OR(BR1318="",AND(BR1318=BR1317,BR1318=BR1319)),NA(), BR1318)</f>
        <v>0</v>
      </c>
    </row>
    <row r="1999" spans="5:70">
      <c r="E1999">
        <f>IF(ISNA(F1999),NA(),E1319)</f>
        <v>0</v>
      </c>
      <c r="F1999">
        <f>IF(OR(F1319="",AND(F1319=F1318,F1319=F1320)),NA(), F1319)</f>
        <v>0</v>
      </c>
      <c r="G1999">
        <f>IF(ISNA(H1999),NA(),G1319)</f>
        <v>0</v>
      </c>
      <c r="H1999">
        <f>IF(OR(H1319="",AND(H1319=H1318,H1319=H1320)),NA(), H1319)</f>
        <v>0</v>
      </c>
      <c r="I1999">
        <f>IF(ISNA(J1999),NA(),I1319)</f>
        <v>0</v>
      </c>
      <c r="J1999">
        <f>IF(OR(J1319="",AND(J1319=J1318,J1319=J1320)),NA(), J1319)</f>
        <v>0</v>
      </c>
      <c r="K1999">
        <f>IF(ISNA(L1999),NA(),K1319)</f>
        <v>0</v>
      </c>
      <c r="L1999">
        <f>IF(OR(L1319="",AND(L1319=L1318,L1319=L1320)),NA(), L1319)</f>
        <v>0</v>
      </c>
      <c r="M1999">
        <f>IF(ISNA(N1999),NA(),M1319)</f>
        <v>0</v>
      </c>
      <c r="N1999">
        <f>IF(OR(N1319="",AND(N1319=N1318,N1319=N1320)),NA(), N1319)</f>
        <v>0</v>
      </c>
      <c r="O1999">
        <f>IF(ISNA(P1999),NA(),O1319)</f>
        <v>0</v>
      </c>
      <c r="P1999">
        <f>IF(OR(P1319="",AND(P1319=P1318,P1319=P1320)),NA(), P1319)</f>
        <v>0</v>
      </c>
      <c r="Q1999">
        <f>IF(ISNA(R1999),NA(),Q1319)</f>
        <v>0</v>
      </c>
      <c r="R1999">
        <f>IF(OR(R1319="",AND(R1319=R1318,R1319=R1320)),NA(), R1319)</f>
        <v>0</v>
      </c>
      <c r="S1999">
        <f>IF(ISNA(T1999),NA(),S1319)</f>
        <v>0</v>
      </c>
      <c r="T1999">
        <f>IF(OR(T1319="",AND(T1319=T1318,T1319=T1320)),NA(), T1319)</f>
        <v>0</v>
      </c>
      <c r="U1999">
        <f>IF(ISNA(V1999),NA(),U1319)</f>
        <v>0</v>
      </c>
      <c r="V1999">
        <f>IF(OR(V1319="",AND(V1319=V1318,V1319=V1320)),NA(), V1319)</f>
        <v>0</v>
      </c>
      <c r="W1999">
        <f>IF(ISNA(X1999),NA(),W1319)</f>
        <v>0</v>
      </c>
      <c r="X1999">
        <f>IF(OR(X1319="",AND(X1319=X1318,X1319=X1320)),NA(), X1319)</f>
        <v>0</v>
      </c>
      <c r="Y1999">
        <f>IF(ISNA(Z1999),NA(),Y1319)</f>
        <v>0</v>
      </c>
      <c r="Z1999">
        <f>IF(OR(Z1319="",AND(Z1319=Z1318,Z1319=Z1320)),NA(), Z1319)</f>
        <v>0</v>
      </c>
      <c r="AA1999">
        <f>IF(ISNA(AB1999),NA(),AA1319)</f>
        <v>0</v>
      </c>
      <c r="AB1999">
        <f>IF(OR(AB1319="",AND(AB1319=AB1318,AB1319=AB1320)),NA(), AB1319)</f>
        <v>0</v>
      </c>
      <c r="AC1999">
        <f>IF(ISNA(AD1999),NA(),AC1319)</f>
        <v>0</v>
      </c>
      <c r="AD1999">
        <f>IF(OR(AD1319="",AND(AD1319=AD1318,AD1319=AD1320)),NA(), AD1319)</f>
        <v>0</v>
      </c>
      <c r="AE1999">
        <f>IF(ISNA(AF1999),NA(),AE1319)</f>
        <v>0</v>
      </c>
      <c r="AF1999">
        <f>IF(OR(AF1319="",AND(AF1319=AF1318,AF1319=AF1320)),NA(), AF1319)</f>
        <v>0</v>
      </c>
      <c r="AG1999">
        <f>IF(ISNA(AH1999),NA(),AG1319)</f>
        <v>0</v>
      </c>
      <c r="AH1999">
        <f>IF(OR(AH1319="",AND(AH1319=AH1318,AH1319=AH1320)),NA(), AH1319)</f>
        <v>0</v>
      </c>
      <c r="AI1999">
        <f>IF(ISNA(AJ1999),NA(),AI1319)</f>
        <v>0</v>
      </c>
      <c r="AJ1999">
        <f>IF(OR(AJ1319="",AND(AJ1319=AJ1318,AJ1319=AJ1320)),NA(), AJ1319)</f>
        <v>0</v>
      </c>
      <c r="AM1999">
        <f>IF(ISNA(AN1999),NA(),AM1319)</f>
        <v>0</v>
      </c>
      <c r="AN1999">
        <f>IF(OR(AN1319="",AND(AN1319=AN1318,AN1319=AN1320)),NA(), AN1319)</f>
        <v>0</v>
      </c>
      <c r="AO1999">
        <f>IF(ISNA(AP1999),NA(),AO1319)</f>
        <v>0</v>
      </c>
      <c r="AP1999">
        <f>IF(OR(AP1319="",AND(AP1319=AP1318,AP1319=AP1320)),NA(), AP1319)</f>
        <v>0</v>
      </c>
      <c r="AQ1999">
        <f>IF(ISNA(AR1999),NA(),AQ1319)</f>
        <v>0</v>
      </c>
      <c r="AR1999">
        <f>IF(OR(AR1319="",AND(AR1319=AR1318,AR1319=AR1320)),NA(), AR1319)</f>
        <v>0</v>
      </c>
      <c r="AS1999">
        <f>IF(ISNA(AT1999),NA(),AS1319)</f>
        <v>0</v>
      </c>
      <c r="AT1999">
        <f>IF(OR(AT1319="",AND(AT1319=AT1318,AT1319=AT1320)),NA(), AT1319)</f>
        <v>0</v>
      </c>
      <c r="AU1999">
        <f>IF(ISNA(AV1999),NA(),AU1319)</f>
        <v>0</v>
      </c>
      <c r="AV1999">
        <f>IF(OR(AV1319="",AND(AV1319=AV1318,AV1319=AV1320)),NA(), AV1319)</f>
        <v>0</v>
      </c>
      <c r="AW1999">
        <f>IF(ISNA(AX1999),NA(),AW1319)</f>
        <v>0</v>
      </c>
      <c r="AX1999">
        <f>IF(OR(AX1319="",AND(AX1319=AX1318,AX1319=AX1320)),NA(), AX1319)</f>
        <v>0</v>
      </c>
      <c r="AY1999">
        <f>IF(ISNA(AZ1999),NA(),AY1319)</f>
        <v>0</v>
      </c>
      <c r="AZ1999">
        <f>IF(OR(AZ1319="",AND(AZ1319=AZ1318,AZ1319=AZ1320)),NA(), AZ1319)</f>
        <v>0</v>
      </c>
      <c r="BA1999">
        <f>IF(ISNA(BB1999),NA(),BA1319)</f>
        <v>0</v>
      </c>
      <c r="BB1999">
        <f>IF(OR(BB1319="",AND(BB1319=BB1318,BB1319=BB1320)),NA(), BB1319)</f>
        <v>0</v>
      </c>
      <c r="BC1999">
        <f>IF(ISNA(BD1999),NA(),BC1319)</f>
        <v>0</v>
      </c>
      <c r="BD1999">
        <f>IF(OR(BD1319="",AND(BD1319=BD1318,BD1319=BD1320)),NA(), BD1319)</f>
        <v>0</v>
      </c>
      <c r="BE1999">
        <f>IF(ISNA(BF1999),NA(),BE1319)</f>
        <v>0</v>
      </c>
      <c r="BF1999">
        <f>IF(OR(BF1319="",AND(BF1319=BF1318,BF1319=BF1320)),NA(), BF1319)</f>
        <v>0</v>
      </c>
      <c r="BG1999">
        <f>IF(ISNA(BH1999),NA(),BG1319)</f>
        <v>0</v>
      </c>
      <c r="BH1999">
        <f>IF(OR(BH1319="",AND(BH1319=BH1318,BH1319=BH1320)),NA(), BH1319)</f>
        <v>0</v>
      </c>
      <c r="BI1999">
        <f>IF(ISNA(BJ1999),NA(),BI1319)</f>
        <v>0</v>
      </c>
      <c r="BJ1999">
        <f>IF(OR(BJ1319="",AND(BJ1319=BJ1318,BJ1319=BJ1320)),NA(), BJ1319)</f>
        <v>0</v>
      </c>
      <c r="BK1999">
        <f>IF(ISNA(BL1999),NA(),BK1319)</f>
        <v>0</v>
      </c>
      <c r="BL1999">
        <f>IF(OR(BL1319="",AND(BL1319=BL1318,BL1319=BL1320)),NA(), BL1319)</f>
        <v>0</v>
      </c>
      <c r="BM1999">
        <f>IF(ISNA(BN1999),NA(),BM1319)</f>
        <v>0</v>
      </c>
      <c r="BN1999">
        <f>IF(OR(BN1319="",AND(BN1319=BN1318,BN1319=BN1320)),NA(), BN1319)</f>
        <v>0</v>
      </c>
      <c r="BO1999">
        <f>IF(ISNA(BP1999),NA(),BO1319)</f>
        <v>0</v>
      </c>
      <c r="BP1999">
        <f>IF(OR(BP1319="",AND(BP1319=BP1318,BP1319=BP1320)),NA(), BP1319)</f>
        <v>0</v>
      </c>
      <c r="BQ1999">
        <f>IF(ISNA(BR1999),NA(),BQ1319)</f>
        <v>0</v>
      </c>
      <c r="BR1999">
        <f>IF(OR(BR1319="",AND(BR1319=BR1318,BR1319=BR1320)),NA(), BR1319)</f>
        <v>0</v>
      </c>
    </row>
    <row r="2000" spans="5:70">
      <c r="E2000">
        <f>IF(ISNA(F2000),NA(),E1320)</f>
        <v>0</v>
      </c>
      <c r="F2000">
        <f>IF(OR(F1320="",AND(F1320=F1319,F1320=F1321)),NA(), F1320)</f>
        <v>0</v>
      </c>
      <c r="G2000">
        <f>IF(ISNA(H2000),NA(),G1320)</f>
        <v>0</v>
      </c>
      <c r="H2000">
        <f>IF(OR(H1320="",AND(H1320=H1319,H1320=H1321)),NA(), H1320)</f>
        <v>0</v>
      </c>
      <c r="I2000">
        <f>IF(ISNA(J2000),NA(),I1320)</f>
        <v>0</v>
      </c>
      <c r="J2000">
        <f>IF(OR(J1320="",AND(J1320=J1319,J1320=J1321)),NA(), J1320)</f>
        <v>0</v>
      </c>
      <c r="K2000">
        <f>IF(ISNA(L2000),NA(),K1320)</f>
        <v>0</v>
      </c>
      <c r="L2000">
        <f>IF(OR(L1320="",AND(L1320=L1319,L1320=L1321)),NA(), L1320)</f>
        <v>0</v>
      </c>
      <c r="M2000">
        <f>IF(ISNA(N2000),NA(),M1320)</f>
        <v>0</v>
      </c>
      <c r="N2000">
        <f>IF(OR(N1320="",AND(N1320=N1319,N1320=N1321)),NA(), N1320)</f>
        <v>0</v>
      </c>
      <c r="O2000">
        <f>IF(ISNA(P2000),NA(),O1320)</f>
        <v>0</v>
      </c>
      <c r="P2000">
        <f>IF(OR(P1320="",AND(P1320=P1319,P1320=P1321)),NA(), P1320)</f>
        <v>0</v>
      </c>
      <c r="Q2000">
        <f>IF(ISNA(R2000),NA(),Q1320)</f>
        <v>0</v>
      </c>
      <c r="R2000">
        <f>IF(OR(R1320="",AND(R1320=R1319,R1320=R1321)),NA(), R1320)</f>
        <v>0</v>
      </c>
      <c r="S2000">
        <f>IF(ISNA(T2000),NA(),S1320)</f>
        <v>0</v>
      </c>
      <c r="T2000">
        <f>IF(OR(T1320="",AND(T1320=T1319,T1320=T1321)),NA(), T1320)</f>
        <v>0</v>
      </c>
      <c r="U2000">
        <f>IF(ISNA(V2000),NA(),U1320)</f>
        <v>0</v>
      </c>
      <c r="V2000">
        <f>IF(OR(V1320="",AND(V1320=V1319,V1320=V1321)),NA(), V1320)</f>
        <v>0</v>
      </c>
      <c r="W2000">
        <f>IF(ISNA(X2000),NA(),W1320)</f>
        <v>0</v>
      </c>
      <c r="X2000">
        <f>IF(OR(X1320="",AND(X1320=X1319,X1320=X1321)),NA(), X1320)</f>
        <v>0</v>
      </c>
      <c r="Y2000">
        <f>IF(ISNA(Z2000),NA(),Y1320)</f>
        <v>0</v>
      </c>
      <c r="Z2000">
        <f>IF(OR(Z1320="",AND(Z1320=Z1319,Z1320=Z1321)),NA(), Z1320)</f>
        <v>0</v>
      </c>
      <c r="AA2000">
        <f>IF(ISNA(AB2000),NA(),AA1320)</f>
        <v>0</v>
      </c>
      <c r="AB2000">
        <f>IF(OR(AB1320="",AND(AB1320=AB1319,AB1320=AB1321)),NA(), AB1320)</f>
        <v>0</v>
      </c>
      <c r="AC2000">
        <f>IF(ISNA(AD2000),NA(),AC1320)</f>
        <v>0</v>
      </c>
      <c r="AD2000">
        <f>IF(OR(AD1320="",AND(AD1320=AD1319,AD1320=AD1321)),NA(), AD1320)</f>
        <v>0</v>
      </c>
      <c r="AE2000">
        <f>IF(ISNA(AF2000),NA(),AE1320)</f>
        <v>0</v>
      </c>
      <c r="AF2000">
        <f>IF(OR(AF1320="",AND(AF1320=AF1319,AF1320=AF1321)),NA(), AF1320)</f>
        <v>0</v>
      </c>
      <c r="AG2000">
        <f>IF(ISNA(AH2000),NA(),AG1320)</f>
        <v>0</v>
      </c>
      <c r="AH2000">
        <f>IF(OR(AH1320="",AND(AH1320=AH1319,AH1320=AH1321)),NA(), AH1320)</f>
        <v>0</v>
      </c>
      <c r="AI2000">
        <f>IF(ISNA(AJ2000),NA(),AI1320)</f>
        <v>0</v>
      </c>
      <c r="AJ2000">
        <f>IF(OR(AJ1320="",AND(AJ1320=AJ1319,AJ1320=AJ1321)),NA(), AJ1320)</f>
        <v>0</v>
      </c>
      <c r="AM2000">
        <f>IF(ISNA(AN2000),NA(),AM1320)</f>
        <v>0</v>
      </c>
      <c r="AN2000">
        <f>IF(OR(AN1320="",AND(AN1320=AN1319,AN1320=AN1321)),NA(), AN1320)</f>
        <v>0</v>
      </c>
      <c r="AO2000">
        <f>IF(ISNA(AP2000),NA(),AO1320)</f>
        <v>0</v>
      </c>
      <c r="AP2000">
        <f>IF(OR(AP1320="",AND(AP1320=AP1319,AP1320=AP1321)),NA(), AP1320)</f>
        <v>0</v>
      </c>
      <c r="AQ2000">
        <f>IF(ISNA(AR2000),NA(),AQ1320)</f>
        <v>0</v>
      </c>
      <c r="AR2000">
        <f>IF(OR(AR1320="",AND(AR1320=AR1319,AR1320=AR1321)),NA(), AR1320)</f>
        <v>0</v>
      </c>
      <c r="AS2000">
        <f>IF(ISNA(AT2000),NA(),AS1320)</f>
        <v>0</v>
      </c>
      <c r="AT2000">
        <f>IF(OR(AT1320="",AND(AT1320=AT1319,AT1320=AT1321)),NA(), AT1320)</f>
        <v>0</v>
      </c>
      <c r="AU2000">
        <f>IF(ISNA(AV2000),NA(),AU1320)</f>
        <v>0</v>
      </c>
      <c r="AV2000">
        <f>IF(OR(AV1320="",AND(AV1320=AV1319,AV1320=AV1321)),NA(), AV1320)</f>
        <v>0</v>
      </c>
      <c r="AW2000">
        <f>IF(ISNA(AX2000),NA(),AW1320)</f>
        <v>0</v>
      </c>
      <c r="AX2000">
        <f>IF(OR(AX1320="",AND(AX1320=AX1319,AX1320=AX1321)),NA(), AX1320)</f>
        <v>0</v>
      </c>
      <c r="AY2000">
        <f>IF(ISNA(AZ2000),NA(),AY1320)</f>
        <v>0</v>
      </c>
      <c r="AZ2000">
        <f>IF(OR(AZ1320="",AND(AZ1320=AZ1319,AZ1320=AZ1321)),NA(), AZ1320)</f>
        <v>0</v>
      </c>
      <c r="BA2000">
        <f>IF(ISNA(BB2000),NA(),BA1320)</f>
        <v>0</v>
      </c>
      <c r="BB2000">
        <f>IF(OR(BB1320="",AND(BB1320=BB1319,BB1320=BB1321)),NA(), BB1320)</f>
        <v>0</v>
      </c>
      <c r="BC2000">
        <f>IF(ISNA(BD2000),NA(),BC1320)</f>
        <v>0</v>
      </c>
      <c r="BD2000">
        <f>IF(OR(BD1320="",AND(BD1320=BD1319,BD1320=BD1321)),NA(), BD1320)</f>
        <v>0</v>
      </c>
      <c r="BE2000">
        <f>IF(ISNA(BF2000),NA(),BE1320)</f>
        <v>0</v>
      </c>
      <c r="BF2000">
        <f>IF(OR(BF1320="",AND(BF1320=BF1319,BF1320=BF1321)),NA(), BF1320)</f>
        <v>0</v>
      </c>
      <c r="BG2000">
        <f>IF(ISNA(BH2000),NA(),BG1320)</f>
        <v>0</v>
      </c>
      <c r="BH2000">
        <f>IF(OR(BH1320="",AND(BH1320=BH1319,BH1320=BH1321)),NA(), BH1320)</f>
        <v>0</v>
      </c>
      <c r="BI2000">
        <f>IF(ISNA(BJ2000),NA(),BI1320)</f>
        <v>0</v>
      </c>
      <c r="BJ2000">
        <f>IF(OR(BJ1320="",AND(BJ1320=BJ1319,BJ1320=BJ1321)),NA(), BJ1320)</f>
        <v>0</v>
      </c>
      <c r="BK2000">
        <f>IF(ISNA(BL2000),NA(),BK1320)</f>
        <v>0</v>
      </c>
      <c r="BL2000">
        <f>IF(OR(BL1320="",AND(BL1320=BL1319,BL1320=BL1321)),NA(), BL1320)</f>
        <v>0</v>
      </c>
      <c r="BM2000">
        <f>IF(ISNA(BN2000),NA(),BM1320)</f>
        <v>0</v>
      </c>
      <c r="BN2000">
        <f>IF(OR(BN1320="",AND(BN1320=BN1319,BN1320=BN1321)),NA(), BN1320)</f>
        <v>0</v>
      </c>
      <c r="BO2000">
        <f>IF(ISNA(BP2000),NA(),BO1320)</f>
        <v>0</v>
      </c>
      <c r="BP2000">
        <f>IF(OR(BP1320="",AND(BP1320=BP1319,BP1320=BP1321)),NA(), BP1320)</f>
        <v>0</v>
      </c>
      <c r="BQ2000">
        <f>IF(ISNA(BR2000),NA(),BQ1320)</f>
        <v>0</v>
      </c>
      <c r="BR2000">
        <f>IF(OR(BR1320="",AND(BR1320=BR1319,BR1320=BR1321)),NA(), BR1320)</f>
        <v>0</v>
      </c>
    </row>
    <row r="2001" spans="5:70">
      <c r="E2001">
        <f>IF(ISNA(F2001),NA(),E1321)</f>
        <v>0</v>
      </c>
      <c r="F2001">
        <f>IF(OR(F1321="",AND(F1321=F1320,F1321=F1322)),NA(), F1321)</f>
        <v>0</v>
      </c>
      <c r="G2001">
        <f>IF(ISNA(H2001),NA(),G1321)</f>
        <v>0</v>
      </c>
      <c r="H2001">
        <f>IF(OR(H1321="",AND(H1321=H1320,H1321=H1322)),NA(), H1321)</f>
        <v>0</v>
      </c>
      <c r="I2001">
        <f>IF(ISNA(J2001),NA(),I1321)</f>
        <v>0</v>
      </c>
      <c r="J2001">
        <f>IF(OR(J1321="",AND(J1321=J1320,J1321=J1322)),NA(), J1321)</f>
        <v>0</v>
      </c>
      <c r="K2001">
        <f>IF(ISNA(L2001),NA(),K1321)</f>
        <v>0</v>
      </c>
      <c r="L2001">
        <f>IF(OR(L1321="",AND(L1321=L1320,L1321=L1322)),NA(), L1321)</f>
        <v>0</v>
      </c>
      <c r="M2001">
        <f>IF(ISNA(N2001),NA(),M1321)</f>
        <v>0</v>
      </c>
      <c r="N2001">
        <f>IF(OR(N1321="",AND(N1321=N1320,N1321=N1322)),NA(), N1321)</f>
        <v>0</v>
      </c>
      <c r="O2001">
        <f>IF(ISNA(P2001),NA(),O1321)</f>
        <v>0</v>
      </c>
      <c r="P2001">
        <f>IF(OR(P1321="",AND(P1321=P1320,P1321=P1322)),NA(), P1321)</f>
        <v>0</v>
      </c>
      <c r="Q2001">
        <f>IF(ISNA(R2001),NA(),Q1321)</f>
        <v>0</v>
      </c>
      <c r="R2001">
        <f>IF(OR(R1321="",AND(R1321=R1320,R1321=R1322)),NA(), R1321)</f>
        <v>0</v>
      </c>
      <c r="S2001">
        <f>IF(ISNA(T2001),NA(),S1321)</f>
        <v>0</v>
      </c>
      <c r="T2001">
        <f>IF(OR(T1321="",AND(T1321=T1320,T1321=T1322)),NA(), T1321)</f>
        <v>0</v>
      </c>
      <c r="U2001">
        <f>IF(ISNA(V2001),NA(),U1321)</f>
        <v>0</v>
      </c>
      <c r="V2001">
        <f>IF(OR(V1321="",AND(V1321=V1320,V1321=V1322)),NA(), V1321)</f>
        <v>0</v>
      </c>
      <c r="W2001">
        <f>IF(ISNA(X2001),NA(),W1321)</f>
        <v>0</v>
      </c>
      <c r="X2001">
        <f>IF(OR(X1321="",AND(X1321=X1320,X1321=X1322)),NA(), X1321)</f>
        <v>0</v>
      </c>
      <c r="Y2001">
        <f>IF(ISNA(Z2001),NA(),Y1321)</f>
        <v>0</v>
      </c>
      <c r="Z2001">
        <f>IF(OR(Z1321="",AND(Z1321=Z1320,Z1321=Z1322)),NA(), Z1321)</f>
        <v>0</v>
      </c>
      <c r="AA2001">
        <f>IF(ISNA(AB2001),NA(),AA1321)</f>
        <v>0</v>
      </c>
      <c r="AB2001">
        <f>IF(OR(AB1321="",AND(AB1321=AB1320,AB1321=AB1322)),NA(), AB1321)</f>
        <v>0</v>
      </c>
      <c r="AC2001">
        <f>IF(ISNA(AD2001),NA(),AC1321)</f>
        <v>0</v>
      </c>
      <c r="AD2001">
        <f>IF(OR(AD1321="",AND(AD1321=AD1320,AD1321=AD1322)),NA(), AD1321)</f>
        <v>0</v>
      </c>
      <c r="AE2001">
        <f>IF(ISNA(AF2001),NA(),AE1321)</f>
        <v>0</v>
      </c>
      <c r="AF2001">
        <f>IF(OR(AF1321="",AND(AF1321=AF1320,AF1321=AF1322)),NA(), AF1321)</f>
        <v>0</v>
      </c>
      <c r="AG2001">
        <f>IF(ISNA(AH2001),NA(),AG1321)</f>
        <v>0</v>
      </c>
      <c r="AH2001">
        <f>IF(OR(AH1321="",AND(AH1321=AH1320,AH1321=AH1322)),NA(), AH1321)</f>
        <v>0</v>
      </c>
      <c r="AI2001">
        <f>IF(ISNA(AJ2001),NA(),AI1321)</f>
        <v>0</v>
      </c>
      <c r="AJ2001">
        <f>IF(OR(AJ1321="",AND(AJ1321=AJ1320,AJ1321=AJ1322)),NA(), AJ1321)</f>
        <v>0</v>
      </c>
      <c r="AM2001">
        <f>IF(ISNA(AN2001),NA(),AM1321)</f>
        <v>0</v>
      </c>
      <c r="AN2001">
        <f>IF(OR(AN1321="",AND(AN1321=AN1320,AN1321=AN1322)),NA(), AN1321)</f>
        <v>0</v>
      </c>
      <c r="AO2001">
        <f>IF(ISNA(AP2001),NA(),AO1321)</f>
        <v>0</v>
      </c>
      <c r="AP2001">
        <f>IF(OR(AP1321="",AND(AP1321=AP1320,AP1321=AP1322)),NA(), AP1321)</f>
        <v>0</v>
      </c>
      <c r="AQ2001">
        <f>IF(ISNA(AR2001),NA(),AQ1321)</f>
        <v>0</v>
      </c>
      <c r="AR2001">
        <f>IF(OR(AR1321="",AND(AR1321=AR1320,AR1321=AR1322)),NA(), AR1321)</f>
        <v>0</v>
      </c>
      <c r="AS2001">
        <f>IF(ISNA(AT2001),NA(),AS1321)</f>
        <v>0</v>
      </c>
      <c r="AT2001">
        <f>IF(OR(AT1321="",AND(AT1321=AT1320,AT1321=AT1322)),NA(), AT1321)</f>
        <v>0</v>
      </c>
      <c r="AU2001">
        <f>IF(ISNA(AV2001),NA(),AU1321)</f>
        <v>0</v>
      </c>
      <c r="AV2001">
        <f>IF(OR(AV1321="",AND(AV1321=AV1320,AV1321=AV1322)),NA(), AV1321)</f>
        <v>0</v>
      </c>
      <c r="AW2001">
        <f>IF(ISNA(AX2001),NA(),AW1321)</f>
        <v>0</v>
      </c>
      <c r="AX2001">
        <f>IF(OR(AX1321="",AND(AX1321=AX1320,AX1321=AX1322)),NA(), AX1321)</f>
        <v>0</v>
      </c>
      <c r="AY2001">
        <f>IF(ISNA(AZ2001),NA(),AY1321)</f>
        <v>0</v>
      </c>
      <c r="AZ2001">
        <f>IF(OR(AZ1321="",AND(AZ1321=AZ1320,AZ1321=AZ1322)),NA(), AZ1321)</f>
        <v>0</v>
      </c>
      <c r="BA2001">
        <f>IF(ISNA(BB2001),NA(),BA1321)</f>
        <v>0</v>
      </c>
      <c r="BB2001">
        <f>IF(OR(BB1321="",AND(BB1321=BB1320,BB1321=BB1322)),NA(), BB1321)</f>
        <v>0</v>
      </c>
      <c r="BC2001">
        <f>IF(ISNA(BD2001),NA(),BC1321)</f>
        <v>0</v>
      </c>
      <c r="BD2001">
        <f>IF(OR(BD1321="",AND(BD1321=BD1320,BD1321=BD1322)),NA(), BD1321)</f>
        <v>0</v>
      </c>
      <c r="BE2001">
        <f>IF(ISNA(BF2001),NA(),BE1321)</f>
        <v>0</v>
      </c>
      <c r="BF2001">
        <f>IF(OR(BF1321="",AND(BF1321=BF1320,BF1321=BF1322)),NA(), BF1321)</f>
        <v>0</v>
      </c>
      <c r="BG2001">
        <f>IF(ISNA(BH2001),NA(),BG1321)</f>
        <v>0</v>
      </c>
      <c r="BH2001">
        <f>IF(OR(BH1321="",AND(BH1321=BH1320,BH1321=BH1322)),NA(), BH1321)</f>
        <v>0</v>
      </c>
      <c r="BI2001">
        <f>IF(ISNA(BJ2001),NA(),BI1321)</f>
        <v>0</v>
      </c>
      <c r="BJ2001">
        <f>IF(OR(BJ1321="",AND(BJ1321=BJ1320,BJ1321=BJ1322)),NA(), BJ1321)</f>
        <v>0</v>
      </c>
      <c r="BK2001">
        <f>IF(ISNA(BL2001),NA(),BK1321)</f>
        <v>0</v>
      </c>
      <c r="BL2001">
        <f>IF(OR(BL1321="",AND(BL1321=BL1320,BL1321=BL1322)),NA(), BL1321)</f>
        <v>0</v>
      </c>
      <c r="BM2001">
        <f>IF(ISNA(BN2001),NA(),BM1321)</f>
        <v>0</v>
      </c>
      <c r="BN2001">
        <f>IF(OR(BN1321="",AND(BN1321=BN1320,BN1321=BN1322)),NA(), BN1321)</f>
        <v>0</v>
      </c>
      <c r="BO2001">
        <f>IF(ISNA(BP2001),NA(),BO1321)</f>
        <v>0</v>
      </c>
      <c r="BP2001">
        <f>IF(OR(BP1321="",AND(BP1321=BP1320,BP1321=BP1322)),NA(), BP1321)</f>
        <v>0</v>
      </c>
      <c r="BQ2001">
        <f>IF(ISNA(BR2001),NA(),BQ1321)</f>
        <v>0</v>
      </c>
      <c r="BR2001">
        <f>IF(OR(BR1321="",AND(BR1321=BR1320,BR1321=BR1322)),NA(), BR1321)</f>
        <v>0</v>
      </c>
    </row>
    <row r="2002" spans="5:70">
      <c r="E2002">
        <f>IF(ISNA(F2002),NA(),E1322)</f>
        <v>0</v>
      </c>
      <c r="F2002">
        <f>IF(OR(F1322="",AND(F1322=F1321,F1322=F1323)),NA(), F1322)</f>
        <v>0</v>
      </c>
      <c r="G2002">
        <f>IF(ISNA(H2002),NA(),G1322)</f>
        <v>0</v>
      </c>
      <c r="H2002">
        <f>IF(OR(H1322="",AND(H1322=H1321,H1322=H1323)),NA(), H1322)</f>
        <v>0</v>
      </c>
      <c r="I2002">
        <f>IF(ISNA(J2002),NA(),I1322)</f>
        <v>0</v>
      </c>
      <c r="J2002">
        <f>IF(OR(J1322="",AND(J1322=J1321,J1322=J1323)),NA(), J1322)</f>
        <v>0</v>
      </c>
      <c r="K2002">
        <f>IF(ISNA(L2002),NA(),K1322)</f>
        <v>0</v>
      </c>
      <c r="L2002">
        <f>IF(OR(L1322="",AND(L1322=L1321,L1322=L1323)),NA(), L1322)</f>
        <v>0</v>
      </c>
      <c r="M2002">
        <f>IF(ISNA(N2002),NA(),M1322)</f>
        <v>0</v>
      </c>
      <c r="N2002">
        <f>IF(OR(N1322="",AND(N1322=N1321,N1322=N1323)),NA(), N1322)</f>
        <v>0</v>
      </c>
      <c r="O2002">
        <f>IF(ISNA(P2002),NA(),O1322)</f>
        <v>0</v>
      </c>
      <c r="P2002">
        <f>IF(OR(P1322="",AND(P1322=P1321,P1322=P1323)),NA(), P1322)</f>
        <v>0</v>
      </c>
      <c r="Q2002">
        <f>IF(ISNA(R2002),NA(),Q1322)</f>
        <v>0</v>
      </c>
      <c r="R2002">
        <f>IF(OR(R1322="",AND(R1322=R1321,R1322=R1323)),NA(), R1322)</f>
        <v>0</v>
      </c>
      <c r="S2002">
        <f>IF(ISNA(T2002),NA(),S1322)</f>
        <v>0</v>
      </c>
      <c r="T2002">
        <f>IF(OR(T1322="",AND(T1322=T1321,T1322=T1323)),NA(), T1322)</f>
        <v>0</v>
      </c>
      <c r="U2002">
        <f>IF(ISNA(V2002),NA(),U1322)</f>
        <v>0</v>
      </c>
      <c r="V2002">
        <f>IF(OR(V1322="",AND(V1322=V1321,V1322=V1323)),NA(), V1322)</f>
        <v>0</v>
      </c>
      <c r="W2002">
        <f>IF(ISNA(X2002),NA(),W1322)</f>
        <v>0</v>
      </c>
      <c r="X2002">
        <f>IF(OR(X1322="",AND(X1322=X1321,X1322=X1323)),NA(), X1322)</f>
        <v>0</v>
      </c>
      <c r="Y2002">
        <f>IF(ISNA(Z2002),NA(),Y1322)</f>
        <v>0</v>
      </c>
      <c r="Z2002">
        <f>IF(OR(Z1322="",AND(Z1322=Z1321,Z1322=Z1323)),NA(), Z1322)</f>
        <v>0</v>
      </c>
      <c r="AA2002">
        <f>IF(ISNA(AB2002),NA(),AA1322)</f>
        <v>0</v>
      </c>
      <c r="AB2002">
        <f>IF(OR(AB1322="",AND(AB1322=AB1321,AB1322=AB1323)),NA(), AB1322)</f>
        <v>0</v>
      </c>
      <c r="AC2002">
        <f>IF(ISNA(AD2002),NA(),AC1322)</f>
        <v>0</v>
      </c>
      <c r="AD2002">
        <f>IF(OR(AD1322="",AND(AD1322=AD1321,AD1322=AD1323)),NA(), AD1322)</f>
        <v>0</v>
      </c>
      <c r="AE2002">
        <f>IF(ISNA(AF2002),NA(),AE1322)</f>
        <v>0</v>
      </c>
      <c r="AF2002">
        <f>IF(OR(AF1322="",AND(AF1322=AF1321,AF1322=AF1323)),NA(), AF1322)</f>
        <v>0</v>
      </c>
      <c r="AG2002">
        <f>IF(ISNA(AH2002),NA(),AG1322)</f>
        <v>0</v>
      </c>
      <c r="AH2002">
        <f>IF(OR(AH1322="",AND(AH1322=AH1321,AH1322=AH1323)),NA(), AH1322)</f>
        <v>0</v>
      </c>
      <c r="AI2002">
        <f>IF(ISNA(AJ2002),NA(),AI1322)</f>
        <v>0</v>
      </c>
      <c r="AJ2002">
        <f>IF(OR(AJ1322="",AND(AJ1322=AJ1321,AJ1322=AJ1323)),NA(), AJ1322)</f>
        <v>0</v>
      </c>
      <c r="AM2002">
        <f>IF(ISNA(AN2002),NA(),AM1322)</f>
        <v>0</v>
      </c>
      <c r="AN2002">
        <f>IF(OR(AN1322="",AND(AN1322=AN1321,AN1322=AN1323)),NA(), AN1322)</f>
        <v>0</v>
      </c>
      <c r="AO2002">
        <f>IF(ISNA(AP2002),NA(),AO1322)</f>
        <v>0</v>
      </c>
      <c r="AP2002">
        <f>IF(OR(AP1322="",AND(AP1322=AP1321,AP1322=AP1323)),NA(), AP1322)</f>
        <v>0</v>
      </c>
      <c r="AQ2002">
        <f>IF(ISNA(AR2002),NA(),AQ1322)</f>
        <v>0</v>
      </c>
      <c r="AR2002">
        <f>IF(OR(AR1322="",AND(AR1322=AR1321,AR1322=AR1323)),NA(), AR1322)</f>
        <v>0</v>
      </c>
      <c r="AS2002">
        <f>IF(ISNA(AT2002),NA(),AS1322)</f>
        <v>0</v>
      </c>
      <c r="AT2002">
        <f>IF(OR(AT1322="",AND(AT1322=AT1321,AT1322=AT1323)),NA(), AT1322)</f>
        <v>0</v>
      </c>
      <c r="AU2002">
        <f>IF(ISNA(AV2002),NA(),AU1322)</f>
        <v>0</v>
      </c>
      <c r="AV2002">
        <f>IF(OR(AV1322="",AND(AV1322=AV1321,AV1322=AV1323)),NA(), AV1322)</f>
        <v>0</v>
      </c>
      <c r="AW2002">
        <f>IF(ISNA(AX2002),NA(),AW1322)</f>
        <v>0</v>
      </c>
      <c r="AX2002">
        <f>IF(OR(AX1322="",AND(AX1322=AX1321,AX1322=AX1323)),NA(), AX1322)</f>
        <v>0</v>
      </c>
      <c r="AY2002">
        <f>IF(ISNA(AZ2002),NA(),AY1322)</f>
        <v>0</v>
      </c>
      <c r="AZ2002">
        <f>IF(OR(AZ1322="",AND(AZ1322=AZ1321,AZ1322=AZ1323)),NA(), AZ1322)</f>
        <v>0</v>
      </c>
      <c r="BA2002">
        <f>IF(ISNA(BB2002),NA(),BA1322)</f>
        <v>0</v>
      </c>
      <c r="BB2002">
        <f>IF(OR(BB1322="",AND(BB1322=BB1321,BB1322=BB1323)),NA(), BB1322)</f>
        <v>0</v>
      </c>
      <c r="BC2002">
        <f>IF(ISNA(BD2002),NA(),BC1322)</f>
        <v>0</v>
      </c>
      <c r="BD2002">
        <f>IF(OR(BD1322="",AND(BD1322=BD1321,BD1322=BD1323)),NA(), BD1322)</f>
        <v>0</v>
      </c>
      <c r="BE2002">
        <f>IF(ISNA(BF2002),NA(),BE1322)</f>
        <v>0</v>
      </c>
      <c r="BF2002">
        <f>IF(OR(BF1322="",AND(BF1322=BF1321,BF1322=BF1323)),NA(), BF1322)</f>
        <v>0</v>
      </c>
      <c r="BG2002">
        <f>IF(ISNA(BH2002),NA(),BG1322)</f>
        <v>0</v>
      </c>
      <c r="BH2002">
        <f>IF(OR(BH1322="",AND(BH1322=BH1321,BH1322=BH1323)),NA(), BH1322)</f>
        <v>0</v>
      </c>
      <c r="BI2002">
        <f>IF(ISNA(BJ2002),NA(),BI1322)</f>
        <v>0</v>
      </c>
      <c r="BJ2002">
        <f>IF(OR(BJ1322="",AND(BJ1322=BJ1321,BJ1322=BJ1323)),NA(), BJ1322)</f>
        <v>0</v>
      </c>
      <c r="BK2002">
        <f>IF(ISNA(BL2002),NA(),BK1322)</f>
        <v>0</v>
      </c>
      <c r="BL2002">
        <f>IF(OR(BL1322="",AND(BL1322=BL1321,BL1322=BL1323)),NA(), BL1322)</f>
        <v>0</v>
      </c>
      <c r="BM2002">
        <f>IF(ISNA(BN2002),NA(),BM1322)</f>
        <v>0</v>
      </c>
      <c r="BN2002">
        <f>IF(OR(BN1322="",AND(BN1322=BN1321,BN1322=BN1323)),NA(), BN1322)</f>
        <v>0</v>
      </c>
      <c r="BO2002">
        <f>IF(ISNA(BP2002),NA(),BO1322)</f>
        <v>0</v>
      </c>
      <c r="BP2002">
        <f>IF(OR(BP1322="",AND(BP1322=BP1321,BP1322=BP1323)),NA(), BP1322)</f>
        <v>0</v>
      </c>
      <c r="BQ2002">
        <f>IF(ISNA(BR2002),NA(),BQ1322)</f>
        <v>0</v>
      </c>
      <c r="BR2002">
        <f>IF(OR(BR1322="",AND(BR1322=BR1321,BR1322=BR1323)),NA(), BR1322)</f>
        <v>0</v>
      </c>
    </row>
    <row r="2003" spans="5:70">
      <c r="E2003">
        <f>IF(ISNA(F2003),NA(),E1323)</f>
        <v>0</v>
      </c>
      <c r="F2003">
        <f>IF(OR(F1323="",AND(F1323=F1322,F1323=F1324)),NA(), F1323)</f>
        <v>0</v>
      </c>
      <c r="G2003">
        <f>IF(ISNA(H2003),NA(),G1323)</f>
        <v>0</v>
      </c>
      <c r="H2003">
        <f>IF(OR(H1323="",AND(H1323=H1322,H1323=H1324)),NA(), H1323)</f>
        <v>0</v>
      </c>
      <c r="I2003">
        <f>IF(ISNA(J2003),NA(),I1323)</f>
        <v>0</v>
      </c>
      <c r="J2003">
        <f>IF(OR(J1323="",AND(J1323=J1322,J1323=J1324)),NA(), J1323)</f>
        <v>0</v>
      </c>
      <c r="K2003">
        <f>IF(ISNA(L2003),NA(),K1323)</f>
        <v>0</v>
      </c>
      <c r="L2003">
        <f>IF(OR(L1323="",AND(L1323=L1322,L1323=L1324)),NA(), L1323)</f>
        <v>0</v>
      </c>
      <c r="M2003">
        <f>IF(ISNA(N2003),NA(),M1323)</f>
        <v>0</v>
      </c>
      <c r="N2003">
        <f>IF(OR(N1323="",AND(N1323=N1322,N1323=N1324)),NA(), N1323)</f>
        <v>0</v>
      </c>
      <c r="O2003">
        <f>IF(ISNA(P2003),NA(),O1323)</f>
        <v>0</v>
      </c>
      <c r="P2003">
        <f>IF(OR(P1323="",AND(P1323=P1322,P1323=P1324)),NA(), P1323)</f>
        <v>0</v>
      </c>
      <c r="Q2003">
        <f>IF(ISNA(R2003),NA(),Q1323)</f>
        <v>0</v>
      </c>
      <c r="R2003">
        <f>IF(OR(R1323="",AND(R1323=R1322,R1323=R1324)),NA(), R1323)</f>
        <v>0</v>
      </c>
      <c r="S2003">
        <f>IF(ISNA(T2003),NA(),S1323)</f>
        <v>0</v>
      </c>
      <c r="T2003">
        <f>IF(OR(T1323="",AND(T1323=T1322,T1323=T1324)),NA(), T1323)</f>
        <v>0</v>
      </c>
      <c r="U2003">
        <f>IF(ISNA(V2003),NA(),U1323)</f>
        <v>0</v>
      </c>
      <c r="V2003">
        <f>IF(OR(V1323="",AND(V1323=V1322,V1323=V1324)),NA(), V1323)</f>
        <v>0</v>
      </c>
      <c r="W2003">
        <f>IF(ISNA(X2003),NA(),W1323)</f>
        <v>0</v>
      </c>
      <c r="X2003">
        <f>IF(OR(X1323="",AND(X1323=X1322,X1323=X1324)),NA(), X1323)</f>
        <v>0</v>
      </c>
      <c r="Y2003">
        <f>IF(ISNA(Z2003),NA(),Y1323)</f>
        <v>0</v>
      </c>
      <c r="Z2003">
        <f>IF(OR(Z1323="",AND(Z1323=Z1322,Z1323=Z1324)),NA(), Z1323)</f>
        <v>0</v>
      </c>
      <c r="AA2003">
        <f>IF(ISNA(AB2003),NA(),AA1323)</f>
        <v>0</v>
      </c>
      <c r="AB2003">
        <f>IF(OR(AB1323="",AND(AB1323=AB1322,AB1323=AB1324)),NA(), AB1323)</f>
        <v>0</v>
      </c>
      <c r="AC2003">
        <f>IF(ISNA(AD2003),NA(),AC1323)</f>
        <v>0</v>
      </c>
      <c r="AD2003">
        <f>IF(OR(AD1323="",AND(AD1323=AD1322,AD1323=AD1324)),NA(), AD1323)</f>
        <v>0</v>
      </c>
      <c r="AE2003">
        <f>IF(ISNA(AF2003),NA(),AE1323)</f>
        <v>0</v>
      </c>
      <c r="AF2003">
        <f>IF(OR(AF1323="",AND(AF1323=AF1322,AF1323=AF1324)),NA(), AF1323)</f>
        <v>0</v>
      </c>
      <c r="AG2003">
        <f>IF(ISNA(AH2003),NA(),AG1323)</f>
        <v>0</v>
      </c>
      <c r="AH2003">
        <f>IF(OR(AH1323="",AND(AH1323=AH1322,AH1323=AH1324)),NA(), AH1323)</f>
        <v>0</v>
      </c>
      <c r="AI2003">
        <f>IF(ISNA(AJ2003),NA(),AI1323)</f>
        <v>0</v>
      </c>
      <c r="AJ2003">
        <f>IF(OR(AJ1323="",AND(AJ1323=AJ1322,AJ1323=AJ1324)),NA(), AJ1323)</f>
        <v>0</v>
      </c>
      <c r="AM2003">
        <f>IF(ISNA(AN2003),NA(),AM1323)</f>
        <v>0</v>
      </c>
      <c r="AN2003">
        <f>IF(OR(AN1323="",AND(AN1323=AN1322,AN1323=AN1324)),NA(), AN1323)</f>
        <v>0</v>
      </c>
      <c r="AO2003">
        <f>IF(ISNA(AP2003),NA(),AO1323)</f>
        <v>0</v>
      </c>
      <c r="AP2003">
        <f>IF(OR(AP1323="",AND(AP1323=AP1322,AP1323=AP1324)),NA(), AP1323)</f>
        <v>0</v>
      </c>
      <c r="AQ2003">
        <f>IF(ISNA(AR2003),NA(),AQ1323)</f>
        <v>0</v>
      </c>
      <c r="AR2003">
        <f>IF(OR(AR1323="",AND(AR1323=AR1322,AR1323=AR1324)),NA(), AR1323)</f>
        <v>0</v>
      </c>
      <c r="AS2003">
        <f>IF(ISNA(AT2003),NA(),AS1323)</f>
        <v>0</v>
      </c>
      <c r="AT2003">
        <f>IF(OR(AT1323="",AND(AT1323=AT1322,AT1323=AT1324)),NA(), AT1323)</f>
        <v>0</v>
      </c>
      <c r="AU2003">
        <f>IF(ISNA(AV2003),NA(),AU1323)</f>
        <v>0</v>
      </c>
      <c r="AV2003">
        <f>IF(OR(AV1323="",AND(AV1323=AV1322,AV1323=AV1324)),NA(), AV1323)</f>
        <v>0</v>
      </c>
      <c r="AW2003">
        <f>IF(ISNA(AX2003),NA(),AW1323)</f>
        <v>0</v>
      </c>
      <c r="AX2003">
        <f>IF(OR(AX1323="",AND(AX1323=AX1322,AX1323=AX1324)),NA(), AX1323)</f>
        <v>0</v>
      </c>
      <c r="AY2003">
        <f>IF(ISNA(AZ2003),NA(),AY1323)</f>
        <v>0</v>
      </c>
      <c r="AZ2003">
        <f>IF(OR(AZ1323="",AND(AZ1323=AZ1322,AZ1323=AZ1324)),NA(), AZ1323)</f>
        <v>0</v>
      </c>
      <c r="BA2003">
        <f>IF(ISNA(BB2003),NA(),BA1323)</f>
        <v>0</v>
      </c>
      <c r="BB2003">
        <f>IF(OR(BB1323="",AND(BB1323=BB1322,BB1323=BB1324)),NA(), BB1323)</f>
        <v>0</v>
      </c>
      <c r="BC2003">
        <f>IF(ISNA(BD2003),NA(),BC1323)</f>
        <v>0</v>
      </c>
      <c r="BD2003">
        <f>IF(OR(BD1323="",AND(BD1323=BD1322,BD1323=BD1324)),NA(), BD1323)</f>
        <v>0</v>
      </c>
      <c r="BE2003">
        <f>IF(ISNA(BF2003),NA(),BE1323)</f>
        <v>0</v>
      </c>
      <c r="BF2003">
        <f>IF(OR(BF1323="",AND(BF1323=BF1322,BF1323=BF1324)),NA(), BF1323)</f>
        <v>0</v>
      </c>
      <c r="BG2003">
        <f>IF(ISNA(BH2003),NA(),BG1323)</f>
        <v>0</v>
      </c>
      <c r="BH2003">
        <f>IF(OR(BH1323="",AND(BH1323=BH1322,BH1323=BH1324)),NA(), BH1323)</f>
        <v>0</v>
      </c>
      <c r="BI2003">
        <f>IF(ISNA(BJ2003),NA(),BI1323)</f>
        <v>0</v>
      </c>
      <c r="BJ2003">
        <f>IF(OR(BJ1323="",AND(BJ1323=BJ1322,BJ1323=BJ1324)),NA(), BJ1323)</f>
        <v>0</v>
      </c>
      <c r="BK2003">
        <f>IF(ISNA(BL2003),NA(),BK1323)</f>
        <v>0</v>
      </c>
      <c r="BL2003">
        <f>IF(OR(BL1323="",AND(BL1323=BL1322,BL1323=BL1324)),NA(), BL1323)</f>
        <v>0</v>
      </c>
      <c r="BM2003">
        <f>IF(ISNA(BN2003),NA(),BM1323)</f>
        <v>0</v>
      </c>
      <c r="BN2003">
        <f>IF(OR(BN1323="",AND(BN1323=BN1322,BN1323=BN1324)),NA(), BN1323)</f>
        <v>0</v>
      </c>
      <c r="BO2003">
        <f>IF(ISNA(BP2003),NA(),BO1323)</f>
        <v>0</v>
      </c>
      <c r="BP2003">
        <f>IF(OR(BP1323="",AND(BP1323=BP1322,BP1323=BP1324)),NA(), BP1323)</f>
        <v>0</v>
      </c>
      <c r="BQ2003">
        <f>IF(ISNA(BR2003),NA(),BQ1323)</f>
        <v>0</v>
      </c>
      <c r="BR2003">
        <f>IF(OR(BR1323="",AND(BR1323=BR1322,BR1323=BR1324)),NA(), BR1323)</f>
        <v>0</v>
      </c>
    </row>
    <row r="2004" spans="5:70">
      <c r="E2004">
        <f>IF(ISNA(F2004),NA(),E1324)</f>
        <v>0</v>
      </c>
      <c r="F2004">
        <f>IF(OR(F1324="",AND(F1324=F1323,F1324=F1325)),NA(), F1324)</f>
        <v>0</v>
      </c>
      <c r="G2004">
        <f>IF(ISNA(H2004),NA(),G1324)</f>
        <v>0</v>
      </c>
      <c r="H2004">
        <f>IF(OR(H1324="",AND(H1324=H1323,H1324=H1325)),NA(), H1324)</f>
        <v>0</v>
      </c>
      <c r="I2004">
        <f>IF(ISNA(J2004),NA(),I1324)</f>
        <v>0</v>
      </c>
      <c r="J2004">
        <f>IF(OR(J1324="",AND(J1324=J1323,J1324=J1325)),NA(), J1324)</f>
        <v>0</v>
      </c>
      <c r="K2004">
        <f>IF(ISNA(L2004),NA(),K1324)</f>
        <v>0</v>
      </c>
      <c r="L2004">
        <f>IF(OR(L1324="",AND(L1324=L1323,L1324=L1325)),NA(), L1324)</f>
        <v>0</v>
      </c>
      <c r="M2004">
        <f>IF(ISNA(N2004),NA(),M1324)</f>
        <v>0</v>
      </c>
      <c r="N2004">
        <f>IF(OR(N1324="",AND(N1324=N1323,N1324=N1325)),NA(), N1324)</f>
        <v>0</v>
      </c>
      <c r="O2004">
        <f>IF(ISNA(P2004),NA(),O1324)</f>
        <v>0</v>
      </c>
      <c r="P2004">
        <f>IF(OR(P1324="",AND(P1324=P1323,P1324=P1325)),NA(), P1324)</f>
        <v>0</v>
      </c>
      <c r="Q2004">
        <f>IF(ISNA(R2004),NA(),Q1324)</f>
        <v>0</v>
      </c>
      <c r="R2004">
        <f>IF(OR(R1324="",AND(R1324=R1323,R1324=R1325)),NA(), R1324)</f>
        <v>0</v>
      </c>
      <c r="S2004">
        <f>IF(ISNA(T2004),NA(),S1324)</f>
        <v>0</v>
      </c>
      <c r="T2004">
        <f>IF(OR(T1324="",AND(T1324=T1323,T1324=T1325)),NA(), T1324)</f>
        <v>0</v>
      </c>
      <c r="U2004">
        <f>IF(ISNA(V2004),NA(),U1324)</f>
        <v>0</v>
      </c>
      <c r="V2004">
        <f>IF(OR(V1324="",AND(V1324=V1323,V1324=V1325)),NA(), V1324)</f>
        <v>0</v>
      </c>
      <c r="W2004">
        <f>IF(ISNA(X2004),NA(),W1324)</f>
        <v>0</v>
      </c>
      <c r="X2004">
        <f>IF(OR(X1324="",AND(X1324=X1323,X1324=X1325)),NA(), X1324)</f>
        <v>0</v>
      </c>
      <c r="Y2004">
        <f>IF(ISNA(Z2004),NA(),Y1324)</f>
        <v>0</v>
      </c>
      <c r="Z2004">
        <f>IF(OR(Z1324="",AND(Z1324=Z1323,Z1324=Z1325)),NA(), Z1324)</f>
        <v>0</v>
      </c>
      <c r="AA2004">
        <f>IF(ISNA(AB2004),NA(),AA1324)</f>
        <v>0</v>
      </c>
      <c r="AB2004">
        <f>IF(OR(AB1324="",AND(AB1324=AB1323,AB1324=AB1325)),NA(), AB1324)</f>
        <v>0</v>
      </c>
      <c r="AC2004">
        <f>IF(ISNA(AD2004),NA(),AC1324)</f>
        <v>0</v>
      </c>
      <c r="AD2004">
        <f>IF(OR(AD1324="",AND(AD1324=AD1323,AD1324=AD1325)),NA(), AD1324)</f>
        <v>0</v>
      </c>
      <c r="AE2004">
        <f>IF(ISNA(AF2004),NA(),AE1324)</f>
        <v>0</v>
      </c>
      <c r="AF2004">
        <f>IF(OR(AF1324="",AND(AF1324=AF1323,AF1324=AF1325)),NA(), AF1324)</f>
        <v>0</v>
      </c>
      <c r="AG2004">
        <f>IF(ISNA(AH2004),NA(),AG1324)</f>
        <v>0</v>
      </c>
      <c r="AH2004">
        <f>IF(OR(AH1324="",AND(AH1324=AH1323,AH1324=AH1325)),NA(), AH1324)</f>
        <v>0</v>
      </c>
      <c r="AI2004">
        <f>IF(ISNA(AJ2004),NA(),AI1324)</f>
        <v>0</v>
      </c>
      <c r="AJ2004">
        <f>IF(OR(AJ1324="",AND(AJ1324=AJ1323,AJ1324=AJ1325)),NA(), AJ1324)</f>
        <v>0</v>
      </c>
      <c r="AM2004">
        <f>IF(ISNA(AN2004),NA(),AM1324)</f>
        <v>0</v>
      </c>
      <c r="AN2004">
        <f>IF(OR(AN1324="",AND(AN1324=AN1323,AN1324=AN1325)),NA(), AN1324)</f>
        <v>0</v>
      </c>
      <c r="AO2004">
        <f>IF(ISNA(AP2004),NA(),AO1324)</f>
        <v>0</v>
      </c>
      <c r="AP2004">
        <f>IF(OR(AP1324="",AND(AP1324=AP1323,AP1324=AP1325)),NA(), AP1324)</f>
        <v>0</v>
      </c>
      <c r="AQ2004">
        <f>IF(ISNA(AR2004),NA(),AQ1324)</f>
        <v>0</v>
      </c>
      <c r="AR2004">
        <f>IF(OR(AR1324="",AND(AR1324=AR1323,AR1324=AR1325)),NA(), AR1324)</f>
        <v>0</v>
      </c>
      <c r="AS2004">
        <f>IF(ISNA(AT2004),NA(),AS1324)</f>
        <v>0</v>
      </c>
      <c r="AT2004">
        <f>IF(OR(AT1324="",AND(AT1324=AT1323,AT1324=AT1325)),NA(), AT1324)</f>
        <v>0</v>
      </c>
      <c r="AU2004">
        <f>IF(ISNA(AV2004),NA(),AU1324)</f>
        <v>0</v>
      </c>
      <c r="AV2004">
        <f>IF(OR(AV1324="",AND(AV1324=AV1323,AV1324=AV1325)),NA(), AV1324)</f>
        <v>0</v>
      </c>
      <c r="AW2004">
        <f>IF(ISNA(AX2004),NA(),AW1324)</f>
        <v>0</v>
      </c>
      <c r="AX2004">
        <f>IF(OR(AX1324="",AND(AX1324=AX1323,AX1324=AX1325)),NA(), AX1324)</f>
        <v>0</v>
      </c>
      <c r="AY2004">
        <f>IF(ISNA(AZ2004),NA(),AY1324)</f>
        <v>0</v>
      </c>
      <c r="AZ2004">
        <f>IF(OR(AZ1324="",AND(AZ1324=AZ1323,AZ1324=AZ1325)),NA(), AZ1324)</f>
        <v>0</v>
      </c>
      <c r="BA2004">
        <f>IF(ISNA(BB2004),NA(),BA1324)</f>
        <v>0</v>
      </c>
      <c r="BB2004">
        <f>IF(OR(BB1324="",AND(BB1324=BB1323,BB1324=BB1325)),NA(), BB1324)</f>
        <v>0</v>
      </c>
      <c r="BC2004">
        <f>IF(ISNA(BD2004),NA(),BC1324)</f>
        <v>0</v>
      </c>
      <c r="BD2004">
        <f>IF(OR(BD1324="",AND(BD1324=BD1323,BD1324=BD1325)),NA(), BD1324)</f>
        <v>0</v>
      </c>
      <c r="BE2004">
        <f>IF(ISNA(BF2004),NA(),BE1324)</f>
        <v>0</v>
      </c>
      <c r="BF2004">
        <f>IF(OR(BF1324="",AND(BF1324=BF1323,BF1324=BF1325)),NA(), BF1324)</f>
        <v>0</v>
      </c>
      <c r="BG2004">
        <f>IF(ISNA(BH2004),NA(),BG1324)</f>
        <v>0</v>
      </c>
      <c r="BH2004">
        <f>IF(OR(BH1324="",AND(BH1324=BH1323,BH1324=BH1325)),NA(), BH1324)</f>
        <v>0</v>
      </c>
      <c r="BI2004">
        <f>IF(ISNA(BJ2004),NA(),BI1324)</f>
        <v>0</v>
      </c>
      <c r="BJ2004">
        <f>IF(OR(BJ1324="",AND(BJ1324=BJ1323,BJ1324=BJ1325)),NA(), BJ1324)</f>
        <v>0</v>
      </c>
      <c r="BK2004">
        <f>IF(ISNA(BL2004),NA(),BK1324)</f>
        <v>0</v>
      </c>
      <c r="BL2004">
        <f>IF(OR(BL1324="",AND(BL1324=BL1323,BL1324=BL1325)),NA(), BL1324)</f>
        <v>0</v>
      </c>
      <c r="BM2004">
        <f>IF(ISNA(BN2004),NA(),BM1324)</f>
        <v>0</v>
      </c>
      <c r="BN2004">
        <f>IF(OR(BN1324="",AND(BN1324=BN1323,BN1324=BN1325)),NA(), BN1324)</f>
        <v>0</v>
      </c>
      <c r="BO2004">
        <f>IF(ISNA(BP2004),NA(),BO1324)</f>
        <v>0</v>
      </c>
      <c r="BP2004">
        <f>IF(OR(BP1324="",AND(BP1324=BP1323,BP1324=BP1325)),NA(), BP1324)</f>
        <v>0</v>
      </c>
      <c r="BQ2004">
        <f>IF(ISNA(BR2004),NA(),BQ1324)</f>
        <v>0</v>
      </c>
      <c r="BR2004">
        <f>IF(OR(BR1324="",AND(BR1324=BR1323,BR1324=BR1325)),NA(), BR1324)</f>
        <v>0</v>
      </c>
    </row>
    <row r="2005" spans="5:70">
      <c r="E2005">
        <f>IF(ISNA(F2005),NA(),E1325)</f>
        <v>0</v>
      </c>
      <c r="F2005">
        <f>IF(OR(F1325="",AND(F1325=F1324,F1325=F1326)),NA(), F1325)</f>
        <v>0</v>
      </c>
      <c r="G2005">
        <f>IF(ISNA(H2005),NA(),G1325)</f>
        <v>0</v>
      </c>
      <c r="H2005">
        <f>IF(OR(H1325="",AND(H1325=H1324,H1325=H1326)),NA(), H1325)</f>
        <v>0</v>
      </c>
      <c r="I2005">
        <f>IF(ISNA(J2005),NA(),I1325)</f>
        <v>0</v>
      </c>
      <c r="J2005">
        <f>IF(OR(J1325="",AND(J1325=J1324,J1325=J1326)),NA(), J1325)</f>
        <v>0</v>
      </c>
      <c r="K2005">
        <f>IF(ISNA(L2005),NA(),K1325)</f>
        <v>0</v>
      </c>
      <c r="L2005">
        <f>IF(OR(L1325="",AND(L1325=L1324,L1325=L1326)),NA(), L1325)</f>
        <v>0</v>
      </c>
      <c r="M2005">
        <f>IF(ISNA(N2005),NA(),M1325)</f>
        <v>0</v>
      </c>
      <c r="N2005">
        <f>IF(OR(N1325="",AND(N1325=N1324,N1325=N1326)),NA(), N1325)</f>
        <v>0</v>
      </c>
      <c r="O2005">
        <f>IF(ISNA(P2005),NA(),O1325)</f>
        <v>0</v>
      </c>
      <c r="P2005">
        <f>IF(OR(P1325="",AND(P1325=P1324,P1325=P1326)),NA(), P1325)</f>
        <v>0</v>
      </c>
      <c r="Q2005">
        <f>IF(ISNA(R2005),NA(),Q1325)</f>
        <v>0</v>
      </c>
      <c r="R2005">
        <f>IF(OR(R1325="",AND(R1325=R1324,R1325=R1326)),NA(), R1325)</f>
        <v>0</v>
      </c>
      <c r="S2005">
        <f>IF(ISNA(T2005),NA(),S1325)</f>
        <v>0</v>
      </c>
      <c r="T2005">
        <f>IF(OR(T1325="",AND(T1325=T1324,T1325=T1326)),NA(), T1325)</f>
        <v>0</v>
      </c>
      <c r="U2005">
        <f>IF(ISNA(V2005),NA(),U1325)</f>
        <v>0</v>
      </c>
      <c r="V2005">
        <f>IF(OR(V1325="",AND(V1325=V1324,V1325=V1326)),NA(), V1325)</f>
        <v>0</v>
      </c>
      <c r="W2005">
        <f>IF(ISNA(X2005),NA(),W1325)</f>
        <v>0</v>
      </c>
      <c r="X2005">
        <f>IF(OR(X1325="",AND(X1325=X1324,X1325=X1326)),NA(), X1325)</f>
        <v>0</v>
      </c>
      <c r="Y2005">
        <f>IF(ISNA(Z2005),NA(),Y1325)</f>
        <v>0</v>
      </c>
      <c r="Z2005">
        <f>IF(OR(Z1325="",AND(Z1325=Z1324,Z1325=Z1326)),NA(), Z1325)</f>
        <v>0</v>
      </c>
      <c r="AA2005">
        <f>IF(ISNA(AB2005),NA(),AA1325)</f>
        <v>0</v>
      </c>
      <c r="AB2005">
        <f>IF(OR(AB1325="",AND(AB1325=AB1324,AB1325=AB1326)),NA(), AB1325)</f>
        <v>0</v>
      </c>
      <c r="AC2005">
        <f>IF(ISNA(AD2005),NA(),AC1325)</f>
        <v>0</v>
      </c>
      <c r="AD2005">
        <f>IF(OR(AD1325="",AND(AD1325=AD1324,AD1325=AD1326)),NA(), AD1325)</f>
        <v>0</v>
      </c>
      <c r="AE2005">
        <f>IF(ISNA(AF2005),NA(),AE1325)</f>
        <v>0</v>
      </c>
      <c r="AF2005">
        <f>IF(OR(AF1325="",AND(AF1325=AF1324,AF1325=AF1326)),NA(), AF1325)</f>
        <v>0</v>
      </c>
      <c r="AG2005">
        <f>IF(ISNA(AH2005),NA(),AG1325)</f>
        <v>0</v>
      </c>
      <c r="AH2005">
        <f>IF(OR(AH1325="",AND(AH1325=AH1324,AH1325=AH1326)),NA(), AH1325)</f>
        <v>0</v>
      </c>
      <c r="AI2005">
        <f>IF(ISNA(AJ2005),NA(),AI1325)</f>
        <v>0</v>
      </c>
      <c r="AJ2005">
        <f>IF(OR(AJ1325="",AND(AJ1325=AJ1324,AJ1325=AJ1326)),NA(), AJ1325)</f>
        <v>0</v>
      </c>
      <c r="AM2005">
        <f>IF(ISNA(AN2005),NA(),AM1325)</f>
        <v>0</v>
      </c>
      <c r="AN2005">
        <f>IF(OR(AN1325="",AND(AN1325=AN1324,AN1325=AN1326)),NA(), AN1325)</f>
        <v>0</v>
      </c>
      <c r="AO2005">
        <f>IF(ISNA(AP2005),NA(),AO1325)</f>
        <v>0</v>
      </c>
      <c r="AP2005">
        <f>IF(OR(AP1325="",AND(AP1325=AP1324,AP1325=AP1326)),NA(), AP1325)</f>
        <v>0</v>
      </c>
      <c r="AQ2005">
        <f>IF(ISNA(AR2005),NA(),AQ1325)</f>
        <v>0</v>
      </c>
      <c r="AR2005">
        <f>IF(OR(AR1325="",AND(AR1325=AR1324,AR1325=AR1326)),NA(), AR1325)</f>
        <v>0</v>
      </c>
      <c r="AS2005">
        <f>IF(ISNA(AT2005),NA(),AS1325)</f>
        <v>0</v>
      </c>
      <c r="AT2005">
        <f>IF(OR(AT1325="",AND(AT1325=AT1324,AT1325=AT1326)),NA(), AT1325)</f>
        <v>0</v>
      </c>
      <c r="AU2005">
        <f>IF(ISNA(AV2005),NA(),AU1325)</f>
        <v>0</v>
      </c>
      <c r="AV2005">
        <f>IF(OR(AV1325="",AND(AV1325=AV1324,AV1325=AV1326)),NA(), AV1325)</f>
        <v>0</v>
      </c>
      <c r="AW2005">
        <f>IF(ISNA(AX2005),NA(),AW1325)</f>
        <v>0</v>
      </c>
      <c r="AX2005">
        <f>IF(OR(AX1325="",AND(AX1325=AX1324,AX1325=AX1326)),NA(), AX1325)</f>
        <v>0</v>
      </c>
      <c r="AY2005">
        <f>IF(ISNA(AZ2005),NA(),AY1325)</f>
        <v>0</v>
      </c>
      <c r="AZ2005">
        <f>IF(OR(AZ1325="",AND(AZ1325=AZ1324,AZ1325=AZ1326)),NA(), AZ1325)</f>
        <v>0</v>
      </c>
      <c r="BA2005">
        <f>IF(ISNA(BB2005),NA(),BA1325)</f>
        <v>0</v>
      </c>
      <c r="BB2005">
        <f>IF(OR(BB1325="",AND(BB1325=BB1324,BB1325=BB1326)),NA(), BB1325)</f>
        <v>0</v>
      </c>
      <c r="BC2005">
        <f>IF(ISNA(BD2005),NA(),BC1325)</f>
        <v>0</v>
      </c>
      <c r="BD2005">
        <f>IF(OR(BD1325="",AND(BD1325=BD1324,BD1325=BD1326)),NA(), BD1325)</f>
        <v>0</v>
      </c>
      <c r="BE2005">
        <f>IF(ISNA(BF2005),NA(),BE1325)</f>
        <v>0</v>
      </c>
      <c r="BF2005">
        <f>IF(OR(BF1325="",AND(BF1325=BF1324,BF1325=BF1326)),NA(), BF1325)</f>
        <v>0</v>
      </c>
      <c r="BG2005">
        <f>IF(ISNA(BH2005),NA(),BG1325)</f>
        <v>0</v>
      </c>
      <c r="BH2005">
        <f>IF(OR(BH1325="",AND(BH1325=BH1324,BH1325=BH1326)),NA(), BH1325)</f>
        <v>0</v>
      </c>
      <c r="BI2005">
        <f>IF(ISNA(BJ2005),NA(),BI1325)</f>
        <v>0</v>
      </c>
      <c r="BJ2005">
        <f>IF(OR(BJ1325="",AND(BJ1325=BJ1324,BJ1325=BJ1326)),NA(), BJ1325)</f>
        <v>0</v>
      </c>
      <c r="BK2005">
        <f>IF(ISNA(BL2005),NA(),BK1325)</f>
        <v>0</v>
      </c>
      <c r="BL2005">
        <f>IF(OR(BL1325="",AND(BL1325=BL1324,BL1325=BL1326)),NA(), BL1325)</f>
        <v>0</v>
      </c>
      <c r="BM2005">
        <f>IF(ISNA(BN2005),NA(),BM1325)</f>
        <v>0</v>
      </c>
      <c r="BN2005">
        <f>IF(OR(BN1325="",AND(BN1325=BN1324,BN1325=BN1326)),NA(), BN1325)</f>
        <v>0</v>
      </c>
      <c r="BO2005">
        <f>IF(ISNA(BP2005),NA(),BO1325)</f>
        <v>0</v>
      </c>
      <c r="BP2005">
        <f>IF(OR(BP1325="",AND(BP1325=BP1324,BP1325=BP1326)),NA(), BP1325)</f>
        <v>0</v>
      </c>
      <c r="BQ2005">
        <f>IF(ISNA(BR2005),NA(),BQ1325)</f>
        <v>0</v>
      </c>
      <c r="BR2005">
        <f>IF(OR(BR1325="",AND(BR1325=BR1324,BR1325=BR1326)),NA(), BR1325)</f>
        <v>0</v>
      </c>
    </row>
    <row r="2006" spans="5:70">
      <c r="E2006">
        <f>IF(ISNA(F2006),NA(),E1326)</f>
        <v>0</v>
      </c>
      <c r="F2006">
        <f>IF(OR(F1326="",AND(F1326=F1325,F1326=F1327)),NA(), F1326)</f>
        <v>0</v>
      </c>
      <c r="G2006">
        <f>IF(ISNA(H2006),NA(),G1326)</f>
        <v>0</v>
      </c>
      <c r="H2006">
        <f>IF(OR(H1326="",AND(H1326=H1325,H1326=H1327)),NA(), H1326)</f>
        <v>0</v>
      </c>
      <c r="I2006">
        <f>IF(ISNA(J2006),NA(),I1326)</f>
        <v>0</v>
      </c>
      <c r="J2006">
        <f>IF(OR(J1326="",AND(J1326=J1325,J1326=J1327)),NA(), J1326)</f>
        <v>0</v>
      </c>
      <c r="K2006">
        <f>IF(ISNA(L2006),NA(),K1326)</f>
        <v>0</v>
      </c>
      <c r="L2006">
        <f>IF(OR(L1326="",AND(L1326=L1325,L1326=L1327)),NA(), L1326)</f>
        <v>0</v>
      </c>
      <c r="M2006">
        <f>IF(ISNA(N2006),NA(),M1326)</f>
        <v>0</v>
      </c>
      <c r="N2006">
        <f>IF(OR(N1326="",AND(N1326=N1325,N1326=N1327)),NA(), N1326)</f>
        <v>0</v>
      </c>
      <c r="O2006">
        <f>IF(ISNA(P2006),NA(),O1326)</f>
        <v>0</v>
      </c>
      <c r="P2006">
        <f>IF(OR(P1326="",AND(P1326=P1325,P1326=P1327)),NA(), P1326)</f>
        <v>0</v>
      </c>
      <c r="Q2006">
        <f>IF(ISNA(R2006),NA(),Q1326)</f>
        <v>0</v>
      </c>
      <c r="R2006">
        <f>IF(OR(R1326="",AND(R1326=R1325,R1326=R1327)),NA(), R1326)</f>
        <v>0</v>
      </c>
      <c r="S2006">
        <f>IF(ISNA(T2006),NA(),S1326)</f>
        <v>0</v>
      </c>
      <c r="T2006">
        <f>IF(OR(T1326="",AND(T1326=T1325,T1326=T1327)),NA(), T1326)</f>
        <v>0</v>
      </c>
      <c r="U2006">
        <f>IF(ISNA(V2006),NA(),U1326)</f>
        <v>0</v>
      </c>
      <c r="V2006">
        <f>IF(OR(V1326="",AND(V1326=V1325,V1326=V1327)),NA(), V1326)</f>
        <v>0</v>
      </c>
      <c r="W2006">
        <f>IF(ISNA(X2006),NA(),W1326)</f>
        <v>0</v>
      </c>
      <c r="X2006">
        <f>IF(OR(X1326="",AND(X1326=X1325,X1326=X1327)),NA(), X1326)</f>
        <v>0</v>
      </c>
      <c r="Y2006">
        <f>IF(ISNA(Z2006),NA(),Y1326)</f>
        <v>0</v>
      </c>
      <c r="Z2006">
        <f>IF(OR(Z1326="",AND(Z1326=Z1325,Z1326=Z1327)),NA(), Z1326)</f>
        <v>0</v>
      </c>
      <c r="AA2006">
        <f>IF(ISNA(AB2006),NA(),AA1326)</f>
        <v>0</v>
      </c>
      <c r="AB2006">
        <f>IF(OR(AB1326="",AND(AB1326=AB1325,AB1326=AB1327)),NA(), AB1326)</f>
        <v>0</v>
      </c>
      <c r="AC2006">
        <f>IF(ISNA(AD2006),NA(),AC1326)</f>
        <v>0</v>
      </c>
      <c r="AD2006">
        <f>IF(OR(AD1326="",AND(AD1326=AD1325,AD1326=AD1327)),NA(), AD1326)</f>
        <v>0</v>
      </c>
      <c r="AE2006">
        <f>IF(ISNA(AF2006),NA(),AE1326)</f>
        <v>0</v>
      </c>
      <c r="AF2006">
        <f>IF(OR(AF1326="",AND(AF1326=AF1325,AF1326=AF1327)),NA(), AF1326)</f>
        <v>0</v>
      </c>
      <c r="AG2006">
        <f>IF(ISNA(AH2006),NA(),AG1326)</f>
        <v>0</v>
      </c>
      <c r="AH2006">
        <f>IF(OR(AH1326="",AND(AH1326=AH1325,AH1326=AH1327)),NA(), AH1326)</f>
        <v>0</v>
      </c>
      <c r="AI2006">
        <f>IF(ISNA(AJ2006),NA(),AI1326)</f>
        <v>0</v>
      </c>
      <c r="AJ2006">
        <f>IF(OR(AJ1326="",AND(AJ1326=AJ1325,AJ1326=AJ1327)),NA(), AJ1326)</f>
        <v>0</v>
      </c>
      <c r="AM2006">
        <f>IF(ISNA(AN2006),NA(),AM1326)</f>
        <v>0</v>
      </c>
      <c r="AN2006">
        <f>IF(OR(AN1326="",AND(AN1326=AN1325,AN1326=AN1327)),NA(), AN1326)</f>
        <v>0</v>
      </c>
      <c r="AO2006">
        <f>IF(ISNA(AP2006),NA(),AO1326)</f>
        <v>0</v>
      </c>
      <c r="AP2006">
        <f>IF(OR(AP1326="",AND(AP1326=AP1325,AP1326=AP1327)),NA(), AP1326)</f>
        <v>0</v>
      </c>
      <c r="AQ2006">
        <f>IF(ISNA(AR2006),NA(),AQ1326)</f>
        <v>0</v>
      </c>
      <c r="AR2006">
        <f>IF(OR(AR1326="",AND(AR1326=AR1325,AR1326=AR1327)),NA(), AR1326)</f>
        <v>0</v>
      </c>
      <c r="AS2006">
        <f>IF(ISNA(AT2006),NA(),AS1326)</f>
        <v>0</v>
      </c>
      <c r="AT2006">
        <f>IF(OR(AT1326="",AND(AT1326=AT1325,AT1326=AT1327)),NA(), AT1326)</f>
        <v>0</v>
      </c>
      <c r="AU2006">
        <f>IF(ISNA(AV2006),NA(),AU1326)</f>
        <v>0</v>
      </c>
      <c r="AV2006">
        <f>IF(OR(AV1326="",AND(AV1326=AV1325,AV1326=AV1327)),NA(), AV1326)</f>
        <v>0</v>
      </c>
      <c r="AW2006">
        <f>IF(ISNA(AX2006),NA(),AW1326)</f>
        <v>0</v>
      </c>
      <c r="AX2006">
        <f>IF(OR(AX1326="",AND(AX1326=AX1325,AX1326=AX1327)),NA(), AX1326)</f>
        <v>0</v>
      </c>
      <c r="AY2006">
        <f>IF(ISNA(AZ2006),NA(),AY1326)</f>
        <v>0</v>
      </c>
      <c r="AZ2006">
        <f>IF(OR(AZ1326="",AND(AZ1326=AZ1325,AZ1326=AZ1327)),NA(), AZ1326)</f>
        <v>0</v>
      </c>
      <c r="BA2006">
        <f>IF(ISNA(BB2006),NA(),BA1326)</f>
        <v>0</v>
      </c>
      <c r="BB2006">
        <f>IF(OR(BB1326="",AND(BB1326=BB1325,BB1326=BB1327)),NA(), BB1326)</f>
        <v>0</v>
      </c>
      <c r="BC2006">
        <f>IF(ISNA(BD2006),NA(),BC1326)</f>
        <v>0</v>
      </c>
      <c r="BD2006">
        <f>IF(OR(BD1326="",AND(BD1326=BD1325,BD1326=BD1327)),NA(), BD1326)</f>
        <v>0</v>
      </c>
      <c r="BE2006">
        <f>IF(ISNA(BF2006),NA(),BE1326)</f>
        <v>0</v>
      </c>
      <c r="BF2006">
        <f>IF(OR(BF1326="",AND(BF1326=BF1325,BF1326=BF1327)),NA(), BF1326)</f>
        <v>0</v>
      </c>
      <c r="BG2006">
        <f>IF(ISNA(BH2006),NA(),BG1326)</f>
        <v>0</v>
      </c>
      <c r="BH2006">
        <f>IF(OR(BH1326="",AND(BH1326=BH1325,BH1326=BH1327)),NA(), BH1326)</f>
        <v>0</v>
      </c>
      <c r="BI2006">
        <f>IF(ISNA(BJ2006),NA(),BI1326)</f>
        <v>0</v>
      </c>
      <c r="BJ2006">
        <f>IF(OR(BJ1326="",AND(BJ1326=BJ1325,BJ1326=BJ1327)),NA(), BJ1326)</f>
        <v>0</v>
      </c>
      <c r="BK2006">
        <f>IF(ISNA(BL2006),NA(),BK1326)</f>
        <v>0</v>
      </c>
      <c r="BL2006">
        <f>IF(OR(BL1326="",AND(BL1326=BL1325,BL1326=BL1327)),NA(), BL1326)</f>
        <v>0</v>
      </c>
      <c r="BM2006">
        <f>IF(ISNA(BN2006),NA(),BM1326)</f>
        <v>0</v>
      </c>
      <c r="BN2006">
        <f>IF(OR(BN1326="",AND(BN1326=BN1325,BN1326=BN1327)),NA(), BN1326)</f>
        <v>0</v>
      </c>
      <c r="BO2006">
        <f>IF(ISNA(BP2006),NA(),BO1326)</f>
        <v>0</v>
      </c>
      <c r="BP2006">
        <f>IF(OR(BP1326="",AND(BP1326=BP1325,BP1326=BP1327)),NA(), BP1326)</f>
        <v>0</v>
      </c>
      <c r="BQ2006">
        <f>IF(ISNA(BR2006),NA(),BQ1326)</f>
        <v>0</v>
      </c>
      <c r="BR2006">
        <f>IF(OR(BR1326="",AND(BR1326=BR1325,BR1326=BR1327)),NA(), BR1326)</f>
        <v>0</v>
      </c>
    </row>
    <row r="2007" spans="5:70">
      <c r="E2007">
        <f>IF(ISNA(F2007),NA(),E1327)</f>
        <v>0</v>
      </c>
      <c r="F2007">
        <f>IF(OR(F1327="",AND(F1327=F1326,F1327=F1328)),NA(), F1327)</f>
        <v>0</v>
      </c>
      <c r="G2007">
        <f>IF(ISNA(H2007),NA(),G1327)</f>
        <v>0</v>
      </c>
      <c r="H2007">
        <f>IF(OR(H1327="",AND(H1327=H1326,H1327=H1328)),NA(), H1327)</f>
        <v>0</v>
      </c>
      <c r="I2007">
        <f>IF(ISNA(J2007),NA(),I1327)</f>
        <v>0</v>
      </c>
      <c r="J2007">
        <f>IF(OR(J1327="",AND(J1327=J1326,J1327=J1328)),NA(), J1327)</f>
        <v>0</v>
      </c>
      <c r="K2007">
        <f>IF(ISNA(L2007),NA(),K1327)</f>
        <v>0</v>
      </c>
      <c r="L2007">
        <f>IF(OR(L1327="",AND(L1327=L1326,L1327=L1328)),NA(), L1327)</f>
        <v>0</v>
      </c>
      <c r="M2007">
        <f>IF(ISNA(N2007),NA(),M1327)</f>
        <v>0</v>
      </c>
      <c r="N2007">
        <f>IF(OR(N1327="",AND(N1327=N1326,N1327=N1328)),NA(), N1327)</f>
        <v>0</v>
      </c>
      <c r="O2007">
        <f>IF(ISNA(P2007),NA(),O1327)</f>
        <v>0</v>
      </c>
      <c r="P2007">
        <f>IF(OR(P1327="",AND(P1327=P1326,P1327=P1328)),NA(), P1327)</f>
        <v>0</v>
      </c>
      <c r="Q2007">
        <f>IF(ISNA(R2007),NA(),Q1327)</f>
        <v>0</v>
      </c>
      <c r="R2007">
        <f>IF(OR(R1327="",AND(R1327=R1326,R1327=R1328)),NA(), R1327)</f>
        <v>0</v>
      </c>
      <c r="S2007">
        <f>IF(ISNA(T2007),NA(),S1327)</f>
        <v>0</v>
      </c>
      <c r="T2007">
        <f>IF(OR(T1327="",AND(T1327=T1326,T1327=T1328)),NA(), T1327)</f>
        <v>0</v>
      </c>
      <c r="U2007">
        <f>IF(ISNA(V2007),NA(),U1327)</f>
        <v>0</v>
      </c>
      <c r="V2007">
        <f>IF(OR(V1327="",AND(V1327=V1326,V1327=V1328)),NA(), V1327)</f>
        <v>0</v>
      </c>
      <c r="W2007">
        <f>IF(ISNA(X2007),NA(),W1327)</f>
        <v>0</v>
      </c>
      <c r="X2007">
        <f>IF(OR(X1327="",AND(X1327=X1326,X1327=X1328)),NA(), X1327)</f>
        <v>0</v>
      </c>
      <c r="Y2007">
        <f>IF(ISNA(Z2007),NA(),Y1327)</f>
        <v>0</v>
      </c>
      <c r="Z2007">
        <f>IF(OR(Z1327="",AND(Z1327=Z1326,Z1327=Z1328)),NA(), Z1327)</f>
        <v>0</v>
      </c>
      <c r="AA2007">
        <f>IF(ISNA(AB2007),NA(),AA1327)</f>
        <v>0</v>
      </c>
      <c r="AB2007">
        <f>IF(OR(AB1327="",AND(AB1327=AB1326,AB1327=AB1328)),NA(), AB1327)</f>
        <v>0</v>
      </c>
      <c r="AC2007">
        <f>IF(ISNA(AD2007),NA(),AC1327)</f>
        <v>0</v>
      </c>
      <c r="AD2007">
        <f>IF(OR(AD1327="",AND(AD1327=AD1326,AD1327=AD1328)),NA(), AD1327)</f>
        <v>0</v>
      </c>
      <c r="AE2007">
        <f>IF(ISNA(AF2007),NA(),AE1327)</f>
        <v>0</v>
      </c>
      <c r="AF2007">
        <f>IF(OR(AF1327="",AND(AF1327=AF1326,AF1327=AF1328)),NA(), AF1327)</f>
        <v>0</v>
      </c>
      <c r="AG2007">
        <f>IF(ISNA(AH2007),NA(),AG1327)</f>
        <v>0</v>
      </c>
      <c r="AH2007">
        <f>IF(OR(AH1327="",AND(AH1327=AH1326,AH1327=AH1328)),NA(), AH1327)</f>
        <v>0</v>
      </c>
      <c r="AI2007">
        <f>IF(ISNA(AJ2007),NA(),AI1327)</f>
        <v>0</v>
      </c>
      <c r="AJ2007">
        <f>IF(OR(AJ1327="",AND(AJ1327=AJ1326,AJ1327=AJ1328)),NA(), AJ1327)</f>
        <v>0</v>
      </c>
      <c r="AM2007">
        <f>IF(ISNA(AN2007),NA(),AM1327)</f>
        <v>0</v>
      </c>
      <c r="AN2007">
        <f>IF(OR(AN1327="",AND(AN1327=AN1326,AN1327=AN1328)),NA(), AN1327)</f>
        <v>0</v>
      </c>
      <c r="AO2007">
        <f>IF(ISNA(AP2007),NA(),AO1327)</f>
        <v>0</v>
      </c>
      <c r="AP2007">
        <f>IF(OR(AP1327="",AND(AP1327=AP1326,AP1327=AP1328)),NA(), AP1327)</f>
        <v>0</v>
      </c>
      <c r="AQ2007">
        <f>IF(ISNA(AR2007),NA(),AQ1327)</f>
        <v>0</v>
      </c>
      <c r="AR2007">
        <f>IF(OR(AR1327="",AND(AR1327=AR1326,AR1327=AR1328)),NA(), AR1327)</f>
        <v>0</v>
      </c>
      <c r="AS2007">
        <f>IF(ISNA(AT2007),NA(),AS1327)</f>
        <v>0</v>
      </c>
      <c r="AT2007">
        <f>IF(OR(AT1327="",AND(AT1327=AT1326,AT1327=AT1328)),NA(), AT1327)</f>
        <v>0</v>
      </c>
      <c r="AU2007">
        <f>IF(ISNA(AV2007),NA(),AU1327)</f>
        <v>0</v>
      </c>
      <c r="AV2007">
        <f>IF(OR(AV1327="",AND(AV1327=AV1326,AV1327=AV1328)),NA(), AV1327)</f>
        <v>0</v>
      </c>
      <c r="AW2007">
        <f>IF(ISNA(AX2007),NA(),AW1327)</f>
        <v>0</v>
      </c>
      <c r="AX2007">
        <f>IF(OR(AX1327="",AND(AX1327=AX1326,AX1327=AX1328)),NA(), AX1327)</f>
        <v>0</v>
      </c>
      <c r="AY2007">
        <f>IF(ISNA(AZ2007),NA(),AY1327)</f>
        <v>0</v>
      </c>
      <c r="AZ2007">
        <f>IF(OR(AZ1327="",AND(AZ1327=AZ1326,AZ1327=AZ1328)),NA(), AZ1327)</f>
        <v>0</v>
      </c>
      <c r="BA2007">
        <f>IF(ISNA(BB2007),NA(),BA1327)</f>
        <v>0</v>
      </c>
      <c r="BB2007">
        <f>IF(OR(BB1327="",AND(BB1327=BB1326,BB1327=BB1328)),NA(), BB1327)</f>
        <v>0</v>
      </c>
      <c r="BC2007">
        <f>IF(ISNA(BD2007),NA(),BC1327)</f>
        <v>0</v>
      </c>
      <c r="BD2007">
        <f>IF(OR(BD1327="",AND(BD1327=BD1326,BD1327=BD1328)),NA(), BD1327)</f>
        <v>0</v>
      </c>
      <c r="BE2007">
        <f>IF(ISNA(BF2007),NA(),BE1327)</f>
        <v>0</v>
      </c>
      <c r="BF2007">
        <f>IF(OR(BF1327="",AND(BF1327=BF1326,BF1327=BF1328)),NA(), BF1327)</f>
        <v>0</v>
      </c>
      <c r="BG2007">
        <f>IF(ISNA(BH2007),NA(),BG1327)</f>
        <v>0</v>
      </c>
      <c r="BH2007">
        <f>IF(OR(BH1327="",AND(BH1327=BH1326,BH1327=BH1328)),NA(), BH1327)</f>
        <v>0</v>
      </c>
      <c r="BI2007">
        <f>IF(ISNA(BJ2007),NA(),BI1327)</f>
        <v>0</v>
      </c>
      <c r="BJ2007">
        <f>IF(OR(BJ1327="",AND(BJ1327=BJ1326,BJ1327=BJ1328)),NA(), BJ1327)</f>
        <v>0</v>
      </c>
      <c r="BK2007">
        <f>IF(ISNA(BL2007),NA(),BK1327)</f>
        <v>0</v>
      </c>
      <c r="BL2007">
        <f>IF(OR(BL1327="",AND(BL1327=BL1326,BL1327=BL1328)),NA(), BL1327)</f>
        <v>0</v>
      </c>
      <c r="BM2007">
        <f>IF(ISNA(BN2007),NA(),BM1327)</f>
        <v>0</v>
      </c>
      <c r="BN2007">
        <f>IF(OR(BN1327="",AND(BN1327=BN1326,BN1327=BN1328)),NA(), BN1327)</f>
        <v>0</v>
      </c>
      <c r="BO2007">
        <f>IF(ISNA(BP2007),NA(),BO1327)</f>
        <v>0</v>
      </c>
      <c r="BP2007">
        <f>IF(OR(BP1327="",AND(BP1327=BP1326,BP1327=BP1328)),NA(), BP1327)</f>
        <v>0</v>
      </c>
      <c r="BQ2007">
        <f>IF(ISNA(BR2007),NA(),BQ1327)</f>
        <v>0</v>
      </c>
      <c r="BR2007">
        <f>IF(OR(BR1327="",AND(BR1327=BR1326,BR1327=BR1328)),NA(), BR1327)</f>
        <v>0</v>
      </c>
    </row>
    <row r="2008" spans="5:70">
      <c r="E2008">
        <f>IF(ISNA(F2008),NA(),E1328)</f>
        <v>0</v>
      </c>
      <c r="F2008">
        <f>IF(OR(F1328="",AND(F1328=F1327,F1328=F1329)),NA(), F1328)</f>
        <v>0</v>
      </c>
      <c r="G2008">
        <f>IF(ISNA(H2008),NA(),G1328)</f>
        <v>0</v>
      </c>
      <c r="H2008">
        <f>IF(OR(H1328="",AND(H1328=H1327,H1328=H1329)),NA(), H1328)</f>
        <v>0</v>
      </c>
      <c r="I2008">
        <f>IF(ISNA(J2008),NA(),I1328)</f>
        <v>0</v>
      </c>
      <c r="J2008">
        <f>IF(OR(J1328="",AND(J1328=J1327,J1328=J1329)),NA(), J1328)</f>
        <v>0</v>
      </c>
      <c r="K2008">
        <f>IF(ISNA(L2008),NA(),K1328)</f>
        <v>0</v>
      </c>
      <c r="L2008">
        <f>IF(OR(L1328="",AND(L1328=L1327,L1328=L1329)),NA(), L1328)</f>
        <v>0</v>
      </c>
      <c r="M2008">
        <f>IF(ISNA(N2008),NA(),M1328)</f>
        <v>0</v>
      </c>
      <c r="N2008">
        <f>IF(OR(N1328="",AND(N1328=N1327,N1328=N1329)),NA(), N1328)</f>
        <v>0</v>
      </c>
      <c r="O2008">
        <f>IF(ISNA(P2008),NA(),O1328)</f>
        <v>0</v>
      </c>
      <c r="P2008">
        <f>IF(OR(P1328="",AND(P1328=P1327,P1328=P1329)),NA(), P1328)</f>
        <v>0</v>
      </c>
      <c r="Q2008">
        <f>IF(ISNA(R2008),NA(),Q1328)</f>
        <v>0</v>
      </c>
      <c r="R2008">
        <f>IF(OR(R1328="",AND(R1328=R1327,R1328=R1329)),NA(), R1328)</f>
        <v>0</v>
      </c>
      <c r="S2008">
        <f>IF(ISNA(T2008),NA(),S1328)</f>
        <v>0</v>
      </c>
      <c r="T2008">
        <f>IF(OR(T1328="",AND(T1328=T1327,T1328=T1329)),NA(), T1328)</f>
        <v>0</v>
      </c>
      <c r="U2008">
        <f>IF(ISNA(V2008),NA(),U1328)</f>
        <v>0</v>
      </c>
      <c r="V2008">
        <f>IF(OR(V1328="",AND(V1328=V1327,V1328=V1329)),NA(), V1328)</f>
        <v>0</v>
      </c>
      <c r="W2008">
        <f>IF(ISNA(X2008),NA(),W1328)</f>
        <v>0</v>
      </c>
      <c r="X2008">
        <f>IF(OR(X1328="",AND(X1328=X1327,X1328=X1329)),NA(), X1328)</f>
        <v>0</v>
      </c>
      <c r="Y2008">
        <f>IF(ISNA(Z2008),NA(),Y1328)</f>
        <v>0</v>
      </c>
      <c r="Z2008">
        <f>IF(OR(Z1328="",AND(Z1328=Z1327,Z1328=Z1329)),NA(), Z1328)</f>
        <v>0</v>
      </c>
      <c r="AA2008">
        <f>IF(ISNA(AB2008),NA(),AA1328)</f>
        <v>0</v>
      </c>
      <c r="AB2008">
        <f>IF(OR(AB1328="",AND(AB1328=AB1327,AB1328=AB1329)),NA(), AB1328)</f>
        <v>0</v>
      </c>
      <c r="AC2008">
        <f>IF(ISNA(AD2008),NA(),AC1328)</f>
        <v>0</v>
      </c>
      <c r="AD2008">
        <f>IF(OR(AD1328="",AND(AD1328=AD1327,AD1328=AD1329)),NA(), AD1328)</f>
        <v>0</v>
      </c>
      <c r="AE2008">
        <f>IF(ISNA(AF2008),NA(),AE1328)</f>
        <v>0</v>
      </c>
      <c r="AF2008">
        <f>IF(OR(AF1328="",AND(AF1328=AF1327,AF1328=AF1329)),NA(), AF1328)</f>
        <v>0</v>
      </c>
      <c r="AG2008">
        <f>IF(ISNA(AH2008),NA(),AG1328)</f>
        <v>0</v>
      </c>
      <c r="AH2008">
        <f>IF(OR(AH1328="",AND(AH1328=AH1327,AH1328=AH1329)),NA(), AH1328)</f>
        <v>0</v>
      </c>
      <c r="AI2008">
        <f>IF(ISNA(AJ2008),NA(),AI1328)</f>
        <v>0</v>
      </c>
      <c r="AJ2008">
        <f>IF(OR(AJ1328="",AND(AJ1328=AJ1327,AJ1328=AJ1329)),NA(), AJ1328)</f>
        <v>0</v>
      </c>
      <c r="AM2008">
        <f>IF(ISNA(AN2008),NA(),AM1328)</f>
        <v>0</v>
      </c>
      <c r="AN2008">
        <f>IF(OR(AN1328="",AND(AN1328=AN1327,AN1328=AN1329)),NA(), AN1328)</f>
        <v>0</v>
      </c>
      <c r="AO2008">
        <f>IF(ISNA(AP2008),NA(),AO1328)</f>
        <v>0</v>
      </c>
      <c r="AP2008">
        <f>IF(OR(AP1328="",AND(AP1328=AP1327,AP1328=AP1329)),NA(), AP1328)</f>
        <v>0</v>
      </c>
      <c r="AQ2008">
        <f>IF(ISNA(AR2008),NA(),AQ1328)</f>
        <v>0</v>
      </c>
      <c r="AR2008">
        <f>IF(OR(AR1328="",AND(AR1328=AR1327,AR1328=AR1329)),NA(), AR1328)</f>
        <v>0</v>
      </c>
      <c r="AS2008">
        <f>IF(ISNA(AT2008),NA(),AS1328)</f>
        <v>0</v>
      </c>
      <c r="AT2008">
        <f>IF(OR(AT1328="",AND(AT1328=AT1327,AT1328=AT1329)),NA(), AT1328)</f>
        <v>0</v>
      </c>
      <c r="AU2008">
        <f>IF(ISNA(AV2008),NA(),AU1328)</f>
        <v>0</v>
      </c>
      <c r="AV2008">
        <f>IF(OR(AV1328="",AND(AV1328=AV1327,AV1328=AV1329)),NA(), AV1328)</f>
        <v>0</v>
      </c>
      <c r="AW2008">
        <f>IF(ISNA(AX2008),NA(),AW1328)</f>
        <v>0</v>
      </c>
      <c r="AX2008">
        <f>IF(OR(AX1328="",AND(AX1328=AX1327,AX1328=AX1329)),NA(), AX1328)</f>
        <v>0</v>
      </c>
      <c r="AY2008">
        <f>IF(ISNA(AZ2008),NA(),AY1328)</f>
        <v>0</v>
      </c>
      <c r="AZ2008">
        <f>IF(OR(AZ1328="",AND(AZ1328=AZ1327,AZ1328=AZ1329)),NA(), AZ1328)</f>
        <v>0</v>
      </c>
      <c r="BA2008">
        <f>IF(ISNA(BB2008),NA(),BA1328)</f>
        <v>0</v>
      </c>
      <c r="BB2008">
        <f>IF(OR(BB1328="",AND(BB1328=BB1327,BB1328=BB1329)),NA(), BB1328)</f>
        <v>0</v>
      </c>
      <c r="BC2008">
        <f>IF(ISNA(BD2008),NA(),BC1328)</f>
        <v>0</v>
      </c>
      <c r="BD2008">
        <f>IF(OR(BD1328="",AND(BD1328=BD1327,BD1328=BD1329)),NA(), BD1328)</f>
        <v>0</v>
      </c>
      <c r="BE2008">
        <f>IF(ISNA(BF2008),NA(),BE1328)</f>
        <v>0</v>
      </c>
      <c r="BF2008">
        <f>IF(OR(BF1328="",AND(BF1328=BF1327,BF1328=BF1329)),NA(), BF1328)</f>
        <v>0</v>
      </c>
      <c r="BG2008">
        <f>IF(ISNA(BH2008),NA(),BG1328)</f>
        <v>0</v>
      </c>
      <c r="BH2008">
        <f>IF(OR(BH1328="",AND(BH1328=BH1327,BH1328=BH1329)),NA(), BH1328)</f>
        <v>0</v>
      </c>
      <c r="BI2008">
        <f>IF(ISNA(BJ2008),NA(),BI1328)</f>
        <v>0</v>
      </c>
      <c r="BJ2008">
        <f>IF(OR(BJ1328="",AND(BJ1328=BJ1327,BJ1328=BJ1329)),NA(), BJ1328)</f>
        <v>0</v>
      </c>
      <c r="BK2008">
        <f>IF(ISNA(BL2008),NA(),BK1328)</f>
        <v>0</v>
      </c>
      <c r="BL2008">
        <f>IF(OR(BL1328="",AND(BL1328=BL1327,BL1328=BL1329)),NA(), BL1328)</f>
        <v>0</v>
      </c>
      <c r="BM2008">
        <f>IF(ISNA(BN2008),NA(),BM1328)</f>
        <v>0</v>
      </c>
      <c r="BN2008">
        <f>IF(OR(BN1328="",AND(BN1328=BN1327,BN1328=BN1329)),NA(), BN1328)</f>
        <v>0</v>
      </c>
      <c r="BO2008">
        <f>IF(ISNA(BP2008),NA(),BO1328)</f>
        <v>0</v>
      </c>
      <c r="BP2008">
        <f>IF(OR(BP1328="",AND(BP1328=BP1327,BP1328=BP1329)),NA(), BP1328)</f>
        <v>0</v>
      </c>
      <c r="BQ2008">
        <f>IF(ISNA(BR2008),NA(),BQ1328)</f>
        <v>0</v>
      </c>
      <c r="BR2008">
        <f>IF(OR(BR1328="",AND(BR1328=BR1327,BR1328=BR1329)),NA(), BR1328)</f>
        <v>0</v>
      </c>
    </row>
    <row r="2009" spans="5:70">
      <c r="E2009">
        <f>IF(ISNA(F2009),NA(),E1329)</f>
        <v>0</v>
      </c>
      <c r="F2009">
        <f>IF(OR(F1329="",AND(F1329=F1328,F1329=F1330)),NA(), F1329)</f>
        <v>0</v>
      </c>
      <c r="G2009">
        <f>IF(ISNA(H2009),NA(),G1329)</f>
        <v>0</v>
      </c>
      <c r="H2009">
        <f>IF(OR(H1329="",AND(H1329=H1328,H1329=H1330)),NA(), H1329)</f>
        <v>0</v>
      </c>
      <c r="I2009">
        <f>IF(ISNA(J2009),NA(),I1329)</f>
        <v>0</v>
      </c>
      <c r="J2009">
        <f>IF(OR(J1329="",AND(J1329=J1328,J1329=J1330)),NA(), J1329)</f>
        <v>0</v>
      </c>
      <c r="K2009">
        <f>IF(ISNA(L2009),NA(),K1329)</f>
        <v>0</v>
      </c>
      <c r="L2009">
        <f>IF(OR(L1329="",AND(L1329=L1328,L1329=L1330)),NA(), L1329)</f>
        <v>0</v>
      </c>
      <c r="M2009">
        <f>IF(ISNA(N2009),NA(),M1329)</f>
        <v>0</v>
      </c>
      <c r="N2009">
        <f>IF(OR(N1329="",AND(N1329=N1328,N1329=N1330)),NA(), N1329)</f>
        <v>0</v>
      </c>
      <c r="O2009">
        <f>IF(ISNA(P2009),NA(),O1329)</f>
        <v>0</v>
      </c>
      <c r="P2009">
        <f>IF(OR(P1329="",AND(P1329=P1328,P1329=P1330)),NA(), P1329)</f>
        <v>0</v>
      </c>
      <c r="Q2009">
        <f>IF(ISNA(R2009),NA(),Q1329)</f>
        <v>0</v>
      </c>
      <c r="R2009">
        <f>IF(OR(R1329="",AND(R1329=R1328,R1329=R1330)),NA(), R1329)</f>
        <v>0</v>
      </c>
      <c r="S2009">
        <f>IF(ISNA(T2009),NA(),S1329)</f>
        <v>0</v>
      </c>
      <c r="T2009">
        <f>IF(OR(T1329="",AND(T1329=T1328,T1329=T1330)),NA(), T1329)</f>
        <v>0</v>
      </c>
      <c r="U2009">
        <f>IF(ISNA(V2009),NA(),U1329)</f>
        <v>0</v>
      </c>
      <c r="V2009">
        <f>IF(OR(V1329="",AND(V1329=V1328,V1329=V1330)),NA(), V1329)</f>
        <v>0</v>
      </c>
      <c r="W2009">
        <f>IF(ISNA(X2009),NA(),W1329)</f>
        <v>0</v>
      </c>
      <c r="X2009">
        <f>IF(OR(X1329="",AND(X1329=X1328,X1329=X1330)),NA(), X1329)</f>
        <v>0</v>
      </c>
      <c r="Y2009">
        <f>IF(ISNA(Z2009),NA(),Y1329)</f>
        <v>0</v>
      </c>
      <c r="Z2009">
        <f>IF(OR(Z1329="",AND(Z1329=Z1328,Z1329=Z1330)),NA(), Z1329)</f>
        <v>0</v>
      </c>
      <c r="AA2009">
        <f>IF(ISNA(AB2009),NA(),AA1329)</f>
        <v>0</v>
      </c>
      <c r="AB2009">
        <f>IF(OR(AB1329="",AND(AB1329=AB1328,AB1329=AB1330)),NA(), AB1329)</f>
        <v>0</v>
      </c>
      <c r="AC2009">
        <f>IF(ISNA(AD2009),NA(),AC1329)</f>
        <v>0</v>
      </c>
      <c r="AD2009">
        <f>IF(OR(AD1329="",AND(AD1329=AD1328,AD1329=AD1330)),NA(), AD1329)</f>
        <v>0</v>
      </c>
      <c r="AE2009">
        <f>IF(ISNA(AF2009),NA(),AE1329)</f>
        <v>0</v>
      </c>
      <c r="AF2009">
        <f>IF(OR(AF1329="",AND(AF1329=AF1328,AF1329=AF1330)),NA(), AF1329)</f>
        <v>0</v>
      </c>
      <c r="AG2009">
        <f>IF(ISNA(AH2009),NA(),AG1329)</f>
        <v>0</v>
      </c>
      <c r="AH2009">
        <f>IF(OR(AH1329="",AND(AH1329=AH1328,AH1329=AH1330)),NA(), AH1329)</f>
        <v>0</v>
      </c>
      <c r="AI2009">
        <f>IF(ISNA(AJ2009),NA(),AI1329)</f>
        <v>0</v>
      </c>
      <c r="AJ2009">
        <f>IF(OR(AJ1329="",AND(AJ1329=AJ1328,AJ1329=AJ1330)),NA(), AJ1329)</f>
        <v>0</v>
      </c>
      <c r="AM2009">
        <f>IF(ISNA(AN2009),NA(),AM1329)</f>
        <v>0</v>
      </c>
      <c r="AN2009">
        <f>IF(OR(AN1329="",AND(AN1329=AN1328,AN1329=AN1330)),NA(), AN1329)</f>
        <v>0</v>
      </c>
      <c r="AO2009">
        <f>IF(ISNA(AP2009),NA(),AO1329)</f>
        <v>0</v>
      </c>
      <c r="AP2009">
        <f>IF(OR(AP1329="",AND(AP1329=AP1328,AP1329=AP1330)),NA(), AP1329)</f>
        <v>0</v>
      </c>
      <c r="AQ2009">
        <f>IF(ISNA(AR2009),NA(),AQ1329)</f>
        <v>0</v>
      </c>
      <c r="AR2009">
        <f>IF(OR(AR1329="",AND(AR1329=AR1328,AR1329=AR1330)),NA(), AR1329)</f>
        <v>0</v>
      </c>
      <c r="AS2009">
        <f>IF(ISNA(AT2009),NA(),AS1329)</f>
        <v>0</v>
      </c>
      <c r="AT2009">
        <f>IF(OR(AT1329="",AND(AT1329=AT1328,AT1329=AT1330)),NA(), AT1329)</f>
        <v>0</v>
      </c>
      <c r="AU2009">
        <f>IF(ISNA(AV2009),NA(),AU1329)</f>
        <v>0</v>
      </c>
      <c r="AV2009">
        <f>IF(OR(AV1329="",AND(AV1329=AV1328,AV1329=AV1330)),NA(), AV1329)</f>
        <v>0</v>
      </c>
      <c r="AW2009">
        <f>IF(ISNA(AX2009),NA(),AW1329)</f>
        <v>0</v>
      </c>
      <c r="AX2009">
        <f>IF(OR(AX1329="",AND(AX1329=AX1328,AX1329=AX1330)),NA(), AX1329)</f>
        <v>0</v>
      </c>
      <c r="AY2009">
        <f>IF(ISNA(AZ2009),NA(),AY1329)</f>
        <v>0</v>
      </c>
      <c r="AZ2009">
        <f>IF(OR(AZ1329="",AND(AZ1329=AZ1328,AZ1329=AZ1330)),NA(), AZ1329)</f>
        <v>0</v>
      </c>
      <c r="BA2009">
        <f>IF(ISNA(BB2009),NA(),BA1329)</f>
        <v>0</v>
      </c>
      <c r="BB2009">
        <f>IF(OR(BB1329="",AND(BB1329=BB1328,BB1329=BB1330)),NA(), BB1329)</f>
        <v>0</v>
      </c>
      <c r="BC2009">
        <f>IF(ISNA(BD2009),NA(),BC1329)</f>
        <v>0</v>
      </c>
      <c r="BD2009">
        <f>IF(OR(BD1329="",AND(BD1329=BD1328,BD1329=BD1330)),NA(), BD1329)</f>
        <v>0</v>
      </c>
      <c r="BE2009">
        <f>IF(ISNA(BF2009),NA(),BE1329)</f>
        <v>0</v>
      </c>
      <c r="BF2009">
        <f>IF(OR(BF1329="",AND(BF1329=BF1328,BF1329=BF1330)),NA(), BF1329)</f>
        <v>0</v>
      </c>
      <c r="BG2009">
        <f>IF(ISNA(BH2009),NA(),BG1329)</f>
        <v>0</v>
      </c>
      <c r="BH2009">
        <f>IF(OR(BH1329="",AND(BH1329=BH1328,BH1329=BH1330)),NA(), BH1329)</f>
        <v>0</v>
      </c>
      <c r="BI2009">
        <f>IF(ISNA(BJ2009),NA(),BI1329)</f>
        <v>0</v>
      </c>
      <c r="BJ2009">
        <f>IF(OR(BJ1329="",AND(BJ1329=BJ1328,BJ1329=BJ1330)),NA(), BJ1329)</f>
        <v>0</v>
      </c>
      <c r="BK2009">
        <f>IF(ISNA(BL2009),NA(),BK1329)</f>
        <v>0</v>
      </c>
      <c r="BL2009">
        <f>IF(OR(BL1329="",AND(BL1329=BL1328,BL1329=BL1330)),NA(), BL1329)</f>
        <v>0</v>
      </c>
      <c r="BM2009">
        <f>IF(ISNA(BN2009),NA(),BM1329)</f>
        <v>0</v>
      </c>
      <c r="BN2009">
        <f>IF(OR(BN1329="",AND(BN1329=BN1328,BN1329=BN1330)),NA(), BN1329)</f>
        <v>0</v>
      </c>
      <c r="BO2009">
        <f>IF(ISNA(BP2009),NA(),BO1329)</f>
        <v>0</v>
      </c>
      <c r="BP2009">
        <f>IF(OR(BP1329="",AND(BP1329=BP1328,BP1329=BP1330)),NA(), BP1329)</f>
        <v>0</v>
      </c>
      <c r="BQ2009">
        <f>IF(ISNA(BR2009),NA(),BQ1329)</f>
        <v>0</v>
      </c>
      <c r="BR2009">
        <f>IF(OR(BR1329="",AND(BR1329=BR1328,BR1329=BR1330)),NA(), BR1329)</f>
        <v>0</v>
      </c>
    </row>
    <row r="2010" spans="5:70">
      <c r="E2010">
        <f>IF(ISNA(F2010),NA(),E1330)</f>
        <v>0</v>
      </c>
      <c r="F2010">
        <f>IF(OR(F1330="",AND(F1330=F1329,F1330=F1331)),NA(), F1330)</f>
        <v>0</v>
      </c>
      <c r="G2010">
        <f>IF(ISNA(H2010),NA(),G1330)</f>
        <v>0</v>
      </c>
      <c r="H2010">
        <f>IF(OR(H1330="",AND(H1330=H1329,H1330=H1331)),NA(), H1330)</f>
        <v>0</v>
      </c>
      <c r="I2010">
        <f>IF(ISNA(J2010),NA(),I1330)</f>
        <v>0</v>
      </c>
      <c r="J2010">
        <f>IF(OR(J1330="",AND(J1330=J1329,J1330=J1331)),NA(), J1330)</f>
        <v>0</v>
      </c>
      <c r="K2010">
        <f>IF(ISNA(L2010),NA(),K1330)</f>
        <v>0</v>
      </c>
      <c r="L2010">
        <f>IF(OR(L1330="",AND(L1330=L1329,L1330=L1331)),NA(), L1330)</f>
        <v>0</v>
      </c>
      <c r="M2010">
        <f>IF(ISNA(N2010),NA(),M1330)</f>
        <v>0</v>
      </c>
      <c r="N2010">
        <f>IF(OR(N1330="",AND(N1330=N1329,N1330=N1331)),NA(), N1330)</f>
        <v>0</v>
      </c>
      <c r="O2010">
        <f>IF(ISNA(P2010),NA(),O1330)</f>
        <v>0</v>
      </c>
      <c r="P2010">
        <f>IF(OR(P1330="",AND(P1330=P1329,P1330=P1331)),NA(), P1330)</f>
        <v>0</v>
      </c>
      <c r="Q2010">
        <f>IF(ISNA(R2010),NA(),Q1330)</f>
        <v>0</v>
      </c>
      <c r="R2010">
        <f>IF(OR(R1330="",AND(R1330=R1329,R1330=R1331)),NA(), R1330)</f>
        <v>0</v>
      </c>
      <c r="S2010">
        <f>IF(ISNA(T2010),NA(),S1330)</f>
        <v>0</v>
      </c>
      <c r="T2010">
        <f>IF(OR(T1330="",AND(T1330=T1329,T1330=T1331)),NA(), T1330)</f>
        <v>0</v>
      </c>
      <c r="U2010">
        <f>IF(ISNA(V2010),NA(),U1330)</f>
        <v>0</v>
      </c>
      <c r="V2010">
        <f>IF(OR(V1330="",AND(V1330=V1329,V1330=V1331)),NA(), V1330)</f>
        <v>0</v>
      </c>
      <c r="W2010">
        <f>IF(ISNA(X2010),NA(),W1330)</f>
        <v>0</v>
      </c>
      <c r="X2010">
        <f>IF(OR(X1330="",AND(X1330=X1329,X1330=X1331)),NA(), X1330)</f>
        <v>0</v>
      </c>
      <c r="Y2010">
        <f>IF(ISNA(Z2010),NA(),Y1330)</f>
        <v>0</v>
      </c>
      <c r="Z2010">
        <f>IF(OR(Z1330="",AND(Z1330=Z1329,Z1330=Z1331)),NA(), Z1330)</f>
        <v>0</v>
      </c>
      <c r="AA2010">
        <f>IF(ISNA(AB2010),NA(),AA1330)</f>
        <v>0</v>
      </c>
      <c r="AB2010">
        <f>IF(OR(AB1330="",AND(AB1330=AB1329,AB1330=AB1331)),NA(), AB1330)</f>
        <v>0</v>
      </c>
      <c r="AC2010">
        <f>IF(ISNA(AD2010),NA(),AC1330)</f>
        <v>0</v>
      </c>
      <c r="AD2010">
        <f>IF(OR(AD1330="",AND(AD1330=AD1329,AD1330=AD1331)),NA(), AD1330)</f>
        <v>0</v>
      </c>
      <c r="AE2010">
        <f>IF(ISNA(AF2010),NA(),AE1330)</f>
        <v>0</v>
      </c>
      <c r="AF2010">
        <f>IF(OR(AF1330="",AND(AF1330=AF1329,AF1330=AF1331)),NA(), AF1330)</f>
        <v>0</v>
      </c>
      <c r="AG2010">
        <f>IF(ISNA(AH2010),NA(),AG1330)</f>
        <v>0</v>
      </c>
      <c r="AH2010">
        <f>IF(OR(AH1330="",AND(AH1330=AH1329,AH1330=AH1331)),NA(), AH1330)</f>
        <v>0</v>
      </c>
      <c r="AI2010">
        <f>IF(ISNA(AJ2010),NA(),AI1330)</f>
        <v>0</v>
      </c>
      <c r="AJ2010">
        <f>IF(OR(AJ1330="",AND(AJ1330=AJ1329,AJ1330=AJ1331)),NA(), AJ1330)</f>
        <v>0</v>
      </c>
      <c r="AM2010">
        <f>IF(ISNA(AN2010),NA(),AM1330)</f>
        <v>0</v>
      </c>
      <c r="AN2010">
        <f>IF(OR(AN1330="",AND(AN1330=AN1329,AN1330=AN1331)),NA(), AN1330)</f>
        <v>0</v>
      </c>
      <c r="AO2010">
        <f>IF(ISNA(AP2010),NA(),AO1330)</f>
        <v>0</v>
      </c>
      <c r="AP2010">
        <f>IF(OR(AP1330="",AND(AP1330=AP1329,AP1330=AP1331)),NA(), AP1330)</f>
        <v>0</v>
      </c>
      <c r="AQ2010">
        <f>IF(ISNA(AR2010),NA(),AQ1330)</f>
        <v>0</v>
      </c>
      <c r="AR2010">
        <f>IF(OR(AR1330="",AND(AR1330=AR1329,AR1330=AR1331)),NA(), AR1330)</f>
        <v>0</v>
      </c>
      <c r="AS2010">
        <f>IF(ISNA(AT2010),NA(),AS1330)</f>
        <v>0</v>
      </c>
      <c r="AT2010">
        <f>IF(OR(AT1330="",AND(AT1330=AT1329,AT1330=AT1331)),NA(), AT1330)</f>
        <v>0</v>
      </c>
      <c r="AU2010">
        <f>IF(ISNA(AV2010),NA(),AU1330)</f>
        <v>0</v>
      </c>
      <c r="AV2010">
        <f>IF(OR(AV1330="",AND(AV1330=AV1329,AV1330=AV1331)),NA(), AV1330)</f>
        <v>0</v>
      </c>
      <c r="AW2010">
        <f>IF(ISNA(AX2010),NA(),AW1330)</f>
        <v>0</v>
      </c>
      <c r="AX2010">
        <f>IF(OR(AX1330="",AND(AX1330=AX1329,AX1330=AX1331)),NA(), AX1330)</f>
        <v>0</v>
      </c>
      <c r="AY2010">
        <f>IF(ISNA(AZ2010),NA(),AY1330)</f>
        <v>0</v>
      </c>
      <c r="AZ2010">
        <f>IF(OR(AZ1330="",AND(AZ1330=AZ1329,AZ1330=AZ1331)),NA(), AZ1330)</f>
        <v>0</v>
      </c>
      <c r="BA2010">
        <f>IF(ISNA(BB2010),NA(),BA1330)</f>
        <v>0</v>
      </c>
      <c r="BB2010">
        <f>IF(OR(BB1330="",AND(BB1330=BB1329,BB1330=BB1331)),NA(), BB1330)</f>
        <v>0</v>
      </c>
      <c r="BC2010">
        <f>IF(ISNA(BD2010),NA(),BC1330)</f>
        <v>0</v>
      </c>
      <c r="BD2010">
        <f>IF(OR(BD1330="",AND(BD1330=BD1329,BD1330=BD1331)),NA(), BD1330)</f>
        <v>0</v>
      </c>
      <c r="BE2010">
        <f>IF(ISNA(BF2010),NA(),BE1330)</f>
        <v>0</v>
      </c>
      <c r="BF2010">
        <f>IF(OR(BF1330="",AND(BF1330=BF1329,BF1330=BF1331)),NA(), BF1330)</f>
        <v>0</v>
      </c>
      <c r="BG2010">
        <f>IF(ISNA(BH2010),NA(),BG1330)</f>
        <v>0</v>
      </c>
      <c r="BH2010">
        <f>IF(OR(BH1330="",AND(BH1330=BH1329,BH1330=BH1331)),NA(), BH1330)</f>
        <v>0</v>
      </c>
      <c r="BI2010">
        <f>IF(ISNA(BJ2010),NA(),BI1330)</f>
        <v>0</v>
      </c>
      <c r="BJ2010">
        <f>IF(OR(BJ1330="",AND(BJ1330=BJ1329,BJ1330=BJ1331)),NA(), BJ1330)</f>
        <v>0</v>
      </c>
      <c r="BK2010">
        <f>IF(ISNA(BL2010),NA(),BK1330)</f>
        <v>0</v>
      </c>
      <c r="BL2010">
        <f>IF(OR(BL1330="",AND(BL1330=BL1329,BL1330=BL1331)),NA(), BL1330)</f>
        <v>0</v>
      </c>
      <c r="BM2010">
        <f>IF(ISNA(BN2010),NA(),BM1330)</f>
        <v>0</v>
      </c>
      <c r="BN2010">
        <f>IF(OR(BN1330="",AND(BN1330=BN1329,BN1330=BN1331)),NA(), BN1330)</f>
        <v>0</v>
      </c>
      <c r="BO2010">
        <f>IF(ISNA(BP2010),NA(),BO1330)</f>
        <v>0</v>
      </c>
      <c r="BP2010">
        <f>IF(OR(BP1330="",AND(BP1330=BP1329,BP1330=BP1331)),NA(), BP1330)</f>
        <v>0</v>
      </c>
      <c r="BQ2010">
        <f>IF(ISNA(BR2010),NA(),BQ1330)</f>
        <v>0</v>
      </c>
      <c r="BR2010">
        <f>IF(OR(BR1330="",AND(BR1330=BR1329,BR1330=BR1331)),NA(), BR1330)</f>
        <v>0</v>
      </c>
    </row>
    <row r="2011" spans="5:70">
      <c r="E2011">
        <f>IF(ISNA(F2011),NA(),E1331)</f>
        <v>0</v>
      </c>
      <c r="F2011">
        <f>IF(OR(F1331="",AND(F1331=F1330,F1331=F1332)),NA(), F1331)</f>
        <v>0</v>
      </c>
      <c r="G2011">
        <f>IF(ISNA(H2011),NA(),G1331)</f>
        <v>0</v>
      </c>
      <c r="H2011">
        <f>IF(OR(H1331="",AND(H1331=H1330,H1331=H1332)),NA(), H1331)</f>
        <v>0</v>
      </c>
      <c r="I2011">
        <f>IF(ISNA(J2011),NA(),I1331)</f>
        <v>0</v>
      </c>
      <c r="J2011">
        <f>IF(OR(J1331="",AND(J1331=J1330,J1331=J1332)),NA(), J1331)</f>
        <v>0</v>
      </c>
      <c r="K2011">
        <f>IF(ISNA(L2011),NA(),K1331)</f>
        <v>0</v>
      </c>
      <c r="L2011">
        <f>IF(OR(L1331="",AND(L1331=L1330,L1331=L1332)),NA(), L1331)</f>
        <v>0</v>
      </c>
      <c r="M2011">
        <f>IF(ISNA(N2011),NA(),M1331)</f>
        <v>0</v>
      </c>
      <c r="N2011">
        <f>IF(OR(N1331="",AND(N1331=N1330,N1331=N1332)),NA(), N1331)</f>
        <v>0</v>
      </c>
      <c r="O2011">
        <f>IF(ISNA(P2011),NA(),O1331)</f>
        <v>0</v>
      </c>
      <c r="P2011">
        <f>IF(OR(P1331="",AND(P1331=P1330,P1331=P1332)),NA(), P1331)</f>
        <v>0</v>
      </c>
      <c r="Q2011">
        <f>IF(ISNA(R2011),NA(),Q1331)</f>
        <v>0</v>
      </c>
      <c r="R2011">
        <f>IF(OR(R1331="",AND(R1331=R1330,R1331=R1332)),NA(), R1331)</f>
        <v>0</v>
      </c>
      <c r="S2011">
        <f>IF(ISNA(T2011),NA(),S1331)</f>
        <v>0</v>
      </c>
      <c r="T2011">
        <f>IF(OR(T1331="",AND(T1331=T1330,T1331=T1332)),NA(), T1331)</f>
        <v>0</v>
      </c>
      <c r="U2011">
        <f>IF(ISNA(V2011),NA(),U1331)</f>
        <v>0</v>
      </c>
      <c r="V2011">
        <f>IF(OR(V1331="",AND(V1331=V1330,V1331=V1332)),NA(), V1331)</f>
        <v>0</v>
      </c>
      <c r="W2011">
        <f>IF(ISNA(X2011),NA(),W1331)</f>
        <v>0</v>
      </c>
      <c r="X2011">
        <f>IF(OR(X1331="",AND(X1331=X1330,X1331=X1332)),NA(), X1331)</f>
        <v>0</v>
      </c>
      <c r="Y2011">
        <f>IF(ISNA(Z2011),NA(),Y1331)</f>
        <v>0</v>
      </c>
      <c r="Z2011">
        <f>IF(OR(Z1331="",AND(Z1331=Z1330,Z1331=Z1332)),NA(), Z1331)</f>
        <v>0</v>
      </c>
      <c r="AA2011">
        <f>IF(ISNA(AB2011),NA(),AA1331)</f>
        <v>0</v>
      </c>
      <c r="AB2011">
        <f>IF(OR(AB1331="",AND(AB1331=AB1330,AB1331=AB1332)),NA(), AB1331)</f>
        <v>0</v>
      </c>
      <c r="AC2011">
        <f>IF(ISNA(AD2011),NA(),AC1331)</f>
        <v>0</v>
      </c>
      <c r="AD2011">
        <f>IF(OR(AD1331="",AND(AD1331=AD1330,AD1331=AD1332)),NA(), AD1331)</f>
        <v>0</v>
      </c>
      <c r="AE2011">
        <f>IF(ISNA(AF2011),NA(),AE1331)</f>
        <v>0</v>
      </c>
      <c r="AF2011">
        <f>IF(OR(AF1331="",AND(AF1331=AF1330,AF1331=AF1332)),NA(), AF1331)</f>
        <v>0</v>
      </c>
      <c r="AG2011">
        <f>IF(ISNA(AH2011),NA(),AG1331)</f>
        <v>0</v>
      </c>
      <c r="AH2011">
        <f>IF(OR(AH1331="",AND(AH1331=AH1330,AH1331=AH1332)),NA(), AH1331)</f>
        <v>0</v>
      </c>
      <c r="AI2011">
        <f>IF(ISNA(AJ2011),NA(),AI1331)</f>
        <v>0</v>
      </c>
      <c r="AJ2011">
        <f>IF(OR(AJ1331="",AND(AJ1331=AJ1330,AJ1331=AJ1332)),NA(), AJ1331)</f>
        <v>0</v>
      </c>
      <c r="AM2011">
        <f>IF(ISNA(AN2011),NA(),AM1331)</f>
        <v>0</v>
      </c>
      <c r="AN2011">
        <f>IF(OR(AN1331="",AND(AN1331=AN1330,AN1331=AN1332)),NA(), AN1331)</f>
        <v>0</v>
      </c>
      <c r="AO2011">
        <f>IF(ISNA(AP2011),NA(),AO1331)</f>
        <v>0</v>
      </c>
      <c r="AP2011">
        <f>IF(OR(AP1331="",AND(AP1331=AP1330,AP1331=AP1332)),NA(), AP1331)</f>
        <v>0</v>
      </c>
      <c r="AQ2011">
        <f>IF(ISNA(AR2011),NA(),AQ1331)</f>
        <v>0</v>
      </c>
      <c r="AR2011">
        <f>IF(OR(AR1331="",AND(AR1331=AR1330,AR1331=AR1332)),NA(), AR1331)</f>
        <v>0</v>
      </c>
      <c r="AS2011">
        <f>IF(ISNA(AT2011),NA(),AS1331)</f>
        <v>0</v>
      </c>
      <c r="AT2011">
        <f>IF(OR(AT1331="",AND(AT1331=AT1330,AT1331=AT1332)),NA(), AT1331)</f>
        <v>0</v>
      </c>
      <c r="AU2011">
        <f>IF(ISNA(AV2011),NA(),AU1331)</f>
        <v>0</v>
      </c>
      <c r="AV2011">
        <f>IF(OR(AV1331="",AND(AV1331=AV1330,AV1331=AV1332)),NA(), AV1331)</f>
        <v>0</v>
      </c>
      <c r="AW2011">
        <f>IF(ISNA(AX2011),NA(),AW1331)</f>
        <v>0</v>
      </c>
      <c r="AX2011">
        <f>IF(OR(AX1331="",AND(AX1331=AX1330,AX1331=AX1332)),NA(), AX1331)</f>
        <v>0</v>
      </c>
      <c r="AY2011">
        <f>IF(ISNA(AZ2011),NA(),AY1331)</f>
        <v>0</v>
      </c>
      <c r="AZ2011">
        <f>IF(OR(AZ1331="",AND(AZ1331=AZ1330,AZ1331=AZ1332)),NA(), AZ1331)</f>
        <v>0</v>
      </c>
      <c r="BA2011">
        <f>IF(ISNA(BB2011),NA(),BA1331)</f>
        <v>0</v>
      </c>
      <c r="BB2011">
        <f>IF(OR(BB1331="",AND(BB1331=BB1330,BB1331=BB1332)),NA(), BB1331)</f>
        <v>0</v>
      </c>
      <c r="BC2011">
        <f>IF(ISNA(BD2011),NA(),BC1331)</f>
        <v>0</v>
      </c>
      <c r="BD2011">
        <f>IF(OR(BD1331="",AND(BD1331=BD1330,BD1331=BD1332)),NA(), BD1331)</f>
        <v>0</v>
      </c>
      <c r="BE2011">
        <f>IF(ISNA(BF2011),NA(),BE1331)</f>
        <v>0</v>
      </c>
      <c r="BF2011">
        <f>IF(OR(BF1331="",AND(BF1331=BF1330,BF1331=BF1332)),NA(), BF1331)</f>
        <v>0</v>
      </c>
      <c r="BG2011">
        <f>IF(ISNA(BH2011),NA(),BG1331)</f>
        <v>0</v>
      </c>
      <c r="BH2011">
        <f>IF(OR(BH1331="",AND(BH1331=BH1330,BH1331=BH1332)),NA(), BH1331)</f>
        <v>0</v>
      </c>
      <c r="BI2011">
        <f>IF(ISNA(BJ2011),NA(),BI1331)</f>
        <v>0</v>
      </c>
      <c r="BJ2011">
        <f>IF(OR(BJ1331="",AND(BJ1331=BJ1330,BJ1331=BJ1332)),NA(), BJ1331)</f>
        <v>0</v>
      </c>
      <c r="BK2011">
        <f>IF(ISNA(BL2011),NA(),BK1331)</f>
        <v>0</v>
      </c>
      <c r="BL2011">
        <f>IF(OR(BL1331="",AND(BL1331=BL1330,BL1331=BL1332)),NA(), BL1331)</f>
        <v>0</v>
      </c>
      <c r="BM2011">
        <f>IF(ISNA(BN2011),NA(),BM1331)</f>
        <v>0</v>
      </c>
      <c r="BN2011">
        <f>IF(OR(BN1331="",AND(BN1331=BN1330,BN1331=BN1332)),NA(), BN1331)</f>
        <v>0</v>
      </c>
      <c r="BO2011">
        <f>IF(ISNA(BP2011),NA(),BO1331)</f>
        <v>0</v>
      </c>
      <c r="BP2011">
        <f>IF(OR(BP1331="",AND(BP1331=BP1330,BP1331=BP1332)),NA(), BP1331)</f>
        <v>0</v>
      </c>
      <c r="BQ2011">
        <f>IF(ISNA(BR2011),NA(),BQ1331)</f>
        <v>0</v>
      </c>
      <c r="BR2011">
        <f>IF(OR(BR1331="",AND(BR1331=BR1330,BR1331=BR1332)),NA(), BR1331)</f>
        <v>0</v>
      </c>
    </row>
    <row r="2012" spans="5:70">
      <c r="E2012">
        <f>IF(ISNA(F2012),NA(),E1332)</f>
        <v>0</v>
      </c>
      <c r="F2012">
        <f>IF(OR(F1332="",AND(F1332=F1331,F1332=F1333)),NA(), F1332)</f>
        <v>0</v>
      </c>
      <c r="G2012">
        <f>IF(ISNA(H2012),NA(),G1332)</f>
        <v>0</v>
      </c>
      <c r="H2012">
        <f>IF(OR(H1332="",AND(H1332=H1331,H1332=H1333)),NA(), H1332)</f>
        <v>0</v>
      </c>
      <c r="I2012">
        <f>IF(ISNA(J2012),NA(),I1332)</f>
        <v>0</v>
      </c>
      <c r="J2012">
        <f>IF(OR(J1332="",AND(J1332=J1331,J1332=J1333)),NA(), J1332)</f>
        <v>0</v>
      </c>
      <c r="K2012">
        <f>IF(ISNA(L2012),NA(),K1332)</f>
        <v>0</v>
      </c>
      <c r="L2012">
        <f>IF(OR(L1332="",AND(L1332=L1331,L1332=L1333)),NA(), L1332)</f>
        <v>0</v>
      </c>
      <c r="M2012">
        <f>IF(ISNA(N2012),NA(),M1332)</f>
        <v>0</v>
      </c>
      <c r="N2012">
        <f>IF(OR(N1332="",AND(N1332=N1331,N1332=N1333)),NA(), N1332)</f>
        <v>0</v>
      </c>
      <c r="O2012">
        <f>IF(ISNA(P2012),NA(),O1332)</f>
        <v>0</v>
      </c>
      <c r="P2012">
        <f>IF(OR(P1332="",AND(P1332=P1331,P1332=P1333)),NA(), P1332)</f>
        <v>0</v>
      </c>
      <c r="Q2012">
        <f>IF(ISNA(R2012),NA(),Q1332)</f>
        <v>0</v>
      </c>
      <c r="R2012">
        <f>IF(OR(R1332="",AND(R1332=R1331,R1332=R1333)),NA(), R1332)</f>
        <v>0</v>
      </c>
      <c r="S2012">
        <f>IF(ISNA(T2012),NA(),S1332)</f>
        <v>0</v>
      </c>
      <c r="T2012">
        <f>IF(OR(T1332="",AND(T1332=T1331,T1332=T1333)),NA(), T1332)</f>
        <v>0</v>
      </c>
      <c r="U2012">
        <f>IF(ISNA(V2012),NA(),U1332)</f>
        <v>0</v>
      </c>
      <c r="V2012">
        <f>IF(OR(V1332="",AND(V1332=V1331,V1332=V1333)),NA(), V1332)</f>
        <v>0</v>
      </c>
      <c r="W2012">
        <f>IF(ISNA(X2012),NA(),W1332)</f>
        <v>0</v>
      </c>
      <c r="X2012">
        <f>IF(OR(X1332="",AND(X1332=X1331,X1332=X1333)),NA(), X1332)</f>
        <v>0</v>
      </c>
      <c r="Y2012">
        <f>IF(ISNA(Z2012),NA(),Y1332)</f>
        <v>0</v>
      </c>
      <c r="Z2012">
        <f>IF(OR(Z1332="",AND(Z1332=Z1331,Z1332=Z1333)),NA(), Z1332)</f>
        <v>0</v>
      </c>
      <c r="AA2012">
        <f>IF(ISNA(AB2012),NA(),AA1332)</f>
        <v>0</v>
      </c>
      <c r="AB2012">
        <f>IF(OR(AB1332="",AND(AB1332=AB1331,AB1332=AB1333)),NA(), AB1332)</f>
        <v>0</v>
      </c>
      <c r="AC2012">
        <f>IF(ISNA(AD2012),NA(),AC1332)</f>
        <v>0</v>
      </c>
      <c r="AD2012">
        <f>IF(OR(AD1332="",AND(AD1332=AD1331,AD1332=AD1333)),NA(), AD1332)</f>
        <v>0</v>
      </c>
      <c r="AE2012">
        <f>IF(ISNA(AF2012),NA(),AE1332)</f>
        <v>0</v>
      </c>
      <c r="AF2012">
        <f>IF(OR(AF1332="",AND(AF1332=AF1331,AF1332=AF1333)),NA(), AF1332)</f>
        <v>0</v>
      </c>
      <c r="AG2012">
        <f>IF(ISNA(AH2012),NA(),AG1332)</f>
        <v>0</v>
      </c>
      <c r="AH2012">
        <f>IF(OR(AH1332="",AND(AH1332=AH1331,AH1332=AH1333)),NA(), AH1332)</f>
        <v>0</v>
      </c>
      <c r="AI2012">
        <f>IF(ISNA(AJ2012),NA(),AI1332)</f>
        <v>0</v>
      </c>
      <c r="AJ2012">
        <f>IF(OR(AJ1332="",AND(AJ1332=AJ1331,AJ1332=AJ1333)),NA(), AJ1332)</f>
        <v>0</v>
      </c>
      <c r="AM2012">
        <f>IF(ISNA(AN2012),NA(),AM1332)</f>
        <v>0</v>
      </c>
      <c r="AN2012">
        <f>IF(OR(AN1332="",AND(AN1332=AN1331,AN1332=AN1333)),NA(), AN1332)</f>
        <v>0</v>
      </c>
      <c r="AO2012">
        <f>IF(ISNA(AP2012),NA(),AO1332)</f>
        <v>0</v>
      </c>
      <c r="AP2012">
        <f>IF(OR(AP1332="",AND(AP1332=AP1331,AP1332=AP1333)),NA(), AP1332)</f>
        <v>0</v>
      </c>
      <c r="AQ2012">
        <f>IF(ISNA(AR2012),NA(),AQ1332)</f>
        <v>0</v>
      </c>
      <c r="AR2012">
        <f>IF(OR(AR1332="",AND(AR1332=AR1331,AR1332=AR1333)),NA(), AR1332)</f>
        <v>0</v>
      </c>
      <c r="AS2012">
        <f>IF(ISNA(AT2012),NA(),AS1332)</f>
        <v>0</v>
      </c>
      <c r="AT2012">
        <f>IF(OR(AT1332="",AND(AT1332=AT1331,AT1332=AT1333)),NA(), AT1332)</f>
        <v>0</v>
      </c>
      <c r="AU2012">
        <f>IF(ISNA(AV2012),NA(),AU1332)</f>
        <v>0</v>
      </c>
      <c r="AV2012">
        <f>IF(OR(AV1332="",AND(AV1332=AV1331,AV1332=AV1333)),NA(), AV1332)</f>
        <v>0</v>
      </c>
      <c r="AW2012">
        <f>IF(ISNA(AX2012),NA(),AW1332)</f>
        <v>0</v>
      </c>
      <c r="AX2012">
        <f>IF(OR(AX1332="",AND(AX1332=AX1331,AX1332=AX1333)),NA(), AX1332)</f>
        <v>0</v>
      </c>
      <c r="AY2012">
        <f>IF(ISNA(AZ2012),NA(),AY1332)</f>
        <v>0</v>
      </c>
      <c r="AZ2012">
        <f>IF(OR(AZ1332="",AND(AZ1332=AZ1331,AZ1332=AZ1333)),NA(), AZ1332)</f>
        <v>0</v>
      </c>
      <c r="BA2012">
        <f>IF(ISNA(BB2012),NA(),BA1332)</f>
        <v>0</v>
      </c>
      <c r="BB2012">
        <f>IF(OR(BB1332="",AND(BB1332=BB1331,BB1332=BB1333)),NA(), BB1332)</f>
        <v>0</v>
      </c>
      <c r="BC2012">
        <f>IF(ISNA(BD2012),NA(),BC1332)</f>
        <v>0</v>
      </c>
      <c r="BD2012">
        <f>IF(OR(BD1332="",AND(BD1332=BD1331,BD1332=BD1333)),NA(), BD1332)</f>
        <v>0</v>
      </c>
      <c r="BE2012">
        <f>IF(ISNA(BF2012),NA(),BE1332)</f>
        <v>0</v>
      </c>
      <c r="BF2012">
        <f>IF(OR(BF1332="",AND(BF1332=BF1331,BF1332=BF1333)),NA(), BF1332)</f>
        <v>0</v>
      </c>
      <c r="BG2012">
        <f>IF(ISNA(BH2012),NA(),BG1332)</f>
        <v>0</v>
      </c>
      <c r="BH2012">
        <f>IF(OR(BH1332="",AND(BH1332=BH1331,BH1332=BH1333)),NA(), BH1332)</f>
        <v>0</v>
      </c>
      <c r="BI2012">
        <f>IF(ISNA(BJ2012),NA(),BI1332)</f>
        <v>0</v>
      </c>
      <c r="BJ2012">
        <f>IF(OR(BJ1332="",AND(BJ1332=BJ1331,BJ1332=BJ1333)),NA(), BJ1332)</f>
        <v>0</v>
      </c>
      <c r="BK2012">
        <f>IF(ISNA(BL2012),NA(),BK1332)</f>
        <v>0</v>
      </c>
      <c r="BL2012">
        <f>IF(OR(BL1332="",AND(BL1332=BL1331,BL1332=BL1333)),NA(), BL1332)</f>
        <v>0</v>
      </c>
      <c r="BM2012">
        <f>IF(ISNA(BN2012),NA(),BM1332)</f>
        <v>0</v>
      </c>
      <c r="BN2012">
        <f>IF(OR(BN1332="",AND(BN1332=BN1331,BN1332=BN1333)),NA(), BN1332)</f>
        <v>0</v>
      </c>
      <c r="BO2012">
        <f>IF(ISNA(BP2012),NA(),BO1332)</f>
        <v>0</v>
      </c>
      <c r="BP2012">
        <f>IF(OR(BP1332="",AND(BP1332=BP1331,BP1332=BP1333)),NA(), BP1332)</f>
        <v>0</v>
      </c>
      <c r="BQ2012">
        <f>IF(ISNA(BR2012),NA(),BQ1332)</f>
        <v>0</v>
      </c>
      <c r="BR2012">
        <f>IF(OR(BR1332="",AND(BR1332=BR1331,BR1332=BR1333)),NA(), BR1332)</f>
        <v>0</v>
      </c>
    </row>
    <row r="2013" spans="5:70">
      <c r="E2013">
        <f>IF(ISNA(F2013),NA(),E1333)</f>
        <v>0</v>
      </c>
      <c r="F2013">
        <f>IF(OR(F1333="",AND(F1333=F1332,F1333=F1334)),NA(), F1333)</f>
        <v>0</v>
      </c>
      <c r="G2013">
        <f>IF(ISNA(H2013),NA(),G1333)</f>
        <v>0</v>
      </c>
      <c r="H2013">
        <f>IF(OR(H1333="",AND(H1333=H1332,H1333=H1334)),NA(), H1333)</f>
        <v>0</v>
      </c>
      <c r="I2013">
        <f>IF(ISNA(J2013),NA(),I1333)</f>
        <v>0</v>
      </c>
      <c r="J2013">
        <f>IF(OR(J1333="",AND(J1333=J1332,J1333=J1334)),NA(), J1333)</f>
        <v>0</v>
      </c>
      <c r="K2013">
        <f>IF(ISNA(L2013),NA(),K1333)</f>
        <v>0</v>
      </c>
      <c r="L2013">
        <f>IF(OR(L1333="",AND(L1333=L1332,L1333=L1334)),NA(), L1333)</f>
        <v>0</v>
      </c>
      <c r="M2013">
        <f>IF(ISNA(N2013),NA(),M1333)</f>
        <v>0</v>
      </c>
      <c r="N2013">
        <f>IF(OR(N1333="",AND(N1333=N1332,N1333=N1334)),NA(), N1333)</f>
        <v>0</v>
      </c>
      <c r="O2013">
        <f>IF(ISNA(P2013),NA(),O1333)</f>
        <v>0</v>
      </c>
      <c r="P2013">
        <f>IF(OR(P1333="",AND(P1333=P1332,P1333=P1334)),NA(), P1333)</f>
        <v>0</v>
      </c>
      <c r="Q2013">
        <f>IF(ISNA(R2013),NA(),Q1333)</f>
        <v>0</v>
      </c>
      <c r="R2013">
        <f>IF(OR(R1333="",AND(R1333=R1332,R1333=R1334)),NA(), R1333)</f>
        <v>0</v>
      </c>
      <c r="S2013">
        <f>IF(ISNA(T2013),NA(),S1333)</f>
        <v>0</v>
      </c>
      <c r="T2013">
        <f>IF(OR(T1333="",AND(T1333=T1332,T1333=T1334)),NA(), T1333)</f>
        <v>0</v>
      </c>
      <c r="U2013">
        <f>IF(ISNA(V2013),NA(),U1333)</f>
        <v>0</v>
      </c>
      <c r="V2013">
        <f>IF(OR(V1333="",AND(V1333=V1332,V1333=V1334)),NA(), V1333)</f>
        <v>0</v>
      </c>
      <c r="W2013">
        <f>IF(ISNA(X2013),NA(),W1333)</f>
        <v>0</v>
      </c>
      <c r="X2013">
        <f>IF(OR(X1333="",AND(X1333=X1332,X1333=X1334)),NA(), X1333)</f>
        <v>0</v>
      </c>
      <c r="Y2013">
        <f>IF(ISNA(Z2013),NA(),Y1333)</f>
        <v>0</v>
      </c>
      <c r="Z2013">
        <f>IF(OR(Z1333="",AND(Z1333=Z1332,Z1333=Z1334)),NA(), Z1333)</f>
        <v>0</v>
      </c>
      <c r="AA2013">
        <f>IF(ISNA(AB2013),NA(),AA1333)</f>
        <v>0</v>
      </c>
      <c r="AB2013">
        <f>IF(OR(AB1333="",AND(AB1333=AB1332,AB1333=AB1334)),NA(), AB1333)</f>
        <v>0</v>
      </c>
      <c r="AC2013">
        <f>IF(ISNA(AD2013),NA(),AC1333)</f>
        <v>0</v>
      </c>
      <c r="AD2013">
        <f>IF(OR(AD1333="",AND(AD1333=AD1332,AD1333=AD1334)),NA(), AD1333)</f>
        <v>0</v>
      </c>
      <c r="AE2013">
        <f>IF(ISNA(AF2013),NA(),AE1333)</f>
        <v>0</v>
      </c>
      <c r="AF2013">
        <f>IF(OR(AF1333="",AND(AF1333=AF1332,AF1333=AF1334)),NA(), AF1333)</f>
        <v>0</v>
      </c>
      <c r="AG2013">
        <f>IF(ISNA(AH2013),NA(),AG1333)</f>
        <v>0</v>
      </c>
      <c r="AH2013">
        <f>IF(OR(AH1333="",AND(AH1333=AH1332,AH1333=AH1334)),NA(), AH1333)</f>
        <v>0</v>
      </c>
      <c r="AI2013">
        <f>IF(ISNA(AJ2013),NA(),AI1333)</f>
        <v>0</v>
      </c>
      <c r="AJ2013">
        <f>IF(OR(AJ1333="",AND(AJ1333=AJ1332,AJ1333=AJ1334)),NA(), AJ1333)</f>
        <v>0</v>
      </c>
      <c r="AM2013">
        <f>IF(ISNA(AN2013),NA(),AM1333)</f>
        <v>0</v>
      </c>
      <c r="AN2013">
        <f>IF(OR(AN1333="",AND(AN1333=AN1332,AN1333=AN1334)),NA(), AN1333)</f>
        <v>0</v>
      </c>
      <c r="AO2013">
        <f>IF(ISNA(AP2013),NA(),AO1333)</f>
        <v>0</v>
      </c>
      <c r="AP2013">
        <f>IF(OR(AP1333="",AND(AP1333=AP1332,AP1333=AP1334)),NA(), AP1333)</f>
        <v>0</v>
      </c>
      <c r="AQ2013">
        <f>IF(ISNA(AR2013),NA(),AQ1333)</f>
        <v>0</v>
      </c>
      <c r="AR2013">
        <f>IF(OR(AR1333="",AND(AR1333=AR1332,AR1333=AR1334)),NA(), AR1333)</f>
        <v>0</v>
      </c>
      <c r="AS2013">
        <f>IF(ISNA(AT2013),NA(),AS1333)</f>
        <v>0</v>
      </c>
      <c r="AT2013">
        <f>IF(OR(AT1333="",AND(AT1333=AT1332,AT1333=AT1334)),NA(), AT1333)</f>
        <v>0</v>
      </c>
      <c r="AU2013">
        <f>IF(ISNA(AV2013),NA(),AU1333)</f>
        <v>0</v>
      </c>
      <c r="AV2013">
        <f>IF(OR(AV1333="",AND(AV1333=AV1332,AV1333=AV1334)),NA(), AV1333)</f>
        <v>0</v>
      </c>
      <c r="AW2013">
        <f>IF(ISNA(AX2013),NA(),AW1333)</f>
        <v>0</v>
      </c>
      <c r="AX2013">
        <f>IF(OR(AX1333="",AND(AX1333=AX1332,AX1333=AX1334)),NA(), AX1333)</f>
        <v>0</v>
      </c>
      <c r="AY2013">
        <f>IF(ISNA(AZ2013),NA(),AY1333)</f>
        <v>0</v>
      </c>
      <c r="AZ2013">
        <f>IF(OR(AZ1333="",AND(AZ1333=AZ1332,AZ1333=AZ1334)),NA(), AZ1333)</f>
        <v>0</v>
      </c>
      <c r="BA2013">
        <f>IF(ISNA(BB2013),NA(),BA1333)</f>
        <v>0</v>
      </c>
      <c r="BB2013">
        <f>IF(OR(BB1333="",AND(BB1333=BB1332,BB1333=BB1334)),NA(), BB1333)</f>
        <v>0</v>
      </c>
      <c r="BC2013">
        <f>IF(ISNA(BD2013),NA(),BC1333)</f>
        <v>0</v>
      </c>
      <c r="BD2013">
        <f>IF(OR(BD1333="",AND(BD1333=BD1332,BD1333=BD1334)),NA(), BD1333)</f>
        <v>0</v>
      </c>
      <c r="BE2013">
        <f>IF(ISNA(BF2013),NA(),BE1333)</f>
        <v>0</v>
      </c>
      <c r="BF2013">
        <f>IF(OR(BF1333="",AND(BF1333=BF1332,BF1333=BF1334)),NA(), BF1333)</f>
        <v>0</v>
      </c>
      <c r="BG2013">
        <f>IF(ISNA(BH2013),NA(),BG1333)</f>
        <v>0</v>
      </c>
      <c r="BH2013">
        <f>IF(OR(BH1333="",AND(BH1333=BH1332,BH1333=BH1334)),NA(), BH1333)</f>
        <v>0</v>
      </c>
      <c r="BI2013">
        <f>IF(ISNA(BJ2013),NA(),BI1333)</f>
        <v>0</v>
      </c>
      <c r="BJ2013">
        <f>IF(OR(BJ1333="",AND(BJ1333=BJ1332,BJ1333=BJ1334)),NA(), BJ1333)</f>
        <v>0</v>
      </c>
      <c r="BK2013">
        <f>IF(ISNA(BL2013),NA(),BK1333)</f>
        <v>0</v>
      </c>
      <c r="BL2013">
        <f>IF(OR(BL1333="",AND(BL1333=BL1332,BL1333=BL1334)),NA(), BL1333)</f>
        <v>0</v>
      </c>
      <c r="BM2013">
        <f>IF(ISNA(BN2013),NA(),BM1333)</f>
        <v>0</v>
      </c>
      <c r="BN2013">
        <f>IF(OR(BN1333="",AND(BN1333=BN1332,BN1333=BN1334)),NA(), BN1333)</f>
        <v>0</v>
      </c>
      <c r="BO2013">
        <f>IF(ISNA(BP2013),NA(),BO1333)</f>
        <v>0</v>
      </c>
      <c r="BP2013">
        <f>IF(OR(BP1333="",AND(BP1333=BP1332,BP1333=BP1334)),NA(), BP1333)</f>
        <v>0</v>
      </c>
      <c r="BQ2013">
        <f>IF(ISNA(BR2013),NA(),BQ1333)</f>
        <v>0</v>
      </c>
      <c r="BR2013">
        <f>IF(OR(BR1333="",AND(BR1333=BR1332,BR1333=BR1334)),NA(), BR1333)</f>
        <v>0</v>
      </c>
    </row>
    <row r="2014" spans="5:70">
      <c r="E2014">
        <f>IF(ISNA(F2014),NA(),E1334)</f>
        <v>0</v>
      </c>
      <c r="F2014">
        <f>IF(OR(F1334="",AND(F1334=F1333,F1334=F1335)),NA(), F1334)</f>
        <v>0</v>
      </c>
      <c r="G2014">
        <f>IF(ISNA(H2014),NA(),G1334)</f>
        <v>0</v>
      </c>
      <c r="H2014">
        <f>IF(OR(H1334="",AND(H1334=H1333,H1334=H1335)),NA(), H1334)</f>
        <v>0</v>
      </c>
      <c r="I2014">
        <f>IF(ISNA(J2014),NA(),I1334)</f>
        <v>0</v>
      </c>
      <c r="J2014">
        <f>IF(OR(J1334="",AND(J1334=J1333,J1334=J1335)),NA(), J1334)</f>
        <v>0</v>
      </c>
      <c r="K2014">
        <f>IF(ISNA(L2014),NA(),K1334)</f>
        <v>0</v>
      </c>
      <c r="L2014">
        <f>IF(OR(L1334="",AND(L1334=L1333,L1334=L1335)),NA(), L1334)</f>
        <v>0</v>
      </c>
      <c r="M2014">
        <f>IF(ISNA(N2014),NA(),M1334)</f>
        <v>0</v>
      </c>
      <c r="N2014">
        <f>IF(OR(N1334="",AND(N1334=N1333,N1334=N1335)),NA(), N1334)</f>
        <v>0</v>
      </c>
      <c r="O2014">
        <f>IF(ISNA(P2014),NA(),O1334)</f>
        <v>0</v>
      </c>
      <c r="P2014">
        <f>IF(OR(P1334="",AND(P1334=P1333,P1334=P1335)),NA(), P1334)</f>
        <v>0</v>
      </c>
      <c r="Q2014">
        <f>IF(ISNA(R2014),NA(),Q1334)</f>
        <v>0</v>
      </c>
      <c r="R2014">
        <f>IF(OR(R1334="",AND(R1334=R1333,R1334=R1335)),NA(), R1334)</f>
        <v>0</v>
      </c>
      <c r="S2014">
        <f>IF(ISNA(T2014),NA(),S1334)</f>
        <v>0</v>
      </c>
      <c r="T2014">
        <f>IF(OR(T1334="",AND(T1334=T1333,T1334=T1335)),NA(), T1334)</f>
        <v>0</v>
      </c>
      <c r="U2014">
        <f>IF(ISNA(V2014),NA(),U1334)</f>
        <v>0</v>
      </c>
      <c r="V2014">
        <f>IF(OR(V1334="",AND(V1334=V1333,V1334=V1335)),NA(), V1334)</f>
        <v>0</v>
      </c>
      <c r="W2014">
        <f>IF(ISNA(X2014),NA(),W1334)</f>
        <v>0</v>
      </c>
      <c r="X2014">
        <f>IF(OR(X1334="",AND(X1334=X1333,X1334=X1335)),NA(), X1334)</f>
        <v>0</v>
      </c>
      <c r="Y2014">
        <f>IF(ISNA(Z2014),NA(),Y1334)</f>
        <v>0</v>
      </c>
      <c r="Z2014">
        <f>IF(OR(Z1334="",AND(Z1334=Z1333,Z1334=Z1335)),NA(), Z1334)</f>
        <v>0</v>
      </c>
      <c r="AA2014">
        <f>IF(ISNA(AB2014),NA(),AA1334)</f>
        <v>0</v>
      </c>
      <c r="AB2014">
        <f>IF(OR(AB1334="",AND(AB1334=AB1333,AB1334=AB1335)),NA(), AB1334)</f>
        <v>0</v>
      </c>
      <c r="AC2014">
        <f>IF(ISNA(AD2014),NA(),AC1334)</f>
        <v>0</v>
      </c>
      <c r="AD2014">
        <f>IF(OR(AD1334="",AND(AD1334=AD1333,AD1334=AD1335)),NA(), AD1334)</f>
        <v>0</v>
      </c>
      <c r="AE2014">
        <f>IF(ISNA(AF2014),NA(),AE1334)</f>
        <v>0</v>
      </c>
      <c r="AF2014">
        <f>IF(OR(AF1334="",AND(AF1334=AF1333,AF1334=AF1335)),NA(), AF1334)</f>
        <v>0</v>
      </c>
      <c r="AG2014">
        <f>IF(ISNA(AH2014),NA(),AG1334)</f>
        <v>0</v>
      </c>
      <c r="AH2014">
        <f>IF(OR(AH1334="",AND(AH1334=AH1333,AH1334=AH1335)),NA(), AH1334)</f>
        <v>0</v>
      </c>
      <c r="AI2014">
        <f>IF(ISNA(AJ2014),NA(),AI1334)</f>
        <v>0</v>
      </c>
      <c r="AJ2014">
        <f>IF(OR(AJ1334="",AND(AJ1334=AJ1333,AJ1334=AJ1335)),NA(), AJ1334)</f>
        <v>0</v>
      </c>
      <c r="AM2014">
        <f>IF(ISNA(AN2014),NA(),AM1334)</f>
        <v>0</v>
      </c>
      <c r="AN2014">
        <f>IF(OR(AN1334="",AND(AN1334=AN1333,AN1334=AN1335)),NA(), AN1334)</f>
        <v>0</v>
      </c>
      <c r="AO2014">
        <f>IF(ISNA(AP2014),NA(),AO1334)</f>
        <v>0</v>
      </c>
      <c r="AP2014">
        <f>IF(OR(AP1334="",AND(AP1334=AP1333,AP1334=AP1335)),NA(), AP1334)</f>
        <v>0</v>
      </c>
      <c r="AQ2014">
        <f>IF(ISNA(AR2014),NA(),AQ1334)</f>
        <v>0</v>
      </c>
      <c r="AR2014">
        <f>IF(OR(AR1334="",AND(AR1334=AR1333,AR1334=AR1335)),NA(), AR1334)</f>
        <v>0</v>
      </c>
      <c r="AS2014">
        <f>IF(ISNA(AT2014),NA(),AS1334)</f>
        <v>0</v>
      </c>
      <c r="AT2014">
        <f>IF(OR(AT1334="",AND(AT1334=AT1333,AT1334=AT1335)),NA(), AT1334)</f>
        <v>0</v>
      </c>
      <c r="AU2014">
        <f>IF(ISNA(AV2014),NA(),AU1334)</f>
        <v>0</v>
      </c>
      <c r="AV2014">
        <f>IF(OR(AV1334="",AND(AV1334=AV1333,AV1334=AV1335)),NA(), AV1334)</f>
        <v>0</v>
      </c>
      <c r="AW2014">
        <f>IF(ISNA(AX2014),NA(),AW1334)</f>
        <v>0</v>
      </c>
      <c r="AX2014">
        <f>IF(OR(AX1334="",AND(AX1334=AX1333,AX1334=AX1335)),NA(), AX1334)</f>
        <v>0</v>
      </c>
      <c r="AY2014">
        <f>IF(ISNA(AZ2014),NA(),AY1334)</f>
        <v>0</v>
      </c>
      <c r="AZ2014">
        <f>IF(OR(AZ1334="",AND(AZ1334=AZ1333,AZ1334=AZ1335)),NA(), AZ1334)</f>
        <v>0</v>
      </c>
      <c r="BA2014">
        <f>IF(ISNA(BB2014),NA(),BA1334)</f>
        <v>0</v>
      </c>
      <c r="BB2014">
        <f>IF(OR(BB1334="",AND(BB1334=BB1333,BB1334=BB1335)),NA(), BB1334)</f>
        <v>0</v>
      </c>
      <c r="BC2014">
        <f>IF(ISNA(BD2014),NA(),BC1334)</f>
        <v>0</v>
      </c>
      <c r="BD2014">
        <f>IF(OR(BD1334="",AND(BD1334=BD1333,BD1334=BD1335)),NA(), BD1334)</f>
        <v>0</v>
      </c>
      <c r="BE2014">
        <f>IF(ISNA(BF2014),NA(),BE1334)</f>
        <v>0</v>
      </c>
      <c r="BF2014">
        <f>IF(OR(BF1334="",AND(BF1334=BF1333,BF1334=BF1335)),NA(), BF1334)</f>
        <v>0</v>
      </c>
      <c r="BG2014">
        <f>IF(ISNA(BH2014),NA(),BG1334)</f>
        <v>0</v>
      </c>
      <c r="BH2014">
        <f>IF(OR(BH1334="",AND(BH1334=BH1333,BH1334=BH1335)),NA(), BH1334)</f>
        <v>0</v>
      </c>
      <c r="BI2014">
        <f>IF(ISNA(BJ2014),NA(),BI1334)</f>
        <v>0</v>
      </c>
      <c r="BJ2014">
        <f>IF(OR(BJ1334="",AND(BJ1334=BJ1333,BJ1334=BJ1335)),NA(), BJ1334)</f>
        <v>0</v>
      </c>
      <c r="BK2014">
        <f>IF(ISNA(BL2014),NA(),BK1334)</f>
        <v>0</v>
      </c>
      <c r="BL2014">
        <f>IF(OR(BL1334="",AND(BL1334=BL1333,BL1334=BL1335)),NA(), BL1334)</f>
        <v>0</v>
      </c>
      <c r="BM2014">
        <f>IF(ISNA(BN2014),NA(),BM1334)</f>
        <v>0</v>
      </c>
      <c r="BN2014">
        <f>IF(OR(BN1334="",AND(BN1334=BN1333,BN1334=BN1335)),NA(), BN1334)</f>
        <v>0</v>
      </c>
      <c r="BO2014">
        <f>IF(ISNA(BP2014),NA(),BO1334)</f>
        <v>0</v>
      </c>
      <c r="BP2014">
        <f>IF(OR(BP1334="",AND(BP1334=BP1333,BP1334=BP1335)),NA(), BP1334)</f>
        <v>0</v>
      </c>
      <c r="BQ2014">
        <f>IF(ISNA(BR2014),NA(),BQ1334)</f>
        <v>0</v>
      </c>
      <c r="BR2014">
        <f>IF(OR(BR1334="",AND(BR1334=BR1333,BR1334=BR1335)),NA(), BR1334)</f>
        <v>0</v>
      </c>
    </row>
    <row r="2015" spans="5:70">
      <c r="E2015">
        <f>IF(ISNA(F2015),NA(),E1335)</f>
        <v>0</v>
      </c>
      <c r="F2015">
        <f>IF(OR(F1335="",AND(F1335=F1334,F1335=F1336)),NA(), F1335)</f>
        <v>0</v>
      </c>
      <c r="G2015">
        <f>IF(ISNA(H2015),NA(),G1335)</f>
        <v>0</v>
      </c>
      <c r="H2015">
        <f>IF(OR(H1335="",AND(H1335=H1334,H1335=H1336)),NA(), H1335)</f>
        <v>0</v>
      </c>
      <c r="I2015">
        <f>IF(ISNA(J2015),NA(),I1335)</f>
        <v>0</v>
      </c>
      <c r="J2015">
        <f>IF(OR(J1335="",AND(J1335=J1334,J1335=J1336)),NA(), J1335)</f>
        <v>0</v>
      </c>
      <c r="K2015">
        <f>IF(ISNA(L2015),NA(),K1335)</f>
        <v>0</v>
      </c>
      <c r="L2015">
        <f>IF(OR(L1335="",AND(L1335=L1334,L1335=L1336)),NA(), L1335)</f>
        <v>0</v>
      </c>
      <c r="M2015">
        <f>IF(ISNA(N2015),NA(),M1335)</f>
        <v>0</v>
      </c>
      <c r="N2015">
        <f>IF(OR(N1335="",AND(N1335=N1334,N1335=N1336)),NA(), N1335)</f>
        <v>0</v>
      </c>
      <c r="O2015">
        <f>IF(ISNA(P2015),NA(),O1335)</f>
        <v>0</v>
      </c>
      <c r="P2015">
        <f>IF(OR(P1335="",AND(P1335=P1334,P1335=P1336)),NA(), P1335)</f>
        <v>0</v>
      </c>
      <c r="Q2015">
        <f>IF(ISNA(R2015),NA(),Q1335)</f>
        <v>0</v>
      </c>
      <c r="R2015">
        <f>IF(OR(R1335="",AND(R1335=R1334,R1335=R1336)),NA(), R1335)</f>
        <v>0</v>
      </c>
      <c r="S2015">
        <f>IF(ISNA(T2015),NA(),S1335)</f>
        <v>0</v>
      </c>
      <c r="T2015">
        <f>IF(OR(T1335="",AND(T1335=T1334,T1335=T1336)),NA(), T1335)</f>
        <v>0</v>
      </c>
      <c r="U2015">
        <f>IF(ISNA(V2015),NA(),U1335)</f>
        <v>0</v>
      </c>
      <c r="V2015">
        <f>IF(OR(V1335="",AND(V1335=V1334,V1335=V1336)),NA(), V1335)</f>
        <v>0</v>
      </c>
      <c r="W2015">
        <f>IF(ISNA(X2015),NA(),W1335)</f>
        <v>0</v>
      </c>
      <c r="X2015">
        <f>IF(OR(X1335="",AND(X1335=X1334,X1335=X1336)),NA(), X1335)</f>
        <v>0</v>
      </c>
      <c r="Y2015">
        <f>IF(ISNA(Z2015),NA(),Y1335)</f>
        <v>0</v>
      </c>
      <c r="Z2015">
        <f>IF(OR(Z1335="",AND(Z1335=Z1334,Z1335=Z1336)),NA(), Z1335)</f>
        <v>0</v>
      </c>
      <c r="AA2015">
        <f>IF(ISNA(AB2015),NA(),AA1335)</f>
        <v>0</v>
      </c>
      <c r="AB2015">
        <f>IF(OR(AB1335="",AND(AB1335=AB1334,AB1335=AB1336)),NA(), AB1335)</f>
        <v>0</v>
      </c>
      <c r="AC2015">
        <f>IF(ISNA(AD2015),NA(),AC1335)</f>
        <v>0</v>
      </c>
      <c r="AD2015">
        <f>IF(OR(AD1335="",AND(AD1335=AD1334,AD1335=AD1336)),NA(), AD1335)</f>
        <v>0</v>
      </c>
      <c r="AE2015">
        <f>IF(ISNA(AF2015),NA(),AE1335)</f>
        <v>0</v>
      </c>
      <c r="AF2015">
        <f>IF(OR(AF1335="",AND(AF1335=AF1334,AF1335=AF1336)),NA(), AF1335)</f>
        <v>0</v>
      </c>
      <c r="AG2015">
        <f>IF(ISNA(AH2015),NA(),AG1335)</f>
        <v>0</v>
      </c>
      <c r="AH2015">
        <f>IF(OR(AH1335="",AND(AH1335=AH1334,AH1335=AH1336)),NA(), AH1335)</f>
        <v>0</v>
      </c>
      <c r="AI2015">
        <f>IF(ISNA(AJ2015),NA(),AI1335)</f>
        <v>0</v>
      </c>
      <c r="AJ2015">
        <f>IF(OR(AJ1335="",AND(AJ1335=AJ1334,AJ1335=AJ1336)),NA(), AJ1335)</f>
        <v>0</v>
      </c>
      <c r="AM2015">
        <f>IF(ISNA(AN2015),NA(),AM1335)</f>
        <v>0</v>
      </c>
      <c r="AN2015">
        <f>IF(OR(AN1335="",AND(AN1335=AN1334,AN1335=AN1336)),NA(), AN1335)</f>
        <v>0</v>
      </c>
      <c r="AO2015">
        <f>IF(ISNA(AP2015),NA(),AO1335)</f>
        <v>0</v>
      </c>
      <c r="AP2015">
        <f>IF(OR(AP1335="",AND(AP1335=AP1334,AP1335=AP1336)),NA(), AP1335)</f>
        <v>0</v>
      </c>
      <c r="AQ2015">
        <f>IF(ISNA(AR2015),NA(),AQ1335)</f>
        <v>0</v>
      </c>
      <c r="AR2015">
        <f>IF(OR(AR1335="",AND(AR1335=AR1334,AR1335=AR1336)),NA(), AR1335)</f>
        <v>0</v>
      </c>
      <c r="AS2015">
        <f>IF(ISNA(AT2015),NA(),AS1335)</f>
        <v>0</v>
      </c>
      <c r="AT2015">
        <f>IF(OR(AT1335="",AND(AT1335=AT1334,AT1335=AT1336)),NA(), AT1335)</f>
        <v>0</v>
      </c>
      <c r="AU2015">
        <f>IF(ISNA(AV2015),NA(),AU1335)</f>
        <v>0</v>
      </c>
      <c r="AV2015">
        <f>IF(OR(AV1335="",AND(AV1335=AV1334,AV1335=AV1336)),NA(), AV1335)</f>
        <v>0</v>
      </c>
      <c r="AW2015">
        <f>IF(ISNA(AX2015),NA(),AW1335)</f>
        <v>0</v>
      </c>
      <c r="AX2015">
        <f>IF(OR(AX1335="",AND(AX1335=AX1334,AX1335=AX1336)),NA(), AX1335)</f>
        <v>0</v>
      </c>
      <c r="AY2015">
        <f>IF(ISNA(AZ2015),NA(),AY1335)</f>
        <v>0</v>
      </c>
      <c r="AZ2015">
        <f>IF(OR(AZ1335="",AND(AZ1335=AZ1334,AZ1335=AZ1336)),NA(), AZ1335)</f>
        <v>0</v>
      </c>
      <c r="BA2015">
        <f>IF(ISNA(BB2015),NA(),BA1335)</f>
        <v>0</v>
      </c>
      <c r="BB2015">
        <f>IF(OR(BB1335="",AND(BB1335=BB1334,BB1335=BB1336)),NA(), BB1335)</f>
        <v>0</v>
      </c>
      <c r="BC2015">
        <f>IF(ISNA(BD2015),NA(),BC1335)</f>
        <v>0</v>
      </c>
      <c r="BD2015">
        <f>IF(OR(BD1335="",AND(BD1335=BD1334,BD1335=BD1336)),NA(), BD1335)</f>
        <v>0</v>
      </c>
      <c r="BE2015">
        <f>IF(ISNA(BF2015),NA(),BE1335)</f>
        <v>0</v>
      </c>
      <c r="BF2015">
        <f>IF(OR(BF1335="",AND(BF1335=BF1334,BF1335=BF1336)),NA(), BF1335)</f>
        <v>0</v>
      </c>
      <c r="BG2015">
        <f>IF(ISNA(BH2015),NA(),BG1335)</f>
        <v>0</v>
      </c>
      <c r="BH2015">
        <f>IF(OR(BH1335="",AND(BH1335=BH1334,BH1335=BH1336)),NA(), BH1335)</f>
        <v>0</v>
      </c>
      <c r="BI2015">
        <f>IF(ISNA(BJ2015),NA(),BI1335)</f>
        <v>0</v>
      </c>
      <c r="BJ2015">
        <f>IF(OR(BJ1335="",AND(BJ1335=BJ1334,BJ1335=BJ1336)),NA(), BJ1335)</f>
        <v>0</v>
      </c>
      <c r="BK2015">
        <f>IF(ISNA(BL2015),NA(),BK1335)</f>
        <v>0</v>
      </c>
      <c r="BL2015">
        <f>IF(OR(BL1335="",AND(BL1335=BL1334,BL1335=BL1336)),NA(), BL1335)</f>
        <v>0</v>
      </c>
      <c r="BM2015">
        <f>IF(ISNA(BN2015),NA(),BM1335)</f>
        <v>0</v>
      </c>
      <c r="BN2015">
        <f>IF(OR(BN1335="",AND(BN1335=BN1334,BN1335=BN1336)),NA(), BN1335)</f>
        <v>0</v>
      </c>
      <c r="BO2015">
        <f>IF(ISNA(BP2015),NA(),BO1335)</f>
        <v>0</v>
      </c>
      <c r="BP2015">
        <f>IF(OR(BP1335="",AND(BP1335=BP1334,BP1335=BP1336)),NA(), BP1335)</f>
        <v>0</v>
      </c>
      <c r="BQ2015">
        <f>IF(ISNA(BR2015),NA(),BQ1335)</f>
        <v>0</v>
      </c>
      <c r="BR2015">
        <f>IF(OR(BR1335="",AND(BR1335=BR1334,BR1335=BR1336)),NA(), BR1335)</f>
        <v>0</v>
      </c>
    </row>
    <row r="2016" spans="5:70">
      <c r="E2016">
        <f>IF(ISNA(F2016),NA(),E1336)</f>
        <v>0</v>
      </c>
      <c r="F2016">
        <f>IF(OR(F1336="",AND(F1336=F1335,F1336=F1337)),NA(), F1336)</f>
        <v>0</v>
      </c>
      <c r="G2016">
        <f>IF(ISNA(H2016),NA(),G1336)</f>
        <v>0</v>
      </c>
      <c r="H2016">
        <f>IF(OR(H1336="",AND(H1336=H1335,H1336=H1337)),NA(), H1336)</f>
        <v>0</v>
      </c>
      <c r="I2016">
        <f>IF(ISNA(J2016),NA(),I1336)</f>
        <v>0</v>
      </c>
      <c r="J2016">
        <f>IF(OR(J1336="",AND(J1336=J1335,J1336=J1337)),NA(), J1336)</f>
        <v>0</v>
      </c>
      <c r="K2016">
        <f>IF(ISNA(L2016),NA(),K1336)</f>
        <v>0</v>
      </c>
      <c r="L2016">
        <f>IF(OR(L1336="",AND(L1336=L1335,L1336=L1337)),NA(), L1336)</f>
        <v>0</v>
      </c>
      <c r="M2016">
        <f>IF(ISNA(N2016),NA(),M1336)</f>
        <v>0</v>
      </c>
      <c r="N2016">
        <f>IF(OR(N1336="",AND(N1336=N1335,N1336=N1337)),NA(), N1336)</f>
        <v>0</v>
      </c>
      <c r="O2016">
        <f>IF(ISNA(P2016),NA(),O1336)</f>
        <v>0</v>
      </c>
      <c r="P2016">
        <f>IF(OR(P1336="",AND(P1336=P1335,P1336=P1337)),NA(), P1336)</f>
        <v>0</v>
      </c>
      <c r="Q2016">
        <f>IF(ISNA(R2016),NA(),Q1336)</f>
        <v>0</v>
      </c>
      <c r="R2016">
        <f>IF(OR(R1336="",AND(R1336=R1335,R1336=R1337)),NA(), R1336)</f>
        <v>0</v>
      </c>
      <c r="S2016">
        <f>IF(ISNA(T2016),NA(),S1336)</f>
        <v>0</v>
      </c>
      <c r="T2016">
        <f>IF(OR(T1336="",AND(T1336=T1335,T1336=T1337)),NA(), T1336)</f>
        <v>0</v>
      </c>
      <c r="U2016">
        <f>IF(ISNA(V2016),NA(),U1336)</f>
        <v>0</v>
      </c>
      <c r="V2016">
        <f>IF(OR(V1336="",AND(V1336=V1335,V1336=V1337)),NA(), V1336)</f>
        <v>0</v>
      </c>
      <c r="W2016">
        <f>IF(ISNA(X2016),NA(),W1336)</f>
        <v>0</v>
      </c>
      <c r="X2016">
        <f>IF(OR(X1336="",AND(X1336=X1335,X1336=X1337)),NA(), X1336)</f>
        <v>0</v>
      </c>
      <c r="Y2016">
        <f>IF(ISNA(Z2016),NA(),Y1336)</f>
        <v>0</v>
      </c>
      <c r="Z2016">
        <f>IF(OR(Z1336="",AND(Z1336=Z1335,Z1336=Z1337)),NA(), Z1336)</f>
        <v>0</v>
      </c>
      <c r="AA2016">
        <f>IF(ISNA(AB2016),NA(),AA1336)</f>
        <v>0</v>
      </c>
      <c r="AB2016">
        <f>IF(OR(AB1336="",AND(AB1336=AB1335,AB1336=AB1337)),NA(), AB1336)</f>
        <v>0</v>
      </c>
      <c r="AC2016">
        <f>IF(ISNA(AD2016),NA(),AC1336)</f>
        <v>0</v>
      </c>
      <c r="AD2016">
        <f>IF(OR(AD1336="",AND(AD1336=AD1335,AD1336=AD1337)),NA(), AD1336)</f>
        <v>0</v>
      </c>
      <c r="AE2016">
        <f>IF(ISNA(AF2016),NA(),AE1336)</f>
        <v>0</v>
      </c>
      <c r="AF2016">
        <f>IF(OR(AF1336="",AND(AF1336=AF1335,AF1336=AF1337)),NA(), AF1336)</f>
        <v>0</v>
      </c>
      <c r="AG2016">
        <f>IF(ISNA(AH2016),NA(),AG1336)</f>
        <v>0</v>
      </c>
      <c r="AH2016">
        <f>IF(OR(AH1336="",AND(AH1336=AH1335,AH1336=AH1337)),NA(), AH1336)</f>
        <v>0</v>
      </c>
      <c r="AI2016">
        <f>IF(ISNA(AJ2016),NA(),AI1336)</f>
        <v>0</v>
      </c>
      <c r="AJ2016">
        <f>IF(OR(AJ1336="",AND(AJ1336=AJ1335,AJ1336=AJ1337)),NA(), AJ1336)</f>
        <v>0</v>
      </c>
      <c r="AM2016">
        <f>IF(ISNA(AN2016),NA(),AM1336)</f>
        <v>0</v>
      </c>
      <c r="AN2016">
        <f>IF(OR(AN1336="",AND(AN1336=AN1335,AN1336=AN1337)),NA(), AN1336)</f>
        <v>0</v>
      </c>
      <c r="AO2016">
        <f>IF(ISNA(AP2016),NA(),AO1336)</f>
        <v>0</v>
      </c>
      <c r="AP2016">
        <f>IF(OR(AP1336="",AND(AP1336=AP1335,AP1336=AP1337)),NA(), AP1336)</f>
        <v>0</v>
      </c>
      <c r="AQ2016">
        <f>IF(ISNA(AR2016),NA(),AQ1336)</f>
        <v>0</v>
      </c>
      <c r="AR2016">
        <f>IF(OR(AR1336="",AND(AR1336=AR1335,AR1336=AR1337)),NA(), AR1336)</f>
        <v>0</v>
      </c>
      <c r="AS2016">
        <f>IF(ISNA(AT2016),NA(),AS1336)</f>
        <v>0</v>
      </c>
      <c r="AT2016">
        <f>IF(OR(AT1336="",AND(AT1336=AT1335,AT1336=AT1337)),NA(), AT1336)</f>
        <v>0</v>
      </c>
      <c r="AU2016">
        <f>IF(ISNA(AV2016),NA(),AU1336)</f>
        <v>0</v>
      </c>
      <c r="AV2016">
        <f>IF(OR(AV1336="",AND(AV1336=AV1335,AV1336=AV1337)),NA(), AV1336)</f>
        <v>0</v>
      </c>
      <c r="AW2016">
        <f>IF(ISNA(AX2016),NA(),AW1336)</f>
        <v>0</v>
      </c>
      <c r="AX2016">
        <f>IF(OR(AX1336="",AND(AX1336=AX1335,AX1336=AX1337)),NA(), AX1336)</f>
        <v>0</v>
      </c>
      <c r="AY2016">
        <f>IF(ISNA(AZ2016),NA(),AY1336)</f>
        <v>0</v>
      </c>
      <c r="AZ2016">
        <f>IF(OR(AZ1336="",AND(AZ1336=AZ1335,AZ1336=AZ1337)),NA(), AZ1336)</f>
        <v>0</v>
      </c>
      <c r="BA2016">
        <f>IF(ISNA(BB2016),NA(),BA1336)</f>
        <v>0</v>
      </c>
      <c r="BB2016">
        <f>IF(OR(BB1336="",AND(BB1336=BB1335,BB1336=BB1337)),NA(), BB1336)</f>
        <v>0</v>
      </c>
      <c r="BC2016">
        <f>IF(ISNA(BD2016),NA(),BC1336)</f>
        <v>0</v>
      </c>
      <c r="BD2016">
        <f>IF(OR(BD1336="",AND(BD1336=BD1335,BD1336=BD1337)),NA(), BD1336)</f>
        <v>0</v>
      </c>
      <c r="BE2016">
        <f>IF(ISNA(BF2016),NA(),BE1336)</f>
        <v>0</v>
      </c>
      <c r="BF2016">
        <f>IF(OR(BF1336="",AND(BF1336=BF1335,BF1336=BF1337)),NA(), BF1336)</f>
        <v>0</v>
      </c>
      <c r="BG2016">
        <f>IF(ISNA(BH2016),NA(),BG1336)</f>
        <v>0</v>
      </c>
      <c r="BH2016">
        <f>IF(OR(BH1336="",AND(BH1336=BH1335,BH1336=BH1337)),NA(), BH1336)</f>
        <v>0</v>
      </c>
      <c r="BI2016">
        <f>IF(ISNA(BJ2016),NA(),BI1336)</f>
        <v>0</v>
      </c>
      <c r="BJ2016">
        <f>IF(OR(BJ1336="",AND(BJ1336=BJ1335,BJ1336=BJ1337)),NA(), BJ1336)</f>
        <v>0</v>
      </c>
      <c r="BK2016">
        <f>IF(ISNA(BL2016),NA(),BK1336)</f>
        <v>0</v>
      </c>
      <c r="BL2016">
        <f>IF(OR(BL1336="",AND(BL1336=BL1335,BL1336=BL1337)),NA(), BL1336)</f>
        <v>0</v>
      </c>
      <c r="BM2016">
        <f>IF(ISNA(BN2016),NA(),BM1336)</f>
        <v>0</v>
      </c>
      <c r="BN2016">
        <f>IF(OR(BN1336="",AND(BN1336=BN1335,BN1336=BN1337)),NA(), BN1336)</f>
        <v>0</v>
      </c>
      <c r="BO2016">
        <f>IF(ISNA(BP2016),NA(),BO1336)</f>
        <v>0</v>
      </c>
      <c r="BP2016">
        <f>IF(OR(BP1336="",AND(BP1336=BP1335,BP1336=BP1337)),NA(), BP1336)</f>
        <v>0</v>
      </c>
      <c r="BQ2016">
        <f>IF(ISNA(BR2016),NA(),BQ1336)</f>
        <v>0</v>
      </c>
      <c r="BR2016">
        <f>IF(OR(BR1336="",AND(BR1336=BR1335,BR1336=BR1337)),NA(), BR1336)</f>
        <v>0</v>
      </c>
    </row>
    <row r="2017" spans="5:70">
      <c r="E2017">
        <f>IF(ISNA(F2017),NA(),E1337)</f>
        <v>0</v>
      </c>
      <c r="F2017">
        <f>IF(OR(F1337="",AND(F1337=F1336,F1337=F1338)),NA(), F1337)</f>
        <v>0</v>
      </c>
      <c r="G2017">
        <f>IF(ISNA(H2017),NA(),G1337)</f>
        <v>0</v>
      </c>
      <c r="H2017">
        <f>IF(OR(H1337="",AND(H1337=H1336,H1337=H1338)),NA(), H1337)</f>
        <v>0</v>
      </c>
      <c r="I2017">
        <f>IF(ISNA(J2017),NA(),I1337)</f>
        <v>0</v>
      </c>
      <c r="J2017">
        <f>IF(OR(J1337="",AND(J1337=J1336,J1337=J1338)),NA(), J1337)</f>
        <v>0</v>
      </c>
      <c r="K2017">
        <f>IF(ISNA(L2017),NA(),K1337)</f>
        <v>0</v>
      </c>
      <c r="L2017">
        <f>IF(OR(L1337="",AND(L1337=L1336,L1337=L1338)),NA(), L1337)</f>
        <v>0</v>
      </c>
      <c r="M2017">
        <f>IF(ISNA(N2017),NA(),M1337)</f>
        <v>0</v>
      </c>
      <c r="N2017">
        <f>IF(OR(N1337="",AND(N1337=N1336,N1337=N1338)),NA(), N1337)</f>
        <v>0</v>
      </c>
      <c r="O2017">
        <f>IF(ISNA(P2017),NA(),O1337)</f>
        <v>0</v>
      </c>
      <c r="P2017">
        <f>IF(OR(P1337="",AND(P1337=P1336,P1337=P1338)),NA(), P1337)</f>
        <v>0</v>
      </c>
      <c r="Q2017">
        <f>IF(ISNA(R2017),NA(),Q1337)</f>
        <v>0</v>
      </c>
      <c r="R2017">
        <f>IF(OR(R1337="",AND(R1337=R1336,R1337=R1338)),NA(), R1337)</f>
        <v>0</v>
      </c>
      <c r="S2017">
        <f>IF(ISNA(T2017),NA(),S1337)</f>
        <v>0</v>
      </c>
      <c r="T2017">
        <f>IF(OR(T1337="",AND(T1337=T1336,T1337=T1338)),NA(), T1337)</f>
        <v>0</v>
      </c>
      <c r="U2017">
        <f>IF(ISNA(V2017),NA(),U1337)</f>
        <v>0</v>
      </c>
      <c r="V2017">
        <f>IF(OR(V1337="",AND(V1337=V1336,V1337=V1338)),NA(), V1337)</f>
        <v>0</v>
      </c>
      <c r="W2017">
        <f>IF(ISNA(X2017),NA(),W1337)</f>
        <v>0</v>
      </c>
      <c r="X2017">
        <f>IF(OR(X1337="",AND(X1337=X1336,X1337=X1338)),NA(), X1337)</f>
        <v>0</v>
      </c>
      <c r="Y2017">
        <f>IF(ISNA(Z2017),NA(),Y1337)</f>
        <v>0</v>
      </c>
      <c r="Z2017">
        <f>IF(OR(Z1337="",AND(Z1337=Z1336,Z1337=Z1338)),NA(), Z1337)</f>
        <v>0</v>
      </c>
      <c r="AA2017">
        <f>IF(ISNA(AB2017),NA(),AA1337)</f>
        <v>0</v>
      </c>
      <c r="AB2017">
        <f>IF(OR(AB1337="",AND(AB1337=AB1336,AB1337=AB1338)),NA(), AB1337)</f>
        <v>0</v>
      </c>
      <c r="AC2017">
        <f>IF(ISNA(AD2017),NA(),AC1337)</f>
        <v>0</v>
      </c>
      <c r="AD2017">
        <f>IF(OR(AD1337="",AND(AD1337=AD1336,AD1337=AD1338)),NA(), AD1337)</f>
        <v>0</v>
      </c>
      <c r="AE2017">
        <f>IF(ISNA(AF2017),NA(),AE1337)</f>
        <v>0</v>
      </c>
      <c r="AF2017">
        <f>IF(OR(AF1337="",AND(AF1337=AF1336,AF1337=AF1338)),NA(), AF1337)</f>
        <v>0</v>
      </c>
      <c r="AG2017">
        <f>IF(ISNA(AH2017),NA(),AG1337)</f>
        <v>0</v>
      </c>
      <c r="AH2017">
        <f>IF(OR(AH1337="",AND(AH1337=AH1336,AH1337=AH1338)),NA(), AH1337)</f>
        <v>0</v>
      </c>
      <c r="AI2017">
        <f>IF(ISNA(AJ2017),NA(),AI1337)</f>
        <v>0</v>
      </c>
      <c r="AJ2017">
        <f>IF(OR(AJ1337="",AND(AJ1337=AJ1336,AJ1337=AJ1338)),NA(), AJ1337)</f>
        <v>0</v>
      </c>
      <c r="AM2017">
        <f>IF(ISNA(AN2017),NA(),AM1337)</f>
        <v>0</v>
      </c>
      <c r="AN2017">
        <f>IF(OR(AN1337="",AND(AN1337=AN1336,AN1337=AN1338)),NA(), AN1337)</f>
        <v>0</v>
      </c>
      <c r="AO2017">
        <f>IF(ISNA(AP2017),NA(),AO1337)</f>
        <v>0</v>
      </c>
      <c r="AP2017">
        <f>IF(OR(AP1337="",AND(AP1337=AP1336,AP1337=AP1338)),NA(), AP1337)</f>
        <v>0</v>
      </c>
      <c r="AQ2017">
        <f>IF(ISNA(AR2017),NA(),AQ1337)</f>
        <v>0</v>
      </c>
      <c r="AR2017">
        <f>IF(OR(AR1337="",AND(AR1337=AR1336,AR1337=AR1338)),NA(), AR1337)</f>
        <v>0</v>
      </c>
      <c r="AS2017">
        <f>IF(ISNA(AT2017),NA(),AS1337)</f>
        <v>0</v>
      </c>
      <c r="AT2017">
        <f>IF(OR(AT1337="",AND(AT1337=AT1336,AT1337=AT1338)),NA(), AT1337)</f>
        <v>0</v>
      </c>
      <c r="AU2017">
        <f>IF(ISNA(AV2017),NA(),AU1337)</f>
        <v>0</v>
      </c>
      <c r="AV2017">
        <f>IF(OR(AV1337="",AND(AV1337=AV1336,AV1337=AV1338)),NA(), AV1337)</f>
        <v>0</v>
      </c>
      <c r="AW2017">
        <f>IF(ISNA(AX2017),NA(),AW1337)</f>
        <v>0</v>
      </c>
      <c r="AX2017">
        <f>IF(OR(AX1337="",AND(AX1337=AX1336,AX1337=AX1338)),NA(), AX1337)</f>
        <v>0</v>
      </c>
      <c r="AY2017">
        <f>IF(ISNA(AZ2017),NA(),AY1337)</f>
        <v>0</v>
      </c>
      <c r="AZ2017">
        <f>IF(OR(AZ1337="",AND(AZ1337=AZ1336,AZ1337=AZ1338)),NA(), AZ1337)</f>
        <v>0</v>
      </c>
      <c r="BA2017">
        <f>IF(ISNA(BB2017),NA(),BA1337)</f>
        <v>0</v>
      </c>
      <c r="BB2017">
        <f>IF(OR(BB1337="",AND(BB1337=BB1336,BB1337=BB1338)),NA(), BB1337)</f>
        <v>0</v>
      </c>
      <c r="BC2017">
        <f>IF(ISNA(BD2017),NA(),BC1337)</f>
        <v>0</v>
      </c>
      <c r="BD2017">
        <f>IF(OR(BD1337="",AND(BD1337=BD1336,BD1337=BD1338)),NA(), BD1337)</f>
        <v>0</v>
      </c>
      <c r="BE2017">
        <f>IF(ISNA(BF2017),NA(),BE1337)</f>
        <v>0</v>
      </c>
      <c r="BF2017">
        <f>IF(OR(BF1337="",AND(BF1337=BF1336,BF1337=BF1338)),NA(), BF1337)</f>
        <v>0</v>
      </c>
      <c r="BG2017">
        <f>IF(ISNA(BH2017),NA(),BG1337)</f>
        <v>0</v>
      </c>
      <c r="BH2017">
        <f>IF(OR(BH1337="",AND(BH1337=BH1336,BH1337=BH1338)),NA(), BH1337)</f>
        <v>0</v>
      </c>
      <c r="BI2017">
        <f>IF(ISNA(BJ2017),NA(),BI1337)</f>
        <v>0</v>
      </c>
      <c r="BJ2017">
        <f>IF(OR(BJ1337="",AND(BJ1337=BJ1336,BJ1337=BJ1338)),NA(), BJ1337)</f>
        <v>0</v>
      </c>
      <c r="BK2017">
        <f>IF(ISNA(BL2017),NA(),BK1337)</f>
        <v>0</v>
      </c>
      <c r="BL2017">
        <f>IF(OR(BL1337="",AND(BL1337=BL1336,BL1337=BL1338)),NA(), BL1337)</f>
        <v>0</v>
      </c>
      <c r="BM2017">
        <f>IF(ISNA(BN2017),NA(),BM1337)</f>
        <v>0</v>
      </c>
      <c r="BN2017">
        <f>IF(OR(BN1337="",AND(BN1337=BN1336,BN1337=BN1338)),NA(), BN1337)</f>
        <v>0</v>
      </c>
      <c r="BO2017">
        <f>IF(ISNA(BP2017),NA(),BO1337)</f>
        <v>0</v>
      </c>
      <c r="BP2017">
        <f>IF(OR(BP1337="",AND(BP1337=BP1336,BP1337=BP1338)),NA(), BP1337)</f>
        <v>0</v>
      </c>
      <c r="BQ2017">
        <f>IF(ISNA(BR2017),NA(),BQ1337)</f>
        <v>0</v>
      </c>
      <c r="BR2017">
        <f>IF(OR(BR1337="",AND(BR1337=BR1336,BR1337=BR1338)),NA(), BR1337)</f>
        <v>0</v>
      </c>
    </row>
    <row r="2018" spans="5:70">
      <c r="E2018">
        <f>IF(ISNA(F2018),NA(),E1338)</f>
        <v>0</v>
      </c>
      <c r="F2018">
        <f>IF(OR(F1338="",AND(F1338=F1337,F1338=F1339)),NA(), F1338)</f>
        <v>0</v>
      </c>
      <c r="G2018">
        <f>IF(ISNA(H2018),NA(),G1338)</f>
        <v>0</v>
      </c>
      <c r="H2018">
        <f>IF(OR(H1338="",AND(H1338=H1337,H1338=H1339)),NA(), H1338)</f>
        <v>0</v>
      </c>
      <c r="I2018">
        <f>IF(ISNA(J2018),NA(),I1338)</f>
        <v>0</v>
      </c>
      <c r="J2018">
        <f>IF(OR(J1338="",AND(J1338=J1337,J1338=J1339)),NA(), J1338)</f>
        <v>0</v>
      </c>
      <c r="K2018">
        <f>IF(ISNA(L2018),NA(),K1338)</f>
        <v>0</v>
      </c>
      <c r="L2018">
        <f>IF(OR(L1338="",AND(L1338=L1337,L1338=L1339)),NA(), L1338)</f>
        <v>0</v>
      </c>
      <c r="M2018">
        <f>IF(ISNA(N2018),NA(),M1338)</f>
        <v>0</v>
      </c>
      <c r="N2018">
        <f>IF(OR(N1338="",AND(N1338=N1337,N1338=N1339)),NA(), N1338)</f>
        <v>0</v>
      </c>
      <c r="O2018">
        <f>IF(ISNA(P2018),NA(),O1338)</f>
        <v>0</v>
      </c>
      <c r="P2018">
        <f>IF(OR(P1338="",AND(P1338=P1337,P1338=P1339)),NA(), P1338)</f>
        <v>0</v>
      </c>
      <c r="Q2018">
        <f>IF(ISNA(R2018),NA(),Q1338)</f>
        <v>0</v>
      </c>
      <c r="R2018">
        <f>IF(OR(R1338="",AND(R1338=R1337,R1338=R1339)),NA(), R1338)</f>
        <v>0</v>
      </c>
      <c r="S2018">
        <f>IF(ISNA(T2018),NA(),S1338)</f>
        <v>0</v>
      </c>
      <c r="T2018">
        <f>IF(OR(T1338="",AND(T1338=T1337,T1338=T1339)),NA(), T1338)</f>
        <v>0</v>
      </c>
      <c r="U2018">
        <f>IF(ISNA(V2018),NA(),U1338)</f>
        <v>0</v>
      </c>
      <c r="V2018">
        <f>IF(OR(V1338="",AND(V1338=V1337,V1338=V1339)),NA(), V1338)</f>
        <v>0</v>
      </c>
      <c r="W2018">
        <f>IF(ISNA(X2018),NA(),W1338)</f>
        <v>0</v>
      </c>
      <c r="X2018">
        <f>IF(OR(X1338="",AND(X1338=X1337,X1338=X1339)),NA(), X1338)</f>
        <v>0</v>
      </c>
      <c r="Y2018">
        <f>IF(ISNA(Z2018),NA(),Y1338)</f>
        <v>0</v>
      </c>
      <c r="Z2018">
        <f>IF(OR(Z1338="",AND(Z1338=Z1337,Z1338=Z1339)),NA(), Z1338)</f>
        <v>0</v>
      </c>
      <c r="AA2018">
        <f>IF(ISNA(AB2018),NA(),AA1338)</f>
        <v>0</v>
      </c>
      <c r="AB2018">
        <f>IF(OR(AB1338="",AND(AB1338=AB1337,AB1338=AB1339)),NA(), AB1338)</f>
        <v>0</v>
      </c>
      <c r="AC2018">
        <f>IF(ISNA(AD2018),NA(),AC1338)</f>
        <v>0</v>
      </c>
      <c r="AD2018">
        <f>IF(OR(AD1338="",AND(AD1338=AD1337,AD1338=AD1339)),NA(), AD1338)</f>
        <v>0</v>
      </c>
      <c r="AE2018">
        <f>IF(ISNA(AF2018),NA(),AE1338)</f>
        <v>0</v>
      </c>
      <c r="AF2018">
        <f>IF(OR(AF1338="",AND(AF1338=AF1337,AF1338=AF1339)),NA(), AF1338)</f>
        <v>0</v>
      </c>
      <c r="AG2018">
        <f>IF(ISNA(AH2018),NA(),AG1338)</f>
        <v>0</v>
      </c>
      <c r="AH2018">
        <f>IF(OR(AH1338="",AND(AH1338=AH1337,AH1338=AH1339)),NA(), AH1338)</f>
        <v>0</v>
      </c>
      <c r="AI2018">
        <f>IF(ISNA(AJ2018),NA(),AI1338)</f>
        <v>0</v>
      </c>
      <c r="AJ2018">
        <f>IF(OR(AJ1338="",AND(AJ1338=AJ1337,AJ1338=AJ1339)),NA(), AJ1338)</f>
        <v>0</v>
      </c>
      <c r="AM2018">
        <f>IF(ISNA(AN2018),NA(),AM1338)</f>
        <v>0</v>
      </c>
      <c r="AN2018">
        <f>IF(OR(AN1338="",AND(AN1338=AN1337,AN1338=AN1339)),NA(), AN1338)</f>
        <v>0</v>
      </c>
      <c r="AO2018">
        <f>IF(ISNA(AP2018),NA(),AO1338)</f>
        <v>0</v>
      </c>
      <c r="AP2018">
        <f>IF(OR(AP1338="",AND(AP1338=AP1337,AP1338=AP1339)),NA(), AP1338)</f>
        <v>0</v>
      </c>
      <c r="AQ2018">
        <f>IF(ISNA(AR2018),NA(),AQ1338)</f>
        <v>0</v>
      </c>
      <c r="AR2018">
        <f>IF(OR(AR1338="",AND(AR1338=AR1337,AR1338=AR1339)),NA(), AR1338)</f>
        <v>0</v>
      </c>
      <c r="AS2018">
        <f>IF(ISNA(AT2018),NA(),AS1338)</f>
        <v>0</v>
      </c>
      <c r="AT2018">
        <f>IF(OR(AT1338="",AND(AT1338=AT1337,AT1338=AT1339)),NA(), AT1338)</f>
        <v>0</v>
      </c>
      <c r="AU2018">
        <f>IF(ISNA(AV2018),NA(),AU1338)</f>
        <v>0</v>
      </c>
      <c r="AV2018">
        <f>IF(OR(AV1338="",AND(AV1338=AV1337,AV1338=AV1339)),NA(), AV1338)</f>
        <v>0</v>
      </c>
      <c r="AW2018">
        <f>IF(ISNA(AX2018),NA(),AW1338)</f>
        <v>0</v>
      </c>
      <c r="AX2018">
        <f>IF(OR(AX1338="",AND(AX1338=AX1337,AX1338=AX1339)),NA(), AX1338)</f>
        <v>0</v>
      </c>
      <c r="AY2018">
        <f>IF(ISNA(AZ2018),NA(),AY1338)</f>
        <v>0</v>
      </c>
      <c r="AZ2018">
        <f>IF(OR(AZ1338="",AND(AZ1338=AZ1337,AZ1338=AZ1339)),NA(), AZ1338)</f>
        <v>0</v>
      </c>
      <c r="BA2018">
        <f>IF(ISNA(BB2018),NA(),BA1338)</f>
        <v>0</v>
      </c>
      <c r="BB2018">
        <f>IF(OR(BB1338="",AND(BB1338=BB1337,BB1338=BB1339)),NA(), BB1338)</f>
        <v>0</v>
      </c>
      <c r="BC2018">
        <f>IF(ISNA(BD2018),NA(),BC1338)</f>
        <v>0</v>
      </c>
      <c r="BD2018">
        <f>IF(OR(BD1338="",AND(BD1338=BD1337,BD1338=BD1339)),NA(), BD1338)</f>
        <v>0</v>
      </c>
      <c r="BE2018">
        <f>IF(ISNA(BF2018),NA(),BE1338)</f>
        <v>0</v>
      </c>
      <c r="BF2018">
        <f>IF(OR(BF1338="",AND(BF1338=BF1337,BF1338=BF1339)),NA(), BF1338)</f>
        <v>0</v>
      </c>
      <c r="BG2018">
        <f>IF(ISNA(BH2018),NA(),BG1338)</f>
        <v>0</v>
      </c>
      <c r="BH2018">
        <f>IF(OR(BH1338="",AND(BH1338=BH1337,BH1338=BH1339)),NA(), BH1338)</f>
        <v>0</v>
      </c>
      <c r="BI2018">
        <f>IF(ISNA(BJ2018),NA(),BI1338)</f>
        <v>0</v>
      </c>
      <c r="BJ2018">
        <f>IF(OR(BJ1338="",AND(BJ1338=BJ1337,BJ1338=BJ1339)),NA(), BJ1338)</f>
        <v>0</v>
      </c>
      <c r="BK2018">
        <f>IF(ISNA(BL2018),NA(),BK1338)</f>
        <v>0</v>
      </c>
      <c r="BL2018">
        <f>IF(OR(BL1338="",AND(BL1338=BL1337,BL1338=BL1339)),NA(), BL1338)</f>
        <v>0</v>
      </c>
      <c r="BM2018">
        <f>IF(ISNA(BN2018),NA(),BM1338)</f>
        <v>0</v>
      </c>
      <c r="BN2018">
        <f>IF(OR(BN1338="",AND(BN1338=BN1337,BN1338=BN1339)),NA(), BN1338)</f>
        <v>0</v>
      </c>
      <c r="BO2018">
        <f>IF(ISNA(BP2018),NA(),BO1338)</f>
        <v>0</v>
      </c>
      <c r="BP2018">
        <f>IF(OR(BP1338="",AND(BP1338=BP1337,BP1338=BP1339)),NA(), BP1338)</f>
        <v>0</v>
      </c>
      <c r="BQ2018">
        <f>IF(ISNA(BR2018),NA(),BQ1338)</f>
        <v>0</v>
      </c>
      <c r="BR2018">
        <f>IF(OR(BR1338="",AND(BR1338=BR1337,BR1338=BR1339)),NA(), BR1338)</f>
        <v>0</v>
      </c>
    </row>
    <row r="2019" spans="5:70">
      <c r="E2019">
        <f>IF(ISNA(F2019),NA(),E1339)</f>
        <v>0</v>
      </c>
      <c r="F2019">
        <f>IF(OR(F1339="",AND(F1339=F1338,F1339=F1340)),NA(), F1339)</f>
        <v>0</v>
      </c>
      <c r="G2019">
        <f>IF(ISNA(H2019),NA(),G1339)</f>
        <v>0</v>
      </c>
      <c r="H2019">
        <f>IF(OR(H1339="",AND(H1339=H1338,H1339=H1340)),NA(), H1339)</f>
        <v>0</v>
      </c>
      <c r="I2019">
        <f>IF(ISNA(J2019),NA(),I1339)</f>
        <v>0</v>
      </c>
      <c r="J2019">
        <f>IF(OR(J1339="",AND(J1339=J1338,J1339=J1340)),NA(), J1339)</f>
        <v>0</v>
      </c>
      <c r="K2019">
        <f>IF(ISNA(L2019),NA(),K1339)</f>
        <v>0</v>
      </c>
      <c r="L2019">
        <f>IF(OR(L1339="",AND(L1339=L1338,L1339=L1340)),NA(), L1339)</f>
        <v>0</v>
      </c>
      <c r="M2019">
        <f>IF(ISNA(N2019),NA(),M1339)</f>
        <v>0</v>
      </c>
      <c r="N2019">
        <f>IF(OR(N1339="",AND(N1339=N1338,N1339=N1340)),NA(), N1339)</f>
        <v>0</v>
      </c>
      <c r="O2019">
        <f>IF(ISNA(P2019),NA(),O1339)</f>
        <v>0</v>
      </c>
      <c r="P2019">
        <f>IF(OR(P1339="",AND(P1339=P1338,P1339=P1340)),NA(), P1339)</f>
        <v>0</v>
      </c>
      <c r="Q2019">
        <f>IF(ISNA(R2019),NA(),Q1339)</f>
        <v>0</v>
      </c>
      <c r="R2019">
        <f>IF(OR(R1339="",AND(R1339=R1338,R1339=R1340)),NA(), R1339)</f>
        <v>0</v>
      </c>
      <c r="S2019">
        <f>IF(ISNA(T2019),NA(),S1339)</f>
        <v>0</v>
      </c>
      <c r="T2019">
        <f>IF(OR(T1339="",AND(T1339=T1338,T1339=T1340)),NA(), T1339)</f>
        <v>0</v>
      </c>
      <c r="U2019">
        <f>IF(ISNA(V2019),NA(),U1339)</f>
        <v>0</v>
      </c>
      <c r="V2019">
        <f>IF(OR(V1339="",AND(V1339=V1338,V1339=V1340)),NA(), V1339)</f>
        <v>0</v>
      </c>
      <c r="W2019">
        <f>IF(ISNA(X2019),NA(),W1339)</f>
        <v>0</v>
      </c>
      <c r="X2019">
        <f>IF(OR(X1339="",AND(X1339=X1338,X1339=X1340)),NA(), X1339)</f>
        <v>0</v>
      </c>
      <c r="Y2019">
        <f>IF(ISNA(Z2019),NA(),Y1339)</f>
        <v>0</v>
      </c>
      <c r="Z2019">
        <f>IF(OR(Z1339="",AND(Z1339=Z1338,Z1339=Z1340)),NA(), Z1339)</f>
        <v>0</v>
      </c>
      <c r="AA2019">
        <f>IF(ISNA(AB2019),NA(),AA1339)</f>
        <v>0</v>
      </c>
      <c r="AB2019">
        <f>IF(OR(AB1339="",AND(AB1339=AB1338,AB1339=AB1340)),NA(), AB1339)</f>
        <v>0</v>
      </c>
      <c r="AC2019">
        <f>IF(ISNA(AD2019),NA(),AC1339)</f>
        <v>0</v>
      </c>
      <c r="AD2019">
        <f>IF(OR(AD1339="",AND(AD1339=AD1338,AD1339=AD1340)),NA(), AD1339)</f>
        <v>0</v>
      </c>
      <c r="AE2019">
        <f>IF(ISNA(AF2019),NA(),AE1339)</f>
        <v>0</v>
      </c>
      <c r="AF2019">
        <f>IF(OR(AF1339="",AND(AF1339=AF1338,AF1339=AF1340)),NA(), AF1339)</f>
        <v>0</v>
      </c>
      <c r="AG2019">
        <f>IF(ISNA(AH2019),NA(),AG1339)</f>
        <v>0</v>
      </c>
      <c r="AH2019">
        <f>IF(OR(AH1339="",AND(AH1339=AH1338,AH1339=AH1340)),NA(), AH1339)</f>
        <v>0</v>
      </c>
      <c r="AI2019">
        <f>IF(ISNA(AJ2019),NA(),AI1339)</f>
        <v>0</v>
      </c>
      <c r="AJ2019">
        <f>IF(OR(AJ1339="",AND(AJ1339=AJ1338,AJ1339=AJ1340)),NA(), AJ1339)</f>
        <v>0</v>
      </c>
      <c r="AM2019">
        <f>IF(ISNA(AN2019),NA(),AM1339)</f>
        <v>0</v>
      </c>
      <c r="AN2019">
        <f>IF(OR(AN1339="",AND(AN1339=AN1338,AN1339=AN1340)),NA(), AN1339)</f>
        <v>0</v>
      </c>
      <c r="AO2019">
        <f>IF(ISNA(AP2019),NA(),AO1339)</f>
        <v>0</v>
      </c>
      <c r="AP2019">
        <f>IF(OR(AP1339="",AND(AP1339=AP1338,AP1339=AP1340)),NA(), AP1339)</f>
        <v>0</v>
      </c>
      <c r="AQ2019">
        <f>IF(ISNA(AR2019),NA(),AQ1339)</f>
        <v>0</v>
      </c>
      <c r="AR2019">
        <f>IF(OR(AR1339="",AND(AR1339=AR1338,AR1339=AR1340)),NA(), AR1339)</f>
        <v>0</v>
      </c>
      <c r="AS2019">
        <f>IF(ISNA(AT2019),NA(),AS1339)</f>
        <v>0</v>
      </c>
      <c r="AT2019">
        <f>IF(OR(AT1339="",AND(AT1339=AT1338,AT1339=AT1340)),NA(), AT1339)</f>
        <v>0</v>
      </c>
      <c r="AU2019">
        <f>IF(ISNA(AV2019),NA(),AU1339)</f>
        <v>0</v>
      </c>
      <c r="AV2019">
        <f>IF(OR(AV1339="",AND(AV1339=AV1338,AV1339=AV1340)),NA(), AV1339)</f>
        <v>0</v>
      </c>
      <c r="AW2019">
        <f>IF(ISNA(AX2019),NA(),AW1339)</f>
        <v>0</v>
      </c>
      <c r="AX2019">
        <f>IF(OR(AX1339="",AND(AX1339=AX1338,AX1339=AX1340)),NA(), AX1339)</f>
        <v>0</v>
      </c>
      <c r="AY2019">
        <f>IF(ISNA(AZ2019),NA(),AY1339)</f>
        <v>0</v>
      </c>
      <c r="AZ2019">
        <f>IF(OR(AZ1339="",AND(AZ1339=AZ1338,AZ1339=AZ1340)),NA(), AZ1339)</f>
        <v>0</v>
      </c>
      <c r="BA2019">
        <f>IF(ISNA(BB2019),NA(),BA1339)</f>
        <v>0</v>
      </c>
      <c r="BB2019">
        <f>IF(OR(BB1339="",AND(BB1339=BB1338,BB1339=BB1340)),NA(), BB1339)</f>
        <v>0</v>
      </c>
      <c r="BC2019">
        <f>IF(ISNA(BD2019),NA(),BC1339)</f>
        <v>0</v>
      </c>
      <c r="BD2019">
        <f>IF(OR(BD1339="",AND(BD1339=BD1338,BD1339=BD1340)),NA(), BD1339)</f>
        <v>0</v>
      </c>
      <c r="BE2019">
        <f>IF(ISNA(BF2019),NA(),BE1339)</f>
        <v>0</v>
      </c>
      <c r="BF2019">
        <f>IF(OR(BF1339="",AND(BF1339=BF1338,BF1339=BF1340)),NA(), BF1339)</f>
        <v>0</v>
      </c>
      <c r="BG2019">
        <f>IF(ISNA(BH2019),NA(),BG1339)</f>
        <v>0</v>
      </c>
      <c r="BH2019">
        <f>IF(OR(BH1339="",AND(BH1339=BH1338,BH1339=BH1340)),NA(), BH1339)</f>
        <v>0</v>
      </c>
      <c r="BI2019">
        <f>IF(ISNA(BJ2019),NA(),BI1339)</f>
        <v>0</v>
      </c>
      <c r="BJ2019">
        <f>IF(OR(BJ1339="",AND(BJ1339=BJ1338,BJ1339=BJ1340)),NA(), BJ1339)</f>
        <v>0</v>
      </c>
      <c r="BK2019">
        <f>IF(ISNA(BL2019),NA(),BK1339)</f>
        <v>0</v>
      </c>
      <c r="BL2019">
        <f>IF(OR(BL1339="",AND(BL1339=BL1338,BL1339=BL1340)),NA(), BL1339)</f>
        <v>0</v>
      </c>
      <c r="BM2019">
        <f>IF(ISNA(BN2019),NA(),BM1339)</f>
        <v>0</v>
      </c>
      <c r="BN2019">
        <f>IF(OR(BN1339="",AND(BN1339=BN1338,BN1339=BN1340)),NA(), BN1339)</f>
        <v>0</v>
      </c>
      <c r="BO2019">
        <f>IF(ISNA(BP2019),NA(),BO1339)</f>
        <v>0</v>
      </c>
      <c r="BP2019">
        <f>IF(OR(BP1339="",AND(BP1339=BP1338,BP1339=BP1340)),NA(), BP1339)</f>
        <v>0</v>
      </c>
      <c r="BQ2019">
        <f>IF(ISNA(BR2019),NA(),BQ1339)</f>
        <v>0</v>
      </c>
      <c r="BR2019">
        <f>IF(OR(BR1339="",AND(BR1339=BR1338,BR1339=BR1340)),NA(), BR1339)</f>
        <v>0</v>
      </c>
    </row>
    <row r="2020" spans="5:70">
      <c r="E2020">
        <f>IF(ISNA(F2020),NA(),E1340)</f>
        <v>0</v>
      </c>
      <c r="F2020">
        <f>IF(OR(F1340="",AND(F1340=F1339,F1340=F1341)),NA(), F1340)</f>
        <v>0</v>
      </c>
      <c r="G2020">
        <f>IF(ISNA(H2020),NA(),G1340)</f>
        <v>0</v>
      </c>
      <c r="H2020">
        <f>IF(OR(H1340="",AND(H1340=H1339,H1340=H1341)),NA(), H1340)</f>
        <v>0</v>
      </c>
      <c r="I2020">
        <f>IF(ISNA(J2020),NA(),I1340)</f>
        <v>0</v>
      </c>
      <c r="J2020">
        <f>IF(OR(J1340="",AND(J1340=J1339,J1340=J1341)),NA(), J1340)</f>
        <v>0</v>
      </c>
      <c r="K2020">
        <f>IF(ISNA(L2020),NA(),K1340)</f>
        <v>0</v>
      </c>
      <c r="L2020">
        <f>IF(OR(L1340="",AND(L1340=L1339,L1340=L1341)),NA(), L1340)</f>
        <v>0</v>
      </c>
      <c r="M2020">
        <f>IF(ISNA(N2020),NA(),M1340)</f>
        <v>0</v>
      </c>
      <c r="N2020">
        <f>IF(OR(N1340="",AND(N1340=N1339,N1340=N1341)),NA(), N1340)</f>
        <v>0</v>
      </c>
      <c r="O2020">
        <f>IF(ISNA(P2020),NA(),O1340)</f>
        <v>0</v>
      </c>
      <c r="P2020">
        <f>IF(OR(P1340="",AND(P1340=P1339,P1340=P1341)),NA(), P1340)</f>
        <v>0</v>
      </c>
      <c r="Q2020">
        <f>IF(ISNA(R2020),NA(),Q1340)</f>
        <v>0</v>
      </c>
      <c r="R2020">
        <f>IF(OR(R1340="",AND(R1340=R1339,R1340=R1341)),NA(), R1340)</f>
        <v>0</v>
      </c>
      <c r="S2020">
        <f>IF(ISNA(T2020),NA(),S1340)</f>
        <v>0</v>
      </c>
      <c r="T2020">
        <f>IF(OR(T1340="",AND(T1340=T1339,T1340=T1341)),NA(), T1340)</f>
        <v>0</v>
      </c>
      <c r="U2020">
        <f>IF(ISNA(V2020),NA(),U1340)</f>
        <v>0</v>
      </c>
      <c r="V2020">
        <f>IF(OR(V1340="",AND(V1340=V1339,V1340=V1341)),NA(), V1340)</f>
        <v>0</v>
      </c>
      <c r="W2020">
        <f>IF(ISNA(X2020),NA(),W1340)</f>
        <v>0</v>
      </c>
      <c r="X2020">
        <f>IF(OR(X1340="",AND(X1340=X1339,X1340=X1341)),NA(), X1340)</f>
        <v>0</v>
      </c>
      <c r="Y2020">
        <f>IF(ISNA(Z2020),NA(),Y1340)</f>
        <v>0</v>
      </c>
      <c r="Z2020">
        <f>IF(OR(Z1340="",AND(Z1340=Z1339,Z1340=Z1341)),NA(), Z1340)</f>
        <v>0</v>
      </c>
      <c r="AA2020">
        <f>IF(ISNA(AB2020),NA(),AA1340)</f>
        <v>0</v>
      </c>
      <c r="AB2020">
        <f>IF(OR(AB1340="",AND(AB1340=AB1339,AB1340=AB1341)),NA(), AB1340)</f>
        <v>0</v>
      </c>
      <c r="AC2020">
        <f>IF(ISNA(AD2020),NA(),AC1340)</f>
        <v>0</v>
      </c>
      <c r="AD2020">
        <f>IF(OR(AD1340="",AND(AD1340=AD1339,AD1340=AD1341)),NA(), AD1340)</f>
        <v>0</v>
      </c>
      <c r="AE2020">
        <f>IF(ISNA(AF2020),NA(),AE1340)</f>
        <v>0</v>
      </c>
      <c r="AF2020">
        <f>IF(OR(AF1340="",AND(AF1340=AF1339,AF1340=AF1341)),NA(), AF1340)</f>
        <v>0</v>
      </c>
      <c r="AG2020">
        <f>IF(ISNA(AH2020),NA(),AG1340)</f>
        <v>0</v>
      </c>
      <c r="AH2020">
        <f>IF(OR(AH1340="",AND(AH1340=AH1339,AH1340=AH1341)),NA(), AH1340)</f>
        <v>0</v>
      </c>
      <c r="AI2020">
        <f>IF(ISNA(AJ2020),NA(),AI1340)</f>
        <v>0</v>
      </c>
      <c r="AJ2020">
        <f>IF(OR(AJ1340="",AND(AJ1340=AJ1339,AJ1340=AJ1341)),NA(), AJ1340)</f>
        <v>0</v>
      </c>
      <c r="AM2020">
        <f>IF(ISNA(AN2020),NA(),AM1340)</f>
        <v>0</v>
      </c>
      <c r="AN2020">
        <f>IF(OR(AN1340="",AND(AN1340=AN1339,AN1340=AN1341)),NA(), AN1340)</f>
        <v>0</v>
      </c>
      <c r="AO2020">
        <f>IF(ISNA(AP2020),NA(),AO1340)</f>
        <v>0</v>
      </c>
      <c r="AP2020">
        <f>IF(OR(AP1340="",AND(AP1340=AP1339,AP1340=AP1341)),NA(), AP1340)</f>
        <v>0</v>
      </c>
      <c r="AQ2020">
        <f>IF(ISNA(AR2020),NA(),AQ1340)</f>
        <v>0</v>
      </c>
      <c r="AR2020">
        <f>IF(OR(AR1340="",AND(AR1340=AR1339,AR1340=AR1341)),NA(), AR1340)</f>
        <v>0</v>
      </c>
      <c r="AS2020">
        <f>IF(ISNA(AT2020),NA(),AS1340)</f>
        <v>0</v>
      </c>
      <c r="AT2020">
        <f>IF(OR(AT1340="",AND(AT1340=AT1339,AT1340=AT1341)),NA(), AT1340)</f>
        <v>0</v>
      </c>
      <c r="AU2020">
        <f>IF(ISNA(AV2020),NA(),AU1340)</f>
        <v>0</v>
      </c>
      <c r="AV2020">
        <f>IF(OR(AV1340="",AND(AV1340=AV1339,AV1340=AV1341)),NA(), AV1340)</f>
        <v>0</v>
      </c>
      <c r="AW2020">
        <f>IF(ISNA(AX2020),NA(),AW1340)</f>
        <v>0</v>
      </c>
      <c r="AX2020">
        <f>IF(OR(AX1340="",AND(AX1340=AX1339,AX1340=AX1341)),NA(), AX1340)</f>
        <v>0</v>
      </c>
      <c r="AY2020">
        <f>IF(ISNA(AZ2020),NA(),AY1340)</f>
        <v>0</v>
      </c>
      <c r="AZ2020">
        <f>IF(OR(AZ1340="",AND(AZ1340=AZ1339,AZ1340=AZ1341)),NA(), AZ1340)</f>
        <v>0</v>
      </c>
      <c r="BA2020">
        <f>IF(ISNA(BB2020),NA(),BA1340)</f>
        <v>0</v>
      </c>
      <c r="BB2020">
        <f>IF(OR(BB1340="",AND(BB1340=BB1339,BB1340=BB1341)),NA(), BB1340)</f>
        <v>0</v>
      </c>
      <c r="BC2020">
        <f>IF(ISNA(BD2020),NA(),BC1340)</f>
        <v>0</v>
      </c>
      <c r="BD2020">
        <f>IF(OR(BD1340="",AND(BD1340=BD1339,BD1340=BD1341)),NA(), BD1340)</f>
        <v>0</v>
      </c>
      <c r="BE2020">
        <f>IF(ISNA(BF2020),NA(),BE1340)</f>
        <v>0</v>
      </c>
      <c r="BF2020">
        <f>IF(OR(BF1340="",AND(BF1340=BF1339,BF1340=BF1341)),NA(), BF1340)</f>
        <v>0</v>
      </c>
      <c r="BG2020">
        <f>IF(ISNA(BH2020),NA(),BG1340)</f>
        <v>0</v>
      </c>
      <c r="BH2020">
        <f>IF(OR(BH1340="",AND(BH1340=BH1339,BH1340=BH1341)),NA(), BH1340)</f>
        <v>0</v>
      </c>
      <c r="BI2020">
        <f>IF(ISNA(BJ2020),NA(),BI1340)</f>
        <v>0</v>
      </c>
      <c r="BJ2020">
        <f>IF(OR(BJ1340="",AND(BJ1340=BJ1339,BJ1340=BJ1341)),NA(), BJ1340)</f>
        <v>0</v>
      </c>
      <c r="BK2020">
        <f>IF(ISNA(BL2020),NA(),BK1340)</f>
        <v>0</v>
      </c>
      <c r="BL2020">
        <f>IF(OR(BL1340="",AND(BL1340=BL1339,BL1340=BL1341)),NA(), BL1340)</f>
        <v>0</v>
      </c>
      <c r="BM2020">
        <f>IF(ISNA(BN2020),NA(),BM1340)</f>
        <v>0</v>
      </c>
      <c r="BN2020">
        <f>IF(OR(BN1340="",AND(BN1340=BN1339,BN1340=BN1341)),NA(), BN1340)</f>
        <v>0</v>
      </c>
      <c r="BO2020">
        <f>IF(ISNA(BP2020),NA(),BO1340)</f>
        <v>0</v>
      </c>
      <c r="BP2020">
        <f>IF(OR(BP1340="",AND(BP1340=BP1339,BP1340=BP1341)),NA(), BP1340)</f>
        <v>0</v>
      </c>
      <c r="BQ2020">
        <f>IF(ISNA(BR2020),NA(),BQ1340)</f>
        <v>0</v>
      </c>
      <c r="BR2020">
        <f>IF(OR(BR1340="",AND(BR1340=BR1339,BR1340=BR1341)),NA(), BR1340)</f>
        <v>0</v>
      </c>
    </row>
    <row r="2021" spans="5:70">
      <c r="E2021">
        <f>IF(ISNA(F2021),NA(),E1341)</f>
        <v>0</v>
      </c>
      <c r="F2021">
        <f>IF(OR(F1341="",AND(F1341=F1340,F1341=F1342)),NA(), F1341)</f>
        <v>0</v>
      </c>
      <c r="G2021">
        <f>IF(ISNA(H2021),NA(),G1341)</f>
        <v>0</v>
      </c>
      <c r="H2021">
        <f>IF(OR(H1341="",AND(H1341=H1340,H1341=H1342)),NA(), H1341)</f>
        <v>0</v>
      </c>
      <c r="I2021">
        <f>IF(ISNA(J2021),NA(),I1341)</f>
        <v>0</v>
      </c>
      <c r="J2021">
        <f>IF(OR(J1341="",AND(J1341=J1340,J1341=J1342)),NA(), J1341)</f>
        <v>0</v>
      </c>
      <c r="K2021">
        <f>IF(ISNA(L2021),NA(),K1341)</f>
        <v>0</v>
      </c>
      <c r="L2021">
        <f>IF(OR(L1341="",AND(L1341=L1340,L1341=L1342)),NA(), L1341)</f>
        <v>0</v>
      </c>
      <c r="M2021">
        <f>IF(ISNA(N2021),NA(),M1341)</f>
        <v>0</v>
      </c>
      <c r="N2021">
        <f>IF(OR(N1341="",AND(N1341=N1340,N1341=N1342)),NA(), N1341)</f>
        <v>0</v>
      </c>
      <c r="O2021">
        <f>IF(ISNA(P2021),NA(),O1341)</f>
        <v>0</v>
      </c>
      <c r="P2021">
        <f>IF(OR(P1341="",AND(P1341=P1340,P1341=P1342)),NA(), P1341)</f>
        <v>0</v>
      </c>
      <c r="Q2021">
        <f>IF(ISNA(R2021),NA(),Q1341)</f>
        <v>0</v>
      </c>
      <c r="R2021">
        <f>IF(OR(R1341="",AND(R1341=R1340,R1341=R1342)),NA(), R1341)</f>
        <v>0</v>
      </c>
      <c r="S2021">
        <f>IF(ISNA(T2021),NA(),S1341)</f>
        <v>0</v>
      </c>
      <c r="T2021">
        <f>IF(OR(T1341="",AND(T1341=T1340,T1341=T1342)),NA(), T1341)</f>
        <v>0</v>
      </c>
      <c r="U2021">
        <f>IF(ISNA(V2021),NA(),U1341)</f>
        <v>0</v>
      </c>
      <c r="V2021">
        <f>IF(OR(V1341="",AND(V1341=V1340,V1341=V1342)),NA(), V1341)</f>
        <v>0</v>
      </c>
      <c r="W2021">
        <f>IF(ISNA(X2021),NA(),W1341)</f>
        <v>0</v>
      </c>
      <c r="X2021">
        <f>IF(OR(X1341="",AND(X1341=X1340,X1341=X1342)),NA(), X1341)</f>
        <v>0</v>
      </c>
      <c r="Y2021">
        <f>IF(ISNA(Z2021),NA(),Y1341)</f>
        <v>0</v>
      </c>
      <c r="Z2021">
        <f>IF(OR(Z1341="",AND(Z1341=Z1340,Z1341=Z1342)),NA(), Z1341)</f>
        <v>0</v>
      </c>
      <c r="AA2021">
        <f>IF(ISNA(AB2021),NA(),AA1341)</f>
        <v>0</v>
      </c>
      <c r="AB2021">
        <f>IF(OR(AB1341="",AND(AB1341=AB1340,AB1341=AB1342)),NA(), AB1341)</f>
        <v>0</v>
      </c>
      <c r="AC2021">
        <f>IF(ISNA(AD2021),NA(),AC1341)</f>
        <v>0</v>
      </c>
      <c r="AD2021">
        <f>IF(OR(AD1341="",AND(AD1341=AD1340,AD1341=AD1342)),NA(), AD1341)</f>
        <v>0</v>
      </c>
      <c r="AE2021">
        <f>IF(ISNA(AF2021),NA(),AE1341)</f>
        <v>0</v>
      </c>
      <c r="AF2021">
        <f>IF(OR(AF1341="",AND(AF1341=AF1340,AF1341=AF1342)),NA(), AF1341)</f>
        <v>0</v>
      </c>
      <c r="AG2021">
        <f>IF(ISNA(AH2021),NA(),AG1341)</f>
        <v>0</v>
      </c>
      <c r="AH2021">
        <f>IF(OR(AH1341="",AND(AH1341=AH1340,AH1341=AH1342)),NA(), AH1341)</f>
        <v>0</v>
      </c>
      <c r="AI2021">
        <f>IF(ISNA(AJ2021),NA(),AI1341)</f>
        <v>0</v>
      </c>
      <c r="AJ2021">
        <f>IF(OR(AJ1341="",AND(AJ1341=AJ1340,AJ1341=AJ1342)),NA(), AJ1341)</f>
        <v>0</v>
      </c>
      <c r="AM2021">
        <f>IF(ISNA(AN2021),NA(),AM1341)</f>
        <v>0</v>
      </c>
      <c r="AN2021">
        <f>IF(OR(AN1341="",AND(AN1341=AN1340,AN1341=AN1342)),NA(), AN1341)</f>
        <v>0</v>
      </c>
      <c r="AO2021">
        <f>IF(ISNA(AP2021),NA(),AO1341)</f>
        <v>0</v>
      </c>
      <c r="AP2021">
        <f>IF(OR(AP1341="",AND(AP1341=AP1340,AP1341=AP1342)),NA(), AP1341)</f>
        <v>0</v>
      </c>
      <c r="AQ2021">
        <f>IF(ISNA(AR2021),NA(),AQ1341)</f>
        <v>0</v>
      </c>
      <c r="AR2021">
        <f>IF(OR(AR1341="",AND(AR1341=AR1340,AR1341=AR1342)),NA(), AR1341)</f>
        <v>0</v>
      </c>
      <c r="AS2021">
        <f>IF(ISNA(AT2021),NA(),AS1341)</f>
        <v>0</v>
      </c>
      <c r="AT2021">
        <f>IF(OR(AT1341="",AND(AT1341=AT1340,AT1341=AT1342)),NA(), AT1341)</f>
        <v>0</v>
      </c>
      <c r="AU2021">
        <f>IF(ISNA(AV2021),NA(),AU1341)</f>
        <v>0</v>
      </c>
      <c r="AV2021">
        <f>IF(OR(AV1341="",AND(AV1341=AV1340,AV1341=AV1342)),NA(), AV1341)</f>
        <v>0</v>
      </c>
      <c r="AW2021">
        <f>IF(ISNA(AX2021),NA(),AW1341)</f>
        <v>0</v>
      </c>
      <c r="AX2021">
        <f>IF(OR(AX1341="",AND(AX1341=AX1340,AX1341=AX1342)),NA(), AX1341)</f>
        <v>0</v>
      </c>
      <c r="AY2021">
        <f>IF(ISNA(AZ2021),NA(),AY1341)</f>
        <v>0</v>
      </c>
      <c r="AZ2021">
        <f>IF(OR(AZ1341="",AND(AZ1341=AZ1340,AZ1341=AZ1342)),NA(), AZ1341)</f>
        <v>0</v>
      </c>
      <c r="BA2021">
        <f>IF(ISNA(BB2021),NA(),BA1341)</f>
        <v>0</v>
      </c>
      <c r="BB2021">
        <f>IF(OR(BB1341="",AND(BB1341=BB1340,BB1341=BB1342)),NA(), BB1341)</f>
        <v>0</v>
      </c>
      <c r="BC2021">
        <f>IF(ISNA(BD2021),NA(),BC1341)</f>
        <v>0</v>
      </c>
      <c r="BD2021">
        <f>IF(OR(BD1341="",AND(BD1341=BD1340,BD1341=BD1342)),NA(), BD1341)</f>
        <v>0</v>
      </c>
      <c r="BE2021">
        <f>IF(ISNA(BF2021),NA(),BE1341)</f>
        <v>0</v>
      </c>
      <c r="BF2021">
        <f>IF(OR(BF1341="",AND(BF1341=BF1340,BF1341=BF1342)),NA(), BF1341)</f>
        <v>0</v>
      </c>
      <c r="BG2021">
        <f>IF(ISNA(BH2021),NA(),BG1341)</f>
        <v>0</v>
      </c>
      <c r="BH2021">
        <f>IF(OR(BH1341="",AND(BH1341=BH1340,BH1341=BH1342)),NA(), BH1341)</f>
        <v>0</v>
      </c>
      <c r="BI2021">
        <f>IF(ISNA(BJ2021),NA(),BI1341)</f>
        <v>0</v>
      </c>
      <c r="BJ2021">
        <f>IF(OR(BJ1341="",AND(BJ1341=BJ1340,BJ1341=BJ1342)),NA(), BJ1341)</f>
        <v>0</v>
      </c>
      <c r="BK2021">
        <f>IF(ISNA(BL2021),NA(),BK1341)</f>
        <v>0</v>
      </c>
      <c r="BL2021">
        <f>IF(OR(BL1341="",AND(BL1341=BL1340,BL1341=BL1342)),NA(), BL1341)</f>
        <v>0</v>
      </c>
      <c r="BM2021">
        <f>IF(ISNA(BN2021),NA(),BM1341)</f>
        <v>0</v>
      </c>
      <c r="BN2021">
        <f>IF(OR(BN1341="",AND(BN1341=BN1340,BN1341=BN1342)),NA(), BN1341)</f>
        <v>0</v>
      </c>
      <c r="BO2021">
        <f>IF(ISNA(BP2021),NA(),BO1341)</f>
        <v>0</v>
      </c>
      <c r="BP2021">
        <f>IF(OR(BP1341="",AND(BP1341=BP1340,BP1341=BP1342)),NA(), BP1341)</f>
        <v>0</v>
      </c>
      <c r="BQ2021">
        <f>IF(ISNA(BR2021),NA(),BQ1341)</f>
        <v>0</v>
      </c>
      <c r="BR2021">
        <f>IF(OR(BR1341="",AND(BR1341=BR1340,BR1341=BR1342)),NA(), BR1341)</f>
        <v>0</v>
      </c>
    </row>
    <row r="2022" spans="5:70">
      <c r="E2022">
        <f>IF(ISNA(F2022),NA(),E1342)</f>
        <v>0</v>
      </c>
      <c r="F2022">
        <f>IF(OR(F1342="",AND(F1342=F1341,F1342=F1343)),NA(), F1342)</f>
        <v>0</v>
      </c>
      <c r="G2022">
        <f>IF(ISNA(H2022),NA(),G1342)</f>
        <v>0</v>
      </c>
      <c r="H2022">
        <f>IF(OR(H1342="",AND(H1342=H1341,H1342=H1343)),NA(), H1342)</f>
        <v>0</v>
      </c>
      <c r="I2022">
        <f>IF(ISNA(J2022),NA(),I1342)</f>
        <v>0</v>
      </c>
      <c r="J2022">
        <f>IF(OR(J1342="",AND(J1342=J1341,J1342=J1343)),NA(), J1342)</f>
        <v>0</v>
      </c>
      <c r="K2022">
        <f>IF(ISNA(L2022),NA(),K1342)</f>
        <v>0</v>
      </c>
      <c r="L2022">
        <f>IF(OR(L1342="",AND(L1342=L1341,L1342=L1343)),NA(), L1342)</f>
        <v>0</v>
      </c>
      <c r="M2022">
        <f>IF(ISNA(N2022),NA(),M1342)</f>
        <v>0</v>
      </c>
      <c r="N2022">
        <f>IF(OR(N1342="",AND(N1342=N1341,N1342=N1343)),NA(), N1342)</f>
        <v>0</v>
      </c>
      <c r="O2022">
        <f>IF(ISNA(P2022),NA(),O1342)</f>
        <v>0</v>
      </c>
      <c r="P2022">
        <f>IF(OR(P1342="",AND(P1342=P1341,P1342=P1343)),NA(), P1342)</f>
        <v>0</v>
      </c>
      <c r="Q2022">
        <f>IF(ISNA(R2022),NA(),Q1342)</f>
        <v>0</v>
      </c>
      <c r="R2022">
        <f>IF(OR(R1342="",AND(R1342=R1341,R1342=R1343)),NA(), R1342)</f>
        <v>0</v>
      </c>
      <c r="S2022">
        <f>IF(ISNA(T2022),NA(),S1342)</f>
        <v>0</v>
      </c>
      <c r="T2022">
        <f>IF(OR(T1342="",AND(T1342=T1341,T1342=T1343)),NA(), T1342)</f>
        <v>0</v>
      </c>
      <c r="U2022">
        <f>IF(ISNA(V2022),NA(),U1342)</f>
        <v>0</v>
      </c>
      <c r="V2022">
        <f>IF(OR(V1342="",AND(V1342=V1341,V1342=V1343)),NA(), V1342)</f>
        <v>0</v>
      </c>
      <c r="W2022">
        <f>IF(ISNA(X2022),NA(),W1342)</f>
        <v>0</v>
      </c>
      <c r="X2022">
        <f>IF(OR(X1342="",AND(X1342=X1341,X1342=X1343)),NA(), X1342)</f>
        <v>0</v>
      </c>
      <c r="Y2022">
        <f>IF(ISNA(Z2022),NA(),Y1342)</f>
        <v>0</v>
      </c>
      <c r="Z2022">
        <f>IF(OR(Z1342="",AND(Z1342=Z1341,Z1342=Z1343)),NA(), Z1342)</f>
        <v>0</v>
      </c>
      <c r="AA2022">
        <f>IF(ISNA(AB2022),NA(),AA1342)</f>
        <v>0</v>
      </c>
      <c r="AB2022">
        <f>IF(OR(AB1342="",AND(AB1342=AB1341,AB1342=AB1343)),NA(), AB1342)</f>
        <v>0</v>
      </c>
      <c r="AC2022">
        <f>IF(ISNA(AD2022),NA(),AC1342)</f>
        <v>0</v>
      </c>
      <c r="AD2022">
        <f>IF(OR(AD1342="",AND(AD1342=AD1341,AD1342=AD1343)),NA(), AD1342)</f>
        <v>0</v>
      </c>
      <c r="AE2022">
        <f>IF(ISNA(AF2022),NA(),AE1342)</f>
        <v>0</v>
      </c>
      <c r="AF2022">
        <f>IF(OR(AF1342="",AND(AF1342=AF1341,AF1342=AF1343)),NA(), AF1342)</f>
        <v>0</v>
      </c>
      <c r="AG2022">
        <f>IF(ISNA(AH2022),NA(),AG1342)</f>
        <v>0</v>
      </c>
      <c r="AH2022">
        <f>IF(OR(AH1342="",AND(AH1342=AH1341,AH1342=AH1343)),NA(), AH1342)</f>
        <v>0</v>
      </c>
      <c r="AI2022">
        <f>IF(ISNA(AJ2022),NA(),AI1342)</f>
        <v>0</v>
      </c>
      <c r="AJ2022">
        <f>IF(OR(AJ1342="",AND(AJ1342=AJ1341,AJ1342=AJ1343)),NA(), AJ1342)</f>
        <v>0</v>
      </c>
      <c r="AM2022">
        <f>IF(ISNA(AN2022),NA(),AM1342)</f>
        <v>0</v>
      </c>
      <c r="AN2022">
        <f>IF(OR(AN1342="",AND(AN1342=AN1341,AN1342=AN1343)),NA(), AN1342)</f>
        <v>0</v>
      </c>
      <c r="AO2022">
        <f>IF(ISNA(AP2022),NA(),AO1342)</f>
        <v>0</v>
      </c>
      <c r="AP2022">
        <f>IF(OR(AP1342="",AND(AP1342=AP1341,AP1342=AP1343)),NA(), AP1342)</f>
        <v>0</v>
      </c>
      <c r="AQ2022">
        <f>IF(ISNA(AR2022),NA(),AQ1342)</f>
        <v>0</v>
      </c>
      <c r="AR2022">
        <f>IF(OR(AR1342="",AND(AR1342=AR1341,AR1342=AR1343)),NA(), AR1342)</f>
        <v>0</v>
      </c>
      <c r="AS2022">
        <f>IF(ISNA(AT2022),NA(),AS1342)</f>
        <v>0</v>
      </c>
      <c r="AT2022">
        <f>IF(OR(AT1342="",AND(AT1342=AT1341,AT1342=AT1343)),NA(), AT1342)</f>
        <v>0</v>
      </c>
      <c r="AU2022">
        <f>IF(ISNA(AV2022),NA(),AU1342)</f>
        <v>0</v>
      </c>
      <c r="AV2022">
        <f>IF(OR(AV1342="",AND(AV1342=AV1341,AV1342=AV1343)),NA(), AV1342)</f>
        <v>0</v>
      </c>
      <c r="AW2022">
        <f>IF(ISNA(AX2022),NA(),AW1342)</f>
        <v>0</v>
      </c>
      <c r="AX2022">
        <f>IF(OR(AX1342="",AND(AX1342=AX1341,AX1342=AX1343)),NA(), AX1342)</f>
        <v>0</v>
      </c>
      <c r="AY2022">
        <f>IF(ISNA(AZ2022),NA(),AY1342)</f>
        <v>0</v>
      </c>
      <c r="AZ2022">
        <f>IF(OR(AZ1342="",AND(AZ1342=AZ1341,AZ1342=AZ1343)),NA(), AZ1342)</f>
        <v>0</v>
      </c>
      <c r="BA2022">
        <f>IF(ISNA(BB2022),NA(),BA1342)</f>
        <v>0</v>
      </c>
      <c r="BB2022">
        <f>IF(OR(BB1342="",AND(BB1342=BB1341,BB1342=BB1343)),NA(), BB1342)</f>
        <v>0</v>
      </c>
      <c r="BC2022">
        <f>IF(ISNA(BD2022),NA(),BC1342)</f>
        <v>0</v>
      </c>
      <c r="BD2022">
        <f>IF(OR(BD1342="",AND(BD1342=BD1341,BD1342=BD1343)),NA(), BD1342)</f>
        <v>0</v>
      </c>
      <c r="BE2022">
        <f>IF(ISNA(BF2022),NA(),BE1342)</f>
        <v>0</v>
      </c>
      <c r="BF2022">
        <f>IF(OR(BF1342="",AND(BF1342=BF1341,BF1342=BF1343)),NA(), BF1342)</f>
        <v>0</v>
      </c>
      <c r="BG2022">
        <f>IF(ISNA(BH2022),NA(),BG1342)</f>
        <v>0</v>
      </c>
      <c r="BH2022">
        <f>IF(OR(BH1342="",AND(BH1342=BH1341,BH1342=BH1343)),NA(), BH1342)</f>
        <v>0</v>
      </c>
      <c r="BI2022">
        <f>IF(ISNA(BJ2022),NA(),BI1342)</f>
        <v>0</v>
      </c>
      <c r="BJ2022">
        <f>IF(OR(BJ1342="",AND(BJ1342=BJ1341,BJ1342=BJ1343)),NA(), BJ1342)</f>
        <v>0</v>
      </c>
      <c r="BK2022">
        <f>IF(ISNA(BL2022),NA(),BK1342)</f>
        <v>0</v>
      </c>
      <c r="BL2022">
        <f>IF(OR(BL1342="",AND(BL1342=BL1341,BL1342=BL1343)),NA(), BL1342)</f>
        <v>0</v>
      </c>
      <c r="BM2022">
        <f>IF(ISNA(BN2022),NA(),BM1342)</f>
        <v>0</v>
      </c>
      <c r="BN2022">
        <f>IF(OR(BN1342="",AND(BN1342=BN1341,BN1342=BN1343)),NA(), BN1342)</f>
        <v>0</v>
      </c>
      <c r="BO2022">
        <f>IF(ISNA(BP2022),NA(),BO1342)</f>
        <v>0</v>
      </c>
      <c r="BP2022">
        <f>IF(OR(BP1342="",AND(BP1342=BP1341,BP1342=BP1343)),NA(), BP1342)</f>
        <v>0</v>
      </c>
      <c r="BQ2022">
        <f>IF(ISNA(BR2022),NA(),BQ1342)</f>
        <v>0</v>
      </c>
      <c r="BR2022">
        <f>IF(OR(BR1342="",AND(BR1342=BR1341,BR1342=BR1343)),NA(), BR1342)</f>
        <v>0</v>
      </c>
    </row>
    <row r="2023" spans="5:70">
      <c r="E2023">
        <f>IF(ISNA(F2023),NA(),E1343)</f>
        <v>0</v>
      </c>
      <c r="F2023">
        <f>IF(OR(F1343="",AND(F1343=F1342,F1343=F1344)),NA(), F1343)</f>
        <v>0</v>
      </c>
      <c r="G2023">
        <f>IF(ISNA(H2023),NA(),G1343)</f>
        <v>0</v>
      </c>
      <c r="H2023">
        <f>IF(OR(H1343="",AND(H1343=H1342,H1343=H1344)),NA(), H1343)</f>
        <v>0</v>
      </c>
      <c r="I2023">
        <f>IF(ISNA(J2023),NA(),I1343)</f>
        <v>0</v>
      </c>
      <c r="J2023">
        <f>IF(OR(J1343="",AND(J1343=J1342,J1343=J1344)),NA(), J1343)</f>
        <v>0</v>
      </c>
      <c r="K2023">
        <f>IF(ISNA(L2023),NA(),K1343)</f>
        <v>0</v>
      </c>
      <c r="L2023">
        <f>IF(OR(L1343="",AND(L1343=L1342,L1343=L1344)),NA(), L1343)</f>
        <v>0</v>
      </c>
      <c r="M2023">
        <f>IF(ISNA(N2023),NA(),M1343)</f>
        <v>0</v>
      </c>
      <c r="N2023">
        <f>IF(OR(N1343="",AND(N1343=N1342,N1343=N1344)),NA(), N1343)</f>
        <v>0</v>
      </c>
      <c r="O2023">
        <f>IF(ISNA(P2023),NA(),O1343)</f>
        <v>0</v>
      </c>
      <c r="P2023">
        <f>IF(OR(P1343="",AND(P1343=P1342,P1343=P1344)),NA(), P1343)</f>
        <v>0</v>
      </c>
      <c r="Q2023">
        <f>IF(ISNA(R2023),NA(),Q1343)</f>
        <v>0</v>
      </c>
      <c r="R2023">
        <f>IF(OR(R1343="",AND(R1343=R1342,R1343=R1344)),NA(), R1343)</f>
        <v>0</v>
      </c>
      <c r="S2023">
        <f>IF(ISNA(T2023),NA(),S1343)</f>
        <v>0</v>
      </c>
      <c r="T2023">
        <f>IF(OR(T1343="",AND(T1343=T1342,T1343=T1344)),NA(), T1343)</f>
        <v>0</v>
      </c>
      <c r="U2023">
        <f>IF(ISNA(V2023),NA(),U1343)</f>
        <v>0</v>
      </c>
      <c r="V2023">
        <f>IF(OR(V1343="",AND(V1343=V1342,V1343=V1344)),NA(), V1343)</f>
        <v>0</v>
      </c>
      <c r="W2023">
        <f>IF(ISNA(X2023),NA(),W1343)</f>
        <v>0</v>
      </c>
      <c r="X2023">
        <f>IF(OR(X1343="",AND(X1343=X1342,X1343=X1344)),NA(), X1343)</f>
        <v>0</v>
      </c>
      <c r="Y2023">
        <f>IF(ISNA(Z2023),NA(),Y1343)</f>
        <v>0</v>
      </c>
      <c r="Z2023">
        <f>IF(OR(Z1343="",AND(Z1343=Z1342,Z1343=Z1344)),NA(), Z1343)</f>
        <v>0</v>
      </c>
      <c r="AA2023">
        <f>IF(ISNA(AB2023),NA(),AA1343)</f>
        <v>0</v>
      </c>
      <c r="AB2023">
        <f>IF(OR(AB1343="",AND(AB1343=AB1342,AB1343=AB1344)),NA(), AB1343)</f>
        <v>0</v>
      </c>
      <c r="AC2023">
        <f>IF(ISNA(AD2023),NA(),AC1343)</f>
        <v>0</v>
      </c>
      <c r="AD2023">
        <f>IF(OR(AD1343="",AND(AD1343=AD1342,AD1343=AD1344)),NA(), AD1343)</f>
        <v>0</v>
      </c>
      <c r="AE2023">
        <f>IF(ISNA(AF2023),NA(),AE1343)</f>
        <v>0</v>
      </c>
      <c r="AF2023">
        <f>IF(OR(AF1343="",AND(AF1343=AF1342,AF1343=AF1344)),NA(), AF1343)</f>
        <v>0</v>
      </c>
      <c r="AG2023">
        <f>IF(ISNA(AH2023),NA(),AG1343)</f>
        <v>0</v>
      </c>
      <c r="AH2023">
        <f>IF(OR(AH1343="",AND(AH1343=AH1342,AH1343=AH1344)),NA(), AH1343)</f>
        <v>0</v>
      </c>
      <c r="AI2023">
        <f>IF(ISNA(AJ2023),NA(),AI1343)</f>
        <v>0</v>
      </c>
      <c r="AJ2023">
        <f>IF(OR(AJ1343="",AND(AJ1343=AJ1342,AJ1343=AJ1344)),NA(), AJ1343)</f>
        <v>0</v>
      </c>
      <c r="AM2023">
        <f>IF(ISNA(AN2023),NA(),AM1343)</f>
        <v>0</v>
      </c>
      <c r="AN2023">
        <f>IF(OR(AN1343="",AND(AN1343=AN1342,AN1343=AN1344)),NA(), AN1343)</f>
        <v>0</v>
      </c>
      <c r="AO2023">
        <f>IF(ISNA(AP2023),NA(),AO1343)</f>
        <v>0</v>
      </c>
      <c r="AP2023">
        <f>IF(OR(AP1343="",AND(AP1343=AP1342,AP1343=AP1344)),NA(), AP1343)</f>
        <v>0</v>
      </c>
      <c r="AQ2023">
        <f>IF(ISNA(AR2023),NA(),AQ1343)</f>
        <v>0</v>
      </c>
      <c r="AR2023">
        <f>IF(OR(AR1343="",AND(AR1343=AR1342,AR1343=AR1344)),NA(), AR1343)</f>
        <v>0</v>
      </c>
      <c r="AS2023">
        <f>IF(ISNA(AT2023),NA(),AS1343)</f>
        <v>0</v>
      </c>
      <c r="AT2023">
        <f>IF(OR(AT1343="",AND(AT1343=AT1342,AT1343=AT1344)),NA(), AT1343)</f>
        <v>0</v>
      </c>
      <c r="AU2023">
        <f>IF(ISNA(AV2023),NA(),AU1343)</f>
        <v>0</v>
      </c>
      <c r="AV2023">
        <f>IF(OR(AV1343="",AND(AV1343=AV1342,AV1343=AV1344)),NA(), AV1343)</f>
        <v>0</v>
      </c>
      <c r="AW2023">
        <f>IF(ISNA(AX2023),NA(),AW1343)</f>
        <v>0</v>
      </c>
      <c r="AX2023">
        <f>IF(OR(AX1343="",AND(AX1343=AX1342,AX1343=AX1344)),NA(), AX1343)</f>
        <v>0</v>
      </c>
      <c r="AY2023">
        <f>IF(ISNA(AZ2023),NA(),AY1343)</f>
        <v>0</v>
      </c>
      <c r="AZ2023">
        <f>IF(OR(AZ1343="",AND(AZ1343=AZ1342,AZ1343=AZ1344)),NA(), AZ1343)</f>
        <v>0</v>
      </c>
      <c r="BA2023">
        <f>IF(ISNA(BB2023),NA(),BA1343)</f>
        <v>0</v>
      </c>
      <c r="BB2023">
        <f>IF(OR(BB1343="",AND(BB1343=BB1342,BB1343=BB1344)),NA(), BB1343)</f>
        <v>0</v>
      </c>
      <c r="BC2023">
        <f>IF(ISNA(BD2023),NA(),BC1343)</f>
        <v>0</v>
      </c>
      <c r="BD2023">
        <f>IF(OR(BD1343="",AND(BD1343=BD1342,BD1343=BD1344)),NA(), BD1343)</f>
        <v>0</v>
      </c>
      <c r="BE2023">
        <f>IF(ISNA(BF2023),NA(),BE1343)</f>
        <v>0</v>
      </c>
      <c r="BF2023">
        <f>IF(OR(BF1343="",AND(BF1343=BF1342,BF1343=BF1344)),NA(), BF1343)</f>
        <v>0</v>
      </c>
      <c r="BG2023">
        <f>IF(ISNA(BH2023),NA(),BG1343)</f>
        <v>0</v>
      </c>
      <c r="BH2023">
        <f>IF(OR(BH1343="",AND(BH1343=BH1342,BH1343=BH1344)),NA(), BH1343)</f>
        <v>0</v>
      </c>
      <c r="BI2023">
        <f>IF(ISNA(BJ2023),NA(),BI1343)</f>
        <v>0</v>
      </c>
      <c r="BJ2023">
        <f>IF(OR(BJ1343="",AND(BJ1343=BJ1342,BJ1343=BJ1344)),NA(), BJ1343)</f>
        <v>0</v>
      </c>
      <c r="BK2023">
        <f>IF(ISNA(BL2023),NA(),BK1343)</f>
        <v>0</v>
      </c>
      <c r="BL2023">
        <f>IF(OR(BL1343="",AND(BL1343=BL1342,BL1343=BL1344)),NA(), BL1343)</f>
        <v>0</v>
      </c>
      <c r="BM2023">
        <f>IF(ISNA(BN2023),NA(),BM1343)</f>
        <v>0</v>
      </c>
      <c r="BN2023">
        <f>IF(OR(BN1343="",AND(BN1343=BN1342,BN1343=BN1344)),NA(), BN1343)</f>
        <v>0</v>
      </c>
      <c r="BO2023">
        <f>IF(ISNA(BP2023),NA(),BO1343)</f>
        <v>0</v>
      </c>
      <c r="BP2023">
        <f>IF(OR(BP1343="",AND(BP1343=BP1342,BP1343=BP1344)),NA(), BP1343)</f>
        <v>0</v>
      </c>
      <c r="BQ2023">
        <f>IF(ISNA(BR2023),NA(),BQ1343)</f>
        <v>0</v>
      </c>
      <c r="BR2023">
        <f>IF(OR(BR1343="",AND(BR1343=BR1342,BR1343=BR1344)),NA(), BR1343)</f>
        <v>0</v>
      </c>
    </row>
    <row r="2024" spans="5:70">
      <c r="E2024">
        <f>IF(ISNA(F2024),NA(),E1344)</f>
        <v>0</v>
      </c>
      <c r="F2024">
        <f>IF(OR(F1344="",AND(F1344=F1343,F1344=F1345)),NA(), F1344)</f>
        <v>0</v>
      </c>
      <c r="G2024">
        <f>IF(ISNA(H2024),NA(),G1344)</f>
        <v>0</v>
      </c>
      <c r="H2024">
        <f>IF(OR(H1344="",AND(H1344=H1343,H1344=H1345)),NA(), H1344)</f>
        <v>0</v>
      </c>
      <c r="I2024">
        <f>IF(ISNA(J2024),NA(),I1344)</f>
        <v>0</v>
      </c>
      <c r="J2024">
        <f>IF(OR(J1344="",AND(J1344=J1343,J1344=J1345)),NA(), J1344)</f>
        <v>0</v>
      </c>
      <c r="K2024">
        <f>IF(ISNA(L2024),NA(),K1344)</f>
        <v>0</v>
      </c>
      <c r="L2024">
        <f>IF(OR(L1344="",AND(L1344=L1343,L1344=L1345)),NA(), L1344)</f>
        <v>0</v>
      </c>
      <c r="M2024">
        <f>IF(ISNA(N2024),NA(),M1344)</f>
        <v>0</v>
      </c>
      <c r="N2024">
        <f>IF(OR(N1344="",AND(N1344=N1343,N1344=N1345)),NA(), N1344)</f>
        <v>0</v>
      </c>
      <c r="O2024">
        <f>IF(ISNA(P2024),NA(),O1344)</f>
        <v>0</v>
      </c>
      <c r="P2024">
        <f>IF(OR(P1344="",AND(P1344=P1343,P1344=P1345)),NA(), P1344)</f>
        <v>0</v>
      </c>
      <c r="Q2024">
        <f>IF(ISNA(R2024),NA(),Q1344)</f>
        <v>0</v>
      </c>
      <c r="R2024">
        <f>IF(OR(R1344="",AND(R1344=R1343,R1344=R1345)),NA(), R1344)</f>
        <v>0</v>
      </c>
      <c r="S2024">
        <f>IF(ISNA(T2024),NA(),S1344)</f>
        <v>0</v>
      </c>
      <c r="T2024">
        <f>IF(OR(T1344="",AND(T1344=T1343,T1344=T1345)),NA(), T1344)</f>
        <v>0</v>
      </c>
      <c r="U2024">
        <f>IF(ISNA(V2024),NA(),U1344)</f>
        <v>0</v>
      </c>
      <c r="V2024">
        <f>IF(OR(V1344="",AND(V1344=V1343,V1344=V1345)),NA(), V1344)</f>
        <v>0</v>
      </c>
      <c r="W2024">
        <f>IF(ISNA(X2024),NA(),W1344)</f>
        <v>0</v>
      </c>
      <c r="X2024">
        <f>IF(OR(X1344="",AND(X1344=X1343,X1344=X1345)),NA(), X1344)</f>
        <v>0</v>
      </c>
      <c r="Y2024">
        <f>IF(ISNA(Z2024),NA(),Y1344)</f>
        <v>0</v>
      </c>
      <c r="Z2024">
        <f>IF(OR(Z1344="",AND(Z1344=Z1343,Z1344=Z1345)),NA(), Z1344)</f>
        <v>0</v>
      </c>
      <c r="AA2024">
        <f>IF(ISNA(AB2024),NA(),AA1344)</f>
        <v>0</v>
      </c>
      <c r="AB2024">
        <f>IF(OR(AB1344="",AND(AB1344=AB1343,AB1344=AB1345)),NA(), AB1344)</f>
        <v>0</v>
      </c>
      <c r="AC2024">
        <f>IF(ISNA(AD2024),NA(),AC1344)</f>
        <v>0</v>
      </c>
      <c r="AD2024">
        <f>IF(OR(AD1344="",AND(AD1344=AD1343,AD1344=AD1345)),NA(), AD1344)</f>
        <v>0</v>
      </c>
      <c r="AE2024">
        <f>IF(ISNA(AF2024),NA(),AE1344)</f>
        <v>0</v>
      </c>
      <c r="AF2024">
        <f>IF(OR(AF1344="",AND(AF1344=AF1343,AF1344=AF1345)),NA(), AF1344)</f>
        <v>0</v>
      </c>
      <c r="AG2024">
        <f>IF(ISNA(AH2024),NA(),AG1344)</f>
        <v>0</v>
      </c>
      <c r="AH2024">
        <f>IF(OR(AH1344="",AND(AH1344=AH1343,AH1344=AH1345)),NA(), AH1344)</f>
        <v>0</v>
      </c>
      <c r="AI2024">
        <f>IF(ISNA(AJ2024),NA(),AI1344)</f>
        <v>0</v>
      </c>
      <c r="AJ2024">
        <f>IF(OR(AJ1344="",AND(AJ1344=AJ1343,AJ1344=AJ1345)),NA(), AJ1344)</f>
        <v>0</v>
      </c>
      <c r="AM2024">
        <f>IF(ISNA(AN2024),NA(),AM1344)</f>
        <v>0</v>
      </c>
      <c r="AN2024">
        <f>IF(OR(AN1344="",AND(AN1344=AN1343,AN1344=AN1345)),NA(), AN1344)</f>
        <v>0</v>
      </c>
      <c r="AO2024">
        <f>IF(ISNA(AP2024),NA(),AO1344)</f>
        <v>0</v>
      </c>
      <c r="AP2024">
        <f>IF(OR(AP1344="",AND(AP1344=AP1343,AP1344=AP1345)),NA(), AP1344)</f>
        <v>0</v>
      </c>
      <c r="AQ2024">
        <f>IF(ISNA(AR2024),NA(),AQ1344)</f>
        <v>0</v>
      </c>
      <c r="AR2024">
        <f>IF(OR(AR1344="",AND(AR1344=AR1343,AR1344=AR1345)),NA(), AR1344)</f>
        <v>0</v>
      </c>
      <c r="AS2024">
        <f>IF(ISNA(AT2024),NA(),AS1344)</f>
        <v>0</v>
      </c>
      <c r="AT2024">
        <f>IF(OR(AT1344="",AND(AT1344=AT1343,AT1344=AT1345)),NA(), AT1344)</f>
        <v>0</v>
      </c>
      <c r="AU2024">
        <f>IF(ISNA(AV2024),NA(),AU1344)</f>
        <v>0</v>
      </c>
      <c r="AV2024">
        <f>IF(OR(AV1344="",AND(AV1344=AV1343,AV1344=AV1345)),NA(), AV1344)</f>
        <v>0</v>
      </c>
      <c r="AW2024">
        <f>IF(ISNA(AX2024),NA(),AW1344)</f>
        <v>0</v>
      </c>
      <c r="AX2024">
        <f>IF(OR(AX1344="",AND(AX1344=AX1343,AX1344=AX1345)),NA(), AX1344)</f>
        <v>0</v>
      </c>
      <c r="AY2024">
        <f>IF(ISNA(AZ2024),NA(),AY1344)</f>
        <v>0</v>
      </c>
      <c r="AZ2024">
        <f>IF(OR(AZ1344="",AND(AZ1344=AZ1343,AZ1344=AZ1345)),NA(), AZ1344)</f>
        <v>0</v>
      </c>
      <c r="BA2024">
        <f>IF(ISNA(BB2024),NA(),BA1344)</f>
        <v>0</v>
      </c>
      <c r="BB2024">
        <f>IF(OR(BB1344="",AND(BB1344=BB1343,BB1344=BB1345)),NA(), BB1344)</f>
        <v>0</v>
      </c>
      <c r="BC2024">
        <f>IF(ISNA(BD2024),NA(),BC1344)</f>
        <v>0</v>
      </c>
      <c r="BD2024">
        <f>IF(OR(BD1344="",AND(BD1344=BD1343,BD1344=BD1345)),NA(), BD1344)</f>
        <v>0</v>
      </c>
      <c r="BE2024">
        <f>IF(ISNA(BF2024),NA(),BE1344)</f>
        <v>0</v>
      </c>
      <c r="BF2024">
        <f>IF(OR(BF1344="",AND(BF1344=BF1343,BF1344=BF1345)),NA(), BF1344)</f>
        <v>0</v>
      </c>
      <c r="BG2024">
        <f>IF(ISNA(BH2024),NA(),BG1344)</f>
        <v>0</v>
      </c>
      <c r="BH2024">
        <f>IF(OR(BH1344="",AND(BH1344=BH1343,BH1344=BH1345)),NA(), BH1344)</f>
        <v>0</v>
      </c>
      <c r="BI2024">
        <f>IF(ISNA(BJ2024),NA(),BI1344)</f>
        <v>0</v>
      </c>
      <c r="BJ2024">
        <f>IF(OR(BJ1344="",AND(BJ1344=BJ1343,BJ1344=BJ1345)),NA(), BJ1344)</f>
        <v>0</v>
      </c>
      <c r="BK2024">
        <f>IF(ISNA(BL2024),NA(),BK1344)</f>
        <v>0</v>
      </c>
      <c r="BL2024">
        <f>IF(OR(BL1344="",AND(BL1344=BL1343,BL1344=BL1345)),NA(), BL1344)</f>
        <v>0</v>
      </c>
      <c r="BM2024">
        <f>IF(ISNA(BN2024),NA(),BM1344)</f>
        <v>0</v>
      </c>
      <c r="BN2024">
        <f>IF(OR(BN1344="",AND(BN1344=BN1343,BN1344=BN1345)),NA(), BN1344)</f>
        <v>0</v>
      </c>
      <c r="BO2024">
        <f>IF(ISNA(BP2024),NA(),BO1344)</f>
        <v>0</v>
      </c>
      <c r="BP2024">
        <f>IF(OR(BP1344="",AND(BP1344=BP1343,BP1344=BP1345)),NA(), BP1344)</f>
        <v>0</v>
      </c>
      <c r="BQ2024">
        <f>IF(ISNA(BR2024),NA(),BQ1344)</f>
        <v>0</v>
      </c>
      <c r="BR2024">
        <f>IF(OR(BR1344="",AND(BR1344=BR1343,BR1344=BR1345)),NA(), BR1344)</f>
        <v>0</v>
      </c>
    </row>
    <row r="2025" spans="5:70">
      <c r="E2025">
        <f>IF(ISNA(F2025),NA(),E1345)</f>
        <v>0</v>
      </c>
      <c r="F2025">
        <f>IF(OR(F1345="",AND(F1345=F1344,F1345=F1346)),NA(), F1345)</f>
        <v>0</v>
      </c>
      <c r="G2025">
        <f>IF(ISNA(H2025),NA(),G1345)</f>
        <v>0</v>
      </c>
      <c r="H2025">
        <f>IF(OR(H1345="",AND(H1345=H1344,H1345=H1346)),NA(), H1345)</f>
        <v>0</v>
      </c>
      <c r="I2025">
        <f>IF(ISNA(J2025),NA(),I1345)</f>
        <v>0</v>
      </c>
      <c r="J2025">
        <f>IF(OR(J1345="",AND(J1345=J1344,J1345=J1346)),NA(), J1345)</f>
        <v>0</v>
      </c>
      <c r="K2025">
        <f>IF(ISNA(L2025),NA(),K1345)</f>
        <v>0</v>
      </c>
      <c r="L2025">
        <f>IF(OR(L1345="",AND(L1345=L1344,L1345=L1346)),NA(), L1345)</f>
        <v>0</v>
      </c>
      <c r="M2025">
        <f>IF(ISNA(N2025),NA(),M1345)</f>
        <v>0</v>
      </c>
      <c r="N2025">
        <f>IF(OR(N1345="",AND(N1345=N1344,N1345=N1346)),NA(), N1345)</f>
        <v>0</v>
      </c>
      <c r="O2025">
        <f>IF(ISNA(P2025),NA(),O1345)</f>
        <v>0</v>
      </c>
      <c r="P2025">
        <f>IF(OR(P1345="",AND(P1345=P1344,P1345=P1346)),NA(), P1345)</f>
        <v>0</v>
      </c>
      <c r="Q2025">
        <f>IF(ISNA(R2025),NA(),Q1345)</f>
        <v>0</v>
      </c>
      <c r="R2025">
        <f>IF(OR(R1345="",AND(R1345=R1344,R1345=R1346)),NA(), R1345)</f>
        <v>0</v>
      </c>
      <c r="S2025">
        <f>IF(ISNA(T2025),NA(),S1345)</f>
        <v>0</v>
      </c>
      <c r="T2025">
        <f>IF(OR(T1345="",AND(T1345=T1344,T1345=T1346)),NA(), T1345)</f>
        <v>0</v>
      </c>
      <c r="U2025">
        <f>IF(ISNA(V2025),NA(),U1345)</f>
        <v>0</v>
      </c>
      <c r="V2025">
        <f>IF(OR(V1345="",AND(V1345=V1344,V1345=V1346)),NA(), V1345)</f>
        <v>0</v>
      </c>
      <c r="W2025">
        <f>IF(ISNA(X2025),NA(),W1345)</f>
        <v>0</v>
      </c>
      <c r="X2025">
        <f>IF(OR(X1345="",AND(X1345=X1344,X1345=X1346)),NA(), X1345)</f>
        <v>0</v>
      </c>
      <c r="Y2025">
        <f>IF(ISNA(Z2025),NA(),Y1345)</f>
        <v>0</v>
      </c>
      <c r="Z2025">
        <f>IF(OR(Z1345="",AND(Z1345=Z1344,Z1345=Z1346)),NA(), Z1345)</f>
        <v>0</v>
      </c>
      <c r="AA2025">
        <f>IF(ISNA(AB2025),NA(),AA1345)</f>
        <v>0</v>
      </c>
      <c r="AB2025">
        <f>IF(OR(AB1345="",AND(AB1345=AB1344,AB1345=AB1346)),NA(), AB1345)</f>
        <v>0</v>
      </c>
      <c r="AC2025">
        <f>IF(ISNA(AD2025),NA(),AC1345)</f>
        <v>0</v>
      </c>
      <c r="AD2025">
        <f>IF(OR(AD1345="",AND(AD1345=AD1344,AD1345=AD1346)),NA(), AD1345)</f>
        <v>0</v>
      </c>
      <c r="AE2025">
        <f>IF(ISNA(AF2025),NA(),AE1345)</f>
        <v>0</v>
      </c>
      <c r="AF2025">
        <f>IF(OR(AF1345="",AND(AF1345=AF1344,AF1345=AF1346)),NA(), AF1345)</f>
        <v>0</v>
      </c>
      <c r="AG2025">
        <f>IF(ISNA(AH2025),NA(),AG1345)</f>
        <v>0</v>
      </c>
      <c r="AH2025">
        <f>IF(OR(AH1345="",AND(AH1345=AH1344,AH1345=AH1346)),NA(), AH1345)</f>
        <v>0</v>
      </c>
      <c r="AI2025">
        <f>IF(ISNA(AJ2025),NA(),AI1345)</f>
        <v>0</v>
      </c>
      <c r="AJ2025">
        <f>IF(OR(AJ1345="",AND(AJ1345=AJ1344,AJ1345=AJ1346)),NA(), AJ1345)</f>
        <v>0</v>
      </c>
      <c r="AM2025">
        <f>IF(ISNA(AN2025),NA(),AM1345)</f>
        <v>0</v>
      </c>
      <c r="AN2025">
        <f>IF(OR(AN1345="",AND(AN1345=AN1344,AN1345=AN1346)),NA(), AN1345)</f>
        <v>0</v>
      </c>
      <c r="AO2025">
        <f>IF(ISNA(AP2025),NA(),AO1345)</f>
        <v>0</v>
      </c>
      <c r="AP2025">
        <f>IF(OR(AP1345="",AND(AP1345=AP1344,AP1345=AP1346)),NA(), AP1345)</f>
        <v>0</v>
      </c>
      <c r="AQ2025">
        <f>IF(ISNA(AR2025),NA(),AQ1345)</f>
        <v>0</v>
      </c>
      <c r="AR2025">
        <f>IF(OR(AR1345="",AND(AR1345=AR1344,AR1345=AR1346)),NA(), AR1345)</f>
        <v>0</v>
      </c>
      <c r="AS2025">
        <f>IF(ISNA(AT2025),NA(),AS1345)</f>
        <v>0</v>
      </c>
      <c r="AT2025">
        <f>IF(OR(AT1345="",AND(AT1345=AT1344,AT1345=AT1346)),NA(), AT1345)</f>
        <v>0</v>
      </c>
      <c r="AU2025">
        <f>IF(ISNA(AV2025),NA(),AU1345)</f>
        <v>0</v>
      </c>
      <c r="AV2025">
        <f>IF(OR(AV1345="",AND(AV1345=AV1344,AV1345=AV1346)),NA(), AV1345)</f>
        <v>0</v>
      </c>
      <c r="AW2025">
        <f>IF(ISNA(AX2025),NA(),AW1345)</f>
        <v>0</v>
      </c>
      <c r="AX2025">
        <f>IF(OR(AX1345="",AND(AX1345=AX1344,AX1345=AX1346)),NA(), AX1345)</f>
        <v>0</v>
      </c>
      <c r="AY2025">
        <f>IF(ISNA(AZ2025),NA(),AY1345)</f>
        <v>0</v>
      </c>
      <c r="AZ2025">
        <f>IF(OR(AZ1345="",AND(AZ1345=AZ1344,AZ1345=AZ1346)),NA(), AZ1345)</f>
        <v>0</v>
      </c>
      <c r="BA2025">
        <f>IF(ISNA(BB2025),NA(),BA1345)</f>
        <v>0</v>
      </c>
      <c r="BB2025">
        <f>IF(OR(BB1345="",AND(BB1345=BB1344,BB1345=BB1346)),NA(), BB1345)</f>
        <v>0</v>
      </c>
      <c r="BC2025">
        <f>IF(ISNA(BD2025),NA(),BC1345)</f>
        <v>0</v>
      </c>
      <c r="BD2025">
        <f>IF(OR(BD1345="",AND(BD1345=BD1344,BD1345=BD1346)),NA(), BD1345)</f>
        <v>0</v>
      </c>
      <c r="BE2025">
        <f>IF(ISNA(BF2025),NA(),BE1345)</f>
        <v>0</v>
      </c>
      <c r="BF2025">
        <f>IF(OR(BF1345="",AND(BF1345=BF1344,BF1345=BF1346)),NA(), BF1345)</f>
        <v>0</v>
      </c>
      <c r="BG2025">
        <f>IF(ISNA(BH2025),NA(),BG1345)</f>
        <v>0</v>
      </c>
      <c r="BH2025">
        <f>IF(OR(BH1345="",AND(BH1345=BH1344,BH1345=BH1346)),NA(), BH1345)</f>
        <v>0</v>
      </c>
      <c r="BI2025">
        <f>IF(ISNA(BJ2025),NA(),BI1345)</f>
        <v>0</v>
      </c>
      <c r="BJ2025">
        <f>IF(OR(BJ1345="",AND(BJ1345=BJ1344,BJ1345=BJ1346)),NA(), BJ1345)</f>
        <v>0</v>
      </c>
      <c r="BK2025">
        <f>IF(ISNA(BL2025),NA(),BK1345)</f>
        <v>0</v>
      </c>
      <c r="BL2025">
        <f>IF(OR(BL1345="",AND(BL1345=BL1344,BL1345=BL1346)),NA(), BL1345)</f>
        <v>0</v>
      </c>
      <c r="BM2025">
        <f>IF(ISNA(BN2025),NA(),BM1345)</f>
        <v>0</v>
      </c>
      <c r="BN2025">
        <f>IF(OR(BN1345="",AND(BN1345=BN1344,BN1345=BN1346)),NA(), BN1345)</f>
        <v>0</v>
      </c>
      <c r="BO2025">
        <f>IF(ISNA(BP2025),NA(),BO1345)</f>
        <v>0</v>
      </c>
      <c r="BP2025">
        <f>IF(OR(BP1345="",AND(BP1345=BP1344,BP1345=BP1346)),NA(), BP1345)</f>
        <v>0</v>
      </c>
      <c r="BQ2025">
        <f>IF(ISNA(BR2025),NA(),BQ1345)</f>
        <v>0</v>
      </c>
      <c r="BR2025">
        <f>IF(OR(BR1345="",AND(BR1345=BR1344,BR1345=BR1346)),NA(), BR1345)</f>
        <v>0</v>
      </c>
    </row>
    <row r="2026" spans="5:70">
      <c r="E2026">
        <f>IF(ISNA(F2026),NA(),E1346)</f>
        <v>0</v>
      </c>
      <c r="F2026">
        <f>IF(OR(F1346="",AND(F1346=F1345,F1346=F1347)),NA(), F1346)</f>
        <v>0</v>
      </c>
      <c r="G2026">
        <f>IF(ISNA(H2026),NA(),G1346)</f>
        <v>0</v>
      </c>
      <c r="H2026">
        <f>IF(OR(H1346="",AND(H1346=H1345,H1346=H1347)),NA(), H1346)</f>
        <v>0</v>
      </c>
      <c r="I2026">
        <f>IF(ISNA(J2026),NA(),I1346)</f>
        <v>0</v>
      </c>
      <c r="J2026">
        <f>IF(OR(J1346="",AND(J1346=J1345,J1346=J1347)),NA(), J1346)</f>
        <v>0</v>
      </c>
      <c r="K2026">
        <f>IF(ISNA(L2026),NA(),K1346)</f>
        <v>0</v>
      </c>
      <c r="L2026">
        <f>IF(OR(L1346="",AND(L1346=L1345,L1346=L1347)),NA(), L1346)</f>
        <v>0</v>
      </c>
      <c r="M2026">
        <f>IF(ISNA(N2026),NA(),M1346)</f>
        <v>0</v>
      </c>
      <c r="N2026">
        <f>IF(OR(N1346="",AND(N1346=N1345,N1346=N1347)),NA(), N1346)</f>
        <v>0</v>
      </c>
      <c r="O2026">
        <f>IF(ISNA(P2026),NA(),O1346)</f>
        <v>0</v>
      </c>
      <c r="P2026">
        <f>IF(OR(P1346="",AND(P1346=P1345,P1346=P1347)),NA(), P1346)</f>
        <v>0</v>
      </c>
      <c r="Q2026">
        <f>IF(ISNA(R2026),NA(),Q1346)</f>
        <v>0</v>
      </c>
      <c r="R2026">
        <f>IF(OR(R1346="",AND(R1346=R1345,R1346=R1347)),NA(), R1346)</f>
        <v>0</v>
      </c>
      <c r="S2026">
        <f>IF(ISNA(T2026),NA(),S1346)</f>
        <v>0</v>
      </c>
      <c r="T2026">
        <f>IF(OR(T1346="",AND(T1346=T1345,T1346=T1347)),NA(), T1346)</f>
        <v>0</v>
      </c>
      <c r="U2026">
        <f>IF(ISNA(V2026),NA(),U1346)</f>
        <v>0</v>
      </c>
      <c r="V2026">
        <f>IF(OR(V1346="",AND(V1346=V1345,V1346=V1347)),NA(), V1346)</f>
        <v>0</v>
      </c>
      <c r="W2026">
        <f>IF(ISNA(X2026),NA(),W1346)</f>
        <v>0</v>
      </c>
      <c r="X2026">
        <f>IF(OR(X1346="",AND(X1346=X1345,X1346=X1347)),NA(), X1346)</f>
        <v>0</v>
      </c>
      <c r="Y2026">
        <f>IF(ISNA(Z2026),NA(),Y1346)</f>
        <v>0</v>
      </c>
      <c r="Z2026">
        <f>IF(OR(Z1346="",AND(Z1346=Z1345,Z1346=Z1347)),NA(), Z1346)</f>
        <v>0</v>
      </c>
      <c r="AA2026">
        <f>IF(ISNA(AB2026),NA(),AA1346)</f>
        <v>0</v>
      </c>
      <c r="AB2026">
        <f>IF(OR(AB1346="",AND(AB1346=AB1345,AB1346=AB1347)),NA(), AB1346)</f>
        <v>0</v>
      </c>
      <c r="AC2026">
        <f>IF(ISNA(AD2026),NA(),AC1346)</f>
        <v>0</v>
      </c>
      <c r="AD2026">
        <f>IF(OR(AD1346="",AND(AD1346=AD1345,AD1346=AD1347)),NA(), AD1346)</f>
        <v>0</v>
      </c>
      <c r="AE2026">
        <f>IF(ISNA(AF2026),NA(),AE1346)</f>
        <v>0</v>
      </c>
      <c r="AF2026">
        <f>IF(OR(AF1346="",AND(AF1346=AF1345,AF1346=AF1347)),NA(), AF1346)</f>
        <v>0</v>
      </c>
      <c r="AG2026">
        <f>IF(ISNA(AH2026),NA(),AG1346)</f>
        <v>0</v>
      </c>
      <c r="AH2026">
        <f>IF(OR(AH1346="",AND(AH1346=AH1345,AH1346=AH1347)),NA(), AH1346)</f>
        <v>0</v>
      </c>
      <c r="AI2026">
        <f>IF(ISNA(AJ2026),NA(),AI1346)</f>
        <v>0</v>
      </c>
      <c r="AJ2026">
        <f>IF(OR(AJ1346="",AND(AJ1346=AJ1345,AJ1346=AJ1347)),NA(), AJ1346)</f>
        <v>0</v>
      </c>
      <c r="AM2026">
        <f>IF(ISNA(AN2026),NA(),AM1346)</f>
        <v>0</v>
      </c>
      <c r="AN2026">
        <f>IF(OR(AN1346="",AND(AN1346=AN1345,AN1346=AN1347)),NA(), AN1346)</f>
        <v>0</v>
      </c>
      <c r="AO2026">
        <f>IF(ISNA(AP2026),NA(),AO1346)</f>
        <v>0</v>
      </c>
      <c r="AP2026">
        <f>IF(OR(AP1346="",AND(AP1346=AP1345,AP1346=AP1347)),NA(), AP1346)</f>
        <v>0</v>
      </c>
      <c r="AQ2026">
        <f>IF(ISNA(AR2026),NA(),AQ1346)</f>
        <v>0</v>
      </c>
      <c r="AR2026">
        <f>IF(OR(AR1346="",AND(AR1346=AR1345,AR1346=AR1347)),NA(), AR1346)</f>
        <v>0</v>
      </c>
      <c r="AS2026">
        <f>IF(ISNA(AT2026),NA(),AS1346)</f>
        <v>0</v>
      </c>
      <c r="AT2026">
        <f>IF(OR(AT1346="",AND(AT1346=AT1345,AT1346=AT1347)),NA(), AT1346)</f>
        <v>0</v>
      </c>
      <c r="AU2026">
        <f>IF(ISNA(AV2026),NA(),AU1346)</f>
        <v>0</v>
      </c>
      <c r="AV2026">
        <f>IF(OR(AV1346="",AND(AV1346=AV1345,AV1346=AV1347)),NA(), AV1346)</f>
        <v>0</v>
      </c>
      <c r="AW2026">
        <f>IF(ISNA(AX2026),NA(),AW1346)</f>
        <v>0</v>
      </c>
      <c r="AX2026">
        <f>IF(OR(AX1346="",AND(AX1346=AX1345,AX1346=AX1347)),NA(), AX1346)</f>
        <v>0</v>
      </c>
      <c r="AY2026">
        <f>IF(ISNA(AZ2026),NA(),AY1346)</f>
        <v>0</v>
      </c>
      <c r="AZ2026">
        <f>IF(OR(AZ1346="",AND(AZ1346=AZ1345,AZ1346=AZ1347)),NA(), AZ1346)</f>
        <v>0</v>
      </c>
      <c r="BA2026">
        <f>IF(ISNA(BB2026),NA(),BA1346)</f>
        <v>0</v>
      </c>
      <c r="BB2026">
        <f>IF(OR(BB1346="",AND(BB1346=BB1345,BB1346=BB1347)),NA(), BB1346)</f>
        <v>0</v>
      </c>
      <c r="BC2026">
        <f>IF(ISNA(BD2026),NA(),BC1346)</f>
        <v>0</v>
      </c>
      <c r="BD2026">
        <f>IF(OR(BD1346="",AND(BD1346=BD1345,BD1346=BD1347)),NA(), BD1346)</f>
        <v>0</v>
      </c>
      <c r="BE2026">
        <f>IF(ISNA(BF2026),NA(),BE1346)</f>
        <v>0</v>
      </c>
      <c r="BF2026">
        <f>IF(OR(BF1346="",AND(BF1346=BF1345,BF1346=BF1347)),NA(), BF1346)</f>
        <v>0</v>
      </c>
      <c r="BG2026">
        <f>IF(ISNA(BH2026),NA(),BG1346)</f>
        <v>0</v>
      </c>
      <c r="BH2026">
        <f>IF(OR(BH1346="",AND(BH1346=BH1345,BH1346=BH1347)),NA(), BH1346)</f>
        <v>0</v>
      </c>
      <c r="BI2026">
        <f>IF(ISNA(BJ2026),NA(),BI1346)</f>
        <v>0</v>
      </c>
      <c r="BJ2026">
        <f>IF(OR(BJ1346="",AND(BJ1346=BJ1345,BJ1346=BJ1347)),NA(), BJ1346)</f>
        <v>0</v>
      </c>
      <c r="BK2026">
        <f>IF(ISNA(BL2026),NA(),BK1346)</f>
        <v>0</v>
      </c>
      <c r="BL2026">
        <f>IF(OR(BL1346="",AND(BL1346=BL1345,BL1346=BL1347)),NA(), BL1346)</f>
        <v>0</v>
      </c>
      <c r="BM2026">
        <f>IF(ISNA(BN2026),NA(),BM1346)</f>
        <v>0</v>
      </c>
      <c r="BN2026">
        <f>IF(OR(BN1346="",AND(BN1346=BN1345,BN1346=BN1347)),NA(), BN1346)</f>
        <v>0</v>
      </c>
      <c r="BO2026">
        <f>IF(ISNA(BP2026),NA(),BO1346)</f>
        <v>0</v>
      </c>
      <c r="BP2026">
        <f>IF(OR(BP1346="",AND(BP1346=BP1345,BP1346=BP1347)),NA(), BP1346)</f>
        <v>0</v>
      </c>
      <c r="BQ2026">
        <f>IF(ISNA(BR2026),NA(),BQ1346)</f>
        <v>0</v>
      </c>
      <c r="BR2026">
        <f>IF(OR(BR1346="",AND(BR1346=BR1345,BR1346=BR1347)),NA(), BR1346)</f>
        <v>0</v>
      </c>
    </row>
    <row r="2027" spans="5:70">
      <c r="E2027">
        <f>IF(ISNA(F2027),NA(),E1347)</f>
        <v>0</v>
      </c>
      <c r="F2027">
        <f>IF(OR(F1347="",AND(F1347=F1346,F1347=F1348)),NA(), F1347)</f>
        <v>0</v>
      </c>
      <c r="G2027">
        <f>IF(ISNA(H2027),NA(),G1347)</f>
        <v>0</v>
      </c>
      <c r="H2027">
        <f>IF(OR(H1347="",AND(H1347=H1346,H1347=H1348)),NA(), H1347)</f>
        <v>0</v>
      </c>
      <c r="I2027">
        <f>IF(ISNA(J2027),NA(),I1347)</f>
        <v>0</v>
      </c>
      <c r="J2027">
        <f>IF(OR(J1347="",AND(J1347=J1346,J1347=J1348)),NA(), J1347)</f>
        <v>0</v>
      </c>
      <c r="K2027">
        <f>IF(ISNA(L2027),NA(),K1347)</f>
        <v>0</v>
      </c>
      <c r="L2027">
        <f>IF(OR(L1347="",AND(L1347=L1346,L1347=L1348)),NA(), L1347)</f>
        <v>0</v>
      </c>
      <c r="M2027">
        <f>IF(ISNA(N2027),NA(),M1347)</f>
        <v>0</v>
      </c>
      <c r="N2027">
        <f>IF(OR(N1347="",AND(N1347=N1346,N1347=N1348)),NA(), N1347)</f>
        <v>0</v>
      </c>
      <c r="O2027">
        <f>IF(ISNA(P2027),NA(),O1347)</f>
        <v>0</v>
      </c>
      <c r="P2027">
        <f>IF(OR(P1347="",AND(P1347=P1346,P1347=P1348)),NA(), P1347)</f>
        <v>0</v>
      </c>
      <c r="Q2027">
        <f>IF(ISNA(R2027),NA(),Q1347)</f>
        <v>0</v>
      </c>
      <c r="R2027">
        <f>IF(OR(R1347="",AND(R1347=R1346,R1347=R1348)),NA(), R1347)</f>
        <v>0</v>
      </c>
      <c r="S2027">
        <f>IF(ISNA(T2027),NA(),S1347)</f>
        <v>0</v>
      </c>
      <c r="T2027">
        <f>IF(OR(T1347="",AND(T1347=T1346,T1347=T1348)),NA(), T1347)</f>
        <v>0</v>
      </c>
      <c r="U2027">
        <f>IF(ISNA(V2027),NA(),U1347)</f>
        <v>0</v>
      </c>
      <c r="V2027">
        <f>IF(OR(V1347="",AND(V1347=V1346,V1347=V1348)),NA(), V1347)</f>
        <v>0</v>
      </c>
      <c r="W2027">
        <f>IF(ISNA(X2027),NA(),W1347)</f>
        <v>0</v>
      </c>
      <c r="X2027">
        <f>IF(OR(X1347="",AND(X1347=X1346,X1347=X1348)),NA(), X1347)</f>
        <v>0</v>
      </c>
      <c r="Y2027">
        <f>IF(ISNA(Z2027),NA(),Y1347)</f>
        <v>0</v>
      </c>
      <c r="Z2027">
        <f>IF(OR(Z1347="",AND(Z1347=Z1346,Z1347=Z1348)),NA(), Z1347)</f>
        <v>0</v>
      </c>
      <c r="AA2027">
        <f>IF(ISNA(AB2027),NA(),AA1347)</f>
        <v>0</v>
      </c>
      <c r="AB2027">
        <f>IF(OR(AB1347="",AND(AB1347=AB1346,AB1347=AB1348)),NA(), AB1347)</f>
        <v>0</v>
      </c>
      <c r="AC2027">
        <f>IF(ISNA(AD2027),NA(),AC1347)</f>
        <v>0</v>
      </c>
      <c r="AD2027">
        <f>IF(OR(AD1347="",AND(AD1347=AD1346,AD1347=AD1348)),NA(), AD1347)</f>
        <v>0</v>
      </c>
      <c r="AE2027">
        <f>IF(ISNA(AF2027),NA(),AE1347)</f>
        <v>0</v>
      </c>
      <c r="AF2027">
        <f>IF(OR(AF1347="",AND(AF1347=AF1346,AF1347=AF1348)),NA(), AF1347)</f>
        <v>0</v>
      </c>
      <c r="AG2027">
        <f>IF(ISNA(AH2027),NA(),AG1347)</f>
        <v>0</v>
      </c>
      <c r="AH2027">
        <f>IF(OR(AH1347="",AND(AH1347=AH1346,AH1347=AH1348)),NA(), AH1347)</f>
        <v>0</v>
      </c>
      <c r="AI2027">
        <f>IF(ISNA(AJ2027),NA(),AI1347)</f>
        <v>0</v>
      </c>
      <c r="AJ2027">
        <f>IF(OR(AJ1347="",AND(AJ1347=AJ1346,AJ1347=AJ1348)),NA(), AJ1347)</f>
        <v>0</v>
      </c>
      <c r="AM2027">
        <f>IF(ISNA(AN2027),NA(),AM1347)</f>
        <v>0</v>
      </c>
      <c r="AN2027">
        <f>IF(OR(AN1347="",AND(AN1347=AN1346,AN1347=AN1348)),NA(), AN1347)</f>
        <v>0</v>
      </c>
      <c r="AO2027">
        <f>IF(ISNA(AP2027),NA(),AO1347)</f>
        <v>0</v>
      </c>
      <c r="AP2027">
        <f>IF(OR(AP1347="",AND(AP1347=AP1346,AP1347=AP1348)),NA(), AP1347)</f>
        <v>0</v>
      </c>
      <c r="AQ2027">
        <f>IF(ISNA(AR2027),NA(),AQ1347)</f>
        <v>0</v>
      </c>
      <c r="AR2027">
        <f>IF(OR(AR1347="",AND(AR1347=AR1346,AR1347=AR1348)),NA(), AR1347)</f>
        <v>0</v>
      </c>
      <c r="AS2027">
        <f>IF(ISNA(AT2027),NA(),AS1347)</f>
        <v>0</v>
      </c>
      <c r="AT2027">
        <f>IF(OR(AT1347="",AND(AT1347=AT1346,AT1347=AT1348)),NA(), AT1347)</f>
        <v>0</v>
      </c>
      <c r="AU2027">
        <f>IF(ISNA(AV2027),NA(),AU1347)</f>
        <v>0</v>
      </c>
      <c r="AV2027">
        <f>IF(OR(AV1347="",AND(AV1347=AV1346,AV1347=AV1348)),NA(), AV1347)</f>
        <v>0</v>
      </c>
      <c r="AW2027">
        <f>IF(ISNA(AX2027),NA(),AW1347)</f>
        <v>0</v>
      </c>
      <c r="AX2027">
        <f>IF(OR(AX1347="",AND(AX1347=AX1346,AX1347=AX1348)),NA(), AX1347)</f>
        <v>0</v>
      </c>
      <c r="AY2027">
        <f>IF(ISNA(AZ2027),NA(),AY1347)</f>
        <v>0</v>
      </c>
      <c r="AZ2027">
        <f>IF(OR(AZ1347="",AND(AZ1347=AZ1346,AZ1347=AZ1348)),NA(), AZ1347)</f>
        <v>0</v>
      </c>
      <c r="BA2027">
        <f>IF(ISNA(BB2027),NA(),BA1347)</f>
        <v>0</v>
      </c>
      <c r="BB2027">
        <f>IF(OR(BB1347="",AND(BB1347=BB1346,BB1347=BB1348)),NA(), BB1347)</f>
        <v>0</v>
      </c>
      <c r="BC2027">
        <f>IF(ISNA(BD2027),NA(),BC1347)</f>
        <v>0</v>
      </c>
      <c r="BD2027">
        <f>IF(OR(BD1347="",AND(BD1347=BD1346,BD1347=BD1348)),NA(), BD1347)</f>
        <v>0</v>
      </c>
      <c r="BE2027">
        <f>IF(ISNA(BF2027),NA(),BE1347)</f>
        <v>0</v>
      </c>
      <c r="BF2027">
        <f>IF(OR(BF1347="",AND(BF1347=BF1346,BF1347=BF1348)),NA(), BF1347)</f>
        <v>0</v>
      </c>
      <c r="BG2027">
        <f>IF(ISNA(BH2027),NA(),BG1347)</f>
        <v>0</v>
      </c>
      <c r="BH2027">
        <f>IF(OR(BH1347="",AND(BH1347=BH1346,BH1347=BH1348)),NA(), BH1347)</f>
        <v>0</v>
      </c>
      <c r="BI2027">
        <f>IF(ISNA(BJ2027),NA(),BI1347)</f>
        <v>0</v>
      </c>
      <c r="BJ2027">
        <f>IF(OR(BJ1347="",AND(BJ1347=BJ1346,BJ1347=BJ1348)),NA(), BJ1347)</f>
        <v>0</v>
      </c>
      <c r="BK2027">
        <f>IF(ISNA(BL2027),NA(),BK1347)</f>
        <v>0</v>
      </c>
      <c r="BL2027">
        <f>IF(OR(BL1347="",AND(BL1347=BL1346,BL1347=BL1348)),NA(), BL1347)</f>
        <v>0</v>
      </c>
      <c r="BM2027">
        <f>IF(ISNA(BN2027),NA(),BM1347)</f>
        <v>0</v>
      </c>
      <c r="BN2027">
        <f>IF(OR(BN1347="",AND(BN1347=BN1346,BN1347=BN1348)),NA(), BN1347)</f>
        <v>0</v>
      </c>
      <c r="BO2027">
        <f>IF(ISNA(BP2027),NA(),BO1347)</f>
        <v>0</v>
      </c>
      <c r="BP2027">
        <f>IF(OR(BP1347="",AND(BP1347=BP1346,BP1347=BP1348)),NA(), BP1347)</f>
        <v>0</v>
      </c>
      <c r="BQ2027">
        <f>IF(ISNA(BR2027),NA(),BQ1347)</f>
        <v>0</v>
      </c>
      <c r="BR2027">
        <f>IF(OR(BR1347="",AND(BR1347=BR1346,BR1347=BR1348)),NA(), BR1347)</f>
        <v>0</v>
      </c>
    </row>
    <row r="2028" spans="5:70">
      <c r="E2028">
        <f>IF(ISNA(F2028),NA(),E1348)</f>
        <v>0</v>
      </c>
      <c r="F2028">
        <f>IF(OR(F1348="",AND(F1348=F1347,F1348=F1349)),NA(), F1348)</f>
        <v>0</v>
      </c>
      <c r="G2028">
        <f>IF(ISNA(H2028),NA(),G1348)</f>
        <v>0</v>
      </c>
      <c r="H2028">
        <f>IF(OR(H1348="",AND(H1348=H1347,H1348=H1349)),NA(), H1348)</f>
        <v>0</v>
      </c>
      <c r="I2028">
        <f>IF(ISNA(J2028),NA(),I1348)</f>
        <v>0</v>
      </c>
      <c r="J2028">
        <f>IF(OR(J1348="",AND(J1348=J1347,J1348=J1349)),NA(), J1348)</f>
        <v>0</v>
      </c>
      <c r="K2028">
        <f>IF(ISNA(L2028),NA(),K1348)</f>
        <v>0</v>
      </c>
      <c r="L2028">
        <f>IF(OR(L1348="",AND(L1348=L1347,L1348=L1349)),NA(), L1348)</f>
        <v>0</v>
      </c>
      <c r="M2028">
        <f>IF(ISNA(N2028),NA(),M1348)</f>
        <v>0</v>
      </c>
      <c r="N2028">
        <f>IF(OR(N1348="",AND(N1348=N1347,N1348=N1349)),NA(), N1348)</f>
        <v>0</v>
      </c>
      <c r="O2028">
        <f>IF(ISNA(P2028),NA(),O1348)</f>
        <v>0</v>
      </c>
      <c r="P2028">
        <f>IF(OR(P1348="",AND(P1348=P1347,P1348=P1349)),NA(), P1348)</f>
        <v>0</v>
      </c>
      <c r="Q2028">
        <f>IF(ISNA(R2028),NA(),Q1348)</f>
        <v>0</v>
      </c>
      <c r="R2028">
        <f>IF(OR(R1348="",AND(R1348=R1347,R1348=R1349)),NA(), R1348)</f>
        <v>0</v>
      </c>
      <c r="S2028">
        <f>IF(ISNA(T2028),NA(),S1348)</f>
        <v>0</v>
      </c>
      <c r="T2028">
        <f>IF(OR(T1348="",AND(T1348=T1347,T1348=T1349)),NA(), T1348)</f>
        <v>0</v>
      </c>
      <c r="U2028">
        <f>IF(ISNA(V2028),NA(),U1348)</f>
        <v>0</v>
      </c>
      <c r="V2028">
        <f>IF(OR(V1348="",AND(V1348=V1347,V1348=V1349)),NA(), V1348)</f>
        <v>0</v>
      </c>
      <c r="W2028">
        <f>IF(ISNA(X2028),NA(),W1348)</f>
        <v>0</v>
      </c>
      <c r="X2028">
        <f>IF(OR(X1348="",AND(X1348=X1347,X1348=X1349)),NA(), X1348)</f>
        <v>0</v>
      </c>
      <c r="Y2028">
        <f>IF(ISNA(Z2028),NA(),Y1348)</f>
        <v>0</v>
      </c>
      <c r="Z2028">
        <f>IF(OR(Z1348="",AND(Z1348=Z1347,Z1348=Z1349)),NA(), Z1348)</f>
        <v>0</v>
      </c>
      <c r="AA2028">
        <f>IF(ISNA(AB2028),NA(),AA1348)</f>
        <v>0</v>
      </c>
      <c r="AB2028">
        <f>IF(OR(AB1348="",AND(AB1348=AB1347,AB1348=AB1349)),NA(), AB1348)</f>
        <v>0</v>
      </c>
      <c r="AC2028">
        <f>IF(ISNA(AD2028),NA(),AC1348)</f>
        <v>0</v>
      </c>
      <c r="AD2028">
        <f>IF(OR(AD1348="",AND(AD1348=AD1347,AD1348=AD1349)),NA(), AD1348)</f>
        <v>0</v>
      </c>
      <c r="AE2028">
        <f>IF(ISNA(AF2028),NA(),AE1348)</f>
        <v>0</v>
      </c>
      <c r="AF2028">
        <f>IF(OR(AF1348="",AND(AF1348=AF1347,AF1348=AF1349)),NA(), AF1348)</f>
        <v>0</v>
      </c>
      <c r="AG2028">
        <f>IF(ISNA(AH2028),NA(),AG1348)</f>
        <v>0</v>
      </c>
      <c r="AH2028">
        <f>IF(OR(AH1348="",AND(AH1348=AH1347,AH1348=AH1349)),NA(), AH1348)</f>
        <v>0</v>
      </c>
      <c r="AI2028">
        <f>IF(ISNA(AJ2028),NA(),AI1348)</f>
        <v>0</v>
      </c>
      <c r="AJ2028">
        <f>IF(OR(AJ1348="",AND(AJ1348=AJ1347,AJ1348=AJ1349)),NA(), AJ1348)</f>
        <v>0</v>
      </c>
      <c r="AM2028">
        <f>IF(ISNA(AN2028),NA(),AM1348)</f>
        <v>0</v>
      </c>
      <c r="AN2028">
        <f>IF(OR(AN1348="",AND(AN1348=AN1347,AN1348=AN1349)),NA(), AN1348)</f>
        <v>0</v>
      </c>
      <c r="AO2028">
        <f>IF(ISNA(AP2028),NA(),AO1348)</f>
        <v>0</v>
      </c>
      <c r="AP2028">
        <f>IF(OR(AP1348="",AND(AP1348=AP1347,AP1348=AP1349)),NA(), AP1348)</f>
        <v>0</v>
      </c>
      <c r="AQ2028">
        <f>IF(ISNA(AR2028),NA(),AQ1348)</f>
        <v>0</v>
      </c>
      <c r="AR2028">
        <f>IF(OR(AR1348="",AND(AR1348=AR1347,AR1348=AR1349)),NA(), AR1348)</f>
        <v>0</v>
      </c>
      <c r="AS2028">
        <f>IF(ISNA(AT2028),NA(),AS1348)</f>
        <v>0</v>
      </c>
      <c r="AT2028">
        <f>IF(OR(AT1348="",AND(AT1348=AT1347,AT1348=AT1349)),NA(), AT1348)</f>
        <v>0</v>
      </c>
      <c r="AU2028">
        <f>IF(ISNA(AV2028),NA(),AU1348)</f>
        <v>0</v>
      </c>
      <c r="AV2028">
        <f>IF(OR(AV1348="",AND(AV1348=AV1347,AV1348=AV1349)),NA(), AV1348)</f>
        <v>0</v>
      </c>
      <c r="AW2028">
        <f>IF(ISNA(AX2028),NA(),AW1348)</f>
        <v>0</v>
      </c>
      <c r="AX2028">
        <f>IF(OR(AX1348="",AND(AX1348=AX1347,AX1348=AX1349)),NA(), AX1348)</f>
        <v>0</v>
      </c>
      <c r="AY2028">
        <f>IF(ISNA(AZ2028),NA(),AY1348)</f>
        <v>0</v>
      </c>
      <c r="AZ2028">
        <f>IF(OR(AZ1348="",AND(AZ1348=AZ1347,AZ1348=AZ1349)),NA(), AZ1348)</f>
        <v>0</v>
      </c>
      <c r="BA2028">
        <f>IF(ISNA(BB2028),NA(),BA1348)</f>
        <v>0</v>
      </c>
      <c r="BB2028">
        <f>IF(OR(BB1348="",AND(BB1348=BB1347,BB1348=BB1349)),NA(), BB1348)</f>
        <v>0</v>
      </c>
      <c r="BC2028">
        <f>IF(ISNA(BD2028),NA(),BC1348)</f>
        <v>0</v>
      </c>
      <c r="BD2028">
        <f>IF(OR(BD1348="",AND(BD1348=BD1347,BD1348=BD1349)),NA(), BD1348)</f>
        <v>0</v>
      </c>
      <c r="BE2028">
        <f>IF(ISNA(BF2028),NA(),BE1348)</f>
        <v>0</v>
      </c>
      <c r="BF2028">
        <f>IF(OR(BF1348="",AND(BF1348=BF1347,BF1348=BF1349)),NA(), BF1348)</f>
        <v>0</v>
      </c>
      <c r="BG2028">
        <f>IF(ISNA(BH2028),NA(),BG1348)</f>
        <v>0</v>
      </c>
      <c r="BH2028">
        <f>IF(OR(BH1348="",AND(BH1348=BH1347,BH1348=BH1349)),NA(), BH1348)</f>
        <v>0</v>
      </c>
      <c r="BI2028">
        <f>IF(ISNA(BJ2028),NA(),BI1348)</f>
        <v>0</v>
      </c>
      <c r="BJ2028">
        <f>IF(OR(BJ1348="",AND(BJ1348=BJ1347,BJ1348=BJ1349)),NA(), BJ1348)</f>
        <v>0</v>
      </c>
      <c r="BK2028">
        <f>IF(ISNA(BL2028),NA(),BK1348)</f>
        <v>0</v>
      </c>
      <c r="BL2028">
        <f>IF(OR(BL1348="",AND(BL1348=BL1347,BL1348=BL1349)),NA(), BL1348)</f>
        <v>0</v>
      </c>
      <c r="BM2028">
        <f>IF(ISNA(BN2028),NA(),BM1348)</f>
        <v>0</v>
      </c>
      <c r="BN2028">
        <f>IF(OR(BN1348="",AND(BN1348=BN1347,BN1348=BN1349)),NA(), BN1348)</f>
        <v>0</v>
      </c>
      <c r="BO2028">
        <f>IF(ISNA(BP2028),NA(),BO1348)</f>
        <v>0</v>
      </c>
      <c r="BP2028">
        <f>IF(OR(BP1348="",AND(BP1348=BP1347,BP1348=BP1349)),NA(), BP1348)</f>
        <v>0</v>
      </c>
      <c r="BQ2028">
        <f>IF(ISNA(BR2028),NA(),BQ1348)</f>
        <v>0</v>
      </c>
      <c r="BR2028">
        <f>IF(OR(BR1348="",AND(BR1348=BR1347,BR1348=BR1349)),NA(), BR1348)</f>
        <v>0</v>
      </c>
    </row>
    <row r="2029" spans="5:70">
      <c r="E2029">
        <f>IF(ISNA(F2029),NA(),E1349)</f>
        <v>0</v>
      </c>
      <c r="F2029">
        <f>IF(OR(F1349="",AND(F1349=F1348,F1349=F1350)),NA(), F1349)</f>
        <v>0</v>
      </c>
      <c r="G2029">
        <f>IF(ISNA(H2029),NA(),G1349)</f>
        <v>0</v>
      </c>
      <c r="H2029">
        <f>IF(OR(H1349="",AND(H1349=H1348,H1349=H1350)),NA(), H1349)</f>
        <v>0</v>
      </c>
      <c r="I2029">
        <f>IF(ISNA(J2029),NA(),I1349)</f>
        <v>0</v>
      </c>
      <c r="J2029">
        <f>IF(OR(J1349="",AND(J1349=J1348,J1349=J1350)),NA(), J1349)</f>
        <v>0</v>
      </c>
      <c r="K2029">
        <f>IF(ISNA(L2029),NA(),K1349)</f>
        <v>0</v>
      </c>
      <c r="L2029">
        <f>IF(OR(L1349="",AND(L1349=L1348,L1349=L1350)),NA(), L1349)</f>
        <v>0</v>
      </c>
      <c r="M2029">
        <f>IF(ISNA(N2029),NA(),M1349)</f>
        <v>0</v>
      </c>
      <c r="N2029">
        <f>IF(OR(N1349="",AND(N1349=N1348,N1349=N1350)),NA(), N1349)</f>
        <v>0</v>
      </c>
      <c r="O2029">
        <f>IF(ISNA(P2029),NA(),O1349)</f>
        <v>0</v>
      </c>
      <c r="P2029">
        <f>IF(OR(P1349="",AND(P1349=P1348,P1349=P1350)),NA(), P1349)</f>
        <v>0</v>
      </c>
      <c r="Q2029">
        <f>IF(ISNA(R2029),NA(),Q1349)</f>
        <v>0</v>
      </c>
      <c r="R2029">
        <f>IF(OR(R1349="",AND(R1349=R1348,R1349=R1350)),NA(), R1349)</f>
        <v>0</v>
      </c>
      <c r="S2029">
        <f>IF(ISNA(T2029),NA(),S1349)</f>
        <v>0</v>
      </c>
      <c r="T2029">
        <f>IF(OR(T1349="",AND(T1349=T1348,T1349=T1350)),NA(), T1349)</f>
        <v>0</v>
      </c>
      <c r="U2029">
        <f>IF(ISNA(V2029),NA(),U1349)</f>
        <v>0</v>
      </c>
      <c r="V2029">
        <f>IF(OR(V1349="",AND(V1349=V1348,V1349=V1350)),NA(), V1349)</f>
        <v>0</v>
      </c>
      <c r="W2029">
        <f>IF(ISNA(X2029),NA(),W1349)</f>
        <v>0</v>
      </c>
      <c r="X2029">
        <f>IF(OR(X1349="",AND(X1349=X1348,X1349=X1350)),NA(), X1349)</f>
        <v>0</v>
      </c>
      <c r="Y2029">
        <f>IF(ISNA(Z2029),NA(),Y1349)</f>
        <v>0</v>
      </c>
      <c r="Z2029">
        <f>IF(OR(Z1349="",AND(Z1349=Z1348,Z1349=Z1350)),NA(), Z1349)</f>
        <v>0</v>
      </c>
      <c r="AA2029">
        <f>IF(ISNA(AB2029),NA(),AA1349)</f>
        <v>0</v>
      </c>
      <c r="AB2029">
        <f>IF(OR(AB1349="",AND(AB1349=AB1348,AB1349=AB1350)),NA(), AB1349)</f>
        <v>0</v>
      </c>
      <c r="AC2029">
        <f>IF(ISNA(AD2029),NA(),AC1349)</f>
        <v>0</v>
      </c>
      <c r="AD2029">
        <f>IF(OR(AD1349="",AND(AD1349=AD1348,AD1349=AD1350)),NA(), AD1349)</f>
        <v>0</v>
      </c>
      <c r="AE2029">
        <f>IF(ISNA(AF2029),NA(),AE1349)</f>
        <v>0</v>
      </c>
      <c r="AF2029">
        <f>IF(OR(AF1349="",AND(AF1349=AF1348,AF1349=AF1350)),NA(), AF1349)</f>
        <v>0</v>
      </c>
      <c r="AG2029">
        <f>IF(ISNA(AH2029),NA(),AG1349)</f>
        <v>0</v>
      </c>
      <c r="AH2029">
        <f>IF(OR(AH1349="",AND(AH1349=AH1348,AH1349=AH1350)),NA(), AH1349)</f>
        <v>0</v>
      </c>
      <c r="AI2029">
        <f>IF(ISNA(AJ2029),NA(),AI1349)</f>
        <v>0</v>
      </c>
      <c r="AJ2029">
        <f>IF(OR(AJ1349="",AND(AJ1349=AJ1348,AJ1349=AJ1350)),NA(), AJ1349)</f>
        <v>0</v>
      </c>
      <c r="AM2029">
        <f>IF(ISNA(AN2029),NA(),AM1349)</f>
        <v>0</v>
      </c>
      <c r="AN2029">
        <f>IF(OR(AN1349="",AND(AN1349=AN1348,AN1349=AN1350)),NA(), AN1349)</f>
        <v>0</v>
      </c>
      <c r="AO2029">
        <f>IF(ISNA(AP2029),NA(),AO1349)</f>
        <v>0</v>
      </c>
      <c r="AP2029">
        <f>IF(OR(AP1349="",AND(AP1349=AP1348,AP1349=AP1350)),NA(), AP1349)</f>
        <v>0</v>
      </c>
      <c r="AQ2029">
        <f>IF(ISNA(AR2029),NA(),AQ1349)</f>
        <v>0</v>
      </c>
      <c r="AR2029">
        <f>IF(OR(AR1349="",AND(AR1349=AR1348,AR1349=AR1350)),NA(), AR1349)</f>
        <v>0</v>
      </c>
      <c r="AS2029">
        <f>IF(ISNA(AT2029),NA(),AS1349)</f>
        <v>0</v>
      </c>
      <c r="AT2029">
        <f>IF(OR(AT1349="",AND(AT1349=AT1348,AT1349=AT1350)),NA(), AT1349)</f>
        <v>0</v>
      </c>
      <c r="AU2029">
        <f>IF(ISNA(AV2029),NA(),AU1349)</f>
        <v>0</v>
      </c>
      <c r="AV2029">
        <f>IF(OR(AV1349="",AND(AV1349=AV1348,AV1349=AV1350)),NA(), AV1349)</f>
        <v>0</v>
      </c>
      <c r="AW2029">
        <f>IF(ISNA(AX2029),NA(),AW1349)</f>
        <v>0</v>
      </c>
      <c r="AX2029">
        <f>IF(OR(AX1349="",AND(AX1349=AX1348,AX1349=AX1350)),NA(), AX1349)</f>
        <v>0</v>
      </c>
      <c r="AY2029">
        <f>IF(ISNA(AZ2029),NA(),AY1349)</f>
        <v>0</v>
      </c>
      <c r="AZ2029">
        <f>IF(OR(AZ1349="",AND(AZ1349=AZ1348,AZ1349=AZ1350)),NA(), AZ1349)</f>
        <v>0</v>
      </c>
      <c r="BA2029">
        <f>IF(ISNA(BB2029),NA(),BA1349)</f>
        <v>0</v>
      </c>
      <c r="BB2029">
        <f>IF(OR(BB1349="",AND(BB1349=BB1348,BB1349=BB1350)),NA(), BB1349)</f>
        <v>0</v>
      </c>
      <c r="BC2029">
        <f>IF(ISNA(BD2029),NA(),BC1349)</f>
        <v>0</v>
      </c>
      <c r="BD2029">
        <f>IF(OR(BD1349="",AND(BD1349=BD1348,BD1349=BD1350)),NA(), BD1349)</f>
        <v>0</v>
      </c>
      <c r="BE2029">
        <f>IF(ISNA(BF2029),NA(),BE1349)</f>
        <v>0</v>
      </c>
      <c r="BF2029">
        <f>IF(OR(BF1349="",AND(BF1349=BF1348,BF1349=BF1350)),NA(), BF1349)</f>
        <v>0</v>
      </c>
      <c r="BG2029">
        <f>IF(ISNA(BH2029),NA(),BG1349)</f>
        <v>0</v>
      </c>
      <c r="BH2029">
        <f>IF(OR(BH1349="",AND(BH1349=BH1348,BH1349=BH1350)),NA(), BH1349)</f>
        <v>0</v>
      </c>
      <c r="BI2029">
        <f>IF(ISNA(BJ2029),NA(),BI1349)</f>
        <v>0</v>
      </c>
      <c r="BJ2029">
        <f>IF(OR(BJ1349="",AND(BJ1349=BJ1348,BJ1349=BJ1350)),NA(), BJ1349)</f>
        <v>0</v>
      </c>
      <c r="BK2029">
        <f>IF(ISNA(BL2029),NA(),BK1349)</f>
        <v>0</v>
      </c>
      <c r="BL2029">
        <f>IF(OR(BL1349="",AND(BL1349=BL1348,BL1349=BL1350)),NA(), BL1349)</f>
        <v>0</v>
      </c>
      <c r="BM2029">
        <f>IF(ISNA(BN2029),NA(),BM1349)</f>
        <v>0</v>
      </c>
      <c r="BN2029">
        <f>IF(OR(BN1349="",AND(BN1349=BN1348,BN1349=BN1350)),NA(), BN1349)</f>
        <v>0</v>
      </c>
      <c r="BO2029">
        <f>IF(ISNA(BP2029),NA(),BO1349)</f>
        <v>0</v>
      </c>
      <c r="BP2029">
        <f>IF(OR(BP1349="",AND(BP1349=BP1348,BP1349=BP1350)),NA(), BP1349)</f>
        <v>0</v>
      </c>
      <c r="BQ2029">
        <f>IF(ISNA(BR2029),NA(),BQ1349)</f>
        <v>0</v>
      </c>
      <c r="BR2029">
        <f>IF(OR(BR1349="",AND(BR1349=BR1348,BR1349=BR1350)),NA(), BR1349)</f>
        <v>0</v>
      </c>
    </row>
    <row r="2030" spans="5:70">
      <c r="E2030">
        <f>IF(ISNA(F2030),NA(),E1350)</f>
        <v>0</v>
      </c>
      <c r="F2030">
        <f>IF(OR(F1350="",AND(F1350=F1349,F1350=F1351)),NA(), F1350)</f>
        <v>0</v>
      </c>
      <c r="G2030">
        <f>IF(ISNA(H2030),NA(),G1350)</f>
        <v>0</v>
      </c>
      <c r="H2030">
        <f>IF(OR(H1350="",AND(H1350=H1349,H1350=H1351)),NA(), H1350)</f>
        <v>0</v>
      </c>
      <c r="I2030">
        <f>IF(ISNA(J2030),NA(),I1350)</f>
        <v>0</v>
      </c>
      <c r="J2030">
        <f>IF(OR(J1350="",AND(J1350=J1349,J1350=J1351)),NA(), J1350)</f>
        <v>0</v>
      </c>
      <c r="K2030">
        <f>IF(ISNA(L2030),NA(),K1350)</f>
        <v>0</v>
      </c>
      <c r="L2030">
        <f>IF(OR(L1350="",AND(L1350=L1349,L1350=L1351)),NA(), L1350)</f>
        <v>0</v>
      </c>
      <c r="M2030">
        <f>IF(ISNA(N2030),NA(),M1350)</f>
        <v>0</v>
      </c>
      <c r="N2030">
        <f>IF(OR(N1350="",AND(N1350=N1349,N1350=N1351)),NA(), N1350)</f>
        <v>0</v>
      </c>
      <c r="O2030">
        <f>IF(ISNA(P2030),NA(),O1350)</f>
        <v>0</v>
      </c>
      <c r="P2030">
        <f>IF(OR(P1350="",AND(P1350=P1349,P1350=P1351)),NA(), P1350)</f>
        <v>0</v>
      </c>
      <c r="Q2030">
        <f>IF(ISNA(R2030),NA(),Q1350)</f>
        <v>0</v>
      </c>
      <c r="R2030">
        <f>IF(OR(R1350="",AND(R1350=R1349,R1350=R1351)),NA(), R1350)</f>
        <v>0</v>
      </c>
      <c r="S2030">
        <f>IF(ISNA(T2030),NA(),S1350)</f>
        <v>0</v>
      </c>
      <c r="T2030">
        <f>IF(OR(T1350="",AND(T1350=T1349,T1350=T1351)),NA(), T1350)</f>
        <v>0</v>
      </c>
      <c r="U2030">
        <f>IF(ISNA(V2030),NA(),U1350)</f>
        <v>0</v>
      </c>
      <c r="V2030">
        <f>IF(OR(V1350="",AND(V1350=V1349,V1350=V1351)),NA(), V1350)</f>
        <v>0</v>
      </c>
      <c r="W2030">
        <f>IF(ISNA(X2030),NA(),W1350)</f>
        <v>0</v>
      </c>
      <c r="X2030">
        <f>IF(OR(X1350="",AND(X1350=X1349,X1350=X1351)),NA(), X1350)</f>
        <v>0</v>
      </c>
      <c r="Y2030">
        <f>IF(ISNA(Z2030),NA(),Y1350)</f>
        <v>0</v>
      </c>
      <c r="Z2030">
        <f>IF(OR(Z1350="",AND(Z1350=Z1349,Z1350=Z1351)),NA(), Z1350)</f>
        <v>0</v>
      </c>
      <c r="AA2030">
        <f>IF(ISNA(AB2030),NA(),AA1350)</f>
        <v>0</v>
      </c>
      <c r="AB2030">
        <f>IF(OR(AB1350="",AND(AB1350=AB1349,AB1350=AB1351)),NA(), AB1350)</f>
        <v>0</v>
      </c>
      <c r="AC2030">
        <f>IF(ISNA(AD2030),NA(),AC1350)</f>
        <v>0</v>
      </c>
      <c r="AD2030">
        <f>IF(OR(AD1350="",AND(AD1350=AD1349,AD1350=AD1351)),NA(), AD1350)</f>
        <v>0</v>
      </c>
      <c r="AE2030">
        <f>IF(ISNA(AF2030),NA(),AE1350)</f>
        <v>0</v>
      </c>
      <c r="AF2030">
        <f>IF(OR(AF1350="",AND(AF1350=AF1349,AF1350=AF1351)),NA(), AF1350)</f>
        <v>0</v>
      </c>
      <c r="AG2030">
        <f>IF(ISNA(AH2030),NA(),AG1350)</f>
        <v>0</v>
      </c>
      <c r="AH2030">
        <f>IF(OR(AH1350="",AND(AH1350=AH1349,AH1350=AH1351)),NA(), AH1350)</f>
        <v>0</v>
      </c>
      <c r="AI2030">
        <f>IF(ISNA(AJ2030),NA(),AI1350)</f>
        <v>0</v>
      </c>
      <c r="AJ2030">
        <f>IF(OR(AJ1350="",AND(AJ1350=AJ1349,AJ1350=AJ1351)),NA(), AJ1350)</f>
        <v>0</v>
      </c>
      <c r="AM2030">
        <f>IF(ISNA(AN2030),NA(),AM1350)</f>
        <v>0</v>
      </c>
      <c r="AN2030">
        <f>IF(OR(AN1350="",AND(AN1350=AN1349,AN1350=AN1351)),NA(), AN1350)</f>
        <v>0</v>
      </c>
      <c r="AO2030">
        <f>IF(ISNA(AP2030),NA(),AO1350)</f>
        <v>0</v>
      </c>
      <c r="AP2030">
        <f>IF(OR(AP1350="",AND(AP1350=AP1349,AP1350=AP1351)),NA(), AP1350)</f>
        <v>0</v>
      </c>
      <c r="AQ2030">
        <f>IF(ISNA(AR2030),NA(),AQ1350)</f>
        <v>0</v>
      </c>
      <c r="AR2030">
        <f>IF(OR(AR1350="",AND(AR1350=AR1349,AR1350=AR1351)),NA(), AR1350)</f>
        <v>0</v>
      </c>
      <c r="AS2030">
        <f>IF(ISNA(AT2030),NA(),AS1350)</f>
        <v>0</v>
      </c>
      <c r="AT2030">
        <f>IF(OR(AT1350="",AND(AT1350=AT1349,AT1350=AT1351)),NA(), AT1350)</f>
        <v>0</v>
      </c>
      <c r="AU2030">
        <f>IF(ISNA(AV2030),NA(),AU1350)</f>
        <v>0</v>
      </c>
      <c r="AV2030">
        <f>IF(OR(AV1350="",AND(AV1350=AV1349,AV1350=AV1351)),NA(), AV1350)</f>
        <v>0</v>
      </c>
      <c r="AW2030">
        <f>IF(ISNA(AX2030),NA(),AW1350)</f>
        <v>0</v>
      </c>
      <c r="AX2030">
        <f>IF(OR(AX1350="",AND(AX1350=AX1349,AX1350=AX1351)),NA(), AX1350)</f>
        <v>0</v>
      </c>
      <c r="AY2030">
        <f>IF(ISNA(AZ2030),NA(),AY1350)</f>
        <v>0</v>
      </c>
      <c r="AZ2030">
        <f>IF(OR(AZ1350="",AND(AZ1350=AZ1349,AZ1350=AZ1351)),NA(), AZ1350)</f>
        <v>0</v>
      </c>
      <c r="BA2030">
        <f>IF(ISNA(BB2030),NA(),BA1350)</f>
        <v>0</v>
      </c>
      <c r="BB2030">
        <f>IF(OR(BB1350="",AND(BB1350=BB1349,BB1350=BB1351)),NA(), BB1350)</f>
        <v>0</v>
      </c>
      <c r="BC2030">
        <f>IF(ISNA(BD2030),NA(),BC1350)</f>
        <v>0</v>
      </c>
      <c r="BD2030">
        <f>IF(OR(BD1350="",AND(BD1350=BD1349,BD1350=BD1351)),NA(), BD1350)</f>
        <v>0</v>
      </c>
      <c r="BE2030">
        <f>IF(ISNA(BF2030),NA(),BE1350)</f>
        <v>0</v>
      </c>
      <c r="BF2030">
        <f>IF(OR(BF1350="",AND(BF1350=BF1349,BF1350=BF1351)),NA(), BF1350)</f>
        <v>0</v>
      </c>
      <c r="BG2030">
        <f>IF(ISNA(BH2030),NA(),BG1350)</f>
        <v>0</v>
      </c>
      <c r="BH2030">
        <f>IF(OR(BH1350="",AND(BH1350=BH1349,BH1350=BH1351)),NA(), BH1350)</f>
        <v>0</v>
      </c>
      <c r="BI2030">
        <f>IF(ISNA(BJ2030),NA(),BI1350)</f>
        <v>0</v>
      </c>
      <c r="BJ2030">
        <f>IF(OR(BJ1350="",AND(BJ1350=BJ1349,BJ1350=BJ1351)),NA(), BJ1350)</f>
        <v>0</v>
      </c>
      <c r="BK2030">
        <f>IF(ISNA(BL2030),NA(),BK1350)</f>
        <v>0</v>
      </c>
      <c r="BL2030">
        <f>IF(OR(BL1350="",AND(BL1350=BL1349,BL1350=BL1351)),NA(), BL1350)</f>
        <v>0</v>
      </c>
      <c r="BM2030">
        <f>IF(ISNA(BN2030),NA(),BM1350)</f>
        <v>0</v>
      </c>
      <c r="BN2030">
        <f>IF(OR(BN1350="",AND(BN1350=BN1349,BN1350=BN1351)),NA(), BN1350)</f>
        <v>0</v>
      </c>
      <c r="BO2030">
        <f>IF(ISNA(BP2030),NA(),BO1350)</f>
        <v>0</v>
      </c>
      <c r="BP2030">
        <f>IF(OR(BP1350="",AND(BP1350=BP1349,BP1350=BP1351)),NA(), BP1350)</f>
        <v>0</v>
      </c>
      <c r="BQ2030">
        <f>IF(ISNA(BR2030),NA(),BQ1350)</f>
        <v>0</v>
      </c>
      <c r="BR2030">
        <f>IF(OR(BR1350="",AND(BR1350=BR1349,BR1350=BR1351)),NA(), BR1350)</f>
        <v>0</v>
      </c>
    </row>
    <row r="2031" spans="5:70">
      <c r="E2031">
        <f>IF(ISNA(F2031),NA(),E1351)</f>
        <v>0</v>
      </c>
      <c r="F2031">
        <f>IF(OR(F1351="",AND(F1351=F1350,F1351=F1352)),NA(), F1351)</f>
        <v>0</v>
      </c>
      <c r="G2031">
        <f>IF(ISNA(H2031),NA(),G1351)</f>
        <v>0</v>
      </c>
      <c r="H2031">
        <f>IF(OR(H1351="",AND(H1351=H1350,H1351=H1352)),NA(), H1351)</f>
        <v>0</v>
      </c>
      <c r="I2031">
        <f>IF(ISNA(J2031),NA(),I1351)</f>
        <v>0</v>
      </c>
      <c r="J2031">
        <f>IF(OR(J1351="",AND(J1351=J1350,J1351=J1352)),NA(), J1351)</f>
        <v>0</v>
      </c>
      <c r="K2031">
        <f>IF(ISNA(L2031),NA(),K1351)</f>
        <v>0</v>
      </c>
      <c r="L2031">
        <f>IF(OR(L1351="",AND(L1351=L1350,L1351=L1352)),NA(), L1351)</f>
        <v>0</v>
      </c>
      <c r="M2031">
        <f>IF(ISNA(N2031),NA(),M1351)</f>
        <v>0</v>
      </c>
      <c r="N2031">
        <f>IF(OR(N1351="",AND(N1351=N1350,N1351=N1352)),NA(), N1351)</f>
        <v>0</v>
      </c>
      <c r="O2031">
        <f>IF(ISNA(P2031),NA(),O1351)</f>
        <v>0</v>
      </c>
      <c r="P2031">
        <f>IF(OR(P1351="",AND(P1351=P1350,P1351=P1352)),NA(), P1351)</f>
        <v>0</v>
      </c>
      <c r="Q2031">
        <f>IF(ISNA(R2031),NA(),Q1351)</f>
        <v>0</v>
      </c>
      <c r="R2031">
        <f>IF(OR(R1351="",AND(R1351=R1350,R1351=R1352)),NA(), R1351)</f>
        <v>0</v>
      </c>
      <c r="S2031">
        <f>IF(ISNA(T2031),NA(),S1351)</f>
        <v>0</v>
      </c>
      <c r="T2031">
        <f>IF(OR(T1351="",AND(T1351=T1350,T1351=T1352)),NA(), T1351)</f>
        <v>0</v>
      </c>
      <c r="U2031">
        <f>IF(ISNA(V2031),NA(),U1351)</f>
        <v>0</v>
      </c>
      <c r="V2031">
        <f>IF(OR(V1351="",AND(V1351=V1350,V1351=V1352)),NA(), V1351)</f>
        <v>0</v>
      </c>
      <c r="W2031">
        <f>IF(ISNA(X2031),NA(),W1351)</f>
        <v>0</v>
      </c>
      <c r="X2031">
        <f>IF(OR(X1351="",AND(X1351=X1350,X1351=X1352)),NA(), X1351)</f>
        <v>0</v>
      </c>
      <c r="Y2031">
        <f>IF(ISNA(Z2031),NA(),Y1351)</f>
        <v>0</v>
      </c>
      <c r="Z2031">
        <f>IF(OR(Z1351="",AND(Z1351=Z1350,Z1351=Z1352)),NA(), Z1351)</f>
        <v>0</v>
      </c>
      <c r="AA2031">
        <f>IF(ISNA(AB2031),NA(),AA1351)</f>
        <v>0</v>
      </c>
      <c r="AB2031">
        <f>IF(OR(AB1351="",AND(AB1351=AB1350,AB1351=AB1352)),NA(), AB1351)</f>
        <v>0</v>
      </c>
      <c r="AC2031">
        <f>IF(ISNA(AD2031),NA(),AC1351)</f>
        <v>0</v>
      </c>
      <c r="AD2031">
        <f>IF(OR(AD1351="",AND(AD1351=AD1350,AD1351=AD1352)),NA(), AD1351)</f>
        <v>0</v>
      </c>
      <c r="AE2031">
        <f>IF(ISNA(AF2031),NA(),AE1351)</f>
        <v>0</v>
      </c>
      <c r="AF2031">
        <f>IF(OR(AF1351="",AND(AF1351=AF1350,AF1351=AF1352)),NA(), AF1351)</f>
        <v>0</v>
      </c>
      <c r="AG2031">
        <f>IF(ISNA(AH2031),NA(),AG1351)</f>
        <v>0</v>
      </c>
      <c r="AH2031">
        <f>IF(OR(AH1351="",AND(AH1351=AH1350,AH1351=AH1352)),NA(), AH1351)</f>
        <v>0</v>
      </c>
      <c r="AI2031">
        <f>IF(ISNA(AJ2031),NA(),AI1351)</f>
        <v>0</v>
      </c>
      <c r="AJ2031">
        <f>IF(OR(AJ1351="",AND(AJ1351=AJ1350,AJ1351=AJ1352)),NA(), AJ1351)</f>
        <v>0</v>
      </c>
      <c r="AM2031">
        <f>IF(ISNA(AN2031),NA(),AM1351)</f>
        <v>0</v>
      </c>
      <c r="AN2031">
        <f>IF(OR(AN1351="",AND(AN1351=AN1350,AN1351=AN1352)),NA(), AN1351)</f>
        <v>0</v>
      </c>
      <c r="AO2031">
        <f>IF(ISNA(AP2031),NA(),AO1351)</f>
        <v>0</v>
      </c>
      <c r="AP2031">
        <f>IF(OR(AP1351="",AND(AP1351=AP1350,AP1351=AP1352)),NA(), AP1351)</f>
        <v>0</v>
      </c>
      <c r="AQ2031">
        <f>IF(ISNA(AR2031),NA(),AQ1351)</f>
        <v>0</v>
      </c>
      <c r="AR2031">
        <f>IF(OR(AR1351="",AND(AR1351=AR1350,AR1351=AR1352)),NA(), AR1351)</f>
        <v>0</v>
      </c>
      <c r="AS2031">
        <f>IF(ISNA(AT2031),NA(),AS1351)</f>
        <v>0</v>
      </c>
      <c r="AT2031">
        <f>IF(OR(AT1351="",AND(AT1351=AT1350,AT1351=AT1352)),NA(), AT1351)</f>
        <v>0</v>
      </c>
      <c r="AU2031">
        <f>IF(ISNA(AV2031),NA(),AU1351)</f>
        <v>0</v>
      </c>
      <c r="AV2031">
        <f>IF(OR(AV1351="",AND(AV1351=AV1350,AV1351=AV1352)),NA(), AV1351)</f>
        <v>0</v>
      </c>
      <c r="AW2031">
        <f>IF(ISNA(AX2031),NA(),AW1351)</f>
        <v>0</v>
      </c>
      <c r="AX2031">
        <f>IF(OR(AX1351="",AND(AX1351=AX1350,AX1351=AX1352)),NA(), AX1351)</f>
        <v>0</v>
      </c>
      <c r="AY2031">
        <f>IF(ISNA(AZ2031),NA(),AY1351)</f>
        <v>0</v>
      </c>
      <c r="AZ2031">
        <f>IF(OR(AZ1351="",AND(AZ1351=AZ1350,AZ1351=AZ1352)),NA(), AZ1351)</f>
        <v>0</v>
      </c>
      <c r="BA2031">
        <f>IF(ISNA(BB2031),NA(),BA1351)</f>
        <v>0</v>
      </c>
      <c r="BB2031">
        <f>IF(OR(BB1351="",AND(BB1351=BB1350,BB1351=BB1352)),NA(), BB1351)</f>
        <v>0</v>
      </c>
      <c r="BC2031">
        <f>IF(ISNA(BD2031),NA(),BC1351)</f>
        <v>0</v>
      </c>
      <c r="BD2031">
        <f>IF(OR(BD1351="",AND(BD1351=BD1350,BD1351=BD1352)),NA(), BD1351)</f>
        <v>0</v>
      </c>
      <c r="BE2031">
        <f>IF(ISNA(BF2031),NA(),BE1351)</f>
        <v>0</v>
      </c>
      <c r="BF2031">
        <f>IF(OR(BF1351="",AND(BF1351=BF1350,BF1351=BF1352)),NA(), BF1351)</f>
        <v>0</v>
      </c>
      <c r="BG2031">
        <f>IF(ISNA(BH2031),NA(),BG1351)</f>
        <v>0</v>
      </c>
      <c r="BH2031">
        <f>IF(OR(BH1351="",AND(BH1351=BH1350,BH1351=BH1352)),NA(), BH1351)</f>
        <v>0</v>
      </c>
      <c r="BI2031">
        <f>IF(ISNA(BJ2031),NA(),BI1351)</f>
        <v>0</v>
      </c>
      <c r="BJ2031">
        <f>IF(OR(BJ1351="",AND(BJ1351=BJ1350,BJ1351=BJ1352)),NA(), BJ1351)</f>
        <v>0</v>
      </c>
      <c r="BK2031">
        <f>IF(ISNA(BL2031),NA(),BK1351)</f>
        <v>0</v>
      </c>
      <c r="BL2031">
        <f>IF(OR(BL1351="",AND(BL1351=BL1350,BL1351=BL1352)),NA(), BL1351)</f>
        <v>0</v>
      </c>
      <c r="BM2031">
        <f>IF(ISNA(BN2031),NA(),BM1351)</f>
        <v>0</v>
      </c>
      <c r="BN2031">
        <f>IF(OR(BN1351="",AND(BN1351=BN1350,BN1351=BN1352)),NA(), BN1351)</f>
        <v>0</v>
      </c>
      <c r="BO2031">
        <f>IF(ISNA(BP2031),NA(),BO1351)</f>
        <v>0</v>
      </c>
      <c r="BP2031">
        <f>IF(OR(BP1351="",AND(BP1351=BP1350,BP1351=BP1352)),NA(), BP1351)</f>
        <v>0</v>
      </c>
      <c r="BQ2031">
        <f>IF(ISNA(BR2031),NA(),BQ1351)</f>
        <v>0</v>
      </c>
      <c r="BR2031">
        <f>IF(OR(BR1351="",AND(BR1351=BR1350,BR1351=BR1352)),NA(), BR1351)</f>
        <v>0</v>
      </c>
    </row>
    <row r="2032" spans="5:70">
      <c r="E2032">
        <f>IF(ISNA(F2032),NA(),E1352)</f>
        <v>0</v>
      </c>
      <c r="F2032">
        <f>IF(OR(F1352="",AND(F1352=F1351,F1352=F1353)),NA(), F1352)</f>
        <v>0</v>
      </c>
      <c r="G2032">
        <f>IF(ISNA(H2032),NA(),G1352)</f>
        <v>0</v>
      </c>
      <c r="H2032">
        <f>IF(OR(H1352="",AND(H1352=H1351,H1352=H1353)),NA(), H1352)</f>
        <v>0</v>
      </c>
      <c r="I2032">
        <f>IF(ISNA(J2032),NA(),I1352)</f>
        <v>0</v>
      </c>
      <c r="J2032">
        <f>IF(OR(J1352="",AND(J1352=J1351,J1352=J1353)),NA(), J1352)</f>
        <v>0</v>
      </c>
      <c r="K2032">
        <f>IF(ISNA(L2032),NA(),K1352)</f>
        <v>0</v>
      </c>
      <c r="L2032">
        <f>IF(OR(L1352="",AND(L1352=L1351,L1352=L1353)),NA(), L1352)</f>
        <v>0</v>
      </c>
      <c r="M2032">
        <f>IF(ISNA(N2032),NA(),M1352)</f>
        <v>0</v>
      </c>
      <c r="N2032">
        <f>IF(OR(N1352="",AND(N1352=N1351,N1352=N1353)),NA(), N1352)</f>
        <v>0</v>
      </c>
      <c r="O2032">
        <f>IF(ISNA(P2032),NA(),O1352)</f>
        <v>0</v>
      </c>
      <c r="P2032">
        <f>IF(OR(P1352="",AND(P1352=P1351,P1352=P1353)),NA(), P1352)</f>
        <v>0</v>
      </c>
      <c r="Q2032">
        <f>IF(ISNA(R2032),NA(),Q1352)</f>
        <v>0</v>
      </c>
      <c r="R2032">
        <f>IF(OR(R1352="",AND(R1352=R1351,R1352=R1353)),NA(), R1352)</f>
        <v>0</v>
      </c>
      <c r="S2032">
        <f>IF(ISNA(T2032),NA(),S1352)</f>
        <v>0</v>
      </c>
      <c r="T2032">
        <f>IF(OR(T1352="",AND(T1352=T1351,T1352=T1353)),NA(), T1352)</f>
        <v>0</v>
      </c>
      <c r="U2032">
        <f>IF(ISNA(V2032),NA(),U1352)</f>
        <v>0</v>
      </c>
      <c r="V2032">
        <f>IF(OR(V1352="",AND(V1352=V1351,V1352=V1353)),NA(), V1352)</f>
        <v>0</v>
      </c>
      <c r="W2032">
        <f>IF(ISNA(X2032),NA(),W1352)</f>
        <v>0</v>
      </c>
      <c r="X2032">
        <f>IF(OR(X1352="",AND(X1352=X1351,X1352=X1353)),NA(), X1352)</f>
        <v>0</v>
      </c>
      <c r="Y2032">
        <f>IF(ISNA(Z2032),NA(),Y1352)</f>
        <v>0</v>
      </c>
      <c r="Z2032">
        <f>IF(OR(Z1352="",AND(Z1352=Z1351,Z1352=Z1353)),NA(), Z1352)</f>
        <v>0</v>
      </c>
      <c r="AA2032">
        <f>IF(ISNA(AB2032),NA(),AA1352)</f>
        <v>0</v>
      </c>
      <c r="AB2032">
        <f>IF(OR(AB1352="",AND(AB1352=AB1351,AB1352=AB1353)),NA(), AB1352)</f>
        <v>0</v>
      </c>
      <c r="AC2032">
        <f>IF(ISNA(AD2032),NA(),AC1352)</f>
        <v>0</v>
      </c>
      <c r="AD2032">
        <f>IF(OR(AD1352="",AND(AD1352=AD1351,AD1352=AD1353)),NA(), AD1352)</f>
        <v>0</v>
      </c>
      <c r="AE2032">
        <f>IF(ISNA(AF2032),NA(),AE1352)</f>
        <v>0</v>
      </c>
      <c r="AF2032">
        <f>IF(OR(AF1352="",AND(AF1352=AF1351,AF1352=AF1353)),NA(), AF1352)</f>
        <v>0</v>
      </c>
      <c r="AG2032">
        <f>IF(ISNA(AH2032),NA(),AG1352)</f>
        <v>0</v>
      </c>
      <c r="AH2032">
        <f>IF(OR(AH1352="",AND(AH1352=AH1351,AH1352=AH1353)),NA(), AH1352)</f>
        <v>0</v>
      </c>
      <c r="AI2032">
        <f>IF(ISNA(AJ2032),NA(),AI1352)</f>
        <v>0</v>
      </c>
      <c r="AJ2032">
        <f>IF(OR(AJ1352="",AND(AJ1352=AJ1351,AJ1352=AJ1353)),NA(), AJ1352)</f>
        <v>0</v>
      </c>
      <c r="AM2032">
        <f>IF(ISNA(AN2032),NA(),AM1352)</f>
        <v>0</v>
      </c>
      <c r="AN2032">
        <f>IF(OR(AN1352="",AND(AN1352=AN1351,AN1352=AN1353)),NA(), AN1352)</f>
        <v>0</v>
      </c>
      <c r="AO2032">
        <f>IF(ISNA(AP2032),NA(),AO1352)</f>
        <v>0</v>
      </c>
      <c r="AP2032">
        <f>IF(OR(AP1352="",AND(AP1352=AP1351,AP1352=AP1353)),NA(), AP1352)</f>
        <v>0</v>
      </c>
      <c r="AQ2032">
        <f>IF(ISNA(AR2032),NA(),AQ1352)</f>
        <v>0</v>
      </c>
      <c r="AR2032">
        <f>IF(OR(AR1352="",AND(AR1352=AR1351,AR1352=AR1353)),NA(), AR1352)</f>
        <v>0</v>
      </c>
      <c r="AS2032">
        <f>IF(ISNA(AT2032),NA(),AS1352)</f>
        <v>0</v>
      </c>
      <c r="AT2032">
        <f>IF(OR(AT1352="",AND(AT1352=AT1351,AT1352=AT1353)),NA(), AT1352)</f>
        <v>0</v>
      </c>
      <c r="AU2032">
        <f>IF(ISNA(AV2032),NA(),AU1352)</f>
        <v>0</v>
      </c>
      <c r="AV2032">
        <f>IF(OR(AV1352="",AND(AV1352=AV1351,AV1352=AV1353)),NA(), AV1352)</f>
        <v>0</v>
      </c>
      <c r="AW2032">
        <f>IF(ISNA(AX2032),NA(),AW1352)</f>
        <v>0</v>
      </c>
      <c r="AX2032">
        <f>IF(OR(AX1352="",AND(AX1352=AX1351,AX1352=AX1353)),NA(), AX1352)</f>
        <v>0</v>
      </c>
      <c r="AY2032">
        <f>IF(ISNA(AZ2032),NA(),AY1352)</f>
        <v>0</v>
      </c>
      <c r="AZ2032">
        <f>IF(OR(AZ1352="",AND(AZ1352=AZ1351,AZ1352=AZ1353)),NA(), AZ1352)</f>
        <v>0</v>
      </c>
      <c r="BA2032">
        <f>IF(ISNA(BB2032),NA(),BA1352)</f>
        <v>0</v>
      </c>
      <c r="BB2032">
        <f>IF(OR(BB1352="",AND(BB1352=BB1351,BB1352=BB1353)),NA(), BB1352)</f>
        <v>0</v>
      </c>
      <c r="BC2032">
        <f>IF(ISNA(BD2032),NA(),BC1352)</f>
        <v>0</v>
      </c>
      <c r="BD2032">
        <f>IF(OR(BD1352="",AND(BD1352=BD1351,BD1352=BD1353)),NA(), BD1352)</f>
        <v>0</v>
      </c>
      <c r="BE2032">
        <f>IF(ISNA(BF2032),NA(),BE1352)</f>
        <v>0</v>
      </c>
      <c r="BF2032">
        <f>IF(OR(BF1352="",AND(BF1352=BF1351,BF1352=BF1353)),NA(), BF1352)</f>
        <v>0</v>
      </c>
      <c r="BG2032">
        <f>IF(ISNA(BH2032),NA(),BG1352)</f>
        <v>0</v>
      </c>
      <c r="BH2032">
        <f>IF(OR(BH1352="",AND(BH1352=BH1351,BH1352=BH1353)),NA(), BH1352)</f>
        <v>0</v>
      </c>
      <c r="BI2032">
        <f>IF(ISNA(BJ2032),NA(),BI1352)</f>
        <v>0</v>
      </c>
      <c r="BJ2032">
        <f>IF(OR(BJ1352="",AND(BJ1352=BJ1351,BJ1352=BJ1353)),NA(), BJ1352)</f>
        <v>0</v>
      </c>
      <c r="BK2032">
        <f>IF(ISNA(BL2032),NA(),BK1352)</f>
        <v>0</v>
      </c>
      <c r="BL2032">
        <f>IF(OR(BL1352="",AND(BL1352=BL1351,BL1352=BL1353)),NA(), BL1352)</f>
        <v>0</v>
      </c>
      <c r="BM2032">
        <f>IF(ISNA(BN2032),NA(),BM1352)</f>
        <v>0</v>
      </c>
      <c r="BN2032">
        <f>IF(OR(BN1352="",AND(BN1352=BN1351,BN1352=BN1353)),NA(), BN1352)</f>
        <v>0</v>
      </c>
      <c r="BO2032">
        <f>IF(ISNA(BP2032),NA(),BO1352)</f>
        <v>0</v>
      </c>
      <c r="BP2032">
        <f>IF(OR(BP1352="",AND(BP1352=BP1351,BP1352=BP1353)),NA(), BP1352)</f>
        <v>0</v>
      </c>
      <c r="BQ2032">
        <f>IF(ISNA(BR2032),NA(),BQ1352)</f>
        <v>0</v>
      </c>
      <c r="BR2032">
        <f>IF(OR(BR1352="",AND(BR1352=BR1351,BR1352=BR1353)),NA(), BR1352)</f>
        <v>0</v>
      </c>
    </row>
    <row r="2033" spans="5:70">
      <c r="E2033">
        <f>IF(ISNA(F2033),NA(),E1353)</f>
        <v>0</v>
      </c>
      <c r="F2033">
        <f>IF(OR(F1353="",AND(F1353=F1352,F1353=F1354)),NA(), F1353)</f>
        <v>0</v>
      </c>
      <c r="G2033">
        <f>IF(ISNA(H2033),NA(),G1353)</f>
        <v>0</v>
      </c>
      <c r="H2033">
        <f>IF(OR(H1353="",AND(H1353=H1352,H1353=H1354)),NA(), H1353)</f>
        <v>0</v>
      </c>
      <c r="I2033">
        <f>IF(ISNA(J2033),NA(),I1353)</f>
        <v>0</v>
      </c>
      <c r="J2033">
        <f>IF(OR(J1353="",AND(J1353=J1352,J1353=J1354)),NA(), J1353)</f>
        <v>0</v>
      </c>
      <c r="K2033">
        <f>IF(ISNA(L2033),NA(),K1353)</f>
        <v>0</v>
      </c>
      <c r="L2033">
        <f>IF(OR(L1353="",AND(L1353=L1352,L1353=L1354)),NA(), L1353)</f>
        <v>0</v>
      </c>
      <c r="M2033">
        <f>IF(ISNA(N2033),NA(),M1353)</f>
        <v>0</v>
      </c>
      <c r="N2033">
        <f>IF(OR(N1353="",AND(N1353=N1352,N1353=N1354)),NA(), N1353)</f>
        <v>0</v>
      </c>
      <c r="O2033">
        <f>IF(ISNA(P2033),NA(),O1353)</f>
        <v>0</v>
      </c>
      <c r="P2033">
        <f>IF(OR(P1353="",AND(P1353=P1352,P1353=P1354)),NA(), P1353)</f>
        <v>0</v>
      </c>
      <c r="Q2033">
        <f>IF(ISNA(R2033),NA(),Q1353)</f>
        <v>0</v>
      </c>
      <c r="R2033">
        <f>IF(OR(R1353="",AND(R1353=R1352,R1353=R1354)),NA(), R1353)</f>
        <v>0</v>
      </c>
      <c r="S2033">
        <f>IF(ISNA(T2033),NA(),S1353)</f>
        <v>0</v>
      </c>
      <c r="T2033">
        <f>IF(OR(T1353="",AND(T1353=T1352,T1353=T1354)),NA(), T1353)</f>
        <v>0</v>
      </c>
      <c r="U2033">
        <f>IF(ISNA(V2033),NA(),U1353)</f>
        <v>0</v>
      </c>
      <c r="V2033">
        <f>IF(OR(V1353="",AND(V1353=V1352,V1353=V1354)),NA(), V1353)</f>
        <v>0</v>
      </c>
      <c r="W2033">
        <f>IF(ISNA(X2033),NA(),W1353)</f>
        <v>0</v>
      </c>
      <c r="X2033">
        <f>IF(OR(X1353="",AND(X1353=X1352,X1353=X1354)),NA(), X1353)</f>
        <v>0</v>
      </c>
      <c r="Y2033">
        <f>IF(ISNA(Z2033),NA(),Y1353)</f>
        <v>0</v>
      </c>
      <c r="Z2033">
        <f>IF(OR(Z1353="",AND(Z1353=Z1352,Z1353=Z1354)),NA(), Z1353)</f>
        <v>0</v>
      </c>
      <c r="AA2033">
        <f>IF(ISNA(AB2033),NA(),AA1353)</f>
        <v>0</v>
      </c>
      <c r="AB2033">
        <f>IF(OR(AB1353="",AND(AB1353=AB1352,AB1353=AB1354)),NA(), AB1353)</f>
        <v>0</v>
      </c>
      <c r="AC2033">
        <f>IF(ISNA(AD2033),NA(),AC1353)</f>
        <v>0</v>
      </c>
      <c r="AD2033">
        <f>IF(OR(AD1353="",AND(AD1353=AD1352,AD1353=AD1354)),NA(), AD1353)</f>
        <v>0</v>
      </c>
      <c r="AE2033">
        <f>IF(ISNA(AF2033),NA(),AE1353)</f>
        <v>0</v>
      </c>
      <c r="AF2033">
        <f>IF(OR(AF1353="",AND(AF1353=AF1352,AF1353=AF1354)),NA(), AF1353)</f>
        <v>0</v>
      </c>
      <c r="AG2033">
        <f>IF(ISNA(AH2033),NA(),AG1353)</f>
        <v>0</v>
      </c>
      <c r="AH2033">
        <f>IF(OR(AH1353="",AND(AH1353=AH1352,AH1353=AH1354)),NA(), AH1353)</f>
        <v>0</v>
      </c>
      <c r="AI2033">
        <f>IF(ISNA(AJ2033),NA(),AI1353)</f>
        <v>0</v>
      </c>
      <c r="AJ2033">
        <f>IF(OR(AJ1353="",AND(AJ1353=AJ1352,AJ1353=AJ1354)),NA(), AJ1353)</f>
        <v>0</v>
      </c>
      <c r="AM2033">
        <f>IF(ISNA(AN2033),NA(),AM1353)</f>
        <v>0</v>
      </c>
      <c r="AN2033">
        <f>IF(OR(AN1353="",AND(AN1353=AN1352,AN1353=AN1354)),NA(), AN1353)</f>
        <v>0</v>
      </c>
      <c r="AO2033">
        <f>IF(ISNA(AP2033),NA(),AO1353)</f>
        <v>0</v>
      </c>
      <c r="AP2033">
        <f>IF(OR(AP1353="",AND(AP1353=AP1352,AP1353=AP1354)),NA(), AP1353)</f>
        <v>0</v>
      </c>
      <c r="AQ2033">
        <f>IF(ISNA(AR2033),NA(),AQ1353)</f>
        <v>0</v>
      </c>
      <c r="AR2033">
        <f>IF(OR(AR1353="",AND(AR1353=AR1352,AR1353=AR1354)),NA(), AR1353)</f>
        <v>0</v>
      </c>
      <c r="AS2033">
        <f>IF(ISNA(AT2033),NA(),AS1353)</f>
        <v>0</v>
      </c>
      <c r="AT2033">
        <f>IF(OR(AT1353="",AND(AT1353=AT1352,AT1353=AT1354)),NA(), AT1353)</f>
        <v>0</v>
      </c>
      <c r="AU2033">
        <f>IF(ISNA(AV2033),NA(),AU1353)</f>
        <v>0</v>
      </c>
      <c r="AV2033">
        <f>IF(OR(AV1353="",AND(AV1353=AV1352,AV1353=AV1354)),NA(), AV1353)</f>
        <v>0</v>
      </c>
      <c r="AW2033">
        <f>IF(ISNA(AX2033),NA(),AW1353)</f>
        <v>0</v>
      </c>
      <c r="AX2033">
        <f>IF(OR(AX1353="",AND(AX1353=AX1352,AX1353=AX1354)),NA(), AX1353)</f>
        <v>0</v>
      </c>
      <c r="AY2033">
        <f>IF(ISNA(AZ2033),NA(),AY1353)</f>
        <v>0</v>
      </c>
      <c r="AZ2033">
        <f>IF(OR(AZ1353="",AND(AZ1353=AZ1352,AZ1353=AZ1354)),NA(), AZ1353)</f>
        <v>0</v>
      </c>
      <c r="BA2033">
        <f>IF(ISNA(BB2033),NA(),BA1353)</f>
        <v>0</v>
      </c>
      <c r="BB2033">
        <f>IF(OR(BB1353="",AND(BB1353=BB1352,BB1353=BB1354)),NA(), BB1353)</f>
        <v>0</v>
      </c>
      <c r="BC2033">
        <f>IF(ISNA(BD2033),NA(),BC1353)</f>
        <v>0</v>
      </c>
      <c r="BD2033">
        <f>IF(OR(BD1353="",AND(BD1353=BD1352,BD1353=BD1354)),NA(), BD1353)</f>
        <v>0</v>
      </c>
      <c r="BE2033">
        <f>IF(ISNA(BF2033),NA(),BE1353)</f>
        <v>0</v>
      </c>
      <c r="BF2033">
        <f>IF(OR(BF1353="",AND(BF1353=BF1352,BF1353=BF1354)),NA(), BF1353)</f>
        <v>0</v>
      </c>
      <c r="BG2033">
        <f>IF(ISNA(BH2033),NA(),BG1353)</f>
        <v>0</v>
      </c>
      <c r="BH2033">
        <f>IF(OR(BH1353="",AND(BH1353=BH1352,BH1353=BH1354)),NA(), BH1353)</f>
        <v>0</v>
      </c>
      <c r="BI2033">
        <f>IF(ISNA(BJ2033),NA(),BI1353)</f>
        <v>0</v>
      </c>
      <c r="BJ2033">
        <f>IF(OR(BJ1353="",AND(BJ1353=BJ1352,BJ1353=BJ1354)),NA(), BJ1353)</f>
        <v>0</v>
      </c>
      <c r="BK2033">
        <f>IF(ISNA(BL2033),NA(),BK1353)</f>
        <v>0</v>
      </c>
      <c r="BL2033">
        <f>IF(OR(BL1353="",AND(BL1353=BL1352,BL1353=BL1354)),NA(), BL1353)</f>
        <v>0</v>
      </c>
      <c r="BM2033">
        <f>IF(ISNA(BN2033),NA(),BM1353)</f>
        <v>0</v>
      </c>
      <c r="BN2033">
        <f>IF(OR(BN1353="",AND(BN1353=BN1352,BN1353=BN1354)),NA(), BN1353)</f>
        <v>0</v>
      </c>
      <c r="BO2033">
        <f>IF(ISNA(BP2033),NA(),BO1353)</f>
        <v>0</v>
      </c>
      <c r="BP2033">
        <f>IF(OR(BP1353="",AND(BP1353=BP1352,BP1353=BP1354)),NA(), BP1353)</f>
        <v>0</v>
      </c>
      <c r="BQ2033">
        <f>IF(ISNA(BR2033),NA(),BQ1353)</f>
        <v>0</v>
      </c>
      <c r="BR2033">
        <f>IF(OR(BR1353="",AND(BR1353=BR1352,BR1353=BR1354)),NA(), BR1353)</f>
        <v>0</v>
      </c>
    </row>
    <row r="2034" spans="5:70">
      <c r="E2034">
        <f>IF(ISNA(F2034),NA(),E1354)</f>
        <v>0</v>
      </c>
      <c r="F2034">
        <f>IF(OR(F1354="",AND(F1354=F1353,F1354=F1355)),NA(), F1354)</f>
        <v>0</v>
      </c>
      <c r="G2034">
        <f>IF(ISNA(H2034),NA(),G1354)</f>
        <v>0</v>
      </c>
      <c r="H2034">
        <f>IF(OR(H1354="",AND(H1354=H1353,H1354=H1355)),NA(), H1354)</f>
        <v>0</v>
      </c>
      <c r="I2034">
        <f>IF(ISNA(J2034),NA(),I1354)</f>
        <v>0</v>
      </c>
      <c r="J2034">
        <f>IF(OR(J1354="",AND(J1354=J1353,J1354=J1355)),NA(), J1354)</f>
        <v>0</v>
      </c>
      <c r="K2034">
        <f>IF(ISNA(L2034),NA(),K1354)</f>
        <v>0</v>
      </c>
      <c r="L2034">
        <f>IF(OR(L1354="",AND(L1354=L1353,L1354=L1355)),NA(), L1354)</f>
        <v>0</v>
      </c>
      <c r="M2034">
        <f>IF(ISNA(N2034),NA(),M1354)</f>
        <v>0</v>
      </c>
      <c r="N2034">
        <f>IF(OR(N1354="",AND(N1354=N1353,N1354=N1355)),NA(), N1354)</f>
        <v>0</v>
      </c>
      <c r="O2034">
        <f>IF(ISNA(P2034),NA(),O1354)</f>
        <v>0</v>
      </c>
      <c r="P2034">
        <f>IF(OR(P1354="",AND(P1354=P1353,P1354=P1355)),NA(), P1354)</f>
        <v>0</v>
      </c>
      <c r="Q2034">
        <f>IF(ISNA(R2034),NA(),Q1354)</f>
        <v>0</v>
      </c>
      <c r="R2034">
        <f>IF(OR(R1354="",AND(R1354=R1353,R1354=R1355)),NA(), R1354)</f>
        <v>0</v>
      </c>
      <c r="S2034">
        <f>IF(ISNA(T2034),NA(),S1354)</f>
        <v>0</v>
      </c>
      <c r="T2034">
        <f>IF(OR(T1354="",AND(T1354=T1353,T1354=T1355)),NA(), T1354)</f>
        <v>0</v>
      </c>
      <c r="U2034">
        <f>IF(ISNA(V2034),NA(),U1354)</f>
        <v>0</v>
      </c>
      <c r="V2034">
        <f>IF(OR(V1354="",AND(V1354=V1353,V1354=V1355)),NA(), V1354)</f>
        <v>0</v>
      </c>
      <c r="W2034">
        <f>IF(ISNA(X2034),NA(),W1354)</f>
        <v>0</v>
      </c>
      <c r="X2034">
        <f>IF(OR(X1354="",AND(X1354=X1353,X1354=X1355)),NA(), X1354)</f>
        <v>0</v>
      </c>
      <c r="Y2034">
        <f>IF(ISNA(Z2034),NA(),Y1354)</f>
        <v>0</v>
      </c>
      <c r="Z2034">
        <f>IF(OR(Z1354="",AND(Z1354=Z1353,Z1354=Z1355)),NA(), Z1354)</f>
        <v>0</v>
      </c>
      <c r="AA2034">
        <f>IF(ISNA(AB2034),NA(),AA1354)</f>
        <v>0</v>
      </c>
      <c r="AB2034">
        <f>IF(OR(AB1354="",AND(AB1354=AB1353,AB1354=AB1355)),NA(), AB1354)</f>
        <v>0</v>
      </c>
      <c r="AC2034">
        <f>IF(ISNA(AD2034),NA(),AC1354)</f>
        <v>0</v>
      </c>
      <c r="AD2034">
        <f>IF(OR(AD1354="",AND(AD1354=AD1353,AD1354=AD1355)),NA(), AD1354)</f>
        <v>0</v>
      </c>
      <c r="AE2034">
        <f>IF(ISNA(AF2034),NA(),AE1354)</f>
        <v>0</v>
      </c>
      <c r="AF2034">
        <f>IF(OR(AF1354="",AND(AF1354=AF1353,AF1354=AF1355)),NA(), AF1354)</f>
        <v>0</v>
      </c>
      <c r="AG2034">
        <f>IF(ISNA(AH2034),NA(),AG1354)</f>
        <v>0</v>
      </c>
      <c r="AH2034">
        <f>IF(OR(AH1354="",AND(AH1354=AH1353,AH1354=AH1355)),NA(), AH1354)</f>
        <v>0</v>
      </c>
      <c r="AI2034">
        <f>IF(ISNA(AJ2034),NA(),AI1354)</f>
        <v>0</v>
      </c>
      <c r="AJ2034">
        <f>IF(OR(AJ1354="",AND(AJ1354=AJ1353,AJ1354=AJ1355)),NA(), AJ1354)</f>
        <v>0</v>
      </c>
      <c r="AM2034">
        <f>IF(ISNA(AN2034),NA(),AM1354)</f>
        <v>0</v>
      </c>
      <c r="AN2034">
        <f>IF(OR(AN1354="",AND(AN1354=AN1353,AN1354=AN1355)),NA(), AN1354)</f>
        <v>0</v>
      </c>
      <c r="AO2034">
        <f>IF(ISNA(AP2034),NA(),AO1354)</f>
        <v>0</v>
      </c>
      <c r="AP2034">
        <f>IF(OR(AP1354="",AND(AP1354=AP1353,AP1354=AP1355)),NA(), AP1354)</f>
        <v>0</v>
      </c>
      <c r="AQ2034">
        <f>IF(ISNA(AR2034),NA(),AQ1354)</f>
        <v>0</v>
      </c>
      <c r="AR2034">
        <f>IF(OR(AR1354="",AND(AR1354=AR1353,AR1354=AR1355)),NA(), AR1354)</f>
        <v>0</v>
      </c>
      <c r="AS2034">
        <f>IF(ISNA(AT2034),NA(),AS1354)</f>
        <v>0</v>
      </c>
      <c r="AT2034">
        <f>IF(OR(AT1354="",AND(AT1354=AT1353,AT1354=AT1355)),NA(), AT1354)</f>
        <v>0</v>
      </c>
      <c r="AU2034">
        <f>IF(ISNA(AV2034),NA(),AU1354)</f>
        <v>0</v>
      </c>
      <c r="AV2034">
        <f>IF(OR(AV1354="",AND(AV1354=AV1353,AV1354=AV1355)),NA(), AV1354)</f>
        <v>0</v>
      </c>
      <c r="AW2034">
        <f>IF(ISNA(AX2034),NA(),AW1354)</f>
        <v>0</v>
      </c>
      <c r="AX2034">
        <f>IF(OR(AX1354="",AND(AX1354=AX1353,AX1354=AX1355)),NA(), AX1354)</f>
        <v>0</v>
      </c>
      <c r="AY2034">
        <f>IF(ISNA(AZ2034),NA(),AY1354)</f>
        <v>0</v>
      </c>
      <c r="AZ2034">
        <f>IF(OR(AZ1354="",AND(AZ1354=AZ1353,AZ1354=AZ1355)),NA(), AZ1354)</f>
        <v>0</v>
      </c>
      <c r="BA2034">
        <f>IF(ISNA(BB2034),NA(),BA1354)</f>
        <v>0</v>
      </c>
      <c r="BB2034">
        <f>IF(OR(BB1354="",AND(BB1354=BB1353,BB1354=BB1355)),NA(), BB1354)</f>
        <v>0</v>
      </c>
      <c r="BC2034">
        <f>IF(ISNA(BD2034),NA(),BC1354)</f>
        <v>0</v>
      </c>
      <c r="BD2034">
        <f>IF(OR(BD1354="",AND(BD1354=BD1353,BD1354=BD1355)),NA(), BD1354)</f>
        <v>0</v>
      </c>
      <c r="BE2034">
        <f>IF(ISNA(BF2034),NA(),BE1354)</f>
        <v>0</v>
      </c>
      <c r="BF2034">
        <f>IF(OR(BF1354="",AND(BF1354=BF1353,BF1354=BF1355)),NA(), BF1354)</f>
        <v>0</v>
      </c>
      <c r="BG2034">
        <f>IF(ISNA(BH2034),NA(),BG1354)</f>
        <v>0</v>
      </c>
      <c r="BH2034">
        <f>IF(OR(BH1354="",AND(BH1354=BH1353,BH1354=BH1355)),NA(), BH1354)</f>
        <v>0</v>
      </c>
      <c r="BI2034">
        <f>IF(ISNA(BJ2034),NA(),BI1354)</f>
        <v>0</v>
      </c>
      <c r="BJ2034">
        <f>IF(OR(BJ1354="",AND(BJ1354=BJ1353,BJ1354=BJ1355)),NA(), BJ1354)</f>
        <v>0</v>
      </c>
      <c r="BK2034">
        <f>IF(ISNA(BL2034),NA(),BK1354)</f>
        <v>0</v>
      </c>
      <c r="BL2034">
        <f>IF(OR(BL1354="",AND(BL1354=BL1353,BL1354=BL1355)),NA(), BL1354)</f>
        <v>0</v>
      </c>
      <c r="BM2034">
        <f>IF(ISNA(BN2034),NA(),BM1354)</f>
        <v>0</v>
      </c>
      <c r="BN2034">
        <f>IF(OR(BN1354="",AND(BN1354=BN1353,BN1354=BN1355)),NA(), BN1354)</f>
        <v>0</v>
      </c>
      <c r="BO2034">
        <f>IF(ISNA(BP2034),NA(),BO1354)</f>
        <v>0</v>
      </c>
      <c r="BP2034">
        <f>IF(OR(BP1354="",AND(BP1354=BP1353,BP1354=BP1355)),NA(), BP1354)</f>
        <v>0</v>
      </c>
      <c r="BQ2034">
        <f>IF(ISNA(BR2034),NA(),BQ1354)</f>
        <v>0</v>
      </c>
      <c r="BR2034">
        <f>IF(OR(BR1354="",AND(BR1354=BR1353,BR1354=BR1355)),NA(), BR1354)</f>
        <v>0</v>
      </c>
    </row>
    <row r="2035" spans="5:70">
      <c r="E2035">
        <f>IF(ISNA(F2035),NA(),E1355)</f>
        <v>0</v>
      </c>
      <c r="F2035">
        <f>IF(OR(F1355="",AND(F1355=F1354,F1355=F1356)),NA(), F1355)</f>
        <v>0</v>
      </c>
      <c r="G2035">
        <f>IF(ISNA(H2035),NA(),G1355)</f>
        <v>0</v>
      </c>
      <c r="H2035">
        <f>IF(OR(H1355="",AND(H1355=H1354,H1355=H1356)),NA(), H1355)</f>
        <v>0</v>
      </c>
      <c r="I2035">
        <f>IF(ISNA(J2035),NA(),I1355)</f>
        <v>0</v>
      </c>
      <c r="J2035">
        <f>IF(OR(J1355="",AND(J1355=J1354,J1355=J1356)),NA(), J1355)</f>
        <v>0</v>
      </c>
      <c r="K2035">
        <f>IF(ISNA(L2035),NA(),K1355)</f>
        <v>0</v>
      </c>
      <c r="L2035">
        <f>IF(OR(L1355="",AND(L1355=L1354,L1355=L1356)),NA(), L1355)</f>
        <v>0</v>
      </c>
      <c r="M2035">
        <f>IF(ISNA(N2035),NA(),M1355)</f>
        <v>0</v>
      </c>
      <c r="N2035">
        <f>IF(OR(N1355="",AND(N1355=N1354,N1355=N1356)),NA(), N1355)</f>
        <v>0</v>
      </c>
      <c r="O2035">
        <f>IF(ISNA(P2035),NA(),O1355)</f>
        <v>0</v>
      </c>
      <c r="P2035">
        <f>IF(OR(P1355="",AND(P1355=P1354,P1355=P1356)),NA(), P1355)</f>
        <v>0</v>
      </c>
      <c r="Q2035">
        <f>IF(ISNA(R2035),NA(),Q1355)</f>
        <v>0</v>
      </c>
      <c r="R2035">
        <f>IF(OR(R1355="",AND(R1355=R1354,R1355=R1356)),NA(), R1355)</f>
        <v>0</v>
      </c>
      <c r="S2035">
        <f>IF(ISNA(T2035),NA(),S1355)</f>
        <v>0</v>
      </c>
      <c r="T2035">
        <f>IF(OR(T1355="",AND(T1355=T1354,T1355=T1356)),NA(), T1355)</f>
        <v>0</v>
      </c>
      <c r="U2035">
        <f>IF(ISNA(V2035),NA(),U1355)</f>
        <v>0</v>
      </c>
      <c r="V2035">
        <f>IF(OR(V1355="",AND(V1355=V1354,V1355=V1356)),NA(), V1355)</f>
        <v>0</v>
      </c>
      <c r="W2035">
        <f>IF(ISNA(X2035),NA(),W1355)</f>
        <v>0</v>
      </c>
      <c r="X2035">
        <f>IF(OR(X1355="",AND(X1355=X1354,X1355=X1356)),NA(), X1355)</f>
        <v>0</v>
      </c>
      <c r="Y2035">
        <f>IF(ISNA(Z2035),NA(),Y1355)</f>
        <v>0</v>
      </c>
      <c r="Z2035">
        <f>IF(OR(Z1355="",AND(Z1355=Z1354,Z1355=Z1356)),NA(), Z1355)</f>
        <v>0</v>
      </c>
      <c r="AA2035">
        <f>IF(ISNA(AB2035),NA(),AA1355)</f>
        <v>0</v>
      </c>
      <c r="AB2035">
        <f>IF(OR(AB1355="",AND(AB1355=AB1354,AB1355=AB1356)),NA(), AB1355)</f>
        <v>0</v>
      </c>
      <c r="AC2035">
        <f>IF(ISNA(AD2035),NA(),AC1355)</f>
        <v>0</v>
      </c>
      <c r="AD2035">
        <f>IF(OR(AD1355="",AND(AD1355=AD1354,AD1355=AD1356)),NA(), AD1355)</f>
        <v>0</v>
      </c>
      <c r="AE2035">
        <f>IF(ISNA(AF2035),NA(),AE1355)</f>
        <v>0</v>
      </c>
      <c r="AF2035">
        <f>IF(OR(AF1355="",AND(AF1355=AF1354,AF1355=AF1356)),NA(), AF1355)</f>
        <v>0</v>
      </c>
      <c r="AG2035">
        <f>IF(ISNA(AH2035),NA(),AG1355)</f>
        <v>0</v>
      </c>
      <c r="AH2035">
        <f>IF(OR(AH1355="",AND(AH1355=AH1354,AH1355=AH1356)),NA(), AH1355)</f>
        <v>0</v>
      </c>
      <c r="AI2035">
        <f>IF(ISNA(AJ2035),NA(),AI1355)</f>
        <v>0</v>
      </c>
      <c r="AJ2035">
        <f>IF(OR(AJ1355="",AND(AJ1355=AJ1354,AJ1355=AJ1356)),NA(), AJ1355)</f>
        <v>0</v>
      </c>
      <c r="AM2035">
        <f>IF(ISNA(AN2035),NA(),AM1355)</f>
        <v>0</v>
      </c>
      <c r="AN2035">
        <f>IF(OR(AN1355="",AND(AN1355=AN1354,AN1355=AN1356)),NA(), AN1355)</f>
        <v>0</v>
      </c>
      <c r="AO2035">
        <f>IF(ISNA(AP2035),NA(),AO1355)</f>
        <v>0</v>
      </c>
      <c r="AP2035">
        <f>IF(OR(AP1355="",AND(AP1355=AP1354,AP1355=AP1356)),NA(), AP1355)</f>
        <v>0</v>
      </c>
      <c r="AQ2035">
        <f>IF(ISNA(AR2035),NA(),AQ1355)</f>
        <v>0</v>
      </c>
      <c r="AR2035">
        <f>IF(OR(AR1355="",AND(AR1355=AR1354,AR1355=AR1356)),NA(), AR1355)</f>
        <v>0</v>
      </c>
      <c r="AS2035">
        <f>IF(ISNA(AT2035),NA(),AS1355)</f>
        <v>0</v>
      </c>
      <c r="AT2035">
        <f>IF(OR(AT1355="",AND(AT1355=AT1354,AT1355=AT1356)),NA(), AT1355)</f>
        <v>0</v>
      </c>
      <c r="AU2035">
        <f>IF(ISNA(AV2035),NA(),AU1355)</f>
        <v>0</v>
      </c>
      <c r="AV2035">
        <f>IF(OR(AV1355="",AND(AV1355=AV1354,AV1355=AV1356)),NA(), AV1355)</f>
        <v>0</v>
      </c>
      <c r="AW2035">
        <f>IF(ISNA(AX2035),NA(),AW1355)</f>
        <v>0</v>
      </c>
      <c r="AX2035">
        <f>IF(OR(AX1355="",AND(AX1355=AX1354,AX1355=AX1356)),NA(), AX1355)</f>
        <v>0</v>
      </c>
      <c r="AY2035">
        <f>IF(ISNA(AZ2035),NA(),AY1355)</f>
        <v>0</v>
      </c>
      <c r="AZ2035">
        <f>IF(OR(AZ1355="",AND(AZ1355=AZ1354,AZ1355=AZ1356)),NA(), AZ1355)</f>
        <v>0</v>
      </c>
      <c r="BA2035">
        <f>IF(ISNA(BB2035),NA(),BA1355)</f>
        <v>0</v>
      </c>
      <c r="BB2035">
        <f>IF(OR(BB1355="",AND(BB1355=BB1354,BB1355=BB1356)),NA(), BB1355)</f>
        <v>0</v>
      </c>
      <c r="BC2035">
        <f>IF(ISNA(BD2035),NA(),BC1355)</f>
        <v>0</v>
      </c>
      <c r="BD2035">
        <f>IF(OR(BD1355="",AND(BD1355=BD1354,BD1355=BD1356)),NA(), BD1355)</f>
        <v>0</v>
      </c>
      <c r="BE2035">
        <f>IF(ISNA(BF2035),NA(),BE1355)</f>
        <v>0</v>
      </c>
      <c r="BF2035">
        <f>IF(OR(BF1355="",AND(BF1355=BF1354,BF1355=BF1356)),NA(), BF1355)</f>
        <v>0</v>
      </c>
      <c r="BG2035">
        <f>IF(ISNA(BH2035),NA(),BG1355)</f>
        <v>0</v>
      </c>
      <c r="BH2035">
        <f>IF(OR(BH1355="",AND(BH1355=BH1354,BH1355=BH1356)),NA(), BH1355)</f>
        <v>0</v>
      </c>
      <c r="BI2035">
        <f>IF(ISNA(BJ2035),NA(),BI1355)</f>
        <v>0</v>
      </c>
      <c r="BJ2035">
        <f>IF(OR(BJ1355="",AND(BJ1355=BJ1354,BJ1355=BJ1356)),NA(), BJ1355)</f>
        <v>0</v>
      </c>
      <c r="BK2035">
        <f>IF(ISNA(BL2035),NA(),BK1355)</f>
        <v>0</v>
      </c>
      <c r="BL2035">
        <f>IF(OR(BL1355="",AND(BL1355=BL1354,BL1355=BL1356)),NA(), BL1355)</f>
        <v>0</v>
      </c>
      <c r="BM2035">
        <f>IF(ISNA(BN2035),NA(),BM1355)</f>
        <v>0</v>
      </c>
      <c r="BN2035">
        <f>IF(OR(BN1355="",AND(BN1355=BN1354,BN1355=BN1356)),NA(), BN1355)</f>
        <v>0</v>
      </c>
      <c r="BO2035">
        <f>IF(ISNA(BP2035),NA(),BO1355)</f>
        <v>0</v>
      </c>
      <c r="BP2035">
        <f>IF(OR(BP1355="",AND(BP1355=BP1354,BP1355=BP1356)),NA(), BP1355)</f>
        <v>0</v>
      </c>
      <c r="BQ2035">
        <f>IF(ISNA(BR2035),NA(),BQ1355)</f>
        <v>0</v>
      </c>
      <c r="BR2035">
        <f>IF(OR(BR1355="",AND(BR1355=BR1354,BR1355=BR1356)),NA(), BR1355)</f>
        <v>0</v>
      </c>
    </row>
    <row r="2036" spans="5:70">
      <c r="E2036">
        <f>IF(ISNA(F2036),NA(),E1356)</f>
        <v>0</v>
      </c>
      <c r="F2036">
        <f>IF(OR(F1356="",AND(F1356=F1355,F1356=F1357)),NA(), F1356)</f>
        <v>0</v>
      </c>
      <c r="G2036">
        <f>IF(ISNA(H2036),NA(),G1356)</f>
        <v>0</v>
      </c>
      <c r="H2036">
        <f>IF(OR(H1356="",AND(H1356=H1355,H1356=H1357)),NA(), H1356)</f>
        <v>0</v>
      </c>
      <c r="I2036">
        <f>IF(ISNA(J2036),NA(),I1356)</f>
        <v>0</v>
      </c>
      <c r="J2036">
        <f>IF(OR(J1356="",AND(J1356=J1355,J1356=J1357)),NA(), J1356)</f>
        <v>0</v>
      </c>
      <c r="K2036">
        <f>IF(ISNA(L2036),NA(),K1356)</f>
        <v>0</v>
      </c>
      <c r="L2036">
        <f>IF(OR(L1356="",AND(L1356=L1355,L1356=L1357)),NA(), L1356)</f>
        <v>0</v>
      </c>
      <c r="M2036">
        <f>IF(ISNA(N2036),NA(),M1356)</f>
        <v>0</v>
      </c>
      <c r="N2036">
        <f>IF(OR(N1356="",AND(N1356=N1355,N1356=N1357)),NA(), N1356)</f>
        <v>0</v>
      </c>
      <c r="O2036">
        <f>IF(ISNA(P2036),NA(),O1356)</f>
        <v>0</v>
      </c>
      <c r="P2036">
        <f>IF(OR(P1356="",AND(P1356=P1355,P1356=P1357)),NA(), P1356)</f>
        <v>0</v>
      </c>
      <c r="Q2036">
        <f>IF(ISNA(R2036),NA(),Q1356)</f>
        <v>0</v>
      </c>
      <c r="R2036">
        <f>IF(OR(R1356="",AND(R1356=R1355,R1356=R1357)),NA(), R1356)</f>
        <v>0</v>
      </c>
      <c r="S2036">
        <f>IF(ISNA(T2036),NA(),S1356)</f>
        <v>0</v>
      </c>
      <c r="T2036">
        <f>IF(OR(T1356="",AND(T1356=T1355,T1356=T1357)),NA(), T1356)</f>
        <v>0</v>
      </c>
      <c r="U2036">
        <f>IF(ISNA(V2036),NA(),U1356)</f>
        <v>0</v>
      </c>
      <c r="V2036">
        <f>IF(OR(V1356="",AND(V1356=V1355,V1356=V1357)),NA(), V1356)</f>
        <v>0</v>
      </c>
      <c r="W2036">
        <f>IF(ISNA(X2036),NA(),W1356)</f>
        <v>0</v>
      </c>
      <c r="X2036">
        <f>IF(OR(X1356="",AND(X1356=X1355,X1356=X1357)),NA(), X1356)</f>
        <v>0</v>
      </c>
      <c r="Y2036">
        <f>IF(ISNA(Z2036),NA(),Y1356)</f>
        <v>0</v>
      </c>
      <c r="Z2036">
        <f>IF(OR(Z1356="",AND(Z1356=Z1355,Z1356=Z1357)),NA(), Z1356)</f>
        <v>0</v>
      </c>
      <c r="AA2036">
        <f>IF(ISNA(AB2036),NA(),AA1356)</f>
        <v>0</v>
      </c>
      <c r="AB2036">
        <f>IF(OR(AB1356="",AND(AB1356=AB1355,AB1356=AB1357)),NA(), AB1356)</f>
        <v>0</v>
      </c>
      <c r="AC2036">
        <f>IF(ISNA(AD2036),NA(),AC1356)</f>
        <v>0</v>
      </c>
      <c r="AD2036">
        <f>IF(OR(AD1356="",AND(AD1356=AD1355,AD1356=AD1357)),NA(), AD1356)</f>
        <v>0</v>
      </c>
      <c r="AE2036">
        <f>IF(ISNA(AF2036),NA(),AE1356)</f>
        <v>0</v>
      </c>
      <c r="AF2036">
        <f>IF(OR(AF1356="",AND(AF1356=AF1355,AF1356=AF1357)),NA(), AF1356)</f>
        <v>0</v>
      </c>
      <c r="AG2036">
        <f>IF(ISNA(AH2036),NA(),AG1356)</f>
        <v>0</v>
      </c>
      <c r="AH2036">
        <f>IF(OR(AH1356="",AND(AH1356=AH1355,AH1356=AH1357)),NA(), AH1356)</f>
        <v>0</v>
      </c>
      <c r="AI2036">
        <f>IF(ISNA(AJ2036),NA(),AI1356)</f>
        <v>0</v>
      </c>
      <c r="AJ2036">
        <f>IF(OR(AJ1356="",AND(AJ1356=AJ1355,AJ1356=AJ1357)),NA(), AJ1356)</f>
        <v>0</v>
      </c>
      <c r="AM2036">
        <f>IF(ISNA(AN2036),NA(),AM1356)</f>
        <v>0</v>
      </c>
      <c r="AN2036">
        <f>IF(OR(AN1356="",AND(AN1356=AN1355,AN1356=AN1357)),NA(), AN1356)</f>
        <v>0</v>
      </c>
      <c r="AO2036">
        <f>IF(ISNA(AP2036),NA(),AO1356)</f>
        <v>0</v>
      </c>
      <c r="AP2036">
        <f>IF(OR(AP1356="",AND(AP1356=AP1355,AP1356=AP1357)),NA(), AP1356)</f>
        <v>0</v>
      </c>
      <c r="AQ2036">
        <f>IF(ISNA(AR2036),NA(),AQ1356)</f>
        <v>0</v>
      </c>
      <c r="AR2036">
        <f>IF(OR(AR1356="",AND(AR1356=AR1355,AR1356=AR1357)),NA(), AR1356)</f>
        <v>0</v>
      </c>
      <c r="AS2036">
        <f>IF(ISNA(AT2036),NA(),AS1356)</f>
        <v>0</v>
      </c>
      <c r="AT2036">
        <f>IF(OR(AT1356="",AND(AT1356=AT1355,AT1356=AT1357)),NA(), AT1356)</f>
        <v>0</v>
      </c>
      <c r="AU2036">
        <f>IF(ISNA(AV2036),NA(),AU1356)</f>
        <v>0</v>
      </c>
      <c r="AV2036">
        <f>IF(OR(AV1356="",AND(AV1356=AV1355,AV1356=AV1357)),NA(), AV1356)</f>
        <v>0</v>
      </c>
      <c r="AW2036">
        <f>IF(ISNA(AX2036),NA(),AW1356)</f>
        <v>0</v>
      </c>
      <c r="AX2036">
        <f>IF(OR(AX1356="",AND(AX1356=AX1355,AX1356=AX1357)),NA(), AX1356)</f>
        <v>0</v>
      </c>
      <c r="AY2036">
        <f>IF(ISNA(AZ2036),NA(),AY1356)</f>
        <v>0</v>
      </c>
      <c r="AZ2036">
        <f>IF(OR(AZ1356="",AND(AZ1356=AZ1355,AZ1356=AZ1357)),NA(), AZ1356)</f>
        <v>0</v>
      </c>
      <c r="BA2036">
        <f>IF(ISNA(BB2036),NA(),BA1356)</f>
        <v>0</v>
      </c>
      <c r="BB2036">
        <f>IF(OR(BB1356="",AND(BB1356=BB1355,BB1356=BB1357)),NA(), BB1356)</f>
        <v>0</v>
      </c>
      <c r="BC2036">
        <f>IF(ISNA(BD2036),NA(),BC1356)</f>
        <v>0</v>
      </c>
      <c r="BD2036">
        <f>IF(OR(BD1356="",AND(BD1356=BD1355,BD1356=BD1357)),NA(), BD1356)</f>
        <v>0</v>
      </c>
      <c r="BE2036">
        <f>IF(ISNA(BF2036),NA(),BE1356)</f>
        <v>0</v>
      </c>
      <c r="BF2036">
        <f>IF(OR(BF1356="",AND(BF1356=BF1355,BF1356=BF1357)),NA(), BF1356)</f>
        <v>0</v>
      </c>
      <c r="BG2036">
        <f>IF(ISNA(BH2036),NA(),BG1356)</f>
        <v>0</v>
      </c>
      <c r="BH2036">
        <f>IF(OR(BH1356="",AND(BH1356=BH1355,BH1356=BH1357)),NA(), BH1356)</f>
        <v>0</v>
      </c>
      <c r="BI2036">
        <f>IF(ISNA(BJ2036),NA(),BI1356)</f>
        <v>0</v>
      </c>
      <c r="BJ2036">
        <f>IF(OR(BJ1356="",AND(BJ1356=BJ1355,BJ1356=BJ1357)),NA(), BJ1356)</f>
        <v>0</v>
      </c>
      <c r="BK2036">
        <f>IF(ISNA(BL2036),NA(),BK1356)</f>
        <v>0</v>
      </c>
      <c r="BL2036">
        <f>IF(OR(BL1356="",AND(BL1356=BL1355,BL1356=BL1357)),NA(), BL1356)</f>
        <v>0</v>
      </c>
      <c r="BM2036">
        <f>IF(ISNA(BN2036),NA(),BM1356)</f>
        <v>0</v>
      </c>
      <c r="BN2036">
        <f>IF(OR(BN1356="",AND(BN1356=BN1355,BN1356=BN1357)),NA(), BN1356)</f>
        <v>0</v>
      </c>
      <c r="BO2036">
        <f>IF(ISNA(BP2036),NA(),BO1356)</f>
        <v>0</v>
      </c>
      <c r="BP2036">
        <f>IF(OR(BP1356="",AND(BP1356=BP1355,BP1356=BP1357)),NA(), BP1356)</f>
        <v>0</v>
      </c>
      <c r="BQ2036">
        <f>IF(ISNA(BR2036),NA(),BQ1356)</f>
        <v>0</v>
      </c>
      <c r="BR2036">
        <f>IF(OR(BR1356="",AND(BR1356=BR1355,BR1356=BR1357)),NA(), BR1356)</f>
        <v>0</v>
      </c>
    </row>
    <row r="2037" spans="5:70">
      <c r="E2037">
        <f>IF(ISNA(F2037),NA(),E1357)</f>
        <v>0</v>
      </c>
      <c r="F2037">
        <f>IF(OR(F1357="",AND(F1357=F1356,F1357=F1358)),NA(), F1357)</f>
        <v>0</v>
      </c>
      <c r="G2037">
        <f>IF(ISNA(H2037),NA(),G1357)</f>
        <v>0</v>
      </c>
      <c r="H2037">
        <f>IF(OR(H1357="",AND(H1357=H1356,H1357=H1358)),NA(), H1357)</f>
        <v>0</v>
      </c>
      <c r="I2037">
        <f>IF(ISNA(J2037),NA(),I1357)</f>
        <v>0</v>
      </c>
      <c r="J2037">
        <f>IF(OR(J1357="",AND(J1357=J1356,J1357=J1358)),NA(), J1357)</f>
        <v>0</v>
      </c>
      <c r="K2037">
        <f>IF(ISNA(L2037),NA(),K1357)</f>
        <v>0</v>
      </c>
      <c r="L2037">
        <f>IF(OR(L1357="",AND(L1357=L1356,L1357=L1358)),NA(), L1357)</f>
        <v>0</v>
      </c>
      <c r="M2037">
        <f>IF(ISNA(N2037),NA(),M1357)</f>
        <v>0</v>
      </c>
      <c r="N2037">
        <f>IF(OR(N1357="",AND(N1357=N1356,N1357=N1358)),NA(), N1357)</f>
        <v>0</v>
      </c>
      <c r="O2037">
        <f>IF(ISNA(P2037),NA(),O1357)</f>
        <v>0</v>
      </c>
      <c r="P2037">
        <f>IF(OR(P1357="",AND(P1357=P1356,P1357=P1358)),NA(), P1357)</f>
        <v>0</v>
      </c>
      <c r="Q2037">
        <f>IF(ISNA(R2037),NA(),Q1357)</f>
        <v>0</v>
      </c>
      <c r="R2037">
        <f>IF(OR(R1357="",AND(R1357=R1356,R1357=R1358)),NA(), R1357)</f>
        <v>0</v>
      </c>
      <c r="S2037">
        <f>IF(ISNA(T2037),NA(),S1357)</f>
        <v>0</v>
      </c>
      <c r="T2037">
        <f>IF(OR(T1357="",AND(T1357=T1356,T1357=T1358)),NA(), T1357)</f>
        <v>0</v>
      </c>
      <c r="U2037">
        <f>IF(ISNA(V2037),NA(),U1357)</f>
        <v>0</v>
      </c>
      <c r="V2037">
        <f>IF(OR(V1357="",AND(V1357=V1356,V1357=V1358)),NA(), V1357)</f>
        <v>0</v>
      </c>
      <c r="W2037">
        <f>IF(ISNA(X2037),NA(),W1357)</f>
        <v>0</v>
      </c>
      <c r="X2037">
        <f>IF(OR(X1357="",AND(X1357=X1356,X1357=X1358)),NA(), X1357)</f>
        <v>0</v>
      </c>
      <c r="Y2037">
        <f>IF(ISNA(Z2037),NA(),Y1357)</f>
        <v>0</v>
      </c>
      <c r="Z2037">
        <f>IF(OR(Z1357="",AND(Z1357=Z1356,Z1357=Z1358)),NA(), Z1357)</f>
        <v>0</v>
      </c>
      <c r="AA2037">
        <f>IF(ISNA(AB2037),NA(),AA1357)</f>
        <v>0</v>
      </c>
      <c r="AB2037">
        <f>IF(OR(AB1357="",AND(AB1357=AB1356,AB1357=AB1358)),NA(), AB1357)</f>
        <v>0</v>
      </c>
      <c r="AC2037">
        <f>IF(ISNA(AD2037),NA(),AC1357)</f>
        <v>0</v>
      </c>
      <c r="AD2037">
        <f>IF(OR(AD1357="",AND(AD1357=AD1356,AD1357=AD1358)),NA(), AD1357)</f>
        <v>0</v>
      </c>
      <c r="AE2037">
        <f>IF(ISNA(AF2037),NA(),AE1357)</f>
        <v>0</v>
      </c>
      <c r="AF2037">
        <f>IF(OR(AF1357="",AND(AF1357=AF1356,AF1357=AF1358)),NA(), AF1357)</f>
        <v>0</v>
      </c>
      <c r="AG2037">
        <f>IF(ISNA(AH2037),NA(),AG1357)</f>
        <v>0</v>
      </c>
      <c r="AH2037">
        <f>IF(OR(AH1357="",AND(AH1357=AH1356,AH1357=AH1358)),NA(), AH1357)</f>
        <v>0</v>
      </c>
      <c r="AI2037">
        <f>IF(ISNA(AJ2037),NA(),AI1357)</f>
        <v>0</v>
      </c>
      <c r="AJ2037">
        <f>IF(OR(AJ1357="",AND(AJ1357=AJ1356,AJ1357=AJ1358)),NA(), AJ1357)</f>
        <v>0</v>
      </c>
      <c r="AM2037">
        <f>IF(ISNA(AN2037),NA(),AM1357)</f>
        <v>0</v>
      </c>
      <c r="AN2037">
        <f>IF(OR(AN1357="",AND(AN1357=AN1356,AN1357=AN1358)),NA(), AN1357)</f>
        <v>0</v>
      </c>
      <c r="AO2037">
        <f>IF(ISNA(AP2037),NA(),AO1357)</f>
        <v>0</v>
      </c>
      <c r="AP2037">
        <f>IF(OR(AP1357="",AND(AP1357=AP1356,AP1357=AP1358)),NA(), AP1357)</f>
        <v>0</v>
      </c>
      <c r="AQ2037">
        <f>IF(ISNA(AR2037),NA(),AQ1357)</f>
        <v>0</v>
      </c>
      <c r="AR2037">
        <f>IF(OR(AR1357="",AND(AR1357=AR1356,AR1357=AR1358)),NA(), AR1357)</f>
        <v>0</v>
      </c>
      <c r="AS2037">
        <f>IF(ISNA(AT2037),NA(),AS1357)</f>
        <v>0</v>
      </c>
      <c r="AT2037">
        <f>IF(OR(AT1357="",AND(AT1357=AT1356,AT1357=AT1358)),NA(), AT1357)</f>
        <v>0</v>
      </c>
      <c r="AU2037">
        <f>IF(ISNA(AV2037),NA(),AU1357)</f>
        <v>0</v>
      </c>
      <c r="AV2037">
        <f>IF(OR(AV1357="",AND(AV1357=AV1356,AV1357=AV1358)),NA(), AV1357)</f>
        <v>0</v>
      </c>
      <c r="AW2037">
        <f>IF(ISNA(AX2037),NA(),AW1357)</f>
        <v>0</v>
      </c>
      <c r="AX2037">
        <f>IF(OR(AX1357="",AND(AX1357=AX1356,AX1357=AX1358)),NA(), AX1357)</f>
        <v>0</v>
      </c>
      <c r="AY2037">
        <f>IF(ISNA(AZ2037),NA(),AY1357)</f>
        <v>0</v>
      </c>
      <c r="AZ2037">
        <f>IF(OR(AZ1357="",AND(AZ1357=AZ1356,AZ1357=AZ1358)),NA(), AZ1357)</f>
        <v>0</v>
      </c>
      <c r="BA2037">
        <f>IF(ISNA(BB2037),NA(),BA1357)</f>
        <v>0</v>
      </c>
      <c r="BB2037">
        <f>IF(OR(BB1357="",AND(BB1357=BB1356,BB1357=BB1358)),NA(), BB1357)</f>
        <v>0</v>
      </c>
      <c r="BC2037">
        <f>IF(ISNA(BD2037),NA(),BC1357)</f>
        <v>0</v>
      </c>
      <c r="BD2037">
        <f>IF(OR(BD1357="",AND(BD1357=BD1356,BD1357=BD1358)),NA(), BD1357)</f>
        <v>0</v>
      </c>
      <c r="BE2037">
        <f>IF(ISNA(BF2037),NA(),BE1357)</f>
        <v>0</v>
      </c>
      <c r="BF2037">
        <f>IF(OR(BF1357="",AND(BF1357=BF1356,BF1357=BF1358)),NA(), BF1357)</f>
        <v>0</v>
      </c>
      <c r="BG2037">
        <f>IF(ISNA(BH2037),NA(),BG1357)</f>
        <v>0</v>
      </c>
      <c r="BH2037">
        <f>IF(OR(BH1357="",AND(BH1357=BH1356,BH1357=BH1358)),NA(), BH1357)</f>
        <v>0</v>
      </c>
      <c r="BI2037">
        <f>IF(ISNA(BJ2037),NA(),BI1357)</f>
        <v>0</v>
      </c>
      <c r="BJ2037">
        <f>IF(OR(BJ1357="",AND(BJ1357=BJ1356,BJ1357=BJ1358)),NA(), BJ1357)</f>
        <v>0</v>
      </c>
      <c r="BK2037">
        <f>IF(ISNA(BL2037),NA(),BK1357)</f>
        <v>0</v>
      </c>
      <c r="BL2037">
        <f>IF(OR(BL1357="",AND(BL1357=BL1356,BL1357=BL1358)),NA(), BL1357)</f>
        <v>0</v>
      </c>
      <c r="BM2037">
        <f>IF(ISNA(BN2037),NA(),BM1357)</f>
        <v>0</v>
      </c>
      <c r="BN2037">
        <f>IF(OR(BN1357="",AND(BN1357=BN1356,BN1357=BN1358)),NA(), BN1357)</f>
        <v>0</v>
      </c>
      <c r="BO2037">
        <f>IF(ISNA(BP2037),NA(),BO1357)</f>
        <v>0</v>
      </c>
      <c r="BP2037">
        <f>IF(OR(BP1357="",AND(BP1357=BP1356,BP1357=BP1358)),NA(), BP1357)</f>
        <v>0</v>
      </c>
      <c r="BQ2037">
        <f>IF(ISNA(BR2037),NA(),BQ1357)</f>
        <v>0</v>
      </c>
      <c r="BR2037">
        <f>IF(OR(BR1357="",AND(BR1357=BR1356,BR1357=BR1358)),NA(), BR1357)</f>
        <v>0</v>
      </c>
    </row>
    <row r="2038" spans="5:70">
      <c r="E2038">
        <f>IF(ISNA(F2038),NA(),E1358)</f>
        <v>0</v>
      </c>
      <c r="F2038">
        <f>IF(OR(F1358="",AND(F1358=F1357,F1358=F1359)),NA(), F1358)</f>
        <v>0</v>
      </c>
      <c r="G2038">
        <f>IF(ISNA(H2038),NA(),G1358)</f>
        <v>0</v>
      </c>
      <c r="H2038">
        <f>IF(OR(H1358="",AND(H1358=H1357,H1358=H1359)),NA(), H1358)</f>
        <v>0</v>
      </c>
      <c r="I2038">
        <f>IF(ISNA(J2038),NA(),I1358)</f>
        <v>0</v>
      </c>
      <c r="J2038">
        <f>IF(OR(J1358="",AND(J1358=J1357,J1358=J1359)),NA(), J1358)</f>
        <v>0</v>
      </c>
      <c r="K2038">
        <f>IF(ISNA(L2038),NA(),K1358)</f>
        <v>0</v>
      </c>
      <c r="L2038">
        <f>IF(OR(L1358="",AND(L1358=L1357,L1358=L1359)),NA(), L1358)</f>
        <v>0</v>
      </c>
      <c r="M2038">
        <f>IF(ISNA(N2038),NA(),M1358)</f>
        <v>0</v>
      </c>
      <c r="N2038">
        <f>IF(OR(N1358="",AND(N1358=N1357,N1358=N1359)),NA(), N1358)</f>
        <v>0</v>
      </c>
      <c r="O2038">
        <f>IF(ISNA(P2038),NA(),O1358)</f>
        <v>0</v>
      </c>
      <c r="P2038">
        <f>IF(OR(P1358="",AND(P1358=P1357,P1358=P1359)),NA(), P1358)</f>
        <v>0</v>
      </c>
      <c r="Q2038">
        <f>IF(ISNA(R2038),NA(),Q1358)</f>
        <v>0</v>
      </c>
      <c r="R2038">
        <f>IF(OR(R1358="",AND(R1358=R1357,R1358=R1359)),NA(), R1358)</f>
        <v>0</v>
      </c>
      <c r="S2038">
        <f>IF(ISNA(T2038),NA(),S1358)</f>
        <v>0</v>
      </c>
      <c r="T2038">
        <f>IF(OR(T1358="",AND(T1358=T1357,T1358=T1359)),NA(), T1358)</f>
        <v>0</v>
      </c>
      <c r="U2038">
        <f>IF(ISNA(V2038),NA(),U1358)</f>
        <v>0</v>
      </c>
      <c r="V2038">
        <f>IF(OR(V1358="",AND(V1358=V1357,V1358=V1359)),NA(), V1358)</f>
        <v>0</v>
      </c>
      <c r="W2038">
        <f>IF(ISNA(X2038),NA(),W1358)</f>
        <v>0</v>
      </c>
      <c r="X2038">
        <f>IF(OR(X1358="",AND(X1358=X1357,X1358=X1359)),NA(), X1358)</f>
        <v>0</v>
      </c>
      <c r="Y2038">
        <f>IF(ISNA(Z2038),NA(),Y1358)</f>
        <v>0</v>
      </c>
      <c r="Z2038">
        <f>IF(OR(Z1358="",AND(Z1358=Z1357,Z1358=Z1359)),NA(), Z1358)</f>
        <v>0</v>
      </c>
      <c r="AA2038">
        <f>IF(ISNA(AB2038),NA(),AA1358)</f>
        <v>0</v>
      </c>
      <c r="AB2038">
        <f>IF(OR(AB1358="",AND(AB1358=AB1357,AB1358=AB1359)),NA(), AB1358)</f>
        <v>0</v>
      </c>
      <c r="AC2038">
        <f>IF(ISNA(AD2038),NA(),AC1358)</f>
        <v>0</v>
      </c>
      <c r="AD2038">
        <f>IF(OR(AD1358="",AND(AD1358=AD1357,AD1358=AD1359)),NA(), AD1358)</f>
        <v>0</v>
      </c>
      <c r="AE2038">
        <f>IF(ISNA(AF2038),NA(),AE1358)</f>
        <v>0</v>
      </c>
      <c r="AF2038">
        <f>IF(OR(AF1358="",AND(AF1358=AF1357,AF1358=AF1359)),NA(), AF1358)</f>
        <v>0</v>
      </c>
      <c r="AG2038">
        <f>IF(ISNA(AH2038),NA(),AG1358)</f>
        <v>0</v>
      </c>
      <c r="AH2038">
        <f>IF(OR(AH1358="",AND(AH1358=AH1357,AH1358=AH1359)),NA(), AH1358)</f>
        <v>0</v>
      </c>
      <c r="AI2038">
        <f>IF(ISNA(AJ2038),NA(),AI1358)</f>
        <v>0</v>
      </c>
      <c r="AJ2038">
        <f>IF(OR(AJ1358="",AND(AJ1358=AJ1357,AJ1358=AJ1359)),NA(), AJ1358)</f>
        <v>0</v>
      </c>
      <c r="AM2038">
        <f>IF(ISNA(AN2038),NA(),AM1358)</f>
        <v>0</v>
      </c>
      <c r="AN2038">
        <f>IF(OR(AN1358="",AND(AN1358=AN1357,AN1358=AN1359)),NA(), AN1358)</f>
        <v>0</v>
      </c>
      <c r="AO2038">
        <f>IF(ISNA(AP2038),NA(),AO1358)</f>
        <v>0</v>
      </c>
      <c r="AP2038">
        <f>IF(OR(AP1358="",AND(AP1358=AP1357,AP1358=AP1359)),NA(), AP1358)</f>
        <v>0</v>
      </c>
      <c r="AQ2038">
        <f>IF(ISNA(AR2038),NA(),AQ1358)</f>
        <v>0</v>
      </c>
      <c r="AR2038">
        <f>IF(OR(AR1358="",AND(AR1358=AR1357,AR1358=AR1359)),NA(), AR1358)</f>
        <v>0</v>
      </c>
      <c r="AS2038">
        <f>IF(ISNA(AT2038),NA(),AS1358)</f>
        <v>0</v>
      </c>
      <c r="AT2038">
        <f>IF(OR(AT1358="",AND(AT1358=AT1357,AT1358=AT1359)),NA(), AT1358)</f>
        <v>0</v>
      </c>
      <c r="AU2038">
        <f>IF(ISNA(AV2038),NA(),AU1358)</f>
        <v>0</v>
      </c>
      <c r="AV2038">
        <f>IF(OR(AV1358="",AND(AV1358=AV1357,AV1358=AV1359)),NA(), AV1358)</f>
        <v>0</v>
      </c>
      <c r="AW2038">
        <f>IF(ISNA(AX2038),NA(),AW1358)</f>
        <v>0</v>
      </c>
      <c r="AX2038">
        <f>IF(OR(AX1358="",AND(AX1358=AX1357,AX1358=AX1359)),NA(), AX1358)</f>
        <v>0</v>
      </c>
      <c r="AY2038">
        <f>IF(ISNA(AZ2038),NA(),AY1358)</f>
        <v>0</v>
      </c>
      <c r="AZ2038">
        <f>IF(OR(AZ1358="",AND(AZ1358=AZ1357,AZ1358=AZ1359)),NA(), AZ1358)</f>
        <v>0</v>
      </c>
      <c r="BA2038">
        <f>IF(ISNA(BB2038),NA(),BA1358)</f>
        <v>0</v>
      </c>
      <c r="BB2038">
        <f>IF(OR(BB1358="",AND(BB1358=BB1357,BB1358=BB1359)),NA(), BB1358)</f>
        <v>0</v>
      </c>
      <c r="BC2038">
        <f>IF(ISNA(BD2038),NA(),BC1358)</f>
        <v>0</v>
      </c>
      <c r="BD2038">
        <f>IF(OR(BD1358="",AND(BD1358=BD1357,BD1358=BD1359)),NA(), BD1358)</f>
        <v>0</v>
      </c>
      <c r="BE2038">
        <f>IF(ISNA(BF2038),NA(),BE1358)</f>
        <v>0</v>
      </c>
      <c r="BF2038">
        <f>IF(OR(BF1358="",AND(BF1358=BF1357,BF1358=BF1359)),NA(), BF1358)</f>
        <v>0</v>
      </c>
      <c r="BG2038">
        <f>IF(ISNA(BH2038),NA(),BG1358)</f>
        <v>0</v>
      </c>
      <c r="BH2038">
        <f>IF(OR(BH1358="",AND(BH1358=BH1357,BH1358=BH1359)),NA(), BH1358)</f>
        <v>0</v>
      </c>
      <c r="BI2038">
        <f>IF(ISNA(BJ2038),NA(),BI1358)</f>
        <v>0</v>
      </c>
      <c r="BJ2038">
        <f>IF(OR(BJ1358="",AND(BJ1358=BJ1357,BJ1358=BJ1359)),NA(), BJ1358)</f>
        <v>0</v>
      </c>
      <c r="BK2038">
        <f>IF(ISNA(BL2038),NA(),BK1358)</f>
        <v>0</v>
      </c>
      <c r="BL2038">
        <f>IF(OR(BL1358="",AND(BL1358=BL1357,BL1358=BL1359)),NA(), BL1358)</f>
        <v>0</v>
      </c>
      <c r="BM2038">
        <f>IF(ISNA(BN2038),NA(),BM1358)</f>
        <v>0</v>
      </c>
      <c r="BN2038">
        <f>IF(OR(BN1358="",AND(BN1358=BN1357,BN1358=BN1359)),NA(), BN1358)</f>
        <v>0</v>
      </c>
      <c r="BO2038">
        <f>IF(ISNA(BP2038),NA(),BO1358)</f>
        <v>0</v>
      </c>
      <c r="BP2038">
        <f>IF(OR(BP1358="",AND(BP1358=BP1357,BP1358=BP1359)),NA(), BP1358)</f>
        <v>0</v>
      </c>
      <c r="BQ2038">
        <f>IF(ISNA(BR2038),NA(),BQ1358)</f>
        <v>0</v>
      </c>
      <c r="BR2038">
        <f>IF(OR(BR1358="",AND(BR1358=BR1357,BR1358=BR1359)),NA(), BR1358)</f>
        <v>0</v>
      </c>
    </row>
    <row r="2039" spans="5:70">
      <c r="E2039">
        <f>IF(ISNA(F2039),NA(),E1359)</f>
        <v>0</v>
      </c>
      <c r="F2039">
        <f>IF(OR(F1359="",AND(F1359=F1358,F1359=F1360)),NA(), F1359)</f>
        <v>0</v>
      </c>
      <c r="G2039">
        <f>IF(ISNA(H2039),NA(),G1359)</f>
        <v>0</v>
      </c>
      <c r="H2039">
        <f>IF(OR(H1359="",AND(H1359=H1358,H1359=H1360)),NA(), H1359)</f>
        <v>0</v>
      </c>
      <c r="I2039">
        <f>IF(ISNA(J2039),NA(),I1359)</f>
        <v>0</v>
      </c>
      <c r="J2039">
        <f>IF(OR(J1359="",AND(J1359=J1358,J1359=J1360)),NA(), J1359)</f>
        <v>0</v>
      </c>
      <c r="K2039">
        <f>IF(ISNA(L2039),NA(),K1359)</f>
        <v>0</v>
      </c>
      <c r="L2039">
        <f>IF(OR(L1359="",AND(L1359=L1358,L1359=L1360)),NA(), L1359)</f>
        <v>0</v>
      </c>
      <c r="M2039">
        <f>IF(ISNA(N2039),NA(),M1359)</f>
        <v>0</v>
      </c>
      <c r="N2039">
        <f>IF(OR(N1359="",AND(N1359=N1358,N1359=N1360)),NA(), N1359)</f>
        <v>0</v>
      </c>
      <c r="O2039">
        <f>IF(ISNA(P2039),NA(),O1359)</f>
        <v>0</v>
      </c>
      <c r="P2039">
        <f>IF(OR(P1359="",AND(P1359=P1358,P1359=P1360)),NA(), P1359)</f>
        <v>0</v>
      </c>
      <c r="Q2039">
        <f>IF(ISNA(R2039),NA(),Q1359)</f>
        <v>0</v>
      </c>
      <c r="R2039">
        <f>IF(OR(R1359="",AND(R1359=R1358,R1359=R1360)),NA(), R1359)</f>
        <v>0</v>
      </c>
      <c r="S2039">
        <f>IF(ISNA(T2039),NA(),S1359)</f>
        <v>0</v>
      </c>
      <c r="T2039">
        <f>IF(OR(T1359="",AND(T1359=T1358,T1359=T1360)),NA(), T1359)</f>
        <v>0</v>
      </c>
      <c r="U2039">
        <f>IF(ISNA(V2039),NA(),U1359)</f>
        <v>0</v>
      </c>
      <c r="V2039">
        <f>IF(OR(V1359="",AND(V1359=V1358,V1359=V1360)),NA(), V1359)</f>
        <v>0</v>
      </c>
      <c r="W2039">
        <f>IF(ISNA(X2039),NA(),W1359)</f>
        <v>0</v>
      </c>
      <c r="X2039">
        <f>IF(OR(X1359="",AND(X1359=X1358,X1359=X1360)),NA(), X1359)</f>
        <v>0</v>
      </c>
      <c r="Y2039">
        <f>IF(ISNA(Z2039),NA(),Y1359)</f>
        <v>0</v>
      </c>
      <c r="Z2039">
        <f>IF(OR(Z1359="",AND(Z1359=Z1358,Z1359=Z1360)),NA(), Z1359)</f>
        <v>0</v>
      </c>
      <c r="AA2039">
        <f>IF(ISNA(AB2039),NA(),AA1359)</f>
        <v>0</v>
      </c>
      <c r="AB2039">
        <f>IF(OR(AB1359="",AND(AB1359=AB1358,AB1359=AB1360)),NA(), AB1359)</f>
        <v>0</v>
      </c>
      <c r="AC2039">
        <f>IF(ISNA(AD2039),NA(),AC1359)</f>
        <v>0</v>
      </c>
      <c r="AD2039">
        <f>IF(OR(AD1359="",AND(AD1359=AD1358,AD1359=AD1360)),NA(), AD1359)</f>
        <v>0</v>
      </c>
      <c r="AE2039">
        <f>IF(ISNA(AF2039),NA(),AE1359)</f>
        <v>0</v>
      </c>
      <c r="AF2039">
        <f>IF(OR(AF1359="",AND(AF1359=AF1358,AF1359=AF1360)),NA(), AF1359)</f>
        <v>0</v>
      </c>
      <c r="AG2039">
        <f>IF(ISNA(AH2039),NA(),AG1359)</f>
        <v>0</v>
      </c>
      <c r="AH2039">
        <f>IF(OR(AH1359="",AND(AH1359=AH1358,AH1359=AH1360)),NA(), AH1359)</f>
        <v>0</v>
      </c>
      <c r="AI2039">
        <f>IF(ISNA(AJ2039),NA(),AI1359)</f>
        <v>0</v>
      </c>
      <c r="AJ2039">
        <f>IF(OR(AJ1359="",AND(AJ1359=AJ1358,AJ1359=AJ1360)),NA(), AJ1359)</f>
        <v>0</v>
      </c>
      <c r="AM2039">
        <f>IF(ISNA(AN2039),NA(),AM1359)</f>
        <v>0</v>
      </c>
      <c r="AN2039">
        <f>IF(OR(AN1359="",AND(AN1359=AN1358,AN1359=AN1360)),NA(), AN1359)</f>
        <v>0</v>
      </c>
      <c r="AO2039">
        <f>IF(ISNA(AP2039),NA(),AO1359)</f>
        <v>0</v>
      </c>
      <c r="AP2039">
        <f>IF(OR(AP1359="",AND(AP1359=AP1358,AP1359=AP1360)),NA(), AP1359)</f>
        <v>0</v>
      </c>
      <c r="AQ2039">
        <f>IF(ISNA(AR2039),NA(),AQ1359)</f>
        <v>0</v>
      </c>
      <c r="AR2039">
        <f>IF(OR(AR1359="",AND(AR1359=AR1358,AR1359=AR1360)),NA(), AR1359)</f>
        <v>0</v>
      </c>
      <c r="AS2039">
        <f>IF(ISNA(AT2039),NA(),AS1359)</f>
        <v>0</v>
      </c>
      <c r="AT2039">
        <f>IF(OR(AT1359="",AND(AT1359=AT1358,AT1359=AT1360)),NA(), AT1359)</f>
        <v>0</v>
      </c>
      <c r="AU2039">
        <f>IF(ISNA(AV2039),NA(),AU1359)</f>
        <v>0</v>
      </c>
      <c r="AV2039">
        <f>IF(OR(AV1359="",AND(AV1359=AV1358,AV1359=AV1360)),NA(), AV1359)</f>
        <v>0</v>
      </c>
      <c r="AW2039">
        <f>IF(ISNA(AX2039),NA(),AW1359)</f>
        <v>0</v>
      </c>
      <c r="AX2039">
        <f>IF(OR(AX1359="",AND(AX1359=AX1358,AX1359=AX1360)),NA(), AX1359)</f>
        <v>0</v>
      </c>
      <c r="AY2039">
        <f>IF(ISNA(AZ2039),NA(),AY1359)</f>
        <v>0</v>
      </c>
      <c r="AZ2039">
        <f>IF(OR(AZ1359="",AND(AZ1359=AZ1358,AZ1359=AZ1360)),NA(), AZ1359)</f>
        <v>0</v>
      </c>
      <c r="BA2039">
        <f>IF(ISNA(BB2039),NA(),BA1359)</f>
        <v>0</v>
      </c>
      <c r="BB2039">
        <f>IF(OR(BB1359="",AND(BB1359=BB1358,BB1359=BB1360)),NA(), BB1359)</f>
        <v>0</v>
      </c>
      <c r="BC2039">
        <f>IF(ISNA(BD2039),NA(),BC1359)</f>
        <v>0</v>
      </c>
      <c r="BD2039">
        <f>IF(OR(BD1359="",AND(BD1359=BD1358,BD1359=BD1360)),NA(), BD1359)</f>
        <v>0</v>
      </c>
      <c r="BE2039">
        <f>IF(ISNA(BF2039),NA(),BE1359)</f>
        <v>0</v>
      </c>
      <c r="BF2039">
        <f>IF(OR(BF1359="",AND(BF1359=BF1358,BF1359=BF1360)),NA(), BF1359)</f>
        <v>0</v>
      </c>
      <c r="BG2039">
        <f>IF(ISNA(BH2039),NA(),BG1359)</f>
        <v>0</v>
      </c>
      <c r="BH2039">
        <f>IF(OR(BH1359="",AND(BH1359=BH1358,BH1359=BH1360)),NA(), BH1359)</f>
        <v>0</v>
      </c>
      <c r="BI2039">
        <f>IF(ISNA(BJ2039),NA(),BI1359)</f>
        <v>0</v>
      </c>
      <c r="BJ2039">
        <f>IF(OR(BJ1359="",AND(BJ1359=BJ1358,BJ1359=BJ1360)),NA(), BJ1359)</f>
        <v>0</v>
      </c>
      <c r="BK2039">
        <f>IF(ISNA(BL2039),NA(),BK1359)</f>
        <v>0</v>
      </c>
      <c r="BL2039">
        <f>IF(OR(BL1359="",AND(BL1359=BL1358,BL1359=BL1360)),NA(), BL1359)</f>
        <v>0</v>
      </c>
      <c r="BM2039">
        <f>IF(ISNA(BN2039),NA(),BM1359)</f>
        <v>0</v>
      </c>
      <c r="BN2039">
        <f>IF(OR(BN1359="",AND(BN1359=BN1358,BN1359=BN1360)),NA(), BN1359)</f>
        <v>0</v>
      </c>
      <c r="BO2039">
        <f>IF(ISNA(BP2039),NA(),BO1359)</f>
        <v>0</v>
      </c>
      <c r="BP2039">
        <f>IF(OR(BP1359="",AND(BP1359=BP1358,BP1359=BP1360)),NA(), BP1359)</f>
        <v>0</v>
      </c>
      <c r="BQ2039">
        <f>IF(ISNA(BR2039),NA(),BQ1359)</f>
        <v>0</v>
      </c>
      <c r="BR2039">
        <f>IF(OR(BR1359="",AND(BR1359=BR1358,BR1359=BR1360)),NA(), BR1359)</f>
        <v>0</v>
      </c>
    </row>
    <row r="2040" spans="5:70">
      <c r="E2040">
        <f>IF(ISNA(F2040),NA(),E1360)</f>
        <v>0</v>
      </c>
      <c r="F2040">
        <f>IF(OR(F1360="",AND(F1360=F1359,F1360=F1361)),NA(), F1360)</f>
        <v>0</v>
      </c>
      <c r="G2040">
        <f>IF(ISNA(H2040),NA(),G1360)</f>
        <v>0</v>
      </c>
      <c r="H2040">
        <f>IF(OR(H1360="",AND(H1360=H1359,H1360=H1361)),NA(), H1360)</f>
        <v>0</v>
      </c>
      <c r="I2040">
        <f>IF(ISNA(J2040),NA(),I1360)</f>
        <v>0</v>
      </c>
      <c r="J2040">
        <f>IF(OR(J1360="",AND(J1360=J1359,J1360=J1361)),NA(), J1360)</f>
        <v>0</v>
      </c>
      <c r="K2040">
        <f>IF(ISNA(L2040),NA(),K1360)</f>
        <v>0</v>
      </c>
      <c r="L2040">
        <f>IF(OR(L1360="",AND(L1360=L1359,L1360=L1361)),NA(), L1360)</f>
        <v>0</v>
      </c>
      <c r="M2040">
        <f>IF(ISNA(N2040),NA(),M1360)</f>
        <v>0</v>
      </c>
      <c r="N2040">
        <f>IF(OR(N1360="",AND(N1360=N1359,N1360=N1361)),NA(), N1360)</f>
        <v>0</v>
      </c>
      <c r="O2040">
        <f>IF(ISNA(P2040),NA(),O1360)</f>
        <v>0</v>
      </c>
      <c r="P2040">
        <f>IF(OR(P1360="",AND(P1360=P1359,P1360=P1361)),NA(), P1360)</f>
        <v>0</v>
      </c>
      <c r="Q2040">
        <f>IF(ISNA(R2040),NA(),Q1360)</f>
        <v>0</v>
      </c>
      <c r="R2040">
        <f>IF(OR(R1360="",AND(R1360=R1359,R1360=R1361)),NA(), R1360)</f>
        <v>0</v>
      </c>
      <c r="S2040">
        <f>IF(ISNA(T2040),NA(),S1360)</f>
        <v>0</v>
      </c>
      <c r="T2040">
        <f>IF(OR(T1360="",AND(T1360=T1359,T1360=T1361)),NA(), T1360)</f>
        <v>0</v>
      </c>
      <c r="U2040">
        <f>IF(ISNA(V2040),NA(),U1360)</f>
        <v>0</v>
      </c>
      <c r="V2040">
        <f>IF(OR(V1360="",AND(V1360=V1359,V1360=V1361)),NA(), V1360)</f>
        <v>0</v>
      </c>
      <c r="W2040">
        <f>IF(ISNA(X2040),NA(),W1360)</f>
        <v>0</v>
      </c>
      <c r="X2040">
        <f>IF(OR(X1360="",AND(X1360=X1359,X1360=X1361)),NA(), X1360)</f>
        <v>0</v>
      </c>
      <c r="Y2040">
        <f>IF(ISNA(Z2040),NA(),Y1360)</f>
        <v>0</v>
      </c>
      <c r="Z2040">
        <f>IF(OR(Z1360="",AND(Z1360=Z1359,Z1360=Z1361)),NA(), Z1360)</f>
        <v>0</v>
      </c>
      <c r="AA2040">
        <f>IF(ISNA(AB2040),NA(),AA1360)</f>
        <v>0</v>
      </c>
      <c r="AB2040">
        <f>IF(OR(AB1360="",AND(AB1360=AB1359,AB1360=AB1361)),NA(), AB1360)</f>
        <v>0</v>
      </c>
      <c r="AC2040">
        <f>IF(ISNA(AD2040),NA(),AC1360)</f>
        <v>0</v>
      </c>
      <c r="AD2040">
        <f>IF(OR(AD1360="",AND(AD1360=AD1359,AD1360=AD1361)),NA(), AD1360)</f>
        <v>0</v>
      </c>
      <c r="AE2040">
        <f>IF(ISNA(AF2040),NA(),AE1360)</f>
        <v>0</v>
      </c>
      <c r="AF2040">
        <f>IF(OR(AF1360="",AND(AF1360=AF1359,AF1360=AF1361)),NA(), AF1360)</f>
        <v>0</v>
      </c>
      <c r="AG2040">
        <f>IF(ISNA(AH2040),NA(),AG1360)</f>
        <v>0</v>
      </c>
      <c r="AH2040">
        <f>IF(OR(AH1360="",AND(AH1360=AH1359,AH1360=AH1361)),NA(), AH1360)</f>
        <v>0</v>
      </c>
      <c r="AI2040">
        <f>IF(ISNA(AJ2040),NA(),AI1360)</f>
        <v>0</v>
      </c>
      <c r="AJ2040">
        <f>IF(OR(AJ1360="",AND(AJ1360=AJ1359,AJ1360=AJ1361)),NA(), AJ1360)</f>
        <v>0</v>
      </c>
      <c r="AM2040">
        <f>IF(ISNA(AN2040),NA(),AM1360)</f>
        <v>0</v>
      </c>
      <c r="AN2040">
        <f>IF(OR(AN1360="",AND(AN1360=AN1359,AN1360=AN1361)),NA(), AN1360)</f>
        <v>0</v>
      </c>
      <c r="AO2040">
        <f>IF(ISNA(AP2040),NA(),AO1360)</f>
        <v>0</v>
      </c>
      <c r="AP2040">
        <f>IF(OR(AP1360="",AND(AP1360=AP1359,AP1360=AP1361)),NA(), AP1360)</f>
        <v>0</v>
      </c>
      <c r="AQ2040">
        <f>IF(ISNA(AR2040),NA(),AQ1360)</f>
        <v>0</v>
      </c>
      <c r="AR2040">
        <f>IF(OR(AR1360="",AND(AR1360=AR1359,AR1360=AR1361)),NA(), AR1360)</f>
        <v>0</v>
      </c>
      <c r="AS2040">
        <f>IF(ISNA(AT2040),NA(),AS1360)</f>
        <v>0</v>
      </c>
      <c r="AT2040">
        <f>IF(OR(AT1360="",AND(AT1360=AT1359,AT1360=AT1361)),NA(), AT1360)</f>
        <v>0</v>
      </c>
      <c r="AU2040">
        <f>IF(ISNA(AV2040),NA(),AU1360)</f>
        <v>0</v>
      </c>
      <c r="AV2040">
        <f>IF(OR(AV1360="",AND(AV1360=AV1359,AV1360=AV1361)),NA(), AV1360)</f>
        <v>0</v>
      </c>
      <c r="AW2040">
        <f>IF(ISNA(AX2040),NA(),AW1360)</f>
        <v>0</v>
      </c>
      <c r="AX2040">
        <f>IF(OR(AX1360="",AND(AX1360=AX1359,AX1360=AX1361)),NA(), AX1360)</f>
        <v>0</v>
      </c>
      <c r="AY2040">
        <f>IF(ISNA(AZ2040),NA(),AY1360)</f>
        <v>0</v>
      </c>
      <c r="AZ2040">
        <f>IF(OR(AZ1360="",AND(AZ1360=AZ1359,AZ1360=AZ1361)),NA(), AZ1360)</f>
        <v>0</v>
      </c>
      <c r="BA2040">
        <f>IF(ISNA(BB2040),NA(),BA1360)</f>
        <v>0</v>
      </c>
      <c r="BB2040">
        <f>IF(OR(BB1360="",AND(BB1360=BB1359,BB1360=BB1361)),NA(), BB1360)</f>
        <v>0</v>
      </c>
      <c r="BC2040">
        <f>IF(ISNA(BD2040),NA(),BC1360)</f>
        <v>0</v>
      </c>
      <c r="BD2040">
        <f>IF(OR(BD1360="",AND(BD1360=BD1359,BD1360=BD1361)),NA(), BD1360)</f>
        <v>0</v>
      </c>
      <c r="BE2040">
        <f>IF(ISNA(BF2040),NA(),BE1360)</f>
        <v>0</v>
      </c>
      <c r="BF2040">
        <f>IF(OR(BF1360="",AND(BF1360=BF1359,BF1360=BF1361)),NA(), BF1360)</f>
        <v>0</v>
      </c>
      <c r="BG2040">
        <f>IF(ISNA(BH2040),NA(),BG1360)</f>
        <v>0</v>
      </c>
      <c r="BH2040">
        <f>IF(OR(BH1360="",AND(BH1360=BH1359,BH1360=BH1361)),NA(), BH1360)</f>
        <v>0</v>
      </c>
      <c r="BI2040">
        <f>IF(ISNA(BJ2040),NA(),BI1360)</f>
        <v>0</v>
      </c>
      <c r="BJ2040">
        <f>IF(OR(BJ1360="",AND(BJ1360=BJ1359,BJ1360=BJ1361)),NA(), BJ1360)</f>
        <v>0</v>
      </c>
      <c r="BK2040">
        <f>IF(ISNA(BL2040),NA(),BK1360)</f>
        <v>0</v>
      </c>
      <c r="BL2040">
        <f>IF(OR(BL1360="",AND(BL1360=BL1359,BL1360=BL1361)),NA(), BL1360)</f>
        <v>0</v>
      </c>
      <c r="BM2040">
        <f>IF(ISNA(BN2040),NA(),BM1360)</f>
        <v>0</v>
      </c>
      <c r="BN2040">
        <f>IF(OR(BN1360="",AND(BN1360=BN1359,BN1360=BN1361)),NA(), BN1360)</f>
        <v>0</v>
      </c>
      <c r="BO2040">
        <f>IF(ISNA(BP2040),NA(),BO1360)</f>
        <v>0</v>
      </c>
      <c r="BP2040">
        <f>IF(OR(BP1360="",AND(BP1360=BP1359,BP1360=BP1361)),NA(), BP1360)</f>
        <v>0</v>
      </c>
      <c r="BQ2040">
        <f>IF(ISNA(BR2040),NA(),BQ1360)</f>
        <v>0</v>
      </c>
      <c r="BR2040">
        <f>IF(OR(BR1360="",AND(BR1360=BR1359,BR1360=BR1361)),NA(), BR1360)</f>
        <v>0</v>
      </c>
    </row>
    <row r="2041" spans="5:70">
      <c r="E2041">
        <f>IF(ISNA(F2041),NA(),E1361)</f>
        <v>0</v>
      </c>
      <c r="F2041">
        <f>IF(OR(F1361="",AND(F1361=F1360,F1361=F1362)),NA(), F1361)</f>
        <v>0</v>
      </c>
      <c r="G2041">
        <f>IF(ISNA(H2041),NA(),G1361)</f>
        <v>0</v>
      </c>
      <c r="H2041">
        <f>IF(OR(H1361="",AND(H1361=H1360,H1361=H1362)),NA(), H1361)</f>
        <v>0</v>
      </c>
      <c r="I2041">
        <f>IF(ISNA(J2041),NA(),I1361)</f>
        <v>0</v>
      </c>
      <c r="J2041">
        <f>IF(OR(J1361="",AND(J1361=J1360,J1361=J1362)),NA(), J1361)</f>
        <v>0</v>
      </c>
      <c r="K2041">
        <f>IF(ISNA(L2041),NA(),K1361)</f>
        <v>0</v>
      </c>
      <c r="L2041">
        <f>IF(OR(L1361="",AND(L1361=L1360,L1361=L1362)),NA(), L1361)</f>
        <v>0</v>
      </c>
      <c r="M2041">
        <f>IF(ISNA(N2041),NA(),M1361)</f>
        <v>0</v>
      </c>
      <c r="N2041">
        <f>IF(OR(N1361="",AND(N1361=N1360,N1361=N1362)),NA(), N1361)</f>
        <v>0</v>
      </c>
      <c r="O2041">
        <f>IF(ISNA(P2041),NA(),O1361)</f>
        <v>0</v>
      </c>
      <c r="P2041">
        <f>IF(OR(P1361="",AND(P1361=P1360,P1361=P1362)),NA(), P1361)</f>
        <v>0</v>
      </c>
      <c r="Q2041">
        <f>IF(ISNA(R2041),NA(),Q1361)</f>
        <v>0</v>
      </c>
      <c r="R2041">
        <f>IF(OR(R1361="",AND(R1361=R1360,R1361=R1362)),NA(), R1361)</f>
        <v>0</v>
      </c>
      <c r="S2041">
        <f>IF(ISNA(T2041),NA(),S1361)</f>
        <v>0</v>
      </c>
      <c r="T2041">
        <f>IF(OR(T1361="",AND(T1361=T1360,T1361=T1362)),NA(), T1361)</f>
        <v>0</v>
      </c>
      <c r="U2041">
        <f>IF(ISNA(V2041),NA(),U1361)</f>
        <v>0</v>
      </c>
      <c r="V2041">
        <f>IF(OR(V1361="",AND(V1361=V1360,V1361=V1362)),NA(), V1361)</f>
        <v>0</v>
      </c>
      <c r="W2041">
        <f>IF(ISNA(X2041),NA(),W1361)</f>
        <v>0</v>
      </c>
      <c r="X2041">
        <f>IF(OR(X1361="",AND(X1361=X1360,X1361=X1362)),NA(), X1361)</f>
        <v>0</v>
      </c>
      <c r="Y2041">
        <f>IF(ISNA(Z2041),NA(),Y1361)</f>
        <v>0</v>
      </c>
      <c r="Z2041">
        <f>IF(OR(Z1361="",AND(Z1361=Z1360,Z1361=Z1362)),NA(), Z1361)</f>
        <v>0</v>
      </c>
      <c r="AA2041">
        <f>IF(ISNA(AB2041),NA(),AA1361)</f>
        <v>0</v>
      </c>
      <c r="AB2041">
        <f>IF(OR(AB1361="",AND(AB1361=AB1360,AB1361=AB1362)),NA(), AB1361)</f>
        <v>0</v>
      </c>
      <c r="AC2041">
        <f>IF(ISNA(AD2041),NA(),AC1361)</f>
        <v>0</v>
      </c>
      <c r="AD2041">
        <f>IF(OR(AD1361="",AND(AD1361=AD1360,AD1361=AD1362)),NA(), AD1361)</f>
        <v>0</v>
      </c>
      <c r="AE2041">
        <f>IF(ISNA(AF2041),NA(),AE1361)</f>
        <v>0</v>
      </c>
      <c r="AF2041">
        <f>IF(OR(AF1361="",AND(AF1361=AF1360,AF1361=AF1362)),NA(), AF1361)</f>
        <v>0</v>
      </c>
      <c r="AG2041">
        <f>IF(ISNA(AH2041),NA(),AG1361)</f>
        <v>0</v>
      </c>
      <c r="AH2041">
        <f>IF(OR(AH1361="",AND(AH1361=AH1360,AH1361=AH1362)),NA(), AH1361)</f>
        <v>0</v>
      </c>
      <c r="AI2041">
        <f>IF(ISNA(AJ2041),NA(),AI1361)</f>
        <v>0</v>
      </c>
      <c r="AJ2041">
        <f>IF(OR(AJ1361="",AND(AJ1361=AJ1360,AJ1361=AJ1362)),NA(), AJ1361)</f>
        <v>0</v>
      </c>
      <c r="AM2041">
        <f>IF(ISNA(AN2041),NA(),AM1361)</f>
        <v>0</v>
      </c>
      <c r="AN2041">
        <f>IF(OR(AN1361="",AND(AN1361=AN1360,AN1361=AN1362)),NA(), AN1361)</f>
        <v>0</v>
      </c>
      <c r="AO2041">
        <f>IF(ISNA(AP2041),NA(),AO1361)</f>
        <v>0</v>
      </c>
      <c r="AP2041">
        <f>IF(OR(AP1361="",AND(AP1361=AP1360,AP1361=AP1362)),NA(), AP1361)</f>
        <v>0</v>
      </c>
      <c r="AQ2041">
        <f>IF(ISNA(AR2041),NA(),AQ1361)</f>
        <v>0</v>
      </c>
      <c r="AR2041">
        <f>IF(OR(AR1361="",AND(AR1361=AR1360,AR1361=AR1362)),NA(), AR1361)</f>
        <v>0</v>
      </c>
      <c r="AS2041">
        <f>IF(ISNA(AT2041),NA(),AS1361)</f>
        <v>0</v>
      </c>
      <c r="AT2041">
        <f>IF(OR(AT1361="",AND(AT1361=AT1360,AT1361=AT1362)),NA(), AT1361)</f>
        <v>0</v>
      </c>
      <c r="AU2041">
        <f>IF(ISNA(AV2041),NA(),AU1361)</f>
        <v>0</v>
      </c>
      <c r="AV2041">
        <f>IF(OR(AV1361="",AND(AV1361=AV1360,AV1361=AV1362)),NA(), AV1361)</f>
        <v>0</v>
      </c>
      <c r="AW2041">
        <f>IF(ISNA(AX2041),NA(),AW1361)</f>
        <v>0</v>
      </c>
      <c r="AX2041">
        <f>IF(OR(AX1361="",AND(AX1361=AX1360,AX1361=AX1362)),NA(), AX1361)</f>
        <v>0</v>
      </c>
      <c r="AY2041">
        <f>IF(ISNA(AZ2041),NA(),AY1361)</f>
        <v>0</v>
      </c>
      <c r="AZ2041">
        <f>IF(OR(AZ1361="",AND(AZ1361=AZ1360,AZ1361=AZ1362)),NA(), AZ1361)</f>
        <v>0</v>
      </c>
      <c r="BA2041">
        <f>IF(ISNA(BB2041),NA(),BA1361)</f>
        <v>0</v>
      </c>
      <c r="BB2041">
        <f>IF(OR(BB1361="",AND(BB1361=BB1360,BB1361=BB1362)),NA(), BB1361)</f>
        <v>0</v>
      </c>
      <c r="BC2041">
        <f>IF(ISNA(BD2041),NA(),BC1361)</f>
        <v>0</v>
      </c>
      <c r="BD2041">
        <f>IF(OR(BD1361="",AND(BD1361=BD1360,BD1361=BD1362)),NA(), BD1361)</f>
        <v>0</v>
      </c>
      <c r="BE2041">
        <f>IF(ISNA(BF2041),NA(),BE1361)</f>
        <v>0</v>
      </c>
      <c r="BF2041">
        <f>IF(OR(BF1361="",AND(BF1361=BF1360,BF1361=BF1362)),NA(), BF1361)</f>
        <v>0</v>
      </c>
      <c r="BG2041">
        <f>IF(ISNA(BH2041),NA(),BG1361)</f>
        <v>0</v>
      </c>
      <c r="BH2041">
        <f>IF(OR(BH1361="",AND(BH1361=BH1360,BH1361=BH1362)),NA(), BH1361)</f>
        <v>0</v>
      </c>
      <c r="BI2041">
        <f>IF(ISNA(BJ2041),NA(),BI1361)</f>
        <v>0</v>
      </c>
      <c r="BJ2041">
        <f>IF(OR(BJ1361="",AND(BJ1361=BJ1360,BJ1361=BJ1362)),NA(), BJ1361)</f>
        <v>0</v>
      </c>
      <c r="BK2041">
        <f>IF(ISNA(BL2041),NA(),BK1361)</f>
        <v>0</v>
      </c>
      <c r="BL2041">
        <f>IF(OR(BL1361="",AND(BL1361=BL1360,BL1361=BL1362)),NA(), BL1361)</f>
        <v>0</v>
      </c>
      <c r="BM2041">
        <f>IF(ISNA(BN2041),NA(),BM1361)</f>
        <v>0</v>
      </c>
      <c r="BN2041">
        <f>IF(OR(BN1361="",AND(BN1361=BN1360,BN1361=BN1362)),NA(), BN1361)</f>
        <v>0</v>
      </c>
      <c r="BO2041">
        <f>IF(ISNA(BP2041),NA(),BO1361)</f>
        <v>0</v>
      </c>
      <c r="BP2041">
        <f>IF(OR(BP1361="",AND(BP1361=BP1360,BP1361=BP1362)),NA(), BP1361)</f>
        <v>0</v>
      </c>
      <c r="BQ2041">
        <f>IF(ISNA(BR2041),NA(),BQ1361)</f>
        <v>0</v>
      </c>
      <c r="BR2041">
        <f>IF(OR(BR1361="",AND(BR1361=BR1360,BR1361=BR1362)),NA(), BR1361)</f>
        <v>0</v>
      </c>
    </row>
    <row r="2042" spans="5:70">
      <c r="E2042">
        <f>IF(ISNA(F2042),NA(),E1362)</f>
        <v>0</v>
      </c>
      <c r="F2042">
        <f>IF(OR(F1362="",AND(F1362=F1361,F1362=F1363)),NA(), F1362)</f>
        <v>0</v>
      </c>
      <c r="G2042">
        <f>IF(ISNA(H2042),NA(),G1362)</f>
        <v>0</v>
      </c>
      <c r="H2042">
        <f>IF(OR(H1362="",AND(H1362=H1361,H1362=H1363)),NA(), H1362)</f>
        <v>0</v>
      </c>
      <c r="I2042">
        <f>IF(ISNA(J2042),NA(),I1362)</f>
        <v>0</v>
      </c>
      <c r="J2042">
        <f>IF(OR(J1362="",AND(J1362=J1361,J1362=J1363)),NA(), J1362)</f>
        <v>0</v>
      </c>
      <c r="K2042">
        <f>IF(ISNA(L2042),NA(),K1362)</f>
        <v>0</v>
      </c>
      <c r="L2042">
        <f>IF(OR(L1362="",AND(L1362=L1361,L1362=L1363)),NA(), L1362)</f>
        <v>0</v>
      </c>
      <c r="M2042">
        <f>IF(ISNA(N2042),NA(),M1362)</f>
        <v>0</v>
      </c>
      <c r="N2042">
        <f>IF(OR(N1362="",AND(N1362=N1361,N1362=N1363)),NA(), N1362)</f>
        <v>0</v>
      </c>
      <c r="O2042">
        <f>IF(ISNA(P2042),NA(),O1362)</f>
        <v>0</v>
      </c>
      <c r="P2042">
        <f>IF(OR(P1362="",AND(P1362=P1361,P1362=P1363)),NA(), P1362)</f>
        <v>0</v>
      </c>
      <c r="Q2042">
        <f>IF(ISNA(R2042),NA(),Q1362)</f>
        <v>0</v>
      </c>
      <c r="R2042">
        <f>IF(OR(R1362="",AND(R1362=R1361,R1362=R1363)),NA(), R1362)</f>
        <v>0</v>
      </c>
      <c r="S2042">
        <f>IF(ISNA(T2042),NA(),S1362)</f>
        <v>0</v>
      </c>
      <c r="T2042">
        <f>IF(OR(T1362="",AND(T1362=T1361,T1362=T1363)),NA(), T1362)</f>
        <v>0</v>
      </c>
      <c r="U2042">
        <f>IF(ISNA(V2042),NA(),U1362)</f>
        <v>0</v>
      </c>
      <c r="V2042">
        <f>IF(OR(V1362="",AND(V1362=V1361,V1362=V1363)),NA(), V1362)</f>
        <v>0</v>
      </c>
      <c r="W2042">
        <f>IF(ISNA(X2042),NA(),W1362)</f>
        <v>0</v>
      </c>
      <c r="X2042">
        <f>IF(OR(X1362="",AND(X1362=X1361,X1362=X1363)),NA(), X1362)</f>
        <v>0</v>
      </c>
      <c r="Y2042">
        <f>IF(ISNA(Z2042),NA(),Y1362)</f>
        <v>0</v>
      </c>
      <c r="Z2042">
        <f>IF(OR(Z1362="",AND(Z1362=Z1361,Z1362=Z1363)),NA(), Z1362)</f>
        <v>0</v>
      </c>
      <c r="AA2042">
        <f>IF(ISNA(AB2042),NA(),AA1362)</f>
        <v>0</v>
      </c>
      <c r="AB2042">
        <f>IF(OR(AB1362="",AND(AB1362=AB1361,AB1362=AB1363)),NA(), AB1362)</f>
        <v>0</v>
      </c>
      <c r="AC2042">
        <f>IF(ISNA(AD2042),NA(),AC1362)</f>
        <v>0</v>
      </c>
      <c r="AD2042">
        <f>IF(OR(AD1362="",AND(AD1362=AD1361,AD1362=AD1363)),NA(), AD1362)</f>
        <v>0</v>
      </c>
      <c r="AE2042">
        <f>IF(ISNA(AF2042),NA(),AE1362)</f>
        <v>0</v>
      </c>
      <c r="AF2042">
        <f>IF(OR(AF1362="",AND(AF1362=AF1361,AF1362=AF1363)),NA(), AF1362)</f>
        <v>0</v>
      </c>
      <c r="AG2042">
        <f>IF(ISNA(AH2042),NA(),AG1362)</f>
        <v>0</v>
      </c>
      <c r="AH2042">
        <f>IF(OR(AH1362="",AND(AH1362=AH1361,AH1362=AH1363)),NA(), AH1362)</f>
        <v>0</v>
      </c>
      <c r="AI2042">
        <f>IF(ISNA(AJ2042),NA(),AI1362)</f>
        <v>0</v>
      </c>
      <c r="AJ2042">
        <f>IF(OR(AJ1362="",AND(AJ1362=AJ1361,AJ1362=AJ1363)),NA(), AJ1362)</f>
        <v>0</v>
      </c>
      <c r="AM2042">
        <f>IF(ISNA(AN2042),NA(),AM1362)</f>
        <v>0</v>
      </c>
      <c r="AN2042">
        <f>IF(OR(AN1362="",AND(AN1362=AN1361,AN1362=AN1363)),NA(), AN1362)</f>
        <v>0</v>
      </c>
      <c r="AO2042">
        <f>IF(ISNA(AP2042),NA(),AO1362)</f>
        <v>0</v>
      </c>
      <c r="AP2042">
        <f>IF(OR(AP1362="",AND(AP1362=AP1361,AP1362=AP1363)),NA(), AP1362)</f>
        <v>0</v>
      </c>
      <c r="AQ2042">
        <f>IF(ISNA(AR2042),NA(),AQ1362)</f>
        <v>0</v>
      </c>
      <c r="AR2042">
        <f>IF(OR(AR1362="",AND(AR1362=AR1361,AR1362=AR1363)),NA(), AR1362)</f>
        <v>0</v>
      </c>
      <c r="AS2042">
        <f>IF(ISNA(AT2042),NA(),AS1362)</f>
        <v>0</v>
      </c>
      <c r="AT2042">
        <f>IF(OR(AT1362="",AND(AT1362=AT1361,AT1362=AT1363)),NA(), AT1362)</f>
        <v>0</v>
      </c>
      <c r="AU2042">
        <f>IF(ISNA(AV2042),NA(),AU1362)</f>
        <v>0</v>
      </c>
      <c r="AV2042">
        <f>IF(OR(AV1362="",AND(AV1362=AV1361,AV1362=AV1363)),NA(), AV1362)</f>
        <v>0</v>
      </c>
      <c r="AW2042">
        <f>IF(ISNA(AX2042),NA(),AW1362)</f>
        <v>0</v>
      </c>
      <c r="AX2042">
        <f>IF(OR(AX1362="",AND(AX1362=AX1361,AX1362=AX1363)),NA(), AX1362)</f>
        <v>0</v>
      </c>
      <c r="AY2042">
        <f>IF(ISNA(AZ2042),NA(),AY1362)</f>
        <v>0</v>
      </c>
      <c r="AZ2042">
        <f>IF(OR(AZ1362="",AND(AZ1362=AZ1361,AZ1362=AZ1363)),NA(), AZ1362)</f>
        <v>0</v>
      </c>
      <c r="BA2042">
        <f>IF(ISNA(BB2042),NA(),BA1362)</f>
        <v>0</v>
      </c>
      <c r="BB2042">
        <f>IF(OR(BB1362="",AND(BB1362=BB1361,BB1362=BB1363)),NA(), BB1362)</f>
        <v>0</v>
      </c>
      <c r="BC2042">
        <f>IF(ISNA(BD2042),NA(),BC1362)</f>
        <v>0</v>
      </c>
      <c r="BD2042">
        <f>IF(OR(BD1362="",AND(BD1362=BD1361,BD1362=BD1363)),NA(), BD1362)</f>
        <v>0</v>
      </c>
      <c r="BE2042">
        <f>IF(ISNA(BF2042),NA(),BE1362)</f>
        <v>0</v>
      </c>
      <c r="BF2042">
        <f>IF(OR(BF1362="",AND(BF1362=BF1361,BF1362=BF1363)),NA(), BF1362)</f>
        <v>0</v>
      </c>
      <c r="BG2042">
        <f>IF(ISNA(BH2042),NA(),BG1362)</f>
        <v>0</v>
      </c>
      <c r="BH2042">
        <f>IF(OR(BH1362="",AND(BH1362=BH1361,BH1362=BH1363)),NA(), BH1362)</f>
        <v>0</v>
      </c>
      <c r="BI2042">
        <f>IF(ISNA(BJ2042),NA(),BI1362)</f>
        <v>0</v>
      </c>
      <c r="BJ2042">
        <f>IF(OR(BJ1362="",AND(BJ1362=BJ1361,BJ1362=BJ1363)),NA(), BJ1362)</f>
        <v>0</v>
      </c>
      <c r="BK2042">
        <f>IF(ISNA(BL2042),NA(),BK1362)</f>
        <v>0</v>
      </c>
      <c r="BL2042">
        <f>IF(OR(BL1362="",AND(BL1362=BL1361,BL1362=BL1363)),NA(), BL1362)</f>
        <v>0</v>
      </c>
      <c r="BM2042">
        <f>IF(ISNA(BN2042),NA(),BM1362)</f>
        <v>0</v>
      </c>
      <c r="BN2042">
        <f>IF(OR(BN1362="",AND(BN1362=BN1361,BN1362=BN1363)),NA(), BN1362)</f>
        <v>0</v>
      </c>
      <c r="BO2042">
        <f>IF(ISNA(BP2042),NA(),BO1362)</f>
        <v>0</v>
      </c>
      <c r="BP2042">
        <f>IF(OR(BP1362="",AND(BP1362=BP1361,BP1362=BP1363)),NA(), BP1362)</f>
        <v>0</v>
      </c>
      <c r="BQ2042">
        <f>IF(ISNA(BR2042),NA(),BQ1362)</f>
        <v>0</v>
      </c>
      <c r="BR2042">
        <f>IF(OR(BR1362="",AND(BR1362=BR1361,BR1362=BR1363)),NA(), BR1362)</f>
        <v>0</v>
      </c>
    </row>
    <row r="2043" spans="5:70">
      <c r="E2043">
        <f>IF(ISNA(F2043),NA(),E1363)</f>
        <v>0</v>
      </c>
      <c r="F2043">
        <f>IF(OR(F1363="",AND(F1363=F1362,F1363=F1364)),NA(), F1363)</f>
        <v>0</v>
      </c>
      <c r="G2043">
        <f>IF(ISNA(H2043),NA(),G1363)</f>
        <v>0</v>
      </c>
      <c r="H2043">
        <f>IF(OR(H1363="",AND(H1363=H1362,H1363=H1364)),NA(), H1363)</f>
        <v>0</v>
      </c>
      <c r="I2043">
        <f>IF(ISNA(J2043),NA(),I1363)</f>
        <v>0</v>
      </c>
      <c r="J2043">
        <f>IF(OR(J1363="",AND(J1363=J1362,J1363=J1364)),NA(), J1363)</f>
        <v>0</v>
      </c>
      <c r="K2043">
        <f>IF(ISNA(L2043),NA(),K1363)</f>
        <v>0</v>
      </c>
      <c r="L2043">
        <f>IF(OR(L1363="",AND(L1363=L1362,L1363=L1364)),NA(), L1363)</f>
        <v>0</v>
      </c>
      <c r="M2043">
        <f>IF(ISNA(N2043),NA(),M1363)</f>
        <v>0</v>
      </c>
      <c r="N2043">
        <f>IF(OR(N1363="",AND(N1363=N1362,N1363=N1364)),NA(), N1363)</f>
        <v>0</v>
      </c>
      <c r="O2043">
        <f>IF(ISNA(P2043),NA(),O1363)</f>
        <v>0</v>
      </c>
      <c r="P2043">
        <f>IF(OR(P1363="",AND(P1363=P1362,P1363=P1364)),NA(), P1363)</f>
        <v>0</v>
      </c>
      <c r="Q2043">
        <f>IF(ISNA(R2043),NA(),Q1363)</f>
        <v>0</v>
      </c>
      <c r="R2043">
        <f>IF(OR(R1363="",AND(R1363=R1362,R1363=R1364)),NA(), R1363)</f>
        <v>0</v>
      </c>
      <c r="S2043">
        <f>IF(ISNA(T2043),NA(),S1363)</f>
        <v>0</v>
      </c>
      <c r="T2043">
        <f>IF(OR(T1363="",AND(T1363=T1362,T1363=T1364)),NA(), T1363)</f>
        <v>0</v>
      </c>
      <c r="U2043">
        <f>IF(ISNA(V2043),NA(),U1363)</f>
        <v>0</v>
      </c>
      <c r="V2043">
        <f>IF(OR(V1363="",AND(V1363=V1362,V1363=V1364)),NA(), V1363)</f>
        <v>0</v>
      </c>
      <c r="W2043">
        <f>IF(ISNA(X2043),NA(),W1363)</f>
        <v>0</v>
      </c>
      <c r="X2043">
        <f>IF(OR(X1363="",AND(X1363=X1362,X1363=X1364)),NA(), X1363)</f>
        <v>0</v>
      </c>
      <c r="Y2043">
        <f>IF(ISNA(Z2043),NA(),Y1363)</f>
        <v>0</v>
      </c>
      <c r="Z2043">
        <f>IF(OR(Z1363="",AND(Z1363=Z1362,Z1363=Z1364)),NA(), Z1363)</f>
        <v>0</v>
      </c>
      <c r="AA2043">
        <f>IF(ISNA(AB2043),NA(),AA1363)</f>
        <v>0</v>
      </c>
      <c r="AB2043">
        <f>IF(OR(AB1363="",AND(AB1363=AB1362,AB1363=AB1364)),NA(), AB1363)</f>
        <v>0</v>
      </c>
      <c r="AC2043">
        <f>IF(ISNA(AD2043),NA(),AC1363)</f>
        <v>0</v>
      </c>
      <c r="AD2043">
        <f>IF(OR(AD1363="",AND(AD1363=AD1362,AD1363=AD1364)),NA(), AD1363)</f>
        <v>0</v>
      </c>
      <c r="AE2043">
        <f>IF(ISNA(AF2043),NA(),AE1363)</f>
        <v>0</v>
      </c>
      <c r="AF2043">
        <f>IF(OR(AF1363="",AND(AF1363=AF1362,AF1363=AF1364)),NA(), AF1363)</f>
        <v>0</v>
      </c>
      <c r="AG2043">
        <f>IF(ISNA(AH2043),NA(),AG1363)</f>
        <v>0</v>
      </c>
      <c r="AH2043">
        <f>IF(OR(AH1363="",AND(AH1363=AH1362,AH1363=AH1364)),NA(), AH1363)</f>
        <v>0</v>
      </c>
      <c r="AI2043">
        <f>IF(ISNA(AJ2043),NA(),AI1363)</f>
        <v>0</v>
      </c>
      <c r="AJ2043">
        <f>IF(OR(AJ1363="",AND(AJ1363=AJ1362,AJ1363=AJ1364)),NA(), AJ1363)</f>
        <v>0</v>
      </c>
      <c r="AM2043">
        <f>IF(ISNA(AN2043),NA(),AM1363)</f>
        <v>0</v>
      </c>
      <c r="AN2043">
        <f>IF(OR(AN1363="",AND(AN1363=AN1362,AN1363=AN1364)),NA(), AN1363)</f>
        <v>0</v>
      </c>
      <c r="AO2043">
        <f>IF(ISNA(AP2043),NA(),AO1363)</f>
        <v>0</v>
      </c>
      <c r="AP2043">
        <f>IF(OR(AP1363="",AND(AP1363=AP1362,AP1363=AP1364)),NA(), AP1363)</f>
        <v>0</v>
      </c>
      <c r="AQ2043">
        <f>IF(ISNA(AR2043),NA(),AQ1363)</f>
        <v>0</v>
      </c>
      <c r="AR2043">
        <f>IF(OR(AR1363="",AND(AR1363=AR1362,AR1363=AR1364)),NA(), AR1363)</f>
        <v>0</v>
      </c>
      <c r="AS2043">
        <f>IF(ISNA(AT2043),NA(),AS1363)</f>
        <v>0</v>
      </c>
      <c r="AT2043">
        <f>IF(OR(AT1363="",AND(AT1363=AT1362,AT1363=AT1364)),NA(), AT1363)</f>
        <v>0</v>
      </c>
      <c r="AU2043">
        <f>IF(ISNA(AV2043),NA(),AU1363)</f>
        <v>0</v>
      </c>
      <c r="AV2043">
        <f>IF(OR(AV1363="",AND(AV1363=AV1362,AV1363=AV1364)),NA(), AV1363)</f>
        <v>0</v>
      </c>
      <c r="AW2043">
        <f>IF(ISNA(AX2043),NA(),AW1363)</f>
        <v>0</v>
      </c>
      <c r="AX2043">
        <f>IF(OR(AX1363="",AND(AX1363=AX1362,AX1363=AX1364)),NA(), AX1363)</f>
        <v>0</v>
      </c>
      <c r="AY2043">
        <f>IF(ISNA(AZ2043),NA(),AY1363)</f>
        <v>0</v>
      </c>
      <c r="AZ2043">
        <f>IF(OR(AZ1363="",AND(AZ1363=AZ1362,AZ1363=AZ1364)),NA(), AZ1363)</f>
        <v>0</v>
      </c>
      <c r="BA2043">
        <f>IF(ISNA(BB2043),NA(),BA1363)</f>
        <v>0</v>
      </c>
      <c r="BB2043">
        <f>IF(OR(BB1363="",AND(BB1363=BB1362,BB1363=BB1364)),NA(), BB1363)</f>
        <v>0</v>
      </c>
      <c r="BC2043">
        <f>IF(ISNA(BD2043),NA(),BC1363)</f>
        <v>0</v>
      </c>
      <c r="BD2043">
        <f>IF(OR(BD1363="",AND(BD1363=BD1362,BD1363=BD1364)),NA(), BD1363)</f>
        <v>0</v>
      </c>
      <c r="BE2043">
        <f>IF(ISNA(BF2043),NA(),BE1363)</f>
        <v>0</v>
      </c>
      <c r="BF2043">
        <f>IF(OR(BF1363="",AND(BF1363=BF1362,BF1363=BF1364)),NA(), BF1363)</f>
        <v>0</v>
      </c>
      <c r="BG2043">
        <f>IF(ISNA(BH2043),NA(),BG1363)</f>
        <v>0</v>
      </c>
      <c r="BH2043">
        <f>IF(OR(BH1363="",AND(BH1363=BH1362,BH1363=BH1364)),NA(), BH1363)</f>
        <v>0</v>
      </c>
      <c r="BI2043">
        <f>IF(ISNA(BJ2043),NA(),BI1363)</f>
        <v>0</v>
      </c>
      <c r="BJ2043">
        <f>IF(OR(BJ1363="",AND(BJ1363=BJ1362,BJ1363=BJ1364)),NA(), BJ1363)</f>
        <v>0</v>
      </c>
      <c r="BK2043">
        <f>IF(ISNA(BL2043),NA(),BK1363)</f>
        <v>0</v>
      </c>
      <c r="BL2043">
        <f>IF(OR(BL1363="",AND(BL1363=BL1362,BL1363=BL1364)),NA(), BL1363)</f>
        <v>0</v>
      </c>
      <c r="BM2043">
        <f>IF(ISNA(BN2043),NA(),BM1363)</f>
        <v>0</v>
      </c>
      <c r="BN2043">
        <f>IF(OR(BN1363="",AND(BN1363=BN1362,BN1363=BN1364)),NA(), BN1363)</f>
        <v>0</v>
      </c>
      <c r="BO2043">
        <f>IF(ISNA(BP2043),NA(),BO1363)</f>
        <v>0</v>
      </c>
      <c r="BP2043">
        <f>IF(OR(BP1363="",AND(BP1363=BP1362,BP1363=BP1364)),NA(), BP1363)</f>
        <v>0</v>
      </c>
      <c r="BQ2043">
        <f>IF(ISNA(BR2043),NA(),BQ1363)</f>
        <v>0</v>
      </c>
      <c r="BR2043">
        <f>IF(OR(BR1363="",AND(BR1363=BR1362,BR1363=BR1364)),NA(), BR1363)</f>
        <v>0</v>
      </c>
    </row>
    <row r="2044" spans="5:70">
      <c r="E2044">
        <f>IF(ISNA(F2044),NA(),E1364)</f>
        <v>0</v>
      </c>
      <c r="F2044">
        <f>IF(OR(F1364="",AND(F1364=F1363,F1364=F1365)),NA(), F1364)</f>
        <v>0</v>
      </c>
      <c r="G2044">
        <f>IF(ISNA(H2044),NA(),G1364)</f>
        <v>0</v>
      </c>
      <c r="H2044">
        <f>IF(OR(H1364="",AND(H1364=H1363,H1364=H1365)),NA(), H1364)</f>
        <v>0</v>
      </c>
      <c r="I2044">
        <f>IF(ISNA(J2044),NA(),I1364)</f>
        <v>0</v>
      </c>
      <c r="J2044">
        <f>IF(OR(J1364="",AND(J1364=J1363,J1364=J1365)),NA(), J1364)</f>
        <v>0</v>
      </c>
      <c r="K2044">
        <f>IF(ISNA(L2044),NA(),K1364)</f>
        <v>0</v>
      </c>
      <c r="L2044">
        <f>IF(OR(L1364="",AND(L1364=L1363,L1364=L1365)),NA(), L1364)</f>
        <v>0</v>
      </c>
      <c r="M2044">
        <f>IF(ISNA(N2044),NA(),M1364)</f>
        <v>0</v>
      </c>
      <c r="N2044">
        <f>IF(OR(N1364="",AND(N1364=N1363,N1364=N1365)),NA(), N1364)</f>
        <v>0</v>
      </c>
      <c r="O2044">
        <f>IF(ISNA(P2044),NA(),O1364)</f>
        <v>0</v>
      </c>
      <c r="P2044">
        <f>IF(OR(P1364="",AND(P1364=P1363,P1364=P1365)),NA(), P1364)</f>
        <v>0</v>
      </c>
      <c r="Q2044">
        <f>IF(ISNA(R2044),NA(),Q1364)</f>
        <v>0</v>
      </c>
      <c r="R2044">
        <f>IF(OR(R1364="",AND(R1364=R1363,R1364=R1365)),NA(), R1364)</f>
        <v>0</v>
      </c>
      <c r="S2044">
        <f>IF(ISNA(T2044),NA(),S1364)</f>
        <v>0</v>
      </c>
      <c r="T2044">
        <f>IF(OR(T1364="",AND(T1364=T1363,T1364=T1365)),NA(), T1364)</f>
        <v>0</v>
      </c>
      <c r="U2044">
        <f>IF(ISNA(V2044),NA(),U1364)</f>
        <v>0</v>
      </c>
      <c r="V2044">
        <f>IF(OR(V1364="",AND(V1364=V1363,V1364=V1365)),NA(), V1364)</f>
        <v>0</v>
      </c>
      <c r="W2044">
        <f>IF(ISNA(X2044),NA(),W1364)</f>
        <v>0</v>
      </c>
      <c r="X2044">
        <f>IF(OR(X1364="",AND(X1364=X1363,X1364=X1365)),NA(), X1364)</f>
        <v>0</v>
      </c>
      <c r="Y2044">
        <f>IF(ISNA(Z2044),NA(),Y1364)</f>
        <v>0</v>
      </c>
      <c r="Z2044">
        <f>IF(OR(Z1364="",AND(Z1364=Z1363,Z1364=Z1365)),NA(), Z1364)</f>
        <v>0</v>
      </c>
      <c r="AA2044">
        <f>IF(ISNA(AB2044),NA(),AA1364)</f>
        <v>0</v>
      </c>
      <c r="AB2044">
        <f>IF(OR(AB1364="",AND(AB1364=AB1363,AB1364=AB1365)),NA(), AB1364)</f>
        <v>0</v>
      </c>
      <c r="AC2044">
        <f>IF(ISNA(AD2044),NA(),AC1364)</f>
        <v>0</v>
      </c>
      <c r="AD2044">
        <f>IF(OR(AD1364="",AND(AD1364=AD1363,AD1364=AD1365)),NA(), AD1364)</f>
        <v>0</v>
      </c>
      <c r="AE2044">
        <f>IF(ISNA(AF2044),NA(),AE1364)</f>
        <v>0</v>
      </c>
      <c r="AF2044">
        <f>IF(OR(AF1364="",AND(AF1364=AF1363,AF1364=AF1365)),NA(), AF1364)</f>
        <v>0</v>
      </c>
      <c r="AG2044">
        <f>IF(ISNA(AH2044),NA(),AG1364)</f>
        <v>0</v>
      </c>
      <c r="AH2044">
        <f>IF(OR(AH1364="",AND(AH1364=AH1363,AH1364=AH1365)),NA(), AH1364)</f>
        <v>0</v>
      </c>
      <c r="AI2044">
        <f>IF(ISNA(AJ2044),NA(),AI1364)</f>
        <v>0</v>
      </c>
      <c r="AJ2044">
        <f>IF(OR(AJ1364="",AND(AJ1364=AJ1363,AJ1364=AJ1365)),NA(), AJ1364)</f>
        <v>0</v>
      </c>
      <c r="AM2044">
        <f>IF(ISNA(AN2044),NA(),AM1364)</f>
        <v>0</v>
      </c>
      <c r="AN2044">
        <f>IF(OR(AN1364="",AND(AN1364=AN1363,AN1364=AN1365)),NA(), AN1364)</f>
        <v>0</v>
      </c>
      <c r="AO2044">
        <f>IF(ISNA(AP2044),NA(),AO1364)</f>
        <v>0</v>
      </c>
      <c r="AP2044">
        <f>IF(OR(AP1364="",AND(AP1364=AP1363,AP1364=AP1365)),NA(), AP1364)</f>
        <v>0</v>
      </c>
      <c r="AQ2044">
        <f>IF(ISNA(AR2044),NA(),AQ1364)</f>
        <v>0</v>
      </c>
      <c r="AR2044">
        <f>IF(OR(AR1364="",AND(AR1364=AR1363,AR1364=AR1365)),NA(), AR1364)</f>
        <v>0</v>
      </c>
      <c r="AS2044">
        <f>IF(ISNA(AT2044),NA(),AS1364)</f>
        <v>0</v>
      </c>
      <c r="AT2044">
        <f>IF(OR(AT1364="",AND(AT1364=AT1363,AT1364=AT1365)),NA(), AT1364)</f>
        <v>0</v>
      </c>
      <c r="AU2044">
        <f>IF(ISNA(AV2044),NA(),AU1364)</f>
        <v>0</v>
      </c>
      <c r="AV2044">
        <f>IF(OR(AV1364="",AND(AV1364=AV1363,AV1364=AV1365)),NA(), AV1364)</f>
        <v>0</v>
      </c>
      <c r="AW2044">
        <f>IF(ISNA(AX2044),NA(),AW1364)</f>
        <v>0</v>
      </c>
      <c r="AX2044">
        <f>IF(OR(AX1364="",AND(AX1364=AX1363,AX1364=AX1365)),NA(), AX1364)</f>
        <v>0</v>
      </c>
      <c r="AY2044">
        <f>IF(ISNA(AZ2044),NA(),AY1364)</f>
        <v>0</v>
      </c>
      <c r="AZ2044">
        <f>IF(OR(AZ1364="",AND(AZ1364=AZ1363,AZ1364=AZ1365)),NA(), AZ1364)</f>
        <v>0</v>
      </c>
      <c r="BA2044">
        <f>IF(ISNA(BB2044),NA(),BA1364)</f>
        <v>0</v>
      </c>
      <c r="BB2044">
        <f>IF(OR(BB1364="",AND(BB1364=BB1363,BB1364=BB1365)),NA(), BB1364)</f>
        <v>0</v>
      </c>
      <c r="BC2044">
        <f>IF(ISNA(BD2044),NA(),BC1364)</f>
        <v>0</v>
      </c>
      <c r="BD2044">
        <f>IF(OR(BD1364="",AND(BD1364=BD1363,BD1364=BD1365)),NA(), BD1364)</f>
        <v>0</v>
      </c>
      <c r="BE2044">
        <f>IF(ISNA(BF2044),NA(),BE1364)</f>
        <v>0</v>
      </c>
      <c r="BF2044">
        <f>IF(OR(BF1364="",AND(BF1364=BF1363,BF1364=BF1365)),NA(), BF1364)</f>
        <v>0</v>
      </c>
      <c r="BG2044">
        <f>IF(ISNA(BH2044),NA(),BG1364)</f>
        <v>0</v>
      </c>
      <c r="BH2044">
        <f>IF(OR(BH1364="",AND(BH1364=BH1363,BH1364=BH1365)),NA(), BH1364)</f>
        <v>0</v>
      </c>
      <c r="BI2044">
        <f>IF(ISNA(BJ2044),NA(),BI1364)</f>
        <v>0</v>
      </c>
      <c r="BJ2044">
        <f>IF(OR(BJ1364="",AND(BJ1364=BJ1363,BJ1364=BJ1365)),NA(), BJ1364)</f>
        <v>0</v>
      </c>
      <c r="BK2044">
        <f>IF(ISNA(BL2044),NA(),BK1364)</f>
        <v>0</v>
      </c>
      <c r="BL2044">
        <f>IF(OR(BL1364="",AND(BL1364=BL1363,BL1364=BL1365)),NA(), BL1364)</f>
        <v>0</v>
      </c>
      <c r="BM2044">
        <f>IF(ISNA(BN2044),NA(),BM1364)</f>
        <v>0</v>
      </c>
      <c r="BN2044">
        <f>IF(OR(BN1364="",AND(BN1364=BN1363,BN1364=BN1365)),NA(), BN1364)</f>
        <v>0</v>
      </c>
      <c r="BO2044">
        <f>IF(ISNA(BP2044),NA(),BO1364)</f>
        <v>0</v>
      </c>
      <c r="BP2044">
        <f>IF(OR(BP1364="",AND(BP1364=BP1363,BP1364=BP1365)),NA(), BP1364)</f>
        <v>0</v>
      </c>
      <c r="BQ2044">
        <f>IF(ISNA(BR2044),NA(),BQ1364)</f>
        <v>0</v>
      </c>
      <c r="BR2044">
        <f>IF(OR(BR1364="",AND(BR1364=BR1363,BR1364=BR1365)),NA(), BR1364)</f>
        <v>0</v>
      </c>
    </row>
    <row r="2045" spans="5:70">
      <c r="E2045">
        <f>IF(ISNA(F2045),NA(),E1365)</f>
        <v>0</v>
      </c>
      <c r="F2045">
        <f>IF(OR(F1365="",AND(F1365=F1364,F1365=F1366)),NA(), F1365)</f>
        <v>0</v>
      </c>
      <c r="G2045">
        <f>IF(ISNA(H2045),NA(),G1365)</f>
        <v>0</v>
      </c>
      <c r="H2045">
        <f>IF(OR(H1365="",AND(H1365=H1364,H1365=H1366)),NA(), H1365)</f>
        <v>0</v>
      </c>
      <c r="I2045">
        <f>IF(ISNA(J2045),NA(),I1365)</f>
        <v>0</v>
      </c>
      <c r="J2045">
        <f>IF(OR(J1365="",AND(J1365=J1364,J1365=J1366)),NA(), J1365)</f>
        <v>0</v>
      </c>
      <c r="K2045">
        <f>IF(ISNA(L2045),NA(),K1365)</f>
        <v>0</v>
      </c>
      <c r="L2045">
        <f>IF(OR(L1365="",AND(L1365=L1364,L1365=L1366)),NA(), L1365)</f>
        <v>0</v>
      </c>
      <c r="M2045">
        <f>IF(ISNA(N2045),NA(),M1365)</f>
        <v>0</v>
      </c>
      <c r="N2045">
        <f>IF(OR(N1365="",AND(N1365=N1364,N1365=N1366)),NA(), N1365)</f>
        <v>0</v>
      </c>
      <c r="O2045">
        <f>IF(ISNA(P2045),NA(),O1365)</f>
        <v>0</v>
      </c>
      <c r="P2045">
        <f>IF(OR(P1365="",AND(P1365=P1364,P1365=P1366)),NA(), P1365)</f>
        <v>0</v>
      </c>
      <c r="Q2045">
        <f>IF(ISNA(R2045),NA(),Q1365)</f>
        <v>0</v>
      </c>
      <c r="R2045">
        <f>IF(OR(R1365="",AND(R1365=R1364,R1365=R1366)),NA(), R1365)</f>
        <v>0</v>
      </c>
      <c r="S2045">
        <f>IF(ISNA(T2045),NA(),S1365)</f>
        <v>0</v>
      </c>
      <c r="T2045">
        <f>IF(OR(T1365="",AND(T1365=T1364,T1365=T1366)),NA(), T1365)</f>
        <v>0</v>
      </c>
      <c r="U2045">
        <f>IF(ISNA(V2045),NA(),U1365)</f>
        <v>0</v>
      </c>
      <c r="V2045">
        <f>IF(OR(V1365="",AND(V1365=V1364,V1365=V1366)),NA(), V1365)</f>
        <v>0</v>
      </c>
      <c r="W2045">
        <f>IF(ISNA(X2045),NA(),W1365)</f>
        <v>0</v>
      </c>
      <c r="X2045">
        <f>IF(OR(X1365="",AND(X1365=X1364,X1365=X1366)),NA(), X1365)</f>
        <v>0</v>
      </c>
      <c r="Y2045">
        <f>IF(ISNA(Z2045),NA(),Y1365)</f>
        <v>0</v>
      </c>
      <c r="Z2045">
        <f>IF(OR(Z1365="",AND(Z1365=Z1364,Z1365=Z1366)),NA(), Z1365)</f>
        <v>0</v>
      </c>
      <c r="AA2045">
        <f>IF(ISNA(AB2045),NA(),AA1365)</f>
        <v>0</v>
      </c>
      <c r="AB2045">
        <f>IF(OR(AB1365="",AND(AB1365=AB1364,AB1365=AB1366)),NA(), AB1365)</f>
        <v>0</v>
      </c>
      <c r="AC2045">
        <f>IF(ISNA(AD2045),NA(),AC1365)</f>
        <v>0</v>
      </c>
      <c r="AD2045">
        <f>IF(OR(AD1365="",AND(AD1365=AD1364,AD1365=AD1366)),NA(), AD1365)</f>
        <v>0</v>
      </c>
      <c r="AE2045">
        <f>IF(ISNA(AF2045),NA(),AE1365)</f>
        <v>0</v>
      </c>
      <c r="AF2045">
        <f>IF(OR(AF1365="",AND(AF1365=AF1364,AF1365=AF1366)),NA(), AF1365)</f>
        <v>0</v>
      </c>
      <c r="AG2045">
        <f>IF(ISNA(AH2045),NA(),AG1365)</f>
        <v>0</v>
      </c>
      <c r="AH2045">
        <f>IF(OR(AH1365="",AND(AH1365=AH1364,AH1365=AH1366)),NA(), AH1365)</f>
        <v>0</v>
      </c>
      <c r="AI2045">
        <f>IF(ISNA(AJ2045),NA(),AI1365)</f>
        <v>0</v>
      </c>
      <c r="AJ2045">
        <f>IF(OR(AJ1365="",AND(AJ1365=AJ1364,AJ1365=AJ1366)),NA(), AJ1365)</f>
        <v>0</v>
      </c>
      <c r="AM2045">
        <f>IF(ISNA(AN2045),NA(),AM1365)</f>
        <v>0</v>
      </c>
      <c r="AN2045">
        <f>IF(OR(AN1365="",AND(AN1365=AN1364,AN1365=AN1366)),NA(), AN1365)</f>
        <v>0</v>
      </c>
      <c r="AO2045">
        <f>IF(ISNA(AP2045),NA(),AO1365)</f>
        <v>0</v>
      </c>
      <c r="AP2045">
        <f>IF(OR(AP1365="",AND(AP1365=AP1364,AP1365=AP1366)),NA(), AP1365)</f>
        <v>0</v>
      </c>
      <c r="AQ2045">
        <f>IF(ISNA(AR2045),NA(),AQ1365)</f>
        <v>0</v>
      </c>
      <c r="AR2045">
        <f>IF(OR(AR1365="",AND(AR1365=AR1364,AR1365=AR1366)),NA(), AR1365)</f>
        <v>0</v>
      </c>
      <c r="AS2045">
        <f>IF(ISNA(AT2045),NA(),AS1365)</f>
        <v>0</v>
      </c>
      <c r="AT2045">
        <f>IF(OR(AT1365="",AND(AT1365=AT1364,AT1365=AT1366)),NA(), AT1365)</f>
        <v>0</v>
      </c>
      <c r="AU2045">
        <f>IF(ISNA(AV2045),NA(),AU1365)</f>
        <v>0</v>
      </c>
      <c r="AV2045">
        <f>IF(OR(AV1365="",AND(AV1365=AV1364,AV1365=AV1366)),NA(), AV1365)</f>
        <v>0</v>
      </c>
      <c r="AW2045">
        <f>IF(ISNA(AX2045),NA(),AW1365)</f>
        <v>0</v>
      </c>
      <c r="AX2045">
        <f>IF(OR(AX1365="",AND(AX1365=AX1364,AX1365=AX1366)),NA(), AX1365)</f>
        <v>0</v>
      </c>
      <c r="AY2045">
        <f>IF(ISNA(AZ2045),NA(),AY1365)</f>
        <v>0</v>
      </c>
      <c r="AZ2045">
        <f>IF(OR(AZ1365="",AND(AZ1365=AZ1364,AZ1365=AZ1366)),NA(), AZ1365)</f>
        <v>0</v>
      </c>
      <c r="BA2045">
        <f>IF(ISNA(BB2045),NA(),BA1365)</f>
        <v>0</v>
      </c>
      <c r="BB2045">
        <f>IF(OR(BB1365="",AND(BB1365=BB1364,BB1365=BB1366)),NA(), BB1365)</f>
        <v>0</v>
      </c>
      <c r="BC2045">
        <f>IF(ISNA(BD2045),NA(),BC1365)</f>
        <v>0</v>
      </c>
      <c r="BD2045">
        <f>IF(OR(BD1365="",AND(BD1365=BD1364,BD1365=BD1366)),NA(), BD1365)</f>
        <v>0</v>
      </c>
      <c r="BE2045">
        <f>IF(ISNA(BF2045),NA(),BE1365)</f>
        <v>0</v>
      </c>
      <c r="BF2045">
        <f>IF(OR(BF1365="",AND(BF1365=BF1364,BF1365=BF1366)),NA(), BF1365)</f>
        <v>0</v>
      </c>
      <c r="BG2045">
        <f>IF(ISNA(BH2045),NA(),BG1365)</f>
        <v>0</v>
      </c>
      <c r="BH2045">
        <f>IF(OR(BH1365="",AND(BH1365=BH1364,BH1365=BH1366)),NA(), BH1365)</f>
        <v>0</v>
      </c>
      <c r="BI2045">
        <f>IF(ISNA(BJ2045),NA(),BI1365)</f>
        <v>0</v>
      </c>
      <c r="BJ2045">
        <f>IF(OR(BJ1365="",AND(BJ1365=BJ1364,BJ1365=BJ1366)),NA(), BJ1365)</f>
        <v>0</v>
      </c>
      <c r="BK2045">
        <f>IF(ISNA(BL2045),NA(),BK1365)</f>
        <v>0</v>
      </c>
      <c r="BL2045">
        <f>IF(OR(BL1365="",AND(BL1365=BL1364,BL1365=BL1366)),NA(), BL1365)</f>
        <v>0</v>
      </c>
      <c r="BM2045">
        <f>IF(ISNA(BN2045),NA(),BM1365)</f>
        <v>0</v>
      </c>
      <c r="BN2045">
        <f>IF(OR(BN1365="",AND(BN1365=BN1364,BN1365=BN1366)),NA(), BN1365)</f>
        <v>0</v>
      </c>
      <c r="BO2045">
        <f>IF(ISNA(BP2045),NA(),BO1365)</f>
        <v>0</v>
      </c>
      <c r="BP2045">
        <f>IF(OR(BP1365="",AND(BP1365=BP1364,BP1365=BP1366)),NA(), BP1365)</f>
        <v>0</v>
      </c>
      <c r="BQ2045">
        <f>IF(ISNA(BR2045),NA(),BQ1365)</f>
        <v>0</v>
      </c>
      <c r="BR2045">
        <f>IF(OR(BR1365="",AND(BR1365=BR1364,BR1365=BR1366)),NA(), BR1365)</f>
        <v>0</v>
      </c>
    </row>
    <row r="2046" spans="5:70">
      <c r="E2046">
        <f>IF(ISNA(F2046),NA(),E1366)</f>
        <v>0</v>
      </c>
      <c r="F2046">
        <f>IF(OR(F1366="",AND(F1366=F1365,F1366=F1367)),NA(), F1366)</f>
        <v>0</v>
      </c>
      <c r="G2046">
        <f>IF(ISNA(H2046),NA(),G1366)</f>
        <v>0</v>
      </c>
      <c r="H2046">
        <f>IF(OR(H1366="",AND(H1366=H1365,H1366=H1367)),NA(), H1366)</f>
        <v>0</v>
      </c>
      <c r="I2046">
        <f>IF(ISNA(J2046),NA(),I1366)</f>
        <v>0</v>
      </c>
      <c r="J2046">
        <f>IF(OR(J1366="",AND(J1366=J1365,J1366=J1367)),NA(), J1366)</f>
        <v>0</v>
      </c>
      <c r="K2046">
        <f>IF(ISNA(L2046),NA(),K1366)</f>
        <v>0</v>
      </c>
      <c r="L2046">
        <f>IF(OR(L1366="",AND(L1366=L1365,L1366=L1367)),NA(), L1366)</f>
        <v>0</v>
      </c>
      <c r="M2046">
        <f>IF(ISNA(N2046),NA(),M1366)</f>
        <v>0</v>
      </c>
      <c r="N2046">
        <f>IF(OR(N1366="",AND(N1366=N1365,N1366=N1367)),NA(), N1366)</f>
        <v>0</v>
      </c>
      <c r="O2046">
        <f>IF(ISNA(P2046),NA(),O1366)</f>
        <v>0</v>
      </c>
      <c r="P2046">
        <f>IF(OR(P1366="",AND(P1366=P1365,P1366=P1367)),NA(), P1366)</f>
        <v>0</v>
      </c>
      <c r="Q2046">
        <f>IF(ISNA(R2046),NA(),Q1366)</f>
        <v>0</v>
      </c>
      <c r="R2046">
        <f>IF(OR(R1366="",AND(R1366=R1365,R1366=R1367)),NA(), R1366)</f>
        <v>0</v>
      </c>
      <c r="S2046">
        <f>IF(ISNA(T2046),NA(),S1366)</f>
        <v>0</v>
      </c>
      <c r="T2046">
        <f>IF(OR(T1366="",AND(T1366=T1365,T1366=T1367)),NA(), T1366)</f>
        <v>0</v>
      </c>
      <c r="U2046">
        <f>IF(ISNA(V2046),NA(),U1366)</f>
        <v>0</v>
      </c>
      <c r="V2046">
        <f>IF(OR(V1366="",AND(V1366=V1365,V1366=V1367)),NA(), V1366)</f>
        <v>0</v>
      </c>
      <c r="W2046">
        <f>IF(ISNA(X2046),NA(),W1366)</f>
        <v>0</v>
      </c>
      <c r="X2046">
        <f>IF(OR(X1366="",AND(X1366=X1365,X1366=X1367)),NA(), X1366)</f>
        <v>0</v>
      </c>
      <c r="Y2046">
        <f>IF(ISNA(Z2046),NA(),Y1366)</f>
        <v>0</v>
      </c>
      <c r="Z2046">
        <f>IF(OR(Z1366="",AND(Z1366=Z1365,Z1366=Z1367)),NA(), Z1366)</f>
        <v>0</v>
      </c>
      <c r="AA2046">
        <f>IF(ISNA(AB2046),NA(),AA1366)</f>
        <v>0</v>
      </c>
      <c r="AB2046">
        <f>IF(OR(AB1366="",AND(AB1366=AB1365,AB1366=AB1367)),NA(), AB1366)</f>
        <v>0</v>
      </c>
      <c r="AC2046">
        <f>IF(ISNA(AD2046),NA(),AC1366)</f>
        <v>0</v>
      </c>
      <c r="AD2046">
        <f>IF(OR(AD1366="",AND(AD1366=AD1365,AD1366=AD1367)),NA(), AD1366)</f>
        <v>0</v>
      </c>
      <c r="AE2046">
        <f>IF(ISNA(AF2046),NA(),AE1366)</f>
        <v>0</v>
      </c>
      <c r="AF2046">
        <f>IF(OR(AF1366="",AND(AF1366=AF1365,AF1366=AF1367)),NA(), AF1366)</f>
        <v>0</v>
      </c>
      <c r="AG2046">
        <f>IF(ISNA(AH2046),NA(),AG1366)</f>
        <v>0</v>
      </c>
      <c r="AH2046">
        <f>IF(OR(AH1366="",AND(AH1366=AH1365,AH1366=AH1367)),NA(), AH1366)</f>
        <v>0</v>
      </c>
      <c r="AI2046">
        <f>IF(ISNA(AJ2046),NA(),AI1366)</f>
        <v>0</v>
      </c>
      <c r="AJ2046">
        <f>IF(OR(AJ1366="",AND(AJ1366=AJ1365,AJ1366=AJ1367)),NA(), AJ1366)</f>
        <v>0</v>
      </c>
      <c r="AM2046">
        <f>IF(ISNA(AN2046),NA(),AM1366)</f>
        <v>0</v>
      </c>
      <c r="AN2046">
        <f>IF(OR(AN1366="",AND(AN1366=AN1365,AN1366=AN1367)),NA(), AN1366)</f>
        <v>0</v>
      </c>
      <c r="AO2046">
        <f>IF(ISNA(AP2046),NA(),AO1366)</f>
        <v>0</v>
      </c>
      <c r="AP2046">
        <f>IF(OR(AP1366="",AND(AP1366=AP1365,AP1366=AP1367)),NA(), AP1366)</f>
        <v>0</v>
      </c>
      <c r="AQ2046">
        <f>IF(ISNA(AR2046),NA(),AQ1366)</f>
        <v>0</v>
      </c>
      <c r="AR2046">
        <f>IF(OR(AR1366="",AND(AR1366=AR1365,AR1366=AR1367)),NA(), AR1366)</f>
        <v>0</v>
      </c>
      <c r="AS2046">
        <f>IF(ISNA(AT2046),NA(),AS1366)</f>
        <v>0</v>
      </c>
      <c r="AT2046">
        <f>IF(OR(AT1366="",AND(AT1366=AT1365,AT1366=AT1367)),NA(), AT1366)</f>
        <v>0</v>
      </c>
      <c r="AU2046">
        <f>IF(ISNA(AV2046),NA(),AU1366)</f>
        <v>0</v>
      </c>
      <c r="AV2046">
        <f>IF(OR(AV1366="",AND(AV1366=AV1365,AV1366=AV1367)),NA(), AV1366)</f>
        <v>0</v>
      </c>
      <c r="AW2046">
        <f>IF(ISNA(AX2046),NA(),AW1366)</f>
        <v>0</v>
      </c>
      <c r="AX2046">
        <f>IF(OR(AX1366="",AND(AX1366=AX1365,AX1366=AX1367)),NA(), AX1366)</f>
        <v>0</v>
      </c>
      <c r="AY2046">
        <f>IF(ISNA(AZ2046),NA(),AY1366)</f>
        <v>0</v>
      </c>
      <c r="AZ2046">
        <f>IF(OR(AZ1366="",AND(AZ1366=AZ1365,AZ1366=AZ1367)),NA(), AZ1366)</f>
        <v>0</v>
      </c>
      <c r="BA2046">
        <f>IF(ISNA(BB2046),NA(),BA1366)</f>
        <v>0</v>
      </c>
      <c r="BB2046">
        <f>IF(OR(BB1366="",AND(BB1366=BB1365,BB1366=BB1367)),NA(), BB1366)</f>
        <v>0</v>
      </c>
      <c r="BC2046">
        <f>IF(ISNA(BD2046),NA(),BC1366)</f>
        <v>0</v>
      </c>
      <c r="BD2046">
        <f>IF(OR(BD1366="",AND(BD1366=BD1365,BD1366=BD1367)),NA(), BD1366)</f>
        <v>0</v>
      </c>
      <c r="BE2046">
        <f>IF(ISNA(BF2046),NA(),BE1366)</f>
        <v>0</v>
      </c>
      <c r="BF2046">
        <f>IF(OR(BF1366="",AND(BF1366=BF1365,BF1366=BF1367)),NA(), BF1366)</f>
        <v>0</v>
      </c>
      <c r="BG2046">
        <f>IF(ISNA(BH2046),NA(),BG1366)</f>
        <v>0</v>
      </c>
      <c r="BH2046">
        <f>IF(OR(BH1366="",AND(BH1366=BH1365,BH1366=BH1367)),NA(), BH1366)</f>
        <v>0</v>
      </c>
      <c r="BI2046">
        <f>IF(ISNA(BJ2046),NA(),BI1366)</f>
        <v>0</v>
      </c>
      <c r="BJ2046">
        <f>IF(OR(BJ1366="",AND(BJ1366=BJ1365,BJ1366=BJ1367)),NA(), BJ1366)</f>
        <v>0</v>
      </c>
      <c r="BK2046">
        <f>IF(ISNA(BL2046),NA(),BK1366)</f>
        <v>0</v>
      </c>
      <c r="BL2046">
        <f>IF(OR(BL1366="",AND(BL1366=BL1365,BL1366=BL1367)),NA(), BL1366)</f>
        <v>0</v>
      </c>
      <c r="BM2046">
        <f>IF(ISNA(BN2046),NA(),BM1366)</f>
        <v>0</v>
      </c>
      <c r="BN2046">
        <f>IF(OR(BN1366="",AND(BN1366=BN1365,BN1366=BN1367)),NA(), BN1366)</f>
        <v>0</v>
      </c>
      <c r="BO2046">
        <f>IF(ISNA(BP2046),NA(),BO1366)</f>
        <v>0</v>
      </c>
      <c r="BP2046">
        <f>IF(OR(BP1366="",AND(BP1366=BP1365,BP1366=BP1367)),NA(), BP1366)</f>
        <v>0</v>
      </c>
      <c r="BQ2046">
        <f>IF(ISNA(BR2046),NA(),BQ1366)</f>
        <v>0</v>
      </c>
      <c r="BR2046">
        <f>IF(OR(BR1366="",AND(BR1366=BR1365,BR1366=BR1367)),NA(), BR1366)</f>
        <v>0</v>
      </c>
    </row>
    <row r="2047" spans="5:70">
      <c r="E2047">
        <f>IF(ISNA(F2047),NA(),E1367)</f>
        <v>0</v>
      </c>
      <c r="F2047">
        <f>IF(OR(F1367="",AND(F1367=F1366,F1367=F1368)),NA(), F1367)</f>
        <v>0</v>
      </c>
      <c r="G2047">
        <f>IF(ISNA(H2047),NA(),G1367)</f>
        <v>0</v>
      </c>
      <c r="H2047">
        <f>IF(OR(H1367="",AND(H1367=H1366,H1367=H1368)),NA(), H1367)</f>
        <v>0</v>
      </c>
      <c r="I2047">
        <f>IF(ISNA(J2047),NA(),I1367)</f>
        <v>0</v>
      </c>
      <c r="J2047">
        <f>IF(OR(J1367="",AND(J1367=J1366,J1367=J1368)),NA(), J1367)</f>
        <v>0</v>
      </c>
      <c r="K2047">
        <f>IF(ISNA(L2047),NA(),K1367)</f>
        <v>0</v>
      </c>
      <c r="L2047">
        <f>IF(OR(L1367="",AND(L1367=L1366,L1367=L1368)),NA(), L1367)</f>
        <v>0</v>
      </c>
      <c r="M2047">
        <f>IF(ISNA(N2047),NA(),M1367)</f>
        <v>0</v>
      </c>
      <c r="N2047">
        <f>IF(OR(N1367="",AND(N1367=N1366,N1367=N1368)),NA(), N1367)</f>
        <v>0</v>
      </c>
      <c r="O2047">
        <f>IF(ISNA(P2047),NA(),O1367)</f>
        <v>0</v>
      </c>
      <c r="P2047">
        <f>IF(OR(P1367="",AND(P1367=P1366,P1367=P1368)),NA(), P1367)</f>
        <v>0</v>
      </c>
      <c r="Q2047">
        <f>IF(ISNA(R2047),NA(),Q1367)</f>
        <v>0</v>
      </c>
      <c r="R2047">
        <f>IF(OR(R1367="",AND(R1367=R1366,R1367=R1368)),NA(), R1367)</f>
        <v>0</v>
      </c>
      <c r="S2047">
        <f>IF(ISNA(T2047),NA(),S1367)</f>
        <v>0</v>
      </c>
      <c r="T2047">
        <f>IF(OR(T1367="",AND(T1367=T1366,T1367=T1368)),NA(), T1367)</f>
        <v>0</v>
      </c>
      <c r="U2047">
        <f>IF(ISNA(V2047),NA(),U1367)</f>
        <v>0</v>
      </c>
      <c r="V2047">
        <f>IF(OR(V1367="",AND(V1367=V1366,V1367=V1368)),NA(), V1367)</f>
        <v>0</v>
      </c>
      <c r="W2047">
        <f>IF(ISNA(X2047),NA(),W1367)</f>
        <v>0</v>
      </c>
      <c r="X2047">
        <f>IF(OR(X1367="",AND(X1367=X1366,X1367=X1368)),NA(), X1367)</f>
        <v>0</v>
      </c>
      <c r="Y2047">
        <f>IF(ISNA(Z2047),NA(),Y1367)</f>
        <v>0</v>
      </c>
      <c r="Z2047">
        <f>IF(OR(Z1367="",AND(Z1367=Z1366,Z1367=Z1368)),NA(), Z1367)</f>
        <v>0</v>
      </c>
      <c r="AA2047">
        <f>IF(ISNA(AB2047),NA(),AA1367)</f>
        <v>0</v>
      </c>
      <c r="AB2047">
        <f>IF(OR(AB1367="",AND(AB1367=AB1366,AB1367=AB1368)),NA(), AB1367)</f>
        <v>0</v>
      </c>
      <c r="AC2047">
        <f>IF(ISNA(AD2047),NA(),AC1367)</f>
        <v>0</v>
      </c>
      <c r="AD2047">
        <f>IF(OR(AD1367="",AND(AD1367=AD1366,AD1367=AD1368)),NA(), AD1367)</f>
        <v>0</v>
      </c>
      <c r="AE2047">
        <f>IF(ISNA(AF2047),NA(),AE1367)</f>
        <v>0</v>
      </c>
      <c r="AF2047">
        <f>IF(OR(AF1367="",AND(AF1367=AF1366,AF1367=AF1368)),NA(), AF1367)</f>
        <v>0</v>
      </c>
      <c r="AG2047">
        <f>IF(ISNA(AH2047),NA(),AG1367)</f>
        <v>0</v>
      </c>
      <c r="AH2047">
        <f>IF(OR(AH1367="",AND(AH1367=AH1366,AH1367=AH1368)),NA(), AH1367)</f>
        <v>0</v>
      </c>
      <c r="AI2047">
        <f>IF(ISNA(AJ2047),NA(),AI1367)</f>
        <v>0</v>
      </c>
      <c r="AJ2047">
        <f>IF(OR(AJ1367="",AND(AJ1367=AJ1366,AJ1367=AJ1368)),NA(), AJ1367)</f>
        <v>0</v>
      </c>
      <c r="AM2047">
        <f>IF(ISNA(AN2047),NA(),AM1367)</f>
        <v>0</v>
      </c>
      <c r="AN2047">
        <f>IF(OR(AN1367="",AND(AN1367=AN1366,AN1367=AN1368)),NA(), AN1367)</f>
        <v>0</v>
      </c>
      <c r="AO2047">
        <f>IF(ISNA(AP2047),NA(),AO1367)</f>
        <v>0</v>
      </c>
      <c r="AP2047">
        <f>IF(OR(AP1367="",AND(AP1367=AP1366,AP1367=AP1368)),NA(), AP1367)</f>
        <v>0</v>
      </c>
      <c r="AQ2047">
        <f>IF(ISNA(AR2047),NA(),AQ1367)</f>
        <v>0</v>
      </c>
      <c r="AR2047">
        <f>IF(OR(AR1367="",AND(AR1367=AR1366,AR1367=AR1368)),NA(), AR1367)</f>
        <v>0</v>
      </c>
      <c r="AS2047">
        <f>IF(ISNA(AT2047),NA(),AS1367)</f>
        <v>0</v>
      </c>
      <c r="AT2047">
        <f>IF(OR(AT1367="",AND(AT1367=AT1366,AT1367=AT1368)),NA(), AT1367)</f>
        <v>0</v>
      </c>
      <c r="AU2047">
        <f>IF(ISNA(AV2047),NA(),AU1367)</f>
        <v>0</v>
      </c>
      <c r="AV2047">
        <f>IF(OR(AV1367="",AND(AV1367=AV1366,AV1367=AV1368)),NA(), AV1367)</f>
        <v>0</v>
      </c>
      <c r="AW2047">
        <f>IF(ISNA(AX2047),NA(),AW1367)</f>
        <v>0</v>
      </c>
      <c r="AX2047">
        <f>IF(OR(AX1367="",AND(AX1367=AX1366,AX1367=AX1368)),NA(), AX1367)</f>
        <v>0</v>
      </c>
      <c r="AY2047">
        <f>IF(ISNA(AZ2047),NA(),AY1367)</f>
        <v>0</v>
      </c>
      <c r="AZ2047">
        <f>IF(OR(AZ1367="",AND(AZ1367=AZ1366,AZ1367=AZ1368)),NA(), AZ1367)</f>
        <v>0</v>
      </c>
      <c r="BA2047">
        <f>IF(ISNA(BB2047),NA(),BA1367)</f>
        <v>0</v>
      </c>
      <c r="BB2047">
        <f>IF(OR(BB1367="",AND(BB1367=BB1366,BB1367=BB1368)),NA(), BB1367)</f>
        <v>0</v>
      </c>
      <c r="BC2047">
        <f>IF(ISNA(BD2047),NA(),BC1367)</f>
        <v>0</v>
      </c>
      <c r="BD2047">
        <f>IF(OR(BD1367="",AND(BD1367=BD1366,BD1367=BD1368)),NA(), BD1367)</f>
        <v>0</v>
      </c>
      <c r="BE2047">
        <f>IF(ISNA(BF2047),NA(),BE1367)</f>
        <v>0</v>
      </c>
      <c r="BF2047">
        <f>IF(OR(BF1367="",AND(BF1367=BF1366,BF1367=BF1368)),NA(), BF1367)</f>
        <v>0</v>
      </c>
      <c r="BG2047">
        <f>IF(ISNA(BH2047),NA(),BG1367)</f>
        <v>0</v>
      </c>
      <c r="BH2047">
        <f>IF(OR(BH1367="",AND(BH1367=BH1366,BH1367=BH1368)),NA(), BH1367)</f>
        <v>0</v>
      </c>
      <c r="BI2047">
        <f>IF(ISNA(BJ2047),NA(),BI1367)</f>
        <v>0</v>
      </c>
      <c r="BJ2047">
        <f>IF(OR(BJ1367="",AND(BJ1367=BJ1366,BJ1367=BJ1368)),NA(), BJ1367)</f>
        <v>0</v>
      </c>
      <c r="BK2047">
        <f>IF(ISNA(BL2047),NA(),BK1367)</f>
        <v>0</v>
      </c>
      <c r="BL2047">
        <f>IF(OR(BL1367="",AND(BL1367=BL1366,BL1367=BL1368)),NA(), BL1367)</f>
        <v>0</v>
      </c>
      <c r="BM2047">
        <f>IF(ISNA(BN2047),NA(),BM1367)</f>
        <v>0</v>
      </c>
      <c r="BN2047">
        <f>IF(OR(BN1367="",AND(BN1367=BN1366,BN1367=BN1368)),NA(), BN1367)</f>
        <v>0</v>
      </c>
      <c r="BO2047">
        <f>IF(ISNA(BP2047),NA(),BO1367)</f>
        <v>0</v>
      </c>
      <c r="BP2047">
        <f>IF(OR(BP1367="",AND(BP1367=BP1366,BP1367=BP1368)),NA(), BP1367)</f>
        <v>0</v>
      </c>
      <c r="BQ2047">
        <f>IF(ISNA(BR2047),NA(),BQ1367)</f>
        <v>0</v>
      </c>
      <c r="BR2047">
        <f>IF(OR(BR1367="",AND(BR1367=BR1366,BR1367=BR1368)),NA(), BR1367)</f>
        <v>0</v>
      </c>
    </row>
    <row r="2048" spans="5:70">
      <c r="E2048">
        <f>IF(ISNA(F2048),NA(),E1368)</f>
        <v>0</v>
      </c>
      <c r="F2048">
        <f>IF(OR(F1368="",AND(F1368=F1367,F1368=F1369)),NA(), F1368)</f>
        <v>0</v>
      </c>
      <c r="G2048">
        <f>IF(ISNA(H2048),NA(),G1368)</f>
        <v>0</v>
      </c>
      <c r="H2048">
        <f>IF(OR(H1368="",AND(H1368=H1367,H1368=H1369)),NA(), H1368)</f>
        <v>0</v>
      </c>
      <c r="I2048">
        <f>IF(ISNA(J2048),NA(),I1368)</f>
        <v>0</v>
      </c>
      <c r="J2048">
        <f>IF(OR(J1368="",AND(J1368=J1367,J1368=J1369)),NA(), J1368)</f>
        <v>0</v>
      </c>
      <c r="K2048">
        <f>IF(ISNA(L2048),NA(),K1368)</f>
        <v>0</v>
      </c>
      <c r="L2048">
        <f>IF(OR(L1368="",AND(L1368=L1367,L1368=L1369)),NA(), L1368)</f>
        <v>0</v>
      </c>
      <c r="M2048">
        <f>IF(ISNA(N2048),NA(),M1368)</f>
        <v>0</v>
      </c>
      <c r="N2048">
        <f>IF(OR(N1368="",AND(N1368=N1367,N1368=N1369)),NA(), N1368)</f>
        <v>0</v>
      </c>
      <c r="O2048">
        <f>IF(ISNA(P2048),NA(),O1368)</f>
        <v>0</v>
      </c>
      <c r="P2048">
        <f>IF(OR(P1368="",AND(P1368=P1367,P1368=P1369)),NA(), P1368)</f>
        <v>0</v>
      </c>
      <c r="Q2048">
        <f>IF(ISNA(R2048),NA(),Q1368)</f>
        <v>0</v>
      </c>
      <c r="R2048">
        <f>IF(OR(R1368="",AND(R1368=R1367,R1368=R1369)),NA(), R1368)</f>
        <v>0</v>
      </c>
      <c r="S2048">
        <f>IF(ISNA(T2048),NA(),S1368)</f>
        <v>0</v>
      </c>
      <c r="T2048">
        <f>IF(OR(T1368="",AND(T1368=T1367,T1368=T1369)),NA(), T1368)</f>
        <v>0</v>
      </c>
      <c r="U2048">
        <f>IF(ISNA(V2048),NA(),U1368)</f>
        <v>0</v>
      </c>
      <c r="V2048">
        <f>IF(OR(V1368="",AND(V1368=V1367,V1368=V1369)),NA(), V1368)</f>
        <v>0</v>
      </c>
      <c r="W2048">
        <f>IF(ISNA(X2048),NA(),W1368)</f>
        <v>0</v>
      </c>
      <c r="X2048">
        <f>IF(OR(X1368="",AND(X1368=X1367,X1368=X1369)),NA(), X1368)</f>
        <v>0</v>
      </c>
      <c r="Y2048">
        <f>IF(ISNA(Z2048),NA(),Y1368)</f>
        <v>0</v>
      </c>
      <c r="Z2048">
        <f>IF(OR(Z1368="",AND(Z1368=Z1367,Z1368=Z1369)),NA(), Z1368)</f>
        <v>0</v>
      </c>
      <c r="AA2048">
        <f>IF(ISNA(AB2048),NA(),AA1368)</f>
        <v>0</v>
      </c>
      <c r="AB2048">
        <f>IF(OR(AB1368="",AND(AB1368=AB1367,AB1368=AB1369)),NA(), AB1368)</f>
        <v>0</v>
      </c>
      <c r="AC2048">
        <f>IF(ISNA(AD2048),NA(),AC1368)</f>
        <v>0</v>
      </c>
      <c r="AD2048">
        <f>IF(OR(AD1368="",AND(AD1368=AD1367,AD1368=AD1369)),NA(), AD1368)</f>
        <v>0</v>
      </c>
      <c r="AE2048">
        <f>IF(ISNA(AF2048),NA(),AE1368)</f>
        <v>0</v>
      </c>
      <c r="AF2048">
        <f>IF(OR(AF1368="",AND(AF1368=AF1367,AF1368=AF1369)),NA(), AF1368)</f>
        <v>0</v>
      </c>
      <c r="AG2048">
        <f>IF(ISNA(AH2048),NA(),AG1368)</f>
        <v>0</v>
      </c>
      <c r="AH2048">
        <f>IF(OR(AH1368="",AND(AH1368=AH1367,AH1368=AH1369)),NA(), AH1368)</f>
        <v>0</v>
      </c>
      <c r="AI2048">
        <f>IF(ISNA(AJ2048),NA(),AI1368)</f>
        <v>0</v>
      </c>
      <c r="AJ2048">
        <f>IF(OR(AJ1368="",AND(AJ1368=AJ1367,AJ1368=AJ1369)),NA(), AJ1368)</f>
        <v>0</v>
      </c>
      <c r="AM2048">
        <f>IF(ISNA(AN2048),NA(),AM1368)</f>
        <v>0</v>
      </c>
      <c r="AN2048">
        <f>IF(OR(AN1368="",AND(AN1368=AN1367,AN1368=AN1369)),NA(), AN1368)</f>
        <v>0</v>
      </c>
      <c r="AO2048">
        <f>IF(ISNA(AP2048),NA(),AO1368)</f>
        <v>0</v>
      </c>
      <c r="AP2048">
        <f>IF(OR(AP1368="",AND(AP1368=AP1367,AP1368=AP1369)),NA(), AP1368)</f>
        <v>0</v>
      </c>
      <c r="AQ2048">
        <f>IF(ISNA(AR2048),NA(),AQ1368)</f>
        <v>0</v>
      </c>
      <c r="AR2048">
        <f>IF(OR(AR1368="",AND(AR1368=AR1367,AR1368=AR1369)),NA(), AR1368)</f>
        <v>0</v>
      </c>
      <c r="AS2048">
        <f>IF(ISNA(AT2048),NA(),AS1368)</f>
        <v>0</v>
      </c>
      <c r="AT2048">
        <f>IF(OR(AT1368="",AND(AT1368=AT1367,AT1368=AT1369)),NA(), AT1368)</f>
        <v>0</v>
      </c>
      <c r="AU2048">
        <f>IF(ISNA(AV2048),NA(),AU1368)</f>
        <v>0</v>
      </c>
      <c r="AV2048">
        <f>IF(OR(AV1368="",AND(AV1368=AV1367,AV1368=AV1369)),NA(), AV1368)</f>
        <v>0</v>
      </c>
      <c r="AW2048">
        <f>IF(ISNA(AX2048),NA(),AW1368)</f>
        <v>0</v>
      </c>
      <c r="AX2048">
        <f>IF(OR(AX1368="",AND(AX1368=AX1367,AX1368=AX1369)),NA(), AX1368)</f>
        <v>0</v>
      </c>
      <c r="AY2048">
        <f>IF(ISNA(AZ2048),NA(),AY1368)</f>
        <v>0</v>
      </c>
      <c r="AZ2048">
        <f>IF(OR(AZ1368="",AND(AZ1368=AZ1367,AZ1368=AZ1369)),NA(), AZ1368)</f>
        <v>0</v>
      </c>
      <c r="BA2048">
        <f>IF(ISNA(BB2048),NA(),BA1368)</f>
        <v>0</v>
      </c>
      <c r="BB2048">
        <f>IF(OR(BB1368="",AND(BB1368=BB1367,BB1368=BB1369)),NA(), BB1368)</f>
        <v>0</v>
      </c>
      <c r="BC2048">
        <f>IF(ISNA(BD2048),NA(),BC1368)</f>
        <v>0</v>
      </c>
      <c r="BD2048">
        <f>IF(OR(BD1368="",AND(BD1368=BD1367,BD1368=BD1369)),NA(), BD1368)</f>
        <v>0</v>
      </c>
      <c r="BE2048">
        <f>IF(ISNA(BF2048),NA(),BE1368)</f>
        <v>0</v>
      </c>
      <c r="BF2048">
        <f>IF(OR(BF1368="",AND(BF1368=BF1367,BF1368=BF1369)),NA(), BF1368)</f>
        <v>0</v>
      </c>
      <c r="BG2048">
        <f>IF(ISNA(BH2048),NA(),BG1368)</f>
        <v>0</v>
      </c>
      <c r="BH2048">
        <f>IF(OR(BH1368="",AND(BH1368=BH1367,BH1368=BH1369)),NA(), BH1368)</f>
        <v>0</v>
      </c>
      <c r="BI2048">
        <f>IF(ISNA(BJ2048),NA(),BI1368)</f>
        <v>0</v>
      </c>
      <c r="BJ2048">
        <f>IF(OR(BJ1368="",AND(BJ1368=BJ1367,BJ1368=BJ1369)),NA(), BJ1368)</f>
        <v>0</v>
      </c>
      <c r="BK2048">
        <f>IF(ISNA(BL2048),NA(),BK1368)</f>
        <v>0</v>
      </c>
      <c r="BL2048">
        <f>IF(OR(BL1368="",AND(BL1368=BL1367,BL1368=BL1369)),NA(), BL1368)</f>
        <v>0</v>
      </c>
      <c r="BM2048">
        <f>IF(ISNA(BN2048),NA(),BM1368)</f>
        <v>0</v>
      </c>
      <c r="BN2048">
        <f>IF(OR(BN1368="",AND(BN1368=BN1367,BN1368=BN1369)),NA(), BN1368)</f>
        <v>0</v>
      </c>
      <c r="BO2048">
        <f>IF(ISNA(BP2048),NA(),BO1368)</f>
        <v>0</v>
      </c>
      <c r="BP2048">
        <f>IF(OR(BP1368="",AND(BP1368=BP1367,BP1368=BP1369)),NA(), BP1368)</f>
        <v>0</v>
      </c>
      <c r="BQ2048">
        <f>IF(ISNA(BR2048),NA(),BQ1368)</f>
        <v>0</v>
      </c>
      <c r="BR2048">
        <f>IF(OR(BR1368="",AND(BR1368=BR1367,BR1368=BR1369)),NA(), BR1368)</f>
        <v>0</v>
      </c>
    </row>
    <row r="2049" spans="5:70">
      <c r="E2049">
        <f>IF(ISNA(F2049),NA(),E1369)</f>
        <v>0</v>
      </c>
      <c r="F2049">
        <f>IF(OR(F1369="",AND(F1369=F1368,F1369=F1370)),NA(), F1369)</f>
        <v>0</v>
      </c>
      <c r="G2049">
        <f>IF(ISNA(H2049),NA(),G1369)</f>
        <v>0</v>
      </c>
      <c r="H2049">
        <f>IF(OR(H1369="",AND(H1369=H1368,H1369=H1370)),NA(), H1369)</f>
        <v>0</v>
      </c>
      <c r="I2049">
        <f>IF(ISNA(J2049),NA(),I1369)</f>
        <v>0</v>
      </c>
      <c r="J2049">
        <f>IF(OR(J1369="",AND(J1369=J1368,J1369=J1370)),NA(), J1369)</f>
        <v>0</v>
      </c>
      <c r="K2049">
        <f>IF(ISNA(L2049),NA(),K1369)</f>
        <v>0</v>
      </c>
      <c r="L2049">
        <f>IF(OR(L1369="",AND(L1369=L1368,L1369=L1370)),NA(), L1369)</f>
        <v>0</v>
      </c>
      <c r="M2049">
        <f>IF(ISNA(N2049),NA(),M1369)</f>
        <v>0</v>
      </c>
      <c r="N2049">
        <f>IF(OR(N1369="",AND(N1369=N1368,N1369=N1370)),NA(), N1369)</f>
        <v>0</v>
      </c>
      <c r="O2049">
        <f>IF(ISNA(P2049),NA(),O1369)</f>
        <v>0</v>
      </c>
      <c r="P2049">
        <f>IF(OR(P1369="",AND(P1369=P1368,P1369=P1370)),NA(), P1369)</f>
        <v>0</v>
      </c>
      <c r="Q2049">
        <f>IF(ISNA(R2049),NA(),Q1369)</f>
        <v>0</v>
      </c>
      <c r="R2049">
        <f>IF(OR(R1369="",AND(R1369=R1368,R1369=R1370)),NA(), R1369)</f>
        <v>0</v>
      </c>
      <c r="S2049">
        <f>IF(ISNA(T2049),NA(),S1369)</f>
        <v>0</v>
      </c>
      <c r="T2049">
        <f>IF(OR(T1369="",AND(T1369=T1368,T1369=T1370)),NA(), T1369)</f>
        <v>0</v>
      </c>
      <c r="U2049">
        <f>IF(ISNA(V2049),NA(),U1369)</f>
        <v>0</v>
      </c>
      <c r="V2049">
        <f>IF(OR(V1369="",AND(V1369=V1368,V1369=V1370)),NA(), V1369)</f>
        <v>0</v>
      </c>
      <c r="W2049">
        <f>IF(ISNA(X2049),NA(),W1369)</f>
        <v>0</v>
      </c>
      <c r="X2049">
        <f>IF(OR(X1369="",AND(X1369=X1368,X1369=X1370)),NA(), X1369)</f>
        <v>0</v>
      </c>
      <c r="Y2049">
        <f>IF(ISNA(Z2049),NA(),Y1369)</f>
        <v>0</v>
      </c>
      <c r="Z2049">
        <f>IF(OR(Z1369="",AND(Z1369=Z1368,Z1369=Z1370)),NA(), Z1369)</f>
        <v>0</v>
      </c>
      <c r="AA2049">
        <f>IF(ISNA(AB2049),NA(),AA1369)</f>
        <v>0</v>
      </c>
      <c r="AB2049">
        <f>IF(OR(AB1369="",AND(AB1369=AB1368,AB1369=AB1370)),NA(), AB1369)</f>
        <v>0</v>
      </c>
      <c r="AC2049">
        <f>IF(ISNA(AD2049),NA(),AC1369)</f>
        <v>0</v>
      </c>
      <c r="AD2049">
        <f>IF(OR(AD1369="",AND(AD1369=AD1368,AD1369=AD1370)),NA(), AD1369)</f>
        <v>0</v>
      </c>
      <c r="AE2049">
        <f>IF(ISNA(AF2049),NA(),AE1369)</f>
        <v>0</v>
      </c>
      <c r="AF2049">
        <f>IF(OR(AF1369="",AND(AF1369=AF1368,AF1369=AF1370)),NA(), AF1369)</f>
        <v>0</v>
      </c>
      <c r="AG2049">
        <f>IF(ISNA(AH2049),NA(),AG1369)</f>
        <v>0</v>
      </c>
      <c r="AH2049">
        <f>IF(OR(AH1369="",AND(AH1369=AH1368,AH1369=AH1370)),NA(), AH1369)</f>
        <v>0</v>
      </c>
      <c r="AI2049">
        <f>IF(ISNA(AJ2049),NA(),AI1369)</f>
        <v>0</v>
      </c>
      <c r="AJ2049">
        <f>IF(OR(AJ1369="",AND(AJ1369=AJ1368,AJ1369=AJ1370)),NA(), AJ1369)</f>
        <v>0</v>
      </c>
      <c r="AM2049">
        <f>IF(ISNA(AN2049),NA(),AM1369)</f>
        <v>0</v>
      </c>
      <c r="AN2049">
        <f>IF(OR(AN1369="",AND(AN1369=AN1368,AN1369=AN1370)),NA(), AN1369)</f>
        <v>0</v>
      </c>
      <c r="AO2049">
        <f>IF(ISNA(AP2049),NA(),AO1369)</f>
        <v>0</v>
      </c>
      <c r="AP2049">
        <f>IF(OR(AP1369="",AND(AP1369=AP1368,AP1369=AP1370)),NA(), AP1369)</f>
        <v>0</v>
      </c>
      <c r="AQ2049">
        <f>IF(ISNA(AR2049),NA(),AQ1369)</f>
        <v>0</v>
      </c>
      <c r="AR2049">
        <f>IF(OR(AR1369="",AND(AR1369=AR1368,AR1369=AR1370)),NA(), AR1369)</f>
        <v>0</v>
      </c>
      <c r="AS2049">
        <f>IF(ISNA(AT2049),NA(),AS1369)</f>
        <v>0</v>
      </c>
      <c r="AT2049">
        <f>IF(OR(AT1369="",AND(AT1369=AT1368,AT1369=AT1370)),NA(), AT1369)</f>
        <v>0</v>
      </c>
      <c r="AU2049">
        <f>IF(ISNA(AV2049),NA(),AU1369)</f>
        <v>0</v>
      </c>
      <c r="AV2049">
        <f>IF(OR(AV1369="",AND(AV1369=AV1368,AV1369=AV1370)),NA(), AV1369)</f>
        <v>0</v>
      </c>
      <c r="AW2049">
        <f>IF(ISNA(AX2049),NA(),AW1369)</f>
        <v>0</v>
      </c>
      <c r="AX2049">
        <f>IF(OR(AX1369="",AND(AX1369=AX1368,AX1369=AX1370)),NA(), AX1369)</f>
        <v>0</v>
      </c>
      <c r="AY2049">
        <f>IF(ISNA(AZ2049),NA(),AY1369)</f>
        <v>0</v>
      </c>
      <c r="AZ2049">
        <f>IF(OR(AZ1369="",AND(AZ1369=AZ1368,AZ1369=AZ1370)),NA(), AZ1369)</f>
        <v>0</v>
      </c>
      <c r="BA2049">
        <f>IF(ISNA(BB2049),NA(),BA1369)</f>
        <v>0</v>
      </c>
      <c r="BB2049">
        <f>IF(OR(BB1369="",AND(BB1369=BB1368,BB1369=BB1370)),NA(), BB1369)</f>
        <v>0</v>
      </c>
      <c r="BC2049">
        <f>IF(ISNA(BD2049),NA(),BC1369)</f>
        <v>0</v>
      </c>
      <c r="BD2049">
        <f>IF(OR(BD1369="",AND(BD1369=BD1368,BD1369=BD1370)),NA(), BD1369)</f>
        <v>0</v>
      </c>
      <c r="BE2049">
        <f>IF(ISNA(BF2049),NA(),BE1369)</f>
        <v>0</v>
      </c>
      <c r="BF2049">
        <f>IF(OR(BF1369="",AND(BF1369=BF1368,BF1369=BF1370)),NA(), BF1369)</f>
        <v>0</v>
      </c>
      <c r="BG2049">
        <f>IF(ISNA(BH2049),NA(),BG1369)</f>
        <v>0</v>
      </c>
      <c r="BH2049">
        <f>IF(OR(BH1369="",AND(BH1369=BH1368,BH1369=BH1370)),NA(), BH1369)</f>
        <v>0</v>
      </c>
      <c r="BI2049">
        <f>IF(ISNA(BJ2049),NA(),BI1369)</f>
        <v>0</v>
      </c>
      <c r="BJ2049">
        <f>IF(OR(BJ1369="",AND(BJ1369=BJ1368,BJ1369=BJ1370)),NA(), BJ1369)</f>
        <v>0</v>
      </c>
      <c r="BK2049">
        <f>IF(ISNA(BL2049),NA(),BK1369)</f>
        <v>0</v>
      </c>
      <c r="BL2049">
        <f>IF(OR(BL1369="",AND(BL1369=BL1368,BL1369=BL1370)),NA(), BL1369)</f>
        <v>0</v>
      </c>
      <c r="BM2049">
        <f>IF(ISNA(BN2049),NA(),BM1369)</f>
        <v>0</v>
      </c>
      <c r="BN2049">
        <f>IF(OR(BN1369="",AND(BN1369=BN1368,BN1369=BN1370)),NA(), BN1369)</f>
        <v>0</v>
      </c>
      <c r="BO2049">
        <f>IF(ISNA(BP2049),NA(),BO1369)</f>
        <v>0</v>
      </c>
      <c r="BP2049">
        <f>IF(OR(BP1369="",AND(BP1369=BP1368,BP1369=BP1370)),NA(), BP1369)</f>
        <v>0</v>
      </c>
      <c r="BQ2049">
        <f>IF(ISNA(BR2049),NA(),BQ1369)</f>
        <v>0</v>
      </c>
      <c r="BR2049">
        <f>IF(OR(BR1369="",AND(BR1369=BR1368,BR1369=BR1370)),NA(), BR1369)</f>
        <v>0</v>
      </c>
    </row>
    <row r="2050" spans="5:70">
      <c r="E2050">
        <f>IF(ISNA(F2050),NA(),E1370)</f>
        <v>0</v>
      </c>
      <c r="F2050">
        <f>IF(OR(F1370="",AND(F1370=F1369,F1370=F1371)),NA(), F1370)</f>
        <v>0</v>
      </c>
      <c r="G2050">
        <f>IF(ISNA(H2050),NA(),G1370)</f>
        <v>0</v>
      </c>
      <c r="H2050">
        <f>IF(OR(H1370="",AND(H1370=H1369,H1370=H1371)),NA(), H1370)</f>
        <v>0</v>
      </c>
      <c r="I2050">
        <f>IF(ISNA(J2050),NA(),I1370)</f>
        <v>0</v>
      </c>
      <c r="J2050">
        <f>IF(OR(J1370="",AND(J1370=J1369,J1370=J1371)),NA(), J1370)</f>
        <v>0</v>
      </c>
      <c r="K2050">
        <f>IF(ISNA(L2050),NA(),K1370)</f>
        <v>0</v>
      </c>
      <c r="L2050">
        <f>IF(OR(L1370="",AND(L1370=L1369,L1370=L1371)),NA(), L1370)</f>
        <v>0</v>
      </c>
      <c r="M2050">
        <f>IF(ISNA(N2050),NA(),M1370)</f>
        <v>0</v>
      </c>
      <c r="N2050">
        <f>IF(OR(N1370="",AND(N1370=N1369,N1370=N1371)),NA(), N1370)</f>
        <v>0</v>
      </c>
      <c r="O2050">
        <f>IF(ISNA(P2050),NA(),O1370)</f>
        <v>0</v>
      </c>
      <c r="P2050">
        <f>IF(OR(P1370="",AND(P1370=P1369,P1370=P1371)),NA(), P1370)</f>
        <v>0</v>
      </c>
      <c r="Q2050">
        <f>IF(ISNA(R2050),NA(),Q1370)</f>
        <v>0</v>
      </c>
      <c r="R2050">
        <f>IF(OR(R1370="",AND(R1370=R1369,R1370=R1371)),NA(), R1370)</f>
        <v>0</v>
      </c>
      <c r="S2050">
        <f>IF(ISNA(T2050),NA(),S1370)</f>
        <v>0</v>
      </c>
      <c r="T2050">
        <f>IF(OR(T1370="",AND(T1370=T1369,T1370=T1371)),NA(), T1370)</f>
        <v>0</v>
      </c>
      <c r="U2050">
        <f>IF(ISNA(V2050),NA(),U1370)</f>
        <v>0</v>
      </c>
      <c r="V2050">
        <f>IF(OR(V1370="",AND(V1370=V1369,V1370=V1371)),NA(), V1370)</f>
        <v>0</v>
      </c>
      <c r="W2050">
        <f>IF(ISNA(X2050),NA(),W1370)</f>
        <v>0</v>
      </c>
      <c r="X2050">
        <f>IF(OR(X1370="",AND(X1370=X1369,X1370=X1371)),NA(), X1370)</f>
        <v>0</v>
      </c>
      <c r="Y2050">
        <f>IF(ISNA(Z2050),NA(),Y1370)</f>
        <v>0</v>
      </c>
      <c r="Z2050">
        <f>IF(OR(Z1370="",AND(Z1370=Z1369,Z1370=Z1371)),NA(), Z1370)</f>
        <v>0</v>
      </c>
      <c r="AA2050">
        <f>IF(ISNA(AB2050),NA(),AA1370)</f>
        <v>0</v>
      </c>
      <c r="AB2050">
        <f>IF(OR(AB1370="",AND(AB1370=AB1369,AB1370=AB1371)),NA(), AB1370)</f>
        <v>0</v>
      </c>
      <c r="AC2050">
        <f>IF(ISNA(AD2050),NA(),AC1370)</f>
        <v>0</v>
      </c>
      <c r="AD2050">
        <f>IF(OR(AD1370="",AND(AD1370=AD1369,AD1370=AD1371)),NA(), AD1370)</f>
        <v>0</v>
      </c>
      <c r="AE2050">
        <f>IF(ISNA(AF2050),NA(),AE1370)</f>
        <v>0</v>
      </c>
      <c r="AF2050">
        <f>IF(OR(AF1370="",AND(AF1370=AF1369,AF1370=AF1371)),NA(), AF1370)</f>
        <v>0</v>
      </c>
      <c r="AG2050">
        <f>IF(ISNA(AH2050),NA(),AG1370)</f>
        <v>0</v>
      </c>
      <c r="AH2050">
        <f>IF(OR(AH1370="",AND(AH1370=AH1369,AH1370=AH1371)),NA(), AH1370)</f>
        <v>0</v>
      </c>
      <c r="AI2050">
        <f>IF(ISNA(AJ2050),NA(),AI1370)</f>
        <v>0</v>
      </c>
      <c r="AJ2050">
        <f>IF(OR(AJ1370="",AND(AJ1370=AJ1369,AJ1370=AJ1371)),NA(), AJ1370)</f>
        <v>0</v>
      </c>
      <c r="AM2050">
        <f>IF(ISNA(AN2050),NA(),AM1370)</f>
        <v>0</v>
      </c>
      <c r="AN2050">
        <f>IF(OR(AN1370="",AND(AN1370=AN1369,AN1370=AN1371)),NA(), AN1370)</f>
        <v>0</v>
      </c>
      <c r="AO2050">
        <f>IF(ISNA(AP2050),NA(),AO1370)</f>
        <v>0</v>
      </c>
      <c r="AP2050">
        <f>IF(OR(AP1370="",AND(AP1370=AP1369,AP1370=AP1371)),NA(), AP1370)</f>
        <v>0</v>
      </c>
      <c r="AQ2050">
        <f>IF(ISNA(AR2050),NA(),AQ1370)</f>
        <v>0</v>
      </c>
      <c r="AR2050">
        <f>IF(OR(AR1370="",AND(AR1370=AR1369,AR1370=AR1371)),NA(), AR1370)</f>
        <v>0</v>
      </c>
      <c r="AS2050">
        <f>IF(ISNA(AT2050),NA(),AS1370)</f>
        <v>0</v>
      </c>
      <c r="AT2050">
        <f>IF(OR(AT1370="",AND(AT1370=AT1369,AT1370=AT1371)),NA(), AT1370)</f>
        <v>0</v>
      </c>
      <c r="AU2050">
        <f>IF(ISNA(AV2050),NA(),AU1370)</f>
        <v>0</v>
      </c>
      <c r="AV2050">
        <f>IF(OR(AV1370="",AND(AV1370=AV1369,AV1370=AV1371)),NA(), AV1370)</f>
        <v>0</v>
      </c>
      <c r="AW2050">
        <f>IF(ISNA(AX2050),NA(),AW1370)</f>
        <v>0</v>
      </c>
      <c r="AX2050">
        <f>IF(OR(AX1370="",AND(AX1370=AX1369,AX1370=AX1371)),NA(), AX1370)</f>
        <v>0</v>
      </c>
      <c r="AY2050">
        <f>IF(ISNA(AZ2050),NA(),AY1370)</f>
        <v>0</v>
      </c>
      <c r="AZ2050">
        <f>IF(OR(AZ1370="",AND(AZ1370=AZ1369,AZ1370=AZ1371)),NA(), AZ1370)</f>
        <v>0</v>
      </c>
      <c r="BA2050">
        <f>IF(ISNA(BB2050),NA(),BA1370)</f>
        <v>0</v>
      </c>
      <c r="BB2050">
        <f>IF(OR(BB1370="",AND(BB1370=BB1369,BB1370=BB1371)),NA(), BB1370)</f>
        <v>0</v>
      </c>
      <c r="BC2050">
        <f>IF(ISNA(BD2050),NA(),BC1370)</f>
        <v>0</v>
      </c>
      <c r="BD2050">
        <f>IF(OR(BD1370="",AND(BD1370=BD1369,BD1370=BD1371)),NA(), BD1370)</f>
        <v>0</v>
      </c>
      <c r="BE2050">
        <f>IF(ISNA(BF2050),NA(),BE1370)</f>
        <v>0</v>
      </c>
      <c r="BF2050">
        <f>IF(OR(BF1370="",AND(BF1370=BF1369,BF1370=BF1371)),NA(), BF1370)</f>
        <v>0</v>
      </c>
      <c r="BG2050">
        <f>IF(ISNA(BH2050),NA(),BG1370)</f>
        <v>0</v>
      </c>
      <c r="BH2050">
        <f>IF(OR(BH1370="",AND(BH1370=BH1369,BH1370=BH1371)),NA(), BH1370)</f>
        <v>0</v>
      </c>
      <c r="BI2050">
        <f>IF(ISNA(BJ2050),NA(),BI1370)</f>
        <v>0</v>
      </c>
      <c r="BJ2050">
        <f>IF(OR(BJ1370="",AND(BJ1370=BJ1369,BJ1370=BJ1371)),NA(), BJ1370)</f>
        <v>0</v>
      </c>
      <c r="BK2050">
        <f>IF(ISNA(BL2050),NA(),BK1370)</f>
        <v>0</v>
      </c>
      <c r="BL2050">
        <f>IF(OR(BL1370="",AND(BL1370=BL1369,BL1370=BL1371)),NA(), BL1370)</f>
        <v>0</v>
      </c>
      <c r="BM2050">
        <f>IF(ISNA(BN2050),NA(),BM1370)</f>
        <v>0</v>
      </c>
      <c r="BN2050">
        <f>IF(OR(BN1370="",AND(BN1370=BN1369,BN1370=BN1371)),NA(), BN1370)</f>
        <v>0</v>
      </c>
      <c r="BO2050">
        <f>IF(ISNA(BP2050),NA(),BO1370)</f>
        <v>0</v>
      </c>
      <c r="BP2050">
        <f>IF(OR(BP1370="",AND(BP1370=BP1369,BP1370=BP1371)),NA(), BP1370)</f>
        <v>0</v>
      </c>
      <c r="BQ2050">
        <f>IF(ISNA(BR2050),NA(),BQ1370)</f>
        <v>0</v>
      </c>
      <c r="BR2050">
        <f>IF(OR(BR1370="",AND(BR1370=BR1369,BR1370=BR1371)),NA(), BR1370)</f>
        <v>0</v>
      </c>
    </row>
    <row r="2051" spans="5:70">
      <c r="E2051">
        <f>IF(ISNA(F2051),NA(),E1371)</f>
        <v>0</v>
      </c>
      <c r="F2051">
        <f>IF(OR(F1371="",AND(F1371=F1370,F1371=F1372)),NA(), F1371)</f>
        <v>0</v>
      </c>
      <c r="G2051">
        <f>IF(ISNA(H2051),NA(),G1371)</f>
        <v>0</v>
      </c>
      <c r="H2051">
        <f>IF(OR(H1371="",AND(H1371=H1370,H1371=H1372)),NA(), H1371)</f>
        <v>0</v>
      </c>
      <c r="I2051">
        <f>IF(ISNA(J2051),NA(),I1371)</f>
        <v>0</v>
      </c>
      <c r="J2051">
        <f>IF(OR(J1371="",AND(J1371=J1370,J1371=J1372)),NA(), J1371)</f>
        <v>0</v>
      </c>
      <c r="K2051">
        <f>IF(ISNA(L2051),NA(),K1371)</f>
        <v>0</v>
      </c>
      <c r="L2051">
        <f>IF(OR(L1371="",AND(L1371=L1370,L1371=L1372)),NA(), L1371)</f>
        <v>0</v>
      </c>
      <c r="M2051">
        <f>IF(ISNA(N2051),NA(),M1371)</f>
        <v>0</v>
      </c>
      <c r="N2051">
        <f>IF(OR(N1371="",AND(N1371=N1370,N1371=N1372)),NA(), N1371)</f>
        <v>0</v>
      </c>
      <c r="O2051">
        <f>IF(ISNA(P2051),NA(),O1371)</f>
        <v>0</v>
      </c>
      <c r="P2051">
        <f>IF(OR(P1371="",AND(P1371=P1370,P1371=P1372)),NA(), P1371)</f>
        <v>0</v>
      </c>
      <c r="Q2051">
        <f>IF(ISNA(R2051),NA(),Q1371)</f>
        <v>0</v>
      </c>
      <c r="R2051">
        <f>IF(OR(R1371="",AND(R1371=R1370,R1371=R1372)),NA(), R1371)</f>
        <v>0</v>
      </c>
      <c r="S2051">
        <f>IF(ISNA(T2051),NA(),S1371)</f>
        <v>0</v>
      </c>
      <c r="T2051">
        <f>IF(OR(T1371="",AND(T1371=T1370,T1371=T1372)),NA(), T1371)</f>
        <v>0</v>
      </c>
      <c r="U2051">
        <f>IF(ISNA(V2051),NA(),U1371)</f>
        <v>0</v>
      </c>
      <c r="V2051">
        <f>IF(OR(V1371="",AND(V1371=V1370,V1371=V1372)),NA(), V1371)</f>
        <v>0</v>
      </c>
      <c r="W2051">
        <f>IF(ISNA(X2051),NA(),W1371)</f>
        <v>0</v>
      </c>
      <c r="X2051">
        <f>IF(OR(X1371="",AND(X1371=X1370,X1371=X1372)),NA(), X1371)</f>
        <v>0</v>
      </c>
      <c r="Y2051">
        <f>IF(ISNA(Z2051),NA(),Y1371)</f>
        <v>0</v>
      </c>
      <c r="Z2051">
        <f>IF(OR(Z1371="",AND(Z1371=Z1370,Z1371=Z1372)),NA(), Z1371)</f>
        <v>0</v>
      </c>
      <c r="AA2051">
        <f>IF(ISNA(AB2051),NA(),AA1371)</f>
        <v>0</v>
      </c>
      <c r="AB2051">
        <f>IF(OR(AB1371="",AND(AB1371=AB1370,AB1371=AB1372)),NA(), AB1371)</f>
        <v>0</v>
      </c>
      <c r="AC2051">
        <f>IF(ISNA(AD2051),NA(),AC1371)</f>
        <v>0</v>
      </c>
      <c r="AD2051">
        <f>IF(OR(AD1371="",AND(AD1371=AD1370,AD1371=AD1372)),NA(), AD1371)</f>
        <v>0</v>
      </c>
      <c r="AE2051">
        <f>IF(ISNA(AF2051),NA(),AE1371)</f>
        <v>0</v>
      </c>
      <c r="AF2051">
        <f>IF(OR(AF1371="",AND(AF1371=AF1370,AF1371=AF1372)),NA(), AF1371)</f>
        <v>0</v>
      </c>
      <c r="AG2051">
        <f>IF(ISNA(AH2051),NA(),AG1371)</f>
        <v>0</v>
      </c>
      <c r="AH2051">
        <f>IF(OR(AH1371="",AND(AH1371=AH1370,AH1371=AH1372)),NA(), AH1371)</f>
        <v>0</v>
      </c>
      <c r="AI2051">
        <f>IF(ISNA(AJ2051),NA(),AI1371)</f>
        <v>0</v>
      </c>
      <c r="AJ2051">
        <f>IF(OR(AJ1371="",AND(AJ1371=AJ1370,AJ1371=AJ1372)),NA(), AJ1371)</f>
        <v>0</v>
      </c>
      <c r="AM2051">
        <f>IF(ISNA(AN2051),NA(),AM1371)</f>
        <v>0</v>
      </c>
      <c r="AN2051">
        <f>IF(OR(AN1371="",AND(AN1371=AN1370,AN1371=AN1372)),NA(), AN1371)</f>
        <v>0</v>
      </c>
      <c r="AO2051">
        <f>IF(ISNA(AP2051),NA(),AO1371)</f>
        <v>0</v>
      </c>
      <c r="AP2051">
        <f>IF(OR(AP1371="",AND(AP1371=AP1370,AP1371=AP1372)),NA(), AP1371)</f>
        <v>0</v>
      </c>
      <c r="AQ2051">
        <f>IF(ISNA(AR2051),NA(),AQ1371)</f>
        <v>0</v>
      </c>
      <c r="AR2051">
        <f>IF(OR(AR1371="",AND(AR1371=AR1370,AR1371=AR1372)),NA(), AR1371)</f>
        <v>0</v>
      </c>
      <c r="AS2051">
        <f>IF(ISNA(AT2051),NA(),AS1371)</f>
        <v>0</v>
      </c>
      <c r="AT2051">
        <f>IF(OR(AT1371="",AND(AT1371=AT1370,AT1371=AT1372)),NA(), AT1371)</f>
        <v>0</v>
      </c>
      <c r="AU2051">
        <f>IF(ISNA(AV2051),NA(),AU1371)</f>
        <v>0</v>
      </c>
      <c r="AV2051">
        <f>IF(OR(AV1371="",AND(AV1371=AV1370,AV1371=AV1372)),NA(), AV1371)</f>
        <v>0</v>
      </c>
      <c r="AW2051">
        <f>IF(ISNA(AX2051),NA(),AW1371)</f>
        <v>0</v>
      </c>
      <c r="AX2051">
        <f>IF(OR(AX1371="",AND(AX1371=AX1370,AX1371=AX1372)),NA(), AX1371)</f>
        <v>0</v>
      </c>
      <c r="AY2051">
        <f>IF(ISNA(AZ2051),NA(),AY1371)</f>
        <v>0</v>
      </c>
      <c r="AZ2051">
        <f>IF(OR(AZ1371="",AND(AZ1371=AZ1370,AZ1371=AZ1372)),NA(), AZ1371)</f>
        <v>0</v>
      </c>
      <c r="BA2051">
        <f>IF(ISNA(BB2051),NA(),BA1371)</f>
        <v>0</v>
      </c>
      <c r="BB2051">
        <f>IF(OR(BB1371="",AND(BB1371=BB1370,BB1371=BB1372)),NA(), BB1371)</f>
        <v>0</v>
      </c>
      <c r="BC2051">
        <f>IF(ISNA(BD2051),NA(),BC1371)</f>
        <v>0</v>
      </c>
      <c r="BD2051">
        <f>IF(OR(BD1371="",AND(BD1371=BD1370,BD1371=BD1372)),NA(), BD1371)</f>
        <v>0</v>
      </c>
      <c r="BE2051">
        <f>IF(ISNA(BF2051),NA(),BE1371)</f>
        <v>0</v>
      </c>
      <c r="BF2051">
        <f>IF(OR(BF1371="",AND(BF1371=BF1370,BF1371=BF1372)),NA(), BF1371)</f>
        <v>0</v>
      </c>
      <c r="BG2051">
        <f>IF(ISNA(BH2051),NA(),BG1371)</f>
        <v>0</v>
      </c>
      <c r="BH2051">
        <f>IF(OR(BH1371="",AND(BH1371=BH1370,BH1371=BH1372)),NA(), BH1371)</f>
        <v>0</v>
      </c>
      <c r="BI2051">
        <f>IF(ISNA(BJ2051),NA(),BI1371)</f>
        <v>0</v>
      </c>
      <c r="BJ2051">
        <f>IF(OR(BJ1371="",AND(BJ1371=BJ1370,BJ1371=BJ1372)),NA(), BJ1371)</f>
        <v>0</v>
      </c>
      <c r="BK2051">
        <f>IF(ISNA(BL2051),NA(),BK1371)</f>
        <v>0</v>
      </c>
      <c r="BL2051">
        <f>IF(OR(BL1371="",AND(BL1371=BL1370,BL1371=BL1372)),NA(), BL1371)</f>
        <v>0</v>
      </c>
      <c r="BM2051">
        <f>IF(ISNA(BN2051),NA(),BM1371)</f>
        <v>0</v>
      </c>
      <c r="BN2051">
        <f>IF(OR(BN1371="",AND(BN1371=BN1370,BN1371=BN1372)),NA(), BN1371)</f>
        <v>0</v>
      </c>
      <c r="BO2051">
        <f>IF(ISNA(BP2051),NA(),BO1371)</f>
        <v>0</v>
      </c>
      <c r="BP2051">
        <f>IF(OR(BP1371="",AND(BP1371=BP1370,BP1371=BP1372)),NA(), BP1371)</f>
        <v>0</v>
      </c>
      <c r="BQ2051">
        <f>IF(ISNA(BR2051),NA(),BQ1371)</f>
        <v>0</v>
      </c>
      <c r="BR2051">
        <f>IF(OR(BR1371="",AND(BR1371=BR1370,BR1371=BR1372)),NA(), BR1371)</f>
        <v>0</v>
      </c>
    </row>
    <row r="2052" spans="5:70">
      <c r="E2052">
        <f>IF(ISNA(F2052),NA(),E1372)</f>
        <v>0</v>
      </c>
      <c r="F2052">
        <f>IF(OR(F1372="",AND(F1372=F1371,F1372=F1373)),NA(), F1372)</f>
        <v>0</v>
      </c>
      <c r="G2052">
        <f>IF(ISNA(H2052),NA(),G1372)</f>
        <v>0</v>
      </c>
      <c r="H2052">
        <f>IF(OR(H1372="",AND(H1372=H1371,H1372=H1373)),NA(), H1372)</f>
        <v>0</v>
      </c>
      <c r="I2052">
        <f>IF(ISNA(J2052),NA(),I1372)</f>
        <v>0</v>
      </c>
      <c r="J2052">
        <f>IF(OR(J1372="",AND(J1372=J1371,J1372=J1373)),NA(), J1372)</f>
        <v>0</v>
      </c>
      <c r="K2052">
        <f>IF(ISNA(L2052),NA(),K1372)</f>
        <v>0</v>
      </c>
      <c r="L2052">
        <f>IF(OR(L1372="",AND(L1372=L1371,L1372=L1373)),NA(), L1372)</f>
        <v>0</v>
      </c>
      <c r="M2052">
        <f>IF(ISNA(N2052),NA(),M1372)</f>
        <v>0</v>
      </c>
      <c r="N2052">
        <f>IF(OR(N1372="",AND(N1372=N1371,N1372=N1373)),NA(), N1372)</f>
        <v>0</v>
      </c>
      <c r="O2052">
        <f>IF(ISNA(P2052),NA(),O1372)</f>
        <v>0</v>
      </c>
      <c r="P2052">
        <f>IF(OR(P1372="",AND(P1372=P1371,P1372=P1373)),NA(), P1372)</f>
        <v>0</v>
      </c>
      <c r="Q2052">
        <f>IF(ISNA(R2052),NA(),Q1372)</f>
        <v>0</v>
      </c>
      <c r="R2052">
        <f>IF(OR(R1372="",AND(R1372=R1371,R1372=R1373)),NA(), R1372)</f>
        <v>0</v>
      </c>
      <c r="S2052">
        <f>IF(ISNA(T2052),NA(),S1372)</f>
        <v>0</v>
      </c>
      <c r="T2052">
        <f>IF(OR(T1372="",AND(T1372=T1371,T1372=T1373)),NA(), T1372)</f>
        <v>0</v>
      </c>
      <c r="U2052">
        <f>IF(ISNA(V2052),NA(),U1372)</f>
        <v>0</v>
      </c>
      <c r="V2052">
        <f>IF(OR(V1372="",AND(V1372=V1371,V1372=V1373)),NA(), V1372)</f>
        <v>0</v>
      </c>
      <c r="W2052">
        <f>IF(ISNA(X2052),NA(),W1372)</f>
        <v>0</v>
      </c>
      <c r="X2052">
        <f>IF(OR(X1372="",AND(X1372=X1371,X1372=X1373)),NA(), X1372)</f>
        <v>0</v>
      </c>
      <c r="Y2052">
        <f>IF(ISNA(Z2052),NA(),Y1372)</f>
        <v>0</v>
      </c>
      <c r="Z2052">
        <f>IF(OR(Z1372="",AND(Z1372=Z1371,Z1372=Z1373)),NA(), Z1372)</f>
        <v>0</v>
      </c>
      <c r="AA2052">
        <f>IF(ISNA(AB2052),NA(),AA1372)</f>
        <v>0</v>
      </c>
      <c r="AB2052">
        <f>IF(OR(AB1372="",AND(AB1372=AB1371,AB1372=AB1373)),NA(), AB1372)</f>
        <v>0</v>
      </c>
      <c r="AC2052">
        <f>IF(ISNA(AD2052),NA(),AC1372)</f>
        <v>0</v>
      </c>
      <c r="AD2052">
        <f>IF(OR(AD1372="",AND(AD1372=AD1371,AD1372=AD1373)),NA(), AD1372)</f>
        <v>0</v>
      </c>
      <c r="AE2052">
        <f>IF(ISNA(AF2052),NA(),AE1372)</f>
        <v>0</v>
      </c>
      <c r="AF2052">
        <f>IF(OR(AF1372="",AND(AF1372=AF1371,AF1372=AF1373)),NA(), AF1372)</f>
        <v>0</v>
      </c>
      <c r="AG2052">
        <f>IF(ISNA(AH2052),NA(),AG1372)</f>
        <v>0</v>
      </c>
      <c r="AH2052">
        <f>IF(OR(AH1372="",AND(AH1372=AH1371,AH1372=AH1373)),NA(), AH1372)</f>
        <v>0</v>
      </c>
      <c r="AI2052">
        <f>IF(ISNA(AJ2052),NA(),AI1372)</f>
        <v>0</v>
      </c>
      <c r="AJ2052">
        <f>IF(OR(AJ1372="",AND(AJ1372=AJ1371,AJ1372=AJ1373)),NA(), AJ1372)</f>
        <v>0</v>
      </c>
      <c r="AM2052">
        <f>IF(ISNA(AN2052),NA(),AM1372)</f>
        <v>0</v>
      </c>
      <c r="AN2052">
        <f>IF(OR(AN1372="",AND(AN1372=AN1371,AN1372=AN1373)),NA(), AN1372)</f>
        <v>0</v>
      </c>
      <c r="AO2052">
        <f>IF(ISNA(AP2052),NA(),AO1372)</f>
        <v>0</v>
      </c>
      <c r="AP2052">
        <f>IF(OR(AP1372="",AND(AP1372=AP1371,AP1372=AP1373)),NA(), AP1372)</f>
        <v>0</v>
      </c>
      <c r="AQ2052">
        <f>IF(ISNA(AR2052),NA(),AQ1372)</f>
        <v>0</v>
      </c>
      <c r="AR2052">
        <f>IF(OR(AR1372="",AND(AR1372=AR1371,AR1372=AR1373)),NA(), AR1372)</f>
        <v>0</v>
      </c>
      <c r="AS2052">
        <f>IF(ISNA(AT2052),NA(),AS1372)</f>
        <v>0</v>
      </c>
      <c r="AT2052">
        <f>IF(OR(AT1372="",AND(AT1372=AT1371,AT1372=AT1373)),NA(), AT1372)</f>
        <v>0</v>
      </c>
      <c r="AU2052">
        <f>IF(ISNA(AV2052),NA(),AU1372)</f>
        <v>0</v>
      </c>
      <c r="AV2052">
        <f>IF(OR(AV1372="",AND(AV1372=AV1371,AV1372=AV1373)),NA(), AV1372)</f>
        <v>0</v>
      </c>
      <c r="AW2052">
        <f>IF(ISNA(AX2052),NA(),AW1372)</f>
        <v>0</v>
      </c>
      <c r="AX2052">
        <f>IF(OR(AX1372="",AND(AX1372=AX1371,AX1372=AX1373)),NA(), AX1372)</f>
        <v>0</v>
      </c>
      <c r="AY2052">
        <f>IF(ISNA(AZ2052),NA(),AY1372)</f>
        <v>0</v>
      </c>
      <c r="AZ2052">
        <f>IF(OR(AZ1372="",AND(AZ1372=AZ1371,AZ1372=AZ1373)),NA(), AZ1372)</f>
        <v>0</v>
      </c>
      <c r="BA2052">
        <f>IF(ISNA(BB2052),NA(),BA1372)</f>
        <v>0</v>
      </c>
      <c r="BB2052">
        <f>IF(OR(BB1372="",AND(BB1372=BB1371,BB1372=BB1373)),NA(), BB1372)</f>
        <v>0</v>
      </c>
      <c r="BC2052">
        <f>IF(ISNA(BD2052),NA(),BC1372)</f>
        <v>0</v>
      </c>
      <c r="BD2052">
        <f>IF(OR(BD1372="",AND(BD1372=BD1371,BD1372=BD1373)),NA(), BD1372)</f>
        <v>0</v>
      </c>
      <c r="BE2052">
        <f>IF(ISNA(BF2052),NA(),BE1372)</f>
        <v>0</v>
      </c>
      <c r="BF2052">
        <f>IF(OR(BF1372="",AND(BF1372=BF1371,BF1372=BF1373)),NA(), BF1372)</f>
        <v>0</v>
      </c>
      <c r="BG2052">
        <f>IF(ISNA(BH2052),NA(),BG1372)</f>
        <v>0</v>
      </c>
      <c r="BH2052">
        <f>IF(OR(BH1372="",AND(BH1372=BH1371,BH1372=BH1373)),NA(), BH1372)</f>
        <v>0</v>
      </c>
      <c r="BI2052">
        <f>IF(ISNA(BJ2052),NA(),BI1372)</f>
        <v>0</v>
      </c>
      <c r="BJ2052">
        <f>IF(OR(BJ1372="",AND(BJ1372=BJ1371,BJ1372=BJ1373)),NA(), BJ1372)</f>
        <v>0</v>
      </c>
      <c r="BK2052">
        <f>IF(ISNA(BL2052),NA(),BK1372)</f>
        <v>0</v>
      </c>
      <c r="BL2052">
        <f>IF(OR(BL1372="",AND(BL1372=BL1371,BL1372=BL1373)),NA(), BL1372)</f>
        <v>0</v>
      </c>
      <c r="BM2052">
        <f>IF(ISNA(BN2052),NA(),BM1372)</f>
        <v>0</v>
      </c>
      <c r="BN2052">
        <f>IF(OR(BN1372="",AND(BN1372=BN1371,BN1372=BN1373)),NA(), BN1372)</f>
        <v>0</v>
      </c>
      <c r="BO2052">
        <f>IF(ISNA(BP2052),NA(),BO1372)</f>
        <v>0</v>
      </c>
      <c r="BP2052">
        <f>IF(OR(BP1372="",AND(BP1372=BP1371,BP1372=BP1373)),NA(), BP1372)</f>
        <v>0</v>
      </c>
      <c r="BQ2052">
        <f>IF(ISNA(BR2052),NA(),BQ1372)</f>
        <v>0</v>
      </c>
      <c r="BR2052">
        <f>IF(OR(BR1372="",AND(BR1372=BR1371,BR1372=BR1373)),NA(), BR1372)</f>
        <v>0</v>
      </c>
    </row>
    <row r="2053" spans="5:70">
      <c r="E2053">
        <f>IF(ISNA(F2053),NA(),E1373)</f>
        <v>0</v>
      </c>
      <c r="F2053">
        <f>IF(OR(F1373="",AND(F1373=F1372,F1373=F1374)),NA(), F1373)</f>
        <v>0</v>
      </c>
      <c r="G2053">
        <f>IF(ISNA(H2053),NA(),G1373)</f>
        <v>0</v>
      </c>
      <c r="H2053">
        <f>IF(OR(H1373="",AND(H1373=H1372,H1373=H1374)),NA(), H1373)</f>
        <v>0</v>
      </c>
      <c r="I2053">
        <f>IF(ISNA(J2053),NA(),I1373)</f>
        <v>0</v>
      </c>
      <c r="J2053">
        <f>IF(OR(J1373="",AND(J1373=J1372,J1373=J1374)),NA(), J1373)</f>
        <v>0</v>
      </c>
      <c r="K2053">
        <f>IF(ISNA(L2053),NA(),K1373)</f>
        <v>0</v>
      </c>
      <c r="L2053">
        <f>IF(OR(L1373="",AND(L1373=L1372,L1373=L1374)),NA(), L1373)</f>
        <v>0</v>
      </c>
      <c r="M2053">
        <f>IF(ISNA(N2053),NA(),M1373)</f>
        <v>0</v>
      </c>
      <c r="N2053">
        <f>IF(OR(N1373="",AND(N1373=N1372,N1373=N1374)),NA(), N1373)</f>
        <v>0</v>
      </c>
      <c r="O2053">
        <f>IF(ISNA(P2053),NA(),O1373)</f>
        <v>0</v>
      </c>
      <c r="P2053">
        <f>IF(OR(P1373="",AND(P1373=P1372,P1373=P1374)),NA(), P1373)</f>
        <v>0</v>
      </c>
      <c r="Q2053">
        <f>IF(ISNA(R2053),NA(),Q1373)</f>
        <v>0</v>
      </c>
      <c r="R2053">
        <f>IF(OR(R1373="",AND(R1373=R1372,R1373=R1374)),NA(), R1373)</f>
        <v>0</v>
      </c>
      <c r="S2053">
        <f>IF(ISNA(T2053),NA(),S1373)</f>
        <v>0</v>
      </c>
      <c r="T2053">
        <f>IF(OR(T1373="",AND(T1373=T1372,T1373=T1374)),NA(), T1373)</f>
        <v>0</v>
      </c>
      <c r="U2053">
        <f>IF(ISNA(V2053),NA(),U1373)</f>
        <v>0</v>
      </c>
      <c r="V2053">
        <f>IF(OR(V1373="",AND(V1373=V1372,V1373=V1374)),NA(), V1373)</f>
        <v>0</v>
      </c>
      <c r="W2053">
        <f>IF(ISNA(X2053),NA(),W1373)</f>
        <v>0</v>
      </c>
      <c r="X2053">
        <f>IF(OR(X1373="",AND(X1373=X1372,X1373=X1374)),NA(), X1373)</f>
        <v>0</v>
      </c>
      <c r="Y2053">
        <f>IF(ISNA(Z2053),NA(),Y1373)</f>
        <v>0</v>
      </c>
      <c r="Z2053">
        <f>IF(OR(Z1373="",AND(Z1373=Z1372,Z1373=Z1374)),NA(), Z1373)</f>
        <v>0</v>
      </c>
      <c r="AA2053">
        <f>IF(ISNA(AB2053),NA(),AA1373)</f>
        <v>0</v>
      </c>
      <c r="AB2053">
        <f>IF(OR(AB1373="",AND(AB1373=AB1372,AB1373=AB1374)),NA(), AB1373)</f>
        <v>0</v>
      </c>
      <c r="AC2053">
        <f>IF(ISNA(AD2053),NA(),AC1373)</f>
        <v>0</v>
      </c>
      <c r="AD2053">
        <f>IF(OR(AD1373="",AND(AD1373=AD1372,AD1373=AD1374)),NA(), AD1373)</f>
        <v>0</v>
      </c>
      <c r="AE2053">
        <f>IF(ISNA(AF2053),NA(),AE1373)</f>
        <v>0</v>
      </c>
      <c r="AF2053">
        <f>IF(OR(AF1373="",AND(AF1373=AF1372,AF1373=AF1374)),NA(), AF1373)</f>
        <v>0</v>
      </c>
      <c r="AG2053">
        <f>IF(ISNA(AH2053),NA(),AG1373)</f>
        <v>0</v>
      </c>
      <c r="AH2053">
        <f>IF(OR(AH1373="",AND(AH1373=AH1372,AH1373=AH1374)),NA(), AH1373)</f>
        <v>0</v>
      </c>
      <c r="AI2053">
        <f>IF(ISNA(AJ2053),NA(),AI1373)</f>
        <v>0</v>
      </c>
      <c r="AJ2053">
        <f>IF(OR(AJ1373="",AND(AJ1373=AJ1372,AJ1373=AJ1374)),NA(), AJ1373)</f>
        <v>0</v>
      </c>
      <c r="AM2053">
        <f>IF(ISNA(AN2053),NA(),AM1373)</f>
        <v>0</v>
      </c>
      <c r="AN2053">
        <f>IF(OR(AN1373="",AND(AN1373=AN1372,AN1373=AN1374)),NA(), AN1373)</f>
        <v>0</v>
      </c>
      <c r="AO2053">
        <f>IF(ISNA(AP2053),NA(),AO1373)</f>
        <v>0</v>
      </c>
      <c r="AP2053">
        <f>IF(OR(AP1373="",AND(AP1373=AP1372,AP1373=AP1374)),NA(), AP1373)</f>
        <v>0</v>
      </c>
      <c r="AQ2053">
        <f>IF(ISNA(AR2053),NA(),AQ1373)</f>
        <v>0</v>
      </c>
      <c r="AR2053">
        <f>IF(OR(AR1373="",AND(AR1373=AR1372,AR1373=AR1374)),NA(), AR1373)</f>
        <v>0</v>
      </c>
      <c r="AS2053">
        <f>IF(ISNA(AT2053),NA(),AS1373)</f>
        <v>0</v>
      </c>
      <c r="AT2053">
        <f>IF(OR(AT1373="",AND(AT1373=AT1372,AT1373=AT1374)),NA(), AT1373)</f>
        <v>0</v>
      </c>
      <c r="AU2053">
        <f>IF(ISNA(AV2053),NA(),AU1373)</f>
        <v>0</v>
      </c>
      <c r="AV2053">
        <f>IF(OR(AV1373="",AND(AV1373=AV1372,AV1373=AV1374)),NA(), AV1373)</f>
        <v>0</v>
      </c>
      <c r="AW2053">
        <f>IF(ISNA(AX2053),NA(),AW1373)</f>
        <v>0</v>
      </c>
      <c r="AX2053">
        <f>IF(OR(AX1373="",AND(AX1373=AX1372,AX1373=AX1374)),NA(), AX1373)</f>
        <v>0</v>
      </c>
      <c r="AY2053">
        <f>IF(ISNA(AZ2053),NA(),AY1373)</f>
        <v>0</v>
      </c>
      <c r="AZ2053">
        <f>IF(OR(AZ1373="",AND(AZ1373=AZ1372,AZ1373=AZ1374)),NA(), AZ1373)</f>
        <v>0</v>
      </c>
      <c r="BA2053">
        <f>IF(ISNA(BB2053),NA(),BA1373)</f>
        <v>0</v>
      </c>
      <c r="BB2053">
        <f>IF(OR(BB1373="",AND(BB1373=BB1372,BB1373=BB1374)),NA(), BB1373)</f>
        <v>0</v>
      </c>
      <c r="BC2053">
        <f>IF(ISNA(BD2053),NA(),BC1373)</f>
        <v>0</v>
      </c>
      <c r="BD2053">
        <f>IF(OR(BD1373="",AND(BD1373=BD1372,BD1373=BD1374)),NA(), BD1373)</f>
        <v>0</v>
      </c>
      <c r="BE2053">
        <f>IF(ISNA(BF2053),NA(),BE1373)</f>
        <v>0</v>
      </c>
      <c r="BF2053">
        <f>IF(OR(BF1373="",AND(BF1373=BF1372,BF1373=BF1374)),NA(), BF1373)</f>
        <v>0</v>
      </c>
      <c r="BG2053">
        <f>IF(ISNA(BH2053),NA(),BG1373)</f>
        <v>0</v>
      </c>
      <c r="BH2053">
        <f>IF(OR(BH1373="",AND(BH1373=BH1372,BH1373=BH1374)),NA(), BH1373)</f>
        <v>0</v>
      </c>
      <c r="BI2053">
        <f>IF(ISNA(BJ2053),NA(),BI1373)</f>
        <v>0</v>
      </c>
      <c r="BJ2053">
        <f>IF(OR(BJ1373="",AND(BJ1373=BJ1372,BJ1373=BJ1374)),NA(), BJ1373)</f>
        <v>0</v>
      </c>
      <c r="BK2053">
        <f>IF(ISNA(BL2053),NA(),BK1373)</f>
        <v>0</v>
      </c>
      <c r="BL2053">
        <f>IF(OR(BL1373="",AND(BL1373=BL1372,BL1373=BL1374)),NA(), BL1373)</f>
        <v>0</v>
      </c>
      <c r="BM2053">
        <f>IF(ISNA(BN2053),NA(),BM1373)</f>
        <v>0</v>
      </c>
      <c r="BN2053">
        <f>IF(OR(BN1373="",AND(BN1373=BN1372,BN1373=BN1374)),NA(), BN1373)</f>
        <v>0</v>
      </c>
      <c r="BO2053">
        <f>IF(ISNA(BP2053),NA(),BO1373)</f>
        <v>0</v>
      </c>
      <c r="BP2053">
        <f>IF(OR(BP1373="",AND(BP1373=BP1372,BP1373=BP1374)),NA(), BP1373)</f>
        <v>0</v>
      </c>
      <c r="BQ2053">
        <f>IF(ISNA(BR2053),NA(),BQ1373)</f>
        <v>0</v>
      </c>
      <c r="BR2053">
        <f>IF(OR(BR1373="",AND(BR1373=BR1372,BR1373=BR1374)),NA(), BR1373)</f>
        <v>0</v>
      </c>
    </row>
    <row r="2054" spans="5:70">
      <c r="E2054">
        <f>IF(ISNA(F2054),NA(),E1374)</f>
        <v>0</v>
      </c>
      <c r="F2054">
        <f>IF(OR(F1374="",AND(F1374=F1373,F1374=F1375)),NA(), F1374)</f>
        <v>0</v>
      </c>
      <c r="G2054">
        <f>IF(ISNA(H2054),NA(),G1374)</f>
        <v>0</v>
      </c>
      <c r="H2054">
        <f>IF(OR(H1374="",AND(H1374=H1373,H1374=H1375)),NA(), H1374)</f>
        <v>0</v>
      </c>
      <c r="I2054">
        <f>IF(ISNA(J2054),NA(),I1374)</f>
        <v>0</v>
      </c>
      <c r="J2054">
        <f>IF(OR(J1374="",AND(J1374=J1373,J1374=J1375)),NA(), J1374)</f>
        <v>0</v>
      </c>
      <c r="K2054">
        <f>IF(ISNA(L2054),NA(),K1374)</f>
        <v>0</v>
      </c>
      <c r="L2054">
        <f>IF(OR(L1374="",AND(L1374=L1373,L1374=L1375)),NA(), L1374)</f>
        <v>0</v>
      </c>
      <c r="M2054">
        <f>IF(ISNA(N2054),NA(),M1374)</f>
        <v>0</v>
      </c>
      <c r="N2054">
        <f>IF(OR(N1374="",AND(N1374=N1373,N1374=N1375)),NA(), N1374)</f>
        <v>0</v>
      </c>
      <c r="O2054">
        <f>IF(ISNA(P2054),NA(),O1374)</f>
        <v>0</v>
      </c>
      <c r="P2054">
        <f>IF(OR(P1374="",AND(P1374=P1373,P1374=P1375)),NA(), P1374)</f>
        <v>0</v>
      </c>
      <c r="Q2054">
        <f>IF(ISNA(R2054),NA(),Q1374)</f>
        <v>0</v>
      </c>
      <c r="R2054">
        <f>IF(OR(R1374="",AND(R1374=R1373,R1374=R1375)),NA(), R1374)</f>
        <v>0</v>
      </c>
      <c r="S2054">
        <f>IF(ISNA(T2054),NA(),S1374)</f>
        <v>0</v>
      </c>
      <c r="T2054">
        <f>IF(OR(T1374="",AND(T1374=T1373,T1374=T1375)),NA(), T1374)</f>
        <v>0</v>
      </c>
      <c r="U2054">
        <f>IF(ISNA(V2054),NA(),U1374)</f>
        <v>0</v>
      </c>
      <c r="V2054">
        <f>IF(OR(V1374="",AND(V1374=V1373,V1374=V1375)),NA(), V1374)</f>
        <v>0</v>
      </c>
      <c r="W2054">
        <f>IF(ISNA(X2054),NA(),W1374)</f>
        <v>0</v>
      </c>
      <c r="X2054">
        <f>IF(OR(X1374="",AND(X1374=X1373,X1374=X1375)),NA(), X1374)</f>
        <v>0</v>
      </c>
      <c r="Y2054">
        <f>IF(ISNA(Z2054),NA(),Y1374)</f>
        <v>0</v>
      </c>
      <c r="Z2054">
        <f>IF(OR(Z1374="",AND(Z1374=Z1373,Z1374=Z1375)),NA(), Z1374)</f>
        <v>0</v>
      </c>
      <c r="AA2054">
        <f>IF(ISNA(AB2054),NA(),AA1374)</f>
        <v>0</v>
      </c>
      <c r="AB2054">
        <f>IF(OR(AB1374="",AND(AB1374=AB1373,AB1374=AB1375)),NA(), AB1374)</f>
        <v>0</v>
      </c>
      <c r="AC2054">
        <f>IF(ISNA(AD2054),NA(),AC1374)</f>
        <v>0</v>
      </c>
      <c r="AD2054">
        <f>IF(OR(AD1374="",AND(AD1374=AD1373,AD1374=AD1375)),NA(), AD1374)</f>
        <v>0</v>
      </c>
      <c r="AE2054">
        <f>IF(ISNA(AF2054),NA(),AE1374)</f>
        <v>0</v>
      </c>
      <c r="AF2054">
        <f>IF(OR(AF1374="",AND(AF1374=AF1373,AF1374=AF1375)),NA(), AF1374)</f>
        <v>0</v>
      </c>
      <c r="AG2054">
        <f>IF(ISNA(AH2054),NA(),AG1374)</f>
        <v>0</v>
      </c>
      <c r="AH2054">
        <f>IF(OR(AH1374="",AND(AH1374=AH1373,AH1374=AH1375)),NA(), AH1374)</f>
        <v>0</v>
      </c>
      <c r="AI2054">
        <f>IF(ISNA(AJ2054),NA(),AI1374)</f>
        <v>0</v>
      </c>
      <c r="AJ2054">
        <f>IF(OR(AJ1374="",AND(AJ1374=AJ1373,AJ1374=AJ1375)),NA(), AJ1374)</f>
        <v>0</v>
      </c>
      <c r="AM2054">
        <f>IF(ISNA(AN2054),NA(),AM1374)</f>
        <v>0</v>
      </c>
      <c r="AN2054">
        <f>IF(OR(AN1374="",AND(AN1374=AN1373,AN1374=AN1375)),NA(), AN1374)</f>
        <v>0</v>
      </c>
      <c r="AO2054">
        <f>IF(ISNA(AP2054),NA(),AO1374)</f>
        <v>0</v>
      </c>
      <c r="AP2054">
        <f>IF(OR(AP1374="",AND(AP1374=AP1373,AP1374=AP1375)),NA(), AP1374)</f>
        <v>0</v>
      </c>
      <c r="AQ2054">
        <f>IF(ISNA(AR2054),NA(),AQ1374)</f>
        <v>0</v>
      </c>
      <c r="AR2054">
        <f>IF(OR(AR1374="",AND(AR1374=AR1373,AR1374=AR1375)),NA(), AR1374)</f>
        <v>0</v>
      </c>
      <c r="AS2054">
        <f>IF(ISNA(AT2054),NA(),AS1374)</f>
        <v>0</v>
      </c>
      <c r="AT2054">
        <f>IF(OR(AT1374="",AND(AT1374=AT1373,AT1374=AT1375)),NA(), AT1374)</f>
        <v>0</v>
      </c>
      <c r="AU2054">
        <f>IF(ISNA(AV2054),NA(),AU1374)</f>
        <v>0</v>
      </c>
      <c r="AV2054">
        <f>IF(OR(AV1374="",AND(AV1374=AV1373,AV1374=AV1375)),NA(), AV1374)</f>
        <v>0</v>
      </c>
      <c r="AW2054">
        <f>IF(ISNA(AX2054),NA(),AW1374)</f>
        <v>0</v>
      </c>
      <c r="AX2054">
        <f>IF(OR(AX1374="",AND(AX1374=AX1373,AX1374=AX1375)),NA(), AX1374)</f>
        <v>0</v>
      </c>
      <c r="AY2054">
        <f>IF(ISNA(AZ2054),NA(),AY1374)</f>
        <v>0</v>
      </c>
      <c r="AZ2054">
        <f>IF(OR(AZ1374="",AND(AZ1374=AZ1373,AZ1374=AZ1375)),NA(), AZ1374)</f>
        <v>0</v>
      </c>
      <c r="BA2054">
        <f>IF(ISNA(BB2054),NA(),BA1374)</f>
        <v>0</v>
      </c>
      <c r="BB2054">
        <f>IF(OR(BB1374="",AND(BB1374=BB1373,BB1374=BB1375)),NA(), BB1374)</f>
        <v>0</v>
      </c>
      <c r="BC2054">
        <f>IF(ISNA(BD2054),NA(),BC1374)</f>
        <v>0</v>
      </c>
      <c r="BD2054">
        <f>IF(OR(BD1374="",AND(BD1374=BD1373,BD1374=BD1375)),NA(), BD1374)</f>
        <v>0</v>
      </c>
      <c r="BE2054">
        <f>IF(ISNA(BF2054),NA(),BE1374)</f>
        <v>0</v>
      </c>
      <c r="BF2054">
        <f>IF(OR(BF1374="",AND(BF1374=BF1373,BF1374=BF1375)),NA(), BF1374)</f>
        <v>0</v>
      </c>
      <c r="BG2054">
        <f>IF(ISNA(BH2054),NA(),BG1374)</f>
        <v>0</v>
      </c>
      <c r="BH2054">
        <f>IF(OR(BH1374="",AND(BH1374=BH1373,BH1374=BH1375)),NA(), BH1374)</f>
        <v>0</v>
      </c>
      <c r="BI2054">
        <f>IF(ISNA(BJ2054),NA(),BI1374)</f>
        <v>0</v>
      </c>
      <c r="BJ2054">
        <f>IF(OR(BJ1374="",AND(BJ1374=BJ1373,BJ1374=BJ1375)),NA(), BJ1374)</f>
        <v>0</v>
      </c>
      <c r="BK2054">
        <f>IF(ISNA(BL2054),NA(),BK1374)</f>
        <v>0</v>
      </c>
      <c r="BL2054">
        <f>IF(OR(BL1374="",AND(BL1374=BL1373,BL1374=BL1375)),NA(), BL1374)</f>
        <v>0</v>
      </c>
      <c r="BM2054">
        <f>IF(ISNA(BN2054),NA(),BM1374)</f>
        <v>0</v>
      </c>
      <c r="BN2054">
        <f>IF(OR(BN1374="",AND(BN1374=BN1373,BN1374=BN1375)),NA(), BN1374)</f>
        <v>0</v>
      </c>
      <c r="BO2054">
        <f>IF(ISNA(BP2054),NA(),BO1374)</f>
        <v>0</v>
      </c>
      <c r="BP2054">
        <f>IF(OR(BP1374="",AND(BP1374=BP1373,BP1374=BP1375)),NA(), BP1374)</f>
        <v>0</v>
      </c>
      <c r="BQ2054">
        <f>IF(ISNA(BR2054),NA(),BQ1374)</f>
        <v>0</v>
      </c>
      <c r="BR2054">
        <f>IF(OR(BR1374="",AND(BR1374=BR1373,BR1374=BR1375)),NA(), BR1374)</f>
        <v>0</v>
      </c>
    </row>
    <row r="2055" spans="5:70">
      <c r="E2055">
        <f>IF(ISNA(F2055),NA(),E1375)</f>
        <v>0</v>
      </c>
      <c r="F2055">
        <f>IF(OR(F1375="",AND(F1375=F1374,F1375=F1376)),NA(), F1375)</f>
        <v>0</v>
      </c>
      <c r="G2055">
        <f>IF(ISNA(H2055),NA(),G1375)</f>
        <v>0</v>
      </c>
      <c r="H2055">
        <f>IF(OR(H1375="",AND(H1375=H1374,H1375=H1376)),NA(), H1375)</f>
        <v>0</v>
      </c>
      <c r="I2055">
        <f>IF(ISNA(J2055),NA(),I1375)</f>
        <v>0</v>
      </c>
      <c r="J2055">
        <f>IF(OR(J1375="",AND(J1375=J1374,J1375=J1376)),NA(), J1375)</f>
        <v>0</v>
      </c>
      <c r="K2055">
        <f>IF(ISNA(L2055),NA(),K1375)</f>
        <v>0</v>
      </c>
      <c r="L2055">
        <f>IF(OR(L1375="",AND(L1375=L1374,L1375=L1376)),NA(), L1375)</f>
        <v>0</v>
      </c>
      <c r="M2055">
        <f>IF(ISNA(N2055),NA(),M1375)</f>
        <v>0</v>
      </c>
      <c r="N2055">
        <f>IF(OR(N1375="",AND(N1375=N1374,N1375=N1376)),NA(), N1375)</f>
        <v>0</v>
      </c>
      <c r="O2055">
        <f>IF(ISNA(P2055),NA(),O1375)</f>
        <v>0</v>
      </c>
      <c r="P2055">
        <f>IF(OR(P1375="",AND(P1375=P1374,P1375=P1376)),NA(), P1375)</f>
        <v>0</v>
      </c>
      <c r="Q2055">
        <f>IF(ISNA(R2055),NA(),Q1375)</f>
        <v>0</v>
      </c>
      <c r="R2055">
        <f>IF(OR(R1375="",AND(R1375=R1374,R1375=R1376)),NA(), R1375)</f>
        <v>0</v>
      </c>
      <c r="S2055">
        <f>IF(ISNA(T2055),NA(),S1375)</f>
        <v>0</v>
      </c>
      <c r="T2055">
        <f>IF(OR(T1375="",AND(T1375=T1374,T1375=T1376)),NA(), T1375)</f>
        <v>0</v>
      </c>
      <c r="U2055">
        <f>IF(ISNA(V2055),NA(),U1375)</f>
        <v>0</v>
      </c>
      <c r="V2055">
        <f>IF(OR(V1375="",AND(V1375=V1374,V1375=V1376)),NA(), V1375)</f>
        <v>0</v>
      </c>
      <c r="W2055">
        <f>IF(ISNA(X2055),NA(),W1375)</f>
        <v>0</v>
      </c>
      <c r="X2055">
        <f>IF(OR(X1375="",AND(X1375=X1374,X1375=X1376)),NA(), X1375)</f>
        <v>0</v>
      </c>
      <c r="Y2055">
        <f>IF(ISNA(Z2055),NA(),Y1375)</f>
        <v>0</v>
      </c>
      <c r="Z2055">
        <f>IF(OR(Z1375="",AND(Z1375=Z1374,Z1375=Z1376)),NA(), Z1375)</f>
        <v>0</v>
      </c>
      <c r="AA2055">
        <f>IF(ISNA(AB2055),NA(),AA1375)</f>
        <v>0</v>
      </c>
      <c r="AB2055">
        <f>IF(OR(AB1375="",AND(AB1375=AB1374,AB1375=AB1376)),NA(), AB1375)</f>
        <v>0</v>
      </c>
      <c r="AC2055">
        <f>IF(ISNA(AD2055),NA(),AC1375)</f>
        <v>0</v>
      </c>
      <c r="AD2055">
        <f>IF(OR(AD1375="",AND(AD1375=AD1374,AD1375=AD1376)),NA(), AD1375)</f>
        <v>0</v>
      </c>
      <c r="AE2055">
        <f>IF(ISNA(AF2055),NA(),AE1375)</f>
        <v>0</v>
      </c>
      <c r="AF2055">
        <f>IF(OR(AF1375="",AND(AF1375=AF1374,AF1375=AF1376)),NA(), AF1375)</f>
        <v>0</v>
      </c>
      <c r="AG2055">
        <f>IF(ISNA(AH2055),NA(),AG1375)</f>
        <v>0</v>
      </c>
      <c r="AH2055">
        <f>IF(OR(AH1375="",AND(AH1375=AH1374,AH1375=AH1376)),NA(), AH1375)</f>
        <v>0</v>
      </c>
      <c r="AI2055">
        <f>IF(ISNA(AJ2055),NA(),AI1375)</f>
        <v>0</v>
      </c>
      <c r="AJ2055">
        <f>IF(OR(AJ1375="",AND(AJ1375=AJ1374,AJ1375=AJ1376)),NA(), AJ1375)</f>
        <v>0</v>
      </c>
      <c r="AM2055">
        <f>IF(ISNA(AN2055),NA(),AM1375)</f>
        <v>0</v>
      </c>
      <c r="AN2055">
        <f>IF(OR(AN1375="",AND(AN1375=AN1374,AN1375=AN1376)),NA(), AN1375)</f>
        <v>0</v>
      </c>
      <c r="AO2055">
        <f>IF(ISNA(AP2055),NA(),AO1375)</f>
        <v>0</v>
      </c>
      <c r="AP2055">
        <f>IF(OR(AP1375="",AND(AP1375=AP1374,AP1375=AP1376)),NA(), AP1375)</f>
        <v>0</v>
      </c>
      <c r="AQ2055">
        <f>IF(ISNA(AR2055),NA(),AQ1375)</f>
        <v>0</v>
      </c>
      <c r="AR2055">
        <f>IF(OR(AR1375="",AND(AR1375=AR1374,AR1375=AR1376)),NA(), AR1375)</f>
        <v>0</v>
      </c>
      <c r="AS2055">
        <f>IF(ISNA(AT2055),NA(),AS1375)</f>
        <v>0</v>
      </c>
      <c r="AT2055">
        <f>IF(OR(AT1375="",AND(AT1375=AT1374,AT1375=AT1376)),NA(), AT1375)</f>
        <v>0</v>
      </c>
      <c r="AU2055">
        <f>IF(ISNA(AV2055),NA(),AU1375)</f>
        <v>0</v>
      </c>
      <c r="AV2055">
        <f>IF(OR(AV1375="",AND(AV1375=AV1374,AV1375=AV1376)),NA(), AV1375)</f>
        <v>0</v>
      </c>
      <c r="AW2055">
        <f>IF(ISNA(AX2055),NA(),AW1375)</f>
        <v>0</v>
      </c>
      <c r="AX2055">
        <f>IF(OR(AX1375="",AND(AX1375=AX1374,AX1375=AX1376)),NA(), AX1375)</f>
        <v>0</v>
      </c>
      <c r="AY2055">
        <f>IF(ISNA(AZ2055),NA(),AY1375)</f>
        <v>0</v>
      </c>
      <c r="AZ2055">
        <f>IF(OR(AZ1375="",AND(AZ1375=AZ1374,AZ1375=AZ1376)),NA(), AZ1375)</f>
        <v>0</v>
      </c>
      <c r="BA2055">
        <f>IF(ISNA(BB2055),NA(),BA1375)</f>
        <v>0</v>
      </c>
      <c r="BB2055">
        <f>IF(OR(BB1375="",AND(BB1375=BB1374,BB1375=BB1376)),NA(), BB1375)</f>
        <v>0</v>
      </c>
      <c r="BC2055">
        <f>IF(ISNA(BD2055),NA(),BC1375)</f>
        <v>0</v>
      </c>
      <c r="BD2055">
        <f>IF(OR(BD1375="",AND(BD1375=BD1374,BD1375=BD1376)),NA(), BD1375)</f>
        <v>0</v>
      </c>
      <c r="BE2055">
        <f>IF(ISNA(BF2055),NA(),BE1375)</f>
        <v>0</v>
      </c>
      <c r="BF2055">
        <f>IF(OR(BF1375="",AND(BF1375=BF1374,BF1375=BF1376)),NA(), BF1375)</f>
        <v>0</v>
      </c>
      <c r="BG2055">
        <f>IF(ISNA(BH2055),NA(),BG1375)</f>
        <v>0</v>
      </c>
      <c r="BH2055">
        <f>IF(OR(BH1375="",AND(BH1375=BH1374,BH1375=BH1376)),NA(), BH1375)</f>
        <v>0</v>
      </c>
      <c r="BI2055">
        <f>IF(ISNA(BJ2055),NA(),BI1375)</f>
        <v>0</v>
      </c>
      <c r="BJ2055">
        <f>IF(OR(BJ1375="",AND(BJ1375=BJ1374,BJ1375=BJ1376)),NA(), BJ1375)</f>
        <v>0</v>
      </c>
      <c r="BK2055">
        <f>IF(ISNA(BL2055),NA(),BK1375)</f>
        <v>0</v>
      </c>
      <c r="BL2055">
        <f>IF(OR(BL1375="",AND(BL1375=BL1374,BL1375=BL1376)),NA(), BL1375)</f>
        <v>0</v>
      </c>
      <c r="BM2055">
        <f>IF(ISNA(BN2055),NA(),BM1375)</f>
        <v>0</v>
      </c>
      <c r="BN2055">
        <f>IF(OR(BN1375="",AND(BN1375=BN1374,BN1375=BN1376)),NA(), BN1375)</f>
        <v>0</v>
      </c>
      <c r="BO2055">
        <f>IF(ISNA(BP2055),NA(),BO1375)</f>
        <v>0</v>
      </c>
      <c r="BP2055">
        <f>IF(OR(BP1375="",AND(BP1375=BP1374,BP1375=BP1376)),NA(), BP1375)</f>
        <v>0</v>
      </c>
      <c r="BQ2055">
        <f>IF(ISNA(BR2055),NA(),BQ1375)</f>
        <v>0</v>
      </c>
      <c r="BR2055">
        <f>IF(OR(BR1375="",AND(BR1375=BR1374,BR1375=BR1376)),NA(), BR1375)</f>
        <v>0</v>
      </c>
    </row>
    <row r="2056" spans="5:70">
      <c r="E2056">
        <f>IF(ISNA(F2056),NA(),E1376)</f>
        <v>0</v>
      </c>
      <c r="F2056">
        <f>IF(OR(F1376="",AND(F1376=F1375,F1376=F1377)),NA(), F1376)</f>
        <v>0</v>
      </c>
      <c r="G2056">
        <f>IF(ISNA(H2056),NA(),G1376)</f>
        <v>0</v>
      </c>
      <c r="H2056">
        <f>IF(OR(H1376="",AND(H1376=H1375,H1376=H1377)),NA(), H1376)</f>
        <v>0</v>
      </c>
      <c r="I2056">
        <f>IF(ISNA(J2056),NA(),I1376)</f>
        <v>0</v>
      </c>
      <c r="J2056">
        <f>IF(OR(J1376="",AND(J1376=J1375,J1376=J1377)),NA(), J1376)</f>
        <v>0</v>
      </c>
      <c r="K2056">
        <f>IF(ISNA(L2056),NA(),K1376)</f>
        <v>0</v>
      </c>
      <c r="L2056">
        <f>IF(OR(L1376="",AND(L1376=L1375,L1376=L1377)),NA(), L1376)</f>
        <v>0</v>
      </c>
      <c r="M2056">
        <f>IF(ISNA(N2056),NA(),M1376)</f>
        <v>0</v>
      </c>
      <c r="N2056">
        <f>IF(OR(N1376="",AND(N1376=N1375,N1376=N1377)),NA(), N1376)</f>
        <v>0</v>
      </c>
      <c r="O2056">
        <f>IF(ISNA(P2056),NA(),O1376)</f>
        <v>0</v>
      </c>
      <c r="P2056">
        <f>IF(OR(P1376="",AND(P1376=P1375,P1376=P1377)),NA(), P1376)</f>
        <v>0</v>
      </c>
      <c r="Q2056">
        <f>IF(ISNA(R2056),NA(),Q1376)</f>
        <v>0</v>
      </c>
      <c r="R2056">
        <f>IF(OR(R1376="",AND(R1376=R1375,R1376=R1377)),NA(), R1376)</f>
        <v>0</v>
      </c>
      <c r="S2056">
        <f>IF(ISNA(T2056),NA(),S1376)</f>
        <v>0</v>
      </c>
      <c r="T2056">
        <f>IF(OR(T1376="",AND(T1376=T1375,T1376=T1377)),NA(), T1376)</f>
        <v>0</v>
      </c>
      <c r="U2056">
        <f>IF(ISNA(V2056),NA(),U1376)</f>
        <v>0</v>
      </c>
      <c r="V2056">
        <f>IF(OR(V1376="",AND(V1376=V1375,V1376=V1377)),NA(), V1376)</f>
        <v>0</v>
      </c>
      <c r="W2056">
        <f>IF(ISNA(X2056),NA(),W1376)</f>
        <v>0</v>
      </c>
      <c r="X2056">
        <f>IF(OR(X1376="",AND(X1376=X1375,X1376=X1377)),NA(), X1376)</f>
        <v>0</v>
      </c>
      <c r="Y2056">
        <f>IF(ISNA(Z2056),NA(),Y1376)</f>
        <v>0</v>
      </c>
      <c r="Z2056">
        <f>IF(OR(Z1376="",AND(Z1376=Z1375,Z1376=Z1377)),NA(), Z1376)</f>
        <v>0</v>
      </c>
      <c r="AA2056">
        <f>IF(ISNA(AB2056),NA(),AA1376)</f>
        <v>0</v>
      </c>
      <c r="AB2056">
        <f>IF(OR(AB1376="",AND(AB1376=AB1375,AB1376=AB1377)),NA(), AB1376)</f>
        <v>0</v>
      </c>
      <c r="AC2056">
        <f>IF(ISNA(AD2056),NA(),AC1376)</f>
        <v>0</v>
      </c>
      <c r="AD2056">
        <f>IF(OR(AD1376="",AND(AD1376=AD1375,AD1376=AD1377)),NA(), AD1376)</f>
        <v>0</v>
      </c>
      <c r="AE2056">
        <f>IF(ISNA(AF2056),NA(),AE1376)</f>
        <v>0</v>
      </c>
      <c r="AF2056">
        <f>IF(OR(AF1376="",AND(AF1376=AF1375,AF1376=AF1377)),NA(), AF1376)</f>
        <v>0</v>
      </c>
      <c r="AG2056">
        <f>IF(ISNA(AH2056),NA(),AG1376)</f>
        <v>0</v>
      </c>
      <c r="AH2056">
        <f>IF(OR(AH1376="",AND(AH1376=AH1375,AH1376=AH1377)),NA(), AH1376)</f>
        <v>0</v>
      </c>
      <c r="AI2056">
        <f>IF(ISNA(AJ2056),NA(),AI1376)</f>
        <v>0</v>
      </c>
      <c r="AJ2056">
        <f>IF(OR(AJ1376="",AND(AJ1376=AJ1375,AJ1376=AJ1377)),NA(), AJ1376)</f>
        <v>0</v>
      </c>
      <c r="AM2056">
        <f>IF(ISNA(AN2056),NA(),AM1376)</f>
        <v>0</v>
      </c>
      <c r="AN2056">
        <f>IF(OR(AN1376="",AND(AN1376=AN1375,AN1376=AN1377)),NA(), AN1376)</f>
        <v>0</v>
      </c>
      <c r="AO2056">
        <f>IF(ISNA(AP2056),NA(),AO1376)</f>
        <v>0</v>
      </c>
      <c r="AP2056">
        <f>IF(OR(AP1376="",AND(AP1376=AP1375,AP1376=AP1377)),NA(), AP1376)</f>
        <v>0</v>
      </c>
      <c r="AQ2056">
        <f>IF(ISNA(AR2056),NA(),AQ1376)</f>
        <v>0</v>
      </c>
      <c r="AR2056">
        <f>IF(OR(AR1376="",AND(AR1376=AR1375,AR1376=AR1377)),NA(), AR1376)</f>
        <v>0</v>
      </c>
      <c r="AS2056">
        <f>IF(ISNA(AT2056),NA(),AS1376)</f>
        <v>0</v>
      </c>
      <c r="AT2056">
        <f>IF(OR(AT1376="",AND(AT1376=AT1375,AT1376=AT1377)),NA(), AT1376)</f>
        <v>0</v>
      </c>
      <c r="AU2056">
        <f>IF(ISNA(AV2056),NA(),AU1376)</f>
        <v>0</v>
      </c>
      <c r="AV2056">
        <f>IF(OR(AV1376="",AND(AV1376=AV1375,AV1376=AV1377)),NA(), AV1376)</f>
        <v>0</v>
      </c>
      <c r="AW2056">
        <f>IF(ISNA(AX2056),NA(),AW1376)</f>
        <v>0</v>
      </c>
      <c r="AX2056">
        <f>IF(OR(AX1376="",AND(AX1376=AX1375,AX1376=AX1377)),NA(), AX1376)</f>
        <v>0</v>
      </c>
      <c r="AY2056">
        <f>IF(ISNA(AZ2056),NA(),AY1376)</f>
        <v>0</v>
      </c>
      <c r="AZ2056">
        <f>IF(OR(AZ1376="",AND(AZ1376=AZ1375,AZ1376=AZ1377)),NA(), AZ1376)</f>
        <v>0</v>
      </c>
      <c r="BA2056">
        <f>IF(ISNA(BB2056),NA(),BA1376)</f>
        <v>0</v>
      </c>
      <c r="BB2056">
        <f>IF(OR(BB1376="",AND(BB1376=BB1375,BB1376=BB1377)),NA(), BB1376)</f>
        <v>0</v>
      </c>
      <c r="BC2056">
        <f>IF(ISNA(BD2056),NA(),BC1376)</f>
        <v>0</v>
      </c>
      <c r="BD2056">
        <f>IF(OR(BD1376="",AND(BD1376=BD1375,BD1376=BD1377)),NA(), BD1376)</f>
        <v>0</v>
      </c>
      <c r="BE2056">
        <f>IF(ISNA(BF2056),NA(),BE1376)</f>
        <v>0</v>
      </c>
      <c r="BF2056">
        <f>IF(OR(BF1376="",AND(BF1376=BF1375,BF1376=BF1377)),NA(), BF1376)</f>
        <v>0</v>
      </c>
      <c r="BG2056">
        <f>IF(ISNA(BH2056),NA(),BG1376)</f>
        <v>0</v>
      </c>
      <c r="BH2056">
        <f>IF(OR(BH1376="",AND(BH1376=BH1375,BH1376=BH1377)),NA(), BH1376)</f>
        <v>0</v>
      </c>
      <c r="BI2056">
        <f>IF(ISNA(BJ2056),NA(),BI1376)</f>
        <v>0</v>
      </c>
      <c r="BJ2056">
        <f>IF(OR(BJ1376="",AND(BJ1376=BJ1375,BJ1376=BJ1377)),NA(), BJ1376)</f>
        <v>0</v>
      </c>
      <c r="BK2056">
        <f>IF(ISNA(BL2056),NA(),BK1376)</f>
        <v>0</v>
      </c>
      <c r="BL2056">
        <f>IF(OR(BL1376="",AND(BL1376=BL1375,BL1376=BL1377)),NA(), BL1376)</f>
        <v>0</v>
      </c>
      <c r="BM2056">
        <f>IF(ISNA(BN2056),NA(),BM1376)</f>
        <v>0</v>
      </c>
      <c r="BN2056">
        <f>IF(OR(BN1376="",AND(BN1376=BN1375,BN1376=BN1377)),NA(), BN1376)</f>
        <v>0</v>
      </c>
      <c r="BO2056">
        <f>IF(ISNA(BP2056),NA(),BO1376)</f>
        <v>0</v>
      </c>
      <c r="BP2056">
        <f>IF(OR(BP1376="",AND(BP1376=BP1375,BP1376=BP1377)),NA(), BP1376)</f>
        <v>0</v>
      </c>
      <c r="BQ2056">
        <f>IF(ISNA(BR2056),NA(),BQ1376)</f>
        <v>0</v>
      </c>
      <c r="BR2056">
        <f>IF(OR(BR1376="",AND(BR1376=BR1375,BR1376=BR1377)),NA(), BR1376)</f>
        <v>0</v>
      </c>
    </row>
    <row r="2057" spans="5:70">
      <c r="E2057">
        <f>IF(ISNA(F2057),NA(),E1377)</f>
        <v>0</v>
      </c>
      <c r="F2057">
        <f>IF(OR(F1377="",AND(F1377=F1376,F1377=F1378)),NA(), F1377)</f>
        <v>0</v>
      </c>
      <c r="G2057">
        <f>IF(ISNA(H2057),NA(),G1377)</f>
        <v>0</v>
      </c>
      <c r="H2057">
        <f>IF(OR(H1377="",AND(H1377=H1376,H1377=H1378)),NA(), H1377)</f>
        <v>0</v>
      </c>
      <c r="I2057">
        <f>IF(ISNA(J2057),NA(),I1377)</f>
        <v>0</v>
      </c>
      <c r="J2057">
        <f>IF(OR(J1377="",AND(J1377=J1376,J1377=J1378)),NA(), J1377)</f>
        <v>0</v>
      </c>
      <c r="K2057">
        <f>IF(ISNA(L2057),NA(),K1377)</f>
        <v>0</v>
      </c>
      <c r="L2057">
        <f>IF(OR(L1377="",AND(L1377=L1376,L1377=L1378)),NA(), L1377)</f>
        <v>0</v>
      </c>
      <c r="M2057">
        <f>IF(ISNA(N2057),NA(),M1377)</f>
        <v>0</v>
      </c>
      <c r="N2057">
        <f>IF(OR(N1377="",AND(N1377=N1376,N1377=N1378)),NA(), N1377)</f>
        <v>0</v>
      </c>
      <c r="O2057">
        <f>IF(ISNA(P2057),NA(),O1377)</f>
        <v>0</v>
      </c>
      <c r="P2057">
        <f>IF(OR(P1377="",AND(P1377=P1376,P1377=P1378)),NA(), P1377)</f>
        <v>0</v>
      </c>
      <c r="Q2057">
        <f>IF(ISNA(R2057),NA(),Q1377)</f>
        <v>0</v>
      </c>
      <c r="R2057">
        <f>IF(OR(R1377="",AND(R1377=R1376,R1377=R1378)),NA(), R1377)</f>
        <v>0</v>
      </c>
      <c r="S2057">
        <f>IF(ISNA(T2057),NA(),S1377)</f>
        <v>0</v>
      </c>
      <c r="T2057">
        <f>IF(OR(T1377="",AND(T1377=T1376,T1377=T1378)),NA(), T1377)</f>
        <v>0</v>
      </c>
      <c r="U2057">
        <f>IF(ISNA(V2057),NA(),U1377)</f>
        <v>0</v>
      </c>
      <c r="V2057">
        <f>IF(OR(V1377="",AND(V1377=V1376,V1377=V1378)),NA(), V1377)</f>
        <v>0</v>
      </c>
      <c r="W2057">
        <f>IF(ISNA(X2057),NA(),W1377)</f>
        <v>0</v>
      </c>
      <c r="X2057">
        <f>IF(OR(X1377="",AND(X1377=X1376,X1377=X1378)),NA(), X1377)</f>
        <v>0</v>
      </c>
      <c r="Y2057">
        <f>IF(ISNA(Z2057),NA(),Y1377)</f>
        <v>0</v>
      </c>
      <c r="Z2057">
        <f>IF(OR(Z1377="",AND(Z1377=Z1376,Z1377=Z1378)),NA(), Z1377)</f>
        <v>0</v>
      </c>
      <c r="AA2057">
        <f>IF(ISNA(AB2057),NA(),AA1377)</f>
        <v>0</v>
      </c>
      <c r="AB2057">
        <f>IF(OR(AB1377="",AND(AB1377=AB1376,AB1377=AB1378)),NA(), AB1377)</f>
        <v>0</v>
      </c>
      <c r="AC2057">
        <f>IF(ISNA(AD2057),NA(),AC1377)</f>
        <v>0</v>
      </c>
      <c r="AD2057">
        <f>IF(OR(AD1377="",AND(AD1377=AD1376,AD1377=AD1378)),NA(), AD1377)</f>
        <v>0</v>
      </c>
      <c r="AE2057">
        <f>IF(ISNA(AF2057),NA(),AE1377)</f>
        <v>0</v>
      </c>
      <c r="AF2057">
        <f>IF(OR(AF1377="",AND(AF1377=AF1376,AF1377=AF1378)),NA(), AF1377)</f>
        <v>0</v>
      </c>
      <c r="AG2057">
        <f>IF(ISNA(AH2057),NA(),AG1377)</f>
        <v>0</v>
      </c>
      <c r="AH2057">
        <f>IF(OR(AH1377="",AND(AH1377=AH1376,AH1377=AH1378)),NA(), AH1377)</f>
        <v>0</v>
      </c>
      <c r="AI2057">
        <f>IF(ISNA(AJ2057),NA(),AI1377)</f>
        <v>0</v>
      </c>
      <c r="AJ2057">
        <f>IF(OR(AJ1377="",AND(AJ1377=AJ1376,AJ1377=AJ1378)),NA(), AJ1377)</f>
        <v>0</v>
      </c>
      <c r="AM2057">
        <f>IF(ISNA(AN2057),NA(),AM1377)</f>
        <v>0</v>
      </c>
      <c r="AN2057">
        <f>IF(OR(AN1377="",AND(AN1377=AN1376,AN1377=AN1378)),NA(), AN1377)</f>
        <v>0</v>
      </c>
      <c r="AO2057">
        <f>IF(ISNA(AP2057),NA(),AO1377)</f>
        <v>0</v>
      </c>
      <c r="AP2057">
        <f>IF(OR(AP1377="",AND(AP1377=AP1376,AP1377=AP1378)),NA(), AP1377)</f>
        <v>0</v>
      </c>
      <c r="AQ2057">
        <f>IF(ISNA(AR2057),NA(),AQ1377)</f>
        <v>0</v>
      </c>
      <c r="AR2057">
        <f>IF(OR(AR1377="",AND(AR1377=AR1376,AR1377=AR1378)),NA(), AR1377)</f>
        <v>0</v>
      </c>
      <c r="AS2057">
        <f>IF(ISNA(AT2057),NA(),AS1377)</f>
        <v>0</v>
      </c>
      <c r="AT2057">
        <f>IF(OR(AT1377="",AND(AT1377=AT1376,AT1377=AT1378)),NA(), AT1377)</f>
        <v>0</v>
      </c>
      <c r="AU2057">
        <f>IF(ISNA(AV2057),NA(),AU1377)</f>
        <v>0</v>
      </c>
      <c r="AV2057">
        <f>IF(OR(AV1377="",AND(AV1377=AV1376,AV1377=AV1378)),NA(), AV1377)</f>
        <v>0</v>
      </c>
      <c r="AW2057">
        <f>IF(ISNA(AX2057),NA(),AW1377)</f>
        <v>0</v>
      </c>
      <c r="AX2057">
        <f>IF(OR(AX1377="",AND(AX1377=AX1376,AX1377=AX1378)),NA(), AX1377)</f>
        <v>0</v>
      </c>
      <c r="AY2057">
        <f>IF(ISNA(AZ2057),NA(),AY1377)</f>
        <v>0</v>
      </c>
      <c r="AZ2057">
        <f>IF(OR(AZ1377="",AND(AZ1377=AZ1376,AZ1377=AZ1378)),NA(), AZ1377)</f>
        <v>0</v>
      </c>
      <c r="BA2057">
        <f>IF(ISNA(BB2057),NA(),BA1377)</f>
        <v>0</v>
      </c>
      <c r="BB2057">
        <f>IF(OR(BB1377="",AND(BB1377=BB1376,BB1377=BB1378)),NA(), BB1377)</f>
        <v>0</v>
      </c>
      <c r="BC2057">
        <f>IF(ISNA(BD2057),NA(),BC1377)</f>
        <v>0</v>
      </c>
      <c r="BD2057">
        <f>IF(OR(BD1377="",AND(BD1377=BD1376,BD1377=BD1378)),NA(), BD1377)</f>
        <v>0</v>
      </c>
      <c r="BE2057">
        <f>IF(ISNA(BF2057),NA(),BE1377)</f>
        <v>0</v>
      </c>
      <c r="BF2057">
        <f>IF(OR(BF1377="",AND(BF1377=BF1376,BF1377=BF1378)),NA(), BF1377)</f>
        <v>0</v>
      </c>
      <c r="BG2057">
        <f>IF(ISNA(BH2057),NA(),BG1377)</f>
        <v>0</v>
      </c>
      <c r="BH2057">
        <f>IF(OR(BH1377="",AND(BH1377=BH1376,BH1377=BH1378)),NA(), BH1377)</f>
        <v>0</v>
      </c>
      <c r="BI2057">
        <f>IF(ISNA(BJ2057),NA(),BI1377)</f>
        <v>0</v>
      </c>
      <c r="BJ2057">
        <f>IF(OR(BJ1377="",AND(BJ1377=BJ1376,BJ1377=BJ1378)),NA(), BJ1377)</f>
        <v>0</v>
      </c>
      <c r="BK2057">
        <f>IF(ISNA(BL2057),NA(),BK1377)</f>
        <v>0</v>
      </c>
      <c r="BL2057">
        <f>IF(OR(BL1377="",AND(BL1377=BL1376,BL1377=BL1378)),NA(), BL1377)</f>
        <v>0</v>
      </c>
      <c r="BM2057">
        <f>IF(ISNA(BN2057),NA(),BM1377)</f>
        <v>0</v>
      </c>
      <c r="BN2057">
        <f>IF(OR(BN1377="",AND(BN1377=BN1376,BN1377=BN1378)),NA(), BN1377)</f>
        <v>0</v>
      </c>
      <c r="BO2057">
        <f>IF(ISNA(BP2057),NA(),BO1377)</f>
        <v>0</v>
      </c>
      <c r="BP2057">
        <f>IF(OR(BP1377="",AND(BP1377=BP1376,BP1377=BP1378)),NA(), BP1377)</f>
        <v>0</v>
      </c>
      <c r="BQ2057">
        <f>IF(ISNA(BR2057),NA(),BQ1377)</f>
        <v>0</v>
      </c>
      <c r="BR2057">
        <f>IF(OR(BR1377="",AND(BR1377=BR1376,BR1377=BR1378)),NA(), BR1377)</f>
        <v>0</v>
      </c>
    </row>
    <row r="2058" spans="5:70">
      <c r="E2058">
        <f>IF(ISNA(F2058),NA(),E1378)</f>
        <v>0</v>
      </c>
      <c r="F2058">
        <f>IF(OR(F1378="",AND(F1378=F1377,F1378=F1379)),NA(), F1378)</f>
        <v>0</v>
      </c>
      <c r="G2058">
        <f>IF(ISNA(H2058),NA(),G1378)</f>
        <v>0</v>
      </c>
      <c r="H2058">
        <f>IF(OR(H1378="",AND(H1378=H1377,H1378=H1379)),NA(), H1378)</f>
        <v>0</v>
      </c>
      <c r="I2058">
        <f>IF(ISNA(J2058),NA(),I1378)</f>
        <v>0</v>
      </c>
      <c r="J2058">
        <f>IF(OR(J1378="",AND(J1378=J1377,J1378=J1379)),NA(), J1378)</f>
        <v>0</v>
      </c>
      <c r="K2058">
        <f>IF(ISNA(L2058),NA(),K1378)</f>
        <v>0</v>
      </c>
      <c r="L2058">
        <f>IF(OR(L1378="",AND(L1378=L1377,L1378=L1379)),NA(), L1378)</f>
        <v>0</v>
      </c>
      <c r="M2058">
        <f>IF(ISNA(N2058),NA(),M1378)</f>
        <v>0</v>
      </c>
      <c r="N2058">
        <f>IF(OR(N1378="",AND(N1378=N1377,N1378=N1379)),NA(), N1378)</f>
        <v>0</v>
      </c>
      <c r="O2058">
        <f>IF(ISNA(P2058),NA(),O1378)</f>
        <v>0</v>
      </c>
      <c r="P2058">
        <f>IF(OR(P1378="",AND(P1378=P1377,P1378=P1379)),NA(), P1378)</f>
        <v>0</v>
      </c>
      <c r="Q2058">
        <f>IF(ISNA(R2058),NA(),Q1378)</f>
        <v>0</v>
      </c>
      <c r="R2058">
        <f>IF(OR(R1378="",AND(R1378=R1377,R1378=R1379)),NA(), R1378)</f>
        <v>0</v>
      </c>
      <c r="S2058">
        <f>IF(ISNA(T2058),NA(),S1378)</f>
        <v>0</v>
      </c>
      <c r="T2058">
        <f>IF(OR(T1378="",AND(T1378=T1377,T1378=T1379)),NA(), T1378)</f>
        <v>0</v>
      </c>
      <c r="U2058">
        <f>IF(ISNA(V2058),NA(),U1378)</f>
        <v>0</v>
      </c>
      <c r="V2058">
        <f>IF(OR(V1378="",AND(V1378=V1377,V1378=V1379)),NA(), V1378)</f>
        <v>0</v>
      </c>
      <c r="W2058">
        <f>IF(ISNA(X2058),NA(),W1378)</f>
        <v>0</v>
      </c>
      <c r="X2058">
        <f>IF(OR(X1378="",AND(X1378=X1377,X1378=X1379)),NA(), X1378)</f>
        <v>0</v>
      </c>
      <c r="Y2058">
        <f>IF(ISNA(Z2058),NA(),Y1378)</f>
        <v>0</v>
      </c>
      <c r="Z2058">
        <f>IF(OR(Z1378="",AND(Z1378=Z1377,Z1378=Z1379)),NA(), Z1378)</f>
        <v>0</v>
      </c>
      <c r="AA2058">
        <f>IF(ISNA(AB2058),NA(),AA1378)</f>
        <v>0</v>
      </c>
      <c r="AB2058">
        <f>IF(OR(AB1378="",AND(AB1378=AB1377,AB1378=AB1379)),NA(), AB1378)</f>
        <v>0</v>
      </c>
      <c r="AC2058">
        <f>IF(ISNA(AD2058),NA(),AC1378)</f>
        <v>0</v>
      </c>
      <c r="AD2058">
        <f>IF(OR(AD1378="",AND(AD1378=AD1377,AD1378=AD1379)),NA(), AD1378)</f>
        <v>0</v>
      </c>
      <c r="AE2058">
        <f>IF(ISNA(AF2058),NA(),AE1378)</f>
        <v>0</v>
      </c>
      <c r="AF2058">
        <f>IF(OR(AF1378="",AND(AF1378=AF1377,AF1378=AF1379)),NA(), AF1378)</f>
        <v>0</v>
      </c>
      <c r="AG2058">
        <f>IF(ISNA(AH2058),NA(),AG1378)</f>
        <v>0</v>
      </c>
      <c r="AH2058">
        <f>IF(OR(AH1378="",AND(AH1378=AH1377,AH1378=AH1379)),NA(), AH1378)</f>
        <v>0</v>
      </c>
      <c r="AI2058">
        <f>IF(ISNA(AJ2058),NA(),AI1378)</f>
        <v>0</v>
      </c>
      <c r="AJ2058">
        <f>IF(OR(AJ1378="",AND(AJ1378=AJ1377,AJ1378=AJ1379)),NA(), AJ1378)</f>
        <v>0</v>
      </c>
      <c r="AM2058">
        <f>IF(ISNA(AN2058),NA(),AM1378)</f>
        <v>0</v>
      </c>
      <c r="AN2058">
        <f>IF(OR(AN1378="",AND(AN1378=AN1377,AN1378=AN1379)),NA(), AN1378)</f>
        <v>0</v>
      </c>
      <c r="AO2058">
        <f>IF(ISNA(AP2058),NA(),AO1378)</f>
        <v>0</v>
      </c>
      <c r="AP2058">
        <f>IF(OR(AP1378="",AND(AP1378=AP1377,AP1378=AP1379)),NA(), AP1378)</f>
        <v>0</v>
      </c>
      <c r="AQ2058">
        <f>IF(ISNA(AR2058),NA(),AQ1378)</f>
        <v>0</v>
      </c>
      <c r="AR2058">
        <f>IF(OR(AR1378="",AND(AR1378=AR1377,AR1378=AR1379)),NA(), AR1378)</f>
        <v>0</v>
      </c>
      <c r="AS2058">
        <f>IF(ISNA(AT2058),NA(),AS1378)</f>
        <v>0</v>
      </c>
      <c r="AT2058">
        <f>IF(OR(AT1378="",AND(AT1378=AT1377,AT1378=AT1379)),NA(), AT1378)</f>
        <v>0</v>
      </c>
      <c r="AU2058">
        <f>IF(ISNA(AV2058),NA(),AU1378)</f>
        <v>0</v>
      </c>
      <c r="AV2058">
        <f>IF(OR(AV1378="",AND(AV1378=AV1377,AV1378=AV1379)),NA(), AV1378)</f>
        <v>0</v>
      </c>
      <c r="AW2058">
        <f>IF(ISNA(AX2058),NA(),AW1378)</f>
        <v>0</v>
      </c>
      <c r="AX2058">
        <f>IF(OR(AX1378="",AND(AX1378=AX1377,AX1378=AX1379)),NA(), AX1378)</f>
        <v>0</v>
      </c>
      <c r="AY2058">
        <f>IF(ISNA(AZ2058),NA(),AY1378)</f>
        <v>0</v>
      </c>
      <c r="AZ2058">
        <f>IF(OR(AZ1378="",AND(AZ1378=AZ1377,AZ1378=AZ1379)),NA(), AZ1378)</f>
        <v>0</v>
      </c>
      <c r="BA2058">
        <f>IF(ISNA(BB2058),NA(),BA1378)</f>
        <v>0</v>
      </c>
      <c r="BB2058">
        <f>IF(OR(BB1378="",AND(BB1378=BB1377,BB1378=BB1379)),NA(), BB1378)</f>
        <v>0</v>
      </c>
      <c r="BC2058">
        <f>IF(ISNA(BD2058),NA(),BC1378)</f>
        <v>0</v>
      </c>
      <c r="BD2058">
        <f>IF(OR(BD1378="",AND(BD1378=BD1377,BD1378=BD1379)),NA(), BD1378)</f>
        <v>0</v>
      </c>
      <c r="BE2058">
        <f>IF(ISNA(BF2058),NA(),BE1378)</f>
        <v>0</v>
      </c>
      <c r="BF2058">
        <f>IF(OR(BF1378="",AND(BF1378=BF1377,BF1378=BF1379)),NA(), BF1378)</f>
        <v>0</v>
      </c>
      <c r="BG2058">
        <f>IF(ISNA(BH2058),NA(),BG1378)</f>
        <v>0</v>
      </c>
      <c r="BH2058">
        <f>IF(OR(BH1378="",AND(BH1378=BH1377,BH1378=BH1379)),NA(), BH1378)</f>
        <v>0</v>
      </c>
      <c r="BI2058">
        <f>IF(ISNA(BJ2058),NA(),BI1378)</f>
        <v>0</v>
      </c>
      <c r="BJ2058">
        <f>IF(OR(BJ1378="",AND(BJ1378=BJ1377,BJ1378=BJ1379)),NA(), BJ1378)</f>
        <v>0</v>
      </c>
      <c r="BK2058">
        <f>IF(ISNA(BL2058),NA(),BK1378)</f>
        <v>0</v>
      </c>
      <c r="BL2058">
        <f>IF(OR(BL1378="",AND(BL1378=BL1377,BL1378=BL1379)),NA(), BL1378)</f>
        <v>0</v>
      </c>
      <c r="BM2058">
        <f>IF(ISNA(BN2058),NA(),BM1378)</f>
        <v>0</v>
      </c>
      <c r="BN2058">
        <f>IF(OR(BN1378="",AND(BN1378=BN1377,BN1378=BN1379)),NA(), BN1378)</f>
        <v>0</v>
      </c>
      <c r="BO2058">
        <f>IF(ISNA(BP2058),NA(),BO1378)</f>
        <v>0</v>
      </c>
      <c r="BP2058">
        <f>IF(OR(BP1378="",AND(BP1378=BP1377,BP1378=BP1379)),NA(), BP1378)</f>
        <v>0</v>
      </c>
      <c r="BQ2058">
        <f>IF(ISNA(BR2058),NA(),BQ1378)</f>
        <v>0</v>
      </c>
      <c r="BR2058">
        <f>IF(OR(BR1378="",AND(BR1378=BR1377,BR1378=BR1379)),NA(), BR1378)</f>
        <v>0</v>
      </c>
    </row>
    <row r="2059" spans="5:70">
      <c r="E2059">
        <f>IF(ISNA(F2059),NA(),E1379)</f>
        <v>0</v>
      </c>
      <c r="F2059">
        <f>IF(OR(F1379="",AND(F1379=F1378,F1379=F1380)),NA(), F1379)</f>
        <v>0</v>
      </c>
      <c r="G2059">
        <f>IF(ISNA(H2059),NA(),G1379)</f>
        <v>0</v>
      </c>
      <c r="H2059">
        <f>IF(OR(H1379="",AND(H1379=H1378,H1379=H1380)),NA(), H1379)</f>
        <v>0</v>
      </c>
      <c r="I2059">
        <f>IF(ISNA(J2059),NA(),I1379)</f>
        <v>0</v>
      </c>
      <c r="J2059">
        <f>IF(OR(J1379="",AND(J1379=J1378,J1379=J1380)),NA(), J1379)</f>
        <v>0</v>
      </c>
      <c r="K2059">
        <f>IF(ISNA(L2059),NA(),K1379)</f>
        <v>0</v>
      </c>
      <c r="L2059">
        <f>IF(OR(L1379="",AND(L1379=L1378,L1379=L1380)),NA(), L1379)</f>
        <v>0</v>
      </c>
      <c r="M2059">
        <f>IF(ISNA(N2059),NA(),M1379)</f>
        <v>0</v>
      </c>
      <c r="N2059">
        <f>IF(OR(N1379="",AND(N1379=N1378,N1379=N1380)),NA(), N1379)</f>
        <v>0</v>
      </c>
      <c r="O2059">
        <f>IF(ISNA(P2059),NA(),O1379)</f>
        <v>0</v>
      </c>
      <c r="P2059">
        <f>IF(OR(P1379="",AND(P1379=P1378,P1379=P1380)),NA(), P1379)</f>
        <v>0</v>
      </c>
      <c r="Q2059">
        <f>IF(ISNA(R2059),NA(),Q1379)</f>
        <v>0</v>
      </c>
      <c r="R2059">
        <f>IF(OR(R1379="",AND(R1379=R1378,R1379=R1380)),NA(), R1379)</f>
        <v>0</v>
      </c>
      <c r="S2059">
        <f>IF(ISNA(T2059),NA(),S1379)</f>
        <v>0</v>
      </c>
      <c r="T2059">
        <f>IF(OR(T1379="",AND(T1379=T1378,T1379=T1380)),NA(), T1379)</f>
        <v>0</v>
      </c>
      <c r="U2059">
        <f>IF(ISNA(V2059),NA(),U1379)</f>
        <v>0</v>
      </c>
      <c r="V2059">
        <f>IF(OR(V1379="",AND(V1379=V1378,V1379=V1380)),NA(), V1379)</f>
        <v>0</v>
      </c>
      <c r="W2059">
        <f>IF(ISNA(X2059),NA(),W1379)</f>
        <v>0</v>
      </c>
      <c r="X2059">
        <f>IF(OR(X1379="",AND(X1379=X1378,X1379=X1380)),NA(), X1379)</f>
        <v>0</v>
      </c>
      <c r="Y2059">
        <f>IF(ISNA(Z2059),NA(),Y1379)</f>
        <v>0</v>
      </c>
      <c r="Z2059">
        <f>IF(OR(Z1379="",AND(Z1379=Z1378,Z1379=Z1380)),NA(), Z1379)</f>
        <v>0</v>
      </c>
      <c r="AA2059">
        <f>IF(ISNA(AB2059),NA(),AA1379)</f>
        <v>0</v>
      </c>
      <c r="AB2059">
        <f>IF(OR(AB1379="",AND(AB1379=AB1378,AB1379=AB1380)),NA(), AB1379)</f>
        <v>0</v>
      </c>
      <c r="AC2059">
        <f>IF(ISNA(AD2059),NA(),AC1379)</f>
        <v>0</v>
      </c>
      <c r="AD2059">
        <f>IF(OR(AD1379="",AND(AD1379=AD1378,AD1379=AD1380)),NA(), AD1379)</f>
        <v>0</v>
      </c>
      <c r="AE2059">
        <f>IF(ISNA(AF2059),NA(),AE1379)</f>
        <v>0</v>
      </c>
      <c r="AF2059">
        <f>IF(OR(AF1379="",AND(AF1379=AF1378,AF1379=AF1380)),NA(), AF1379)</f>
        <v>0</v>
      </c>
      <c r="AG2059">
        <f>IF(ISNA(AH2059),NA(),AG1379)</f>
        <v>0</v>
      </c>
      <c r="AH2059">
        <f>IF(OR(AH1379="",AND(AH1379=AH1378,AH1379=AH1380)),NA(), AH1379)</f>
        <v>0</v>
      </c>
      <c r="AI2059">
        <f>IF(ISNA(AJ2059),NA(),AI1379)</f>
        <v>0</v>
      </c>
      <c r="AJ2059">
        <f>IF(OR(AJ1379="",AND(AJ1379=AJ1378,AJ1379=AJ1380)),NA(), AJ1379)</f>
        <v>0</v>
      </c>
      <c r="AM2059">
        <f>IF(ISNA(AN2059),NA(),AM1379)</f>
        <v>0</v>
      </c>
      <c r="AN2059">
        <f>IF(OR(AN1379="",AND(AN1379=AN1378,AN1379=AN1380)),NA(), AN1379)</f>
        <v>0</v>
      </c>
      <c r="AO2059">
        <f>IF(ISNA(AP2059),NA(),AO1379)</f>
        <v>0</v>
      </c>
      <c r="AP2059">
        <f>IF(OR(AP1379="",AND(AP1379=AP1378,AP1379=AP1380)),NA(), AP1379)</f>
        <v>0</v>
      </c>
      <c r="AQ2059">
        <f>IF(ISNA(AR2059),NA(),AQ1379)</f>
        <v>0</v>
      </c>
      <c r="AR2059">
        <f>IF(OR(AR1379="",AND(AR1379=AR1378,AR1379=AR1380)),NA(), AR1379)</f>
        <v>0</v>
      </c>
      <c r="AS2059">
        <f>IF(ISNA(AT2059),NA(),AS1379)</f>
        <v>0</v>
      </c>
      <c r="AT2059">
        <f>IF(OR(AT1379="",AND(AT1379=AT1378,AT1379=AT1380)),NA(), AT1379)</f>
        <v>0</v>
      </c>
      <c r="AU2059">
        <f>IF(ISNA(AV2059),NA(),AU1379)</f>
        <v>0</v>
      </c>
      <c r="AV2059">
        <f>IF(OR(AV1379="",AND(AV1379=AV1378,AV1379=AV1380)),NA(), AV1379)</f>
        <v>0</v>
      </c>
      <c r="AW2059">
        <f>IF(ISNA(AX2059),NA(),AW1379)</f>
        <v>0</v>
      </c>
      <c r="AX2059">
        <f>IF(OR(AX1379="",AND(AX1379=AX1378,AX1379=AX1380)),NA(), AX1379)</f>
        <v>0</v>
      </c>
      <c r="AY2059">
        <f>IF(ISNA(AZ2059),NA(),AY1379)</f>
        <v>0</v>
      </c>
      <c r="AZ2059">
        <f>IF(OR(AZ1379="",AND(AZ1379=AZ1378,AZ1379=AZ1380)),NA(), AZ1379)</f>
        <v>0</v>
      </c>
      <c r="BA2059">
        <f>IF(ISNA(BB2059),NA(),BA1379)</f>
        <v>0</v>
      </c>
      <c r="BB2059">
        <f>IF(OR(BB1379="",AND(BB1379=BB1378,BB1379=BB1380)),NA(), BB1379)</f>
        <v>0</v>
      </c>
      <c r="BC2059">
        <f>IF(ISNA(BD2059),NA(),BC1379)</f>
        <v>0</v>
      </c>
      <c r="BD2059">
        <f>IF(OR(BD1379="",AND(BD1379=BD1378,BD1379=BD1380)),NA(), BD1379)</f>
        <v>0</v>
      </c>
      <c r="BE2059">
        <f>IF(ISNA(BF2059),NA(),BE1379)</f>
        <v>0</v>
      </c>
      <c r="BF2059">
        <f>IF(OR(BF1379="",AND(BF1379=BF1378,BF1379=BF1380)),NA(), BF1379)</f>
        <v>0</v>
      </c>
      <c r="BG2059">
        <f>IF(ISNA(BH2059),NA(),BG1379)</f>
        <v>0</v>
      </c>
      <c r="BH2059">
        <f>IF(OR(BH1379="",AND(BH1379=BH1378,BH1379=BH1380)),NA(), BH1379)</f>
        <v>0</v>
      </c>
      <c r="BI2059">
        <f>IF(ISNA(BJ2059),NA(),BI1379)</f>
        <v>0</v>
      </c>
      <c r="BJ2059">
        <f>IF(OR(BJ1379="",AND(BJ1379=BJ1378,BJ1379=BJ1380)),NA(), BJ1379)</f>
        <v>0</v>
      </c>
      <c r="BK2059">
        <f>IF(ISNA(BL2059),NA(),BK1379)</f>
        <v>0</v>
      </c>
      <c r="BL2059">
        <f>IF(OR(BL1379="",AND(BL1379=BL1378,BL1379=BL1380)),NA(), BL1379)</f>
        <v>0</v>
      </c>
      <c r="BM2059">
        <f>IF(ISNA(BN2059),NA(),BM1379)</f>
        <v>0</v>
      </c>
      <c r="BN2059">
        <f>IF(OR(BN1379="",AND(BN1379=BN1378,BN1379=BN1380)),NA(), BN1379)</f>
        <v>0</v>
      </c>
      <c r="BO2059">
        <f>IF(ISNA(BP2059),NA(),BO1379)</f>
        <v>0</v>
      </c>
      <c r="BP2059">
        <f>IF(OR(BP1379="",AND(BP1379=BP1378,BP1379=BP1380)),NA(), BP1379)</f>
        <v>0</v>
      </c>
      <c r="BQ2059">
        <f>IF(ISNA(BR2059),NA(),BQ1379)</f>
        <v>0</v>
      </c>
      <c r="BR2059">
        <f>IF(OR(BR1379="",AND(BR1379=BR1378,BR1379=BR1380)),NA(), BR1379)</f>
        <v>0</v>
      </c>
    </row>
    <row r="2060" spans="5:70">
      <c r="E2060">
        <f>IF(ISNA(F2060),NA(),E1380)</f>
        <v>0</v>
      </c>
      <c r="F2060">
        <f>IF(OR(F1380="",AND(F1380=F1379,F1380=F1381)),NA(), F1380)</f>
        <v>0</v>
      </c>
      <c r="G2060">
        <f>IF(ISNA(H2060),NA(),G1380)</f>
        <v>0</v>
      </c>
      <c r="H2060">
        <f>IF(OR(H1380="",AND(H1380=H1379,H1380=H1381)),NA(), H1380)</f>
        <v>0</v>
      </c>
      <c r="I2060">
        <f>IF(ISNA(J2060),NA(),I1380)</f>
        <v>0</v>
      </c>
      <c r="J2060">
        <f>IF(OR(J1380="",AND(J1380=J1379,J1380=J1381)),NA(), J1380)</f>
        <v>0</v>
      </c>
      <c r="K2060">
        <f>IF(ISNA(L2060),NA(),K1380)</f>
        <v>0</v>
      </c>
      <c r="L2060">
        <f>IF(OR(L1380="",AND(L1380=L1379,L1380=L1381)),NA(), L1380)</f>
        <v>0</v>
      </c>
      <c r="M2060">
        <f>IF(ISNA(N2060),NA(),M1380)</f>
        <v>0</v>
      </c>
      <c r="N2060">
        <f>IF(OR(N1380="",AND(N1380=N1379,N1380=N1381)),NA(), N1380)</f>
        <v>0</v>
      </c>
      <c r="O2060">
        <f>IF(ISNA(P2060),NA(),O1380)</f>
        <v>0</v>
      </c>
      <c r="P2060">
        <f>IF(OR(P1380="",AND(P1380=P1379,P1380=P1381)),NA(), P1380)</f>
        <v>0</v>
      </c>
      <c r="Q2060">
        <f>IF(ISNA(R2060),NA(),Q1380)</f>
        <v>0</v>
      </c>
      <c r="R2060">
        <f>IF(OR(R1380="",AND(R1380=R1379,R1380=R1381)),NA(), R1380)</f>
        <v>0</v>
      </c>
      <c r="S2060">
        <f>IF(ISNA(T2060),NA(),S1380)</f>
        <v>0</v>
      </c>
      <c r="T2060">
        <f>IF(OR(T1380="",AND(T1380=T1379,T1380=T1381)),NA(), T1380)</f>
        <v>0</v>
      </c>
      <c r="U2060">
        <f>IF(ISNA(V2060),NA(),U1380)</f>
        <v>0</v>
      </c>
      <c r="V2060">
        <f>IF(OR(V1380="",AND(V1380=V1379,V1380=V1381)),NA(), V1380)</f>
        <v>0</v>
      </c>
      <c r="W2060">
        <f>IF(ISNA(X2060),NA(),W1380)</f>
        <v>0</v>
      </c>
      <c r="X2060">
        <f>IF(OR(X1380="",AND(X1380=X1379,X1380=X1381)),NA(), X1380)</f>
        <v>0</v>
      </c>
      <c r="Y2060">
        <f>IF(ISNA(Z2060),NA(),Y1380)</f>
        <v>0</v>
      </c>
      <c r="Z2060">
        <f>IF(OR(Z1380="",AND(Z1380=Z1379,Z1380=Z1381)),NA(), Z1380)</f>
        <v>0</v>
      </c>
      <c r="AA2060">
        <f>IF(ISNA(AB2060),NA(),AA1380)</f>
        <v>0</v>
      </c>
      <c r="AB2060">
        <f>IF(OR(AB1380="",AND(AB1380=AB1379,AB1380=AB1381)),NA(), AB1380)</f>
        <v>0</v>
      </c>
      <c r="AC2060">
        <f>IF(ISNA(AD2060),NA(),AC1380)</f>
        <v>0</v>
      </c>
      <c r="AD2060">
        <f>IF(OR(AD1380="",AND(AD1380=AD1379,AD1380=AD1381)),NA(), AD1380)</f>
        <v>0</v>
      </c>
      <c r="AE2060">
        <f>IF(ISNA(AF2060),NA(),AE1380)</f>
        <v>0</v>
      </c>
      <c r="AF2060">
        <f>IF(OR(AF1380="",AND(AF1380=AF1379,AF1380=AF1381)),NA(), AF1380)</f>
        <v>0</v>
      </c>
      <c r="AG2060">
        <f>IF(ISNA(AH2060),NA(),AG1380)</f>
        <v>0</v>
      </c>
      <c r="AH2060">
        <f>IF(OR(AH1380="",AND(AH1380=AH1379,AH1380=AH1381)),NA(), AH1380)</f>
        <v>0</v>
      </c>
      <c r="AI2060">
        <f>IF(ISNA(AJ2060),NA(),AI1380)</f>
        <v>0</v>
      </c>
      <c r="AJ2060">
        <f>IF(OR(AJ1380="",AND(AJ1380=AJ1379,AJ1380=AJ1381)),NA(), AJ1380)</f>
        <v>0</v>
      </c>
      <c r="AM2060">
        <f>IF(ISNA(AN2060),NA(),AM1380)</f>
        <v>0</v>
      </c>
      <c r="AN2060">
        <f>IF(OR(AN1380="",AND(AN1380=AN1379,AN1380=AN1381)),NA(), AN1380)</f>
        <v>0</v>
      </c>
      <c r="AO2060">
        <f>IF(ISNA(AP2060),NA(),AO1380)</f>
        <v>0</v>
      </c>
      <c r="AP2060">
        <f>IF(OR(AP1380="",AND(AP1380=AP1379,AP1380=AP1381)),NA(), AP1380)</f>
        <v>0</v>
      </c>
      <c r="AQ2060">
        <f>IF(ISNA(AR2060),NA(),AQ1380)</f>
        <v>0</v>
      </c>
      <c r="AR2060">
        <f>IF(OR(AR1380="",AND(AR1380=AR1379,AR1380=AR1381)),NA(), AR1380)</f>
        <v>0</v>
      </c>
      <c r="AS2060">
        <f>IF(ISNA(AT2060),NA(),AS1380)</f>
        <v>0</v>
      </c>
      <c r="AT2060">
        <f>IF(OR(AT1380="",AND(AT1380=AT1379,AT1380=AT1381)),NA(), AT1380)</f>
        <v>0</v>
      </c>
      <c r="AU2060">
        <f>IF(ISNA(AV2060),NA(),AU1380)</f>
        <v>0</v>
      </c>
      <c r="AV2060">
        <f>IF(OR(AV1380="",AND(AV1380=AV1379,AV1380=AV1381)),NA(), AV1380)</f>
        <v>0</v>
      </c>
      <c r="AW2060">
        <f>IF(ISNA(AX2060),NA(),AW1380)</f>
        <v>0</v>
      </c>
      <c r="AX2060">
        <f>IF(OR(AX1380="",AND(AX1380=AX1379,AX1380=AX1381)),NA(), AX1380)</f>
        <v>0</v>
      </c>
      <c r="AY2060">
        <f>IF(ISNA(AZ2060),NA(),AY1380)</f>
        <v>0</v>
      </c>
      <c r="AZ2060">
        <f>IF(OR(AZ1380="",AND(AZ1380=AZ1379,AZ1380=AZ1381)),NA(), AZ1380)</f>
        <v>0</v>
      </c>
      <c r="BA2060">
        <f>IF(ISNA(BB2060),NA(),BA1380)</f>
        <v>0</v>
      </c>
      <c r="BB2060">
        <f>IF(OR(BB1380="",AND(BB1380=BB1379,BB1380=BB1381)),NA(), BB1380)</f>
        <v>0</v>
      </c>
      <c r="BC2060">
        <f>IF(ISNA(BD2060),NA(),BC1380)</f>
        <v>0</v>
      </c>
      <c r="BD2060">
        <f>IF(OR(BD1380="",AND(BD1380=BD1379,BD1380=BD1381)),NA(), BD1380)</f>
        <v>0</v>
      </c>
      <c r="BE2060">
        <f>IF(ISNA(BF2060),NA(),BE1380)</f>
        <v>0</v>
      </c>
      <c r="BF2060">
        <f>IF(OR(BF1380="",AND(BF1380=BF1379,BF1380=BF1381)),NA(), BF1380)</f>
        <v>0</v>
      </c>
      <c r="BG2060">
        <f>IF(ISNA(BH2060),NA(),BG1380)</f>
        <v>0</v>
      </c>
      <c r="BH2060">
        <f>IF(OR(BH1380="",AND(BH1380=BH1379,BH1380=BH1381)),NA(), BH1380)</f>
        <v>0</v>
      </c>
      <c r="BI2060">
        <f>IF(ISNA(BJ2060),NA(),BI1380)</f>
        <v>0</v>
      </c>
      <c r="BJ2060">
        <f>IF(OR(BJ1380="",AND(BJ1380=BJ1379,BJ1380=BJ1381)),NA(), BJ1380)</f>
        <v>0</v>
      </c>
      <c r="BK2060">
        <f>IF(ISNA(BL2060),NA(),BK1380)</f>
        <v>0</v>
      </c>
      <c r="BL2060">
        <f>IF(OR(BL1380="",AND(BL1380=BL1379,BL1380=BL1381)),NA(), BL1380)</f>
        <v>0</v>
      </c>
      <c r="BM2060">
        <f>IF(ISNA(BN2060),NA(),BM1380)</f>
        <v>0</v>
      </c>
      <c r="BN2060">
        <f>IF(OR(BN1380="",AND(BN1380=BN1379,BN1380=BN1381)),NA(), BN1380)</f>
        <v>0</v>
      </c>
      <c r="BO2060">
        <f>IF(ISNA(BP2060),NA(),BO1380)</f>
        <v>0</v>
      </c>
      <c r="BP2060">
        <f>IF(OR(BP1380="",AND(BP1380=BP1379,BP1380=BP1381)),NA(), BP1380)</f>
        <v>0</v>
      </c>
      <c r="BQ2060">
        <f>IF(ISNA(BR2060),NA(),BQ1380)</f>
        <v>0</v>
      </c>
      <c r="BR2060">
        <f>IF(OR(BR1380="",AND(BR1380=BR1379,BR1380=BR1381)),NA(), BR1380)</f>
        <v>0</v>
      </c>
    </row>
    <row r="2061" spans="5:70">
      <c r="E2061">
        <f>IF(ISNA(F2061),NA(),E1381)</f>
        <v>0</v>
      </c>
      <c r="F2061">
        <f>IF(OR(F1381="",AND(F1381=F1380,F1381=F1382)),NA(), F1381)</f>
        <v>0</v>
      </c>
      <c r="G2061">
        <f>IF(ISNA(H2061),NA(),G1381)</f>
        <v>0</v>
      </c>
      <c r="H2061">
        <f>IF(OR(H1381="",AND(H1381=H1380,H1381=H1382)),NA(), H1381)</f>
        <v>0</v>
      </c>
      <c r="I2061">
        <f>IF(ISNA(J2061),NA(),I1381)</f>
        <v>0</v>
      </c>
      <c r="J2061">
        <f>IF(OR(J1381="",AND(J1381=J1380,J1381=J1382)),NA(), J1381)</f>
        <v>0</v>
      </c>
      <c r="K2061">
        <f>IF(ISNA(L2061),NA(),K1381)</f>
        <v>0</v>
      </c>
      <c r="L2061">
        <f>IF(OR(L1381="",AND(L1381=L1380,L1381=L1382)),NA(), L1381)</f>
        <v>0</v>
      </c>
      <c r="M2061">
        <f>IF(ISNA(N2061),NA(),M1381)</f>
        <v>0</v>
      </c>
      <c r="N2061">
        <f>IF(OR(N1381="",AND(N1381=N1380,N1381=N1382)),NA(), N1381)</f>
        <v>0</v>
      </c>
      <c r="O2061">
        <f>IF(ISNA(P2061),NA(),O1381)</f>
        <v>0</v>
      </c>
      <c r="P2061">
        <f>IF(OR(P1381="",AND(P1381=P1380,P1381=P1382)),NA(), P1381)</f>
        <v>0</v>
      </c>
      <c r="Q2061">
        <f>IF(ISNA(R2061),NA(),Q1381)</f>
        <v>0</v>
      </c>
      <c r="R2061">
        <f>IF(OR(R1381="",AND(R1381=R1380,R1381=R1382)),NA(), R1381)</f>
        <v>0</v>
      </c>
      <c r="S2061">
        <f>IF(ISNA(T2061),NA(),S1381)</f>
        <v>0</v>
      </c>
      <c r="T2061">
        <f>IF(OR(T1381="",AND(T1381=T1380,T1381=T1382)),NA(), T1381)</f>
        <v>0</v>
      </c>
      <c r="U2061">
        <f>IF(ISNA(V2061),NA(),U1381)</f>
        <v>0</v>
      </c>
      <c r="V2061">
        <f>IF(OR(V1381="",AND(V1381=V1380,V1381=V1382)),NA(), V1381)</f>
        <v>0</v>
      </c>
      <c r="W2061">
        <f>IF(ISNA(X2061),NA(),W1381)</f>
        <v>0</v>
      </c>
      <c r="X2061">
        <f>IF(OR(X1381="",AND(X1381=X1380,X1381=X1382)),NA(), X1381)</f>
        <v>0</v>
      </c>
      <c r="Y2061">
        <f>IF(ISNA(Z2061),NA(),Y1381)</f>
        <v>0</v>
      </c>
      <c r="Z2061">
        <f>IF(OR(Z1381="",AND(Z1381=Z1380,Z1381=Z1382)),NA(), Z1381)</f>
        <v>0</v>
      </c>
      <c r="AA2061">
        <f>IF(ISNA(AB2061),NA(),AA1381)</f>
        <v>0</v>
      </c>
      <c r="AB2061">
        <f>IF(OR(AB1381="",AND(AB1381=AB1380,AB1381=AB1382)),NA(), AB1381)</f>
        <v>0</v>
      </c>
      <c r="AC2061">
        <f>IF(ISNA(AD2061),NA(),AC1381)</f>
        <v>0</v>
      </c>
      <c r="AD2061">
        <f>IF(OR(AD1381="",AND(AD1381=AD1380,AD1381=AD1382)),NA(), AD1381)</f>
        <v>0</v>
      </c>
      <c r="AE2061">
        <f>IF(ISNA(AF2061),NA(),AE1381)</f>
        <v>0</v>
      </c>
      <c r="AF2061">
        <f>IF(OR(AF1381="",AND(AF1381=AF1380,AF1381=AF1382)),NA(), AF1381)</f>
        <v>0</v>
      </c>
      <c r="AG2061">
        <f>IF(ISNA(AH2061),NA(),AG1381)</f>
        <v>0</v>
      </c>
      <c r="AH2061">
        <f>IF(OR(AH1381="",AND(AH1381=AH1380,AH1381=AH1382)),NA(), AH1381)</f>
        <v>0</v>
      </c>
      <c r="AI2061">
        <f>IF(ISNA(AJ2061),NA(),AI1381)</f>
        <v>0</v>
      </c>
      <c r="AJ2061">
        <f>IF(OR(AJ1381="",AND(AJ1381=AJ1380,AJ1381=AJ1382)),NA(), AJ1381)</f>
        <v>0</v>
      </c>
      <c r="AM2061">
        <f>IF(ISNA(AN2061),NA(),AM1381)</f>
        <v>0</v>
      </c>
      <c r="AN2061">
        <f>IF(OR(AN1381="",AND(AN1381=AN1380,AN1381=AN1382)),NA(), AN1381)</f>
        <v>0</v>
      </c>
      <c r="AO2061">
        <f>IF(ISNA(AP2061),NA(),AO1381)</f>
        <v>0</v>
      </c>
      <c r="AP2061">
        <f>IF(OR(AP1381="",AND(AP1381=AP1380,AP1381=AP1382)),NA(), AP1381)</f>
        <v>0</v>
      </c>
      <c r="AQ2061">
        <f>IF(ISNA(AR2061),NA(),AQ1381)</f>
        <v>0</v>
      </c>
      <c r="AR2061">
        <f>IF(OR(AR1381="",AND(AR1381=AR1380,AR1381=AR1382)),NA(), AR1381)</f>
        <v>0</v>
      </c>
      <c r="AS2061">
        <f>IF(ISNA(AT2061),NA(),AS1381)</f>
        <v>0</v>
      </c>
      <c r="AT2061">
        <f>IF(OR(AT1381="",AND(AT1381=AT1380,AT1381=AT1382)),NA(), AT1381)</f>
        <v>0</v>
      </c>
      <c r="AU2061">
        <f>IF(ISNA(AV2061),NA(),AU1381)</f>
        <v>0</v>
      </c>
      <c r="AV2061">
        <f>IF(OR(AV1381="",AND(AV1381=AV1380,AV1381=AV1382)),NA(), AV1381)</f>
        <v>0</v>
      </c>
      <c r="AW2061">
        <f>IF(ISNA(AX2061),NA(),AW1381)</f>
        <v>0</v>
      </c>
      <c r="AX2061">
        <f>IF(OR(AX1381="",AND(AX1381=AX1380,AX1381=AX1382)),NA(), AX1381)</f>
        <v>0</v>
      </c>
      <c r="AY2061">
        <f>IF(ISNA(AZ2061),NA(),AY1381)</f>
        <v>0</v>
      </c>
      <c r="AZ2061">
        <f>IF(OR(AZ1381="",AND(AZ1381=AZ1380,AZ1381=AZ1382)),NA(), AZ1381)</f>
        <v>0</v>
      </c>
      <c r="BA2061">
        <f>IF(ISNA(BB2061),NA(),BA1381)</f>
        <v>0</v>
      </c>
      <c r="BB2061">
        <f>IF(OR(BB1381="",AND(BB1381=BB1380,BB1381=BB1382)),NA(), BB1381)</f>
        <v>0</v>
      </c>
      <c r="BC2061">
        <f>IF(ISNA(BD2061),NA(),BC1381)</f>
        <v>0</v>
      </c>
      <c r="BD2061">
        <f>IF(OR(BD1381="",AND(BD1381=BD1380,BD1381=BD1382)),NA(), BD1381)</f>
        <v>0</v>
      </c>
      <c r="BE2061">
        <f>IF(ISNA(BF2061),NA(),BE1381)</f>
        <v>0</v>
      </c>
      <c r="BF2061">
        <f>IF(OR(BF1381="",AND(BF1381=BF1380,BF1381=BF1382)),NA(), BF1381)</f>
        <v>0</v>
      </c>
      <c r="BG2061">
        <f>IF(ISNA(BH2061),NA(),BG1381)</f>
        <v>0</v>
      </c>
      <c r="BH2061">
        <f>IF(OR(BH1381="",AND(BH1381=BH1380,BH1381=BH1382)),NA(), BH1381)</f>
        <v>0</v>
      </c>
      <c r="BI2061">
        <f>IF(ISNA(BJ2061),NA(),BI1381)</f>
        <v>0</v>
      </c>
      <c r="BJ2061">
        <f>IF(OR(BJ1381="",AND(BJ1381=BJ1380,BJ1381=BJ1382)),NA(), BJ1381)</f>
        <v>0</v>
      </c>
      <c r="BK2061">
        <f>IF(ISNA(BL2061),NA(),BK1381)</f>
        <v>0</v>
      </c>
      <c r="BL2061">
        <f>IF(OR(BL1381="",AND(BL1381=BL1380,BL1381=BL1382)),NA(), BL1381)</f>
        <v>0</v>
      </c>
      <c r="BM2061">
        <f>IF(ISNA(BN2061),NA(),BM1381)</f>
        <v>0</v>
      </c>
      <c r="BN2061">
        <f>IF(OR(BN1381="",AND(BN1381=BN1380,BN1381=BN1382)),NA(), BN1381)</f>
        <v>0</v>
      </c>
      <c r="BO2061">
        <f>IF(ISNA(BP2061),NA(),BO1381)</f>
        <v>0</v>
      </c>
      <c r="BP2061">
        <f>IF(OR(BP1381="",AND(BP1381=BP1380,BP1381=BP1382)),NA(), BP1381)</f>
        <v>0</v>
      </c>
      <c r="BQ2061">
        <f>IF(ISNA(BR2061),NA(),BQ1381)</f>
        <v>0</v>
      </c>
      <c r="BR2061">
        <f>IF(OR(BR1381="",AND(BR1381=BR1380,BR1381=BR1382)),NA(), BR1381)</f>
        <v>0</v>
      </c>
    </row>
    <row r="2062" spans="5:70">
      <c r="E2062">
        <f>IF(ISNA(F2062),NA(),E1382)</f>
        <v>0</v>
      </c>
      <c r="F2062">
        <f>IF(OR(F1382="",AND(F1382=F1381,F1382=F1383)),NA(), F1382)</f>
        <v>0</v>
      </c>
      <c r="G2062">
        <f>IF(ISNA(H2062),NA(),G1382)</f>
        <v>0</v>
      </c>
      <c r="H2062">
        <f>IF(OR(H1382="",AND(H1382=H1381,H1382=H1383)),NA(), H1382)</f>
        <v>0</v>
      </c>
      <c r="I2062">
        <f>IF(ISNA(J2062),NA(),I1382)</f>
        <v>0</v>
      </c>
      <c r="J2062">
        <f>IF(OR(J1382="",AND(J1382=J1381,J1382=J1383)),NA(), J1382)</f>
        <v>0</v>
      </c>
      <c r="K2062">
        <f>IF(ISNA(L2062),NA(),K1382)</f>
        <v>0</v>
      </c>
      <c r="L2062">
        <f>IF(OR(L1382="",AND(L1382=L1381,L1382=L1383)),NA(), L1382)</f>
        <v>0</v>
      </c>
      <c r="M2062">
        <f>IF(ISNA(N2062),NA(),M1382)</f>
        <v>0</v>
      </c>
      <c r="N2062">
        <f>IF(OR(N1382="",AND(N1382=N1381,N1382=N1383)),NA(), N1382)</f>
        <v>0</v>
      </c>
      <c r="O2062">
        <f>IF(ISNA(P2062),NA(),O1382)</f>
        <v>0</v>
      </c>
      <c r="P2062">
        <f>IF(OR(P1382="",AND(P1382=P1381,P1382=P1383)),NA(), P1382)</f>
        <v>0</v>
      </c>
      <c r="Q2062">
        <f>IF(ISNA(R2062),NA(),Q1382)</f>
        <v>0</v>
      </c>
      <c r="R2062">
        <f>IF(OR(R1382="",AND(R1382=R1381,R1382=R1383)),NA(), R1382)</f>
        <v>0</v>
      </c>
      <c r="S2062">
        <f>IF(ISNA(T2062),NA(),S1382)</f>
        <v>0</v>
      </c>
      <c r="T2062">
        <f>IF(OR(T1382="",AND(T1382=T1381,T1382=T1383)),NA(), T1382)</f>
        <v>0</v>
      </c>
      <c r="U2062">
        <f>IF(ISNA(V2062),NA(),U1382)</f>
        <v>0</v>
      </c>
      <c r="V2062">
        <f>IF(OR(V1382="",AND(V1382=V1381,V1382=V1383)),NA(), V1382)</f>
        <v>0</v>
      </c>
      <c r="W2062">
        <f>IF(ISNA(X2062),NA(),W1382)</f>
        <v>0</v>
      </c>
      <c r="X2062">
        <f>IF(OR(X1382="",AND(X1382=X1381,X1382=X1383)),NA(), X1382)</f>
        <v>0</v>
      </c>
      <c r="Y2062">
        <f>IF(ISNA(Z2062),NA(),Y1382)</f>
        <v>0</v>
      </c>
      <c r="Z2062">
        <f>IF(OR(Z1382="",AND(Z1382=Z1381,Z1382=Z1383)),NA(), Z1382)</f>
        <v>0</v>
      </c>
      <c r="AA2062">
        <f>IF(ISNA(AB2062),NA(),AA1382)</f>
        <v>0</v>
      </c>
      <c r="AB2062">
        <f>IF(OR(AB1382="",AND(AB1382=AB1381,AB1382=AB1383)),NA(), AB1382)</f>
        <v>0</v>
      </c>
      <c r="AC2062">
        <f>IF(ISNA(AD2062),NA(),AC1382)</f>
        <v>0</v>
      </c>
      <c r="AD2062">
        <f>IF(OR(AD1382="",AND(AD1382=AD1381,AD1382=AD1383)),NA(), AD1382)</f>
        <v>0</v>
      </c>
      <c r="AE2062">
        <f>IF(ISNA(AF2062),NA(),AE1382)</f>
        <v>0</v>
      </c>
      <c r="AF2062">
        <f>IF(OR(AF1382="",AND(AF1382=AF1381,AF1382=AF1383)),NA(), AF1382)</f>
        <v>0</v>
      </c>
      <c r="AG2062">
        <f>IF(ISNA(AH2062),NA(),AG1382)</f>
        <v>0</v>
      </c>
      <c r="AH2062">
        <f>IF(OR(AH1382="",AND(AH1382=AH1381,AH1382=AH1383)),NA(), AH1382)</f>
        <v>0</v>
      </c>
      <c r="AI2062">
        <f>IF(ISNA(AJ2062),NA(),AI1382)</f>
        <v>0</v>
      </c>
      <c r="AJ2062">
        <f>IF(OR(AJ1382="",AND(AJ1382=AJ1381,AJ1382=AJ1383)),NA(), AJ1382)</f>
        <v>0</v>
      </c>
      <c r="AM2062">
        <f>IF(ISNA(AN2062),NA(),AM1382)</f>
        <v>0</v>
      </c>
      <c r="AN2062">
        <f>IF(OR(AN1382="",AND(AN1382=AN1381,AN1382=AN1383)),NA(), AN1382)</f>
        <v>0</v>
      </c>
      <c r="AO2062">
        <f>IF(ISNA(AP2062),NA(),AO1382)</f>
        <v>0</v>
      </c>
      <c r="AP2062">
        <f>IF(OR(AP1382="",AND(AP1382=AP1381,AP1382=AP1383)),NA(), AP1382)</f>
        <v>0</v>
      </c>
      <c r="AQ2062">
        <f>IF(ISNA(AR2062),NA(),AQ1382)</f>
        <v>0</v>
      </c>
      <c r="AR2062">
        <f>IF(OR(AR1382="",AND(AR1382=AR1381,AR1382=AR1383)),NA(), AR1382)</f>
        <v>0</v>
      </c>
      <c r="AS2062">
        <f>IF(ISNA(AT2062),NA(),AS1382)</f>
        <v>0</v>
      </c>
      <c r="AT2062">
        <f>IF(OR(AT1382="",AND(AT1382=AT1381,AT1382=AT1383)),NA(), AT1382)</f>
        <v>0</v>
      </c>
      <c r="AU2062">
        <f>IF(ISNA(AV2062),NA(),AU1382)</f>
        <v>0</v>
      </c>
      <c r="AV2062">
        <f>IF(OR(AV1382="",AND(AV1382=AV1381,AV1382=AV1383)),NA(), AV1382)</f>
        <v>0</v>
      </c>
      <c r="AW2062">
        <f>IF(ISNA(AX2062),NA(),AW1382)</f>
        <v>0</v>
      </c>
      <c r="AX2062">
        <f>IF(OR(AX1382="",AND(AX1382=AX1381,AX1382=AX1383)),NA(), AX1382)</f>
        <v>0</v>
      </c>
      <c r="AY2062">
        <f>IF(ISNA(AZ2062),NA(),AY1382)</f>
        <v>0</v>
      </c>
      <c r="AZ2062">
        <f>IF(OR(AZ1382="",AND(AZ1382=AZ1381,AZ1382=AZ1383)),NA(), AZ1382)</f>
        <v>0</v>
      </c>
      <c r="BA2062">
        <f>IF(ISNA(BB2062),NA(),BA1382)</f>
        <v>0</v>
      </c>
      <c r="BB2062">
        <f>IF(OR(BB1382="",AND(BB1382=BB1381,BB1382=BB1383)),NA(), BB1382)</f>
        <v>0</v>
      </c>
      <c r="BC2062">
        <f>IF(ISNA(BD2062),NA(),BC1382)</f>
        <v>0</v>
      </c>
      <c r="BD2062">
        <f>IF(OR(BD1382="",AND(BD1382=BD1381,BD1382=BD1383)),NA(), BD1382)</f>
        <v>0</v>
      </c>
      <c r="BE2062">
        <f>IF(ISNA(BF2062),NA(),BE1382)</f>
        <v>0</v>
      </c>
      <c r="BF2062">
        <f>IF(OR(BF1382="",AND(BF1382=BF1381,BF1382=BF1383)),NA(), BF1382)</f>
        <v>0</v>
      </c>
      <c r="BG2062">
        <f>IF(ISNA(BH2062),NA(),BG1382)</f>
        <v>0</v>
      </c>
      <c r="BH2062">
        <f>IF(OR(BH1382="",AND(BH1382=BH1381,BH1382=BH1383)),NA(), BH1382)</f>
        <v>0</v>
      </c>
      <c r="BI2062">
        <f>IF(ISNA(BJ2062),NA(),BI1382)</f>
        <v>0</v>
      </c>
      <c r="BJ2062">
        <f>IF(OR(BJ1382="",AND(BJ1382=BJ1381,BJ1382=BJ1383)),NA(), BJ1382)</f>
        <v>0</v>
      </c>
      <c r="BK2062">
        <f>IF(ISNA(BL2062),NA(),BK1382)</f>
        <v>0</v>
      </c>
      <c r="BL2062">
        <f>IF(OR(BL1382="",AND(BL1382=BL1381,BL1382=BL1383)),NA(), BL1382)</f>
        <v>0</v>
      </c>
      <c r="BM2062">
        <f>IF(ISNA(BN2062),NA(),BM1382)</f>
        <v>0</v>
      </c>
      <c r="BN2062">
        <f>IF(OR(BN1382="",AND(BN1382=BN1381,BN1382=BN1383)),NA(), BN1382)</f>
        <v>0</v>
      </c>
      <c r="BO2062">
        <f>IF(ISNA(BP2062),NA(),BO1382)</f>
        <v>0</v>
      </c>
      <c r="BP2062">
        <f>IF(OR(BP1382="",AND(BP1382=BP1381,BP1382=BP1383)),NA(), BP1382)</f>
        <v>0</v>
      </c>
      <c r="BQ2062">
        <f>IF(ISNA(BR2062),NA(),BQ1382)</f>
        <v>0</v>
      </c>
      <c r="BR2062">
        <f>IF(OR(BR1382="",AND(BR1382=BR1381,BR1382=BR1383)),NA(), BR1382)</f>
        <v>0</v>
      </c>
    </row>
    <row r="2063" spans="5:70">
      <c r="E2063">
        <f>IF(ISNA(F2063),NA(),E1383)</f>
        <v>0</v>
      </c>
      <c r="F2063">
        <f>IF(OR(F1383="",AND(F1383=F1382,F1383=F1384)),NA(), F1383)</f>
        <v>0</v>
      </c>
      <c r="G2063">
        <f>IF(ISNA(H2063),NA(),G1383)</f>
        <v>0</v>
      </c>
      <c r="H2063">
        <f>IF(OR(H1383="",AND(H1383=H1382,H1383=H1384)),NA(), H1383)</f>
        <v>0</v>
      </c>
      <c r="I2063">
        <f>IF(ISNA(J2063),NA(),I1383)</f>
        <v>0</v>
      </c>
      <c r="J2063">
        <f>IF(OR(J1383="",AND(J1383=J1382,J1383=J1384)),NA(), J1383)</f>
        <v>0</v>
      </c>
      <c r="K2063">
        <f>IF(ISNA(L2063),NA(),K1383)</f>
        <v>0</v>
      </c>
      <c r="L2063">
        <f>IF(OR(L1383="",AND(L1383=L1382,L1383=L1384)),NA(), L1383)</f>
        <v>0</v>
      </c>
      <c r="M2063">
        <f>IF(ISNA(N2063),NA(),M1383)</f>
        <v>0</v>
      </c>
      <c r="N2063">
        <f>IF(OR(N1383="",AND(N1383=N1382,N1383=N1384)),NA(), N1383)</f>
        <v>0</v>
      </c>
      <c r="O2063">
        <f>IF(ISNA(P2063),NA(),O1383)</f>
        <v>0</v>
      </c>
      <c r="P2063">
        <f>IF(OR(P1383="",AND(P1383=P1382,P1383=P1384)),NA(), P1383)</f>
        <v>0</v>
      </c>
      <c r="Q2063">
        <f>IF(ISNA(R2063),NA(),Q1383)</f>
        <v>0</v>
      </c>
      <c r="R2063">
        <f>IF(OR(R1383="",AND(R1383=R1382,R1383=R1384)),NA(), R1383)</f>
        <v>0</v>
      </c>
      <c r="S2063">
        <f>IF(ISNA(T2063),NA(),S1383)</f>
        <v>0</v>
      </c>
      <c r="T2063">
        <f>IF(OR(T1383="",AND(T1383=T1382,T1383=T1384)),NA(), T1383)</f>
        <v>0</v>
      </c>
      <c r="U2063">
        <f>IF(ISNA(V2063),NA(),U1383)</f>
        <v>0</v>
      </c>
      <c r="V2063">
        <f>IF(OR(V1383="",AND(V1383=V1382,V1383=V1384)),NA(), V1383)</f>
        <v>0</v>
      </c>
      <c r="W2063">
        <f>IF(ISNA(X2063),NA(),W1383)</f>
        <v>0</v>
      </c>
      <c r="X2063">
        <f>IF(OR(X1383="",AND(X1383=X1382,X1383=X1384)),NA(), X1383)</f>
        <v>0</v>
      </c>
      <c r="Y2063">
        <f>IF(ISNA(Z2063),NA(),Y1383)</f>
        <v>0</v>
      </c>
      <c r="Z2063">
        <f>IF(OR(Z1383="",AND(Z1383=Z1382,Z1383=Z1384)),NA(), Z1383)</f>
        <v>0</v>
      </c>
      <c r="AA2063">
        <f>IF(ISNA(AB2063),NA(),AA1383)</f>
        <v>0</v>
      </c>
      <c r="AB2063">
        <f>IF(OR(AB1383="",AND(AB1383=AB1382,AB1383=AB1384)),NA(), AB1383)</f>
        <v>0</v>
      </c>
      <c r="AC2063">
        <f>IF(ISNA(AD2063),NA(),AC1383)</f>
        <v>0</v>
      </c>
      <c r="AD2063">
        <f>IF(OR(AD1383="",AND(AD1383=AD1382,AD1383=AD1384)),NA(), AD1383)</f>
        <v>0</v>
      </c>
      <c r="AE2063">
        <f>IF(ISNA(AF2063),NA(),AE1383)</f>
        <v>0</v>
      </c>
      <c r="AF2063">
        <f>IF(OR(AF1383="",AND(AF1383=AF1382,AF1383=AF1384)),NA(), AF1383)</f>
        <v>0</v>
      </c>
      <c r="AG2063">
        <f>IF(ISNA(AH2063),NA(),AG1383)</f>
        <v>0</v>
      </c>
      <c r="AH2063">
        <f>IF(OR(AH1383="",AND(AH1383=AH1382,AH1383=AH1384)),NA(), AH1383)</f>
        <v>0</v>
      </c>
      <c r="AI2063">
        <f>IF(ISNA(AJ2063),NA(),AI1383)</f>
        <v>0</v>
      </c>
      <c r="AJ2063">
        <f>IF(OR(AJ1383="",AND(AJ1383=AJ1382,AJ1383=AJ1384)),NA(), AJ1383)</f>
        <v>0</v>
      </c>
      <c r="AM2063">
        <f>IF(ISNA(AN2063),NA(),AM1383)</f>
        <v>0</v>
      </c>
      <c r="AN2063">
        <f>IF(OR(AN1383="",AND(AN1383=AN1382,AN1383=AN1384)),NA(), AN1383)</f>
        <v>0</v>
      </c>
      <c r="AO2063">
        <f>IF(ISNA(AP2063),NA(),AO1383)</f>
        <v>0</v>
      </c>
      <c r="AP2063">
        <f>IF(OR(AP1383="",AND(AP1383=AP1382,AP1383=AP1384)),NA(), AP1383)</f>
        <v>0</v>
      </c>
      <c r="AQ2063">
        <f>IF(ISNA(AR2063),NA(),AQ1383)</f>
        <v>0</v>
      </c>
      <c r="AR2063">
        <f>IF(OR(AR1383="",AND(AR1383=AR1382,AR1383=AR1384)),NA(), AR1383)</f>
        <v>0</v>
      </c>
      <c r="AS2063">
        <f>IF(ISNA(AT2063),NA(),AS1383)</f>
        <v>0</v>
      </c>
      <c r="AT2063">
        <f>IF(OR(AT1383="",AND(AT1383=AT1382,AT1383=AT1384)),NA(), AT1383)</f>
        <v>0</v>
      </c>
      <c r="AU2063">
        <f>IF(ISNA(AV2063),NA(),AU1383)</f>
        <v>0</v>
      </c>
      <c r="AV2063">
        <f>IF(OR(AV1383="",AND(AV1383=AV1382,AV1383=AV1384)),NA(), AV1383)</f>
        <v>0</v>
      </c>
      <c r="AW2063">
        <f>IF(ISNA(AX2063),NA(),AW1383)</f>
        <v>0</v>
      </c>
      <c r="AX2063">
        <f>IF(OR(AX1383="",AND(AX1383=AX1382,AX1383=AX1384)),NA(), AX1383)</f>
        <v>0</v>
      </c>
      <c r="AY2063">
        <f>IF(ISNA(AZ2063),NA(),AY1383)</f>
        <v>0</v>
      </c>
      <c r="AZ2063">
        <f>IF(OR(AZ1383="",AND(AZ1383=AZ1382,AZ1383=AZ1384)),NA(), AZ1383)</f>
        <v>0</v>
      </c>
      <c r="BA2063">
        <f>IF(ISNA(BB2063),NA(),BA1383)</f>
        <v>0</v>
      </c>
      <c r="BB2063">
        <f>IF(OR(BB1383="",AND(BB1383=BB1382,BB1383=BB1384)),NA(), BB1383)</f>
        <v>0</v>
      </c>
      <c r="BC2063">
        <f>IF(ISNA(BD2063),NA(),BC1383)</f>
        <v>0</v>
      </c>
      <c r="BD2063">
        <f>IF(OR(BD1383="",AND(BD1383=BD1382,BD1383=BD1384)),NA(), BD1383)</f>
        <v>0</v>
      </c>
      <c r="BE2063">
        <f>IF(ISNA(BF2063),NA(),BE1383)</f>
        <v>0</v>
      </c>
      <c r="BF2063">
        <f>IF(OR(BF1383="",AND(BF1383=BF1382,BF1383=BF1384)),NA(), BF1383)</f>
        <v>0</v>
      </c>
      <c r="BG2063">
        <f>IF(ISNA(BH2063),NA(),BG1383)</f>
        <v>0</v>
      </c>
      <c r="BH2063">
        <f>IF(OR(BH1383="",AND(BH1383=BH1382,BH1383=BH1384)),NA(), BH1383)</f>
        <v>0</v>
      </c>
      <c r="BI2063">
        <f>IF(ISNA(BJ2063),NA(),BI1383)</f>
        <v>0</v>
      </c>
      <c r="BJ2063">
        <f>IF(OR(BJ1383="",AND(BJ1383=BJ1382,BJ1383=BJ1384)),NA(), BJ1383)</f>
        <v>0</v>
      </c>
      <c r="BK2063">
        <f>IF(ISNA(BL2063),NA(),BK1383)</f>
        <v>0</v>
      </c>
      <c r="BL2063">
        <f>IF(OR(BL1383="",AND(BL1383=BL1382,BL1383=BL1384)),NA(), BL1383)</f>
        <v>0</v>
      </c>
      <c r="BM2063">
        <f>IF(ISNA(BN2063),NA(),BM1383)</f>
        <v>0</v>
      </c>
      <c r="BN2063">
        <f>IF(OR(BN1383="",AND(BN1383=BN1382,BN1383=BN1384)),NA(), BN1383)</f>
        <v>0</v>
      </c>
      <c r="BO2063">
        <f>IF(ISNA(BP2063),NA(),BO1383)</f>
        <v>0</v>
      </c>
      <c r="BP2063">
        <f>IF(OR(BP1383="",AND(BP1383=BP1382,BP1383=BP1384)),NA(), BP1383)</f>
        <v>0</v>
      </c>
      <c r="BQ2063">
        <f>IF(ISNA(BR2063),NA(),BQ1383)</f>
        <v>0</v>
      </c>
      <c r="BR2063">
        <f>IF(OR(BR1383="",AND(BR1383=BR1382,BR1383=BR1384)),NA(), BR1383)</f>
        <v>0</v>
      </c>
    </row>
    <row r="2064" spans="5:70">
      <c r="E2064">
        <f>IF(ISNA(F2064),NA(),E1384)</f>
        <v>0</v>
      </c>
      <c r="F2064">
        <f>IF(OR(F1384="",AND(F1384=F1383,F1384=F1385)),NA(), F1384)</f>
        <v>0</v>
      </c>
      <c r="G2064">
        <f>IF(ISNA(H2064),NA(),G1384)</f>
        <v>0</v>
      </c>
      <c r="H2064">
        <f>IF(OR(H1384="",AND(H1384=H1383,H1384=H1385)),NA(), H1384)</f>
        <v>0</v>
      </c>
      <c r="I2064">
        <f>IF(ISNA(J2064),NA(),I1384)</f>
        <v>0</v>
      </c>
      <c r="J2064">
        <f>IF(OR(J1384="",AND(J1384=J1383,J1384=J1385)),NA(), J1384)</f>
        <v>0</v>
      </c>
      <c r="K2064">
        <f>IF(ISNA(L2064),NA(),K1384)</f>
        <v>0</v>
      </c>
      <c r="L2064">
        <f>IF(OR(L1384="",AND(L1384=L1383,L1384=L1385)),NA(), L1384)</f>
        <v>0</v>
      </c>
      <c r="M2064">
        <f>IF(ISNA(N2064),NA(),M1384)</f>
        <v>0</v>
      </c>
      <c r="N2064">
        <f>IF(OR(N1384="",AND(N1384=N1383,N1384=N1385)),NA(), N1384)</f>
        <v>0</v>
      </c>
      <c r="O2064">
        <f>IF(ISNA(P2064),NA(),O1384)</f>
        <v>0</v>
      </c>
      <c r="P2064">
        <f>IF(OR(P1384="",AND(P1384=P1383,P1384=P1385)),NA(), P1384)</f>
        <v>0</v>
      </c>
      <c r="Q2064">
        <f>IF(ISNA(R2064),NA(),Q1384)</f>
        <v>0</v>
      </c>
      <c r="R2064">
        <f>IF(OR(R1384="",AND(R1384=R1383,R1384=R1385)),NA(), R1384)</f>
        <v>0</v>
      </c>
      <c r="S2064">
        <f>IF(ISNA(T2064),NA(),S1384)</f>
        <v>0</v>
      </c>
      <c r="T2064">
        <f>IF(OR(T1384="",AND(T1384=T1383,T1384=T1385)),NA(), T1384)</f>
        <v>0</v>
      </c>
      <c r="U2064">
        <f>IF(ISNA(V2064),NA(),U1384)</f>
        <v>0</v>
      </c>
      <c r="V2064">
        <f>IF(OR(V1384="",AND(V1384=V1383,V1384=V1385)),NA(), V1384)</f>
        <v>0</v>
      </c>
      <c r="W2064">
        <f>IF(ISNA(X2064),NA(),W1384)</f>
        <v>0</v>
      </c>
      <c r="X2064">
        <f>IF(OR(X1384="",AND(X1384=X1383,X1384=X1385)),NA(), X1384)</f>
        <v>0</v>
      </c>
      <c r="Y2064">
        <f>IF(ISNA(Z2064),NA(),Y1384)</f>
        <v>0</v>
      </c>
      <c r="Z2064">
        <f>IF(OR(Z1384="",AND(Z1384=Z1383,Z1384=Z1385)),NA(), Z1384)</f>
        <v>0</v>
      </c>
      <c r="AA2064">
        <f>IF(ISNA(AB2064),NA(),AA1384)</f>
        <v>0</v>
      </c>
      <c r="AB2064">
        <f>IF(OR(AB1384="",AND(AB1384=AB1383,AB1384=AB1385)),NA(), AB1384)</f>
        <v>0</v>
      </c>
      <c r="AC2064">
        <f>IF(ISNA(AD2064),NA(),AC1384)</f>
        <v>0</v>
      </c>
      <c r="AD2064">
        <f>IF(OR(AD1384="",AND(AD1384=AD1383,AD1384=AD1385)),NA(), AD1384)</f>
        <v>0</v>
      </c>
      <c r="AE2064">
        <f>IF(ISNA(AF2064),NA(),AE1384)</f>
        <v>0</v>
      </c>
      <c r="AF2064">
        <f>IF(OR(AF1384="",AND(AF1384=AF1383,AF1384=AF1385)),NA(), AF1384)</f>
        <v>0</v>
      </c>
      <c r="AG2064">
        <f>IF(ISNA(AH2064),NA(),AG1384)</f>
        <v>0</v>
      </c>
      <c r="AH2064">
        <f>IF(OR(AH1384="",AND(AH1384=AH1383,AH1384=AH1385)),NA(), AH1384)</f>
        <v>0</v>
      </c>
      <c r="AI2064">
        <f>IF(ISNA(AJ2064),NA(),AI1384)</f>
        <v>0</v>
      </c>
      <c r="AJ2064">
        <f>IF(OR(AJ1384="",AND(AJ1384=AJ1383,AJ1384=AJ1385)),NA(), AJ1384)</f>
        <v>0</v>
      </c>
      <c r="AM2064">
        <f>IF(ISNA(AN2064),NA(),AM1384)</f>
        <v>0</v>
      </c>
      <c r="AN2064">
        <f>IF(OR(AN1384="",AND(AN1384=AN1383,AN1384=AN1385)),NA(), AN1384)</f>
        <v>0</v>
      </c>
      <c r="AO2064">
        <f>IF(ISNA(AP2064),NA(),AO1384)</f>
        <v>0</v>
      </c>
      <c r="AP2064">
        <f>IF(OR(AP1384="",AND(AP1384=AP1383,AP1384=AP1385)),NA(), AP1384)</f>
        <v>0</v>
      </c>
      <c r="AQ2064">
        <f>IF(ISNA(AR2064),NA(),AQ1384)</f>
        <v>0</v>
      </c>
      <c r="AR2064">
        <f>IF(OR(AR1384="",AND(AR1384=AR1383,AR1384=AR1385)),NA(), AR1384)</f>
        <v>0</v>
      </c>
      <c r="AS2064">
        <f>IF(ISNA(AT2064),NA(),AS1384)</f>
        <v>0</v>
      </c>
      <c r="AT2064">
        <f>IF(OR(AT1384="",AND(AT1384=AT1383,AT1384=AT1385)),NA(), AT1384)</f>
        <v>0</v>
      </c>
      <c r="AU2064">
        <f>IF(ISNA(AV2064),NA(),AU1384)</f>
        <v>0</v>
      </c>
      <c r="AV2064">
        <f>IF(OR(AV1384="",AND(AV1384=AV1383,AV1384=AV1385)),NA(), AV1384)</f>
        <v>0</v>
      </c>
      <c r="AW2064">
        <f>IF(ISNA(AX2064),NA(),AW1384)</f>
        <v>0</v>
      </c>
      <c r="AX2064">
        <f>IF(OR(AX1384="",AND(AX1384=AX1383,AX1384=AX1385)),NA(), AX1384)</f>
        <v>0</v>
      </c>
      <c r="AY2064">
        <f>IF(ISNA(AZ2064),NA(),AY1384)</f>
        <v>0</v>
      </c>
      <c r="AZ2064">
        <f>IF(OR(AZ1384="",AND(AZ1384=AZ1383,AZ1384=AZ1385)),NA(), AZ1384)</f>
        <v>0</v>
      </c>
      <c r="BA2064">
        <f>IF(ISNA(BB2064),NA(),BA1384)</f>
        <v>0</v>
      </c>
      <c r="BB2064">
        <f>IF(OR(BB1384="",AND(BB1384=BB1383,BB1384=BB1385)),NA(), BB1384)</f>
        <v>0</v>
      </c>
      <c r="BC2064">
        <f>IF(ISNA(BD2064),NA(),BC1384)</f>
        <v>0</v>
      </c>
      <c r="BD2064">
        <f>IF(OR(BD1384="",AND(BD1384=BD1383,BD1384=BD1385)),NA(), BD1384)</f>
        <v>0</v>
      </c>
      <c r="BE2064">
        <f>IF(ISNA(BF2064),NA(),BE1384)</f>
        <v>0</v>
      </c>
      <c r="BF2064">
        <f>IF(OR(BF1384="",AND(BF1384=BF1383,BF1384=BF1385)),NA(), BF1384)</f>
        <v>0</v>
      </c>
      <c r="BG2064">
        <f>IF(ISNA(BH2064),NA(),BG1384)</f>
        <v>0</v>
      </c>
      <c r="BH2064">
        <f>IF(OR(BH1384="",AND(BH1384=BH1383,BH1384=BH1385)),NA(), BH1384)</f>
        <v>0</v>
      </c>
      <c r="BI2064">
        <f>IF(ISNA(BJ2064),NA(),BI1384)</f>
        <v>0</v>
      </c>
      <c r="BJ2064">
        <f>IF(OR(BJ1384="",AND(BJ1384=BJ1383,BJ1384=BJ1385)),NA(), BJ1384)</f>
        <v>0</v>
      </c>
      <c r="BK2064">
        <f>IF(ISNA(BL2064),NA(),BK1384)</f>
        <v>0</v>
      </c>
      <c r="BL2064">
        <f>IF(OR(BL1384="",AND(BL1384=BL1383,BL1384=BL1385)),NA(), BL1384)</f>
        <v>0</v>
      </c>
      <c r="BM2064">
        <f>IF(ISNA(BN2064),NA(),BM1384)</f>
        <v>0</v>
      </c>
      <c r="BN2064">
        <f>IF(OR(BN1384="",AND(BN1384=BN1383,BN1384=BN1385)),NA(), BN1384)</f>
        <v>0</v>
      </c>
      <c r="BO2064">
        <f>IF(ISNA(BP2064),NA(),BO1384)</f>
        <v>0</v>
      </c>
      <c r="BP2064">
        <f>IF(OR(BP1384="",AND(BP1384=BP1383,BP1384=BP1385)),NA(), BP1384)</f>
        <v>0</v>
      </c>
      <c r="BQ2064">
        <f>IF(ISNA(BR2064),NA(),BQ1384)</f>
        <v>0</v>
      </c>
      <c r="BR2064">
        <f>IF(OR(BR1384="",AND(BR1384=BR1383,BR1384=BR1385)),NA(), BR1384)</f>
        <v>0</v>
      </c>
    </row>
    <row r="2065" spans="5:70">
      <c r="E2065">
        <f>IF(ISNA(F2065),NA(),E1385)</f>
        <v>0</v>
      </c>
      <c r="F2065">
        <f>IF(OR(F1385="",AND(F1385=F1384,F1385=F1386)),NA(), F1385)</f>
        <v>0</v>
      </c>
      <c r="G2065">
        <f>IF(ISNA(H2065),NA(),G1385)</f>
        <v>0</v>
      </c>
      <c r="H2065">
        <f>IF(OR(H1385="",AND(H1385=H1384,H1385=H1386)),NA(), H1385)</f>
        <v>0</v>
      </c>
      <c r="I2065">
        <f>IF(ISNA(J2065),NA(),I1385)</f>
        <v>0</v>
      </c>
      <c r="J2065">
        <f>IF(OR(J1385="",AND(J1385=J1384,J1385=J1386)),NA(), J1385)</f>
        <v>0</v>
      </c>
      <c r="K2065">
        <f>IF(ISNA(L2065),NA(),K1385)</f>
        <v>0</v>
      </c>
      <c r="L2065">
        <f>IF(OR(L1385="",AND(L1385=L1384,L1385=L1386)),NA(), L1385)</f>
        <v>0</v>
      </c>
      <c r="M2065">
        <f>IF(ISNA(N2065),NA(),M1385)</f>
        <v>0</v>
      </c>
      <c r="N2065">
        <f>IF(OR(N1385="",AND(N1385=N1384,N1385=N1386)),NA(), N1385)</f>
        <v>0</v>
      </c>
      <c r="O2065">
        <f>IF(ISNA(P2065),NA(),O1385)</f>
        <v>0</v>
      </c>
      <c r="P2065">
        <f>IF(OR(P1385="",AND(P1385=P1384,P1385=P1386)),NA(), P1385)</f>
        <v>0</v>
      </c>
      <c r="Q2065">
        <f>IF(ISNA(R2065),NA(),Q1385)</f>
        <v>0</v>
      </c>
      <c r="R2065">
        <f>IF(OR(R1385="",AND(R1385=R1384,R1385=R1386)),NA(), R1385)</f>
        <v>0</v>
      </c>
      <c r="S2065">
        <f>IF(ISNA(T2065),NA(),S1385)</f>
        <v>0</v>
      </c>
      <c r="T2065">
        <f>IF(OR(T1385="",AND(T1385=T1384,T1385=T1386)),NA(), T1385)</f>
        <v>0</v>
      </c>
      <c r="U2065">
        <f>IF(ISNA(V2065),NA(),U1385)</f>
        <v>0</v>
      </c>
      <c r="V2065">
        <f>IF(OR(V1385="",AND(V1385=V1384,V1385=V1386)),NA(), V1385)</f>
        <v>0</v>
      </c>
      <c r="W2065">
        <f>IF(ISNA(X2065),NA(),W1385)</f>
        <v>0</v>
      </c>
      <c r="X2065">
        <f>IF(OR(X1385="",AND(X1385=X1384,X1385=X1386)),NA(), X1385)</f>
        <v>0</v>
      </c>
      <c r="Y2065">
        <f>IF(ISNA(Z2065),NA(),Y1385)</f>
        <v>0</v>
      </c>
      <c r="Z2065">
        <f>IF(OR(Z1385="",AND(Z1385=Z1384,Z1385=Z1386)),NA(), Z1385)</f>
        <v>0</v>
      </c>
      <c r="AA2065">
        <f>IF(ISNA(AB2065),NA(),AA1385)</f>
        <v>0</v>
      </c>
      <c r="AB2065">
        <f>IF(OR(AB1385="",AND(AB1385=AB1384,AB1385=AB1386)),NA(), AB1385)</f>
        <v>0</v>
      </c>
      <c r="AC2065">
        <f>IF(ISNA(AD2065),NA(),AC1385)</f>
        <v>0</v>
      </c>
      <c r="AD2065">
        <f>IF(OR(AD1385="",AND(AD1385=AD1384,AD1385=AD1386)),NA(), AD1385)</f>
        <v>0</v>
      </c>
      <c r="AE2065">
        <f>IF(ISNA(AF2065),NA(),AE1385)</f>
        <v>0</v>
      </c>
      <c r="AF2065">
        <f>IF(OR(AF1385="",AND(AF1385=AF1384,AF1385=AF1386)),NA(), AF1385)</f>
        <v>0</v>
      </c>
      <c r="AG2065">
        <f>IF(ISNA(AH2065),NA(),AG1385)</f>
        <v>0</v>
      </c>
      <c r="AH2065">
        <f>IF(OR(AH1385="",AND(AH1385=AH1384,AH1385=AH1386)),NA(), AH1385)</f>
        <v>0</v>
      </c>
      <c r="AI2065">
        <f>IF(ISNA(AJ2065),NA(),AI1385)</f>
        <v>0</v>
      </c>
      <c r="AJ2065">
        <f>IF(OR(AJ1385="",AND(AJ1385=AJ1384,AJ1385=AJ1386)),NA(), AJ1385)</f>
        <v>0</v>
      </c>
      <c r="AM2065">
        <f>IF(ISNA(AN2065),NA(),AM1385)</f>
        <v>0</v>
      </c>
      <c r="AN2065">
        <f>IF(OR(AN1385="",AND(AN1385=AN1384,AN1385=AN1386)),NA(), AN1385)</f>
        <v>0</v>
      </c>
      <c r="AO2065">
        <f>IF(ISNA(AP2065),NA(),AO1385)</f>
        <v>0</v>
      </c>
      <c r="AP2065">
        <f>IF(OR(AP1385="",AND(AP1385=AP1384,AP1385=AP1386)),NA(), AP1385)</f>
        <v>0</v>
      </c>
      <c r="AQ2065">
        <f>IF(ISNA(AR2065),NA(),AQ1385)</f>
        <v>0</v>
      </c>
      <c r="AR2065">
        <f>IF(OR(AR1385="",AND(AR1385=AR1384,AR1385=AR1386)),NA(), AR1385)</f>
        <v>0</v>
      </c>
      <c r="AS2065">
        <f>IF(ISNA(AT2065),NA(),AS1385)</f>
        <v>0</v>
      </c>
      <c r="AT2065">
        <f>IF(OR(AT1385="",AND(AT1385=AT1384,AT1385=AT1386)),NA(), AT1385)</f>
        <v>0</v>
      </c>
      <c r="AU2065">
        <f>IF(ISNA(AV2065),NA(),AU1385)</f>
        <v>0</v>
      </c>
      <c r="AV2065">
        <f>IF(OR(AV1385="",AND(AV1385=AV1384,AV1385=AV1386)),NA(), AV1385)</f>
        <v>0</v>
      </c>
      <c r="AW2065">
        <f>IF(ISNA(AX2065),NA(),AW1385)</f>
        <v>0</v>
      </c>
      <c r="AX2065">
        <f>IF(OR(AX1385="",AND(AX1385=AX1384,AX1385=AX1386)),NA(), AX1385)</f>
        <v>0</v>
      </c>
      <c r="AY2065">
        <f>IF(ISNA(AZ2065),NA(),AY1385)</f>
        <v>0</v>
      </c>
      <c r="AZ2065">
        <f>IF(OR(AZ1385="",AND(AZ1385=AZ1384,AZ1385=AZ1386)),NA(), AZ1385)</f>
        <v>0</v>
      </c>
      <c r="BA2065">
        <f>IF(ISNA(BB2065),NA(),BA1385)</f>
        <v>0</v>
      </c>
      <c r="BB2065">
        <f>IF(OR(BB1385="",AND(BB1385=BB1384,BB1385=BB1386)),NA(), BB1385)</f>
        <v>0</v>
      </c>
      <c r="BC2065">
        <f>IF(ISNA(BD2065),NA(),BC1385)</f>
        <v>0</v>
      </c>
      <c r="BD2065">
        <f>IF(OR(BD1385="",AND(BD1385=BD1384,BD1385=BD1386)),NA(), BD1385)</f>
        <v>0</v>
      </c>
      <c r="BE2065">
        <f>IF(ISNA(BF2065),NA(),BE1385)</f>
        <v>0</v>
      </c>
      <c r="BF2065">
        <f>IF(OR(BF1385="",AND(BF1385=BF1384,BF1385=BF1386)),NA(), BF1385)</f>
        <v>0</v>
      </c>
      <c r="BG2065">
        <f>IF(ISNA(BH2065),NA(),BG1385)</f>
        <v>0</v>
      </c>
      <c r="BH2065">
        <f>IF(OR(BH1385="",AND(BH1385=BH1384,BH1385=BH1386)),NA(), BH1385)</f>
        <v>0</v>
      </c>
      <c r="BI2065">
        <f>IF(ISNA(BJ2065),NA(),BI1385)</f>
        <v>0</v>
      </c>
      <c r="BJ2065">
        <f>IF(OR(BJ1385="",AND(BJ1385=BJ1384,BJ1385=BJ1386)),NA(), BJ1385)</f>
        <v>0</v>
      </c>
      <c r="BK2065">
        <f>IF(ISNA(BL2065),NA(),BK1385)</f>
        <v>0</v>
      </c>
      <c r="BL2065">
        <f>IF(OR(BL1385="",AND(BL1385=BL1384,BL1385=BL1386)),NA(), BL1385)</f>
        <v>0</v>
      </c>
      <c r="BM2065">
        <f>IF(ISNA(BN2065),NA(),BM1385)</f>
        <v>0</v>
      </c>
      <c r="BN2065">
        <f>IF(OR(BN1385="",AND(BN1385=BN1384,BN1385=BN1386)),NA(), BN1385)</f>
        <v>0</v>
      </c>
      <c r="BO2065">
        <f>IF(ISNA(BP2065),NA(),BO1385)</f>
        <v>0</v>
      </c>
      <c r="BP2065">
        <f>IF(OR(BP1385="",AND(BP1385=BP1384,BP1385=BP1386)),NA(), BP1385)</f>
        <v>0</v>
      </c>
      <c r="BQ2065">
        <f>IF(ISNA(BR2065),NA(),BQ1385)</f>
        <v>0</v>
      </c>
      <c r="BR2065">
        <f>IF(OR(BR1385="",AND(BR1385=BR1384,BR1385=BR1386)),NA(), BR1385)</f>
        <v>0</v>
      </c>
    </row>
    <row r="2066" spans="5:70">
      <c r="E2066">
        <f>IF(ISNA(F2066),NA(),E1386)</f>
        <v>0</v>
      </c>
      <c r="F2066">
        <f>IF(OR(F1386="",AND(F1386=F1385,F1386=F1387)),NA(), F1386)</f>
        <v>0</v>
      </c>
      <c r="G2066">
        <f>IF(ISNA(H2066),NA(),G1386)</f>
        <v>0</v>
      </c>
      <c r="H2066">
        <f>IF(OR(H1386="",AND(H1386=H1385,H1386=H1387)),NA(), H1386)</f>
        <v>0</v>
      </c>
      <c r="I2066">
        <f>IF(ISNA(J2066),NA(),I1386)</f>
        <v>0</v>
      </c>
      <c r="J2066">
        <f>IF(OR(J1386="",AND(J1386=J1385,J1386=J1387)),NA(), J1386)</f>
        <v>0</v>
      </c>
      <c r="K2066">
        <f>IF(ISNA(L2066),NA(),K1386)</f>
        <v>0</v>
      </c>
      <c r="L2066">
        <f>IF(OR(L1386="",AND(L1386=L1385,L1386=L1387)),NA(), L1386)</f>
        <v>0</v>
      </c>
      <c r="M2066">
        <f>IF(ISNA(N2066),NA(),M1386)</f>
        <v>0</v>
      </c>
      <c r="N2066">
        <f>IF(OR(N1386="",AND(N1386=N1385,N1386=N1387)),NA(), N1386)</f>
        <v>0</v>
      </c>
      <c r="O2066">
        <f>IF(ISNA(P2066),NA(),O1386)</f>
        <v>0</v>
      </c>
      <c r="P2066">
        <f>IF(OR(P1386="",AND(P1386=P1385,P1386=P1387)),NA(), P1386)</f>
        <v>0</v>
      </c>
      <c r="Q2066">
        <f>IF(ISNA(R2066),NA(),Q1386)</f>
        <v>0</v>
      </c>
      <c r="R2066">
        <f>IF(OR(R1386="",AND(R1386=R1385,R1386=R1387)),NA(), R1386)</f>
        <v>0</v>
      </c>
      <c r="S2066">
        <f>IF(ISNA(T2066),NA(),S1386)</f>
        <v>0</v>
      </c>
      <c r="T2066">
        <f>IF(OR(T1386="",AND(T1386=T1385,T1386=T1387)),NA(), T1386)</f>
        <v>0</v>
      </c>
      <c r="U2066">
        <f>IF(ISNA(V2066),NA(),U1386)</f>
        <v>0</v>
      </c>
      <c r="V2066">
        <f>IF(OR(V1386="",AND(V1386=V1385,V1386=V1387)),NA(), V1386)</f>
        <v>0</v>
      </c>
      <c r="W2066">
        <f>IF(ISNA(X2066),NA(),W1386)</f>
        <v>0</v>
      </c>
      <c r="X2066">
        <f>IF(OR(X1386="",AND(X1386=X1385,X1386=X1387)),NA(), X1386)</f>
        <v>0</v>
      </c>
      <c r="Y2066">
        <f>IF(ISNA(Z2066),NA(),Y1386)</f>
        <v>0</v>
      </c>
      <c r="Z2066">
        <f>IF(OR(Z1386="",AND(Z1386=Z1385,Z1386=Z1387)),NA(), Z1386)</f>
        <v>0</v>
      </c>
      <c r="AA2066">
        <f>IF(ISNA(AB2066),NA(),AA1386)</f>
        <v>0</v>
      </c>
      <c r="AB2066">
        <f>IF(OR(AB1386="",AND(AB1386=AB1385,AB1386=AB1387)),NA(), AB1386)</f>
        <v>0</v>
      </c>
      <c r="AC2066">
        <f>IF(ISNA(AD2066),NA(),AC1386)</f>
        <v>0</v>
      </c>
      <c r="AD2066">
        <f>IF(OR(AD1386="",AND(AD1386=AD1385,AD1386=AD1387)),NA(), AD1386)</f>
        <v>0</v>
      </c>
      <c r="AE2066">
        <f>IF(ISNA(AF2066),NA(),AE1386)</f>
        <v>0</v>
      </c>
      <c r="AF2066">
        <f>IF(OR(AF1386="",AND(AF1386=AF1385,AF1386=AF1387)),NA(), AF1386)</f>
        <v>0</v>
      </c>
      <c r="AG2066">
        <f>IF(ISNA(AH2066),NA(),AG1386)</f>
        <v>0</v>
      </c>
      <c r="AH2066">
        <f>IF(OR(AH1386="",AND(AH1386=AH1385,AH1386=AH1387)),NA(), AH1386)</f>
        <v>0</v>
      </c>
      <c r="AI2066">
        <f>IF(ISNA(AJ2066),NA(),AI1386)</f>
        <v>0</v>
      </c>
      <c r="AJ2066">
        <f>IF(OR(AJ1386="",AND(AJ1386=AJ1385,AJ1386=AJ1387)),NA(), AJ1386)</f>
        <v>0</v>
      </c>
      <c r="AM2066">
        <f>IF(ISNA(AN2066),NA(),AM1386)</f>
        <v>0</v>
      </c>
      <c r="AN2066">
        <f>IF(OR(AN1386="",AND(AN1386=AN1385,AN1386=AN1387)),NA(), AN1386)</f>
        <v>0</v>
      </c>
      <c r="AO2066">
        <f>IF(ISNA(AP2066),NA(),AO1386)</f>
        <v>0</v>
      </c>
      <c r="AP2066">
        <f>IF(OR(AP1386="",AND(AP1386=AP1385,AP1386=AP1387)),NA(), AP1386)</f>
        <v>0</v>
      </c>
      <c r="AQ2066">
        <f>IF(ISNA(AR2066),NA(),AQ1386)</f>
        <v>0</v>
      </c>
      <c r="AR2066">
        <f>IF(OR(AR1386="",AND(AR1386=AR1385,AR1386=AR1387)),NA(), AR1386)</f>
        <v>0</v>
      </c>
      <c r="AS2066">
        <f>IF(ISNA(AT2066),NA(),AS1386)</f>
        <v>0</v>
      </c>
      <c r="AT2066">
        <f>IF(OR(AT1386="",AND(AT1386=AT1385,AT1386=AT1387)),NA(), AT1386)</f>
        <v>0</v>
      </c>
      <c r="AU2066">
        <f>IF(ISNA(AV2066),NA(),AU1386)</f>
        <v>0</v>
      </c>
      <c r="AV2066">
        <f>IF(OR(AV1386="",AND(AV1386=AV1385,AV1386=AV1387)),NA(), AV1386)</f>
        <v>0</v>
      </c>
      <c r="AW2066">
        <f>IF(ISNA(AX2066),NA(),AW1386)</f>
        <v>0</v>
      </c>
      <c r="AX2066">
        <f>IF(OR(AX1386="",AND(AX1386=AX1385,AX1386=AX1387)),NA(), AX1386)</f>
        <v>0</v>
      </c>
      <c r="AY2066">
        <f>IF(ISNA(AZ2066),NA(),AY1386)</f>
        <v>0</v>
      </c>
      <c r="AZ2066">
        <f>IF(OR(AZ1386="",AND(AZ1386=AZ1385,AZ1386=AZ1387)),NA(), AZ1386)</f>
        <v>0</v>
      </c>
      <c r="BA2066">
        <f>IF(ISNA(BB2066),NA(),BA1386)</f>
        <v>0</v>
      </c>
      <c r="BB2066">
        <f>IF(OR(BB1386="",AND(BB1386=BB1385,BB1386=BB1387)),NA(), BB1386)</f>
        <v>0</v>
      </c>
      <c r="BC2066">
        <f>IF(ISNA(BD2066),NA(),BC1386)</f>
        <v>0</v>
      </c>
      <c r="BD2066">
        <f>IF(OR(BD1386="",AND(BD1386=BD1385,BD1386=BD1387)),NA(), BD1386)</f>
        <v>0</v>
      </c>
      <c r="BE2066">
        <f>IF(ISNA(BF2066),NA(),BE1386)</f>
        <v>0</v>
      </c>
      <c r="BF2066">
        <f>IF(OR(BF1386="",AND(BF1386=BF1385,BF1386=BF1387)),NA(), BF1386)</f>
        <v>0</v>
      </c>
      <c r="BG2066">
        <f>IF(ISNA(BH2066),NA(),BG1386)</f>
        <v>0</v>
      </c>
      <c r="BH2066">
        <f>IF(OR(BH1386="",AND(BH1386=BH1385,BH1386=BH1387)),NA(), BH1386)</f>
        <v>0</v>
      </c>
      <c r="BI2066">
        <f>IF(ISNA(BJ2066),NA(),BI1386)</f>
        <v>0</v>
      </c>
      <c r="BJ2066">
        <f>IF(OR(BJ1386="",AND(BJ1386=BJ1385,BJ1386=BJ1387)),NA(), BJ1386)</f>
        <v>0</v>
      </c>
      <c r="BK2066">
        <f>IF(ISNA(BL2066),NA(),BK1386)</f>
        <v>0</v>
      </c>
      <c r="BL2066">
        <f>IF(OR(BL1386="",AND(BL1386=BL1385,BL1386=BL1387)),NA(), BL1386)</f>
        <v>0</v>
      </c>
      <c r="BM2066">
        <f>IF(ISNA(BN2066),NA(),BM1386)</f>
        <v>0</v>
      </c>
      <c r="BN2066">
        <f>IF(OR(BN1386="",AND(BN1386=BN1385,BN1386=BN1387)),NA(), BN1386)</f>
        <v>0</v>
      </c>
      <c r="BO2066">
        <f>IF(ISNA(BP2066),NA(),BO1386)</f>
        <v>0</v>
      </c>
      <c r="BP2066">
        <f>IF(OR(BP1386="",AND(BP1386=BP1385,BP1386=BP1387)),NA(), BP1386)</f>
        <v>0</v>
      </c>
      <c r="BQ2066">
        <f>IF(ISNA(BR2066),NA(),BQ1386)</f>
        <v>0</v>
      </c>
      <c r="BR2066">
        <f>IF(OR(BR1386="",AND(BR1386=BR1385,BR1386=BR1387)),NA(), BR1386)</f>
        <v>0</v>
      </c>
    </row>
    <row r="2067" spans="5:70">
      <c r="E2067">
        <f>IF(ISNA(F2067),NA(),E1387)</f>
        <v>0</v>
      </c>
      <c r="F2067">
        <f>IF(OR(F1387="",AND(F1387=F1386,F1387=F1388)),NA(), F1387)</f>
        <v>0</v>
      </c>
      <c r="G2067">
        <f>IF(ISNA(H2067),NA(),G1387)</f>
        <v>0</v>
      </c>
      <c r="H2067">
        <f>IF(OR(H1387="",AND(H1387=H1386,H1387=H1388)),NA(), H1387)</f>
        <v>0</v>
      </c>
      <c r="I2067">
        <f>IF(ISNA(J2067),NA(),I1387)</f>
        <v>0</v>
      </c>
      <c r="J2067">
        <f>IF(OR(J1387="",AND(J1387=J1386,J1387=J1388)),NA(), J1387)</f>
        <v>0</v>
      </c>
      <c r="K2067">
        <f>IF(ISNA(L2067),NA(),K1387)</f>
        <v>0</v>
      </c>
      <c r="L2067">
        <f>IF(OR(L1387="",AND(L1387=L1386,L1387=L1388)),NA(), L1387)</f>
        <v>0</v>
      </c>
      <c r="M2067">
        <f>IF(ISNA(N2067),NA(),M1387)</f>
        <v>0</v>
      </c>
      <c r="N2067">
        <f>IF(OR(N1387="",AND(N1387=N1386,N1387=N1388)),NA(), N1387)</f>
        <v>0</v>
      </c>
      <c r="O2067">
        <f>IF(ISNA(P2067),NA(),O1387)</f>
        <v>0</v>
      </c>
      <c r="P2067">
        <f>IF(OR(P1387="",AND(P1387=P1386,P1387=P1388)),NA(), P1387)</f>
        <v>0</v>
      </c>
      <c r="Q2067">
        <f>IF(ISNA(R2067),NA(),Q1387)</f>
        <v>0</v>
      </c>
      <c r="R2067">
        <f>IF(OR(R1387="",AND(R1387=R1386,R1387=R1388)),NA(), R1387)</f>
        <v>0</v>
      </c>
      <c r="S2067">
        <f>IF(ISNA(T2067),NA(),S1387)</f>
        <v>0</v>
      </c>
      <c r="T2067">
        <f>IF(OR(T1387="",AND(T1387=T1386,T1387=T1388)),NA(), T1387)</f>
        <v>0</v>
      </c>
      <c r="U2067">
        <f>IF(ISNA(V2067),NA(),U1387)</f>
        <v>0</v>
      </c>
      <c r="V2067">
        <f>IF(OR(V1387="",AND(V1387=V1386,V1387=V1388)),NA(), V1387)</f>
        <v>0</v>
      </c>
      <c r="W2067">
        <f>IF(ISNA(X2067),NA(),W1387)</f>
        <v>0</v>
      </c>
      <c r="X2067">
        <f>IF(OR(X1387="",AND(X1387=X1386,X1387=X1388)),NA(), X1387)</f>
        <v>0</v>
      </c>
      <c r="Y2067">
        <f>IF(ISNA(Z2067),NA(),Y1387)</f>
        <v>0</v>
      </c>
      <c r="Z2067">
        <f>IF(OR(Z1387="",AND(Z1387=Z1386,Z1387=Z1388)),NA(), Z1387)</f>
        <v>0</v>
      </c>
      <c r="AA2067">
        <f>IF(ISNA(AB2067),NA(),AA1387)</f>
        <v>0</v>
      </c>
      <c r="AB2067">
        <f>IF(OR(AB1387="",AND(AB1387=AB1386,AB1387=AB1388)),NA(), AB1387)</f>
        <v>0</v>
      </c>
      <c r="AC2067">
        <f>IF(ISNA(AD2067),NA(),AC1387)</f>
        <v>0</v>
      </c>
      <c r="AD2067">
        <f>IF(OR(AD1387="",AND(AD1387=AD1386,AD1387=AD1388)),NA(), AD1387)</f>
        <v>0</v>
      </c>
      <c r="AE2067">
        <f>IF(ISNA(AF2067),NA(),AE1387)</f>
        <v>0</v>
      </c>
      <c r="AF2067">
        <f>IF(OR(AF1387="",AND(AF1387=AF1386,AF1387=AF1388)),NA(), AF1387)</f>
        <v>0</v>
      </c>
      <c r="AG2067">
        <f>IF(ISNA(AH2067),NA(),AG1387)</f>
        <v>0</v>
      </c>
      <c r="AH2067">
        <f>IF(OR(AH1387="",AND(AH1387=AH1386,AH1387=AH1388)),NA(), AH1387)</f>
        <v>0</v>
      </c>
      <c r="AI2067">
        <f>IF(ISNA(AJ2067),NA(),AI1387)</f>
        <v>0</v>
      </c>
      <c r="AJ2067">
        <f>IF(OR(AJ1387="",AND(AJ1387=AJ1386,AJ1387=AJ1388)),NA(), AJ1387)</f>
        <v>0</v>
      </c>
      <c r="AM2067">
        <f>IF(ISNA(AN2067),NA(),AM1387)</f>
        <v>0</v>
      </c>
      <c r="AN2067">
        <f>IF(OR(AN1387="",AND(AN1387=AN1386,AN1387=AN1388)),NA(), AN1387)</f>
        <v>0</v>
      </c>
      <c r="AO2067">
        <f>IF(ISNA(AP2067),NA(),AO1387)</f>
        <v>0</v>
      </c>
      <c r="AP2067">
        <f>IF(OR(AP1387="",AND(AP1387=AP1386,AP1387=AP1388)),NA(), AP1387)</f>
        <v>0</v>
      </c>
      <c r="AQ2067">
        <f>IF(ISNA(AR2067),NA(),AQ1387)</f>
        <v>0</v>
      </c>
      <c r="AR2067">
        <f>IF(OR(AR1387="",AND(AR1387=AR1386,AR1387=AR1388)),NA(), AR1387)</f>
        <v>0</v>
      </c>
      <c r="AS2067">
        <f>IF(ISNA(AT2067),NA(),AS1387)</f>
        <v>0</v>
      </c>
      <c r="AT2067">
        <f>IF(OR(AT1387="",AND(AT1387=AT1386,AT1387=AT1388)),NA(), AT1387)</f>
        <v>0</v>
      </c>
      <c r="AU2067">
        <f>IF(ISNA(AV2067),NA(),AU1387)</f>
        <v>0</v>
      </c>
      <c r="AV2067">
        <f>IF(OR(AV1387="",AND(AV1387=AV1386,AV1387=AV1388)),NA(), AV1387)</f>
        <v>0</v>
      </c>
      <c r="AW2067">
        <f>IF(ISNA(AX2067),NA(),AW1387)</f>
        <v>0</v>
      </c>
      <c r="AX2067">
        <f>IF(OR(AX1387="",AND(AX1387=AX1386,AX1387=AX1388)),NA(), AX1387)</f>
        <v>0</v>
      </c>
      <c r="AY2067">
        <f>IF(ISNA(AZ2067),NA(),AY1387)</f>
        <v>0</v>
      </c>
      <c r="AZ2067">
        <f>IF(OR(AZ1387="",AND(AZ1387=AZ1386,AZ1387=AZ1388)),NA(), AZ1387)</f>
        <v>0</v>
      </c>
      <c r="BA2067">
        <f>IF(ISNA(BB2067),NA(),BA1387)</f>
        <v>0</v>
      </c>
      <c r="BB2067">
        <f>IF(OR(BB1387="",AND(BB1387=BB1386,BB1387=BB1388)),NA(), BB1387)</f>
        <v>0</v>
      </c>
      <c r="BC2067">
        <f>IF(ISNA(BD2067),NA(),BC1387)</f>
        <v>0</v>
      </c>
      <c r="BD2067">
        <f>IF(OR(BD1387="",AND(BD1387=BD1386,BD1387=BD1388)),NA(), BD1387)</f>
        <v>0</v>
      </c>
      <c r="BE2067">
        <f>IF(ISNA(BF2067),NA(),BE1387)</f>
        <v>0</v>
      </c>
      <c r="BF2067">
        <f>IF(OR(BF1387="",AND(BF1387=BF1386,BF1387=BF1388)),NA(), BF1387)</f>
        <v>0</v>
      </c>
      <c r="BG2067">
        <f>IF(ISNA(BH2067),NA(),BG1387)</f>
        <v>0</v>
      </c>
      <c r="BH2067">
        <f>IF(OR(BH1387="",AND(BH1387=BH1386,BH1387=BH1388)),NA(), BH1387)</f>
        <v>0</v>
      </c>
      <c r="BI2067">
        <f>IF(ISNA(BJ2067),NA(),BI1387)</f>
        <v>0</v>
      </c>
      <c r="BJ2067">
        <f>IF(OR(BJ1387="",AND(BJ1387=BJ1386,BJ1387=BJ1388)),NA(), BJ1387)</f>
        <v>0</v>
      </c>
      <c r="BK2067">
        <f>IF(ISNA(BL2067),NA(),BK1387)</f>
        <v>0</v>
      </c>
      <c r="BL2067">
        <f>IF(OR(BL1387="",AND(BL1387=BL1386,BL1387=BL1388)),NA(), BL1387)</f>
        <v>0</v>
      </c>
      <c r="BM2067">
        <f>IF(ISNA(BN2067),NA(),BM1387)</f>
        <v>0</v>
      </c>
      <c r="BN2067">
        <f>IF(OR(BN1387="",AND(BN1387=BN1386,BN1387=BN1388)),NA(), BN1387)</f>
        <v>0</v>
      </c>
      <c r="BO2067">
        <f>IF(ISNA(BP2067),NA(),BO1387)</f>
        <v>0</v>
      </c>
      <c r="BP2067">
        <f>IF(OR(BP1387="",AND(BP1387=BP1386,BP1387=BP1388)),NA(), BP1387)</f>
        <v>0</v>
      </c>
      <c r="BQ2067">
        <f>IF(ISNA(BR2067),NA(),BQ1387)</f>
        <v>0</v>
      </c>
      <c r="BR2067">
        <f>IF(OR(BR1387="",AND(BR1387=BR1386,BR1387=BR1388)),NA(), BR1387)</f>
        <v>0</v>
      </c>
    </row>
    <row r="2068" spans="5:70">
      <c r="E2068">
        <f>IF(ISNA(F2068),NA(),E1388)</f>
        <v>0</v>
      </c>
      <c r="F2068">
        <f>IF(OR(F1388="",AND(F1388=F1387,F1388=F1389)),NA(), F1388)</f>
        <v>0</v>
      </c>
      <c r="G2068">
        <f>IF(ISNA(H2068),NA(),G1388)</f>
        <v>0</v>
      </c>
      <c r="H2068">
        <f>IF(OR(H1388="",AND(H1388=H1387,H1388=H1389)),NA(), H1388)</f>
        <v>0</v>
      </c>
      <c r="I2068">
        <f>IF(ISNA(J2068),NA(),I1388)</f>
        <v>0</v>
      </c>
      <c r="J2068">
        <f>IF(OR(J1388="",AND(J1388=J1387,J1388=J1389)),NA(), J1388)</f>
        <v>0</v>
      </c>
      <c r="K2068">
        <f>IF(ISNA(L2068),NA(),K1388)</f>
        <v>0</v>
      </c>
      <c r="L2068">
        <f>IF(OR(L1388="",AND(L1388=L1387,L1388=L1389)),NA(), L1388)</f>
        <v>0</v>
      </c>
      <c r="M2068">
        <f>IF(ISNA(N2068),NA(),M1388)</f>
        <v>0</v>
      </c>
      <c r="N2068">
        <f>IF(OR(N1388="",AND(N1388=N1387,N1388=N1389)),NA(), N1388)</f>
        <v>0</v>
      </c>
      <c r="O2068">
        <f>IF(ISNA(P2068),NA(),O1388)</f>
        <v>0</v>
      </c>
      <c r="P2068">
        <f>IF(OR(P1388="",AND(P1388=P1387,P1388=P1389)),NA(), P1388)</f>
        <v>0</v>
      </c>
      <c r="Q2068">
        <f>IF(ISNA(R2068),NA(),Q1388)</f>
        <v>0</v>
      </c>
      <c r="R2068">
        <f>IF(OR(R1388="",AND(R1388=R1387,R1388=R1389)),NA(), R1388)</f>
        <v>0</v>
      </c>
      <c r="S2068">
        <f>IF(ISNA(T2068),NA(),S1388)</f>
        <v>0</v>
      </c>
      <c r="T2068">
        <f>IF(OR(T1388="",AND(T1388=T1387,T1388=T1389)),NA(), T1388)</f>
        <v>0</v>
      </c>
      <c r="U2068">
        <f>IF(ISNA(V2068),NA(),U1388)</f>
        <v>0</v>
      </c>
      <c r="V2068">
        <f>IF(OR(V1388="",AND(V1388=V1387,V1388=V1389)),NA(), V1388)</f>
        <v>0</v>
      </c>
      <c r="W2068">
        <f>IF(ISNA(X2068),NA(),W1388)</f>
        <v>0</v>
      </c>
      <c r="X2068">
        <f>IF(OR(X1388="",AND(X1388=X1387,X1388=X1389)),NA(), X1388)</f>
        <v>0</v>
      </c>
      <c r="Y2068">
        <f>IF(ISNA(Z2068),NA(),Y1388)</f>
        <v>0</v>
      </c>
      <c r="Z2068">
        <f>IF(OR(Z1388="",AND(Z1388=Z1387,Z1388=Z1389)),NA(), Z1388)</f>
        <v>0</v>
      </c>
      <c r="AA2068">
        <f>IF(ISNA(AB2068),NA(),AA1388)</f>
        <v>0</v>
      </c>
      <c r="AB2068">
        <f>IF(OR(AB1388="",AND(AB1388=AB1387,AB1388=AB1389)),NA(), AB1388)</f>
        <v>0</v>
      </c>
      <c r="AC2068">
        <f>IF(ISNA(AD2068),NA(),AC1388)</f>
        <v>0</v>
      </c>
      <c r="AD2068">
        <f>IF(OR(AD1388="",AND(AD1388=AD1387,AD1388=AD1389)),NA(), AD1388)</f>
        <v>0</v>
      </c>
      <c r="AE2068">
        <f>IF(ISNA(AF2068),NA(),AE1388)</f>
        <v>0</v>
      </c>
      <c r="AF2068">
        <f>IF(OR(AF1388="",AND(AF1388=AF1387,AF1388=AF1389)),NA(), AF1388)</f>
        <v>0</v>
      </c>
      <c r="AG2068">
        <f>IF(ISNA(AH2068),NA(),AG1388)</f>
        <v>0</v>
      </c>
      <c r="AH2068">
        <f>IF(OR(AH1388="",AND(AH1388=AH1387,AH1388=AH1389)),NA(), AH1388)</f>
        <v>0</v>
      </c>
      <c r="AI2068">
        <f>IF(ISNA(AJ2068),NA(),AI1388)</f>
        <v>0</v>
      </c>
      <c r="AJ2068">
        <f>IF(OR(AJ1388="",AND(AJ1388=AJ1387,AJ1388=AJ1389)),NA(), AJ1388)</f>
        <v>0</v>
      </c>
      <c r="AM2068">
        <f>IF(ISNA(AN2068),NA(),AM1388)</f>
        <v>0</v>
      </c>
      <c r="AN2068">
        <f>IF(OR(AN1388="",AND(AN1388=AN1387,AN1388=AN1389)),NA(), AN1388)</f>
        <v>0</v>
      </c>
      <c r="AO2068">
        <f>IF(ISNA(AP2068),NA(),AO1388)</f>
        <v>0</v>
      </c>
      <c r="AP2068">
        <f>IF(OR(AP1388="",AND(AP1388=AP1387,AP1388=AP1389)),NA(), AP1388)</f>
        <v>0</v>
      </c>
      <c r="AQ2068">
        <f>IF(ISNA(AR2068),NA(),AQ1388)</f>
        <v>0</v>
      </c>
      <c r="AR2068">
        <f>IF(OR(AR1388="",AND(AR1388=AR1387,AR1388=AR1389)),NA(), AR1388)</f>
        <v>0</v>
      </c>
      <c r="AS2068">
        <f>IF(ISNA(AT2068),NA(),AS1388)</f>
        <v>0</v>
      </c>
      <c r="AT2068">
        <f>IF(OR(AT1388="",AND(AT1388=AT1387,AT1388=AT1389)),NA(), AT1388)</f>
        <v>0</v>
      </c>
      <c r="AU2068">
        <f>IF(ISNA(AV2068),NA(),AU1388)</f>
        <v>0</v>
      </c>
      <c r="AV2068">
        <f>IF(OR(AV1388="",AND(AV1388=AV1387,AV1388=AV1389)),NA(), AV1388)</f>
        <v>0</v>
      </c>
      <c r="AW2068">
        <f>IF(ISNA(AX2068),NA(),AW1388)</f>
        <v>0</v>
      </c>
      <c r="AX2068">
        <f>IF(OR(AX1388="",AND(AX1388=AX1387,AX1388=AX1389)),NA(), AX1388)</f>
        <v>0</v>
      </c>
      <c r="AY2068">
        <f>IF(ISNA(AZ2068),NA(),AY1388)</f>
        <v>0</v>
      </c>
      <c r="AZ2068">
        <f>IF(OR(AZ1388="",AND(AZ1388=AZ1387,AZ1388=AZ1389)),NA(), AZ1388)</f>
        <v>0</v>
      </c>
      <c r="BA2068">
        <f>IF(ISNA(BB2068),NA(),BA1388)</f>
        <v>0</v>
      </c>
      <c r="BB2068">
        <f>IF(OR(BB1388="",AND(BB1388=BB1387,BB1388=BB1389)),NA(), BB1388)</f>
        <v>0</v>
      </c>
      <c r="BC2068">
        <f>IF(ISNA(BD2068),NA(),BC1388)</f>
        <v>0</v>
      </c>
      <c r="BD2068">
        <f>IF(OR(BD1388="",AND(BD1388=BD1387,BD1388=BD1389)),NA(), BD1388)</f>
        <v>0</v>
      </c>
      <c r="BE2068">
        <f>IF(ISNA(BF2068),NA(),BE1388)</f>
        <v>0</v>
      </c>
      <c r="BF2068">
        <f>IF(OR(BF1388="",AND(BF1388=BF1387,BF1388=BF1389)),NA(), BF1388)</f>
        <v>0</v>
      </c>
      <c r="BG2068">
        <f>IF(ISNA(BH2068),NA(),BG1388)</f>
        <v>0</v>
      </c>
      <c r="BH2068">
        <f>IF(OR(BH1388="",AND(BH1388=BH1387,BH1388=BH1389)),NA(), BH1388)</f>
        <v>0</v>
      </c>
      <c r="BI2068">
        <f>IF(ISNA(BJ2068),NA(),BI1388)</f>
        <v>0</v>
      </c>
      <c r="BJ2068">
        <f>IF(OR(BJ1388="",AND(BJ1388=BJ1387,BJ1388=BJ1389)),NA(), BJ1388)</f>
        <v>0</v>
      </c>
      <c r="BK2068">
        <f>IF(ISNA(BL2068),NA(),BK1388)</f>
        <v>0</v>
      </c>
      <c r="BL2068">
        <f>IF(OR(BL1388="",AND(BL1388=BL1387,BL1388=BL1389)),NA(), BL1388)</f>
        <v>0</v>
      </c>
      <c r="BM2068">
        <f>IF(ISNA(BN2068),NA(),BM1388)</f>
        <v>0</v>
      </c>
      <c r="BN2068">
        <f>IF(OR(BN1388="",AND(BN1388=BN1387,BN1388=BN1389)),NA(), BN1388)</f>
        <v>0</v>
      </c>
      <c r="BO2068">
        <f>IF(ISNA(BP2068),NA(),BO1388)</f>
        <v>0</v>
      </c>
      <c r="BP2068">
        <f>IF(OR(BP1388="",AND(BP1388=BP1387,BP1388=BP1389)),NA(), BP1388)</f>
        <v>0</v>
      </c>
      <c r="BQ2068">
        <f>IF(ISNA(BR2068),NA(),BQ1388)</f>
        <v>0</v>
      </c>
      <c r="BR2068">
        <f>IF(OR(BR1388="",AND(BR1388=BR1387,BR1388=BR1389)),NA(), BR1388)</f>
        <v>0</v>
      </c>
    </row>
    <row r="2069" spans="5:70">
      <c r="E2069">
        <f>IF(ISNA(F2069),NA(),E1389)</f>
        <v>0</v>
      </c>
      <c r="F2069">
        <f>IF(OR(F1389="",AND(F1389=F1388,F1389=F1390)),NA(), F1389)</f>
        <v>0</v>
      </c>
      <c r="G2069">
        <f>IF(ISNA(H2069),NA(),G1389)</f>
        <v>0</v>
      </c>
      <c r="H2069">
        <f>IF(OR(H1389="",AND(H1389=H1388,H1389=H1390)),NA(), H1389)</f>
        <v>0</v>
      </c>
      <c r="I2069">
        <f>IF(ISNA(J2069),NA(),I1389)</f>
        <v>0</v>
      </c>
      <c r="J2069">
        <f>IF(OR(J1389="",AND(J1389=J1388,J1389=J1390)),NA(), J1389)</f>
        <v>0</v>
      </c>
      <c r="K2069">
        <f>IF(ISNA(L2069),NA(),K1389)</f>
        <v>0</v>
      </c>
      <c r="L2069">
        <f>IF(OR(L1389="",AND(L1389=L1388,L1389=L1390)),NA(), L1389)</f>
        <v>0</v>
      </c>
      <c r="M2069">
        <f>IF(ISNA(N2069),NA(),M1389)</f>
        <v>0</v>
      </c>
      <c r="N2069">
        <f>IF(OR(N1389="",AND(N1389=N1388,N1389=N1390)),NA(), N1389)</f>
        <v>0</v>
      </c>
      <c r="O2069">
        <f>IF(ISNA(P2069),NA(),O1389)</f>
        <v>0</v>
      </c>
      <c r="P2069">
        <f>IF(OR(P1389="",AND(P1389=P1388,P1389=P1390)),NA(), P1389)</f>
        <v>0</v>
      </c>
      <c r="Q2069">
        <f>IF(ISNA(R2069),NA(),Q1389)</f>
        <v>0</v>
      </c>
      <c r="R2069">
        <f>IF(OR(R1389="",AND(R1389=R1388,R1389=R1390)),NA(), R1389)</f>
        <v>0</v>
      </c>
      <c r="S2069">
        <f>IF(ISNA(T2069),NA(),S1389)</f>
        <v>0</v>
      </c>
      <c r="T2069">
        <f>IF(OR(T1389="",AND(T1389=T1388,T1389=T1390)),NA(), T1389)</f>
        <v>0</v>
      </c>
      <c r="U2069">
        <f>IF(ISNA(V2069),NA(),U1389)</f>
        <v>0</v>
      </c>
      <c r="V2069">
        <f>IF(OR(V1389="",AND(V1389=V1388,V1389=V1390)),NA(), V1389)</f>
        <v>0</v>
      </c>
      <c r="W2069">
        <f>IF(ISNA(X2069),NA(),W1389)</f>
        <v>0</v>
      </c>
      <c r="X2069">
        <f>IF(OR(X1389="",AND(X1389=X1388,X1389=X1390)),NA(), X1389)</f>
        <v>0</v>
      </c>
      <c r="Y2069">
        <f>IF(ISNA(Z2069),NA(),Y1389)</f>
        <v>0</v>
      </c>
      <c r="Z2069">
        <f>IF(OR(Z1389="",AND(Z1389=Z1388,Z1389=Z1390)),NA(), Z1389)</f>
        <v>0</v>
      </c>
      <c r="AA2069">
        <f>IF(ISNA(AB2069),NA(),AA1389)</f>
        <v>0</v>
      </c>
      <c r="AB2069">
        <f>IF(OR(AB1389="",AND(AB1389=AB1388,AB1389=AB1390)),NA(), AB1389)</f>
        <v>0</v>
      </c>
      <c r="AC2069">
        <f>IF(ISNA(AD2069),NA(),AC1389)</f>
        <v>0</v>
      </c>
      <c r="AD2069">
        <f>IF(OR(AD1389="",AND(AD1389=AD1388,AD1389=AD1390)),NA(), AD1389)</f>
        <v>0</v>
      </c>
      <c r="AE2069">
        <f>IF(ISNA(AF2069),NA(),AE1389)</f>
        <v>0</v>
      </c>
      <c r="AF2069">
        <f>IF(OR(AF1389="",AND(AF1389=AF1388,AF1389=AF1390)),NA(), AF1389)</f>
        <v>0</v>
      </c>
      <c r="AG2069">
        <f>IF(ISNA(AH2069),NA(),AG1389)</f>
        <v>0</v>
      </c>
      <c r="AH2069">
        <f>IF(OR(AH1389="",AND(AH1389=AH1388,AH1389=AH1390)),NA(), AH1389)</f>
        <v>0</v>
      </c>
      <c r="AI2069">
        <f>IF(ISNA(AJ2069),NA(),AI1389)</f>
        <v>0</v>
      </c>
      <c r="AJ2069">
        <f>IF(OR(AJ1389="",AND(AJ1389=AJ1388,AJ1389=AJ1390)),NA(), AJ1389)</f>
        <v>0</v>
      </c>
      <c r="AM2069">
        <f>IF(ISNA(AN2069),NA(),AM1389)</f>
        <v>0</v>
      </c>
      <c r="AN2069">
        <f>IF(OR(AN1389="",AND(AN1389=AN1388,AN1389=AN1390)),NA(), AN1389)</f>
        <v>0</v>
      </c>
      <c r="AO2069">
        <f>IF(ISNA(AP2069),NA(),AO1389)</f>
        <v>0</v>
      </c>
      <c r="AP2069">
        <f>IF(OR(AP1389="",AND(AP1389=AP1388,AP1389=AP1390)),NA(), AP1389)</f>
        <v>0</v>
      </c>
      <c r="AQ2069">
        <f>IF(ISNA(AR2069),NA(),AQ1389)</f>
        <v>0</v>
      </c>
      <c r="AR2069">
        <f>IF(OR(AR1389="",AND(AR1389=AR1388,AR1389=AR1390)),NA(), AR1389)</f>
        <v>0</v>
      </c>
      <c r="AS2069">
        <f>IF(ISNA(AT2069),NA(),AS1389)</f>
        <v>0</v>
      </c>
      <c r="AT2069">
        <f>IF(OR(AT1389="",AND(AT1389=AT1388,AT1389=AT1390)),NA(), AT1389)</f>
        <v>0</v>
      </c>
      <c r="AU2069">
        <f>IF(ISNA(AV2069),NA(),AU1389)</f>
        <v>0</v>
      </c>
      <c r="AV2069">
        <f>IF(OR(AV1389="",AND(AV1389=AV1388,AV1389=AV1390)),NA(), AV1389)</f>
        <v>0</v>
      </c>
      <c r="AW2069">
        <f>IF(ISNA(AX2069),NA(),AW1389)</f>
        <v>0</v>
      </c>
      <c r="AX2069">
        <f>IF(OR(AX1389="",AND(AX1389=AX1388,AX1389=AX1390)),NA(), AX1389)</f>
        <v>0</v>
      </c>
      <c r="AY2069">
        <f>IF(ISNA(AZ2069),NA(),AY1389)</f>
        <v>0</v>
      </c>
      <c r="AZ2069">
        <f>IF(OR(AZ1389="",AND(AZ1389=AZ1388,AZ1389=AZ1390)),NA(), AZ1389)</f>
        <v>0</v>
      </c>
      <c r="BA2069">
        <f>IF(ISNA(BB2069),NA(),BA1389)</f>
        <v>0</v>
      </c>
      <c r="BB2069">
        <f>IF(OR(BB1389="",AND(BB1389=BB1388,BB1389=BB1390)),NA(), BB1389)</f>
        <v>0</v>
      </c>
      <c r="BC2069">
        <f>IF(ISNA(BD2069),NA(),BC1389)</f>
        <v>0</v>
      </c>
      <c r="BD2069">
        <f>IF(OR(BD1389="",AND(BD1389=BD1388,BD1389=BD1390)),NA(), BD1389)</f>
        <v>0</v>
      </c>
      <c r="BE2069">
        <f>IF(ISNA(BF2069),NA(),BE1389)</f>
        <v>0</v>
      </c>
      <c r="BF2069">
        <f>IF(OR(BF1389="",AND(BF1389=BF1388,BF1389=BF1390)),NA(), BF1389)</f>
        <v>0</v>
      </c>
      <c r="BG2069">
        <f>IF(ISNA(BH2069),NA(),BG1389)</f>
        <v>0</v>
      </c>
      <c r="BH2069">
        <f>IF(OR(BH1389="",AND(BH1389=BH1388,BH1389=BH1390)),NA(), BH1389)</f>
        <v>0</v>
      </c>
      <c r="BI2069">
        <f>IF(ISNA(BJ2069),NA(),BI1389)</f>
        <v>0</v>
      </c>
      <c r="BJ2069">
        <f>IF(OR(BJ1389="",AND(BJ1389=BJ1388,BJ1389=BJ1390)),NA(), BJ1389)</f>
        <v>0</v>
      </c>
      <c r="BK2069">
        <f>IF(ISNA(BL2069),NA(),BK1389)</f>
        <v>0</v>
      </c>
      <c r="BL2069">
        <f>IF(OR(BL1389="",AND(BL1389=BL1388,BL1389=BL1390)),NA(), BL1389)</f>
        <v>0</v>
      </c>
      <c r="BM2069">
        <f>IF(ISNA(BN2069),NA(),BM1389)</f>
        <v>0</v>
      </c>
      <c r="BN2069">
        <f>IF(OR(BN1389="",AND(BN1389=BN1388,BN1389=BN1390)),NA(), BN1389)</f>
        <v>0</v>
      </c>
      <c r="BO2069">
        <f>IF(ISNA(BP2069),NA(),BO1389)</f>
        <v>0</v>
      </c>
      <c r="BP2069">
        <f>IF(OR(BP1389="",AND(BP1389=BP1388,BP1389=BP1390)),NA(), BP1389)</f>
        <v>0</v>
      </c>
      <c r="BQ2069">
        <f>IF(ISNA(BR2069),NA(),BQ1389)</f>
        <v>0</v>
      </c>
      <c r="BR2069">
        <f>IF(OR(BR1389="",AND(BR1389=BR1388,BR1389=BR1390)),NA(), BR1389)</f>
        <v>0</v>
      </c>
    </row>
    <row r="2070" spans="5:70">
      <c r="E2070">
        <f>IF(ISNA(F2070),NA(),E1390)</f>
        <v>0</v>
      </c>
      <c r="F2070">
        <f>IF(OR(F1390="",AND(F1390=F1389,F1390=F1391)),NA(), F1390)</f>
        <v>0</v>
      </c>
      <c r="G2070">
        <f>IF(ISNA(H2070),NA(),G1390)</f>
        <v>0</v>
      </c>
      <c r="H2070">
        <f>IF(OR(H1390="",AND(H1390=H1389,H1390=H1391)),NA(), H1390)</f>
        <v>0</v>
      </c>
      <c r="I2070">
        <f>IF(ISNA(J2070),NA(),I1390)</f>
        <v>0</v>
      </c>
      <c r="J2070">
        <f>IF(OR(J1390="",AND(J1390=J1389,J1390=J1391)),NA(), J1390)</f>
        <v>0</v>
      </c>
      <c r="K2070">
        <f>IF(ISNA(L2070),NA(),K1390)</f>
        <v>0</v>
      </c>
      <c r="L2070">
        <f>IF(OR(L1390="",AND(L1390=L1389,L1390=L1391)),NA(), L1390)</f>
        <v>0</v>
      </c>
      <c r="M2070">
        <f>IF(ISNA(N2070),NA(),M1390)</f>
        <v>0</v>
      </c>
      <c r="N2070">
        <f>IF(OR(N1390="",AND(N1390=N1389,N1390=N1391)),NA(), N1390)</f>
        <v>0</v>
      </c>
      <c r="O2070">
        <f>IF(ISNA(P2070),NA(),O1390)</f>
        <v>0</v>
      </c>
      <c r="P2070">
        <f>IF(OR(P1390="",AND(P1390=P1389,P1390=P1391)),NA(), P1390)</f>
        <v>0</v>
      </c>
      <c r="Q2070">
        <f>IF(ISNA(R2070),NA(),Q1390)</f>
        <v>0</v>
      </c>
      <c r="R2070">
        <f>IF(OR(R1390="",AND(R1390=R1389,R1390=R1391)),NA(), R1390)</f>
        <v>0</v>
      </c>
      <c r="S2070">
        <f>IF(ISNA(T2070),NA(),S1390)</f>
        <v>0</v>
      </c>
      <c r="T2070">
        <f>IF(OR(T1390="",AND(T1390=T1389,T1390=T1391)),NA(), T1390)</f>
        <v>0</v>
      </c>
      <c r="U2070">
        <f>IF(ISNA(V2070),NA(),U1390)</f>
        <v>0</v>
      </c>
      <c r="V2070">
        <f>IF(OR(V1390="",AND(V1390=V1389,V1390=V1391)),NA(), V1390)</f>
        <v>0</v>
      </c>
      <c r="W2070">
        <f>IF(ISNA(X2070),NA(),W1390)</f>
        <v>0</v>
      </c>
      <c r="X2070">
        <f>IF(OR(X1390="",AND(X1390=X1389,X1390=X1391)),NA(), X1390)</f>
        <v>0</v>
      </c>
      <c r="Y2070">
        <f>IF(ISNA(Z2070),NA(),Y1390)</f>
        <v>0</v>
      </c>
      <c r="Z2070">
        <f>IF(OR(Z1390="",AND(Z1390=Z1389,Z1390=Z1391)),NA(), Z1390)</f>
        <v>0</v>
      </c>
      <c r="AA2070">
        <f>IF(ISNA(AB2070),NA(),AA1390)</f>
        <v>0</v>
      </c>
      <c r="AB2070">
        <f>IF(OR(AB1390="",AND(AB1390=AB1389,AB1390=AB1391)),NA(), AB1390)</f>
        <v>0</v>
      </c>
      <c r="AC2070">
        <f>IF(ISNA(AD2070),NA(),AC1390)</f>
        <v>0</v>
      </c>
      <c r="AD2070">
        <f>IF(OR(AD1390="",AND(AD1390=AD1389,AD1390=AD1391)),NA(), AD1390)</f>
        <v>0</v>
      </c>
      <c r="AE2070">
        <f>IF(ISNA(AF2070),NA(),AE1390)</f>
        <v>0</v>
      </c>
      <c r="AF2070">
        <f>IF(OR(AF1390="",AND(AF1390=AF1389,AF1390=AF1391)),NA(), AF1390)</f>
        <v>0</v>
      </c>
      <c r="AG2070">
        <f>IF(ISNA(AH2070),NA(),AG1390)</f>
        <v>0</v>
      </c>
      <c r="AH2070">
        <f>IF(OR(AH1390="",AND(AH1390=AH1389,AH1390=AH1391)),NA(), AH1390)</f>
        <v>0</v>
      </c>
      <c r="AI2070">
        <f>IF(ISNA(AJ2070),NA(),AI1390)</f>
        <v>0</v>
      </c>
      <c r="AJ2070">
        <f>IF(OR(AJ1390="",AND(AJ1390=AJ1389,AJ1390=AJ1391)),NA(), AJ1390)</f>
        <v>0</v>
      </c>
      <c r="AM2070">
        <f>IF(ISNA(AN2070),NA(),AM1390)</f>
        <v>0</v>
      </c>
      <c r="AN2070">
        <f>IF(OR(AN1390="",AND(AN1390=AN1389,AN1390=AN1391)),NA(), AN1390)</f>
        <v>0</v>
      </c>
      <c r="AO2070">
        <f>IF(ISNA(AP2070),NA(),AO1390)</f>
        <v>0</v>
      </c>
      <c r="AP2070">
        <f>IF(OR(AP1390="",AND(AP1390=AP1389,AP1390=AP1391)),NA(), AP1390)</f>
        <v>0</v>
      </c>
      <c r="AQ2070">
        <f>IF(ISNA(AR2070),NA(),AQ1390)</f>
        <v>0</v>
      </c>
      <c r="AR2070">
        <f>IF(OR(AR1390="",AND(AR1390=AR1389,AR1390=AR1391)),NA(), AR1390)</f>
        <v>0</v>
      </c>
      <c r="AS2070">
        <f>IF(ISNA(AT2070),NA(),AS1390)</f>
        <v>0</v>
      </c>
      <c r="AT2070">
        <f>IF(OR(AT1390="",AND(AT1390=AT1389,AT1390=AT1391)),NA(), AT1390)</f>
        <v>0</v>
      </c>
      <c r="AU2070">
        <f>IF(ISNA(AV2070),NA(),AU1390)</f>
        <v>0</v>
      </c>
      <c r="AV2070">
        <f>IF(OR(AV1390="",AND(AV1390=AV1389,AV1390=AV1391)),NA(), AV1390)</f>
        <v>0</v>
      </c>
      <c r="AW2070">
        <f>IF(ISNA(AX2070),NA(),AW1390)</f>
        <v>0</v>
      </c>
      <c r="AX2070">
        <f>IF(OR(AX1390="",AND(AX1390=AX1389,AX1390=AX1391)),NA(), AX1390)</f>
        <v>0</v>
      </c>
      <c r="AY2070">
        <f>IF(ISNA(AZ2070),NA(),AY1390)</f>
        <v>0</v>
      </c>
      <c r="AZ2070">
        <f>IF(OR(AZ1390="",AND(AZ1390=AZ1389,AZ1390=AZ1391)),NA(), AZ1390)</f>
        <v>0</v>
      </c>
      <c r="BA2070">
        <f>IF(ISNA(BB2070),NA(),BA1390)</f>
        <v>0</v>
      </c>
      <c r="BB2070">
        <f>IF(OR(BB1390="",AND(BB1390=BB1389,BB1390=BB1391)),NA(), BB1390)</f>
        <v>0</v>
      </c>
      <c r="BC2070">
        <f>IF(ISNA(BD2070),NA(),BC1390)</f>
        <v>0</v>
      </c>
      <c r="BD2070">
        <f>IF(OR(BD1390="",AND(BD1390=BD1389,BD1390=BD1391)),NA(), BD1390)</f>
        <v>0</v>
      </c>
      <c r="BE2070">
        <f>IF(ISNA(BF2070),NA(),BE1390)</f>
        <v>0</v>
      </c>
      <c r="BF2070">
        <f>IF(OR(BF1390="",AND(BF1390=BF1389,BF1390=BF1391)),NA(), BF1390)</f>
        <v>0</v>
      </c>
      <c r="BG2070">
        <f>IF(ISNA(BH2070),NA(),BG1390)</f>
        <v>0</v>
      </c>
      <c r="BH2070">
        <f>IF(OR(BH1390="",AND(BH1390=BH1389,BH1390=BH1391)),NA(), BH1390)</f>
        <v>0</v>
      </c>
      <c r="BI2070">
        <f>IF(ISNA(BJ2070),NA(),BI1390)</f>
        <v>0</v>
      </c>
      <c r="BJ2070">
        <f>IF(OR(BJ1390="",AND(BJ1390=BJ1389,BJ1390=BJ1391)),NA(), BJ1390)</f>
        <v>0</v>
      </c>
      <c r="BK2070">
        <f>IF(ISNA(BL2070),NA(),BK1390)</f>
        <v>0</v>
      </c>
      <c r="BL2070">
        <f>IF(OR(BL1390="",AND(BL1390=BL1389,BL1390=BL1391)),NA(), BL1390)</f>
        <v>0</v>
      </c>
      <c r="BM2070">
        <f>IF(ISNA(BN2070),NA(),BM1390)</f>
        <v>0</v>
      </c>
      <c r="BN2070">
        <f>IF(OR(BN1390="",AND(BN1390=BN1389,BN1390=BN1391)),NA(), BN1390)</f>
        <v>0</v>
      </c>
      <c r="BO2070">
        <f>IF(ISNA(BP2070),NA(),BO1390)</f>
        <v>0</v>
      </c>
      <c r="BP2070">
        <f>IF(OR(BP1390="",AND(BP1390=BP1389,BP1390=BP1391)),NA(), BP1390)</f>
        <v>0</v>
      </c>
      <c r="BQ2070">
        <f>IF(ISNA(BR2070),NA(),BQ1390)</f>
        <v>0</v>
      </c>
      <c r="BR2070">
        <f>IF(OR(BR1390="",AND(BR1390=BR1389,BR1390=BR1391)),NA(), BR1390)</f>
        <v>0</v>
      </c>
    </row>
    <row r="2071" spans="5:70">
      <c r="E2071">
        <f>IF(ISNA(F2071),NA(),E1391)</f>
        <v>0</v>
      </c>
      <c r="F2071">
        <f>IF(OR(F1391="",AND(F1391=F1390,F1391=F1392)),NA(), F1391)</f>
        <v>0</v>
      </c>
      <c r="G2071">
        <f>IF(ISNA(H2071),NA(),G1391)</f>
        <v>0</v>
      </c>
      <c r="H2071">
        <f>IF(OR(H1391="",AND(H1391=H1390,H1391=H1392)),NA(), H1391)</f>
        <v>0</v>
      </c>
      <c r="I2071">
        <f>IF(ISNA(J2071),NA(),I1391)</f>
        <v>0</v>
      </c>
      <c r="J2071">
        <f>IF(OR(J1391="",AND(J1391=J1390,J1391=J1392)),NA(), J1391)</f>
        <v>0</v>
      </c>
      <c r="K2071">
        <f>IF(ISNA(L2071),NA(),K1391)</f>
        <v>0</v>
      </c>
      <c r="L2071">
        <f>IF(OR(L1391="",AND(L1391=L1390,L1391=L1392)),NA(), L1391)</f>
        <v>0</v>
      </c>
      <c r="M2071">
        <f>IF(ISNA(N2071),NA(),M1391)</f>
        <v>0</v>
      </c>
      <c r="N2071">
        <f>IF(OR(N1391="",AND(N1391=N1390,N1391=N1392)),NA(), N1391)</f>
        <v>0</v>
      </c>
      <c r="O2071">
        <f>IF(ISNA(P2071),NA(),O1391)</f>
        <v>0</v>
      </c>
      <c r="P2071">
        <f>IF(OR(P1391="",AND(P1391=P1390,P1391=P1392)),NA(), P1391)</f>
        <v>0</v>
      </c>
      <c r="Q2071">
        <f>IF(ISNA(R2071),NA(),Q1391)</f>
        <v>0</v>
      </c>
      <c r="R2071">
        <f>IF(OR(R1391="",AND(R1391=R1390,R1391=R1392)),NA(), R1391)</f>
        <v>0</v>
      </c>
      <c r="S2071">
        <f>IF(ISNA(T2071),NA(),S1391)</f>
        <v>0</v>
      </c>
      <c r="T2071">
        <f>IF(OR(T1391="",AND(T1391=T1390,T1391=T1392)),NA(), T1391)</f>
        <v>0</v>
      </c>
      <c r="U2071">
        <f>IF(ISNA(V2071),NA(),U1391)</f>
        <v>0</v>
      </c>
      <c r="V2071">
        <f>IF(OR(V1391="",AND(V1391=V1390,V1391=V1392)),NA(), V1391)</f>
        <v>0</v>
      </c>
      <c r="W2071">
        <f>IF(ISNA(X2071),NA(),W1391)</f>
        <v>0</v>
      </c>
      <c r="X2071">
        <f>IF(OR(X1391="",AND(X1391=X1390,X1391=X1392)),NA(), X1391)</f>
        <v>0</v>
      </c>
      <c r="Y2071">
        <f>IF(ISNA(Z2071),NA(),Y1391)</f>
        <v>0</v>
      </c>
      <c r="Z2071">
        <f>IF(OR(Z1391="",AND(Z1391=Z1390,Z1391=Z1392)),NA(), Z1391)</f>
        <v>0</v>
      </c>
      <c r="AA2071">
        <f>IF(ISNA(AB2071),NA(),AA1391)</f>
        <v>0</v>
      </c>
      <c r="AB2071">
        <f>IF(OR(AB1391="",AND(AB1391=AB1390,AB1391=AB1392)),NA(), AB1391)</f>
        <v>0</v>
      </c>
      <c r="AC2071">
        <f>IF(ISNA(AD2071),NA(),AC1391)</f>
        <v>0</v>
      </c>
      <c r="AD2071">
        <f>IF(OR(AD1391="",AND(AD1391=AD1390,AD1391=AD1392)),NA(), AD1391)</f>
        <v>0</v>
      </c>
      <c r="AE2071">
        <f>IF(ISNA(AF2071),NA(),AE1391)</f>
        <v>0</v>
      </c>
      <c r="AF2071">
        <f>IF(OR(AF1391="",AND(AF1391=AF1390,AF1391=AF1392)),NA(), AF1391)</f>
        <v>0</v>
      </c>
      <c r="AG2071">
        <f>IF(ISNA(AH2071),NA(),AG1391)</f>
        <v>0</v>
      </c>
      <c r="AH2071">
        <f>IF(OR(AH1391="",AND(AH1391=AH1390,AH1391=AH1392)),NA(), AH1391)</f>
        <v>0</v>
      </c>
      <c r="AI2071">
        <f>IF(ISNA(AJ2071),NA(),AI1391)</f>
        <v>0</v>
      </c>
      <c r="AJ2071">
        <f>IF(OR(AJ1391="",AND(AJ1391=AJ1390,AJ1391=AJ1392)),NA(), AJ1391)</f>
        <v>0</v>
      </c>
      <c r="AM2071">
        <f>IF(ISNA(AN2071),NA(),AM1391)</f>
        <v>0</v>
      </c>
      <c r="AN2071">
        <f>IF(OR(AN1391="",AND(AN1391=AN1390,AN1391=AN1392)),NA(), AN1391)</f>
        <v>0</v>
      </c>
      <c r="AO2071">
        <f>IF(ISNA(AP2071),NA(),AO1391)</f>
        <v>0</v>
      </c>
      <c r="AP2071">
        <f>IF(OR(AP1391="",AND(AP1391=AP1390,AP1391=AP1392)),NA(), AP1391)</f>
        <v>0</v>
      </c>
      <c r="AQ2071">
        <f>IF(ISNA(AR2071),NA(),AQ1391)</f>
        <v>0</v>
      </c>
      <c r="AR2071">
        <f>IF(OR(AR1391="",AND(AR1391=AR1390,AR1391=AR1392)),NA(), AR1391)</f>
        <v>0</v>
      </c>
      <c r="AS2071">
        <f>IF(ISNA(AT2071),NA(),AS1391)</f>
        <v>0</v>
      </c>
      <c r="AT2071">
        <f>IF(OR(AT1391="",AND(AT1391=AT1390,AT1391=AT1392)),NA(), AT1391)</f>
        <v>0</v>
      </c>
      <c r="AU2071">
        <f>IF(ISNA(AV2071),NA(),AU1391)</f>
        <v>0</v>
      </c>
      <c r="AV2071">
        <f>IF(OR(AV1391="",AND(AV1391=AV1390,AV1391=AV1392)),NA(), AV1391)</f>
        <v>0</v>
      </c>
      <c r="AW2071">
        <f>IF(ISNA(AX2071),NA(),AW1391)</f>
        <v>0</v>
      </c>
      <c r="AX2071">
        <f>IF(OR(AX1391="",AND(AX1391=AX1390,AX1391=AX1392)),NA(), AX1391)</f>
        <v>0</v>
      </c>
      <c r="AY2071">
        <f>IF(ISNA(AZ2071),NA(),AY1391)</f>
        <v>0</v>
      </c>
      <c r="AZ2071">
        <f>IF(OR(AZ1391="",AND(AZ1391=AZ1390,AZ1391=AZ1392)),NA(), AZ1391)</f>
        <v>0</v>
      </c>
      <c r="BA2071">
        <f>IF(ISNA(BB2071),NA(),BA1391)</f>
        <v>0</v>
      </c>
      <c r="BB2071">
        <f>IF(OR(BB1391="",AND(BB1391=BB1390,BB1391=BB1392)),NA(), BB1391)</f>
        <v>0</v>
      </c>
      <c r="BC2071">
        <f>IF(ISNA(BD2071),NA(),BC1391)</f>
        <v>0</v>
      </c>
      <c r="BD2071">
        <f>IF(OR(BD1391="",AND(BD1391=BD1390,BD1391=BD1392)),NA(), BD1391)</f>
        <v>0</v>
      </c>
      <c r="BE2071">
        <f>IF(ISNA(BF2071),NA(),BE1391)</f>
        <v>0</v>
      </c>
      <c r="BF2071">
        <f>IF(OR(BF1391="",AND(BF1391=BF1390,BF1391=BF1392)),NA(), BF1391)</f>
        <v>0</v>
      </c>
      <c r="BG2071">
        <f>IF(ISNA(BH2071),NA(),BG1391)</f>
        <v>0</v>
      </c>
      <c r="BH2071">
        <f>IF(OR(BH1391="",AND(BH1391=BH1390,BH1391=BH1392)),NA(), BH1391)</f>
        <v>0</v>
      </c>
      <c r="BI2071">
        <f>IF(ISNA(BJ2071),NA(),BI1391)</f>
        <v>0</v>
      </c>
      <c r="BJ2071">
        <f>IF(OR(BJ1391="",AND(BJ1391=BJ1390,BJ1391=BJ1392)),NA(), BJ1391)</f>
        <v>0</v>
      </c>
      <c r="BK2071">
        <f>IF(ISNA(BL2071),NA(),BK1391)</f>
        <v>0</v>
      </c>
      <c r="BL2071">
        <f>IF(OR(BL1391="",AND(BL1391=BL1390,BL1391=BL1392)),NA(), BL1391)</f>
        <v>0</v>
      </c>
      <c r="BM2071">
        <f>IF(ISNA(BN2071),NA(),BM1391)</f>
        <v>0</v>
      </c>
      <c r="BN2071">
        <f>IF(OR(BN1391="",AND(BN1391=BN1390,BN1391=BN1392)),NA(), BN1391)</f>
        <v>0</v>
      </c>
      <c r="BO2071">
        <f>IF(ISNA(BP2071),NA(),BO1391)</f>
        <v>0</v>
      </c>
      <c r="BP2071">
        <f>IF(OR(BP1391="",AND(BP1391=BP1390,BP1391=BP1392)),NA(), BP1391)</f>
        <v>0</v>
      </c>
      <c r="BQ2071">
        <f>IF(ISNA(BR2071),NA(),BQ1391)</f>
        <v>0</v>
      </c>
      <c r="BR2071">
        <f>IF(OR(BR1391="",AND(BR1391=BR1390,BR1391=BR1392)),NA(), BR1391)</f>
        <v>0</v>
      </c>
    </row>
    <row r="2072" spans="5:70">
      <c r="E2072">
        <f>IF(ISNA(F2072),NA(),E1392)</f>
        <v>0</v>
      </c>
      <c r="F2072">
        <f>IF(OR(F1392="",AND(F1392=F1391,F1392=F1393)),NA(), F1392)</f>
        <v>0</v>
      </c>
      <c r="G2072">
        <f>IF(ISNA(H2072),NA(),G1392)</f>
        <v>0</v>
      </c>
      <c r="H2072">
        <f>IF(OR(H1392="",AND(H1392=H1391,H1392=H1393)),NA(), H1392)</f>
        <v>0</v>
      </c>
      <c r="I2072">
        <f>IF(ISNA(J2072),NA(),I1392)</f>
        <v>0</v>
      </c>
      <c r="J2072">
        <f>IF(OR(J1392="",AND(J1392=J1391,J1392=J1393)),NA(), J1392)</f>
        <v>0</v>
      </c>
      <c r="K2072">
        <f>IF(ISNA(L2072),NA(),K1392)</f>
        <v>0</v>
      </c>
      <c r="L2072">
        <f>IF(OR(L1392="",AND(L1392=L1391,L1392=L1393)),NA(), L1392)</f>
        <v>0</v>
      </c>
      <c r="M2072">
        <f>IF(ISNA(N2072),NA(),M1392)</f>
        <v>0</v>
      </c>
      <c r="N2072">
        <f>IF(OR(N1392="",AND(N1392=N1391,N1392=N1393)),NA(), N1392)</f>
        <v>0</v>
      </c>
      <c r="O2072">
        <f>IF(ISNA(P2072),NA(),O1392)</f>
        <v>0</v>
      </c>
      <c r="P2072">
        <f>IF(OR(P1392="",AND(P1392=P1391,P1392=P1393)),NA(), P1392)</f>
        <v>0</v>
      </c>
      <c r="Q2072">
        <f>IF(ISNA(R2072),NA(),Q1392)</f>
        <v>0</v>
      </c>
      <c r="R2072">
        <f>IF(OR(R1392="",AND(R1392=R1391,R1392=R1393)),NA(), R1392)</f>
        <v>0</v>
      </c>
      <c r="S2072">
        <f>IF(ISNA(T2072),NA(),S1392)</f>
        <v>0</v>
      </c>
      <c r="T2072">
        <f>IF(OR(T1392="",AND(T1392=T1391,T1392=T1393)),NA(), T1392)</f>
        <v>0</v>
      </c>
      <c r="U2072">
        <f>IF(ISNA(V2072),NA(),U1392)</f>
        <v>0</v>
      </c>
      <c r="V2072">
        <f>IF(OR(V1392="",AND(V1392=V1391,V1392=V1393)),NA(), V1392)</f>
        <v>0</v>
      </c>
      <c r="W2072">
        <f>IF(ISNA(X2072),NA(),W1392)</f>
        <v>0</v>
      </c>
      <c r="X2072">
        <f>IF(OR(X1392="",AND(X1392=X1391,X1392=X1393)),NA(), X1392)</f>
        <v>0</v>
      </c>
      <c r="Y2072">
        <f>IF(ISNA(Z2072),NA(),Y1392)</f>
        <v>0</v>
      </c>
      <c r="Z2072">
        <f>IF(OR(Z1392="",AND(Z1392=Z1391,Z1392=Z1393)),NA(), Z1392)</f>
        <v>0</v>
      </c>
      <c r="AA2072">
        <f>IF(ISNA(AB2072),NA(),AA1392)</f>
        <v>0</v>
      </c>
      <c r="AB2072">
        <f>IF(OR(AB1392="",AND(AB1392=AB1391,AB1392=AB1393)),NA(), AB1392)</f>
        <v>0</v>
      </c>
      <c r="AC2072">
        <f>IF(ISNA(AD2072),NA(),AC1392)</f>
        <v>0</v>
      </c>
      <c r="AD2072">
        <f>IF(OR(AD1392="",AND(AD1392=AD1391,AD1392=AD1393)),NA(), AD1392)</f>
        <v>0</v>
      </c>
      <c r="AE2072">
        <f>IF(ISNA(AF2072),NA(),AE1392)</f>
        <v>0</v>
      </c>
      <c r="AF2072">
        <f>IF(OR(AF1392="",AND(AF1392=AF1391,AF1392=AF1393)),NA(), AF1392)</f>
        <v>0</v>
      </c>
      <c r="AG2072">
        <f>IF(ISNA(AH2072),NA(),AG1392)</f>
        <v>0</v>
      </c>
      <c r="AH2072">
        <f>IF(OR(AH1392="",AND(AH1392=AH1391,AH1392=AH1393)),NA(), AH1392)</f>
        <v>0</v>
      </c>
      <c r="AI2072">
        <f>IF(ISNA(AJ2072),NA(),AI1392)</f>
        <v>0</v>
      </c>
      <c r="AJ2072">
        <f>IF(OR(AJ1392="",AND(AJ1392=AJ1391,AJ1392=AJ1393)),NA(), AJ1392)</f>
        <v>0</v>
      </c>
      <c r="AM2072">
        <f>IF(ISNA(AN2072),NA(),AM1392)</f>
        <v>0</v>
      </c>
      <c r="AN2072">
        <f>IF(OR(AN1392="",AND(AN1392=AN1391,AN1392=AN1393)),NA(), AN1392)</f>
        <v>0</v>
      </c>
      <c r="AO2072">
        <f>IF(ISNA(AP2072),NA(),AO1392)</f>
        <v>0</v>
      </c>
      <c r="AP2072">
        <f>IF(OR(AP1392="",AND(AP1392=AP1391,AP1392=AP1393)),NA(), AP1392)</f>
        <v>0</v>
      </c>
      <c r="AQ2072">
        <f>IF(ISNA(AR2072),NA(),AQ1392)</f>
        <v>0</v>
      </c>
      <c r="AR2072">
        <f>IF(OR(AR1392="",AND(AR1392=AR1391,AR1392=AR1393)),NA(), AR1392)</f>
        <v>0</v>
      </c>
      <c r="AS2072">
        <f>IF(ISNA(AT2072),NA(),AS1392)</f>
        <v>0</v>
      </c>
      <c r="AT2072">
        <f>IF(OR(AT1392="",AND(AT1392=AT1391,AT1392=AT1393)),NA(), AT1392)</f>
        <v>0</v>
      </c>
      <c r="AU2072">
        <f>IF(ISNA(AV2072),NA(),AU1392)</f>
        <v>0</v>
      </c>
      <c r="AV2072">
        <f>IF(OR(AV1392="",AND(AV1392=AV1391,AV1392=AV1393)),NA(), AV1392)</f>
        <v>0</v>
      </c>
      <c r="AW2072">
        <f>IF(ISNA(AX2072),NA(),AW1392)</f>
        <v>0</v>
      </c>
      <c r="AX2072">
        <f>IF(OR(AX1392="",AND(AX1392=AX1391,AX1392=AX1393)),NA(), AX1392)</f>
        <v>0</v>
      </c>
      <c r="AY2072">
        <f>IF(ISNA(AZ2072),NA(),AY1392)</f>
        <v>0</v>
      </c>
      <c r="AZ2072">
        <f>IF(OR(AZ1392="",AND(AZ1392=AZ1391,AZ1392=AZ1393)),NA(), AZ1392)</f>
        <v>0</v>
      </c>
      <c r="BA2072">
        <f>IF(ISNA(BB2072),NA(),BA1392)</f>
        <v>0</v>
      </c>
      <c r="BB2072">
        <f>IF(OR(BB1392="",AND(BB1392=BB1391,BB1392=BB1393)),NA(), BB1392)</f>
        <v>0</v>
      </c>
      <c r="BC2072">
        <f>IF(ISNA(BD2072),NA(),BC1392)</f>
        <v>0</v>
      </c>
      <c r="BD2072">
        <f>IF(OR(BD1392="",AND(BD1392=BD1391,BD1392=BD1393)),NA(), BD1392)</f>
        <v>0</v>
      </c>
      <c r="BE2072">
        <f>IF(ISNA(BF2072),NA(),BE1392)</f>
        <v>0</v>
      </c>
      <c r="BF2072">
        <f>IF(OR(BF1392="",AND(BF1392=BF1391,BF1392=BF1393)),NA(), BF1392)</f>
        <v>0</v>
      </c>
      <c r="BG2072">
        <f>IF(ISNA(BH2072),NA(),BG1392)</f>
        <v>0</v>
      </c>
      <c r="BH2072">
        <f>IF(OR(BH1392="",AND(BH1392=BH1391,BH1392=BH1393)),NA(), BH1392)</f>
        <v>0</v>
      </c>
      <c r="BI2072">
        <f>IF(ISNA(BJ2072),NA(),BI1392)</f>
        <v>0</v>
      </c>
      <c r="BJ2072">
        <f>IF(OR(BJ1392="",AND(BJ1392=BJ1391,BJ1392=BJ1393)),NA(), BJ1392)</f>
        <v>0</v>
      </c>
      <c r="BK2072">
        <f>IF(ISNA(BL2072),NA(),BK1392)</f>
        <v>0</v>
      </c>
      <c r="BL2072">
        <f>IF(OR(BL1392="",AND(BL1392=BL1391,BL1392=BL1393)),NA(), BL1392)</f>
        <v>0</v>
      </c>
      <c r="BM2072">
        <f>IF(ISNA(BN2072),NA(),BM1392)</f>
        <v>0</v>
      </c>
      <c r="BN2072">
        <f>IF(OR(BN1392="",AND(BN1392=BN1391,BN1392=BN1393)),NA(), BN1392)</f>
        <v>0</v>
      </c>
      <c r="BO2072">
        <f>IF(ISNA(BP2072),NA(),BO1392)</f>
        <v>0</v>
      </c>
      <c r="BP2072">
        <f>IF(OR(BP1392="",AND(BP1392=BP1391,BP1392=BP1393)),NA(), BP1392)</f>
        <v>0</v>
      </c>
      <c r="BQ2072">
        <f>IF(ISNA(BR2072),NA(),BQ1392)</f>
        <v>0</v>
      </c>
      <c r="BR2072">
        <f>IF(OR(BR1392="",AND(BR1392=BR1391,BR1392=BR1393)),NA(), BR1392)</f>
        <v>0</v>
      </c>
    </row>
    <row r="2073" spans="5:70">
      <c r="E2073">
        <f>IF(ISNA(F2073),NA(),E1393)</f>
        <v>0</v>
      </c>
      <c r="F2073">
        <f>IF(OR(F1393="",AND(F1393=F1392,F1393=F1394)),NA(), F1393)</f>
        <v>0</v>
      </c>
      <c r="G2073">
        <f>IF(ISNA(H2073),NA(),G1393)</f>
        <v>0</v>
      </c>
      <c r="H2073">
        <f>IF(OR(H1393="",AND(H1393=H1392,H1393=H1394)),NA(), H1393)</f>
        <v>0</v>
      </c>
      <c r="I2073">
        <f>IF(ISNA(J2073),NA(),I1393)</f>
        <v>0</v>
      </c>
      <c r="J2073">
        <f>IF(OR(J1393="",AND(J1393=J1392,J1393=J1394)),NA(), J1393)</f>
        <v>0</v>
      </c>
      <c r="K2073">
        <f>IF(ISNA(L2073),NA(),K1393)</f>
        <v>0</v>
      </c>
      <c r="L2073">
        <f>IF(OR(L1393="",AND(L1393=L1392,L1393=L1394)),NA(), L1393)</f>
        <v>0</v>
      </c>
      <c r="M2073">
        <f>IF(ISNA(N2073),NA(),M1393)</f>
        <v>0</v>
      </c>
      <c r="N2073">
        <f>IF(OR(N1393="",AND(N1393=N1392,N1393=N1394)),NA(), N1393)</f>
        <v>0</v>
      </c>
      <c r="O2073">
        <f>IF(ISNA(P2073),NA(),O1393)</f>
        <v>0</v>
      </c>
      <c r="P2073">
        <f>IF(OR(P1393="",AND(P1393=P1392,P1393=P1394)),NA(), P1393)</f>
        <v>0</v>
      </c>
      <c r="Q2073">
        <f>IF(ISNA(R2073),NA(),Q1393)</f>
        <v>0</v>
      </c>
      <c r="R2073">
        <f>IF(OR(R1393="",AND(R1393=R1392,R1393=R1394)),NA(), R1393)</f>
        <v>0</v>
      </c>
      <c r="S2073">
        <f>IF(ISNA(T2073),NA(),S1393)</f>
        <v>0</v>
      </c>
      <c r="T2073">
        <f>IF(OR(T1393="",AND(T1393=T1392,T1393=T1394)),NA(), T1393)</f>
        <v>0</v>
      </c>
      <c r="U2073">
        <f>IF(ISNA(V2073),NA(),U1393)</f>
        <v>0</v>
      </c>
      <c r="V2073">
        <f>IF(OR(V1393="",AND(V1393=V1392,V1393=V1394)),NA(), V1393)</f>
        <v>0</v>
      </c>
      <c r="W2073">
        <f>IF(ISNA(X2073),NA(),W1393)</f>
        <v>0</v>
      </c>
      <c r="X2073">
        <f>IF(OR(X1393="",AND(X1393=X1392,X1393=X1394)),NA(), X1393)</f>
        <v>0</v>
      </c>
      <c r="Y2073">
        <f>IF(ISNA(Z2073),NA(),Y1393)</f>
        <v>0</v>
      </c>
      <c r="Z2073">
        <f>IF(OR(Z1393="",AND(Z1393=Z1392,Z1393=Z1394)),NA(), Z1393)</f>
        <v>0</v>
      </c>
      <c r="AA2073">
        <f>IF(ISNA(AB2073),NA(),AA1393)</f>
        <v>0</v>
      </c>
      <c r="AB2073">
        <f>IF(OR(AB1393="",AND(AB1393=AB1392,AB1393=AB1394)),NA(), AB1393)</f>
        <v>0</v>
      </c>
      <c r="AC2073">
        <f>IF(ISNA(AD2073),NA(),AC1393)</f>
        <v>0</v>
      </c>
      <c r="AD2073">
        <f>IF(OR(AD1393="",AND(AD1393=AD1392,AD1393=AD1394)),NA(), AD1393)</f>
        <v>0</v>
      </c>
      <c r="AE2073">
        <f>IF(ISNA(AF2073),NA(),AE1393)</f>
        <v>0</v>
      </c>
      <c r="AF2073">
        <f>IF(OR(AF1393="",AND(AF1393=AF1392,AF1393=AF1394)),NA(), AF1393)</f>
        <v>0</v>
      </c>
      <c r="AG2073">
        <f>IF(ISNA(AH2073),NA(),AG1393)</f>
        <v>0</v>
      </c>
      <c r="AH2073">
        <f>IF(OR(AH1393="",AND(AH1393=AH1392,AH1393=AH1394)),NA(), AH1393)</f>
        <v>0</v>
      </c>
      <c r="AI2073">
        <f>IF(ISNA(AJ2073),NA(),AI1393)</f>
        <v>0</v>
      </c>
      <c r="AJ2073">
        <f>IF(OR(AJ1393="",AND(AJ1393=AJ1392,AJ1393=AJ1394)),NA(), AJ1393)</f>
        <v>0</v>
      </c>
      <c r="AM2073">
        <f>IF(ISNA(AN2073),NA(),AM1393)</f>
        <v>0</v>
      </c>
      <c r="AN2073">
        <f>IF(OR(AN1393="",AND(AN1393=AN1392,AN1393=AN1394)),NA(), AN1393)</f>
        <v>0</v>
      </c>
      <c r="AO2073">
        <f>IF(ISNA(AP2073),NA(),AO1393)</f>
        <v>0</v>
      </c>
      <c r="AP2073">
        <f>IF(OR(AP1393="",AND(AP1393=AP1392,AP1393=AP1394)),NA(), AP1393)</f>
        <v>0</v>
      </c>
      <c r="AQ2073">
        <f>IF(ISNA(AR2073),NA(),AQ1393)</f>
        <v>0</v>
      </c>
      <c r="AR2073">
        <f>IF(OR(AR1393="",AND(AR1393=AR1392,AR1393=AR1394)),NA(), AR1393)</f>
        <v>0</v>
      </c>
      <c r="AS2073">
        <f>IF(ISNA(AT2073),NA(),AS1393)</f>
        <v>0</v>
      </c>
      <c r="AT2073">
        <f>IF(OR(AT1393="",AND(AT1393=AT1392,AT1393=AT1394)),NA(), AT1393)</f>
        <v>0</v>
      </c>
      <c r="AU2073">
        <f>IF(ISNA(AV2073),NA(),AU1393)</f>
        <v>0</v>
      </c>
      <c r="AV2073">
        <f>IF(OR(AV1393="",AND(AV1393=AV1392,AV1393=AV1394)),NA(), AV1393)</f>
        <v>0</v>
      </c>
      <c r="AW2073">
        <f>IF(ISNA(AX2073),NA(),AW1393)</f>
        <v>0</v>
      </c>
      <c r="AX2073">
        <f>IF(OR(AX1393="",AND(AX1393=AX1392,AX1393=AX1394)),NA(), AX1393)</f>
        <v>0</v>
      </c>
      <c r="AY2073">
        <f>IF(ISNA(AZ2073),NA(),AY1393)</f>
        <v>0</v>
      </c>
      <c r="AZ2073">
        <f>IF(OR(AZ1393="",AND(AZ1393=AZ1392,AZ1393=AZ1394)),NA(), AZ1393)</f>
        <v>0</v>
      </c>
      <c r="BA2073">
        <f>IF(ISNA(BB2073),NA(),BA1393)</f>
        <v>0</v>
      </c>
      <c r="BB2073">
        <f>IF(OR(BB1393="",AND(BB1393=BB1392,BB1393=BB1394)),NA(), BB1393)</f>
        <v>0</v>
      </c>
      <c r="BC2073">
        <f>IF(ISNA(BD2073),NA(),BC1393)</f>
        <v>0</v>
      </c>
      <c r="BD2073">
        <f>IF(OR(BD1393="",AND(BD1393=BD1392,BD1393=BD1394)),NA(), BD1393)</f>
        <v>0</v>
      </c>
      <c r="BE2073">
        <f>IF(ISNA(BF2073),NA(),BE1393)</f>
        <v>0</v>
      </c>
      <c r="BF2073">
        <f>IF(OR(BF1393="",AND(BF1393=BF1392,BF1393=BF1394)),NA(), BF1393)</f>
        <v>0</v>
      </c>
      <c r="BG2073">
        <f>IF(ISNA(BH2073),NA(),BG1393)</f>
        <v>0</v>
      </c>
      <c r="BH2073">
        <f>IF(OR(BH1393="",AND(BH1393=BH1392,BH1393=BH1394)),NA(), BH1393)</f>
        <v>0</v>
      </c>
      <c r="BI2073">
        <f>IF(ISNA(BJ2073),NA(),BI1393)</f>
        <v>0</v>
      </c>
      <c r="BJ2073">
        <f>IF(OR(BJ1393="",AND(BJ1393=BJ1392,BJ1393=BJ1394)),NA(), BJ1393)</f>
        <v>0</v>
      </c>
      <c r="BK2073">
        <f>IF(ISNA(BL2073),NA(),BK1393)</f>
        <v>0</v>
      </c>
      <c r="BL2073">
        <f>IF(OR(BL1393="",AND(BL1393=BL1392,BL1393=BL1394)),NA(), BL1393)</f>
        <v>0</v>
      </c>
      <c r="BM2073">
        <f>IF(ISNA(BN2073),NA(),BM1393)</f>
        <v>0</v>
      </c>
      <c r="BN2073">
        <f>IF(OR(BN1393="",AND(BN1393=BN1392,BN1393=BN1394)),NA(), BN1393)</f>
        <v>0</v>
      </c>
      <c r="BO2073">
        <f>IF(ISNA(BP2073),NA(),BO1393)</f>
        <v>0</v>
      </c>
      <c r="BP2073">
        <f>IF(OR(BP1393="",AND(BP1393=BP1392,BP1393=BP1394)),NA(), BP1393)</f>
        <v>0</v>
      </c>
      <c r="BQ2073">
        <f>IF(ISNA(BR2073),NA(),BQ1393)</f>
        <v>0</v>
      </c>
      <c r="BR2073">
        <f>IF(OR(BR1393="",AND(BR1393=BR1392,BR1393=BR1394)),NA(), BR1393)</f>
        <v>0</v>
      </c>
    </row>
    <row r="2074" spans="5:70">
      <c r="E2074">
        <f>IF(ISNA(F2074),NA(),E1394)</f>
        <v>0</v>
      </c>
      <c r="F2074">
        <f>IF(OR(F1394="",AND(F1394=F1393,F1394=F1395)),NA(), F1394)</f>
        <v>0</v>
      </c>
      <c r="G2074">
        <f>IF(ISNA(H2074),NA(),G1394)</f>
        <v>0</v>
      </c>
      <c r="H2074">
        <f>IF(OR(H1394="",AND(H1394=H1393,H1394=H1395)),NA(), H1394)</f>
        <v>0</v>
      </c>
      <c r="I2074">
        <f>IF(ISNA(J2074),NA(),I1394)</f>
        <v>0</v>
      </c>
      <c r="J2074">
        <f>IF(OR(J1394="",AND(J1394=J1393,J1394=J1395)),NA(), J1394)</f>
        <v>0</v>
      </c>
      <c r="K2074">
        <f>IF(ISNA(L2074),NA(),K1394)</f>
        <v>0</v>
      </c>
      <c r="L2074">
        <f>IF(OR(L1394="",AND(L1394=L1393,L1394=L1395)),NA(), L1394)</f>
        <v>0</v>
      </c>
      <c r="M2074">
        <f>IF(ISNA(N2074),NA(),M1394)</f>
        <v>0</v>
      </c>
      <c r="N2074">
        <f>IF(OR(N1394="",AND(N1394=N1393,N1394=N1395)),NA(), N1394)</f>
        <v>0</v>
      </c>
      <c r="O2074">
        <f>IF(ISNA(P2074),NA(),O1394)</f>
        <v>0</v>
      </c>
      <c r="P2074">
        <f>IF(OR(P1394="",AND(P1394=P1393,P1394=P1395)),NA(), P1394)</f>
        <v>0</v>
      </c>
      <c r="Q2074">
        <f>IF(ISNA(R2074),NA(),Q1394)</f>
        <v>0</v>
      </c>
      <c r="R2074">
        <f>IF(OR(R1394="",AND(R1394=R1393,R1394=R1395)),NA(), R1394)</f>
        <v>0</v>
      </c>
      <c r="S2074">
        <f>IF(ISNA(T2074),NA(),S1394)</f>
        <v>0</v>
      </c>
      <c r="T2074">
        <f>IF(OR(T1394="",AND(T1394=T1393,T1394=T1395)),NA(), T1394)</f>
        <v>0</v>
      </c>
      <c r="U2074">
        <f>IF(ISNA(V2074),NA(),U1394)</f>
        <v>0</v>
      </c>
      <c r="V2074">
        <f>IF(OR(V1394="",AND(V1394=V1393,V1394=V1395)),NA(), V1394)</f>
        <v>0</v>
      </c>
      <c r="W2074">
        <f>IF(ISNA(X2074),NA(),W1394)</f>
        <v>0</v>
      </c>
      <c r="X2074">
        <f>IF(OR(X1394="",AND(X1394=X1393,X1394=X1395)),NA(), X1394)</f>
        <v>0</v>
      </c>
      <c r="Y2074">
        <f>IF(ISNA(Z2074),NA(),Y1394)</f>
        <v>0</v>
      </c>
      <c r="Z2074">
        <f>IF(OR(Z1394="",AND(Z1394=Z1393,Z1394=Z1395)),NA(), Z1394)</f>
        <v>0</v>
      </c>
      <c r="AA2074">
        <f>IF(ISNA(AB2074),NA(),AA1394)</f>
        <v>0</v>
      </c>
      <c r="AB2074">
        <f>IF(OR(AB1394="",AND(AB1394=AB1393,AB1394=AB1395)),NA(), AB1394)</f>
        <v>0</v>
      </c>
      <c r="AC2074">
        <f>IF(ISNA(AD2074),NA(),AC1394)</f>
        <v>0</v>
      </c>
      <c r="AD2074">
        <f>IF(OR(AD1394="",AND(AD1394=AD1393,AD1394=AD1395)),NA(), AD1394)</f>
        <v>0</v>
      </c>
      <c r="AE2074">
        <f>IF(ISNA(AF2074),NA(),AE1394)</f>
        <v>0</v>
      </c>
      <c r="AF2074">
        <f>IF(OR(AF1394="",AND(AF1394=AF1393,AF1394=AF1395)),NA(), AF1394)</f>
        <v>0</v>
      </c>
      <c r="AG2074">
        <f>IF(ISNA(AH2074),NA(),AG1394)</f>
        <v>0</v>
      </c>
      <c r="AH2074">
        <f>IF(OR(AH1394="",AND(AH1394=AH1393,AH1394=AH1395)),NA(), AH1394)</f>
        <v>0</v>
      </c>
      <c r="AI2074">
        <f>IF(ISNA(AJ2074),NA(),AI1394)</f>
        <v>0</v>
      </c>
      <c r="AJ2074">
        <f>IF(OR(AJ1394="",AND(AJ1394=AJ1393,AJ1394=AJ1395)),NA(), AJ1394)</f>
        <v>0</v>
      </c>
      <c r="AM2074">
        <f>IF(ISNA(AN2074),NA(),AM1394)</f>
        <v>0</v>
      </c>
      <c r="AN2074">
        <f>IF(OR(AN1394="",AND(AN1394=AN1393,AN1394=AN1395)),NA(), AN1394)</f>
        <v>0</v>
      </c>
      <c r="AO2074">
        <f>IF(ISNA(AP2074),NA(),AO1394)</f>
        <v>0</v>
      </c>
      <c r="AP2074">
        <f>IF(OR(AP1394="",AND(AP1394=AP1393,AP1394=AP1395)),NA(), AP1394)</f>
        <v>0</v>
      </c>
      <c r="AQ2074">
        <f>IF(ISNA(AR2074),NA(),AQ1394)</f>
        <v>0</v>
      </c>
      <c r="AR2074">
        <f>IF(OR(AR1394="",AND(AR1394=AR1393,AR1394=AR1395)),NA(), AR1394)</f>
        <v>0</v>
      </c>
      <c r="AS2074">
        <f>IF(ISNA(AT2074),NA(),AS1394)</f>
        <v>0</v>
      </c>
      <c r="AT2074">
        <f>IF(OR(AT1394="",AND(AT1394=AT1393,AT1394=AT1395)),NA(), AT1394)</f>
        <v>0</v>
      </c>
      <c r="AU2074">
        <f>IF(ISNA(AV2074),NA(),AU1394)</f>
        <v>0</v>
      </c>
      <c r="AV2074">
        <f>IF(OR(AV1394="",AND(AV1394=AV1393,AV1394=AV1395)),NA(), AV1394)</f>
        <v>0</v>
      </c>
      <c r="AW2074">
        <f>IF(ISNA(AX2074),NA(),AW1394)</f>
        <v>0</v>
      </c>
      <c r="AX2074">
        <f>IF(OR(AX1394="",AND(AX1394=AX1393,AX1394=AX1395)),NA(), AX1394)</f>
        <v>0</v>
      </c>
      <c r="AY2074">
        <f>IF(ISNA(AZ2074),NA(),AY1394)</f>
        <v>0</v>
      </c>
      <c r="AZ2074">
        <f>IF(OR(AZ1394="",AND(AZ1394=AZ1393,AZ1394=AZ1395)),NA(), AZ1394)</f>
        <v>0</v>
      </c>
      <c r="BA2074">
        <f>IF(ISNA(BB2074),NA(),BA1394)</f>
        <v>0</v>
      </c>
      <c r="BB2074">
        <f>IF(OR(BB1394="",AND(BB1394=BB1393,BB1394=BB1395)),NA(), BB1394)</f>
        <v>0</v>
      </c>
      <c r="BC2074">
        <f>IF(ISNA(BD2074),NA(),BC1394)</f>
        <v>0</v>
      </c>
      <c r="BD2074">
        <f>IF(OR(BD1394="",AND(BD1394=BD1393,BD1394=BD1395)),NA(), BD1394)</f>
        <v>0</v>
      </c>
      <c r="BE2074">
        <f>IF(ISNA(BF2074),NA(),BE1394)</f>
        <v>0</v>
      </c>
      <c r="BF2074">
        <f>IF(OR(BF1394="",AND(BF1394=BF1393,BF1394=BF1395)),NA(), BF1394)</f>
        <v>0</v>
      </c>
      <c r="BG2074">
        <f>IF(ISNA(BH2074),NA(),BG1394)</f>
        <v>0</v>
      </c>
      <c r="BH2074">
        <f>IF(OR(BH1394="",AND(BH1394=BH1393,BH1394=BH1395)),NA(), BH1394)</f>
        <v>0</v>
      </c>
      <c r="BI2074">
        <f>IF(ISNA(BJ2074),NA(),BI1394)</f>
        <v>0</v>
      </c>
      <c r="BJ2074">
        <f>IF(OR(BJ1394="",AND(BJ1394=BJ1393,BJ1394=BJ1395)),NA(), BJ1394)</f>
        <v>0</v>
      </c>
      <c r="BK2074">
        <f>IF(ISNA(BL2074),NA(),BK1394)</f>
        <v>0</v>
      </c>
      <c r="BL2074">
        <f>IF(OR(BL1394="",AND(BL1394=BL1393,BL1394=BL1395)),NA(), BL1394)</f>
        <v>0</v>
      </c>
      <c r="BM2074">
        <f>IF(ISNA(BN2074),NA(),BM1394)</f>
        <v>0</v>
      </c>
      <c r="BN2074">
        <f>IF(OR(BN1394="",AND(BN1394=BN1393,BN1394=BN1395)),NA(), BN1394)</f>
        <v>0</v>
      </c>
      <c r="BO2074">
        <f>IF(ISNA(BP2074),NA(),BO1394)</f>
        <v>0</v>
      </c>
      <c r="BP2074">
        <f>IF(OR(BP1394="",AND(BP1394=BP1393,BP1394=BP1395)),NA(), BP1394)</f>
        <v>0</v>
      </c>
      <c r="BQ2074">
        <f>IF(ISNA(BR2074),NA(),BQ1394)</f>
        <v>0</v>
      </c>
      <c r="BR2074">
        <f>IF(OR(BR1394="",AND(BR1394=BR1393,BR1394=BR1395)),NA(), BR1394)</f>
        <v>0</v>
      </c>
    </row>
    <row r="2075" spans="5:70">
      <c r="E2075">
        <f>IF(ISNA(F2075),NA(),E1395)</f>
        <v>0</v>
      </c>
      <c r="F2075">
        <f>IF(OR(F1395="",AND(F1395=F1394,F1395=F1396)),NA(), F1395)</f>
        <v>0</v>
      </c>
      <c r="G2075">
        <f>IF(ISNA(H2075),NA(),G1395)</f>
        <v>0</v>
      </c>
      <c r="H2075">
        <f>IF(OR(H1395="",AND(H1395=H1394,H1395=H1396)),NA(), H1395)</f>
        <v>0</v>
      </c>
      <c r="I2075">
        <f>IF(ISNA(J2075),NA(),I1395)</f>
        <v>0</v>
      </c>
      <c r="J2075">
        <f>IF(OR(J1395="",AND(J1395=J1394,J1395=J1396)),NA(), J1395)</f>
        <v>0</v>
      </c>
      <c r="K2075">
        <f>IF(ISNA(L2075),NA(),K1395)</f>
        <v>0</v>
      </c>
      <c r="L2075">
        <f>IF(OR(L1395="",AND(L1395=L1394,L1395=L1396)),NA(), L1395)</f>
        <v>0</v>
      </c>
      <c r="M2075">
        <f>IF(ISNA(N2075),NA(),M1395)</f>
        <v>0</v>
      </c>
      <c r="N2075">
        <f>IF(OR(N1395="",AND(N1395=N1394,N1395=N1396)),NA(), N1395)</f>
        <v>0</v>
      </c>
      <c r="O2075">
        <f>IF(ISNA(P2075),NA(),O1395)</f>
        <v>0</v>
      </c>
      <c r="P2075">
        <f>IF(OR(P1395="",AND(P1395=P1394,P1395=P1396)),NA(), P1395)</f>
        <v>0</v>
      </c>
      <c r="Q2075">
        <f>IF(ISNA(R2075),NA(),Q1395)</f>
        <v>0</v>
      </c>
      <c r="R2075">
        <f>IF(OR(R1395="",AND(R1395=R1394,R1395=R1396)),NA(), R1395)</f>
        <v>0</v>
      </c>
      <c r="S2075">
        <f>IF(ISNA(T2075),NA(),S1395)</f>
        <v>0</v>
      </c>
      <c r="T2075">
        <f>IF(OR(T1395="",AND(T1395=T1394,T1395=T1396)),NA(), T1395)</f>
        <v>0</v>
      </c>
      <c r="U2075">
        <f>IF(ISNA(V2075),NA(),U1395)</f>
        <v>0</v>
      </c>
      <c r="V2075">
        <f>IF(OR(V1395="",AND(V1395=V1394,V1395=V1396)),NA(), V1395)</f>
        <v>0</v>
      </c>
      <c r="W2075">
        <f>IF(ISNA(X2075),NA(),W1395)</f>
        <v>0</v>
      </c>
      <c r="X2075">
        <f>IF(OR(X1395="",AND(X1395=X1394,X1395=X1396)),NA(), X1395)</f>
        <v>0</v>
      </c>
      <c r="Y2075">
        <f>IF(ISNA(Z2075),NA(),Y1395)</f>
        <v>0</v>
      </c>
      <c r="Z2075">
        <f>IF(OR(Z1395="",AND(Z1395=Z1394,Z1395=Z1396)),NA(), Z1395)</f>
        <v>0</v>
      </c>
      <c r="AA2075">
        <f>IF(ISNA(AB2075),NA(),AA1395)</f>
        <v>0</v>
      </c>
      <c r="AB2075">
        <f>IF(OR(AB1395="",AND(AB1395=AB1394,AB1395=AB1396)),NA(), AB1395)</f>
        <v>0</v>
      </c>
      <c r="AC2075">
        <f>IF(ISNA(AD2075),NA(),AC1395)</f>
        <v>0</v>
      </c>
      <c r="AD2075">
        <f>IF(OR(AD1395="",AND(AD1395=AD1394,AD1395=AD1396)),NA(), AD1395)</f>
        <v>0</v>
      </c>
      <c r="AE2075">
        <f>IF(ISNA(AF2075),NA(),AE1395)</f>
        <v>0</v>
      </c>
      <c r="AF2075">
        <f>IF(OR(AF1395="",AND(AF1395=AF1394,AF1395=AF1396)),NA(), AF1395)</f>
        <v>0</v>
      </c>
      <c r="AG2075">
        <f>IF(ISNA(AH2075),NA(),AG1395)</f>
        <v>0</v>
      </c>
      <c r="AH2075">
        <f>IF(OR(AH1395="",AND(AH1395=AH1394,AH1395=AH1396)),NA(), AH1395)</f>
        <v>0</v>
      </c>
      <c r="AI2075">
        <f>IF(ISNA(AJ2075),NA(),AI1395)</f>
        <v>0</v>
      </c>
      <c r="AJ2075">
        <f>IF(OR(AJ1395="",AND(AJ1395=AJ1394,AJ1395=AJ1396)),NA(), AJ1395)</f>
        <v>0</v>
      </c>
      <c r="AM2075">
        <f>IF(ISNA(AN2075),NA(),AM1395)</f>
        <v>0</v>
      </c>
      <c r="AN2075">
        <f>IF(OR(AN1395="",AND(AN1395=AN1394,AN1395=AN1396)),NA(), AN1395)</f>
        <v>0</v>
      </c>
      <c r="AO2075">
        <f>IF(ISNA(AP2075),NA(),AO1395)</f>
        <v>0</v>
      </c>
      <c r="AP2075">
        <f>IF(OR(AP1395="",AND(AP1395=AP1394,AP1395=AP1396)),NA(), AP1395)</f>
        <v>0</v>
      </c>
      <c r="AQ2075">
        <f>IF(ISNA(AR2075),NA(),AQ1395)</f>
        <v>0</v>
      </c>
      <c r="AR2075">
        <f>IF(OR(AR1395="",AND(AR1395=AR1394,AR1395=AR1396)),NA(), AR1395)</f>
        <v>0</v>
      </c>
      <c r="AS2075">
        <f>IF(ISNA(AT2075),NA(),AS1395)</f>
        <v>0</v>
      </c>
      <c r="AT2075">
        <f>IF(OR(AT1395="",AND(AT1395=AT1394,AT1395=AT1396)),NA(), AT1395)</f>
        <v>0</v>
      </c>
      <c r="AU2075">
        <f>IF(ISNA(AV2075),NA(),AU1395)</f>
        <v>0</v>
      </c>
      <c r="AV2075">
        <f>IF(OR(AV1395="",AND(AV1395=AV1394,AV1395=AV1396)),NA(), AV1395)</f>
        <v>0</v>
      </c>
      <c r="AW2075">
        <f>IF(ISNA(AX2075),NA(),AW1395)</f>
        <v>0</v>
      </c>
      <c r="AX2075">
        <f>IF(OR(AX1395="",AND(AX1395=AX1394,AX1395=AX1396)),NA(), AX1395)</f>
        <v>0</v>
      </c>
      <c r="AY2075">
        <f>IF(ISNA(AZ2075),NA(),AY1395)</f>
        <v>0</v>
      </c>
      <c r="AZ2075">
        <f>IF(OR(AZ1395="",AND(AZ1395=AZ1394,AZ1395=AZ1396)),NA(), AZ1395)</f>
        <v>0</v>
      </c>
      <c r="BA2075">
        <f>IF(ISNA(BB2075),NA(),BA1395)</f>
        <v>0</v>
      </c>
      <c r="BB2075">
        <f>IF(OR(BB1395="",AND(BB1395=BB1394,BB1395=BB1396)),NA(), BB1395)</f>
        <v>0</v>
      </c>
      <c r="BC2075">
        <f>IF(ISNA(BD2075),NA(),BC1395)</f>
        <v>0</v>
      </c>
      <c r="BD2075">
        <f>IF(OR(BD1395="",AND(BD1395=BD1394,BD1395=BD1396)),NA(), BD1395)</f>
        <v>0</v>
      </c>
      <c r="BE2075">
        <f>IF(ISNA(BF2075),NA(),BE1395)</f>
        <v>0</v>
      </c>
      <c r="BF2075">
        <f>IF(OR(BF1395="",AND(BF1395=BF1394,BF1395=BF1396)),NA(), BF1395)</f>
        <v>0</v>
      </c>
      <c r="BG2075">
        <f>IF(ISNA(BH2075),NA(),BG1395)</f>
        <v>0</v>
      </c>
      <c r="BH2075">
        <f>IF(OR(BH1395="",AND(BH1395=BH1394,BH1395=BH1396)),NA(), BH1395)</f>
        <v>0</v>
      </c>
      <c r="BI2075">
        <f>IF(ISNA(BJ2075),NA(),BI1395)</f>
        <v>0</v>
      </c>
      <c r="BJ2075">
        <f>IF(OR(BJ1395="",AND(BJ1395=BJ1394,BJ1395=BJ1396)),NA(), BJ1395)</f>
        <v>0</v>
      </c>
      <c r="BK2075">
        <f>IF(ISNA(BL2075),NA(),BK1395)</f>
        <v>0</v>
      </c>
      <c r="BL2075">
        <f>IF(OR(BL1395="",AND(BL1395=BL1394,BL1395=BL1396)),NA(), BL1395)</f>
        <v>0</v>
      </c>
      <c r="BM2075">
        <f>IF(ISNA(BN2075),NA(),BM1395)</f>
        <v>0</v>
      </c>
      <c r="BN2075">
        <f>IF(OR(BN1395="",AND(BN1395=BN1394,BN1395=BN1396)),NA(), BN1395)</f>
        <v>0</v>
      </c>
      <c r="BO2075">
        <f>IF(ISNA(BP2075),NA(),BO1395)</f>
        <v>0</v>
      </c>
      <c r="BP2075">
        <f>IF(OR(BP1395="",AND(BP1395=BP1394,BP1395=BP1396)),NA(), BP1395)</f>
        <v>0</v>
      </c>
      <c r="BQ2075">
        <f>IF(ISNA(BR2075),NA(),BQ1395)</f>
        <v>0</v>
      </c>
      <c r="BR2075">
        <f>IF(OR(BR1395="",AND(BR1395=BR1394,BR1395=BR1396)),NA(), BR1395)</f>
        <v>0</v>
      </c>
    </row>
    <row r="2076" spans="5:70">
      <c r="E2076">
        <f>IF(ISNA(F2076),NA(),E1396)</f>
        <v>0</v>
      </c>
      <c r="F2076">
        <f>IF(OR(F1396="",AND(F1396=F1395,F1396=F1397)),NA(), F1396)</f>
        <v>0</v>
      </c>
      <c r="G2076">
        <f>IF(ISNA(H2076),NA(),G1396)</f>
        <v>0</v>
      </c>
      <c r="H2076">
        <f>IF(OR(H1396="",AND(H1396=H1395,H1396=H1397)),NA(), H1396)</f>
        <v>0</v>
      </c>
      <c r="I2076">
        <f>IF(ISNA(J2076),NA(),I1396)</f>
        <v>0</v>
      </c>
      <c r="J2076">
        <f>IF(OR(J1396="",AND(J1396=J1395,J1396=J1397)),NA(), J1396)</f>
        <v>0</v>
      </c>
      <c r="K2076">
        <f>IF(ISNA(L2076),NA(),K1396)</f>
        <v>0</v>
      </c>
      <c r="L2076">
        <f>IF(OR(L1396="",AND(L1396=L1395,L1396=L1397)),NA(), L1396)</f>
        <v>0</v>
      </c>
      <c r="M2076">
        <f>IF(ISNA(N2076),NA(),M1396)</f>
        <v>0</v>
      </c>
      <c r="N2076">
        <f>IF(OR(N1396="",AND(N1396=N1395,N1396=N1397)),NA(), N1396)</f>
        <v>0</v>
      </c>
      <c r="O2076">
        <f>IF(ISNA(P2076),NA(),O1396)</f>
        <v>0</v>
      </c>
      <c r="P2076">
        <f>IF(OR(P1396="",AND(P1396=P1395,P1396=P1397)),NA(), P1396)</f>
        <v>0</v>
      </c>
      <c r="Q2076">
        <f>IF(ISNA(R2076),NA(),Q1396)</f>
        <v>0</v>
      </c>
      <c r="R2076">
        <f>IF(OR(R1396="",AND(R1396=R1395,R1396=R1397)),NA(), R1396)</f>
        <v>0</v>
      </c>
      <c r="S2076">
        <f>IF(ISNA(T2076),NA(),S1396)</f>
        <v>0</v>
      </c>
      <c r="T2076">
        <f>IF(OR(T1396="",AND(T1396=T1395,T1396=T1397)),NA(), T1396)</f>
        <v>0</v>
      </c>
      <c r="U2076">
        <f>IF(ISNA(V2076),NA(),U1396)</f>
        <v>0</v>
      </c>
      <c r="V2076">
        <f>IF(OR(V1396="",AND(V1396=V1395,V1396=V1397)),NA(), V1396)</f>
        <v>0</v>
      </c>
      <c r="W2076">
        <f>IF(ISNA(X2076),NA(),W1396)</f>
        <v>0</v>
      </c>
      <c r="X2076">
        <f>IF(OR(X1396="",AND(X1396=X1395,X1396=X1397)),NA(), X1396)</f>
        <v>0</v>
      </c>
      <c r="Y2076">
        <f>IF(ISNA(Z2076),NA(),Y1396)</f>
        <v>0</v>
      </c>
      <c r="Z2076">
        <f>IF(OR(Z1396="",AND(Z1396=Z1395,Z1396=Z1397)),NA(), Z1396)</f>
        <v>0</v>
      </c>
      <c r="AA2076">
        <f>IF(ISNA(AB2076),NA(),AA1396)</f>
        <v>0</v>
      </c>
      <c r="AB2076">
        <f>IF(OR(AB1396="",AND(AB1396=AB1395,AB1396=AB1397)),NA(), AB1396)</f>
        <v>0</v>
      </c>
      <c r="AC2076">
        <f>IF(ISNA(AD2076),NA(),AC1396)</f>
        <v>0</v>
      </c>
      <c r="AD2076">
        <f>IF(OR(AD1396="",AND(AD1396=AD1395,AD1396=AD1397)),NA(), AD1396)</f>
        <v>0</v>
      </c>
      <c r="AE2076">
        <f>IF(ISNA(AF2076),NA(),AE1396)</f>
        <v>0</v>
      </c>
      <c r="AF2076">
        <f>IF(OR(AF1396="",AND(AF1396=AF1395,AF1396=AF1397)),NA(), AF1396)</f>
        <v>0</v>
      </c>
      <c r="AG2076">
        <f>IF(ISNA(AH2076),NA(),AG1396)</f>
        <v>0</v>
      </c>
      <c r="AH2076">
        <f>IF(OR(AH1396="",AND(AH1396=AH1395,AH1396=AH1397)),NA(), AH1396)</f>
        <v>0</v>
      </c>
      <c r="AI2076">
        <f>IF(ISNA(AJ2076),NA(),AI1396)</f>
        <v>0</v>
      </c>
      <c r="AJ2076">
        <f>IF(OR(AJ1396="",AND(AJ1396=AJ1395,AJ1396=AJ1397)),NA(), AJ1396)</f>
        <v>0</v>
      </c>
      <c r="AM2076">
        <f>IF(ISNA(AN2076),NA(),AM1396)</f>
        <v>0</v>
      </c>
      <c r="AN2076">
        <f>IF(OR(AN1396="",AND(AN1396=AN1395,AN1396=AN1397)),NA(), AN1396)</f>
        <v>0</v>
      </c>
      <c r="AO2076">
        <f>IF(ISNA(AP2076),NA(),AO1396)</f>
        <v>0</v>
      </c>
      <c r="AP2076">
        <f>IF(OR(AP1396="",AND(AP1396=AP1395,AP1396=AP1397)),NA(), AP1396)</f>
        <v>0</v>
      </c>
      <c r="AQ2076">
        <f>IF(ISNA(AR2076),NA(),AQ1396)</f>
        <v>0</v>
      </c>
      <c r="AR2076">
        <f>IF(OR(AR1396="",AND(AR1396=AR1395,AR1396=AR1397)),NA(), AR1396)</f>
        <v>0</v>
      </c>
      <c r="AS2076">
        <f>IF(ISNA(AT2076),NA(),AS1396)</f>
        <v>0</v>
      </c>
      <c r="AT2076">
        <f>IF(OR(AT1396="",AND(AT1396=AT1395,AT1396=AT1397)),NA(), AT1396)</f>
        <v>0</v>
      </c>
      <c r="AU2076">
        <f>IF(ISNA(AV2076),NA(),AU1396)</f>
        <v>0</v>
      </c>
      <c r="AV2076">
        <f>IF(OR(AV1396="",AND(AV1396=AV1395,AV1396=AV1397)),NA(), AV1396)</f>
        <v>0</v>
      </c>
      <c r="AW2076">
        <f>IF(ISNA(AX2076),NA(),AW1396)</f>
        <v>0</v>
      </c>
      <c r="AX2076">
        <f>IF(OR(AX1396="",AND(AX1396=AX1395,AX1396=AX1397)),NA(), AX1396)</f>
        <v>0</v>
      </c>
      <c r="AY2076">
        <f>IF(ISNA(AZ2076),NA(),AY1396)</f>
        <v>0</v>
      </c>
      <c r="AZ2076">
        <f>IF(OR(AZ1396="",AND(AZ1396=AZ1395,AZ1396=AZ1397)),NA(), AZ1396)</f>
        <v>0</v>
      </c>
      <c r="BA2076">
        <f>IF(ISNA(BB2076),NA(),BA1396)</f>
        <v>0</v>
      </c>
      <c r="BB2076">
        <f>IF(OR(BB1396="",AND(BB1396=BB1395,BB1396=BB1397)),NA(), BB1396)</f>
        <v>0</v>
      </c>
      <c r="BC2076">
        <f>IF(ISNA(BD2076),NA(),BC1396)</f>
        <v>0</v>
      </c>
      <c r="BD2076">
        <f>IF(OR(BD1396="",AND(BD1396=BD1395,BD1396=BD1397)),NA(), BD1396)</f>
        <v>0</v>
      </c>
      <c r="BE2076">
        <f>IF(ISNA(BF2076),NA(),BE1396)</f>
        <v>0</v>
      </c>
      <c r="BF2076">
        <f>IF(OR(BF1396="",AND(BF1396=BF1395,BF1396=BF1397)),NA(), BF1396)</f>
        <v>0</v>
      </c>
      <c r="BG2076">
        <f>IF(ISNA(BH2076),NA(),BG1396)</f>
        <v>0</v>
      </c>
      <c r="BH2076">
        <f>IF(OR(BH1396="",AND(BH1396=BH1395,BH1396=BH1397)),NA(), BH1396)</f>
        <v>0</v>
      </c>
      <c r="BI2076">
        <f>IF(ISNA(BJ2076),NA(),BI1396)</f>
        <v>0</v>
      </c>
      <c r="BJ2076">
        <f>IF(OR(BJ1396="",AND(BJ1396=BJ1395,BJ1396=BJ1397)),NA(), BJ1396)</f>
        <v>0</v>
      </c>
      <c r="BK2076">
        <f>IF(ISNA(BL2076),NA(),BK1396)</f>
        <v>0</v>
      </c>
      <c r="BL2076">
        <f>IF(OR(BL1396="",AND(BL1396=BL1395,BL1396=BL1397)),NA(), BL1396)</f>
        <v>0</v>
      </c>
      <c r="BM2076">
        <f>IF(ISNA(BN2076),NA(),BM1396)</f>
        <v>0</v>
      </c>
      <c r="BN2076">
        <f>IF(OR(BN1396="",AND(BN1396=BN1395,BN1396=BN1397)),NA(), BN1396)</f>
        <v>0</v>
      </c>
      <c r="BO2076">
        <f>IF(ISNA(BP2076),NA(),BO1396)</f>
        <v>0</v>
      </c>
      <c r="BP2076">
        <f>IF(OR(BP1396="",AND(BP1396=BP1395,BP1396=BP1397)),NA(), BP1396)</f>
        <v>0</v>
      </c>
      <c r="BQ2076">
        <f>IF(ISNA(BR2076),NA(),BQ1396)</f>
        <v>0</v>
      </c>
      <c r="BR2076">
        <f>IF(OR(BR1396="",AND(BR1396=BR1395,BR1396=BR1397)),NA(), BR1396)</f>
        <v>0</v>
      </c>
    </row>
    <row r="2077" spans="5:70">
      <c r="E2077">
        <f>IF(ISNA(F2077),NA(),E1397)</f>
        <v>0</v>
      </c>
      <c r="F2077">
        <f>IF(OR(F1397="",AND(F1397=F1396,F1397=F1398)),NA(), F1397)</f>
        <v>0</v>
      </c>
      <c r="G2077">
        <f>IF(ISNA(H2077),NA(),G1397)</f>
        <v>0</v>
      </c>
      <c r="H2077">
        <f>IF(OR(H1397="",AND(H1397=H1396,H1397=H1398)),NA(), H1397)</f>
        <v>0</v>
      </c>
      <c r="I2077">
        <f>IF(ISNA(J2077),NA(),I1397)</f>
        <v>0</v>
      </c>
      <c r="J2077">
        <f>IF(OR(J1397="",AND(J1397=J1396,J1397=J1398)),NA(), J1397)</f>
        <v>0</v>
      </c>
      <c r="K2077">
        <f>IF(ISNA(L2077),NA(),K1397)</f>
        <v>0</v>
      </c>
      <c r="L2077">
        <f>IF(OR(L1397="",AND(L1397=L1396,L1397=L1398)),NA(), L1397)</f>
        <v>0</v>
      </c>
      <c r="M2077">
        <f>IF(ISNA(N2077),NA(),M1397)</f>
        <v>0</v>
      </c>
      <c r="N2077">
        <f>IF(OR(N1397="",AND(N1397=N1396,N1397=N1398)),NA(), N1397)</f>
        <v>0</v>
      </c>
      <c r="O2077">
        <f>IF(ISNA(P2077),NA(),O1397)</f>
        <v>0</v>
      </c>
      <c r="P2077">
        <f>IF(OR(P1397="",AND(P1397=P1396,P1397=P1398)),NA(), P1397)</f>
        <v>0</v>
      </c>
      <c r="Q2077">
        <f>IF(ISNA(R2077),NA(),Q1397)</f>
        <v>0</v>
      </c>
      <c r="R2077">
        <f>IF(OR(R1397="",AND(R1397=R1396,R1397=R1398)),NA(), R1397)</f>
        <v>0</v>
      </c>
      <c r="S2077">
        <f>IF(ISNA(T2077),NA(),S1397)</f>
        <v>0</v>
      </c>
      <c r="T2077">
        <f>IF(OR(T1397="",AND(T1397=T1396,T1397=T1398)),NA(), T1397)</f>
        <v>0</v>
      </c>
      <c r="U2077">
        <f>IF(ISNA(V2077),NA(),U1397)</f>
        <v>0</v>
      </c>
      <c r="V2077">
        <f>IF(OR(V1397="",AND(V1397=V1396,V1397=V1398)),NA(), V1397)</f>
        <v>0</v>
      </c>
      <c r="W2077">
        <f>IF(ISNA(X2077),NA(),W1397)</f>
        <v>0</v>
      </c>
      <c r="X2077">
        <f>IF(OR(X1397="",AND(X1397=X1396,X1397=X1398)),NA(), X1397)</f>
        <v>0</v>
      </c>
      <c r="Y2077">
        <f>IF(ISNA(Z2077),NA(),Y1397)</f>
        <v>0</v>
      </c>
      <c r="Z2077">
        <f>IF(OR(Z1397="",AND(Z1397=Z1396,Z1397=Z1398)),NA(), Z1397)</f>
        <v>0</v>
      </c>
      <c r="AA2077">
        <f>IF(ISNA(AB2077),NA(),AA1397)</f>
        <v>0</v>
      </c>
      <c r="AB2077">
        <f>IF(OR(AB1397="",AND(AB1397=AB1396,AB1397=AB1398)),NA(), AB1397)</f>
        <v>0</v>
      </c>
      <c r="AC2077">
        <f>IF(ISNA(AD2077),NA(),AC1397)</f>
        <v>0</v>
      </c>
      <c r="AD2077">
        <f>IF(OR(AD1397="",AND(AD1397=AD1396,AD1397=AD1398)),NA(), AD1397)</f>
        <v>0</v>
      </c>
      <c r="AE2077">
        <f>IF(ISNA(AF2077),NA(),AE1397)</f>
        <v>0</v>
      </c>
      <c r="AF2077">
        <f>IF(OR(AF1397="",AND(AF1397=AF1396,AF1397=AF1398)),NA(), AF1397)</f>
        <v>0</v>
      </c>
      <c r="AG2077">
        <f>IF(ISNA(AH2077),NA(),AG1397)</f>
        <v>0</v>
      </c>
      <c r="AH2077">
        <f>IF(OR(AH1397="",AND(AH1397=AH1396,AH1397=AH1398)),NA(), AH1397)</f>
        <v>0</v>
      </c>
      <c r="AI2077">
        <f>IF(ISNA(AJ2077),NA(),AI1397)</f>
        <v>0</v>
      </c>
      <c r="AJ2077">
        <f>IF(OR(AJ1397="",AND(AJ1397=AJ1396,AJ1397=AJ1398)),NA(), AJ1397)</f>
        <v>0</v>
      </c>
      <c r="AM2077">
        <f>IF(ISNA(AN2077),NA(),AM1397)</f>
        <v>0</v>
      </c>
      <c r="AN2077">
        <f>IF(OR(AN1397="",AND(AN1397=AN1396,AN1397=AN1398)),NA(), AN1397)</f>
        <v>0</v>
      </c>
      <c r="AO2077">
        <f>IF(ISNA(AP2077),NA(),AO1397)</f>
        <v>0</v>
      </c>
      <c r="AP2077">
        <f>IF(OR(AP1397="",AND(AP1397=AP1396,AP1397=AP1398)),NA(), AP1397)</f>
        <v>0</v>
      </c>
      <c r="AQ2077">
        <f>IF(ISNA(AR2077),NA(),AQ1397)</f>
        <v>0</v>
      </c>
      <c r="AR2077">
        <f>IF(OR(AR1397="",AND(AR1397=AR1396,AR1397=AR1398)),NA(), AR1397)</f>
        <v>0</v>
      </c>
      <c r="AS2077">
        <f>IF(ISNA(AT2077),NA(),AS1397)</f>
        <v>0</v>
      </c>
      <c r="AT2077">
        <f>IF(OR(AT1397="",AND(AT1397=AT1396,AT1397=AT1398)),NA(), AT1397)</f>
        <v>0</v>
      </c>
      <c r="AU2077">
        <f>IF(ISNA(AV2077),NA(),AU1397)</f>
        <v>0</v>
      </c>
      <c r="AV2077">
        <f>IF(OR(AV1397="",AND(AV1397=AV1396,AV1397=AV1398)),NA(), AV1397)</f>
        <v>0</v>
      </c>
      <c r="AW2077">
        <f>IF(ISNA(AX2077),NA(),AW1397)</f>
        <v>0</v>
      </c>
      <c r="AX2077">
        <f>IF(OR(AX1397="",AND(AX1397=AX1396,AX1397=AX1398)),NA(), AX1397)</f>
        <v>0</v>
      </c>
      <c r="AY2077">
        <f>IF(ISNA(AZ2077),NA(),AY1397)</f>
        <v>0</v>
      </c>
      <c r="AZ2077">
        <f>IF(OR(AZ1397="",AND(AZ1397=AZ1396,AZ1397=AZ1398)),NA(), AZ1397)</f>
        <v>0</v>
      </c>
      <c r="BA2077">
        <f>IF(ISNA(BB2077),NA(),BA1397)</f>
        <v>0</v>
      </c>
      <c r="BB2077">
        <f>IF(OR(BB1397="",AND(BB1397=BB1396,BB1397=BB1398)),NA(), BB1397)</f>
        <v>0</v>
      </c>
      <c r="BC2077">
        <f>IF(ISNA(BD2077),NA(),BC1397)</f>
        <v>0</v>
      </c>
      <c r="BD2077">
        <f>IF(OR(BD1397="",AND(BD1397=BD1396,BD1397=BD1398)),NA(), BD1397)</f>
        <v>0</v>
      </c>
      <c r="BE2077">
        <f>IF(ISNA(BF2077),NA(),BE1397)</f>
        <v>0</v>
      </c>
      <c r="BF2077">
        <f>IF(OR(BF1397="",AND(BF1397=BF1396,BF1397=BF1398)),NA(), BF1397)</f>
        <v>0</v>
      </c>
      <c r="BG2077">
        <f>IF(ISNA(BH2077),NA(),BG1397)</f>
        <v>0</v>
      </c>
      <c r="BH2077">
        <f>IF(OR(BH1397="",AND(BH1397=BH1396,BH1397=BH1398)),NA(), BH1397)</f>
        <v>0</v>
      </c>
      <c r="BI2077">
        <f>IF(ISNA(BJ2077),NA(),BI1397)</f>
        <v>0</v>
      </c>
      <c r="BJ2077">
        <f>IF(OR(BJ1397="",AND(BJ1397=BJ1396,BJ1397=BJ1398)),NA(), BJ1397)</f>
        <v>0</v>
      </c>
      <c r="BK2077">
        <f>IF(ISNA(BL2077),NA(),BK1397)</f>
        <v>0</v>
      </c>
      <c r="BL2077">
        <f>IF(OR(BL1397="",AND(BL1397=BL1396,BL1397=BL1398)),NA(), BL1397)</f>
        <v>0</v>
      </c>
      <c r="BM2077">
        <f>IF(ISNA(BN2077),NA(),BM1397)</f>
        <v>0</v>
      </c>
      <c r="BN2077">
        <f>IF(OR(BN1397="",AND(BN1397=BN1396,BN1397=BN1398)),NA(), BN1397)</f>
        <v>0</v>
      </c>
      <c r="BO2077">
        <f>IF(ISNA(BP2077),NA(),BO1397)</f>
        <v>0</v>
      </c>
      <c r="BP2077">
        <f>IF(OR(BP1397="",AND(BP1397=BP1396,BP1397=BP1398)),NA(), BP1397)</f>
        <v>0</v>
      </c>
      <c r="BQ2077">
        <f>IF(ISNA(BR2077),NA(),BQ1397)</f>
        <v>0</v>
      </c>
      <c r="BR2077">
        <f>IF(OR(BR1397="",AND(BR1397=BR1396,BR1397=BR1398)),NA(), BR1397)</f>
        <v>0</v>
      </c>
    </row>
    <row r="2078" spans="5:70">
      <c r="E2078">
        <f>IF(ISNA(F2078),NA(),E1398)</f>
        <v>0</v>
      </c>
      <c r="F2078">
        <f>IF(OR(F1398="",AND(F1398=F1397,F1398=F1399)),NA(), F1398)</f>
        <v>0</v>
      </c>
      <c r="G2078">
        <f>IF(ISNA(H2078),NA(),G1398)</f>
        <v>0</v>
      </c>
      <c r="H2078">
        <f>IF(OR(H1398="",AND(H1398=H1397,H1398=H1399)),NA(), H1398)</f>
        <v>0</v>
      </c>
      <c r="I2078">
        <f>IF(ISNA(J2078),NA(),I1398)</f>
        <v>0</v>
      </c>
      <c r="J2078">
        <f>IF(OR(J1398="",AND(J1398=J1397,J1398=J1399)),NA(), J1398)</f>
        <v>0</v>
      </c>
      <c r="K2078">
        <f>IF(ISNA(L2078),NA(),K1398)</f>
        <v>0</v>
      </c>
      <c r="L2078">
        <f>IF(OR(L1398="",AND(L1398=L1397,L1398=L1399)),NA(), L1398)</f>
        <v>0</v>
      </c>
      <c r="M2078">
        <f>IF(ISNA(N2078),NA(),M1398)</f>
        <v>0</v>
      </c>
      <c r="N2078">
        <f>IF(OR(N1398="",AND(N1398=N1397,N1398=N1399)),NA(), N1398)</f>
        <v>0</v>
      </c>
      <c r="O2078">
        <f>IF(ISNA(P2078),NA(),O1398)</f>
        <v>0</v>
      </c>
      <c r="P2078">
        <f>IF(OR(P1398="",AND(P1398=P1397,P1398=P1399)),NA(), P1398)</f>
        <v>0</v>
      </c>
      <c r="Q2078">
        <f>IF(ISNA(R2078),NA(),Q1398)</f>
        <v>0</v>
      </c>
      <c r="R2078">
        <f>IF(OR(R1398="",AND(R1398=R1397,R1398=R1399)),NA(), R1398)</f>
        <v>0</v>
      </c>
      <c r="S2078">
        <f>IF(ISNA(T2078),NA(),S1398)</f>
        <v>0</v>
      </c>
      <c r="T2078">
        <f>IF(OR(T1398="",AND(T1398=T1397,T1398=T1399)),NA(), T1398)</f>
        <v>0</v>
      </c>
      <c r="U2078">
        <f>IF(ISNA(V2078),NA(),U1398)</f>
        <v>0</v>
      </c>
      <c r="V2078">
        <f>IF(OR(V1398="",AND(V1398=V1397,V1398=V1399)),NA(), V1398)</f>
        <v>0</v>
      </c>
      <c r="W2078">
        <f>IF(ISNA(X2078),NA(),W1398)</f>
        <v>0</v>
      </c>
      <c r="X2078">
        <f>IF(OR(X1398="",AND(X1398=X1397,X1398=X1399)),NA(), X1398)</f>
        <v>0</v>
      </c>
      <c r="Y2078">
        <f>IF(ISNA(Z2078),NA(),Y1398)</f>
        <v>0</v>
      </c>
      <c r="Z2078">
        <f>IF(OR(Z1398="",AND(Z1398=Z1397,Z1398=Z1399)),NA(), Z1398)</f>
        <v>0</v>
      </c>
      <c r="AA2078">
        <f>IF(ISNA(AB2078),NA(),AA1398)</f>
        <v>0</v>
      </c>
      <c r="AB2078">
        <f>IF(OR(AB1398="",AND(AB1398=AB1397,AB1398=AB1399)),NA(), AB1398)</f>
        <v>0</v>
      </c>
      <c r="AC2078">
        <f>IF(ISNA(AD2078),NA(),AC1398)</f>
        <v>0</v>
      </c>
      <c r="AD2078">
        <f>IF(OR(AD1398="",AND(AD1398=AD1397,AD1398=AD1399)),NA(), AD1398)</f>
        <v>0</v>
      </c>
      <c r="AE2078">
        <f>IF(ISNA(AF2078),NA(),AE1398)</f>
        <v>0</v>
      </c>
      <c r="AF2078">
        <f>IF(OR(AF1398="",AND(AF1398=AF1397,AF1398=AF1399)),NA(), AF1398)</f>
        <v>0</v>
      </c>
      <c r="AG2078">
        <f>IF(ISNA(AH2078),NA(),AG1398)</f>
        <v>0</v>
      </c>
      <c r="AH2078">
        <f>IF(OR(AH1398="",AND(AH1398=AH1397,AH1398=AH1399)),NA(), AH1398)</f>
        <v>0</v>
      </c>
      <c r="AI2078">
        <f>IF(ISNA(AJ2078),NA(),AI1398)</f>
        <v>0</v>
      </c>
      <c r="AJ2078">
        <f>IF(OR(AJ1398="",AND(AJ1398=AJ1397,AJ1398=AJ1399)),NA(), AJ1398)</f>
        <v>0</v>
      </c>
      <c r="AM2078">
        <f>IF(ISNA(AN2078),NA(),AM1398)</f>
        <v>0</v>
      </c>
      <c r="AN2078">
        <f>IF(OR(AN1398="",AND(AN1398=AN1397,AN1398=AN1399)),NA(), AN1398)</f>
        <v>0</v>
      </c>
      <c r="AO2078">
        <f>IF(ISNA(AP2078),NA(),AO1398)</f>
        <v>0</v>
      </c>
      <c r="AP2078">
        <f>IF(OR(AP1398="",AND(AP1398=AP1397,AP1398=AP1399)),NA(), AP1398)</f>
        <v>0</v>
      </c>
      <c r="AQ2078">
        <f>IF(ISNA(AR2078),NA(),AQ1398)</f>
        <v>0</v>
      </c>
      <c r="AR2078">
        <f>IF(OR(AR1398="",AND(AR1398=AR1397,AR1398=AR1399)),NA(), AR1398)</f>
        <v>0</v>
      </c>
      <c r="AS2078">
        <f>IF(ISNA(AT2078),NA(),AS1398)</f>
        <v>0</v>
      </c>
      <c r="AT2078">
        <f>IF(OR(AT1398="",AND(AT1398=AT1397,AT1398=AT1399)),NA(), AT1398)</f>
        <v>0</v>
      </c>
      <c r="AU2078">
        <f>IF(ISNA(AV2078),NA(),AU1398)</f>
        <v>0</v>
      </c>
      <c r="AV2078">
        <f>IF(OR(AV1398="",AND(AV1398=AV1397,AV1398=AV1399)),NA(), AV1398)</f>
        <v>0</v>
      </c>
      <c r="AW2078">
        <f>IF(ISNA(AX2078),NA(),AW1398)</f>
        <v>0</v>
      </c>
      <c r="AX2078">
        <f>IF(OR(AX1398="",AND(AX1398=AX1397,AX1398=AX1399)),NA(), AX1398)</f>
        <v>0</v>
      </c>
      <c r="AY2078">
        <f>IF(ISNA(AZ2078),NA(),AY1398)</f>
        <v>0</v>
      </c>
      <c r="AZ2078">
        <f>IF(OR(AZ1398="",AND(AZ1398=AZ1397,AZ1398=AZ1399)),NA(), AZ1398)</f>
        <v>0</v>
      </c>
      <c r="BA2078">
        <f>IF(ISNA(BB2078),NA(),BA1398)</f>
        <v>0</v>
      </c>
      <c r="BB2078">
        <f>IF(OR(BB1398="",AND(BB1398=BB1397,BB1398=BB1399)),NA(), BB1398)</f>
        <v>0</v>
      </c>
      <c r="BC2078">
        <f>IF(ISNA(BD2078),NA(),BC1398)</f>
        <v>0</v>
      </c>
      <c r="BD2078">
        <f>IF(OR(BD1398="",AND(BD1398=BD1397,BD1398=BD1399)),NA(), BD1398)</f>
        <v>0</v>
      </c>
      <c r="BE2078">
        <f>IF(ISNA(BF2078),NA(),BE1398)</f>
        <v>0</v>
      </c>
      <c r="BF2078">
        <f>IF(OR(BF1398="",AND(BF1398=BF1397,BF1398=BF1399)),NA(), BF1398)</f>
        <v>0</v>
      </c>
      <c r="BG2078">
        <f>IF(ISNA(BH2078),NA(),BG1398)</f>
        <v>0</v>
      </c>
      <c r="BH2078">
        <f>IF(OR(BH1398="",AND(BH1398=BH1397,BH1398=BH1399)),NA(), BH1398)</f>
        <v>0</v>
      </c>
      <c r="BI2078">
        <f>IF(ISNA(BJ2078),NA(),BI1398)</f>
        <v>0</v>
      </c>
      <c r="BJ2078">
        <f>IF(OR(BJ1398="",AND(BJ1398=BJ1397,BJ1398=BJ1399)),NA(), BJ1398)</f>
        <v>0</v>
      </c>
      <c r="BK2078">
        <f>IF(ISNA(BL2078),NA(),BK1398)</f>
        <v>0</v>
      </c>
      <c r="BL2078">
        <f>IF(OR(BL1398="",AND(BL1398=BL1397,BL1398=BL1399)),NA(), BL1398)</f>
        <v>0</v>
      </c>
      <c r="BM2078">
        <f>IF(ISNA(BN2078),NA(),BM1398)</f>
        <v>0</v>
      </c>
      <c r="BN2078">
        <f>IF(OR(BN1398="",AND(BN1398=BN1397,BN1398=BN1399)),NA(), BN1398)</f>
        <v>0</v>
      </c>
      <c r="BO2078">
        <f>IF(ISNA(BP2078),NA(),BO1398)</f>
        <v>0</v>
      </c>
      <c r="BP2078">
        <f>IF(OR(BP1398="",AND(BP1398=BP1397,BP1398=BP1399)),NA(), BP1398)</f>
        <v>0</v>
      </c>
      <c r="BQ2078">
        <f>IF(ISNA(BR2078),NA(),BQ1398)</f>
        <v>0</v>
      </c>
      <c r="BR2078">
        <f>IF(OR(BR1398="",AND(BR1398=BR1397,BR1398=BR1399)),NA(), BR1398)</f>
        <v>0</v>
      </c>
    </row>
    <row r="2079" spans="5:70">
      <c r="E2079">
        <f>IF(ISNA(F2079),NA(),E1399)</f>
        <v>0</v>
      </c>
      <c r="F2079">
        <f>IF(OR(F1399="",AND(F1399=F1398,F1399=F1400)),NA(), F1399)</f>
        <v>0</v>
      </c>
      <c r="G2079">
        <f>IF(ISNA(H2079),NA(),G1399)</f>
        <v>0</v>
      </c>
      <c r="H2079">
        <f>IF(OR(H1399="",AND(H1399=H1398,H1399=H1400)),NA(), H1399)</f>
        <v>0</v>
      </c>
      <c r="I2079">
        <f>IF(ISNA(J2079),NA(),I1399)</f>
        <v>0</v>
      </c>
      <c r="J2079">
        <f>IF(OR(J1399="",AND(J1399=J1398,J1399=J1400)),NA(), J1399)</f>
        <v>0</v>
      </c>
      <c r="K2079">
        <f>IF(ISNA(L2079),NA(),K1399)</f>
        <v>0</v>
      </c>
      <c r="L2079">
        <f>IF(OR(L1399="",AND(L1399=L1398,L1399=L1400)),NA(), L1399)</f>
        <v>0</v>
      </c>
      <c r="M2079">
        <f>IF(ISNA(N2079),NA(),M1399)</f>
        <v>0</v>
      </c>
      <c r="N2079">
        <f>IF(OR(N1399="",AND(N1399=N1398,N1399=N1400)),NA(), N1399)</f>
        <v>0</v>
      </c>
      <c r="O2079">
        <f>IF(ISNA(P2079),NA(),O1399)</f>
        <v>0</v>
      </c>
      <c r="P2079">
        <f>IF(OR(P1399="",AND(P1399=P1398,P1399=P1400)),NA(), P1399)</f>
        <v>0</v>
      </c>
      <c r="Q2079">
        <f>IF(ISNA(R2079),NA(),Q1399)</f>
        <v>0</v>
      </c>
      <c r="R2079">
        <f>IF(OR(R1399="",AND(R1399=R1398,R1399=R1400)),NA(), R1399)</f>
        <v>0</v>
      </c>
      <c r="S2079">
        <f>IF(ISNA(T2079),NA(),S1399)</f>
        <v>0</v>
      </c>
      <c r="T2079">
        <f>IF(OR(T1399="",AND(T1399=T1398,T1399=T1400)),NA(), T1399)</f>
        <v>0</v>
      </c>
      <c r="U2079">
        <f>IF(ISNA(V2079),NA(),U1399)</f>
        <v>0</v>
      </c>
      <c r="V2079">
        <f>IF(OR(V1399="",AND(V1399=V1398,V1399=V1400)),NA(), V1399)</f>
        <v>0</v>
      </c>
      <c r="W2079">
        <f>IF(ISNA(X2079),NA(),W1399)</f>
        <v>0</v>
      </c>
      <c r="X2079">
        <f>IF(OR(X1399="",AND(X1399=X1398,X1399=X1400)),NA(), X1399)</f>
        <v>0</v>
      </c>
      <c r="Y2079">
        <f>IF(ISNA(Z2079),NA(),Y1399)</f>
        <v>0</v>
      </c>
      <c r="Z2079">
        <f>IF(OR(Z1399="",AND(Z1399=Z1398,Z1399=Z1400)),NA(), Z1399)</f>
        <v>0</v>
      </c>
      <c r="AA2079">
        <f>IF(ISNA(AB2079),NA(),AA1399)</f>
        <v>0</v>
      </c>
      <c r="AB2079">
        <f>IF(OR(AB1399="",AND(AB1399=AB1398,AB1399=AB1400)),NA(), AB1399)</f>
        <v>0</v>
      </c>
      <c r="AC2079">
        <f>IF(ISNA(AD2079),NA(),AC1399)</f>
        <v>0</v>
      </c>
      <c r="AD2079">
        <f>IF(OR(AD1399="",AND(AD1399=AD1398,AD1399=AD1400)),NA(), AD1399)</f>
        <v>0</v>
      </c>
      <c r="AE2079">
        <f>IF(ISNA(AF2079),NA(),AE1399)</f>
        <v>0</v>
      </c>
      <c r="AF2079">
        <f>IF(OR(AF1399="",AND(AF1399=AF1398,AF1399=AF1400)),NA(), AF1399)</f>
        <v>0</v>
      </c>
      <c r="AG2079">
        <f>IF(ISNA(AH2079),NA(),AG1399)</f>
        <v>0</v>
      </c>
      <c r="AH2079">
        <f>IF(OR(AH1399="",AND(AH1399=AH1398,AH1399=AH1400)),NA(), AH1399)</f>
        <v>0</v>
      </c>
      <c r="AI2079">
        <f>IF(ISNA(AJ2079),NA(),AI1399)</f>
        <v>0</v>
      </c>
      <c r="AJ2079">
        <f>IF(OR(AJ1399="",AND(AJ1399=AJ1398,AJ1399=AJ1400)),NA(), AJ1399)</f>
        <v>0</v>
      </c>
      <c r="AM2079">
        <f>IF(ISNA(AN2079),NA(),AM1399)</f>
        <v>0</v>
      </c>
      <c r="AN2079">
        <f>IF(OR(AN1399="",AND(AN1399=AN1398,AN1399=AN1400)),NA(), AN1399)</f>
        <v>0</v>
      </c>
      <c r="AO2079">
        <f>IF(ISNA(AP2079),NA(),AO1399)</f>
        <v>0</v>
      </c>
      <c r="AP2079">
        <f>IF(OR(AP1399="",AND(AP1399=AP1398,AP1399=AP1400)),NA(), AP1399)</f>
        <v>0</v>
      </c>
      <c r="AQ2079">
        <f>IF(ISNA(AR2079),NA(),AQ1399)</f>
        <v>0</v>
      </c>
      <c r="AR2079">
        <f>IF(OR(AR1399="",AND(AR1399=AR1398,AR1399=AR1400)),NA(), AR1399)</f>
        <v>0</v>
      </c>
      <c r="AS2079">
        <f>IF(ISNA(AT2079),NA(),AS1399)</f>
        <v>0</v>
      </c>
      <c r="AT2079">
        <f>IF(OR(AT1399="",AND(AT1399=AT1398,AT1399=AT1400)),NA(), AT1399)</f>
        <v>0</v>
      </c>
      <c r="AU2079">
        <f>IF(ISNA(AV2079),NA(),AU1399)</f>
        <v>0</v>
      </c>
      <c r="AV2079">
        <f>IF(OR(AV1399="",AND(AV1399=AV1398,AV1399=AV1400)),NA(), AV1399)</f>
        <v>0</v>
      </c>
      <c r="AW2079">
        <f>IF(ISNA(AX2079),NA(),AW1399)</f>
        <v>0</v>
      </c>
      <c r="AX2079">
        <f>IF(OR(AX1399="",AND(AX1399=AX1398,AX1399=AX1400)),NA(), AX1399)</f>
        <v>0</v>
      </c>
      <c r="AY2079">
        <f>IF(ISNA(AZ2079),NA(),AY1399)</f>
        <v>0</v>
      </c>
      <c r="AZ2079">
        <f>IF(OR(AZ1399="",AND(AZ1399=AZ1398,AZ1399=AZ1400)),NA(), AZ1399)</f>
        <v>0</v>
      </c>
      <c r="BA2079">
        <f>IF(ISNA(BB2079),NA(),BA1399)</f>
        <v>0</v>
      </c>
      <c r="BB2079">
        <f>IF(OR(BB1399="",AND(BB1399=BB1398,BB1399=BB1400)),NA(), BB1399)</f>
        <v>0</v>
      </c>
      <c r="BC2079">
        <f>IF(ISNA(BD2079),NA(),BC1399)</f>
        <v>0</v>
      </c>
      <c r="BD2079">
        <f>IF(OR(BD1399="",AND(BD1399=BD1398,BD1399=BD1400)),NA(), BD1399)</f>
        <v>0</v>
      </c>
      <c r="BE2079">
        <f>IF(ISNA(BF2079),NA(),BE1399)</f>
        <v>0</v>
      </c>
      <c r="BF2079">
        <f>IF(OR(BF1399="",AND(BF1399=BF1398,BF1399=BF1400)),NA(), BF1399)</f>
        <v>0</v>
      </c>
      <c r="BG2079">
        <f>IF(ISNA(BH2079),NA(),BG1399)</f>
        <v>0</v>
      </c>
      <c r="BH2079">
        <f>IF(OR(BH1399="",AND(BH1399=BH1398,BH1399=BH1400)),NA(), BH1399)</f>
        <v>0</v>
      </c>
      <c r="BI2079">
        <f>IF(ISNA(BJ2079),NA(),BI1399)</f>
        <v>0</v>
      </c>
      <c r="BJ2079">
        <f>IF(OR(BJ1399="",AND(BJ1399=BJ1398,BJ1399=BJ1400)),NA(), BJ1399)</f>
        <v>0</v>
      </c>
      <c r="BK2079">
        <f>IF(ISNA(BL2079),NA(),BK1399)</f>
        <v>0</v>
      </c>
      <c r="BL2079">
        <f>IF(OR(BL1399="",AND(BL1399=BL1398,BL1399=BL1400)),NA(), BL1399)</f>
        <v>0</v>
      </c>
      <c r="BM2079">
        <f>IF(ISNA(BN2079),NA(),BM1399)</f>
        <v>0</v>
      </c>
      <c r="BN2079">
        <f>IF(OR(BN1399="",AND(BN1399=BN1398,BN1399=BN1400)),NA(), BN1399)</f>
        <v>0</v>
      </c>
      <c r="BO2079">
        <f>IF(ISNA(BP2079),NA(),BO1399)</f>
        <v>0</v>
      </c>
      <c r="BP2079">
        <f>IF(OR(BP1399="",AND(BP1399=BP1398,BP1399=BP1400)),NA(), BP1399)</f>
        <v>0</v>
      </c>
      <c r="BQ2079">
        <f>IF(ISNA(BR2079),NA(),BQ1399)</f>
        <v>0</v>
      </c>
      <c r="BR2079">
        <f>IF(OR(BR1399="",AND(BR1399=BR1398,BR1399=BR1400)),NA(), BR1399)</f>
        <v>0</v>
      </c>
    </row>
    <row r="2080" spans="5:70">
      <c r="E2080">
        <f>IF(ISNA(F2080),NA(),E1400)</f>
        <v>0</v>
      </c>
      <c r="F2080">
        <f>IF(OR(F1400="",AND(F1400=F1399,F1400=F1401)),NA(), F1400)</f>
        <v>0</v>
      </c>
      <c r="G2080">
        <f>IF(ISNA(H2080),NA(),G1400)</f>
        <v>0</v>
      </c>
      <c r="H2080">
        <f>IF(OR(H1400="",AND(H1400=H1399,H1400=H1401)),NA(), H1400)</f>
        <v>0</v>
      </c>
      <c r="I2080">
        <f>IF(ISNA(J2080),NA(),I1400)</f>
        <v>0</v>
      </c>
      <c r="J2080">
        <f>IF(OR(J1400="",AND(J1400=J1399,J1400=J1401)),NA(), J1400)</f>
        <v>0</v>
      </c>
      <c r="K2080">
        <f>IF(ISNA(L2080),NA(),K1400)</f>
        <v>0</v>
      </c>
      <c r="L2080">
        <f>IF(OR(L1400="",AND(L1400=L1399,L1400=L1401)),NA(), L1400)</f>
        <v>0</v>
      </c>
      <c r="M2080">
        <f>IF(ISNA(N2080),NA(),M1400)</f>
        <v>0</v>
      </c>
      <c r="N2080">
        <f>IF(OR(N1400="",AND(N1400=N1399,N1400=N1401)),NA(), N1400)</f>
        <v>0</v>
      </c>
      <c r="O2080">
        <f>IF(ISNA(P2080),NA(),O1400)</f>
        <v>0</v>
      </c>
      <c r="P2080">
        <f>IF(OR(P1400="",AND(P1400=P1399,P1400=P1401)),NA(), P1400)</f>
        <v>0</v>
      </c>
      <c r="Q2080">
        <f>IF(ISNA(R2080),NA(),Q1400)</f>
        <v>0</v>
      </c>
      <c r="R2080">
        <f>IF(OR(R1400="",AND(R1400=R1399,R1400=R1401)),NA(), R1400)</f>
        <v>0</v>
      </c>
      <c r="S2080">
        <f>IF(ISNA(T2080),NA(),S1400)</f>
        <v>0</v>
      </c>
      <c r="T2080">
        <f>IF(OR(T1400="",AND(T1400=T1399,T1400=T1401)),NA(), T1400)</f>
        <v>0</v>
      </c>
      <c r="U2080">
        <f>IF(ISNA(V2080),NA(),U1400)</f>
        <v>0</v>
      </c>
      <c r="V2080">
        <f>IF(OR(V1400="",AND(V1400=V1399,V1400=V1401)),NA(), V1400)</f>
        <v>0</v>
      </c>
      <c r="W2080">
        <f>IF(ISNA(X2080),NA(),W1400)</f>
        <v>0</v>
      </c>
      <c r="X2080">
        <f>IF(OR(X1400="",AND(X1400=X1399,X1400=X1401)),NA(), X1400)</f>
        <v>0</v>
      </c>
      <c r="Y2080">
        <f>IF(ISNA(Z2080),NA(),Y1400)</f>
        <v>0</v>
      </c>
      <c r="Z2080">
        <f>IF(OR(Z1400="",AND(Z1400=Z1399,Z1400=Z1401)),NA(), Z1400)</f>
        <v>0</v>
      </c>
      <c r="AA2080">
        <f>IF(ISNA(AB2080),NA(),AA1400)</f>
        <v>0</v>
      </c>
      <c r="AB2080">
        <f>IF(OR(AB1400="",AND(AB1400=AB1399,AB1400=AB1401)),NA(), AB1400)</f>
        <v>0</v>
      </c>
      <c r="AC2080">
        <f>IF(ISNA(AD2080),NA(),AC1400)</f>
        <v>0</v>
      </c>
      <c r="AD2080">
        <f>IF(OR(AD1400="",AND(AD1400=AD1399,AD1400=AD1401)),NA(), AD1400)</f>
        <v>0</v>
      </c>
      <c r="AE2080">
        <f>IF(ISNA(AF2080),NA(),AE1400)</f>
        <v>0</v>
      </c>
      <c r="AF2080">
        <f>IF(OR(AF1400="",AND(AF1400=AF1399,AF1400=AF1401)),NA(), AF1400)</f>
        <v>0</v>
      </c>
      <c r="AG2080">
        <f>IF(ISNA(AH2080),NA(),AG1400)</f>
        <v>0</v>
      </c>
      <c r="AH2080">
        <f>IF(OR(AH1400="",AND(AH1400=AH1399,AH1400=AH1401)),NA(), AH1400)</f>
        <v>0</v>
      </c>
      <c r="AI2080">
        <f>IF(ISNA(AJ2080),NA(),AI1400)</f>
        <v>0</v>
      </c>
      <c r="AJ2080">
        <f>IF(OR(AJ1400="",AND(AJ1400=AJ1399,AJ1400=AJ1401)),NA(), AJ1400)</f>
        <v>0</v>
      </c>
      <c r="AM2080">
        <f>IF(ISNA(AN2080),NA(),AM1400)</f>
        <v>0</v>
      </c>
      <c r="AN2080">
        <f>IF(OR(AN1400="",AND(AN1400=AN1399,AN1400=AN1401)),NA(), AN1400)</f>
        <v>0</v>
      </c>
      <c r="AO2080">
        <f>IF(ISNA(AP2080),NA(),AO1400)</f>
        <v>0</v>
      </c>
      <c r="AP2080">
        <f>IF(OR(AP1400="",AND(AP1400=AP1399,AP1400=AP1401)),NA(), AP1400)</f>
        <v>0</v>
      </c>
      <c r="AQ2080">
        <f>IF(ISNA(AR2080),NA(),AQ1400)</f>
        <v>0</v>
      </c>
      <c r="AR2080">
        <f>IF(OR(AR1400="",AND(AR1400=AR1399,AR1400=AR1401)),NA(), AR1400)</f>
        <v>0</v>
      </c>
      <c r="AS2080">
        <f>IF(ISNA(AT2080),NA(),AS1400)</f>
        <v>0</v>
      </c>
      <c r="AT2080">
        <f>IF(OR(AT1400="",AND(AT1400=AT1399,AT1400=AT1401)),NA(), AT1400)</f>
        <v>0</v>
      </c>
      <c r="AU2080">
        <f>IF(ISNA(AV2080),NA(),AU1400)</f>
        <v>0</v>
      </c>
      <c r="AV2080">
        <f>IF(OR(AV1400="",AND(AV1400=AV1399,AV1400=AV1401)),NA(), AV1400)</f>
        <v>0</v>
      </c>
      <c r="AW2080">
        <f>IF(ISNA(AX2080),NA(),AW1400)</f>
        <v>0</v>
      </c>
      <c r="AX2080">
        <f>IF(OR(AX1400="",AND(AX1400=AX1399,AX1400=AX1401)),NA(), AX1400)</f>
        <v>0</v>
      </c>
      <c r="AY2080">
        <f>IF(ISNA(AZ2080),NA(),AY1400)</f>
        <v>0</v>
      </c>
      <c r="AZ2080">
        <f>IF(OR(AZ1400="",AND(AZ1400=AZ1399,AZ1400=AZ1401)),NA(), AZ1400)</f>
        <v>0</v>
      </c>
      <c r="BA2080">
        <f>IF(ISNA(BB2080),NA(),BA1400)</f>
        <v>0</v>
      </c>
      <c r="BB2080">
        <f>IF(OR(BB1400="",AND(BB1400=BB1399,BB1400=BB1401)),NA(), BB1400)</f>
        <v>0</v>
      </c>
      <c r="BC2080">
        <f>IF(ISNA(BD2080),NA(),BC1400)</f>
        <v>0</v>
      </c>
      <c r="BD2080">
        <f>IF(OR(BD1400="",AND(BD1400=BD1399,BD1400=BD1401)),NA(), BD1400)</f>
        <v>0</v>
      </c>
      <c r="BE2080">
        <f>IF(ISNA(BF2080),NA(),BE1400)</f>
        <v>0</v>
      </c>
      <c r="BF2080">
        <f>IF(OR(BF1400="",AND(BF1400=BF1399,BF1400=BF1401)),NA(), BF1400)</f>
        <v>0</v>
      </c>
      <c r="BG2080">
        <f>IF(ISNA(BH2080),NA(),BG1400)</f>
        <v>0</v>
      </c>
      <c r="BH2080">
        <f>IF(OR(BH1400="",AND(BH1400=BH1399,BH1400=BH1401)),NA(), BH1400)</f>
        <v>0</v>
      </c>
      <c r="BI2080">
        <f>IF(ISNA(BJ2080),NA(),BI1400)</f>
        <v>0</v>
      </c>
      <c r="BJ2080">
        <f>IF(OR(BJ1400="",AND(BJ1400=BJ1399,BJ1400=BJ1401)),NA(), BJ1400)</f>
        <v>0</v>
      </c>
      <c r="BK2080">
        <f>IF(ISNA(BL2080),NA(),BK1400)</f>
        <v>0</v>
      </c>
      <c r="BL2080">
        <f>IF(OR(BL1400="",AND(BL1400=BL1399,BL1400=BL1401)),NA(), BL1400)</f>
        <v>0</v>
      </c>
      <c r="BM2080">
        <f>IF(ISNA(BN2080),NA(),BM1400)</f>
        <v>0</v>
      </c>
      <c r="BN2080">
        <f>IF(OR(BN1400="",AND(BN1400=BN1399,BN1400=BN1401)),NA(), BN1400)</f>
        <v>0</v>
      </c>
      <c r="BO2080">
        <f>IF(ISNA(BP2080),NA(),BO1400)</f>
        <v>0</v>
      </c>
      <c r="BP2080">
        <f>IF(OR(BP1400="",AND(BP1400=BP1399,BP1400=BP1401)),NA(), BP1400)</f>
        <v>0</v>
      </c>
      <c r="BQ2080">
        <f>IF(ISNA(BR2080),NA(),BQ1400)</f>
        <v>0</v>
      </c>
      <c r="BR2080">
        <f>IF(OR(BR1400="",AND(BR1400=BR1399,BR1400=BR1401)),NA(), BR1400)</f>
        <v>0</v>
      </c>
    </row>
    <row r="2081" spans="5:70">
      <c r="E2081">
        <f>IF(ISNA(F2081),NA(),E1401)</f>
        <v>0</v>
      </c>
      <c r="F2081">
        <f>IF(OR(F1401="",AND(F1401=F1400,F1401=F1402)),NA(), F1401)</f>
        <v>0</v>
      </c>
      <c r="G2081">
        <f>IF(ISNA(H2081),NA(),G1401)</f>
        <v>0</v>
      </c>
      <c r="H2081">
        <f>IF(OR(H1401="",AND(H1401=H1400,H1401=H1402)),NA(), H1401)</f>
        <v>0</v>
      </c>
      <c r="I2081">
        <f>IF(ISNA(J2081),NA(),I1401)</f>
        <v>0</v>
      </c>
      <c r="J2081">
        <f>IF(OR(J1401="",AND(J1401=J1400,J1401=J1402)),NA(), J1401)</f>
        <v>0</v>
      </c>
      <c r="K2081">
        <f>IF(ISNA(L2081),NA(),K1401)</f>
        <v>0</v>
      </c>
      <c r="L2081">
        <f>IF(OR(L1401="",AND(L1401=L1400,L1401=L1402)),NA(), L1401)</f>
        <v>0</v>
      </c>
      <c r="M2081">
        <f>IF(ISNA(N2081),NA(),M1401)</f>
        <v>0</v>
      </c>
      <c r="N2081">
        <f>IF(OR(N1401="",AND(N1401=N1400,N1401=N1402)),NA(), N1401)</f>
        <v>0</v>
      </c>
      <c r="O2081">
        <f>IF(ISNA(P2081),NA(),O1401)</f>
        <v>0</v>
      </c>
      <c r="P2081">
        <f>IF(OR(P1401="",AND(P1401=P1400,P1401=P1402)),NA(), P1401)</f>
        <v>0</v>
      </c>
      <c r="Q2081">
        <f>IF(ISNA(R2081),NA(),Q1401)</f>
        <v>0</v>
      </c>
      <c r="R2081">
        <f>IF(OR(R1401="",AND(R1401=R1400,R1401=R1402)),NA(), R1401)</f>
        <v>0</v>
      </c>
      <c r="S2081">
        <f>IF(ISNA(T2081),NA(),S1401)</f>
        <v>0</v>
      </c>
      <c r="T2081">
        <f>IF(OR(T1401="",AND(T1401=T1400,T1401=T1402)),NA(), T1401)</f>
        <v>0</v>
      </c>
      <c r="U2081">
        <f>IF(ISNA(V2081),NA(),U1401)</f>
        <v>0</v>
      </c>
      <c r="V2081">
        <f>IF(OR(V1401="",AND(V1401=V1400,V1401=V1402)),NA(), V1401)</f>
        <v>0</v>
      </c>
      <c r="W2081">
        <f>IF(ISNA(X2081),NA(),W1401)</f>
        <v>0</v>
      </c>
      <c r="X2081">
        <f>IF(OR(X1401="",AND(X1401=X1400,X1401=X1402)),NA(), X1401)</f>
        <v>0</v>
      </c>
      <c r="Y2081">
        <f>IF(ISNA(Z2081),NA(),Y1401)</f>
        <v>0</v>
      </c>
      <c r="Z2081">
        <f>IF(OR(Z1401="",AND(Z1401=Z1400,Z1401=Z1402)),NA(), Z1401)</f>
        <v>0</v>
      </c>
      <c r="AA2081">
        <f>IF(ISNA(AB2081),NA(),AA1401)</f>
        <v>0</v>
      </c>
      <c r="AB2081">
        <f>IF(OR(AB1401="",AND(AB1401=AB1400,AB1401=AB1402)),NA(), AB1401)</f>
        <v>0</v>
      </c>
      <c r="AC2081">
        <f>IF(ISNA(AD2081),NA(),AC1401)</f>
        <v>0</v>
      </c>
      <c r="AD2081">
        <f>IF(OR(AD1401="",AND(AD1401=AD1400,AD1401=AD1402)),NA(), AD1401)</f>
        <v>0</v>
      </c>
      <c r="AE2081">
        <f>IF(ISNA(AF2081),NA(),AE1401)</f>
        <v>0</v>
      </c>
      <c r="AF2081">
        <f>IF(OR(AF1401="",AND(AF1401=AF1400,AF1401=AF1402)),NA(), AF1401)</f>
        <v>0</v>
      </c>
      <c r="AG2081">
        <f>IF(ISNA(AH2081),NA(),AG1401)</f>
        <v>0</v>
      </c>
      <c r="AH2081">
        <f>IF(OR(AH1401="",AND(AH1401=AH1400,AH1401=AH1402)),NA(), AH1401)</f>
        <v>0</v>
      </c>
      <c r="AI2081">
        <f>IF(ISNA(AJ2081),NA(),AI1401)</f>
        <v>0</v>
      </c>
      <c r="AJ2081">
        <f>IF(OR(AJ1401="",AND(AJ1401=AJ1400,AJ1401=AJ1402)),NA(), AJ1401)</f>
        <v>0</v>
      </c>
      <c r="AM2081">
        <f>IF(ISNA(AN2081),NA(),AM1401)</f>
        <v>0</v>
      </c>
      <c r="AN2081">
        <f>IF(OR(AN1401="",AND(AN1401=AN1400,AN1401=AN1402)),NA(), AN1401)</f>
        <v>0</v>
      </c>
      <c r="AO2081">
        <f>IF(ISNA(AP2081),NA(),AO1401)</f>
        <v>0</v>
      </c>
      <c r="AP2081">
        <f>IF(OR(AP1401="",AND(AP1401=AP1400,AP1401=AP1402)),NA(), AP1401)</f>
        <v>0</v>
      </c>
      <c r="AQ2081">
        <f>IF(ISNA(AR2081),NA(),AQ1401)</f>
        <v>0</v>
      </c>
      <c r="AR2081">
        <f>IF(OR(AR1401="",AND(AR1401=AR1400,AR1401=AR1402)),NA(), AR1401)</f>
        <v>0</v>
      </c>
      <c r="AS2081">
        <f>IF(ISNA(AT2081),NA(),AS1401)</f>
        <v>0</v>
      </c>
      <c r="AT2081">
        <f>IF(OR(AT1401="",AND(AT1401=AT1400,AT1401=AT1402)),NA(), AT1401)</f>
        <v>0</v>
      </c>
      <c r="AU2081">
        <f>IF(ISNA(AV2081),NA(),AU1401)</f>
        <v>0</v>
      </c>
      <c r="AV2081">
        <f>IF(OR(AV1401="",AND(AV1401=AV1400,AV1401=AV1402)),NA(), AV1401)</f>
        <v>0</v>
      </c>
      <c r="AW2081">
        <f>IF(ISNA(AX2081),NA(),AW1401)</f>
        <v>0</v>
      </c>
      <c r="AX2081">
        <f>IF(OR(AX1401="",AND(AX1401=AX1400,AX1401=AX1402)),NA(), AX1401)</f>
        <v>0</v>
      </c>
      <c r="AY2081">
        <f>IF(ISNA(AZ2081),NA(),AY1401)</f>
        <v>0</v>
      </c>
      <c r="AZ2081">
        <f>IF(OR(AZ1401="",AND(AZ1401=AZ1400,AZ1401=AZ1402)),NA(), AZ1401)</f>
        <v>0</v>
      </c>
      <c r="BA2081">
        <f>IF(ISNA(BB2081),NA(),BA1401)</f>
        <v>0</v>
      </c>
      <c r="BB2081">
        <f>IF(OR(BB1401="",AND(BB1401=BB1400,BB1401=BB1402)),NA(), BB1401)</f>
        <v>0</v>
      </c>
      <c r="BC2081">
        <f>IF(ISNA(BD2081),NA(),BC1401)</f>
        <v>0</v>
      </c>
      <c r="BD2081">
        <f>IF(OR(BD1401="",AND(BD1401=BD1400,BD1401=BD1402)),NA(), BD1401)</f>
        <v>0</v>
      </c>
      <c r="BE2081">
        <f>IF(ISNA(BF2081),NA(),BE1401)</f>
        <v>0</v>
      </c>
      <c r="BF2081">
        <f>IF(OR(BF1401="",AND(BF1401=BF1400,BF1401=BF1402)),NA(), BF1401)</f>
        <v>0</v>
      </c>
      <c r="BG2081">
        <f>IF(ISNA(BH2081),NA(),BG1401)</f>
        <v>0</v>
      </c>
      <c r="BH2081">
        <f>IF(OR(BH1401="",AND(BH1401=BH1400,BH1401=BH1402)),NA(), BH1401)</f>
        <v>0</v>
      </c>
      <c r="BI2081">
        <f>IF(ISNA(BJ2081),NA(),BI1401)</f>
        <v>0</v>
      </c>
      <c r="BJ2081">
        <f>IF(OR(BJ1401="",AND(BJ1401=BJ1400,BJ1401=BJ1402)),NA(), BJ1401)</f>
        <v>0</v>
      </c>
      <c r="BK2081">
        <f>IF(ISNA(BL2081),NA(),BK1401)</f>
        <v>0</v>
      </c>
      <c r="BL2081">
        <f>IF(OR(BL1401="",AND(BL1401=BL1400,BL1401=BL1402)),NA(), BL1401)</f>
        <v>0</v>
      </c>
      <c r="BM2081">
        <f>IF(ISNA(BN2081),NA(),BM1401)</f>
        <v>0</v>
      </c>
      <c r="BN2081">
        <f>IF(OR(BN1401="",AND(BN1401=BN1400,BN1401=BN1402)),NA(), BN1401)</f>
        <v>0</v>
      </c>
      <c r="BO2081">
        <f>IF(ISNA(BP2081),NA(),BO1401)</f>
        <v>0</v>
      </c>
      <c r="BP2081">
        <f>IF(OR(BP1401="",AND(BP1401=BP1400,BP1401=BP1402)),NA(), BP1401)</f>
        <v>0</v>
      </c>
      <c r="BQ2081">
        <f>IF(ISNA(BR2081),NA(),BQ1401)</f>
        <v>0</v>
      </c>
      <c r="BR2081">
        <f>IF(OR(BR1401="",AND(BR1401=BR1400,BR1401=BR1402)),NA(), BR1401)</f>
        <v>0</v>
      </c>
    </row>
    <row r="2082" spans="5:70">
      <c r="E2082">
        <f>IF(ISNA(F2082),NA(),E1402)</f>
        <v>0</v>
      </c>
      <c r="F2082">
        <f>IF(OR(F1402="",AND(F1402=F1401,F1402=F1403)),NA(), F1402)</f>
        <v>0</v>
      </c>
      <c r="G2082">
        <f>IF(ISNA(H2082),NA(),G1402)</f>
        <v>0</v>
      </c>
      <c r="H2082">
        <f>IF(OR(H1402="",AND(H1402=H1401,H1402=H1403)),NA(), H1402)</f>
        <v>0</v>
      </c>
      <c r="I2082">
        <f>IF(ISNA(J2082),NA(),I1402)</f>
        <v>0</v>
      </c>
      <c r="J2082">
        <f>IF(OR(J1402="",AND(J1402=J1401,J1402=J1403)),NA(), J1402)</f>
        <v>0</v>
      </c>
      <c r="K2082">
        <f>IF(ISNA(L2082),NA(),K1402)</f>
        <v>0</v>
      </c>
      <c r="L2082">
        <f>IF(OR(L1402="",AND(L1402=L1401,L1402=L1403)),NA(), L1402)</f>
        <v>0</v>
      </c>
      <c r="M2082">
        <f>IF(ISNA(N2082),NA(),M1402)</f>
        <v>0</v>
      </c>
      <c r="N2082">
        <f>IF(OR(N1402="",AND(N1402=N1401,N1402=N1403)),NA(), N1402)</f>
        <v>0</v>
      </c>
      <c r="O2082">
        <f>IF(ISNA(P2082),NA(),O1402)</f>
        <v>0</v>
      </c>
      <c r="P2082">
        <f>IF(OR(P1402="",AND(P1402=P1401,P1402=P1403)),NA(), P1402)</f>
        <v>0</v>
      </c>
      <c r="Q2082">
        <f>IF(ISNA(R2082),NA(),Q1402)</f>
        <v>0</v>
      </c>
      <c r="R2082">
        <f>IF(OR(R1402="",AND(R1402=R1401,R1402=R1403)),NA(), R1402)</f>
        <v>0</v>
      </c>
      <c r="S2082">
        <f>IF(ISNA(T2082),NA(),S1402)</f>
        <v>0</v>
      </c>
      <c r="T2082">
        <f>IF(OR(T1402="",AND(T1402=T1401,T1402=T1403)),NA(), T1402)</f>
        <v>0</v>
      </c>
      <c r="U2082">
        <f>IF(ISNA(V2082),NA(),U1402)</f>
        <v>0</v>
      </c>
      <c r="V2082">
        <f>IF(OR(V1402="",AND(V1402=V1401,V1402=V1403)),NA(), V1402)</f>
        <v>0</v>
      </c>
      <c r="W2082">
        <f>IF(ISNA(X2082),NA(),W1402)</f>
        <v>0</v>
      </c>
      <c r="X2082">
        <f>IF(OR(X1402="",AND(X1402=X1401,X1402=X1403)),NA(), X1402)</f>
        <v>0</v>
      </c>
      <c r="Y2082">
        <f>IF(ISNA(Z2082),NA(),Y1402)</f>
        <v>0</v>
      </c>
      <c r="Z2082">
        <f>IF(OR(Z1402="",AND(Z1402=Z1401,Z1402=Z1403)),NA(), Z1402)</f>
        <v>0</v>
      </c>
      <c r="AA2082">
        <f>IF(ISNA(AB2082),NA(),AA1402)</f>
        <v>0</v>
      </c>
      <c r="AB2082">
        <f>IF(OR(AB1402="",AND(AB1402=AB1401,AB1402=AB1403)),NA(), AB1402)</f>
        <v>0</v>
      </c>
      <c r="AC2082">
        <f>IF(ISNA(AD2082),NA(),AC1402)</f>
        <v>0</v>
      </c>
      <c r="AD2082">
        <f>IF(OR(AD1402="",AND(AD1402=AD1401,AD1402=AD1403)),NA(), AD1402)</f>
        <v>0</v>
      </c>
      <c r="AE2082">
        <f>IF(ISNA(AF2082),NA(),AE1402)</f>
        <v>0</v>
      </c>
      <c r="AF2082">
        <f>IF(OR(AF1402="",AND(AF1402=AF1401,AF1402=AF1403)),NA(), AF1402)</f>
        <v>0</v>
      </c>
      <c r="AG2082">
        <f>IF(ISNA(AH2082),NA(),AG1402)</f>
        <v>0</v>
      </c>
      <c r="AH2082">
        <f>IF(OR(AH1402="",AND(AH1402=AH1401,AH1402=AH1403)),NA(), AH1402)</f>
        <v>0</v>
      </c>
      <c r="AI2082">
        <f>IF(ISNA(AJ2082),NA(),AI1402)</f>
        <v>0</v>
      </c>
      <c r="AJ2082">
        <f>IF(OR(AJ1402="",AND(AJ1402=AJ1401,AJ1402=AJ1403)),NA(), AJ1402)</f>
        <v>0</v>
      </c>
      <c r="AM2082">
        <f>IF(ISNA(AN2082),NA(),AM1402)</f>
        <v>0</v>
      </c>
      <c r="AN2082">
        <f>IF(OR(AN1402="",AND(AN1402=AN1401,AN1402=AN1403)),NA(), AN1402)</f>
        <v>0</v>
      </c>
      <c r="AO2082">
        <f>IF(ISNA(AP2082),NA(),AO1402)</f>
        <v>0</v>
      </c>
      <c r="AP2082">
        <f>IF(OR(AP1402="",AND(AP1402=AP1401,AP1402=AP1403)),NA(), AP1402)</f>
        <v>0</v>
      </c>
      <c r="AQ2082">
        <f>IF(ISNA(AR2082),NA(),AQ1402)</f>
        <v>0</v>
      </c>
      <c r="AR2082">
        <f>IF(OR(AR1402="",AND(AR1402=AR1401,AR1402=AR1403)),NA(), AR1402)</f>
        <v>0</v>
      </c>
      <c r="AS2082">
        <f>IF(ISNA(AT2082),NA(),AS1402)</f>
        <v>0</v>
      </c>
      <c r="AT2082">
        <f>IF(OR(AT1402="",AND(AT1402=AT1401,AT1402=AT1403)),NA(), AT1402)</f>
        <v>0</v>
      </c>
      <c r="AU2082">
        <f>IF(ISNA(AV2082),NA(),AU1402)</f>
        <v>0</v>
      </c>
      <c r="AV2082">
        <f>IF(OR(AV1402="",AND(AV1402=AV1401,AV1402=AV1403)),NA(), AV1402)</f>
        <v>0</v>
      </c>
      <c r="AW2082">
        <f>IF(ISNA(AX2082),NA(),AW1402)</f>
        <v>0</v>
      </c>
      <c r="AX2082">
        <f>IF(OR(AX1402="",AND(AX1402=AX1401,AX1402=AX1403)),NA(), AX1402)</f>
        <v>0</v>
      </c>
      <c r="AY2082">
        <f>IF(ISNA(AZ2082),NA(),AY1402)</f>
        <v>0</v>
      </c>
      <c r="AZ2082">
        <f>IF(OR(AZ1402="",AND(AZ1402=AZ1401,AZ1402=AZ1403)),NA(), AZ1402)</f>
        <v>0</v>
      </c>
      <c r="BA2082">
        <f>IF(ISNA(BB2082),NA(),BA1402)</f>
        <v>0</v>
      </c>
      <c r="BB2082">
        <f>IF(OR(BB1402="",AND(BB1402=BB1401,BB1402=BB1403)),NA(), BB1402)</f>
        <v>0</v>
      </c>
      <c r="BC2082">
        <f>IF(ISNA(BD2082),NA(),BC1402)</f>
        <v>0</v>
      </c>
      <c r="BD2082">
        <f>IF(OR(BD1402="",AND(BD1402=BD1401,BD1402=BD1403)),NA(), BD1402)</f>
        <v>0</v>
      </c>
      <c r="BE2082">
        <f>IF(ISNA(BF2082),NA(),BE1402)</f>
        <v>0</v>
      </c>
      <c r="BF2082">
        <f>IF(OR(BF1402="",AND(BF1402=BF1401,BF1402=BF1403)),NA(), BF1402)</f>
        <v>0</v>
      </c>
      <c r="BG2082">
        <f>IF(ISNA(BH2082),NA(),BG1402)</f>
        <v>0</v>
      </c>
      <c r="BH2082">
        <f>IF(OR(BH1402="",AND(BH1402=BH1401,BH1402=BH1403)),NA(), BH1402)</f>
        <v>0</v>
      </c>
      <c r="BI2082">
        <f>IF(ISNA(BJ2082),NA(),BI1402)</f>
        <v>0</v>
      </c>
      <c r="BJ2082">
        <f>IF(OR(BJ1402="",AND(BJ1402=BJ1401,BJ1402=BJ1403)),NA(), BJ1402)</f>
        <v>0</v>
      </c>
      <c r="BK2082">
        <f>IF(ISNA(BL2082),NA(),BK1402)</f>
        <v>0</v>
      </c>
      <c r="BL2082">
        <f>IF(OR(BL1402="",AND(BL1402=BL1401,BL1402=BL1403)),NA(), BL1402)</f>
        <v>0</v>
      </c>
      <c r="BM2082">
        <f>IF(ISNA(BN2082),NA(),BM1402)</f>
        <v>0</v>
      </c>
      <c r="BN2082">
        <f>IF(OR(BN1402="",AND(BN1402=BN1401,BN1402=BN1403)),NA(), BN1402)</f>
        <v>0</v>
      </c>
      <c r="BO2082">
        <f>IF(ISNA(BP2082),NA(),BO1402)</f>
        <v>0</v>
      </c>
      <c r="BP2082">
        <f>IF(OR(BP1402="",AND(BP1402=BP1401,BP1402=BP1403)),NA(), BP1402)</f>
        <v>0</v>
      </c>
      <c r="BQ2082">
        <f>IF(ISNA(BR2082),NA(),BQ1402)</f>
        <v>0</v>
      </c>
      <c r="BR2082">
        <f>IF(OR(BR1402="",AND(BR1402=BR1401,BR1402=BR1403)),NA(), BR1402)</f>
        <v>0</v>
      </c>
    </row>
    <row r="2083" spans="5:70">
      <c r="E2083">
        <f>IF(ISNA(F2083),NA(),E1403)</f>
        <v>0</v>
      </c>
      <c r="F2083">
        <f>IF(OR(F1403="",AND(F1403=F1402,F1403=F1404)),NA(), F1403)</f>
        <v>0</v>
      </c>
      <c r="G2083">
        <f>IF(ISNA(H2083),NA(),G1403)</f>
        <v>0</v>
      </c>
      <c r="H2083">
        <f>IF(OR(H1403="",AND(H1403=H1402,H1403=H1404)),NA(), H1403)</f>
        <v>0</v>
      </c>
      <c r="I2083">
        <f>IF(ISNA(J2083),NA(),I1403)</f>
        <v>0</v>
      </c>
      <c r="J2083">
        <f>IF(OR(J1403="",AND(J1403=J1402,J1403=J1404)),NA(), J1403)</f>
        <v>0</v>
      </c>
      <c r="K2083">
        <f>IF(ISNA(L2083),NA(),K1403)</f>
        <v>0</v>
      </c>
      <c r="L2083">
        <f>IF(OR(L1403="",AND(L1403=L1402,L1403=L1404)),NA(), L1403)</f>
        <v>0</v>
      </c>
      <c r="M2083">
        <f>IF(ISNA(N2083),NA(),M1403)</f>
        <v>0</v>
      </c>
      <c r="N2083">
        <f>IF(OR(N1403="",AND(N1403=N1402,N1403=N1404)),NA(), N1403)</f>
        <v>0</v>
      </c>
      <c r="O2083">
        <f>IF(ISNA(P2083),NA(),O1403)</f>
        <v>0</v>
      </c>
      <c r="P2083">
        <f>IF(OR(P1403="",AND(P1403=P1402,P1403=P1404)),NA(), P1403)</f>
        <v>0</v>
      </c>
      <c r="Q2083">
        <f>IF(ISNA(R2083),NA(),Q1403)</f>
        <v>0</v>
      </c>
      <c r="R2083">
        <f>IF(OR(R1403="",AND(R1403=R1402,R1403=R1404)),NA(), R1403)</f>
        <v>0</v>
      </c>
      <c r="S2083">
        <f>IF(ISNA(T2083),NA(),S1403)</f>
        <v>0</v>
      </c>
      <c r="T2083">
        <f>IF(OR(T1403="",AND(T1403=T1402,T1403=T1404)),NA(), T1403)</f>
        <v>0</v>
      </c>
      <c r="U2083">
        <f>IF(ISNA(V2083),NA(),U1403)</f>
        <v>0</v>
      </c>
      <c r="V2083">
        <f>IF(OR(V1403="",AND(V1403=V1402,V1403=V1404)),NA(), V1403)</f>
        <v>0</v>
      </c>
      <c r="W2083">
        <f>IF(ISNA(X2083),NA(),W1403)</f>
        <v>0</v>
      </c>
      <c r="X2083">
        <f>IF(OR(X1403="",AND(X1403=X1402,X1403=X1404)),NA(), X1403)</f>
        <v>0</v>
      </c>
      <c r="Y2083">
        <f>IF(ISNA(Z2083),NA(),Y1403)</f>
        <v>0</v>
      </c>
      <c r="Z2083">
        <f>IF(OR(Z1403="",AND(Z1403=Z1402,Z1403=Z1404)),NA(), Z1403)</f>
        <v>0</v>
      </c>
      <c r="AA2083">
        <f>IF(ISNA(AB2083),NA(),AA1403)</f>
        <v>0</v>
      </c>
      <c r="AB2083">
        <f>IF(OR(AB1403="",AND(AB1403=AB1402,AB1403=AB1404)),NA(), AB1403)</f>
        <v>0</v>
      </c>
      <c r="AC2083">
        <f>IF(ISNA(AD2083),NA(),AC1403)</f>
        <v>0</v>
      </c>
      <c r="AD2083">
        <f>IF(OR(AD1403="",AND(AD1403=AD1402,AD1403=AD1404)),NA(), AD1403)</f>
        <v>0</v>
      </c>
      <c r="AE2083">
        <f>IF(ISNA(AF2083),NA(),AE1403)</f>
        <v>0</v>
      </c>
      <c r="AF2083">
        <f>IF(OR(AF1403="",AND(AF1403=AF1402,AF1403=AF1404)),NA(), AF1403)</f>
        <v>0</v>
      </c>
      <c r="AG2083">
        <f>IF(ISNA(AH2083),NA(),AG1403)</f>
        <v>0</v>
      </c>
      <c r="AH2083">
        <f>IF(OR(AH1403="",AND(AH1403=AH1402,AH1403=AH1404)),NA(), AH1403)</f>
        <v>0</v>
      </c>
      <c r="AI2083">
        <f>IF(ISNA(AJ2083),NA(),AI1403)</f>
        <v>0</v>
      </c>
      <c r="AJ2083">
        <f>IF(OR(AJ1403="",AND(AJ1403=AJ1402,AJ1403=AJ1404)),NA(), AJ1403)</f>
        <v>0</v>
      </c>
      <c r="AM2083">
        <f>IF(ISNA(AN2083),NA(),AM1403)</f>
        <v>0</v>
      </c>
      <c r="AN2083">
        <f>IF(OR(AN1403="",AND(AN1403=AN1402,AN1403=AN1404)),NA(), AN1403)</f>
        <v>0</v>
      </c>
      <c r="AO2083">
        <f>IF(ISNA(AP2083),NA(),AO1403)</f>
        <v>0</v>
      </c>
      <c r="AP2083">
        <f>IF(OR(AP1403="",AND(AP1403=AP1402,AP1403=AP1404)),NA(), AP1403)</f>
        <v>0</v>
      </c>
      <c r="AQ2083">
        <f>IF(ISNA(AR2083),NA(),AQ1403)</f>
        <v>0</v>
      </c>
      <c r="AR2083">
        <f>IF(OR(AR1403="",AND(AR1403=AR1402,AR1403=AR1404)),NA(), AR1403)</f>
        <v>0</v>
      </c>
      <c r="AS2083">
        <f>IF(ISNA(AT2083),NA(),AS1403)</f>
        <v>0</v>
      </c>
      <c r="AT2083">
        <f>IF(OR(AT1403="",AND(AT1403=AT1402,AT1403=AT1404)),NA(), AT1403)</f>
        <v>0</v>
      </c>
      <c r="AU2083">
        <f>IF(ISNA(AV2083),NA(),AU1403)</f>
        <v>0</v>
      </c>
      <c r="AV2083">
        <f>IF(OR(AV1403="",AND(AV1403=AV1402,AV1403=AV1404)),NA(), AV1403)</f>
        <v>0</v>
      </c>
      <c r="AW2083">
        <f>IF(ISNA(AX2083),NA(),AW1403)</f>
        <v>0</v>
      </c>
      <c r="AX2083">
        <f>IF(OR(AX1403="",AND(AX1403=AX1402,AX1403=AX1404)),NA(), AX1403)</f>
        <v>0</v>
      </c>
      <c r="AY2083">
        <f>IF(ISNA(AZ2083),NA(),AY1403)</f>
        <v>0</v>
      </c>
      <c r="AZ2083">
        <f>IF(OR(AZ1403="",AND(AZ1403=AZ1402,AZ1403=AZ1404)),NA(), AZ1403)</f>
        <v>0</v>
      </c>
      <c r="BA2083">
        <f>IF(ISNA(BB2083),NA(),BA1403)</f>
        <v>0</v>
      </c>
      <c r="BB2083">
        <f>IF(OR(BB1403="",AND(BB1403=BB1402,BB1403=BB1404)),NA(), BB1403)</f>
        <v>0</v>
      </c>
      <c r="BC2083">
        <f>IF(ISNA(BD2083),NA(),BC1403)</f>
        <v>0</v>
      </c>
      <c r="BD2083">
        <f>IF(OR(BD1403="",AND(BD1403=BD1402,BD1403=BD1404)),NA(), BD1403)</f>
        <v>0</v>
      </c>
      <c r="BE2083">
        <f>IF(ISNA(BF2083),NA(),BE1403)</f>
        <v>0</v>
      </c>
      <c r="BF2083">
        <f>IF(OR(BF1403="",AND(BF1403=BF1402,BF1403=BF1404)),NA(), BF1403)</f>
        <v>0</v>
      </c>
      <c r="BG2083">
        <f>IF(ISNA(BH2083),NA(),BG1403)</f>
        <v>0</v>
      </c>
      <c r="BH2083">
        <f>IF(OR(BH1403="",AND(BH1403=BH1402,BH1403=BH1404)),NA(), BH1403)</f>
        <v>0</v>
      </c>
      <c r="BI2083">
        <f>IF(ISNA(BJ2083),NA(),BI1403)</f>
        <v>0</v>
      </c>
      <c r="BJ2083">
        <f>IF(OR(BJ1403="",AND(BJ1403=BJ1402,BJ1403=BJ1404)),NA(), BJ1403)</f>
        <v>0</v>
      </c>
      <c r="BK2083">
        <f>IF(ISNA(BL2083),NA(),BK1403)</f>
        <v>0</v>
      </c>
      <c r="BL2083">
        <f>IF(OR(BL1403="",AND(BL1403=BL1402,BL1403=BL1404)),NA(), BL1403)</f>
        <v>0</v>
      </c>
      <c r="BM2083">
        <f>IF(ISNA(BN2083),NA(),BM1403)</f>
        <v>0</v>
      </c>
      <c r="BN2083">
        <f>IF(OR(BN1403="",AND(BN1403=BN1402,BN1403=BN1404)),NA(), BN1403)</f>
        <v>0</v>
      </c>
      <c r="BO2083">
        <f>IF(ISNA(BP2083),NA(),BO1403)</f>
        <v>0</v>
      </c>
      <c r="BP2083">
        <f>IF(OR(BP1403="",AND(BP1403=BP1402,BP1403=BP1404)),NA(), BP1403)</f>
        <v>0</v>
      </c>
      <c r="BQ2083">
        <f>IF(ISNA(BR2083),NA(),BQ1403)</f>
        <v>0</v>
      </c>
      <c r="BR2083">
        <f>IF(OR(BR1403="",AND(BR1403=BR1402,BR1403=BR1404)),NA(), BR1403)</f>
        <v>0</v>
      </c>
    </row>
    <row r="2084" spans="5:70">
      <c r="E2084">
        <f>IF(ISNA(F2084),NA(),E1404)</f>
        <v>0</v>
      </c>
      <c r="F2084">
        <f>IF(OR(F1404="",AND(F1404=F1403,F1404=F1405)),NA(), F1404)</f>
        <v>0</v>
      </c>
      <c r="G2084">
        <f>IF(ISNA(H2084),NA(),G1404)</f>
        <v>0</v>
      </c>
      <c r="H2084">
        <f>IF(OR(H1404="",AND(H1404=H1403,H1404=H1405)),NA(), H1404)</f>
        <v>0</v>
      </c>
      <c r="I2084">
        <f>IF(ISNA(J2084),NA(),I1404)</f>
        <v>0</v>
      </c>
      <c r="J2084">
        <f>IF(OR(J1404="",AND(J1404=J1403,J1404=J1405)),NA(), J1404)</f>
        <v>0</v>
      </c>
      <c r="K2084">
        <f>IF(ISNA(L2084),NA(),K1404)</f>
        <v>0</v>
      </c>
      <c r="L2084">
        <f>IF(OR(L1404="",AND(L1404=L1403,L1404=L1405)),NA(), L1404)</f>
        <v>0</v>
      </c>
      <c r="M2084">
        <f>IF(ISNA(N2084),NA(),M1404)</f>
        <v>0</v>
      </c>
      <c r="N2084">
        <f>IF(OR(N1404="",AND(N1404=N1403,N1404=N1405)),NA(), N1404)</f>
        <v>0</v>
      </c>
      <c r="O2084">
        <f>IF(ISNA(P2084),NA(),O1404)</f>
        <v>0</v>
      </c>
      <c r="P2084">
        <f>IF(OR(P1404="",AND(P1404=P1403,P1404=P1405)),NA(), P1404)</f>
        <v>0</v>
      </c>
      <c r="Q2084">
        <f>IF(ISNA(R2084),NA(),Q1404)</f>
        <v>0</v>
      </c>
      <c r="R2084">
        <f>IF(OR(R1404="",AND(R1404=R1403,R1404=R1405)),NA(), R1404)</f>
        <v>0</v>
      </c>
      <c r="S2084">
        <f>IF(ISNA(T2084),NA(),S1404)</f>
        <v>0</v>
      </c>
      <c r="T2084">
        <f>IF(OR(T1404="",AND(T1404=T1403,T1404=T1405)),NA(), T1404)</f>
        <v>0</v>
      </c>
      <c r="U2084">
        <f>IF(ISNA(V2084),NA(),U1404)</f>
        <v>0</v>
      </c>
      <c r="V2084">
        <f>IF(OR(V1404="",AND(V1404=V1403,V1404=V1405)),NA(), V1404)</f>
        <v>0</v>
      </c>
      <c r="W2084">
        <f>IF(ISNA(X2084),NA(),W1404)</f>
        <v>0</v>
      </c>
      <c r="X2084">
        <f>IF(OR(X1404="",AND(X1404=X1403,X1404=X1405)),NA(), X1404)</f>
        <v>0</v>
      </c>
      <c r="Y2084">
        <f>IF(ISNA(Z2084),NA(),Y1404)</f>
        <v>0</v>
      </c>
      <c r="Z2084">
        <f>IF(OR(Z1404="",AND(Z1404=Z1403,Z1404=Z1405)),NA(), Z1404)</f>
        <v>0</v>
      </c>
      <c r="AA2084">
        <f>IF(ISNA(AB2084),NA(),AA1404)</f>
        <v>0</v>
      </c>
      <c r="AB2084">
        <f>IF(OR(AB1404="",AND(AB1404=AB1403,AB1404=AB1405)),NA(), AB1404)</f>
        <v>0</v>
      </c>
      <c r="AC2084">
        <f>IF(ISNA(AD2084),NA(),AC1404)</f>
        <v>0</v>
      </c>
      <c r="AD2084">
        <f>IF(OR(AD1404="",AND(AD1404=AD1403,AD1404=AD1405)),NA(), AD1404)</f>
        <v>0</v>
      </c>
      <c r="AE2084">
        <f>IF(ISNA(AF2084),NA(),AE1404)</f>
        <v>0</v>
      </c>
      <c r="AF2084">
        <f>IF(OR(AF1404="",AND(AF1404=AF1403,AF1404=AF1405)),NA(), AF1404)</f>
        <v>0</v>
      </c>
      <c r="AG2084">
        <f>IF(ISNA(AH2084),NA(),AG1404)</f>
        <v>0</v>
      </c>
      <c r="AH2084">
        <f>IF(OR(AH1404="",AND(AH1404=AH1403,AH1404=AH1405)),NA(), AH1404)</f>
        <v>0</v>
      </c>
      <c r="AI2084">
        <f>IF(ISNA(AJ2084),NA(),AI1404)</f>
        <v>0</v>
      </c>
      <c r="AJ2084">
        <f>IF(OR(AJ1404="",AND(AJ1404=AJ1403,AJ1404=AJ1405)),NA(), AJ1404)</f>
        <v>0</v>
      </c>
      <c r="AM2084">
        <f>IF(ISNA(AN2084),NA(),AM1404)</f>
        <v>0</v>
      </c>
      <c r="AN2084">
        <f>IF(OR(AN1404="",AND(AN1404=AN1403,AN1404=AN1405)),NA(), AN1404)</f>
        <v>0</v>
      </c>
      <c r="AO2084">
        <f>IF(ISNA(AP2084),NA(),AO1404)</f>
        <v>0</v>
      </c>
      <c r="AP2084">
        <f>IF(OR(AP1404="",AND(AP1404=AP1403,AP1404=AP1405)),NA(), AP1404)</f>
        <v>0</v>
      </c>
      <c r="AQ2084">
        <f>IF(ISNA(AR2084),NA(),AQ1404)</f>
        <v>0</v>
      </c>
      <c r="AR2084">
        <f>IF(OR(AR1404="",AND(AR1404=AR1403,AR1404=AR1405)),NA(), AR1404)</f>
        <v>0</v>
      </c>
      <c r="AS2084">
        <f>IF(ISNA(AT2084),NA(),AS1404)</f>
        <v>0</v>
      </c>
      <c r="AT2084">
        <f>IF(OR(AT1404="",AND(AT1404=AT1403,AT1404=AT1405)),NA(), AT1404)</f>
        <v>0</v>
      </c>
      <c r="AU2084">
        <f>IF(ISNA(AV2084),NA(),AU1404)</f>
        <v>0</v>
      </c>
      <c r="AV2084">
        <f>IF(OR(AV1404="",AND(AV1404=AV1403,AV1404=AV1405)),NA(), AV1404)</f>
        <v>0</v>
      </c>
      <c r="AW2084">
        <f>IF(ISNA(AX2084),NA(),AW1404)</f>
        <v>0</v>
      </c>
      <c r="AX2084">
        <f>IF(OR(AX1404="",AND(AX1404=AX1403,AX1404=AX1405)),NA(), AX1404)</f>
        <v>0</v>
      </c>
      <c r="AY2084">
        <f>IF(ISNA(AZ2084),NA(),AY1404)</f>
        <v>0</v>
      </c>
      <c r="AZ2084">
        <f>IF(OR(AZ1404="",AND(AZ1404=AZ1403,AZ1404=AZ1405)),NA(), AZ1404)</f>
        <v>0</v>
      </c>
      <c r="BA2084">
        <f>IF(ISNA(BB2084),NA(),BA1404)</f>
        <v>0</v>
      </c>
      <c r="BB2084">
        <f>IF(OR(BB1404="",AND(BB1404=BB1403,BB1404=BB1405)),NA(), BB1404)</f>
        <v>0</v>
      </c>
      <c r="BC2084">
        <f>IF(ISNA(BD2084),NA(),BC1404)</f>
        <v>0</v>
      </c>
      <c r="BD2084">
        <f>IF(OR(BD1404="",AND(BD1404=BD1403,BD1404=BD1405)),NA(), BD1404)</f>
        <v>0</v>
      </c>
      <c r="BE2084">
        <f>IF(ISNA(BF2084),NA(),BE1404)</f>
        <v>0</v>
      </c>
      <c r="BF2084">
        <f>IF(OR(BF1404="",AND(BF1404=BF1403,BF1404=BF1405)),NA(), BF1404)</f>
        <v>0</v>
      </c>
      <c r="BG2084">
        <f>IF(ISNA(BH2084),NA(),BG1404)</f>
        <v>0</v>
      </c>
      <c r="BH2084">
        <f>IF(OR(BH1404="",AND(BH1404=BH1403,BH1404=BH1405)),NA(), BH1404)</f>
        <v>0</v>
      </c>
      <c r="BI2084">
        <f>IF(ISNA(BJ2084),NA(),BI1404)</f>
        <v>0</v>
      </c>
      <c r="BJ2084">
        <f>IF(OR(BJ1404="",AND(BJ1404=BJ1403,BJ1404=BJ1405)),NA(), BJ1404)</f>
        <v>0</v>
      </c>
      <c r="BK2084">
        <f>IF(ISNA(BL2084),NA(),BK1404)</f>
        <v>0</v>
      </c>
      <c r="BL2084">
        <f>IF(OR(BL1404="",AND(BL1404=BL1403,BL1404=BL1405)),NA(), BL1404)</f>
        <v>0</v>
      </c>
      <c r="BM2084">
        <f>IF(ISNA(BN2084),NA(),BM1404)</f>
        <v>0</v>
      </c>
      <c r="BN2084">
        <f>IF(OR(BN1404="",AND(BN1404=BN1403,BN1404=BN1405)),NA(), BN1404)</f>
        <v>0</v>
      </c>
      <c r="BO2084">
        <f>IF(ISNA(BP2084),NA(),BO1404)</f>
        <v>0</v>
      </c>
      <c r="BP2084">
        <f>IF(OR(BP1404="",AND(BP1404=BP1403,BP1404=BP1405)),NA(), BP1404)</f>
        <v>0</v>
      </c>
      <c r="BQ2084">
        <f>IF(ISNA(BR2084),NA(),BQ1404)</f>
        <v>0</v>
      </c>
      <c r="BR2084">
        <f>IF(OR(BR1404="",AND(BR1404=BR1403,BR1404=BR1405)),NA(), BR1404)</f>
        <v>0</v>
      </c>
    </row>
    <row r="2085" spans="5:70">
      <c r="E2085">
        <f>IF(ISNA(F2085),NA(),E1405)</f>
        <v>0</v>
      </c>
      <c r="F2085">
        <f>IF(OR(F1405="",AND(F1405=F1404,F1405=F1406)),NA(), F1405)</f>
        <v>0</v>
      </c>
      <c r="G2085">
        <f>IF(ISNA(H2085),NA(),G1405)</f>
        <v>0</v>
      </c>
      <c r="H2085">
        <f>IF(OR(H1405="",AND(H1405=H1404,H1405=H1406)),NA(), H1405)</f>
        <v>0</v>
      </c>
      <c r="I2085">
        <f>IF(ISNA(J2085),NA(),I1405)</f>
        <v>0</v>
      </c>
      <c r="J2085">
        <f>IF(OR(J1405="",AND(J1405=J1404,J1405=J1406)),NA(), J1405)</f>
        <v>0</v>
      </c>
      <c r="K2085">
        <f>IF(ISNA(L2085),NA(),K1405)</f>
        <v>0</v>
      </c>
      <c r="L2085">
        <f>IF(OR(L1405="",AND(L1405=L1404,L1405=L1406)),NA(), L1405)</f>
        <v>0</v>
      </c>
      <c r="M2085">
        <f>IF(ISNA(N2085),NA(),M1405)</f>
        <v>0</v>
      </c>
      <c r="N2085">
        <f>IF(OR(N1405="",AND(N1405=N1404,N1405=N1406)),NA(), N1405)</f>
        <v>0</v>
      </c>
      <c r="O2085">
        <f>IF(ISNA(P2085),NA(),O1405)</f>
        <v>0</v>
      </c>
      <c r="P2085">
        <f>IF(OR(P1405="",AND(P1405=P1404,P1405=P1406)),NA(), P1405)</f>
        <v>0</v>
      </c>
      <c r="Q2085">
        <f>IF(ISNA(R2085),NA(),Q1405)</f>
        <v>0</v>
      </c>
      <c r="R2085">
        <f>IF(OR(R1405="",AND(R1405=R1404,R1405=R1406)),NA(), R1405)</f>
        <v>0</v>
      </c>
      <c r="S2085">
        <f>IF(ISNA(T2085),NA(),S1405)</f>
        <v>0</v>
      </c>
      <c r="T2085">
        <f>IF(OR(T1405="",AND(T1405=T1404,T1405=T1406)),NA(), T1405)</f>
        <v>0</v>
      </c>
      <c r="U2085">
        <f>IF(ISNA(V2085),NA(),U1405)</f>
        <v>0</v>
      </c>
      <c r="V2085">
        <f>IF(OR(V1405="",AND(V1405=V1404,V1405=V1406)),NA(), V1405)</f>
        <v>0</v>
      </c>
      <c r="W2085">
        <f>IF(ISNA(X2085),NA(),W1405)</f>
        <v>0</v>
      </c>
      <c r="X2085">
        <f>IF(OR(X1405="",AND(X1405=X1404,X1405=X1406)),NA(), X1405)</f>
        <v>0</v>
      </c>
      <c r="Y2085">
        <f>IF(ISNA(Z2085),NA(),Y1405)</f>
        <v>0</v>
      </c>
      <c r="Z2085">
        <f>IF(OR(Z1405="",AND(Z1405=Z1404,Z1405=Z1406)),NA(), Z1405)</f>
        <v>0</v>
      </c>
      <c r="AA2085">
        <f>IF(ISNA(AB2085),NA(),AA1405)</f>
        <v>0</v>
      </c>
      <c r="AB2085">
        <f>IF(OR(AB1405="",AND(AB1405=AB1404,AB1405=AB1406)),NA(), AB1405)</f>
        <v>0</v>
      </c>
      <c r="AC2085">
        <f>IF(ISNA(AD2085),NA(),AC1405)</f>
        <v>0</v>
      </c>
      <c r="AD2085">
        <f>IF(OR(AD1405="",AND(AD1405=AD1404,AD1405=AD1406)),NA(), AD1405)</f>
        <v>0</v>
      </c>
      <c r="AE2085">
        <f>IF(ISNA(AF2085),NA(),AE1405)</f>
        <v>0</v>
      </c>
      <c r="AF2085">
        <f>IF(OR(AF1405="",AND(AF1405=AF1404,AF1405=AF1406)),NA(), AF1405)</f>
        <v>0</v>
      </c>
      <c r="AG2085">
        <f>IF(ISNA(AH2085),NA(),AG1405)</f>
        <v>0</v>
      </c>
      <c r="AH2085">
        <f>IF(OR(AH1405="",AND(AH1405=AH1404,AH1405=AH1406)),NA(), AH1405)</f>
        <v>0</v>
      </c>
      <c r="AI2085">
        <f>IF(ISNA(AJ2085),NA(),AI1405)</f>
        <v>0</v>
      </c>
      <c r="AJ2085">
        <f>IF(OR(AJ1405="",AND(AJ1405=AJ1404,AJ1405=AJ1406)),NA(), AJ1405)</f>
        <v>0</v>
      </c>
      <c r="AM2085">
        <f>IF(ISNA(AN2085),NA(),AM1405)</f>
        <v>0</v>
      </c>
      <c r="AN2085">
        <f>IF(OR(AN1405="",AND(AN1405=AN1404,AN1405=AN1406)),NA(), AN1405)</f>
        <v>0</v>
      </c>
      <c r="AO2085">
        <f>IF(ISNA(AP2085),NA(),AO1405)</f>
        <v>0</v>
      </c>
      <c r="AP2085">
        <f>IF(OR(AP1405="",AND(AP1405=AP1404,AP1405=AP1406)),NA(), AP1405)</f>
        <v>0</v>
      </c>
      <c r="AQ2085">
        <f>IF(ISNA(AR2085),NA(),AQ1405)</f>
        <v>0</v>
      </c>
      <c r="AR2085">
        <f>IF(OR(AR1405="",AND(AR1405=AR1404,AR1405=AR1406)),NA(), AR1405)</f>
        <v>0</v>
      </c>
      <c r="AS2085">
        <f>IF(ISNA(AT2085),NA(),AS1405)</f>
        <v>0</v>
      </c>
      <c r="AT2085">
        <f>IF(OR(AT1405="",AND(AT1405=AT1404,AT1405=AT1406)),NA(), AT1405)</f>
        <v>0</v>
      </c>
      <c r="AU2085">
        <f>IF(ISNA(AV2085),NA(),AU1405)</f>
        <v>0</v>
      </c>
      <c r="AV2085">
        <f>IF(OR(AV1405="",AND(AV1405=AV1404,AV1405=AV1406)),NA(), AV1405)</f>
        <v>0</v>
      </c>
      <c r="AW2085">
        <f>IF(ISNA(AX2085),NA(),AW1405)</f>
        <v>0</v>
      </c>
      <c r="AX2085">
        <f>IF(OR(AX1405="",AND(AX1405=AX1404,AX1405=AX1406)),NA(), AX1405)</f>
        <v>0</v>
      </c>
      <c r="AY2085">
        <f>IF(ISNA(AZ2085),NA(),AY1405)</f>
        <v>0</v>
      </c>
      <c r="AZ2085">
        <f>IF(OR(AZ1405="",AND(AZ1405=AZ1404,AZ1405=AZ1406)),NA(), AZ1405)</f>
        <v>0</v>
      </c>
      <c r="BA2085">
        <f>IF(ISNA(BB2085),NA(),BA1405)</f>
        <v>0</v>
      </c>
      <c r="BB2085">
        <f>IF(OR(BB1405="",AND(BB1405=BB1404,BB1405=BB1406)),NA(), BB1405)</f>
        <v>0</v>
      </c>
      <c r="BC2085">
        <f>IF(ISNA(BD2085),NA(),BC1405)</f>
        <v>0</v>
      </c>
      <c r="BD2085">
        <f>IF(OR(BD1405="",AND(BD1405=BD1404,BD1405=BD1406)),NA(), BD1405)</f>
        <v>0</v>
      </c>
      <c r="BE2085">
        <f>IF(ISNA(BF2085),NA(),BE1405)</f>
        <v>0</v>
      </c>
      <c r="BF2085">
        <f>IF(OR(BF1405="",AND(BF1405=BF1404,BF1405=BF1406)),NA(), BF1405)</f>
        <v>0</v>
      </c>
      <c r="BG2085">
        <f>IF(ISNA(BH2085),NA(),BG1405)</f>
        <v>0</v>
      </c>
      <c r="BH2085">
        <f>IF(OR(BH1405="",AND(BH1405=BH1404,BH1405=BH1406)),NA(), BH1405)</f>
        <v>0</v>
      </c>
      <c r="BI2085">
        <f>IF(ISNA(BJ2085),NA(),BI1405)</f>
        <v>0</v>
      </c>
      <c r="BJ2085">
        <f>IF(OR(BJ1405="",AND(BJ1405=BJ1404,BJ1405=BJ1406)),NA(), BJ1405)</f>
        <v>0</v>
      </c>
      <c r="BK2085">
        <f>IF(ISNA(BL2085),NA(),BK1405)</f>
        <v>0</v>
      </c>
      <c r="BL2085">
        <f>IF(OR(BL1405="",AND(BL1405=BL1404,BL1405=BL1406)),NA(), BL1405)</f>
        <v>0</v>
      </c>
      <c r="BM2085">
        <f>IF(ISNA(BN2085),NA(),BM1405)</f>
        <v>0</v>
      </c>
      <c r="BN2085">
        <f>IF(OR(BN1405="",AND(BN1405=BN1404,BN1405=BN1406)),NA(), BN1405)</f>
        <v>0</v>
      </c>
      <c r="BO2085">
        <f>IF(ISNA(BP2085),NA(),BO1405)</f>
        <v>0</v>
      </c>
      <c r="BP2085">
        <f>IF(OR(BP1405="",AND(BP1405=BP1404,BP1405=BP1406)),NA(), BP1405)</f>
        <v>0</v>
      </c>
      <c r="BQ2085">
        <f>IF(ISNA(BR2085),NA(),BQ1405)</f>
        <v>0</v>
      </c>
      <c r="BR2085">
        <f>IF(OR(BR1405="",AND(BR1405=BR1404,BR1405=BR1406)),NA(), BR1405)</f>
        <v>0</v>
      </c>
    </row>
    <row r="2086" spans="5:70">
      <c r="E2086">
        <f>IF(ISNA(F2086),NA(),E1406)</f>
        <v>0</v>
      </c>
      <c r="F2086">
        <f>IF(OR(F1406="",AND(F1406=F1405,F1406=F1407)),NA(), F1406)</f>
        <v>0</v>
      </c>
      <c r="G2086">
        <f>IF(ISNA(H2086),NA(),G1406)</f>
        <v>0</v>
      </c>
      <c r="H2086">
        <f>IF(OR(H1406="",AND(H1406=H1405,H1406=H1407)),NA(), H1406)</f>
        <v>0</v>
      </c>
      <c r="I2086">
        <f>IF(ISNA(J2086),NA(),I1406)</f>
        <v>0</v>
      </c>
      <c r="J2086">
        <f>IF(OR(J1406="",AND(J1406=J1405,J1406=J1407)),NA(), J1406)</f>
        <v>0</v>
      </c>
      <c r="K2086">
        <f>IF(ISNA(L2086),NA(),K1406)</f>
        <v>0</v>
      </c>
      <c r="L2086">
        <f>IF(OR(L1406="",AND(L1406=L1405,L1406=L1407)),NA(), L1406)</f>
        <v>0</v>
      </c>
      <c r="M2086">
        <f>IF(ISNA(N2086),NA(),M1406)</f>
        <v>0</v>
      </c>
      <c r="N2086">
        <f>IF(OR(N1406="",AND(N1406=N1405,N1406=N1407)),NA(), N1406)</f>
        <v>0</v>
      </c>
      <c r="O2086">
        <f>IF(ISNA(P2086),NA(),O1406)</f>
        <v>0</v>
      </c>
      <c r="P2086">
        <f>IF(OR(P1406="",AND(P1406=P1405,P1406=P1407)),NA(), P1406)</f>
        <v>0</v>
      </c>
      <c r="Q2086">
        <f>IF(ISNA(R2086),NA(),Q1406)</f>
        <v>0</v>
      </c>
      <c r="R2086">
        <f>IF(OR(R1406="",AND(R1406=R1405,R1406=R1407)),NA(), R1406)</f>
        <v>0</v>
      </c>
      <c r="S2086">
        <f>IF(ISNA(T2086),NA(),S1406)</f>
        <v>0</v>
      </c>
      <c r="T2086">
        <f>IF(OR(T1406="",AND(T1406=T1405,T1406=T1407)),NA(), T1406)</f>
        <v>0</v>
      </c>
      <c r="U2086">
        <f>IF(ISNA(V2086),NA(),U1406)</f>
        <v>0</v>
      </c>
      <c r="V2086">
        <f>IF(OR(V1406="",AND(V1406=V1405,V1406=V1407)),NA(), V1406)</f>
        <v>0</v>
      </c>
      <c r="W2086">
        <f>IF(ISNA(X2086),NA(),W1406)</f>
        <v>0</v>
      </c>
      <c r="X2086">
        <f>IF(OR(X1406="",AND(X1406=X1405,X1406=X1407)),NA(), X1406)</f>
        <v>0</v>
      </c>
      <c r="Y2086">
        <f>IF(ISNA(Z2086),NA(),Y1406)</f>
        <v>0</v>
      </c>
      <c r="Z2086">
        <f>IF(OR(Z1406="",AND(Z1406=Z1405,Z1406=Z1407)),NA(), Z1406)</f>
        <v>0</v>
      </c>
      <c r="AA2086">
        <f>IF(ISNA(AB2086),NA(),AA1406)</f>
        <v>0</v>
      </c>
      <c r="AB2086">
        <f>IF(OR(AB1406="",AND(AB1406=AB1405,AB1406=AB1407)),NA(), AB1406)</f>
        <v>0</v>
      </c>
      <c r="AC2086">
        <f>IF(ISNA(AD2086),NA(),AC1406)</f>
        <v>0</v>
      </c>
      <c r="AD2086">
        <f>IF(OR(AD1406="",AND(AD1406=AD1405,AD1406=AD1407)),NA(), AD1406)</f>
        <v>0</v>
      </c>
      <c r="AE2086">
        <f>IF(ISNA(AF2086),NA(),AE1406)</f>
        <v>0</v>
      </c>
      <c r="AF2086">
        <f>IF(OR(AF1406="",AND(AF1406=AF1405,AF1406=AF1407)),NA(), AF1406)</f>
        <v>0</v>
      </c>
      <c r="AG2086">
        <f>IF(ISNA(AH2086),NA(),AG1406)</f>
        <v>0</v>
      </c>
      <c r="AH2086">
        <f>IF(OR(AH1406="",AND(AH1406=AH1405,AH1406=AH1407)),NA(), AH1406)</f>
        <v>0</v>
      </c>
      <c r="AI2086">
        <f>IF(ISNA(AJ2086),NA(),AI1406)</f>
        <v>0</v>
      </c>
      <c r="AJ2086">
        <f>IF(OR(AJ1406="",AND(AJ1406=AJ1405,AJ1406=AJ1407)),NA(), AJ1406)</f>
        <v>0</v>
      </c>
      <c r="AM2086">
        <f>IF(ISNA(AN2086),NA(),AM1406)</f>
        <v>0</v>
      </c>
      <c r="AN2086">
        <f>IF(OR(AN1406="",AND(AN1406=AN1405,AN1406=AN1407)),NA(), AN1406)</f>
        <v>0</v>
      </c>
      <c r="AO2086">
        <f>IF(ISNA(AP2086),NA(),AO1406)</f>
        <v>0</v>
      </c>
      <c r="AP2086">
        <f>IF(OR(AP1406="",AND(AP1406=AP1405,AP1406=AP1407)),NA(), AP1406)</f>
        <v>0</v>
      </c>
      <c r="AQ2086">
        <f>IF(ISNA(AR2086),NA(),AQ1406)</f>
        <v>0</v>
      </c>
      <c r="AR2086">
        <f>IF(OR(AR1406="",AND(AR1406=AR1405,AR1406=AR1407)),NA(), AR1406)</f>
        <v>0</v>
      </c>
      <c r="AS2086">
        <f>IF(ISNA(AT2086),NA(),AS1406)</f>
        <v>0</v>
      </c>
      <c r="AT2086">
        <f>IF(OR(AT1406="",AND(AT1406=AT1405,AT1406=AT1407)),NA(), AT1406)</f>
        <v>0</v>
      </c>
      <c r="AU2086">
        <f>IF(ISNA(AV2086),NA(),AU1406)</f>
        <v>0</v>
      </c>
      <c r="AV2086">
        <f>IF(OR(AV1406="",AND(AV1406=AV1405,AV1406=AV1407)),NA(), AV1406)</f>
        <v>0</v>
      </c>
      <c r="AW2086">
        <f>IF(ISNA(AX2086),NA(),AW1406)</f>
        <v>0</v>
      </c>
      <c r="AX2086">
        <f>IF(OR(AX1406="",AND(AX1406=AX1405,AX1406=AX1407)),NA(), AX1406)</f>
        <v>0</v>
      </c>
      <c r="AY2086">
        <f>IF(ISNA(AZ2086),NA(),AY1406)</f>
        <v>0</v>
      </c>
      <c r="AZ2086">
        <f>IF(OR(AZ1406="",AND(AZ1406=AZ1405,AZ1406=AZ1407)),NA(), AZ1406)</f>
        <v>0</v>
      </c>
      <c r="BA2086">
        <f>IF(ISNA(BB2086),NA(),BA1406)</f>
        <v>0</v>
      </c>
      <c r="BB2086">
        <f>IF(OR(BB1406="",AND(BB1406=BB1405,BB1406=BB1407)),NA(), BB1406)</f>
        <v>0</v>
      </c>
      <c r="BC2086">
        <f>IF(ISNA(BD2086),NA(),BC1406)</f>
        <v>0</v>
      </c>
      <c r="BD2086">
        <f>IF(OR(BD1406="",AND(BD1406=BD1405,BD1406=BD1407)),NA(), BD1406)</f>
        <v>0</v>
      </c>
      <c r="BE2086">
        <f>IF(ISNA(BF2086),NA(),BE1406)</f>
        <v>0</v>
      </c>
      <c r="BF2086">
        <f>IF(OR(BF1406="",AND(BF1406=BF1405,BF1406=BF1407)),NA(), BF1406)</f>
        <v>0</v>
      </c>
      <c r="BG2086">
        <f>IF(ISNA(BH2086),NA(),BG1406)</f>
        <v>0</v>
      </c>
      <c r="BH2086">
        <f>IF(OR(BH1406="",AND(BH1406=BH1405,BH1406=BH1407)),NA(), BH1406)</f>
        <v>0</v>
      </c>
      <c r="BI2086">
        <f>IF(ISNA(BJ2086),NA(),BI1406)</f>
        <v>0</v>
      </c>
      <c r="BJ2086">
        <f>IF(OR(BJ1406="",AND(BJ1406=BJ1405,BJ1406=BJ1407)),NA(), BJ1406)</f>
        <v>0</v>
      </c>
      <c r="BK2086">
        <f>IF(ISNA(BL2086),NA(),BK1406)</f>
        <v>0</v>
      </c>
      <c r="BL2086">
        <f>IF(OR(BL1406="",AND(BL1406=BL1405,BL1406=BL1407)),NA(), BL1406)</f>
        <v>0</v>
      </c>
      <c r="BM2086">
        <f>IF(ISNA(BN2086),NA(),BM1406)</f>
        <v>0</v>
      </c>
      <c r="BN2086">
        <f>IF(OR(BN1406="",AND(BN1406=BN1405,BN1406=BN1407)),NA(), BN1406)</f>
        <v>0</v>
      </c>
      <c r="BO2086">
        <f>IF(ISNA(BP2086),NA(),BO1406)</f>
        <v>0</v>
      </c>
      <c r="BP2086">
        <f>IF(OR(BP1406="",AND(BP1406=BP1405,BP1406=BP1407)),NA(), BP1406)</f>
        <v>0</v>
      </c>
      <c r="BQ2086">
        <f>IF(ISNA(BR2086),NA(),BQ1406)</f>
        <v>0</v>
      </c>
      <c r="BR2086">
        <f>IF(OR(BR1406="",AND(BR1406=BR1405,BR1406=BR1407)),NA(), BR1406)</f>
        <v>0</v>
      </c>
    </row>
    <row r="2087" spans="5:70">
      <c r="E2087">
        <f>IF(ISNA(F2087),NA(),E1407)</f>
        <v>0</v>
      </c>
      <c r="F2087">
        <f>IF(OR(F1407="",AND(F1407=F1406,F1407=F1408)),NA(), F1407)</f>
        <v>0</v>
      </c>
      <c r="G2087">
        <f>IF(ISNA(H2087),NA(),G1407)</f>
        <v>0</v>
      </c>
      <c r="H2087">
        <f>IF(OR(H1407="",AND(H1407=H1406,H1407=H1408)),NA(), H1407)</f>
        <v>0</v>
      </c>
      <c r="I2087">
        <f>IF(ISNA(J2087),NA(),I1407)</f>
        <v>0</v>
      </c>
      <c r="J2087">
        <f>IF(OR(J1407="",AND(J1407=J1406,J1407=J1408)),NA(), J1407)</f>
        <v>0</v>
      </c>
      <c r="K2087">
        <f>IF(ISNA(L2087),NA(),K1407)</f>
        <v>0</v>
      </c>
      <c r="L2087">
        <f>IF(OR(L1407="",AND(L1407=L1406,L1407=L1408)),NA(), L1407)</f>
        <v>0</v>
      </c>
      <c r="M2087">
        <f>IF(ISNA(N2087),NA(),M1407)</f>
        <v>0</v>
      </c>
      <c r="N2087">
        <f>IF(OR(N1407="",AND(N1407=N1406,N1407=N1408)),NA(), N1407)</f>
        <v>0</v>
      </c>
      <c r="O2087">
        <f>IF(ISNA(P2087),NA(),O1407)</f>
        <v>0</v>
      </c>
      <c r="P2087">
        <f>IF(OR(P1407="",AND(P1407=P1406,P1407=P1408)),NA(), P1407)</f>
        <v>0</v>
      </c>
      <c r="Q2087">
        <f>IF(ISNA(R2087),NA(),Q1407)</f>
        <v>0</v>
      </c>
      <c r="R2087">
        <f>IF(OR(R1407="",AND(R1407=R1406,R1407=R1408)),NA(), R1407)</f>
        <v>0</v>
      </c>
      <c r="S2087">
        <f>IF(ISNA(T2087),NA(),S1407)</f>
        <v>0</v>
      </c>
      <c r="T2087">
        <f>IF(OR(T1407="",AND(T1407=T1406,T1407=T1408)),NA(), T1407)</f>
        <v>0</v>
      </c>
      <c r="U2087">
        <f>IF(ISNA(V2087),NA(),U1407)</f>
        <v>0</v>
      </c>
      <c r="V2087">
        <f>IF(OR(V1407="",AND(V1407=V1406,V1407=V1408)),NA(), V1407)</f>
        <v>0</v>
      </c>
      <c r="W2087">
        <f>IF(ISNA(X2087),NA(),W1407)</f>
        <v>0</v>
      </c>
      <c r="X2087">
        <f>IF(OR(X1407="",AND(X1407=X1406,X1407=X1408)),NA(), X1407)</f>
        <v>0</v>
      </c>
      <c r="Y2087">
        <f>IF(ISNA(Z2087),NA(),Y1407)</f>
        <v>0</v>
      </c>
      <c r="Z2087">
        <f>IF(OR(Z1407="",AND(Z1407=Z1406,Z1407=Z1408)),NA(), Z1407)</f>
        <v>0</v>
      </c>
      <c r="AA2087">
        <f>IF(ISNA(AB2087),NA(),AA1407)</f>
        <v>0</v>
      </c>
      <c r="AB2087">
        <f>IF(OR(AB1407="",AND(AB1407=AB1406,AB1407=AB1408)),NA(), AB1407)</f>
        <v>0</v>
      </c>
      <c r="AC2087">
        <f>IF(ISNA(AD2087),NA(),AC1407)</f>
        <v>0</v>
      </c>
      <c r="AD2087">
        <f>IF(OR(AD1407="",AND(AD1407=AD1406,AD1407=AD1408)),NA(), AD1407)</f>
        <v>0</v>
      </c>
      <c r="AE2087">
        <f>IF(ISNA(AF2087),NA(),AE1407)</f>
        <v>0</v>
      </c>
      <c r="AF2087">
        <f>IF(OR(AF1407="",AND(AF1407=AF1406,AF1407=AF1408)),NA(), AF1407)</f>
        <v>0</v>
      </c>
      <c r="AG2087">
        <f>IF(ISNA(AH2087),NA(),AG1407)</f>
        <v>0</v>
      </c>
      <c r="AH2087">
        <f>IF(OR(AH1407="",AND(AH1407=AH1406,AH1407=AH1408)),NA(), AH1407)</f>
        <v>0</v>
      </c>
      <c r="AI2087">
        <f>IF(ISNA(AJ2087),NA(),AI1407)</f>
        <v>0</v>
      </c>
      <c r="AJ2087">
        <f>IF(OR(AJ1407="",AND(AJ1407=AJ1406,AJ1407=AJ1408)),NA(), AJ1407)</f>
        <v>0</v>
      </c>
      <c r="AM2087">
        <f>IF(ISNA(AN2087),NA(),AM1407)</f>
        <v>0</v>
      </c>
      <c r="AN2087">
        <f>IF(OR(AN1407="",AND(AN1407=AN1406,AN1407=AN1408)),NA(), AN1407)</f>
        <v>0</v>
      </c>
      <c r="AO2087">
        <f>IF(ISNA(AP2087),NA(),AO1407)</f>
        <v>0</v>
      </c>
      <c r="AP2087">
        <f>IF(OR(AP1407="",AND(AP1407=AP1406,AP1407=AP1408)),NA(), AP1407)</f>
        <v>0</v>
      </c>
      <c r="AQ2087">
        <f>IF(ISNA(AR2087),NA(),AQ1407)</f>
        <v>0</v>
      </c>
      <c r="AR2087">
        <f>IF(OR(AR1407="",AND(AR1407=AR1406,AR1407=AR1408)),NA(), AR1407)</f>
        <v>0</v>
      </c>
      <c r="AS2087">
        <f>IF(ISNA(AT2087),NA(),AS1407)</f>
        <v>0</v>
      </c>
      <c r="AT2087">
        <f>IF(OR(AT1407="",AND(AT1407=AT1406,AT1407=AT1408)),NA(), AT1407)</f>
        <v>0</v>
      </c>
      <c r="AU2087">
        <f>IF(ISNA(AV2087),NA(),AU1407)</f>
        <v>0</v>
      </c>
      <c r="AV2087">
        <f>IF(OR(AV1407="",AND(AV1407=AV1406,AV1407=AV1408)),NA(), AV1407)</f>
        <v>0</v>
      </c>
      <c r="AW2087">
        <f>IF(ISNA(AX2087),NA(),AW1407)</f>
        <v>0</v>
      </c>
      <c r="AX2087">
        <f>IF(OR(AX1407="",AND(AX1407=AX1406,AX1407=AX1408)),NA(), AX1407)</f>
        <v>0</v>
      </c>
      <c r="AY2087">
        <f>IF(ISNA(AZ2087),NA(),AY1407)</f>
        <v>0</v>
      </c>
      <c r="AZ2087">
        <f>IF(OR(AZ1407="",AND(AZ1407=AZ1406,AZ1407=AZ1408)),NA(), AZ1407)</f>
        <v>0</v>
      </c>
      <c r="BA2087">
        <f>IF(ISNA(BB2087),NA(),BA1407)</f>
        <v>0</v>
      </c>
      <c r="BB2087">
        <f>IF(OR(BB1407="",AND(BB1407=BB1406,BB1407=BB1408)),NA(), BB1407)</f>
        <v>0</v>
      </c>
      <c r="BC2087">
        <f>IF(ISNA(BD2087),NA(),BC1407)</f>
        <v>0</v>
      </c>
      <c r="BD2087">
        <f>IF(OR(BD1407="",AND(BD1407=BD1406,BD1407=BD1408)),NA(), BD1407)</f>
        <v>0</v>
      </c>
      <c r="BE2087">
        <f>IF(ISNA(BF2087),NA(),BE1407)</f>
        <v>0</v>
      </c>
      <c r="BF2087">
        <f>IF(OR(BF1407="",AND(BF1407=BF1406,BF1407=BF1408)),NA(), BF1407)</f>
        <v>0</v>
      </c>
      <c r="BG2087">
        <f>IF(ISNA(BH2087),NA(),BG1407)</f>
        <v>0</v>
      </c>
      <c r="BH2087">
        <f>IF(OR(BH1407="",AND(BH1407=BH1406,BH1407=BH1408)),NA(), BH1407)</f>
        <v>0</v>
      </c>
      <c r="BI2087">
        <f>IF(ISNA(BJ2087),NA(),BI1407)</f>
        <v>0</v>
      </c>
      <c r="BJ2087">
        <f>IF(OR(BJ1407="",AND(BJ1407=BJ1406,BJ1407=BJ1408)),NA(), BJ1407)</f>
        <v>0</v>
      </c>
      <c r="BK2087">
        <f>IF(ISNA(BL2087),NA(),BK1407)</f>
        <v>0</v>
      </c>
      <c r="BL2087">
        <f>IF(OR(BL1407="",AND(BL1407=BL1406,BL1407=BL1408)),NA(), BL1407)</f>
        <v>0</v>
      </c>
      <c r="BM2087">
        <f>IF(ISNA(BN2087),NA(),BM1407)</f>
        <v>0</v>
      </c>
      <c r="BN2087">
        <f>IF(OR(BN1407="",AND(BN1407=BN1406,BN1407=BN1408)),NA(), BN1407)</f>
        <v>0</v>
      </c>
      <c r="BO2087">
        <f>IF(ISNA(BP2087),NA(),BO1407)</f>
        <v>0</v>
      </c>
      <c r="BP2087">
        <f>IF(OR(BP1407="",AND(BP1407=BP1406,BP1407=BP1408)),NA(), BP1407)</f>
        <v>0</v>
      </c>
      <c r="BQ2087">
        <f>IF(ISNA(BR2087),NA(),BQ1407)</f>
        <v>0</v>
      </c>
      <c r="BR2087">
        <f>IF(OR(BR1407="",AND(BR1407=BR1406,BR1407=BR1408)),NA(), BR1407)</f>
        <v>0</v>
      </c>
    </row>
    <row r="2088" spans="5:70">
      <c r="E2088">
        <f>IF(ISNA(F2088),NA(),E1408)</f>
        <v>0</v>
      </c>
      <c r="F2088">
        <f>IF(OR(F1408="",AND(F1408=F1407,F1408=F1409)),NA(), F1408)</f>
        <v>0</v>
      </c>
      <c r="G2088">
        <f>IF(ISNA(H2088),NA(),G1408)</f>
        <v>0</v>
      </c>
      <c r="H2088">
        <f>IF(OR(H1408="",AND(H1408=H1407,H1408=H1409)),NA(), H1408)</f>
        <v>0</v>
      </c>
      <c r="I2088">
        <f>IF(ISNA(J2088),NA(),I1408)</f>
        <v>0</v>
      </c>
      <c r="J2088">
        <f>IF(OR(J1408="",AND(J1408=J1407,J1408=J1409)),NA(), J1408)</f>
        <v>0</v>
      </c>
      <c r="K2088">
        <f>IF(ISNA(L2088),NA(),K1408)</f>
        <v>0</v>
      </c>
      <c r="L2088">
        <f>IF(OR(L1408="",AND(L1408=L1407,L1408=L1409)),NA(), L1408)</f>
        <v>0</v>
      </c>
      <c r="M2088">
        <f>IF(ISNA(N2088),NA(),M1408)</f>
        <v>0</v>
      </c>
      <c r="N2088">
        <f>IF(OR(N1408="",AND(N1408=N1407,N1408=N1409)),NA(), N1408)</f>
        <v>0</v>
      </c>
      <c r="O2088">
        <f>IF(ISNA(P2088),NA(),O1408)</f>
        <v>0</v>
      </c>
      <c r="P2088">
        <f>IF(OR(P1408="",AND(P1408=P1407,P1408=P1409)),NA(), P1408)</f>
        <v>0</v>
      </c>
      <c r="Q2088">
        <f>IF(ISNA(R2088),NA(),Q1408)</f>
        <v>0</v>
      </c>
      <c r="R2088">
        <f>IF(OR(R1408="",AND(R1408=R1407,R1408=R1409)),NA(), R1408)</f>
        <v>0</v>
      </c>
      <c r="S2088">
        <f>IF(ISNA(T2088),NA(),S1408)</f>
        <v>0</v>
      </c>
      <c r="T2088">
        <f>IF(OR(T1408="",AND(T1408=T1407,T1408=T1409)),NA(), T1408)</f>
        <v>0</v>
      </c>
      <c r="U2088">
        <f>IF(ISNA(V2088),NA(),U1408)</f>
        <v>0</v>
      </c>
      <c r="V2088">
        <f>IF(OR(V1408="",AND(V1408=V1407,V1408=V1409)),NA(), V1408)</f>
        <v>0</v>
      </c>
      <c r="W2088">
        <f>IF(ISNA(X2088),NA(),W1408)</f>
        <v>0</v>
      </c>
      <c r="X2088">
        <f>IF(OR(X1408="",AND(X1408=X1407,X1408=X1409)),NA(), X1408)</f>
        <v>0</v>
      </c>
      <c r="Y2088">
        <f>IF(ISNA(Z2088),NA(),Y1408)</f>
        <v>0</v>
      </c>
      <c r="Z2088">
        <f>IF(OR(Z1408="",AND(Z1408=Z1407,Z1408=Z1409)),NA(), Z1408)</f>
        <v>0</v>
      </c>
      <c r="AA2088">
        <f>IF(ISNA(AB2088),NA(),AA1408)</f>
        <v>0</v>
      </c>
      <c r="AB2088">
        <f>IF(OR(AB1408="",AND(AB1408=AB1407,AB1408=AB1409)),NA(), AB1408)</f>
        <v>0</v>
      </c>
      <c r="AC2088">
        <f>IF(ISNA(AD2088),NA(),AC1408)</f>
        <v>0</v>
      </c>
      <c r="AD2088">
        <f>IF(OR(AD1408="",AND(AD1408=AD1407,AD1408=AD1409)),NA(), AD1408)</f>
        <v>0</v>
      </c>
      <c r="AE2088">
        <f>IF(ISNA(AF2088),NA(),AE1408)</f>
        <v>0</v>
      </c>
      <c r="AF2088">
        <f>IF(OR(AF1408="",AND(AF1408=AF1407,AF1408=AF1409)),NA(), AF1408)</f>
        <v>0</v>
      </c>
      <c r="AG2088">
        <f>IF(ISNA(AH2088),NA(),AG1408)</f>
        <v>0</v>
      </c>
      <c r="AH2088">
        <f>IF(OR(AH1408="",AND(AH1408=AH1407,AH1408=AH1409)),NA(), AH1408)</f>
        <v>0</v>
      </c>
      <c r="AI2088">
        <f>IF(ISNA(AJ2088),NA(),AI1408)</f>
        <v>0</v>
      </c>
      <c r="AJ2088">
        <f>IF(OR(AJ1408="",AND(AJ1408=AJ1407,AJ1408=AJ1409)),NA(), AJ1408)</f>
        <v>0</v>
      </c>
      <c r="AM2088">
        <f>IF(ISNA(AN2088),NA(),AM1408)</f>
        <v>0</v>
      </c>
      <c r="AN2088">
        <f>IF(OR(AN1408="",AND(AN1408=AN1407,AN1408=AN1409)),NA(), AN1408)</f>
        <v>0</v>
      </c>
      <c r="AO2088">
        <f>IF(ISNA(AP2088),NA(),AO1408)</f>
        <v>0</v>
      </c>
      <c r="AP2088">
        <f>IF(OR(AP1408="",AND(AP1408=AP1407,AP1408=AP1409)),NA(), AP1408)</f>
        <v>0</v>
      </c>
      <c r="AQ2088">
        <f>IF(ISNA(AR2088),NA(),AQ1408)</f>
        <v>0</v>
      </c>
      <c r="AR2088">
        <f>IF(OR(AR1408="",AND(AR1408=AR1407,AR1408=AR1409)),NA(), AR1408)</f>
        <v>0</v>
      </c>
      <c r="AS2088">
        <f>IF(ISNA(AT2088),NA(),AS1408)</f>
        <v>0</v>
      </c>
      <c r="AT2088">
        <f>IF(OR(AT1408="",AND(AT1408=AT1407,AT1408=AT1409)),NA(), AT1408)</f>
        <v>0</v>
      </c>
      <c r="AU2088">
        <f>IF(ISNA(AV2088),NA(),AU1408)</f>
        <v>0</v>
      </c>
      <c r="AV2088">
        <f>IF(OR(AV1408="",AND(AV1408=AV1407,AV1408=AV1409)),NA(), AV1408)</f>
        <v>0</v>
      </c>
      <c r="AW2088">
        <f>IF(ISNA(AX2088),NA(),AW1408)</f>
        <v>0</v>
      </c>
      <c r="AX2088">
        <f>IF(OR(AX1408="",AND(AX1408=AX1407,AX1408=AX1409)),NA(), AX1408)</f>
        <v>0</v>
      </c>
      <c r="AY2088">
        <f>IF(ISNA(AZ2088),NA(),AY1408)</f>
        <v>0</v>
      </c>
      <c r="AZ2088">
        <f>IF(OR(AZ1408="",AND(AZ1408=AZ1407,AZ1408=AZ1409)),NA(), AZ1408)</f>
        <v>0</v>
      </c>
      <c r="BA2088">
        <f>IF(ISNA(BB2088),NA(),BA1408)</f>
        <v>0</v>
      </c>
      <c r="BB2088">
        <f>IF(OR(BB1408="",AND(BB1408=BB1407,BB1408=BB1409)),NA(), BB1408)</f>
        <v>0</v>
      </c>
      <c r="BC2088">
        <f>IF(ISNA(BD2088),NA(),BC1408)</f>
        <v>0</v>
      </c>
      <c r="BD2088">
        <f>IF(OR(BD1408="",AND(BD1408=BD1407,BD1408=BD1409)),NA(), BD1408)</f>
        <v>0</v>
      </c>
      <c r="BE2088">
        <f>IF(ISNA(BF2088),NA(),BE1408)</f>
        <v>0</v>
      </c>
      <c r="BF2088">
        <f>IF(OR(BF1408="",AND(BF1408=BF1407,BF1408=BF1409)),NA(), BF1408)</f>
        <v>0</v>
      </c>
      <c r="BG2088">
        <f>IF(ISNA(BH2088),NA(),BG1408)</f>
        <v>0</v>
      </c>
      <c r="BH2088">
        <f>IF(OR(BH1408="",AND(BH1408=BH1407,BH1408=BH1409)),NA(), BH1408)</f>
        <v>0</v>
      </c>
      <c r="BI2088">
        <f>IF(ISNA(BJ2088),NA(),BI1408)</f>
        <v>0</v>
      </c>
      <c r="BJ2088">
        <f>IF(OR(BJ1408="",AND(BJ1408=BJ1407,BJ1408=BJ1409)),NA(), BJ1408)</f>
        <v>0</v>
      </c>
      <c r="BK2088">
        <f>IF(ISNA(BL2088),NA(),BK1408)</f>
        <v>0</v>
      </c>
      <c r="BL2088">
        <f>IF(OR(BL1408="",AND(BL1408=BL1407,BL1408=BL1409)),NA(), BL1408)</f>
        <v>0</v>
      </c>
      <c r="BM2088">
        <f>IF(ISNA(BN2088),NA(),BM1408)</f>
        <v>0</v>
      </c>
      <c r="BN2088">
        <f>IF(OR(BN1408="",AND(BN1408=BN1407,BN1408=BN1409)),NA(), BN1408)</f>
        <v>0</v>
      </c>
      <c r="BO2088">
        <f>IF(ISNA(BP2088),NA(),BO1408)</f>
        <v>0</v>
      </c>
      <c r="BP2088">
        <f>IF(OR(BP1408="",AND(BP1408=BP1407,BP1408=BP1409)),NA(), BP1408)</f>
        <v>0</v>
      </c>
      <c r="BQ2088">
        <f>IF(ISNA(BR2088),NA(),BQ1408)</f>
        <v>0</v>
      </c>
      <c r="BR2088">
        <f>IF(OR(BR1408="",AND(BR1408=BR1407,BR1408=BR1409)),NA(), BR1408)</f>
        <v>0</v>
      </c>
    </row>
    <row r="2089" spans="5:70">
      <c r="E2089">
        <f>IF(ISNA(F2089),NA(),E1409)</f>
        <v>0</v>
      </c>
      <c r="F2089">
        <f>IF(OR(F1409="",AND(F1409=F1408,F1409=F1410)),NA(), F1409)</f>
        <v>0</v>
      </c>
      <c r="G2089">
        <f>IF(ISNA(H2089),NA(),G1409)</f>
        <v>0</v>
      </c>
      <c r="H2089">
        <f>IF(OR(H1409="",AND(H1409=H1408,H1409=H1410)),NA(), H1409)</f>
        <v>0</v>
      </c>
      <c r="I2089">
        <f>IF(ISNA(J2089),NA(),I1409)</f>
        <v>0</v>
      </c>
      <c r="J2089">
        <f>IF(OR(J1409="",AND(J1409=J1408,J1409=J1410)),NA(), J1409)</f>
        <v>0</v>
      </c>
      <c r="K2089">
        <f>IF(ISNA(L2089),NA(),K1409)</f>
        <v>0</v>
      </c>
      <c r="L2089">
        <f>IF(OR(L1409="",AND(L1409=L1408,L1409=L1410)),NA(), L1409)</f>
        <v>0</v>
      </c>
      <c r="M2089">
        <f>IF(ISNA(N2089),NA(),M1409)</f>
        <v>0</v>
      </c>
      <c r="N2089">
        <f>IF(OR(N1409="",AND(N1409=N1408,N1409=N1410)),NA(), N1409)</f>
        <v>0</v>
      </c>
      <c r="O2089">
        <f>IF(ISNA(P2089),NA(),O1409)</f>
        <v>0</v>
      </c>
      <c r="P2089">
        <f>IF(OR(P1409="",AND(P1409=P1408,P1409=P1410)),NA(), P1409)</f>
        <v>0</v>
      </c>
      <c r="Q2089">
        <f>IF(ISNA(R2089),NA(),Q1409)</f>
        <v>0</v>
      </c>
      <c r="R2089">
        <f>IF(OR(R1409="",AND(R1409=R1408,R1409=R1410)),NA(), R1409)</f>
        <v>0</v>
      </c>
      <c r="S2089">
        <f>IF(ISNA(T2089),NA(),S1409)</f>
        <v>0</v>
      </c>
      <c r="T2089">
        <f>IF(OR(T1409="",AND(T1409=T1408,T1409=T1410)),NA(), T1409)</f>
        <v>0</v>
      </c>
      <c r="U2089">
        <f>IF(ISNA(V2089),NA(),U1409)</f>
        <v>0</v>
      </c>
      <c r="V2089">
        <f>IF(OR(V1409="",AND(V1409=V1408,V1409=V1410)),NA(), V1409)</f>
        <v>0</v>
      </c>
      <c r="W2089">
        <f>IF(ISNA(X2089),NA(),W1409)</f>
        <v>0</v>
      </c>
      <c r="X2089">
        <f>IF(OR(X1409="",AND(X1409=X1408,X1409=X1410)),NA(), X1409)</f>
        <v>0</v>
      </c>
      <c r="Y2089">
        <f>IF(ISNA(Z2089),NA(),Y1409)</f>
        <v>0</v>
      </c>
      <c r="Z2089">
        <f>IF(OR(Z1409="",AND(Z1409=Z1408,Z1409=Z1410)),NA(), Z1409)</f>
        <v>0</v>
      </c>
      <c r="AA2089">
        <f>IF(ISNA(AB2089),NA(),AA1409)</f>
        <v>0</v>
      </c>
      <c r="AB2089">
        <f>IF(OR(AB1409="",AND(AB1409=AB1408,AB1409=AB1410)),NA(), AB1409)</f>
        <v>0</v>
      </c>
      <c r="AC2089">
        <f>IF(ISNA(AD2089),NA(),AC1409)</f>
        <v>0</v>
      </c>
      <c r="AD2089">
        <f>IF(OR(AD1409="",AND(AD1409=AD1408,AD1409=AD1410)),NA(), AD1409)</f>
        <v>0</v>
      </c>
      <c r="AE2089">
        <f>IF(ISNA(AF2089),NA(),AE1409)</f>
        <v>0</v>
      </c>
      <c r="AF2089">
        <f>IF(OR(AF1409="",AND(AF1409=AF1408,AF1409=AF1410)),NA(), AF1409)</f>
        <v>0</v>
      </c>
      <c r="AG2089">
        <f>IF(ISNA(AH2089),NA(),AG1409)</f>
        <v>0</v>
      </c>
      <c r="AH2089">
        <f>IF(OR(AH1409="",AND(AH1409=AH1408,AH1409=AH1410)),NA(), AH1409)</f>
        <v>0</v>
      </c>
      <c r="AI2089">
        <f>IF(ISNA(AJ2089),NA(),AI1409)</f>
        <v>0</v>
      </c>
      <c r="AJ2089">
        <f>IF(OR(AJ1409="",AND(AJ1409=AJ1408,AJ1409=AJ1410)),NA(), AJ1409)</f>
        <v>0</v>
      </c>
      <c r="AM2089">
        <f>IF(ISNA(AN2089),NA(),AM1409)</f>
        <v>0</v>
      </c>
      <c r="AN2089">
        <f>IF(OR(AN1409="",AND(AN1409=AN1408,AN1409=AN1410)),NA(), AN1409)</f>
        <v>0</v>
      </c>
      <c r="AO2089">
        <f>IF(ISNA(AP2089),NA(),AO1409)</f>
        <v>0</v>
      </c>
      <c r="AP2089">
        <f>IF(OR(AP1409="",AND(AP1409=AP1408,AP1409=AP1410)),NA(), AP1409)</f>
        <v>0</v>
      </c>
      <c r="AQ2089">
        <f>IF(ISNA(AR2089),NA(),AQ1409)</f>
        <v>0</v>
      </c>
      <c r="AR2089">
        <f>IF(OR(AR1409="",AND(AR1409=AR1408,AR1409=AR1410)),NA(), AR1409)</f>
        <v>0</v>
      </c>
      <c r="AS2089">
        <f>IF(ISNA(AT2089),NA(),AS1409)</f>
        <v>0</v>
      </c>
      <c r="AT2089">
        <f>IF(OR(AT1409="",AND(AT1409=AT1408,AT1409=AT1410)),NA(), AT1409)</f>
        <v>0</v>
      </c>
      <c r="AU2089">
        <f>IF(ISNA(AV2089),NA(),AU1409)</f>
        <v>0</v>
      </c>
      <c r="AV2089">
        <f>IF(OR(AV1409="",AND(AV1409=AV1408,AV1409=AV1410)),NA(), AV1409)</f>
        <v>0</v>
      </c>
      <c r="AW2089">
        <f>IF(ISNA(AX2089),NA(),AW1409)</f>
        <v>0</v>
      </c>
      <c r="AX2089">
        <f>IF(OR(AX1409="",AND(AX1409=AX1408,AX1409=AX1410)),NA(), AX1409)</f>
        <v>0</v>
      </c>
      <c r="AY2089">
        <f>IF(ISNA(AZ2089),NA(),AY1409)</f>
        <v>0</v>
      </c>
      <c r="AZ2089">
        <f>IF(OR(AZ1409="",AND(AZ1409=AZ1408,AZ1409=AZ1410)),NA(), AZ1409)</f>
        <v>0</v>
      </c>
      <c r="BA2089">
        <f>IF(ISNA(BB2089),NA(),BA1409)</f>
        <v>0</v>
      </c>
      <c r="BB2089">
        <f>IF(OR(BB1409="",AND(BB1409=BB1408,BB1409=BB1410)),NA(), BB1409)</f>
        <v>0</v>
      </c>
      <c r="BC2089">
        <f>IF(ISNA(BD2089),NA(),BC1409)</f>
        <v>0</v>
      </c>
      <c r="BD2089">
        <f>IF(OR(BD1409="",AND(BD1409=BD1408,BD1409=BD1410)),NA(), BD1409)</f>
        <v>0</v>
      </c>
      <c r="BE2089">
        <f>IF(ISNA(BF2089),NA(),BE1409)</f>
        <v>0</v>
      </c>
      <c r="BF2089">
        <f>IF(OR(BF1409="",AND(BF1409=BF1408,BF1409=BF1410)),NA(), BF1409)</f>
        <v>0</v>
      </c>
      <c r="BG2089">
        <f>IF(ISNA(BH2089),NA(),BG1409)</f>
        <v>0</v>
      </c>
      <c r="BH2089">
        <f>IF(OR(BH1409="",AND(BH1409=BH1408,BH1409=BH1410)),NA(), BH1409)</f>
        <v>0</v>
      </c>
      <c r="BI2089">
        <f>IF(ISNA(BJ2089),NA(),BI1409)</f>
        <v>0</v>
      </c>
      <c r="BJ2089">
        <f>IF(OR(BJ1409="",AND(BJ1409=BJ1408,BJ1409=BJ1410)),NA(), BJ1409)</f>
        <v>0</v>
      </c>
      <c r="BK2089">
        <f>IF(ISNA(BL2089),NA(),BK1409)</f>
        <v>0</v>
      </c>
      <c r="BL2089">
        <f>IF(OR(BL1409="",AND(BL1409=BL1408,BL1409=BL1410)),NA(), BL1409)</f>
        <v>0</v>
      </c>
      <c r="BM2089">
        <f>IF(ISNA(BN2089),NA(),BM1409)</f>
        <v>0</v>
      </c>
      <c r="BN2089">
        <f>IF(OR(BN1409="",AND(BN1409=BN1408,BN1409=BN1410)),NA(), BN1409)</f>
        <v>0</v>
      </c>
      <c r="BO2089">
        <f>IF(ISNA(BP2089),NA(),BO1409)</f>
        <v>0</v>
      </c>
      <c r="BP2089">
        <f>IF(OR(BP1409="",AND(BP1409=BP1408,BP1409=BP1410)),NA(), BP1409)</f>
        <v>0</v>
      </c>
      <c r="BQ2089">
        <f>IF(ISNA(BR2089),NA(),BQ1409)</f>
        <v>0</v>
      </c>
      <c r="BR2089">
        <f>IF(OR(BR1409="",AND(BR1409=BR1408,BR1409=BR1410)),NA(), BR1409)</f>
        <v>0</v>
      </c>
    </row>
    <row r="2090" spans="5:70">
      <c r="E2090">
        <f>IF(ISNA(F2090),NA(),E1410)</f>
        <v>0</v>
      </c>
      <c r="F2090">
        <f>IF(OR(F1410="",AND(F1410=F1409,F1410=F1411)),NA(), F1410)</f>
        <v>0</v>
      </c>
      <c r="G2090">
        <f>IF(ISNA(H2090),NA(),G1410)</f>
        <v>0</v>
      </c>
      <c r="H2090">
        <f>IF(OR(H1410="",AND(H1410=H1409,H1410=H1411)),NA(), H1410)</f>
        <v>0</v>
      </c>
      <c r="I2090">
        <f>IF(ISNA(J2090),NA(),I1410)</f>
        <v>0</v>
      </c>
      <c r="J2090">
        <f>IF(OR(J1410="",AND(J1410=J1409,J1410=J1411)),NA(), J1410)</f>
        <v>0</v>
      </c>
      <c r="K2090">
        <f>IF(ISNA(L2090),NA(),K1410)</f>
        <v>0</v>
      </c>
      <c r="L2090">
        <f>IF(OR(L1410="",AND(L1410=L1409,L1410=L1411)),NA(), L1410)</f>
        <v>0</v>
      </c>
      <c r="M2090">
        <f>IF(ISNA(N2090),NA(),M1410)</f>
        <v>0</v>
      </c>
      <c r="N2090">
        <f>IF(OR(N1410="",AND(N1410=N1409,N1410=N1411)),NA(), N1410)</f>
        <v>0</v>
      </c>
      <c r="O2090">
        <f>IF(ISNA(P2090),NA(),O1410)</f>
        <v>0</v>
      </c>
      <c r="P2090">
        <f>IF(OR(P1410="",AND(P1410=P1409,P1410=P1411)),NA(), P1410)</f>
        <v>0</v>
      </c>
      <c r="Q2090">
        <f>IF(ISNA(R2090),NA(),Q1410)</f>
        <v>0</v>
      </c>
      <c r="R2090">
        <f>IF(OR(R1410="",AND(R1410=R1409,R1410=R1411)),NA(), R1410)</f>
        <v>0</v>
      </c>
      <c r="S2090">
        <f>IF(ISNA(T2090),NA(),S1410)</f>
        <v>0</v>
      </c>
      <c r="T2090">
        <f>IF(OR(T1410="",AND(T1410=T1409,T1410=T1411)),NA(), T1410)</f>
        <v>0</v>
      </c>
      <c r="U2090">
        <f>IF(ISNA(V2090),NA(),U1410)</f>
        <v>0</v>
      </c>
      <c r="V2090">
        <f>IF(OR(V1410="",AND(V1410=V1409,V1410=V1411)),NA(), V1410)</f>
        <v>0</v>
      </c>
      <c r="W2090">
        <f>IF(ISNA(X2090),NA(),W1410)</f>
        <v>0</v>
      </c>
      <c r="X2090">
        <f>IF(OR(X1410="",AND(X1410=X1409,X1410=X1411)),NA(), X1410)</f>
        <v>0</v>
      </c>
      <c r="Y2090">
        <f>IF(ISNA(Z2090),NA(),Y1410)</f>
        <v>0</v>
      </c>
      <c r="Z2090">
        <f>IF(OR(Z1410="",AND(Z1410=Z1409,Z1410=Z1411)),NA(), Z1410)</f>
        <v>0</v>
      </c>
      <c r="AA2090">
        <f>IF(ISNA(AB2090),NA(),AA1410)</f>
        <v>0</v>
      </c>
      <c r="AB2090">
        <f>IF(OR(AB1410="",AND(AB1410=AB1409,AB1410=AB1411)),NA(), AB1410)</f>
        <v>0</v>
      </c>
      <c r="AC2090">
        <f>IF(ISNA(AD2090),NA(),AC1410)</f>
        <v>0</v>
      </c>
      <c r="AD2090">
        <f>IF(OR(AD1410="",AND(AD1410=AD1409,AD1410=AD1411)),NA(), AD1410)</f>
        <v>0</v>
      </c>
      <c r="AE2090">
        <f>IF(ISNA(AF2090),NA(),AE1410)</f>
        <v>0</v>
      </c>
      <c r="AF2090">
        <f>IF(OR(AF1410="",AND(AF1410=AF1409,AF1410=AF1411)),NA(), AF1410)</f>
        <v>0</v>
      </c>
      <c r="AG2090">
        <f>IF(ISNA(AH2090),NA(),AG1410)</f>
        <v>0</v>
      </c>
      <c r="AH2090">
        <f>IF(OR(AH1410="",AND(AH1410=AH1409,AH1410=AH1411)),NA(), AH1410)</f>
        <v>0</v>
      </c>
      <c r="AI2090">
        <f>IF(ISNA(AJ2090),NA(),AI1410)</f>
        <v>0</v>
      </c>
      <c r="AJ2090">
        <f>IF(OR(AJ1410="",AND(AJ1410=AJ1409,AJ1410=AJ1411)),NA(), AJ1410)</f>
        <v>0</v>
      </c>
      <c r="AM2090">
        <f>IF(ISNA(AN2090),NA(),AM1410)</f>
        <v>0</v>
      </c>
      <c r="AN2090">
        <f>IF(OR(AN1410="",AND(AN1410=AN1409,AN1410=AN1411)),NA(), AN1410)</f>
        <v>0</v>
      </c>
      <c r="AO2090">
        <f>IF(ISNA(AP2090),NA(),AO1410)</f>
        <v>0</v>
      </c>
      <c r="AP2090">
        <f>IF(OR(AP1410="",AND(AP1410=AP1409,AP1410=AP1411)),NA(), AP1410)</f>
        <v>0</v>
      </c>
      <c r="AQ2090">
        <f>IF(ISNA(AR2090),NA(),AQ1410)</f>
        <v>0</v>
      </c>
      <c r="AR2090">
        <f>IF(OR(AR1410="",AND(AR1410=AR1409,AR1410=AR1411)),NA(), AR1410)</f>
        <v>0</v>
      </c>
      <c r="AS2090">
        <f>IF(ISNA(AT2090),NA(),AS1410)</f>
        <v>0</v>
      </c>
      <c r="AT2090">
        <f>IF(OR(AT1410="",AND(AT1410=AT1409,AT1410=AT1411)),NA(), AT1410)</f>
        <v>0</v>
      </c>
      <c r="AU2090">
        <f>IF(ISNA(AV2090),NA(),AU1410)</f>
        <v>0</v>
      </c>
      <c r="AV2090">
        <f>IF(OR(AV1410="",AND(AV1410=AV1409,AV1410=AV1411)),NA(), AV1410)</f>
        <v>0</v>
      </c>
      <c r="AW2090">
        <f>IF(ISNA(AX2090),NA(),AW1410)</f>
        <v>0</v>
      </c>
      <c r="AX2090">
        <f>IF(OR(AX1410="",AND(AX1410=AX1409,AX1410=AX1411)),NA(), AX1410)</f>
        <v>0</v>
      </c>
      <c r="AY2090">
        <f>IF(ISNA(AZ2090),NA(),AY1410)</f>
        <v>0</v>
      </c>
      <c r="AZ2090">
        <f>IF(OR(AZ1410="",AND(AZ1410=AZ1409,AZ1410=AZ1411)),NA(), AZ1410)</f>
        <v>0</v>
      </c>
      <c r="BA2090">
        <f>IF(ISNA(BB2090),NA(),BA1410)</f>
        <v>0</v>
      </c>
      <c r="BB2090">
        <f>IF(OR(BB1410="",AND(BB1410=BB1409,BB1410=BB1411)),NA(), BB1410)</f>
        <v>0</v>
      </c>
      <c r="BC2090">
        <f>IF(ISNA(BD2090),NA(),BC1410)</f>
        <v>0</v>
      </c>
      <c r="BD2090">
        <f>IF(OR(BD1410="",AND(BD1410=BD1409,BD1410=BD1411)),NA(), BD1410)</f>
        <v>0</v>
      </c>
      <c r="BE2090">
        <f>IF(ISNA(BF2090),NA(),BE1410)</f>
        <v>0</v>
      </c>
      <c r="BF2090">
        <f>IF(OR(BF1410="",AND(BF1410=BF1409,BF1410=BF1411)),NA(), BF1410)</f>
        <v>0</v>
      </c>
      <c r="BG2090">
        <f>IF(ISNA(BH2090),NA(),BG1410)</f>
        <v>0</v>
      </c>
      <c r="BH2090">
        <f>IF(OR(BH1410="",AND(BH1410=BH1409,BH1410=BH1411)),NA(), BH1410)</f>
        <v>0</v>
      </c>
      <c r="BI2090">
        <f>IF(ISNA(BJ2090),NA(),BI1410)</f>
        <v>0</v>
      </c>
      <c r="BJ2090">
        <f>IF(OR(BJ1410="",AND(BJ1410=BJ1409,BJ1410=BJ1411)),NA(), BJ1410)</f>
        <v>0</v>
      </c>
      <c r="BK2090">
        <f>IF(ISNA(BL2090),NA(),BK1410)</f>
        <v>0</v>
      </c>
      <c r="BL2090">
        <f>IF(OR(BL1410="",AND(BL1410=BL1409,BL1410=BL1411)),NA(), BL1410)</f>
        <v>0</v>
      </c>
      <c r="BM2090">
        <f>IF(ISNA(BN2090),NA(),BM1410)</f>
        <v>0</v>
      </c>
      <c r="BN2090">
        <f>IF(OR(BN1410="",AND(BN1410=BN1409,BN1410=BN1411)),NA(), BN1410)</f>
        <v>0</v>
      </c>
      <c r="BO2090">
        <f>IF(ISNA(BP2090),NA(),BO1410)</f>
        <v>0</v>
      </c>
      <c r="BP2090">
        <f>IF(OR(BP1410="",AND(BP1410=BP1409,BP1410=BP1411)),NA(), BP1410)</f>
        <v>0</v>
      </c>
      <c r="BQ2090">
        <f>IF(ISNA(BR2090),NA(),BQ1410)</f>
        <v>0</v>
      </c>
      <c r="BR2090">
        <f>IF(OR(BR1410="",AND(BR1410=BR1409,BR1410=BR1411)),NA(), BR1410)</f>
        <v>0</v>
      </c>
    </row>
    <row r="2091" spans="5:70">
      <c r="E2091">
        <f>IF(ISNA(F2091),NA(),E1411)</f>
        <v>0</v>
      </c>
      <c r="F2091">
        <f>IF(OR(F1411="",AND(F1411=F1410,F1411=F1412)),NA(), F1411)</f>
        <v>0</v>
      </c>
      <c r="G2091">
        <f>IF(ISNA(H2091),NA(),G1411)</f>
        <v>0</v>
      </c>
      <c r="H2091">
        <f>IF(OR(H1411="",AND(H1411=H1410,H1411=H1412)),NA(), H1411)</f>
        <v>0</v>
      </c>
      <c r="I2091">
        <f>IF(ISNA(J2091),NA(),I1411)</f>
        <v>0</v>
      </c>
      <c r="J2091">
        <f>IF(OR(J1411="",AND(J1411=J1410,J1411=J1412)),NA(), J1411)</f>
        <v>0</v>
      </c>
      <c r="K2091">
        <f>IF(ISNA(L2091),NA(),K1411)</f>
        <v>0</v>
      </c>
      <c r="L2091">
        <f>IF(OR(L1411="",AND(L1411=L1410,L1411=L1412)),NA(), L1411)</f>
        <v>0</v>
      </c>
      <c r="M2091">
        <f>IF(ISNA(N2091),NA(),M1411)</f>
        <v>0</v>
      </c>
      <c r="N2091">
        <f>IF(OR(N1411="",AND(N1411=N1410,N1411=N1412)),NA(), N1411)</f>
        <v>0</v>
      </c>
      <c r="O2091">
        <f>IF(ISNA(P2091),NA(),O1411)</f>
        <v>0</v>
      </c>
      <c r="P2091">
        <f>IF(OR(P1411="",AND(P1411=P1410,P1411=P1412)),NA(), P1411)</f>
        <v>0</v>
      </c>
      <c r="Q2091">
        <f>IF(ISNA(R2091),NA(),Q1411)</f>
        <v>0</v>
      </c>
      <c r="R2091">
        <f>IF(OR(R1411="",AND(R1411=R1410,R1411=R1412)),NA(), R1411)</f>
        <v>0</v>
      </c>
      <c r="S2091">
        <f>IF(ISNA(T2091),NA(),S1411)</f>
        <v>0</v>
      </c>
      <c r="T2091">
        <f>IF(OR(T1411="",AND(T1411=T1410,T1411=T1412)),NA(), T1411)</f>
        <v>0</v>
      </c>
      <c r="U2091">
        <f>IF(ISNA(V2091),NA(),U1411)</f>
        <v>0</v>
      </c>
      <c r="V2091">
        <f>IF(OR(V1411="",AND(V1411=V1410,V1411=V1412)),NA(), V1411)</f>
        <v>0</v>
      </c>
      <c r="W2091">
        <f>IF(ISNA(X2091),NA(),W1411)</f>
        <v>0</v>
      </c>
      <c r="X2091">
        <f>IF(OR(X1411="",AND(X1411=X1410,X1411=X1412)),NA(), X1411)</f>
        <v>0</v>
      </c>
      <c r="Y2091">
        <f>IF(ISNA(Z2091),NA(),Y1411)</f>
        <v>0</v>
      </c>
      <c r="Z2091">
        <f>IF(OR(Z1411="",AND(Z1411=Z1410,Z1411=Z1412)),NA(), Z1411)</f>
        <v>0</v>
      </c>
      <c r="AA2091">
        <f>IF(ISNA(AB2091),NA(),AA1411)</f>
        <v>0</v>
      </c>
      <c r="AB2091">
        <f>IF(OR(AB1411="",AND(AB1411=AB1410,AB1411=AB1412)),NA(), AB1411)</f>
        <v>0</v>
      </c>
      <c r="AC2091">
        <f>IF(ISNA(AD2091),NA(),AC1411)</f>
        <v>0</v>
      </c>
      <c r="AD2091">
        <f>IF(OR(AD1411="",AND(AD1411=AD1410,AD1411=AD1412)),NA(), AD1411)</f>
        <v>0</v>
      </c>
      <c r="AE2091">
        <f>IF(ISNA(AF2091),NA(),AE1411)</f>
        <v>0</v>
      </c>
      <c r="AF2091">
        <f>IF(OR(AF1411="",AND(AF1411=AF1410,AF1411=AF1412)),NA(), AF1411)</f>
        <v>0</v>
      </c>
      <c r="AG2091">
        <f>IF(ISNA(AH2091),NA(),AG1411)</f>
        <v>0</v>
      </c>
      <c r="AH2091">
        <f>IF(OR(AH1411="",AND(AH1411=AH1410,AH1411=AH1412)),NA(), AH1411)</f>
        <v>0</v>
      </c>
      <c r="AI2091">
        <f>IF(ISNA(AJ2091),NA(),AI1411)</f>
        <v>0</v>
      </c>
      <c r="AJ2091">
        <f>IF(OR(AJ1411="",AND(AJ1411=AJ1410,AJ1411=AJ1412)),NA(), AJ1411)</f>
        <v>0</v>
      </c>
      <c r="AM2091">
        <f>IF(ISNA(AN2091),NA(),AM1411)</f>
        <v>0</v>
      </c>
      <c r="AN2091">
        <f>IF(OR(AN1411="",AND(AN1411=AN1410,AN1411=AN1412)),NA(), AN1411)</f>
        <v>0</v>
      </c>
      <c r="AO2091">
        <f>IF(ISNA(AP2091),NA(),AO1411)</f>
        <v>0</v>
      </c>
      <c r="AP2091">
        <f>IF(OR(AP1411="",AND(AP1411=AP1410,AP1411=AP1412)),NA(), AP1411)</f>
        <v>0</v>
      </c>
      <c r="AQ2091">
        <f>IF(ISNA(AR2091),NA(),AQ1411)</f>
        <v>0</v>
      </c>
      <c r="AR2091">
        <f>IF(OR(AR1411="",AND(AR1411=AR1410,AR1411=AR1412)),NA(), AR1411)</f>
        <v>0</v>
      </c>
      <c r="AS2091">
        <f>IF(ISNA(AT2091),NA(),AS1411)</f>
        <v>0</v>
      </c>
      <c r="AT2091">
        <f>IF(OR(AT1411="",AND(AT1411=AT1410,AT1411=AT1412)),NA(), AT1411)</f>
        <v>0</v>
      </c>
      <c r="AU2091">
        <f>IF(ISNA(AV2091),NA(),AU1411)</f>
        <v>0</v>
      </c>
      <c r="AV2091">
        <f>IF(OR(AV1411="",AND(AV1411=AV1410,AV1411=AV1412)),NA(), AV1411)</f>
        <v>0</v>
      </c>
      <c r="AW2091">
        <f>IF(ISNA(AX2091),NA(),AW1411)</f>
        <v>0</v>
      </c>
      <c r="AX2091">
        <f>IF(OR(AX1411="",AND(AX1411=AX1410,AX1411=AX1412)),NA(), AX1411)</f>
        <v>0</v>
      </c>
      <c r="AY2091">
        <f>IF(ISNA(AZ2091),NA(),AY1411)</f>
        <v>0</v>
      </c>
      <c r="AZ2091">
        <f>IF(OR(AZ1411="",AND(AZ1411=AZ1410,AZ1411=AZ1412)),NA(), AZ1411)</f>
        <v>0</v>
      </c>
      <c r="BA2091">
        <f>IF(ISNA(BB2091),NA(),BA1411)</f>
        <v>0</v>
      </c>
      <c r="BB2091">
        <f>IF(OR(BB1411="",AND(BB1411=BB1410,BB1411=BB1412)),NA(), BB1411)</f>
        <v>0</v>
      </c>
      <c r="BC2091">
        <f>IF(ISNA(BD2091),NA(),BC1411)</f>
        <v>0</v>
      </c>
      <c r="BD2091">
        <f>IF(OR(BD1411="",AND(BD1411=BD1410,BD1411=BD1412)),NA(), BD1411)</f>
        <v>0</v>
      </c>
      <c r="BE2091">
        <f>IF(ISNA(BF2091),NA(),BE1411)</f>
        <v>0</v>
      </c>
      <c r="BF2091">
        <f>IF(OR(BF1411="",AND(BF1411=BF1410,BF1411=BF1412)),NA(), BF1411)</f>
        <v>0</v>
      </c>
      <c r="BG2091">
        <f>IF(ISNA(BH2091),NA(),BG1411)</f>
        <v>0</v>
      </c>
      <c r="BH2091">
        <f>IF(OR(BH1411="",AND(BH1411=BH1410,BH1411=BH1412)),NA(), BH1411)</f>
        <v>0</v>
      </c>
      <c r="BI2091">
        <f>IF(ISNA(BJ2091),NA(),BI1411)</f>
        <v>0</v>
      </c>
      <c r="BJ2091">
        <f>IF(OR(BJ1411="",AND(BJ1411=BJ1410,BJ1411=BJ1412)),NA(), BJ1411)</f>
        <v>0</v>
      </c>
      <c r="BK2091">
        <f>IF(ISNA(BL2091),NA(),BK1411)</f>
        <v>0</v>
      </c>
      <c r="BL2091">
        <f>IF(OR(BL1411="",AND(BL1411=BL1410,BL1411=BL1412)),NA(), BL1411)</f>
        <v>0</v>
      </c>
      <c r="BM2091">
        <f>IF(ISNA(BN2091),NA(),BM1411)</f>
        <v>0</v>
      </c>
      <c r="BN2091">
        <f>IF(OR(BN1411="",AND(BN1411=BN1410,BN1411=BN1412)),NA(), BN1411)</f>
        <v>0</v>
      </c>
      <c r="BO2091">
        <f>IF(ISNA(BP2091),NA(),BO1411)</f>
        <v>0</v>
      </c>
      <c r="BP2091">
        <f>IF(OR(BP1411="",AND(BP1411=BP1410,BP1411=BP1412)),NA(), BP1411)</f>
        <v>0</v>
      </c>
      <c r="BQ2091">
        <f>IF(ISNA(BR2091),NA(),BQ1411)</f>
        <v>0</v>
      </c>
      <c r="BR2091">
        <f>IF(OR(BR1411="",AND(BR1411=BR1410,BR1411=BR1412)),NA(), BR1411)</f>
        <v>0</v>
      </c>
    </row>
    <row r="2092" spans="5:70">
      <c r="E2092">
        <f>IF(ISNA(F2092),NA(),E1412)</f>
        <v>0</v>
      </c>
      <c r="F2092">
        <f>IF(OR(F1412="",AND(F1412=F1411,F1412=F1413)),NA(), F1412)</f>
        <v>0</v>
      </c>
      <c r="G2092">
        <f>IF(ISNA(H2092),NA(),G1412)</f>
        <v>0</v>
      </c>
      <c r="H2092">
        <f>IF(OR(H1412="",AND(H1412=H1411,H1412=H1413)),NA(), H1412)</f>
        <v>0</v>
      </c>
      <c r="I2092">
        <f>IF(ISNA(J2092),NA(),I1412)</f>
        <v>0</v>
      </c>
      <c r="J2092">
        <f>IF(OR(J1412="",AND(J1412=J1411,J1412=J1413)),NA(), J1412)</f>
        <v>0</v>
      </c>
      <c r="K2092">
        <f>IF(ISNA(L2092),NA(),K1412)</f>
        <v>0</v>
      </c>
      <c r="L2092">
        <f>IF(OR(L1412="",AND(L1412=L1411,L1412=L1413)),NA(), L1412)</f>
        <v>0</v>
      </c>
      <c r="M2092">
        <f>IF(ISNA(N2092),NA(),M1412)</f>
        <v>0</v>
      </c>
      <c r="N2092">
        <f>IF(OR(N1412="",AND(N1412=N1411,N1412=N1413)),NA(), N1412)</f>
        <v>0</v>
      </c>
      <c r="O2092">
        <f>IF(ISNA(P2092),NA(),O1412)</f>
        <v>0</v>
      </c>
      <c r="P2092">
        <f>IF(OR(P1412="",AND(P1412=P1411,P1412=P1413)),NA(), P1412)</f>
        <v>0</v>
      </c>
      <c r="Q2092">
        <f>IF(ISNA(R2092),NA(),Q1412)</f>
        <v>0</v>
      </c>
      <c r="R2092">
        <f>IF(OR(R1412="",AND(R1412=R1411,R1412=R1413)),NA(), R1412)</f>
        <v>0</v>
      </c>
      <c r="S2092">
        <f>IF(ISNA(T2092),NA(),S1412)</f>
        <v>0</v>
      </c>
      <c r="T2092">
        <f>IF(OR(T1412="",AND(T1412=T1411,T1412=T1413)),NA(), T1412)</f>
        <v>0</v>
      </c>
      <c r="U2092">
        <f>IF(ISNA(V2092),NA(),U1412)</f>
        <v>0</v>
      </c>
      <c r="V2092">
        <f>IF(OR(V1412="",AND(V1412=V1411,V1412=V1413)),NA(), V1412)</f>
        <v>0</v>
      </c>
      <c r="W2092">
        <f>IF(ISNA(X2092),NA(),W1412)</f>
        <v>0</v>
      </c>
      <c r="X2092">
        <f>IF(OR(X1412="",AND(X1412=X1411,X1412=X1413)),NA(), X1412)</f>
        <v>0</v>
      </c>
      <c r="Y2092">
        <f>IF(ISNA(Z2092),NA(),Y1412)</f>
        <v>0</v>
      </c>
      <c r="Z2092">
        <f>IF(OR(Z1412="",AND(Z1412=Z1411,Z1412=Z1413)),NA(), Z1412)</f>
        <v>0</v>
      </c>
      <c r="AA2092">
        <f>IF(ISNA(AB2092),NA(),AA1412)</f>
        <v>0</v>
      </c>
      <c r="AB2092">
        <f>IF(OR(AB1412="",AND(AB1412=AB1411,AB1412=AB1413)),NA(), AB1412)</f>
        <v>0</v>
      </c>
      <c r="AC2092">
        <f>IF(ISNA(AD2092),NA(),AC1412)</f>
        <v>0</v>
      </c>
      <c r="AD2092">
        <f>IF(OR(AD1412="",AND(AD1412=AD1411,AD1412=AD1413)),NA(), AD1412)</f>
        <v>0</v>
      </c>
      <c r="AE2092">
        <f>IF(ISNA(AF2092),NA(),AE1412)</f>
        <v>0</v>
      </c>
      <c r="AF2092">
        <f>IF(OR(AF1412="",AND(AF1412=AF1411,AF1412=AF1413)),NA(), AF1412)</f>
        <v>0</v>
      </c>
      <c r="AG2092">
        <f>IF(ISNA(AH2092),NA(),AG1412)</f>
        <v>0</v>
      </c>
      <c r="AH2092">
        <f>IF(OR(AH1412="",AND(AH1412=AH1411,AH1412=AH1413)),NA(), AH1412)</f>
        <v>0</v>
      </c>
      <c r="AI2092">
        <f>IF(ISNA(AJ2092),NA(),AI1412)</f>
        <v>0</v>
      </c>
      <c r="AJ2092">
        <f>IF(OR(AJ1412="",AND(AJ1412=AJ1411,AJ1412=AJ1413)),NA(), AJ1412)</f>
        <v>0</v>
      </c>
      <c r="AM2092">
        <f>IF(ISNA(AN2092),NA(),AM1412)</f>
        <v>0</v>
      </c>
      <c r="AN2092">
        <f>IF(OR(AN1412="",AND(AN1412=AN1411,AN1412=AN1413)),NA(), AN1412)</f>
        <v>0</v>
      </c>
      <c r="AO2092">
        <f>IF(ISNA(AP2092),NA(),AO1412)</f>
        <v>0</v>
      </c>
      <c r="AP2092">
        <f>IF(OR(AP1412="",AND(AP1412=AP1411,AP1412=AP1413)),NA(), AP1412)</f>
        <v>0</v>
      </c>
      <c r="AQ2092">
        <f>IF(ISNA(AR2092),NA(),AQ1412)</f>
        <v>0</v>
      </c>
      <c r="AR2092">
        <f>IF(OR(AR1412="",AND(AR1412=AR1411,AR1412=AR1413)),NA(), AR1412)</f>
        <v>0</v>
      </c>
      <c r="AS2092">
        <f>IF(ISNA(AT2092),NA(),AS1412)</f>
        <v>0</v>
      </c>
      <c r="AT2092">
        <f>IF(OR(AT1412="",AND(AT1412=AT1411,AT1412=AT1413)),NA(), AT1412)</f>
        <v>0</v>
      </c>
      <c r="AU2092">
        <f>IF(ISNA(AV2092),NA(),AU1412)</f>
        <v>0</v>
      </c>
      <c r="AV2092">
        <f>IF(OR(AV1412="",AND(AV1412=AV1411,AV1412=AV1413)),NA(), AV1412)</f>
        <v>0</v>
      </c>
      <c r="AW2092">
        <f>IF(ISNA(AX2092),NA(),AW1412)</f>
        <v>0</v>
      </c>
      <c r="AX2092">
        <f>IF(OR(AX1412="",AND(AX1412=AX1411,AX1412=AX1413)),NA(), AX1412)</f>
        <v>0</v>
      </c>
      <c r="AY2092">
        <f>IF(ISNA(AZ2092),NA(),AY1412)</f>
        <v>0</v>
      </c>
      <c r="AZ2092">
        <f>IF(OR(AZ1412="",AND(AZ1412=AZ1411,AZ1412=AZ1413)),NA(), AZ1412)</f>
        <v>0</v>
      </c>
      <c r="BA2092">
        <f>IF(ISNA(BB2092),NA(),BA1412)</f>
        <v>0</v>
      </c>
      <c r="BB2092">
        <f>IF(OR(BB1412="",AND(BB1412=BB1411,BB1412=BB1413)),NA(), BB1412)</f>
        <v>0</v>
      </c>
      <c r="BC2092">
        <f>IF(ISNA(BD2092),NA(),BC1412)</f>
        <v>0</v>
      </c>
      <c r="BD2092">
        <f>IF(OR(BD1412="",AND(BD1412=BD1411,BD1412=BD1413)),NA(), BD1412)</f>
        <v>0</v>
      </c>
      <c r="BE2092">
        <f>IF(ISNA(BF2092),NA(),BE1412)</f>
        <v>0</v>
      </c>
      <c r="BF2092">
        <f>IF(OR(BF1412="",AND(BF1412=BF1411,BF1412=BF1413)),NA(), BF1412)</f>
        <v>0</v>
      </c>
      <c r="BG2092">
        <f>IF(ISNA(BH2092),NA(),BG1412)</f>
        <v>0</v>
      </c>
      <c r="BH2092">
        <f>IF(OR(BH1412="",AND(BH1412=BH1411,BH1412=BH1413)),NA(), BH1412)</f>
        <v>0</v>
      </c>
      <c r="BI2092">
        <f>IF(ISNA(BJ2092),NA(),BI1412)</f>
        <v>0</v>
      </c>
      <c r="BJ2092">
        <f>IF(OR(BJ1412="",AND(BJ1412=BJ1411,BJ1412=BJ1413)),NA(), BJ1412)</f>
        <v>0</v>
      </c>
      <c r="BK2092">
        <f>IF(ISNA(BL2092),NA(),BK1412)</f>
        <v>0</v>
      </c>
      <c r="BL2092">
        <f>IF(OR(BL1412="",AND(BL1412=BL1411,BL1412=BL1413)),NA(), BL1412)</f>
        <v>0</v>
      </c>
      <c r="BM2092">
        <f>IF(ISNA(BN2092),NA(),BM1412)</f>
        <v>0</v>
      </c>
      <c r="BN2092">
        <f>IF(OR(BN1412="",AND(BN1412=BN1411,BN1412=BN1413)),NA(), BN1412)</f>
        <v>0</v>
      </c>
      <c r="BO2092">
        <f>IF(ISNA(BP2092),NA(),BO1412)</f>
        <v>0</v>
      </c>
      <c r="BP2092">
        <f>IF(OR(BP1412="",AND(BP1412=BP1411,BP1412=BP1413)),NA(), BP1412)</f>
        <v>0</v>
      </c>
      <c r="BQ2092">
        <f>IF(ISNA(BR2092),NA(),BQ1412)</f>
        <v>0</v>
      </c>
      <c r="BR2092">
        <f>IF(OR(BR1412="",AND(BR1412=BR1411,BR1412=BR1413)),NA(), BR1412)</f>
        <v>0</v>
      </c>
    </row>
    <row r="2093" spans="5:70">
      <c r="E2093">
        <f>IF(ISNA(F2093),NA(),E1413)</f>
        <v>0</v>
      </c>
      <c r="F2093">
        <f>IF(OR(F1413="",AND(F1413=F1412,F1413=F1414)),NA(), F1413)</f>
        <v>0</v>
      </c>
      <c r="G2093">
        <f>IF(ISNA(H2093),NA(),G1413)</f>
        <v>0</v>
      </c>
      <c r="H2093">
        <f>IF(OR(H1413="",AND(H1413=H1412,H1413=H1414)),NA(), H1413)</f>
        <v>0</v>
      </c>
      <c r="I2093">
        <f>IF(ISNA(J2093),NA(),I1413)</f>
        <v>0</v>
      </c>
      <c r="J2093">
        <f>IF(OR(J1413="",AND(J1413=J1412,J1413=J1414)),NA(), J1413)</f>
        <v>0</v>
      </c>
      <c r="K2093">
        <f>IF(ISNA(L2093),NA(),K1413)</f>
        <v>0</v>
      </c>
      <c r="L2093">
        <f>IF(OR(L1413="",AND(L1413=L1412,L1413=L1414)),NA(), L1413)</f>
        <v>0</v>
      </c>
      <c r="M2093">
        <f>IF(ISNA(N2093),NA(),M1413)</f>
        <v>0</v>
      </c>
      <c r="N2093">
        <f>IF(OR(N1413="",AND(N1413=N1412,N1413=N1414)),NA(), N1413)</f>
        <v>0</v>
      </c>
      <c r="O2093">
        <f>IF(ISNA(P2093),NA(),O1413)</f>
        <v>0</v>
      </c>
      <c r="P2093">
        <f>IF(OR(P1413="",AND(P1413=P1412,P1413=P1414)),NA(), P1413)</f>
        <v>0</v>
      </c>
      <c r="Q2093">
        <f>IF(ISNA(R2093),NA(),Q1413)</f>
        <v>0</v>
      </c>
      <c r="R2093">
        <f>IF(OR(R1413="",AND(R1413=R1412,R1413=R1414)),NA(), R1413)</f>
        <v>0</v>
      </c>
      <c r="S2093">
        <f>IF(ISNA(T2093),NA(),S1413)</f>
        <v>0</v>
      </c>
      <c r="T2093">
        <f>IF(OR(T1413="",AND(T1413=T1412,T1413=T1414)),NA(), T1413)</f>
        <v>0</v>
      </c>
      <c r="U2093">
        <f>IF(ISNA(V2093),NA(),U1413)</f>
        <v>0</v>
      </c>
      <c r="V2093">
        <f>IF(OR(V1413="",AND(V1413=V1412,V1413=V1414)),NA(), V1413)</f>
        <v>0</v>
      </c>
      <c r="W2093">
        <f>IF(ISNA(X2093),NA(),W1413)</f>
        <v>0</v>
      </c>
      <c r="X2093">
        <f>IF(OR(X1413="",AND(X1413=X1412,X1413=X1414)),NA(), X1413)</f>
        <v>0</v>
      </c>
      <c r="Y2093">
        <f>IF(ISNA(Z2093),NA(),Y1413)</f>
        <v>0</v>
      </c>
      <c r="Z2093">
        <f>IF(OR(Z1413="",AND(Z1413=Z1412,Z1413=Z1414)),NA(), Z1413)</f>
        <v>0</v>
      </c>
      <c r="AA2093">
        <f>IF(ISNA(AB2093),NA(),AA1413)</f>
        <v>0</v>
      </c>
      <c r="AB2093">
        <f>IF(OR(AB1413="",AND(AB1413=AB1412,AB1413=AB1414)),NA(), AB1413)</f>
        <v>0</v>
      </c>
      <c r="AC2093">
        <f>IF(ISNA(AD2093),NA(),AC1413)</f>
        <v>0</v>
      </c>
      <c r="AD2093">
        <f>IF(OR(AD1413="",AND(AD1413=AD1412,AD1413=AD1414)),NA(), AD1413)</f>
        <v>0</v>
      </c>
      <c r="AE2093">
        <f>IF(ISNA(AF2093),NA(),AE1413)</f>
        <v>0</v>
      </c>
      <c r="AF2093">
        <f>IF(OR(AF1413="",AND(AF1413=AF1412,AF1413=AF1414)),NA(), AF1413)</f>
        <v>0</v>
      </c>
      <c r="AG2093">
        <f>IF(ISNA(AH2093),NA(),AG1413)</f>
        <v>0</v>
      </c>
      <c r="AH2093">
        <f>IF(OR(AH1413="",AND(AH1413=AH1412,AH1413=AH1414)),NA(), AH1413)</f>
        <v>0</v>
      </c>
      <c r="AI2093">
        <f>IF(ISNA(AJ2093),NA(),AI1413)</f>
        <v>0</v>
      </c>
      <c r="AJ2093">
        <f>IF(OR(AJ1413="",AND(AJ1413=AJ1412,AJ1413=AJ1414)),NA(), AJ1413)</f>
        <v>0</v>
      </c>
      <c r="AM2093">
        <f>IF(ISNA(AN2093),NA(),AM1413)</f>
        <v>0</v>
      </c>
      <c r="AN2093">
        <f>IF(OR(AN1413="",AND(AN1413=AN1412,AN1413=AN1414)),NA(), AN1413)</f>
        <v>0</v>
      </c>
      <c r="AO2093">
        <f>IF(ISNA(AP2093),NA(),AO1413)</f>
        <v>0</v>
      </c>
      <c r="AP2093">
        <f>IF(OR(AP1413="",AND(AP1413=AP1412,AP1413=AP1414)),NA(), AP1413)</f>
        <v>0</v>
      </c>
      <c r="AQ2093">
        <f>IF(ISNA(AR2093),NA(),AQ1413)</f>
        <v>0</v>
      </c>
      <c r="AR2093">
        <f>IF(OR(AR1413="",AND(AR1413=AR1412,AR1413=AR1414)),NA(), AR1413)</f>
        <v>0</v>
      </c>
      <c r="AS2093">
        <f>IF(ISNA(AT2093),NA(),AS1413)</f>
        <v>0</v>
      </c>
      <c r="AT2093">
        <f>IF(OR(AT1413="",AND(AT1413=AT1412,AT1413=AT1414)),NA(), AT1413)</f>
        <v>0</v>
      </c>
      <c r="AU2093">
        <f>IF(ISNA(AV2093),NA(),AU1413)</f>
        <v>0</v>
      </c>
      <c r="AV2093">
        <f>IF(OR(AV1413="",AND(AV1413=AV1412,AV1413=AV1414)),NA(), AV1413)</f>
        <v>0</v>
      </c>
      <c r="AW2093">
        <f>IF(ISNA(AX2093),NA(),AW1413)</f>
        <v>0</v>
      </c>
      <c r="AX2093">
        <f>IF(OR(AX1413="",AND(AX1413=AX1412,AX1413=AX1414)),NA(), AX1413)</f>
        <v>0</v>
      </c>
      <c r="AY2093">
        <f>IF(ISNA(AZ2093),NA(),AY1413)</f>
        <v>0</v>
      </c>
      <c r="AZ2093">
        <f>IF(OR(AZ1413="",AND(AZ1413=AZ1412,AZ1413=AZ1414)),NA(), AZ1413)</f>
        <v>0</v>
      </c>
      <c r="BA2093">
        <f>IF(ISNA(BB2093),NA(),BA1413)</f>
        <v>0</v>
      </c>
      <c r="BB2093">
        <f>IF(OR(BB1413="",AND(BB1413=BB1412,BB1413=BB1414)),NA(), BB1413)</f>
        <v>0</v>
      </c>
      <c r="BC2093">
        <f>IF(ISNA(BD2093),NA(),BC1413)</f>
        <v>0</v>
      </c>
      <c r="BD2093">
        <f>IF(OR(BD1413="",AND(BD1413=BD1412,BD1413=BD1414)),NA(), BD1413)</f>
        <v>0</v>
      </c>
      <c r="BE2093">
        <f>IF(ISNA(BF2093),NA(),BE1413)</f>
        <v>0</v>
      </c>
      <c r="BF2093">
        <f>IF(OR(BF1413="",AND(BF1413=BF1412,BF1413=BF1414)),NA(), BF1413)</f>
        <v>0</v>
      </c>
      <c r="BG2093">
        <f>IF(ISNA(BH2093),NA(),BG1413)</f>
        <v>0</v>
      </c>
      <c r="BH2093">
        <f>IF(OR(BH1413="",AND(BH1413=BH1412,BH1413=BH1414)),NA(), BH1413)</f>
        <v>0</v>
      </c>
      <c r="BI2093">
        <f>IF(ISNA(BJ2093),NA(),BI1413)</f>
        <v>0</v>
      </c>
      <c r="BJ2093">
        <f>IF(OR(BJ1413="",AND(BJ1413=BJ1412,BJ1413=BJ1414)),NA(), BJ1413)</f>
        <v>0</v>
      </c>
      <c r="BK2093">
        <f>IF(ISNA(BL2093),NA(),BK1413)</f>
        <v>0</v>
      </c>
      <c r="BL2093">
        <f>IF(OR(BL1413="",AND(BL1413=BL1412,BL1413=BL1414)),NA(), BL1413)</f>
        <v>0</v>
      </c>
      <c r="BM2093">
        <f>IF(ISNA(BN2093),NA(),BM1413)</f>
        <v>0</v>
      </c>
      <c r="BN2093">
        <f>IF(OR(BN1413="",AND(BN1413=BN1412,BN1413=BN1414)),NA(), BN1413)</f>
        <v>0</v>
      </c>
      <c r="BO2093">
        <f>IF(ISNA(BP2093),NA(),BO1413)</f>
        <v>0</v>
      </c>
      <c r="BP2093">
        <f>IF(OR(BP1413="",AND(BP1413=BP1412,BP1413=BP1414)),NA(), BP1413)</f>
        <v>0</v>
      </c>
      <c r="BQ2093">
        <f>IF(ISNA(BR2093),NA(),BQ1413)</f>
        <v>0</v>
      </c>
      <c r="BR2093">
        <f>IF(OR(BR1413="",AND(BR1413=BR1412,BR1413=BR1414)),NA(), BR1413)</f>
        <v>0</v>
      </c>
    </row>
    <row r="2094" spans="5:70">
      <c r="E2094">
        <f>IF(ISNA(F2094),NA(),E1414)</f>
        <v>0</v>
      </c>
      <c r="F2094">
        <f>IF(OR(F1414="",AND(F1414=F1413,F1414=F1415)),NA(), F1414)</f>
        <v>0</v>
      </c>
      <c r="G2094">
        <f>IF(ISNA(H2094),NA(),G1414)</f>
        <v>0</v>
      </c>
      <c r="H2094">
        <f>IF(OR(H1414="",AND(H1414=H1413,H1414=H1415)),NA(), H1414)</f>
        <v>0</v>
      </c>
      <c r="I2094">
        <f>IF(ISNA(J2094),NA(),I1414)</f>
        <v>0</v>
      </c>
      <c r="J2094">
        <f>IF(OR(J1414="",AND(J1414=J1413,J1414=J1415)),NA(), J1414)</f>
        <v>0</v>
      </c>
      <c r="K2094">
        <f>IF(ISNA(L2094),NA(),K1414)</f>
        <v>0</v>
      </c>
      <c r="L2094">
        <f>IF(OR(L1414="",AND(L1414=L1413,L1414=L1415)),NA(), L1414)</f>
        <v>0</v>
      </c>
      <c r="M2094">
        <f>IF(ISNA(N2094),NA(),M1414)</f>
        <v>0</v>
      </c>
      <c r="N2094">
        <f>IF(OR(N1414="",AND(N1414=N1413,N1414=N1415)),NA(), N1414)</f>
        <v>0</v>
      </c>
      <c r="O2094">
        <f>IF(ISNA(P2094),NA(),O1414)</f>
        <v>0</v>
      </c>
      <c r="P2094">
        <f>IF(OR(P1414="",AND(P1414=P1413,P1414=P1415)),NA(), P1414)</f>
        <v>0</v>
      </c>
      <c r="Q2094">
        <f>IF(ISNA(R2094),NA(),Q1414)</f>
        <v>0</v>
      </c>
      <c r="R2094">
        <f>IF(OR(R1414="",AND(R1414=R1413,R1414=R1415)),NA(), R1414)</f>
        <v>0</v>
      </c>
      <c r="S2094">
        <f>IF(ISNA(T2094),NA(),S1414)</f>
        <v>0</v>
      </c>
      <c r="T2094">
        <f>IF(OR(T1414="",AND(T1414=T1413,T1414=T1415)),NA(), T1414)</f>
        <v>0</v>
      </c>
      <c r="U2094">
        <f>IF(ISNA(V2094),NA(),U1414)</f>
        <v>0</v>
      </c>
      <c r="V2094">
        <f>IF(OR(V1414="",AND(V1414=V1413,V1414=V1415)),NA(), V1414)</f>
        <v>0</v>
      </c>
      <c r="W2094">
        <f>IF(ISNA(X2094),NA(),W1414)</f>
        <v>0</v>
      </c>
      <c r="X2094">
        <f>IF(OR(X1414="",AND(X1414=X1413,X1414=X1415)),NA(), X1414)</f>
        <v>0</v>
      </c>
      <c r="Y2094">
        <f>IF(ISNA(Z2094),NA(),Y1414)</f>
        <v>0</v>
      </c>
      <c r="Z2094">
        <f>IF(OR(Z1414="",AND(Z1414=Z1413,Z1414=Z1415)),NA(), Z1414)</f>
        <v>0</v>
      </c>
      <c r="AA2094">
        <f>IF(ISNA(AB2094),NA(),AA1414)</f>
        <v>0</v>
      </c>
      <c r="AB2094">
        <f>IF(OR(AB1414="",AND(AB1414=AB1413,AB1414=AB1415)),NA(), AB1414)</f>
        <v>0</v>
      </c>
      <c r="AC2094">
        <f>IF(ISNA(AD2094),NA(),AC1414)</f>
        <v>0</v>
      </c>
      <c r="AD2094">
        <f>IF(OR(AD1414="",AND(AD1414=AD1413,AD1414=AD1415)),NA(), AD1414)</f>
        <v>0</v>
      </c>
      <c r="AE2094">
        <f>IF(ISNA(AF2094),NA(),AE1414)</f>
        <v>0</v>
      </c>
      <c r="AF2094">
        <f>IF(OR(AF1414="",AND(AF1414=AF1413,AF1414=AF1415)),NA(), AF1414)</f>
        <v>0</v>
      </c>
      <c r="AG2094">
        <f>IF(ISNA(AH2094),NA(),AG1414)</f>
        <v>0</v>
      </c>
      <c r="AH2094">
        <f>IF(OR(AH1414="",AND(AH1414=AH1413,AH1414=AH1415)),NA(), AH1414)</f>
        <v>0</v>
      </c>
      <c r="AI2094">
        <f>IF(ISNA(AJ2094),NA(),AI1414)</f>
        <v>0</v>
      </c>
      <c r="AJ2094">
        <f>IF(OR(AJ1414="",AND(AJ1414=AJ1413,AJ1414=AJ1415)),NA(), AJ1414)</f>
        <v>0</v>
      </c>
      <c r="AM2094">
        <f>IF(ISNA(AN2094),NA(),AM1414)</f>
        <v>0</v>
      </c>
      <c r="AN2094">
        <f>IF(OR(AN1414="",AND(AN1414=AN1413,AN1414=AN1415)),NA(), AN1414)</f>
        <v>0</v>
      </c>
      <c r="AO2094">
        <f>IF(ISNA(AP2094),NA(),AO1414)</f>
        <v>0</v>
      </c>
      <c r="AP2094">
        <f>IF(OR(AP1414="",AND(AP1414=AP1413,AP1414=AP1415)),NA(), AP1414)</f>
        <v>0</v>
      </c>
      <c r="AQ2094">
        <f>IF(ISNA(AR2094),NA(),AQ1414)</f>
        <v>0</v>
      </c>
      <c r="AR2094">
        <f>IF(OR(AR1414="",AND(AR1414=AR1413,AR1414=AR1415)),NA(), AR1414)</f>
        <v>0</v>
      </c>
      <c r="AS2094">
        <f>IF(ISNA(AT2094),NA(),AS1414)</f>
        <v>0</v>
      </c>
      <c r="AT2094">
        <f>IF(OR(AT1414="",AND(AT1414=AT1413,AT1414=AT1415)),NA(), AT1414)</f>
        <v>0</v>
      </c>
      <c r="AU2094">
        <f>IF(ISNA(AV2094),NA(),AU1414)</f>
        <v>0</v>
      </c>
      <c r="AV2094">
        <f>IF(OR(AV1414="",AND(AV1414=AV1413,AV1414=AV1415)),NA(), AV1414)</f>
        <v>0</v>
      </c>
      <c r="AW2094">
        <f>IF(ISNA(AX2094),NA(),AW1414)</f>
        <v>0</v>
      </c>
      <c r="AX2094">
        <f>IF(OR(AX1414="",AND(AX1414=AX1413,AX1414=AX1415)),NA(), AX1414)</f>
        <v>0</v>
      </c>
      <c r="AY2094">
        <f>IF(ISNA(AZ2094),NA(),AY1414)</f>
        <v>0</v>
      </c>
      <c r="AZ2094">
        <f>IF(OR(AZ1414="",AND(AZ1414=AZ1413,AZ1414=AZ1415)),NA(), AZ1414)</f>
        <v>0</v>
      </c>
      <c r="BA2094">
        <f>IF(ISNA(BB2094),NA(),BA1414)</f>
        <v>0</v>
      </c>
      <c r="BB2094">
        <f>IF(OR(BB1414="",AND(BB1414=BB1413,BB1414=BB1415)),NA(), BB1414)</f>
        <v>0</v>
      </c>
      <c r="BC2094">
        <f>IF(ISNA(BD2094),NA(),BC1414)</f>
        <v>0</v>
      </c>
      <c r="BD2094">
        <f>IF(OR(BD1414="",AND(BD1414=BD1413,BD1414=BD1415)),NA(), BD1414)</f>
        <v>0</v>
      </c>
      <c r="BE2094">
        <f>IF(ISNA(BF2094),NA(),BE1414)</f>
        <v>0</v>
      </c>
      <c r="BF2094">
        <f>IF(OR(BF1414="",AND(BF1414=BF1413,BF1414=BF1415)),NA(), BF1414)</f>
        <v>0</v>
      </c>
      <c r="BG2094">
        <f>IF(ISNA(BH2094),NA(),BG1414)</f>
        <v>0</v>
      </c>
      <c r="BH2094">
        <f>IF(OR(BH1414="",AND(BH1414=BH1413,BH1414=BH1415)),NA(), BH1414)</f>
        <v>0</v>
      </c>
      <c r="BI2094">
        <f>IF(ISNA(BJ2094),NA(),BI1414)</f>
        <v>0</v>
      </c>
      <c r="BJ2094">
        <f>IF(OR(BJ1414="",AND(BJ1414=BJ1413,BJ1414=BJ1415)),NA(), BJ1414)</f>
        <v>0</v>
      </c>
      <c r="BK2094">
        <f>IF(ISNA(BL2094),NA(),BK1414)</f>
        <v>0</v>
      </c>
      <c r="BL2094">
        <f>IF(OR(BL1414="",AND(BL1414=BL1413,BL1414=BL1415)),NA(), BL1414)</f>
        <v>0</v>
      </c>
      <c r="BM2094">
        <f>IF(ISNA(BN2094),NA(),BM1414)</f>
        <v>0</v>
      </c>
      <c r="BN2094">
        <f>IF(OR(BN1414="",AND(BN1414=BN1413,BN1414=BN1415)),NA(), BN1414)</f>
        <v>0</v>
      </c>
      <c r="BO2094">
        <f>IF(ISNA(BP2094),NA(),BO1414)</f>
        <v>0</v>
      </c>
      <c r="BP2094">
        <f>IF(OR(BP1414="",AND(BP1414=BP1413,BP1414=BP1415)),NA(), BP1414)</f>
        <v>0</v>
      </c>
      <c r="BQ2094">
        <f>IF(ISNA(BR2094),NA(),BQ1414)</f>
        <v>0</v>
      </c>
      <c r="BR2094">
        <f>IF(OR(BR1414="",AND(BR1414=BR1413,BR1414=BR1415)),NA(), BR1414)</f>
        <v>0</v>
      </c>
    </row>
    <row r="2095" spans="5:70">
      <c r="E2095">
        <f>IF(ISNA(F2095),NA(),E1415)</f>
        <v>0</v>
      </c>
      <c r="F2095">
        <f>IF(OR(F1415="",AND(F1415=F1414,F1415=F1416)),NA(), F1415)</f>
        <v>0</v>
      </c>
      <c r="G2095">
        <f>IF(ISNA(H2095),NA(),G1415)</f>
        <v>0</v>
      </c>
      <c r="H2095">
        <f>IF(OR(H1415="",AND(H1415=H1414,H1415=H1416)),NA(), H1415)</f>
        <v>0</v>
      </c>
      <c r="I2095">
        <f>IF(ISNA(J2095),NA(),I1415)</f>
        <v>0</v>
      </c>
      <c r="J2095">
        <f>IF(OR(J1415="",AND(J1415=J1414,J1415=J1416)),NA(), J1415)</f>
        <v>0</v>
      </c>
      <c r="K2095">
        <f>IF(ISNA(L2095),NA(),K1415)</f>
        <v>0</v>
      </c>
      <c r="L2095">
        <f>IF(OR(L1415="",AND(L1415=L1414,L1415=L1416)),NA(), L1415)</f>
        <v>0</v>
      </c>
      <c r="M2095">
        <f>IF(ISNA(N2095),NA(),M1415)</f>
        <v>0</v>
      </c>
      <c r="N2095">
        <f>IF(OR(N1415="",AND(N1415=N1414,N1415=N1416)),NA(), N1415)</f>
        <v>0</v>
      </c>
      <c r="O2095">
        <f>IF(ISNA(P2095),NA(),O1415)</f>
        <v>0</v>
      </c>
      <c r="P2095">
        <f>IF(OR(P1415="",AND(P1415=P1414,P1415=P1416)),NA(), P1415)</f>
        <v>0</v>
      </c>
      <c r="Q2095">
        <f>IF(ISNA(R2095),NA(),Q1415)</f>
        <v>0</v>
      </c>
      <c r="R2095">
        <f>IF(OR(R1415="",AND(R1415=R1414,R1415=R1416)),NA(), R1415)</f>
        <v>0</v>
      </c>
      <c r="S2095">
        <f>IF(ISNA(T2095),NA(),S1415)</f>
        <v>0</v>
      </c>
      <c r="T2095">
        <f>IF(OR(T1415="",AND(T1415=T1414,T1415=T1416)),NA(), T1415)</f>
        <v>0</v>
      </c>
      <c r="U2095">
        <f>IF(ISNA(V2095),NA(),U1415)</f>
        <v>0</v>
      </c>
      <c r="V2095">
        <f>IF(OR(V1415="",AND(V1415=V1414,V1415=V1416)),NA(), V1415)</f>
        <v>0</v>
      </c>
      <c r="W2095">
        <f>IF(ISNA(X2095),NA(),W1415)</f>
        <v>0</v>
      </c>
      <c r="X2095">
        <f>IF(OR(X1415="",AND(X1415=X1414,X1415=X1416)),NA(), X1415)</f>
        <v>0</v>
      </c>
      <c r="Y2095">
        <f>IF(ISNA(Z2095),NA(),Y1415)</f>
        <v>0</v>
      </c>
      <c r="Z2095">
        <f>IF(OR(Z1415="",AND(Z1415=Z1414,Z1415=Z1416)),NA(), Z1415)</f>
        <v>0</v>
      </c>
      <c r="AA2095">
        <f>IF(ISNA(AB2095),NA(),AA1415)</f>
        <v>0</v>
      </c>
      <c r="AB2095">
        <f>IF(OR(AB1415="",AND(AB1415=AB1414,AB1415=AB1416)),NA(), AB1415)</f>
        <v>0</v>
      </c>
      <c r="AC2095">
        <f>IF(ISNA(AD2095),NA(),AC1415)</f>
        <v>0</v>
      </c>
      <c r="AD2095">
        <f>IF(OR(AD1415="",AND(AD1415=AD1414,AD1415=AD1416)),NA(), AD1415)</f>
        <v>0</v>
      </c>
      <c r="AE2095">
        <f>IF(ISNA(AF2095),NA(),AE1415)</f>
        <v>0</v>
      </c>
      <c r="AF2095">
        <f>IF(OR(AF1415="",AND(AF1415=AF1414,AF1415=AF1416)),NA(), AF1415)</f>
        <v>0</v>
      </c>
      <c r="AG2095">
        <f>IF(ISNA(AH2095),NA(),AG1415)</f>
        <v>0</v>
      </c>
      <c r="AH2095">
        <f>IF(OR(AH1415="",AND(AH1415=AH1414,AH1415=AH1416)),NA(), AH1415)</f>
        <v>0</v>
      </c>
      <c r="AI2095">
        <f>IF(ISNA(AJ2095),NA(),AI1415)</f>
        <v>0</v>
      </c>
      <c r="AJ2095">
        <f>IF(OR(AJ1415="",AND(AJ1415=AJ1414,AJ1415=AJ1416)),NA(), AJ1415)</f>
        <v>0</v>
      </c>
      <c r="AM2095">
        <f>IF(ISNA(AN2095),NA(),AM1415)</f>
        <v>0</v>
      </c>
      <c r="AN2095">
        <f>IF(OR(AN1415="",AND(AN1415=AN1414,AN1415=AN1416)),NA(), AN1415)</f>
        <v>0</v>
      </c>
      <c r="AO2095">
        <f>IF(ISNA(AP2095),NA(),AO1415)</f>
        <v>0</v>
      </c>
      <c r="AP2095">
        <f>IF(OR(AP1415="",AND(AP1415=AP1414,AP1415=AP1416)),NA(), AP1415)</f>
        <v>0</v>
      </c>
      <c r="AQ2095">
        <f>IF(ISNA(AR2095),NA(),AQ1415)</f>
        <v>0</v>
      </c>
      <c r="AR2095">
        <f>IF(OR(AR1415="",AND(AR1415=AR1414,AR1415=AR1416)),NA(), AR1415)</f>
        <v>0</v>
      </c>
      <c r="AS2095">
        <f>IF(ISNA(AT2095),NA(),AS1415)</f>
        <v>0</v>
      </c>
      <c r="AT2095">
        <f>IF(OR(AT1415="",AND(AT1415=AT1414,AT1415=AT1416)),NA(), AT1415)</f>
        <v>0</v>
      </c>
      <c r="AU2095">
        <f>IF(ISNA(AV2095),NA(),AU1415)</f>
        <v>0</v>
      </c>
      <c r="AV2095">
        <f>IF(OR(AV1415="",AND(AV1415=AV1414,AV1415=AV1416)),NA(), AV1415)</f>
        <v>0</v>
      </c>
      <c r="AW2095">
        <f>IF(ISNA(AX2095),NA(),AW1415)</f>
        <v>0</v>
      </c>
      <c r="AX2095">
        <f>IF(OR(AX1415="",AND(AX1415=AX1414,AX1415=AX1416)),NA(), AX1415)</f>
        <v>0</v>
      </c>
      <c r="AY2095">
        <f>IF(ISNA(AZ2095),NA(),AY1415)</f>
        <v>0</v>
      </c>
      <c r="AZ2095">
        <f>IF(OR(AZ1415="",AND(AZ1415=AZ1414,AZ1415=AZ1416)),NA(), AZ1415)</f>
        <v>0</v>
      </c>
      <c r="BA2095">
        <f>IF(ISNA(BB2095),NA(),BA1415)</f>
        <v>0</v>
      </c>
      <c r="BB2095">
        <f>IF(OR(BB1415="",AND(BB1415=BB1414,BB1415=BB1416)),NA(), BB1415)</f>
        <v>0</v>
      </c>
      <c r="BC2095">
        <f>IF(ISNA(BD2095),NA(),BC1415)</f>
        <v>0</v>
      </c>
      <c r="BD2095">
        <f>IF(OR(BD1415="",AND(BD1415=BD1414,BD1415=BD1416)),NA(), BD1415)</f>
        <v>0</v>
      </c>
      <c r="BE2095">
        <f>IF(ISNA(BF2095),NA(),BE1415)</f>
        <v>0</v>
      </c>
      <c r="BF2095">
        <f>IF(OR(BF1415="",AND(BF1415=BF1414,BF1415=BF1416)),NA(), BF1415)</f>
        <v>0</v>
      </c>
      <c r="BG2095">
        <f>IF(ISNA(BH2095),NA(),BG1415)</f>
        <v>0</v>
      </c>
      <c r="BH2095">
        <f>IF(OR(BH1415="",AND(BH1415=BH1414,BH1415=BH1416)),NA(), BH1415)</f>
        <v>0</v>
      </c>
      <c r="BI2095">
        <f>IF(ISNA(BJ2095),NA(),BI1415)</f>
        <v>0</v>
      </c>
      <c r="BJ2095">
        <f>IF(OR(BJ1415="",AND(BJ1415=BJ1414,BJ1415=BJ1416)),NA(), BJ1415)</f>
        <v>0</v>
      </c>
      <c r="BK2095">
        <f>IF(ISNA(BL2095),NA(),BK1415)</f>
        <v>0</v>
      </c>
      <c r="BL2095">
        <f>IF(OR(BL1415="",AND(BL1415=BL1414,BL1415=BL1416)),NA(), BL1415)</f>
        <v>0</v>
      </c>
      <c r="BM2095">
        <f>IF(ISNA(BN2095),NA(),BM1415)</f>
        <v>0</v>
      </c>
      <c r="BN2095">
        <f>IF(OR(BN1415="",AND(BN1415=BN1414,BN1415=BN1416)),NA(), BN1415)</f>
        <v>0</v>
      </c>
      <c r="BO2095">
        <f>IF(ISNA(BP2095),NA(),BO1415)</f>
        <v>0</v>
      </c>
      <c r="BP2095">
        <f>IF(OR(BP1415="",AND(BP1415=BP1414,BP1415=BP1416)),NA(), BP1415)</f>
        <v>0</v>
      </c>
      <c r="BQ2095">
        <f>IF(ISNA(BR2095),NA(),BQ1415)</f>
        <v>0</v>
      </c>
      <c r="BR2095">
        <f>IF(OR(BR1415="",AND(BR1415=BR1414,BR1415=BR1416)),NA(), BR1415)</f>
        <v>0</v>
      </c>
    </row>
    <row r="2096" spans="5:70">
      <c r="E2096">
        <f>IF(ISNA(F2096),NA(),E1416)</f>
        <v>0</v>
      </c>
      <c r="F2096">
        <f>IF(OR(F1416="",AND(F1416=F1415,F1416=F1417)),NA(), F1416)</f>
        <v>0</v>
      </c>
      <c r="G2096">
        <f>IF(ISNA(H2096),NA(),G1416)</f>
        <v>0</v>
      </c>
      <c r="H2096">
        <f>IF(OR(H1416="",AND(H1416=H1415,H1416=H1417)),NA(), H1416)</f>
        <v>0</v>
      </c>
      <c r="I2096">
        <f>IF(ISNA(J2096),NA(),I1416)</f>
        <v>0</v>
      </c>
      <c r="J2096">
        <f>IF(OR(J1416="",AND(J1416=J1415,J1416=J1417)),NA(), J1416)</f>
        <v>0</v>
      </c>
      <c r="K2096">
        <f>IF(ISNA(L2096),NA(),K1416)</f>
        <v>0</v>
      </c>
      <c r="L2096">
        <f>IF(OR(L1416="",AND(L1416=L1415,L1416=L1417)),NA(), L1416)</f>
        <v>0</v>
      </c>
      <c r="M2096">
        <f>IF(ISNA(N2096),NA(),M1416)</f>
        <v>0</v>
      </c>
      <c r="N2096">
        <f>IF(OR(N1416="",AND(N1416=N1415,N1416=N1417)),NA(), N1416)</f>
        <v>0</v>
      </c>
      <c r="O2096">
        <f>IF(ISNA(P2096),NA(),O1416)</f>
        <v>0</v>
      </c>
      <c r="P2096">
        <f>IF(OR(P1416="",AND(P1416=P1415,P1416=P1417)),NA(), P1416)</f>
        <v>0</v>
      </c>
      <c r="Q2096">
        <f>IF(ISNA(R2096),NA(),Q1416)</f>
        <v>0</v>
      </c>
      <c r="R2096">
        <f>IF(OR(R1416="",AND(R1416=R1415,R1416=R1417)),NA(), R1416)</f>
        <v>0</v>
      </c>
      <c r="S2096">
        <f>IF(ISNA(T2096),NA(),S1416)</f>
        <v>0</v>
      </c>
      <c r="T2096">
        <f>IF(OR(T1416="",AND(T1416=T1415,T1416=T1417)),NA(), T1416)</f>
        <v>0</v>
      </c>
      <c r="U2096">
        <f>IF(ISNA(V2096),NA(),U1416)</f>
        <v>0</v>
      </c>
      <c r="V2096">
        <f>IF(OR(V1416="",AND(V1416=V1415,V1416=V1417)),NA(), V1416)</f>
        <v>0</v>
      </c>
      <c r="W2096">
        <f>IF(ISNA(X2096),NA(),W1416)</f>
        <v>0</v>
      </c>
      <c r="X2096">
        <f>IF(OR(X1416="",AND(X1416=X1415,X1416=X1417)),NA(), X1416)</f>
        <v>0</v>
      </c>
      <c r="Y2096">
        <f>IF(ISNA(Z2096),NA(),Y1416)</f>
        <v>0</v>
      </c>
      <c r="Z2096">
        <f>IF(OR(Z1416="",AND(Z1416=Z1415,Z1416=Z1417)),NA(), Z1416)</f>
        <v>0</v>
      </c>
      <c r="AA2096">
        <f>IF(ISNA(AB2096),NA(),AA1416)</f>
        <v>0</v>
      </c>
      <c r="AB2096">
        <f>IF(OR(AB1416="",AND(AB1416=AB1415,AB1416=AB1417)),NA(), AB1416)</f>
        <v>0</v>
      </c>
      <c r="AC2096">
        <f>IF(ISNA(AD2096),NA(),AC1416)</f>
        <v>0</v>
      </c>
      <c r="AD2096">
        <f>IF(OR(AD1416="",AND(AD1416=AD1415,AD1416=AD1417)),NA(), AD1416)</f>
        <v>0</v>
      </c>
      <c r="AE2096">
        <f>IF(ISNA(AF2096),NA(),AE1416)</f>
        <v>0</v>
      </c>
      <c r="AF2096">
        <f>IF(OR(AF1416="",AND(AF1416=AF1415,AF1416=AF1417)),NA(), AF1416)</f>
        <v>0</v>
      </c>
      <c r="AG2096">
        <f>IF(ISNA(AH2096),NA(),AG1416)</f>
        <v>0</v>
      </c>
      <c r="AH2096">
        <f>IF(OR(AH1416="",AND(AH1416=AH1415,AH1416=AH1417)),NA(), AH1416)</f>
        <v>0</v>
      </c>
      <c r="AI2096">
        <f>IF(ISNA(AJ2096),NA(),AI1416)</f>
        <v>0</v>
      </c>
      <c r="AJ2096">
        <f>IF(OR(AJ1416="",AND(AJ1416=AJ1415,AJ1416=AJ1417)),NA(), AJ1416)</f>
        <v>0</v>
      </c>
      <c r="AM2096">
        <f>IF(ISNA(AN2096),NA(),AM1416)</f>
        <v>0</v>
      </c>
      <c r="AN2096">
        <f>IF(OR(AN1416="",AND(AN1416=AN1415,AN1416=AN1417)),NA(), AN1416)</f>
        <v>0</v>
      </c>
      <c r="AO2096">
        <f>IF(ISNA(AP2096),NA(),AO1416)</f>
        <v>0</v>
      </c>
      <c r="AP2096">
        <f>IF(OR(AP1416="",AND(AP1416=AP1415,AP1416=AP1417)),NA(), AP1416)</f>
        <v>0</v>
      </c>
      <c r="AQ2096">
        <f>IF(ISNA(AR2096),NA(),AQ1416)</f>
        <v>0</v>
      </c>
      <c r="AR2096">
        <f>IF(OR(AR1416="",AND(AR1416=AR1415,AR1416=AR1417)),NA(), AR1416)</f>
        <v>0</v>
      </c>
      <c r="AS2096">
        <f>IF(ISNA(AT2096),NA(),AS1416)</f>
        <v>0</v>
      </c>
      <c r="AT2096">
        <f>IF(OR(AT1416="",AND(AT1416=AT1415,AT1416=AT1417)),NA(), AT1416)</f>
        <v>0</v>
      </c>
      <c r="AU2096">
        <f>IF(ISNA(AV2096),NA(),AU1416)</f>
        <v>0</v>
      </c>
      <c r="AV2096">
        <f>IF(OR(AV1416="",AND(AV1416=AV1415,AV1416=AV1417)),NA(), AV1416)</f>
        <v>0</v>
      </c>
      <c r="AW2096">
        <f>IF(ISNA(AX2096),NA(),AW1416)</f>
        <v>0</v>
      </c>
      <c r="AX2096">
        <f>IF(OR(AX1416="",AND(AX1416=AX1415,AX1416=AX1417)),NA(), AX1416)</f>
        <v>0</v>
      </c>
      <c r="AY2096">
        <f>IF(ISNA(AZ2096),NA(),AY1416)</f>
        <v>0</v>
      </c>
      <c r="AZ2096">
        <f>IF(OR(AZ1416="",AND(AZ1416=AZ1415,AZ1416=AZ1417)),NA(), AZ1416)</f>
        <v>0</v>
      </c>
      <c r="BA2096">
        <f>IF(ISNA(BB2096),NA(),BA1416)</f>
        <v>0</v>
      </c>
      <c r="BB2096">
        <f>IF(OR(BB1416="",AND(BB1416=BB1415,BB1416=BB1417)),NA(), BB1416)</f>
        <v>0</v>
      </c>
      <c r="BC2096">
        <f>IF(ISNA(BD2096),NA(),BC1416)</f>
        <v>0</v>
      </c>
      <c r="BD2096">
        <f>IF(OR(BD1416="",AND(BD1416=BD1415,BD1416=BD1417)),NA(), BD1416)</f>
        <v>0</v>
      </c>
      <c r="BE2096">
        <f>IF(ISNA(BF2096),NA(),BE1416)</f>
        <v>0</v>
      </c>
      <c r="BF2096">
        <f>IF(OR(BF1416="",AND(BF1416=BF1415,BF1416=BF1417)),NA(), BF1416)</f>
        <v>0</v>
      </c>
      <c r="BG2096">
        <f>IF(ISNA(BH2096),NA(),BG1416)</f>
        <v>0</v>
      </c>
      <c r="BH2096">
        <f>IF(OR(BH1416="",AND(BH1416=BH1415,BH1416=BH1417)),NA(), BH1416)</f>
        <v>0</v>
      </c>
      <c r="BI2096">
        <f>IF(ISNA(BJ2096),NA(),BI1416)</f>
        <v>0</v>
      </c>
      <c r="BJ2096">
        <f>IF(OR(BJ1416="",AND(BJ1416=BJ1415,BJ1416=BJ1417)),NA(), BJ1416)</f>
        <v>0</v>
      </c>
      <c r="BK2096">
        <f>IF(ISNA(BL2096),NA(),BK1416)</f>
        <v>0</v>
      </c>
      <c r="BL2096">
        <f>IF(OR(BL1416="",AND(BL1416=BL1415,BL1416=BL1417)),NA(), BL1416)</f>
        <v>0</v>
      </c>
      <c r="BM2096">
        <f>IF(ISNA(BN2096),NA(),BM1416)</f>
        <v>0</v>
      </c>
      <c r="BN2096">
        <f>IF(OR(BN1416="",AND(BN1416=BN1415,BN1416=BN1417)),NA(), BN1416)</f>
        <v>0</v>
      </c>
      <c r="BO2096">
        <f>IF(ISNA(BP2096),NA(),BO1416)</f>
        <v>0</v>
      </c>
      <c r="BP2096">
        <f>IF(OR(BP1416="",AND(BP1416=BP1415,BP1416=BP1417)),NA(), BP1416)</f>
        <v>0</v>
      </c>
      <c r="BQ2096">
        <f>IF(ISNA(BR2096),NA(),BQ1416)</f>
        <v>0</v>
      </c>
      <c r="BR2096">
        <f>IF(OR(BR1416="",AND(BR1416=BR1415,BR1416=BR1417)),NA(), BR1416)</f>
        <v>0</v>
      </c>
    </row>
    <row r="2097" spans="5:70">
      <c r="E2097">
        <f>IF(ISNA(F2097),NA(),E1417)</f>
        <v>0</v>
      </c>
      <c r="F2097">
        <f>IF(OR(F1417="",AND(F1417=F1416,F1417=F1418)),NA(), F1417)</f>
        <v>0</v>
      </c>
      <c r="G2097">
        <f>IF(ISNA(H2097),NA(),G1417)</f>
        <v>0</v>
      </c>
      <c r="H2097">
        <f>IF(OR(H1417="",AND(H1417=H1416,H1417=H1418)),NA(), H1417)</f>
        <v>0</v>
      </c>
      <c r="I2097">
        <f>IF(ISNA(J2097),NA(),I1417)</f>
        <v>0</v>
      </c>
      <c r="J2097">
        <f>IF(OR(J1417="",AND(J1417=J1416,J1417=J1418)),NA(), J1417)</f>
        <v>0</v>
      </c>
      <c r="K2097">
        <f>IF(ISNA(L2097),NA(),K1417)</f>
        <v>0</v>
      </c>
      <c r="L2097">
        <f>IF(OR(L1417="",AND(L1417=L1416,L1417=L1418)),NA(), L1417)</f>
        <v>0</v>
      </c>
      <c r="M2097">
        <f>IF(ISNA(N2097),NA(),M1417)</f>
        <v>0</v>
      </c>
      <c r="N2097">
        <f>IF(OR(N1417="",AND(N1417=N1416,N1417=N1418)),NA(), N1417)</f>
        <v>0</v>
      </c>
      <c r="O2097">
        <f>IF(ISNA(P2097),NA(),O1417)</f>
        <v>0</v>
      </c>
      <c r="P2097">
        <f>IF(OR(P1417="",AND(P1417=P1416,P1417=P1418)),NA(), P1417)</f>
        <v>0</v>
      </c>
      <c r="Q2097">
        <f>IF(ISNA(R2097),NA(),Q1417)</f>
        <v>0</v>
      </c>
      <c r="R2097">
        <f>IF(OR(R1417="",AND(R1417=R1416,R1417=R1418)),NA(), R1417)</f>
        <v>0</v>
      </c>
      <c r="S2097">
        <f>IF(ISNA(T2097),NA(),S1417)</f>
        <v>0</v>
      </c>
      <c r="T2097">
        <f>IF(OR(T1417="",AND(T1417=T1416,T1417=T1418)),NA(), T1417)</f>
        <v>0</v>
      </c>
      <c r="U2097">
        <f>IF(ISNA(V2097),NA(),U1417)</f>
        <v>0</v>
      </c>
      <c r="V2097">
        <f>IF(OR(V1417="",AND(V1417=V1416,V1417=V1418)),NA(), V1417)</f>
        <v>0</v>
      </c>
      <c r="W2097">
        <f>IF(ISNA(X2097),NA(),W1417)</f>
        <v>0</v>
      </c>
      <c r="X2097">
        <f>IF(OR(X1417="",AND(X1417=X1416,X1417=X1418)),NA(), X1417)</f>
        <v>0</v>
      </c>
      <c r="Y2097">
        <f>IF(ISNA(Z2097),NA(),Y1417)</f>
        <v>0</v>
      </c>
      <c r="Z2097">
        <f>IF(OR(Z1417="",AND(Z1417=Z1416,Z1417=Z1418)),NA(), Z1417)</f>
        <v>0</v>
      </c>
      <c r="AA2097">
        <f>IF(ISNA(AB2097),NA(),AA1417)</f>
        <v>0</v>
      </c>
      <c r="AB2097">
        <f>IF(OR(AB1417="",AND(AB1417=AB1416,AB1417=AB1418)),NA(), AB1417)</f>
        <v>0</v>
      </c>
      <c r="AC2097">
        <f>IF(ISNA(AD2097),NA(),AC1417)</f>
        <v>0</v>
      </c>
      <c r="AD2097">
        <f>IF(OR(AD1417="",AND(AD1417=AD1416,AD1417=AD1418)),NA(), AD1417)</f>
        <v>0</v>
      </c>
      <c r="AE2097">
        <f>IF(ISNA(AF2097),NA(),AE1417)</f>
        <v>0</v>
      </c>
      <c r="AF2097">
        <f>IF(OR(AF1417="",AND(AF1417=AF1416,AF1417=AF1418)),NA(), AF1417)</f>
        <v>0</v>
      </c>
      <c r="AG2097">
        <f>IF(ISNA(AH2097),NA(),AG1417)</f>
        <v>0</v>
      </c>
      <c r="AH2097">
        <f>IF(OR(AH1417="",AND(AH1417=AH1416,AH1417=AH1418)),NA(), AH1417)</f>
        <v>0</v>
      </c>
      <c r="AI2097">
        <f>IF(ISNA(AJ2097),NA(),AI1417)</f>
        <v>0</v>
      </c>
      <c r="AJ2097">
        <f>IF(OR(AJ1417="",AND(AJ1417=AJ1416,AJ1417=AJ1418)),NA(), AJ1417)</f>
        <v>0</v>
      </c>
      <c r="AM2097">
        <f>IF(ISNA(AN2097),NA(),AM1417)</f>
        <v>0</v>
      </c>
      <c r="AN2097">
        <f>IF(OR(AN1417="",AND(AN1417=AN1416,AN1417=AN1418)),NA(), AN1417)</f>
        <v>0</v>
      </c>
      <c r="AO2097">
        <f>IF(ISNA(AP2097),NA(),AO1417)</f>
        <v>0</v>
      </c>
      <c r="AP2097">
        <f>IF(OR(AP1417="",AND(AP1417=AP1416,AP1417=AP1418)),NA(), AP1417)</f>
        <v>0</v>
      </c>
      <c r="AQ2097">
        <f>IF(ISNA(AR2097),NA(),AQ1417)</f>
        <v>0</v>
      </c>
      <c r="AR2097">
        <f>IF(OR(AR1417="",AND(AR1417=AR1416,AR1417=AR1418)),NA(), AR1417)</f>
        <v>0</v>
      </c>
      <c r="AS2097">
        <f>IF(ISNA(AT2097),NA(),AS1417)</f>
        <v>0</v>
      </c>
      <c r="AT2097">
        <f>IF(OR(AT1417="",AND(AT1417=AT1416,AT1417=AT1418)),NA(), AT1417)</f>
        <v>0</v>
      </c>
      <c r="AU2097">
        <f>IF(ISNA(AV2097),NA(),AU1417)</f>
        <v>0</v>
      </c>
      <c r="AV2097">
        <f>IF(OR(AV1417="",AND(AV1417=AV1416,AV1417=AV1418)),NA(), AV1417)</f>
        <v>0</v>
      </c>
      <c r="AW2097">
        <f>IF(ISNA(AX2097),NA(),AW1417)</f>
        <v>0</v>
      </c>
      <c r="AX2097">
        <f>IF(OR(AX1417="",AND(AX1417=AX1416,AX1417=AX1418)),NA(), AX1417)</f>
        <v>0</v>
      </c>
      <c r="AY2097">
        <f>IF(ISNA(AZ2097),NA(),AY1417)</f>
        <v>0</v>
      </c>
      <c r="AZ2097">
        <f>IF(OR(AZ1417="",AND(AZ1417=AZ1416,AZ1417=AZ1418)),NA(), AZ1417)</f>
        <v>0</v>
      </c>
      <c r="BA2097">
        <f>IF(ISNA(BB2097),NA(),BA1417)</f>
        <v>0</v>
      </c>
      <c r="BB2097">
        <f>IF(OR(BB1417="",AND(BB1417=BB1416,BB1417=BB1418)),NA(), BB1417)</f>
        <v>0</v>
      </c>
      <c r="BC2097">
        <f>IF(ISNA(BD2097),NA(),BC1417)</f>
        <v>0</v>
      </c>
      <c r="BD2097">
        <f>IF(OR(BD1417="",AND(BD1417=BD1416,BD1417=BD1418)),NA(), BD1417)</f>
        <v>0</v>
      </c>
      <c r="BE2097">
        <f>IF(ISNA(BF2097),NA(),BE1417)</f>
        <v>0</v>
      </c>
      <c r="BF2097">
        <f>IF(OR(BF1417="",AND(BF1417=BF1416,BF1417=BF1418)),NA(), BF1417)</f>
        <v>0</v>
      </c>
      <c r="BG2097">
        <f>IF(ISNA(BH2097),NA(),BG1417)</f>
        <v>0</v>
      </c>
      <c r="BH2097">
        <f>IF(OR(BH1417="",AND(BH1417=BH1416,BH1417=BH1418)),NA(), BH1417)</f>
        <v>0</v>
      </c>
      <c r="BI2097">
        <f>IF(ISNA(BJ2097),NA(),BI1417)</f>
        <v>0</v>
      </c>
      <c r="BJ2097">
        <f>IF(OR(BJ1417="",AND(BJ1417=BJ1416,BJ1417=BJ1418)),NA(), BJ1417)</f>
        <v>0</v>
      </c>
      <c r="BK2097">
        <f>IF(ISNA(BL2097),NA(),BK1417)</f>
        <v>0</v>
      </c>
      <c r="BL2097">
        <f>IF(OR(BL1417="",AND(BL1417=BL1416,BL1417=BL1418)),NA(), BL1417)</f>
        <v>0</v>
      </c>
      <c r="BM2097">
        <f>IF(ISNA(BN2097),NA(),BM1417)</f>
        <v>0</v>
      </c>
      <c r="BN2097">
        <f>IF(OR(BN1417="",AND(BN1417=BN1416,BN1417=BN1418)),NA(), BN1417)</f>
        <v>0</v>
      </c>
      <c r="BO2097">
        <f>IF(ISNA(BP2097),NA(),BO1417)</f>
        <v>0</v>
      </c>
      <c r="BP2097">
        <f>IF(OR(BP1417="",AND(BP1417=BP1416,BP1417=BP1418)),NA(), BP1417)</f>
        <v>0</v>
      </c>
      <c r="BQ2097">
        <f>IF(ISNA(BR2097),NA(),BQ1417)</f>
        <v>0</v>
      </c>
      <c r="BR2097">
        <f>IF(OR(BR1417="",AND(BR1417=BR1416,BR1417=BR1418)),NA(), BR1417)</f>
        <v>0</v>
      </c>
    </row>
    <row r="2098" spans="5:70">
      <c r="E2098">
        <f>IF(ISNA(F2098),NA(),E1418)</f>
        <v>0</v>
      </c>
      <c r="F2098">
        <f>IF(OR(F1418="",AND(F1418=F1417,F1418=F1419)),NA(), F1418)</f>
        <v>0</v>
      </c>
      <c r="G2098">
        <f>IF(ISNA(H2098),NA(),G1418)</f>
        <v>0</v>
      </c>
      <c r="H2098">
        <f>IF(OR(H1418="",AND(H1418=H1417,H1418=H1419)),NA(), H1418)</f>
        <v>0</v>
      </c>
      <c r="I2098">
        <f>IF(ISNA(J2098),NA(),I1418)</f>
        <v>0</v>
      </c>
      <c r="J2098">
        <f>IF(OR(J1418="",AND(J1418=J1417,J1418=J1419)),NA(), J1418)</f>
        <v>0</v>
      </c>
      <c r="K2098">
        <f>IF(ISNA(L2098),NA(),K1418)</f>
        <v>0</v>
      </c>
      <c r="L2098">
        <f>IF(OR(L1418="",AND(L1418=L1417,L1418=L1419)),NA(), L1418)</f>
        <v>0</v>
      </c>
      <c r="M2098">
        <f>IF(ISNA(N2098),NA(),M1418)</f>
        <v>0</v>
      </c>
      <c r="N2098">
        <f>IF(OR(N1418="",AND(N1418=N1417,N1418=N1419)),NA(), N1418)</f>
        <v>0</v>
      </c>
      <c r="O2098">
        <f>IF(ISNA(P2098),NA(),O1418)</f>
        <v>0</v>
      </c>
      <c r="P2098">
        <f>IF(OR(P1418="",AND(P1418=P1417,P1418=P1419)),NA(), P1418)</f>
        <v>0</v>
      </c>
      <c r="Q2098">
        <f>IF(ISNA(R2098),NA(),Q1418)</f>
        <v>0</v>
      </c>
      <c r="R2098">
        <f>IF(OR(R1418="",AND(R1418=R1417,R1418=R1419)),NA(), R1418)</f>
        <v>0</v>
      </c>
      <c r="S2098">
        <f>IF(ISNA(T2098),NA(),S1418)</f>
        <v>0</v>
      </c>
      <c r="T2098">
        <f>IF(OR(T1418="",AND(T1418=T1417,T1418=T1419)),NA(), T1418)</f>
        <v>0</v>
      </c>
      <c r="U2098">
        <f>IF(ISNA(V2098),NA(),U1418)</f>
        <v>0</v>
      </c>
      <c r="V2098">
        <f>IF(OR(V1418="",AND(V1418=V1417,V1418=V1419)),NA(), V1418)</f>
        <v>0</v>
      </c>
      <c r="W2098">
        <f>IF(ISNA(X2098),NA(),W1418)</f>
        <v>0</v>
      </c>
      <c r="X2098">
        <f>IF(OR(X1418="",AND(X1418=X1417,X1418=X1419)),NA(), X1418)</f>
        <v>0</v>
      </c>
      <c r="Y2098">
        <f>IF(ISNA(Z2098),NA(),Y1418)</f>
        <v>0</v>
      </c>
      <c r="Z2098">
        <f>IF(OR(Z1418="",AND(Z1418=Z1417,Z1418=Z1419)),NA(), Z1418)</f>
        <v>0</v>
      </c>
      <c r="AA2098">
        <f>IF(ISNA(AB2098),NA(),AA1418)</f>
        <v>0</v>
      </c>
      <c r="AB2098">
        <f>IF(OR(AB1418="",AND(AB1418=AB1417,AB1418=AB1419)),NA(), AB1418)</f>
        <v>0</v>
      </c>
      <c r="AC2098">
        <f>IF(ISNA(AD2098),NA(),AC1418)</f>
        <v>0</v>
      </c>
      <c r="AD2098">
        <f>IF(OR(AD1418="",AND(AD1418=AD1417,AD1418=AD1419)),NA(), AD1418)</f>
        <v>0</v>
      </c>
      <c r="AE2098">
        <f>IF(ISNA(AF2098),NA(),AE1418)</f>
        <v>0</v>
      </c>
      <c r="AF2098">
        <f>IF(OR(AF1418="",AND(AF1418=AF1417,AF1418=AF1419)),NA(), AF1418)</f>
        <v>0</v>
      </c>
      <c r="AG2098">
        <f>IF(ISNA(AH2098),NA(),AG1418)</f>
        <v>0</v>
      </c>
      <c r="AH2098">
        <f>IF(OR(AH1418="",AND(AH1418=AH1417,AH1418=AH1419)),NA(), AH1418)</f>
        <v>0</v>
      </c>
      <c r="AI2098">
        <f>IF(ISNA(AJ2098),NA(),AI1418)</f>
        <v>0</v>
      </c>
      <c r="AJ2098">
        <f>IF(OR(AJ1418="",AND(AJ1418=AJ1417,AJ1418=AJ1419)),NA(), AJ1418)</f>
        <v>0</v>
      </c>
      <c r="AM2098">
        <f>IF(ISNA(AN2098),NA(),AM1418)</f>
        <v>0</v>
      </c>
      <c r="AN2098">
        <f>IF(OR(AN1418="",AND(AN1418=AN1417,AN1418=AN1419)),NA(), AN1418)</f>
        <v>0</v>
      </c>
      <c r="AO2098">
        <f>IF(ISNA(AP2098),NA(),AO1418)</f>
        <v>0</v>
      </c>
      <c r="AP2098">
        <f>IF(OR(AP1418="",AND(AP1418=AP1417,AP1418=AP1419)),NA(), AP1418)</f>
        <v>0</v>
      </c>
      <c r="AQ2098">
        <f>IF(ISNA(AR2098),NA(),AQ1418)</f>
        <v>0</v>
      </c>
      <c r="AR2098">
        <f>IF(OR(AR1418="",AND(AR1418=AR1417,AR1418=AR1419)),NA(), AR1418)</f>
        <v>0</v>
      </c>
      <c r="AS2098">
        <f>IF(ISNA(AT2098),NA(),AS1418)</f>
        <v>0</v>
      </c>
      <c r="AT2098">
        <f>IF(OR(AT1418="",AND(AT1418=AT1417,AT1418=AT1419)),NA(), AT1418)</f>
        <v>0</v>
      </c>
      <c r="AU2098">
        <f>IF(ISNA(AV2098),NA(),AU1418)</f>
        <v>0</v>
      </c>
      <c r="AV2098">
        <f>IF(OR(AV1418="",AND(AV1418=AV1417,AV1418=AV1419)),NA(), AV1418)</f>
        <v>0</v>
      </c>
      <c r="AW2098">
        <f>IF(ISNA(AX2098),NA(),AW1418)</f>
        <v>0</v>
      </c>
      <c r="AX2098">
        <f>IF(OR(AX1418="",AND(AX1418=AX1417,AX1418=AX1419)),NA(), AX1418)</f>
        <v>0</v>
      </c>
      <c r="AY2098">
        <f>IF(ISNA(AZ2098),NA(),AY1418)</f>
        <v>0</v>
      </c>
      <c r="AZ2098">
        <f>IF(OR(AZ1418="",AND(AZ1418=AZ1417,AZ1418=AZ1419)),NA(), AZ1418)</f>
        <v>0</v>
      </c>
      <c r="BA2098">
        <f>IF(ISNA(BB2098),NA(),BA1418)</f>
        <v>0</v>
      </c>
      <c r="BB2098">
        <f>IF(OR(BB1418="",AND(BB1418=BB1417,BB1418=BB1419)),NA(), BB1418)</f>
        <v>0</v>
      </c>
      <c r="BC2098">
        <f>IF(ISNA(BD2098),NA(),BC1418)</f>
        <v>0</v>
      </c>
      <c r="BD2098">
        <f>IF(OR(BD1418="",AND(BD1418=BD1417,BD1418=BD1419)),NA(), BD1418)</f>
        <v>0</v>
      </c>
      <c r="BE2098">
        <f>IF(ISNA(BF2098),NA(),BE1418)</f>
        <v>0</v>
      </c>
      <c r="BF2098">
        <f>IF(OR(BF1418="",AND(BF1418=BF1417,BF1418=BF1419)),NA(), BF1418)</f>
        <v>0</v>
      </c>
      <c r="BG2098">
        <f>IF(ISNA(BH2098),NA(),BG1418)</f>
        <v>0</v>
      </c>
      <c r="BH2098">
        <f>IF(OR(BH1418="",AND(BH1418=BH1417,BH1418=BH1419)),NA(), BH1418)</f>
        <v>0</v>
      </c>
      <c r="BI2098">
        <f>IF(ISNA(BJ2098),NA(),BI1418)</f>
        <v>0</v>
      </c>
      <c r="BJ2098">
        <f>IF(OR(BJ1418="",AND(BJ1418=BJ1417,BJ1418=BJ1419)),NA(), BJ1418)</f>
        <v>0</v>
      </c>
      <c r="BK2098">
        <f>IF(ISNA(BL2098),NA(),BK1418)</f>
        <v>0</v>
      </c>
      <c r="BL2098">
        <f>IF(OR(BL1418="",AND(BL1418=BL1417,BL1418=BL1419)),NA(), BL1418)</f>
        <v>0</v>
      </c>
      <c r="BM2098">
        <f>IF(ISNA(BN2098),NA(),BM1418)</f>
        <v>0</v>
      </c>
      <c r="BN2098">
        <f>IF(OR(BN1418="",AND(BN1418=BN1417,BN1418=BN1419)),NA(), BN1418)</f>
        <v>0</v>
      </c>
      <c r="BO2098">
        <f>IF(ISNA(BP2098),NA(),BO1418)</f>
        <v>0</v>
      </c>
      <c r="BP2098">
        <f>IF(OR(BP1418="",AND(BP1418=BP1417,BP1418=BP1419)),NA(), BP1418)</f>
        <v>0</v>
      </c>
      <c r="BQ2098">
        <f>IF(ISNA(BR2098),NA(),BQ1418)</f>
        <v>0</v>
      </c>
      <c r="BR2098">
        <f>IF(OR(BR1418="",AND(BR1418=BR1417,BR1418=BR1419)),NA(), BR1418)</f>
        <v>0</v>
      </c>
    </row>
    <row r="2099" spans="5:70">
      <c r="E2099">
        <f>IF(ISNA(F2099),NA(),E1419)</f>
        <v>0</v>
      </c>
      <c r="F2099">
        <f>IF(OR(F1419="",AND(F1419=F1418,F1419=F1420)),NA(), F1419)</f>
        <v>0</v>
      </c>
      <c r="G2099">
        <f>IF(ISNA(H2099),NA(),G1419)</f>
        <v>0</v>
      </c>
      <c r="H2099">
        <f>IF(OR(H1419="",AND(H1419=H1418,H1419=H1420)),NA(), H1419)</f>
        <v>0</v>
      </c>
      <c r="I2099">
        <f>IF(ISNA(J2099),NA(),I1419)</f>
        <v>0</v>
      </c>
      <c r="J2099">
        <f>IF(OR(J1419="",AND(J1419=J1418,J1419=J1420)),NA(), J1419)</f>
        <v>0</v>
      </c>
      <c r="K2099">
        <f>IF(ISNA(L2099),NA(),K1419)</f>
        <v>0</v>
      </c>
      <c r="L2099">
        <f>IF(OR(L1419="",AND(L1419=L1418,L1419=L1420)),NA(), L1419)</f>
        <v>0</v>
      </c>
      <c r="M2099">
        <f>IF(ISNA(N2099),NA(),M1419)</f>
        <v>0</v>
      </c>
      <c r="N2099">
        <f>IF(OR(N1419="",AND(N1419=N1418,N1419=N1420)),NA(), N1419)</f>
        <v>0</v>
      </c>
      <c r="O2099">
        <f>IF(ISNA(P2099),NA(),O1419)</f>
        <v>0</v>
      </c>
      <c r="P2099">
        <f>IF(OR(P1419="",AND(P1419=P1418,P1419=P1420)),NA(), P1419)</f>
        <v>0</v>
      </c>
      <c r="Q2099">
        <f>IF(ISNA(R2099),NA(),Q1419)</f>
        <v>0</v>
      </c>
      <c r="R2099">
        <f>IF(OR(R1419="",AND(R1419=R1418,R1419=R1420)),NA(), R1419)</f>
        <v>0</v>
      </c>
      <c r="S2099">
        <f>IF(ISNA(T2099),NA(),S1419)</f>
        <v>0</v>
      </c>
      <c r="T2099">
        <f>IF(OR(T1419="",AND(T1419=T1418,T1419=T1420)),NA(), T1419)</f>
        <v>0</v>
      </c>
      <c r="U2099">
        <f>IF(ISNA(V2099),NA(),U1419)</f>
        <v>0</v>
      </c>
      <c r="V2099">
        <f>IF(OR(V1419="",AND(V1419=V1418,V1419=V1420)),NA(), V1419)</f>
        <v>0</v>
      </c>
      <c r="W2099">
        <f>IF(ISNA(X2099),NA(),W1419)</f>
        <v>0</v>
      </c>
      <c r="X2099">
        <f>IF(OR(X1419="",AND(X1419=X1418,X1419=X1420)),NA(), X1419)</f>
        <v>0</v>
      </c>
      <c r="Y2099">
        <f>IF(ISNA(Z2099),NA(),Y1419)</f>
        <v>0</v>
      </c>
      <c r="Z2099">
        <f>IF(OR(Z1419="",AND(Z1419=Z1418,Z1419=Z1420)),NA(), Z1419)</f>
        <v>0</v>
      </c>
      <c r="AA2099">
        <f>IF(ISNA(AB2099),NA(),AA1419)</f>
        <v>0</v>
      </c>
      <c r="AB2099">
        <f>IF(OR(AB1419="",AND(AB1419=AB1418,AB1419=AB1420)),NA(), AB1419)</f>
        <v>0</v>
      </c>
      <c r="AC2099">
        <f>IF(ISNA(AD2099),NA(),AC1419)</f>
        <v>0</v>
      </c>
      <c r="AD2099">
        <f>IF(OR(AD1419="",AND(AD1419=AD1418,AD1419=AD1420)),NA(), AD1419)</f>
        <v>0</v>
      </c>
      <c r="AE2099">
        <f>IF(ISNA(AF2099),NA(),AE1419)</f>
        <v>0</v>
      </c>
      <c r="AF2099">
        <f>IF(OR(AF1419="",AND(AF1419=AF1418,AF1419=AF1420)),NA(), AF1419)</f>
        <v>0</v>
      </c>
      <c r="AG2099">
        <f>IF(ISNA(AH2099),NA(),AG1419)</f>
        <v>0</v>
      </c>
      <c r="AH2099">
        <f>IF(OR(AH1419="",AND(AH1419=AH1418,AH1419=AH1420)),NA(), AH1419)</f>
        <v>0</v>
      </c>
      <c r="AI2099">
        <f>IF(ISNA(AJ2099),NA(),AI1419)</f>
        <v>0</v>
      </c>
      <c r="AJ2099">
        <f>IF(OR(AJ1419="",AND(AJ1419=AJ1418,AJ1419=AJ1420)),NA(), AJ1419)</f>
        <v>0</v>
      </c>
      <c r="AM2099">
        <f>IF(ISNA(AN2099),NA(),AM1419)</f>
        <v>0</v>
      </c>
      <c r="AN2099">
        <f>IF(OR(AN1419="",AND(AN1419=AN1418,AN1419=AN1420)),NA(), AN1419)</f>
        <v>0</v>
      </c>
      <c r="AO2099">
        <f>IF(ISNA(AP2099),NA(),AO1419)</f>
        <v>0</v>
      </c>
      <c r="AP2099">
        <f>IF(OR(AP1419="",AND(AP1419=AP1418,AP1419=AP1420)),NA(), AP1419)</f>
        <v>0</v>
      </c>
      <c r="AQ2099">
        <f>IF(ISNA(AR2099),NA(),AQ1419)</f>
        <v>0</v>
      </c>
      <c r="AR2099">
        <f>IF(OR(AR1419="",AND(AR1419=AR1418,AR1419=AR1420)),NA(), AR1419)</f>
        <v>0</v>
      </c>
      <c r="AS2099">
        <f>IF(ISNA(AT2099),NA(),AS1419)</f>
        <v>0</v>
      </c>
      <c r="AT2099">
        <f>IF(OR(AT1419="",AND(AT1419=AT1418,AT1419=AT1420)),NA(), AT1419)</f>
        <v>0</v>
      </c>
      <c r="AU2099">
        <f>IF(ISNA(AV2099),NA(),AU1419)</f>
        <v>0</v>
      </c>
      <c r="AV2099">
        <f>IF(OR(AV1419="",AND(AV1419=AV1418,AV1419=AV1420)),NA(), AV1419)</f>
        <v>0</v>
      </c>
      <c r="AW2099">
        <f>IF(ISNA(AX2099),NA(),AW1419)</f>
        <v>0</v>
      </c>
      <c r="AX2099">
        <f>IF(OR(AX1419="",AND(AX1419=AX1418,AX1419=AX1420)),NA(), AX1419)</f>
        <v>0</v>
      </c>
      <c r="AY2099">
        <f>IF(ISNA(AZ2099),NA(),AY1419)</f>
        <v>0</v>
      </c>
      <c r="AZ2099">
        <f>IF(OR(AZ1419="",AND(AZ1419=AZ1418,AZ1419=AZ1420)),NA(), AZ1419)</f>
        <v>0</v>
      </c>
      <c r="BA2099">
        <f>IF(ISNA(BB2099),NA(),BA1419)</f>
        <v>0</v>
      </c>
      <c r="BB2099">
        <f>IF(OR(BB1419="",AND(BB1419=BB1418,BB1419=BB1420)),NA(), BB1419)</f>
        <v>0</v>
      </c>
      <c r="BC2099">
        <f>IF(ISNA(BD2099),NA(),BC1419)</f>
        <v>0</v>
      </c>
      <c r="BD2099">
        <f>IF(OR(BD1419="",AND(BD1419=BD1418,BD1419=BD1420)),NA(), BD1419)</f>
        <v>0</v>
      </c>
      <c r="BE2099">
        <f>IF(ISNA(BF2099),NA(),BE1419)</f>
        <v>0</v>
      </c>
      <c r="BF2099">
        <f>IF(OR(BF1419="",AND(BF1419=BF1418,BF1419=BF1420)),NA(), BF1419)</f>
        <v>0</v>
      </c>
      <c r="BG2099">
        <f>IF(ISNA(BH2099),NA(),BG1419)</f>
        <v>0</v>
      </c>
      <c r="BH2099">
        <f>IF(OR(BH1419="",AND(BH1419=BH1418,BH1419=BH1420)),NA(), BH1419)</f>
        <v>0</v>
      </c>
      <c r="BI2099">
        <f>IF(ISNA(BJ2099),NA(),BI1419)</f>
        <v>0</v>
      </c>
      <c r="BJ2099">
        <f>IF(OR(BJ1419="",AND(BJ1419=BJ1418,BJ1419=BJ1420)),NA(), BJ1419)</f>
        <v>0</v>
      </c>
      <c r="BK2099">
        <f>IF(ISNA(BL2099),NA(),BK1419)</f>
        <v>0</v>
      </c>
      <c r="BL2099">
        <f>IF(OR(BL1419="",AND(BL1419=BL1418,BL1419=BL1420)),NA(), BL1419)</f>
        <v>0</v>
      </c>
      <c r="BM2099">
        <f>IF(ISNA(BN2099),NA(),BM1419)</f>
        <v>0</v>
      </c>
      <c r="BN2099">
        <f>IF(OR(BN1419="",AND(BN1419=BN1418,BN1419=BN1420)),NA(), BN1419)</f>
        <v>0</v>
      </c>
      <c r="BO2099">
        <f>IF(ISNA(BP2099),NA(),BO1419)</f>
        <v>0</v>
      </c>
      <c r="BP2099">
        <f>IF(OR(BP1419="",AND(BP1419=BP1418,BP1419=BP1420)),NA(), BP1419)</f>
        <v>0</v>
      </c>
      <c r="BQ2099">
        <f>IF(ISNA(BR2099),NA(),BQ1419)</f>
        <v>0</v>
      </c>
      <c r="BR2099">
        <f>IF(OR(BR1419="",AND(BR1419=BR1418,BR1419=BR1420)),NA(), BR1419)</f>
        <v>0</v>
      </c>
    </row>
    <row r="2100" spans="5:70">
      <c r="E2100">
        <f>IF(ISNA(F2100),NA(),E1420)</f>
        <v>0</v>
      </c>
      <c r="F2100">
        <f>IF(OR(F1420="",AND(F1420=F1419,F1420=F1421)),NA(), F1420)</f>
        <v>0</v>
      </c>
      <c r="G2100">
        <f>IF(ISNA(H2100),NA(),G1420)</f>
        <v>0</v>
      </c>
      <c r="H2100">
        <f>IF(OR(H1420="",AND(H1420=H1419,H1420=H1421)),NA(), H1420)</f>
        <v>0</v>
      </c>
      <c r="I2100">
        <f>IF(ISNA(J2100),NA(),I1420)</f>
        <v>0</v>
      </c>
      <c r="J2100">
        <f>IF(OR(J1420="",AND(J1420=J1419,J1420=J1421)),NA(), J1420)</f>
        <v>0</v>
      </c>
      <c r="K2100">
        <f>IF(ISNA(L2100),NA(),K1420)</f>
        <v>0</v>
      </c>
      <c r="L2100">
        <f>IF(OR(L1420="",AND(L1420=L1419,L1420=L1421)),NA(), L1420)</f>
        <v>0</v>
      </c>
      <c r="M2100">
        <f>IF(ISNA(N2100),NA(),M1420)</f>
        <v>0</v>
      </c>
      <c r="N2100">
        <f>IF(OR(N1420="",AND(N1420=N1419,N1420=N1421)),NA(), N1420)</f>
        <v>0</v>
      </c>
      <c r="O2100">
        <f>IF(ISNA(P2100),NA(),O1420)</f>
        <v>0</v>
      </c>
      <c r="P2100">
        <f>IF(OR(P1420="",AND(P1420=P1419,P1420=P1421)),NA(), P1420)</f>
        <v>0</v>
      </c>
      <c r="Q2100">
        <f>IF(ISNA(R2100),NA(),Q1420)</f>
        <v>0</v>
      </c>
      <c r="R2100">
        <f>IF(OR(R1420="",AND(R1420=R1419,R1420=R1421)),NA(), R1420)</f>
        <v>0</v>
      </c>
      <c r="S2100">
        <f>IF(ISNA(T2100),NA(),S1420)</f>
        <v>0</v>
      </c>
      <c r="T2100">
        <f>IF(OR(T1420="",AND(T1420=T1419,T1420=T1421)),NA(), T1420)</f>
        <v>0</v>
      </c>
      <c r="U2100">
        <f>IF(ISNA(V2100),NA(),U1420)</f>
        <v>0</v>
      </c>
      <c r="V2100">
        <f>IF(OR(V1420="",AND(V1420=V1419,V1420=V1421)),NA(), V1420)</f>
        <v>0</v>
      </c>
      <c r="W2100">
        <f>IF(ISNA(X2100),NA(),W1420)</f>
        <v>0</v>
      </c>
      <c r="X2100">
        <f>IF(OR(X1420="",AND(X1420=X1419,X1420=X1421)),NA(), X1420)</f>
        <v>0</v>
      </c>
      <c r="Y2100">
        <f>IF(ISNA(Z2100),NA(),Y1420)</f>
        <v>0</v>
      </c>
      <c r="Z2100">
        <f>IF(OR(Z1420="",AND(Z1420=Z1419,Z1420=Z1421)),NA(), Z1420)</f>
        <v>0</v>
      </c>
      <c r="AA2100">
        <f>IF(ISNA(AB2100),NA(),AA1420)</f>
        <v>0</v>
      </c>
      <c r="AB2100">
        <f>IF(OR(AB1420="",AND(AB1420=AB1419,AB1420=AB1421)),NA(), AB1420)</f>
        <v>0</v>
      </c>
      <c r="AC2100">
        <f>IF(ISNA(AD2100),NA(),AC1420)</f>
        <v>0</v>
      </c>
      <c r="AD2100">
        <f>IF(OR(AD1420="",AND(AD1420=AD1419,AD1420=AD1421)),NA(), AD1420)</f>
        <v>0</v>
      </c>
      <c r="AE2100">
        <f>IF(ISNA(AF2100),NA(),AE1420)</f>
        <v>0</v>
      </c>
      <c r="AF2100">
        <f>IF(OR(AF1420="",AND(AF1420=AF1419,AF1420=AF1421)),NA(), AF1420)</f>
        <v>0</v>
      </c>
      <c r="AG2100">
        <f>IF(ISNA(AH2100),NA(),AG1420)</f>
        <v>0</v>
      </c>
      <c r="AH2100">
        <f>IF(OR(AH1420="",AND(AH1420=AH1419,AH1420=AH1421)),NA(), AH1420)</f>
        <v>0</v>
      </c>
      <c r="AI2100">
        <f>IF(ISNA(AJ2100),NA(),AI1420)</f>
        <v>0</v>
      </c>
      <c r="AJ2100">
        <f>IF(OR(AJ1420="",AND(AJ1420=AJ1419,AJ1420=AJ1421)),NA(), AJ1420)</f>
        <v>0</v>
      </c>
      <c r="AM2100">
        <f>IF(ISNA(AN2100),NA(),AM1420)</f>
        <v>0</v>
      </c>
      <c r="AN2100">
        <f>IF(OR(AN1420="",AND(AN1420=AN1419,AN1420=AN1421)),NA(), AN1420)</f>
        <v>0</v>
      </c>
      <c r="AO2100">
        <f>IF(ISNA(AP2100),NA(),AO1420)</f>
        <v>0</v>
      </c>
      <c r="AP2100">
        <f>IF(OR(AP1420="",AND(AP1420=AP1419,AP1420=AP1421)),NA(), AP1420)</f>
        <v>0</v>
      </c>
      <c r="AQ2100">
        <f>IF(ISNA(AR2100),NA(),AQ1420)</f>
        <v>0</v>
      </c>
      <c r="AR2100">
        <f>IF(OR(AR1420="",AND(AR1420=AR1419,AR1420=AR1421)),NA(), AR1420)</f>
        <v>0</v>
      </c>
      <c r="AS2100">
        <f>IF(ISNA(AT2100),NA(),AS1420)</f>
        <v>0</v>
      </c>
      <c r="AT2100">
        <f>IF(OR(AT1420="",AND(AT1420=AT1419,AT1420=AT1421)),NA(), AT1420)</f>
        <v>0</v>
      </c>
      <c r="AU2100">
        <f>IF(ISNA(AV2100),NA(),AU1420)</f>
        <v>0</v>
      </c>
      <c r="AV2100">
        <f>IF(OR(AV1420="",AND(AV1420=AV1419,AV1420=AV1421)),NA(), AV1420)</f>
        <v>0</v>
      </c>
      <c r="AW2100">
        <f>IF(ISNA(AX2100),NA(),AW1420)</f>
        <v>0</v>
      </c>
      <c r="AX2100">
        <f>IF(OR(AX1420="",AND(AX1420=AX1419,AX1420=AX1421)),NA(), AX1420)</f>
        <v>0</v>
      </c>
      <c r="AY2100">
        <f>IF(ISNA(AZ2100),NA(),AY1420)</f>
        <v>0</v>
      </c>
      <c r="AZ2100">
        <f>IF(OR(AZ1420="",AND(AZ1420=AZ1419,AZ1420=AZ1421)),NA(), AZ1420)</f>
        <v>0</v>
      </c>
      <c r="BA2100">
        <f>IF(ISNA(BB2100),NA(),BA1420)</f>
        <v>0</v>
      </c>
      <c r="BB2100">
        <f>IF(OR(BB1420="",AND(BB1420=BB1419,BB1420=BB1421)),NA(), BB1420)</f>
        <v>0</v>
      </c>
      <c r="BC2100">
        <f>IF(ISNA(BD2100),NA(),BC1420)</f>
        <v>0</v>
      </c>
      <c r="BD2100">
        <f>IF(OR(BD1420="",AND(BD1420=BD1419,BD1420=BD1421)),NA(), BD1420)</f>
        <v>0</v>
      </c>
      <c r="BE2100">
        <f>IF(ISNA(BF2100),NA(),BE1420)</f>
        <v>0</v>
      </c>
      <c r="BF2100">
        <f>IF(OR(BF1420="",AND(BF1420=BF1419,BF1420=BF1421)),NA(), BF1420)</f>
        <v>0</v>
      </c>
      <c r="BG2100">
        <f>IF(ISNA(BH2100),NA(),BG1420)</f>
        <v>0</v>
      </c>
      <c r="BH2100">
        <f>IF(OR(BH1420="",AND(BH1420=BH1419,BH1420=BH1421)),NA(), BH1420)</f>
        <v>0</v>
      </c>
      <c r="BI2100">
        <f>IF(ISNA(BJ2100),NA(),BI1420)</f>
        <v>0</v>
      </c>
      <c r="BJ2100">
        <f>IF(OR(BJ1420="",AND(BJ1420=BJ1419,BJ1420=BJ1421)),NA(), BJ1420)</f>
        <v>0</v>
      </c>
      <c r="BK2100">
        <f>IF(ISNA(BL2100),NA(),BK1420)</f>
        <v>0</v>
      </c>
      <c r="BL2100">
        <f>IF(OR(BL1420="",AND(BL1420=BL1419,BL1420=BL1421)),NA(), BL1420)</f>
        <v>0</v>
      </c>
      <c r="BM2100">
        <f>IF(ISNA(BN2100),NA(),BM1420)</f>
        <v>0</v>
      </c>
      <c r="BN2100">
        <f>IF(OR(BN1420="",AND(BN1420=BN1419,BN1420=BN1421)),NA(), BN1420)</f>
        <v>0</v>
      </c>
      <c r="BO2100">
        <f>IF(ISNA(BP2100),NA(),BO1420)</f>
        <v>0</v>
      </c>
      <c r="BP2100">
        <f>IF(OR(BP1420="",AND(BP1420=BP1419,BP1420=BP1421)),NA(), BP1420)</f>
        <v>0</v>
      </c>
      <c r="BQ2100">
        <f>IF(ISNA(BR2100),NA(),BQ1420)</f>
        <v>0</v>
      </c>
      <c r="BR2100">
        <f>IF(OR(BR1420="",AND(BR1420=BR1419,BR1420=BR1421)),NA(), BR1420)</f>
        <v>0</v>
      </c>
    </row>
    <row r="2101" spans="5:70">
      <c r="E2101">
        <f>IF(ISNA(F2101),NA(),E1421)</f>
        <v>0</v>
      </c>
      <c r="F2101">
        <f>IF(OR(F1421="",AND(F1421=F1420,F1421=F1422)),NA(), F1421)</f>
        <v>0</v>
      </c>
      <c r="G2101">
        <f>IF(ISNA(H2101),NA(),G1421)</f>
        <v>0</v>
      </c>
      <c r="H2101">
        <f>IF(OR(H1421="",AND(H1421=H1420,H1421=H1422)),NA(), H1421)</f>
        <v>0</v>
      </c>
      <c r="I2101">
        <f>IF(ISNA(J2101),NA(),I1421)</f>
        <v>0</v>
      </c>
      <c r="J2101">
        <f>IF(OR(J1421="",AND(J1421=J1420,J1421=J1422)),NA(), J1421)</f>
        <v>0</v>
      </c>
      <c r="K2101">
        <f>IF(ISNA(L2101),NA(),K1421)</f>
        <v>0</v>
      </c>
      <c r="L2101">
        <f>IF(OR(L1421="",AND(L1421=L1420,L1421=L1422)),NA(), L1421)</f>
        <v>0</v>
      </c>
      <c r="M2101">
        <f>IF(ISNA(N2101),NA(),M1421)</f>
        <v>0</v>
      </c>
      <c r="N2101">
        <f>IF(OR(N1421="",AND(N1421=N1420,N1421=N1422)),NA(), N1421)</f>
        <v>0</v>
      </c>
      <c r="O2101">
        <f>IF(ISNA(P2101),NA(),O1421)</f>
        <v>0</v>
      </c>
      <c r="P2101">
        <f>IF(OR(P1421="",AND(P1421=P1420,P1421=P1422)),NA(), P1421)</f>
        <v>0</v>
      </c>
      <c r="Q2101">
        <f>IF(ISNA(R2101),NA(),Q1421)</f>
        <v>0</v>
      </c>
      <c r="R2101">
        <f>IF(OR(R1421="",AND(R1421=R1420,R1421=R1422)),NA(), R1421)</f>
        <v>0</v>
      </c>
      <c r="S2101">
        <f>IF(ISNA(T2101),NA(),S1421)</f>
        <v>0</v>
      </c>
      <c r="T2101">
        <f>IF(OR(T1421="",AND(T1421=T1420,T1421=T1422)),NA(), T1421)</f>
        <v>0</v>
      </c>
      <c r="U2101">
        <f>IF(ISNA(V2101),NA(),U1421)</f>
        <v>0</v>
      </c>
      <c r="V2101">
        <f>IF(OR(V1421="",AND(V1421=V1420,V1421=V1422)),NA(), V1421)</f>
        <v>0</v>
      </c>
      <c r="W2101">
        <f>IF(ISNA(X2101),NA(),W1421)</f>
        <v>0</v>
      </c>
      <c r="X2101">
        <f>IF(OR(X1421="",AND(X1421=X1420,X1421=X1422)),NA(), X1421)</f>
        <v>0</v>
      </c>
      <c r="Y2101">
        <f>IF(ISNA(Z2101),NA(),Y1421)</f>
        <v>0</v>
      </c>
      <c r="Z2101">
        <f>IF(OR(Z1421="",AND(Z1421=Z1420,Z1421=Z1422)),NA(), Z1421)</f>
        <v>0</v>
      </c>
      <c r="AA2101">
        <f>IF(ISNA(AB2101),NA(),AA1421)</f>
        <v>0</v>
      </c>
      <c r="AB2101">
        <f>IF(OR(AB1421="",AND(AB1421=AB1420,AB1421=AB1422)),NA(), AB1421)</f>
        <v>0</v>
      </c>
      <c r="AC2101">
        <f>IF(ISNA(AD2101),NA(),AC1421)</f>
        <v>0</v>
      </c>
      <c r="AD2101">
        <f>IF(OR(AD1421="",AND(AD1421=AD1420,AD1421=AD1422)),NA(), AD1421)</f>
        <v>0</v>
      </c>
      <c r="AE2101">
        <f>IF(ISNA(AF2101),NA(),AE1421)</f>
        <v>0</v>
      </c>
      <c r="AF2101">
        <f>IF(OR(AF1421="",AND(AF1421=AF1420,AF1421=AF1422)),NA(), AF1421)</f>
        <v>0</v>
      </c>
      <c r="AG2101">
        <f>IF(ISNA(AH2101),NA(),AG1421)</f>
        <v>0</v>
      </c>
      <c r="AH2101">
        <f>IF(OR(AH1421="",AND(AH1421=AH1420,AH1421=AH1422)),NA(), AH1421)</f>
        <v>0</v>
      </c>
      <c r="AI2101">
        <f>IF(ISNA(AJ2101),NA(),AI1421)</f>
        <v>0</v>
      </c>
      <c r="AJ2101">
        <f>IF(OR(AJ1421="",AND(AJ1421=AJ1420,AJ1421=AJ1422)),NA(), AJ1421)</f>
        <v>0</v>
      </c>
      <c r="AM2101">
        <f>IF(ISNA(AN2101),NA(),AM1421)</f>
        <v>0</v>
      </c>
      <c r="AN2101">
        <f>IF(OR(AN1421="",AND(AN1421=AN1420,AN1421=AN1422)),NA(), AN1421)</f>
        <v>0</v>
      </c>
      <c r="AO2101">
        <f>IF(ISNA(AP2101),NA(),AO1421)</f>
        <v>0</v>
      </c>
      <c r="AP2101">
        <f>IF(OR(AP1421="",AND(AP1421=AP1420,AP1421=AP1422)),NA(), AP1421)</f>
        <v>0</v>
      </c>
      <c r="AQ2101">
        <f>IF(ISNA(AR2101),NA(),AQ1421)</f>
        <v>0</v>
      </c>
      <c r="AR2101">
        <f>IF(OR(AR1421="",AND(AR1421=AR1420,AR1421=AR1422)),NA(), AR1421)</f>
        <v>0</v>
      </c>
      <c r="AS2101">
        <f>IF(ISNA(AT2101),NA(),AS1421)</f>
        <v>0</v>
      </c>
      <c r="AT2101">
        <f>IF(OR(AT1421="",AND(AT1421=AT1420,AT1421=AT1422)),NA(), AT1421)</f>
        <v>0</v>
      </c>
      <c r="AU2101">
        <f>IF(ISNA(AV2101),NA(),AU1421)</f>
        <v>0</v>
      </c>
      <c r="AV2101">
        <f>IF(OR(AV1421="",AND(AV1421=AV1420,AV1421=AV1422)),NA(), AV1421)</f>
        <v>0</v>
      </c>
      <c r="AW2101">
        <f>IF(ISNA(AX2101),NA(),AW1421)</f>
        <v>0</v>
      </c>
      <c r="AX2101">
        <f>IF(OR(AX1421="",AND(AX1421=AX1420,AX1421=AX1422)),NA(), AX1421)</f>
        <v>0</v>
      </c>
      <c r="AY2101">
        <f>IF(ISNA(AZ2101),NA(),AY1421)</f>
        <v>0</v>
      </c>
      <c r="AZ2101">
        <f>IF(OR(AZ1421="",AND(AZ1421=AZ1420,AZ1421=AZ1422)),NA(), AZ1421)</f>
        <v>0</v>
      </c>
      <c r="BA2101">
        <f>IF(ISNA(BB2101),NA(),BA1421)</f>
        <v>0</v>
      </c>
      <c r="BB2101">
        <f>IF(OR(BB1421="",AND(BB1421=BB1420,BB1421=BB1422)),NA(), BB1421)</f>
        <v>0</v>
      </c>
      <c r="BC2101">
        <f>IF(ISNA(BD2101),NA(),BC1421)</f>
        <v>0</v>
      </c>
      <c r="BD2101">
        <f>IF(OR(BD1421="",AND(BD1421=BD1420,BD1421=BD1422)),NA(), BD1421)</f>
        <v>0</v>
      </c>
      <c r="BE2101">
        <f>IF(ISNA(BF2101),NA(),BE1421)</f>
        <v>0</v>
      </c>
      <c r="BF2101">
        <f>IF(OR(BF1421="",AND(BF1421=BF1420,BF1421=BF1422)),NA(), BF1421)</f>
        <v>0</v>
      </c>
      <c r="BG2101">
        <f>IF(ISNA(BH2101),NA(),BG1421)</f>
        <v>0</v>
      </c>
      <c r="BH2101">
        <f>IF(OR(BH1421="",AND(BH1421=BH1420,BH1421=BH1422)),NA(), BH1421)</f>
        <v>0</v>
      </c>
      <c r="BI2101">
        <f>IF(ISNA(BJ2101),NA(),BI1421)</f>
        <v>0</v>
      </c>
      <c r="BJ2101">
        <f>IF(OR(BJ1421="",AND(BJ1421=BJ1420,BJ1421=BJ1422)),NA(), BJ1421)</f>
        <v>0</v>
      </c>
      <c r="BK2101">
        <f>IF(ISNA(BL2101),NA(),BK1421)</f>
        <v>0</v>
      </c>
      <c r="BL2101">
        <f>IF(OR(BL1421="",AND(BL1421=BL1420,BL1421=BL1422)),NA(), BL1421)</f>
        <v>0</v>
      </c>
      <c r="BM2101">
        <f>IF(ISNA(BN2101),NA(),BM1421)</f>
        <v>0</v>
      </c>
      <c r="BN2101">
        <f>IF(OR(BN1421="",AND(BN1421=BN1420,BN1421=BN1422)),NA(), BN1421)</f>
        <v>0</v>
      </c>
      <c r="BO2101">
        <f>IF(ISNA(BP2101),NA(),BO1421)</f>
        <v>0</v>
      </c>
      <c r="BP2101">
        <f>IF(OR(BP1421="",AND(BP1421=BP1420,BP1421=BP1422)),NA(), BP1421)</f>
        <v>0</v>
      </c>
      <c r="BQ2101">
        <f>IF(ISNA(BR2101),NA(),BQ1421)</f>
        <v>0</v>
      </c>
      <c r="BR2101">
        <f>IF(OR(BR1421="",AND(BR1421=BR1420,BR1421=BR1422)),NA(), BR1421)</f>
        <v>0</v>
      </c>
    </row>
    <row r="2102" spans="5:70">
      <c r="E2102">
        <f>IF(ISNA(F2102),NA(),E1422)</f>
        <v>0</v>
      </c>
      <c r="F2102">
        <f>IF(OR(F1422="",AND(F1422=F1421,F1422=F1423)),NA(), F1422)</f>
        <v>0</v>
      </c>
      <c r="G2102">
        <f>IF(ISNA(H2102),NA(),G1422)</f>
        <v>0</v>
      </c>
      <c r="H2102">
        <f>IF(OR(H1422="",AND(H1422=H1421,H1422=H1423)),NA(), H1422)</f>
        <v>0</v>
      </c>
      <c r="I2102">
        <f>IF(ISNA(J2102),NA(),I1422)</f>
        <v>0</v>
      </c>
      <c r="J2102">
        <f>IF(OR(J1422="",AND(J1422=J1421,J1422=J1423)),NA(), J1422)</f>
        <v>0</v>
      </c>
      <c r="K2102">
        <f>IF(ISNA(L2102),NA(),K1422)</f>
        <v>0</v>
      </c>
      <c r="L2102">
        <f>IF(OR(L1422="",AND(L1422=L1421,L1422=L1423)),NA(), L1422)</f>
        <v>0</v>
      </c>
      <c r="M2102">
        <f>IF(ISNA(N2102),NA(),M1422)</f>
        <v>0</v>
      </c>
      <c r="N2102">
        <f>IF(OR(N1422="",AND(N1422=N1421,N1422=N1423)),NA(), N1422)</f>
        <v>0</v>
      </c>
      <c r="O2102">
        <f>IF(ISNA(P2102),NA(),O1422)</f>
        <v>0</v>
      </c>
      <c r="P2102">
        <f>IF(OR(P1422="",AND(P1422=P1421,P1422=P1423)),NA(), P1422)</f>
        <v>0</v>
      </c>
      <c r="Q2102">
        <f>IF(ISNA(R2102),NA(),Q1422)</f>
        <v>0</v>
      </c>
      <c r="R2102">
        <f>IF(OR(R1422="",AND(R1422=R1421,R1422=R1423)),NA(), R1422)</f>
        <v>0</v>
      </c>
      <c r="S2102">
        <f>IF(ISNA(T2102),NA(),S1422)</f>
        <v>0</v>
      </c>
      <c r="T2102">
        <f>IF(OR(T1422="",AND(T1422=T1421,T1422=T1423)),NA(), T1422)</f>
        <v>0</v>
      </c>
      <c r="U2102">
        <f>IF(ISNA(V2102),NA(),U1422)</f>
        <v>0</v>
      </c>
      <c r="V2102">
        <f>IF(OR(V1422="",AND(V1422=V1421,V1422=V1423)),NA(), V1422)</f>
        <v>0</v>
      </c>
      <c r="W2102">
        <f>IF(ISNA(X2102),NA(),W1422)</f>
        <v>0</v>
      </c>
      <c r="X2102">
        <f>IF(OR(X1422="",AND(X1422=X1421,X1422=X1423)),NA(), X1422)</f>
        <v>0</v>
      </c>
      <c r="Y2102">
        <f>IF(ISNA(Z2102),NA(),Y1422)</f>
        <v>0</v>
      </c>
      <c r="Z2102">
        <f>IF(OR(Z1422="",AND(Z1422=Z1421,Z1422=Z1423)),NA(), Z1422)</f>
        <v>0</v>
      </c>
      <c r="AA2102">
        <f>IF(ISNA(AB2102),NA(),AA1422)</f>
        <v>0</v>
      </c>
      <c r="AB2102">
        <f>IF(OR(AB1422="",AND(AB1422=AB1421,AB1422=AB1423)),NA(), AB1422)</f>
        <v>0</v>
      </c>
      <c r="AC2102">
        <f>IF(ISNA(AD2102),NA(),AC1422)</f>
        <v>0</v>
      </c>
      <c r="AD2102">
        <f>IF(OR(AD1422="",AND(AD1422=AD1421,AD1422=AD1423)),NA(), AD1422)</f>
        <v>0</v>
      </c>
      <c r="AE2102">
        <f>IF(ISNA(AF2102),NA(),AE1422)</f>
        <v>0</v>
      </c>
      <c r="AF2102">
        <f>IF(OR(AF1422="",AND(AF1422=AF1421,AF1422=AF1423)),NA(), AF1422)</f>
        <v>0</v>
      </c>
      <c r="AG2102">
        <f>IF(ISNA(AH2102),NA(),AG1422)</f>
        <v>0</v>
      </c>
      <c r="AH2102">
        <f>IF(OR(AH1422="",AND(AH1422=AH1421,AH1422=AH1423)),NA(), AH1422)</f>
        <v>0</v>
      </c>
      <c r="AI2102">
        <f>IF(ISNA(AJ2102),NA(),AI1422)</f>
        <v>0</v>
      </c>
      <c r="AJ2102">
        <f>IF(OR(AJ1422="",AND(AJ1422=AJ1421,AJ1422=AJ1423)),NA(), AJ1422)</f>
        <v>0</v>
      </c>
      <c r="AM2102">
        <f>IF(ISNA(AN2102),NA(),AM1422)</f>
        <v>0</v>
      </c>
      <c r="AN2102">
        <f>IF(OR(AN1422="",AND(AN1422=AN1421,AN1422=AN1423)),NA(), AN1422)</f>
        <v>0</v>
      </c>
      <c r="AO2102">
        <f>IF(ISNA(AP2102),NA(),AO1422)</f>
        <v>0</v>
      </c>
      <c r="AP2102">
        <f>IF(OR(AP1422="",AND(AP1422=AP1421,AP1422=AP1423)),NA(), AP1422)</f>
        <v>0</v>
      </c>
      <c r="AQ2102">
        <f>IF(ISNA(AR2102),NA(),AQ1422)</f>
        <v>0</v>
      </c>
      <c r="AR2102">
        <f>IF(OR(AR1422="",AND(AR1422=AR1421,AR1422=AR1423)),NA(), AR1422)</f>
        <v>0</v>
      </c>
      <c r="AS2102">
        <f>IF(ISNA(AT2102),NA(),AS1422)</f>
        <v>0</v>
      </c>
      <c r="AT2102">
        <f>IF(OR(AT1422="",AND(AT1422=AT1421,AT1422=AT1423)),NA(), AT1422)</f>
        <v>0</v>
      </c>
      <c r="AU2102">
        <f>IF(ISNA(AV2102),NA(),AU1422)</f>
        <v>0</v>
      </c>
      <c r="AV2102">
        <f>IF(OR(AV1422="",AND(AV1422=AV1421,AV1422=AV1423)),NA(), AV1422)</f>
        <v>0</v>
      </c>
      <c r="AW2102">
        <f>IF(ISNA(AX2102),NA(),AW1422)</f>
        <v>0</v>
      </c>
      <c r="AX2102">
        <f>IF(OR(AX1422="",AND(AX1422=AX1421,AX1422=AX1423)),NA(), AX1422)</f>
        <v>0</v>
      </c>
      <c r="AY2102">
        <f>IF(ISNA(AZ2102),NA(),AY1422)</f>
        <v>0</v>
      </c>
      <c r="AZ2102">
        <f>IF(OR(AZ1422="",AND(AZ1422=AZ1421,AZ1422=AZ1423)),NA(), AZ1422)</f>
        <v>0</v>
      </c>
      <c r="BA2102">
        <f>IF(ISNA(BB2102),NA(),BA1422)</f>
        <v>0</v>
      </c>
      <c r="BB2102">
        <f>IF(OR(BB1422="",AND(BB1422=BB1421,BB1422=BB1423)),NA(), BB1422)</f>
        <v>0</v>
      </c>
      <c r="BC2102">
        <f>IF(ISNA(BD2102),NA(),BC1422)</f>
        <v>0</v>
      </c>
      <c r="BD2102">
        <f>IF(OR(BD1422="",AND(BD1422=BD1421,BD1422=BD1423)),NA(), BD1422)</f>
        <v>0</v>
      </c>
      <c r="BE2102">
        <f>IF(ISNA(BF2102),NA(),BE1422)</f>
        <v>0</v>
      </c>
      <c r="BF2102">
        <f>IF(OR(BF1422="",AND(BF1422=BF1421,BF1422=BF1423)),NA(), BF1422)</f>
        <v>0</v>
      </c>
      <c r="BG2102">
        <f>IF(ISNA(BH2102),NA(),BG1422)</f>
        <v>0</v>
      </c>
      <c r="BH2102">
        <f>IF(OR(BH1422="",AND(BH1422=BH1421,BH1422=BH1423)),NA(), BH1422)</f>
        <v>0</v>
      </c>
      <c r="BI2102">
        <f>IF(ISNA(BJ2102),NA(),BI1422)</f>
        <v>0</v>
      </c>
      <c r="BJ2102">
        <f>IF(OR(BJ1422="",AND(BJ1422=BJ1421,BJ1422=BJ1423)),NA(), BJ1422)</f>
        <v>0</v>
      </c>
      <c r="BK2102">
        <f>IF(ISNA(BL2102),NA(),BK1422)</f>
        <v>0</v>
      </c>
      <c r="BL2102">
        <f>IF(OR(BL1422="",AND(BL1422=BL1421,BL1422=BL1423)),NA(), BL1422)</f>
        <v>0</v>
      </c>
      <c r="BM2102">
        <f>IF(ISNA(BN2102),NA(),BM1422)</f>
        <v>0</v>
      </c>
      <c r="BN2102">
        <f>IF(OR(BN1422="",AND(BN1422=BN1421,BN1422=BN1423)),NA(), BN1422)</f>
        <v>0</v>
      </c>
      <c r="BO2102">
        <f>IF(ISNA(BP2102),NA(),BO1422)</f>
        <v>0</v>
      </c>
      <c r="BP2102">
        <f>IF(OR(BP1422="",AND(BP1422=BP1421,BP1422=BP1423)),NA(), BP1422)</f>
        <v>0</v>
      </c>
      <c r="BQ2102">
        <f>IF(ISNA(BR2102),NA(),BQ1422)</f>
        <v>0</v>
      </c>
      <c r="BR2102">
        <f>IF(OR(BR1422="",AND(BR1422=BR1421,BR1422=BR1423)),NA(), BR1422)</f>
        <v>0</v>
      </c>
    </row>
    <row r="2103" spans="5:70">
      <c r="E2103">
        <f>IF(ISNA(F2103),NA(),E1423)</f>
        <v>0</v>
      </c>
      <c r="F2103">
        <f>IF(OR(F1423="",AND(F1423=F1422,F1423=F1424)),NA(), F1423)</f>
        <v>0</v>
      </c>
      <c r="G2103">
        <f>IF(ISNA(H2103),NA(),G1423)</f>
        <v>0</v>
      </c>
      <c r="H2103">
        <f>IF(OR(H1423="",AND(H1423=H1422,H1423=H1424)),NA(), H1423)</f>
        <v>0</v>
      </c>
      <c r="I2103">
        <f>IF(ISNA(J2103),NA(),I1423)</f>
        <v>0</v>
      </c>
      <c r="J2103">
        <f>IF(OR(J1423="",AND(J1423=J1422,J1423=J1424)),NA(), J1423)</f>
        <v>0</v>
      </c>
      <c r="K2103">
        <f>IF(ISNA(L2103),NA(),K1423)</f>
        <v>0</v>
      </c>
      <c r="L2103">
        <f>IF(OR(L1423="",AND(L1423=L1422,L1423=L1424)),NA(), L1423)</f>
        <v>0</v>
      </c>
      <c r="M2103">
        <f>IF(ISNA(N2103),NA(),M1423)</f>
        <v>0</v>
      </c>
      <c r="N2103">
        <f>IF(OR(N1423="",AND(N1423=N1422,N1423=N1424)),NA(), N1423)</f>
        <v>0</v>
      </c>
      <c r="O2103">
        <f>IF(ISNA(P2103),NA(),O1423)</f>
        <v>0</v>
      </c>
      <c r="P2103">
        <f>IF(OR(P1423="",AND(P1423=P1422,P1423=P1424)),NA(), P1423)</f>
        <v>0</v>
      </c>
      <c r="Q2103">
        <f>IF(ISNA(R2103),NA(),Q1423)</f>
        <v>0</v>
      </c>
      <c r="R2103">
        <f>IF(OR(R1423="",AND(R1423=R1422,R1423=R1424)),NA(), R1423)</f>
        <v>0</v>
      </c>
      <c r="S2103">
        <f>IF(ISNA(T2103),NA(),S1423)</f>
        <v>0</v>
      </c>
      <c r="T2103">
        <f>IF(OR(T1423="",AND(T1423=T1422,T1423=T1424)),NA(), T1423)</f>
        <v>0</v>
      </c>
      <c r="U2103">
        <f>IF(ISNA(V2103),NA(),U1423)</f>
        <v>0</v>
      </c>
      <c r="V2103">
        <f>IF(OR(V1423="",AND(V1423=V1422,V1423=V1424)),NA(), V1423)</f>
        <v>0</v>
      </c>
      <c r="W2103">
        <f>IF(ISNA(X2103),NA(),W1423)</f>
        <v>0</v>
      </c>
      <c r="X2103">
        <f>IF(OR(X1423="",AND(X1423=X1422,X1423=X1424)),NA(), X1423)</f>
        <v>0</v>
      </c>
      <c r="Y2103">
        <f>IF(ISNA(Z2103),NA(),Y1423)</f>
        <v>0</v>
      </c>
      <c r="Z2103">
        <f>IF(OR(Z1423="",AND(Z1423=Z1422,Z1423=Z1424)),NA(), Z1423)</f>
        <v>0</v>
      </c>
      <c r="AA2103">
        <f>IF(ISNA(AB2103),NA(),AA1423)</f>
        <v>0</v>
      </c>
      <c r="AB2103">
        <f>IF(OR(AB1423="",AND(AB1423=AB1422,AB1423=AB1424)),NA(), AB1423)</f>
        <v>0</v>
      </c>
      <c r="AC2103">
        <f>IF(ISNA(AD2103),NA(),AC1423)</f>
        <v>0</v>
      </c>
      <c r="AD2103">
        <f>IF(OR(AD1423="",AND(AD1423=AD1422,AD1423=AD1424)),NA(), AD1423)</f>
        <v>0</v>
      </c>
      <c r="AE2103">
        <f>IF(ISNA(AF2103),NA(),AE1423)</f>
        <v>0</v>
      </c>
      <c r="AF2103">
        <f>IF(OR(AF1423="",AND(AF1423=AF1422,AF1423=AF1424)),NA(), AF1423)</f>
        <v>0</v>
      </c>
      <c r="AG2103">
        <f>IF(ISNA(AH2103),NA(),AG1423)</f>
        <v>0</v>
      </c>
      <c r="AH2103">
        <f>IF(OR(AH1423="",AND(AH1423=AH1422,AH1423=AH1424)),NA(), AH1423)</f>
        <v>0</v>
      </c>
      <c r="AI2103">
        <f>IF(ISNA(AJ2103),NA(),AI1423)</f>
        <v>0</v>
      </c>
      <c r="AJ2103">
        <f>IF(OR(AJ1423="",AND(AJ1423=AJ1422,AJ1423=AJ1424)),NA(), AJ1423)</f>
        <v>0</v>
      </c>
      <c r="AM2103">
        <f>IF(ISNA(AN2103),NA(),AM1423)</f>
        <v>0</v>
      </c>
      <c r="AN2103">
        <f>IF(OR(AN1423="",AND(AN1423=AN1422,AN1423=AN1424)),NA(), AN1423)</f>
        <v>0</v>
      </c>
      <c r="AO2103">
        <f>IF(ISNA(AP2103),NA(),AO1423)</f>
        <v>0</v>
      </c>
      <c r="AP2103">
        <f>IF(OR(AP1423="",AND(AP1423=AP1422,AP1423=AP1424)),NA(), AP1423)</f>
        <v>0</v>
      </c>
      <c r="AQ2103">
        <f>IF(ISNA(AR2103),NA(),AQ1423)</f>
        <v>0</v>
      </c>
      <c r="AR2103">
        <f>IF(OR(AR1423="",AND(AR1423=AR1422,AR1423=AR1424)),NA(), AR1423)</f>
        <v>0</v>
      </c>
      <c r="AS2103">
        <f>IF(ISNA(AT2103),NA(),AS1423)</f>
        <v>0</v>
      </c>
      <c r="AT2103">
        <f>IF(OR(AT1423="",AND(AT1423=AT1422,AT1423=AT1424)),NA(), AT1423)</f>
        <v>0</v>
      </c>
      <c r="AU2103">
        <f>IF(ISNA(AV2103),NA(),AU1423)</f>
        <v>0</v>
      </c>
      <c r="AV2103">
        <f>IF(OR(AV1423="",AND(AV1423=AV1422,AV1423=AV1424)),NA(), AV1423)</f>
        <v>0</v>
      </c>
      <c r="AW2103">
        <f>IF(ISNA(AX2103),NA(),AW1423)</f>
        <v>0</v>
      </c>
      <c r="AX2103">
        <f>IF(OR(AX1423="",AND(AX1423=AX1422,AX1423=AX1424)),NA(), AX1423)</f>
        <v>0</v>
      </c>
      <c r="AY2103">
        <f>IF(ISNA(AZ2103),NA(),AY1423)</f>
        <v>0</v>
      </c>
      <c r="AZ2103">
        <f>IF(OR(AZ1423="",AND(AZ1423=AZ1422,AZ1423=AZ1424)),NA(), AZ1423)</f>
        <v>0</v>
      </c>
      <c r="BA2103">
        <f>IF(ISNA(BB2103),NA(),BA1423)</f>
        <v>0</v>
      </c>
      <c r="BB2103">
        <f>IF(OR(BB1423="",AND(BB1423=BB1422,BB1423=BB1424)),NA(), BB1423)</f>
        <v>0</v>
      </c>
      <c r="BC2103">
        <f>IF(ISNA(BD2103),NA(),BC1423)</f>
        <v>0</v>
      </c>
      <c r="BD2103">
        <f>IF(OR(BD1423="",AND(BD1423=BD1422,BD1423=BD1424)),NA(), BD1423)</f>
        <v>0</v>
      </c>
      <c r="BE2103">
        <f>IF(ISNA(BF2103),NA(),BE1423)</f>
        <v>0</v>
      </c>
      <c r="BF2103">
        <f>IF(OR(BF1423="",AND(BF1423=BF1422,BF1423=BF1424)),NA(), BF1423)</f>
        <v>0</v>
      </c>
      <c r="BG2103">
        <f>IF(ISNA(BH2103),NA(),BG1423)</f>
        <v>0</v>
      </c>
      <c r="BH2103">
        <f>IF(OR(BH1423="",AND(BH1423=BH1422,BH1423=BH1424)),NA(), BH1423)</f>
        <v>0</v>
      </c>
      <c r="BI2103">
        <f>IF(ISNA(BJ2103),NA(),BI1423)</f>
        <v>0</v>
      </c>
      <c r="BJ2103">
        <f>IF(OR(BJ1423="",AND(BJ1423=BJ1422,BJ1423=BJ1424)),NA(), BJ1423)</f>
        <v>0</v>
      </c>
      <c r="BK2103">
        <f>IF(ISNA(BL2103),NA(),BK1423)</f>
        <v>0</v>
      </c>
      <c r="BL2103">
        <f>IF(OR(BL1423="",AND(BL1423=BL1422,BL1423=BL1424)),NA(), BL1423)</f>
        <v>0</v>
      </c>
      <c r="BM2103">
        <f>IF(ISNA(BN2103),NA(),BM1423)</f>
        <v>0</v>
      </c>
      <c r="BN2103">
        <f>IF(OR(BN1423="",AND(BN1423=BN1422,BN1423=BN1424)),NA(), BN1423)</f>
        <v>0</v>
      </c>
      <c r="BO2103">
        <f>IF(ISNA(BP2103),NA(),BO1423)</f>
        <v>0</v>
      </c>
      <c r="BP2103">
        <f>IF(OR(BP1423="",AND(BP1423=BP1422,BP1423=BP1424)),NA(), BP1423)</f>
        <v>0</v>
      </c>
      <c r="BQ2103">
        <f>IF(ISNA(BR2103),NA(),BQ1423)</f>
        <v>0</v>
      </c>
      <c r="BR2103">
        <f>IF(OR(BR1423="",AND(BR1423=BR1422,BR1423=BR1424)),NA(), BR1423)</f>
        <v>0</v>
      </c>
    </row>
    <row r="2104" spans="5:70">
      <c r="E2104">
        <f>IF(ISNA(F2104),NA(),E1424)</f>
        <v>0</v>
      </c>
      <c r="F2104">
        <f>IF(OR(F1424="",AND(F1424=F1423,F1424=F1425)),NA(), F1424)</f>
        <v>0</v>
      </c>
      <c r="G2104">
        <f>IF(ISNA(H2104),NA(),G1424)</f>
        <v>0</v>
      </c>
      <c r="H2104">
        <f>IF(OR(H1424="",AND(H1424=H1423,H1424=H1425)),NA(), H1424)</f>
        <v>0</v>
      </c>
      <c r="I2104">
        <f>IF(ISNA(J2104),NA(),I1424)</f>
        <v>0</v>
      </c>
      <c r="J2104">
        <f>IF(OR(J1424="",AND(J1424=J1423,J1424=J1425)),NA(), J1424)</f>
        <v>0</v>
      </c>
      <c r="K2104">
        <f>IF(ISNA(L2104),NA(),K1424)</f>
        <v>0</v>
      </c>
      <c r="L2104">
        <f>IF(OR(L1424="",AND(L1424=L1423,L1424=L1425)),NA(), L1424)</f>
        <v>0</v>
      </c>
      <c r="M2104">
        <f>IF(ISNA(N2104),NA(),M1424)</f>
        <v>0</v>
      </c>
      <c r="N2104">
        <f>IF(OR(N1424="",AND(N1424=N1423,N1424=N1425)),NA(), N1424)</f>
        <v>0</v>
      </c>
      <c r="O2104">
        <f>IF(ISNA(P2104),NA(),O1424)</f>
        <v>0</v>
      </c>
      <c r="P2104">
        <f>IF(OR(P1424="",AND(P1424=P1423,P1424=P1425)),NA(), P1424)</f>
        <v>0</v>
      </c>
      <c r="Q2104">
        <f>IF(ISNA(R2104),NA(),Q1424)</f>
        <v>0</v>
      </c>
      <c r="R2104">
        <f>IF(OR(R1424="",AND(R1424=R1423,R1424=R1425)),NA(), R1424)</f>
        <v>0</v>
      </c>
      <c r="S2104">
        <f>IF(ISNA(T2104),NA(),S1424)</f>
        <v>0</v>
      </c>
      <c r="T2104">
        <f>IF(OR(T1424="",AND(T1424=T1423,T1424=T1425)),NA(), T1424)</f>
        <v>0</v>
      </c>
      <c r="U2104">
        <f>IF(ISNA(V2104),NA(),U1424)</f>
        <v>0</v>
      </c>
      <c r="V2104">
        <f>IF(OR(V1424="",AND(V1424=V1423,V1424=V1425)),NA(), V1424)</f>
        <v>0</v>
      </c>
      <c r="W2104">
        <f>IF(ISNA(X2104),NA(),W1424)</f>
        <v>0</v>
      </c>
      <c r="X2104">
        <f>IF(OR(X1424="",AND(X1424=X1423,X1424=X1425)),NA(), X1424)</f>
        <v>0</v>
      </c>
      <c r="Y2104">
        <f>IF(ISNA(Z2104),NA(),Y1424)</f>
        <v>0</v>
      </c>
      <c r="Z2104">
        <f>IF(OR(Z1424="",AND(Z1424=Z1423,Z1424=Z1425)),NA(), Z1424)</f>
        <v>0</v>
      </c>
      <c r="AA2104">
        <f>IF(ISNA(AB2104),NA(),AA1424)</f>
        <v>0</v>
      </c>
      <c r="AB2104">
        <f>IF(OR(AB1424="",AND(AB1424=AB1423,AB1424=AB1425)),NA(), AB1424)</f>
        <v>0</v>
      </c>
      <c r="AC2104">
        <f>IF(ISNA(AD2104),NA(),AC1424)</f>
        <v>0</v>
      </c>
      <c r="AD2104">
        <f>IF(OR(AD1424="",AND(AD1424=AD1423,AD1424=AD1425)),NA(), AD1424)</f>
        <v>0</v>
      </c>
      <c r="AE2104">
        <f>IF(ISNA(AF2104),NA(),AE1424)</f>
        <v>0</v>
      </c>
      <c r="AF2104">
        <f>IF(OR(AF1424="",AND(AF1424=AF1423,AF1424=AF1425)),NA(), AF1424)</f>
        <v>0</v>
      </c>
      <c r="AG2104">
        <f>IF(ISNA(AH2104),NA(),AG1424)</f>
        <v>0</v>
      </c>
      <c r="AH2104">
        <f>IF(OR(AH1424="",AND(AH1424=AH1423,AH1424=AH1425)),NA(), AH1424)</f>
        <v>0</v>
      </c>
      <c r="AI2104">
        <f>IF(ISNA(AJ2104),NA(),AI1424)</f>
        <v>0</v>
      </c>
      <c r="AJ2104">
        <f>IF(OR(AJ1424="",AND(AJ1424=AJ1423,AJ1424=AJ1425)),NA(), AJ1424)</f>
        <v>0</v>
      </c>
      <c r="AM2104">
        <f>IF(ISNA(AN2104),NA(),AM1424)</f>
        <v>0</v>
      </c>
      <c r="AN2104">
        <f>IF(OR(AN1424="",AND(AN1424=AN1423,AN1424=AN1425)),NA(), AN1424)</f>
        <v>0</v>
      </c>
      <c r="AO2104">
        <f>IF(ISNA(AP2104),NA(),AO1424)</f>
        <v>0</v>
      </c>
      <c r="AP2104">
        <f>IF(OR(AP1424="",AND(AP1424=AP1423,AP1424=AP1425)),NA(), AP1424)</f>
        <v>0</v>
      </c>
      <c r="AQ2104">
        <f>IF(ISNA(AR2104),NA(),AQ1424)</f>
        <v>0</v>
      </c>
      <c r="AR2104">
        <f>IF(OR(AR1424="",AND(AR1424=AR1423,AR1424=AR1425)),NA(), AR1424)</f>
        <v>0</v>
      </c>
      <c r="AS2104">
        <f>IF(ISNA(AT2104),NA(),AS1424)</f>
        <v>0</v>
      </c>
      <c r="AT2104">
        <f>IF(OR(AT1424="",AND(AT1424=AT1423,AT1424=AT1425)),NA(), AT1424)</f>
        <v>0</v>
      </c>
      <c r="AU2104">
        <f>IF(ISNA(AV2104),NA(),AU1424)</f>
        <v>0</v>
      </c>
      <c r="AV2104">
        <f>IF(OR(AV1424="",AND(AV1424=AV1423,AV1424=AV1425)),NA(), AV1424)</f>
        <v>0</v>
      </c>
      <c r="AW2104">
        <f>IF(ISNA(AX2104),NA(),AW1424)</f>
        <v>0</v>
      </c>
      <c r="AX2104">
        <f>IF(OR(AX1424="",AND(AX1424=AX1423,AX1424=AX1425)),NA(), AX1424)</f>
        <v>0</v>
      </c>
      <c r="AY2104">
        <f>IF(ISNA(AZ2104),NA(),AY1424)</f>
        <v>0</v>
      </c>
      <c r="AZ2104">
        <f>IF(OR(AZ1424="",AND(AZ1424=AZ1423,AZ1424=AZ1425)),NA(), AZ1424)</f>
        <v>0</v>
      </c>
      <c r="BA2104">
        <f>IF(ISNA(BB2104),NA(),BA1424)</f>
        <v>0</v>
      </c>
      <c r="BB2104">
        <f>IF(OR(BB1424="",AND(BB1424=BB1423,BB1424=BB1425)),NA(), BB1424)</f>
        <v>0</v>
      </c>
      <c r="BC2104">
        <f>IF(ISNA(BD2104),NA(),BC1424)</f>
        <v>0</v>
      </c>
      <c r="BD2104">
        <f>IF(OR(BD1424="",AND(BD1424=BD1423,BD1424=BD1425)),NA(), BD1424)</f>
        <v>0</v>
      </c>
      <c r="BE2104">
        <f>IF(ISNA(BF2104),NA(),BE1424)</f>
        <v>0</v>
      </c>
      <c r="BF2104">
        <f>IF(OR(BF1424="",AND(BF1424=BF1423,BF1424=BF1425)),NA(), BF1424)</f>
        <v>0</v>
      </c>
      <c r="BG2104">
        <f>IF(ISNA(BH2104),NA(),BG1424)</f>
        <v>0</v>
      </c>
      <c r="BH2104">
        <f>IF(OR(BH1424="",AND(BH1424=BH1423,BH1424=BH1425)),NA(), BH1424)</f>
        <v>0</v>
      </c>
      <c r="BI2104">
        <f>IF(ISNA(BJ2104),NA(),BI1424)</f>
        <v>0</v>
      </c>
      <c r="BJ2104">
        <f>IF(OR(BJ1424="",AND(BJ1424=BJ1423,BJ1424=BJ1425)),NA(), BJ1424)</f>
        <v>0</v>
      </c>
      <c r="BK2104">
        <f>IF(ISNA(BL2104),NA(),BK1424)</f>
        <v>0</v>
      </c>
      <c r="BL2104">
        <f>IF(OR(BL1424="",AND(BL1424=BL1423,BL1424=BL1425)),NA(), BL1424)</f>
        <v>0</v>
      </c>
      <c r="BM2104">
        <f>IF(ISNA(BN2104),NA(),BM1424)</f>
        <v>0</v>
      </c>
      <c r="BN2104">
        <f>IF(OR(BN1424="",AND(BN1424=BN1423,BN1424=BN1425)),NA(), BN1424)</f>
        <v>0</v>
      </c>
      <c r="BO2104">
        <f>IF(ISNA(BP2104),NA(),BO1424)</f>
        <v>0</v>
      </c>
      <c r="BP2104">
        <f>IF(OR(BP1424="",AND(BP1424=BP1423,BP1424=BP1425)),NA(), BP1424)</f>
        <v>0</v>
      </c>
      <c r="BQ2104">
        <f>IF(ISNA(BR2104),NA(),BQ1424)</f>
        <v>0</v>
      </c>
      <c r="BR2104">
        <f>IF(OR(BR1424="",AND(BR1424=BR1423,BR1424=BR1425)),NA(), BR1424)</f>
        <v>0</v>
      </c>
    </row>
    <row r="2105" spans="5:70">
      <c r="E2105">
        <f>IF(ISNA(F2105),NA(),E1425)</f>
        <v>0</v>
      </c>
      <c r="F2105">
        <f>IF(OR(F1425="",AND(F1425=F1424,F1425=F1426)),NA(), F1425)</f>
        <v>0</v>
      </c>
      <c r="G2105">
        <f>IF(ISNA(H2105),NA(),G1425)</f>
        <v>0</v>
      </c>
      <c r="H2105">
        <f>IF(OR(H1425="",AND(H1425=H1424,H1425=H1426)),NA(), H1425)</f>
        <v>0</v>
      </c>
      <c r="I2105">
        <f>IF(ISNA(J2105),NA(),I1425)</f>
        <v>0</v>
      </c>
      <c r="J2105">
        <f>IF(OR(J1425="",AND(J1425=J1424,J1425=J1426)),NA(), J1425)</f>
        <v>0</v>
      </c>
      <c r="K2105">
        <f>IF(ISNA(L2105),NA(),K1425)</f>
        <v>0</v>
      </c>
      <c r="L2105">
        <f>IF(OR(L1425="",AND(L1425=L1424,L1425=L1426)),NA(), L1425)</f>
        <v>0</v>
      </c>
      <c r="M2105">
        <f>IF(ISNA(N2105),NA(),M1425)</f>
        <v>0</v>
      </c>
      <c r="N2105">
        <f>IF(OR(N1425="",AND(N1425=N1424,N1425=N1426)),NA(), N1425)</f>
        <v>0</v>
      </c>
      <c r="O2105">
        <f>IF(ISNA(P2105),NA(),O1425)</f>
        <v>0</v>
      </c>
      <c r="P2105">
        <f>IF(OR(P1425="",AND(P1425=P1424,P1425=P1426)),NA(), P1425)</f>
        <v>0</v>
      </c>
      <c r="Q2105">
        <f>IF(ISNA(R2105),NA(),Q1425)</f>
        <v>0</v>
      </c>
      <c r="R2105">
        <f>IF(OR(R1425="",AND(R1425=R1424,R1425=R1426)),NA(), R1425)</f>
        <v>0</v>
      </c>
      <c r="S2105">
        <f>IF(ISNA(T2105),NA(),S1425)</f>
        <v>0</v>
      </c>
      <c r="T2105">
        <f>IF(OR(T1425="",AND(T1425=T1424,T1425=T1426)),NA(), T1425)</f>
        <v>0</v>
      </c>
      <c r="U2105">
        <f>IF(ISNA(V2105),NA(),U1425)</f>
        <v>0</v>
      </c>
      <c r="V2105">
        <f>IF(OR(V1425="",AND(V1425=V1424,V1425=V1426)),NA(), V1425)</f>
        <v>0</v>
      </c>
      <c r="W2105">
        <f>IF(ISNA(X2105),NA(),W1425)</f>
        <v>0</v>
      </c>
      <c r="X2105">
        <f>IF(OR(X1425="",AND(X1425=X1424,X1425=X1426)),NA(), X1425)</f>
        <v>0</v>
      </c>
      <c r="Y2105">
        <f>IF(ISNA(Z2105),NA(),Y1425)</f>
        <v>0</v>
      </c>
      <c r="Z2105">
        <f>IF(OR(Z1425="",AND(Z1425=Z1424,Z1425=Z1426)),NA(), Z1425)</f>
        <v>0</v>
      </c>
      <c r="AA2105">
        <f>IF(ISNA(AB2105),NA(),AA1425)</f>
        <v>0</v>
      </c>
      <c r="AB2105">
        <f>IF(OR(AB1425="",AND(AB1425=AB1424,AB1425=AB1426)),NA(), AB1425)</f>
        <v>0</v>
      </c>
      <c r="AC2105">
        <f>IF(ISNA(AD2105),NA(),AC1425)</f>
        <v>0</v>
      </c>
      <c r="AD2105">
        <f>IF(OR(AD1425="",AND(AD1425=AD1424,AD1425=AD1426)),NA(), AD1425)</f>
        <v>0</v>
      </c>
      <c r="AE2105">
        <f>IF(ISNA(AF2105),NA(),AE1425)</f>
        <v>0</v>
      </c>
      <c r="AF2105">
        <f>IF(OR(AF1425="",AND(AF1425=AF1424,AF1425=AF1426)),NA(), AF1425)</f>
        <v>0</v>
      </c>
      <c r="AG2105">
        <f>IF(ISNA(AH2105),NA(),AG1425)</f>
        <v>0</v>
      </c>
      <c r="AH2105">
        <f>IF(OR(AH1425="",AND(AH1425=AH1424,AH1425=AH1426)),NA(), AH1425)</f>
        <v>0</v>
      </c>
      <c r="AI2105">
        <f>IF(ISNA(AJ2105),NA(),AI1425)</f>
        <v>0</v>
      </c>
      <c r="AJ2105">
        <f>IF(OR(AJ1425="",AND(AJ1425=AJ1424,AJ1425=AJ1426)),NA(), AJ1425)</f>
        <v>0</v>
      </c>
      <c r="AM2105">
        <f>IF(ISNA(AN2105),NA(),AM1425)</f>
        <v>0</v>
      </c>
      <c r="AN2105">
        <f>IF(OR(AN1425="",AND(AN1425=AN1424,AN1425=AN1426)),NA(), AN1425)</f>
        <v>0</v>
      </c>
      <c r="AO2105">
        <f>IF(ISNA(AP2105),NA(),AO1425)</f>
        <v>0</v>
      </c>
      <c r="AP2105">
        <f>IF(OR(AP1425="",AND(AP1425=AP1424,AP1425=AP1426)),NA(), AP1425)</f>
        <v>0</v>
      </c>
      <c r="AQ2105">
        <f>IF(ISNA(AR2105),NA(),AQ1425)</f>
        <v>0</v>
      </c>
      <c r="AR2105">
        <f>IF(OR(AR1425="",AND(AR1425=AR1424,AR1425=AR1426)),NA(), AR1425)</f>
        <v>0</v>
      </c>
      <c r="AS2105">
        <f>IF(ISNA(AT2105),NA(),AS1425)</f>
        <v>0</v>
      </c>
      <c r="AT2105">
        <f>IF(OR(AT1425="",AND(AT1425=AT1424,AT1425=AT1426)),NA(), AT1425)</f>
        <v>0</v>
      </c>
      <c r="AU2105">
        <f>IF(ISNA(AV2105),NA(),AU1425)</f>
        <v>0</v>
      </c>
      <c r="AV2105">
        <f>IF(OR(AV1425="",AND(AV1425=AV1424,AV1425=AV1426)),NA(), AV1425)</f>
        <v>0</v>
      </c>
      <c r="AW2105">
        <f>IF(ISNA(AX2105),NA(),AW1425)</f>
        <v>0</v>
      </c>
      <c r="AX2105">
        <f>IF(OR(AX1425="",AND(AX1425=AX1424,AX1425=AX1426)),NA(), AX1425)</f>
        <v>0</v>
      </c>
      <c r="AY2105">
        <f>IF(ISNA(AZ2105),NA(),AY1425)</f>
        <v>0</v>
      </c>
      <c r="AZ2105">
        <f>IF(OR(AZ1425="",AND(AZ1425=AZ1424,AZ1425=AZ1426)),NA(), AZ1425)</f>
        <v>0</v>
      </c>
      <c r="BA2105">
        <f>IF(ISNA(BB2105),NA(),BA1425)</f>
        <v>0</v>
      </c>
      <c r="BB2105">
        <f>IF(OR(BB1425="",AND(BB1425=BB1424,BB1425=BB1426)),NA(), BB1425)</f>
        <v>0</v>
      </c>
      <c r="BC2105">
        <f>IF(ISNA(BD2105),NA(),BC1425)</f>
        <v>0</v>
      </c>
      <c r="BD2105">
        <f>IF(OR(BD1425="",AND(BD1425=BD1424,BD1425=BD1426)),NA(), BD1425)</f>
        <v>0</v>
      </c>
      <c r="BE2105">
        <f>IF(ISNA(BF2105),NA(),BE1425)</f>
        <v>0</v>
      </c>
      <c r="BF2105">
        <f>IF(OR(BF1425="",AND(BF1425=BF1424,BF1425=BF1426)),NA(), BF1425)</f>
        <v>0</v>
      </c>
      <c r="BG2105">
        <f>IF(ISNA(BH2105),NA(),BG1425)</f>
        <v>0</v>
      </c>
      <c r="BH2105">
        <f>IF(OR(BH1425="",AND(BH1425=BH1424,BH1425=BH1426)),NA(), BH1425)</f>
        <v>0</v>
      </c>
      <c r="BI2105">
        <f>IF(ISNA(BJ2105),NA(),BI1425)</f>
        <v>0</v>
      </c>
      <c r="BJ2105">
        <f>IF(OR(BJ1425="",AND(BJ1425=BJ1424,BJ1425=BJ1426)),NA(), BJ1425)</f>
        <v>0</v>
      </c>
      <c r="BK2105">
        <f>IF(ISNA(BL2105),NA(),BK1425)</f>
        <v>0</v>
      </c>
      <c r="BL2105">
        <f>IF(OR(BL1425="",AND(BL1425=BL1424,BL1425=BL1426)),NA(), BL1425)</f>
        <v>0</v>
      </c>
      <c r="BM2105">
        <f>IF(ISNA(BN2105),NA(),BM1425)</f>
        <v>0</v>
      </c>
      <c r="BN2105">
        <f>IF(OR(BN1425="",AND(BN1425=BN1424,BN1425=BN1426)),NA(), BN1425)</f>
        <v>0</v>
      </c>
      <c r="BO2105">
        <f>IF(ISNA(BP2105),NA(),BO1425)</f>
        <v>0</v>
      </c>
      <c r="BP2105">
        <f>IF(OR(BP1425="",AND(BP1425=BP1424,BP1425=BP1426)),NA(), BP1425)</f>
        <v>0</v>
      </c>
      <c r="BQ2105">
        <f>IF(ISNA(BR2105),NA(),BQ1425)</f>
        <v>0</v>
      </c>
      <c r="BR2105">
        <f>IF(OR(BR1425="",AND(BR1425=BR1424,BR1425=BR1426)),NA(), BR1425)</f>
        <v>0</v>
      </c>
    </row>
    <row r="2106" spans="5:70">
      <c r="E2106">
        <f>IF(ISNA(F2106),NA(),E1426)</f>
        <v>0</v>
      </c>
      <c r="F2106">
        <f>IF(OR(F1426="",AND(F1426=F1425,F1426=F1427)),NA(), F1426)</f>
        <v>0</v>
      </c>
      <c r="G2106">
        <f>IF(ISNA(H2106),NA(),G1426)</f>
        <v>0</v>
      </c>
      <c r="H2106">
        <f>IF(OR(H1426="",AND(H1426=H1425,H1426=H1427)),NA(), H1426)</f>
        <v>0</v>
      </c>
      <c r="I2106">
        <f>IF(ISNA(J2106),NA(),I1426)</f>
        <v>0</v>
      </c>
      <c r="J2106">
        <f>IF(OR(J1426="",AND(J1426=J1425,J1426=J1427)),NA(), J1426)</f>
        <v>0</v>
      </c>
      <c r="K2106">
        <f>IF(ISNA(L2106),NA(),K1426)</f>
        <v>0</v>
      </c>
      <c r="L2106">
        <f>IF(OR(L1426="",AND(L1426=L1425,L1426=L1427)),NA(), L1426)</f>
        <v>0</v>
      </c>
      <c r="M2106">
        <f>IF(ISNA(N2106),NA(),M1426)</f>
        <v>0</v>
      </c>
      <c r="N2106">
        <f>IF(OR(N1426="",AND(N1426=N1425,N1426=N1427)),NA(), N1426)</f>
        <v>0</v>
      </c>
      <c r="O2106">
        <f>IF(ISNA(P2106),NA(),O1426)</f>
        <v>0</v>
      </c>
      <c r="P2106">
        <f>IF(OR(P1426="",AND(P1426=P1425,P1426=P1427)),NA(), P1426)</f>
        <v>0</v>
      </c>
      <c r="Q2106">
        <f>IF(ISNA(R2106),NA(),Q1426)</f>
        <v>0</v>
      </c>
      <c r="R2106">
        <f>IF(OR(R1426="",AND(R1426=R1425,R1426=R1427)),NA(), R1426)</f>
        <v>0</v>
      </c>
      <c r="S2106">
        <f>IF(ISNA(T2106),NA(),S1426)</f>
        <v>0</v>
      </c>
      <c r="T2106">
        <f>IF(OR(T1426="",AND(T1426=T1425,T1426=T1427)),NA(), T1426)</f>
        <v>0</v>
      </c>
      <c r="U2106">
        <f>IF(ISNA(V2106),NA(),U1426)</f>
        <v>0</v>
      </c>
      <c r="V2106">
        <f>IF(OR(V1426="",AND(V1426=V1425,V1426=V1427)),NA(), V1426)</f>
        <v>0</v>
      </c>
      <c r="W2106">
        <f>IF(ISNA(X2106),NA(),W1426)</f>
        <v>0</v>
      </c>
      <c r="X2106">
        <f>IF(OR(X1426="",AND(X1426=X1425,X1426=X1427)),NA(), X1426)</f>
        <v>0</v>
      </c>
      <c r="Y2106">
        <f>IF(ISNA(Z2106),NA(),Y1426)</f>
        <v>0</v>
      </c>
      <c r="Z2106">
        <f>IF(OR(Z1426="",AND(Z1426=Z1425,Z1426=Z1427)),NA(), Z1426)</f>
        <v>0</v>
      </c>
      <c r="AA2106">
        <f>IF(ISNA(AB2106),NA(),AA1426)</f>
        <v>0</v>
      </c>
      <c r="AB2106">
        <f>IF(OR(AB1426="",AND(AB1426=AB1425,AB1426=AB1427)),NA(), AB1426)</f>
        <v>0</v>
      </c>
      <c r="AC2106">
        <f>IF(ISNA(AD2106),NA(),AC1426)</f>
        <v>0</v>
      </c>
      <c r="AD2106">
        <f>IF(OR(AD1426="",AND(AD1426=AD1425,AD1426=AD1427)),NA(), AD1426)</f>
        <v>0</v>
      </c>
      <c r="AE2106">
        <f>IF(ISNA(AF2106),NA(),AE1426)</f>
        <v>0</v>
      </c>
      <c r="AF2106">
        <f>IF(OR(AF1426="",AND(AF1426=AF1425,AF1426=AF1427)),NA(), AF1426)</f>
        <v>0</v>
      </c>
      <c r="AG2106">
        <f>IF(ISNA(AH2106),NA(),AG1426)</f>
        <v>0</v>
      </c>
      <c r="AH2106">
        <f>IF(OR(AH1426="",AND(AH1426=AH1425,AH1426=AH1427)),NA(), AH1426)</f>
        <v>0</v>
      </c>
      <c r="AI2106">
        <f>IF(ISNA(AJ2106),NA(),AI1426)</f>
        <v>0</v>
      </c>
      <c r="AJ2106">
        <f>IF(OR(AJ1426="",AND(AJ1426=AJ1425,AJ1426=AJ1427)),NA(), AJ1426)</f>
        <v>0</v>
      </c>
      <c r="AM2106">
        <f>IF(ISNA(AN2106),NA(),AM1426)</f>
        <v>0</v>
      </c>
      <c r="AN2106">
        <f>IF(OR(AN1426="",AND(AN1426=AN1425,AN1426=AN1427)),NA(), AN1426)</f>
        <v>0</v>
      </c>
      <c r="AO2106">
        <f>IF(ISNA(AP2106),NA(),AO1426)</f>
        <v>0</v>
      </c>
      <c r="AP2106">
        <f>IF(OR(AP1426="",AND(AP1426=AP1425,AP1426=AP1427)),NA(), AP1426)</f>
        <v>0</v>
      </c>
      <c r="AQ2106">
        <f>IF(ISNA(AR2106),NA(),AQ1426)</f>
        <v>0</v>
      </c>
      <c r="AR2106">
        <f>IF(OR(AR1426="",AND(AR1426=AR1425,AR1426=AR1427)),NA(), AR1426)</f>
        <v>0</v>
      </c>
      <c r="AS2106">
        <f>IF(ISNA(AT2106),NA(),AS1426)</f>
        <v>0</v>
      </c>
      <c r="AT2106">
        <f>IF(OR(AT1426="",AND(AT1426=AT1425,AT1426=AT1427)),NA(), AT1426)</f>
        <v>0</v>
      </c>
      <c r="AU2106">
        <f>IF(ISNA(AV2106),NA(),AU1426)</f>
        <v>0</v>
      </c>
      <c r="AV2106">
        <f>IF(OR(AV1426="",AND(AV1426=AV1425,AV1426=AV1427)),NA(), AV1426)</f>
        <v>0</v>
      </c>
      <c r="AW2106">
        <f>IF(ISNA(AX2106),NA(),AW1426)</f>
        <v>0</v>
      </c>
      <c r="AX2106">
        <f>IF(OR(AX1426="",AND(AX1426=AX1425,AX1426=AX1427)),NA(), AX1426)</f>
        <v>0</v>
      </c>
      <c r="AY2106">
        <f>IF(ISNA(AZ2106),NA(),AY1426)</f>
        <v>0</v>
      </c>
      <c r="AZ2106">
        <f>IF(OR(AZ1426="",AND(AZ1426=AZ1425,AZ1426=AZ1427)),NA(), AZ1426)</f>
        <v>0</v>
      </c>
      <c r="BA2106">
        <f>IF(ISNA(BB2106),NA(),BA1426)</f>
        <v>0</v>
      </c>
      <c r="BB2106">
        <f>IF(OR(BB1426="",AND(BB1426=BB1425,BB1426=BB1427)),NA(), BB1426)</f>
        <v>0</v>
      </c>
      <c r="BC2106">
        <f>IF(ISNA(BD2106),NA(),BC1426)</f>
        <v>0</v>
      </c>
      <c r="BD2106">
        <f>IF(OR(BD1426="",AND(BD1426=BD1425,BD1426=BD1427)),NA(), BD1426)</f>
        <v>0</v>
      </c>
      <c r="BE2106">
        <f>IF(ISNA(BF2106),NA(),BE1426)</f>
        <v>0</v>
      </c>
      <c r="BF2106">
        <f>IF(OR(BF1426="",AND(BF1426=BF1425,BF1426=BF1427)),NA(), BF1426)</f>
        <v>0</v>
      </c>
      <c r="BG2106">
        <f>IF(ISNA(BH2106),NA(),BG1426)</f>
        <v>0</v>
      </c>
      <c r="BH2106">
        <f>IF(OR(BH1426="",AND(BH1426=BH1425,BH1426=BH1427)),NA(), BH1426)</f>
        <v>0</v>
      </c>
      <c r="BI2106">
        <f>IF(ISNA(BJ2106),NA(),BI1426)</f>
        <v>0</v>
      </c>
      <c r="BJ2106">
        <f>IF(OR(BJ1426="",AND(BJ1426=BJ1425,BJ1426=BJ1427)),NA(), BJ1426)</f>
        <v>0</v>
      </c>
      <c r="BK2106">
        <f>IF(ISNA(BL2106),NA(),BK1426)</f>
        <v>0</v>
      </c>
      <c r="BL2106">
        <f>IF(OR(BL1426="",AND(BL1426=BL1425,BL1426=BL1427)),NA(), BL1426)</f>
        <v>0</v>
      </c>
      <c r="BM2106">
        <f>IF(ISNA(BN2106),NA(),BM1426)</f>
        <v>0</v>
      </c>
      <c r="BN2106">
        <f>IF(OR(BN1426="",AND(BN1426=BN1425,BN1426=BN1427)),NA(), BN1426)</f>
        <v>0</v>
      </c>
      <c r="BO2106">
        <f>IF(ISNA(BP2106),NA(),BO1426)</f>
        <v>0</v>
      </c>
      <c r="BP2106">
        <f>IF(OR(BP1426="",AND(BP1426=BP1425,BP1426=BP1427)),NA(), BP1426)</f>
        <v>0</v>
      </c>
      <c r="BQ2106">
        <f>IF(ISNA(BR2106),NA(),BQ1426)</f>
        <v>0</v>
      </c>
      <c r="BR2106">
        <f>IF(OR(BR1426="",AND(BR1426=BR1425,BR1426=BR1427)),NA(), BR1426)</f>
        <v>0</v>
      </c>
    </row>
    <row r="2107" spans="5:70">
      <c r="E2107">
        <f>IF(ISNA(F2107),NA(),E1427)</f>
        <v>0</v>
      </c>
      <c r="F2107">
        <f>IF(OR(F1427="",AND(F1427=F1426,F1427=F1428)),NA(), F1427)</f>
        <v>0</v>
      </c>
      <c r="G2107">
        <f>IF(ISNA(H2107),NA(),G1427)</f>
        <v>0</v>
      </c>
      <c r="H2107">
        <f>IF(OR(H1427="",AND(H1427=H1426,H1427=H1428)),NA(), H1427)</f>
        <v>0</v>
      </c>
      <c r="I2107">
        <f>IF(ISNA(J2107),NA(),I1427)</f>
        <v>0</v>
      </c>
      <c r="J2107">
        <f>IF(OR(J1427="",AND(J1427=J1426,J1427=J1428)),NA(), J1427)</f>
        <v>0</v>
      </c>
      <c r="K2107">
        <f>IF(ISNA(L2107),NA(),K1427)</f>
        <v>0</v>
      </c>
      <c r="L2107">
        <f>IF(OR(L1427="",AND(L1427=L1426,L1427=L1428)),NA(), L1427)</f>
        <v>0</v>
      </c>
      <c r="M2107">
        <f>IF(ISNA(N2107),NA(),M1427)</f>
        <v>0</v>
      </c>
      <c r="N2107">
        <f>IF(OR(N1427="",AND(N1427=N1426,N1427=N1428)),NA(), N1427)</f>
        <v>0</v>
      </c>
      <c r="O2107">
        <f>IF(ISNA(P2107),NA(),O1427)</f>
        <v>0</v>
      </c>
      <c r="P2107">
        <f>IF(OR(P1427="",AND(P1427=P1426,P1427=P1428)),NA(), P1427)</f>
        <v>0</v>
      </c>
      <c r="Q2107">
        <f>IF(ISNA(R2107),NA(),Q1427)</f>
        <v>0</v>
      </c>
      <c r="R2107">
        <f>IF(OR(R1427="",AND(R1427=R1426,R1427=R1428)),NA(), R1427)</f>
        <v>0</v>
      </c>
      <c r="S2107">
        <f>IF(ISNA(T2107),NA(),S1427)</f>
        <v>0</v>
      </c>
      <c r="T2107">
        <f>IF(OR(T1427="",AND(T1427=T1426,T1427=T1428)),NA(), T1427)</f>
        <v>0</v>
      </c>
      <c r="U2107">
        <f>IF(ISNA(V2107),NA(),U1427)</f>
        <v>0</v>
      </c>
      <c r="V2107">
        <f>IF(OR(V1427="",AND(V1427=V1426,V1427=V1428)),NA(), V1427)</f>
        <v>0</v>
      </c>
      <c r="W2107">
        <f>IF(ISNA(X2107),NA(),W1427)</f>
        <v>0</v>
      </c>
      <c r="X2107">
        <f>IF(OR(X1427="",AND(X1427=X1426,X1427=X1428)),NA(), X1427)</f>
        <v>0</v>
      </c>
      <c r="Y2107">
        <f>IF(ISNA(Z2107),NA(),Y1427)</f>
        <v>0</v>
      </c>
      <c r="Z2107">
        <f>IF(OR(Z1427="",AND(Z1427=Z1426,Z1427=Z1428)),NA(), Z1427)</f>
        <v>0</v>
      </c>
      <c r="AA2107">
        <f>IF(ISNA(AB2107),NA(),AA1427)</f>
        <v>0</v>
      </c>
      <c r="AB2107">
        <f>IF(OR(AB1427="",AND(AB1427=AB1426,AB1427=AB1428)),NA(), AB1427)</f>
        <v>0</v>
      </c>
      <c r="AC2107">
        <f>IF(ISNA(AD2107),NA(),AC1427)</f>
        <v>0</v>
      </c>
      <c r="AD2107">
        <f>IF(OR(AD1427="",AND(AD1427=AD1426,AD1427=AD1428)),NA(), AD1427)</f>
        <v>0</v>
      </c>
      <c r="AE2107">
        <f>IF(ISNA(AF2107),NA(),AE1427)</f>
        <v>0</v>
      </c>
      <c r="AF2107">
        <f>IF(OR(AF1427="",AND(AF1427=AF1426,AF1427=AF1428)),NA(), AF1427)</f>
        <v>0</v>
      </c>
      <c r="AG2107">
        <f>IF(ISNA(AH2107),NA(),AG1427)</f>
        <v>0</v>
      </c>
      <c r="AH2107">
        <f>IF(OR(AH1427="",AND(AH1427=AH1426,AH1427=AH1428)),NA(), AH1427)</f>
        <v>0</v>
      </c>
      <c r="AI2107">
        <f>IF(ISNA(AJ2107),NA(),AI1427)</f>
        <v>0</v>
      </c>
      <c r="AJ2107">
        <f>IF(OR(AJ1427="",AND(AJ1427=AJ1426,AJ1427=AJ1428)),NA(), AJ1427)</f>
        <v>0</v>
      </c>
      <c r="AM2107">
        <f>IF(ISNA(AN2107),NA(),AM1427)</f>
        <v>0</v>
      </c>
      <c r="AN2107">
        <f>IF(OR(AN1427="",AND(AN1427=AN1426,AN1427=AN1428)),NA(), AN1427)</f>
        <v>0</v>
      </c>
      <c r="AO2107">
        <f>IF(ISNA(AP2107),NA(),AO1427)</f>
        <v>0</v>
      </c>
      <c r="AP2107">
        <f>IF(OR(AP1427="",AND(AP1427=AP1426,AP1427=AP1428)),NA(), AP1427)</f>
        <v>0</v>
      </c>
      <c r="AQ2107">
        <f>IF(ISNA(AR2107),NA(),AQ1427)</f>
        <v>0</v>
      </c>
      <c r="AR2107">
        <f>IF(OR(AR1427="",AND(AR1427=AR1426,AR1427=AR1428)),NA(), AR1427)</f>
        <v>0</v>
      </c>
      <c r="AS2107">
        <f>IF(ISNA(AT2107),NA(),AS1427)</f>
        <v>0</v>
      </c>
      <c r="AT2107">
        <f>IF(OR(AT1427="",AND(AT1427=AT1426,AT1427=AT1428)),NA(), AT1427)</f>
        <v>0</v>
      </c>
      <c r="AU2107">
        <f>IF(ISNA(AV2107),NA(),AU1427)</f>
        <v>0</v>
      </c>
      <c r="AV2107">
        <f>IF(OR(AV1427="",AND(AV1427=AV1426,AV1427=AV1428)),NA(), AV1427)</f>
        <v>0</v>
      </c>
      <c r="AW2107">
        <f>IF(ISNA(AX2107),NA(),AW1427)</f>
        <v>0</v>
      </c>
      <c r="AX2107">
        <f>IF(OR(AX1427="",AND(AX1427=AX1426,AX1427=AX1428)),NA(), AX1427)</f>
        <v>0</v>
      </c>
      <c r="AY2107">
        <f>IF(ISNA(AZ2107),NA(),AY1427)</f>
        <v>0</v>
      </c>
      <c r="AZ2107">
        <f>IF(OR(AZ1427="",AND(AZ1427=AZ1426,AZ1427=AZ1428)),NA(), AZ1427)</f>
        <v>0</v>
      </c>
      <c r="BA2107">
        <f>IF(ISNA(BB2107),NA(),BA1427)</f>
        <v>0</v>
      </c>
      <c r="BB2107">
        <f>IF(OR(BB1427="",AND(BB1427=BB1426,BB1427=BB1428)),NA(), BB1427)</f>
        <v>0</v>
      </c>
      <c r="BC2107">
        <f>IF(ISNA(BD2107),NA(),BC1427)</f>
        <v>0</v>
      </c>
      <c r="BD2107">
        <f>IF(OR(BD1427="",AND(BD1427=BD1426,BD1427=BD1428)),NA(), BD1427)</f>
        <v>0</v>
      </c>
      <c r="BE2107">
        <f>IF(ISNA(BF2107),NA(),BE1427)</f>
        <v>0</v>
      </c>
      <c r="BF2107">
        <f>IF(OR(BF1427="",AND(BF1427=BF1426,BF1427=BF1428)),NA(), BF1427)</f>
        <v>0</v>
      </c>
      <c r="BG2107">
        <f>IF(ISNA(BH2107),NA(),BG1427)</f>
        <v>0</v>
      </c>
      <c r="BH2107">
        <f>IF(OR(BH1427="",AND(BH1427=BH1426,BH1427=BH1428)),NA(), BH1427)</f>
        <v>0</v>
      </c>
      <c r="BI2107">
        <f>IF(ISNA(BJ2107),NA(),BI1427)</f>
        <v>0</v>
      </c>
      <c r="BJ2107">
        <f>IF(OR(BJ1427="",AND(BJ1427=BJ1426,BJ1427=BJ1428)),NA(), BJ1427)</f>
        <v>0</v>
      </c>
      <c r="BK2107">
        <f>IF(ISNA(BL2107),NA(),BK1427)</f>
        <v>0</v>
      </c>
      <c r="BL2107">
        <f>IF(OR(BL1427="",AND(BL1427=BL1426,BL1427=BL1428)),NA(), BL1427)</f>
        <v>0</v>
      </c>
      <c r="BM2107">
        <f>IF(ISNA(BN2107),NA(),BM1427)</f>
        <v>0</v>
      </c>
      <c r="BN2107">
        <f>IF(OR(BN1427="",AND(BN1427=BN1426,BN1427=BN1428)),NA(), BN1427)</f>
        <v>0</v>
      </c>
      <c r="BO2107">
        <f>IF(ISNA(BP2107),NA(),BO1427)</f>
        <v>0</v>
      </c>
      <c r="BP2107">
        <f>IF(OR(BP1427="",AND(BP1427=BP1426,BP1427=BP1428)),NA(), BP1427)</f>
        <v>0</v>
      </c>
      <c r="BQ2107">
        <f>IF(ISNA(BR2107),NA(),BQ1427)</f>
        <v>0</v>
      </c>
      <c r="BR2107">
        <f>IF(OR(BR1427="",AND(BR1427=BR1426,BR1427=BR1428)),NA(), BR1427)</f>
        <v>0</v>
      </c>
    </row>
    <row r="2108" spans="5:70">
      <c r="E2108">
        <f>IF(ISNA(F2108),NA(),E1428)</f>
        <v>0</v>
      </c>
      <c r="F2108">
        <f>IF(OR(F1428="",AND(F1428=F1427,F1428=F1429)),NA(), F1428)</f>
        <v>0</v>
      </c>
      <c r="G2108">
        <f>IF(ISNA(H2108),NA(),G1428)</f>
        <v>0</v>
      </c>
      <c r="H2108">
        <f>IF(OR(H1428="",AND(H1428=H1427,H1428=H1429)),NA(), H1428)</f>
        <v>0</v>
      </c>
      <c r="I2108">
        <f>IF(ISNA(J2108),NA(),I1428)</f>
        <v>0</v>
      </c>
      <c r="J2108">
        <f>IF(OR(J1428="",AND(J1428=J1427,J1428=J1429)),NA(), J1428)</f>
        <v>0</v>
      </c>
      <c r="K2108">
        <f>IF(ISNA(L2108),NA(),K1428)</f>
        <v>0</v>
      </c>
      <c r="L2108">
        <f>IF(OR(L1428="",AND(L1428=L1427,L1428=L1429)),NA(), L1428)</f>
        <v>0</v>
      </c>
      <c r="M2108">
        <f>IF(ISNA(N2108),NA(),M1428)</f>
        <v>0</v>
      </c>
      <c r="N2108">
        <f>IF(OR(N1428="",AND(N1428=N1427,N1428=N1429)),NA(), N1428)</f>
        <v>0</v>
      </c>
      <c r="O2108">
        <f>IF(ISNA(P2108),NA(),O1428)</f>
        <v>0</v>
      </c>
      <c r="P2108">
        <f>IF(OR(P1428="",AND(P1428=P1427,P1428=P1429)),NA(), P1428)</f>
        <v>0</v>
      </c>
      <c r="Q2108">
        <f>IF(ISNA(R2108),NA(),Q1428)</f>
        <v>0</v>
      </c>
      <c r="R2108">
        <f>IF(OR(R1428="",AND(R1428=R1427,R1428=R1429)),NA(), R1428)</f>
        <v>0</v>
      </c>
      <c r="S2108">
        <f>IF(ISNA(T2108),NA(),S1428)</f>
        <v>0</v>
      </c>
      <c r="T2108">
        <f>IF(OR(T1428="",AND(T1428=T1427,T1428=T1429)),NA(), T1428)</f>
        <v>0</v>
      </c>
      <c r="U2108">
        <f>IF(ISNA(V2108),NA(),U1428)</f>
        <v>0</v>
      </c>
      <c r="V2108">
        <f>IF(OR(V1428="",AND(V1428=V1427,V1428=V1429)),NA(), V1428)</f>
        <v>0</v>
      </c>
      <c r="W2108">
        <f>IF(ISNA(X2108),NA(),W1428)</f>
        <v>0</v>
      </c>
      <c r="X2108">
        <f>IF(OR(X1428="",AND(X1428=X1427,X1428=X1429)),NA(), X1428)</f>
        <v>0</v>
      </c>
      <c r="Y2108">
        <f>IF(ISNA(Z2108),NA(),Y1428)</f>
        <v>0</v>
      </c>
      <c r="Z2108">
        <f>IF(OR(Z1428="",AND(Z1428=Z1427,Z1428=Z1429)),NA(), Z1428)</f>
        <v>0</v>
      </c>
      <c r="AA2108">
        <f>IF(ISNA(AB2108),NA(),AA1428)</f>
        <v>0</v>
      </c>
      <c r="AB2108">
        <f>IF(OR(AB1428="",AND(AB1428=AB1427,AB1428=AB1429)),NA(), AB1428)</f>
        <v>0</v>
      </c>
      <c r="AC2108">
        <f>IF(ISNA(AD2108),NA(),AC1428)</f>
        <v>0</v>
      </c>
      <c r="AD2108">
        <f>IF(OR(AD1428="",AND(AD1428=AD1427,AD1428=AD1429)),NA(), AD1428)</f>
        <v>0</v>
      </c>
      <c r="AE2108">
        <f>IF(ISNA(AF2108),NA(),AE1428)</f>
        <v>0</v>
      </c>
      <c r="AF2108">
        <f>IF(OR(AF1428="",AND(AF1428=AF1427,AF1428=AF1429)),NA(), AF1428)</f>
        <v>0</v>
      </c>
      <c r="AG2108">
        <f>IF(ISNA(AH2108),NA(),AG1428)</f>
        <v>0</v>
      </c>
      <c r="AH2108">
        <f>IF(OR(AH1428="",AND(AH1428=AH1427,AH1428=AH1429)),NA(), AH1428)</f>
        <v>0</v>
      </c>
      <c r="AI2108">
        <f>IF(ISNA(AJ2108),NA(),AI1428)</f>
        <v>0</v>
      </c>
      <c r="AJ2108">
        <f>IF(OR(AJ1428="",AND(AJ1428=AJ1427,AJ1428=AJ1429)),NA(), AJ1428)</f>
        <v>0</v>
      </c>
      <c r="AM2108">
        <f>IF(ISNA(AN2108),NA(),AM1428)</f>
        <v>0</v>
      </c>
      <c r="AN2108">
        <f>IF(OR(AN1428="",AND(AN1428=AN1427,AN1428=AN1429)),NA(), AN1428)</f>
        <v>0</v>
      </c>
      <c r="AO2108">
        <f>IF(ISNA(AP2108),NA(),AO1428)</f>
        <v>0</v>
      </c>
      <c r="AP2108">
        <f>IF(OR(AP1428="",AND(AP1428=AP1427,AP1428=AP1429)),NA(), AP1428)</f>
        <v>0</v>
      </c>
      <c r="AQ2108">
        <f>IF(ISNA(AR2108),NA(),AQ1428)</f>
        <v>0</v>
      </c>
      <c r="AR2108">
        <f>IF(OR(AR1428="",AND(AR1428=AR1427,AR1428=AR1429)),NA(), AR1428)</f>
        <v>0</v>
      </c>
      <c r="AS2108">
        <f>IF(ISNA(AT2108),NA(),AS1428)</f>
        <v>0</v>
      </c>
      <c r="AT2108">
        <f>IF(OR(AT1428="",AND(AT1428=AT1427,AT1428=AT1429)),NA(), AT1428)</f>
        <v>0</v>
      </c>
      <c r="AU2108">
        <f>IF(ISNA(AV2108),NA(),AU1428)</f>
        <v>0</v>
      </c>
      <c r="AV2108">
        <f>IF(OR(AV1428="",AND(AV1428=AV1427,AV1428=AV1429)),NA(), AV1428)</f>
        <v>0</v>
      </c>
      <c r="AW2108">
        <f>IF(ISNA(AX2108),NA(),AW1428)</f>
        <v>0</v>
      </c>
      <c r="AX2108">
        <f>IF(OR(AX1428="",AND(AX1428=AX1427,AX1428=AX1429)),NA(), AX1428)</f>
        <v>0</v>
      </c>
      <c r="AY2108">
        <f>IF(ISNA(AZ2108),NA(),AY1428)</f>
        <v>0</v>
      </c>
      <c r="AZ2108">
        <f>IF(OR(AZ1428="",AND(AZ1428=AZ1427,AZ1428=AZ1429)),NA(), AZ1428)</f>
        <v>0</v>
      </c>
      <c r="BA2108">
        <f>IF(ISNA(BB2108),NA(),BA1428)</f>
        <v>0</v>
      </c>
      <c r="BB2108">
        <f>IF(OR(BB1428="",AND(BB1428=BB1427,BB1428=BB1429)),NA(), BB1428)</f>
        <v>0</v>
      </c>
      <c r="BC2108">
        <f>IF(ISNA(BD2108),NA(),BC1428)</f>
        <v>0</v>
      </c>
      <c r="BD2108">
        <f>IF(OR(BD1428="",AND(BD1428=BD1427,BD1428=BD1429)),NA(), BD1428)</f>
        <v>0</v>
      </c>
      <c r="BE2108">
        <f>IF(ISNA(BF2108),NA(),BE1428)</f>
        <v>0</v>
      </c>
      <c r="BF2108">
        <f>IF(OR(BF1428="",AND(BF1428=BF1427,BF1428=BF1429)),NA(), BF1428)</f>
        <v>0</v>
      </c>
      <c r="BG2108">
        <f>IF(ISNA(BH2108),NA(),BG1428)</f>
        <v>0</v>
      </c>
      <c r="BH2108">
        <f>IF(OR(BH1428="",AND(BH1428=BH1427,BH1428=BH1429)),NA(), BH1428)</f>
        <v>0</v>
      </c>
      <c r="BI2108">
        <f>IF(ISNA(BJ2108),NA(),BI1428)</f>
        <v>0</v>
      </c>
      <c r="BJ2108">
        <f>IF(OR(BJ1428="",AND(BJ1428=BJ1427,BJ1428=BJ1429)),NA(), BJ1428)</f>
        <v>0</v>
      </c>
      <c r="BK2108">
        <f>IF(ISNA(BL2108),NA(),BK1428)</f>
        <v>0</v>
      </c>
      <c r="BL2108">
        <f>IF(OR(BL1428="",AND(BL1428=BL1427,BL1428=BL1429)),NA(), BL1428)</f>
        <v>0</v>
      </c>
      <c r="BM2108">
        <f>IF(ISNA(BN2108),NA(),BM1428)</f>
        <v>0</v>
      </c>
      <c r="BN2108">
        <f>IF(OR(BN1428="",AND(BN1428=BN1427,BN1428=BN1429)),NA(), BN1428)</f>
        <v>0</v>
      </c>
      <c r="BO2108">
        <f>IF(ISNA(BP2108),NA(),BO1428)</f>
        <v>0</v>
      </c>
      <c r="BP2108">
        <f>IF(OR(BP1428="",AND(BP1428=BP1427,BP1428=BP1429)),NA(), BP1428)</f>
        <v>0</v>
      </c>
      <c r="BQ2108">
        <f>IF(ISNA(BR2108),NA(),BQ1428)</f>
        <v>0</v>
      </c>
      <c r="BR2108">
        <f>IF(OR(BR1428="",AND(BR1428=BR1427,BR1428=BR1429)),NA(), BR1428)</f>
        <v>0</v>
      </c>
    </row>
    <row r="2109" spans="5:70">
      <c r="E2109">
        <f>IF(ISNA(F2109),NA(),E1429)</f>
        <v>0</v>
      </c>
      <c r="F2109">
        <f>IF(OR(F1429="",AND(F1429=F1428,F1429=F1430)),NA(), F1429)</f>
        <v>0</v>
      </c>
      <c r="G2109">
        <f>IF(ISNA(H2109),NA(),G1429)</f>
        <v>0</v>
      </c>
      <c r="H2109">
        <f>IF(OR(H1429="",AND(H1429=H1428,H1429=H1430)),NA(), H1429)</f>
        <v>0</v>
      </c>
      <c r="I2109">
        <f>IF(ISNA(J2109),NA(),I1429)</f>
        <v>0</v>
      </c>
      <c r="J2109">
        <f>IF(OR(J1429="",AND(J1429=J1428,J1429=J1430)),NA(), J1429)</f>
        <v>0</v>
      </c>
      <c r="K2109">
        <f>IF(ISNA(L2109),NA(),K1429)</f>
        <v>0</v>
      </c>
      <c r="L2109">
        <f>IF(OR(L1429="",AND(L1429=L1428,L1429=L1430)),NA(), L1429)</f>
        <v>0</v>
      </c>
      <c r="M2109">
        <f>IF(ISNA(N2109),NA(),M1429)</f>
        <v>0</v>
      </c>
      <c r="N2109">
        <f>IF(OR(N1429="",AND(N1429=N1428,N1429=N1430)),NA(), N1429)</f>
        <v>0</v>
      </c>
      <c r="O2109">
        <f>IF(ISNA(P2109),NA(),O1429)</f>
        <v>0</v>
      </c>
      <c r="P2109">
        <f>IF(OR(P1429="",AND(P1429=P1428,P1429=P1430)),NA(), P1429)</f>
        <v>0</v>
      </c>
      <c r="Q2109">
        <f>IF(ISNA(R2109),NA(),Q1429)</f>
        <v>0</v>
      </c>
      <c r="R2109">
        <f>IF(OR(R1429="",AND(R1429=R1428,R1429=R1430)),NA(), R1429)</f>
        <v>0</v>
      </c>
      <c r="S2109">
        <f>IF(ISNA(T2109),NA(),S1429)</f>
        <v>0</v>
      </c>
      <c r="T2109">
        <f>IF(OR(T1429="",AND(T1429=T1428,T1429=T1430)),NA(), T1429)</f>
        <v>0</v>
      </c>
      <c r="U2109">
        <f>IF(ISNA(V2109),NA(),U1429)</f>
        <v>0</v>
      </c>
      <c r="V2109">
        <f>IF(OR(V1429="",AND(V1429=V1428,V1429=V1430)),NA(), V1429)</f>
        <v>0</v>
      </c>
      <c r="W2109">
        <f>IF(ISNA(X2109),NA(),W1429)</f>
        <v>0</v>
      </c>
      <c r="X2109">
        <f>IF(OR(X1429="",AND(X1429=X1428,X1429=X1430)),NA(), X1429)</f>
        <v>0</v>
      </c>
      <c r="Y2109">
        <f>IF(ISNA(Z2109),NA(),Y1429)</f>
        <v>0</v>
      </c>
      <c r="Z2109">
        <f>IF(OR(Z1429="",AND(Z1429=Z1428,Z1429=Z1430)),NA(), Z1429)</f>
        <v>0</v>
      </c>
      <c r="AA2109">
        <f>IF(ISNA(AB2109),NA(),AA1429)</f>
        <v>0</v>
      </c>
      <c r="AB2109">
        <f>IF(OR(AB1429="",AND(AB1429=AB1428,AB1429=AB1430)),NA(), AB1429)</f>
        <v>0</v>
      </c>
      <c r="AC2109">
        <f>IF(ISNA(AD2109),NA(),AC1429)</f>
        <v>0</v>
      </c>
      <c r="AD2109">
        <f>IF(OR(AD1429="",AND(AD1429=AD1428,AD1429=AD1430)),NA(), AD1429)</f>
        <v>0</v>
      </c>
      <c r="AE2109">
        <f>IF(ISNA(AF2109),NA(),AE1429)</f>
        <v>0</v>
      </c>
      <c r="AF2109">
        <f>IF(OR(AF1429="",AND(AF1429=AF1428,AF1429=AF1430)),NA(), AF1429)</f>
        <v>0</v>
      </c>
      <c r="AG2109">
        <f>IF(ISNA(AH2109),NA(),AG1429)</f>
        <v>0</v>
      </c>
      <c r="AH2109">
        <f>IF(OR(AH1429="",AND(AH1429=AH1428,AH1429=AH1430)),NA(), AH1429)</f>
        <v>0</v>
      </c>
      <c r="AI2109">
        <f>IF(ISNA(AJ2109),NA(),AI1429)</f>
        <v>0</v>
      </c>
      <c r="AJ2109">
        <f>IF(OR(AJ1429="",AND(AJ1429=AJ1428,AJ1429=AJ1430)),NA(), AJ1429)</f>
        <v>0</v>
      </c>
      <c r="AM2109">
        <f>IF(ISNA(AN2109),NA(),AM1429)</f>
        <v>0</v>
      </c>
      <c r="AN2109">
        <f>IF(OR(AN1429="",AND(AN1429=AN1428,AN1429=AN1430)),NA(), AN1429)</f>
        <v>0</v>
      </c>
      <c r="AO2109">
        <f>IF(ISNA(AP2109),NA(),AO1429)</f>
        <v>0</v>
      </c>
      <c r="AP2109">
        <f>IF(OR(AP1429="",AND(AP1429=AP1428,AP1429=AP1430)),NA(), AP1429)</f>
        <v>0</v>
      </c>
      <c r="AQ2109">
        <f>IF(ISNA(AR2109),NA(),AQ1429)</f>
        <v>0</v>
      </c>
      <c r="AR2109">
        <f>IF(OR(AR1429="",AND(AR1429=AR1428,AR1429=AR1430)),NA(), AR1429)</f>
        <v>0</v>
      </c>
      <c r="AS2109">
        <f>IF(ISNA(AT2109),NA(),AS1429)</f>
        <v>0</v>
      </c>
      <c r="AT2109">
        <f>IF(OR(AT1429="",AND(AT1429=AT1428,AT1429=AT1430)),NA(), AT1429)</f>
        <v>0</v>
      </c>
      <c r="AU2109">
        <f>IF(ISNA(AV2109),NA(),AU1429)</f>
        <v>0</v>
      </c>
      <c r="AV2109">
        <f>IF(OR(AV1429="",AND(AV1429=AV1428,AV1429=AV1430)),NA(), AV1429)</f>
        <v>0</v>
      </c>
      <c r="AW2109">
        <f>IF(ISNA(AX2109),NA(),AW1429)</f>
        <v>0</v>
      </c>
      <c r="AX2109">
        <f>IF(OR(AX1429="",AND(AX1429=AX1428,AX1429=AX1430)),NA(), AX1429)</f>
        <v>0</v>
      </c>
      <c r="AY2109">
        <f>IF(ISNA(AZ2109),NA(),AY1429)</f>
        <v>0</v>
      </c>
      <c r="AZ2109">
        <f>IF(OR(AZ1429="",AND(AZ1429=AZ1428,AZ1429=AZ1430)),NA(), AZ1429)</f>
        <v>0</v>
      </c>
      <c r="BA2109">
        <f>IF(ISNA(BB2109),NA(),BA1429)</f>
        <v>0</v>
      </c>
      <c r="BB2109">
        <f>IF(OR(BB1429="",AND(BB1429=BB1428,BB1429=BB1430)),NA(), BB1429)</f>
        <v>0</v>
      </c>
      <c r="BC2109">
        <f>IF(ISNA(BD2109),NA(),BC1429)</f>
        <v>0</v>
      </c>
      <c r="BD2109">
        <f>IF(OR(BD1429="",AND(BD1429=BD1428,BD1429=BD1430)),NA(), BD1429)</f>
        <v>0</v>
      </c>
      <c r="BE2109">
        <f>IF(ISNA(BF2109),NA(),BE1429)</f>
        <v>0</v>
      </c>
      <c r="BF2109">
        <f>IF(OR(BF1429="",AND(BF1429=BF1428,BF1429=BF1430)),NA(), BF1429)</f>
        <v>0</v>
      </c>
      <c r="BG2109">
        <f>IF(ISNA(BH2109),NA(),BG1429)</f>
        <v>0</v>
      </c>
      <c r="BH2109">
        <f>IF(OR(BH1429="",AND(BH1429=BH1428,BH1429=BH1430)),NA(), BH1429)</f>
        <v>0</v>
      </c>
      <c r="BI2109">
        <f>IF(ISNA(BJ2109),NA(),BI1429)</f>
        <v>0</v>
      </c>
      <c r="BJ2109">
        <f>IF(OR(BJ1429="",AND(BJ1429=BJ1428,BJ1429=BJ1430)),NA(), BJ1429)</f>
        <v>0</v>
      </c>
      <c r="BK2109">
        <f>IF(ISNA(BL2109),NA(),BK1429)</f>
        <v>0</v>
      </c>
      <c r="BL2109">
        <f>IF(OR(BL1429="",AND(BL1429=BL1428,BL1429=BL1430)),NA(), BL1429)</f>
        <v>0</v>
      </c>
      <c r="BM2109">
        <f>IF(ISNA(BN2109),NA(),BM1429)</f>
        <v>0</v>
      </c>
      <c r="BN2109">
        <f>IF(OR(BN1429="",AND(BN1429=BN1428,BN1429=BN1430)),NA(), BN1429)</f>
        <v>0</v>
      </c>
      <c r="BO2109">
        <f>IF(ISNA(BP2109),NA(),BO1429)</f>
        <v>0</v>
      </c>
      <c r="BP2109">
        <f>IF(OR(BP1429="",AND(BP1429=BP1428,BP1429=BP1430)),NA(), BP1429)</f>
        <v>0</v>
      </c>
      <c r="BQ2109">
        <f>IF(ISNA(BR2109),NA(),BQ1429)</f>
        <v>0</v>
      </c>
      <c r="BR2109">
        <f>IF(OR(BR1429="",AND(BR1429=BR1428,BR1429=BR1430)),NA(), BR1429)</f>
        <v>0</v>
      </c>
    </row>
    <row r="2110" spans="5:70">
      <c r="E2110">
        <f>IF(ISNA(F2110),NA(),E1430)</f>
        <v>0</v>
      </c>
      <c r="F2110">
        <f>IF(OR(F1430="",AND(F1430=F1429,F1430=F1431)),NA(), F1430)</f>
        <v>0</v>
      </c>
      <c r="G2110">
        <f>IF(ISNA(H2110),NA(),G1430)</f>
        <v>0</v>
      </c>
      <c r="H2110">
        <f>IF(OR(H1430="",AND(H1430=H1429,H1430=H1431)),NA(), H1430)</f>
        <v>0</v>
      </c>
      <c r="I2110">
        <f>IF(ISNA(J2110),NA(),I1430)</f>
        <v>0</v>
      </c>
      <c r="J2110">
        <f>IF(OR(J1430="",AND(J1430=J1429,J1430=J1431)),NA(), J1430)</f>
        <v>0</v>
      </c>
      <c r="K2110">
        <f>IF(ISNA(L2110),NA(),K1430)</f>
        <v>0</v>
      </c>
      <c r="L2110">
        <f>IF(OR(L1430="",AND(L1430=L1429,L1430=L1431)),NA(), L1430)</f>
        <v>0</v>
      </c>
      <c r="M2110">
        <f>IF(ISNA(N2110),NA(),M1430)</f>
        <v>0</v>
      </c>
      <c r="N2110">
        <f>IF(OR(N1430="",AND(N1430=N1429,N1430=N1431)),NA(), N1430)</f>
        <v>0</v>
      </c>
      <c r="O2110">
        <f>IF(ISNA(P2110),NA(),O1430)</f>
        <v>0</v>
      </c>
      <c r="P2110">
        <f>IF(OR(P1430="",AND(P1430=P1429,P1430=P1431)),NA(), P1430)</f>
        <v>0</v>
      </c>
      <c r="Q2110">
        <f>IF(ISNA(R2110),NA(),Q1430)</f>
        <v>0</v>
      </c>
      <c r="R2110">
        <f>IF(OR(R1430="",AND(R1430=R1429,R1430=R1431)),NA(), R1430)</f>
        <v>0</v>
      </c>
      <c r="S2110">
        <f>IF(ISNA(T2110),NA(),S1430)</f>
        <v>0</v>
      </c>
      <c r="T2110">
        <f>IF(OR(T1430="",AND(T1430=T1429,T1430=T1431)),NA(), T1430)</f>
        <v>0</v>
      </c>
      <c r="U2110">
        <f>IF(ISNA(V2110),NA(),U1430)</f>
        <v>0</v>
      </c>
      <c r="V2110">
        <f>IF(OR(V1430="",AND(V1430=V1429,V1430=V1431)),NA(), V1430)</f>
        <v>0</v>
      </c>
      <c r="W2110">
        <f>IF(ISNA(X2110),NA(),W1430)</f>
        <v>0</v>
      </c>
      <c r="X2110">
        <f>IF(OR(X1430="",AND(X1430=X1429,X1430=X1431)),NA(), X1430)</f>
        <v>0</v>
      </c>
      <c r="Y2110">
        <f>IF(ISNA(Z2110),NA(),Y1430)</f>
        <v>0</v>
      </c>
      <c r="Z2110">
        <f>IF(OR(Z1430="",AND(Z1430=Z1429,Z1430=Z1431)),NA(), Z1430)</f>
        <v>0</v>
      </c>
      <c r="AA2110">
        <f>IF(ISNA(AB2110),NA(),AA1430)</f>
        <v>0</v>
      </c>
      <c r="AB2110">
        <f>IF(OR(AB1430="",AND(AB1430=AB1429,AB1430=AB1431)),NA(), AB1430)</f>
        <v>0</v>
      </c>
      <c r="AC2110">
        <f>IF(ISNA(AD2110),NA(),AC1430)</f>
        <v>0</v>
      </c>
      <c r="AD2110">
        <f>IF(OR(AD1430="",AND(AD1430=AD1429,AD1430=AD1431)),NA(), AD1430)</f>
        <v>0</v>
      </c>
      <c r="AE2110">
        <f>IF(ISNA(AF2110),NA(),AE1430)</f>
        <v>0</v>
      </c>
      <c r="AF2110">
        <f>IF(OR(AF1430="",AND(AF1430=AF1429,AF1430=AF1431)),NA(), AF1430)</f>
        <v>0</v>
      </c>
      <c r="AG2110">
        <f>IF(ISNA(AH2110),NA(),AG1430)</f>
        <v>0</v>
      </c>
      <c r="AH2110">
        <f>IF(OR(AH1430="",AND(AH1430=AH1429,AH1430=AH1431)),NA(), AH1430)</f>
        <v>0</v>
      </c>
      <c r="AI2110">
        <f>IF(ISNA(AJ2110),NA(),AI1430)</f>
        <v>0</v>
      </c>
      <c r="AJ2110">
        <f>IF(OR(AJ1430="",AND(AJ1430=AJ1429,AJ1430=AJ1431)),NA(), AJ1430)</f>
        <v>0</v>
      </c>
      <c r="AM2110">
        <f>IF(ISNA(AN2110),NA(),AM1430)</f>
        <v>0</v>
      </c>
      <c r="AN2110">
        <f>IF(OR(AN1430="",AND(AN1430=AN1429,AN1430=AN1431)),NA(), AN1430)</f>
        <v>0</v>
      </c>
      <c r="AO2110">
        <f>IF(ISNA(AP2110),NA(),AO1430)</f>
        <v>0</v>
      </c>
      <c r="AP2110">
        <f>IF(OR(AP1430="",AND(AP1430=AP1429,AP1430=AP1431)),NA(), AP1430)</f>
        <v>0</v>
      </c>
      <c r="AQ2110">
        <f>IF(ISNA(AR2110),NA(),AQ1430)</f>
        <v>0</v>
      </c>
      <c r="AR2110">
        <f>IF(OR(AR1430="",AND(AR1430=AR1429,AR1430=AR1431)),NA(), AR1430)</f>
        <v>0</v>
      </c>
      <c r="AS2110">
        <f>IF(ISNA(AT2110),NA(),AS1430)</f>
        <v>0</v>
      </c>
      <c r="AT2110">
        <f>IF(OR(AT1430="",AND(AT1430=AT1429,AT1430=AT1431)),NA(), AT1430)</f>
        <v>0</v>
      </c>
      <c r="AU2110">
        <f>IF(ISNA(AV2110),NA(),AU1430)</f>
        <v>0</v>
      </c>
      <c r="AV2110">
        <f>IF(OR(AV1430="",AND(AV1430=AV1429,AV1430=AV1431)),NA(), AV1430)</f>
        <v>0</v>
      </c>
      <c r="AW2110">
        <f>IF(ISNA(AX2110),NA(),AW1430)</f>
        <v>0</v>
      </c>
      <c r="AX2110">
        <f>IF(OR(AX1430="",AND(AX1430=AX1429,AX1430=AX1431)),NA(), AX1430)</f>
        <v>0</v>
      </c>
      <c r="AY2110">
        <f>IF(ISNA(AZ2110),NA(),AY1430)</f>
        <v>0</v>
      </c>
      <c r="AZ2110">
        <f>IF(OR(AZ1430="",AND(AZ1430=AZ1429,AZ1430=AZ1431)),NA(), AZ1430)</f>
        <v>0</v>
      </c>
      <c r="BA2110">
        <f>IF(ISNA(BB2110),NA(),BA1430)</f>
        <v>0</v>
      </c>
      <c r="BB2110">
        <f>IF(OR(BB1430="",AND(BB1430=BB1429,BB1430=BB1431)),NA(), BB1430)</f>
        <v>0</v>
      </c>
      <c r="BC2110">
        <f>IF(ISNA(BD2110),NA(),BC1430)</f>
        <v>0</v>
      </c>
      <c r="BD2110">
        <f>IF(OR(BD1430="",AND(BD1430=BD1429,BD1430=BD1431)),NA(), BD1430)</f>
        <v>0</v>
      </c>
      <c r="BE2110">
        <f>IF(ISNA(BF2110),NA(),BE1430)</f>
        <v>0</v>
      </c>
      <c r="BF2110">
        <f>IF(OR(BF1430="",AND(BF1430=BF1429,BF1430=BF1431)),NA(), BF1430)</f>
        <v>0</v>
      </c>
      <c r="BG2110">
        <f>IF(ISNA(BH2110),NA(),BG1430)</f>
        <v>0</v>
      </c>
      <c r="BH2110">
        <f>IF(OR(BH1430="",AND(BH1430=BH1429,BH1430=BH1431)),NA(), BH1430)</f>
        <v>0</v>
      </c>
      <c r="BI2110">
        <f>IF(ISNA(BJ2110),NA(),BI1430)</f>
        <v>0</v>
      </c>
      <c r="BJ2110">
        <f>IF(OR(BJ1430="",AND(BJ1430=BJ1429,BJ1430=BJ1431)),NA(), BJ1430)</f>
        <v>0</v>
      </c>
      <c r="BK2110">
        <f>IF(ISNA(BL2110),NA(),BK1430)</f>
        <v>0</v>
      </c>
      <c r="BL2110">
        <f>IF(OR(BL1430="",AND(BL1430=BL1429,BL1430=BL1431)),NA(), BL1430)</f>
        <v>0</v>
      </c>
      <c r="BM2110">
        <f>IF(ISNA(BN2110),NA(),BM1430)</f>
        <v>0</v>
      </c>
      <c r="BN2110">
        <f>IF(OR(BN1430="",AND(BN1430=BN1429,BN1430=BN1431)),NA(), BN1430)</f>
        <v>0</v>
      </c>
      <c r="BO2110">
        <f>IF(ISNA(BP2110),NA(),BO1430)</f>
        <v>0</v>
      </c>
      <c r="BP2110">
        <f>IF(OR(BP1430="",AND(BP1430=BP1429,BP1430=BP1431)),NA(), BP1430)</f>
        <v>0</v>
      </c>
      <c r="BQ2110">
        <f>IF(ISNA(BR2110),NA(),BQ1430)</f>
        <v>0</v>
      </c>
      <c r="BR2110">
        <f>IF(OR(BR1430="",AND(BR1430=BR1429,BR1430=BR1431)),NA(), BR1430)</f>
        <v>0</v>
      </c>
    </row>
    <row r="2111" spans="5:70">
      <c r="E2111">
        <f>IF(ISNA(F2111),NA(),E1431)</f>
        <v>0</v>
      </c>
      <c r="F2111">
        <f>IF(OR(F1431="",AND(F1431=F1430,F1431=F1432)),NA(), F1431)</f>
        <v>0</v>
      </c>
      <c r="G2111">
        <f>IF(ISNA(H2111),NA(),G1431)</f>
        <v>0</v>
      </c>
      <c r="H2111">
        <f>IF(OR(H1431="",AND(H1431=H1430,H1431=H1432)),NA(), H1431)</f>
        <v>0</v>
      </c>
      <c r="I2111">
        <f>IF(ISNA(J2111),NA(),I1431)</f>
        <v>0</v>
      </c>
      <c r="J2111">
        <f>IF(OR(J1431="",AND(J1431=J1430,J1431=J1432)),NA(), J1431)</f>
        <v>0</v>
      </c>
      <c r="K2111">
        <f>IF(ISNA(L2111),NA(),K1431)</f>
        <v>0</v>
      </c>
      <c r="L2111">
        <f>IF(OR(L1431="",AND(L1431=L1430,L1431=L1432)),NA(), L1431)</f>
        <v>0</v>
      </c>
      <c r="M2111">
        <f>IF(ISNA(N2111),NA(),M1431)</f>
        <v>0</v>
      </c>
      <c r="N2111">
        <f>IF(OR(N1431="",AND(N1431=N1430,N1431=N1432)),NA(), N1431)</f>
        <v>0</v>
      </c>
      <c r="O2111">
        <f>IF(ISNA(P2111),NA(),O1431)</f>
        <v>0</v>
      </c>
      <c r="P2111">
        <f>IF(OR(P1431="",AND(P1431=P1430,P1431=P1432)),NA(), P1431)</f>
        <v>0</v>
      </c>
      <c r="Q2111">
        <f>IF(ISNA(R2111),NA(),Q1431)</f>
        <v>0</v>
      </c>
      <c r="R2111">
        <f>IF(OR(R1431="",AND(R1431=R1430,R1431=R1432)),NA(), R1431)</f>
        <v>0</v>
      </c>
      <c r="S2111">
        <f>IF(ISNA(T2111),NA(),S1431)</f>
        <v>0</v>
      </c>
      <c r="T2111">
        <f>IF(OR(T1431="",AND(T1431=T1430,T1431=T1432)),NA(), T1431)</f>
        <v>0</v>
      </c>
      <c r="U2111">
        <f>IF(ISNA(V2111),NA(),U1431)</f>
        <v>0</v>
      </c>
      <c r="V2111">
        <f>IF(OR(V1431="",AND(V1431=V1430,V1431=V1432)),NA(), V1431)</f>
        <v>0</v>
      </c>
      <c r="W2111">
        <f>IF(ISNA(X2111),NA(),W1431)</f>
        <v>0</v>
      </c>
      <c r="X2111">
        <f>IF(OR(X1431="",AND(X1431=X1430,X1431=X1432)),NA(), X1431)</f>
        <v>0</v>
      </c>
      <c r="Y2111">
        <f>IF(ISNA(Z2111),NA(),Y1431)</f>
        <v>0</v>
      </c>
      <c r="Z2111">
        <f>IF(OR(Z1431="",AND(Z1431=Z1430,Z1431=Z1432)),NA(), Z1431)</f>
        <v>0</v>
      </c>
      <c r="AA2111">
        <f>IF(ISNA(AB2111),NA(),AA1431)</f>
        <v>0</v>
      </c>
      <c r="AB2111">
        <f>IF(OR(AB1431="",AND(AB1431=AB1430,AB1431=AB1432)),NA(), AB1431)</f>
        <v>0</v>
      </c>
      <c r="AC2111">
        <f>IF(ISNA(AD2111),NA(),AC1431)</f>
        <v>0</v>
      </c>
      <c r="AD2111">
        <f>IF(OR(AD1431="",AND(AD1431=AD1430,AD1431=AD1432)),NA(), AD1431)</f>
        <v>0</v>
      </c>
      <c r="AE2111">
        <f>IF(ISNA(AF2111),NA(),AE1431)</f>
        <v>0</v>
      </c>
      <c r="AF2111">
        <f>IF(OR(AF1431="",AND(AF1431=AF1430,AF1431=AF1432)),NA(), AF1431)</f>
        <v>0</v>
      </c>
      <c r="AG2111">
        <f>IF(ISNA(AH2111),NA(),AG1431)</f>
        <v>0</v>
      </c>
      <c r="AH2111">
        <f>IF(OR(AH1431="",AND(AH1431=AH1430,AH1431=AH1432)),NA(), AH1431)</f>
        <v>0</v>
      </c>
      <c r="AI2111">
        <f>IF(ISNA(AJ2111),NA(),AI1431)</f>
        <v>0</v>
      </c>
      <c r="AJ2111">
        <f>IF(OR(AJ1431="",AND(AJ1431=AJ1430,AJ1431=AJ1432)),NA(), AJ1431)</f>
        <v>0</v>
      </c>
      <c r="AM2111">
        <f>IF(ISNA(AN2111),NA(),AM1431)</f>
        <v>0</v>
      </c>
      <c r="AN2111">
        <f>IF(OR(AN1431="",AND(AN1431=AN1430,AN1431=AN1432)),NA(), AN1431)</f>
        <v>0</v>
      </c>
      <c r="AO2111">
        <f>IF(ISNA(AP2111),NA(),AO1431)</f>
        <v>0</v>
      </c>
      <c r="AP2111">
        <f>IF(OR(AP1431="",AND(AP1431=AP1430,AP1431=AP1432)),NA(), AP1431)</f>
        <v>0</v>
      </c>
      <c r="AQ2111">
        <f>IF(ISNA(AR2111),NA(),AQ1431)</f>
        <v>0</v>
      </c>
      <c r="AR2111">
        <f>IF(OR(AR1431="",AND(AR1431=AR1430,AR1431=AR1432)),NA(), AR1431)</f>
        <v>0</v>
      </c>
      <c r="AS2111">
        <f>IF(ISNA(AT2111),NA(),AS1431)</f>
        <v>0</v>
      </c>
      <c r="AT2111">
        <f>IF(OR(AT1431="",AND(AT1431=AT1430,AT1431=AT1432)),NA(), AT1431)</f>
        <v>0</v>
      </c>
      <c r="AU2111">
        <f>IF(ISNA(AV2111),NA(),AU1431)</f>
        <v>0</v>
      </c>
      <c r="AV2111">
        <f>IF(OR(AV1431="",AND(AV1431=AV1430,AV1431=AV1432)),NA(), AV1431)</f>
        <v>0</v>
      </c>
      <c r="AW2111">
        <f>IF(ISNA(AX2111),NA(),AW1431)</f>
        <v>0</v>
      </c>
      <c r="AX2111">
        <f>IF(OR(AX1431="",AND(AX1431=AX1430,AX1431=AX1432)),NA(), AX1431)</f>
        <v>0</v>
      </c>
      <c r="AY2111">
        <f>IF(ISNA(AZ2111),NA(),AY1431)</f>
        <v>0</v>
      </c>
      <c r="AZ2111">
        <f>IF(OR(AZ1431="",AND(AZ1431=AZ1430,AZ1431=AZ1432)),NA(), AZ1431)</f>
        <v>0</v>
      </c>
      <c r="BA2111">
        <f>IF(ISNA(BB2111),NA(),BA1431)</f>
        <v>0</v>
      </c>
      <c r="BB2111">
        <f>IF(OR(BB1431="",AND(BB1431=BB1430,BB1431=BB1432)),NA(), BB1431)</f>
        <v>0</v>
      </c>
      <c r="BC2111">
        <f>IF(ISNA(BD2111),NA(),BC1431)</f>
        <v>0</v>
      </c>
      <c r="BD2111">
        <f>IF(OR(BD1431="",AND(BD1431=BD1430,BD1431=BD1432)),NA(), BD1431)</f>
        <v>0</v>
      </c>
      <c r="BE2111">
        <f>IF(ISNA(BF2111),NA(),BE1431)</f>
        <v>0</v>
      </c>
      <c r="BF2111">
        <f>IF(OR(BF1431="",AND(BF1431=BF1430,BF1431=BF1432)),NA(), BF1431)</f>
        <v>0</v>
      </c>
      <c r="BG2111">
        <f>IF(ISNA(BH2111),NA(),BG1431)</f>
        <v>0</v>
      </c>
      <c r="BH2111">
        <f>IF(OR(BH1431="",AND(BH1431=BH1430,BH1431=BH1432)),NA(), BH1431)</f>
        <v>0</v>
      </c>
      <c r="BI2111">
        <f>IF(ISNA(BJ2111),NA(),BI1431)</f>
        <v>0</v>
      </c>
      <c r="BJ2111">
        <f>IF(OR(BJ1431="",AND(BJ1431=BJ1430,BJ1431=BJ1432)),NA(), BJ1431)</f>
        <v>0</v>
      </c>
      <c r="BK2111">
        <f>IF(ISNA(BL2111),NA(),BK1431)</f>
        <v>0</v>
      </c>
      <c r="BL2111">
        <f>IF(OR(BL1431="",AND(BL1431=BL1430,BL1431=BL1432)),NA(), BL1431)</f>
        <v>0</v>
      </c>
      <c r="BM2111">
        <f>IF(ISNA(BN2111),NA(),BM1431)</f>
        <v>0</v>
      </c>
      <c r="BN2111">
        <f>IF(OR(BN1431="",AND(BN1431=BN1430,BN1431=BN1432)),NA(), BN1431)</f>
        <v>0</v>
      </c>
      <c r="BO2111">
        <f>IF(ISNA(BP2111),NA(),BO1431)</f>
        <v>0</v>
      </c>
      <c r="BP2111">
        <f>IF(OR(BP1431="",AND(BP1431=BP1430,BP1431=BP1432)),NA(), BP1431)</f>
        <v>0</v>
      </c>
      <c r="BQ2111">
        <f>IF(ISNA(BR2111),NA(),BQ1431)</f>
        <v>0</v>
      </c>
      <c r="BR2111">
        <f>IF(OR(BR1431="",AND(BR1431=BR1430,BR1431=BR1432)),NA(), BR1431)</f>
        <v>0</v>
      </c>
    </row>
    <row r="2112" spans="5:70">
      <c r="E2112">
        <f>IF(ISNA(F2112),NA(),E1432)</f>
        <v>0</v>
      </c>
      <c r="F2112">
        <f>IF(OR(F1432="",AND(F1432=F1431,F1432=F1433)),NA(), F1432)</f>
        <v>0</v>
      </c>
      <c r="G2112">
        <f>IF(ISNA(H2112),NA(),G1432)</f>
        <v>0</v>
      </c>
      <c r="H2112">
        <f>IF(OR(H1432="",AND(H1432=H1431,H1432=H1433)),NA(), H1432)</f>
        <v>0</v>
      </c>
      <c r="I2112">
        <f>IF(ISNA(J2112),NA(),I1432)</f>
        <v>0</v>
      </c>
      <c r="J2112">
        <f>IF(OR(J1432="",AND(J1432=J1431,J1432=J1433)),NA(), J1432)</f>
        <v>0</v>
      </c>
      <c r="K2112">
        <f>IF(ISNA(L2112),NA(),K1432)</f>
        <v>0</v>
      </c>
      <c r="L2112">
        <f>IF(OR(L1432="",AND(L1432=L1431,L1432=L1433)),NA(), L1432)</f>
        <v>0</v>
      </c>
      <c r="M2112">
        <f>IF(ISNA(N2112),NA(),M1432)</f>
        <v>0</v>
      </c>
      <c r="N2112">
        <f>IF(OR(N1432="",AND(N1432=N1431,N1432=N1433)),NA(), N1432)</f>
        <v>0</v>
      </c>
      <c r="O2112">
        <f>IF(ISNA(P2112),NA(),O1432)</f>
        <v>0</v>
      </c>
      <c r="P2112">
        <f>IF(OR(P1432="",AND(P1432=P1431,P1432=P1433)),NA(), P1432)</f>
        <v>0</v>
      </c>
      <c r="Q2112">
        <f>IF(ISNA(R2112),NA(),Q1432)</f>
        <v>0</v>
      </c>
      <c r="R2112">
        <f>IF(OR(R1432="",AND(R1432=R1431,R1432=R1433)),NA(), R1432)</f>
        <v>0</v>
      </c>
      <c r="S2112">
        <f>IF(ISNA(T2112),NA(),S1432)</f>
        <v>0</v>
      </c>
      <c r="T2112">
        <f>IF(OR(T1432="",AND(T1432=T1431,T1432=T1433)),NA(), T1432)</f>
        <v>0</v>
      </c>
      <c r="U2112">
        <f>IF(ISNA(V2112),NA(),U1432)</f>
        <v>0</v>
      </c>
      <c r="V2112">
        <f>IF(OR(V1432="",AND(V1432=V1431,V1432=V1433)),NA(), V1432)</f>
        <v>0</v>
      </c>
      <c r="W2112">
        <f>IF(ISNA(X2112),NA(),W1432)</f>
        <v>0</v>
      </c>
      <c r="X2112">
        <f>IF(OR(X1432="",AND(X1432=X1431,X1432=X1433)),NA(), X1432)</f>
        <v>0</v>
      </c>
      <c r="Y2112">
        <f>IF(ISNA(Z2112),NA(),Y1432)</f>
        <v>0</v>
      </c>
      <c r="Z2112">
        <f>IF(OR(Z1432="",AND(Z1432=Z1431,Z1432=Z1433)),NA(), Z1432)</f>
        <v>0</v>
      </c>
      <c r="AA2112">
        <f>IF(ISNA(AB2112),NA(),AA1432)</f>
        <v>0</v>
      </c>
      <c r="AB2112">
        <f>IF(OR(AB1432="",AND(AB1432=AB1431,AB1432=AB1433)),NA(), AB1432)</f>
        <v>0</v>
      </c>
      <c r="AC2112">
        <f>IF(ISNA(AD2112),NA(),AC1432)</f>
        <v>0</v>
      </c>
      <c r="AD2112">
        <f>IF(OR(AD1432="",AND(AD1432=AD1431,AD1432=AD1433)),NA(), AD1432)</f>
        <v>0</v>
      </c>
      <c r="AE2112">
        <f>IF(ISNA(AF2112),NA(),AE1432)</f>
        <v>0</v>
      </c>
      <c r="AF2112">
        <f>IF(OR(AF1432="",AND(AF1432=AF1431,AF1432=AF1433)),NA(), AF1432)</f>
        <v>0</v>
      </c>
      <c r="AG2112">
        <f>IF(ISNA(AH2112),NA(),AG1432)</f>
        <v>0</v>
      </c>
      <c r="AH2112">
        <f>IF(OR(AH1432="",AND(AH1432=AH1431,AH1432=AH1433)),NA(), AH1432)</f>
        <v>0</v>
      </c>
      <c r="AI2112">
        <f>IF(ISNA(AJ2112),NA(),AI1432)</f>
        <v>0</v>
      </c>
      <c r="AJ2112">
        <f>IF(OR(AJ1432="",AND(AJ1432=AJ1431,AJ1432=AJ1433)),NA(), AJ1432)</f>
        <v>0</v>
      </c>
      <c r="AM2112">
        <f>IF(ISNA(AN2112),NA(),AM1432)</f>
        <v>0</v>
      </c>
      <c r="AN2112">
        <f>IF(OR(AN1432="",AND(AN1432=AN1431,AN1432=AN1433)),NA(), AN1432)</f>
        <v>0</v>
      </c>
      <c r="AO2112">
        <f>IF(ISNA(AP2112),NA(),AO1432)</f>
        <v>0</v>
      </c>
      <c r="AP2112">
        <f>IF(OR(AP1432="",AND(AP1432=AP1431,AP1432=AP1433)),NA(), AP1432)</f>
        <v>0</v>
      </c>
      <c r="AQ2112">
        <f>IF(ISNA(AR2112),NA(),AQ1432)</f>
        <v>0</v>
      </c>
      <c r="AR2112">
        <f>IF(OR(AR1432="",AND(AR1432=AR1431,AR1432=AR1433)),NA(), AR1432)</f>
        <v>0</v>
      </c>
      <c r="AS2112">
        <f>IF(ISNA(AT2112),NA(),AS1432)</f>
        <v>0</v>
      </c>
      <c r="AT2112">
        <f>IF(OR(AT1432="",AND(AT1432=AT1431,AT1432=AT1433)),NA(), AT1432)</f>
        <v>0</v>
      </c>
      <c r="AU2112">
        <f>IF(ISNA(AV2112),NA(),AU1432)</f>
        <v>0</v>
      </c>
      <c r="AV2112">
        <f>IF(OR(AV1432="",AND(AV1432=AV1431,AV1432=AV1433)),NA(), AV1432)</f>
        <v>0</v>
      </c>
      <c r="AW2112">
        <f>IF(ISNA(AX2112),NA(),AW1432)</f>
        <v>0</v>
      </c>
      <c r="AX2112">
        <f>IF(OR(AX1432="",AND(AX1432=AX1431,AX1432=AX1433)),NA(), AX1432)</f>
        <v>0</v>
      </c>
      <c r="AY2112">
        <f>IF(ISNA(AZ2112),NA(),AY1432)</f>
        <v>0</v>
      </c>
      <c r="AZ2112">
        <f>IF(OR(AZ1432="",AND(AZ1432=AZ1431,AZ1432=AZ1433)),NA(), AZ1432)</f>
        <v>0</v>
      </c>
      <c r="BA2112">
        <f>IF(ISNA(BB2112),NA(),BA1432)</f>
        <v>0</v>
      </c>
      <c r="BB2112">
        <f>IF(OR(BB1432="",AND(BB1432=BB1431,BB1432=BB1433)),NA(), BB1432)</f>
        <v>0</v>
      </c>
      <c r="BC2112">
        <f>IF(ISNA(BD2112),NA(),BC1432)</f>
        <v>0</v>
      </c>
      <c r="BD2112">
        <f>IF(OR(BD1432="",AND(BD1432=BD1431,BD1432=BD1433)),NA(), BD1432)</f>
        <v>0</v>
      </c>
      <c r="BE2112">
        <f>IF(ISNA(BF2112),NA(),BE1432)</f>
        <v>0</v>
      </c>
      <c r="BF2112">
        <f>IF(OR(BF1432="",AND(BF1432=BF1431,BF1432=BF1433)),NA(), BF1432)</f>
        <v>0</v>
      </c>
      <c r="BG2112">
        <f>IF(ISNA(BH2112),NA(),BG1432)</f>
        <v>0</v>
      </c>
      <c r="BH2112">
        <f>IF(OR(BH1432="",AND(BH1432=BH1431,BH1432=BH1433)),NA(), BH1432)</f>
        <v>0</v>
      </c>
      <c r="BI2112">
        <f>IF(ISNA(BJ2112),NA(),BI1432)</f>
        <v>0</v>
      </c>
      <c r="BJ2112">
        <f>IF(OR(BJ1432="",AND(BJ1432=BJ1431,BJ1432=BJ1433)),NA(), BJ1432)</f>
        <v>0</v>
      </c>
      <c r="BK2112">
        <f>IF(ISNA(BL2112),NA(),BK1432)</f>
        <v>0</v>
      </c>
      <c r="BL2112">
        <f>IF(OR(BL1432="",AND(BL1432=BL1431,BL1432=BL1433)),NA(), BL1432)</f>
        <v>0</v>
      </c>
      <c r="BM2112">
        <f>IF(ISNA(BN2112),NA(),BM1432)</f>
        <v>0</v>
      </c>
      <c r="BN2112">
        <f>IF(OR(BN1432="",AND(BN1432=BN1431,BN1432=BN1433)),NA(), BN1432)</f>
        <v>0</v>
      </c>
      <c r="BO2112">
        <f>IF(ISNA(BP2112),NA(),BO1432)</f>
        <v>0</v>
      </c>
      <c r="BP2112">
        <f>IF(OR(BP1432="",AND(BP1432=BP1431,BP1432=BP1433)),NA(), BP1432)</f>
        <v>0</v>
      </c>
      <c r="BQ2112">
        <f>IF(ISNA(BR2112),NA(),BQ1432)</f>
        <v>0</v>
      </c>
      <c r="BR2112">
        <f>IF(OR(BR1432="",AND(BR1432=BR1431,BR1432=BR1433)),NA(), BR1432)</f>
        <v>0</v>
      </c>
    </row>
    <row r="2113" spans="5:70">
      <c r="E2113">
        <f>IF(ISNA(F2113),NA(),E1433)</f>
        <v>0</v>
      </c>
      <c r="F2113">
        <f>IF(OR(F1433="",AND(F1433=F1432,F1433=F1434)),NA(), F1433)</f>
        <v>0</v>
      </c>
      <c r="G2113">
        <f>IF(ISNA(H2113),NA(),G1433)</f>
        <v>0</v>
      </c>
      <c r="H2113">
        <f>IF(OR(H1433="",AND(H1433=H1432,H1433=H1434)),NA(), H1433)</f>
        <v>0</v>
      </c>
      <c r="I2113">
        <f>IF(ISNA(J2113),NA(),I1433)</f>
        <v>0</v>
      </c>
      <c r="J2113">
        <f>IF(OR(J1433="",AND(J1433=J1432,J1433=J1434)),NA(), J1433)</f>
        <v>0</v>
      </c>
      <c r="K2113">
        <f>IF(ISNA(L2113),NA(),K1433)</f>
        <v>0</v>
      </c>
      <c r="L2113">
        <f>IF(OR(L1433="",AND(L1433=L1432,L1433=L1434)),NA(), L1433)</f>
        <v>0</v>
      </c>
      <c r="M2113">
        <f>IF(ISNA(N2113),NA(),M1433)</f>
        <v>0</v>
      </c>
      <c r="N2113">
        <f>IF(OR(N1433="",AND(N1433=N1432,N1433=N1434)),NA(), N1433)</f>
        <v>0</v>
      </c>
      <c r="O2113">
        <f>IF(ISNA(P2113),NA(),O1433)</f>
        <v>0</v>
      </c>
      <c r="P2113">
        <f>IF(OR(P1433="",AND(P1433=P1432,P1433=P1434)),NA(), P1433)</f>
        <v>0</v>
      </c>
      <c r="Q2113">
        <f>IF(ISNA(R2113),NA(),Q1433)</f>
        <v>0</v>
      </c>
      <c r="R2113">
        <f>IF(OR(R1433="",AND(R1433=R1432,R1433=R1434)),NA(), R1433)</f>
        <v>0</v>
      </c>
      <c r="S2113">
        <f>IF(ISNA(T2113),NA(),S1433)</f>
        <v>0</v>
      </c>
      <c r="T2113">
        <f>IF(OR(T1433="",AND(T1433=T1432,T1433=T1434)),NA(), T1433)</f>
        <v>0</v>
      </c>
      <c r="U2113">
        <f>IF(ISNA(V2113),NA(),U1433)</f>
        <v>0</v>
      </c>
      <c r="V2113">
        <f>IF(OR(V1433="",AND(V1433=V1432,V1433=V1434)),NA(), V1433)</f>
        <v>0</v>
      </c>
      <c r="W2113">
        <f>IF(ISNA(X2113),NA(),W1433)</f>
        <v>0</v>
      </c>
      <c r="X2113">
        <f>IF(OR(X1433="",AND(X1433=X1432,X1433=X1434)),NA(), X1433)</f>
        <v>0</v>
      </c>
      <c r="Y2113">
        <f>IF(ISNA(Z2113),NA(),Y1433)</f>
        <v>0</v>
      </c>
      <c r="Z2113">
        <f>IF(OR(Z1433="",AND(Z1433=Z1432,Z1433=Z1434)),NA(), Z1433)</f>
        <v>0</v>
      </c>
      <c r="AA2113">
        <f>IF(ISNA(AB2113),NA(),AA1433)</f>
        <v>0</v>
      </c>
      <c r="AB2113">
        <f>IF(OR(AB1433="",AND(AB1433=AB1432,AB1433=AB1434)),NA(), AB1433)</f>
        <v>0</v>
      </c>
      <c r="AC2113">
        <f>IF(ISNA(AD2113),NA(),AC1433)</f>
        <v>0</v>
      </c>
      <c r="AD2113">
        <f>IF(OR(AD1433="",AND(AD1433=AD1432,AD1433=AD1434)),NA(), AD1433)</f>
        <v>0</v>
      </c>
      <c r="AE2113">
        <f>IF(ISNA(AF2113),NA(),AE1433)</f>
        <v>0</v>
      </c>
      <c r="AF2113">
        <f>IF(OR(AF1433="",AND(AF1433=AF1432,AF1433=AF1434)),NA(), AF1433)</f>
        <v>0</v>
      </c>
      <c r="AG2113">
        <f>IF(ISNA(AH2113),NA(),AG1433)</f>
        <v>0</v>
      </c>
      <c r="AH2113">
        <f>IF(OR(AH1433="",AND(AH1433=AH1432,AH1433=AH1434)),NA(), AH1433)</f>
        <v>0</v>
      </c>
      <c r="AI2113">
        <f>IF(ISNA(AJ2113),NA(),AI1433)</f>
        <v>0</v>
      </c>
      <c r="AJ2113">
        <f>IF(OR(AJ1433="",AND(AJ1433=AJ1432,AJ1433=AJ1434)),NA(), AJ1433)</f>
        <v>0</v>
      </c>
      <c r="AM2113">
        <f>IF(ISNA(AN2113),NA(),AM1433)</f>
        <v>0</v>
      </c>
      <c r="AN2113">
        <f>IF(OR(AN1433="",AND(AN1433=AN1432,AN1433=AN1434)),NA(), AN1433)</f>
        <v>0</v>
      </c>
      <c r="AO2113">
        <f>IF(ISNA(AP2113),NA(),AO1433)</f>
        <v>0</v>
      </c>
      <c r="AP2113">
        <f>IF(OR(AP1433="",AND(AP1433=AP1432,AP1433=AP1434)),NA(), AP1433)</f>
        <v>0</v>
      </c>
      <c r="AQ2113">
        <f>IF(ISNA(AR2113),NA(),AQ1433)</f>
        <v>0</v>
      </c>
      <c r="AR2113">
        <f>IF(OR(AR1433="",AND(AR1433=AR1432,AR1433=AR1434)),NA(), AR1433)</f>
        <v>0</v>
      </c>
      <c r="AS2113">
        <f>IF(ISNA(AT2113),NA(),AS1433)</f>
        <v>0</v>
      </c>
      <c r="AT2113">
        <f>IF(OR(AT1433="",AND(AT1433=AT1432,AT1433=AT1434)),NA(), AT1433)</f>
        <v>0</v>
      </c>
      <c r="AU2113">
        <f>IF(ISNA(AV2113),NA(),AU1433)</f>
        <v>0</v>
      </c>
      <c r="AV2113">
        <f>IF(OR(AV1433="",AND(AV1433=AV1432,AV1433=AV1434)),NA(), AV1433)</f>
        <v>0</v>
      </c>
      <c r="AW2113">
        <f>IF(ISNA(AX2113),NA(),AW1433)</f>
        <v>0</v>
      </c>
      <c r="AX2113">
        <f>IF(OR(AX1433="",AND(AX1433=AX1432,AX1433=AX1434)),NA(), AX1433)</f>
        <v>0</v>
      </c>
      <c r="AY2113">
        <f>IF(ISNA(AZ2113),NA(),AY1433)</f>
        <v>0</v>
      </c>
      <c r="AZ2113">
        <f>IF(OR(AZ1433="",AND(AZ1433=AZ1432,AZ1433=AZ1434)),NA(), AZ1433)</f>
        <v>0</v>
      </c>
      <c r="BA2113">
        <f>IF(ISNA(BB2113),NA(),BA1433)</f>
        <v>0</v>
      </c>
      <c r="BB2113">
        <f>IF(OR(BB1433="",AND(BB1433=BB1432,BB1433=BB1434)),NA(), BB1433)</f>
        <v>0</v>
      </c>
      <c r="BC2113">
        <f>IF(ISNA(BD2113),NA(),BC1433)</f>
        <v>0</v>
      </c>
      <c r="BD2113">
        <f>IF(OR(BD1433="",AND(BD1433=BD1432,BD1433=BD1434)),NA(), BD1433)</f>
        <v>0</v>
      </c>
      <c r="BE2113">
        <f>IF(ISNA(BF2113),NA(),BE1433)</f>
        <v>0</v>
      </c>
      <c r="BF2113">
        <f>IF(OR(BF1433="",AND(BF1433=BF1432,BF1433=BF1434)),NA(), BF1433)</f>
        <v>0</v>
      </c>
      <c r="BG2113">
        <f>IF(ISNA(BH2113),NA(),BG1433)</f>
        <v>0</v>
      </c>
      <c r="BH2113">
        <f>IF(OR(BH1433="",AND(BH1433=BH1432,BH1433=BH1434)),NA(), BH1433)</f>
        <v>0</v>
      </c>
      <c r="BI2113">
        <f>IF(ISNA(BJ2113),NA(),BI1433)</f>
        <v>0</v>
      </c>
      <c r="BJ2113">
        <f>IF(OR(BJ1433="",AND(BJ1433=BJ1432,BJ1433=BJ1434)),NA(), BJ1433)</f>
        <v>0</v>
      </c>
      <c r="BK2113">
        <f>IF(ISNA(BL2113),NA(),BK1433)</f>
        <v>0</v>
      </c>
      <c r="BL2113">
        <f>IF(OR(BL1433="",AND(BL1433=BL1432,BL1433=BL1434)),NA(), BL1433)</f>
        <v>0</v>
      </c>
      <c r="BM2113">
        <f>IF(ISNA(BN2113),NA(),BM1433)</f>
        <v>0</v>
      </c>
      <c r="BN2113">
        <f>IF(OR(BN1433="",AND(BN1433=BN1432,BN1433=BN1434)),NA(), BN1433)</f>
        <v>0</v>
      </c>
      <c r="BO2113">
        <f>IF(ISNA(BP2113),NA(),BO1433)</f>
        <v>0</v>
      </c>
      <c r="BP2113">
        <f>IF(OR(BP1433="",AND(BP1433=BP1432,BP1433=BP1434)),NA(), BP1433)</f>
        <v>0</v>
      </c>
      <c r="BQ2113">
        <f>IF(ISNA(BR2113),NA(),BQ1433)</f>
        <v>0</v>
      </c>
      <c r="BR2113">
        <f>IF(OR(BR1433="",AND(BR1433=BR1432,BR1433=BR1434)),NA(), BR1433)</f>
        <v>0</v>
      </c>
    </row>
    <row r="2114" spans="5:70">
      <c r="E2114">
        <f>IF(ISNA(F2114),NA(),E1434)</f>
        <v>0</v>
      </c>
      <c r="F2114">
        <f>IF(OR(F1434="",AND(F1434=F1433,F1434=F1435)),NA(), F1434)</f>
        <v>0</v>
      </c>
      <c r="G2114">
        <f>IF(ISNA(H2114),NA(),G1434)</f>
        <v>0</v>
      </c>
      <c r="H2114">
        <f>IF(OR(H1434="",AND(H1434=H1433,H1434=H1435)),NA(), H1434)</f>
        <v>0</v>
      </c>
      <c r="I2114">
        <f>IF(ISNA(J2114),NA(),I1434)</f>
        <v>0</v>
      </c>
      <c r="J2114">
        <f>IF(OR(J1434="",AND(J1434=J1433,J1434=J1435)),NA(), J1434)</f>
        <v>0</v>
      </c>
      <c r="K2114">
        <f>IF(ISNA(L2114),NA(),K1434)</f>
        <v>0</v>
      </c>
      <c r="L2114">
        <f>IF(OR(L1434="",AND(L1434=L1433,L1434=L1435)),NA(), L1434)</f>
        <v>0</v>
      </c>
      <c r="M2114">
        <f>IF(ISNA(N2114),NA(),M1434)</f>
        <v>0</v>
      </c>
      <c r="N2114">
        <f>IF(OR(N1434="",AND(N1434=N1433,N1434=N1435)),NA(), N1434)</f>
        <v>0</v>
      </c>
      <c r="O2114">
        <f>IF(ISNA(P2114),NA(),O1434)</f>
        <v>0</v>
      </c>
      <c r="P2114">
        <f>IF(OR(P1434="",AND(P1434=P1433,P1434=P1435)),NA(), P1434)</f>
        <v>0</v>
      </c>
      <c r="Q2114">
        <f>IF(ISNA(R2114),NA(),Q1434)</f>
        <v>0</v>
      </c>
      <c r="R2114">
        <f>IF(OR(R1434="",AND(R1434=R1433,R1434=R1435)),NA(), R1434)</f>
        <v>0</v>
      </c>
      <c r="S2114">
        <f>IF(ISNA(T2114),NA(),S1434)</f>
        <v>0</v>
      </c>
      <c r="T2114">
        <f>IF(OR(T1434="",AND(T1434=T1433,T1434=T1435)),NA(), T1434)</f>
        <v>0</v>
      </c>
      <c r="U2114">
        <f>IF(ISNA(V2114),NA(),U1434)</f>
        <v>0</v>
      </c>
      <c r="V2114">
        <f>IF(OR(V1434="",AND(V1434=V1433,V1434=V1435)),NA(), V1434)</f>
        <v>0</v>
      </c>
      <c r="W2114">
        <f>IF(ISNA(X2114),NA(),W1434)</f>
        <v>0</v>
      </c>
      <c r="X2114">
        <f>IF(OR(X1434="",AND(X1434=X1433,X1434=X1435)),NA(), X1434)</f>
        <v>0</v>
      </c>
      <c r="Y2114">
        <f>IF(ISNA(Z2114),NA(),Y1434)</f>
        <v>0</v>
      </c>
      <c r="Z2114">
        <f>IF(OR(Z1434="",AND(Z1434=Z1433,Z1434=Z1435)),NA(), Z1434)</f>
        <v>0</v>
      </c>
      <c r="AA2114">
        <f>IF(ISNA(AB2114),NA(),AA1434)</f>
        <v>0</v>
      </c>
      <c r="AB2114">
        <f>IF(OR(AB1434="",AND(AB1434=AB1433,AB1434=AB1435)),NA(), AB1434)</f>
        <v>0</v>
      </c>
      <c r="AC2114">
        <f>IF(ISNA(AD2114),NA(),AC1434)</f>
        <v>0</v>
      </c>
      <c r="AD2114">
        <f>IF(OR(AD1434="",AND(AD1434=AD1433,AD1434=AD1435)),NA(), AD1434)</f>
        <v>0</v>
      </c>
      <c r="AE2114">
        <f>IF(ISNA(AF2114),NA(),AE1434)</f>
        <v>0</v>
      </c>
      <c r="AF2114">
        <f>IF(OR(AF1434="",AND(AF1434=AF1433,AF1434=AF1435)),NA(), AF1434)</f>
        <v>0</v>
      </c>
      <c r="AG2114">
        <f>IF(ISNA(AH2114),NA(),AG1434)</f>
        <v>0</v>
      </c>
      <c r="AH2114">
        <f>IF(OR(AH1434="",AND(AH1434=AH1433,AH1434=AH1435)),NA(), AH1434)</f>
        <v>0</v>
      </c>
      <c r="AI2114">
        <f>IF(ISNA(AJ2114),NA(),AI1434)</f>
        <v>0</v>
      </c>
      <c r="AJ2114">
        <f>IF(OR(AJ1434="",AND(AJ1434=AJ1433,AJ1434=AJ1435)),NA(), AJ1434)</f>
        <v>0</v>
      </c>
      <c r="AM2114">
        <f>IF(ISNA(AN2114),NA(),AM1434)</f>
        <v>0</v>
      </c>
      <c r="AN2114">
        <f>IF(OR(AN1434="",AND(AN1434=AN1433,AN1434=AN1435)),NA(), AN1434)</f>
        <v>0</v>
      </c>
      <c r="AO2114">
        <f>IF(ISNA(AP2114),NA(),AO1434)</f>
        <v>0</v>
      </c>
      <c r="AP2114">
        <f>IF(OR(AP1434="",AND(AP1434=AP1433,AP1434=AP1435)),NA(), AP1434)</f>
        <v>0</v>
      </c>
      <c r="AQ2114">
        <f>IF(ISNA(AR2114),NA(),AQ1434)</f>
        <v>0</v>
      </c>
      <c r="AR2114">
        <f>IF(OR(AR1434="",AND(AR1434=AR1433,AR1434=AR1435)),NA(), AR1434)</f>
        <v>0</v>
      </c>
      <c r="AS2114">
        <f>IF(ISNA(AT2114),NA(),AS1434)</f>
        <v>0</v>
      </c>
      <c r="AT2114">
        <f>IF(OR(AT1434="",AND(AT1434=AT1433,AT1434=AT1435)),NA(), AT1434)</f>
        <v>0</v>
      </c>
      <c r="AU2114">
        <f>IF(ISNA(AV2114),NA(),AU1434)</f>
        <v>0</v>
      </c>
      <c r="AV2114">
        <f>IF(OR(AV1434="",AND(AV1434=AV1433,AV1434=AV1435)),NA(), AV1434)</f>
        <v>0</v>
      </c>
      <c r="AW2114">
        <f>IF(ISNA(AX2114),NA(),AW1434)</f>
        <v>0</v>
      </c>
      <c r="AX2114">
        <f>IF(OR(AX1434="",AND(AX1434=AX1433,AX1434=AX1435)),NA(), AX1434)</f>
        <v>0</v>
      </c>
      <c r="AY2114">
        <f>IF(ISNA(AZ2114),NA(),AY1434)</f>
        <v>0</v>
      </c>
      <c r="AZ2114">
        <f>IF(OR(AZ1434="",AND(AZ1434=AZ1433,AZ1434=AZ1435)),NA(), AZ1434)</f>
        <v>0</v>
      </c>
      <c r="BA2114">
        <f>IF(ISNA(BB2114),NA(),BA1434)</f>
        <v>0</v>
      </c>
      <c r="BB2114">
        <f>IF(OR(BB1434="",AND(BB1434=BB1433,BB1434=BB1435)),NA(), BB1434)</f>
        <v>0</v>
      </c>
      <c r="BC2114">
        <f>IF(ISNA(BD2114),NA(),BC1434)</f>
        <v>0</v>
      </c>
      <c r="BD2114">
        <f>IF(OR(BD1434="",AND(BD1434=BD1433,BD1434=BD1435)),NA(), BD1434)</f>
        <v>0</v>
      </c>
      <c r="BE2114">
        <f>IF(ISNA(BF2114),NA(),BE1434)</f>
        <v>0</v>
      </c>
      <c r="BF2114">
        <f>IF(OR(BF1434="",AND(BF1434=BF1433,BF1434=BF1435)),NA(), BF1434)</f>
        <v>0</v>
      </c>
      <c r="BG2114">
        <f>IF(ISNA(BH2114),NA(),BG1434)</f>
        <v>0</v>
      </c>
      <c r="BH2114">
        <f>IF(OR(BH1434="",AND(BH1434=BH1433,BH1434=BH1435)),NA(), BH1434)</f>
        <v>0</v>
      </c>
      <c r="BI2114">
        <f>IF(ISNA(BJ2114),NA(),BI1434)</f>
        <v>0</v>
      </c>
      <c r="BJ2114">
        <f>IF(OR(BJ1434="",AND(BJ1434=BJ1433,BJ1434=BJ1435)),NA(), BJ1434)</f>
        <v>0</v>
      </c>
      <c r="BK2114">
        <f>IF(ISNA(BL2114),NA(),BK1434)</f>
        <v>0</v>
      </c>
      <c r="BL2114">
        <f>IF(OR(BL1434="",AND(BL1434=BL1433,BL1434=BL1435)),NA(), BL1434)</f>
        <v>0</v>
      </c>
      <c r="BM2114">
        <f>IF(ISNA(BN2114),NA(),BM1434)</f>
        <v>0</v>
      </c>
      <c r="BN2114">
        <f>IF(OR(BN1434="",AND(BN1434=BN1433,BN1434=BN1435)),NA(), BN1434)</f>
        <v>0</v>
      </c>
      <c r="BO2114">
        <f>IF(ISNA(BP2114),NA(),BO1434)</f>
        <v>0</v>
      </c>
      <c r="BP2114">
        <f>IF(OR(BP1434="",AND(BP1434=BP1433,BP1434=BP1435)),NA(), BP1434)</f>
        <v>0</v>
      </c>
      <c r="BQ2114">
        <f>IF(ISNA(BR2114),NA(),BQ1434)</f>
        <v>0</v>
      </c>
      <c r="BR2114">
        <f>IF(OR(BR1434="",AND(BR1434=BR1433,BR1434=BR1435)),NA(), BR1434)</f>
        <v>0</v>
      </c>
    </row>
    <row r="2115" spans="5:70">
      <c r="E2115">
        <f>IF(ISNA(F2115),NA(),E1435)</f>
        <v>0</v>
      </c>
      <c r="F2115">
        <f>IF(OR(F1435="",AND(F1435=F1434,F1435=F1436)),NA(), F1435)</f>
        <v>0</v>
      </c>
      <c r="G2115">
        <f>IF(ISNA(H2115),NA(),G1435)</f>
        <v>0</v>
      </c>
      <c r="H2115">
        <f>IF(OR(H1435="",AND(H1435=H1434,H1435=H1436)),NA(), H1435)</f>
        <v>0</v>
      </c>
      <c r="I2115">
        <f>IF(ISNA(J2115),NA(),I1435)</f>
        <v>0</v>
      </c>
      <c r="J2115">
        <f>IF(OR(J1435="",AND(J1435=J1434,J1435=J1436)),NA(), J1435)</f>
        <v>0</v>
      </c>
      <c r="K2115">
        <f>IF(ISNA(L2115),NA(),K1435)</f>
        <v>0</v>
      </c>
      <c r="L2115">
        <f>IF(OR(L1435="",AND(L1435=L1434,L1435=L1436)),NA(), L1435)</f>
        <v>0</v>
      </c>
      <c r="M2115">
        <f>IF(ISNA(N2115),NA(),M1435)</f>
        <v>0</v>
      </c>
      <c r="N2115">
        <f>IF(OR(N1435="",AND(N1435=N1434,N1435=N1436)),NA(), N1435)</f>
        <v>0</v>
      </c>
      <c r="O2115">
        <f>IF(ISNA(P2115),NA(),O1435)</f>
        <v>0</v>
      </c>
      <c r="P2115">
        <f>IF(OR(P1435="",AND(P1435=P1434,P1435=P1436)),NA(), P1435)</f>
        <v>0</v>
      </c>
      <c r="Q2115">
        <f>IF(ISNA(R2115),NA(),Q1435)</f>
        <v>0</v>
      </c>
      <c r="R2115">
        <f>IF(OR(R1435="",AND(R1435=R1434,R1435=R1436)),NA(), R1435)</f>
        <v>0</v>
      </c>
      <c r="S2115">
        <f>IF(ISNA(T2115),NA(),S1435)</f>
        <v>0</v>
      </c>
      <c r="T2115">
        <f>IF(OR(T1435="",AND(T1435=T1434,T1435=T1436)),NA(), T1435)</f>
        <v>0</v>
      </c>
      <c r="U2115">
        <f>IF(ISNA(V2115),NA(),U1435)</f>
        <v>0</v>
      </c>
      <c r="V2115">
        <f>IF(OR(V1435="",AND(V1435=V1434,V1435=V1436)),NA(), V1435)</f>
        <v>0</v>
      </c>
      <c r="W2115">
        <f>IF(ISNA(X2115),NA(),W1435)</f>
        <v>0</v>
      </c>
      <c r="X2115">
        <f>IF(OR(X1435="",AND(X1435=X1434,X1435=X1436)),NA(), X1435)</f>
        <v>0</v>
      </c>
      <c r="Y2115">
        <f>IF(ISNA(Z2115),NA(),Y1435)</f>
        <v>0</v>
      </c>
      <c r="Z2115">
        <f>IF(OR(Z1435="",AND(Z1435=Z1434,Z1435=Z1436)),NA(), Z1435)</f>
        <v>0</v>
      </c>
      <c r="AA2115">
        <f>IF(ISNA(AB2115),NA(),AA1435)</f>
        <v>0</v>
      </c>
      <c r="AB2115">
        <f>IF(OR(AB1435="",AND(AB1435=AB1434,AB1435=AB1436)),NA(), AB1435)</f>
        <v>0</v>
      </c>
      <c r="AC2115">
        <f>IF(ISNA(AD2115),NA(),AC1435)</f>
        <v>0</v>
      </c>
      <c r="AD2115">
        <f>IF(OR(AD1435="",AND(AD1435=AD1434,AD1435=AD1436)),NA(), AD1435)</f>
        <v>0</v>
      </c>
      <c r="AE2115">
        <f>IF(ISNA(AF2115),NA(),AE1435)</f>
        <v>0</v>
      </c>
      <c r="AF2115">
        <f>IF(OR(AF1435="",AND(AF1435=AF1434,AF1435=AF1436)),NA(), AF1435)</f>
        <v>0</v>
      </c>
      <c r="AG2115">
        <f>IF(ISNA(AH2115),NA(),AG1435)</f>
        <v>0</v>
      </c>
      <c r="AH2115">
        <f>IF(OR(AH1435="",AND(AH1435=AH1434,AH1435=AH1436)),NA(), AH1435)</f>
        <v>0</v>
      </c>
      <c r="AI2115">
        <f>IF(ISNA(AJ2115),NA(),AI1435)</f>
        <v>0</v>
      </c>
      <c r="AJ2115">
        <f>IF(OR(AJ1435="",AND(AJ1435=AJ1434,AJ1435=AJ1436)),NA(), AJ1435)</f>
        <v>0</v>
      </c>
      <c r="AM2115">
        <f>IF(ISNA(AN2115),NA(),AM1435)</f>
        <v>0</v>
      </c>
      <c r="AN2115">
        <f>IF(OR(AN1435="",AND(AN1435=AN1434,AN1435=AN1436)),NA(), AN1435)</f>
        <v>0</v>
      </c>
      <c r="AO2115">
        <f>IF(ISNA(AP2115),NA(),AO1435)</f>
        <v>0</v>
      </c>
      <c r="AP2115">
        <f>IF(OR(AP1435="",AND(AP1435=AP1434,AP1435=AP1436)),NA(), AP1435)</f>
        <v>0</v>
      </c>
      <c r="AQ2115">
        <f>IF(ISNA(AR2115),NA(),AQ1435)</f>
        <v>0</v>
      </c>
      <c r="AR2115">
        <f>IF(OR(AR1435="",AND(AR1435=AR1434,AR1435=AR1436)),NA(), AR1435)</f>
        <v>0</v>
      </c>
      <c r="AS2115">
        <f>IF(ISNA(AT2115),NA(),AS1435)</f>
        <v>0</v>
      </c>
      <c r="AT2115">
        <f>IF(OR(AT1435="",AND(AT1435=AT1434,AT1435=AT1436)),NA(), AT1435)</f>
        <v>0</v>
      </c>
      <c r="AU2115">
        <f>IF(ISNA(AV2115),NA(),AU1435)</f>
        <v>0</v>
      </c>
      <c r="AV2115">
        <f>IF(OR(AV1435="",AND(AV1435=AV1434,AV1435=AV1436)),NA(), AV1435)</f>
        <v>0</v>
      </c>
      <c r="AW2115">
        <f>IF(ISNA(AX2115),NA(),AW1435)</f>
        <v>0</v>
      </c>
      <c r="AX2115">
        <f>IF(OR(AX1435="",AND(AX1435=AX1434,AX1435=AX1436)),NA(), AX1435)</f>
        <v>0</v>
      </c>
      <c r="AY2115">
        <f>IF(ISNA(AZ2115),NA(),AY1435)</f>
        <v>0</v>
      </c>
      <c r="AZ2115">
        <f>IF(OR(AZ1435="",AND(AZ1435=AZ1434,AZ1435=AZ1436)),NA(), AZ1435)</f>
        <v>0</v>
      </c>
      <c r="BA2115">
        <f>IF(ISNA(BB2115),NA(),BA1435)</f>
        <v>0</v>
      </c>
      <c r="BB2115">
        <f>IF(OR(BB1435="",AND(BB1435=BB1434,BB1435=BB1436)),NA(), BB1435)</f>
        <v>0</v>
      </c>
      <c r="BC2115">
        <f>IF(ISNA(BD2115),NA(),BC1435)</f>
        <v>0</v>
      </c>
      <c r="BD2115">
        <f>IF(OR(BD1435="",AND(BD1435=BD1434,BD1435=BD1436)),NA(), BD1435)</f>
        <v>0</v>
      </c>
      <c r="BE2115">
        <f>IF(ISNA(BF2115),NA(),BE1435)</f>
        <v>0</v>
      </c>
      <c r="BF2115">
        <f>IF(OR(BF1435="",AND(BF1435=BF1434,BF1435=BF1436)),NA(), BF1435)</f>
        <v>0</v>
      </c>
      <c r="BG2115">
        <f>IF(ISNA(BH2115),NA(),BG1435)</f>
        <v>0</v>
      </c>
      <c r="BH2115">
        <f>IF(OR(BH1435="",AND(BH1435=BH1434,BH1435=BH1436)),NA(), BH1435)</f>
        <v>0</v>
      </c>
      <c r="BI2115">
        <f>IF(ISNA(BJ2115),NA(),BI1435)</f>
        <v>0</v>
      </c>
      <c r="BJ2115">
        <f>IF(OR(BJ1435="",AND(BJ1435=BJ1434,BJ1435=BJ1436)),NA(), BJ1435)</f>
        <v>0</v>
      </c>
      <c r="BK2115">
        <f>IF(ISNA(BL2115),NA(),BK1435)</f>
        <v>0</v>
      </c>
      <c r="BL2115">
        <f>IF(OR(BL1435="",AND(BL1435=BL1434,BL1435=BL1436)),NA(), BL1435)</f>
        <v>0</v>
      </c>
      <c r="BM2115">
        <f>IF(ISNA(BN2115),NA(),BM1435)</f>
        <v>0</v>
      </c>
      <c r="BN2115">
        <f>IF(OR(BN1435="",AND(BN1435=BN1434,BN1435=BN1436)),NA(), BN1435)</f>
        <v>0</v>
      </c>
      <c r="BO2115">
        <f>IF(ISNA(BP2115),NA(),BO1435)</f>
        <v>0</v>
      </c>
      <c r="BP2115">
        <f>IF(OR(BP1435="",AND(BP1435=BP1434,BP1435=BP1436)),NA(), BP1435)</f>
        <v>0</v>
      </c>
      <c r="BQ2115">
        <f>IF(ISNA(BR2115),NA(),BQ1435)</f>
        <v>0</v>
      </c>
      <c r="BR2115">
        <f>IF(OR(BR1435="",AND(BR1435=BR1434,BR1435=BR1436)),NA(), BR1435)</f>
        <v>0</v>
      </c>
    </row>
    <row r="2116" spans="5:70">
      <c r="E2116">
        <f>IF(ISNA(F2116),NA(),E1436)</f>
        <v>0</v>
      </c>
      <c r="F2116">
        <f>IF(OR(F1436="",AND(F1436=F1435,F1436=F1437)),NA(), F1436)</f>
        <v>0</v>
      </c>
      <c r="G2116">
        <f>IF(ISNA(H2116),NA(),G1436)</f>
        <v>0</v>
      </c>
      <c r="H2116">
        <f>IF(OR(H1436="",AND(H1436=H1435,H1436=H1437)),NA(), H1436)</f>
        <v>0</v>
      </c>
      <c r="I2116">
        <f>IF(ISNA(J2116),NA(),I1436)</f>
        <v>0</v>
      </c>
      <c r="J2116">
        <f>IF(OR(J1436="",AND(J1436=J1435,J1436=J1437)),NA(), J1436)</f>
        <v>0</v>
      </c>
      <c r="K2116">
        <f>IF(ISNA(L2116),NA(),K1436)</f>
        <v>0</v>
      </c>
      <c r="L2116">
        <f>IF(OR(L1436="",AND(L1436=L1435,L1436=L1437)),NA(), L1436)</f>
        <v>0</v>
      </c>
      <c r="M2116">
        <f>IF(ISNA(N2116),NA(),M1436)</f>
        <v>0</v>
      </c>
      <c r="N2116">
        <f>IF(OR(N1436="",AND(N1436=N1435,N1436=N1437)),NA(), N1436)</f>
        <v>0</v>
      </c>
      <c r="O2116">
        <f>IF(ISNA(P2116),NA(),O1436)</f>
        <v>0</v>
      </c>
      <c r="P2116">
        <f>IF(OR(P1436="",AND(P1436=P1435,P1436=P1437)),NA(), P1436)</f>
        <v>0</v>
      </c>
      <c r="Q2116">
        <f>IF(ISNA(R2116),NA(),Q1436)</f>
        <v>0</v>
      </c>
      <c r="R2116">
        <f>IF(OR(R1436="",AND(R1436=R1435,R1436=R1437)),NA(), R1436)</f>
        <v>0</v>
      </c>
      <c r="S2116">
        <f>IF(ISNA(T2116),NA(),S1436)</f>
        <v>0</v>
      </c>
      <c r="T2116">
        <f>IF(OR(T1436="",AND(T1436=T1435,T1436=T1437)),NA(), T1436)</f>
        <v>0</v>
      </c>
      <c r="U2116">
        <f>IF(ISNA(V2116),NA(),U1436)</f>
        <v>0</v>
      </c>
      <c r="V2116">
        <f>IF(OR(V1436="",AND(V1436=V1435,V1436=V1437)),NA(), V1436)</f>
        <v>0</v>
      </c>
      <c r="W2116">
        <f>IF(ISNA(X2116),NA(),W1436)</f>
        <v>0</v>
      </c>
      <c r="X2116">
        <f>IF(OR(X1436="",AND(X1436=X1435,X1436=X1437)),NA(), X1436)</f>
        <v>0</v>
      </c>
      <c r="Y2116">
        <f>IF(ISNA(Z2116),NA(),Y1436)</f>
        <v>0</v>
      </c>
      <c r="Z2116">
        <f>IF(OR(Z1436="",AND(Z1436=Z1435,Z1436=Z1437)),NA(), Z1436)</f>
        <v>0</v>
      </c>
      <c r="AA2116">
        <f>IF(ISNA(AB2116),NA(),AA1436)</f>
        <v>0</v>
      </c>
      <c r="AB2116">
        <f>IF(OR(AB1436="",AND(AB1436=AB1435,AB1436=AB1437)),NA(), AB1436)</f>
        <v>0</v>
      </c>
      <c r="AC2116">
        <f>IF(ISNA(AD2116),NA(),AC1436)</f>
        <v>0</v>
      </c>
      <c r="AD2116">
        <f>IF(OR(AD1436="",AND(AD1436=AD1435,AD1436=AD1437)),NA(), AD1436)</f>
        <v>0</v>
      </c>
      <c r="AE2116">
        <f>IF(ISNA(AF2116),NA(),AE1436)</f>
        <v>0</v>
      </c>
      <c r="AF2116">
        <f>IF(OR(AF1436="",AND(AF1436=AF1435,AF1436=AF1437)),NA(), AF1436)</f>
        <v>0</v>
      </c>
      <c r="AG2116">
        <f>IF(ISNA(AH2116),NA(),AG1436)</f>
        <v>0</v>
      </c>
      <c r="AH2116">
        <f>IF(OR(AH1436="",AND(AH1436=AH1435,AH1436=AH1437)),NA(), AH1436)</f>
        <v>0</v>
      </c>
      <c r="AI2116">
        <f>IF(ISNA(AJ2116),NA(),AI1436)</f>
        <v>0</v>
      </c>
      <c r="AJ2116">
        <f>IF(OR(AJ1436="",AND(AJ1436=AJ1435,AJ1436=AJ1437)),NA(), AJ1436)</f>
        <v>0</v>
      </c>
      <c r="AM2116">
        <f>IF(ISNA(AN2116),NA(),AM1436)</f>
        <v>0</v>
      </c>
      <c r="AN2116">
        <f>IF(OR(AN1436="",AND(AN1436=AN1435,AN1436=AN1437)),NA(), AN1436)</f>
        <v>0</v>
      </c>
      <c r="AO2116">
        <f>IF(ISNA(AP2116),NA(),AO1436)</f>
        <v>0</v>
      </c>
      <c r="AP2116">
        <f>IF(OR(AP1436="",AND(AP1436=AP1435,AP1436=AP1437)),NA(), AP1436)</f>
        <v>0</v>
      </c>
      <c r="AQ2116">
        <f>IF(ISNA(AR2116),NA(),AQ1436)</f>
        <v>0</v>
      </c>
      <c r="AR2116">
        <f>IF(OR(AR1436="",AND(AR1436=AR1435,AR1436=AR1437)),NA(), AR1436)</f>
        <v>0</v>
      </c>
      <c r="AS2116">
        <f>IF(ISNA(AT2116),NA(),AS1436)</f>
        <v>0</v>
      </c>
      <c r="AT2116">
        <f>IF(OR(AT1436="",AND(AT1436=AT1435,AT1436=AT1437)),NA(), AT1436)</f>
        <v>0</v>
      </c>
      <c r="AU2116">
        <f>IF(ISNA(AV2116),NA(),AU1436)</f>
        <v>0</v>
      </c>
      <c r="AV2116">
        <f>IF(OR(AV1436="",AND(AV1436=AV1435,AV1436=AV1437)),NA(), AV1436)</f>
        <v>0</v>
      </c>
      <c r="AW2116">
        <f>IF(ISNA(AX2116),NA(),AW1436)</f>
        <v>0</v>
      </c>
      <c r="AX2116">
        <f>IF(OR(AX1436="",AND(AX1436=AX1435,AX1436=AX1437)),NA(), AX1436)</f>
        <v>0</v>
      </c>
      <c r="AY2116">
        <f>IF(ISNA(AZ2116),NA(),AY1436)</f>
        <v>0</v>
      </c>
      <c r="AZ2116">
        <f>IF(OR(AZ1436="",AND(AZ1436=AZ1435,AZ1436=AZ1437)),NA(), AZ1436)</f>
        <v>0</v>
      </c>
      <c r="BA2116">
        <f>IF(ISNA(BB2116),NA(),BA1436)</f>
        <v>0</v>
      </c>
      <c r="BB2116">
        <f>IF(OR(BB1436="",AND(BB1436=BB1435,BB1436=BB1437)),NA(), BB1436)</f>
        <v>0</v>
      </c>
      <c r="BC2116">
        <f>IF(ISNA(BD2116),NA(),BC1436)</f>
        <v>0</v>
      </c>
      <c r="BD2116">
        <f>IF(OR(BD1436="",AND(BD1436=BD1435,BD1436=BD1437)),NA(), BD1436)</f>
        <v>0</v>
      </c>
      <c r="BE2116">
        <f>IF(ISNA(BF2116),NA(),BE1436)</f>
        <v>0</v>
      </c>
      <c r="BF2116">
        <f>IF(OR(BF1436="",AND(BF1436=BF1435,BF1436=BF1437)),NA(), BF1436)</f>
        <v>0</v>
      </c>
      <c r="BG2116">
        <f>IF(ISNA(BH2116),NA(),BG1436)</f>
        <v>0</v>
      </c>
      <c r="BH2116">
        <f>IF(OR(BH1436="",AND(BH1436=BH1435,BH1436=BH1437)),NA(), BH1436)</f>
        <v>0</v>
      </c>
      <c r="BI2116">
        <f>IF(ISNA(BJ2116),NA(),BI1436)</f>
        <v>0</v>
      </c>
      <c r="BJ2116">
        <f>IF(OR(BJ1436="",AND(BJ1436=BJ1435,BJ1436=BJ1437)),NA(), BJ1436)</f>
        <v>0</v>
      </c>
      <c r="BK2116">
        <f>IF(ISNA(BL2116),NA(),BK1436)</f>
        <v>0</v>
      </c>
      <c r="BL2116">
        <f>IF(OR(BL1436="",AND(BL1436=BL1435,BL1436=BL1437)),NA(), BL1436)</f>
        <v>0</v>
      </c>
      <c r="BM2116">
        <f>IF(ISNA(BN2116),NA(),BM1436)</f>
        <v>0</v>
      </c>
      <c r="BN2116">
        <f>IF(OR(BN1436="",AND(BN1436=BN1435,BN1436=BN1437)),NA(), BN1436)</f>
        <v>0</v>
      </c>
      <c r="BO2116">
        <f>IF(ISNA(BP2116),NA(),BO1436)</f>
        <v>0</v>
      </c>
      <c r="BP2116">
        <f>IF(OR(BP1436="",AND(BP1436=BP1435,BP1436=BP1437)),NA(), BP1436)</f>
        <v>0</v>
      </c>
      <c r="BQ2116">
        <f>IF(ISNA(BR2116),NA(),BQ1436)</f>
        <v>0</v>
      </c>
      <c r="BR2116">
        <f>IF(OR(BR1436="",AND(BR1436=BR1435,BR1436=BR1437)),NA(), BR1436)</f>
        <v>0</v>
      </c>
    </row>
    <row r="2117" spans="5:70">
      <c r="E2117">
        <f>IF(ISNA(F2117),NA(),E1437)</f>
        <v>0</v>
      </c>
      <c r="F2117">
        <f>IF(OR(F1437="",AND(F1437=F1436,F1437=F1438)),NA(), F1437)</f>
        <v>0</v>
      </c>
      <c r="G2117">
        <f>IF(ISNA(H2117),NA(),G1437)</f>
        <v>0</v>
      </c>
      <c r="H2117">
        <f>IF(OR(H1437="",AND(H1437=H1436,H1437=H1438)),NA(), H1437)</f>
        <v>0</v>
      </c>
      <c r="I2117">
        <f>IF(ISNA(J2117),NA(),I1437)</f>
        <v>0</v>
      </c>
      <c r="J2117">
        <f>IF(OR(J1437="",AND(J1437=J1436,J1437=J1438)),NA(), J1437)</f>
        <v>0</v>
      </c>
      <c r="K2117">
        <f>IF(ISNA(L2117),NA(),K1437)</f>
        <v>0</v>
      </c>
      <c r="L2117">
        <f>IF(OR(L1437="",AND(L1437=L1436,L1437=L1438)),NA(), L1437)</f>
        <v>0</v>
      </c>
      <c r="M2117">
        <f>IF(ISNA(N2117),NA(),M1437)</f>
        <v>0</v>
      </c>
      <c r="N2117">
        <f>IF(OR(N1437="",AND(N1437=N1436,N1437=N1438)),NA(), N1437)</f>
        <v>0</v>
      </c>
      <c r="O2117">
        <f>IF(ISNA(P2117),NA(),O1437)</f>
        <v>0</v>
      </c>
      <c r="P2117">
        <f>IF(OR(P1437="",AND(P1437=P1436,P1437=P1438)),NA(), P1437)</f>
        <v>0</v>
      </c>
      <c r="Q2117">
        <f>IF(ISNA(R2117),NA(),Q1437)</f>
        <v>0</v>
      </c>
      <c r="R2117">
        <f>IF(OR(R1437="",AND(R1437=R1436,R1437=R1438)),NA(), R1437)</f>
        <v>0</v>
      </c>
      <c r="S2117">
        <f>IF(ISNA(T2117),NA(),S1437)</f>
        <v>0</v>
      </c>
      <c r="T2117">
        <f>IF(OR(T1437="",AND(T1437=T1436,T1437=T1438)),NA(), T1437)</f>
        <v>0</v>
      </c>
      <c r="U2117">
        <f>IF(ISNA(V2117),NA(),U1437)</f>
        <v>0</v>
      </c>
      <c r="V2117">
        <f>IF(OR(V1437="",AND(V1437=V1436,V1437=V1438)),NA(), V1437)</f>
        <v>0</v>
      </c>
      <c r="W2117">
        <f>IF(ISNA(X2117),NA(),W1437)</f>
        <v>0</v>
      </c>
      <c r="X2117">
        <f>IF(OR(X1437="",AND(X1437=X1436,X1437=X1438)),NA(), X1437)</f>
        <v>0</v>
      </c>
      <c r="Y2117">
        <f>IF(ISNA(Z2117),NA(),Y1437)</f>
        <v>0</v>
      </c>
      <c r="Z2117">
        <f>IF(OR(Z1437="",AND(Z1437=Z1436,Z1437=Z1438)),NA(), Z1437)</f>
        <v>0</v>
      </c>
      <c r="AA2117">
        <f>IF(ISNA(AB2117),NA(),AA1437)</f>
        <v>0</v>
      </c>
      <c r="AB2117">
        <f>IF(OR(AB1437="",AND(AB1437=AB1436,AB1437=AB1438)),NA(), AB1437)</f>
        <v>0</v>
      </c>
      <c r="AC2117">
        <f>IF(ISNA(AD2117),NA(),AC1437)</f>
        <v>0</v>
      </c>
      <c r="AD2117">
        <f>IF(OR(AD1437="",AND(AD1437=AD1436,AD1437=AD1438)),NA(), AD1437)</f>
        <v>0</v>
      </c>
      <c r="AE2117">
        <f>IF(ISNA(AF2117),NA(),AE1437)</f>
        <v>0</v>
      </c>
      <c r="AF2117">
        <f>IF(OR(AF1437="",AND(AF1437=AF1436,AF1437=AF1438)),NA(), AF1437)</f>
        <v>0</v>
      </c>
      <c r="AG2117">
        <f>IF(ISNA(AH2117),NA(),AG1437)</f>
        <v>0</v>
      </c>
      <c r="AH2117">
        <f>IF(OR(AH1437="",AND(AH1437=AH1436,AH1437=AH1438)),NA(), AH1437)</f>
        <v>0</v>
      </c>
      <c r="AI2117">
        <f>IF(ISNA(AJ2117),NA(),AI1437)</f>
        <v>0</v>
      </c>
      <c r="AJ2117">
        <f>IF(OR(AJ1437="",AND(AJ1437=AJ1436,AJ1437=AJ1438)),NA(), AJ1437)</f>
        <v>0</v>
      </c>
      <c r="AM2117">
        <f>IF(ISNA(AN2117),NA(),AM1437)</f>
        <v>0</v>
      </c>
      <c r="AN2117">
        <f>IF(OR(AN1437="",AND(AN1437=AN1436,AN1437=AN1438)),NA(), AN1437)</f>
        <v>0</v>
      </c>
      <c r="AO2117">
        <f>IF(ISNA(AP2117),NA(),AO1437)</f>
        <v>0</v>
      </c>
      <c r="AP2117">
        <f>IF(OR(AP1437="",AND(AP1437=AP1436,AP1437=AP1438)),NA(), AP1437)</f>
        <v>0</v>
      </c>
      <c r="AQ2117">
        <f>IF(ISNA(AR2117),NA(),AQ1437)</f>
        <v>0</v>
      </c>
      <c r="AR2117">
        <f>IF(OR(AR1437="",AND(AR1437=AR1436,AR1437=AR1438)),NA(), AR1437)</f>
        <v>0</v>
      </c>
      <c r="AS2117">
        <f>IF(ISNA(AT2117),NA(),AS1437)</f>
        <v>0</v>
      </c>
      <c r="AT2117">
        <f>IF(OR(AT1437="",AND(AT1437=AT1436,AT1437=AT1438)),NA(), AT1437)</f>
        <v>0</v>
      </c>
      <c r="AU2117">
        <f>IF(ISNA(AV2117),NA(),AU1437)</f>
        <v>0</v>
      </c>
      <c r="AV2117">
        <f>IF(OR(AV1437="",AND(AV1437=AV1436,AV1437=AV1438)),NA(), AV1437)</f>
        <v>0</v>
      </c>
      <c r="AW2117">
        <f>IF(ISNA(AX2117),NA(),AW1437)</f>
        <v>0</v>
      </c>
      <c r="AX2117">
        <f>IF(OR(AX1437="",AND(AX1437=AX1436,AX1437=AX1438)),NA(), AX1437)</f>
        <v>0</v>
      </c>
      <c r="AY2117">
        <f>IF(ISNA(AZ2117),NA(),AY1437)</f>
        <v>0</v>
      </c>
      <c r="AZ2117">
        <f>IF(OR(AZ1437="",AND(AZ1437=AZ1436,AZ1437=AZ1438)),NA(), AZ1437)</f>
        <v>0</v>
      </c>
      <c r="BA2117">
        <f>IF(ISNA(BB2117),NA(),BA1437)</f>
        <v>0</v>
      </c>
      <c r="BB2117">
        <f>IF(OR(BB1437="",AND(BB1437=BB1436,BB1437=BB1438)),NA(), BB1437)</f>
        <v>0</v>
      </c>
      <c r="BC2117">
        <f>IF(ISNA(BD2117),NA(),BC1437)</f>
        <v>0</v>
      </c>
      <c r="BD2117">
        <f>IF(OR(BD1437="",AND(BD1437=BD1436,BD1437=BD1438)),NA(), BD1437)</f>
        <v>0</v>
      </c>
      <c r="BE2117">
        <f>IF(ISNA(BF2117),NA(),BE1437)</f>
        <v>0</v>
      </c>
      <c r="BF2117">
        <f>IF(OR(BF1437="",AND(BF1437=BF1436,BF1437=BF1438)),NA(), BF1437)</f>
        <v>0</v>
      </c>
      <c r="BG2117">
        <f>IF(ISNA(BH2117),NA(),BG1437)</f>
        <v>0</v>
      </c>
      <c r="BH2117">
        <f>IF(OR(BH1437="",AND(BH1437=BH1436,BH1437=BH1438)),NA(), BH1437)</f>
        <v>0</v>
      </c>
      <c r="BI2117">
        <f>IF(ISNA(BJ2117),NA(),BI1437)</f>
        <v>0</v>
      </c>
      <c r="BJ2117">
        <f>IF(OR(BJ1437="",AND(BJ1437=BJ1436,BJ1437=BJ1438)),NA(), BJ1437)</f>
        <v>0</v>
      </c>
      <c r="BK2117">
        <f>IF(ISNA(BL2117),NA(),BK1437)</f>
        <v>0</v>
      </c>
      <c r="BL2117">
        <f>IF(OR(BL1437="",AND(BL1437=BL1436,BL1437=BL1438)),NA(), BL1437)</f>
        <v>0</v>
      </c>
      <c r="BM2117">
        <f>IF(ISNA(BN2117),NA(),BM1437)</f>
        <v>0</v>
      </c>
      <c r="BN2117">
        <f>IF(OR(BN1437="",AND(BN1437=BN1436,BN1437=BN1438)),NA(), BN1437)</f>
        <v>0</v>
      </c>
      <c r="BO2117">
        <f>IF(ISNA(BP2117),NA(),BO1437)</f>
        <v>0</v>
      </c>
      <c r="BP2117">
        <f>IF(OR(BP1437="",AND(BP1437=BP1436,BP1437=BP1438)),NA(), BP1437)</f>
        <v>0</v>
      </c>
      <c r="BQ2117">
        <f>IF(ISNA(BR2117),NA(),BQ1437)</f>
        <v>0</v>
      </c>
      <c r="BR2117">
        <f>IF(OR(BR1437="",AND(BR1437=BR1436,BR1437=BR1438)),NA(), BR1437)</f>
        <v>0</v>
      </c>
    </row>
    <row r="2118" spans="5:70">
      <c r="E2118">
        <f>IF(ISNA(F2118),NA(),E1438)</f>
        <v>0</v>
      </c>
      <c r="F2118">
        <f>IF(OR(F1438="",AND(F1438=F1437,F1438=F1439)),NA(), F1438)</f>
        <v>0</v>
      </c>
      <c r="G2118">
        <f>IF(ISNA(H2118),NA(),G1438)</f>
        <v>0</v>
      </c>
      <c r="H2118">
        <f>IF(OR(H1438="",AND(H1438=H1437,H1438=H1439)),NA(), H1438)</f>
        <v>0</v>
      </c>
      <c r="I2118">
        <f>IF(ISNA(J2118),NA(),I1438)</f>
        <v>0</v>
      </c>
      <c r="J2118">
        <f>IF(OR(J1438="",AND(J1438=J1437,J1438=J1439)),NA(), J1438)</f>
        <v>0</v>
      </c>
      <c r="K2118">
        <f>IF(ISNA(L2118),NA(),K1438)</f>
        <v>0</v>
      </c>
      <c r="L2118">
        <f>IF(OR(L1438="",AND(L1438=L1437,L1438=L1439)),NA(), L1438)</f>
        <v>0</v>
      </c>
      <c r="M2118">
        <f>IF(ISNA(N2118),NA(),M1438)</f>
        <v>0</v>
      </c>
      <c r="N2118">
        <f>IF(OR(N1438="",AND(N1438=N1437,N1438=N1439)),NA(), N1438)</f>
        <v>0</v>
      </c>
      <c r="O2118">
        <f>IF(ISNA(P2118),NA(),O1438)</f>
        <v>0</v>
      </c>
      <c r="P2118">
        <f>IF(OR(P1438="",AND(P1438=P1437,P1438=P1439)),NA(), P1438)</f>
        <v>0</v>
      </c>
      <c r="Q2118">
        <f>IF(ISNA(R2118),NA(),Q1438)</f>
        <v>0</v>
      </c>
      <c r="R2118">
        <f>IF(OR(R1438="",AND(R1438=R1437,R1438=R1439)),NA(), R1438)</f>
        <v>0</v>
      </c>
      <c r="S2118">
        <f>IF(ISNA(T2118),NA(),S1438)</f>
        <v>0</v>
      </c>
      <c r="T2118">
        <f>IF(OR(T1438="",AND(T1438=T1437,T1438=T1439)),NA(), T1438)</f>
        <v>0</v>
      </c>
      <c r="U2118">
        <f>IF(ISNA(V2118),NA(),U1438)</f>
        <v>0</v>
      </c>
      <c r="V2118">
        <f>IF(OR(V1438="",AND(V1438=V1437,V1438=V1439)),NA(), V1438)</f>
        <v>0</v>
      </c>
      <c r="W2118">
        <f>IF(ISNA(X2118),NA(),W1438)</f>
        <v>0</v>
      </c>
      <c r="X2118">
        <f>IF(OR(X1438="",AND(X1438=X1437,X1438=X1439)),NA(), X1438)</f>
        <v>0</v>
      </c>
      <c r="Y2118">
        <f>IF(ISNA(Z2118),NA(),Y1438)</f>
        <v>0</v>
      </c>
      <c r="Z2118">
        <f>IF(OR(Z1438="",AND(Z1438=Z1437,Z1438=Z1439)),NA(), Z1438)</f>
        <v>0</v>
      </c>
      <c r="AA2118">
        <f>IF(ISNA(AB2118),NA(),AA1438)</f>
        <v>0</v>
      </c>
      <c r="AB2118">
        <f>IF(OR(AB1438="",AND(AB1438=AB1437,AB1438=AB1439)),NA(), AB1438)</f>
        <v>0</v>
      </c>
      <c r="AC2118">
        <f>IF(ISNA(AD2118),NA(),AC1438)</f>
        <v>0</v>
      </c>
      <c r="AD2118">
        <f>IF(OR(AD1438="",AND(AD1438=AD1437,AD1438=AD1439)),NA(), AD1438)</f>
        <v>0</v>
      </c>
      <c r="AE2118">
        <f>IF(ISNA(AF2118),NA(),AE1438)</f>
        <v>0</v>
      </c>
      <c r="AF2118">
        <f>IF(OR(AF1438="",AND(AF1438=AF1437,AF1438=AF1439)),NA(), AF1438)</f>
        <v>0</v>
      </c>
      <c r="AG2118">
        <f>IF(ISNA(AH2118),NA(),AG1438)</f>
        <v>0</v>
      </c>
      <c r="AH2118">
        <f>IF(OR(AH1438="",AND(AH1438=AH1437,AH1438=AH1439)),NA(), AH1438)</f>
        <v>0</v>
      </c>
      <c r="AI2118">
        <f>IF(ISNA(AJ2118),NA(),AI1438)</f>
        <v>0</v>
      </c>
      <c r="AJ2118">
        <f>IF(OR(AJ1438="",AND(AJ1438=AJ1437,AJ1438=AJ1439)),NA(), AJ1438)</f>
        <v>0</v>
      </c>
      <c r="AM2118">
        <f>IF(ISNA(AN2118),NA(),AM1438)</f>
        <v>0</v>
      </c>
      <c r="AN2118">
        <f>IF(OR(AN1438="",AND(AN1438=AN1437,AN1438=AN1439)),NA(), AN1438)</f>
        <v>0</v>
      </c>
      <c r="AO2118">
        <f>IF(ISNA(AP2118),NA(),AO1438)</f>
        <v>0</v>
      </c>
      <c r="AP2118">
        <f>IF(OR(AP1438="",AND(AP1438=AP1437,AP1438=AP1439)),NA(), AP1438)</f>
        <v>0</v>
      </c>
      <c r="AQ2118">
        <f>IF(ISNA(AR2118),NA(),AQ1438)</f>
        <v>0</v>
      </c>
      <c r="AR2118">
        <f>IF(OR(AR1438="",AND(AR1438=AR1437,AR1438=AR1439)),NA(), AR1438)</f>
        <v>0</v>
      </c>
      <c r="AS2118">
        <f>IF(ISNA(AT2118),NA(),AS1438)</f>
        <v>0</v>
      </c>
      <c r="AT2118">
        <f>IF(OR(AT1438="",AND(AT1438=AT1437,AT1438=AT1439)),NA(), AT1438)</f>
        <v>0</v>
      </c>
      <c r="AU2118">
        <f>IF(ISNA(AV2118),NA(),AU1438)</f>
        <v>0</v>
      </c>
      <c r="AV2118">
        <f>IF(OR(AV1438="",AND(AV1438=AV1437,AV1438=AV1439)),NA(), AV1438)</f>
        <v>0</v>
      </c>
      <c r="AW2118">
        <f>IF(ISNA(AX2118),NA(),AW1438)</f>
        <v>0</v>
      </c>
      <c r="AX2118">
        <f>IF(OR(AX1438="",AND(AX1438=AX1437,AX1438=AX1439)),NA(), AX1438)</f>
        <v>0</v>
      </c>
      <c r="AY2118">
        <f>IF(ISNA(AZ2118),NA(),AY1438)</f>
        <v>0</v>
      </c>
      <c r="AZ2118">
        <f>IF(OR(AZ1438="",AND(AZ1438=AZ1437,AZ1438=AZ1439)),NA(), AZ1438)</f>
        <v>0</v>
      </c>
      <c r="BA2118">
        <f>IF(ISNA(BB2118),NA(),BA1438)</f>
        <v>0</v>
      </c>
      <c r="BB2118">
        <f>IF(OR(BB1438="",AND(BB1438=BB1437,BB1438=BB1439)),NA(), BB1438)</f>
        <v>0</v>
      </c>
      <c r="BC2118">
        <f>IF(ISNA(BD2118),NA(),BC1438)</f>
        <v>0</v>
      </c>
      <c r="BD2118">
        <f>IF(OR(BD1438="",AND(BD1438=BD1437,BD1438=BD1439)),NA(), BD1438)</f>
        <v>0</v>
      </c>
      <c r="BE2118">
        <f>IF(ISNA(BF2118),NA(),BE1438)</f>
        <v>0</v>
      </c>
      <c r="BF2118">
        <f>IF(OR(BF1438="",AND(BF1438=BF1437,BF1438=BF1439)),NA(), BF1438)</f>
        <v>0</v>
      </c>
      <c r="BG2118">
        <f>IF(ISNA(BH2118),NA(),BG1438)</f>
        <v>0</v>
      </c>
      <c r="BH2118">
        <f>IF(OR(BH1438="",AND(BH1438=BH1437,BH1438=BH1439)),NA(), BH1438)</f>
        <v>0</v>
      </c>
      <c r="BI2118">
        <f>IF(ISNA(BJ2118),NA(),BI1438)</f>
        <v>0</v>
      </c>
      <c r="BJ2118">
        <f>IF(OR(BJ1438="",AND(BJ1438=BJ1437,BJ1438=BJ1439)),NA(), BJ1438)</f>
        <v>0</v>
      </c>
      <c r="BK2118">
        <f>IF(ISNA(BL2118),NA(),BK1438)</f>
        <v>0</v>
      </c>
      <c r="BL2118">
        <f>IF(OR(BL1438="",AND(BL1438=BL1437,BL1438=BL1439)),NA(), BL1438)</f>
        <v>0</v>
      </c>
      <c r="BM2118">
        <f>IF(ISNA(BN2118),NA(),BM1438)</f>
        <v>0</v>
      </c>
      <c r="BN2118">
        <f>IF(OR(BN1438="",AND(BN1438=BN1437,BN1438=BN1439)),NA(), BN1438)</f>
        <v>0</v>
      </c>
      <c r="BO2118">
        <f>IF(ISNA(BP2118),NA(),BO1438)</f>
        <v>0</v>
      </c>
      <c r="BP2118">
        <f>IF(OR(BP1438="",AND(BP1438=BP1437,BP1438=BP1439)),NA(), BP1438)</f>
        <v>0</v>
      </c>
      <c r="BQ2118">
        <f>IF(ISNA(BR2118),NA(),BQ1438)</f>
        <v>0</v>
      </c>
      <c r="BR2118">
        <f>IF(OR(BR1438="",AND(BR1438=BR1437,BR1438=BR1439)),NA(), BR1438)</f>
        <v>0</v>
      </c>
    </row>
    <row r="2119" spans="5:70">
      <c r="E2119">
        <f>IF(ISNA(F2119),NA(),E1439)</f>
        <v>0</v>
      </c>
      <c r="F2119">
        <f>IF(OR(F1439="",AND(F1439=F1438,F1439=F1440)),NA(), F1439)</f>
        <v>0</v>
      </c>
      <c r="G2119">
        <f>IF(ISNA(H2119),NA(),G1439)</f>
        <v>0</v>
      </c>
      <c r="H2119">
        <f>IF(OR(H1439="",AND(H1439=H1438,H1439=H1440)),NA(), H1439)</f>
        <v>0</v>
      </c>
      <c r="I2119">
        <f>IF(ISNA(J2119),NA(),I1439)</f>
        <v>0</v>
      </c>
      <c r="J2119">
        <f>IF(OR(J1439="",AND(J1439=J1438,J1439=J1440)),NA(), J1439)</f>
        <v>0</v>
      </c>
      <c r="K2119">
        <f>IF(ISNA(L2119),NA(),K1439)</f>
        <v>0</v>
      </c>
      <c r="L2119">
        <f>IF(OR(L1439="",AND(L1439=L1438,L1439=L1440)),NA(), L1439)</f>
        <v>0</v>
      </c>
      <c r="M2119">
        <f>IF(ISNA(N2119),NA(),M1439)</f>
        <v>0</v>
      </c>
      <c r="N2119">
        <f>IF(OR(N1439="",AND(N1439=N1438,N1439=N1440)),NA(), N1439)</f>
        <v>0</v>
      </c>
      <c r="O2119">
        <f>IF(ISNA(P2119),NA(),O1439)</f>
        <v>0</v>
      </c>
      <c r="P2119">
        <f>IF(OR(P1439="",AND(P1439=P1438,P1439=P1440)),NA(), P1439)</f>
        <v>0</v>
      </c>
      <c r="Q2119">
        <f>IF(ISNA(R2119),NA(),Q1439)</f>
        <v>0</v>
      </c>
      <c r="R2119">
        <f>IF(OR(R1439="",AND(R1439=R1438,R1439=R1440)),NA(), R1439)</f>
        <v>0</v>
      </c>
      <c r="S2119">
        <f>IF(ISNA(T2119),NA(),S1439)</f>
        <v>0</v>
      </c>
      <c r="T2119">
        <f>IF(OR(T1439="",AND(T1439=T1438,T1439=T1440)),NA(), T1439)</f>
        <v>0</v>
      </c>
      <c r="U2119">
        <f>IF(ISNA(V2119),NA(),U1439)</f>
        <v>0</v>
      </c>
      <c r="V2119">
        <f>IF(OR(V1439="",AND(V1439=V1438,V1439=V1440)),NA(), V1439)</f>
        <v>0</v>
      </c>
      <c r="W2119">
        <f>IF(ISNA(X2119),NA(),W1439)</f>
        <v>0</v>
      </c>
      <c r="X2119">
        <f>IF(OR(X1439="",AND(X1439=X1438,X1439=X1440)),NA(), X1439)</f>
        <v>0</v>
      </c>
      <c r="Y2119">
        <f>IF(ISNA(Z2119),NA(),Y1439)</f>
        <v>0</v>
      </c>
      <c r="Z2119">
        <f>IF(OR(Z1439="",AND(Z1439=Z1438,Z1439=Z1440)),NA(), Z1439)</f>
        <v>0</v>
      </c>
      <c r="AA2119">
        <f>IF(ISNA(AB2119),NA(),AA1439)</f>
        <v>0</v>
      </c>
      <c r="AB2119">
        <f>IF(OR(AB1439="",AND(AB1439=AB1438,AB1439=AB1440)),NA(), AB1439)</f>
        <v>0</v>
      </c>
      <c r="AC2119">
        <f>IF(ISNA(AD2119),NA(),AC1439)</f>
        <v>0</v>
      </c>
      <c r="AD2119">
        <f>IF(OR(AD1439="",AND(AD1439=AD1438,AD1439=AD1440)),NA(), AD1439)</f>
        <v>0</v>
      </c>
      <c r="AE2119">
        <f>IF(ISNA(AF2119),NA(),AE1439)</f>
        <v>0</v>
      </c>
      <c r="AF2119">
        <f>IF(OR(AF1439="",AND(AF1439=AF1438,AF1439=AF1440)),NA(), AF1439)</f>
        <v>0</v>
      </c>
      <c r="AG2119">
        <f>IF(ISNA(AH2119),NA(),AG1439)</f>
        <v>0</v>
      </c>
      <c r="AH2119">
        <f>IF(OR(AH1439="",AND(AH1439=AH1438,AH1439=AH1440)),NA(), AH1439)</f>
        <v>0</v>
      </c>
      <c r="AI2119">
        <f>IF(ISNA(AJ2119),NA(),AI1439)</f>
        <v>0</v>
      </c>
      <c r="AJ2119">
        <f>IF(OR(AJ1439="",AND(AJ1439=AJ1438,AJ1439=AJ1440)),NA(), AJ1439)</f>
        <v>0</v>
      </c>
      <c r="AM2119">
        <f>IF(ISNA(AN2119),NA(),AM1439)</f>
        <v>0</v>
      </c>
      <c r="AN2119">
        <f>IF(OR(AN1439="",AND(AN1439=AN1438,AN1439=AN1440)),NA(), AN1439)</f>
        <v>0</v>
      </c>
      <c r="AO2119">
        <f>IF(ISNA(AP2119),NA(),AO1439)</f>
        <v>0</v>
      </c>
      <c r="AP2119">
        <f>IF(OR(AP1439="",AND(AP1439=AP1438,AP1439=AP1440)),NA(), AP1439)</f>
        <v>0</v>
      </c>
      <c r="AQ2119">
        <f>IF(ISNA(AR2119),NA(),AQ1439)</f>
        <v>0</v>
      </c>
      <c r="AR2119">
        <f>IF(OR(AR1439="",AND(AR1439=AR1438,AR1439=AR1440)),NA(), AR1439)</f>
        <v>0</v>
      </c>
      <c r="AS2119">
        <f>IF(ISNA(AT2119),NA(),AS1439)</f>
        <v>0</v>
      </c>
      <c r="AT2119">
        <f>IF(OR(AT1439="",AND(AT1439=AT1438,AT1439=AT1440)),NA(), AT1439)</f>
        <v>0</v>
      </c>
      <c r="AU2119">
        <f>IF(ISNA(AV2119),NA(),AU1439)</f>
        <v>0</v>
      </c>
      <c r="AV2119">
        <f>IF(OR(AV1439="",AND(AV1439=AV1438,AV1439=AV1440)),NA(), AV1439)</f>
        <v>0</v>
      </c>
      <c r="AW2119">
        <f>IF(ISNA(AX2119),NA(),AW1439)</f>
        <v>0</v>
      </c>
      <c r="AX2119">
        <f>IF(OR(AX1439="",AND(AX1439=AX1438,AX1439=AX1440)),NA(), AX1439)</f>
        <v>0</v>
      </c>
      <c r="AY2119">
        <f>IF(ISNA(AZ2119),NA(),AY1439)</f>
        <v>0</v>
      </c>
      <c r="AZ2119">
        <f>IF(OR(AZ1439="",AND(AZ1439=AZ1438,AZ1439=AZ1440)),NA(), AZ1439)</f>
        <v>0</v>
      </c>
      <c r="BA2119">
        <f>IF(ISNA(BB2119),NA(),BA1439)</f>
        <v>0</v>
      </c>
      <c r="BB2119">
        <f>IF(OR(BB1439="",AND(BB1439=BB1438,BB1439=BB1440)),NA(), BB1439)</f>
        <v>0</v>
      </c>
      <c r="BC2119">
        <f>IF(ISNA(BD2119),NA(),BC1439)</f>
        <v>0</v>
      </c>
      <c r="BD2119">
        <f>IF(OR(BD1439="",AND(BD1439=BD1438,BD1439=BD1440)),NA(), BD1439)</f>
        <v>0</v>
      </c>
      <c r="BE2119">
        <f>IF(ISNA(BF2119),NA(),BE1439)</f>
        <v>0</v>
      </c>
      <c r="BF2119">
        <f>IF(OR(BF1439="",AND(BF1439=BF1438,BF1439=BF1440)),NA(), BF1439)</f>
        <v>0</v>
      </c>
      <c r="BG2119">
        <f>IF(ISNA(BH2119),NA(),BG1439)</f>
        <v>0</v>
      </c>
      <c r="BH2119">
        <f>IF(OR(BH1439="",AND(BH1439=BH1438,BH1439=BH1440)),NA(), BH1439)</f>
        <v>0</v>
      </c>
      <c r="BI2119">
        <f>IF(ISNA(BJ2119),NA(),BI1439)</f>
        <v>0</v>
      </c>
      <c r="BJ2119">
        <f>IF(OR(BJ1439="",AND(BJ1439=BJ1438,BJ1439=BJ1440)),NA(), BJ1439)</f>
        <v>0</v>
      </c>
      <c r="BK2119">
        <f>IF(ISNA(BL2119),NA(),BK1439)</f>
        <v>0</v>
      </c>
      <c r="BL2119">
        <f>IF(OR(BL1439="",AND(BL1439=BL1438,BL1439=BL1440)),NA(), BL1439)</f>
        <v>0</v>
      </c>
      <c r="BM2119">
        <f>IF(ISNA(BN2119),NA(),BM1439)</f>
        <v>0</v>
      </c>
      <c r="BN2119">
        <f>IF(OR(BN1439="",AND(BN1439=BN1438,BN1439=BN1440)),NA(), BN1439)</f>
        <v>0</v>
      </c>
      <c r="BO2119">
        <f>IF(ISNA(BP2119),NA(),BO1439)</f>
        <v>0</v>
      </c>
      <c r="BP2119">
        <f>IF(OR(BP1439="",AND(BP1439=BP1438,BP1439=BP1440)),NA(), BP1439)</f>
        <v>0</v>
      </c>
      <c r="BQ2119">
        <f>IF(ISNA(BR2119),NA(),BQ1439)</f>
        <v>0</v>
      </c>
      <c r="BR2119">
        <f>IF(OR(BR1439="",AND(BR1439=BR1438,BR1439=BR1440)),NA(), BR1439)</f>
        <v>0</v>
      </c>
    </row>
    <row r="2120" spans="5:70">
      <c r="E2120">
        <f>IF(ISNA(F2120),NA(),E1440)</f>
        <v>0</v>
      </c>
      <c r="F2120">
        <f>IF(OR(F1440="",AND(F1440=F1439,F1440=F1441)),NA(), F1440)</f>
        <v>0</v>
      </c>
      <c r="G2120">
        <f>IF(ISNA(H2120),NA(),G1440)</f>
        <v>0</v>
      </c>
      <c r="H2120">
        <f>IF(OR(H1440="",AND(H1440=H1439,H1440=H1441)),NA(), H1440)</f>
        <v>0</v>
      </c>
      <c r="I2120">
        <f>IF(ISNA(J2120),NA(),I1440)</f>
        <v>0</v>
      </c>
      <c r="J2120">
        <f>IF(OR(J1440="",AND(J1440=J1439,J1440=J1441)),NA(), J1440)</f>
        <v>0</v>
      </c>
      <c r="K2120">
        <f>IF(ISNA(L2120),NA(),K1440)</f>
        <v>0</v>
      </c>
      <c r="L2120">
        <f>IF(OR(L1440="",AND(L1440=L1439,L1440=L1441)),NA(), L1440)</f>
        <v>0</v>
      </c>
      <c r="M2120">
        <f>IF(ISNA(N2120),NA(),M1440)</f>
        <v>0</v>
      </c>
      <c r="N2120">
        <f>IF(OR(N1440="",AND(N1440=N1439,N1440=N1441)),NA(), N1440)</f>
        <v>0</v>
      </c>
      <c r="O2120">
        <f>IF(ISNA(P2120),NA(),O1440)</f>
        <v>0</v>
      </c>
      <c r="P2120">
        <f>IF(OR(P1440="",AND(P1440=P1439,P1440=P1441)),NA(), P1440)</f>
        <v>0</v>
      </c>
      <c r="Q2120">
        <f>IF(ISNA(R2120),NA(),Q1440)</f>
        <v>0</v>
      </c>
      <c r="R2120">
        <f>IF(OR(R1440="",AND(R1440=R1439,R1440=R1441)),NA(), R1440)</f>
        <v>0</v>
      </c>
      <c r="S2120">
        <f>IF(ISNA(T2120),NA(),S1440)</f>
        <v>0</v>
      </c>
      <c r="T2120">
        <f>IF(OR(T1440="",AND(T1440=T1439,T1440=T1441)),NA(), T1440)</f>
        <v>0</v>
      </c>
      <c r="U2120">
        <f>IF(ISNA(V2120),NA(),U1440)</f>
        <v>0</v>
      </c>
      <c r="V2120">
        <f>IF(OR(V1440="",AND(V1440=V1439,V1440=V1441)),NA(), V1440)</f>
        <v>0</v>
      </c>
      <c r="W2120">
        <f>IF(ISNA(X2120),NA(),W1440)</f>
        <v>0</v>
      </c>
      <c r="X2120">
        <f>IF(OR(X1440="",AND(X1440=X1439,X1440=X1441)),NA(), X1440)</f>
        <v>0</v>
      </c>
      <c r="Y2120">
        <f>IF(ISNA(Z2120),NA(),Y1440)</f>
        <v>0</v>
      </c>
      <c r="Z2120">
        <f>IF(OR(Z1440="",AND(Z1440=Z1439,Z1440=Z1441)),NA(), Z1440)</f>
        <v>0</v>
      </c>
      <c r="AA2120">
        <f>IF(ISNA(AB2120),NA(),AA1440)</f>
        <v>0</v>
      </c>
      <c r="AB2120">
        <f>IF(OR(AB1440="",AND(AB1440=AB1439,AB1440=AB1441)),NA(), AB1440)</f>
        <v>0</v>
      </c>
      <c r="AC2120">
        <f>IF(ISNA(AD2120),NA(),AC1440)</f>
        <v>0</v>
      </c>
      <c r="AD2120">
        <f>IF(OR(AD1440="",AND(AD1440=AD1439,AD1440=AD1441)),NA(), AD1440)</f>
        <v>0</v>
      </c>
      <c r="AE2120">
        <f>IF(ISNA(AF2120),NA(),AE1440)</f>
        <v>0</v>
      </c>
      <c r="AF2120">
        <f>IF(OR(AF1440="",AND(AF1440=AF1439,AF1440=AF1441)),NA(), AF1440)</f>
        <v>0</v>
      </c>
      <c r="AG2120">
        <f>IF(ISNA(AH2120),NA(),AG1440)</f>
        <v>0</v>
      </c>
      <c r="AH2120">
        <f>IF(OR(AH1440="",AND(AH1440=AH1439,AH1440=AH1441)),NA(), AH1440)</f>
        <v>0</v>
      </c>
      <c r="AI2120">
        <f>IF(ISNA(AJ2120),NA(),AI1440)</f>
        <v>0</v>
      </c>
      <c r="AJ2120">
        <f>IF(OR(AJ1440="",AND(AJ1440=AJ1439,AJ1440=AJ1441)),NA(), AJ1440)</f>
        <v>0</v>
      </c>
      <c r="AM2120">
        <f>IF(ISNA(AN2120),NA(),AM1440)</f>
        <v>0</v>
      </c>
      <c r="AN2120">
        <f>IF(OR(AN1440="",AND(AN1440=AN1439,AN1440=AN1441)),NA(), AN1440)</f>
        <v>0</v>
      </c>
      <c r="AO2120">
        <f>IF(ISNA(AP2120),NA(),AO1440)</f>
        <v>0</v>
      </c>
      <c r="AP2120">
        <f>IF(OR(AP1440="",AND(AP1440=AP1439,AP1440=AP1441)),NA(), AP1440)</f>
        <v>0</v>
      </c>
      <c r="AQ2120">
        <f>IF(ISNA(AR2120),NA(),AQ1440)</f>
        <v>0</v>
      </c>
      <c r="AR2120">
        <f>IF(OR(AR1440="",AND(AR1440=AR1439,AR1440=AR1441)),NA(), AR1440)</f>
        <v>0</v>
      </c>
      <c r="AS2120">
        <f>IF(ISNA(AT2120),NA(),AS1440)</f>
        <v>0</v>
      </c>
      <c r="AT2120">
        <f>IF(OR(AT1440="",AND(AT1440=AT1439,AT1440=AT1441)),NA(), AT1440)</f>
        <v>0</v>
      </c>
      <c r="AU2120">
        <f>IF(ISNA(AV2120),NA(),AU1440)</f>
        <v>0</v>
      </c>
      <c r="AV2120">
        <f>IF(OR(AV1440="",AND(AV1440=AV1439,AV1440=AV1441)),NA(), AV1440)</f>
        <v>0</v>
      </c>
      <c r="AW2120">
        <f>IF(ISNA(AX2120),NA(),AW1440)</f>
        <v>0</v>
      </c>
      <c r="AX2120">
        <f>IF(OR(AX1440="",AND(AX1440=AX1439,AX1440=AX1441)),NA(), AX1440)</f>
        <v>0</v>
      </c>
      <c r="AY2120">
        <f>IF(ISNA(AZ2120),NA(),AY1440)</f>
        <v>0</v>
      </c>
      <c r="AZ2120">
        <f>IF(OR(AZ1440="",AND(AZ1440=AZ1439,AZ1440=AZ1441)),NA(), AZ1440)</f>
        <v>0</v>
      </c>
      <c r="BA2120">
        <f>IF(ISNA(BB2120),NA(),BA1440)</f>
        <v>0</v>
      </c>
      <c r="BB2120">
        <f>IF(OR(BB1440="",AND(BB1440=BB1439,BB1440=BB1441)),NA(), BB1440)</f>
        <v>0</v>
      </c>
      <c r="BC2120">
        <f>IF(ISNA(BD2120),NA(),BC1440)</f>
        <v>0</v>
      </c>
      <c r="BD2120">
        <f>IF(OR(BD1440="",AND(BD1440=BD1439,BD1440=BD1441)),NA(), BD1440)</f>
        <v>0</v>
      </c>
      <c r="BE2120">
        <f>IF(ISNA(BF2120),NA(),BE1440)</f>
        <v>0</v>
      </c>
      <c r="BF2120">
        <f>IF(OR(BF1440="",AND(BF1440=BF1439,BF1440=BF1441)),NA(), BF1440)</f>
        <v>0</v>
      </c>
      <c r="BG2120">
        <f>IF(ISNA(BH2120),NA(),BG1440)</f>
        <v>0</v>
      </c>
      <c r="BH2120">
        <f>IF(OR(BH1440="",AND(BH1440=BH1439,BH1440=BH1441)),NA(), BH1440)</f>
        <v>0</v>
      </c>
      <c r="BI2120">
        <f>IF(ISNA(BJ2120),NA(),BI1440)</f>
        <v>0</v>
      </c>
      <c r="BJ2120">
        <f>IF(OR(BJ1440="",AND(BJ1440=BJ1439,BJ1440=BJ1441)),NA(), BJ1440)</f>
        <v>0</v>
      </c>
      <c r="BK2120">
        <f>IF(ISNA(BL2120),NA(),BK1440)</f>
        <v>0</v>
      </c>
      <c r="BL2120">
        <f>IF(OR(BL1440="",AND(BL1440=BL1439,BL1440=BL1441)),NA(), BL1440)</f>
        <v>0</v>
      </c>
      <c r="BM2120">
        <f>IF(ISNA(BN2120),NA(),BM1440)</f>
        <v>0</v>
      </c>
      <c r="BN2120">
        <f>IF(OR(BN1440="",AND(BN1440=BN1439,BN1440=BN1441)),NA(), BN1440)</f>
        <v>0</v>
      </c>
      <c r="BO2120">
        <f>IF(ISNA(BP2120),NA(),BO1440)</f>
        <v>0</v>
      </c>
      <c r="BP2120">
        <f>IF(OR(BP1440="",AND(BP1440=BP1439,BP1440=BP1441)),NA(), BP1440)</f>
        <v>0</v>
      </c>
      <c r="BQ2120">
        <f>IF(ISNA(BR2120),NA(),BQ1440)</f>
        <v>0</v>
      </c>
      <c r="BR2120">
        <f>IF(OR(BR1440="",AND(BR1440=BR1439,BR1440=BR1441)),NA(), BR1440)</f>
        <v>0</v>
      </c>
    </row>
    <row r="2121" spans="5:70">
      <c r="E2121">
        <f>IF(ISNA(F2121),NA(),E1441)</f>
        <v>0</v>
      </c>
      <c r="F2121">
        <f>IF(OR(F1441="",AND(F1441=F1440,F1441=F1442)),NA(), F1441)</f>
        <v>0</v>
      </c>
      <c r="G2121">
        <f>IF(ISNA(H2121),NA(),G1441)</f>
        <v>0</v>
      </c>
      <c r="H2121">
        <f>IF(OR(H1441="",AND(H1441=H1440,H1441=H1442)),NA(), H1441)</f>
        <v>0</v>
      </c>
      <c r="I2121">
        <f>IF(ISNA(J2121),NA(),I1441)</f>
        <v>0</v>
      </c>
      <c r="J2121">
        <f>IF(OR(J1441="",AND(J1441=J1440,J1441=J1442)),NA(), J1441)</f>
        <v>0</v>
      </c>
      <c r="K2121">
        <f>IF(ISNA(L2121),NA(),K1441)</f>
        <v>0</v>
      </c>
      <c r="L2121">
        <f>IF(OR(L1441="",AND(L1441=L1440,L1441=L1442)),NA(), L1441)</f>
        <v>0</v>
      </c>
      <c r="M2121">
        <f>IF(ISNA(N2121),NA(),M1441)</f>
        <v>0</v>
      </c>
      <c r="N2121">
        <f>IF(OR(N1441="",AND(N1441=N1440,N1441=N1442)),NA(), N1441)</f>
        <v>0</v>
      </c>
      <c r="O2121">
        <f>IF(ISNA(P2121),NA(),O1441)</f>
        <v>0</v>
      </c>
      <c r="P2121">
        <f>IF(OR(P1441="",AND(P1441=P1440,P1441=P1442)),NA(), P1441)</f>
        <v>0</v>
      </c>
      <c r="Q2121">
        <f>IF(ISNA(R2121),NA(),Q1441)</f>
        <v>0</v>
      </c>
      <c r="R2121">
        <f>IF(OR(R1441="",AND(R1441=R1440,R1441=R1442)),NA(), R1441)</f>
        <v>0</v>
      </c>
      <c r="S2121">
        <f>IF(ISNA(T2121),NA(),S1441)</f>
        <v>0</v>
      </c>
      <c r="T2121">
        <f>IF(OR(T1441="",AND(T1441=T1440,T1441=T1442)),NA(), T1441)</f>
        <v>0</v>
      </c>
      <c r="U2121">
        <f>IF(ISNA(V2121),NA(),U1441)</f>
        <v>0</v>
      </c>
      <c r="V2121">
        <f>IF(OR(V1441="",AND(V1441=V1440,V1441=V1442)),NA(), V1441)</f>
        <v>0</v>
      </c>
      <c r="W2121">
        <f>IF(ISNA(X2121),NA(),W1441)</f>
        <v>0</v>
      </c>
      <c r="X2121">
        <f>IF(OR(X1441="",AND(X1441=X1440,X1441=X1442)),NA(), X1441)</f>
        <v>0</v>
      </c>
      <c r="Y2121">
        <f>IF(ISNA(Z2121),NA(),Y1441)</f>
        <v>0</v>
      </c>
      <c r="Z2121">
        <f>IF(OR(Z1441="",AND(Z1441=Z1440,Z1441=Z1442)),NA(), Z1441)</f>
        <v>0</v>
      </c>
      <c r="AA2121">
        <f>IF(ISNA(AB2121),NA(),AA1441)</f>
        <v>0</v>
      </c>
      <c r="AB2121">
        <f>IF(OR(AB1441="",AND(AB1441=AB1440,AB1441=AB1442)),NA(), AB1441)</f>
        <v>0</v>
      </c>
      <c r="AC2121">
        <f>IF(ISNA(AD2121),NA(),AC1441)</f>
        <v>0</v>
      </c>
      <c r="AD2121">
        <f>IF(OR(AD1441="",AND(AD1441=AD1440,AD1441=AD1442)),NA(), AD1441)</f>
        <v>0</v>
      </c>
      <c r="AE2121">
        <f>IF(ISNA(AF2121),NA(),AE1441)</f>
        <v>0</v>
      </c>
      <c r="AF2121">
        <f>IF(OR(AF1441="",AND(AF1441=AF1440,AF1441=AF1442)),NA(), AF1441)</f>
        <v>0</v>
      </c>
      <c r="AG2121">
        <f>IF(ISNA(AH2121),NA(),AG1441)</f>
        <v>0</v>
      </c>
      <c r="AH2121">
        <f>IF(OR(AH1441="",AND(AH1441=AH1440,AH1441=AH1442)),NA(), AH1441)</f>
        <v>0</v>
      </c>
      <c r="AI2121">
        <f>IF(ISNA(AJ2121),NA(),AI1441)</f>
        <v>0</v>
      </c>
      <c r="AJ2121">
        <f>IF(OR(AJ1441="",AND(AJ1441=AJ1440,AJ1441=AJ1442)),NA(), AJ1441)</f>
        <v>0</v>
      </c>
      <c r="AM2121">
        <f>IF(ISNA(AN2121),NA(),AM1441)</f>
        <v>0</v>
      </c>
      <c r="AN2121">
        <f>IF(OR(AN1441="",AND(AN1441=AN1440,AN1441=AN1442)),NA(), AN1441)</f>
        <v>0</v>
      </c>
      <c r="AO2121">
        <f>IF(ISNA(AP2121),NA(),AO1441)</f>
        <v>0</v>
      </c>
      <c r="AP2121">
        <f>IF(OR(AP1441="",AND(AP1441=AP1440,AP1441=AP1442)),NA(), AP1441)</f>
        <v>0</v>
      </c>
      <c r="AQ2121">
        <f>IF(ISNA(AR2121),NA(),AQ1441)</f>
        <v>0</v>
      </c>
      <c r="AR2121">
        <f>IF(OR(AR1441="",AND(AR1441=AR1440,AR1441=AR1442)),NA(), AR1441)</f>
        <v>0</v>
      </c>
      <c r="AS2121">
        <f>IF(ISNA(AT2121),NA(),AS1441)</f>
        <v>0</v>
      </c>
      <c r="AT2121">
        <f>IF(OR(AT1441="",AND(AT1441=AT1440,AT1441=AT1442)),NA(), AT1441)</f>
        <v>0</v>
      </c>
      <c r="AU2121">
        <f>IF(ISNA(AV2121),NA(),AU1441)</f>
        <v>0</v>
      </c>
      <c r="AV2121">
        <f>IF(OR(AV1441="",AND(AV1441=AV1440,AV1441=AV1442)),NA(), AV1441)</f>
        <v>0</v>
      </c>
      <c r="AW2121">
        <f>IF(ISNA(AX2121),NA(),AW1441)</f>
        <v>0</v>
      </c>
      <c r="AX2121">
        <f>IF(OR(AX1441="",AND(AX1441=AX1440,AX1441=AX1442)),NA(), AX1441)</f>
        <v>0</v>
      </c>
      <c r="AY2121">
        <f>IF(ISNA(AZ2121),NA(),AY1441)</f>
        <v>0</v>
      </c>
      <c r="AZ2121">
        <f>IF(OR(AZ1441="",AND(AZ1441=AZ1440,AZ1441=AZ1442)),NA(), AZ1441)</f>
        <v>0</v>
      </c>
      <c r="BA2121">
        <f>IF(ISNA(BB2121),NA(),BA1441)</f>
        <v>0</v>
      </c>
      <c r="BB2121">
        <f>IF(OR(BB1441="",AND(BB1441=BB1440,BB1441=BB1442)),NA(), BB1441)</f>
        <v>0</v>
      </c>
      <c r="BC2121">
        <f>IF(ISNA(BD2121),NA(),BC1441)</f>
        <v>0</v>
      </c>
      <c r="BD2121">
        <f>IF(OR(BD1441="",AND(BD1441=BD1440,BD1441=BD1442)),NA(), BD1441)</f>
        <v>0</v>
      </c>
      <c r="BE2121">
        <f>IF(ISNA(BF2121),NA(),BE1441)</f>
        <v>0</v>
      </c>
      <c r="BF2121">
        <f>IF(OR(BF1441="",AND(BF1441=BF1440,BF1441=BF1442)),NA(), BF1441)</f>
        <v>0</v>
      </c>
      <c r="BG2121">
        <f>IF(ISNA(BH2121),NA(),BG1441)</f>
        <v>0</v>
      </c>
      <c r="BH2121">
        <f>IF(OR(BH1441="",AND(BH1441=BH1440,BH1441=BH1442)),NA(), BH1441)</f>
        <v>0</v>
      </c>
      <c r="BI2121">
        <f>IF(ISNA(BJ2121),NA(),BI1441)</f>
        <v>0</v>
      </c>
      <c r="BJ2121">
        <f>IF(OR(BJ1441="",AND(BJ1441=BJ1440,BJ1441=BJ1442)),NA(), BJ1441)</f>
        <v>0</v>
      </c>
      <c r="BK2121">
        <f>IF(ISNA(BL2121),NA(),BK1441)</f>
        <v>0</v>
      </c>
      <c r="BL2121">
        <f>IF(OR(BL1441="",AND(BL1441=BL1440,BL1441=BL1442)),NA(), BL1441)</f>
        <v>0</v>
      </c>
      <c r="BM2121">
        <f>IF(ISNA(BN2121),NA(),BM1441)</f>
        <v>0</v>
      </c>
      <c r="BN2121">
        <f>IF(OR(BN1441="",AND(BN1441=BN1440,BN1441=BN1442)),NA(), BN1441)</f>
        <v>0</v>
      </c>
      <c r="BO2121">
        <f>IF(ISNA(BP2121),NA(),BO1441)</f>
        <v>0</v>
      </c>
      <c r="BP2121">
        <f>IF(OR(BP1441="",AND(BP1441=BP1440,BP1441=BP1442)),NA(), BP1441)</f>
        <v>0</v>
      </c>
      <c r="BQ2121">
        <f>IF(ISNA(BR2121),NA(),BQ1441)</f>
        <v>0</v>
      </c>
      <c r="BR2121">
        <f>IF(OR(BR1441="",AND(BR1441=BR1440,BR1441=BR1442)),NA(), BR1441)</f>
        <v>0</v>
      </c>
    </row>
    <row r="2122" spans="5:70">
      <c r="E2122">
        <f>IF(ISNA(F2122),NA(),E1442)</f>
        <v>0</v>
      </c>
      <c r="F2122">
        <f>IF(OR(F1442="",AND(F1442=F1441,F1442=F1443)),NA(), F1442)</f>
        <v>0</v>
      </c>
      <c r="G2122">
        <f>IF(ISNA(H2122),NA(),G1442)</f>
        <v>0</v>
      </c>
      <c r="H2122">
        <f>IF(OR(H1442="",AND(H1442=H1441,H1442=H1443)),NA(), H1442)</f>
        <v>0</v>
      </c>
      <c r="I2122">
        <f>IF(ISNA(J2122),NA(),I1442)</f>
        <v>0</v>
      </c>
      <c r="J2122">
        <f>IF(OR(J1442="",AND(J1442=J1441,J1442=J1443)),NA(), J1442)</f>
        <v>0</v>
      </c>
      <c r="K2122">
        <f>IF(ISNA(L2122),NA(),K1442)</f>
        <v>0</v>
      </c>
      <c r="L2122">
        <f>IF(OR(L1442="",AND(L1442=L1441,L1442=L1443)),NA(), L1442)</f>
        <v>0</v>
      </c>
      <c r="M2122">
        <f>IF(ISNA(N2122),NA(),M1442)</f>
        <v>0</v>
      </c>
      <c r="N2122">
        <f>IF(OR(N1442="",AND(N1442=N1441,N1442=N1443)),NA(), N1442)</f>
        <v>0</v>
      </c>
      <c r="O2122">
        <f>IF(ISNA(P2122),NA(),O1442)</f>
        <v>0</v>
      </c>
      <c r="P2122">
        <f>IF(OR(P1442="",AND(P1442=P1441,P1442=P1443)),NA(), P1442)</f>
        <v>0</v>
      </c>
      <c r="Q2122">
        <f>IF(ISNA(R2122),NA(),Q1442)</f>
        <v>0</v>
      </c>
      <c r="R2122">
        <f>IF(OR(R1442="",AND(R1442=R1441,R1442=R1443)),NA(), R1442)</f>
        <v>0</v>
      </c>
      <c r="S2122">
        <f>IF(ISNA(T2122),NA(),S1442)</f>
        <v>0</v>
      </c>
      <c r="T2122">
        <f>IF(OR(T1442="",AND(T1442=T1441,T1442=T1443)),NA(), T1442)</f>
        <v>0</v>
      </c>
      <c r="U2122">
        <f>IF(ISNA(V2122),NA(),U1442)</f>
        <v>0</v>
      </c>
      <c r="V2122">
        <f>IF(OR(V1442="",AND(V1442=V1441,V1442=V1443)),NA(), V1442)</f>
        <v>0</v>
      </c>
      <c r="W2122">
        <f>IF(ISNA(X2122),NA(),W1442)</f>
        <v>0</v>
      </c>
      <c r="X2122">
        <f>IF(OR(X1442="",AND(X1442=X1441,X1442=X1443)),NA(), X1442)</f>
        <v>0</v>
      </c>
      <c r="Y2122">
        <f>IF(ISNA(Z2122),NA(),Y1442)</f>
        <v>0</v>
      </c>
      <c r="Z2122">
        <f>IF(OR(Z1442="",AND(Z1442=Z1441,Z1442=Z1443)),NA(), Z1442)</f>
        <v>0</v>
      </c>
      <c r="AA2122">
        <f>IF(ISNA(AB2122),NA(),AA1442)</f>
        <v>0</v>
      </c>
      <c r="AB2122">
        <f>IF(OR(AB1442="",AND(AB1442=AB1441,AB1442=AB1443)),NA(), AB1442)</f>
        <v>0</v>
      </c>
      <c r="AC2122">
        <f>IF(ISNA(AD2122),NA(),AC1442)</f>
        <v>0</v>
      </c>
      <c r="AD2122">
        <f>IF(OR(AD1442="",AND(AD1442=AD1441,AD1442=AD1443)),NA(), AD1442)</f>
        <v>0</v>
      </c>
      <c r="AE2122">
        <f>IF(ISNA(AF2122),NA(),AE1442)</f>
        <v>0</v>
      </c>
      <c r="AF2122">
        <f>IF(OR(AF1442="",AND(AF1442=AF1441,AF1442=AF1443)),NA(), AF1442)</f>
        <v>0</v>
      </c>
      <c r="AG2122">
        <f>IF(ISNA(AH2122),NA(),AG1442)</f>
        <v>0</v>
      </c>
      <c r="AH2122">
        <f>IF(OR(AH1442="",AND(AH1442=AH1441,AH1442=AH1443)),NA(), AH1442)</f>
        <v>0</v>
      </c>
      <c r="AI2122">
        <f>IF(ISNA(AJ2122),NA(),AI1442)</f>
        <v>0</v>
      </c>
      <c r="AJ2122">
        <f>IF(OR(AJ1442="",AND(AJ1442=AJ1441,AJ1442=AJ1443)),NA(), AJ1442)</f>
        <v>0</v>
      </c>
      <c r="AM2122">
        <f>IF(ISNA(AN2122),NA(),AM1442)</f>
        <v>0</v>
      </c>
      <c r="AN2122">
        <f>IF(OR(AN1442="",AND(AN1442=AN1441,AN1442=AN1443)),NA(), AN1442)</f>
        <v>0</v>
      </c>
      <c r="AO2122">
        <f>IF(ISNA(AP2122),NA(),AO1442)</f>
        <v>0</v>
      </c>
      <c r="AP2122">
        <f>IF(OR(AP1442="",AND(AP1442=AP1441,AP1442=AP1443)),NA(), AP1442)</f>
        <v>0</v>
      </c>
      <c r="AQ2122">
        <f>IF(ISNA(AR2122),NA(),AQ1442)</f>
        <v>0</v>
      </c>
      <c r="AR2122">
        <f>IF(OR(AR1442="",AND(AR1442=AR1441,AR1442=AR1443)),NA(), AR1442)</f>
        <v>0</v>
      </c>
      <c r="AS2122">
        <f>IF(ISNA(AT2122),NA(),AS1442)</f>
        <v>0</v>
      </c>
      <c r="AT2122">
        <f>IF(OR(AT1442="",AND(AT1442=AT1441,AT1442=AT1443)),NA(), AT1442)</f>
        <v>0</v>
      </c>
      <c r="AU2122">
        <f>IF(ISNA(AV2122),NA(),AU1442)</f>
        <v>0</v>
      </c>
      <c r="AV2122">
        <f>IF(OR(AV1442="",AND(AV1442=AV1441,AV1442=AV1443)),NA(), AV1442)</f>
        <v>0</v>
      </c>
      <c r="AW2122">
        <f>IF(ISNA(AX2122),NA(),AW1442)</f>
        <v>0</v>
      </c>
      <c r="AX2122">
        <f>IF(OR(AX1442="",AND(AX1442=AX1441,AX1442=AX1443)),NA(), AX1442)</f>
        <v>0</v>
      </c>
      <c r="AY2122">
        <f>IF(ISNA(AZ2122),NA(),AY1442)</f>
        <v>0</v>
      </c>
      <c r="AZ2122">
        <f>IF(OR(AZ1442="",AND(AZ1442=AZ1441,AZ1442=AZ1443)),NA(), AZ1442)</f>
        <v>0</v>
      </c>
      <c r="BA2122">
        <f>IF(ISNA(BB2122),NA(),BA1442)</f>
        <v>0</v>
      </c>
      <c r="BB2122">
        <f>IF(OR(BB1442="",AND(BB1442=BB1441,BB1442=BB1443)),NA(), BB1442)</f>
        <v>0</v>
      </c>
      <c r="BC2122">
        <f>IF(ISNA(BD2122),NA(),BC1442)</f>
        <v>0</v>
      </c>
      <c r="BD2122">
        <f>IF(OR(BD1442="",AND(BD1442=BD1441,BD1442=BD1443)),NA(), BD1442)</f>
        <v>0</v>
      </c>
      <c r="BE2122">
        <f>IF(ISNA(BF2122),NA(),BE1442)</f>
        <v>0</v>
      </c>
      <c r="BF2122">
        <f>IF(OR(BF1442="",AND(BF1442=BF1441,BF1442=BF1443)),NA(), BF1442)</f>
        <v>0</v>
      </c>
      <c r="BG2122">
        <f>IF(ISNA(BH2122),NA(),BG1442)</f>
        <v>0</v>
      </c>
      <c r="BH2122">
        <f>IF(OR(BH1442="",AND(BH1442=BH1441,BH1442=BH1443)),NA(), BH1442)</f>
        <v>0</v>
      </c>
      <c r="BI2122">
        <f>IF(ISNA(BJ2122),NA(),BI1442)</f>
        <v>0</v>
      </c>
      <c r="BJ2122">
        <f>IF(OR(BJ1442="",AND(BJ1442=BJ1441,BJ1442=BJ1443)),NA(), BJ1442)</f>
        <v>0</v>
      </c>
      <c r="BK2122">
        <f>IF(ISNA(BL2122),NA(),BK1442)</f>
        <v>0</v>
      </c>
      <c r="BL2122">
        <f>IF(OR(BL1442="",AND(BL1442=BL1441,BL1442=BL1443)),NA(), BL1442)</f>
        <v>0</v>
      </c>
      <c r="BM2122">
        <f>IF(ISNA(BN2122),NA(),BM1442)</f>
        <v>0</v>
      </c>
      <c r="BN2122">
        <f>IF(OR(BN1442="",AND(BN1442=BN1441,BN1442=BN1443)),NA(), BN1442)</f>
        <v>0</v>
      </c>
      <c r="BO2122">
        <f>IF(ISNA(BP2122),NA(),BO1442)</f>
        <v>0</v>
      </c>
      <c r="BP2122">
        <f>IF(OR(BP1442="",AND(BP1442=BP1441,BP1442=BP1443)),NA(), BP1442)</f>
        <v>0</v>
      </c>
      <c r="BQ2122">
        <f>IF(ISNA(BR2122),NA(),BQ1442)</f>
        <v>0</v>
      </c>
      <c r="BR2122">
        <f>IF(OR(BR1442="",AND(BR1442=BR1441,BR1442=BR1443)),NA(), BR1442)</f>
        <v>0</v>
      </c>
    </row>
    <row r="2123" spans="5:70">
      <c r="E2123">
        <f>IF(ISNA(F2123),NA(),E1443)</f>
        <v>0</v>
      </c>
      <c r="F2123">
        <f>IF(OR(F1443="",AND(F1443=F1442,F1443=F1444)),NA(), F1443)</f>
        <v>0</v>
      </c>
      <c r="G2123">
        <f>IF(ISNA(H2123),NA(),G1443)</f>
        <v>0</v>
      </c>
      <c r="H2123">
        <f>IF(OR(H1443="",AND(H1443=H1442,H1443=H1444)),NA(), H1443)</f>
        <v>0</v>
      </c>
      <c r="I2123">
        <f>IF(ISNA(J2123),NA(),I1443)</f>
        <v>0</v>
      </c>
      <c r="J2123">
        <f>IF(OR(J1443="",AND(J1443=J1442,J1443=J1444)),NA(), J1443)</f>
        <v>0</v>
      </c>
      <c r="K2123">
        <f>IF(ISNA(L2123),NA(),K1443)</f>
        <v>0</v>
      </c>
      <c r="L2123">
        <f>IF(OR(L1443="",AND(L1443=L1442,L1443=L1444)),NA(), L1443)</f>
        <v>0</v>
      </c>
      <c r="M2123">
        <f>IF(ISNA(N2123),NA(),M1443)</f>
        <v>0</v>
      </c>
      <c r="N2123">
        <f>IF(OR(N1443="",AND(N1443=N1442,N1443=N1444)),NA(), N1443)</f>
        <v>0</v>
      </c>
      <c r="O2123">
        <f>IF(ISNA(P2123),NA(),O1443)</f>
        <v>0</v>
      </c>
      <c r="P2123">
        <f>IF(OR(P1443="",AND(P1443=P1442,P1443=P1444)),NA(), P1443)</f>
        <v>0</v>
      </c>
      <c r="Q2123">
        <f>IF(ISNA(R2123),NA(),Q1443)</f>
        <v>0</v>
      </c>
      <c r="R2123">
        <f>IF(OR(R1443="",AND(R1443=R1442,R1443=R1444)),NA(), R1443)</f>
        <v>0</v>
      </c>
      <c r="S2123">
        <f>IF(ISNA(T2123),NA(),S1443)</f>
        <v>0</v>
      </c>
      <c r="T2123">
        <f>IF(OR(T1443="",AND(T1443=T1442,T1443=T1444)),NA(), T1443)</f>
        <v>0</v>
      </c>
      <c r="U2123">
        <f>IF(ISNA(V2123),NA(),U1443)</f>
        <v>0</v>
      </c>
      <c r="V2123">
        <f>IF(OR(V1443="",AND(V1443=V1442,V1443=V1444)),NA(), V1443)</f>
        <v>0</v>
      </c>
      <c r="W2123">
        <f>IF(ISNA(X2123),NA(),W1443)</f>
        <v>0</v>
      </c>
      <c r="X2123">
        <f>IF(OR(X1443="",AND(X1443=X1442,X1443=X1444)),NA(), X1443)</f>
        <v>0</v>
      </c>
      <c r="Y2123">
        <f>IF(ISNA(Z2123),NA(),Y1443)</f>
        <v>0</v>
      </c>
      <c r="Z2123">
        <f>IF(OR(Z1443="",AND(Z1443=Z1442,Z1443=Z1444)),NA(), Z1443)</f>
        <v>0</v>
      </c>
      <c r="AA2123">
        <f>IF(ISNA(AB2123),NA(),AA1443)</f>
        <v>0</v>
      </c>
      <c r="AB2123">
        <f>IF(OR(AB1443="",AND(AB1443=AB1442,AB1443=AB1444)),NA(), AB1443)</f>
        <v>0</v>
      </c>
      <c r="AC2123">
        <f>IF(ISNA(AD2123),NA(),AC1443)</f>
        <v>0</v>
      </c>
      <c r="AD2123">
        <f>IF(OR(AD1443="",AND(AD1443=AD1442,AD1443=AD1444)),NA(), AD1443)</f>
        <v>0</v>
      </c>
      <c r="AE2123">
        <f>IF(ISNA(AF2123),NA(),AE1443)</f>
        <v>0</v>
      </c>
      <c r="AF2123">
        <f>IF(OR(AF1443="",AND(AF1443=AF1442,AF1443=AF1444)),NA(), AF1443)</f>
        <v>0</v>
      </c>
      <c r="AG2123">
        <f>IF(ISNA(AH2123),NA(),AG1443)</f>
        <v>0</v>
      </c>
      <c r="AH2123">
        <f>IF(OR(AH1443="",AND(AH1443=AH1442,AH1443=AH1444)),NA(), AH1443)</f>
        <v>0</v>
      </c>
      <c r="AI2123">
        <f>IF(ISNA(AJ2123),NA(),AI1443)</f>
        <v>0</v>
      </c>
      <c r="AJ2123">
        <f>IF(OR(AJ1443="",AND(AJ1443=AJ1442,AJ1443=AJ1444)),NA(), AJ1443)</f>
        <v>0</v>
      </c>
      <c r="AM2123">
        <f>IF(ISNA(AN2123),NA(),AM1443)</f>
        <v>0</v>
      </c>
      <c r="AN2123">
        <f>IF(OR(AN1443="",AND(AN1443=AN1442,AN1443=AN1444)),NA(), AN1443)</f>
        <v>0</v>
      </c>
      <c r="AO2123">
        <f>IF(ISNA(AP2123),NA(),AO1443)</f>
        <v>0</v>
      </c>
      <c r="AP2123">
        <f>IF(OR(AP1443="",AND(AP1443=AP1442,AP1443=AP1444)),NA(), AP1443)</f>
        <v>0</v>
      </c>
      <c r="AQ2123">
        <f>IF(ISNA(AR2123),NA(),AQ1443)</f>
        <v>0</v>
      </c>
      <c r="AR2123">
        <f>IF(OR(AR1443="",AND(AR1443=AR1442,AR1443=AR1444)),NA(), AR1443)</f>
        <v>0</v>
      </c>
      <c r="AS2123">
        <f>IF(ISNA(AT2123),NA(),AS1443)</f>
        <v>0</v>
      </c>
      <c r="AT2123">
        <f>IF(OR(AT1443="",AND(AT1443=AT1442,AT1443=AT1444)),NA(), AT1443)</f>
        <v>0</v>
      </c>
      <c r="AU2123">
        <f>IF(ISNA(AV2123),NA(),AU1443)</f>
        <v>0</v>
      </c>
      <c r="AV2123">
        <f>IF(OR(AV1443="",AND(AV1443=AV1442,AV1443=AV1444)),NA(), AV1443)</f>
        <v>0</v>
      </c>
      <c r="AW2123">
        <f>IF(ISNA(AX2123),NA(),AW1443)</f>
        <v>0</v>
      </c>
      <c r="AX2123">
        <f>IF(OR(AX1443="",AND(AX1443=AX1442,AX1443=AX1444)),NA(), AX1443)</f>
        <v>0</v>
      </c>
      <c r="AY2123">
        <f>IF(ISNA(AZ2123),NA(),AY1443)</f>
        <v>0</v>
      </c>
      <c r="AZ2123">
        <f>IF(OR(AZ1443="",AND(AZ1443=AZ1442,AZ1443=AZ1444)),NA(), AZ1443)</f>
        <v>0</v>
      </c>
      <c r="BA2123">
        <f>IF(ISNA(BB2123),NA(),BA1443)</f>
        <v>0</v>
      </c>
      <c r="BB2123">
        <f>IF(OR(BB1443="",AND(BB1443=BB1442,BB1443=BB1444)),NA(), BB1443)</f>
        <v>0</v>
      </c>
      <c r="BC2123">
        <f>IF(ISNA(BD2123),NA(),BC1443)</f>
        <v>0</v>
      </c>
      <c r="BD2123">
        <f>IF(OR(BD1443="",AND(BD1443=BD1442,BD1443=BD1444)),NA(), BD1443)</f>
        <v>0</v>
      </c>
      <c r="BE2123">
        <f>IF(ISNA(BF2123),NA(),BE1443)</f>
        <v>0</v>
      </c>
      <c r="BF2123">
        <f>IF(OR(BF1443="",AND(BF1443=BF1442,BF1443=BF1444)),NA(), BF1443)</f>
        <v>0</v>
      </c>
      <c r="BG2123">
        <f>IF(ISNA(BH2123),NA(),BG1443)</f>
        <v>0</v>
      </c>
      <c r="BH2123">
        <f>IF(OR(BH1443="",AND(BH1443=BH1442,BH1443=BH1444)),NA(), BH1443)</f>
        <v>0</v>
      </c>
      <c r="BI2123">
        <f>IF(ISNA(BJ2123),NA(),BI1443)</f>
        <v>0</v>
      </c>
      <c r="BJ2123">
        <f>IF(OR(BJ1443="",AND(BJ1443=BJ1442,BJ1443=BJ1444)),NA(), BJ1443)</f>
        <v>0</v>
      </c>
      <c r="BK2123">
        <f>IF(ISNA(BL2123),NA(),BK1443)</f>
        <v>0</v>
      </c>
      <c r="BL2123">
        <f>IF(OR(BL1443="",AND(BL1443=BL1442,BL1443=BL1444)),NA(), BL1443)</f>
        <v>0</v>
      </c>
      <c r="BM2123">
        <f>IF(ISNA(BN2123),NA(),BM1443)</f>
        <v>0</v>
      </c>
      <c r="BN2123">
        <f>IF(OR(BN1443="",AND(BN1443=BN1442,BN1443=BN1444)),NA(), BN1443)</f>
        <v>0</v>
      </c>
      <c r="BO2123">
        <f>IF(ISNA(BP2123),NA(),BO1443)</f>
        <v>0</v>
      </c>
      <c r="BP2123">
        <f>IF(OR(BP1443="",AND(BP1443=BP1442,BP1443=BP1444)),NA(), BP1443)</f>
        <v>0</v>
      </c>
      <c r="BQ2123">
        <f>IF(ISNA(BR2123),NA(),BQ1443)</f>
        <v>0</v>
      </c>
      <c r="BR2123">
        <f>IF(OR(BR1443="",AND(BR1443=BR1442,BR1443=BR1444)),NA(), BR1443)</f>
        <v>0</v>
      </c>
    </row>
    <row r="2124" spans="5:70">
      <c r="E2124">
        <f>IF(ISNA(F2124),NA(),E1444)</f>
        <v>0</v>
      </c>
      <c r="F2124">
        <f>IF(OR(F1444="",AND(F1444=F1443,F1444=F1445)),NA(), F1444)</f>
        <v>0</v>
      </c>
      <c r="G2124">
        <f>IF(ISNA(H2124),NA(),G1444)</f>
        <v>0</v>
      </c>
      <c r="H2124">
        <f>IF(OR(H1444="",AND(H1444=H1443,H1444=H1445)),NA(), H1444)</f>
        <v>0</v>
      </c>
      <c r="I2124">
        <f>IF(ISNA(J2124),NA(),I1444)</f>
        <v>0</v>
      </c>
      <c r="J2124">
        <f>IF(OR(J1444="",AND(J1444=J1443,J1444=J1445)),NA(), J1444)</f>
        <v>0</v>
      </c>
      <c r="K2124">
        <f>IF(ISNA(L2124),NA(),K1444)</f>
        <v>0</v>
      </c>
      <c r="L2124">
        <f>IF(OR(L1444="",AND(L1444=L1443,L1444=L1445)),NA(), L1444)</f>
        <v>0</v>
      </c>
      <c r="M2124">
        <f>IF(ISNA(N2124),NA(),M1444)</f>
        <v>0</v>
      </c>
      <c r="N2124">
        <f>IF(OR(N1444="",AND(N1444=N1443,N1444=N1445)),NA(), N1444)</f>
        <v>0</v>
      </c>
      <c r="O2124">
        <f>IF(ISNA(P2124),NA(),O1444)</f>
        <v>0</v>
      </c>
      <c r="P2124">
        <f>IF(OR(P1444="",AND(P1444=P1443,P1444=P1445)),NA(), P1444)</f>
        <v>0</v>
      </c>
      <c r="Q2124">
        <f>IF(ISNA(R2124),NA(),Q1444)</f>
        <v>0</v>
      </c>
      <c r="R2124">
        <f>IF(OR(R1444="",AND(R1444=R1443,R1444=R1445)),NA(), R1444)</f>
        <v>0</v>
      </c>
      <c r="S2124">
        <f>IF(ISNA(T2124),NA(),S1444)</f>
        <v>0</v>
      </c>
      <c r="T2124">
        <f>IF(OR(T1444="",AND(T1444=T1443,T1444=T1445)),NA(), T1444)</f>
        <v>0</v>
      </c>
      <c r="U2124">
        <f>IF(ISNA(V2124),NA(),U1444)</f>
        <v>0</v>
      </c>
      <c r="V2124">
        <f>IF(OR(V1444="",AND(V1444=V1443,V1444=V1445)),NA(), V1444)</f>
        <v>0</v>
      </c>
      <c r="W2124">
        <f>IF(ISNA(X2124),NA(),W1444)</f>
        <v>0</v>
      </c>
      <c r="X2124">
        <f>IF(OR(X1444="",AND(X1444=X1443,X1444=X1445)),NA(), X1444)</f>
        <v>0</v>
      </c>
      <c r="Y2124">
        <f>IF(ISNA(Z2124),NA(),Y1444)</f>
        <v>0</v>
      </c>
      <c r="Z2124">
        <f>IF(OR(Z1444="",AND(Z1444=Z1443,Z1444=Z1445)),NA(), Z1444)</f>
        <v>0</v>
      </c>
      <c r="AA2124">
        <f>IF(ISNA(AB2124),NA(),AA1444)</f>
        <v>0</v>
      </c>
      <c r="AB2124">
        <f>IF(OR(AB1444="",AND(AB1444=AB1443,AB1444=AB1445)),NA(), AB1444)</f>
        <v>0</v>
      </c>
      <c r="AC2124">
        <f>IF(ISNA(AD2124),NA(),AC1444)</f>
        <v>0</v>
      </c>
      <c r="AD2124">
        <f>IF(OR(AD1444="",AND(AD1444=AD1443,AD1444=AD1445)),NA(), AD1444)</f>
        <v>0</v>
      </c>
      <c r="AE2124">
        <f>IF(ISNA(AF2124),NA(),AE1444)</f>
        <v>0</v>
      </c>
      <c r="AF2124">
        <f>IF(OR(AF1444="",AND(AF1444=AF1443,AF1444=AF1445)),NA(), AF1444)</f>
        <v>0</v>
      </c>
      <c r="AG2124">
        <f>IF(ISNA(AH2124),NA(),AG1444)</f>
        <v>0</v>
      </c>
      <c r="AH2124">
        <f>IF(OR(AH1444="",AND(AH1444=AH1443,AH1444=AH1445)),NA(), AH1444)</f>
        <v>0</v>
      </c>
      <c r="AI2124">
        <f>IF(ISNA(AJ2124),NA(),AI1444)</f>
        <v>0</v>
      </c>
      <c r="AJ2124">
        <f>IF(OR(AJ1444="",AND(AJ1444=AJ1443,AJ1444=AJ1445)),NA(), AJ1444)</f>
        <v>0</v>
      </c>
      <c r="AM2124">
        <f>IF(ISNA(AN2124),NA(),AM1444)</f>
        <v>0</v>
      </c>
      <c r="AN2124">
        <f>IF(OR(AN1444="",AND(AN1444=AN1443,AN1444=AN1445)),NA(), AN1444)</f>
        <v>0</v>
      </c>
      <c r="AO2124">
        <f>IF(ISNA(AP2124),NA(),AO1444)</f>
        <v>0</v>
      </c>
      <c r="AP2124">
        <f>IF(OR(AP1444="",AND(AP1444=AP1443,AP1444=AP1445)),NA(), AP1444)</f>
        <v>0</v>
      </c>
      <c r="AQ2124">
        <f>IF(ISNA(AR2124),NA(),AQ1444)</f>
        <v>0</v>
      </c>
      <c r="AR2124">
        <f>IF(OR(AR1444="",AND(AR1444=AR1443,AR1444=AR1445)),NA(), AR1444)</f>
        <v>0</v>
      </c>
      <c r="AS2124">
        <f>IF(ISNA(AT2124),NA(),AS1444)</f>
        <v>0</v>
      </c>
      <c r="AT2124">
        <f>IF(OR(AT1444="",AND(AT1444=AT1443,AT1444=AT1445)),NA(), AT1444)</f>
        <v>0</v>
      </c>
      <c r="AU2124">
        <f>IF(ISNA(AV2124),NA(),AU1444)</f>
        <v>0</v>
      </c>
      <c r="AV2124">
        <f>IF(OR(AV1444="",AND(AV1444=AV1443,AV1444=AV1445)),NA(), AV1444)</f>
        <v>0</v>
      </c>
      <c r="AW2124">
        <f>IF(ISNA(AX2124),NA(),AW1444)</f>
        <v>0</v>
      </c>
      <c r="AX2124">
        <f>IF(OR(AX1444="",AND(AX1444=AX1443,AX1444=AX1445)),NA(), AX1444)</f>
        <v>0</v>
      </c>
      <c r="AY2124">
        <f>IF(ISNA(AZ2124),NA(),AY1444)</f>
        <v>0</v>
      </c>
      <c r="AZ2124">
        <f>IF(OR(AZ1444="",AND(AZ1444=AZ1443,AZ1444=AZ1445)),NA(), AZ1444)</f>
        <v>0</v>
      </c>
      <c r="BA2124">
        <f>IF(ISNA(BB2124),NA(),BA1444)</f>
        <v>0</v>
      </c>
      <c r="BB2124">
        <f>IF(OR(BB1444="",AND(BB1444=BB1443,BB1444=BB1445)),NA(), BB1444)</f>
        <v>0</v>
      </c>
      <c r="BC2124">
        <f>IF(ISNA(BD2124),NA(),BC1444)</f>
        <v>0</v>
      </c>
      <c r="BD2124">
        <f>IF(OR(BD1444="",AND(BD1444=BD1443,BD1444=BD1445)),NA(), BD1444)</f>
        <v>0</v>
      </c>
      <c r="BE2124">
        <f>IF(ISNA(BF2124),NA(),BE1444)</f>
        <v>0</v>
      </c>
      <c r="BF2124">
        <f>IF(OR(BF1444="",AND(BF1444=BF1443,BF1444=BF1445)),NA(), BF1444)</f>
        <v>0</v>
      </c>
      <c r="BG2124">
        <f>IF(ISNA(BH2124),NA(),BG1444)</f>
        <v>0</v>
      </c>
      <c r="BH2124">
        <f>IF(OR(BH1444="",AND(BH1444=BH1443,BH1444=BH1445)),NA(), BH1444)</f>
        <v>0</v>
      </c>
      <c r="BI2124">
        <f>IF(ISNA(BJ2124),NA(),BI1444)</f>
        <v>0</v>
      </c>
      <c r="BJ2124">
        <f>IF(OR(BJ1444="",AND(BJ1444=BJ1443,BJ1444=BJ1445)),NA(), BJ1444)</f>
        <v>0</v>
      </c>
      <c r="BK2124">
        <f>IF(ISNA(BL2124),NA(),BK1444)</f>
        <v>0</v>
      </c>
      <c r="BL2124">
        <f>IF(OR(BL1444="",AND(BL1444=BL1443,BL1444=BL1445)),NA(), BL1444)</f>
        <v>0</v>
      </c>
      <c r="BM2124">
        <f>IF(ISNA(BN2124),NA(),BM1444)</f>
        <v>0</v>
      </c>
      <c r="BN2124">
        <f>IF(OR(BN1444="",AND(BN1444=BN1443,BN1444=BN1445)),NA(), BN1444)</f>
        <v>0</v>
      </c>
      <c r="BO2124">
        <f>IF(ISNA(BP2124),NA(),BO1444)</f>
        <v>0</v>
      </c>
      <c r="BP2124">
        <f>IF(OR(BP1444="",AND(BP1444=BP1443,BP1444=BP1445)),NA(), BP1444)</f>
        <v>0</v>
      </c>
      <c r="BQ2124">
        <f>IF(ISNA(BR2124),NA(),BQ1444)</f>
        <v>0</v>
      </c>
      <c r="BR2124">
        <f>IF(OR(BR1444="",AND(BR1444=BR1443,BR1444=BR1445)),NA(), BR1444)</f>
        <v>0</v>
      </c>
    </row>
    <row r="2125" spans="5:70">
      <c r="E2125">
        <f>IF(ISNA(F2125),NA(),E1445)</f>
        <v>0</v>
      </c>
      <c r="F2125">
        <f>IF(OR(F1445="",AND(F1445=F1444,F1445=F1446)),NA(), F1445)</f>
        <v>0</v>
      </c>
      <c r="G2125">
        <f>IF(ISNA(H2125),NA(),G1445)</f>
        <v>0</v>
      </c>
      <c r="H2125">
        <f>IF(OR(H1445="",AND(H1445=H1444,H1445=H1446)),NA(), H1445)</f>
        <v>0</v>
      </c>
      <c r="I2125">
        <f>IF(ISNA(J2125),NA(),I1445)</f>
        <v>0</v>
      </c>
      <c r="J2125">
        <f>IF(OR(J1445="",AND(J1445=J1444,J1445=J1446)),NA(), J1445)</f>
        <v>0</v>
      </c>
      <c r="K2125">
        <f>IF(ISNA(L2125),NA(),K1445)</f>
        <v>0</v>
      </c>
      <c r="L2125">
        <f>IF(OR(L1445="",AND(L1445=L1444,L1445=L1446)),NA(), L1445)</f>
        <v>0</v>
      </c>
      <c r="M2125">
        <f>IF(ISNA(N2125),NA(),M1445)</f>
        <v>0</v>
      </c>
      <c r="N2125">
        <f>IF(OR(N1445="",AND(N1445=N1444,N1445=N1446)),NA(), N1445)</f>
        <v>0</v>
      </c>
      <c r="O2125">
        <f>IF(ISNA(P2125),NA(),O1445)</f>
        <v>0</v>
      </c>
      <c r="P2125">
        <f>IF(OR(P1445="",AND(P1445=P1444,P1445=P1446)),NA(), P1445)</f>
        <v>0</v>
      </c>
      <c r="Q2125">
        <f>IF(ISNA(R2125),NA(),Q1445)</f>
        <v>0</v>
      </c>
      <c r="R2125">
        <f>IF(OR(R1445="",AND(R1445=R1444,R1445=R1446)),NA(), R1445)</f>
        <v>0</v>
      </c>
      <c r="S2125">
        <f>IF(ISNA(T2125),NA(),S1445)</f>
        <v>0</v>
      </c>
      <c r="T2125">
        <f>IF(OR(T1445="",AND(T1445=T1444,T1445=T1446)),NA(), T1445)</f>
        <v>0</v>
      </c>
      <c r="U2125">
        <f>IF(ISNA(V2125),NA(),U1445)</f>
        <v>0</v>
      </c>
      <c r="V2125">
        <f>IF(OR(V1445="",AND(V1445=V1444,V1445=V1446)),NA(), V1445)</f>
        <v>0</v>
      </c>
      <c r="W2125">
        <f>IF(ISNA(X2125),NA(),W1445)</f>
        <v>0</v>
      </c>
      <c r="X2125">
        <f>IF(OR(X1445="",AND(X1445=X1444,X1445=X1446)),NA(), X1445)</f>
        <v>0</v>
      </c>
      <c r="Y2125">
        <f>IF(ISNA(Z2125),NA(),Y1445)</f>
        <v>0</v>
      </c>
      <c r="Z2125">
        <f>IF(OR(Z1445="",AND(Z1445=Z1444,Z1445=Z1446)),NA(), Z1445)</f>
        <v>0</v>
      </c>
      <c r="AA2125">
        <f>IF(ISNA(AB2125),NA(),AA1445)</f>
        <v>0</v>
      </c>
      <c r="AB2125">
        <f>IF(OR(AB1445="",AND(AB1445=AB1444,AB1445=AB1446)),NA(), AB1445)</f>
        <v>0</v>
      </c>
      <c r="AC2125">
        <f>IF(ISNA(AD2125),NA(),AC1445)</f>
        <v>0</v>
      </c>
      <c r="AD2125">
        <f>IF(OR(AD1445="",AND(AD1445=AD1444,AD1445=AD1446)),NA(), AD1445)</f>
        <v>0</v>
      </c>
      <c r="AE2125">
        <f>IF(ISNA(AF2125),NA(),AE1445)</f>
        <v>0</v>
      </c>
      <c r="AF2125">
        <f>IF(OR(AF1445="",AND(AF1445=AF1444,AF1445=AF1446)),NA(), AF1445)</f>
        <v>0</v>
      </c>
      <c r="AG2125">
        <f>IF(ISNA(AH2125),NA(),AG1445)</f>
        <v>0</v>
      </c>
      <c r="AH2125">
        <f>IF(OR(AH1445="",AND(AH1445=AH1444,AH1445=AH1446)),NA(), AH1445)</f>
        <v>0</v>
      </c>
      <c r="AI2125">
        <f>IF(ISNA(AJ2125),NA(),AI1445)</f>
        <v>0</v>
      </c>
      <c r="AJ2125">
        <f>IF(OR(AJ1445="",AND(AJ1445=AJ1444,AJ1445=AJ1446)),NA(), AJ1445)</f>
        <v>0</v>
      </c>
      <c r="AM2125">
        <f>IF(ISNA(AN2125),NA(),AM1445)</f>
        <v>0</v>
      </c>
      <c r="AN2125">
        <f>IF(OR(AN1445="",AND(AN1445=AN1444,AN1445=AN1446)),NA(), AN1445)</f>
        <v>0</v>
      </c>
      <c r="AO2125">
        <f>IF(ISNA(AP2125),NA(),AO1445)</f>
        <v>0</v>
      </c>
      <c r="AP2125">
        <f>IF(OR(AP1445="",AND(AP1445=AP1444,AP1445=AP1446)),NA(), AP1445)</f>
        <v>0</v>
      </c>
      <c r="AQ2125">
        <f>IF(ISNA(AR2125),NA(),AQ1445)</f>
        <v>0</v>
      </c>
      <c r="AR2125">
        <f>IF(OR(AR1445="",AND(AR1445=AR1444,AR1445=AR1446)),NA(), AR1445)</f>
        <v>0</v>
      </c>
      <c r="AS2125">
        <f>IF(ISNA(AT2125),NA(),AS1445)</f>
        <v>0</v>
      </c>
      <c r="AT2125">
        <f>IF(OR(AT1445="",AND(AT1445=AT1444,AT1445=AT1446)),NA(), AT1445)</f>
        <v>0</v>
      </c>
      <c r="AU2125">
        <f>IF(ISNA(AV2125),NA(),AU1445)</f>
        <v>0</v>
      </c>
      <c r="AV2125">
        <f>IF(OR(AV1445="",AND(AV1445=AV1444,AV1445=AV1446)),NA(), AV1445)</f>
        <v>0</v>
      </c>
      <c r="AW2125">
        <f>IF(ISNA(AX2125),NA(),AW1445)</f>
        <v>0</v>
      </c>
      <c r="AX2125">
        <f>IF(OR(AX1445="",AND(AX1445=AX1444,AX1445=AX1446)),NA(), AX1445)</f>
        <v>0</v>
      </c>
      <c r="AY2125">
        <f>IF(ISNA(AZ2125),NA(),AY1445)</f>
        <v>0</v>
      </c>
      <c r="AZ2125">
        <f>IF(OR(AZ1445="",AND(AZ1445=AZ1444,AZ1445=AZ1446)),NA(), AZ1445)</f>
        <v>0</v>
      </c>
      <c r="BA2125">
        <f>IF(ISNA(BB2125),NA(),BA1445)</f>
        <v>0</v>
      </c>
      <c r="BB2125">
        <f>IF(OR(BB1445="",AND(BB1445=BB1444,BB1445=BB1446)),NA(), BB1445)</f>
        <v>0</v>
      </c>
      <c r="BC2125">
        <f>IF(ISNA(BD2125),NA(),BC1445)</f>
        <v>0</v>
      </c>
      <c r="BD2125">
        <f>IF(OR(BD1445="",AND(BD1445=BD1444,BD1445=BD1446)),NA(), BD1445)</f>
        <v>0</v>
      </c>
      <c r="BE2125">
        <f>IF(ISNA(BF2125),NA(),BE1445)</f>
        <v>0</v>
      </c>
      <c r="BF2125">
        <f>IF(OR(BF1445="",AND(BF1445=BF1444,BF1445=BF1446)),NA(), BF1445)</f>
        <v>0</v>
      </c>
      <c r="BG2125">
        <f>IF(ISNA(BH2125),NA(),BG1445)</f>
        <v>0</v>
      </c>
      <c r="BH2125">
        <f>IF(OR(BH1445="",AND(BH1445=BH1444,BH1445=BH1446)),NA(), BH1445)</f>
        <v>0</v>
      </c>
      <c r="BI2125">
        <f>IF(ISNA(BJ2125),NA(),BI1445)</f>
        <v>0</v>
      </c>
      <c r="BJ2125">
        <f>IF(OR(BJ1445="",AND(BJ1445=BJ1444,BJ1445=BJ1446)),NA(), BJ1445)</f>
        <v>0</v>
      </c>
      <c r="BK2125">
        <f>IF(ISNA(BL2125),NA(),BK1445)</f>
        <v>0</v>
      </c>
      <c r="BL2125">
        <f>IF(OR(BL1445="",AND(BL1445=BL1444,BL1445=BL1446)),NA(), BL1445)</f>
        <v>0</v>
      </c>
      <c r="BM2125">
        <f>IF(ISNA(BN2125),NA(),BM1445)</f>
        <v>0</v>
      </c>
      <c r="BN2125">
        <f>IF(OR(BN1445="",AND(BN1445=BN1444,BN1445=BN1446)),NA(), BN1445)</f>
        <v>0</v>
      </c>
      <c r="BO2125">
        <f>IF(ISNA(BP2125),NA(),BO1445)</f>
        <v>0</v>
      </c>
      <c r="BP2125">
        <f>IF(OR(BP1445="",AND(BP1445=BP1444,BP1445=BP1446)),NA(), BP1445)</f>
        <v>0</v>
      </c>
      <c r="BQ2125">
        <f>IF(ISNA(BR2125),NA(),BQ1445)</f>
        <v>0</v>
      </c>
      <c r="BR2125">
        <f>IF(OR(BR1445="",AND(BR1445=BR1444,BR1445=BR1446)),NA(), BR1445)</f>
        <v>0</v>
      </c>
    </row>
    <row r="2126" spans="5:70">
      <c r="E2126">
        <f>IF(ISNA(F2126),NA(),E1446)</f>
        <v>0</v>
      </c>
      <c r="F2126">
        <f>IF(OR(F1446="",AND(F1446=F1445,F1446=F1447)),NA(), F1446)</f>
        <v>0</v>
      </c>
      <c r="G2126">
        <f>IF(ISNA(H2126),NA(),G1446)</f>
        <v>0</v>
      </c>
      <c r="H2126">
        <f>IF(OR(H1446="",AND(H1446=H1445,H1446=H1447)),NA(), H1446)</f>
        <v>0</v>
      </c>
      <c r="I2126">
        <f>IF(ISNA(J2126),NA(),I1446)</f>
        <v>0</v>
      </c>
      <c r="J2126">
        <f>IF(OR(J1446="",AND(J1446=J1445,J1446=J1447)),NA(), J1446)</f>
        <v>0</v>
      </c>
      <c r="K2126">
        <f>IF(ISNA(L2126),NA(),K1446)</f>
        <v>0</v>
      </c>
      <c r="L2126">
        <f>IF(OR(L1446="",AND(L1446=L1445,L1446=L1447)),NA(), L1446)</f>
        <v>0</v>
      </c>
      <c r="M2126">
        <f>IF(ISNA(N2126),NA(),M1446)</f>
        <v>0</v>
      </c>
      <c r="N2126">
        <f>IF(OR(N1446="",AND(N1446=N1445,N1446=N1447)),NA(), N1446)</f>
        <v>0</v>
      </c>
      <c r="O2126">
        <f>IF(ISNA(P2126),NA(),O1446)</f>
        <v>0</v>
      </c>
      <c r="P2126">
        <f>IF(OR(P1446="",AND(P1446=P1445,P1446=P1447)),NA(), P1446)</f>
        <v>0</v>
      </c>
      <c r="Q2126">
        <f>IF(ISNA(R2126),NA(),Q1446)</f>
        <v>0</v>
      </c>
      <c r="R2126">
        <f>IF(OR(R1446="",AND(R1446=R1445,R1446=R1447)),NA(), R1446)</f>
        <v>0</v>
      </c>
      <c r="S2126">
        <f>IF(ISNA(T2126),NA(),S1446)</f>
        <v>0</v>
      </c>
      <c r="T2126">
        <f>IF(OR(T1446="",AND(T1446=T1445,T1446=T1447)),NA(), T1446)</f>
        <v>0</v>
      </c>
      <c r="U2126">
        <f>IF(ISNA(V2126),NA(),U1446)</f>
        <v>0</v>
      </c>
      <c r="V2126">
        <f>IF(OR(V1446="",AND(V1446=V1445,V1446=V1447)),NA(), V1446)</f>
        <v>0</v>
      </c>
      <c r="W2126">
        <f>IF(ISNA(X2126),NA(),W1446)</f>
        <v>0</v>
      </c>
      <c r="X2126">
        <f>IF(OR(X1446="",AND(X1446=X1445,X1446=X1447)),NA(), X1446)</f>
        <v>0</v>
      </c>
      <c r="Y2126">
        <f>IF(ISNA(Z2126),NA(),Y1446)</f>
        <v>0</v>
      </c>
      <c r="Z2126">
        <f>IF(OR(Z1446="",AND(Z1446=Z1445,Z1446=Z1447)),NA(), Z1446)</f>
        <v>0</v>
      </c>
      <c r="AA2126">
        <f>IF(ISNA(AB2126),NA(),AA1446)</f>
        <v>0</v>
      </c>
      <c r="AB2126">
        <f>IF(OR(AB1446="",AND(AB1446=AB1445,AB1446=AB1447)),NA(), AB1446)</f>
        <v>0</v>
      </c>
      <c r="AC2126">
        <f>IF(ISNA(AD2126),NA(),AC1446)</f>
        <v>0</v>
      </c>
      <c r="AD2126">
        <f>IF(OR(AD1446="",AND(AD1446=AD1445,AD1446=AD1447)),NA(), AD1446)</f>
        <v>0</v>
      </c>
      <c r="AE2126">
        <f>IF(ISNA(AF2126),NA(),AE1446)</f>
        <v>0</v>
      </c>
      <c r="AF2126">
        <f>IF(OR(AF1446="",AND(AF1446=AF1445,AF1446=AF1447)),NA(), AF1446)</f>
        <v>0</v>
      </c>
      <c r="AG2126">
        <f>IF(ISNA(AH2126),NA(),AG1446)</f>
        <v>0</v>
      </c>
      <c r="AH2126">
        <f>IF(OR(AH1446="",AND(AH1446=AH1445,AH1446=AH1447)),NA(), AH1446)</f>
        <v>0</v>
      </c>
      <c r="AI2126">
        <f>IF(ISNA(AJ2126),NA(),AI1446)</f>
        <v>0</v>
      </c>
      <c r="AJ2126">
        <f>IF(OR(AJ1446="",AND(AJ1446=AJ1445,AJ1446=AJ1447)),NA(), AJ1446)</f>
        <v>0</v>
      </c>
      <c r="AM2126">
        <f>IF(ISNA(AN2126),NA(),AM1446)</f>
        <v>0</v>
      </c>
      <c r="AN2126">
        <f>IF(OR(AN1446="",AND(AN1446=AN1445,AN1446=AN1447)),NA(), AN1446)</f>
        <v>0</v>
      </c>
      <c r="AO2126">
        <f>IF(ISNA(AP2126),NA(),AO1446)</f>
        <v>0</v>
      </c>
      <c r="AP2126">
        <f>IF(OR(AP1446="",AND(AP1446=AP1445,AP1446=AP1447)),NA(), AP1446)</f>
        <v>0</v>
      </c>
      <c r="AQ2126">
        <f>IF(ISNA(AR2126),NA(),AQ1446)</f>
        <v>0</v>
      </c>
      <c r="AR2126">
        <f>IF(OR(AR1446="",AND(AR1446=AR1445,AR1446=AR1447)),NA(), AR1446)</f>
        <v>0</v>
      </c>
      <c r="AS2126">
        <f>IF(ISNA(AT2126),NA(),AS1446)</f>
        <v>0</v>
      </c>
      <c r="AT2126">
        <f>IF(OR(AT1446="",AND(AT1446=AT1445,AT1446=AT1447)),NA(), AT1446)</f>
        <v>0</v>
      </c>
      <c r="AU2126">
        <f>IF(ISNA(AV2126),NA(),AU1446)</f>
        <v>0</v>
      </c>
      <c r="AV2126">
        <f>IF(OR(AV1446="",AND(AV1446=AV1445,AV1446=AV1447)),NA(), AV1446)</f>
        <v>0</v>
      </c>
      <c r="AW2126">
        <f>IF(ISNA(AX2126),NA(),AW1446)</f>
        <v>0</v>
      </c>
      <c r="AX2126">
        <f>IF(OR(AX1446="",AND(AX1446=AX1445,AX1446=AX1447)),NA(), AX1446)</f>
        <v>0</v>
      </c>
      <c r="AY2126">
        <f>IF(ISNA(AZ2126),NA(),AY1446)</f>
        <v>0</v>
      </c>
      <c r="AZ2126">
        <f>IF(OR(AZ1446="",AND(AZ1446=AZ1445,AZ1446=AZ1447)),NA(), AZ1446)</f>
        <v>0</v>
      </c>
      <c r="BA2126">
        <f>IF(ISNA(BB2126),NA(),BA1446)</f>
        <v>0</v>
      </c>
      <c r="BB2126">
        <f>IF(OR(BB1446="",AND(BB1446=BB1445,BB1446=BB1447)),NA(), BB1446)</f>
        <v>0</v>
      </c>
      <c r="BC2126">
        <f>IF(ISNA(BD2126),NA(),BC1446)</f>
        <v>0</v>
      </c>
      <c r="BD2126">
        <f>IF(OR(BD1446="",AND(BD1446=BD1445,BD1446=BD1447)),NA(), BD1446)</f>
        <v>0</v>
      </c>
      <c r="BE2126">
        <f>IF(ISNA(BF2126),NA(),BE1446)</f>
        <v>0</v>
      </c>
      <c r="BF2126">
        <f>IF(OR(BF1446="",AND(BF1446=BF1445,BF1446=BF1447)),NA(), BF1446)</f>
        <v>0</v>
      </c>
      <c r="BG2126">
        <f>IF(ISNA(BH2126),NA(),BG1446)</f>
        <v>0</v>
      </c>
      <c r="BH2126">
        <f>IF(OR(BH1446="",AND(BH1446=BH1445,BH1446=BH1447)),NA(), BH1446)</f>
        <v>0</v>
      </c>
      <c r="BI2126">
        <f>IF(ISNA(BJ2126),NA(),BI1446)</f>
        <v>0</v>
      </c>
      <c r="BJ2126">
        <f>IF(OR(BJ1446="",AND(BJ1446=BJ1445,BJ1446=BJ1447)),NA(), BJ1446)</f>
        <v>0</v>
      </c>
      <c r="BK2126">
        <f>IF(ISNA(BL2126),NA(),BK1446)</f>
        <v>0</v>
      </c>
      <c r="BL2126">
        <f>IF(OR(BL1446="",AND(BL1446=BL1445,BL1446=BL1447)),NA(), BL1446)</f>
        <v>0</v>
      </c>
      <c r="BM2126">
        <f>IF(ISNA(BN2126),NA(),BM1446)</f>
        <v>0</v>
      </c>
      <c r="BN2126">
        <f>IF(OR(BN1446="",AND(BN1446=BN1445,BN1446=BN1447)),NA(), BN1446)</f>
        <v>0</v>
      </c>
      <c r="BO2126">
        <f>IF(ISNA(BP2126),NA(),BO1446)</f>
        <v>0</v>
      </c>
      <c r="BP2126">
        <f>IF(OR(BP1446="",AND(BP1446=BP1445,BP1446=BP1447)),NA(), BP1446)</f>
        <v>0</v>
      </c>
      <c r="BQ2126">
        <f>IF(ISNA(BR2126),NA(),BQ1446)</f>
        <v>0</v>
      </c>
      <c r="BR2126">
        <f>IF(OR(BR1446="",AND(BR1446=BR1445,BR1446=BR1447)),NA(), BR1446)</f>
        <v>0</v>
      </c>
    </row>
    <row r="2127" spans="5:70">
      <c r="E2127">
        <f>IF(ISNA(F2127),NA(),E1447)</f>
        <v>0</v>
      </c>
      <c r="F2127">
        <f>IF(OR(F1447="",AND(F1447=F1446,F1447=F1448)),NA(), F1447)</f>
        <v>0</v>
      </c>
      <c r="G2127">
        <f>IF(ISNA(H2127),NA(),G1447)</f>
        <v>0</v>
      </c>
      <c r="H2127">
        <f>IF(OR(H1447="",AND(H1447=H1446,H1447=H1448)),NA(), H1447)</f>
        <v>0</v>
      </c>
      <c r="I2127">
        <f>IF(ISNA(J2127),NA(),I1447)</f>
        <v>0</v>
      </c>
      <c r="J2127">
        <f>IF(OR(J1447="",AND(J1447=J1446,J1447=J1448)),NA(), J1447)</f>
        <v>0</v>
      </c>
      <c r="K2127">
        <f>IF(ISNA(L2127),NA(),K1447)</f>
        <v>0</v>
      </c>
      <c r="L2127">
        <f>IF(OR(L1447="",AND(L1447=L1446,L1447=L1448)),NA(), L1447)</f>
        <v>0</v>
      </c>
      <c r="M2127">
        <f>IF(ISNA(N2127),NA(),M1447)</f>
        <v>0</v>
      </c>
      <c r="N2127">
        <f>IF(OR(N1447="",AND(N1447=N1446,N1447=N1448)),NA(), N1447)</f>
        <v>0</v>
      </c>
      <c r="O2127">
        <f>IF(ISNA(P2127),NA(),O1447)</f>
        <v>0</v>
      </c>
      <c r="P2127">
        <f>IF(OR(P1447="",AND(P1447=P1446,P1447=P1448)),NA(), P1447)</f>
        <v>0</v>
      </c>
      <c r="Q2127">
        <f>IF(ISNA(R2127),NA(),Q1447)</f>
        <v>0</v>
      </c>
      <c r="R2127">
        <f>IF(OR(R1447="",AND(R1447=R1446,R1447=R1448)),NA(), R1447)</f>
        <v>0</v>
      </c>
      <c r="S2127">
        <f>IF(ISNA(T2127),NA(),S1447)</f>
        <v>0</v>
      </c>
      <c r="T2127">
        <f>IF(OR(T1447="",AND(T1447=T1446,T1447=T1448)),NA(), T1447)</f>
        <v>0</v>
      </c>
      <c r="U2127">
        <f>IF(ISNA(V2127),NA(),U1447)</f>
        <v>0</v>
      </c>
      <c r="V2127">
        <f>IF(OR(V1447="",AND(V1447=V1446,V1447=V1448)),NA(), V1447)</f>
        <v>0</v>
      </c>
      <c r="W2127">
        <f>IF(ISNA(X2127),NA(),W1447)</f>
        <v>0</v>
      </c>
      <c r="X2127">
        <f>IF(OR(X1447="",AND(X1447=X1446,X1447=X1448)),NA(), X1447)</f>
        <v>0</v>
      </c>
      <c r="Y2127">
        <f>IF(ISNA(Z2127),NA(),Y1447)</f>
        <v>0</v>
      </c>
      <c r="Z2127">
        <f>IF(OR(Z1447="",AND(Z1447=Z1446,Z1447=Z1448)),NA(), Z1447)</f>
        <v>0</v>
      </c>
      <c r="AA2127">
        <f>IF(ISNA(AB2127),NA(),AA1447)</f>
        <v>0</v>
      </c>
      <c r="AB2127">
        <f>IF(OR(AB1447="",AND(AB1447=AB1446,AB1447=AB1448)),NA(), AB1447)</f>
        <v>0</v>
      </c>
      <c r="AC2127">
        <f>IF(ISNA(AD2127),NA(),AC1447)</f>
        <v>0</v>
      </c>
      <c r="AD2127">
        <f>IF(OR(AD1447="",AND(AD1447=AD1446,AD1447=AD1448)),NA(), AD1447)</f>
        <v>0</v>
      </c>
      <c r="AE2127">
        <f>IF(ISNA(AF2127),NA(),AE1447)</f>
        <v>0</v>
      </c>
      <c r="AF2127">
        <f>IF(OR(AF1447="",AND(AF1447=AF1446,AF1447=AF1448)),NA(), AF1447)</f>
        <v>0</v>
      </c>
      <c r="AG2127">
        <f>IF(ISNA(AH2127),NA(),AG1447)</f>
        <v>0</v>
      </c>
      <c r="AH2127">
        <f>IF(OR(AH1447="",AND(AH1447=AH1446,AH1447=AH1448)),NA(), AH1447)</f>
        <v>0</v>
      </c>
      <c r="AI2127">
        <f>IF(ISNA(AJ2127),NA(),AI1447)</f>
        <v>0</v>
      </c>
      <c r="AJ2127">
        <f>IF(OR(AJ1447="",AND(AJ1447=AJ1446,AJ1447=AJ1448)),NA(), AJ1447)</f>
        <v>0</v>
      </c>
      <c r="AM2127">
        <f>IF(ISNA(AN2127),NA(),AM1447)</f>
        <v>0</v>
      </c>
      <c r="AN2127">
        <f>IF(OR(AN1447="",AND(AN1447=AN1446,AN1447=AN1448)),NA(), AN1447)</f>
        <v>0</v>
      </c>
      <c r="AO2127">
        <f>IF(ISNA(AP2127),NA(),AO1447)</f>
        <v>0</v>
      </c>
      <c r="AP2127">
        <f>IF(OR(AP1447="",AND(AP1447=AP1446,AP1447=AP1448)),NA(), AP1447)</f>
        <v>0</v>
      </c>
      <c r="AQ2127">
        <f>IF(ISNA(AR2127),NA(),AQ1447)</f>
        <v>0</v>
      </c>
      <c r="AR2127">
        <f>IF(OR(AR1447="",AND(AR1447=AR1446,AR1447=AR1448)),NA(), AR1447)</f>
        <v>0</v>
      </c>
      <c r="AS2127">
        <f>IF(ISNA(AT2127),NA(),AS1447)</f>
        <v>0</v>
      </c>
      <c r="AT2127">
        <f>IF(OR(AT1447="",AND(AT1447=AT1446,AT1447=AT1448)),NA(), AT1447)</f>
        <v>0</v>
      </c>
      <c r="AU2127">
        <f>IF(ISNA(AV2127),NA(),AU1447)</f>
        <v>0</v>
      </c>
      <c r="AV2127">
        <f>IF(OR(AV1447="",AND(AV1447=AV1446,AV1447=AV1448)),NA(), AV1447)</f>
        <v>0</v>
      </c>
      <c r="AW2127">
        <f>IF(ISNA(AX2127),NA(),AW1447)</f>
        <v>0</v>
      </c>
      <c r="AX2127">
        <f>IF(OR(AX1447="",AND(AX1447=AX1446,AX1447=AX1448)),NA(), AX1447)</f>
        <v>0</v>
      </c>
      <c r="AY2127">
        <f>IF(ISNA(AZ2127),NA(),AY1447)</f>
        <v>0</v>
      </c>
      <c r="AZ2127">
        <f>IF(OR(AZ1447="",AND(AZ1447=AZ1446,AZ1447=AZ1448)),NA(), AZ1447)</f>
        <v>0</v>
      </c>
      <c r="BA2127">
        <f>IF(ISNA(BB2127),NA(),BA1447)</f>
        <v>0</v>
      </c>
      <c r="BB2127">
        <f>IF(OR(BB1447="",AND(BB1447=BB1446,BB1447=BB1448)),NA(), BB1447)</f>
        <v>0</v>
      </c>
      <c r="BC2127">
        <f>IF(ISNA(BD2127),NA(),BC1447)</f>
        <v>0</v>
      </c>
      <c r="BD2127">
        <f>IF(OR(BD1447="",AND(BD1447=BD1446,BD1447=BD1448)),NA(), BD1447)</f>
        <v>0</v>
      </c>
      <c r="BE2127">
        <f>IF(ISNA(BF2127),NA(),BE1447)</f>
        <v>0</v>
      </c>
      <c r="BF2127">
        <f>IF(OR(BF1447="",AND(BF1447=BF1446,BF1447=BF1448)),NA(), BF1447)</f>
        <v>0</v>
      </c>
      <c r="BG2127">
        <f>IF(ISNA(BH2127),NA(),BG1447)</f>
        <v>0</v>
      </c>
      <c r="BH2127">
        <f>IF(OR(BH1447="",AND(BH1447=BH1446,BH1447=BH1448)),NA(), BH1447)</f>
        <v>0</v>
      </c>
      <c r="BI2127">
        <f>IF(ISNA(BJ2127),NA(),BI1447)</f>
        <v>0</v>
      </c>
      <c r="BJ2127">
        <f>IF(OR(BJ1447="",AND(BJ1447=BJ1446,BJ1447=BJ1448)),NA(), BJ1447)</f>
        <v>0</v>
      </c>
      <c r="BK2127">
        <f>IF(ISNA(BL2127),NA(),BK1447)</f>
        <v>0</v>
      </c>
      <c r="BL2127">
        <f>IF(OR(BL1447="",AND(BL1447=BL1446,BL1447=BL1448)),NA(), BL1447)</f>
        <v>0</v>
      </c>
      <c r="BM2127">
        <f>IF(ISNA(BN2127),NA(),BM1447)</f>
        <v>0</v>
      </c>
      <c r="BN2127">
        <f>IF(OR(BN1447="",AND(BN1447=BN1446,BN1447=BN1448)),NA(), BN1447)</f>
        <v>0</v>
      </c>
      <c r="BO2127">
        <f>IF(ISNA(BP2127),NA(),BO1447)</f>
        <v>0</v>
      </c>
      <c r="BP2127">
        <f>IF(OR(BP1447="",AND(BP1447=BP1446,BP1447=BP1448)),NA(), BP1447)</f>
        <v>0</v>
      </c>
      <c r="BQ2127">
        <f>IF(ISNA(BR2127),NA(),BQ1447)</f>
        <v>0</v>
      </c>
      <c r="BR2127">
        <f>IF(OR(BR1447="",AND(BR1447=BR1446,BR1447=BR1448)),NA(), BR1447)</f>
        <v>0</v>
      </c>
    </row>
    <row r="2128" spans="5:70">
      <c r="E2128">
        <f>IF(ISNA(F2128),NA(),E1448)</f>
        <v>0</v>
      </c>
      <c r="F2128">
        <f>IF(OR(F1448="",AND(F1448=F1447,F1448=F1449)),NA(), F1448)</f>
        <v>0</v>
      </c>
      <c r="G2128">
        <f>IF(ISNA(H2128),NA(),G1448)</f>
        <v>0</v>
      </c>
      <c r="H2128">
        <f>IF(OR(H1448="",AND(H1448=H1447,H1448=H1449)),NA(), H1448)</f>
        <v>0</v>
      </c>
      <c r="I2128">
        <f>IF(ISNA(J2128),NA(),I1448)</f>
        <v>0</v>
      </c>
      <c r="J2128">
        <f>IF(OR(J1448="",AND(J1448=J1447,J1448=J1449)),NA(), J1448)</f>
        <v>0</v>
      </c>
      <c r="K2128">
        <f>IF(ISNA(L2128),NA(),K1448)</f>
        <v>0</v>
      </c>
      <c r="L2128">
        <f>IF(OR(L1448="",AND(L1448=L1447,L1448=L1449)),NA(), L1448)</f>
        <v>0</v>
      </c>
      <c r="M2128">
        <f>IF(ISNA(N2128),NA(),M1448)</f>
        <v>0</v>
      </c>
      <c r="N2128">
        <f>IF(OR(N1448="",AND(N1448=N1447,N1448=N1449)),NA(), N1448)</f>
        <v>0</v>
      </c>
      <c r="O2128">
        <f>IF(ISNA(P2128),NA(),O1448)</f>
        <v>0</v>
      </c>
      <c r="P2128">
        <f>IF(OR(P1448="",AND(P1448=P1447,P1448=P1449)),NA(), P1448)</f>
        <v>0</v>
      </c>
      <c r="Q2128">
        <f>IF(ISNA(R2128),NA(),Q1448)</f>
        <v>0</v>
      </c>
      <c r="R2128">
        <f>IF(OR(R1448="",AND(R1448=R1447,R1448=R1449)),NA(), R1448)</f>
        <v>0</v>
      </c>
      <c r="S2128">
        <f>IF(ISNA(T2128),NA(),S1448)</f>
        <v>0</v>
      </c>
      <c r="T2128">
        <f>IF(OR(T1448="",AND(T1448=T1447,T1448=T1449)),NA(), T1448)</f>
        <v>0</v>
      </c>
      <c r="U2128">
        <f>IF(ISNA(V2128),NA(),U1448)</f>
        <v>0</v>
      </c>
      <c r="V2128">
        <f>IF(OR(V1448="",AND(V1448=V1447,V1448=V1449)),NA(), V1448)</f>
        <v>0</v>
      </c>
      <c r="W2128">
        <f>IF(ISNA(X2128),NA(),W1448)</f>
        <v>0</v>
      </c>
      <c r="X2128">
        <f>IF(OR(X1448="",AND(X1448=X1447,X1448=X1449)),NA(), X1448)</f>
        <v>0</v>
      </c>
      <c r="Y2128">
        <f>IF(ISNA(Z2128),NA(),Y1448)</f>
        <v>0</v>
      </c>
      <c r="Z2128">
        <f>IF(OR(Z1448="",AND(Z1448=Z1447,Z1448=Z1449)),NA(), Z1448)</f>
        <v>0</v>
      </c>
      <c r="AA2128">
        <f>IF(ISNA(AB2128),NA(),AA1448)</f>
        <v>0</v>
      </c>
      <c r="AB2128">
        <f>IF(OR(AB1448="",AND(AB1448=AB1447,AB1448=AB1449)),NA(), AB1448)</f>
        <v>0</v>
      </c>
      <c r="AC2128">
        <f>IF(ISNA(AD2128),NA(),AC1448)</f>
        <v>0</v>
      </c>
      <c r="AD2128">
        <f>IF(OR(AD1448="",AND(AD1448=AD1447,AD1448=AD1449)),NA(), AD1448)</f>
        <v>0</v>
      </c>
      <c r="AE2128">
        <f>IF(ISNA(AF2128),NA(),AE1448)</f>
        <v>0</v>
      </c>
      <c r="AF2128">
        <f>IF(OR(AF1448="",AND(AF1448=AF1447,AF1448=AF1449)),NA(), AF1448)</f>
        <v>0</v>
      </c>
      <c r="AG2128">
        <f>IF(ISNA(AH2128),NA(),AG1448)</f>
        <v>0</v>
      </c>
      <c r="AH2128">
        <f>IF(OR(AH1448="",AND(AH1448=AH1447,AH1448=AH1449)),NA(), AH1448)</f>
        <v>0</v>
      </c>
      <c r="AI2128">
        <f>IF(ISNA(AJ2128),NA(),AI1448)</f>
        <v>0</v>
      </c>
      <c r="AJ2128">
        <f>IF(OR(AJ1448="",AND(AJ1448=AJ1447,AJ1448=AJ1449)),NA(), AJ1448)</f>
        <v>0</v>
      </c>
      <c r="AM2128">
        <f>IF(ISNA(AN2128),NA(),AM1448)</f>
        <v>0</v>
      </c>
      <c r="AN2128">
        <f>IF(OR(AN1448="",AND(AN1448=AN1447,AN1448=AN1449)),NA(), AN1448)</f>
        <v>0</v>
      </c>
      <c r="AO2128">
        <f>IF(ISNA(AP2128),NA(),AO1448)</f>
        <v>0</v>
      </c>
      <c r="AP2128">
        <f>IF(OR(AP1448="",AND(AP1448=AP1447,AP1448=AP1449)),NA(), AP1448)</f>
        <v>0</v>
      </c>
      <c r="AQ2128">
        <f>IF(ISNA(AR2128),NA(),AQ1448)</f>
        <v>0</v>
      </c>
      <c r="AR2128">
        <f>IF(OR(AR1448="",AND(AR1448=AR1447,AR1448=AR1449)),NA(), AR1448)</f>
        <v>0</v>
      </c>
      <c r="AS2128">
        <f>IF(ISNA(AT2128),NA(),AS1448)</f>
        <v>0</v>
      </c>
      <c r="AT2128">
        <f>IF(OR(AT1448="",AND(AT1448=AT1447,AT1448=AT1449)),NA(), AT1448)</f>
        <v>0</v>
      </c>
      <c r="AU2128">
        <f>IF(ISNA(AV2128),NA(),AU1448)</f>
        <v>0</v>
      </c>
      <c r="AV2128">
        <f>IF(OR(AV1448="",AND(AV1448=AV1447,AV1448=AV1449)),NA(), AV1448)</f>
        <v>0</v>
      </c>
      <c r="AW2128">
        <f>IF(ISNA(AX2128),NA(),AW1448)</f>
        <v>0</v>
      </c>
      <c r="AX2128">
        <f>IF(OR(AX1448="",AND(AX1448=AX1447,AX1448=AX1449)),NA(), AX1448)</f>
        <v>0</v>
      </c>
      <c r="AY2128">
        <f>IF(ISNA(AZ2128),NA(),AY1448)</f>
        <v>0</v>
      </c>
      <c r="AZ2128">
        <f>IF(OR(AZ1448="",AND(AZ1448=AZ1447,AZ1448=AZ1449)),NA(), AZ1448)</f>
        <v>0</v>
      </c>
      <c r="BA2128">
        <f>IF(ISNA(BB2128),NA(),BA1448)</f>
        <v>0</v>
      </c>
      <c r="BB2128">
        <f>IF(OR(BB1448="",AND(BB1448=BB1447,BB1448=BB1449)),NA(), BB1448)</f>
        <v>0</v>
      </c>
      <c r="BC2128">
        <f>IF(ISNA(BD2128),NA(),BC1448)</f>
        <v>0</v>
      </c>
      <c r="BD2128">
        <f>IF(OR(BD1448="",AND(BD1448=BD1447,BD1448=BD1449)),NA(), BD1448)</f>
        <v>0</v>
      </c>
      <c r="BE2128">
        <f>IF(ISNA(BF2128),NA(),BE1448)</f>
        <v>0</v>
      </c>
      <c r="BF2128">
        <f>IF(OR(BF1448="",AND(BF1448=BF1447,BF1448=BF1449)),NA(), BF1448)</f>
        <v>0</v>
      </c>
      <c r="BG2128">
        <f>IF(ISNA(BH2128),NA(),BG1448)</f>
        <v>0</v>
      </c>
      <c r="BH2128">
        <f>IF(OR(BH1448="",AND(BH1448=BH1447,BH1448=BH1449)),NA(), BH1448)</f>
        <v>0</v>
      </c>
      <c r="BI2128">
        <f>IF(ISNA(BJ2128),NA(),BI1448)</f>
        <v>0</v>
      </c>
      <c r="BJ2128">
        <f>IF(OR(BJ1448="",AND(BJ1448=BJ1447,BJ1448=BJ1449)),NA(), BJ1448)</f>
        <v>0</v>
      </c>
      <c r="BK2128">
        <f>IF(ISNA(BL2128),NA(),BK1448)</f>
        <v>0</v>
      </c>
      <c r="BL2128">
        <f>IF(OR(BL1448="",AND(BL1448=BL1447,BL1448=BL1449)),NA(), BL1448)</f>
        <v>0</v>
      </c>
      <c r="BM2128">
        <f>IF(ISNA(BN2128),NA(),BM1448)</f>
        <v>0</v>
      </c>
      <c r="BN2128">
        <f>IF(OR(BN1448="",AND(BN1448=BN1447,BN1448=BN1449)),NA(), BN1448)</f>
        <v>0</v>
      </c>
      <c r="BO2128">
        <f>IF(ISNA(BP2128),NA(),BO1448)</f>
        <v>0</v>
      </c>
      <c r="BP2128">
        <f>IF(OR(BP1448="",AND(BP1448=BP1447,BP1448=BP1449)),NA(), BP1448)</f>
        <v>0</v>
      </c>
      <c r="BQ2128">
        <f>IF(ISNA(BR2128),NA(),BQ1448)</f>
        <v>0</v>
      </c>
      <c r="BR2128">
        <f>IF(OR(BR1448="",AND(BR1448=BR1447,BR1448=BR1449)),NA(), BR1448)</f>
        <v>0</v>
      </c>
    </row>
    <row r="2129" spans="5:70">
      <c r="E2129">
        <f>IF(ISNA(F2129),NA(),E1449)</f>
        <v>0</v>
      </c>
      <c r="F2129">
        <f>IF(OR(F1449="",AND(F1449=F1448,F1449=F1450)),NA(), F1449)</f>
        <v>0</v>
      </c>
      <c r="G2129">
        <f>IF(ISNA(H2129),NA(),G1449)</f>
        <v>0</v>
      </c>
      <c r="H2129">
        <f>IF(OR(H1449="",AND(H1449=H1448,H1449=H1450)),NA(), H1449)</f>
        <v>0</v>
      </c>
      <c r="I2129">
        <f>IF(ISNA(J2129),NA(),I1449)</f>
        <v>0</v>
      </c>
      <c r="J2129">
        <f>IF(OR(J1449="",AND(J1449=J1448,J1449=J1450)),NA(), J1449)</f>
        <v>0</v>
      </c>
      <c r="K2129">
        <f>IF(ISNA(L2129),NA(),K1449)</f>
        <v>0</v>
      </c>
      <c r="L2129">
        <f>IF(OR(L1449="",AND(L1449=L1448,L1449=L1450)),NA(), L1449)</f>
        <v>0</v>
      </c>
      <c r="M2129">
        <f>IF(ISNA(N2129),NA(),M1449)</f>
        <v>0</v>
      </c>
      <c r="N2129">
        <f>IF(OR(N1449="",AND(N1449=N1448,N1449=N1450)),NA(), N1449)</f>
        <v>0</v>
      </c>
      <c r="O2129">
        <f>IF(ISNA(P2129),NA(),O1449)</f>
        <v>0</v>
      </c>
      <c r="P2129">
        <f>IF(OR(P1449="",AND(P1449=P1448,P1449=P1450)),NA(), P1449)</f>
        <v>0</v>
      </c>
      <c r="Q2129">
        <f>IF(ISNA(R2129),NA(),Q1449)</f>
        <v>0</v>
      </c>
      <c r="R2129">
        <f>IF(OR(R1449="",AND(R1449=R1448,R1449=R1450)),NA(), R1449)</f>
        <v>0</v>
      </c>
      <c r="S2129">
        <f>IF(ISNA(T2129),NA(),S1449)</f>
        <v>0</v>
      </c>
      <c r="T2129">
        <f>IF(OR(T1449="",AND(T1449=T1448,T1449=T1450)),NA(), T1449)</f>
        <v>0</v>
      </c>
      <c r="U2129">
        <f>IF(ISNA(V2129),NA(),U1449)</f>
        <v>0</v>
      </c>
      <c r="V2129">
        <f>IF(OR(V1449="",AND(V1449=V1448,V1449=V1450)),NA(), V1449)</f>
        <v>0</v>
      </c>
      <c r="W2129">
        <f>IF(ISNA(X2129),NA(),W1449)</f>
        <v>0</v>
      </c>
      <c r="X2129">
        <f>IF(OR(X1449="",AND(X1449=X1448,X1449=X1450)),NA(), X1449)</f>
        <v>0</v>
      </c>
      <c r="Y2129">
        <f>IF(ISNA(Z2129),NA(),Y1449)</f>
        <v>0</v>
      </c>
      <c r="Z2129">
        <f>IF(OR(Z1449="",AND(Z1449=Z1448,Z1449=Z1450)),NA(), Z1449)</f>
        <v>0</v>
      </c>
      <c r="AA2129">
        <f>IF(ISNA(AB2129),NA(),AA1449)</f>
        <v>0</v>
      </c>
      <c r="AB2129">
        <f>IF(OR(AB1449="",AND(AB1449=AB1448,AB1449=AB1450)),NA(), AB1449)</f>
        <v>0</v>
      </c>
      <c r="AC2129">
        <f>IF(ISNA(AD2129),NA(),AC1449)</f>
        <v>0</v>
      </c>
      <c r="AD2129">
        <f>IF(OR(AD1449="",AND(AD1449=AD1448,AD1449=AD1450)),NA(), AD1449)</f>
        <v>0</v>
      </c>
      <c r="AE2129">
        <f>IF(ISNA(AF2129),NA(),AE1449)</f>
        <v>0</v>
      </c>
      <c r="AF2129">
        <f>IF(OR(AF1449="",AND(AF1449=AF1448,AF1449=AF1450)),NA(), AF1449)</f>
        <v>0</v>
      </c>
      <c r="AG2129">
        <f>IF(ISNA(AH2129),NA(),AG1449)</f>
        <v>0</v>
      </c>
      <c r="AH2129">
        <f>IF(OR(AH1449="",AND(AH1449=AH1448,AH1449=AH1450)),NA(), AH1449)</f>
        <v>0</v>
      </c>
      <c r="AI2129">
        <f>IF(ISNA(AJ2129),NA(),AI1449)</f>
        <v>0</v>
      </c>
      <c r="AJ2129">
        <f>IF(OR(AJ1449="",AND(AJ1449=AJ1448,AJ1449=AJ1450)),NA(), AJ1449)</f>
        <v>0</v>
      </c>
      <c r="AM2129">
        <f>IF(ISNA(AN2129),NA(),AM1449)</f>
        <v>0</v>
      </c>
      <c r="AN2129">
        <f>IF(OR(AN1449="",AND(AN1449=AN1448,AN1449=AN1450)),NA(), AN1449)</f>
        <v>0</v>
      </c>
      <c r="AO2129">
        <f>IF(ISNA(AP2129),NA(),AO1449)</f>
        <v>0</v>
      </c>
      <c r="AP2129">
        <f>IF(OR(AP1449="",AND(AP1449=AP1448,AP1449=AP1450)),NA(), AP1449)</f>
        <v>0</v>
      </c>
      <c r="AQ2129">
        <f>IF(ISNA(AR2129),NA(),AQ1449)</f>
        <v>0</v>
      </c>
      <c r="AR2129">
        <f>IF(OR(AR1449="",AND(AR1449=AR1448,AR1449=AR1450)),NA(), AR1449)</f>
        <v>0</v>
      </c>
      <c r="AS2129">
        <f>IF(ISNA(AT2129),NA(),AS1449)</f>
        <v>0</v>
      </c>
      <c r="AT2129">
        <f>IF(OR(AT1449="",AND(AT1449=AT1448,AT1449=AT1450)),NA(), AT1449)</f>
        <v>0</v>
      </c>
      <c r="AU2129">
        <f>IF(ISNA(AV2129),NA(),AU1449)</f>
        <v>0</v>
      </c>
      <c r="AV2129">
        <f>IF(OR(AV1449="",AND(AV1449=AV1448,AV1449=AV1450)),NA(), AV1449)</f>
        <v>0</v>
      </c>
      <c r="AW2129">
        <f>IF(ISNA(AX2129),NA(),AW1449)</f>
        <v>0</v>
      </c>
      <c r="AX2129">
        <f>IF(OR(AX1449="",AND(AX1449=AX1448,AX1449=AX1450)),NA(), AX1449)</f>
        <v>0</v>
      </c>
      <c r="AY2129">
        <f>IF(ISNA(AZ2129),NA(),AY1449)</f>
        <v>0</v>
      </c>
      <c r="AZ2129">
        <f>IF(OR(AZ1449="",AND(AZ1449=AZ1448,AZ1449=AZ1450)),NA(), AZ1449)</f>
        <v>0</v>
      </c>
      <c r="BA2129">
        <f>IF(ISNA(BB2129),NA(),BA1449)</f>
        <v>0</v>
      </c>
      <c r="BB2129">
        <f>IF(OR(BB1449="",AND(BB1449=BB1448,BB1449=BB1450)),NA(), BB1449)</f>
        <v>0</v>
      </c>
      <c r="BC2129">
        <f>IF(ISNA(BD2129),NA(),BC1449)</f>
        <v>0</v>
      </c>
      <c r="BD2129">
        <f>IF(OR(BD1449="",AND(BD1449=BD1448,BD1449=BD1450)),NA(), BD1449)</f>
        <v>0</v>
      </c>
      <c r="BE2129">
        <f>IF(ISNA(BF2129),NA(),BE1449)</f>
        <v>0</v>
      </c>
      <c r="BF2129">
        <f>IF(OR(BF1449="",AND(BF1449=BF1448,BF1449=BF1450)),NA(), BF1449)</f>
        <v>0</v>
      </c>
      <c r="BG2129">
        <f>IF(ISNA(BH2129),NA(),BG1449)</f>
        <v>0</v>
      </c>
      <c r="BH2129">
        <f>IF(OR(BH1449="",AND(BH1449=BH1448,BH1449=BH1450)),NA(), BH1449)</f>
        <v>0</v>
      </c>
      <c r="BI2129">
        <f>IF(ISNA(BJ2129),NA(),BI1449)</f>
        <v>0</v>
      </c>
      <c r="BJ2129">
        <f>IF(OR(BJ1449="",AND(BJ1449=BJ1448,BJ1449=BJ1450)),NA(), BJ1449)</f>
        <v>0</v>
      </c>
      <c r="BK2129">
        <f>IF(ISNA(BL2129),NA(),BK1449)</f>
        <v>0</v>
      </c>
      <c r="BL2129">
        <f>IF(OR(BL1449="",AND(BL1449=BL1448,BL1449=BL1450)),NA(), BL1449)</f>
        <v>0</v>
      </c>
      <c r="BM2129">
        <f>IF(ISNA(BN2129),NA(),BM1449)</f>
        <v>0</v>
      </c>
      <c r="BN2129">
        <f>IF(OR(BN1449="",AND(BN1449=BN1448,BN1449=BN1450)),NA(), BN1449)</f>
        <v>0</v>
      </c>
      <c r="BO2129">
        <f>IF(ISNA(BP2129),NA(),BO1449)</f>
        <v>0</v>
      </c>
      <c r="BP2129">
        <f>IF(OR(BP1449="",AND(BP1449=BP1448,BP1449=BP1450)),NA(), BP1449)</f>
        <v>0</v>
      </c>
      <c r="BQ2129">
        <f>IF(ISNA(BR2129),NA(),BQ1449)</f>
        <v>0</v>
      </c>
      <c r="BR2129">
        <f>IF(OR(BR1449="",AND(BR1449=BR1448,BR1449=BR1450)),NA(), BR1449)</f>
        <v>0</v>
      </c>
    </row>
    <row r="2130" spans="5:70">
      <c r="E2130">
        <f>IF(ISNA(F2130),NA(),E1450)</f>
        <v>0</v>
      </c>
      <c r="F2130">
        <f>IF(OR(F1450="",AND(F1450=F1449,F1450=F1451)),NA(), F1450)</f>
        <v>0</v>
      </c>
      <c r="G2130">
        <f>IF(ISNA(H2130),NA(),G1450)</f>
        <v>0</v>
      </c>
      <c r="H2130">
        <f>IF(OR(H1450="",AND(H1450=H1449,H1450=H1451)),NA(), H1450)</f>
        <v>0</v>
      </c>
      <c r="I2130">
        <f>IF(ISNA(J2130),NA(),I1450)</f>
        <v>0</v>
      </c>
      <c r="J2130">
        <f>IF(OR(J1450="",AND(J1450=J1449,J1450=J1451)),NA(), J1450)</f>
        <v>0</v>
      </c>
      <c r="K2130">
        <f>IF(ISNA(L2130),NA(),K1450)</f>
        <v>0</v>
      </c>
      <c r="L2130">
        <f>IF(OR(L1450="",AND(L1450=L1449,L1450=L1451)),NA(), L1450)</f>
        <v>0</v>
      </c>
      <c r="M2130">
        <f>IF(ISNA(N2130),NA(),M1450)</f>
        <v>0</v>
      </c>
      <c r="N2130">
        <f>IF(OR(N1450="",AND(N1450=N1449,N1450=N1451)),NA(), N1450)</f>
        <v>0</v>
      </c>
      <c r="O2130">
        <f>IF(ISNA(P2130),NA(),O1450)</f>
        <v>0</v>
      </c>
      <c r="P2130">
        <f>IF(OR(P1450="",AND(P1450=P1449,P1450=P1451)),NA(), P1450)</f>
        <v>0</v>
      </c>
      <c r="Q2130">
        <f>IF(ISNA(R2130),NA(),Q1450)</f>
        <v>0</v>
      </c>
      <c r="R2130">
        <f>IF(OR(R1450="",AND(R1450=R1449,R1450=R1451)),NA(), R1450)</f>
        <v>0</v>
      </c>
      <c r="S2130">
        <f>IF(ISNA(T2130),NA(),S1450)</f>
        <v>0</v>
      </c>
      <c r="T2130">
        <f>IF(OR(T1450="",AND(T1450=T1449,T1450=T1451)),NA(), T1450)</f>
        <v>0</v>
      </c>
      <c r="U2130">
        <f>IF(ISNA(V2130),NA(),U1450)</f>
        <v>0</v>
      </c>
      <c r="V2130">
        <f>IF(OR(V1450="",AND(V1450=V1449,V1450=V1451)),NA(), V1450)</f>
        <v>0</v>
      </c>
      <c r="W2130">
        <f>IF(ISNA(X2130),NA(),W1450)</f>
        <v>0</v>
      </c>
      <c r="X2130">
        <f>IF(OR(X1450="",AND(X1450=X1449,X1450=X1451)),NA(), X1450)</f>
        <v>0</v>
      </c>
      <c r="Y2130">
        <f>IF(ISNA(Z2130),NA(),Y1450)</f>
        <v>0</v>
      </c>
      <c r="Z2130">
        <f>IF(OR(Z1450="",AND(Z1450=Z1449,Z1450=Z1451)),NA(), Z1450)</f>
        <v>0</v>
      </c>
      <c r="AA2130">
        <f>IF(ISNA(AB2130),NA(),AA1450)</f>
        <v>0</v>
      </c>
      <c r="AB2130">
        <f>IF(OR(AB1450="",AND(AB1450=AB1449,AB1450=AB1451)),NA(), AB1450)</f>
        <v>0</v>
      </c>
      <c r="AC2130">
        <f>IF(ISNA(AD2130),NA(),AC1450)</f>
        <v>0</v>
      </c>
      <c r="AD2130">
        <f>IF(OR(AD1450="",AND(AD1450=AD1449,AD1450=AD1451)),NA(), AD1450)</f>
        <v>0</v>
      </c>
      <c r="AE2130">
        <f>IF(ISNA(AF2130),NA(),AE1450)</f>
        <v>0</v>
      </c>
      <c r="AF2130">
        <f>IF(OR(AF1450="",AND(AF1450=AF1449,AF1450=AF1451)),NA(), AF1450)</f>
        <v>0</v>
      </c>
      <c r="AG2130">
        <f>IF(ISNA(AH2130),NA(),AG1450)</f>
        <v>0</v>
      </c>
      <c r="AH2130">
        <f>IF(OR(AH1450="",AND(AH1450=AH1449,AH1450=AH1451)),NA(), AH1450)</f>
        <v>0</v>
      </c>
      <c r="AI2130">
        <f>IF(ISNA(AJ2130),NA(),AI1450)</f>
        <v>0</v>
      </c>
      <c r="AJ2130">
        <f>IF(OR(AJ1450="",AND(AJ1450=AJ1449,AJ1450=AJ1451)),NA(), AJ1450)</f>
        <v>0</v>
      </c>
      <c r="AM2130">
        <f>IF(ISNA(AN2130),NA(),AM1450)</f>
        <v>0</v>
      </c>
      <c r="AN2130">
        <f>IF(OR(AN1450="",AND(AN1450=AN1449,AN1450=AN1451)),NA(), AN1450)</f>
        <v>0</v>
      </c>
      <c r="AO2130">
        <f>IF(ISNA(AP2130),NA(),AO1450)</f>
        <v>0</v>
      </c>
      <c r="AP2130">
        <f>IF(OR(AP1450="",AND(AP1450=AP1449,AP1450=AP1451)),NA(), AP1450)</f>
        <v>0</v>
      </c>
      <c r="AQ2130">
        <f>IF(ISNA(AR2130),NA(),AQ1450)</f>
        <v>0</v>
      </c>
      <c r="AR2130">
        <f>IF(OR(AR1450="",AND(AR1450=AR1449,AR1450=AR1451)),NA(), AR1450)</f>
        <v>0</v>
      </c>
      <c r="AS2130">
        <f>IF(ISNA(AT2130),NA(),AS1450)</f>
        <v>0</v>
      </c>
      <c r="AT2130">
        <f>IF(OR(AT1450="",AND(AT1450=AT1449,AT1450=AT1451)),NA(), AT1450)</f>
        <v>0</v>
      </c>
      <c r="AU2130">
        <f>IF(ISNA(AV2130),NA(),AU1450)</f>
        <v>0</v>
      </c>
      <c r="AV2130">
        <f>IF(OR(AV1450="",AND(AV1450=AV1449,AV1450=AV1451)),NA(), AV1450)</f>
        <v>0</v>
      </c>
      <c r="AW2130">
        <f>IF(ISNA(AX2130),NA(),AW1450)</f>
        <v>0</v>
      </c>
      <c r="AX2130">
        <f>IF(OR(AX1450="",AND(AX1450=AX1449,AX1450=AX1451)),NA(), AX1450)</f>
        <v>0</v>
      </c>
      <c r="AY2130">
        <f>IF(ISNA(AZ2130),NA(),AY1450)</f>
        <v>0</v>
      </c>
      <c r="AZ2130">
        <f>IF(OR(AZ1450="",AND(AZ1450=AZ1449,AZ1450=AZ1451)),NA(), AZ1450)</f>
        <v>0</v>
      </c>
      <c r="BA2130">
        <f>IF(ISNA(BB2130),NA(),BA1450)</f>
        <v>0</v>
      </c>
      <c r="BB2130">
        <f>IF(OR(BB1450="",AND(BB1450=BB1449,BB1450=BB1451)),NA(), BB1450)</f>
        <v>0</v>
      </c>
      <c r="BC2130">
        <f>IF(ISNA(BD2130),NA(),BC1450)</f>
        <v>0</v>
      </c>
      <c r="BD2130">
        <f>IF(OR(BD1450="",AND(BD1450=BD1449,BD1450=BD1451)),NA(), BD1450)</f>
        <v>0</v>
      </c>
      <c r="BE2130">
        <f>IF(ISNA(BF2130),NA(),BE1450)</f>
        <v>0</v>
      </c>
      <c r="BF2130">
        <f>IF(OR(BF1450="",AND(BF1450=BF1449,BF1450=BF1451)),NA(), BF1450)</f>
        <v>0</v>
      </c>
      <c r="BG2130">
        <f>IF(ISNA(BH2130),NA(),BG1450)</f>
        <v>0</v>
      </c>
      <c r="BH2130">
        <f>IF(OR(BH1450="",AND(BH1450=BH1449,BH1450=BH1451)),NA(), BH1450)</f>
        <v>0</v>
      </c>
      <c r="BI2130">
        <f>IF(ISNA(BJ2130),NA(),BI1450)</f>
        <v>0</v>
      </c>
      <c r="BJ2130">
        <f>IF(OR(BJ1450="",AND(BJ1450=BJ1449,BJ1450=BJ1451)),NA(), BJ1450)</f>
        <v>0</v>
      </c>
      <c r="BK2130">
        <f>IF(ISNA(BL2130),NA(),BK1450)</f>
        <v>0</v>
      </c>
      <c r="BL2130">
        <f>IF(OR(BL1450="",AND(BL1450=BL1449,BL1450=BL1451)),NA(), BL1450)</f>
        <v>0</v>
      </c>
      <c r="BM2130">
        <f>IF(ISNA(BN2130),NA(),BM1450)</f>
        <v>0</v>
      </c>
      <c r="BN2130">
        <f>IF(OR(BN1450="",AND(BN1450=BN1449,BN1450=BN1451)),NA(), BN1450)</f>
        <v>0</v>
      </c>
      <c r="BO2130">
        <f>IF(ISNA(BP2130),NA(),BO1450)</f>
        <v>0</v>
      </c>
      <c r="BP2130">
        <f>IF(OR(BP1450="",AND(BP1450=BP1449,BP1450=BP1451)),NA(), BP1450)</f>
        <v>0</v>
      </c>
      <c r="BQ2130">
        <f>IF(ISNA(BR2130),NA(),BQ1450)</f>
        <v>0</v>
      </c>
      <c r="BR2130">
        <f>IF(OR(BR1450="",AND(BR1450=BR1449,BR1450=BR1451)),NA(), BR1450)</f>
        <v>0</v>
      </c>
    </row>
    <row r="2131" spans="5:70">
      <c r="E2131">
        <f>IF(ISNA(F2131),NA(),E1451)</f>
        <v>0</v>
      </c>
      <c r="F2131">
        <f>IF(OR(F1451="",AND(F1451=F1450,F1451=F1452)),NA(), F1451)</f>
        <v>0</v>
      </c>
      <c r="G2131">
        <f>IF(ISNA(H2131),NA(),G1451)</f>
        <v>0</v>
      </c>
      <c r="H2131">
        <f>IF(OR(H1451="",AND(H1451=H1450,H1451=H1452)),NA(), H1451)</f>
        <v>0</v>
      </c>
      <c r="I2131">
        <f>IF(ISNA(J2131),NA(),I1451)</f>
        <v>0</v>
      </c>
      <c r="J2131">
        <f>IF(OR(J1451="",AND(J1451=J1450,J1451=J1452)),NA(), J1451)</f>
        <v>0</v>
      </c>
      <c r="K2131">
        <f>IF(ISNA(L2131),NA(),K1451)</f>
        <v>0</v>
      </c>
      <c r="L2131">
        <f>IF(OR(L1451="",AND(L1451=L1450,L1451=L1452)),NA(), L1451)</f>
        <v>0</v>
      </c>
      <c r="M2131">
        <f>IF(ISNA(N2131),NA(),M1451)</f>
        <v>0</v>
      </c>
      <c r="N2131">
        <f>IF(OR(N1451="",AND(N1451=N1450,N1451=N1452)),NA(), N1451)</f>
        <v>0</v>
      </c>
      <c r="O2131">
        <f>IF(ISNA(P2131),NA(),O1451)</f>
        <v>0</v>
      </c>
      <c r="P2131">
        <f>IF(OR(P1451="",AND(P1451=P1450,P1451=P1452)),NA(), P1451)</f>
        <v>0</v>
      </c>
      <c r="Q2131">
        <f>IF(ISNA(R2131),NA(),Q1451)</f>
        <v>0</v>
      </c>
      <c r="R2131">
        <f>IF(OR(R1451="",AND(R1451=R1450,R1451=R1452)),NA(), R1451)</f>
        <v>0</v>
      </c>
      <c r="S2131">
        <f>IF(ISNA(T2131),NA(),S1451)</f>
        <v>0</v>
      </c>
      <c r="T2131">
        <f>IF(OR(T1451="",AND(T1451=T1450,T1451=T1452)),NA(), T1451)</f>
        <v>0</v>
      </c>
      <c r="U2131">
        <f>IF(ISNA(V2131),NA(),U1451)</f>
        <v>0</v>
      </c>
      <c r="V2131">
        <f>IF(OR(V1451="",AND(V1451=V1450,V1451=V1452)),NA(), V1451)</f>
        <v>0</v>
      </c>
      <c r="W2131">
        <f>IF(ISNA(X2131),NA(),W1451)</f>
        <v>0</v>
      </c>
      <c r="X2131">
        <f>IF(OR(X1451="",AND(X1451=X1450,X1451=X1452)),NA(), X1451)</f>
        <v>0</v>
      </c>
      <c r="Y2131">
        <f>IF(ISNA(Z2131),NA(),Y1451)</f>
        <v>0</v>
      </c>
      <c r="Z2131">
        <f>IF(OR(Z1451="",AND(Z1451=Z1450,Z1451=Z1452)),NA(), Z1451)</f>
        <v>0</v>
      </c>
      <c r="AA2131">
        <f>IF(ISNA(AB2131),NA(),AA1451)</f>
        <v>0</v>
      </c>
      <c r="AB2131">
        <f>IF(OR(AB1451="",AND(AB1451=AB1450,AB1451=AB1452)),NA(), AB1451)</f>
        <v>0</v>
      </c>
      <c r="AC2131">
        <f>IF(ISNA(AD2131),NA(),AC1451)</f>
        <v>0</v>
      </c>
      <c r="AD2131">
        <f>IF(OR(AD1451="",AND(AD1451=AD1450,AD1451=AD1452)),NA(), AD1451)</f>
        <v>0</v>
      </c>
      <c r="AE2131">
        <f>IF(ISNA(AF2131),NA(),AE1451)</f>
        <v>0</v>
      </c>
      <c r="AF2131">
        <f>IF(OR(AF1451="",AND(AF1451=AF1450,AF1451=AF1452)),NA(), AF1451)</f>
        <v>0</v>
      </c>
      <c r="AG2131">
        <f>IF(ISNA(AH2131),NA(),AG1451)</f>
        <v>0</v>
      </c>
      <c r="AH2131">
        <f>IF(OR(AH1451="",AND(AH1451=AH1450,AH1451=AH1452)),NA(), AH1451)</f>
        <v>0</v>
      </c>
      <c r="AI2131">
        <f>IF(ISNA(AJ2131),NA(),AI1451)</f>
        <v>0</v>
      </c>
      <c r="AJ2131">
        <f>IF(OR(AJ1451="",AND(AJ1451=AJ1450,AJ1451=AJ1452)),NA(), AJ1451)</f>
        <v>0</v>
      </c>
      <c r="AM2131">
        <f>IF(ISNA(AN2131),NA(),AM1451)</f>
        <v>0</v>
      </c>
      <c r="AN2131">
        <f>IF(OR(AN1451="",AND(AN1451=AN1450,AN1451=AN1452)),NA(), AN1451)</f>
        <v>0</v>
      </c>
      <c r="AO2131">
        <f>IF(ISNA(AP2131),NA(),AO1451)</f>
        <v>0</v>
      </c>
      <c r="AP2131">
        <f>IF(OR(AP1451="",AND(AP1451=AP1450,AP1451=AP1452)),NA(), AP1451)</f>
        <v>0</v>
      </c>
      <c r="AQ2131">
        <f>IF(ISNA(AR2131),NA(),AQ1451)</f>
        <v>0</v>
      </c>
      <c r="AR2131">
        <f>IF(OR(AR1451="",AND(AR1451=AR1450,AR1451=AR1452)),NA(), AR1451)</f>
        <v>0</v>
      </c>
      <c r="AS2131">
        <f>IF(ISNA(AT2131),NA(),AS1451)</f>
        <v>0</v>
      </c>
      <c r="AT2131">
        <f>IF(OR(AT1451="",AND(AT1451=AT1450,AT1451=AT1452)),NA(), AT1451)</f>
        <v>0</v>
      </c>
      <c r="AU2131">
        <f>IF(ISNA(AV2131),NA(),AU1451)</f>
        <v>0</v>
      </c>
      <c r="AV2131">
        <f>IF(OR(AV1451="",AND(AV1451=AV1450,AV1451=AV1452)),NA(), AV1451)</f>
        <v>0</v>
      </c>
      <c r="AW2131">
        <f>IF(ISNA(AX2131),NA(),AW1451)</f>
        <v>0</v>
      </c>
      <c r="AX2131">
        <f>IF(OR(AX1451="",AND(AX1451=AX1450,AX1451=AX1452)),NA(), AX1451)</f>
        <v>0</v>
      </c>
      <c r="AY2131">
        <f>IF(ISNA(AZ2131),NA(),AY1451)</f>
        <v>0</v>
      </c>
      <c r="AZ2131">
        <f>IF(OR(AZ1451="",AND(AZ1451=AZ1450,AZ1451=AZ1452)),NA(), AZ1451)</f>
        <v>0</v>
      </c>
      <c r="BA2131">
        <f>IF(ISNA(BB2131),NA(),BA1451)</f>
        <v>0</v>
      </c>
      <c r="BB2131">
        <f>IF(OR(BB1451="",AND(BB1451=BB1450,BB1451=BB1452)),NA(), BB1451)</f>
        <v>0</v>
      </c>
      <c r="BC2131">
        <f>IF(ISNA(BD2131),NA(),BC1451)</f>
        <v>0</v>
      </c>
      <c r="BD2131">
        <f>IF(OR(BD1451="",AND(BD1451=BD1450,BD1451=BD1452)),NA(), BD1451)</f>
        <v>0</v>
      </c>
      <c r="BE2131">
        <f>IF(ISNA(BF2131),NA(),BE1451)</f>
        <v>0</v>
      </c>
      <c r="BF2131">
        <f>IF(OR(BF1451="",AND(BF1451=BF1450,BF1451=BF1452)),NA(), BF1451)</f>
        <v>0</v>
      </c>
      <c r="BG2131">
        <f>IF(ISNA(BH2131),NA(),BG1451)</f>
        <v>0</v>
      </c>
      <c r="BH2131">
        <f>IF(OR(BH1451="",AND(BH1451=BH1450,BH1451=BH1452)),NA(), BH1451)</f>
        <v>0</v>
      </c>
      <c r="BI2131">
        <f>IF(ISNA(BJ2131),NA(),BI1451)</f>
        <v>0</v>
      </c>
      <c r="BJ2131">
        <f>IF(OR(BJ1451="",AND(BJ1451=BJ1450,BJ1451=BJ1452)),NA(), BJ1451)</f>
        <v>0</v>
      </c>
      <c r="BK2131">
        <f>IF(ISNA(BL2131),NA(),BK1451)</f>
        <v>0</v>
      </c>
      <c r="BL2131">
        <f>IF(OR(BL1451="",AND(BL1451=BL1450,BL1451=BL1452)),NA(), BL1451)</f>
        <v>0</v>
      </c>
      <c r="BM2131">
        <f>IF(ISNA(BN2131),NA(),BM1451)</f>
        <v>0</v>
      </c>
      <c r="BN2131">
        <f>IF(OR(BN1451="",AND(BN1451=BN1450,BN1451=BN1452)),NA(), BN1451)</f>
        <v>0</v>
      </c>
      <c r="BO2131">
        <f>IF(ISNA(BP2131),NA(),BO1451)</f>
        <v>0</v>
      </c>
      <c r="BP2131">
        <f>IF(OR(BP1451="",AND(BP1451=BP1450,BP1451=BP1452)),NA(), BP1451)</f>
        <v>0</v>
      </c>
      <c r="BQ2131">
        <f>IF(ISNA(BR2131),NA(),BQ1451)</f>
        <v>0</v>
      </c>
      <c r="BR2131">
        <f>IF(OR(BR1451="",AND(BR1451=BR1450,BR1451=BR1452)),NA(), BR1451)</f>
        <v>0</v>
      </c>
    </row>
    <row r="2132" spans="5:70">
      <c r="E2132">
        <f>IF(ISNA(F2132),NA(),E1452)</f>
        <v>0</v>
      </c>
      <c r="F2132">
        <f>IF(OR(F1452="",AND(F1452=F1451,F1452=F1453)),NA(), F1452)</f>
        <v>0</v>
      </c>
      <c r="G2132">
        <f>IF(ISNA(H2132),NA(),G1452)</f>
        <v>0</v>
      </c>
      <c r="H2132">
        <f>IF(OR(H1452="",AND(H1452=H1451,H1452=H1453)),NA(), H1452)</f>
        <v>0</v>
      </c>
      <c r="I2132">
        <f>IF(ISNA(J2132),NA(),I1452)</f>
        <v>0</v>
      </c>
      <c r="J2132">
        <f>IF(OR(J1452="",AND(J1452=J1451,J1452=J1453)),NA(), J1452)</f>
        <v>0</v>
      </c>
      <c r="K2132">
        <f>IF(ISNA(L2132),NA(),K1452)</f>
        <v>0</v>
      </c>
      <c r="L2132">
        <f>IF(OR(L1452="",AND(L1452=L1451,L1452=L1453)),NA(), L1452)</f>
        <v>0</v>
      </c>
      <c r="M2132">
        <f>IF(ISNA(N2132),NA(),M1452)</f>
        <v>0</v>
      </c>
      <c r="N2132">
        <f>IF(OR(N1452="",AND(N1452=N1451,N1452=N1453)),NA(), N1452)</f>
        <v>0</v>
      </c>
      <c r="O2132">
        <f>IF(ISNA(P2132),NA(),O1452)</f>
        <v>0</v>
      </c>
      <c r="P2132">
        <f>IF(OR(P1452="",AND(P1452=P1451,P1452=P1453)),NA(), P1452)</f>
        <v>0</v>
      </c>
      <c r="Q2132">
        <f>IF(ISNA(R2132),NA(),Q1452)</f>
        <v>0</v>
      </c>
      <c r="R2132">
        <f>IF(OR(R1452="",AND(R1452=R1451,R1452=R1453)),NA(), R1452)</f>
        <v>0</v>
      </c>
      <c r="S2132">
        <f>IF(ISNA(T2132),NA(),S1452)</f>
        <v>0</v>
      </c>
      <c r="T2132">
        <f>IF(OR(T1452="",AND(T1452=T1451,T1452=T1453)),NA(), T1452)</f>
        <v>0</v>
      </c>
      <c r="U2132">
        <f>IF(ISNA(V2132),NA(),U1452)</f>
        <v>0</v>
      </c>
      <c r="V2132">
        <f>IF(OR(V1452="",AND(V1452=V1451,V1452=V1453)),NA(), V1452)</f>
        <v>0</v>
      </c>
      <c r="W2132">
        <f>IF(ISNA(X2132),NA(),W1452)</f>
        <v>0</v>
      </c>
      <c r="X2132">
        <f>IF(OR(X1452="",AND(X1452=X1451,X1452=X1453)),NA(), X1452)</f>
        <v>0</v>
      </c>
      <c r="Y2132">
        <f>IF(ISNA(Z2132),NA(),Y1452)</f>
        <v>0</v>
      </c>
      <c r="Z2132">
        <f>IF(OR(Z1452="",AND(Z1452=Z1451,Z1452=Z1453)),NA(), Z1452)</f>
        <v>0</v>
      </c>
      <c r="AA2132">
        <f>IF(ISNA(AB2132),NA(),AA1452)</f>
        <v>0</v>
      </c>
      <c r="AB2132">
        <f>IF(OR(AB1452="",AND(AB1452=AB1451,AB1452=AB1453)),NA(), AB1452)</f>
        <v>0</v>
      </c>
      <c r="AC2132">
        <f>IF(ISNA(AD2132),NA(),AC1452)</f>
        <v>0</v>
      </c>
      <c r="AD2132">
        <f>IF(OR(AD1452="",AND(AD1452=AD1451,AD1452=AD1453)),NA(), AD1452)</f>
        <v>0</v>
      </c>
      <c r="AE2132">
        <f>IF(ISNA(AF2132),NA(),AE1452)</f>
        <v>0</v>
      </c>
      <c r="AF2132">
        <f>IF(OR(AF1452="",AND(AF1452=AF1451,AF1452=AF1453)),NA(), AF1452)</f>
        <v>0</v>
      </c>
      <c r="AG2132">
        <f>IF(ISNA(AH2132),NA(),AG1452)</f>
        <v>0</v>
      </c>
      <c r="AH2132">
        <f>IF(OR(AH1452="",AND(AH1452=AH1451,AH1452=AH1453)),NA(), AH1452)</f>
        <v>0</v>
      </c>
      <c r="AI2132">
        <f>IF(ISNA(AJ2132),NA(),AI1452)</f>
        <v>0</v>
      </c>
      <c r="AJ2132">
        <f>IF(OR(AJ1452="",AND(AJ1452=AJ1451,AJ1452=AJ1453)),NA(), AJ1452)</f>
        <v>0</v>
      </c>
      <c r="AM2132">
        <f>IF(ISNA(AN2132),NA(),AM1452)</f>
        <v>0</v>
      </c>
      <c r="AN2132">
        <f>IF(OR(AN1452="",AND(AN1452=AN1451,AN1452=AN1453)),NA(), AN1452)</f>
        <v>0</v>
      </c>
      <c r="AO2132">
        <f>IF(ISNA(AP2132),NA(),AO1452)</f>
        <v>0</v>
      </c>
      <c r="AP2132">
        <f>IF(OR(AP1452="",AND(AP1452=AP1451,AP1452=AP1453)),NA(), AP1452)</f>
        <v>0</v>
      </c>
      <c r="AQ2132">
        <f>IF(ISNA(AR2132),NA(),AQ1452)</f>
        <v>0</v>
      </c>
      <c r="AR2132">
        <f>IF(OR(AR1452="",AND(AR1452=AR1451,AR1452=AR1453)),NA(), AR1452)</f>
        <v>0</v>
      </c>
      <c r="AS2132">
        <f>IF(ISNA(AT2132),NA(),AS1452)</f>
        <v>0</v>
      </c>
      <c r="AT2132">
        <f>IF(OR(AT1452="",AND(AT1452=AT1451,AT1452=AT1453)),NA(), AT1452)</f>
        <v>0</v>
      </c>
      <c r="AU2132">
        <f>IF(ISNA(AV2132),NA(),AU1452)</f>
        <v>0</v>
      </c>
      <c r="AV2132">
        <f>IF(OR(AV1452="",AND(AV1452=AV1451,AV1452=AV1453)),NA(), AV1452)</f>
        <v>0</v>
      </c>
      <c r="AW2132">
        <f>IF(ISNA(AX2132),NA(),AW1452)</f>
        <v>0</v>
      </c>
      <c r="AX2132">
        <f>IF(OR(AX1452="",AND(AX1452=AX1451,AX1452=AX1453)),NA(), AX1452)</f>
        <v>0</v>
      </c>
      <c r="AY2132">
        <f>IF(ISNA(AZ2132),NA(),AY1452)</f>
        <v>0</v>
      </c>
      <c r="AZ2132">
        <f>IF(OR(AZ1452="",AND(AZ1452=AZ1451,AZ1452=AZ1453)),NA(), AZ1452)</f>
        <v>0</v>
      </c>
      <c r="BA2132">
        <f>IF(ISNA(BB2132),NA(),BA1452)</f>
        <v>0</v>
      </c>
      <c r="BB2132">
        <f>IF(OR(BB1452="",AND(BB1452=BB1451,BB1452=BB1453)),NA(), BB1452)</f>
        <v>0</v>
      </c>
      <c r="BC2132">
        <f>IF(ISNA(BD2132),NA(),BC1452)</f>
        <v>0</v>
      </c>
      <c r="BD2132">
        <f>IF(OR(BD1452="",AND(BD1452=BD1451,BD1452=BD1453)),NA(), BD1452)</f>
        <v>0</v>
      </c>
      <c r="BE2132">
        <f>IF(ISNA(BF2132),NA(),BE1452)</f>
        <v>0</v>
      </c>
      <c r="BF2132">
        <f>IF(OR(BF1452="",AND(BF1452=BF1451,BF1452=BF1453)),NA(), BF1452)</f>
        <v>0</v>
      </c>
      <c r="BG2132">
        <f>IF(ISNA(BH2132),NA(),BG1452)</f>
        <v>0</v>
      </c>
      <c r="BH2132">
        <f>IF(OR(BH1452="",AND(BH1452=BH1451,BH1452=BH1453)),NA(), BH1452)</f>
        <v>0</v>
      </c>
      <c r="BI2132">
        <f>IF(ISNA(BJ2132),NA(),BI1452)</f>
        <v>0</v>
      </c>
      <c r="BJ2132">
        <f>IF(OR(BJ1452="",AND(BJ1452=BJ1451,BJ1452=BJ1453)),NA(), BJ1452)</f>
        <v>0</v>
      </c>
      <c r="BK2132">
        <f>IF(ISNA(BL2132),NA(),BK1452)</f>
        <v>0</v>
      </c>
      <c r="BL2132">
        <f>IF(OR(BL1452="",AND(BL1452=BL1451,BL1452=BL1453)),NA(), BL1452)</f>
        <v>0</v>
      </c>
      <c r="BM2132">
        <f>IF(ISNA(BN2132),NA(),BM1452)</f>
        <v>0</v>
      </c>
      <c r="BN2132">
        <f>IF(OR(BN1452="",AND(BN1452=BN1451,BN1452=BN1453)),NA(), BN1452)</f>
        <v>0</v>
      </c>
      <c r="BO2132">
        <f>IF(ISNA(BP2132),NA(),BO1452)</f>
        <v>0</v>
      </c>
      <c r="BP2132">
        <f>IF(OR(BP1452="",AND(BP1452=BP1451,BP1452=BP1453)),NA(), BP1452)</f>
        <v>0</v>
      </c>
      <c r="BQ2132">
        <f>IF(ISNA(BR2132),NA(),BQ1452)</f>
        <v>0</v>
      </c>
      <c r="BR2132">
        <f>IF(OR(BR1452="",AND(BR1452=BR1451,BR1452=BR1453)),NA(), BR1452)</f>
        <v>0</v>
      </c>
    </row>
    <row r="2133" spans="5:70">
      <c r="E2133">
        <f>IF(ISNA(F2133),NA(),E1453)</f>
        <v>0</v>
      </c>
      <c r="F2133">
        <f>IF(OR(F1453="",AND(F1453=F1452,F1453=F1454)),NA(), F1453)</f>
        <v>0</v>
      </c>
      <c r="G2133">
        <f>IF(ISNA(H2133),NA(),G1453)</f>
        <v>0</v>
      </c>
      <c r="H2133">
        <f>IF(OR(H1453="",AND(H1453=H1452,H1453=H1454)),NA(), H1453)</f>
        <v>0</v>
      </c>
      <c r="I2133">
        <f>IF(ISNA(J2133),NA(),I1453)</f>
        <v>0</v>
      </c>
      <c r="J2133">
        <f>IF(OR(J1453="",AND(J1453=J1452,J1453=J1454)),NA(), J1453)</f>
        <v>0</v>
      </c>
      <c r="K2133">
        <f>IF(ISNA(L2133),NA(),K1453)</f>
        <v>0</v>
      </c>
      <c r="L2133">
        <f>IF(OR(L1453="",AND(L1453=L1452,L1453=L1454)),NA(), L1453)</f>
        <v>0</v>
      </c>
      <c r="M2133">
        <f>IF(ISNA(N2133),NA(),M1453)</f>
        <v>0</v>
      </c>
      <c r="N2133">
        <f>IF(OR(N1453="",AND(N1453=N1452,N1453=N1454)),NA(), N1453)</f>
        <v>0</v>
      </c>
      <c r="O2133">
        <f>IF(ISNA(P2133),NA(),O1453)</f>
        <v>0</v>
      </c>
      <c r="P2133">
        <f>IF(OR(P1453="",AND(P1453=P1452,P1453=P1454)),NA(), P1453)</f>
        <v>0</v>
      </c>
      <c r="Q2133">
        <f>IF(ISNA(R2133),NA(),Q1453)</f>
        <v>0</v>
      </c>
      <c r="R2133">
        <f>IF(OR(R1453="",AND(R1453=R1452,R1453=R1454)),NA(), R1453)</f>
        <v>0</v>
      </c>
      <c r="S2133">
        <f>IF(ISNA(T2133),NA(),S1453)</f>
        <v>0</v>
      </c>
      <c r="T2133">
        <f>IF(OR(T1453="",AND(T1453=T1452,T1453=T1454)),NA(), T1453)</f>
        <v>0</v>
      </c>
      <c r="U2133">
        <f>IF(ISNA(V2133),NA(),U1453)</f>
        <v>0</v>
      </c>
      <c r="V2133">
        <f>IF(OR(V1453="",AND(V1453=V1452,V1453=V1454)),NA(), V1453)</f>
        <v>0</v>
      </c>
      <c r="W2133">
        <f>IF(ISNA(X2133),NA(),W1453)</f>
        <v>0</v>
      </c>
      <c r="X2133">
        <f>IF(OR(X1453="",AND(X1453=X1452,X1453=X1454)),NA(), X1453)</f>
        <v>0</v>
      </c>
      <c r="Y2133">
        <f>IF(ISNA(Z2133),NA(),Y1453)</f>
        <v>0</v>
      </c>
      <c r="Z2133">
        <f>IF(OR(Z1453="",AND(Z1453=Z1452,Z1453=Z1454)),NA(), Z1453)</f>
        <v>0</v>
      </c>
      <c r="AA2133">
        <f>IF(ISNA(AB2133),NA(),AA1453)</f>
        <v>0</v>
      </c>
      <c r="AB2133">
        <f>IF(OR(AB1453="",AND(AB1453=AB1452,AB1453=AB1454)),NA(), AB1453)</f>
        <v>0</v>
      </c>
      <c r="AC2133">
        <f>IF(ISNA(AD2133),NA(),AC1453)</f>
        <v>0</v>
      </c>
      <c r="AD2133">
        <f>IF(OR(AD1453="",AND(AD1453=AD1452,AD1453=AD1454)),NA(), AD1453)</f>
        <v>0</v>
      </c>
      <c r="AE2133">
        <f>IF(ISNA(AF2133),NA(),AE1453)</f>
        <v>0</v>
      </c>
      <c r="AF2133">
        <f>IF(OR(AF1453="",AND(AF1453=AF1452,AF1453=AF1454)),NA(), AF1453)</f>
        <v>0</v>
      </c>
      <c r="AG2133">
        <f>IF(ISNA(AH2133),NA(),AG1453)</f>
        <v>0</v>
      </c>
      <c r="AH2133">
        <f>IF(OR(AH1453="",AND(AH1453=AH1452,AH1453=AH1454)),NA(), AH1453)</f>
        <v>0</v>
      </c>
      <c r="AI2133">
        <f>IF(ISNA(AJ2133),NA(),AI1453)</f>
        <v>0</v>
      </c>
      <c r="AJ2133">
        <f>IF(OR(AJ1453="",AND(AJ1453=AJ1452,AJ1453=AJ1454)),NA(), AJ1453)</f>
        <v>0</v>
      </c>
      <c r="AM2133">
        <f>IF(ISNA(AN2133),NA(),AM1453)</f>
        <v>0</v>
      </c>
      <c r="AN2133">
        <f>IF(OR(AN1453="",AND(AN1453=AN1452,AN1453=AN1454)),NA(), AN1453)</f>
        <v>0</v>
      </c>
      <c r="AO2133">
        <f>IF(ISNA(AP2133),NA(),AO1453)</f>
        <v>0</v>
      </c>
      <c r="AP2133">
        <f>IF(OR(AP1453="",AND(AP1453=AP1452,AP1453=AP1454)),NA(), AP1453)</f>
        <v>0</v>
      </c>
      <c r="AQ2133">
        <f>IF(ISNA(AR2133),NA(),AQ1453)</f>
        <v>0</v>
      </c>
      <c r="AR2133">
        <f>IF(OR(AR1453="",AND(AR1453=AR1452,AR1453=AR1454)),NA(), AR1453)</f>
        <v>0</v>
      </c>
      <c r="AS2133">
        <f>IF(ISNA(AT2133),NA(),AS1453)</f>
        <v>0</v>
      </c>
      <c r="AT2133">
        <f>IF(OR(AT1453="",AND(AT1453=AT1452,AT1453=AT1454)),NA(), AT1453)</f>
        <v>0</v>
      </c>
      <c r="AU2133">
        <f>IF(ISNA(AV2133),NA(),AU1453)</f>
        <v>0</v>
      </c>
      <c r="AV2133">
        <f>IF(OR(AV1453="",AND(AV1453=AV1452,AV1453=AV1454)),NA(), AV1453)</f>
        <v>0</v>
      </c>
      <c r="AW2133">
        <f>IF(ISNA(AX2133),NA(),AW1453)</f>
        <v>0</v>
      </c>
      <c r="AX2133">
        <f>IF(OR(AX1453="",AND(AX1453=AX1452,AX1453=AX1454)),NA(), AX1453)</f>
        <v>0</v>
      </c>
      <c r="AY2133">
        <f>IF(ISNA(AZ2133),NA(),AY1453)</f>
        <v>0</v>
      </c>
      <c r="AZ2133">
        <f>IF(OR(AZ1453="",AND(AZ1453=AZ1452,AZ1453=AZ1454)),NA(), AZ1453)</f>
        <v>0</v>
      </c>
      <c r="BA2133">
        <f>IF(ISNA(BB2133),NA(),BA1453)</f>
        <v>0</v>
      </c>
      <c r="BB2133">
        <f>IF(OR(BB1453="",AND(BB1453=BB1452,BB1453=BB1454)),NA(), BB1453)</f>
        <v>0</v>
      </c>
      <c r="BC2133">
        <f>IF(ISNA(BD2133),NA(),BC1453)</f>
        <v>0</v>
      </c>
      <c r="BD2133">
        <f>IF(OR(BD1453="",AND(BD1453=BD1452,BD1453=BD1454)),NA(), BD1453)</f>
        <v>0</v>
      </c>
      <c r="BE2133">
        <f>IF(ISNA(BF2133),NA(),BE1453)</f>
        <v>0</v>
      </c>
      <c r="BF2133">
        <f>IF(OR(BF1453="",AND(BF1453=BF1452,BF1453=BF1454)),NA(), BF1453)</f>
        <v>0</v>
      </c>
      <c r="BG2133">
        <f>IF(ISNA(BH2133),NA(),BG1453)</f>
        <v>0</v>
      </c>
      <c r="BH2133">
        <f>IF(OR(BH1453="",AND(BH1453=BH1452,BH1453=BH1454)),NA(), BH1453)</f>
        <v>0</v>
      </c>
      <c r="BI2133">
        <f>IF(ISNA(BJ2133),NA(),BI1453)</f>
        <v>0</v>
      </c>
      <c r="BJ2133">
        <f>IF(OR(BJ1453="",AND(BJ1453=BJ1452,BJ1453=BJ1454)),NA(), BJ1453)</f>
        <v>0</v>
      </c>
      <c r="BK2133">
        <f>IF(ISNA(BL2133),NA(),BK1453)</f>
        <v>0</v>
      </c>
      <c r="BL2133">
        <f>IF(OR(BL1453="",AND(BL1453=BL1452,BL1453=BL1454)),NA(), BL1453)</f>
        <v>0</v>
      </c>
      <c r="BM2133">
        <f>IF(ISNA(BN2133),NA(),BM1453)</f>
        <v>0</v>
      </c>
      <c r="BN2133">
        <f>IF(OR(BN1453="",AND(BN1453=BN1452,BN1453=BN1454)),NA(), BN1453)</f>
        <v>0</v>
      </c>
      <c r="BO2133">
        <f>IF(ISNA(BP2133),NA(),BO1453)</f>
        <v>0</v>
      </c>
      <c r="BP2133">
        <f>IF(OR(BP1453="",AND(BP1453=BP1452,BP1453=BP1454)),NA(), BP1453)</f>
        <v>0</v>
      </c>
      <c r="BQ2133">
        <f>IF(ISNA(BR2133),NA(),BQ1453)</f>
        <v>0</v>
      </c>
      <c r="BR2133">
        <f>IF(OR(BR1453="",AND(BR1453=BR1452,BR1453=BR1454)),NA(), BR1453)</f>
        <v>0</v>
      </c>
    </row>
    <row r="2134" spans="5:70">
      <c r="E2134">
        <f>IF(ISNA(F2134),NA(),E1454)</f>
        <v>0</v>
      </c>
      <c r="F2134">
        <f>IF(OR(F1454="",AND(F1454=F1453,F1454=F1455)),NA(), F1454)</f>
        <v>0</v>
      </c>
      <c r="G2134">
        <f>IF(ISNA(H2134),NA(),G1454)</f>
        <v>0</v>
      </c>
      <c r="H2134">
        <f>IF(OR(H1454="",AND(H1454=H1453,H1454=H1455)),NA(), H1454)</f>
        <v>0</v>
      </c>
      <c r="I2134">
        <f>IF(ISNA(J2134),NA(),I1454)</f>
        <v>0</v>
      </c>
      <c r="J2134">
        <f>IF(OR(J1454="",AND(J1454=J1453,J1454=J1455)),NA(), J1454)</f>
        <v>0</v>
      </c>
      <c r="K2134">
        <f>IF(ISNA(L2134),NA(),K1454)</f>
        <v>0</v>
      </c>
      <c r="L2134">
        <f>IF(OR(L1454="",AND(L1454=L1453,L1454=L1455)),NA(), L1454)</f>
        <v>0</v>
      </c>
      <c r="M2134">
        <f>IF(ISNA(N2134),NA(),M1454)</f>
        <v>0</v>
      </c>
      <c r="N2134">
        <f>IF(OR(N1454="",AND(N1454=N1453,N1454=N1455)),NA(), N1454)</f>
        <v>0</v>
      </c>
      <c r="O2134">
        <f>IF(ISNA(P2134),NA(),O1454)</f>
        <v>0</v>
      </c>
      <c r="P2134">
        <f>IF(OR(P1454="",AND(P1454=P1453,P1454=P1455)),NA(), P1454)</f>
        <v>0</v>
      </c>
      <c r="Q2134">
        <f>IF(ISNA(R2134),NA(),Q1454)</f>
        <v>0</v>
      </c>
      <c r="R2134">
        <f>IF(OR(R1454="",AND(R1454=R1453,R1454=R1455)),NA(), R1454)</f>
        <v>0</v>
      </c>
      <c r="S2134">
        <f>IF(ISNA(T2134),NA(),S1454)</f>
        <v>0</v>
      </c>
      <c r="T2134">
        <f>IF(OR(T1454="",AND(T1454=T1453,T1454=T1455)),NA(), T1454)</f>
        <v>0</v>
      </c>
      <c r="U2134">
        <f>IF(ISNA(V2134),NA(),U1454)</f>
        <v>0</v>
      </c>
      <c r="V2134">
        <f>IF(OR(V1454="",AND(V1454=V1453,V1454=V1455)),NA(), V1454)</f>
        <v>0</v>
      </c>
      <c r="W2134">
        <f>IF(ISNA(X2134),NA(),W1454)</f>
        <v>0</v>
      </c>
      <c r="X2134">
        <f>IF(OR(X1454="",AND(X1454=X1453,X1454=X1455)),NA(), X1454)</f>
        <v>0</v>
      </c>
      <c r="Y2134">
        <f>IF(ISNA(Z2134),NA(),Y1454)</f>
        <v>0</v>
      </c>
      <c r="Z2134">
        <f>IF(OR(Z1454="",AND(Z1454=Z1453,Z1454=Z1455)),NA(), Z1454)</f>
        <v>0</v>
      </c>
      <c r="AA2134">
        <f>IF(ISNA(AB2134),NA(),AA1454)</f>
        <v>0</v>
      </c>
      <c r="AB2134">
        <f>IF(OR(AB1454="",AND(AB1454=AB1453,AB1454=AB1455)),NA(), AB1454)</f>
        <v>0</v>
      </c>
      <c r="AC2134">
        <f>IF(ISNA(AD2134),NA(),AC1454)</f>
        <v>0</v>
      </c>
      <c r="AD2134">
        <f>IF(OR(AD1454="",AND(AD1454=AD1453,AD1454=AD1455)),NA(), AD1454)</f>
        <v>0</v>
      </c>
      <c r="AE2134">
        <f>IF(ISNA(AF2134),NA(),AE1454)</f>
        <v>0</v>
      </c>
      <c r="AF2134">
        <f>IF(OR(AF1454="",AND(AF1454=AF1453,AF1454=AF1455)),NA(), AF1454)</f>
        <v>0</v>
      </c>
      <c r="AG2134">
        <f>IF(ISNA(AH2134),NA(),AG1454)</f>
        <v>0</v>
      </c>
      <c r="AH2134">
        <f>IF(OR(AH1454="",AND(AH1454=AH1453,AH1454=AH1455)),NA(), AH1454)</f>
        <v>0</v>
      </c>
      <c r="AI2134">
        <f>IF(ISNA(AJ2134),NA(),AI1454)</f>
        <v>0</v>
      </c>
      <c r="AJ2134">
        <f>IF(OR(AJ1454="",AND(AJ1454=AJ1453,AJ1454=AJ1455)),NA(), AJ1454)</f>
        <v>0</v>
      </c>
      <c r="AM2134">
        <f>IF(ISNA(AN2134),NA(),AM1454)</f>
        <v>0</v>
      </c>
      <c r="AN2134">
        <f>IF(OR(AN1454="",AND(AN1454=AN1453,AN1454=AN1455)),NA(), AN1454)</f>
        <v>0</v>
      </c>
      <c r="AO2134">
        <f>IF(ISNA(AP2134),NA(),AO1454)</f>
        <v>0</v>
      </c>
      <c r="AP2134">
        <f>IF(OR(AP1454="",AND(AP1454=AP1453,AP1454=AP1455)),NA(), AP1454)</f>
        <v>0</v>
      </c>
      <c r="AQ2134">
        <f>IF(ISNA(AR2134),NA(),AQ1454)</f>
        <v>0</v>
      </c>
      <c r="AR2134">
        <f>IF(OR(AR1454="",AND(AR1454=AR1453,AR1454=AR1455)),NA(), AR1454)</f>
        <v>0</v>
      </c>
      <c r="AS2134">
        <f>IF(ISNA(AT2134),NA(),AS1454)</f>
        <v>0</v>
      </c>
      <c r="AT2134">
        <f>IF(OR(AT1454="",AND(AT1454=AT1453,AT1454=AT1455)),NA(), AT1454)</f>
        <v>0</v>
      </c>
      <c r="AU2134">
        <f>IF(ISNA(AV2134),NA(),AU1454)</f>
        <v>0</v>
      </c>
      <c r="AV2134">
        <f>IF(OR(AV1454="",AND(AV1454=AV1453,AV1454=AV1455)),NA(), AV1454)</f>
        <v>0</v>
      </c>
      <c r="AW2134">
        <f>IF(ISNA(AX2134),NA(),AW1454)</f>
        <v>0</v>
      </c>
      <c r="AX2134">
        <f>IF(OR(AX1454="",AND(AX1454=AX1453,AX1454=AX1455)),NA(), AX1454)</f>
        <v>0</v>
      </c>
      <c r="AY2134">
        <f>IF(ISNA(AZ2134),NA(),AY1454)</f>
        <v>0</v>
      </c>
      <c r="AZ2134">
        <f>IF(OR(AZ1454="",AND(AZ1454=AZ1453,AZ1454=AZ1455)),NA(), AZ1454)</f>
        <v>0</v>
      </c>
      <c r="BA2134">
        <f>IF(ISNA(BB2134),NA(),BA1454)</f>
        <v>0</v>
      </c>
      <c r="BB2134">
        <f>IF(OR(BB1454="",AND(BB1454=BB1453,BB1454=BB1455)),NA(), BB1454)</f>
        <v>0</v>
      </c>
      <c r="BC2134">
        <f>IF(ISNA(BD2134),NA(),BC1454)</f>
        <v>0</v>
      </c>
      <c r="BD2134">
        <f>IF(OR(BD1454="",AND(BD1454=BD1453,BD1454=BD1455)),NA(), BD1454)</f>
        <v>0</v>
      </c>
      <c r="BE2134">
        <f>IF(ISNA(BF2134),NA(),BE1454)</f>
        <v>0</v>
      </c>
      <c r="BF2134">
        <f>IF(OR(BF1454="",AND(BF1454=BF1453,BF1454=BF1455)),NA(), BF1454)</f>
        <v>0</v>
      </c>
      <c r="BG2134">
        <f>IF(ISNA(BH2134),NA(),BG1454)</f>
        <v>0</v>
      </c>
      <c r="BH2134">
        <f>IF(OR(BH1454="",AND(BH1454=BH1453,BH1454=BH1455)),NA(), BH1454)</f>
        <v>0</v>
      </c>
      <c r="BI2134">
        <f>IF(ISNA(BJ2134),NA(),BI1454)</f>
        <v>0</v>
      </c>
      <c r="BJ2134">
        <f>IF(OR(BJ1454="",AND(BJ1454=BJ1453,BJ1454=BJ1455)),NA(), BJ1454)</f>
        <v>0</v>
      </c>
      <c r="BK2134">
        <f>IF(ISNA(BL2134),NA(),BK1454)</f>
        <v>0</v>
      </c>
      <c r="BL2134">
        <f>IF(OR(BL1454="",AND(BL1454=BL1453,BL1454=BL1455)),NA(), BL1454)</f>
        <v>0</v>
      </c>
      <c r="BM2134">
        <f>IF(ISNA(BN2134),NA(),BM1454)</f>
        <v>0</v>
      </c>
      <c r="BN2134">
        <f>IF(OR(BN1454="",AND(BN1454=BN1453,BN1454=BN1455)),NA(), BN1454)</f>
        <v>0</v>
      </c>
      <c r="BO2134">
        <f>IF(ISNA(BP2134),NA(),BO1454)</f>
        <v>0</v>
      </c>
      <c r="BP2134">
        <f>IF(OR(BP1454="",AND(BP1454=BP1453,BP1454=BP1455)),NA(), BP1454)</f>
        <v>0</v>
      </c>
      <c r="BQ2134">
        <f>IF(ISNA(BR2134),NA(),BQ1454)</f>
        <v>0</v>
      </c>
      <c r="BR2134">
        <f>IF(OR(BR1454="",AND(BR1454=BR1453,BR1454=BR1455)),NA(), BR1454)</f>
        <v>0</v>
      </c>
    </row>
    <row r="2135" spans="5:70">
      <c r="E2135">
        <f>IF(ISNA(F2135),NA(),E1455)</f>
        <v>0</v>
      </c>
      <c r="F2135">
        <f>IF(OR(F1455="",AND(F1455=F1454,F1455=F1456)),NA(), F1455)</f>
        <v>0</v>
      </c>
      <c r="G2135">
        <f>IF(ISNA(H2135),NA(),G1455)</f>
        <v>0</v>
      </c>
      <c r="H2135">
        <f>IF(OR(H1455="",AND(H1455=H1454,H1455=H1456)),NA(), H1455)</f>
        <v>0</v>
      </c>
      <c r="I2135">
        <f>IF(ISNA(J2135),NA(),I1455)</f>
        <v>0</v>
      </c>
      <c r="J2135">
        <f>IF(OR(J1455="",AND(J1455=J1454,J1455=J1456)),NA(), J1455)</f>
        <v>0</v>
      </c>
      <c r="K2135">
        <f>IF(ISNA(L2135),NA(),K1455)</f>
        <v>0</v>
      </c>
      <c r="L2135">
        <f>IF(OR(L1455="",AND(L1455=L1454,L1455=L1456)),NA(), L1455)</f>
        <v>0</v>
      </c>
      <c r="M2135">
        <f>IF(ISNA(N2135),NA(),M1455)</f>
        <v>0</v>
      </c>
      <c r="N2135">
        <f>IF(OR(N1455="",AND(N1455=N1454,N1455=N1456)),NA(), N1455)</f>
        <v>0</v>
      </c>
      <c r="O2135">
        <f>IF(ISNA(P2135),NA(),O1455)</f>
        <v>0</v>
      </c>
      <c r="P2135">
        <f>IF(OR(P1455="",AND(P1455=P1454,P1455=P1456)),NA(), P1455)</f>
        <v>0</v>
      </c>
      <c r="Q2135">
        <f>IF(ISNA(R2135),NA(),Q1455)</f>
        <v>0</v>
      </c>
      <c r="R2135">
        <f>IF(OR(R1455="",AND(R1455=R1454,R1455=R1456)),NA(), R1455)</f>
        <v>0</v>
      </c>
      <c r="S2135">
        <f>IF(ISNA(T2135),NA(),S1455)</f>
        <v>0</v>
      </c>
      <c r="T2135">
        <f>IF(OR(T1455="",AND(T1455=T1454,T1455=T1456)),NA(), T1455)</f>
        <v>0</v>
      </c>
      <c r="U2135">
        <f>IF(ISNA(V2135),NA(),U1455)</f>
        <v>0</v>
      </c>
      <c r="V2135">
        <f>IF(OR(V1455="",AND(V1455=V1454,V1455=V1456)),NA(), V1455)</f>
        <v>0</v>
      </c>
      <c r="W2135">
        <f>IF(ISNA(X2135),NA(),W1455)</f>
        <v>0</v>
      </c>
      <c r="X2135">
        <f>IF(OR(X1455="",AND(X1455=X1454,X1455=X1456)),NA(), X1455)</f>
        <v>0</v>
      </c>
      <c r="Y2135">
        <f>IF(ISNA(Z2135),NA(),Y1455)</f>
        <v>0</v>
      </c>
      <c r="Z2135">
        <f>IF(OR(Z1455="",AND(Z1455=Z1454,Z1455=Z1456)),NA(), Z1455)</f>
        <v>0</v>
      </c>
      <c r="AA2135">
        <f>IF(ISNA(AB2135),NA(),AA1455)</f>
        <v>0</v>
      </c>
      <c r="AB2135">
        <f>IF(OR(AB1455="",AND(AB1455=AB1454,AB1455=AB1456)),NA(), AB1455)</f>
        <v>0</v>
      </c>
      <c r="AC2135">
        <f>IF(ISNA(AD2135),NA(),AC1455)</f>
        <v>0</v>
      </c>
      <c r="AD2135">
        <f>IF(OR(AD1455="",AND(AD1455=AD1454,AD1455=AD1456)),NA(), AD1455)</f>
        <v>0</v>
      </c>
      <c r="AE2135">
        <f>IF(ISNA(AF2135),NA(),AE1455)</f>
        <v>0</v>
      </c>
      <c r="AF2135">
        <f>IF(OR(AF1455="",AND(AF1455=AF1454,AF1455=AF1456)),NA(), AF1455)</f>
        <v>0</v>
      </c>
      <c r="AG2135">
        <f>IF(ISNA(AH2135),NA(),AG1455)</f>
        <v>0</v>
      </c>
      <c r="AH2135">
        <f>IF(OR(AH1455="",AND(AH1455=AH1454,AH1455=AH1456)),NA(), AH1455)</f>
        <v>0</v>
      </c>
      <c r="AI2135">
        <f>IF(ISNA(AJ2135),NA(),AI1455)</f>
        <v>0</v>
      </c>
      <c r="AJ2135">
        <f>IF(OR(AJ1455="",AND(AJ1455=AJ1454,AJ1455=AJ1456)),NA(), AJ1455)</f>
        <v>0</v>
      </c>
      <c r="AM2135">
        <f>IF(ISNA(AN2135),NA(),AM1455)</f>
        <v>0</v>
      </c>
      <c r="AN2135">
        <f>IF(OR(AN1455="",AND(AN1455=AN1454,AN1455=AN1456)),NA(), AN1455)</f>
        <v>0</v>
      </c>
      <c r="AO2135">
        <f>IF(ISNA(AP2135),NA(),AO1455)</f>
        <v>0</v>
      </c>
      <c r="AP2135">
        <f>IF(OR(AP1455="",AND(AP1455=AP1454,AP1455=AP1456)),NA(), AP1455)</f>
        <v>0</v>
      </c>
      <c r="AQ2135">
        <f>IF(ISNA(AR2135),NA(),AQ1455)</f>
        <v>0</v>
      </c>
      <c r="AR2135">
        <f>IF(OR(AR1455="",AND(AR1455=AR1454,AR1455=AR1456)),NA(), AR1455)</f>
        <v>0</v>
      </c>
      <c r="AS2135">
        <f>IF(ISNA(AT2135),NA(),AS1455)</f>
        <v>0</v>
      </c>
      <c r="AT2135">
        <f>IF(OR(AT1455="",AND(AT1455=AT1454,AT1455=AT1456)),NA(), AT1455)</f>
        <v>0</v>
      </c>
      <c r="AU2135">
        <f>IF(ISNA(AV2135),NA(),AU1455)</f>
        <v>0</v>
      </c>
      <c r="AV2135">
        <f>IF(OR(AV1455="",AND(AV1455=AV1454,AV1455=AV1456)),NA(), AV1455)</f>
        <v>0</v>
      </c>
      <c r="AW2135">
        <f>IF(ISNA(AX2135),NA(),AW1455)</f>
        <v>0</v>
      </c>
      <c r="AX2135">
        <f>IF(OR(AX1455="",AND(AX1455=AX1454,AX1455=AX1456)),NA(), AX1455)</f>
        <v>0</v>
      </c>
      <c r="AY2135">
        <f>IF(ISNA(AZ2135),NA(),AY1455)</f>
        <v>0</v>
      </c>
      <c r="AZ2135">
        <f>IF(OR(AZ1455="",AND(AZ1455=AZ1454,AZ1455=AZ1456)),NA(), AZ1455)</f>
        <v>0</v>
      </c>
      <c r="BA2135">
        <f>IF(ISNA(BB2135),NA(),BA1455)</f>
        <v>0</v>
      </c>
      <c r="BB2135">
        <f>IF(OR(BB1455="",AND(BB1455=BB1454,BB1455=BB1456)),NA(), BB1455)</f>
        <v>0</v>
      </c>
      <c r="BC2135">
        <f>IF(ISNA(BD2135),NA(),BC1455)</f>
        <v>0</v>
      </c>
      <c r="BD2135">
        <f>IF(OR(BD1455="",AND(BD1455=BD1454,BD1455=BD1456)),NA(), BD1455)</f>
        <v>0</v>
      </c>
      <c r="BE2135">
        <f>IF(ISNA(BF2135),NA(),BE1455)</f>
        <v>0</v>
      </c>
      <c r="BF2135">
        <f>IF(OR(BF1455="",AND(BF1455=BF1454,BF1455=BF1456)),NA(), BF1455)</f>
        <v>0</v>
      </c>
      <c r="BG2135">
        <f>IF(ISNA(BH2135),NA(),BG1455)</f>
        <v>0</v>
      </c>
      <c r="BH2135">
        <f>IF(OR(BH1455="",AND(BH1455=BH1454,BH1455=BH1456)),NA(), BH1455)</f>
        <v>0</v>
      </c>
      <c r="BI2135">
        <f>IF(ISNA(BJ2135),NA(),BI1455)</f>
        <v>0</v>
      </c>
      <c r="BJ2135">
        <f>IF(OR(BJ1455="",AND(BJ1455=BJ1454,BJ1455=BJ1456)),NA(), BJ1455)</f>
        <v>0</v>
      </c>
      <c r="BK2135">
        <f>IF(ISNA(BL2135),NA(),BK1455)</f>
        <v>0</v>
      </c>
      <c r="BL2135">
        <f>IF(OR(BL1455="",AND(BL1455=BL1454,BL1455=BL1456)),NA(), BL1455)</f>
        <v>0</v>
      </c>
      <c r="BM2135">
        <f>IF(ISNA(BN2135),NA(),BM1455)</f>
        <v>0</v>
      </c>
      <c r="BN2135">
        <f>IF(OR(BN1455="",AND(BN1455=BN1454,BN1455=BN1456)),NA(), BN1455)</f>
        <v>0</v>
      </c>
      <c r="BO2135">
        <f>IF(ISNA(BP2135),NA(),BO1455)</f>
        <v>0</v>
      </c>
      <c r="BP2135">
        <f>IF(OR(BP1455="",AND(BP1455=BP1454,BP1455=BP1456)),NA(), BP1455)</f>
        <v>0</v>
      </c>
      <c r="BQ2135">
        <f>IF(ISNA(BR2135),NA(),BQ1455)</f>
        <v>0</v>
      </c>
      <c r="BR2135">
        <f>IF(OR(BR1455="",AND(BR1455=BR1454,BR1455=BR1456)),NA(), BR1455)</f>
        <v>0</v>
      </c>
    </row>
    <row r="2136" spans="5:70">
      <c r="E2136">
        <f>IF(ISNA(F2136),NA(),E1456)</f>
        <v>0</v>
      </c>
      <c r="F2136">
        <f>IF(OR(F1456="",AND(F1456=F1455,F1456=F1457)),NA(), F1456)</f>
        <v>0</v>
      </c>
      <c r="G2136">
        <f>IF(ISNA(H2136),NA(),G1456)</f>
        <v>0</v>
      </c>
      <c r="H2136">
        <f>IF(OR(H1456="",AND(H1456=H1455,H1456=H1457)),NA(), H1456)</f>
        <v>0</v>
      </c>
      <c r="I2136">
        <f>IF(ISNA(J2136),NA(),I1456)</f>
        <v>0</v>
      </c>
      <c r="J2136">
        <f>IF(OR(J1456="",AND(J1456=J1455,J1456=J1457)),NA(), J1456)</f>
        <v>0</v>
      </c>
      <c r="K2136">
        <f>IF(ISNA(L2136),NA(),K1456)</f>
        <v>0</v>
      </c>
      <c r="L2136">
        <f>IF(OR(L1456="",AND(L1456=L1455,L1456=L1457)),NA(), L1456)</f>
        <v>0</v>
      </c>
      <c r="M2136">
        <f>IF(ISNA(N2136),NA(),M1456)</f>
        <v>0</v>
      </c>
      <c r="N2136">
        <f>IF(OR(N1456="",AND(N1456=N1455,N1456=N1457)),NA(), N1456)</f>
        <v>0</v>
      </c>
      <c r="O2136">
        <f>IF(ISNA(P2136),NA(),O1456)</f>
        <v>0</v>
      </c>
      <c r="P2136">
        <f>IF(OR(P1456="",AND(P1456=P1455,P1456=P1457)),NA(), P1456)</f>
        <v>0</v>
      </c>
      <c r="Q2136">
        <f>IF(ISNA(R2136),NA(),Q1456)</f>
        <v>0</v>
      </c>
      <c r="R2136">
        <f>IF(OR(R1456="",AND(R1456=R1455,R1456=R1457)),NA(), R1456)</f>
        <v>0</v>
      </c>
      <c r="S2136">
        <f>IF(ISNA(T2136),NA(),S1456)</f>
        <v>0</v>
      </c>
      <c r="T2136">
        <f>IF(OR(T1456="",AND(T1456=T1455,T1456=T1457)),NA(), T1456)</f>
        <v>0</v>
      </c>
      <c r="U2136">
        <f>IF(ISNA(V2136),NA(),U1456)</f>
        <v>0</v>
      </c>
      <c r="V2136">
        <f>IF(OR(V1456="",AND(V1456=V1455,V1456=V1457)),NA(), V1456)</f>
        <v>0</v>
      </c>
      <c r="W2136">
        <f>IF(ISNA(X2136),NA(),W1456)</f>
        <v>0</v>
      </c>
      <c r="X2136">
        <f>IF(OR(X1456="",AND(X1456=X1455,X1456=X1457)),NA(), X1456)</f>
        <v>0</v>
      </c>
      <c r="Y2136">
        <f>IF(ISNA(Z2136),NA(),Y1456)</f>
        <v>0</v>
      </c>
      <c r="Z2136">
        <f>IF(OR(Z1456="",AND(Z1456=Z1455,Z1456=Z1457)),NA(), Z1456)</f>
        <v>0</v>
      </c>
      <c r="AA2136">
        <f>IF(ISNA(AB2136),NA(),AA1456)</f>
        <v>0</v>
      </c>
      <c r="AB2136">
        <f>IF(OR(AB1456="",AND(AB1456=AB1455,AB1456=AB1457)),NA(), AB1456)</f>
        <v>0</v>
      </c>
      <c r="AC2136">
        <f>IF(ISNA(AD2136),NA(),AC1456)</f>
        <v>0</v>
      </c>
      <c r="AD2136">
        <f>IF(OR(AD1456="",AND(AD1456=AD1455,AD1456=AD1457)),NA(), AD1456)</f>
        <v>0</v>
      </c>
      <c r="AE2136">
        <f>IF(ISNA(AF2136),NA(),AE1456)</f>
        <v>0</v>
      </c>
      <c r="AF2136">
        <f>IF(OR(AF1456="",AND(AF1456=AF1455,AF1456=AF1457)),NA(), AF1456)</f>
        <v>0</v>
      </c>
      <c r="AG2136">
        <f>IF(ISNA(AH2136),NA(),AG1456)</f>
        <v>0</v>
      </c>
      <c r="AH2136">
        <f>IF(OR(AH1456="",AND(AH1456=AH1455,AH1456=AH1457)),NA(), AH1456)</f>
        <v>0</v>
      </c>
      <c r="AI2136">
        <f>IF(ISNA(AJ2136),NA(),AI1456)</f>
        <v>0</v>
      </c>
      <c r="AJ2136">
        <f>IF(OR(AJ1456="",AND(AJ1456=AJ1455,AJ1456=AJ1457)),NA(), AJ1456)</f>
        <v>0</v>
      </c>
      <c r="AM2136">
        <f>IF(ISNA(AN2136),NA(),AM1456)</f>
        <v>0</v>
      </c>
      <c r="AN2136">
        <f>IF(OR(AN1456="",AND(AN1456=AN1455,AN1456=AN1457)),NA(), AN1456)</f>
        <v>0</v>
      </c>
      <c r="AO2136">
        <f>IF(ISNA(AP2136),NA(),AO1456)</f>
        <v>0</v>
      </c>
      <c r="AP2136">
        <f>IF(OR(AP1456="",AND(AP1456=AP1455,AP1456=AP1457)),NA(), AP1456)</f>
        <v>0</v>
      </c>
      <c r="AQ2136">
        <f>IF(ISNA(AR2136),NA(),AQ1456)</f>
        <v>0</v>
      </c>
      <c r="AR2136">
        <f>IF(OR(AR1456="",AND(AR1456=AR1455,AR1456=AR1457)),NA(), AR1456)</f>
        <v>0</v>
      </c>
      <c r="AS2136">
        <f>IF(ISNA(AT2136),NA(),AS1456)</f>
        <v>0</v>
      </c>
      <c r="AT2136">
        <f>IF(OR(AT1456="",AND(AT1456=AT1455,AT1456=AT1457)),NA(), AT1456)</f>
        <v>0</v>
      </c>
      <c r="AU2136">
        <f>IF(ISNA(AV2136),NA(),AU1456)</f>
        <v>0</v>
      </c>
      <c r="AV2136">
        <f>IF(OR(AV1456="",AND(AV1456=AV1455,AV1456=AV1457)),NA(), AV1456)</f>
        <v>0</v>
      </c>
      <c r="AW2136">
        <f>IF(ISNA(AX2136),NA(),AW1456)</f>
        <v>0</v>
      </c>
      <c r="AX2136">
        <f>IF(OR(AX1456="",AND(AX1456=AX1455,AX1456=AX1457)),NA(), AX1456)</f>
        <v>0</v>
      </c>
      <c r="AY2136">
        <f>IF(ISNA(AZ2136),NA(),AY1456)</f>
        <v>0</v>
      </c>
      <c r="AZ2136">
        <f>IF(OR(AZ1456="",AND(AZ1456=AZ1455,AZ1456=AZ1457)),NA(), AZ1456)</f>
        <v>0</v>
      </c>
      <c r="BA2136">
        <f>IF(ISNA(BB2136),NA(),BA1456)</f>
        <v>0</v>
      </c>
      <c r="BB2136">
        <f>IF(OR(BB1456="",AND(BB1456=BB1455,BB1456=BB1457)),NA(), BB1456)</f>
        <v>0</v>
      </c>
      <c r="BC2136">
        <f>IF(ISNA(BD2136),NA(),BC1456)</f>
        <v>0</v>
      </c>
      <c r="BD2136">
        <f>IF(OR(BD1456="",AND(BD1456=BD1455,BD1456=BD1457)),NA(), BD1456)</f>
        <v>0</v>
      </c>
      <c r="BE2136">
        <f>IF(ISNA(BF2136),NA(),BE1456)</f>
        <v>0</v>
      </c>
      <c r="BF2136">
        <f>IF(OR(BF1456="",AND(BF1456=BF1455,BF1456=BF1457)),NA(), BF1456)</f>
        <v>0</v>
      </c>
      <c r="BG2136">
        <f>IF(ISNA(BH2136),NA(),BG1456)</f>
        <v>0</v>
      </c>
      <c r="BH2136">
        <f>IF(OR(BH1456="",AND(BH1456=BH1455,BH1456=BH1457)),NA(), BH1456)</f>
        <v>0</v>
      </c>
      <c r="BI2136">
        <f>IF(ISNA(BJ2136),NA(),BI1456)</f>
        <v>0</v>
      </c>
      <c r="BJ2136">
        <f>IF(OR(BJ1456="",AND(BJ1456=BJ1455,BJ1456=BJ1457)),NA(), BJ1456)</f>
        <v>0</v>
      </c>
      <c r="BK2136">
        <f>IF(ISNA(BL2136),NA(),BK1456)</f>
        <v>0</v>
      </c>
      <c r="BL2136">
        <f>IF(OR(BL1456="",AND(BL1456=BL1455,BL1456=BL1457)),NA(), BL1456)</f>
        <v>0</v>
      </c>
      <c r="BM2136">
        <f>IF(ISNA(BN2136),NA(),BM1456)</f>
        <v>0</v>
      </c>
      <c r="BN2136">
        <f>IF(OR(BN1456="",AND(BN1456=BN1455,BN1456=BN1457)),NA(), BN1456)</f>
        <v>0</v>
      </c>
      <c r="BO2136">
        <f>IF(ISNA(BP2136),NA(),BO1456)</f>
        <v>0</v>
      </c>
      <c r="BP2136">
        <f>IF(OR(BP1456="",AND(BP1456=BP1455,BP1456=BP1457)),NA(), BP1456)</f>
        <v>0</v>
      </c>
      <c r="BQ2136">
        <f>IF(ISNA(BR2136),NA(),BQ1456)</f>
        <v>0</v>
      </c>
      <c r="BR2136">
        <f>IF(OR(BR1456="",AND(BR1456=BR1455,BR1456=BR1457)),NA(), BR1456)</f>
        <v>0</v>
      </c>
    </row>
    <row r="2137" spans="5:70">
      <c r="E2137">
        <f>IF(ISNA(F2137),NA(),E1457)</f>
        <v>0</v>
      </c>
      <c r="F2137">
        <f>IF(OR(F1457="",AND(F1457=F1456,F1457=F1458)),NA(), F1457)</f>
        <v>0</v>
      </c>
      <c r="G2137">
        <f>IF(ISNA(H2137),NA(),G1457)</f>
        <v>0</v>
      </c>
      <c r="H2137">
        <f>IF(OR(H1457="",AND(H1457=H1456,H1457=H1458)),NA(), H1457)</f>
        <v>0</v>
      </c>
      <c r="I2137">
        <f>IF(ISNA(J2137),NA(),I1457)</f>
        <v>0</v>
      </c>
      <c r="J2137">
        <f>IF(OR(J1457="",AND(J1457=J1456,J1457=J1458)),NA(), J1457)</f>
        <v>0</v>
      </c>
      <c r="K2137">
        <f>IF(ISNA(L2137),NA(),K1457)</f>
        <v>0</v>
      </c>
      <c r="L2137">
        <f>IF(OR(L1457="",AND(L1457=L1456,L1457=L1458)),NA(), L1457)</f>
        <v>0</v>
      </c>
      <c r="M2137">
        <f>IF(ISNA(N2137),NA(),M1457)</f>
        <v>0</v>
      </c>
      <c r="N2137">
        <f>IF(OR(N1457="",AND(N1457=N1456,N1457=N1458)),NA(), N1457)</f>
        <v>0</v>
      </c>
      <c r="O2137">
        <f>IF(ISNA(P2137),NA(),O1457)</f>
        <v>0</v>
      </c>
      <c r="P2137">
        <f>IF(OR(P1457="",AND(P1457=P1456,P1457=P1458)),NA(), P1457)</f>
        <v>0</v>
      </c>
      <c r="Q2137">
        <f>IF(ISNA(R2137),NA(),Q1457)</f>
        <v>0</v>
      </c>
      <c r="R2137">
        <f>IF(OR(R1457="",AND(R1457=R1456,R1457=R1458)),NA(), R1457)</f>
        <v>0</v>
      </c>
      <c r="S2137">
        <f>IF(ISNA(T2137),NA(),S1457)</f>
        <v>0</v>
      </c>
      <c r="T2137">
        <f>IF(OR(T1457="",AND(T1457=T1456,T1457=T1458)),NA(), T1457)</f>
        <v>0</v>
      </c>
      <c r="U2137">
        <f>IF(ISNA(V2137),NA(),U1457)</f>
        <v>0</v>
      </c>
      <c r="V2137">
        <f>IF(OR(V1457="",AND(V1457=V1456,V1457=V1458)),NA(), V1457)</f>
        <v>0</v>
      </c>
      <c r="W2137">
        <f>IF(ISNA(X2137),NA(),W1457)</f>
        <v>0</v>
      </c>
      <c r="X2137">
        <f>IF(OR(X1457="",AND(X1457=X1456,X1457=X1458)),NA(), X1457)</f>
        <v>0</v>
      </c>
      <c r="Y2137">
        <f>IF(ISNA(Z2137),NA(),Y1457)</f>
        <v>0</v>
      </c>
      <c r="Z2137">
        <f>IF(OR(Z1457="",AND(Z1457=Z1456,Z1457=Z1458)),NA(), Z1457)</f>
        <v>0</v>
      </c>
      <c r="AA2137">
        <f>IF(ISNA(AB2137),NA(),AA1457)</f>
        <v>0</v>
      </c>
      <c r="AB2137">
        <f>IF(OR(AB1457="",AND(AB1457=AB1456,AB1457=AB1458)),NA(), AB1457)</f>
        <v>0</v>
      </c>
      <c r="AC2137">
        <f>IF(ISNA(AD2137),NA(),AC1457)</f>
        <v>0</v>
      </c>
      <c r="AD2137">
        <f>IF(OR(AD1457="",AND(AD1457=AD1456,AD1457=AD1458)),NA(), AD1457)</f>
        <v>0</v>
      </c>
      <c r="AE2137">
        <f>IF(ISNA(AF2137),NA(),AE1457)</f>
        <v>0</v>
      </c>
      <c r="AF2137">
        <f>IF(OR(AF1457="",AND(AF1457=AF1456,AF1457=AF1458)),NA(), AF1457)</f>
        <v>0</v>
      </c>
      <c r="AG2137">
        <f>IF(ISNA(AH2137),NA(),AG1457)</f>
        <v>0</v>
      </c>
      <c r="AH2137">
        <f>IF(OR(AH1457="",AND(AH1457=AH1456,AH1457=AH1458)),NA(), AH1457)</f>
        <v>0</v>
      </c>
      <c r="AI2137">
        <f>IF(ISNA(AJ2137),NA(),AI1457)</f>
        <v>0</v>
      </c>
      <c r="AJ2137">
        <f>IF(OR(AJ1457="",AND(AJ1457=AJ1456,AJ1457=AJ1458)),NA(), AJ1457)</f>
        <v>0</v>
      </c>
      <c r="AM2137">
        <f>IF(ISNA(AN2137),NA(),AM1457)</f>
        <v>0</v>
      </c>
      <c r="AN2137">
        <f>IF(OR(AN1457="",AND(AN1457=AN1456,AN1457=AN1458)),NA(), AN1457)</f>
        <v>0</v>
      </c>
      <c r="AO2137">
        <f>IF(ISNA(AP2137),NA(),AO1457)</f>
        <v>0</v>
      </c>
      <c r="AP2137">
        <f>IF(OR(AP1457="",AND(AP1457=AP1456,AP1457=AP1458)),NA(), AP1457)</f>
        <v>0</v>
      </c>
      <c r="AQ2137">
        <f>IF(ISNA(AR2137),NA(),AQ1457)</f>
        <v>0</v>
      </c>
      <c r="AR2137">
        <f>IF(OR(AR1457="",AND(AR1457=AR1456,AR1457=AR1458)),NA(), AR1457)</f>
        <v>0</v>
      </c>
      <c r="AS2137">
        <f>IF(ISNA(AT2137),NA(),AS1457)</f>
        <v>0</v>
      </c>
      <c r="AT2137">
        <f>IF(OR(AT1457="",AND(AT1457=AT1456,AT1457=AT1458)),NA(), AT1457)</f>
        <v>0</v>
      </c>
      <c r="AU2137">
        <f>IF(ISNA(AV2137),NA(),AU1457)</f>
        <v>0</v>
      </c>
      <c r="AV2137">
        <f>IF(OR(AV1457="",AND(AV1457=AV1456,AV1457=AV1458)),NA(), AV1457)</f>
        <v>0</v>
      </c>
      <c r="AW2137">
        <f>IF(ISNA(AX2137),NA(),AW1457)</f>
        <v>0</v>
      </c>
      <c r="AX2137">
        <f>IF(OR(AX1457="",AND(AX1457=AX1456,AX1457=AX1458)),NA(), AX1457)</f>
        <v>0</v>
      </c>
      <c r="AY2137">
        <f>IF(ISNA(AZ2137),NA(),AY1457)</f>
        <v>0</v>
      </c>
      <c r="AZ2137">
        <f>IF(OR(AZ1457="",AND(AZ1457=AZ1456,AZ1457=AZ1458)),NA(), AZ1457)</f>
        <v>0</v>
      </c>
      <c r="BA2137">
        <f>IF(ISNA(BB2137),NA(),BA1457)</f>
        <v>0</v>
      </c>
      <c r="BB2137">
        <f>IF(OR(BB1457="",AND(BB1457=BB1456,BB1457=BB1458)),NA(), BB1457)</f>
        <v>0</v>
      </c>
      <c r="BC2137">
        <f>IF(ISNA(BD2137),NA(),BC1457)</f>
        <v>0</v>
      </c>
      <c r="BD2137">
        <f>IF(OR(BD1457="",AND(BD1457=BD1456,BD1457=BD1458)),NA(), BD1457)</f>
        <v>0</v>
      </c>
      <c r="BE2137">
        <f>IF(ISNA(BF2137),NA(),BE1457)</f>
        <v>0</v>
      </c>
      <c r="BF2137">
        <f>IF(OR(BF1457="",AND(BF1457=BF1456,BF1457=BF1458)),NA(), BF1457)</f>
        <v>0</v>
      </c>
      <c r="BG2137">
        <f>IF(ISNA(BH2137),NA(),BG1457)</f>
        <v>0</v>
      </c>
      <c r="BH2137">
        <f>IF(OR(BH1457="",AND(BH1457=BH1456,BH1457=BH1458)),NA(), BH1457)</f>
        <v>0</v>
      </c>
      <c r="BI2137">
        <f>IF(ISNA(BJ2137),NA(),BI1457)</f>
        <v>0</v>
      </c>
      <c r="BJ2137">
        <f>IF(OR(BJ1457="",AND(BJ1457=BJ1456,BJ1457=BJ1458)),NA(), BJ1457)</f>
        <v>0</v>
      </c>
      <c r="BK2137">
        <f>IF(ISNA(BL2137),NA(),BK1457)</f>
        <v>0</v>
      </c>
      <c r="BL2137">
        <f>IF(OR(BL1457="",AND(BL1457=BL1456,BL1457=BL1458)),NA(), BL1457)</f>
        <v>0</v>
      </c>
      <c r="BM2137">
        <f>IF(ISNA(BN2137),NA(),BM1457)</f>
        <v>0</v>
      </c>
      <c r="BN2137">
        <f>IF(OR(BN1457="",AND(BN1457=BN1456,BN1457=BN1458)),NA(), BN1457)</f>
        <v>0</v>
      </c>
      <c r="BO2137">
        <f>IF(ISNA(BP2137),NA(),BO1457)</f>
        <v>0</v>
      </c>
      <c r="BP2137">
        <f>IF(OR(BP1457="",AND(BP1457=BP1456,BP1457=BP1458)),NA(), BP1457)</f>
        <v>0</v>
      </c>
      <c r="BQ2137">
        <f>IF(ISNA(BR2137),NA(),BQ1457)</f>
        <v>0</v>
      </c>
      <c r="BR2137">
        <f>IF(OR(BR1457="",AND(BR1457=BR1456,BR1457=BR1458)),NA(), BR1457)</f>
        <v>0</v>
      </c>
    </row>
    <row r="2138" spans="5:70">
      <c r="E2138">
        <f>IF(ISNA(F2138),NA(),E1458)</f>
        <v>0</v>
      </c>
      <c r="F2138">
        <f>IF(OR(F1458="",AND(F1458=F1457,F1458=F1459)),NA(), F1458)</f>
        <v>0</v>
      </c>
      <c r="G2138">
        <f>IF(ISNA(H2138),NA(),G1458)</f>
        <v>0</v>
      </c>
      <c r="H2138">
        <f>IF(OR(H1458="",AND(H1458=H1457,H1458=H1459)),NA(), H1458)</f>
        <v>0</v>
      </c>
      <c r="I2138">
        <f>IF(ISNA(J2138),NA(),I1458)</f>
        <v>0</v>
      </c>
      <c r="J2138">
        <f>IF(OR(J1458="",AND(J1458=J1457,J1458=J1459)),NA(), J1458)</f>
        <v>0</v>
      </c>
      <c r="K2138">
        <f>IF(ISNA(L2138),NA(),K1458)</f>
        <v>0</v>
      </c>
      <c r="L2138">
        <f>IF(OR(L1458="",AND(L1458=L1457,L1458=L1459)),NA(), L1458)</f>
        <v>0</v>
      </c>
      <c r="M2138">
        <f>IF(ISNA(N2138),NA(),M1458)</f>
        <v>0</v>
      </c>
      <c r="N2138">
        <f>IF(OR(N1458="",AND(N1458=N1457,N1458=N1459)),NA(), N1458)</f>
        <v>0</v>
      </c>
      <c r="O2138">
        <f>IF(ISNA(P2138),NA(),O1458)</f>
        <v>0</v>
      </c>
      <c r="P2138">
        <f>IF(OR(P1458="",AND(P1458=P1457,P1458=P1459)),NA(), P1458)</f>
        <v>0</v>
      </c>
      <c r="Q2138">
        <f>IF(ISNA(R2138),NA(),Q1458)</f>
        <v>0</v>
      </c>
      <c r="R2138">
        <f>IF(OR(R1458="",AND(R1458=R1457,R1458=R1459)),NA(), R1458)</f>
        <v>0</v>
      </c>
      <c r="S2138">
        <f>IF(ISNA(T2138),NA(),S1458)</f>
        <v>0</v>
      </c>
      <c r="T2138">
        <f>IF(OR(T1458="",AND(T1458=T1457,T1458=T1459)),NA(), T1458)</f>
        <v>0</v>
      </c>
      <c r="U2138">
        <f>IF(ISNA(V2138),NA(),U1458)</f>
        <v>0</v>
      </c>
      <c r="V2138">
        <f>IF(OR(V1458="",AND(V1458=V1457,V1458=V1459)),NA(), V1458)</f>
        <v>0</v>
      </c>
      <c r="W2138">
        <f>IF(ISNA(X2138),NA(),W1458)</f>
        <v>0</v>
      </c>
      <c r="X2138">
        <f>IF(OR(X1458="",AND(X1458=X1457,X1458=X1459)),NA(), X1458)</f>
        <v>0</v>
      </c>
      <c r="Y2138">
        <f>IF(ISNA(Z2138),NA(),Y1458)</f>
        <v>0</v>
      </c>
      <c r="Z2138">
        <f>IF(OR(Z1458="",AND(Z1458=Z1457,Z1458=Z1459)),NA(), Z1458)</f>
        <v>0</v>
      </c>
      <c r="AA2138">
        <f>IF(ISNA(AB2138),NA(),AA1458)</f>
        <v>0</v>
      </c>
      <c r="AB2138">
        <f>IF(OR(AB1458="",AND(AB1458=AB1457,AB1458=AB1459)),NA(), AB1458)</f>
        <v>0</v>
      </c>
      <c r="AC2138">
        <f>IF(ISNA(AD2138),NA(),AC1458)</f>
        <v>0</v>
      </c>
      <c r="AD2138">
        <f>IF(OR(AD1458="",AND(AD1458=AD1457,AD1458=AD1459)),NA(), AD1458)</f>
        <v>0</v>
      </c>
      <c r="AE2138">
        <f>IF(ISNA(AF2138),NA(),AE1458)</f>
        <v>0</v>
      </c>
      <c r="AF2138">
        <f>IF(OR(AF1458="",AND(AF1458=AF1457,AF1458=AF1459)),NA(), AF1458)</f>
        <v>0</v>
      </c>
      <c r="AG2138">
        <f>IF(ISNA(AH2138),NA(),AG1458)</f>
        <v>0</v>
      </c>
      <c r="AH2138">
        <f>IF(OR(AH1458="",AND(AH1458=AH1457,AH1458=AH1459)),NA(), AH1458)</f>
        <v>0</v>
      </c>
      <c r="AI2138">
        <f>IF(ISNA(AJ2138),NA(),AI1458)</f>
        <v>0</v>
      </c>
      <c r="AJ2138">
        <f>IF(OR(AJ1458="",AND(AJ1458=AJ1457,AJ1458=AJ1459)),NA(), AJ1458)</f>
        <v>0</v>
      </c>
      <c r="AM2138">
        <f>IF(ISNA(AN2138),NA(),AM1458)</f>
        <v>0</v>
      </c>
      <c r="AN2138">
        <f>IF(OR(AN1458="",AND(AN1458=AN1457,AN1458=AN1459)),NA(), AN1458)</f>
        <v>0</v>
      </c>
      <c r="AO2138">
        <f>IF(ISNA(AP2138),NA(),AO1458)</f>
        <v>0</v>
      </c>
      <c r="AP2138">
        <f>IF(OR(AP1458="",AND(AP1458=AP1457,AP1458=AP1459)),NA(), AP1458)</f>
        <v>0</v>
      </c>
      <c r="AQ2138">
        <f>IF(ISNA(AR2138),NA(),AQ1458)</f>
        <v>0</v>
      </c>
      <c r="AR2138">
        <f>IF(OR(AR1458="",AND(AR1458=AR1457,AR1458=AR1459)),NA(), AR1458)</f>
        <v>0</v>
      </c>
      <c r="AS2138">
        <f>IF(ISNA(AT2138),NA(),AS1458)</f>
        <v>0</v>
      </c>
      <c r="AT2138">
        <f>IF(OR(AT1458="",AND(AT1458=AT1457,AT1458=AT1459)),NA(), AT1458)</f>
        <v>0</v>
      </c>
      <c r="AU2138">
        <f>IF(ISNA(AV2138),NA(),AU1458)</f>
        <v>0</v>
      </c>
      <c r="AV2138">
        <f>IF(OR(AV1458="",AND(AV1458=AV1457,AV1458=AV1459)),NA(), AV1458)</f>
        <v>0</v>
      </c>
      <c r="AW2138">
        <f>IF(ISNA(AX2138),NA(),AW1458)</f>
        <v>0</v>
      </c>
      <c r="AX2138">
        <f>IF(OR(AX1458="",AND(AX1458=AX1457,AX1458=AX1459)),NA(), AX1458)</f>
        <v>0</v>
      </c>
      <c r="AY2138">
        <f>IF(ISNA(AZ2138),NA(),AY1458)</f>
        <v>0</v>
      </c>
      <c r="AZ2138">
        <f>IF(OR(AZ1458="",AND(AZ1458=AZ1457,AZ1458=AZ1459)),NA(), AZ1458)</f>
        <v>0</v>
      </c>
      <c r="BA2138">
        <f>IF(ISNA(BB2138),NA(),BA1458)</f>
        <v>0</v>
      </c>
      <c r="BB2138">
        <f>IF(OR(BB1458="",AND(BB1458=BB1457,BB1458=BB1459)),NA(), BB1458)</f>
        <v>0</v>
      </c>
      <c r="BC2138">
        <f>IF(ISNA(BD2138),NA(),BC1458)</f>
        <v>0</v>
      </c>
      <c r="BD2138">
        <f>IF(OR(BD1458="",AND(BD1458=BD1457,BD1458=BD1459)),NA(), BD1458)</f>
        <v>0</v>
      </c>
      <c r="BE2138">
        <f>IF(ISNA(BF2138),NA(),BE1458)</f>
        <v>0</v>
      </c>
      <c r="BF2138">
        <f>IF(OR(BF1458="",AND(BF1458=BF1457,BF1458=BF1459)),NA(), BF1458)</f>
        <v>0</v>
      </c>
      <c r="BG2138">
        <f>IF(ISNA(BH2138),NA(),BG1458)</f>
        <v>0</v>
      </c>
      <c r="BH2138">
        <f>IF(OR(BH1458="",AND(BH1458=BH1457,BH1458=BH1459)),NA(), BH1458)</f>
        <v>0</v>
      </c>
      <c r="BI2138">
        <f>IF(ISNA(BJ2138),NA(),BI1458)</f>
        <v>0</v>
      </c>
      <c r="BJ2138">
        <f>IF(OR(BJ1458="",AND(BJ1458=BJ1457,BJ1458=BJ1459)),NA(), BJ1458)</f>
        <v>0</v>
      </c>
      <c r="BK2138">
        <f>IF(ISNA(BL2138),NA(),BK1458)</f>
        <v>0</v>
      </c>
      <c r="BL2138">
        <f>IF(OR(BL1458="",AND(BL1458=BL1457,BL1458=BL1459)),NA(), BL1458)</f>
        <v>0</v>
      </c>
      <c r="BM2138">
        <f>IF(ISNA(BN2138),NA(),BM1458)</f>
        <v>0</v>
      </c>
      <c r="BN2138">
        <f>IF(OR(BN1458="",AND(BN1458=BN1457,BN1458=BN1459)),NA(), BN1458)</f>
        <v>0</v>
      </c>
      <c r="BO2138">
        <f>IF(ISNA(BP2138),NA(),BO1458)</f>
        <v>0</v>
      </c>
      <c r="BP2138">
        <f>IF(OR(BP1458="",AND(BP1458=BP1457,BP1458=BP1459)),NA(), BP1458)</f>
        <v>0</v>
      </c>
      <c r="BQ2138">
        <f>IF(ISNA(BR2138),NA(),BQ1458)</f>
        <v>0</v>
      </c>
      <c r="BR2138">
        <f>IF(OR(BR1458="",AND(BR1458=BR1457,BR1458=BR1459)),NA(), BR1458)</f>
        <v>0</v>
      </c>
    </row>
    <row r="2139" spans="5:70">
      <c r="E2139">
        <f>IF(ISNA(F2139),NA(),E1459)</f>
        <v>0</v>
      </c>
      <c r="F2139">
        <f>IF(OR(F1459="",AND(F1459=F1458,F1459=F1460)),NA(), F1459)</f>
        <v>0</v>
      </c>
      <c r="G2139">
        <f>IF(ISNA(H2139),NA(),G1459)</f>
        <v>0</v>
      </c>
      <c r="H2139">
        <f>IF(OR(H1459="",AND(H1459=H1458,H1459=H1460)),NA(), H1459)</f>
        <v>0</v>
      </c>
      <c r="I2139">
        <f>IF(ISNA(J2139),NA(),I1459)</f>
        <v>0</v>
      </c>
      <c r="J2139">
        <f>IF(OR(J1459="",AND(J1459=J1458,J1459=J1460)),NA(), J1459)</f>
        <v>0</v>
      </c>
      <c r="K2139">
        <f>IF(ISNA(L2139),NA(),K1459)</f>
        <v>0</v>
      </c>
      <c r="L2139">
        <f>IF(OR(L1459="",AND(L1459=L1458,L1459=L1460)),NA(), L1459)</f>
        <v>0</v>
      </c>
      <c r="M2139">
        <f>IF(ISNA(N2139),NA(),M1459)</f>
        <v>0</v>
      </c>
      <c r="N2139">
        <f>IF(OR(N1459="",AND(N1459=N1458,N1459=N1460)),NA(), N1459)</f>
        <v>0</v>
      </c>
      <c r="O2139">
        <f>IF(ISNA(P2139),NA(),O1459)</f>
        <v>0</v>
      </c>
      <c r="P2139">
        <f>IF(OR(P1459="",AND(P1459=P1458,P1459=P1460)),NA(), P1459)</f>
        <v>0</v>
      </c>
      <c r="Q2139">
        <f>IF(ISNA(R2139),NA(),Q1459)</f>
        <v>0</v>
      </c>
      <c r="R2139">
        <f>IF(OR(R1459="",AND(R1459=R1458,R1459=R1460)),NA(), R1459)</f>
        <v>0</v>
      </c>
      <c r="S2139">
        <f>IF(ISNA(T2139),NA(),S1459)</f>
        <v>0</v>
      </c>
      <c r="T2139">
        <f>IF(OR(T1459="",AND(T1459=T1458,T1459=T1460)),NA(), T1459)</f>
        <v>0</v>
      </c>
      <c r="U2139">
        <f>IF(ISNA(V2139),NA(),U1459)</f>
        <v>0</v>
      </c>
      <c r="V2139">
        <f>IF(OR(V1459="",AND(V1459=V1458,V1459=V1460)),NA(), V1459)</f>
        <v>0</v>
      </c>
      <c r="W2139">
        <f>IF(ISNA(X2139),NA(),W1459)</f>
        <v>0</v>
      </c>
      <c r="X2139">
        <f>IF(OR(X1459="",AND(X1459=X1458,X1459=X1460)),NA(), X1459)</f>
        <v>0</v>
      </c>
      <c r="Y2139">
        <f>IF(ISNA(Z2139),NA(),Y1459)</f>
        <v>0</v>
      </c>
      <c r="Z2139">
        <f>IF(OR(Z1459="",AND(Z1459=Z1458,Z1459=Z1460)),NA(), Z1459)</f>
        <v>0</v>
      </c>
      <c r="AA2139">
        <f>IF(ISNA(AB2139),NA(),AA1459)</f>
        <v>0</v>
      </c>
      <c r="AB2139">
        <f>IF(OR(AB1459="",AND(AB1459=AB1458,AB1459=AB1460)),NA(), AB1459)</f>
        <v>0</v>
      </c>
      <c r="AC2139">
        <f>IF(ISNA(AD2139),NA(),AC1459)</f>
        <v>0</v>
      </c>
      <c r="AD2139">
        <f>IF(OR(AD1459="",AND(AD1459=AD1458,AD1459=AD1460)),NA(), AD1459)</f>
        <v>0</v>
      </c>
      <c r="AE2139">
        <f>IF(ISNA(AF2139),NA(),AE1459)</f>
        <v>0</v>
      </c>
      <c r="AF2139">
        <f>IF(OR(AF1459="",AND(AF1459=AF1458,AF1459=AF1460)),NA(), AF1459)</f>
        <v>0</v>
      </c>
      <c r="AG2139">
        <f>IF(ISNA(AH2139),NA(),AG1459)</f>
        <v>0</v>
      </c>
      <c r="AH2139">
        <f>IF(OR(AH1459="",AND(AH1459=AH1458,AH1459=AH1460)),NA(), AH1459)</f>
        <v>0</v>
      </c>
      <c r="AI2139">
        <f>IF(ISNA(AJ2139),NA(),AI1459)</f>
        <v>0</v>
      </c>
      <c r="AJ2139">
        <f>IF(OR(AJ1459="",AND(AJ1459=AJ1458,AJ1459=AJ1460)),NA(), AJ1459)</f>
        <v>0</v>
      </c>
      <c r="AM2139">
        <f>IF(ISNA(AN2139),NA(),AM1459)</f>
        <v>0</v>
      </c>
      <c r="AN2139">
        <f>IF(OR(AN1459="",AND(AN1459=AN1458,AN1459=AN1460)),NA(), AN1459)</f>
        <v>0</v>
      </c>
      <c r="AO2139">
        <f>IF(ISNA(AP2139),NA(),AO1459)</f>
        <v>0</v>
      </c>
      <c r="AP2139">
        <f>IF(OR(AP1459="",AND(AP1459=AP1458,AP1459=AP1460)),NA(), AP1459)</f>
        <v>0</v>
      </c>
      <c r="AQ2139">
        <f>IF(ISNA(AR2139),NA(),AQ1459)</f>
        <v>0</v>
      </c>
      <c r="AR2139">
        <f>IF(OR(AR1459="",AND(AR1459=AR1458,AR1459=AR1460)),NA(), AR1459)</f>
        <v>0</v>
      </c>
      <c r="AS2139">
        <f>IF(ISNA(AT2139),NA(),AS1459)</f>
        <v>0</v>
      </c>
      <c r="AT2139">
        <f>IF(OR(AT1459="",AND(AT1459=AT1458,AT1459=AT1460)),NA(), AT1459)</f>
        <v>0</v>
      </c>
      <c r="AU2139">
        <f>IF(ISNA(AV2139),NA(),AU1459)</f>
        <v>0</v>
      </c>
      <c r="AV2139">
        <f>IF(OR(AV1459="",AND(AV1459=AV1458,AV1459=AV1460)),NA(), AV1459)</f>
        <v>0</v>
      </c>
      <c r="AW2139">
        <f>IF(ISNA(AX2139),NA(),AW1459)</f>
        <v>0</v>
      </c>
      <c r="AX2139">
        <f>IF(OR(AX1459="",AND(AX1459=AX1458,AX1459=AX1460)),NA(), AX1459)</f>
        <v>0</v>
      </c>
      <c r="AY2139">
        <f>IF(ISNA(AZ2139),NA(),AY1459)</f>
        <v>0</v>
      </c>
      <c r="AZ2139">
        <f>IF(OR(AZ1459="",AND(AZ1459=AZ1458,AZ1459=AZ1460)),NA(), AZ1459)</f>
        <v>0</v>
      </c>
      <c r="BA2139">
        <f>IF(ISNA(BB2139),NA(),BA1459)</f>
        <v>0</v>
      </c>
      <c r="BB2139">
        <f>IF(OR(BB1459="",AND(BB1459=BB1458,BB1459=BB1460)),NA(), BB1459)</f>
        <v>0</v>
      </c>
      <c r="BC2139">
        <f>IF(ISNA(BD2139),NA(),BC1459)</f>
        <v>0</v>
      </c>
      <c r="BD2139">
        <f>IF(OR(BD1459="",AND(BD1459=BD1458,BD1459=BD1460)),NA(), BD1459)</f>
        <v>0</v>
      </c>
      <c r="BE2139">
        <f>IF(ISNA(BF2139),NA(),BE1459)</f>
        <v>0</v>
      </c>
      <c r="BF2139">
        <f>IF(OR(BF1459="",AND(BF1459=BF1458,BF1459=BF1460)),NA(), BF1459)</f>
        <v>0</v>
      </c>
      <c r="BG2139">
        <f>IF(ISNA(BH2139),NA(),BG1459)</f>
        <v>0</v>
      </c>
      <c r="BH2139">
        <f>IF(OR(BH1459="",AND(BH1459=BH1458,BH1459=BH1460)),NA(), BH1459)</f>
        <v>0</v>
      </c>
      <c r="BI2139">
        <f>IF(ISNA(BJ2139),NA(),BI1459)</f>
        <v>0</v>
      </c>
      <c r="BJ2139">
        <f>IF(OR(BJ1459="",AND(BJ1459=BJ1458,BJ1459=BJ1460)),NA(), BJ1459)</f>
        <v>0</v>
      </c>
      <c r="BK2139">
        <f>IF(ISNA(BL2139),NA(),BK1459)</f>
        <v>0</v>
      </c>
      <c r="BL2139">
        <f>IF(OR(BL1459="",AND(BL1459=BL1458,BL1459=BL1460)),NA(), BL1459)</f>
        <v>0</v>
      </c>
      <c r="BM2139">
        <f>IF(ISNA(BN2139),NA(),BM1459)</f>
        <v>0</v>
      </c>
      <c r="BN2139">
        <f>IF(OR(BN1459="",AND(BN1459=BN1458,BN1459=BN1460)),NA(), BN1459)</f>
        <v>0</v>
      </c>
      <c r="BO2139">
        <f>IF(ISNA(BP2139),NA(),BO1459)</f>
        <v>0</v>
      </c>
      <c r="BP2139">
        <f>IF(OR(BP1459="",AND(BP1459=BP1458,BP1459=BP1460)),NA(), BP1459)</f>
        <v>0</v>
      </c>
      <c r="BQ2139">
        <f>IF(ISNA(BR2139),NA(),BQ1459)</f>
        <v>0</v>
      </c>
      <c r="BR2139">
        <f>IF(OR(BR1459="",AND(BR1459=BR1458,BR1459=BR1460)),NA(), BR1459)</f>
        <v>0</v>
      </c>
    </row>
    <row r="2140" spans="5:70">
      <c r="E2140">
        <f>IF(ISNA(F2140),NA(),E1460)</f>
        <v>0</v>
      </c>
      <c r="F2140">
        <f>IF(OR(F1460="",AND(F1460=F1459,F1460=F1461)),NA(), F1460)</f>
        <v>0</v>
      </c>
      <c r="G2140">
        <f>IF(ISNA(H2140),NA(),G1460)</f>
        <v>0</v>
      </c>
      <c r="H2140">
        <f>IF(OR(H1460="",AND(H1460=H1459,H1460=H1461)),NA(), H1460)</f>
        <v>0</v>
      </c>
      <c r="I2140">
        <f>IF(ISNA(J2140),NA(),I1460)</f>
        <v>0</v>
      </c>
      <c r="J2140">
        <f>IF(OR(J1460="",AND(J1460=J1459,J1460=J1461)),NA(), J1460)</f>
        <v>0</v>
      </c>
      <c r="K2140">
        <f>IF(ISNA(L2140),NA(),K1460)</f>
        <v>0</v>
      </c>
      <c r="L2140">
        <f>IF(OR(L1460="",AND(L1460=L1459,L1460=L1461)),NA(), L1460)</f>
        <v>0</v>
      </c>
      <c r="M2140">
        <f>IF(ISNA(N2140),NA(),M1460)</f>
        <v>0</v>
      </c>
      <c r="N2140">
        <f>IF(OR(N1460="",AND(N1460=N1459,N1460=N1461)),NA(), N1460)</f>
        <v>0</v>
      </c>
      <c r="O2140">
        <f>IF(ISNA(P2140),NA(),O1460)</f>
        <v>0</v>
      </c>
      <c r="P2140">
        <f>IF(OR(P1460="",AND(P1460=P1459,P1460=P1461)),NA(), P1460)</f>
        <v>0</v>
      </c>
      <c r="Q2140">
        <f>IF(ISNA(R2140),NA(),Q1460)</f>
        <v>0</v>
      </c>
      <c r="R2140">
        <f>IF(OR(R1460="",AND(R1460=R1459,R1460=R1461)),NA(), R1460)</f>
        <v>0</v>
      </c>
      <c r="S2140">
        <f>IF(ISNA(T2140),NA(),S1460)</f>
        <v>0</v>
      </c>
      <c r="T2140">
        <f>IF(OR(T1460="",AND(T1460=T1459,T1460=T1461)),NA(), T1460)</f>
        <v>0</v>
      </c>
      <c r="U2140">
        <f>IF(ISNA(V2140),NA(),U1460)</f>
        <v>0</v>
      </c>
      <c r="V2140">
        <f>IF(OR(V1460="",AND(V1460=V1459,V1460=V1461)),NA(), V1460)</f>
        <v>0</v>
      </c>
      <c r="W2140">
        <f>IF(ISNA(X2140),NA(),W1460)</f>
        <v>0</v>
      </c>
      <c r="X2140">
        <f>IF(OR(X1460="",AND(X1460=X1459,X1460=X1461)),NA(), X1460)</f>
        <v>0</v>
      </c>
      <c r="Y2140">
        <f>IF(ISNA(Z2140),NA(),Y1460)</f>
        <v>0</v>
      </c>
      <c r="Z2140">
        <f>IF(OR(Z1460="",AND(Z1460=Z1459,Z1460=Z1461)),NA(), Z1460)</f>
        <v>0</v>
      </c>
      <c r="AA2140">
        <f>IF(ISNA(AB2140),NA(),AA1460)</f>
        <v>0</v>
      </c>
      <c r="AB2140">
        <f>IF(OR(AB1460="",AND(AB1460=AB1459,AB1460=AB1461)),NA(), AB1460)</f>
        <v>0</v>
      </c>
      <c r="AC2140">
        <f>IF(ISNA(AD2140),NA(),AC1460)</f>
        <v>0</v>
      </c>
      <c r="AD2140">
        <f>IF(OR(AD1460="",AND(AD1460=AD1459,AD1460=AD1461)),NA(), AD1460)</f>
        <v>0</v>
      </c>
      <c r="AE2140">
        <f>IF(ISNA(AF2140),NA(),AE1460)</f>
        <v>0</v>
      </c>
      <c r="AF2140">
        <f>IF(OR(AF1460="",AND(AF1460=AF1459,AF1460=AF1461)),NA(), AF1460)</f>
        <v>0</v>
      </c>
      <c r="AG2140">
        <f>IF(ISNA(AH2140),NA(),AG1460)</f>
        <v>0</v>
      </c>
      <c r="AH2140">
        <f>IF(OR(AH1460="",AND(AH1460=AH1459,AH1460=AH1461)),NA(), AH1460)</f>
        <v>0</v>
      </c>
      <c r="AI2140">
        <f>IF(ISNA(AJ2140),NA(),AI1460)</f>
        <v>0</v>
      </c>
      <c r="AJ2140">
        <f>IF(OR(AJ1460="",AND(AJ1460=AJ1459,AJ1460=AJ1461)),NA(), AJ1460)</f>
        <v>0</v>
      </c>
      <c r="AM2140">
        <f>IF(ISNA(AN2140),NA(),AM1460)</f>
        <v>0</v>
      </c>
      <c r="AN2140">
        <f>IF(OR(AN1460="",AND(AN1460=AN1459,AN1460=AN1461)),NA(), AN1460)</f>
        <v>0</v>
      </c>
      <c r="AO2140">
        <f>IF(ISNA(AP2140),NA(),AO1460)</f>
        <v>0</v>
      </c>
      <c r="AP2140">
        <f>IF(OR(AP1460="",AND(AP1460=AP1459,AP1460=AP1461)),NA(), AP1460)</f>
        <v>0</v>
      </c>
      <c r="AQ2140">
        <f>IF(ISNA(AR2140),NA(),AQ1460)</f>
        <v>0</v>
      </c>
      <c r="AR2140">
        <f>IF(OR(AR1460="",AND(AR1460=AR1459,AR1460=AR1461)),NA(), AR1460)</f>
        <v>0</v>
      </c>
      <c r="AS2140">
        <f>IF(ISNA(AT2140),NA(),AS1460)</f>
        <v>0</v>
      </c>
      <c r="AT2140">
        <f>IF(OR(AT1460="",AND(AT1460=AT1459,AT1460=AT1461)),NA(), AT1460)</f>
        <v>0</v>
      </c>
      <c r="AU2140">
        <f>IF(ISNA(AV2140),NA(),AU1460)</f>
        <v>0</v>
      </c>
      <c r="AV2140">
        <f>IF(OR(AV1460="",AND(AV1460=AV1459,AV1460=AV1461)),NA(), AV1460)</f>
        <v>0</v>
      </c>
      <c r="AW2140">
        <f>IF(ISNA(AX2140),NA(),AW1460)</f>
        <v>0</v>
      </c>
      <c r="AX2140">
        <f>IF(OR(AX1460="",AND(AX1460=AX1459,AX1460=AX1461)),NA(), AX1460)</f>
        <v>0</v>
      </c>
      <c r="AY2140">
        <f>IF(ISNA(AZ2140),NA(),AY1460)</f>
        <v>0</v>
      </c>
      <c r="AZ2140">
        <f>IF(OR(AZ1460="",AND(AZ1460=AZ1459,AZ1460=AZ1461)),NA(), AZ1460)</f>
        <v>0</v>
      </c>
      <c r="BA2140">
        <f>IF(ISNA(BB2140),NA(),BA1460)</f>
        <v>0</v>
      </c>
      <c r="BB2140">
        <f>IF(OR(BB1460="",AND(BB1460=BB1459,BB1460=BB1461)),NA(), BB1460)</f>
        <v>0</v>
      </c>
      <c r="BC2140">
        <f>IF(ISNA(BD2140),NA(),BC1460)</f>
        <v>0</v>
      </c>
      <c r="BD2140">
        <f>IF(OR(BD1460="",AND(BD1460=BD1459,BD1460=BD1461)),NA(), BD1460)</f>
        <v>0</v>
      </c>
      <c r="BE2140">
        <f>IF(ISNA(BF2140),NA(),BE1460)</f>
        <v>0</v>
      </c>
      <c r="BF2140">
        <f>IF(OR(BF1460="",AND(BF1460=BF1459,BF1460=BF1461)),NA(), BF1460)</f>
        <v>0</v>
      </c>
      <c r="BG2140">
        <f>IF(ISNA(BH2140),NA(),BG1460)</f>
        <v>0</v>
      </c>
      <c r="BH2140">
        <f>IF(OR(BH1460="",AND(BH1460=BH1459,BH1460=BH1461)),NA(), BH1460)</f>
        <v>0</v>
      </c>
      <c r="BI2140">
        <f>IF(ISNA(BJ2140),NA(),BI1460)</f>
        <v>0</v>
      </c>
      <c r="BJ2140">
        <f>IF(OR(BJ1460="",AND(BJ1460=BJ1459,BJ1460=BJ1461)),NA(), BJ1460)</f>
        <v>0</v>
      </c>
      <c r="BK2140">
        <f>IF(ISNA(BL2140),NA(),BK1460)</f>
        <v>0</v>
      </c>
      <c r="BL2140">
        <f>IF(OR(BL1460="",AND(BL1460=BL1459,BL1460=BL1461)),NA(), BL1460)</f>
        <v>0</v>
      </c>
      <c r="BM2140">
        <f>IF(ISNA(BN2140),NA(),BM1460)</f>
        <v>0</v>
      </c>
      <c r="BN2140">
        <f>IF(OR(BN1460="",AND(BN1460=BN1459,BN1460=BN1461)),NA(), BN1460)</f>
        <v>0</v>
      </c>
      <c r="BO2140">
        <f>IF(ISNA(BP2140),NA(),BO1460)</f>
        <v>0</v>
      </c>
      <c r="BP2140">
        <f>IF(OR(BP1460="",AND(BP1460=BP1459,BP1460=BP1461)),NA(), BP1460)</f>
        <v>0</v>
      </c>
      <c r="BQ2140">
        <f>IF(ISNA(BR2140),NA(),BQ1460)</f>
        <v>0</v>
      </c>
      <c r="BR2140">
        <f>IF(OR(BR1460="",AND(BR1460=BR1459,BR1460=BR1461)),NA(), BR1460)</f>
        <v>0</v>
      </c>
    </row>
    <row r="2141" spans="5:70">
      <c r="E2141">
        <f>IF(ISNA(F2141),NA(),E1461)</f>
        <v>0</v>
      </c>
      <c r="F2141">
        <f>IF(OR(F1461="",AND(F1461=F1460,F1461=F1462)),NA(), F1461)</f>
        <v>0</v>
      </c>
      <c r="G2141">
        <f>IF(ISNA(H2141),NA(),G1461)</f>
        <v>0</v>
      </c>
      <c r="H2141">
        <f>IF(OR(H1461="",AND(H1461=H1460,H1461=H1462)),NA(), H1461)</f>
        <v>0</v>
      </c>
      <c r="I2141">
        <f>IF(ISNA(J2141),NA(),I1461)</f>
        <v>0</v>
      </c>
      <c r="J2141">
        <f>IF(OR(J1461="",AND(J1461=J1460,J1461=J1462)),NA(), J1461)</f>
        <v>0</v>
      </c>
      <c r="K2141">
        <f>IF(ISNA(L2141),NA(),K1461)</f>
        <v>0</v>
      </c>
      <c r="L2141">
        <f>IF(OR(L1461="",AND(L1461=L1460,L1461=L1462)),NA(), L1461)</f>
        <v>0</v>
      </c>
      <c r="M2141">
        <f>IF(ISNA(N2141),NA(),M1461)</f>
        <v>0</v>
      </c>
      <c r="N2141">
        <f>IF(OR(N1461="",AND(N1461=N1460,N1461=N1462)),NA(), N1461)</f>
        <v>0</v>
      </c>
      <c r="O2141">
        <f>IF(ISNA(P2141),NA(),O1461)</f>
        <v>0</v>
      </c>
      <c r="P2141">
        <f>IF(OR(P1461="",AND(P1461=P1460,P1461=P1462)),NA(), P1461)</f>
        <v>0</v>
      </c>
      <c r="Q2141">
        <f>IF(ISNA(R2141),NA(),Q1461)</f>
        <v>0</v>
      </c>
      <c r="R2141">
        <f>IF(OR(R1461="",AND(R1461=R1460,R1461=R1462)),NA(), R1461)</f>
        <v>0</v>
      </c>
      <c r="S2141">
        <f>IF(ISNA(T2141),NA(),S1461)</f>
        <v>0</v>
      </c>
      <c r="T2141">
        <f>IF(OR(T1461="",AND(T1461=T1460,T1461=T1462)),NA(), T1461)</f>
        <v>0</v>
      </c>
      <c r="U2141">
        <f>IF(ISNA(V2141),NA(),U1461)</f>
        <v>0</v>
      </c>
      <c r="V2141">
        <f>IF(OR(V1461="",AND(V1461=V1460,V1461=V1462)),NA(), V1461)</f>
        <v>0</v>
      </c>
      <c r="W2141">
        <f>IF(ISNA(X2141),NA(),W1461)</f>
        <v>0</v>
      </c>
      <c r="X2141">
        <f>IF(OR(X1461="",AND(X1461=X1460,X1461=X1462)),NA(), X1461)</f>
        <v>0</v>
      </c>
      <c r="Y2141">
        <f>IF(ISNA(Z2141),NA(),Y1461)</f>
        <v>0</v>
      </c>
      <c r="Z2141">
        <f>IF(OR(Z1461="",AND(Z1461=Z1460,Z1461=Z1462)),NA(), Z1461)</f>
        <v>0</v>
      </c>
      <c r="AA2141">
        <f>IF(ISNA(AB2141),NA(),AA1461)</f>
        <v>0</v>
      </c>
      <c r="AB2141">
        <f>IF(OR(AB1461="",AND(AB1461=AB1460,AB1461=AB1462)),NA(), AB1461)</f>
        <v>0</v>
      </c>
      <c r="AC2141">
        <f>IF(ISNA(AD2141),NA(),AC1461)</f>
        <v>0</v>
      </c>
      <c r="AD2141">
        <f>IF(OR(AD1461="",AND(AD1461=AD1460,AD1461=AD1462)),NA(), AD1461)</f>
        <v>0</v>
      </c>
      <c r="AE2141">
        <f>IF(ISNA(AF2141),NA(),AE1461)</f>
        <v>0</v>
      </c>
      <c r="AF2141">
        <f>IF(OR(AF1461="",AND(AF1461=AF1460,AF1461=AF1462)),NA(), AF1461)</f>
        <v>0</v>
      </c>
      <c r="AG2141">
        <f>IF(ISNA(AH2141),NA(),AG1461)</f>
        <v>0</v>
      </c>
      <c r="AH2141">
        <f>IF(OR(AH1461="",AND(AH1461=AH1460,AH1461=AH1462)),NA(), AH1461)</f>
        <v>0</v>
      </c>
      <c r="AI2141">
        <f>IF(ISNA(AJ2141),NA(),AI1461)</f>
        <v>0</v>
      </c>
      <c r="AJ2141">
        <f>IF(OR(AJ1461="",AND(AJ1461=AJ1460,AJ1461=AJ1462)),NA(), AJ1461)</f>
        <v>0</v>
      </c>
      <c r="AM2141">
        <f>IF(ISNA(AN2141),NA(),AM1461)</f>
        <v>0</v>
      </c>
      <c r="AN2141">
        <f>IF(OR(AN1461="",AND(AN1461=AN1460,AN1461=AN1462)),NA(), AN1461)</f>
        <v>0</v>
      </c>
      <c r="AO2141">
        <f>IF(ISNA(AP2141),NA(),AO1461)</f>
        <v>0</v>
      </c>
      <c r="AP2141">
        <f>IF(OR(AP1461="",AND(AP1461=AP1460,AP1461=AP1462)),NA(), AP1461)</f>
        <v>0</v>
      </c>
      <c r="AQ2141">
        <f>IF(ISNA(AR2141),NA(),AQ1461)</f>
        <v>0</v>
      </c>
      <c r="AR2141">
        <f>IF(OR(AR1461="",AND(AR1461=AR1460,AR1461=AR1462)),NA(), AR1461)</f>
        <v>0</v>
      </c>
      <c r="AS2141">
        <f>IF(ISNA(AT2141),NA(),AS1461)</f>
        <v>0</v>
      </c>
      <c r="AT2141">
        <f>IF(OR(AT1461="",AND(AT1461=AT1460,AT1461=AT1462)),NA(), AT1461)</f>
        <v>0</v>
      </c>
      <c r="AU2141">
        <f>IF(ISNA(AV2141),NA(),AU1461)</f>
        <v>0</v>
      </c>
      <c r="AV2141">
        <f>IF(OR(AV1461="",AND(AV1461=AV1460,AV1461=AV1462)),NA(), AV1461)</f>
        <v>0</v>
      </c>
      <c r="AW2141">
        <f>IF(ISNA(AX2141),NA(),AW1461)</f>
        <v>0</v>
      </c>
      <c r="AX2141">
        <f>IF(OR(AX1461="",AND(AX1461=AX1460,AX1461=AX1462)),NA(), AX1461)</f>
        <v>0</v>
      </c>
      <c r="AY2141">
        <f>IF(ISNA(AZ2141),NA(),AY1461)</f>
        <v>0</v>
      </c>
      <c r="AZ2141">
        <f>IF(OR(AZ1461="",AND(AZ1461=AZ1460,AZ1461=AZ1462)),NA(), AZ1461)</f>
        <v>0</v>
      </c>
      <c r="BA2141">
        <f>IF(ISNA(BB2141),NA(),BA1461)</f>
        <v>0</v>
      </c>
      <c r="BB2141">
        <f>IF(OR(BB1461="",AND(BB1461=BB1460,BB1461=BB1462)),NA(), BB1461)</f>
        <v>0</v>
      </c>
      <c r="BC2141">
        <f>IF(ISNA(BD2141),NA(),BC1461)</f>
        <v>0</v>
      </c>
      <c r="BD2141">
        <f>IF(OR(BD1461="",AND(BD1461=BD1460,BD1461=BD1462)),NA(), BD1461)</f>
        <v>0</v>
      </c>
      <c r="BE2141">
        <f>IF(ISNA(BF2141),NA(),BE1461)</f>
        <v>0</v>
      </c>
      <c r="BF2141">
        <f>IF(OR(BF1461="",AND(BF1461=BF1460,BF1461=BF1462)),NA(), BF1461)</f>
        <v>0</v>
      </c>
      <c r="BG2141">
        <f>IF(ISNA(BH2141),NA(),BG1461)</f>
        <v>0</v>
      </c>
      <c r="BH2141">
        <f>IF(OR(BH1461="",AND(BH1461=BH1460,BH1461=BH1462)),NA(), BH1461)</f>
        <v>0</v>
      </c>
      <c r="BI2141">
        <f>IF(ISNA(BJ2141),NA(),BI1461)</f>
        <v>0</v>
      </c>
      <c r="BJ2141">
        <f>IF(OR(BJ1461="",AND(BJ1461=BJ1460,BJ1461=BJ1462)),NA(), BJ1461)</f>
        <v>0</v>
      </c>
      <c r="BK2141">
        <f>IF(ISNA(BL2141),NA(),BK1461)</f>
        <v>0</v>
      </c>
      <c r="BL2141">
        <f>IF(OR(BL1461="",AND(BL1461=BL1460,BL1461=BL1462)),NA(), BL1461)</f>
        <v>0</v>
      </c>
      <c r="BM2141">
        <f>IF(ISNA(BN2141),NA(),BM1461)</f>
        <v>0</v>
      </c>
      <c r="BN2141">
        <f>IF(OR(BN1461="",AND(BN1461=BN1460,BN1461=BN1462)),NA(), BN1461)</f>
        <v>0</v>
      </c>
      <c r="BO2141">
        <f>IF(ISNA(BP2141),NA(),BO1461)</f>
        <v>0</v>
      </c>
      <c r="BP2141">
        <f>IF(OR(BP1461="",AND(BP1461=BP1460,BP1461=BP1462)),NA(), BP1461)</f>
        <v>0</v>
      </c>
      <c r="BQ2141">
        <f>IF(ISNA(BR2141),NA(),BQ1461)</f>
        <v>0</v>
      </c>
      <c r="BR2141">
        <f>IF(OR(BR1461="",AND(BR1461=BR1460,BR1461=BR1462)),NA(), BR1461)</f>
        <v>0</v>
      </c>
    </row>
    <row r="2142" spans="5:70">
      <c r="E2142">
        <f>IF(ISNA(F2142),NA(),E1462)</f>
        <v>0</v>
      </c>
      <c r="F2142">
        <f>IF(OR(F1462="",AND(F1462=F1461,F1462=F1463)),NA(), F1462)</f>
        <v>0</v>
      </c>
      <c r="G2142">
        <f>IF(ISNA(H2142),NA(),G1462)</f>
        <v>0</v>
      </c>
      <c r="H2142">
        <f>IF(OR(H1462="",AND(H1462=H1461,H1462=H1463)),NA(), H1462)</f>
        <v>0</v>
      </c>
      <c r="I2142">
        <f>IF(ISNA(J2142),NA(),I1462)</f>
        <v>0</v>
      </c>
      <c r="J2142">
        <f>IF(OR(J1462="",AND(J1462=J1461,J1462=J1463)),NA(), J1462)</f>
        <v>0</v>
      </c>
      <c r="K2142">
        <f>IF(ISNA(L2142),NA(),K1462)</f>
        <v>0</v>
      </c>
      <c r="L2142">
        <f>IF(OR(L1462="",AND(L1462=L1461,L1462=L1463)),NA(), L1462)</f>
        <v>0</v>
      </c>
      <c r="M2142">
        <f>IF(ISNA(N2142),NA(),M1462)</f>
        <v>0</v>
      </c>
      <c r="N2142">
        <f>IF(OR(N1462="",AND(N1462=N1461,N1462=N1463)),NA(), N1462)</f>
        <v>0</v>
      </c>
      <c r="O2142">
        <f>IF(ISNA(P2142),NA(),O1462)</f>
        <v>0</v>
      </c>
      <c r="P2142">
        <f>IF(OR(P1462="",AND(P1462=P1461,P1462=P1463)),NA(), P1462)</f>
        <v>0</v>
      </c>
      <c r="Q2142">
        <f>IF(ISNA(R2142),NA(),Q1462)</f>
        <v>0</v>
      </c>
      <c r="R2142">
        <f>IF(OR(R1462="",AND(R1462=R1461,R1462=R1463)),NA(), R1462)</f>
        <v>0</v>
      </c>
      <c r="S2142">
        <f>IF(ISNA(T2142),NA(),S1462)</f>
        <v>0</v>
      </c>
      <c r="T2142">
        <f>IF(OR(T1462="",AND(T1462=T1461,T1462=T1463)),NA(), T1462)</f>
        <v>0</v>
      </c>
      <c r="U2142">
        <f>IF(ISNA(V2142),NA(),U1462)</f>
        <v>0</v>
      </c>
      <c r="V2142">
        <f>IF(OR(V1462="",AND(V1462=V1461,V1462=V1463)),NA(), V1462)</f>
        <v>0</v>
      </c>
      <c r="W2142">
        <f>IF(ISNA(X2142),NA(),W1462)</f>
        <v>0</v>
      </c>
      <c r="X2142">
        <f>IF(OR(X1462="",AND(X1462=X1461,X1462=X1463)),NA(), X1462)</f>
        <v>0</v>
      </c>
      <c r="Y2142">
        <f>IF(ISNA(Z2142),NA(),Y1462)</f>
        <v>0</v>
      </c>
      <c r="Z2142">
        <f>IF(OR(Z1462="",AND(Z1462=Z1461,Z1462=Z1463)),NA(), Z1462)</f>
        <v>0</v>
      </c>
      <c r="AA2142">
        <f>IF(ISNA(AB2142),NA(),AA1462)</f>
        <v>0</v>
      </c>
      <c r="AB2142">
        <f>IF(OR(AB1462="",AND(AB1462=AB1461,AB1462=AB1463)),NA(), AB1462)</f>
        <v>0</v>
      </c>
      <c r="AC2142">
        <f>IF(ISNA(AD2142),NA(),AC1462)</f>
        <v>0</v>
      </c>
      <c r="AD2142">
        <f>IF(OR(AD1462="",AND(AD1462=AD1461,AD1462=AD1463)),NA(), AD1462)</f>
        <v>0</v>
      </c>
      <c r="AE2142">
        <f>IF(ISNA(AF2142),NA(),AE1462)</f>
        <v>0</v>
      </c>
      <c r="AF2142">
        <f>IF(OR(AF1462="",AND(AF1462=AF1461,AF1462=AF1463)),NA(), AF1462)</f>
        <v>0</v>
      </c>
      <c r="AG2142">
        <f>IF(ISNA(AH2142),NA(),AG1462)</f>
        <v>0</v>
      </c>
      <c r="AH2142">
        <f>IF(OR(AH1462="",AND(AH1462=AH1461,AH1462=AH1463)),NA(), AH1462)</f>
        <v>0</v>
      </c>
      <c r="AI2142">
        <f>IF(ISNA(AJ2142),NA(),AI1462)</f>
        <v>0</v>
      </c>
      <c r="AJ2142">
        <f>IF(OR(AJ1462="",AND(AJ1462=AJ1461,AJ1462=AJ1463)),NA(), AJ1462)</f>
        <v>0</v>
      </c>
      <c r="AM2142">
        <f>IF(ISNA(AN2142),NA(),AM1462)</f>
        <v>0</v>
      </c>
      <c r="AN2142">
        <f>IF(OR(AN1462="",AND(AN1462=AN1461,AN1462=AN1463)),NA(), AN1462)</f>
        <v>0</v>
      </c>
      <c r="AO2142">
        <f>IF(ISNA(AP2142),NA(),AO1462)</f>
        <v>0</v>
      </c>
      <c r="AP2142">
        <f>IF(OR(AP1462="",AND(AP1462=AP1461,AP1462=AP1463)),NA(), AP1462)</f>
        <v>0</v>
      </c>
      <c r="AQ2142">
        <f>IF(ISNA(AR2142),NA(),AQ1462)</f>
        <v>0</v>
      </c>
      <c r="AR2142">
        <f>IF(OR(AR1462="",AND(AR1462=AR1461,AR1462=AR1463)),NA(), AR1462)</f>
        <v>0</v>
      </c>
      <c r="AS2142">
        <f>IF(ISNA(AT2142),NA(),AS1462)</f>
        <v>0</v>
      </c>
      <c r="AT2142">
        <f>IF(OR(AT1462="",AND(AT1462=AT1461,AT1462=AT1463)),NA(), AT1462)</f>
        <v>0</v>
      </c>
      <c r="AU2142">
        <f>IF(ISNA(AV2142),NA(),AU1462)</f>
        <v>0</v>
      </c>
      <c r="AV2142">
        <f>IF(OR(AV1462="",AND(AV1462=AV1461,AV1462=AV1463)),NA(), AV1462)</f>
        <v>0</v>
      </c>
      <c r="AW2142">
        <f>IF(ISNA(AX2142),NA(),AW1462)</f>
        <v>0</v>
      </c>
      <c r="AX2142">
        <f>IF(OR(AX1462="",AND(AX1462=AX1461,AX1462=AX1463)),NA(), AX1462)</f>
        <v>0</v>
      </c>
      <c r="AY2142">
        <f>IF(ISNA(AZ2142),NA(),AY1462)</f>
        <v>0</v>
      </c>
      <c r="AZ2142">
        <f>IF(OR(AZ1462="",AND(AZ1462=AZ1461,AZ1462=AZ1463)),NA(), AZ1462)</f>
        <v>0</v>
      </c>
      <c r="BA2142">
        <f>IF(ISNA(BB2142),NA(),BA1462)</f>
        <v>0</v>
      </c>
      <c r="BB2142">
        <f>IF(OR(BB1462="",AND(BB1462=BB1461,BB1462=BB1463)),NA(), BB1462)</f>
        <v>0</v>
      </c>
      <c r="BC2142">
        <f>IF(ISNA(BD2142),NA(),BC1462)</f>
        <v>0</v>
      </c>
      <c r="BD2142">
        <f>IF(OR(BD1462="",AND(BD1462=BD1461,BD1462=BD1463)),NA(), BD1462)</f>
        <v>0</v>
      </c>
      <c r="BE2142">
        <f>IF(ISNA(BF2142),NA(),BE1462)</f>
        <v>0</v>
      </c>
      <c r="BF2142">
        <f>IF(OR(BF1462="",AND(BF1462=BF1461,BF1462=BF1463)),NA(), BF1462)</f>
        <v>0</v>
      </c>
      <c r="BG2142">
        <f>IF(ISNA(BH2142),NA(),BG1462)</f>
        <v>0</v>
      </c>
      <c r="BH2142">
        <f>IF(OR(BH1462="",AND(BH1462=BH1461,BH1462=BH1463)),NA(), BH1462)</f>
        <v>0</v>
      </c>
      <c r="BI2142">
        <f>IF(ISNA(BJ2142),NA(),BI1462)</f>
        <v>0</v>
      </c>
      <c r="BJ2142">
        <f>IF(OR(BJ1462="",AND(BJ1462=BJ1461,BJ1462=BJ1463)),NA(), BJ1462)</f>
        <v>0</v>
      </c>
      <c r="BK2142">
        <f>IF(ISNA(BL2142),NA(),BK1462)</f>
        <v>0</v>
      </c>
      <c r="BL2142">
        <f>IF(OR(BL1462="",AND(BL1462=BL1461,BL1462=BL1463)),NA(), BL1462)</f>
        <v>0</v>
      </c>
      <c r="BM2142">
        <f>IF(ISNA(BN2142),NA(),BM1462)</f>
        <v>0</v>
      </c>
      <c r="BN2142">
        <f>IF(OR(BN1462="",AND(BN1462=BN1461,BN1462=BN1463)),NA(), BN1462)</f>
        <v>0</v>
      </c>
      <c r="BO2142">
        <f>IF(ISNA(BP2142),NA(),BO1462)</f>
        <v>0</v>
      </c>
      <c r="BP2142">
        <f>IF(OR(BP1462="",AND(BP1462=BP1461,BP1462=BP1463)),NA(), BP1462)</f>
        <v>0</v>
      </c>
      <c r="BQ2142">
        <f>IF(ISNA(BR2142),NA(),BQ1462)</f>
        <v>0</v>
      </c>
      <c r="BR2142">
        <f>IF(OR(BR1462="",AND(BR1462=BR1461,BR1462=BR1463)),NA(), BR1462)</f>
        <v>0</v>
      </c>
    </row>
    <row r="2143" spans="5:70">
      <c r="E2143">
        <f>IF(ISNA(F2143),NA(),E1463)</f>
        <v>0</v>
      </c>
      <c r="F2143">
        <f>IF(OR(F1463="",AND(F1463=F1462,F1463=F1464)),NA(), F1463)</f>
        <v>0</v>
      </c>
      <c r="G2143">
        <f>IF(ISNA(H2143),NA(),G1463)</f>
        <v>0</v>
      </c>
      <c r="H2143">
        <f>IF(OR(H1463="",AND(H1463=H1462,H1463=H1464)),NA(), H1463)</f>
        <v>0</v>
      </c>
      <c r="I2143">
        <f>IF(ISNA(J2143),NA(),I1463)</f>
        <v>0</v>
      </c>
      <c r="J2143">
        <f>IF(OR(J1463="",AND(J1463=J1462,J1463=J1464)),NA(), J1463)</f>
        <v>0</v>
      </c>
      <c r="K2143">
        <f>IF(ISNA(L2143),NA(),K1463)</f>
        <v>0</v>
      </c>
      <c r="L2143">
        <f>IF(OR(L1463="",AND(L1463=L1462,L1463=L1464)),NA(), L1463)</f>
        <v>0</v>
      </c>
      <c r="M2143">
        <f>IF(ISNA(N2143),NA(),M1463)</f>
        <v>0</v>
      </c>
      <c r="N2143">
        <f>IF(OR(N1463="",AND(N1463=N1462,N1463=N1464)),NA(), N1463)</f>
        <v>0</v>
      </c>
      <c r="O2143">
        <f>IF(ISNA(P2143),NA(),O1463)</f>
        <v>0</v>
      </c>
      <c r="P2143">
        <f>IF(OR(P1463="",AND(P1463=P1462,P1463=P1464)),NA(), P1463)</f>
        <v>0</v>
      </c>
      <c r="Q2143">
        <f>IF(ISNA(R2143),NA(),Q1463)</f>
        <v>0</v>
      </c>
      <c r="R2143">
        <f>IF(OR(R1463="",AND(R1463=R1462,R1463=R1464)),NA(), R1463)</f>
        <v>0</v>
      </c>
      <c r="S2143">
        <f>IF(ISNA(T2143),NA(),S1463)</f>
        <v>0</v>
      </c>
      <c r="T2143">
        <f>IF(OR(T1463="",AND(T1463=T1462,T1463=T1464)),NA(), T1463)</f>
        <v>0</v>
      </c>
      <c r="U2143">
        <f>IF(ISNA(V2143),NA(),U1463)</f>
        <v>0</v>
      </c>
      <c r="V2143">
        <f>IF(OR(V1463="",AND(V1463=V1462,V1463=V1464)),NA(), V1463)</f>
        <v>0</v>
      </c>
      <c r="W2143">
        <f>IF(ISNA(X2143),NA(),W1463)</f>
        <v>0</v>
      </c>
      <c r="X2143">
        <f>IF(OR(X1463="",AND(X1463=X1462,X1463=X1464)),NA(), X1463)</f>
        <v>0</v>
      </c>
      <c r="Y2143">
        <f>IF(ISNA(Z2143),NA(),Y1463)</f>
        <v>0</v>
      </c>
      <c r="Z2143">
        <f>IF(OR(Z1463="",AND(Z1463=Z1462,Z1463=Z1464)),NA(), Z1463)</f>
        <v>0</v>
      </c>
      <c r="AA2143">
        <f>IF(ISNA(AB2143),NA(),AA1463)</f>
        <v>0</v>
      </c>
      <c r="AB2143">
        <f>IF(OR(AB1463="",AND(AB1463=AB1462,AB1463=AB1464)),NA(), AB1463)</f>
        <v>0</v>
      </c>
      <c r="AC2143">
        <f>IF(ISNA(AD2143),NA(),AC1463)</f>
        <v>0</v>
      </c>
      <c r="AD2143">
        <f>IF(OR(AD1463="",AND(AD1463=AD1462,AD1463=AD1464)),NA(), AD1463)</f>
        <v>0</v>
      </c>
      <c r="AE2143">
        <f>IF(ISNA(AF2143),NA(),AE1463)</f>
        <v>0</v>
      </c>
      <c r="AF2143">
        <f>IF(OR(AF1463="",AND(AF1463=AF1462,AF1463=AF1464)),NA(), AF1463)</f>
        <v>0</v>
      </c>
      <c r="AG2143">
        <f>IF(ISNA(AH2143),NA(),AG1463)</f>
        <v>0</v>
      </c>
      <c r="AH2143">
        <f>IF(OR(AH1463="",AND(AH1463=AH1462,AH1463=AH1464)),NA(), AH1463)</f>
        <v>0</v>
      </c>
      <c r="AI2143">
        <f>IF(ISNA(AJ2143),NA(),AI1463)</f>
        <v>0</v>
      </c>
      <c r="AJ2143">
        <f>IF(OR(AJ1463="",AND(AJ1463=AJ1462,AJ1463=AJ1464)),NA(), AJ1463)</f>
        <v>0</v>
      </c>
      <c r="AM2143">
        <f>IF(ISNA(AN2143),NA(),AM1463)</f>
        <v>0</v>
      </c>
      <c r="AN2143">
        <f>IF(OR(AN1463="",AND(AN1463=AN1462,AN1463=AN1464)),NA(), AN1463)</f>
        <v>0</v>
      </c>
      <c r="AO2143">
        <f>IF(ISNA(AP2143),NA(),AO1463)</f>
        <v>0</v>
      </c>
      <c r="AP2143">
        <f>IF(OR(AP1463="",AND(AP1463=AP1462,AP1463=AP1464)),NA(), AP1463)</f>
        <v>0</v>
      </c>
      <c r="AQ2143">
        <f>IF(ISNA(AR2143),NA(),AQ1463)</f>
        <v>0</v>
      </c>
      <c r="AR2143">
        <f>IF(OR(AR1463="",AND(AR1463=AR1462,AR1463=AR1464)),NA(), AR1463)</f>
        <v>0</v>
      </c>
      <c r="AS2143">
        <f>IF(ISNA(AT2143),NA(),AS1463)</f>
        <v>0</v>
      </c>
      <c r="AT2143">
        <f>IF(OR(AT1463="",AND(AT1463=AT1462,AT1463=AT1464)),NA(), AT1463)</f>
        <v>0</v>
      </c>
      <c r="AU2143">
        <f>IF(ISNA(AV2143),NA(),AU1463)</f>
        <v>0</v>
      </c>
      <c r="AV2143">
        <f>IF(OR(AV1463="",AND(AV1463=AV1462,AV1463=AV1464)),NA(), AV1463)</f>
        <v>0</v>
      </c>
      <c r="AW2143">
        <f>IF(ISNA(AX2143),NA(),AW1463)</f>
        <v>0</v>
      </c>
      <c r="AX2143">
        <f>IF(OR(AX1463="",AND(AX1463=AX1462,AX1463=AX1464)),NA(), AX1463)</f>
        <v>0</v>
      </c>
      <c r="AY2143">
        <f>IF(ISNA(AZ2143),NA(),AY1463)</f>
        <v>0</v>
      </c>
      <c r="AZ2143">
        <f>IF(OR(AZ1463="",AND(AZ1463=AZ1462,AZ1463=AZ1464)),NA(), AZ1463)</f>
        <v>0</v>
      </c>
      <c r="BA2143">
        <f>IF(ISNA(BB2143),NA(),BA1463)</f>
        <v>0</v>
      </c>
      <c r="BB2143">
        <f>IF(OR(BB1463="",AND(BB1463=BB1462,BB1463=BB1464)),NA(), BB1463)</f>
        <v>0</v>
      </c>
      <c r="BC2143">
        <f>IF(ISNA(BD2143),NA(),BC1463)</f>
        <v>0</v>
      </c>
      <c r="BD2143">
        <f>IF(OR(BD1463="",AND(BD1463=BD1462,BD1463=BD1464)),NA(), BD1463)</f>
        <v>0</v>
      </c>
      <c r="BE2143">
        <f>IF(ISNA(BF2143),NA(),BE1463)</f>
        <v>0</v>
      </c>
      <c r="BF2143">
        <f>IF(OR(BF1463="",AND(BF1463=BF1462,BF1463=BF1464)),NA(), BF1463)</f>
        <v>0</v>
      </c>
      <c r="BG2143">
        <f>IF(ISNA(BH2143),NA(),BG1463)</f>
        <v>0</v>
      </c>
      <c r="BH2143">
        <f>IF(OR(BH1463="",AND(BH1463=BH1462,BH1463=BH1464)),NA(), BH1463)</f>
        <v>0</v>
      </c>
      <c r="BI2143">
        <f>IF(ISNA(BJ2143),NA(),BI1463)</f>
        <v>0</v>
      </c>
      <c r="BJ2143">
        <f>IF(OR(BJ1463="",AND(BJ1463=BJ1462,BJ1463=BJ1464)),NA(), BJ1463)</f>
        <v>0</v>
      </c>
      <c r="BK2143">
        <f>IF(ISNA(BL2143),NA(),BK1463)</f>
        <v>0</v>
      </c>
      <c r="BL2143">
        <f>IF(OR(BL1463="",AND(BL1463=BL1462,BL1463=BL1464)),NA(), BL1463)</f>
        <v>0</v>
      </c>
      <c r="BM2143">
        <f>IF(ISNA(BN2143),NA(),BM1463)</f>
        <v>0</v>
      </c>
      <c r="BN2143">
        <f>IF(OR(BN1463="",AND(BN1463=BN1462,BN1463=BN1464)),NA(), BN1463)</f>
        <v>0</v>
      </c>
      <c r="BO2143">
        <f>IF(ISNA(BP2143),NA(),BO1463)</f>
        <v>0</v>
      </c>
      <c r="BP2143">
        <f>IF(OR(BP1463="",AND(BP1463=BP1462,BP1463=BP1464)),NA(), BP1463)</f>
        <v>0</v>
      </c>
      <c r="BQ2143">
        <f>IF(ISNA(BR2143),NA(),BQ1463)</f>
        <v>0</v>
      </c>
      <c r="BR2143">
        <f>IF(OR(BR1463="",AND(BR1463=BR1462,BR1463=BR1464)),NA(), BR1463)</f>
        <v>0</v>
      </c>
    </row>
    <row r="2144" spans="5:70">
      <c r="E2144">
        <f>IF(ISNA(F2144),NA(),E1464)</f>
        <v>0</v>
      </c>
      <c r="F2144">
        <f>IF(OR(F1464="",AND(F1464=F1463,F1464=F1465)),NA(), F1464)</f>
        <v>0</v>
      </c>
      <c r="G2144">
        <f>IF(ISNA(H2144),NA(),G1464)</f>
        <v>0</v>
      </c>
      <c r="H2144">
        <f>IF(OR(H1464="",AND(H1464=H1463,H1464=H1465)),NA(), H1464)</f>
        <v>0</v>
      </c>
      <c r="I2144">
        <f>IF(ISNA(J2144),NA(),I1464)</f>
        <v>0</v>
      </c>
      <c r="J2144">
        <f>IF(OR(J1464="",AND(J1464=J1463,J1464=J1465)),NA(), J1464)</f>
        <v>0</v>
      </c>
      <c r="K2144">
        <f>IF(ISNA(L2144),NA(),K1464)</f>
        <v>0</v>
      </c>
      <c r="L2144">
        <f>IF(OR(L1464="",AND(L1464=L1463,L1464=L1465)),NA(), L1464)</f>
        <v>0</v>
      </c>
      <c r="M2144">
        <f>IF(ISNA(N2144),NA(),M1464)</f>
        <v>0</v>
      </c>
      <c r="N2144">
        <f>IF(OR(N1464="",AND(N1464=N1463,N1464=N1465)),NA(), N1464)</f>
        <v>0</v>
      </c>
      <c r="O2144">
        <f>IF(ISNA(P2144),NA(),O1464)</f>
        <v>0</v>
      </c>
      <c r="P2144">
        <f>IF(OR(P1464="",AND(P1464=P1463,P1464=P1465)),NA(), P1464)</f>
        <v>0</v>
      </c>
      <c r="Q2144">
        <f>IF(ISNA(R2144),NA(),Q1464)</f>
        <v>0</v>
      </c>
      <c r="R2144">
        <f>IF(OR(R1464="",AND(R1464=R1463,R1464=R1465)),NA(), R1464)</f>
        <v>0</v>
      </c>
      <c r="S2144">
        <f>IF(ISNA(T2144),NA(),S1464)</f>
        <v>0</v>
      </c>
      <c r="T2144">
        <f>IF(OR(T1464="",AND(T1464=T1463,T1464=T1465)),NA(), T1464)</f>
        <v>0</v>
      </c>
      <c r="U2144">
        <f>IF(ISNA(V2144),NA(),U1464)</f>
        <v>0</v>
      </c>
      <c r="V2144">
        <f>IF(OR(V1464="",AND(V1464=V1463,V1464=V1465)),NA(), V1464)</f>
        <v>0</v>
      </c>
      <c r="W2144">
        <f>IF(ISNA(X2144),NA(),W1464)</f>
        <v>0</v>
      </c>
      <c r="X2144">
        <f>IF(OR(X1464="",AND(X1464=X1463,X1464=X1465)),NA(), X1464)</f>
        <v>0</v>
      </c>
      <c r="Y2144">
        <f>IF(ISNA(Z2144),NA(),Y1464)</f>
        <v>0</v>
      </c>
      <c r="Z2144">
        <f>IF(OR(Z1464="",AND(Z1464=Z1463,Z1464=Z1465)),NA(), Z1464)</f>
        <v>0</v>
      </c>
      <c r="AA2144">
        <f>IF(ISNA(AB2144),NA(),AA1464)</f>
        <v>0</v>
      </c>
      <c r="AB2144">
        <f>IF(OR(AB1464="",AND(AB1464=AB1463,AB1464=AB1465)),NA(), AB1464)</f>
        <v>0</v>
      </c>
      <c r="AC2144">
        <f>IF(ISNA(AD2144),NA(),AC1464)</f>
        <v>0</v>
      </c>
      <c r="AD2144">
        <f>IF(OR(AD1464="",AND(AD1464=AD1463,AD1464=AD1465)),NA(), AD1464)</f>
        <v>0</v>
      </c>
      <c r="AE2144">
        <f>IF(ISNA(AF2144),NA(),AE1464)</f>
        <v>0</v>
      </c>
      <c r="AF2144">
        <f>IF(OR(AF1464="",AND(AF1464=AF1463,AF1464=AF1465)),NA(), AF1464)</f>
        <v>0</v>
      </c>
      <c r="AG2144">
        <f>IF(ISNA(AH2144),NA(),AG1464)</f>
        <v>0</v>
      </c>
      <c r="AH2144">
        <f>IF(OR(AH1464="",AND(AH1464=AH1463,AH1464=AH1465)),NA(), AH1464)</f>
        <v>0</v>
      </c>
      <c r="AI2144">
        <f>IF(ISNA(AJ2144),NA(),AI1464)</f>
        <v>0</v>
      </c>
      <c r="AJ2144">
        <f>IF(OR(AJ1464="",AND(AJ1464=AJ1463,AJ1464=AJ1465)),NA(), AJ1464)</f>
        <v>0</v>
      </c>
      <c r="AM2144">
        <f>IF(ISNA(AN2144),NA(),AM1464)</f>
        <v>0</v>
      </c>
      <c r="AN2144">
        <f>IF(OR(AN1464="",AND(AN1464=AN1463,AN1464=AN1465)),NA(), AN1464)</f>
        <v>0</v>
      </c>
      <c r="AO2144">
        <f>IF(ISNA(AP2144),NA(),AO1464)</f>
        <v>0</v>
      </c>
      <c r="AP2144">
        <f>IF(OR(AP1464="",AND(AP1464=AP1463,AP1464=AP1465)),NA(), AP1464)</f>
        <v>0</v>
      </c>
      <c r="AQ2144">
        <f>IF(ISNA(AR2144),NA(),AQ1464)</f>
        <v>0</v>
      </c>
      <c r="AR2144">
        <f>IF(OR(AR1464="",AND(AR1464=AR1463,AR1464=AR1465)),NA(), AR1464)</f>
        <v>0</v>
      </c>
      <c r="AS2144">
        <f>IF(ISNA(AT2144),NA(),AS1464)</f>
        <v>0</v>
      </c>
      <c r="AT2144">
        <f>IF(OR(AT1464="",AND(AT1464=AT1463,AT1464=AT1465)),NA(), AT1464)</f>
        <v>0</v>
      </c>
      <c r="AU2144">
        <f>IF(ISNA(AV2144),NA(),AU1464)</f>
        <v>0</v>
      </c>
      <c r="AV2144">
        <f>IF(OR(AV1464="",AND(AV1464=AV1463,AV1464=AV1465)),NA(), AV1464)</f>
        <v>0</v>
      </c>
      <c r="AW2144">
        <f>IF(ISNA(AX2144),NA(),AW1464)</f>
        <v>0</v>
      </c>
      <c r="AX2144">
        <f>IF(OR(AX1464="",AND(AX1464=AX1463,AX1464=AX1465)),NA(), AX1464)</f>
        <v>0</v>
      </c>
      <c r="AY2144">
        <f>IF(ISNA(AZ2144),NA(),AY1464)</f>
        <v>0</v>
      </c>
      <c r="AZ2144">
        <f>IF(OR(AZ1464="",AND(AZ1464=AZ1463,AZ1464=AZ1465)),NA(), AZ1464)</f>
        <v>0</v>
      </c>
      <c r="BA2144">
        <f>IF(ISNA(BB2144),NA(),BA1464)</f>
        <v>0</v>
      </c>
      <c r="BB2144">
        <f>IF(OR(BB1464="",AND(BB1464=BB1463,BB1464=BB1465)),NA(), BB1464)</f>
        <v>0</v>
      </c>
      <c r="BC2144">
        <f>IF(ISNA(BD2144),NA(),BC1464)</f>
        <v>0</v>
      </c>
      <c r="BD2144">
        <f>IF(OR(BD1464="",AND(BD1464=BD1463,BD1464=BD1465)),NA(), BD1464)</f>
        <v>0</v>
      </c>
      <c r="BE2144">
        <f>IF(ISNA(BF2144),NA(),BE1464)</f>
        <v>0</v>
      </c>
      <c r="BF2144">
        <f>IF(OR(BF1464="",AND(BF1464=BF1463,BF1464=BF1465)),NA(), BF1464)</f>
        <v>0</v>
      </c>
      <c r="BG2144">
        <f>IF(ISNA(BH2144),NA(),BG1464)</f>
        <v>0</v>
      </c>
      <c r="BH2144">
        <f>IF(OR(BH1464="",AND(BH1464=BH1463,BH1464=BH1465)),NA(), BH1464)</f>
        <v>0</v>
      </c>
      <c r="BI2144">
        <f>IF(ISNA(BJ2144),NA(),BI1464)</f>
        <v>0</v>
      </c>
      <c r="BJ2144">
        <f>IF(OR(BJ1464="",AND(BJ1464=BJ1463,BJ1464=BJ1465)),NA(), BJ1464)</f>
        <v>0</v>
      </c>
      <c r="BK2144">
        <f>IF(ISNA(BL2144),NA(),BK1464)</f>
        <v>0</v>
      </c>
      <c r="BL2144">
        <f>IF(OR(BL1464="",AND(BL1464=BL1463,BL1464=BL1465)),NA(), BL1464)</f>
        <v>0</v>
      </c>
      <c r="BM2144">
        <f>IF(ISNA(BN2144),NA(),BM1464)</f>
        <v>0</v>
      </c>
      <c r="BN2144">
        <f>IF(OR(BN1464="",AND(BN1464=BN1463,BN1464=BN1465)),NA(), BN1464)</f>
        <v>0</v>
      </c>
      <c r="BO2144">
        <f>IF(ISNA(BP2144),NA(),BO1464)</f>
        <v>0</v>
      </c>
      <c r="BP2144">
        <f>IF(OR(BP1464="",AND(BP1464=BP1463,BP1464=BP1465)),NA(), BP1464)</f>
        <v>0</v>
      </c>
      <c r="BQ2144">
        <f>IF(ISNA(BR2144),NA(),BQ1464)</f>
        <v>0</v>
      </c>
      <c r="BR2144">
        <f>IF(OR(BR1464="",AND(BR1464=BR1463,BR1464=BR1465)),NA(), BR1464)</f>
        <v>0</v>
      </c>
    </row>
    <row r="2145" spans="5:70">
      <c r="E2145">
        <f>IF(ISNA(F2145),NA(),E1465)</f>
        <v>0</v>
      </c>
      <c r="F2145">
        <f>IF(OR(F1465="",AND(F1465=F1464,F1465=F1466)),NA(), F1465)</f>
        <v>0</v>
      </c>
      <c r="G2145">
        <f>IF(ISNA(H2145),NA(),G1465)</f>
        <v>0</v>
      </c>
      <c r="H2145">
        <f>IF(OR(H1465="",AND(H1465=H1464,H1465=H1466)),NA(), H1465)</f>
        <v>0</v>
      </c>
      <c r="I2145">
        <f>IF(ISNA(J2145),NA(),I1465)</f>
        <v>0</v>
      </c>
      <c r="J2145">
        <f>IF(OR(J1465="",AND(J1465=J1464,J1465=J1466)),NA(), J1465)</f>
        <v>0</v>
      </c>
      <c r="K2145">
        <f>IF(ISNA(L2145),NA(),K1465)</f>
        <v>0</v>
      </c>
      <c r="L2145">
        <f>IF(OR(L1465="",AND(L1465=L1464,L1465=L1466)),NA(), L1465)</f>
        <v>0</v>
      </c>
      <c r="M2145">
        <f>IF(ISNA(N2145),NA(),M1465)</f>
        <v>0</v>
      </c>
      <c r="N2145">
        <f>IF(OR(N1465="",AND(N1465=N1464,N1465=N1466)),NA(), N1465)</f>
        <v>0</v>
      </c>
      <c r="O2145">
        <f>IF(ISNA(P2145),NA(),O1465)</f>
        <v>0</v>
      </c>
      <c r="P2145">
        <f>IF(OR(P1465="",AND(P1465=P1464,P1465=P1466)),NA(), P1465)</f>
        <v>0</v>
      </c>
      <c r="Q2145">
        <f>IF(ISNA(R2145),NA(),Q1465)</f>
        <v>0</v>
      </c>
      <c r="R2145">
        <f>IF(OR(R1465="",AND(R1465=R1464,R1465=R1466)),NA(), R1465)</f>
        <v>0</v>
      </c>
      <c r="S2145">
        <f>IF(ISNA(T2145),NA(),S1465)</f>
        <v>0</v>
      </c>
      <c r="T2145">
        <f>IF(OR(T1465="",AND(T1465=T1464,T1465=T1466)),NA(), T1465)</f>
        <v>0</v>
      </c>
      <c r="U2145">
        <f>IF(ISNA(V2145),NA(),U1465)</f>
        <v>0</v>
      </c>
      <c r="V2145">
        <f>IF(OR(V1465="",AND(V1465=V1464,V1465=V1466)),NA(), V1465)</f>
        <v>0</v>
      </c>
      <c r="W2145">
        <f>IF(ISNA(X2145),NA(),W1465)</f>
        <v>0</v>
      </c>
      <c r="X2145">
        <f>IF(OR(X1465="",AND(X1465=X1464,X1465=X1466)),NA(), X1465)</f>
        <v>0</v>
      </c>
      <c r="Y2145">
        <f>IF(ISNA(Z2145),NA(),Y1465)</f>
        <v>0</v>
      </c>
      <c r="Z2145">
        <f>IF(OR(Z1465="",AND(Z1465=Z1464,Z1465=Z1466)),NA(), Z1465)</f>
        <v>0</v>
      </c>
      <c r="AA2145">
        <f>IF(ISNA(AB2145),NA(),AA1465)</f>
        <v>0</v>
      </c>
      <c r="AB2145">
        <f>IF(OR(AB1465="",AND(AB1465=AB1464,AB1465=AB1466)),NA(), AB1465)</f>
        <v>0</v>
      </c>
      <c r="AC2145">
        <f>IF(ISNA(AD2145),NA(),AC1465)</f>
        <v>0</v>
      </c>
      <c r="AD2145">
        <f>IF(OR(AD1465="",AND(AD1465=AD1464,AD1465=AD1466)),NA(), AD1465)</f>
        <v>0</v>
      </c>
      <c r="AE2145">
        <f>IF(ISNA(AF2145),NA(),AE1465)</f>
        <v>0</v>
      </c>
      <c r="AF2145">
        <f>IF(OR(AF1465="",AND(AF1465=AF1464,AF1465=AF1466)),NA(), AF1465)</f>
        <v>0</v>
      </c>
      <c r="AG2145">
        <f>IF(ISNA(AH2145),NA(),AG1465)</f>
        <v>0</v>
      </c>
      <c r="AH2145">
        <f>IF(OR(AH1465="",AND(AH1465=AH1464,AH1465=AH1466)),NA(), AH1465)</f>
        <v>0</v>
      </c>
      <c r="AI2145">
        <f>IF(ISNA(AJ2145),NA(),AI1465)</f>
        <v>0</v>
      </c>
      <c r="AJ2145">
        <f>IF(OR(AJ1465="",AND(AJ1465=AJ1464,AJ1465=AJ1466)),NA(), AJ1465)</f>
        <v>0</v>
      </c>
      <c r="AM2145">
        <f>IF(ISNA(AN2145),NA(),AM1465)</f>
        <v>0</v>
      </c>
      <c r="AN2145">
        <f>IF(OR(AN1465="",AND(AN1465=AN1464,AN1465=AN1466)),NA(), AN1465)</f>
        <v>0</v>
      </c>
      <c r="AO2145">
        <f>IF(ISNA(AP2145),NA(),AO1465)</f>
        <v>0</v>
      </c>
      <c r="AP2145">
        <f>IF(OR(AP1465="",AND(AP1465=AP1464,AP1465=AP1466)),NA(), AP1465)</f>
        <v>0</v>
      </c>
      <c r="AQ2145">
        <f>IF(ISNA(AR2145),NA(),AQ1465)</f>
        <v>0</v>
      </c>
      <c r="AR2145">
        <f>IF(OR(AR1465="",AND(AR1465=AR1464,AR1465=AR1466)),NA(), AR1465)</f>
        <v>0</v>
      </c>
      <c r="AS2145">
        <f>IF(ISNA(AT2145),NA(),AS1465)</f>
        <v>0</v>
      </c>
      <c r="AT2145">
        <f>IF(OR(AT1465="",AND(AT1465=AT1464,AT1465=AT1466)),NA(), AT1465)</f>
        <v>0</v>
      </c>
      <c r="AU2145">
        <f>IF(ISNA(AV2145),NA(),AU1465)</f>
        <v>0</v>
      </c>
      <c r="AV2145">
        <f>IF(OR(AV1465="",AND(AV1465=AV1464,AV1465=AV1466)),NA(), AV1465)</f>
        <v>0</v>
      </c>
      <c r="AW2145">
        <f>IF(ISNA(AX2145),NA(),AW1465)</f>
        <v>0</v>
      </c>
      <c r="AX2145">
        <f>IF(OR(AX1465="",AND(AX1465=AX1464,AX1465=AX1466)),NA(), AX1465)</f>
        <v>0</v>
      </c>
      <c r="AY2145">
        <f>IF(ISNA(AZ2145),NA(),AY1465)</f>
        <v>0</v>
      </c>
      <c r="AZ2145">
        <f>IF(OR(AZ1465="",AND(AZ1465=AZ1464,AZ1465=AZ1466)),NA(), AZ1465)</f>
        <v>0</v>
      </c>
      <c r="BA2145">
        <f>IF(ISNA(BB2145),NA(),BA1465)</f>
        <v>0</v>
      </c>
      <c r="BB2145">
        <f>IF(OR(BB1465="",AND(BB1465=BB1464,BB1465=BB1466)),NA(), BB1465)</f>
        <v>0</v>
      </c>
      <c r="BC2145">
        <f>IF(ISNA(BD2145),NA(),BC1465)</f>
        <v>0</v>
      </c>
      <c r="BD2145">
        <f>IF(OR(BD1465="",AND(BD1465=BD1464,BD1465=BD1466)),NA(), BD1465)</f>
        <v>0</v>
      </c>
      <c r="BE2145">
        <f>IF(ISNA(BF2145),NA(),BE1465)</f>
        <v>0</v>
      </c>
      <c r="BF2145">
        <f>IF(OR(BF1465="",AND(BF1465=BF1464,BF1465=BF1466)),NA(), BF1465)</f>
        <v>0</v>
      </c>
      <c r="BG2145">
        <f>IF(ISNA(BH2145),NA(),BG1465)</f>
        <v>0</v>
      </c>
      <c r="BH2145">
        <f>IF(OR(BH1465="",AND(BH1465=BH1464,BH1465=BH1466)),NA(), BH1465)</f>
        <v>0</v>
      </c>
      <c r="BI2145">
        <f>IF(ISNA(BJ2145),NA(),BI1465)</f>
        <v>0</v>
      </c>
      <c r="BJ2145">
        <f>IF(OR(BJ1465="",AND(BJ1465=BJ1464,BJ1465=BJ1466)),NA(), BJ1465)</f>
        <v>0</v>
      </c>
      <c r="BK2145">
        <f>IF(ISNA(BL2145),NA(),BK1465)</f>
        <v>0</v>
      </c>
      <c r="BL2145">
        <f>IF(OR(BL1465="",AND(BL1465=BL1464,BL1465=BL1466)),NA(), BL1465)</f>
        <v>0</v>
      </c>
      <c r="BM2145">
        <f>IF(ISNA(BN2145),NA(),BM1465)</f>
        <v>0</v>
      </c>
      <c r="BN2145">
        <f>IF(OR(BN1465="",AND(BN1465=BN1464,BN1465=BN1466)),NA(), BN1465)</f>
        <v>0</v>
      </c>
      <c r="BO2145">
        <f>IF(ISNA(BP2145),NA(),BO1465)</f>
        <v>0</v>
      </c>
      <c r="BP2145">
        <f>IF(OR(BP1465="",AND(BP1465=BP1464,BP1465=BP1466)),NA(), BP1465)</f>
        <v>0</v>
      </c>
      <c r="BQ2145">
        <f>IF(ISNA(BR2145),NA(),BQ1465)</f>
        <v>0</v>
      </c>
      <c r="BR2145">
        <f>IF(OR(BR1465="",AND(BR1465=BR1464,BR1465=BR1466)),NA(), BR1465)</f>
        <v>0</v>
      </c>
    </row>
    <row r="2146" spans="5:70">
      <c r="E2146">
        <f>IF(ISNA(F2146),NA(),E1466)</f>
        <v>0</v>
      </c>
      <c r="F2146">
        <f>IF(OR(F1466="",AND(F1466=F1465,F1466=F1467)),NA(), F1466)</f>
        <v>0</v>
      </c>
      <c r="G2146">
        <f>IF(ISNA(H2146),NA(),G1466)</f>
        <v>0</v>
      </c>
      <c r="H2146">
        <f>IF(OR(H1466="",AND(H1466=H1465,H1466=H1467)),NA(), H1466)</f>
        <v>0</v>
      </c>
      <c r="I2146">
        <f>IF(ISNA(J2146),NA(),I1466)</f>
        <v>0</v>
      </c>
      <c r="J2146">
        <f>IF(OR(J1466="",AND(J1466=J1465,J1466=J1467)),NA(), J1466)</f>
        <v>0</v>
      </c>
      <c r="K2146">
        <f>IF(ISNA(L2146),NA(),K1466)</f>
        <v>0</v>
      </c>
      <c r="L2146">
        <f>IF(OR(L1466="",AND(L1466=L1465,L1466=L1467)),NA(), L1466)</f>
        <v>0</v>
      </c>
      <c r="M2146">
        <f>IF(ISNA(N2146),NA(),M1466)</f>
        <v>0</v>
      </c>
      <c r="N2146">
        <f>IF(OR(N1466="",AND(N1466=N1465,N1466=N1467)),NA(), N1466)</f>
        <v>0</v>
      </c>
      <c r="O2146">
        <f>IF(ISNA(P2146),NA(),O1466)</f>
        <v>0</v>
      </c>
      <c r="P2146">
        <f>IF(OR(P1466="",AND(P1466=P1465,P1466=P1467)),NA(), P1466)</f>
        <v>0</v>
      </c>
      <c r="Q2146">
        <f>IF(ISNA(R2146),NA(),Q1466)</f>
        <v>0</v>
      </c>
      <c r="R2146">
        <f>IF(OR(R1466="",AND(R1466=R1465,R1466=R1467)),NA(), R1466)</f>
        <v>0</v>
      </c>
      <c r="S2146">
        <f>IF(ISNA(T2146),NA(),S1466)</f>
        <v>0</v>
      </c>
      <c r="T2146">
        <f>IF(OR(T1466="",AND(T1466=T1465,T1466=T1467)),NA(), T1466)</f>
        <v>0</v>
      </c>
      <c r="U2146">
        <f>IF(ISNA(V2146),NA(),U1466)</f>
        <v>0</v>
      </c>
      <c r="V2146">
        <f>IF(OR(V1466="",AND(V1466=V1465,V1466=V1467)),NA(), V1466)</f>
        <v>0</v>
      </c>
      <c r="W2146">
        <f>IF(ISNA(X2146),NA(),W1466)</f>
        <v>0</v>
      </c>
      <c r="X2146">
        <f>IF(OR(X1466="",AND(X1466=X1465,X1466=X1467)),NA(), X1466)</f>
        <v>0</v>
      </c>
      <c r="Y2146">
        <f>IF(ISNA(Z2146),NA(),Y1466)</f>
        <v>0</v>
      </c>
      <c r="Z2146">
        <f>IF(OR(Z1466="",AND(Z1466=Z1465,Z1466=Z1467)),NA(), Z1466)</f>
        <v>0</v>
      </c>
      <c r="AA2146">
        <f>IF(ISNA(AB2146),NA(),AA1466)</f>
        <v>0</v>
      </c>
      <c r="AB2146">
        <f>IF(OR(AB1466="",AND(AB1466=AB1465,AB1466=AB1467)),NA(), AB1466)</f>
        <v>0</v>
      </c>
      <c r="AC2146">
        <f>IF(ISNA(AD2146),NA(),AC1466)</f>
        <v>0</v>
      </c>
      <c r="AD2146">
        <f>IF(OR(AD1466="",AND(AD1466=AD1465,AD1466=AD1467)),NA(), AD1466)</f>
        <v>0</v>
      </c>
      <c r="AE2146">
        <f>IF(ISNA(AF2146),NA(),AE1466)</f>
        <v>0</v>
      </c>
      <c r="AF2146">
        <f>IF(OR(AF1466="",AND(AF1466=AF1465,AF1466=AF1467)),NA(), AF1466)</f>
        <v>0</v>
      </c>
      <c r="AG2146">
        <f>IF(ISNA(AH2146),NA(),AG1466)</f>
        <v>0</v>
      </c>
      <c r="AH2146">
        <f>IF(OR(AH1466="",AND(AH1466=AH1465,AH1466=AH1467)),NA(), AH1466)</f>
        <v>0</v>
      </c>
      <c r="AI2146">
        <f>IF(ISNA(AJ2146),NA(),AI1466)</f>
        <v>0</v>
      </c>
      <c r="AJ2146">
        <f>IF(OR(AJ1466="",AND(AJ1466=AJ1465,AJ1466=AJ1467)),NA(), AJ1466)</f>
        <v>0</v>
      </c>
      <c r="AM2146">
        <f>IF(ISNA(AN2146),NA(),AM1466)</f>
        <v>0</v>
      </c>
      <c r="AN2146">
        <f>IF(OR(AN1466="",AND(AN1466=AN1465,AN1466=AN1467)),NA(), AN1466)</f>
        <v>0</v>
      </c>
      <c r="AO2146">
        <f>IF(ISNA(AP2146),NA(),AO1466)</f>
        <v>0</v>
      </c>
      <c r="AP2146">
        <f>IF(OR(AP1466="",AND(AP1466=AP1465,AP1466=AP1467)),NA(), AP1466)</f>
        <v>0</v>
      </c>
      <c r="AQ2146">
        <f>IF(ISNA(AR2146),NA(),AQ1466)</f>
        <v>0</v>
      </c>
      <c r="AR2146">
        <f>IF(OR(AR1466="",AND(AR1466=AR1465,AR1466=AR1467)),NA(), AR1466)</f>
        <v>0</v>
      </c>
      <c r="AS2146">
        <f>IF(ISNA(AT2146),NA(),AS1466)</f>
        <v>0</v>
      </c>
      <c r="AT2146">
        <f>IF(OR(AT1466="",AND(AT1466=AT1465,AT1466=AT1467)),NA(), AT1466)</f>
        <v>0</v>
      </c>
      <c r="AU2146">
        <f>IF(ISNA(AV2146),NA(),AU1466)</f>
        <v>0</v>
      </c>
      <c r="AV2146">
        <f>IF(OR(AV1466="",AND(AV1466=AV1465,AV1466=AV1467)),NA(), AV1466)</f>
        <v>0</v>
      </c>
      <c r="AW2146">
        <f>IF(ISNA(AX2146),NA(),AW1466)</f>
        <v>0</v>
      </c>
      <c r="AX2146">
        <f>IF(OR(AX1466="",AND(AX1466=AX1465,AX1466=AX1467)),NA(), AX1466)</f>
        <v>0</v>
      </c>
      <c r="AY2146">
        <f>IF(ISNA(AZ2146),NA(),AY1466)</f>
        <v>0</v>
      </c>
      <c r="AZ2146">
        <f>IF(OR(AZ1466="",AND(AZ1466=AZ1465,AZ1466=AZ1467)),NA(), AZ1466)</f>
        <v>0</v>
      </c>
      <c r="BA2146">
        <f>IF(ISNA(BB2146),NA(),BA1466)</f>
        <v>0</v>
      </c>
      <c r="BB2146">
        <f>IF(OR(BB1466="",AND(BB1466=BB1465,BB1466=BB1467)),NA(), BB1466)</f>
        <v>0</v>
      </c>
      <c r="BC2146">
        <f>IF(ISNA(BD2146),NA(),BC1466)</f>
        <v>0</v>
      </c>
      <c r="BD2146">
        <f>IF(OR(BD1466="",AND(BD1466=BD1465,BD1466=BD1467)),NA(), BD1466)</f>
        <v>0</v>
      </c>
      <c r="BE2146">
        <f>IF(ISNA(BF2146),NA(),BE1466)</f>
        <v>0</v>
      </c>
      <c r="BF2146">
        <f>IF(OR(BF1466="",AND(BF1466=BF1465,BF1466=BF1467)),NA(), BF1466)</f>
        <v>0</v>
      </c>
      <c r="BG2146">
        <f>IF(ISNA(BH2146),NA(),BG1466)</f>
        <v>0</v>
      </c>
      <c r="BH2146">
        <f>IF(OR(BH1466="",AND(BH1466=BH1465,BH1466=BH1467)),NA(), BH1466)</f>
        <v>0</v>
      </c>
      <c r="BI2146">
        <f>IF(ISNA(BJ2146),NA(),BI1466)</f>
        <v>0</v>
      </c>
      <c r="BJ2146">
        <f>IF(OR(BJ1466="",AND(BJ1466=BJ1465,BJ1466=BJ1467)),NA(), BJ1466)</f>
        <v>0</v>
      </c>
      <c r="BK2146">
        <f>IF(ISNA(BL2146),NA(),BK1466)</f>
        <v>0</v>
      </c>
      <c r="BL2146">
        <f>IF(OR(BL1466="",AND(BL1466=BL1465,BL1466=BL1467)),NA(), BL1466)</f>
        <v>0</v>
      </c>
      <c r="BM2146">
        <f>IF(ISNA(BN2146),NA(),BM1466)</f>
        <v>0</v>
      </c>
      <c r="BN2146">
        <f>IF(OR(BN1466="",AND(BN1466=BN1465,BN1466=BN1467)),NA(), BN1466)</f>
        <v>0</v>
      </c>
      <c r="BO2146">
        <f>IF(ISNA(BP2146),NA(),BO1466)</f>
        <v>0</v>
      </c>
      <c r="BP2146">
        <f>IF(OR(BP1466="",AND(BP1466=BP1465,BP1466=BP1467)),NA(), BP1466)</f>
        <v>0</v>
      </c>
      <c r="BQ2146">
        <f>IF(ISNA(BR2146),NA(),BQ1466)</f>
        <v>0</v>
      </c>
      <c r="BR2146">
        <f>IF(OR(BR1466="",AND(BR1466=BR1465,BR1466=BR1467)),NA(), BR1466)</f>
        <v>0</v>
      </c>
    </row>
    <row r="2147" spans="5:70">
      <c r="E2147">
        <f>IF(ISNA(F2147),NA(),E1467)</f>
        <v>0</v>
      </c>
      <c r="F2147">
        <f>IF(OR(F1467="",AND(F1467=F1466,F1467=F1468)),NA(), F1467)</f>
        <v>0</v>
      </c>
      <c r="G2147">
        <f>IF(ISNA(H2147),NA(),G1467)</f>
        <v>0</v>
      </c>
      <c r="H2147">
        <f>IF(OR(H1467="",AND(H1467=H1466,H1467=H1468)),NA(), H1467)</f>
        <v>0</v>
      </c>
      <c r="I2147">
        <f>IF(ISNA(J2147),NA(),I1467)</f>
        <v>0</v>
      </c>
      <c r="J2147">
        <f>IF(OR(J1467="",AND(J1467=J1466,J1467=J1468)),NA(), J1467)</f>
        <v>0</v>
      </c>
      <c r="K2147">
        <f>IF(ISNA(L2147),NA(),K1467)</f>
        <v>0</v>
      </c>
      <c r="L2147">
        <f>IF(OR(L1467="",AND(L1467=L1466,L1467=L1468)),NA(), L1467)</f>
        <v>0</v>
      </c>
      <c r="M2147">
        <f>IF(ISNA(N2147),NA(),M1467)</f>
        <v>0</v>
      </c>
      <c r="N2147">
        <f>IF(OR(N1467="",AND(N1467=N1466,N1467=N1468)),NA(), N1467)</f>
        <v>0</v>
      </c>
      <c r="O2147">
        <f>IF(ISNA(P2147),NA(),O1467)</f>
        <v>0</v>
      </c>
      <c r="P2147">
        <f>IF(OR(P1467="",AND(P1467=P1466,P1467=P1468)),NA(), P1467)</f>
        <v>0</v>
      </c>
      <c r="Q2147">
        <f>IF(ISNA(R2147),NA(),Q1467)</f>
        <v>0</v>
      </c>
      <c r="R2147">
        <f>IF(OR(R1467="",AND(R1467=R1466,R1467=R1468)),NA(), R1467)</f>
        <v>0</v>
      </c>
      <c r="S2147">
        <f>IF(ISNA(T2147),NA(),S1467)</f>
        <v>0</v>
      </c>
      <c r="T2147">
        <f>IF(OR(T1467="",AND(T1467=T1466,T1467=T1468)),NA(), T1467)</f>
        <v>0</v>
      </c>
      <c r="U2147">
        <f>IF(ISNA(V2147),NA(),U1467)</f>
        <v>0</v>
      </c>
      <c r="V2147">
        <f>IF(OR(V1467="",AND(V1467=V1466,V1467=V1468)),NA(), V1467)</f>
        <v>0</v>
      </c>
      <c r="W2147">
        <f>IF(ISNA(X2147),NA(),W1467)</f>
        <v>0</v>
      </c>
      <c r="X2147">
        <f>IF(OR(X1467="",AND(X1467=X1466,X1467=X1468)),NA(), X1467)</f>
        <v>0</v>
      </c>
      <c r="Y2147">
        <f>IF(ISNA(Z2147),NA(),Y1467)</f>
        <v>0</v>
      </c>
      <c r="Z2147">
        <f>IF(OR(Z1467="",AND(Z1467=Z1466,Z1467=Z1468)),NA(), Z1467)</f>
        <v>0</v>
      </c>
      <c r="AA2147">
        <f>IF(ISNA(AB2147),NA(),AA1467)</f>
        <v>0</v>
      </c>
      <c r="AB2147">
        <f>IF(OR(AB1467="",AND(AB1467=AB1466,AB1467=AB1468)),NA(), AB1467)</f>
        <v>0</v>
      </c>
      <c r="AC2147">
        <f>IF(ISNA(AD2147),NA(),AC1467)</f>
        <v>0</v>
      </c>
      <c r="AD2147">
        <f>IF(OR(AD1467="",AND(AD1467=AD1466,AD1467=AD1468)),NA(), AD1467)</f>
        <v>0</v>
      </c>
      <c r="AE2147">
        <f>IF(ISNA(AF2147),NA(),AE1467)</f>
        <v>0</v>
      </c>
      <c r="AF2147">
        <f>IF(OR(AF1467="",AND(AF1467=AF1466,AF1467=AF1468)),NA(), AF1467)</f>
        <v>0</v>
      </c>
      <c r="AG2147">
        <f>IF(ISNA(AH2147),NA(),AG1467)</f>
        <v>0</v>
      </c>
      <c r="AH2147">
        <f>IF(OR(AH1467="",AND(AH1467=AH1466,AH1467=AH1468)),NA(), AH1467)</f>
        <v>0</v>
      </c>
      <c r="AI2147">
        <f>IF(ISNA(AJ2147),NA(),AI1467)</f>
        <v>0</v>
      </c>
      <c r="AJ2147">
        <f>IF(OR(AJ1467="",AND(AJ1467=AJ1466,AJ1467=AJ1468)),NA(), AJ1467)</f>
        <v>0</v>
      </c>
      <c r="AM2147">
        <f>IF(ISNA(AN2147),NA(),AM1467)</f>
        <v>0</v>
      </c>
      <c r="AN2147">
        <f>IF(OR(AN1467="",AND(AN1467=AN1466,AN1467=AN1468)),NA(), AN1467)</f>
        <v>0</v>
      </c>
      <c r="AO2147">
        <f>IF(ISNA(AP2147),NA(),AO1467)</f>
        <v>0</v>
      </c>
      <c r="AP2147">
        <f>IF(OR(AP1467="",AND(AP1467=AP1466,AP1467=AP1468)),NA(), AP1467)</f>
        <v>0</v>
      </c>
      <c r="AQ2147">
        <f>IF(ISNA(AR2147),NA(),AQ1467)</f>
        <v>0</v>
      </c>
      <c r="AR2147">
        <f>IF(OR(AR1467="",AND(AR1467=AR1466,AR1467=AR1468)),NA(), AR1467)</f>
        <v>0</v>
      </c>
      <c r="AS2147">
        <f>IF(ISNA(AT2147),NA(),AS1467)</f>
        <v>0</v>
      </c>
      <c r="AT2147">
        <f>IF(OR(AT1467="",AND(AT1467=AT1466,AT1467=AT1468)),NA(), AT1467)</f>
        <v>0</v>
      </c>
      <c r="AU2147">
        <f>IF(ISNA(AV2147),NA(),AU1467)</f>
        <v>0</v>
      </c>
      <c r="AV2147">
        <f>IF(OR(AV1467="",AND(AV1467=AV1466,AV1467=AV1468)),NA(), AV1467)</f>
        <v>0</v>
      </c>
      <c r="AW2147">
        <f>IF(ISNA(AX2147),NA(),AW1467)</f>
        <v>0</v>
      </c>
      <c r="AX2147">
        <f>IF(OR(AX1467="",AND(AX1467=AX1466,AX1467=AX1468)),NA(), AX1467)</f>
        <v>0</v>
      </c>
      <c r="AY2147">
        <f>IF(ISNA(AZ2147),NA(),AY1467)</f>
        <v>0</v>
      </c>
      <c r="AZ2147">
        <f>IF(OR(AZ1467="",AND(AZ1467=AZ1466,AZ1467=AZ1468)),NA(), AZ1467)</f>
        <v>0</v>
      </c>
      <c r="BA2147">
        <f>IF(ISNA(BB2147),NA(),BA1467)</f>
        <v>0</v>
      </c>
      <c r="BB2147">
        <f>IF(OR(BB1467="",AND(BB1467=BB1466,BB1467=BB1468)),NA(), BB1467)</f>
        <v>0</v>
      </c>
      <c r="BC2147">
        <f>IF(ISNA(BD2147),NA(),BC1467)</f>
        <v>0</v>
      </c>
      <c r="BD2147">
        <f>IF(OR(BD1467="",AND(BD1467=BD1466,BD1467=BD1468)),NA(), BD1467)</f>
        <v>0</v>
      </c>
      <c r="BE2147">
        <f>IF(ISNA(BF2147),NA(),BE1467)</f>
        <v>0</v>
      </c>
      <c r="BF2147">
        <f>IF(OR(BF1467="",AND(BF1467=BF1466,BF1467=BF1468)),NA(), BF1467)</f>
        <v>0</v>
      </c>
      <c r="BG2147">
        <f>IF(ISNA(BH2147),NA(),BG1467)</f>
        <v>0</v>
      </c>
      <c r="BH2147">
        <f>IF(OR(BH1467="",AND(BH1467=BH1466,BH1467=BH1468)),NA(), BH1467)</f>
        <v>0</v>
      </c>
      <c r="BI2147">
        <f>IF(ISNA(BJ2147),NA(),BI1467)</f>
        <v>0</v>
      </c>
      <c r="BJ2147">
        <f>IF(OR(BJ1467="",AND(BJ1467=BJ1466,BJ1467=BJ1468)),NA(), BJ1467)</f>
        <v>0</v>
      </c>
      <c r="BK2147">
        <f>IF(ISNA(BL2147),NA(),BK1467)</f>
        <v>0</v>
      </c>
      <c r="BL2147">
        <f>IF(OR(BL1467="",AND(BL1467=BL1466,BL1467=BL1468)),NA(), BL1467)</f>
        <v>0</v>
      </c>
      <c r="BM2147">
        <f>IF(ISNA(BN2147),NA(),BM1467)</f>
        <v>0</v>
      </c>
      <c r="BN2147">
        <f>IF(OR(BN1467="",AND(BN1467=BN1466,BN1467=BN1468)),NA(), BN1467)</f>
        <v>0</v>
      </c>
      <c r="BO2147">
        <f>IF(ISNA(BP2147),NA(),BO1467)</f>
        <v>0</v>
      </c>
      <c r="BP2147">
        <f>IF(OR(BP1467="",AND(BP1467=BP1466,BP1467=BP1468)),NA(), BP1467)</f>
        <v>0</v>
      </c>
      <c r="BQ2147">
        <f>IF(ISNA(BR2147),NA(),BQ1467)</f>
        <v>0</v>
      </c>
      <c r="BR2147">
        <f>IF(OR(BR1467="",AND(BR1467=BR1466,BR1467=BR1468)),NA(), BR1467)</f>
        <v>0</v>
      </c>
    </row>
    <row r="2148" spans="5:70">
      <c r="E2148">
        <f>IF(ISNA(F2148),NA(),E1468)</f>
        <v>0</v>
      </c>
      <c r="F2148">
        <f>IF(OR(F1468="",AND(F1468=F1467,F1468=F1469)),NA(), F1468)</f>
        <v>0</v>
      </c>
      <c r="G2148">
        <f>IF(ISNA(H2148),NA(),G1468)</f>
        <v>0</v>
      </c>
      <c r="H2148">
        <f>IF(OR(H1468="",AND(H1468=H1467,H1468=H1469)),NA(), H1468)</f>
        <v>0</v>
      </c>
      <c r="I2148">
        <f>IF(ISNA(J2148),NA(),I1468)</f>
        <v>0</v>
      </c>
      <c r="J2148">
        <f>IF(OR(J1468="",AND(J1468=J1467,J1468=J1469)),NA(), J1468)</f>
        <v>0</v>
      </c>
      <c r="K2148">
        <f>IF(ISNA(L2148),NA(),K1468)</f>
        <v>0</v>
      </c>
      <c r="L2148">
        <f>IF(OR(L1468="",AND(L1468=L1467,L1468=L1469)),NA(), L1468)</f>
        <v>0</v>
      </c>
      <c r="M2148">
        <f>IF(ISNA(N2148),NA(),M1468)</f>
        <v>0</v>
      </c>
      <c r="N2148">
        <f>IF(OR(N1468="",AND(N1468=N1467,N1468=N1469)),NA(), N1468)</f>
        <v>0</v>
      </c>
      <c r="O2148">
        <f>IF(ISNA(P2148),NA(),O1468)</f>
        <v>0</v>
      </c>
      <c r="P2148">
        <f>IF(OR(P1468="",AND(P1468=P1467,P1468=P1469)),NA(), P1468)</f>
        <v>0</v>
      </c>
      <c r="Q2148">
        <f>IF(ISNA(R2148),NA(),Q1468)</f>
        <v>0</v>
      </c>
      <c r="R2148">
        <f>IF(OR(R1468="",AND(R1468=R1467,R1468=R1469)),NA(), R1468)</f>
        <v>0</v>
      </c>
      <c r="S2148">
        <f>IF(ISNA(T2148),NA(),S1468)</f>
        <v>0</v>
      </c>
      <c r="T2148">
        <f>IF(OR(T1468="",AND(T1468=T1467,T1468=T1469)),NA(), T1468)</f>
        <v>0</v>
      </c>
      <c r="U2148">
        <f>IF(ISNA(V2148),NA(),U1468)</f>
        <v>0</v>
      </c>
      <c r="V2148">
        <f>IF(OR(V1468="",AND(V1468=V1467,V1468=V1469)),NA(), V1468)</f>
        <v>0</v>
      </c>
      <c r="W2148">
        <f>IF(ISNA(X2148),NA(),W1468)</f>
        <v>0</v>
      </c>
      <c r="X2148">
        <f>IF(OR(X1468="",AND(X1468=X1467,X1468=X1469)),NA(), X1468)</f>
        <v>0</v>
      </c>
      <c r="Y2148">
        <f>IF(ISNA(Z2148),NA(),Y1468)</f>
        <v>0</v>
      </c>
      <c r="Z2148">
        <f>IF(OR(Z1468="",AND(Z1468=Z1467,Z1468=Z1469)),NA(), Z1468)</f>
        <v>0</v>
      </c>
      <c r="AA2148">
        <f>IF(ISNA(AB2148),NA(),AA1468)</f>
        <v>0</v>
      </c>
      <c r="AB2148">
        <f>IF(OR(AB1468="",AND(AB1468=AB1467,AB1468=AB1469)),NA(), AB1468)</f>
        <v>0</v>
      </c>
      <c r="AC2148">
        <f>IF(ISNA(AD2148),NA(),AC1468)</f>
        <v>0</v>
      </c>
      <c r="AD2148">
        <f>IF(OR(AD1468="",AND(AD1468=AD1467,AD1468=AD1469)),NA(), AD1468)</f>
        <v>0</v>
      </c>
      <c r="AE2148">
        <f>IF(ISNA(AF2148),NA(),AE1468)</f>
        <v>0</v>
      </c>
      <c r="AF2148">
        <f>IF(OR(AF1468="",AND(AF1468=AF1467,AF1468=AF1469)),NA(), AF1468)</f>
        <v>0</v>
      </c>
      <c r="AG2148">
        <f>IF(ISNA(AH2148),NA(),AG1468)</f>
        <v>0</v>
      </c>
      <c r="AH2148">
        <f>IF(OR(AH1468="",AND(AH1468=AH1467,AH1468=AH1469)),NA(), AH1468)</f>
        <v>0</v>
      </c>
      <c r="AI2148">
        <f>IF(ISNA(AJ2148),NA(),AI1468)</f>
        <v>0</v>
      </c>
      <c r="AJ2148">
        <f>IF(OR(AJ1468="",AND(AJ1468=AJ1467,AJ1468=AJ1469)),NA(), AJ1468)</f>
        <v>0</v>
      </c>
      <c r="AM2148">
        <f>IF(ISNA(AN2148),NA(),AM1468)</f>
        <v>0</v>
      </c>
      <c r="AN2148">
        <f>IF(OR(AN1468="",AND(AN1468=AN1467,AN1468=AN1469)),NA(), AN1468)</f>
        <v>0</v>
      </c>
      <c r="AO2148">
        <f>IF(ISNA(AP2148),NA(),AO1468)</f>
        <v>0</v>
      </c>
      <c r="AP2148">
        <f>IF(OR(AP1468="",AND(AP1468=AP1467,AP1468=AP1469)),NA(), AP1468)</f>
        <v>0</v>
      </c>
      <c r="AQ2148">
        <f>IF(ISNA(AR2148),NA(),AQ1468)</f>
        <v>0</v>
      </c>
      <c r="AR2148">
        <f>IF(OR(AR1468="",AND(AR1468=AR1467,AR1468=AR1469)),NA(), AR1468)</f>
        <v>0</v>
      </c>
      <c r="AS2148">
        <f>IF(ISNA(AT2148),NA(),AS1468)</f>
        <v>0</v>
      </c>
      <c r="AT2148">
        <f>IF(OR(AT1468="",AND(AT1468=AT1467,AT1468=AT1469)),NA(), AT1468)</f>
        <v>0</v>
      </c>
      <c r="AU2148">
        <f>IF(ISNA(AV2148),NA(),AU1468)</f>
        <v>0</v>
      </c>
      <c r="AV2148">
        <f>IF(OR(AV1468="",AND(AV1468=AV1467,AV1468=AV1469)),NA(), AV1468)</f>
        <v>0</v>
      </c>
      <c r="AW2148">
        <f>IF(ISNA(AX2148),NA(),AW1468)</f>
        <v>0</v>
      </c>
      <c r="AX2148">
        <f>IF(OR(AX1468="",AND(AX1468=AX1467,AX1468=AX1469)),NA(), AX1468)</f>
        <v>0</v>
      </c>
      <c r="AY2148">
        <f>IF(ISNA(AZ2148),NA(),AY1468)</f>
        <v>0</v>
      </c>
      <c r="AZ2148">
        <f>IF(OR(AZ1468="",AND(AZ1468=AZ1467,AZ1468=AZ1469)),NA(), AZ1468)</f>
        <v>0</v>
      </c>
      <c r="BA2148">
        <f>IF(ISNA(BB2148),NA(),BA1468)</f>
        <v>0</v>
      </c>
      <c r="BB2148">
        <f>IF(OR(BB1468="",AND(BB1468=BB1467,BB1468=BB1469)),NA(), BB1468)</f>
        <v>0</v>
      </c>
      <c r="BC2148">
        <f>IF(ISNA(BD2148),NA(),BC1468)</f>
        <v>0</v>
      </c>
      <c r="BD2148">
        <f>IF(OR(BD1468="",AND(BD1468=BD1467,BD1468=BD1469)),NA(), BD1468)</f>
        <v>0</v>
      </c>
      <c r="BE2148">
        <f>IF(ISNA(BF2148),NA(),BE1468)</f>
        <v>0</v>
      </c>
      <c r="BF2148">
        <f>IF(OR(BF1468="",AND(BF1468=BF1467,BF1468=BF1469)),NA(), BF1468)</f>
        <v>0</v>
      </c>
      <c r="BG2148">
        <f>IF(ISNA(BH2148),NA(),BG1468)</f>
        <v>0</v>
      </c>
      <c r="BH2148">
        <f>IF(OR(BH1468="",AND(BH1468=BH1467,BH1468=BH1469)),NA(), BH1468)</f>
        <v>0</v>
      </c>
      <c r="BI2148">
        <f>IF(ISNA(BJ2148),NA(),BI1468)</f>
        <v>0</v>
      </c>
      <c r="BJ2148">
        <f>IF(OR(BJ1468="",AND(BJ1468=BJ1467,BJ1468=BJ1469)),NA(), BJ1468)</f>
        <v>0</v>
      </c>
      <c r="BK2148">
        <f>IF(ISNA(BL2148),NA(),BK1468)</f>
        <v>0</v>
      </c>
      <c r="BL2148">
        <f>IF(OR(BL1468="",AND(BL1468=BL1467,BL1468=BL1469)),NA(), BL1468)</f>
        <v>0</v>
      </c>
      <c r="BM2148">
        <f>IF(ISNA(BN2148),NA(),BM1468)</f>
        <v>0</v>
      </c>
      <c r="BN2148">
        <f>IF(OR(BN1468="",AND(BN1468=BN1467,BN1468=BN1469)),NA(), BN1468)</f>
        <v>0</v>
      </c>
      <c r="BO2148">
        <f>IF(ISNA(BP2148),NA(),BO1468)</f>
        <v>0</v>
      </c>
      <c r="BP2148">
        <f>IF(OR(BP1468="",AND(BP1468=BP1467,BP1468=BP1469)),NA(), BP1468)</f>
        <v>0</v>
      </c>
      <c r="BQ2148">
        <f>IF(ISNA(BR2148),NA(),BQ1468)</f>
        <v>0</v>
      </c>
      <c r="BR2148">
        <f>IF(OR(BR1468="",AND(BR1468=BR1467,BR1468=BR1469)),NA(), BR1468)</f>
        <v>0</v>
      </c>
    </row>
    <row r="2149" spans="5:70">
      <c r="E2149">
        <f>IF(ISNA(F2149),NA(),E1469)</f>
        <v>0</v>
      </c>
      <c r="F2149">
        <f>IF(OR(F1469="",AND(F1469=F1468,F1469=F1470)),NA(), F1469)</f>
        <v>0</v>
      </c>
      <c r="G2149">
        <f>IF(ISNA(H2149),NA(),G1469)</f>
        <v>0</v>
      </c>
      <c r="H2149">
        <f>IF(OR(H1469="",AND(H1469=H1468,H1469=H1470)),NA(), H1469)</f>
        <v>0</v>
      </c>
      <c r="I2149">
        <f>IF(ISNA(J2149),NA(),I1469)</f>
        <v>0</v>
      </c>
      <c r="J2149">
        <f>IF(OR(J1469="",AND(J1469=J1468,J1469=J1470)),NA(), J1469)</f>
        <v>0</v>
      </c>
      <c r="K2149">
        <f>IF(ISNA(L2149),NA(),K1469)</f>
        <v>0</v>
      </c>
      <c r="L2149">
        <f>IF(OR(L1469="",AND(L1469=L1468,L1469=L1470)),NA(), L1469)</f>
        <v>0</v>
      </c>
      <c r="M2149">
        <f>IF(ISNA(N2149),NA(),M1469)</f>
        <v>0</v>
      </c>
      <c r="N2149">
        <f>IF(OR(N1469="",AND(N1469=N1468,N1469=N1470)),NA(), N1469)</f>
        <v>0</v>
      </c>
      <c r="O2149">
        <f>IF(ISNA(P2149),NA(),O1469)</f>
        <v>0</v>
      </c>
      <c r="P2149">
        <f>IF(OR(P1469="",AND(P1469=P1468,P1469=P1470)),NA(), P1469)</f>
        <v>0</v>
      </c>
      <c r="Q2149">
        <f>IF(ISNA(R2149),NA(),Q1469)</f>
        <v>0</v>
      </c>
      <c r="R2149">
        <f>IF(OR(R1469="",AND(R1469=R1468,R1469=R1470)),NA(), R1469)</f>
        <v>0</v>
      </c>
      <c r="S2149">
        <f>IF(ISNA(T2149),NA(),S1469)</f>
        <v>0</v>
      </c>
      <c r="T2149">
        <f>IF(OR(T1469="",AND(T1469=T1468,T1469=T1470)),NA(), T1469)</f>
        <v>0</v>
      </c>
      <c r="U2149">
        <f>IF(ISNA(V2149),NA(),U1469)</f>
        <v>0</v>
      </c>
      <c r="V2149">
        <f>IF(OR(V1469="",AND(V1469=V1468,V1469=V1470)),NA(), V1469)</f>
        <v>0</v>
      </c>
      <c r="W2149">
        <f>IF(ISNA(X2149),NA(),W1469)</f>
        <v>0</v>
      </c>
      <c r="X2149">
        <f>IF(OR(X1469="",AND(X1469=X1468,X1469=X1470)),NA(), X1469)</f>
        <v>0</v>
      </c>
      <c r="Y2149">
        <f>IF(ISNA(Z2149),NA(),Y1469)</f>
        <v>0</v>
      </c>
      <c r="Z2149">
        <f>IF(OR(Z1469="",AND(Z1469=Z1468,Z1469=Z1470)),NA(), Z1469)</f>
        <v>0</v>
      </c>
      <c r="AA2149">
        <f>IF(ISNA(AB2149),NA(),AA1469)</f>
        <v>0</v>
      </c>
      <c r="AB2149">
        <f>IF(OR(AB1469="",AND(AB1469=AB1468,AB1469=AB1470)),NA(), AB1469)</f>
        <v>0</v>
      </c>
      <c r="AC2149">
        <f>IF(ISNA(AD2149),NA(),AC1469)</f>
        <v>0</v>
      </c>
      <c r="AD2149">
        <f>IF(OR(AD1469="",AND(AD1469=AD1468,AD1469=AD1470)),NA(), AD1469)</f>
        <v>0</v>
      </c>
      <c r="AE2149">
        <f>IF(ISNA(AF2149),NA(),AE1469)</f>
        <v>0</v>
      </c>
      <c r="AF2149">
        <f>IF(OR(AF1469="",AND(AF1469=AF1468,AF1469=AF1470)),NA(), AF1469)</f>
        <v>0</v>
      </c>
      <c r="AG2149">
        <f>IF(ISNA(AH2149),NA(),AG1469)</f>
        <v>0</v>
      </c>
      <c r="AH2149">
        <f>IF(OR(AH1469="",AND(AH1469=AH1468,AH1469=AH1470)),NA(), AH1469)</f>
        <v>0</v>
      </c>
      <c r="AI2149">
        <f>IF(ISNA(AJ2149),NA(),AI1469)</f>
        <v>0</v>
      </c>
      <c r="AJ2149">
        <f>IF(OR(AJ1469="",AND(AJ1469=AJ1468,AJ1469=AJ1470)),NA(), AJ1469)</f>
        <v>0</v>
      </c>
      <c r="AM2149">
        <f>IF(ISNA(AN2149),NA(),AM1469)</f>
        <v>0</v>
      </c>
      <c r="AN2149">
        <f>IF(OR(AN1469="",AND(AN1469=AN1468,AN1469=AN1470)),NA(), AN1469)</f>
        <v>0</v>
      </c>
      <c r="AO2149">
        <f>IF(ISNA(AP2149),NA(),AO1469)</f>
        <v>0</v>
      </c>
      <c r="AP2149">
        <f>IF(OR(AP1469="",AND(AP1469=AP1468,AP1469=AP1470)),NA(), AP1469)</f>
        <v>0</v>
      </c>
      <c r="AQ2149">
        <f>IF(ISNA(AR2149),NA(),AQ1469)</f>
        <v>0</v>
      </c>
      <c r="AR2149">
        <f>IF(OR(AR1469="",AND(AR1469=AR1468,AR1469=AR1470)),NA(), AR1469)</f>
        <v>0</v>
      </c>
      <c r="AS2149">
        <f>IF(ISNA(AT2149),NA(),AS1469)</f>
        <v>0</v>
      </c>
      <c r="AT2149">
        <f>IF(OR(AT1469="",AND(AT1469=AT1468,AT1469=AT1470)),NA(), AT1469)</f>
        <v>0</v>
      </c>
      <c r="AU2149">
        <f>IF(ISNA(AV2149),NA(),AU1469)</f>
        <v>0</v>
      </c>
      <c r="AV2149">
        <f>IF(OR(AV1469="",AND(AV1469=AV1468,AV1469=AV1470)),NA(), AV1469)</f>
        <v>0</v>
      </c>
      <c r="AW2149">
        <f>IF(ISNA(AX2149),NA(),AW1469)</f>
        <v>0</v>
      </c>
      <c r="AX2149">
        <f>IF(OR(AX1469="",AND(AX1469=AX1468,AX1469=AX1470)),NA(), AX1469)</f>
        <v>0</v>
      </c>
      <c r="AY2149">
        <f>IF(ISNA(AZ2149),NA(),AY1469)</f>
        <v>0</v>
      </c>
      <c r="AZ2149">
        <f>IF(OR(AZ1469="",AND(AZ1469=AZ1468,AZ1469=AZ1470)),NA(), AZ1469)</f>
        <v>0</v>
      </c>
      <c r="BA2149">
        <f>IF(ISNA(BB2149),NA(),BA1469)</f>
        <v>0</v>
      </c>
      <c r="BB2149">
        <f>IF(OR(BB1469="",AND(BB1469=BB1468,BB1469=BB1470)),NA(), BB1469)</f>
        <v>0</v>
      </c>
      <c r="BC2149">
        <f>IF(ISNA(BD2149),NA(),BC1469)</f>
        <v>0</v>
      </c>
      <c r="BD2149">
        <f>IF(OR(BD1469="",AND(BD1469=BD1468,BD1469=BD1470)),NA(), BD1469)</f>
        <v>0</v>
      </c>
      <c r="BE2149">
        <f>IF(ISNA(BF2149),NA(),BE1469)</f>
        <v>0</v>
      </c>
      <c r="BF2149">
        <f>IF(OR(BF1469="",AND(BF1469=BF1468,BF1469=BF1470)),NA(), BF1469)</f>
        <v>0</v>
      </c>
      <c r="BG2149">
        <f>IF(ISNA(BH2149),NA(),BG1469)</f>
        <v>0</v>
      </c>
      <c r="BH2149">
        <f>IF(OR(BH1469="",AND(BH1469=BH1468,BH1469=BH1470)),NA(), BH1469)</f>
        <v>0</v>
      </c>
      <c r="BI2149">
        <f>IF(ISNA(BJ2149),NA(),BI1469)</f>
        <v>0</v>
      </c>
      <c r="BJ2149">
        <f>IF(OR(BJ1469="",AND(BJ1469=BJ1468,BJ1469=BJ1470)),NA(), BJ1469)</f>
        <v>0</v>
      </c>
      <c r="BK2149">
        <f>IF(ISNA(BL2149),NA(),BK1469)</f>
        <v>0</v>
      </c>
      <c r="BL2149">
        <f>IF(OR(BL1469="",AND(BL1469=BL1468,BL1469=BL1470)),NA(), BL1469)</f>
        <v>0</v>
      </c>
      <c r="BM2149">
        <f>IF(ISNA(BN2149),NA(),BM1469)</f>
        <v>0</v>
      </c>
      <c r="BN2149">
        <f>IF(OR(BN1469="",AND(BN1469=BN1468,BN1469=BN1470)),NA(), BN1469)</f>
        <v>0</v>
      </c>
      <c r="BO2149">
        <f>IF(ISNA(BP2149),NA(),BO1469)</f>
        <v>0</v>
      </c>
      <c r="BP2149">
        <f>IF(OR(BP1469="",AND(BP1469=BP1468,BP1469=BP1470)),NA(), BP1469)</f>
        <v>0</v>
      </c>
      <c r="BQ2149">
        <f>IF(ISNA(BR2149),NA(),BQ1469)</f>
        <v>0</v>
      </c>
      <c r="BR2149">
        <f>IF(OR(BR1469="",AND(BR1469=BR1468,BR1469=BR1470)),NA(), BR1469)</f>
        <v>0</v>
      </c>
    </row>
    <row r="2150" spans="5:70">
      <c r="E2150">
        <f>IF(ISNA(F2150),NA(),E1470)</f>
        <v>0</v>
      </c>
      <c r="F2150">
        <f>IF(OR(F1470="",AND(F1470=F1469,F1470=F1471)),NA(), F1470)</f>
        <v>0</v>
      </c>
      <c r="G2150">
        <f>IF(ISNA(H2150),NA(),G1470)</f>
        <v>0</v>
      </c>
      <c r="H2150">
        <f>IF(OR(H1470="",AND(H1470=H1469,H1470=H1471)),NA(), H1470)</f>
        <v>0</v>
      </c>
      <c r="I2150">
        <f>IF(ISNA(J2150),NA(),I1470)</f>
        <v>0</v>
      </c>
      <c r="J2150">
        <f>IF(OR(J1470="",AND(J1470=J1469,J1470=J1471)),NA(), J1470)</f>
        <v>0</v>
      </c>
      <c r="K2150">
        <f>IF(ISNA(L2150),NA(),K1470)</f>
        <v>0</v>
      </c>
      <c r="L2150">
        <f>IF(OR(L1470="",AND(L1470=L1469,L1470=L1471)),NA(), L1470)</f>
        <v>0</v>
      </c>
      <c r="M2150">
        <f>IF(ISNA(N2150),NA(),M1470)</f>
        <v>0</v>
      </c>
      <c r="N2150">
        <f>IF(OR(N1470="",AND(N1470=N1469,N1470=N1471)),NA(), N1470)</f>
        <v>0</v>
      </c>
      <c r="O2150">
        <f>IF(ISNA(P2150),NA(),O1470)</f>
        <v>0</v>
      </c>
      <c r="P2150">
        <f>IF(OR(P1470="",AND(P1470=P1469,P1470=P1471)),NA(), P1470)</f>
        <v>0</v>
      </c>
      <c r="Q2150">
        <f>IF(ISNA(R2150),NA(),Q1470)</f>
        <v>0</v>
      </c>
      <c r="R2150">
        <f>IF(OR(R1470="",AND(R1470=R1469,R1470=R1471)),NA(), R1470)</f>
        <v>0</v>
      </c>
      <c r="S2150">
        <f>IF(ISNA(T2150),NA(),S1470)</f>
        <v>0</v>
      </c>
      <c r="T2150">
        <f>IF(OR(T1470="",AND(T1470=T1469,T1470=T1471)),NA(), T1470)</f>
        <v>0</v>
      </c>
      <c r="U2150">
        <f>IF(ISNA(V2150),NA(),U1470)</f>
        <v>0</v>
      </c>
      <c r="V2150">
        <f>IF(OR(V1470="",AND(V1470=V1469,V1470=V1471)),NA(), V1470)</f>
        <v>0</v>
      </c>
      <c r="W2150">
        <f>IF(ISNA(X2150),NA(),W1470)</f>
        <v>0</v>
      </c>
      <c r="X2150">
        <f>IF(OR(X1470="",AND(X1470=X1469,X1470=X1471)),NA(), X1470)</f>
        <v>0</v>
      </c>
      <c r="Y2150">
        <f>IF(ISNA(Z2150),NA(),Y1470)</f>
        <v>0</v>
      </c>
      <c r="Z2150">
        <f>IF(OR(Z1470="",AND(Z1470=Z1469,Z1470=Z1471)),NA(), Z1470)</f>
        <v>0</v>
      </c>
      <c r="AA2150">
        <f>IF(ISNA(AB2150),NA(),AA1470)</f>
        <v>0</v>
      </c>
      <c r="AB2150">
        <f>IF(OR(AB1470="",AND(AB1470=AB1469,AB1470=AB1471)),NA(), AB1470)</f>
        <v>0</v>
      </c>
      <c r="AC2150">
        <f>IF(ISNA(AD2150),NA(),AC1470)</f>
        <v>0</v>
      </c>
      <c r="AD2150">
        <f>IF(OR(AD1470="",AND(AD1470=AD1469,AD1470=AD1471)),NA(), AD1470)</f>
        <v>0</v>
      </c>
      <c r="AE2150">
        <f>IF(ISNA(AF2150),NA(),AE1470)</f>
        <v>0</v>
      </c>
      <c r="AF2150">
        <f>IF(OR(AF1470="",AND(AF1470=AF1469,AF1470=AF1471)),NA(), AF1470)</f>
        <v>0</v>
      </c>
      <c r="AG2150">
        <f>IF(ISNA(AH2150),NA(),AG1470)</f>
        <v>0</v>
      </c>
      <c r="AH2150">
        <f>IF(OR(AH1470="",AND(AH1470=AH1469,AH1470=AH1471)),NA(), AH1470)</f>
        <v>0</v>
      </c>
      <c r="AI2150">
        <f>IF(ISNA(AJ2150),NA(),AI1470)</f>
        <v>0</v>
      </c>
      <c r="AJ2150">
        <f>IF(OR(AJ1470="",AND(AJ1470=AJ1469,AJ1470=AJ1471)),NA(), AJ1470)</f>
        <v>0</v>
      </c>
      <c r="AM2150">
        <f>IF(ISNA(AN2150),NA(),AM1470)</f>
        <v>0</v>
      </c>
      <c r="AN2150">
        <f>IF(OR(AN1470="",AND(AN1470=AN1469,AN1470=AN1471)),NA(), AN1470)</f>
        <v>0</v>
      </c>
      <c r="AO2150">
        <f>IF(ISNA(AP2150),NA(),AO1470)</f>
        <v>0</v>
      </c>
      <c r="AP2150">
        <f>IF(OR(AP1470="",AND(AP1470=AP1469,AP1470=AP1471)),NA(), AP1470)</f>
        <v>0</v>
      </c>
      <c r="AQ2150">
        <f>IF(ISNA(AR2150),NA(),AQ1470)</f>
        <v>0</v>
      </c>
      <c r="AR2150">
        <f>IF(OR(AR1470="",AND(AR1470=AR1469,AR1470=AR1471)),NA(), AR1470)</f>
        <v>0</v>
      </c>
      <c r="AS2150">
        <f>IF(ISNA(AT2150),NA(),AS1470)</f>
        <v>0</v>
      </c>
      <c r="AT2150">
        <f>IF(OR(AT1470="",AND(AT1470=AT1469,AT1470=AT1471)),NA(), AT1470)</f>
        <v>0</v>
      </c>
      <c r="AU2150">
        <f>IF(ISNA(AV2150),NA(),AU1470)</f>
        <v>0</v>
      </c>
      <c r="AV2150">
        <f>IF(OR(AV1470="",AND(AV1470=AV1469,AV1470=AV1471)),NA(), AV1470)</f>
        <v>0</v>
      </c>
      <c r="AW2150">
        <f>IF(ISNA(AX2150),NA(),AW1470)</f>
        <v>0</v>
      </c>
      <c r="AX2150">
        <f>IF(OR(AX1470="",AND(AX1470=AX1469,AX1470=AX1471)),NA(), AX1470)</f>
        <v>0</v>
      </c>
      <c r="AY2150">
        <f>IF(ISNA(AZ2150),NA(),AY1470)</f>
        <v>0</v>
      </c>
      <c r="AZ2150">
        <f>IF(OR(AZ1470="",AND(AZ1470=AZ1469,AZ1470=AZ1471)),NA(), AZ1470)</f>
        <v>0</v>
      </c>
      <c r="BA2150">
        <f>IF(ISNA(BB2150),NA(),BA1470)</f>
        <v>0</v>
      </c>
      <c r="BB2150">
        <f>IF(OR(BB1470="",AND(BB1470=BB1469,BB1470=BB1471)),NA(), BB1470)</f>
        <v>0</v>
      </c>
      <c r="BC2150">
        <f>IF(ISNA(BD2150),NA(),BC1470)</f>
        <v>0</v>
      </c>
      <c r="BD2150">
        <f>IF(OR(BD1470="",AND(BD1470=BD1469,BD1470=BD1471)),NA(), BD1470)</f>
        <v>0</v>
      </c>
      <c r="BE2150">
        <f>IF(ISNA(BF2150),NA(),BE1470)</f>
        <v>0</v>
      </c>
      <c r="BF2150">
        <f>IF(OR(BF1470="",AND(BF1470=BF1469,BF1470=BF1471)),NA(), BF1470)</f>
        <v>0</v>
      </c>
      <c r="BG2150">
        <f>IF(ISNA(BH2150),NA(),BG1470)</f>
        <v>0</v>
      </c>
      <c r="BH2150">
        <f>IF(OR(BH1470="",AND(BH1470=BH1469,BH1470=BH1471)),NA(), BH1470)</f>
        <v>0</v>
      </c>
      <c r="BI2150">
        <f>IF(ISNA(BJ2150),NA(),BI1470)</f>
        <v>0</v>
      </c>
      <c r="BJ2150">
        <f>IF(OR(BJ1470="",AND(BJ1470=BJ1469,BJ1470=BJ1471)),NA(), BJ1470)</f>
        <v>0</v>
      </c>
      <c r="BK2150">
        <f>IF(ISNA(BL2150),NA(),BK1470)</f>
        <v>0</v>
      </c>
      <c r="BL2150">
        <f>IF(OR(BL1470="",AND(BL1470=BL1469,BL1470=BL1471)),NA(), BL1470)</f>
        <v>0</v>
      </c>
      <c r="BM2150">
        <f>IF(ISNA(BN2150),NA(),BM1470)</f>
        <v>0</v>
      </c>
      <c r="BN2150">
        <f>IF(OR(BN1470="",AND(BN1470=BN1469,BN1470=BN1471)),NA(), BN1470)</f>
        <v>0</v>
      </c>
      <c r="BO2150">
        <f>IF(ISNA(BP2150),NA(),BO1470)</f>
        <v>0</v>
      </c>
      <c r="BP2150">
        <f>IF(OR(BP1470="",AND(BP1470=BP1469,BP1470=BP1471)),NA(), BP1470)</f>
        <v>0</v>
      </c>
      <c r="BQ2150">
        <f>IF(ISNA(BR2150),NA(),BQ1470)</f>
        <v>0</v>
      </c>
      <c r="BR2150">
        <f>IF(OR(BR1470="",AND(BR1470=BR1469,BR1470=BR1471)),NA(), BR1470)</f>
        <v>0</v>
      </c>
    </row>
    <row r="2151" spans="5:70">
      <c r="E2151">
        <f>IF(ISNA(F2151),NA(),E1471)</f>
        <v>0</v>
      </c>
      <c r="F2151">
        <f>IF(OR(F1471="",AND(F1471=F1470,F1471=F1472)),NA(), F1471)</f>
        <v>0</v>
      </c>
      <c r="G2151">
        <f>IF(ISNA(H2151),NA(),G1471)</f>
        <v>0</v>
      </c>
      <c r="H2151">
        <f>IF(OR(H1471="",AND(H1471=H1470,H1471=H1472)),NA(), H1471)</f>
        <v>0</v>
      </c>
      <c r="I2151">
        <f>IF(ISNA(J2151),NA(),I1471)</f>
        <v>0</v>
      </c>
      <c r="J2151">
        <f>IF(OR(J1471="",AND(J1471=J1470,J1471=J1472)),NA(), J1471)</f>
        <v>0</v>
      </c>
      <c r="K2151">
        <f>IF(ISNA(L2151),NA(),K1471)</f>
        <v>0</v>
      </c>
      <c r="L2151">
        <f>IF(OR(L1471="",AND(L1471=L1470,L1471=L1472)),NA(), L1471)</f>
        <v>0</v>
      </c>
      <c r="M2151">
        <f>IF(ISNA(N2151),NA(),M1471)</f>
        <v>0</v>
      </c>
      <c r="N2151">
        <f>IF(OR(N1471="",AND(N1471=N1470,N1471=N1472)),NA(), N1471)</f>
        <v>0</v>
      </c>
      <c r="O2151">
        <f>IF(ISNA(P2151),NA(),O1471)</f>
        <v>0</v>
      </c>
      <c r="P2151">
        <f>IF(OR(P1471="",AND(P1471=P1470,P1471=P1472)),NA(), P1471)</f>
        <v>0</v>
      </c>
      <c r="Q2151">
        <f>IF(ISNA(R2151),NA(),Q1471)</f>
        <v>0</v>
      </c>
      <c r="R2151">
        <f>IF(OR(R1471="",AND(R1471=R1470,R1471=R1472)),NA(), R1471)</f>
        <v>0</v>
      </c>
      <c r="S2151">
        <f>IF(ISNA(T2151),NA(),S1471)</f>
        <v>0</v>
      </c>
      <c r="T2151">
        <f>IF(OR(T1471="",AND(T1471=T1470,T1471=T1472)),NA(), T1471)</f>
        <v>0</v>
      </c>
      <c r="U2151">
        <f>IF(ISNA(V2151),NA(),U1471)</f>
        <v>0</v>
      </c>
      <c r="V2151">
        <f>IF(OR(V1471="",AND(V1471=V1470,V1471=V1472)),NA(), V1471)</f>
        <v>0</v>
      </c>
      <c r="W2151">
        <f>IF(ISNA(X2151),NA(),W1471)</f>
        <v>0</v>
      </c>
      <c r="X2151">
        <f>IF(OR(X1471="",AND(X1471=X1470,X1471=X1472)),NA(), X1471)</f>
        <v>0</v>
      </c>
      <c r="Y2151">
        <f>IF(ISNA(Z2151),NA(),Y1471)</f>
        <v>0</v>
      </c>
      <c r="Z2151">
        <f>IF(OR(Z1471="",AND(Z1471=Z1470,Z1471=Z1472)),NA(), Z1471)</f>
        <v>0</v>
      </c>
      <c r="AA2151">
        <f>IF(ISNA(AB2151),NA(),AA1471)</f>
        <v>0</v>
      </c>
      <c r="AB2151">
        <f>IF(OR(AB1471="",AND(AB1471=AB1470,AB1471=AB1472)),NA(), AB1471)</f>
        <v>0</v>
      </c>
      <c r="AC2151">
        <f>IF(ISNA(AD2151),NA(),AC1471)</f>
        <v>0</v>
      </c>
      <c r="AD2151">
        <f>IF(OR(AD1471="",AND(AD1471=AD1470,AD1471=AD1472)),NA(), AD1471)</f>
        <v>0</v>
      </c>
      <c r="AE2151">
        <f>IF(ISNA(AF2151),NA(),AE1471)</f>
        <v>0</v>
      </c>
      <c r="AF2151">
        <f>IF(OR(AF1471="",AND(AF1471=AF1470,AF1471=AF1472)),NA(), AF1471)</f>
        <v>0</v>
      </c>
      <c r="AG2151">
        <f>IF(ISNA(AH2151),NA(),AG1471)</f>
        <v>0</v>
      </c>
      <c r="AH2151">
        <f>IF(OR(AH1471="",AND(AH1471=AH1470,AH1471=AH1472)),NA(), AH1471)</f>
        <v>0</v>
      </c>
      <c r="AI2151">
        <f>IF(ISNA(AJ2151),NA(),AI1471)</f>
        <v>0</v>
      </c>
      <c r="AJ2151">
        <f>IF(OR(AJ1471="",AND(AJ1471=AJ1470,AJ1471=AJ1472)),NA(), AJ1471)</f>
        <v>0</v>
      </c>
      <c r="AM2151">
        <f>IF(ISNA(AN2151),NA(),AM1471)</f>
        <v>0</v>
      </c>
      <c r="AN2151">
        <f>IF(OR(AN1471="",AND(AN1471=AN1470,AN1471=AN1472)),NA(), AN1471)</f>
        <v>0</v>
      </c>
      <c r="AO2151">
        <f>IF(ISNA(AP2151),NA(),AO1471)</f>
        <v>0</v>
      </c>
      <c r="AP2151">
        <f>IF(OR(AP1471="",AND(AP1471=AP1470,AP1471=AP1472)),NA(), AP1471)</f>
        <v>0</v>
      </c>
      <c r="AQ2151">
        <f>IF(ISNA(AR2151),NA(),AQ1471)</f>
        <v>0</v>
      </c>
      <c r="AR2151">
        <f>IF(OR(AR1471="",AND(AR1471=AR1470,AR1471=AR1472)),NA(), AR1471)</f>
        <v>0</v>
      </c>
      <c r="AS2151">
        <f>IF(ISNA(AT2151),NA(),AS1471)</f>
        <v>0</v>
      </c>
      <c r="AT2151">
        <f>IF(OR(AT1471="",AND(AT1471=AT1470,AT1471=AT1472)),NA(), AT1471)</f>
        <v>0</v>
      </c>
      <c r="AU2151">
        <f>IF(ISNA(AV2151),NA(),AU1471)</f>
        <v>0</v>
      </c>
      <c r="AV2151">
        <f>IF(OR(AV1471="",AND(AV1471=AV1470,AV1471=AV1472)),NA(), AV1471)</f>
        <v>0</v>
      </c>
      <c r="AW2151">
        <f>IF(ISNA(AX2151),NA(),AW1471)</f>
        <v>0</v>
      </c>
      <c r="AX2151">
        <f>IF(OR(AX1471="",AND(AX1471=AX1470,AX1471=AX1472)),NA(), AX1471)</f>
        <v>0</v>
      </c>
      <c r="AY2151">
        <f>IF(ISNA(AZ2151),NA(),AY1471)</f>
        <v>0</v>
      </c>
      <c r="AZ2151">
        <f>IF(OR(AZ1471="",AND(AZ1471=AZ1470,AZ1471=AZ1472)),NA(), AZ1471)</f>
        <v>0</v>
      </c>
      <c r="BA2151">
        <f>IF(ISNA(BB2151),NA(),BA1471)</f>
        <v>0</v>
      </c>
      <c r="BB2151">
        <f>IF(OR(BB1471="",AND(BB1471=BB1470,BB1471=BB1472)),NA(), BB1471)</f>
        <v>0</v>
      </c>
      <c r="BC2151">
        <f>IF(ISNA(BD2151),NA(),BC1471)</f>
        <v>0</v>
      </c>
      <c r="BD2151">
        <f>IF(OR(BD1471="",AND(BD1471=BD1470,BD1471=BD1472)),NA(), BD1471)</f>
        <v>0</v>
      </c>
      <c r="BE2151">
        <f>IF(ISNA(BF2151),NA(),BE1471)</f>
        <v>0</v>
      </c>
      <c r="BF2151">
        <f>IF(OR(BF1471="",AND(BF1471=BF1470,BF1471=BF1472)),NA(), BF1471)</f>
        <v>0</v>
      </c>
      <c r="BG2151">
        <f>IF(ISNA(BH2151),NA(),BG1471)</f>
        <v>0</v>
      </c>
      <c r="BH2151">
        <f>IF(OR(BH1471="",AND(BH1471=BH1470,BH1471=BH1472)),NA(), BH1471)</f>
        <v>0</v>
      </c>
      <c r="BI2151">
        <f>IF(ISNA(BJ2151),NA(),BI1471)</f>
        <v>0</v>
      </c>
      <c r="BJ2151">
        <f>IF(OR(BJ1471="",AND(BJ1471=BJ1470,BJ1471=BJ1472)),NA(), BJ1471)</f>
        <v>0</v>
      </c>
      <c r="BK2151">
        <f>IF(ISNA(BL2151),NA(),BK1471)</f>
        <v>0</v>
      </c>
      <c r="BL2151">
        <f>IF(OR(BL1471="",AND(BL1471=BL1470,BL1471=BL1472)),NA(), BL1471)</f>
        <v>0</v>
      </c>
      <c r="BM2151">
        <f>IF(ISNA(BN2151),NA(),BM1471)</f>
        <v>0</v>
      </c>
      <c r="BN2151">
        <f>IF(OR(BN1471="",AND(BN1471=BN1470,BN1471=BN1472)),NA(), BN1471)</f>
        <v>0</v>
      </c>
      <c r="BO2151">
        <f>IF(ISNA(BP2151),NA(),BO1471)</f>
        <v>0</v>
      </c>
      <c r="BP2151">
        <f>IF(OR(BP1471="",AND(BP1471=BP1470,BP1471=BP1472)),NA(), BP1471)</f>
        <v>0</v>
      </c>
      <c r="BQ2151">
        <f>IF(ISNA(BR2151),NA(),BQ1471)</f>
        <v>0</v>
      </c>
      <c r="BR2151">
        <f>IF(OR(BR1471="",AND(BR1471=BR1470,BR1471=BR1472)),NA(), BR1471)</f>
        <v>0</v>
      </c>
    </row>
    <row r="2152" spans="5:70">
      <c r="E2152">
        <f>IF(ISNA(F2152),NA(),E1472)</f>
        <v>0</v>
      </c>
      <c r="F2152">
        <f>IF(OR(F1472="",AND(F1472=F1471,F1472=F1473)),NA(), F1472)</f>
        <v>0</v>
      </c>
      <c r="G2152">
        <f>IF(ISNA(H2152),NA(),G1472)</f>
        <v>0</v>
      </c>
      <c r="H2152">
        <f>IF(OR(H1472="",AND(H1472=H1471,H1472=H1473)),NA(), H1472)</f>
        <v>0</v>
      </c>
      <c r="I2152">
        <f>IF(ISNA(J2152),NA(),I1472)</f>
        <v>0</v>
      </c>
      <c r="J2152">
        <f>IF(OR(J1472="",AND(J1472=J1471,J1472=J1473)),NA(), J1472)</f>
        <v>0</v>
      </c>
      <c r="K2152">
        <f>IF(ISNA(L2152),NA(),K1472)</f>
        <v>0</v>
      </c>
      <c r="L2152">
        <f>IF(OR(L1472="",AND(L1472=L1471,L1472=L1473)),NA(), L1472)</f>
        <v>0</v>
      </c>
      <c r="M2152">
        <f>IF(ISNA(N2152),NA(),M1472)</f>
        <v>0</v>
      </c>
      <c r="N2152">
        <f>IF(OR(N1472="",AND(N1472=N1471,N1472=N1473)),NA(), N1472)</f>
        <v>0</v>
      </c>
      <c r="O2152">
        <f>IF(ISNA(P2152),NA(),O1472)</f>
        <v>0</v>
      </c>
      <c r="P2152">
        <f>IF(OR(P1472="",AND(P1472=P1471,P1472=P1473)),NA(), P1472)</f>
        <v>0</v>
      </c>
      <c r="Q2152">
        <f>IF(ISNA(R2152),NA(),Q1472)</f>
        <v>0</v>
      </c>
      <c r="R2152">
        <f>IF(OR(R1472="",AND(R1472=R1471,R1472=R1473)),NA(), R1472)</f>
        <v>0</v>
      </c>
      <c r="S2152">
        <f>IF(ISNA(T2152),NA(),S1472)</f>
        <v>0</v>
      </c>
      <c r="T2152">
        <f>IF(OR(T1472="",AND(T1472=T1471,T1472=T1473)),NA(), T1472)</f>
        <v>0</v>
      </c>
      <c r="U2152">
        <f>IF(ISNA(V2152),NA(),U1472)</f>
        <v>0</v>
      </c>
      <c r="V2152">
        <f>IF(OR(V1472="",AND(V1472=V1471,V1472=V1473)),NA(), V1472)</f>
        <v>0</v>
      </c>
      <c r="W2152">
        <f>IF(ISNA(X2152),NA(),W1472)</f>
        <v>0</v>
      </c>
      <c r="X2152">
        <f>IF(OR(X1472="",AND(X1472=X1471,X1472=X1473)),NA(), X1472)</f>
        <v>0</v>
      </c>
      <c r="Y2152">
        <f>IF(ISNA(Z2152),NA(),Y1472)</f>
        <v>0</v>
      </c>
      <c r="Z2152">
        <f>IF(OR(Z1472="",AND(Z1472=Z1471,Z1472=Z1473)),NA(), Z1472)</f>
        <v>0</v>
      </c>
      <c r="AA2152">
        <f>IF(ISNA(AB2152),NA(),AA1472)</f>
        <v>0</v>
      </c>
      <c r="AB2152">
        <f>IF(OR(AB1472="",AND(AB1472=AB1471,AB1472=AB1473)),NA(), AB1472)</f>
        <v>0</v>
      </c>
      <c r="AC2152">
        <f>IF(ISNA(AD2152),NA(),AC1472)</f>
        <v>0</v>
      </c>
      <c r="AD2152">
        <f>IF(OR(AD1472="",AND(AD1472=AD1471,AD1472=AD1473)),NA(), AD1472)</f>
        <v>0</v>
      </c>
      <c r="AE2152">
        <f>IF(ISNA(AF2152),NA(),AE1472)</f>
        <v>0</v>
      </c>
      <c r="AF2152">
        <f>IF(OR(AF1472="",AND(AF1472=AF1471,AF1472=AF1473)),NA(), AF1472)</f>
        <v>0</v>
      </c>
      <c r="AG2152">
        <f>IF(ISNA(AH2152),NA(),AG1472)</f>
        <v>0</v>
      </c>
      <c r="AH2152">
        <f>IF(OR(AH1472="",AND(AH1472=AH1471,AH1472=AH1473)),NA(), AH1472)</f>
        <v>0</v>
      </c>
      <c r="AI2152">
        <f>IF(ISNA(AJ2152),NA(),AI1472)</f>
        <v>0</v>
      </c>
      <c r="AJ2152">
        <f>IF(OR(AJ1472="",AND(AJ1472=AJ1471,AJ1472=AJ1473)),NA(), AJ1472)</f>
        <v>0</v>
      </c>
      <c r="AM2152">
        <f>IF(ISNA(AN2152),NA(),AM1472)</f>
        <v>0</v>
      </c>
      <c r="AN2152">
        <f>IF(OR(AN1472="",AND(AN1472=AN1471,AN1472=AN1473)),NA(), AN1472)</f>
        <v>0</v>
      </c>
      <c r="AO2152">
        <f>IF(ISNA(AP2152),NA(),AO1472)</f>
        <v>0</v>
      </c>
      <c r="AP2152">
        <f>IF(OR(AP1472="",AND(AP1472=AP1471,AP1472=AP1473)),NA(), AP1472)</f>
        <v>0</v>
      </c>
      <c r="AQ2152">
        <f>IF(ISNA(AR2152),NA(),AQ1472)</f>
        <v>0</v>
      </c>
      <c r="AR2152">
        <f>IF(OR(AR1472="",AND(AR1472=AR1471,AR1472=AR1473)),NA(), AR1472)</f>
        <v>0</v>
      </c>
      <c r="AS2152">
        <f>IF(ISNA(AT2152),NA(),AS1472)</f>
        <v>0</v>
      </c>
      <c r="AT2152">
        <f>IF(OR(AT1472="",AND(AT1472=AT1471,AT1472=AT1473)),NA(), AT1472)</f>
        <v>0</v>
      </c>
      <c r="AU2152">
        <f>IF(ISNA(AV2152),NA(),AU1472)</f>
        <v>0</v>
      </c>
      <c r="AV2152">
        <f>IF(OR(AV1472="",AND(AV1472=AV1471,AV1472=AV1473)),NA(), AV1472)</f>
        <v>0</v>
      </c>
      <c r="AW2152">
        <f>IF(ISNA(AX2152),NA(),AW1472)</f>
        <v>0</v>
      </c>
      <c r="AX2152">
        <f>IF(OR(AX1472="",AND(AX1472=AX1471,AX1472=AX1473)),NA(), AX1472)</f>
        <v>0</v>
      </c>
      <c r="AY2152">
        <f>IF(ISNA(AZ2152),NA(),AY1472)</f>
        <v>0</v>
      </c>
      <c r="AZ2152">
        <f>IF(OR(AZ1472="",AND(AZ1472=AZ1471,AZ1472=AZ1473)),NA(), AZ1472)</f>
        <v>0</v>
      </c>
      <c r="BA2152">
        <f>IF(ISNA(BB2152),NA(),BA1472)</f>
        <v>0</v>
      </c>
      <c r="BB2152">
        <f>IF(OR(BB1472="",AND(BB1472=BB1471,BB1472=BB1473)),NA(), BB1472)</f>
        <v>0</v>
      </c>
      <c r="BC2152">
        <f>IF(ISNA(BD2152),NA(),BC1472)</f>
        <v>0</v>
      </c>
      <c r="BD2152">
        <f>IF(OR(BD1472="",AND(BD1472=BD1471,BD1472=BD1473)),NA(), BD1472)</f>
        <v>0</v>
      </c>
      <c r="BE2152">
        <f>IF(ISNA(BF2152),NA(),BE1472)</f>
        <v>0</v>
      </c>
      <c r="BF2152">
        <f>IF(OR(BF1472="",AND(BF1472=BF1471,BF1472=BF1473)),NA(), BF1472)</f>
        <v>0</v>
      </c>
      <c r="BG2152">
        <f>IF(ISNA(BH2152),NA(),BG1472)</f>
        <v>0</v>
      </c>
      <c r="BH2152">
        <f>IF(OR(BH1472="",AND(BH1472=BH1471,BH1472=BH1473)),NA(), BH1472)</f>
        <v>0</v>
      </c>
      <c r="BI2152">
        <f>IF(ISNA(BJ2152),NA(),BI1472)</f>
        <v>0</v>
      </c>
      <c r="BJ2152">
        <f>IF(OR(BJ1472="",AND(BJ1472=BJ1471,BJ1472=BJ1473)),NA(), BJ1472)</f>
        <v>0</v>
      </c>
      <c r="BK2152">
        <f>IF(ISNA(BL2152),NA(),BK1472)</f>
        <v>0</v>
      </c>
      <c r="BL2152">
        <f>IF(OR(BL1472="",AND(BL1472=BL1471,BL1472=BL1473)),NA(), BL1472)</f>
        <v>0</v>
      </c>
      <c r="BM2152">
        <f>IF(ISNA(BN2152),NA(),BM1472)</f>
        <v>0</v>
      </c>
      <c r="BN2152">
        <f>IF(OR(BN1472="",AND(BN1472=BN1471,BN1472=BN1473)),NA(), BN1472)</f>
        <v>0</v>
      </c>
      <c r="BO2152">
        <f>IF(ISNA(BP2152),NA(),BO1472)</f>
        <v>0</v>
      </c>
      <c r="BP2152">
        <f>IF(OR(BP1472="",AND(BP1472=BP1471,BP1472=BP1473)),NA(), BP1472)</f>
        <v>0</v>
      </c>
      <c r="BQ2152">
        <f>IF(ISNA(BR2152),NA(),BQ1472)</f>
        <v>0</v>
      </c>
      <c r="BR2152">
        <f>IF(OR(BR1472="",AND(BR1472=BR1471,BR1472=BR1473)),NA(), BR1472)</f>
        <v>0</v>
      </c>
    </row>
    <row r="2153" spans="5:70">
      <c r="E2153">
        <f>IF(ISNA(F2153),NA(),E1473)</f>
        <v>0</v>
      </c>
      <c r="F2153">
        <f>IF(OR(F1473="",AND(F1473=F1472,F1473=F1474)),NA(), F1473)</f>
        <v>0</v>
      </c>
      <c r="G2153">
        <f>IF(ISNA(H2153),NA(),G1473)</f>
        <v>0</v>
      </c>
      <c r="H2153">
        <f>IF(OR(H1473="",AND(H1473=H1472,H1473=H1474)),NA(), H1473)</f>
        <v>0</v>
      </c>
      <c r="I2153">
        <f>IF(ISNA(J2153),NA(),I1473)</f>
        <v>0</v>
      </c>
      <c r="J2153">
        <f>IF(OR(J1473="",AND(J1473=J1472,J1473=J1474)),NA(), J1473)</f>
        <v>0</v>
      </c>
      <c r="K2153">
        <f>IF(ISNA(L2153),NA(),K1473)</f>
        <v>0</v>
      </c>
      <c r="L2153">
        <f>IF(OR(L1473="",AND(L1473=L1472,L1473=L1474)),NA(), L1473)</f>
        <v>0</v>
      </c>
      <c r="M2153">
        <f>IF(ISNA(N2153),NA(),M1473)</f>
        <v>0</v>
      </c>
      <c r="N2153">
        <f>IF(OR(N1473="",AND(N1473=N1472,N1473=N1474)),NA(), N1473)</f>
        <v>0</v>
      </c>
      <c r="O2153">
        <f>IF(ISNA(P2153),NA(),O1473)</f>
        <v>0</v>
      </c>
      <c r="P2153">
        <f>IF(OR(P1473="",AND(P1473=P1472,P1473=P1474)),NA(), P1473)</f>
        <v>0</v>
      </c>
      <c r="Q2153">
        <f>IF(ISNA(R2153),NA(),Q1473)</f>
        <v>0</v>
      </c>
      <c r="R2153">
        <f>IF(OR(R1473="",AND(R1473=R1472,R1473=R1474)),NA(), R1473)</f>
        <v>0</v>
      </c>
      <c r="S2153">
        <f>IF(ISNA(T2153),NA(),S1473)</f>
        <v>0</v>
      </c>
      <c r="T2153">
        <f>IF(OR(T1473="",AND(T1473=T1472,T1473=T1474)),NA(), T1473)</f>
        <v>0</v>
      </c>
      <c r="U2153">
        <f>IF(ISNA(V2153),NA(),U1473)</f>
        <v>0</v>
      </c>
      <c r="V2153">
        <f>IF(OR(V1473="",AND(V1473=V1472,V1473=V1474)),NA(), V1473)</f>
        <v>0</v>
      </c>
      <c r="W2153">
        <f>IF(ISNA(X2153),NA(),W1473)</f>
        <v>0</v>
      </c>
      <c r="X2153">
        <f>IF(OR(X1473="",AND(X1473=X1472,X1473=X1474)),NA(), X1473)</f>
        <v>0</v>
      </c>
      <c r="Y2153">
        <f>IF(ISNA(Z2153),NA(),Y1473)</f>
        <v>0</v>
      </c>
      <c r="Z2153">
        <f>IF(OR(Z1473="",AND(Z1473=Z1472,Z1473=Z1474)),NA(), Z1473)</f>
        <v>0</v>
      </c>
      <c r="AA2153">
        <f>IF(ISNA(AB2153),NA(),AA1473)</f>
        <v>0</v>
      </c>
      <c r="AB2153">
        <f>IF(OR(AB1473="",AND(AB1473=AB1472,AB1473=AB1474)),NA(), AB1473)</f>
        <v>0</v>
      </c>
      <c r="AC2153">
        <f>IF(ISNA(AD2153),NA(),AC1473)</f>
        <v>0</v>
      </c>
      <c r="AD2153">
        <f>IF(OR(AD1473="",AND(AD1473=AD1472,AD1473=AD1474)),NA(), AD1473)</f>
        <v>0</v>
      </c>
      <c r="AE2153">
        <f>IF(ISNA(AF2153),NA(),AE1473)</f>
        <v>0</v>
      </c>
      <c r="AF2153">
        <f>IF(OR(AF1473="",AND(AF1473=AF1472,AF1473=AF1474)),NA(), AF1473)</f>
        <v>0</v>
      </c>
      <c r="AG2153">
        <f>IF(ISNA(AH2153),NA(),AG1473)</f>
        <v>0</v>
      </c>
      <c r="AH2153">
        <f>IF(OR(AH1473="",AND(AH1473=AH1472,AH1473=AH1474)),NA(), AH1473)</f>
        <v>0</v>
      </c>
      <c r="AI2153">
        <f>IF(ISNA(AJ2153),NA(),AI1473)</f>
        <v>0</v>
      </c>
      <c r="AJ2153">
        <f>IF(OR(AJ1473="",AND(AJ1473=AJ1472,AJ1473=AJ1474)),NA(), AJ1473)</f>
        <v>0</v>
      </c>
      <c r="AM2153">
        <f>IF(ISNA(AN2153),NA(),AM1473)</f>
        <v>0</v>
      </c>
      <c r="AN2153">
        <f>IF(OR(AN1473="",AND(AN1473=AN1472,AN1473=AN1474)),NA(), AN1473)</f>
        <v>0</v>
      </c>
      <c r="AO2153">
        <f>IF(ISNA(AP2153),NA(),AO1473)</f>
        <v>0</v>
      </c>
      <c r="AP2153">
        <f>IF(OR(AP1473="",AND(AP1473=AP1472,AP1473=AP1474)),NA(), AP1473)</f>
        <v>0</v>
      </c>
      <c r="AQ2153">
        <f>IF(ISNA(AR2153),NA(),AQ1473)</f>
        <v>0</v>
      </c>
      <c r="AR2153">
        <f>IF(OR(AR1473="",AND(AR1473=AR1472,AR1473=AR1474)),NA(), AR1473)</f>
        <v>0</v>
      </c>
      <c r="AS2153">
        <f>IF(ISNA(AT2153),NA(),AS1473)</f>
        <v>0</v>
      </c>
      <c r="AT2153">
        <f>IF(OR(AT1473="",AND(AT1473=AT1472,AT1473=AT1474)),NA(), AT1473)</f>
        <v>0</v>
      </c>
      <c r="AU2153">
        <f>IF(ISNA(AV2153),NA(),AU1473)</f>
        <v>0</v>
      </c>
      <c r="AV2153">
        <f>IF(OR(AV1473="",AND(AV1473=AV1472,AV1473=AV1474)),NA(), AV1473)</f>
        <v>0</v>
      </c>
      <c r="AW2153">
        <f>IF(ISNA(AX2153),NA(),AW1473)</f>
        <v>0</v>
      </c>
      <c r="AX2153">
        <f>IF(OR(AX1473="",AND(AX1473=AX1472,AX1473=AX1474)),NA(), AX1473)</f>
        <v>0</v>
      </c>
      <c r="AY2153">
        <f>IF(ISNA(AZ2153),NA(),AY1473)</f>
        <v>0</v>
      </c>
      <c r="AZ2153">
        <f>IF(OR(AZ1473="",AND(AZ1473=AZ1472,AZ1473=AZ1474)),NA(), AZ1473)</f>
        <v>0</v>
      </c>
      <c r="BA2153">
        <f>IF(ISNA(BB2153),NA(),BA1473)</f>
        <v>0</v>
      </c>
      <c r="BB2153">
        <f>IF(OR(BB1473="",AND(BB1473=BB1472,BB1473=BB1474)),NA(), BB1473)</f>
        <v>0</v>
      </c>
      <c r="BC2153">
        <f>IF(ISNA(BD2153),NA(),BC1473)</f>
        <v>0</v>
      </c>
      <c r="BD2153">
        <f>IF(OR(BD1473="",AND(BD1473=BD1472,BD1473=BD1474)),NA(), BD1473)</f>
        <v>0</v>
      </c>
      <c r="BE2153">
        <f>IF(ISNA(BF2153),NA(),BE1473)</f>
        <v>0</v>
      </c>
      <c r="BF2153">
        <f>IF(OR(BF1473="",AND(BF1473=BF1472,BF1473=BF1474)),NA(), BF1473)</f>
        <v>0</v>
      </c>
      <c r="BG2153">
        <f>IF(ISNA(BH2153),NA(),BG1473)</f>
        <v>0</v>
      </c>
      <c r="BH2153">
        <f>IF(OR(BH1473="",AND(BH1473=BH1472,BH1473=BH1474)),NA(), BH1473)</f>
        <v>0</v>
      </c>
      <c r="BI2153">
        <f>IF(ISNA(BJ2153),NA(),BI1473)</f>
        <v>0</v>
      </c>
      <c r="BJ2153">
        <f>IF(OR(BJ1473="",AND(BJ1473=BJ1472,BJ1473=BJ1474)),NA(), BJ1473)</f>
        <v>0</v>
      </c>
      <c r="BK2153">
        <f>IF(ISNA(BL2153),NA(),BK1473)</f>
        <v>0</v>
      </c>
      <c r="BL2153">
        <f>IF(OR(BL1473="",AND(BL1473=BL1472,BL1473=BL1474)),NA(), BL1473)</f>
        <v>0</v>
      </c>
      <c r="BM2153">
        <f>IF(ISNA(BN2153),NA(),BM1473)</f>
        <v>0</v>
      </c>
      <c r="BN2153">
        <f>IF(OR(BN1473="",AND(BN1473=BN1472,BN1473=BN1474)),NA(), BN1473)</f>
        <v>0</v>
      </c>
      <c r="BO2153">
        <f>IF(ISNA(BP2153),NA(),BO1473)</f>
        <v>0</v>
      </c>
      <c r="BP2153">
        <f>IF(OR(BP1473="",AND(BP1473=BP1472,BP1473=BP1474)),NA(), BP1473)</f>
        <v>0</v>
      </c>
      <c r="BQ2153">
        <f>IF(ISNA(BR2153),NA(),BQ1473)</f>
        <v>0</v>
      </c>
      <c r="BR2153">
        <f>IF(OR(BR1473="",AND(BR1473=BR1472,BR1473=BR1474)),NA(), BR1473)</f>
        <v>0</v>
      </c>
    </row>
    <row r="2154" spans="5:70">
      <c r="E2154">
        <f>IF(ISNA(F2154),NA(),E1474)</f>
        <v>0</v>
      </c>
      <c r="F2154">
        <f>IF(OR(F1474="",AND(F1474=F1473,F1474=F1475)),NA(), F1474)</f>
        <v>0</v>
      </c>
      <c r="G2154">
        <f>IF(ISNA(H2154),NA(),G1474)</f>
        <v>0</v>
      </c>
      <c r="H2154">
        <f>IF(OR(H1474="",AND(H1474=H1473,H1474=H1475)),NA(), H1474)</f>
        <v>0</v>
      </c>
      <c r="I2154">
        <f>IF(ISNA(J2154),NA(),I1474)</f>
        <v>0</v>
      </c>
      <c r="J2154">
        <f>IF(OR(J1474="",AND(J1474=J1473,J1474=J1475)),NA(), J1474)</f>
        <v>0</v>
      </c>
      <c r="K2154">
        <f>IF(ISNA(L2154),NA(),K1474)</f>
        <v>0</v>
      </c>
      <c r="L2154">
        <f>IF(OR(L1474="",AND(L1474=L1473,L1474=L1475)),NA(), L1474)</f>
        <v>0</v>
      </c>
      <c r="M2154">
        <f>IF(ISNA(N2154),NA(),M1474)</f>
        <v>0</v>
      </c>
      <c r="N2154">
        <f>IF(OR(N1474="",AND(N1474=N1473,N1474=N1475)),NA(), N1474)</f>
        <v>0</v>
      </c>
      <c r="O2154">
        <f>IF(ISNA(P2154),NA(),O1474)</f>
        <v>0</v>
      </c>
      <c r="P2154">
        <f>IF(OR(P1474="",AND(P1474=P1473,P1474=P1475)),NA(), P1474)</f>
        <v>0</v>
      </c>
      <c r="Q2154">
        <f>IF(ISNA(R2154),NA(),Q1474)</f>
        <v>0</v>
      </c>
      <c r="R2154">
        <f>IF(OR(R1474="",AND(R1474=R1473,R1474=R1475)),NA(), R1474)</f>
        <v>0</v>
      </c>
      <c r="S2154">
        <f>IF(ISNA(T2154),NA(),S1474)</f>
        <v>0</v>
      </c>
      <c r="T2154">
        <f>IF(OR(T1474="",AND(T1474=T1473,T1474=T1475)),NA(), T1474)</f>
        <v>0</v>
      </c>
      <c r="U2154">
        <f>IF(ISNA(V2154),NA(),U1474)</f>
        <v>0</v>
      </c>
      <c r="V2154">
        <f>IF(OR(V1474="",AND(V1474=V1473,V1474=V1475)),NA(), V1474)</f>
        <v>0</v>
      </c>
      <c r="W2154">
        <f>IF(ISNA(X2154),NA(),W1474)</f>
        <v>0</v>
      </c>
      <c r="X2154">
        <f>IF(OR(X1474="",AND(X1474=X1473,X1474=X1475)),NA(), X1474)</f>
        <v>0</v>
      </c>
      <c r="Y2154">
        <f>IF(ISNA(Z2154),NA(),Y1474)</f>
        <v>0</v>
      </c>
      <c r="Z2154">
        <f>IF(OR(Z1474="",AND(Z1474=Z1473,Z1474=Z1475)),NA(), Z1474)</f>
        <v>0</v>
      </c>
      <c r="AA2154">
        <f>IF(ISNA(AB2154),NA(),AA1474)</f>
        <v>0</v>
      </c>
      <c r="AB2154">
        <f>IF(OR(AB1474="",AND(AB1474=AB1473,AB1474=AB1475)),NA(), AB1474)</f>
        <v>0</v>
      </c>
      <c r="AC2154">
        <f>IF(ISNA(AD2154),NA(),AC1474)</f>
        <v>0</v>
      </c>
      <c r="AD2154">
        <f>IF(OR(AD1474="",AND(AD1474=AD1473,AD1474=AD1475)),NA(), AD1474)</f>
        <v>0</v>
      </c>
      <c r="AE2154">
        <f>IF(ISNA(AF2154),NA(),AE1474)</f>
        <v>0</v>
      </c>
      <c r="AF2154">
        <f>IF(OR(AF1474="",AND(AF1474=AF1473,AF1474=AF1475)),NA(), AF1474)</f>
        <v>0</v>
      </c>
      <c r="AG2154">
        <f>IF(ISNA(AH2154),NA(),AG1474)</f>
        <v>0</v>
      </c>
      <c r="AH2154">
        <f>IF(OR(AH1474="",AND(AH1474=AH1473,AH1474=AH1475)),NA(), AH1474)</f>
        <v>0</v>
      </c>
      <c r="AI2154">
        <f>IF(ISNA(AJ2154),NA(),AI1474)</f>
        <v>0</v>
      </c>
      <c r="AJ2154">
        <f>IF(OR(AJ1474="",AND(AJ1474=AJ1473,AJ1474=AJ1475)),NA(), AJ1474)</f>
        <v>0</v>
      </c>
      <c r="AM2154">
        <f>IF(ISNA(AN2154),NA(),AM1474)</f>
        <v>0</v>
      </c>
      <c r="AN2154">
        <f>IF(OR(AN1474="",AND(AN1474=AN1473,AN1474=AN1475)),NA(), AN1474)</f>
        <v>0</v>
      </c>
      <c r="AO2154">
        <f>IF(ISNA(AP2154),NA(),AO1474)</f>
        <v>0</v>
      </c>
      <c r="AP2154">
        <f>IF(OR(AP1474="",AND(AP1474=AP1473,AP1474=AP1475)),NA(), AP1474)</f>
        <v>0</v>
      </c>
      <c r="AQ2154">
        <f>IF(ISNA(AR2154),NA(),AQ1474)</f>
        <v>0</v>
      </c>
      <c r="AR2154">
        <f>IF(OR(AR1474="",AND(AR1474=AR1473,AR1474=AR1475)),NA(), AR1474)</f>
        <v>0</v>
      </c>
      <c r="AS2154">
        <f>IF(ISNA(AT2154),NA(),AS1474)</f>
        <v>0</v>
      </c>
      <c r="AT2154">
        <f>IF(OR(AT1474="",AND(AT1474=AT1473,AT1474=AT1475)),NA(), AT1474)</f>
        <v>0</v>
      </c>
      <c r="AU2154">
        <f>IF(ISNA(AV2154),NA(),AU1474)</f>
        <v>0</v>
      </c>
      <c r="AV2154">
        <f>IF(OR(AV1474="",AND(AV1474=AV1473,AV1474=AV1475)),NA(), AV1474)</f>
        <v>0</v>
      </c>
      <c r="AW2154">
        <f>IF(ISNA(AX2154),NA(),AW1474)</f>
        <v>0</v>
      </c>
      <c r="AX2154">
        <f>IF(OR(AX1474="",AND(AX1474=AX1473,AX1474=AX1475)),NA(), AX1474)</f>
        <v>0</v>
      </c>
      <c r="AY2154">
        <f>IF(ISNA(AZ2154),NA(),AY1474)</f>
        <v>0</v>
      </c>
      <c r="AZ2154">
        <f>IF(OR(AZ1474="",AND(AZ1474=AZ1473,AZ1474=AZ1475)),NA(), AZ1474)</f>
        <v>0</v>
      </c>
      <c r="BA2154">
        <f>IF(ISNA(BB2154),NA(),BA1474)</f>
        <v>0</v>
      </c>
      <c r="BB2154">
        <f>IF(OR(BB1474="",AND(BB1474=BB1473,BB1474=BB1475)),NA(), BB1474)</f>
        <v>0</v>
      </c>
      <c r="BC2154">
        <f>IF(ISNA(BD2154),NA(),BC1474)</f>
        <v>0</v>
      </c>
      <c r="BD2154">
        <f>IF(OR(BD1474="",AND(BD1474=BD1473,BD1474=BD1475)),NA(), BD1474)</f>
        <v>0</v>
      </c>
      <c r="BE2154">
        <f>IF(ISNA(BF2154),NA(),BE1474)</f>
        <v>0</v>
      </c>
      <c r="BF2154">
        <f>IF(OR(BF1474="",AND(BF1474=BF1473,BF1474=BF1475)),NA(), BF1474)</f>
        <v>0</v>
      </c>
      <c r="BG2154">
        <f>IF(ISNA(BH2154),NA(),BG1474)</f>
        <v>0</v>
      </c>
      <c r="BH2154">
        <f>IF(OR(BH1474="",AND(BH1474=BH1473,BH1474=BH1475)),NA(), BH1474)</f>
        <v>0</v>
      </c>
      <c r="BI2154">
        <f>IF(ISNA(BJ2154),NA(),BI1474)</f>
        <v>0</v>
      </c>
      <c r="BJ2154">
        <f>IF(OR(BJ1474="",AND(BJ1474=BJ1473,BJ1474=BJ1475)),NA(), BJ1474)</f>
        <v>0</v>
      </c>
      <c r="BK2154">
        <f>IF(ISNA(BL2154),NA(),BK1474)</f>
        <v>0</v>
      </c>
      <c r="BL2154">
        <f>IF(OR(BL1474="",AND(BL1474=BL1473,BL1474=BL1475)),NA(), BL1474)</f>
        <v>0</v>
      </c>
      <c r="BM2154">
        <f>IF(ISNA(BN2154),NA(),BM1474)</f>
        <v>0</v>
      </c>
      <c r="BN2154">
        <f>IF(OR(BN1474="",AND(BN1474=BN1473,BN1474=BN1475)),NA(), BN1474)</f>
        <v>0</v>
      </c>
      <c r="BO2154">
        <f>IF(ISNA(BP2154),NA(),BO1474)</f>
        <v>0</v>
      </c>
      <c r="BP2154">
        <f>IF(OR(BP1474="",AND(BP1474=BP1473,BP1474=BP1475)),NA(), BP1474)</f>
        <v>0</v>
      </c>
      <c r="BQ2154">
        <f>IF(ISNA(BR2154),NA(),BQ1474)</f>
        <v>0</v>
      </c>
      <c r="BR2154">
        <f>IF(OR(BR1474="",AND(BR1474=BR1473,BR1474=BR1475)),NA(), BR1474)</f>
        <v>0</v>
      </c>
    </row>
    <row r="2155" spans="5:70">
      <c r="E2155">
        <f>IF(ISNA(F2155),NA(),E1475)</f>
        <v>0</v>
      </c>
      <c r="F2155">
        <f>IF(OR(F1475="",AND(F1475=F1474,F1475=F1476)),NA(), F1475)</f>
        <v>0</v>
      </c>
      <c r="G2155">
        <f>IF(ISNA(H2155),NA(),G1475)</f>
        <v>0</v>
      </c>
      <c r="H2155">
        <f>IF(OR(H1475="",AND(H1475=H1474,H1475=H1476)),NA(), H1475)</f>
        <v>0</v>
      </c>
      <c r="I2155">
        <f>IF(ISNA(J2155),NA(),I1475)</f>
        <v>0</v>
      </c>
      <c r="J2155">
        <f>IF(OR(J1475="",AND(J1475=J1474,J1475=J1476)),NA(), J1475)</f>
        <v>0</v>
      </c>
      <c r="K2155">
        <f>IF(ISNA(L2155),NA(),K1475)</f>
        <v>0</v>
      </c>
      <c r="L2155">
        <f>IF(OR(L1475="",AND(L1475=L1474,L1475=L1476)),NA(), L1475)</f>
        <v>0</v>
      </c>
      <c r="M2155">
        <f>IF(ISNA(N2155),NA(),M1475)</f>
        <v>0</v>
      </c>
      <c r="N2155">
        <f>IF(OR(N1475="",AND(N1475=N1474,N1475=N1476)),NA(), N1475)</f>
        <v>0</v>
      </c>
      <c r="O2155">
        <f>IF(ISNA(P2155),NA(),O1475)</f>
        <v>0</v>
      </c>
      <c r="P2155">
        <f>IF(OR(P1475="",AND(P1475=P1474,P1475=P1476)),NA(), P1475)</f>
        <v>0</v>
      </c>
      <c r="Q2155">
        <f>IF(ISNA(R2155),NA(),Q1475)</f>
        <v>0</v>
      </c>
      <c r="R2155">
        <f>IF(OR(R1475="",AND(R1475=R1474,R1475=R1476)),NA(), R1475)</f>
        <v>0</v>
      </c>
      <c r="S2155">
        <f>IF(ISNA(T2155),NA(),S1475)</f>
        <v>0</v>
      </c>
      <c r="T2155">
        <f>IF(OR(T1475="",AND(T1475=T1474,T1475=T1476)),NA(), T1475)</f>
        <v>0</v>
      </c>
      <c r="U2155">
        <f>IF(ISNA(V2155),NA(),U1475)</f>
        <v>0</v>
      </c>
      <c r="V2155">
        <f>IF(OR(V1475="",AND(V1475=V1474,V1475=V1476)),NA(), V1475)</f>
        <v>0</v>
      </c>
      <c r="W2155">
        <f>IF(ISNA(X2155),NA(),W1475)</f>
        <v>0</v>
      </c>
      <c r="X2155">
        <f>IF(OR(X1475="",AND(X1475=X1474,X1475=X1476)),NA(), X1475)</f>
        <v>0</v>
      </c>
      <c r="Y2155">
        <f>IF(ISNA(Z2155),NA(),Y1475)</f>
        <v>0</v>
      </c>
      <c r="Z2155">
        <f>IF(OR(Z1475="",AND(Z1475=Z1474,Z1475=Z1476)),NA(), Z1475)</f>
        <v>0</v>
      </c>
      <c r="AA2155">
        <f>IF(ISNA(AB2155),NA(),AA1475)</f>
        <v>0</v>
      </c>
      <c r="AB2155">
        <f>IF(OR(AB1475="",AND(AB1475=AB1474,AB1475=AB1476)),NA(), AB1475)</f>
        <v>0</v>
      </c>
      <c r="AC2155">
        <f>IF(ISNA(AD2155),NA(),AC1475)</f>
        <v>0</v>
      </c>
      <c r="AD2155">
        <f>IF(OR(AD1475="",AND(AD1475=AD1474,AD1475=AD1476)),NA(), AD1475)</f>
        <v>0</v>
      </c>
      <c r="AE2155">
        <f>IF(ISNA(AF2155),NA(),AE1475)</f>
        <v>0</v>
      </c>
      <c r="AF2155">
        <f>IF(OR(AF1475="",AND(AF1475=AF1474,AF1475=AF1476)),NA(), AF1475)</f>
        <v>0</v>
      </c>
      <c r="AG2155">
        <f>IF(ISNA(AH2155),NA(),AG1475)</f>
        <v>0</v>
      </c>
      <c r="AH2155">
        <f>IF(OR(AH1475="",AND(AH1475=AH1474,AH1475=AH1476)),NA(), AH1475)</f>
        <v>0</v>
      </c>
      <c r="AI2155">
        <f>IF(ISNA(AJ2155),NA(),AI1475)</f>
        <v>0</v>
      </c>
      <c r="AJ2155">
        <f>IF(OR(AJ1475="",AND(AJ1475=AJ1474,AJ1475=AJ1476)),NA(), AJ1475)</f>
        <v>0</v>
      </c>
      <c r="AM2155">
        <f>IF(ISNA(AN2155),NA(),AM1475)</f>
        <v>0</v>
      </c>
      <c r="AN2155">
        <f>IF(OR(AN1475="",AND(AN1475=AN1474,AN1475=AN1476)),NA(), AN1475)</f>
        <v>0</v>
      </c>
      <c r="AO2155">
        <f>IF(ISNA(AP2155),NA(),AO1475)</f>
        <v>0</v>
      </c>
      <c r="AP2155">
        <f>IF(OR(AP1475="",AND(AP1475=AP1474,AP1475=AP1476)),NA(), AP1475)</f>
        <v>0</v>
      </c>
      <c r="AQ2155">
        <f>IF(ISNA(AR2155),NA(),AQ1475)</f>
        <v>0</v>
      </c>
      <c r="AR2155">
        <f>IF(OR(AR1475="",AND(AR1475=AR1474,AR1475=AR1476)),NA(), AR1475)</f>
        <v>0</v>
      </c>
      <c r="AS2155">
        <f>IF(ISNA(AT2155),NA(),AS1475)</f>
        <v>0</v>
      </c>
      <c r="AT2155">
        <f>IF(OR(AT1475="",AND(AT1475=AT1474,AT1475=AT1476)),NA(), AT1475)</f>
        <v>0</v>
      </c>
      <c r="AU2155">
        <f>IF(ISNA(AV2155),NA(),AU1475)</f>
        <v>0</v>
      </c>
      <c r="AV2155">
        <f>IF(OR(AV1475="",AND(AV1475=AV1474,AV1475=AV1476)),NA(), AV1475)</f>
        <v>0</v>
      </c>
      <c r="AW2155">
        <f>IF(ISNA(AX2155),NA(),AW1475)</f>
        <v>0</v>
      </c>
      <c r="AX2155">
        <f>IF(OR(AX1475="",AND(AX1475=AX1474,AX1475=AX1476)),NA(), AX1475)</f>
        <v>0</v>
      </c>
      <c r="AY2155">
        <f>IF(ISNA(AZ2155),NA(),AY1475)</f>
        <v>0</v>
      </c>
      <c r="AZ2155">
        <f>IF(OR(AZ1475="",AND(AZ1475=AZ1474,AZ1475=AZ1476)),NA(), AZ1475)</f>
        <v>0</v>
      </c>
      <c r="BA2155">
        <f>IF(ISNA(BB2155),NA(),BA1475)</f>
        <v>0</v>
      </c>
      <c r="BB2155">
        <f>IF(OR(BB1475="",AND(BB1475=BB1474,BB1475=BB1476)),NA(), BB1475)</f>
        <v>0</v>
      </c>
      <c r="BC2155">
        <f>IF(ISNA(BD2155),NA(),BC1475)</f>
        <v>0</v>
      </c>
      <c r="BD2155">
        <f>IF(OR(BD1475="",AND(BD1475=BD1474,BD1475=BD1476)),NA(), BD1475)</f>
        <v>0</v>
      </c>
      <c r="BE2155">
        <f>IF(ISNA(BF2155),NA(),BE1475)</f>
        <v>0</v>
      </c>
      <c r="BF2155">
        <f>IF(OR(BF1475="",AND(BF1475=BF1474,BF1475=BF1476)),NA(), BF1475)</f>
        <v>0</v>
      </c>
      <c r="BG2155">
        <f>IF(ISNA(BH2155),NA(),BG1475)</f>
        <v>0</v>
      </c>
      <c r="BH2155">
        <f>IF(OR(BH1475="",AND(BH1475=BH1474,BH1475=BH1476)),NA(), BH1475)</f>
        <v>0</v>
      </c>
      <c r="BI2155">
        <f>IF(ISNA(BJ2155),NA(),BI1475)</f>
        <v>0</v>
      </c>
      <c r="BJ2155">
        <f>IF(OR(BJ1475="",AND(BJ1475=BJ1474,BJ1475=BJ1476)),NA(), BJ1475)</f>
        <v>0</v>
      </c>
      <c r="BK2155">
        <f>IF(ISNA(BL2155),NA(),BK1475)</f>
        <v>0</v>
      </c>
      <c r="BL2155">
        <f>IF(OR(BL1475="",AND(BL1475=BL1474,BL1475=BL1476)),NA(), BL1475)</f>
        <v>0</v>
      </c>
      <c r="BM2155">
        <f>IF(ISNA(BN2155),NA(),BM1475)</f>
        <v>0</v>
      </c>
      <c r="BN2155">
        <f>IF(OR(BN1475="",AND(BN1475=BN1474,BN1475=BN1476)),NA(), BN1475)</f>
        <v>0</v>
      </c>
      <c r="BO2155">
        <f>IF(ISNA(BP2155),NA(),BO1475)</f>
        <v>0</v>
      </c>
      <c r="BP2155">
        <f>IF(OR(BP1475="",AND(BP1475=BP1474,BP1475=BP1476)),NA(), BP1475)</f>
        <v>0</v>
      </c>
      <c r="BQ2155">
        <f>IF(ISNA(BR2155),NA(),BQ1475)</f>
        <v>0</v>
      </c>
      <c r="BR2155">
        <f>IF(OR(BR1475="",AND(BR1475=BR1474,BR1475=BR1476)),NA(), BR1475)</f>
        <v>0</v>
      </c>
    </row>
    <row r="2156" spans="5:70">
      <c r="E2156">
        <f>IF(ISNA(F2156),NA(),E1476)</f>
        <v>0</v>
      </c>
      <c r="F2156">
        <f>IF(OR(F1476="",AND(F1476=F1475,F1476=F1477)),NA(), F1476)</f>
        <v>0</v>
      </c>
      <c r="G2156">
        <f>IF(ISNA(H2156),NA(),G1476)</f>
        <v>0</v>
      </c>
      <c r="H2156">
        <f>IF(OR(H1476="",AND(H1476=H1475,H1476=H1477)),NA(), H1476)</f>
        <v>0</v>
      </c>
      <c r="I2156">
        <f>IF(ISNA(J2156),NA(),I1476)</f>
        <v>0</v>
      </c>
      <c r="J2156">
        <f>IF(OR(J1476="",AND(J1476=J1475,J1476=J1477)),NA(), J1476)</f>
        <v>0</v>
      </c>
      <c r="K2156">
        <f>IF(ISNA(L2156),NA(),K1476)</f>
        <v>0</v>
      </c>
      <c r="L2156">
        <f>IF(OR(L1476="",AND(L1476=L1475,L1476=L1477)),NA(), L1476)</f>
        <v>0</v>
      </c>
      <c r="M2156">
        <f>IF(ISNA(N2156),NA(),M1476)</f>
        <v>0</v>
      </c>
      <c r="N2156">
        <f>IF(OR(N1476="",AND(N1476=N1475,N1476=N1477)),NA(), N1476)</f>
        <v>0</v>
      </c>
      <c r="O2156">
        <f>IF(ISNA(P2156),NA(),O1476)</f>
        <v>0</v>
      </c>
      <c r="P2156">
        <f>IF(OR(P1476="",AND(P1476=P1475,P1476=P1477)),NA(), P1476)</f>
        <v>0</v>
      </c>
      <c r="Q2156">
        <f>IF(ISNA(R2156),NA(),Q1476)</f>
        <v>0</v>
      </c>
      <c r="R2156">
        <f>IF(OR(R1476="",AND(R1476=R1475,R1476=R1477)),NA(), R1476)</f>
        <v>0</v>
      </c>
      <c r="S2156">
        <f>IF(ISNA(T2156),NA(),S1476)</f>
        <v>0</v>
      </c>
      <c r="T2156">
        <f>IF(OR(T1476="",AND(T1476=T1475,T1476=T1477)),NA(), T1476)</f>
        <v>0</v>
      </c>
      <c r="U2156">
        <f>IF(ISNA(V2156),NA(),U1476)</f>
        <v>0</v>
      </c>
      <c r="V2156">
        <f>IF(OR(V1476="",AND(V1476=V1475,V1476=V1477)),NA(), V1476)</f>
        <v>0</v>
      </c>
      <c r="W2156">
        <f>IF(ISNA(X2156),NA(),W1476)</f>
        <v>0</v>
      </c>
      <c r="X2156">
        <f>IF(OR(X1476="",AND(X1476=X1475,X1476=X1477)),NA(), X1476)</f>
        <v>0</v>
      </c>
      <c r="Y2156">
        <f>IF(ISNA(Z2156),NA(),Y1476)</f>
        <v>0</v>
      </c>
      <c r="Z2156">
        <f>IF(OR(Z1476="",AND(Z1476=Z1475,Z1476=Z1477)),NA(), Z1476)</f>
        <v>0</v>
      </c>
      <c r="AA2156">
        <f>IF(ISNA(AB2156),NA(),AA1476)</f>
        <v>0</v>
      </c>
      <c r="AB2156">
        <f>IF(OR(AB1476="",AND(AB1476=AB1475,AB1476=AB1477)),NA(), AB1476)</f>
        <v>0</v>
      </c>
      <c r="AC2156">
        <f>IF(ISNA(AD2156),NA(),AC1476)</f>
        <v>0</v>
      </c>
      <c r="AD2156">
        <f>IF(OR(AD1476="",AND(AD1476=AD1475,AD1476=AD1477)),NA(), AD1476)</f>
        <v>0</v>
      </c>
      <c r="AE2156">
        <f>IF(ISNA(AF2156),NA(),AE1476)</f>
        <v>0</v>
      </c>
      <c r="AF2156">
        <f>IF(OR(AF1476="",AND(AF1476=AF1475,AF1476=AF1477)),NA(), AF1476)</f>
        <v>0</v>
      </c>
      <c r="AG2156">
        <f>IF(ISNA(AH2156),NA(),AG1476)</f>
        <v>0</v>
      </c>
      <c r="AH2156">
        <f>IF(OR(AH1476="",AND(AH1476=AH1475,AH1476=AH1477)),NA(), AH1476)</f>
        <v>0</v>
      </c>
      <c r="AI2156">
        <f>IF(ISNA(AJ2156),NA(),AI1476)</f>
        <v>0</v>
      </c>
      <c r="AJ2156">
        <f>IF(OR(AJ1476="",AND(AJ1476=AJ1475,AJ1476=AJ1477)),NA(), AJ1476)</f>
        <v>0</v>
      </c>
      <c r="AM2156">
        <f>IF(ISNA(AN2156),NA(),AM1476)</f>
        <v>0</v>
      </c>
      <c r="AN2156">
        <f>IF(OR(AN1476="",AND(AN1476=AN1475,AN1476=AN1477)),NA(), AN1476)</f>
        <v>0</v>
      </c>
      <c r="AO2156">
        <f>IF(ISNA(AP2156),NA(),AO1476)</f>
        <v>0</v>
      </c>
      <c r="AP2156">
        <f>IF(OR(AP1476="",AND(AP1476=AP1475,AP1476=AP1477)),NA(), AP1476)</f>
        <v>0</v>
      </c>
      <c r="AQ2156">
        <f>IF(ISNA(AR2156),NA(),AQ1476)</f>
        <v>0</v>
      </c>
      <c r="AR2156">
        <f>IF(OR(AR1476="",AND(AR1476=AR1475,AR1476=AR1477)),NA(), AR1476)</f>
        <v>0</v>
      </c>
      <c r="AS2156">
        <f>IF(ISNA(AT2156),NA(),AS1476)</f>
        <v>0</v>
      </c>
      <c r="AT2156">
        <f>IF(OR(AT1476="",AND(AT1476=AT1475,AT1476=AT1477)),NA(), AT1476)</f>
        <v>0</v>
      </c>
      <c r="AU2156">
        <f>IF(ISNA(AV2156),NA(),AU1476)</f>
        <v>0</v>
      </c>
      <c r="AV2156">
        <f>IF(OR(AV1476="",AND(AV1476=AV1475,AV1476=AV1477)),NA(), AV1476)</f>
        <v>0</v>
      </c>
      <c r="AW2156">
        <f>IF(ISNA(AX2156),NA(),AW1476)</f>
        <v>0</v>
      </c>
      <c r="AX2156">
        <f>IF(OR(AX1476="",AND(AX1476=AX1475,AX1476=AX1477)),NA(), AX1476)</f>
        <v>0</v>
      </c>
      <c r="AY2156">
        <f>IF(ISNA(AZ2156),NA(),AY1476)</f>
        <v>0</v>
      </c>
      <c r="AZ2156">
        <f>IF(OR(AZ1476="",AND(AZ1476=AZ1475,AZ1476=AZ1477)),NA(), AZ1476)</f>
        <v>0</v>
      </c>
      <c r="BA2156">
        <f>IF(ISNA(BB2156),NA(),BA1476)</f>
        <v>0</v>
      </c>
      <c r="BB2156">
        <f>IF(OR(BB1476="",AND(BB1476=BB1475,BB1476=BB1477)),NA(), BB1476)</f>
        <v>0</v>
      </c>
      <c r="BC2156">
        <f>IF(ISNA(BD2156),NA(),BC1476)</f>
        <v>0</v>
      </c>
      <c r="BD2156">
        <f>IF(OR(BD1476="",AND(BD1476=BD1475,BD1476=BD1477)),NA(), BD1476)</f>
        <v>0</v>
      </c>
      <c r="BE2156">
        <f>IF(ISNA(BF2156),NA(),BE1476)</f>
        <v>0</v>
      </c>
      <c r="BF2156">
        <f>IF(OR(BF1476="",AND(BF1476=BF1475,BF1476=BF1477)),NA(), BF1476)</f>
        <v>0</v>
      </c>
      <c r="BG2156">
        <f>IF(ISNA(BH2156),NA(),BG1476)</f>
        <v>0</v>
      </c>
      <c r="BH2156">
        <f>IF(OR(BH1476="",AND(BH1476=BH1475,BH1476=BH1477)),NA(), BH1476)</f>
        <v>0</v>
      </c>
      <c r="BI2156">
        <f>IF(ISNA(BJ2156),NA(),BI1476)</f>
        <v>0</v>
      </c>
      <c r="BJ2156">
        <f>IF(OR(BJ1476="",AND(BJ1476=BJ1475,BJ1476=BJ1477)),NA(), BJ1476)</f>
        <v>0</v>
      </c>
      <c r="BK2156">
        <f>IF(ISNA(BL2156),NA(),BK1476)</f>
        <v>0</v>
      </c>
      <c r="BL2156">
        <f>IF(OR(BL1476="",AND(BL1476=BL1475,BL1476=BL1477)),NA(), BL1476)</f>
        <v>0</v>
      </c>
      <c r="BM2156">
        <f>IF(ISNA(BN2156),NA(),BM1476)</f>
        <v>0</v>
      </c>
      <c r="BN2156">
        <f>IF(OR(BN1476="",AND(BN1476=BN1475,BN1476=BN1477)),NA(), BN1476)</f>
        <v>0</v>
      </c>
      <c r="BO2156">
        <f>IF(ISNA(BP2156),NA(),BO1476)</f>
        <v>0</v>
      </c>
      <c r="BP2156">
        <f>IF(OR(BP1476="",AND(BP1476=BP1475,BP1476=BP1477)),NA(), BP1476)</f>
        <v>0</v>
      </c>
      <c r="BQ2156">
        <f>IF(ISNA(BR2156),NA(),BQ1476)</f>
        <v>0</v>
      </c>
      <c r="BR2156">
        <f>IF(OR(BR1476="",AND(BR1476=BR1475,BR1476=BR1477)),NA(), BR1476)</f>
        <v>0</v>
      </c>
    </row>
    <row r="2157" spans="5:70">
      <c r="E2157">
        <f>IF(ISNA(F2157),NA(),E1477)</f>
        <v>0</v>
      </c>
      <c r="F2157">
        <f>IF(OR(F1477="",AND(F1477=F1476,F1477=F1478)),NA(), F1477)</f>
        <v>0</v>
      </c>
      <c r="G2157">
        <f>IF(ISNA(H2157),NA(),G1477)</f>
        <v>0</v>
      </c>
      <c r="H2157">
        <f>IF(OR(H1477="",AND(H1477=H1476,H1477=H1478)),NA(), H1477)</f>
        <v>0</v>
      </c>
      <c r="I2157">
        <f>IF(ISNA(J2157),NA(),I1477)</f>
        <v>0</v>
      </c>
      <c r="J2157">
        <f>IF(OR(J1477="",AND(J1477=J1476,J1477=J1478)),NA(), J1477)</f>
        <v>0</v>
      </c>
      <c r="K2157">
        <f>IF(ISNA(L2157),NA(),K1477)</f>
        <v>0</v>
      </c>
      <c r="L2157">
        <f>IF(OR(L1477="",AND(L1477=L1476,L1477=L1478)),NA(), L1477)</f>
        <v>0</v>
      </c>
      <c r="M2157">
        <f>IF(ISNA(N2157),NA(),M1477)</f>
        <v>0</v>
      </c>
      <c r="N2157">
        <f>IF(OR(N1477="",AND(N1477=N1476,N1477=N1478)),NA(), N1477)</f>
        <v>0</v>
      </c>
      <c r="O2157">
        <f>IF(ISNA(P2157),NA(),O1477)</f>
        <v>0</v>
      </c>
      <c r="P2157">
        <f>IF(OR(P1477="",AND(P1477=P1476,P1477=P1478)),NA(), P1477)</f>
        <v>0</v>
      </c>
      <c r="Q2157">
        <f>IF(ISNA(R2157),NA(),Q1477)</f>
        <v>0</v>
      </c>
      <c r="R2157">
        <f>IF(OR(R1477="",AND(R1477=R1476,R1477=R1478)),NA(), R1477)</f>
        <v>0</v>
      </c>
      <c r="S2157">
        <f>IF(ISNA(T2157),NA(),S1477)</f>
        <v>0</v>
      </c>
      <c r="T2157">
        <f>IF(OR(T1477="",AND(T1477=T1476,T1477=T1478)),NA(), T1477)</f>
        <v>0</v>
      </c>
      <c r="U2157">
        <f>IF(ISNA(V2157),NA(),U1477)</f>
        <v>0</v>
      </c>
      <c r="V2157">
        <f>IF(OR(V1477="",AND(V1477=V1476,V1477=V1478)),NA(), V1477)</f>
        <v>0</v>
      </c>
      <c r="W2157">
        <f>IF(ISNA(X2157),NA(),W1477)</f>
        <v>0</v>
      </c>
      <c r="X2157">
        <f>IF(OR(X1477="",AND(X1477=X1476,X1477=X1478)),NA(), X1477)</f>
        <v>0</v>
      </c>
      <c r="Y2157">
        <f>IF(ISNA(Z2157),NA(),Y1477)</f>
        <v>0</v>
      </c>
      <c r="Z2157">
        <f>IF(OR(Z1477="",AND(Z1477=Z1476,Z1477=Z1478)),NA(), Z1477)</f>
        <v>0</v>
      </c>
      <c r="AA2157">
        <f>IF(ISNA(AB2157),NA(),AA1477)</f>
        <v>0</v>
      </c>
      <c r="AB2157">
        <f>IF(OR(AB1477="",AND(AB1477=AB1476,AB1477=AB1478)),NA(), AB1477)</f>
        <v>0</v>
      </c>
      <c r="AC2157">
        <f>IF(ISNA(AD2157),NA(),AC1477)</f>
        <v>0</v>
      </c>
      <c r="AD2157">
        <f>IF(OR(AD1477="",AND(AD1477=AD1476,AD1477=AD1478)),NA(), AD1477)</f>
        <v>0</v>
      </c>
      <c r="AE2157">
        <f>IF(ISNA(AF2157),NA(),AE1477)</f>
        <v>0</v>
      </c>
      <c r="AF2157">
        <f>IF(OR(AF1477="",AND(AF1477=AF1476,AF1477=AF1478)),NA(), AF1477)</f>
        <v>0</v>
      </c>
      <c r="AG2157">
        <f>IF(ISNA(AH2157),NA(),AG1477)</f>
        <v>0</v>
      </c>
      <c r="AH2157">
        <f>IF(OR(AH1477="",AND(AH1477=AH1476,AH1477=AH1478)),NA(), AH1477)</f>
        <v>0</v>
      </c>
      <c r="AI2157">
        <f>IF(ISNA(AJ2157),NA(),AI1477)</f>
        <v>0</v>
      </c>
      <c r="AJ2157">
        <f>IF(OR(AJ1477="",AND(AJ1477=AJ1476,AJ1477=AJ1478)),NA(), AJ1477)</f>
        <v>0</v>
      </c>
      <c r="AM2157">
        <f>IF(ISNA(AN2157),NA(),AM1477)</f>
        <v>0</v>
      </c>
      <c r="AN2157">
        <f>IF(OR(AN1477="",AND(AN1477=AN1476,AN1477=AN1478)),NA(), AN1477)</f>
        <v>0</v>
      </c>
      <c r="AO2157">
        <f>IF(ISNA(AP2157),NA(),AO1477)</f>
        <v>0</v>
      </c>
      <c r="AP2157">
        <f>IF(OR(AP1477="",AND(AP1477=AP1476,AP1477=AP1478)),NA(), AP1477)</f>
        <v>0</v>
      </c>
      <c r="AQ2157">
        <f>IF(ISNA(AR2157),NA(),AQ1477)</f>
        <v>0</v>
      </c>
      <c r="AR2157">
        <f>IF(OR(AR1477="",AND(AR1477=AR1476,AR1477=AR1478)),NA(), AR1477)</f>
        <v>0</v>
      </c>
      <c r="AS2157">
        <f>IF(ISNA(AT2157),NA(),AS1477)</f>
        <v>0</v>
      </c>
      <c r="AT2157">
        <f>IF(OR(AT1477="",AND(AT1477=AT1476,AT1477=AT1478)),NA(), AT1477)</f>
        <v>0</v>
      </c>
      <c r="AU2157">
        <f>IF(ISNA(AV2157),NA(),AU1477)</f>
        <v>0</v>
      </c>
      <c r="AV2157">
        <f>IF(OR(AV1477="",AND(AV1477=AV1476,AV1477=AV1478)),NA(), AV1477)</f>
        <v>0</v>
      </c>
      <c r="AW2157">
        <f>IF(ISNA(AX2157),NA(),AW1477)</f>
        <v>0</v>
      </c>
      <c r="AX2157">
        <f>IF(OR(AX1477="",AND(AX1477=AX1476,AX1477=AX1478)),NA(), AX1477)</f>
        <v>0</v>
      </c>
      <c r="AY2157">
        <f>IF(ISNA(AZ2157),NA(),AY1477)</f>
        <v>0</v>
      </c>
      <c r="AZ2157">
        <f>IF(OR(AZ1477="",AND(AZ1477=AZ1476,AZ1477=AZ1478)),NA(), AZ1477)</f>
        <v>0</v>
      </c>
      <c r="BA2157">
        <f>IF(ISNA(BB2157),NA(),BA1477)</f>
        <v>0</v>
      </c>
      <c r="BB2157">
        <f>IF(OR(BB1477="",AND(BB1477=BB1476,BB1477=BB1478)),NA(), BB1477)</f>
        <v>0</v>
      </c>
      <c r="BC2157">
        <f>IF(ISNA(BD2157),NA(),BC1477)</f>
        <v>0</v>
      </c>
      <c r="BD2157">
        <f>IF(OR(BD1477="",AND(BD1477=BD1476,BD1477=BD1478)),NA(), BD1477)</f>
        <v>0</v>
      </c>
      <c r="BE2157">
        <f>IF(ISNA(BF2157),NA(),BE1477)</f>
        <v>0</v>
      </c>
      <c r="BF2157">
        <f>IF(OR(BF1477="",AND(BF1477=BF1476,BF1477=BF1478)),NA(), BF1477)</f>
        <v>0</v>
      </c>
      <c r="BG2157">
        <f>IF(ISNA(BH2157),NA(),BG1477)</f>
        <v>0</v>
      </c>
      <c r="BH2157">
        <f>IF(OR(BH1477="",AND(BH1477=BH1476,BH1477=BH1478)),NA(), BH1477)</f>
        <v>0</v>
      </c>
      <c r="BI2157">
        <f>IF(ISNA(BJ2157),NA(),BI1477)</f>
        <v>0</v>
      </c>
      <c r="BJ2157">
        <f>IF(OR(BJ1477="",AND(BJ1477=BJ1476,BJ1477=BJ1478)),NA(), BJ1477)</f>
        <v>0</v>
      </c>
      <c r="BK2157">
        <f>IF(ISNA(BL2157),NA(),BK1477)</f>
        <v>0</v>
      </c>
      <c r="BL2157">
        <f>IF(OR(BL1477="",AND(BL1477=BL1476,BL1477=BL1478)),NA(), BL1477)</f>
        <v>0</v>
      </c>
      <c r="BM2157">
        <f>IF(ISNA(BN2157),NA(),BM1477)</f>
        <v>0</v>
      </c>
      <c r="BN2157">
        <f>IF(OR(BN1477="",AND(BN1477=BN1476,BN1477=BN1478)),NA(), BN1477)</f>
        <v>0</v>
      </c>
      <c r="BO2157">
        <f>IF(ISNA(BP2157),NA(),BO1477)</f>
        <v>0</v>
      </c>
      <c r="BP2157">
        <f>IF(OR(BP1477="",AND(BP1477=BP1476,BP1477=BP1478)),NA(), BP1477)</f>
        <v>0</v>
      </c>
      <c r="BQ2157">
        <f>IF(ISNA(BR2157),NA(),BQ1477)</f>
        <v>0</v>
      </c>
      <c r="BR2157">
        <f>IF(OR(BR1477="",AND(BR1477=BR1476,BR1477=BR1478)),NA(), BR1477)</f>
        <v>0</v>
      </c>
    </row>
    <row r="2158" spans="5:70">
      <c r="E2158">
        <f>IF(ISNA(F2158),NA(),E1478)</f>
        <v>0</v>
      </c>
      <c r="F2158">
        <f>IF(OR(F1478="",AND(F1478=F1477,F1478=F1479)),NA(), F1478)</f>
        <v>0</v>
      </c>
      <c r="G2158">
        <f>IF(ISNA(H2158),NA(),G1478)</f>
        <v>0</v>
      </c>
      <c r="H2158">
        <f>IF(OR(H1478="",AND(H1478=H1477,H1478=H1479)),NA(), H1478)</f>
        <v>0</v>
      </c>
      <c r="I2158">
        <f>IF(ISNA(J2158),NA(),I1478)</f>
        <v>0</v>
      </c>
      <c r="J2158">
        <f>IF(OR(J1478="",AND(J1478=J1477,J1478=J1479)),NA(), J1478)</f>
        <v>0</v>
      </c>
      <c r="K2158">
        <f>IF(ISNA(L2158),NA(),K1478)</f>
        <v>0</v>
      </c>
      <c r="L2158">
        <f>IF(OR(L1478="",AND(L1478=L1477,L1478=L1479)),NA(), L1478)</f>
        <v>0</v>
      </c>
      <c r="M2158">
        <f>IF(ISNA(N2158),NA(),M1478)</f>
        <v>0</v>
      </c>
      <c r="N2158">
        <f>IF(OR(N1478="",AND(N1478=N1477,N1478=N1479)),NA(), N1478)</f>
        <v>0</v>
      </c>
      <c r="O2158">
        <f>IF(ISNA(P2158),NA(),O1478)</f>
        <v>0</v>
      </c>
      <c r="P2158">
        <f>IF(OR(P1478="",AND(P1478=P1477,P1478=P1479)),NA(), P1478)</f>
        <v>0</v>
      </c>
      <c r="Q2158">
        <f>IF(ISNA(R2158),NA(),Q1478)</f>
        <v>0</v>
      </c>
      <c r="R2158">
        <f>IF(OR(R1478="",AND(R1478=R1477,R1478=R1479)),NA(), R1478)</f>
        <v>0</v>
      </c>
      <c r="S2158">
        <f>IF(ISNA(T2158),NA(),S1478)</f>
        <v>0</v>
      </c>
      <c r="T2158">
        <f>IF(OR(T1478="",AND(T1478=T1477,T1478=T1479)),NA(), T1478)</f>
        <v>0</v>
      </c>
      <c r="U2158">
        <f>IF(ISNA(V2158),NA(),U1478)</f>
        <v>0</v>
      </c>
      <c r="V2158">
        <f>IF(OR(V1478="",AND(V1478=V1477,V1478=V1479)),NA(), V1478)</f>
        <v>0</v>
      </c>
      <c r="W2158">
        <f>IF(ISNA(X2158),NA(),W1478)</f>
        <v>0</v>
      </c>
      <c r="X2158">
        <f>IF(OR(X1478="",AND(X1478=X1477,X1478=X1479)),NA(), X1478)</f>
        <v>0</v>
      </c>
      <c r="Y2158">
        <f>IF(ISNA(Z2158),NA(),Y1478)</f>
        <v>0</v>
      </c>
      <c r="Z2158">
        <f>IF(OR(Z1478="",AND(Z1478=Z1477,Z1478=Z1479)),NA(), Z1478)</f>
        <v>0</v>
      </c>
      <c r="AA2158">
        <f>IF(ISNA(AB2158),NA(),AA1478)</f>
        <v>0</v>
      </c>
      <c r="AB2158">
        <f>IF(OR(AB1478="",AND(AB1478=AB1477,AB1478=AB1479)),NA(), AB1478)</f>
        <v>0</v>
      </c>
      <c r="AC2158">
        <f>IF(ISNA(AD2158),NA(),AC1478)</f>
        <v>0</v>
      </c>
      <c r="AD2158">
        <f>IF(OR(AD1478="",AND(AD1478=AD1477,AD1478=AD1479)),NA(), AD1478)</f>
        <v>0</v>
      </c>
      <c r="AE2158">
        <f>IF(ISNA(AF2158),NA(),AE1478)</f>
        <v>0</v>
      </c>
      <c r="AF2158">
        <f>IF(OR(AF1478="",AND(AF1478=AF1477,AF1478=AF1479)),NA(), AF1478)</f>
        <v>0</v>
      </c>
      <c r="AG2158">
        <f>IF(ISNA(AH2158),NA(),AG1478)</f>
        <v>0</v>
      </c>
      <c r="AH2158">
        <f>IF(OR(AH1478="",AND(AH1478=AH1477,AH1478=AH1479)),NA(), AH1478)</f>
        <v>0</v>
      </c>
      <c r="AI2158">
        <f>IF(ISNA(AJ2158),NA(),AI1478)</f>
        <v>0</v>
      </c>
      <c r="AJ2158">
        <f>IF(OR(AJ1478="",AND(AJ1478=AJ1477,AJ1478=AJ1479)),NA(), AJ1478)</f>
        <v>0</v>
      </c>
      <c r="AM2158">
        <f>IF(ISNA(AN2158),NA(),AM1478)</f>
        <v>0</v>
      </c>
      <c r="AN2158">
        <f>IF(OR(AN1478="",AND(AN1478=AN1477,AN1478=AN1479)),NA(), AN1478)</f>
        <v>0</v>
      </c>
      <c r="AO2158">
        <f>IF(ISNA(AP2158),NA(),AO1478)</f>
        <v>0</v>
      </c>
      <c r="AP2158">
        <f>IF(OR(AP1478="",AND(AP1478=AP1477,AP1478=AP1479)),NA(), AP1478)</f>
        <v>0</v>
      </c>
      <c r="AQ2158">
        <f>IF(ISNA(AR2158),NA(),AQ1478)</f>
        <v>0</v>
      </c>
      <c r="AR2158">
        <f>IF(OR(AR1478="",AND(AR1478=AR1477,AR1478=AR1479)),NA(), AR1478)</f>
        <v>0</v>
      </c>
      <c r="AS2158">
        <f>IF(ISNA(AT2158),NA(),AS1478)</f>
        <v>0</v>
      </c>
      <c r="AT2158">
        <f>IF(OR(AT1478="",AND(AT1478=AT1477,AT1478=AT1479)),NA(), AT1478)</f>
        <v>0</v>
      </c>
      <c r="AU2158">
        <f>IF(ISNA(AV2158),NA(),AU1478)</f>
        <v>0</v>
      </c>
      <c r="AV2158">
        <f>IF(OR(AV1478="",AND(AV1478=AV1477,AV1478=AV1479)),NA(), AV1478)</f>
        <v>0</v>
      </c>
      <c r="AW2158">
        <f>IF(ISNA(AX2158),NA(),AW1478)</f>
        <v>0</v>
      </c>
      <c r="AX2158">
        <f>IF(OR(AX1478="",AND(AX1478=AX1477,AX1478=AX1479)),NA(), AX1478)</f>
        <v>0</v>
      </c>
      <c r="AY2158">
        <f>IF(ISNA(AZ2158),NA(),AY1478)</f>
        <v>0</v>
      </c>
      <c r="AZ2158">
        <f>IF(OR(AZ1478="",AND(AZ1478=AZ1477,AZ1478=AZ1479)),NA(), AZ1478)</f>
        <v>0</v>
      </c>
      <c r="BA2158">
        <f>IF(ISNA(BB2158),NA(),BA1478)</f>
        <v>0</v>
      </c>
      <c r="BB2158">
        <f>IF(OR(BB1478="",AND(BB1478=BB1477,BB1478=BB1479)),NA(), BB1478)</f>
        <v>0</v>
      </c>
      <c r="BC2158">
        <f>IF(ISNA(BD2158),NA(),BC1478)</f>
        <v>0</v>
      </c>
      <c r="BD2158">
        <f>IF(OR(BD1478="",AND(BD1478=BD1477,BD1478=BD1479)),NA(), BD1478)</f>
        <v>0</v>
      </c>
      <c r="BE2158">
        <f>IF(ISNA(BF2158),NA(),BE1478)</f>
        <v>0</v>
      </c>
      <c r="BF2158">
        <f>IF(OR(BF1478="",AND(BF1478=BF1477,BF1478=BF1479)),NA(), BF1478)</f>
        <v>0</v>
      </c>
      <c r="BG2158">
        <f>IF(ISNA(BH2158),NA(),BG1478)</f>
        <v>0</v>
      </c>
      <c r="BH2158">
        <f>IF(OR(BH1478="",AND(BH1478=BH1477,BH1478=BH1479)),NA(), BH1478)</f>
        <v>0</v>
      </c>
      <c r="BI2158">
        <f>IF(ISNA(BJ2158),NA(),BI1478)</f>
        <v>0</v>
      </c>
      <c r="BJ2158">
        <f>IF(OR(BJ1478="",AND(BJ1478=BJ1477,BJ1478=BJ1479)),NA(), BJ1478)</f>
        <v>0</v>
      </c>
      <c r="BK2158">
        <f>IF(ISNA(BL2158),NA(),BK1478)</f>
        <v>0</v>
      </c>
      <c r="BL2158">
        <f>IF(OR(BL1478="",AND(BL1478=BL1477,BL1478=BL1479)),NA(), BL1478)</f>
        <v>0</v>
      </c>
      <c r="BM2158">
        <f>IF(ISNA(BN2158),NA(),BM1478)</f>
        <v>0</v>
      </c>
      <c r="BN2158">
        <f>IF(OR(BN1478="",AND(BN1478=BN1477,BN1478=BN1479)),NA(), BN1478)</f>
        <v>0</v>
      </c>
      <c r="BO2158">
        <f>IF(ISNA(BP2158),NA(),BO1478)</f>
        <v>0</v>
      </c>
      <c r="BP2158">
        <f>IF(OR(BP1478="",AND(BP1478=BP1477,BP1478=BP1479)),NA(), BP1478)</f>
        <v>0</v>
      </c>
      <c r="BQ2158">
        <f>IF(ISNA(BR2158),NA(),BQ1478)</f>
        <v>0</v>
      </c>
      <c r="BR2158">
        <f>IF(OR(BR1478="",AND(BR1478=BR1477,BR1478=BR1479)),NA(), BR1478)</f>
        <v>0</v>
      </c>
    </row>
    <row r="2159" spans="5:70">
      <c r="E2159">
        <f>IF(ISNA(F2159),NA(),E1479)</f>
        <v>0</v>
      </c>
      <c r="F2159">
        <f>IF(OR(F1479="",AND(F1479=F1478,F1479=F1480)),NA(), F1479)</f>
        <v>0</v>
      </c>
      <c r="G2159">
        <f>IF(ISNA(H2159),NA(),G1479)</f>
        <v>0</v>
      </c>
      <c r="H2159">
        <f>IF(OR(H1479="",AND(H1479=H1478,H1479=H1480)),NA(), H1479)</f>
        <v>0</v>
      </c>
      <c r="I2159">
        <f>IF(ISNA(J2159),NA(),I1479)</f>
        <v>0</v>
      </c>
      <c r="J2159">
        <f>IF(OR(J1479="",AND(J1479=J1478,J1479=J1480)),NA(), J1479)</f>
        <v>0</v>
      </c>
      <c r="K2159">
        <f>IF(ISNA(L2159),NA(),K1479)</f>
        <v>0</v>
      </c>
      <c r="L2159">
        <f>IF(OR(L1479="",AND(L1479=L1478,L1479=L1480)),NA(), L1479)</f>
        <v>0</v>
      </c>
      <c r="M2159">
        <f>IF(ISNA(N2159),NA(),M1479)</f>
        <v>0</v>
      </c>
      <c r="N2159">
        <f>IF(OR(N1479="",AND(N1479=N1478,N1479=N1480)),NA(), N1479)</f>
        <v>0</v>
      </c>
      <c r="O2159">
        <f>IF(ISNA(P2159),NA(),O1479)</f>
        <v>0</v>
      </c>
      <c r="P2159">
        <f>IF(OR(P1479="",AND(P1479=P1478,P1479=P1480)),NA(), P1479)</f>
        <v>0</v>
      </c>
      <c r="Q2159">
        <f>IF(ISNA(R2159),NA(),Q1479)</f>
        <v>0</v>
      </c>
      <c r="R2159">
        <f>IF(OR(R1479="",AND(R1479=R1478,R1479=R1480)),NA(), R1479)</f>
        <v>0</v>
      </c>
      <c r="S2159">
        <f>IF(ISNA(T2159),NA(),S1479)</f>
        <v>0</v>
      </c>
      <c r="T2159">
        <f>IF(OR(T1479="",AND(T1479=T1478,T1479=T1480)),NA(), T1479)</f>
        <v>0</v>
      </c>
      <c r="U2159">
        <f>IF(ISNA(V2159),NA(),U1479)</f>
        <v>0</v>
      </c>
      <c r="V2159">
        <f>IF(OR(V1479="",AND(V1479=V1478,V1479=V1480)),NA(), V1479)</f>
        <v>0</v>
      </c>
      <c r="W2159">
        <f>IF(ISNA(X2159),NA(),W1479)</f>
        <v>0</v>
      </c>
      <c r="X2159">
        <f>IF(OR(X1479="",AND(X1479=X1478,X1479=X1480)),NA(), X1479)</f>
        <v>0</v>
      </c>
      <c r="Y2159">
        <f>IF(ISNA(Z2159),NA(),Y1479)</f>
        <v>0</v>
      </c>
      <c r="Z2159">
        <f>IF(OR(Z1479="",AND(Z1479=Z1478,Z1479=Z1480)),NA(), Z1479)</f>
        <v>0</v>
      </c>
      <c r="AA2159">
        <f>IF(ISNA(AB2159),NA(),AA1479)</f>
        <v>0</v>
      </c>
      <c r="AB2159">
        <f>IF(OR(AB1479="",AND(AB1479=AB1478,AB1479=AB1480)),NA(), AB1479)</f>
        <v>0</v>
      </c>
      <c r="AC2159">
        <f>IF(ISNA(AD2159),NA(),AC1479)</f>
        <v>0</v>
      </c>
      <c r="AD2159">
        <f>IF(OR(AD1479="",AND(AD1479=AD1478,AD1479=AD1480)),NA(), AD1479)</f>
        <v>0</v>
      </c>
      <c r="AE2159">
        <f>IF(ISNA(AF2159),NA(),AE1479)</f>
        <v>0</v>
      </c>
      <c r="AF2159">
        <f>IF(OR(AF1479="",AND(AF1479=AF1478,AF1479=AF1480)),NA(), AF1479)</f>
        <v>0</v>
      </c>
      <c r="AG2159">
        <f>IF(ISNA(AH2159),NA(),AG1479)</f>
        <v>0</v>
      </c>
      <c r="AH2159">
        <f>IF(OR(AH1479="",AND(AH1479=AH1478,AH1479=AH1480)),NA(), AH1479)</f>
        <v>0</v>
      </c>
      <c r="AI2159">
        <f>IF(ISNA(AJ2159),NA(),AI1479)</f>
        <v>0</v>
      </c>
      <c r="AJ2159">
        <f>IF(OR(AJ1479="",AND(AJ1479=AJ1478,AJ1479=AJ1480)),NA(), AJ1479)</f>
        <v>0</v>
      </c>
      <c r="AM2159">
        <f>IF(ISNA(AN2159),NA(),AM1479)</f>
        <v>0</v>
      </c>
      <c r="AN2159">
        <f>IF(OR(AN1479="",AND(AN1479=AN1478,AN1479=AN1480)),NA(), AN1479)</f>
        <v>0</v>
      </c>
      <c r="AO2159">
        <f>IF(ISNA(AP2159),NA(),AO1479)</f>
        <v>0</v>
      </c>
      <c r="AP2159">
        <f>IF(OR(AP1479="",AND(AP1479=AP1478,AP1479=AP1480)),NA(), AP1479)</f>
        <v>0</v>
      </c>
      <c r="AQ2159">
        <f>IF(ISNA(AR2159),NA(),AQ1479)</f>
        <v>0</v>
      </c>
      <c r="AR2159">
        <f>IF(OR(AR1479="",AND(AR1479=AR1478,AR1479=AR1480)),NA(), AR1479)</f>
        <v>0</v>
      </c>
      <c r="AS2159">
        <f>IF(ISNA(AT2159),NA(),AS1479)</f>
        <v>0</v>
      </c>
      <c r="AT2159">
        <f>IF(OR(AT1479="",AND(AT1479=AT1478,AT1479=AT1480)),NA(), AT1479)</f>
        <v>0</v>
      </c>
      <c r="AU2159">
        <f>IF(ISNA(AV2159),NA(),AU1479)</f>
        <v>0</v>
      </c>
      <c r="AV2159">
        <f>IF(OR(AV1479="",AND(AV1479=AV1478,AV1479=AV1480)),NA(), AV1479)</f>
        <v>0</v>
      </c>
      <c r="AW2159">
        <f>IF(ISNA(AX2159),NA(),AW1479)</f>
        <v>0</v>
      </c>
      <c r="AX2159">
        <f>IF(OR(AX1479="",AND(AX1479=AX1478,AX1479=AX1480)),NA(), AX1479)</f>
        <v>0</v>
      </c>
      <c r="AY2159">
        <f>IF(ISNA(AZ2159),NA(),AY1479)</f>
        <v>0</v>
      </c>
      <c r="AZ2159">
        <f>IF(OR(AZ1479="",AND(AZ1479=AZ1478,AZ1479=AZ1480)),NA(), AZ1479)</f>
        <v>0</v>
      </c>
      <c r="BA2159">
        <f>IF(ISNA(BB2159),NA(),BA1479)</f>
        <v>0</v>
      </c>
      <c r="BB2159">
        <f>IF(OR(BB1479="",AND(BB1479=BB1478,BB1479=BB1480)),NA(), BB1479)</f>
        <v>0</v>
      </c>
      <c r="BC2159">
        <f>IF(ISNA(BD2159),NA(),BC1479)</f>
        <v>0</v>
      </c>
      <c r="BD2159">
        <f>IF(OR(BD1479="",AND(BD1479=BD1478,BD1479=BD1480)),NA(), BD1479)</f>
        <v>0</v>
      </c>
      <c r="BE2159">
        <f>IF(ISNA(BF2159),NA(),BE1479)</f>
        <v>0</v>
      </c>
      <c r="BF2159">
        <f>IF(OR(BF1479="",AND(BF1479=BF1478,BF1479=BF1480)),NA(), BF1479)</f>
        <v>0</v>
      </c>
      <c r="BG2159">
        <f>IF(ISNA(BH2159),NA(),BG1479)</f>
        <v>0</v>
      </c>
      <c r="BH2159">
        <f>IF(OR(BH1479="",AND(BH1479=BH1478,BH1479=BH1480)),NA(), BH1479)</f>
        <v>0</v>
      </c>
      <c r="BI2159">
        <f>IF(ISNA(BJ2159),NA(),BI1479)</f>
        <v>0</v>
      </c>
      <c r="BJ2159">
        <f>IF(OR(BJ1479="",AND(BJ1479=BJ1478,BJ1479=BJ1480)),NA(), BJ1479)</f>
        <v>0</v>
      </c>
      <c r="BK2159">
        <f>IF(ISNA(BL2159),NA(),BK1479)</f>
        <v>0</v>
      </c>
      <c r="BL2159">
        <f>IF(OR(BL1479="",AND(BL1479=BL1478,BL1479=BL1480)),NA(), BL1479)</f>
        <v>0</v>
      </c>
      <c r="BM2159">
        <f>IF(ISNA(BN2159),NA(),BM1479)</f>
        <v>0</v>
      </c>
      <c r="BN2159">
        <f>IF(OR(BN1479="",AND(BN1479=BN1478,BN1479=BN1480)),NA(), BN1479)</f>
        <v>0</v>
      </c>
      <c r="BO2159">
        <f>IF(ISNA(BP2159),NA(),BO1479)</f>
        <v>0</v>
      </c>
      <c r="BP2159">
        <f>IF(OR(BP1479="",AND(BP1479=BP1478,BP1479=BP1480)),NA(), BP1479)</f>
        <v>0</v>
      </c>
      <c r="BQ2159">
        <f>IF(ISNA(BR2159),NA(),BQ1479)</f>
        <v>0</v>
      </c>
      <c r="BR2159">
        <f>IF(OR(BR1479="",AND(BR1479=BR1478,BR1479=BR1480)),NA(), BR1479)</f>
        <v>0</v>
      </c>
    </row>
    <row r="2160" spans="5:70">
      <c r="E2160">
        <f>IF(ISNA(F2160),NA(),E1480)</f>
        <v>0</v>
      </c>
      <c r="F2160">
        <f>IF(OR(F1480="",AND(F1480=F1479,F1480=F1481)),NA(), F1480)</f>
        <v>0</v>
      </c>
      <c r="G2160">
        <f>IF(ISNA(H2160),NA(),G1480)</f>
        <v>0</v>
      </c>
      <c r="H2160">
        <f>IF(OR(H1480="",AND(H1480=H1479,H1480=H1481)),NA(), H1480)</f>
        <v>0</v>
      </c>
      <c r="I2160">
        <f>IF(ISNA(J2160),NA(),I1480)</f>
        <v>0</v>
      </c>
      <c r="J2160">
        <f>IF(OR(J1480="",AND(J1480=J1479,J1480=J1481)),NA(), J1480)</f>
        <v>0</v>
      </c>
      <c r="K2160">
        <f>IF(ISNA(L2160),NA(),K1480)</f>
        <v>0</v>
      </c>
      <c r="L2160">
        <f>IF(OR(L1480="",AND(L1480=L1479,L1480=L1481)),NA(), L1480)</f>
        <v>0</v>
      </c>
      <c r="M2160">
        <f>IF(ISNA(N2160),NA(),M1480)</f>
        <v>0</v>
      </c>
      <c r="N2160">
        <f>IF(OR(N1480="",AND(N1480=N1479,N1480=N1481)),NA(), N1480)</f>
        <v>0</v>
      </c>
      <c r="O2160">
        <f>IF(ISNA(P2160),NA(),O1480)</f>
        <v>0</v>
      </c>
      <c r="P2160">
        <f>IF(OR(P1480="",AND(P1480=P1479,P1480=P1481)),NA(), P1480)</f>
        <v>0</v>
      </c>
      <c r="Q2160">
        <f>IF(ISNA(R2160),NA(),Q1480)</f>
        <v>0</v>
      </c>
      <c r="R2160">
        <f>IF(OR(R1480="",AND(R1480=R1479,R1480=R1481)),NA(), R1480)</f>
        <v>0</v>
      </c>
      <c r="S2160">
        <f>IF(ISNA(T2160),NA(),S1480)</f>
        <v>0</v>
      </c>
      <c r="T2160">
        <f>IF(OR(T1480="",AND(T1480=T1479,T1480=T1481)),NA(), T1480)</f>
        <v>0</v>
      </c>
      <c r="U2160">
        <f>IF(ISNA(V2160),NA(),U1480)</f>
        <v>0</v>
      </c>
      <c r="V2160">
        <f>IF(OR(V1480="",AND(V1480=V1479,V1480=V1481)),NA(), V1480)</f>
        <v>0</v>
      </c>
      <c r="W2160">
        <f>IF(ISNA(X2160),NA(),W1480)</f>
        <v>0</v>
      </c>
      <c r="X2160">
        <f>IF(OR(X1480="",AND(X1480=X1479,X1480=X1481)),NA(), X1480)</f>
        <v>0</v>
      </c>
      <c r="Y2160">
        <f>IF(ISNA(Z2160),NA(),Y1480)</f>
        <v>0</v>
      </c>
      <c r="Z2160">
        <f>IF(OR(Z1480="",AND(Z1480=Z1479,Z1480=Z1481)),NA(), Z1480)</f>
        <v>0</v>
      </c>
      <c r="AA2160">
        <f>IF(ISNA(AB2160),NA(),AA1480)</f>
        <v>0</v>
      </c>
      <c r="AB2160">
        <f>IF(OR(AB1480="",AND(AB1480=AB1479,AB1480=AB1481)),NA(), AB1480)</f>
        <v>0</v>
      </c>
      <c r="AC2160">
        <f>IF(ISNA(AD2160),NA(),AC1480)</f>
        <v>0</v>
      </c>
      <c r="AD2160">
        <f>IF(OR(AD1480="",AND(AD1480=AD1479,AD1480=AD1481)),NA(), AD1480)</f>
        <v>0</v>
      </c>
      <c r="AE2160">
        <f>IF(ISNA(AF2160),NA(),AE1480)</f>
        <v>0</v>
      </c>
      <c r="AF2160">
        <f>IF(OR(AF1480="",AND(AF1480=AF1479,AF1480=AF1481)),NA(), AF1480)</f>
        <v>0</v>
      </c>
      <c r="AG2160">
        <f>IF(ISNA(AH2160),NA(),AG1480)</f>
        <v>0</v>
      </c>
      <c r="AH2160">
        <f>IF(OR(AH1480="",AND(AH1480=AH1479,AH1480=AH1481)),NA(), AH1480)</f>
        <v>0</v>
      </c>
      <c r="AI2160">
        <f>IF(ISNA(AJ2160),NA(),AI1480)</f>
        <v>0</v>
      </c>
      <c r="AJ2160">
        <f>IF(OR(AJ1480="",AND(AJ1480=AJ1479,AJ1480=AJ1481)),NA(), AJ1480)</f>
        <v>0</v>
      </c>
      <c r="AM2160">
        <f>IF(ISNA(AN2160),NA(),AM1480)</f>
        <v>0</v>
      </c>
      <c r="AN2160">
        <f>IF(OR(AN1480="",AND(AN1480=AN1479,AN1480=AN1481)),NA(), AN1480)</f>
        <v>0</v>
      </c>
      <c r="AO2160">
        <f>IF(ISNA(AP2160),NA(),AO1480)</f>
        <v>0</v>
      </c>
      <c r="AP2160">
        <f>IF(OR(AP1480="",AND(AP1480=AP1479,AP1480=AP1481)),NA(), AP1480)</f>
        <v>0</v>
      </c>
      <c r="AQ2160">
        <f>IF(ISNA(AR2160),NA(),AQ1480)</f>
        <v>0</v>
      </c>
      <c r="AR2160">
        <f>IF(OR(AR1480="",AND(AR1480=AR1479,AR1480=AR1481)),NA(), AR1480)</f>
        <v>0</v>
      </c>
      <c r="AS2160">
        <f>IF(ISNA(AT2160),NA(),AS1480)</f>
        <v>0</v>
      </c>
      <c r="AT2160">
        <f>IF(OR(AT1480="",AND(AT1480=AT1479,AT1480=AT1481)),NA(), AT1480)</f>
        <v>0</v>
      </c>
      <c r="AU2160">
        <f>IF(ISNA(AV2160),NA(),AU1480)</f>
        <v>0</v>
      </c>
      <c r="AV2160">
        <f>IF(OR(AV1480="",AND(AV1480=AV1479,AV1480=AV1481)),NA(), AV1480)</f>
        <v>0</v>
      </c>
      <c r="AW2160">
        <f>IF(ISNA(AX2160),NA(),AW1480)</f>
        <v>0</v>
      </c>
      <c r="AX2160">
        <f>IF(OR(AX1480="",AND(AX1480=AX1479,AX1480=AX1481)),NA(), AX1480)</f>
        <v>0</v>
      </c>
      <c r="AY2160">
        <f>IF(ISNA(AZ2160),NA(),AY1480)</f>
        <v>0</v>
      </c>
      <c r="AZ2160">
        <f>IF(OR(AZ1480="",AND(AZ1480=AZ1479,AZ1480=AZ1481)),NA(), AZ1480)</f>
        <v>0</v>
      </c>
      <c r="BA2160">
        <f>IF(ISNA(BB2160),NA(),BA1480)</f>
        <v>0</v>
      </c>
      <c r="BB2160">
        <f>IF(OR(BB1480="",AND(BB1480=BB1479,BB1480=BB1481)),NA(), BB1480)</f>
        <v>0</v>
      </c>
      <c r="BC2160">
        <f>IF(ISNA(BD2160),NA(),BC1480)</f>
        <v>0</v>
      </c>
      <c r="BD2160">
        <f>IF(OR(BD1480="",AND(BD1480=BD1479,BD1480=BD1481)),NA(), BD1480)</f>
        <v>0</v>
      </c>
      <c r="BE2160">
        <f>IF(ISNA(BF2160),NA(),BE1480)</f>
        <v>0</v>
      </c>
      <c r="BF2160">
        <f>IF(OR(BF1480="",AND(BF1480=BF1479,BF1480=BF1481)),NA(), BF1480)</f>
        <v>0</v>
      </c>
      <c r="BG2160">
        <f>IF(ISNA(BH2160),NA(),BG1480)</f>
        <v>0</v>
      </c>
      <c r="BH2160">
        <f>IF(OR(BH1480="",AND(BH1480=BH1479,BH1480=BH1481)),NA(), BH1480)</f>
        <v>0</v>
      </c>
      <c r="BI2160">
        <f>IF(ISNA(BJ2160),NA(),BI1480)</f>
        <v>0</v>
      </c>
      <c r="BJ2160">
        <f>IF(OR(BJ1480="",AND(BJ1480=BJ1479,BJ1480=BJ1481)),NA(), BJ1480)</f>
        <v>0</v>
      </c>
      <c r="BK2160">
        <f>IF(ISNA(BL2160),NA(),BK1480)</f>
        <v>0</v>
      </c>
      <c r="BL2160">
        <f>IF(OR(BL1480="",AND(BL1480=BL1479,BL1480=BL1481)),NA(), BL1480)</f>
        <v>0</v>
      </c>
      <c r="BM2160">
        <f>IF(ISNA(BN2160),NA(),BM1480)</f>
        <v>0</v>
      </c>
      <c r="BN2160">
        <f>IF(OR(BN1480="",AND(BN1480=BN1479,BN1480=BN1481)),NA(), BN1480)</f>
        <v>0</v>
      </c>
      <c r="BO2160">
        <f>IF(ISNA(BP2160),NA(),BO1480)</f>
        <v>0</v>
      </c>
      <c r="BP2160">
        <f>IF(OR(BP1480="",AND(BP1480=BP1479,BP1480=BP1481)),NA(), BP1480)</f>
        <v>0</v>
      </c>
      <c r="BQ2160">
        <f>IF(ISNA(BR2160),NA(),BQ1480)</f>
        <v>0</v>
      </c>
      <c r="BR2160">
        <f>IF(OR(BR1480="",AND(BR1480=BR1479,BR1480=BR1481)),NA(), BR1480)</f>
        <v>0</v>
      </c>
    </row>
    <row r="2161" spans="5:70">
      <c r="E2161">
        <f>IF(ISNA(F2161),NA(),E1481)</f>
        <v>0</v>
      </c>
      <c r="F2161">
        <f>IF(OR(F1481="",AND(F1481=F1480,F1481=F1482)),NA(), F1481)</f>
        <v>0</v>
      </c>
      <c r="G2161">
        <f>IF(ISNA(H2161),NA(),G1481)</f>
        <v>0</v>
      </c>
      <c r="H2161">
        <f>IF(OR(H1481="",AND(H1481=H1480,H1481=H1482)),NA(), H1481)</f>
        <v>0</v>
      </c>
      <c r="I2161">
        <f>IF(ISNA(J2161),NA(),I1481)</f>
        <v>0</v>
      </c>
      <c r="J2161">
        <f>IF(OR(J1481="",AND(J1481=J1480,J1481=J1482)),NA(), J1481)</f>
        <v>0</v>
      </c>
      <c r="K2161">
        <f>IF(ISNA(L2161),NA(),K1481)</f>
        <v>0</v>
      </c>
      <c r="L2161">
        <f>IF(OR(L1481="",AND(L1481=L1480,L1481=L1482)),NA(), L1481)</f>
        <v>0</v>
      </c>
      <c r="M2161">
        <f>IF(ISNA(N2161),NA(),M1481)</f>
        <v>0</v>
      </c>
      <c r="N2161">
        <f>IF(OR(N1481="",AND(N1481=N1480,N1481=N1482)),NA(), N1481)</f>
        <v>0</v>
      </c>
      <c r="O2161">
        <f>IF(ISNA(P2161),NA(),O1481)</f>
        <v>0</v>
      </c>
      <c r="P2161">
        <f>IF(OR(P1481="",AND(P1481=P1480,P1481=P1482)),NA(), P1481)</f>
        <v>0</v>
      </c>
      <c r="Q2161">
        <f>IF(ISNA(R2161),NA(),Q1481)</f>
        <v>0</v>
      </c>
      <c r="R2161">
        <f>IF(OR(R1481="",AND(R1481=R1480,R1481=R1482)),NA(), R1481)</f>
        <v>0</v>
      </c>
      <c r="S2161">
        <f>IF(ISNA(T2161),NA(),S1481)</f>
        <v>0</v>
      </c>
      <c r="T2161">
        <f>IF(OR(T1481="",AND(T1481=T1480,T1481=T1482)),NA(), T1481)</f>
        <v>0</v>
      </c>
      <c r="U2161">
        <f>IF(ISNA(V2161),NA(),U1481)</f>
        <v>0</v>
      </c>
      <c r="V2161">
        <f>IF(OR(V1481="",AND(V1481=V1480,V1481=V1482)),NA(), V1481)</f>
        <v>0</v>
      </c>
      <c r="W2161">
        <f>IF(ISNA(X2161),NA(),W1481)</f>
        <v>0</v>
      </c>
      <c r="X2161">
        <f>IF(OR(X1481="",AND(X1481=X1480,X1481=X1482)),NA(), X1481)</f>
        <v>0</v>
      </c>
      <c r="Y2161">
        <f>IF(ISNA(Z2161),NA(),Y1481)</f>
        <v>0</v>
      </c>
      <c r="Z2161">
        <f>IF(OR(Z1481="",AND(Z1481=Z1480,Z1481=Z1482)),NA(), Z1481)</f>
        <v>0</v>
      </c>
      <c r="AA2161">
        <f>IF(ISNA(AB2161),NA(),AA1481)</f>
        <v>0</v>
      </c>
      <c r="AB2161">
        <f>IF(OR(AB1481="",AND(AB1481=AB1480,AB1481=AB1482)),NA(), AB1481)</f>
        <v>0</v>
      </c>
      <c r="AC2161">
        <f>IF(ISNA(AD2161),NA(),AC1481)</f>
        <v>0</v>
      </c>
      <c r="AD2161">
        <f>IF(OR(AD1481="",AND(AD1481=AD1480,AD1481=AD1482)),NA(), AD1481)</f>
        <v>0</v>
      </c>
      <c r="AE2161">
        <f>IF(ISNA(AF2161),NA(),AE1481)</f>
        <v>0</v>
      </c>
      <c r="AF2161">
        <f>IF(OR(AF1481="",AND(AF1481=AF1480,AF1481=AF1482)),NA(), AF1481)</f>
        <v>0</v>
      </c>
      <c r="AG2161">
        <f>IF(ISNA(AH2161),NA(),AG1481)</f>
        <v>0</v>
      </c>
      <c r="AH2161">
        <f>IF(OR(AH1481="",AND(AH1481=AH1480,AH1481=AH1482)),NA(), AH1481)</f>
        <v>0</v>
      </c>
      <c r="AI2161">
        <f>IF(ISNA(AJ2161),NA(),AI1481)</f>
        <v>0</v>
      </c>
      <c r="AJ2161">
        <f>IF(OR(AJ1481="",AND(AJ1481=AJ1480,AJ1481=AJ1482)),NA(), AJ1481)</f>
        <v>0</v>
      </c>
      <c r="AM2161">
        <f>IF(ISNA(AN2161),NA(),AM1481)</f>
        <v>0</v>
      </c>
      <c r="AN2161">
        <f>IF(OR(AN1481="",AND(AN1481=AN1480,AN1481=AN1482)),NA(), AN1481)</f>
        <v>0</v>
      </c>
      <c r="AO2161">
        <f>IF(ISNA(AP2161),NA(),AO1481)</f>
        <v>0</v>
      </c>
      <c r="AP2161">
        <f>IF(OR(AP1481="",AND(AP1481=AP1480,AP1481=AP1482)),NA(), AP1481)</f>
        <v>0</v>
      </c>
      <c r="AQ2161">
        <f>IF(ISNA(AR2161),NA(),AQ1481)</f>
        <v>0</v>
      </c>
      <c r="AR2161">
        <f>IF(OR(AR1481="",AND(AR1481=AR1480,AR1481=AR1482)),NA(), AR1481)</f>
        <v>0</v>
      </c>
      <c r="AS2161">
        <f>IF(ISNA(AT2161),NA(),AS1481)</f>
        <v>0</v>
      </c>
      <c r="AT2161">
        <f>IF(OR(AT1481="",AND(AT1481=AT1480,AT1481=AT1482)),NA(), AT1481)</f>
        <v>0</v>
      </c>
      <c r="AU2161">
        <f>IF(ISNA(AV2161),NA(),AU1481)</f>
        <v>0</v>
      </c>
      <c r="AV2161">
        <f>IF(OR(AV1481="",AND(AV1481=AV1480,AV1481=AV1482)),NA(), AV1481)</f>
        <v>0</v>
      </c>
      <c r="AW2161">
        <f>IF(ISNA(AX2161),NA(),AW1481)</f>
        <v>0</v>
      </c>
      <c r="AX2161">
        <f>IF(OR(AX1481="",AND(AX1481=AX1480,AX1481=AX1482)),NA(), AX1481)</f>
        <v>0</v>
      </c>
      <c r="AY2161">
        <f>IF(ISNA(AZ2161),NA(),AY1481)</f>
        <v>0</v>
      </c>
      <c r="AZ2161">
        <f>IF(OR(AZ1481="",AND(AZ1481=AZ1480,AZ1481=AZ1482)),NA(), AZ1481)</f>
        <v>0</v>
      </c>
      <c r="BA2161">
        <f>IF(ISNA(BB2161),NA(),BA1481)</f>
        <v>0</v>
      </c>
      <c r="BB2161">
        <f>IF(OR(BB1481="",AND(BB1481=BB1480,BB1481=BB1482)),NA(), BB1481)</f>
        <v>0</v>
      </c>
      <c r="BC2161">
        <f>IF(ISNA(BD2161),NA(),BC1481)</f>
        <v>0</v>
      </c>
      <c r="BD2161">
        <f>IF(OR(BD1481="",AND(BD1481=BD1480,BD1481=BD1482)),NA(), BD1481)</f>
        <v>0</v>
      </c>
      <c r="BE2161">
        <f>IF(ISNA(BF2161),NA(),BE1481)</f>
        <v>0</v>
      </c>
      <c r="BF2161">
        <f>IF(OR(BF1481="",AND(BF1481=BF1480,BF1481=BF1482)),NA(), BF1481)</f>
        <v>0</v>
      </c>
      <c r="BG2161">
        <f>IF(ISNA(BH2161),NA(),BG1481)</f>
        <v>0</v>
      </c>
      <c r="BH2161">
        <f>IF(OR(BH1481="",AND(BH1481=BH1480,BH1481=BH1482)),NA(), BH1481)</f>
        <v>0</v>
      </c>
      <c r="BI2161">
        <f>IF(ISNA(BJ2161),NA(),BI1481)</f>
        <v>0</v>
      </c>
      <c r="BJ2161">
        <f>IF(OR(BJ1481="",AND(BJ1481=BJ1480,BJ1481=BJ1482)),NA(), BJ1481)</f>
        <v>0</v>
      </c>
      <c r="BK2161">
        <f>IF(ISNA(BL2161),NA(),BK1481)</f>
        <v>0</v>
      </c>
      <c r="BL2161">
        <f>IF(OR(BL1481="",AND(BL1481=BL1480,BL1481=BL1482)),NA(), BL1481)</f>
        <v>0</v>
      </c>
      <c r="BM2161">
        <f>IF(ISNA(BN2161),NA(),BM1481)</f>
        <v>0</v>
      </c>
      <c r="BN2161">
        <f>IF(OR(BN1481="",AND(BN1481=BN1480,BN1481=BN1482)),NA(), BN1481)</f>
        <v>0</v>
      </c>
      <c r="BO2161">
        <f>IF(ISNA(BP2161),NA(),BO1481)</f>
        <v>0</v>
      </c>
      <c r="BP2161">
        <f>IF(OR(BP1481="",AND(BP1481=BP1480,BP1481=BP1482)),NA(), BP1481)</f>
        <v>0</v>
      </c>
      <c r="BQ2161">
        <f>IF(ISNA(BR2161),NA(),BQ1481)</f>
        <v>0</v>
      </c>
      <c r="BR2161">
        <f>IF(OR(BR1481="",AND(BR1481=BR1480,BR1481=BR1482)),NA(), BR1481)</f>
        <v>0</v>
      </c>
    </row>
    <row r="2162" spans="5:70">
      <c r="E2162">
        <f>IF(ISNA(F2162),NA(),E1482)</f>
        <v>0</v>
      </c>
      <c r="F2162">
        <f>IF(OR(F1482="",AND(F1482=F1481,F1482=F1483)),NA(), F1482)</f>
        <v>0</v>
      </c>
      <c r="G2162">
        <f>IF(ISNA(H2162),NA(),G1482)</f>
        <v>0</v>
      </c>
      <c r="H2162">
        <f>IF(OR(H1482="",AND(H1482=H1481,H1482=H1483)),NA(), H1482)</f>
        <v>0</v>
      </c>
      <c r="I2162">
        <f>IF(ISNA(J2162),NA(),I1482)</f>
        <v>0</v>
      </c>
      <c r="J2162">
        <f>IF(OR(J1482="",AND(J1482=J1481,J1482=J1483)),NA(), J1482)</f>
        <v>0</v>
      </c>
      <c r="K2162">
        <f>IF(ISNA(L2162),NA(),K1482)</f>
        <v>0</v>
      </c>
      <c r="L2162">
        <f>IF(OR(L1482="",AND(L1482=L1481,L1482=L1483)),NA(), L1482)</f>
        <v>0</v>
      </c>
      <c r="M2162">
        <f>IF(ISNA(N2162),NA(),M1482)</f>
        <v>0</v>
      </c>
      <c r="N2162">
        <f>IF(OR(N1482="",AND(N1482=N1481,N1482=N1483)),NA(), N1482)</f>
        <v>0</v>
      </c>
      <c r="O2162">
        <f>IF(ISNA(P2162),NA(),O1482)</f>
        <v>0</v>
      </c>
      <c r="P2162">
        <f>IF(OR(P1482="",AND(P1482=P1481,P1482=P1483)),NA(), P1482)</f>
        <v>0</v>
      </c>
      <c r="Q2162">
        <f>IF(ISNA(R2162),NA(),Q1482)</f>
        <v>0</v>
      </c>
      <c r="R2162">
        <f>IF(OR(R1482="",AND(R1482=R1481,R1482=R1483)),NA(), R1482)</f>
        <v>0</v>
      </c>
      <c r="S2162">
        <f>IF(ISNA(T2162),NA(),S1482)</f>
        <v>0</v>
      </c>
      <c r="T2162">
        <f>IF(OR(T1482="",AND(T1482=T1481,T1482=T1483)),NA(), T1482)</f>
        <v>0</v>
      </c>
      <c r="U2162">
        <f>IF(ISNA(V2162),NA(),U1482)</f>
        <v>0</v>
      </c>
      <c r="V2162">
        <f>IF(OR(V1482="",AND(V1482=V1481,V1482=V1483)),NA(), V1482)</f>
        <v>0</v>
      </c>
      <c r="W2162">
        <f>IF(ISNA(X2162),NA(),W1482)</f>
        <v>0</v>
      </c>
      <c r="X2162">
        <f>IF(OR(X1482="",AND(X1482=X1481,X1482=X1483)),NA(), X1482)</f>
        <v>0</v>
      </c>
      <c r="Y2162">
        <f>IF(ISNA(Z2162),NA(),Y1482)</f>
        <v>0</v>
      </c>
      <c r="Z2162">
        <f>IF(OR(Z1482="",AND(Z1482=Z1481,Z1482=Z1483)),NA(), Z1482)</f>
        <v>0</v>
      </c>
      <c r="AA2162">
        <f>IF(ISNA(AB2162),NA(),AA1482)</f>
        <v>0</v>
      </c>
      <c r="AB2162">
        <f>IF(OR(AB1482="",AND(AB1482=AB1481,AB1482=AB1483)),NA(), AB1482)</f>
        <v>0</v>
      </c>
      <c r="AC2162">
        <f>IF(ISNA(AD2162),NA(),AC1482)</f>
        <v>0</v>
      </c>
      <c r="AD2162">
        <f>IF(OR(AD1482="",AND(AD1482=AD1481,AD1482=AD1483)),NA(), AD1482)</f>
        <v>0</v>
      </c>
      <c r="AE2162">
        <f>IF(ISNA(AF2162),NA(),AE1482)</f>
        <v>0</v>
      </c>
      <c r="AF2162">
        <f>IF(OR(AF1482="",AND(AF1482=AF1481,AF1482=AF1483)),NA(), AF1482)</f>
        <v>0</v>
      </c>
      <c r="AG2162">
        <f>IF(ISNA(AH2162),NA(),AG1482)</f>
        <v>0</v>
      </c>
      <c r="AH2162">
        <f>IF(OR(AH1482="",AND(AH1482=AH1481,AH1482=AH1483)),NA(), AH1482)</f>
        <v>0</v>
      </c>
      <c r="AI2162">
        <f>IF(ISNA(AJ2162),NA(),AI1482)</f>
        <v>0</v>
      </c>
      <c r="AJ2162">
        <f>IF(OR(AJ1482="",AND(AJ1482=AJ1481,AJ1482=AJ1483)),NA(), AJ1482)</f>
        <v>0</v>
      </c>
      <c r="AM2162">
        <f>IF(ISNA(AN2162),NA(),AM1482)</f>
        <v>0</v>
      </c>
      <c r="AN2162">
        <f>IF(OR(AN1482="",AND(AN1482=AN1481,AN1482=AN1483)),NA(), AN1482)</f>
        <v>0</v>
      </c>
      <c r="AO2162">
        <f>IF(ISNA(AP2162),NA(),AO1482)</f>
        <v>0</v>
      </c>
      <c r="AP2162">
        <f>IF(OR(AP1482="",AND(AP1482=AP1481,AP1482=AP1483)),NA(), AP1482)</f>
        <v>0</v>
      </c>
      <c r="AQ2162">
        <f>IF(ISNA(AR2162),NA(),AQ1482)</f>
        <v>0</v>
      </c>
      <c r="AR2162">
        <f>IF(OR(AR1482="",AND(AR1482=AR1481,AR1482=AR1483)),NA(), AR1482)</f>
        <v>0</v>
      </c>
      <c r="AS2162">
        <f>IF(ISNA(AT2162),NA(),AS1482)</f>
        <v>0</v>
      </c>
      <c r="AT2162">
        <f>IF(OR(AT1482="",AND(AT1482=AT1481,AT1482=AT1483)),NA(), AT1482)</f>
        <v>0</v>
      </c>
      <c r="AU2162">
        <f>IF(ISNA(AV2162),NA(),AU1482)</f>
        <v>0</v>
      </c>
      <c r="AV2162">
        <f>IF(OR(AV1482="",AND(AV1482=AV1481,AV1482=AV1483)),NA(), AV1482)</f>
        <v>0</v>
      </c>
      <c r="AW2162">
        <f>IF(ISNA(AX2162),NA(),AW1482)</f>
        <v>0</v>
      </c>
      <c r="AX2162">
        <f>IF(OR(AX1482="",AND(AX1482=AX1481,AX1482=AX1483)),NA(), AX1482)</f>
        <v>0</v>
      </c>
      <c r="AY2162">
        <f>IF(ISNA(AZ2162),NA(),AY1482)</f>
        <v>0</v>
      </c>
      <c r="AZ2162">
        <f>IF(OR(AZ1482="",AND(AZ1482=AZ1481,AZ1482=AZ1483)),NA(), AZ1482)</f>
        <v>0</v>
      </c>
      <c r="BA2162">
        <f>IF(ISNA(BB2162),NA(),BA1482)</f>
        <v>0</v>
      </c>
      <c r="BB2162">
        <f>IF(OR(BB1482="",AND(BB1482=BB1481,BB1482=BB1483)),NA(), BB1482)</f>
        <v>0</v>
      </c>
      <c r="BC2162">
        <f>IF(ISNA(BD2162),NA(),BC1482)</f>
        <v>0</v>
      </c>
      <c r="BD2162">
        <f>IF(OR(BD1482="",AND(BD1482=BD1481,BD1482=BD1483)),NA(), BD1482)</f>
        <v>0</v>
      </c>
      <c r="BE2162">
        <f>IF(ISNA(BF2162),NA(),BE1482)</f>
        <v>0</v>
      </c>
      <c r="BF2162">
        <f>IF(OR(BF1482="",AND(BF1482=BF1481,BF1482=BF1483)),NA(), BF1482)</f>
        <v>0</v>
      </c>
      <c r="BG2162">
        <f>IF(ISNA(BH2162),NA(),BG1482)</f>
        <v>0</v>
      </c>
      <c r="BH2162">
        <f>IF(OR(BH1482="",AND(BH1482=BH1481,BH1482=BH1483)),NA(), BH1482)</f>
        <v>0</v>
      </c>
      <c r="BI2162">
        <f>IF(ISNA(BJ2162),NA(),BI1482)</f>
        <v>0</v>
      </c>
      <c r="BJ2162">
        <f>IF(OR(BJ1482="",AND(BJ1482=BJ1481,BJ1482=BJ1483)),NA(), BJ1482)</f>
        <v>0</v>
      </c>
      <c r="BK2162">
        <f>IF(ISNA(BL2162),NA(),BK1482)</f>
        <v>0</v>
      </c>
      <c r="BL2162">
        <f>IF(OR(BL1482="",AND(BL1482=BL1481,BL1482=BL1483)),NA(), BL1482)</f>
        <v>0</v>
      </c>
      <c r="BM2162">
        <f>IF(ISNA(BN2162),NA(),BM1482)</f>
        <v>0</v>
      </c>
      <c r="BN2162">
        <f>IF(OR(BN1482="",AND(BN1482=BN1481,BN1482=BN1483)),NA(), BN1482)</f>
        <v>0</v>
      </c>
      <c r="BO2162">
        <f>IF(ISNA(BP2162),NA(),BO1482)</f>
        <v>0</v>
      </c>
      <c r="BP2162">
        <f>IF(OR(BP1482="",AND(BP1482=BP1481,BP1482=BP1483)),NA(), BP1482)</f>
        <v>0</v>
      </c>
      <c r="BQ2162">
        <f>IF(ISNA(BR2162),NA(),BQ1482)</f>
        <v>0</v>
      </c>
      <c r="BR2162">
        <f>IF(OR(BR1482="",AND(BR1482=BR1481,BR1482=BR1483)),NA(), BR1482)</f>
        <v>0</v>
      </c>
    </row>
    <row r="2163" spans="5:70">
      <c r="E2163">
        <f>IF(ISNA(F2163),NA(),E1483)</f>
        <v>0</v>
      </c>
      <c r="F2163">
        <f>IF(OR(F1483="",AND(F1483=F1482,F1483=F1484)),NA(), F1483)</f>
        <v>0</v>
      </c>
      <c r="G2163">
        <f>IF(ISNA(H2163),NA(),G1483)</f>
        <v>0</v>
      </c>
      <c r="H2163">
        <f>IF(OR(H1483="",AND(H1483=H1482,H1483=H1484)),NA(), H1483)</f>
        <v>0</v>
      </c>
      <c r="I2163">
        <f>IF(ISNA(J2163),NA(),I1483)</f>
        <v>0</v>
      </c>
      <c r="J2163">
        <f>IF(OR(J1483="",AND(J1483=J1482,J1483=J1484)),NA(), J1483)</f>
        <v>0</v>
      </c>
      <c r="K2163">
        <f>IF(ISNA(L2163),NA(),K1483)</f>
        <v>0</v>
      </c>
      <c r="L2163">
        <f>IF(OR(L1483="",AND(L1483=L1482,L1483=L1484)),NA(), L1483)</f>
        <v>0</v>
      </c>
      <c r="M2163">
        <f>IF(ISNA(N2163),NA(),M1483)</f>
        <v>0</v>
      </c>
      <c r="N2163">
        <f>IF(OR(N1483="",AND(N1483=N1482,N1483=N1484)),NA(), N1483)</f>
        <v>0</v>
      </c>
      <c r="O2163">
        <f>IF(ISNA(P2163),NA(),O1483)</f>
        <v>0</v>
      </c>
      <c r="P2163">
        <f>IF(OR(P1483="",AND(P1483=P1482,P1483=P1484)),NA(), P1483)</f>
        <v>0</v>
      </c>
      <c r="Q2163">
        <f>IF(ISNA(R2163),NA(),Q1483)</f>
        <v>0</v>
      </c>
      <c r="R2163">
        <f>IF(OR(R1483="",AND(R1483=R1482,R1483=R1484)),NA(), R1483)</f>
        <v>0</v>
      </c>
      <c r="S2163">
        <f>IF(ISNA(T2163),NA(),S1483)</f>
        <v>0</v>
      </c>
      <c r="T2163">
        <f>IF(OR(T1483="",AND(T1483=T1482,T1483=T1484)),NA(), T1483)</f>
        <v>0</v>
      </c>
      <c r="U2163">
        <f>IF(ISNA(V2163),NA(),U1483)</f>
        <v>0</v>
      </c>
      <c r="V2163">
        <f>IF(OR(V1483="",AND(V1483=V1482,V1483=V1484)),NA(), V1483)</f>
        <v>0</v>
      </c>
      <c r="W2163">
        <f>IF(ISNA(X2163),NA(),W1483)</f>
        <v>0</v>
      </c>
      <c r="X2163">
        <f>IF(OR(X1483="",AND(X1483=X1482,X1483=X1484)),NA(), X1483)</f>
        <v>0</v>
      </c>
      <c r="Y2163">
        <f>IF(ISNA(Z2163),NA(),Y1483)</f>
        <v>0</v>
      </c>
      <c r="Z2163">
        <f>IF(OR(Z1483="",AND(Z1483=Z1482,Z1483=Z1484)),NA(), Z1483)</f>
        <v>0</v>
      </c>
      <c r="AA2163">
        <f>IF(ISNA(AB2163),NA(),AA1483)</f>
        <v>0</v>
      </c>
      <c r="AB2163">
        <f>IF(OR(AB1483="",AND(AB1483=AB1482,AB1483=AB1484)),NA(), AB1483)</f>
        <v>0</v>
      </c>
      <c r="AC2163">
        <f>IF(ISNA(AD2163),NA(),AC1483)</f>
        <v>0</v>
      </c>
      <c r="AD2163">
        <f>IF(OR(AD1483="",AND(AD1483=AD1482,AD1483=AD1484)),NA(), AD1483)</f>
        <v>0</v>
      </c>
      <c r="AE2163">
        <f>IF(ISNA(AF2163),NA(),AE1483)</f>
        <v>0</v>
      </c>
      <c r="AF2163">
        <f>IF(OR(AF1483="",AND(AF1483=AF1482,AF1483=AF1484)),NA(), AF1483)</f>
        <v>0</v>
      </c>
      <c r="AG2163">
        <f>IF(ISNA(AH2163),NA(),AG1483)</f>
        <v>0</v>
      </c>
      <c r="AH2163">
        <f>IF(OR(AH1483="",AND(AH1483=AH1482,AH1483=AH1484)),NA(), AH1483)</f>
        <v>0</v>
      </c>
      <c r="AI2163">
        <f>IF(ISNA(AJ2163),NA(),AI1483)</f>
        <v>0</v>
      </c>
      <c r="AJ2163">
        <f>IF(OR(AJ1483="",AND(AJ1483=AJ1482,AJ1483=AJ1484)),NA(), AJ1483)</f>
        <v>0</v>
      </c>
      <c r="AM2163">
        <f>IF(ISNA(AN2163),NA(),AM1483)</f>
        <v>0</v>
      </c>
      <c r="AN2163">
        <f>IF(OR(AN1483="",AND(AN1483=AN1482,AN1483=AN1484)),NA(), AN1483)</f>
        <v>0</v>
      </c>
      <c r="AO2163">
        <f>IF(ISNA(AP2163),NA(),AO1483)</f>
        <v>0</v>
      </c>
      <c r="AP2163">
        <f>IF(OR(AP1483="",AND(AP1483=AP1482,AP1483=AP1484)),NA(), AP1483)</f>
        <v>0</v>
      </c>
      <c r="AQ2163">
        <f>IF(ISNA(AR2163),NA(),AQ1483)</f>
        <v>0</v>
      </c>
      <c r="AR2163">
        <f>IF(OR(AR1483="",AND(AR1483=AR1482,AR1483=AR1484)),NA(), AR1483)</f>
        <v>0</v>
      </c>
      <c r="AS2163">
        <f>IF(ISNA(AT2163),NA(),AS1483)</f>
        <v>0</v>
      </c>
      <c r="AT2163">
        <f>IF(OR(AT1483="",AND(AT1483=AT1482,AT1483=AT1484)),NA(), AT1483)</f>
        <v>0</v>
      </c>
      <c r="AU2163">
        <f>IF(ISNA(AV2163),NA(),AU1483)</f>
        <v>0</v>
      </c>
      <c r="AV2163">
        <f>IF(OR(AV1483="",AND(AV1483=AV1482,AV1483=AV1484)),NA(), AV1483)</f>
        <v>0</v>
      </c>
      <c r="AW2163">
        <f>IF(ISNA(AX2163),NA(),AW1483)</f>
        <v>0</v>
      </c>
      <c r="AX2163">
        <f>IF(OR(AX1483="",AND(AX1483=AX1482,AX1483=AX1484)),NA(), AX1483)</f>
        <v>0</v>
      </c>
      <c r="AY2163">
        <f>IF(ISNA(AZ2163),NA(),AY1483)</f>
        <v>0</v>
      </c>
      <c r="AZ2163">
        <f>IF(OR(AZ1483="",AND(AZ1483=AZ1482,AZ1483=AZ1484)),NA(), AZ1483)</f>
        <v>0</v>
      </c>
      <c r="BA2163">
        <f>IF(ISNA(BB2163),NA(),BA1483)</f>
        <v>0</v>
      </c>
      <c r="BB2163">
        <f>IF(OR(BB1483="",AND(BB1483=BB1482,BB1483=BB1484)),NA(), BB1483)</f>
        <v>0</v>
      </c>
      <c r="BC2163">
        <f>IF(ISNA(BD2163),NA(),BC1483)</f>
        <v>0</v>
      </c>
      <c r="BD2163">
        <f>IF(OR(BD1483="",AND(BD1483=BD1482,BD1483=BD1484)),NA(), BD1483)</f>
        <v>0</v>
      </c>
      <c r="BE2163">
        <f>IF(ISNA(BF2163),NA(),BE1483)</f>
        <v>0</v>
      </c>
      <c r="BF2163">
        <f>IF(OR(BF1483="",AND(BF1483=BF1482,BF1483=BF1484)),NA(), BF1483)</f>
        <v>0</v>
      </c>
      <c r="BG2163">
        <f>IF(ISNA(BH2163),NA(),BG1483)</f>
        <v>0</v>
      </c>
      <c r="BH2163">
        <f>IF(OR(BH1483="",AND(BH1483=BH1482,BH1483=BH1484)),NA(), BH1483)</f>
        <v>0</v>
      </c>
      <c r="BI2163">
        <f>IF(ISNA(BJ2163),NA(),BI1483)</f>
        <v>0</v>
      </c>
      <c r="BJ2163">
        <f>IF(OR(BJ1483="",AND(BJ1483=BJ1482,BJ1483=BJ1484)),NA(), BJ1483)</f>
        <v>0</v>
      </c>
      <c r="BK2163">
        <f>IF(ISNA(BL2163),NA(),BK1483)</f>
        <v>0</v>
      </c>
      <c r="BL2163">
        <f>IF(OR(BL1483="",AND(BL1483=BL1482,BL1483=BL1484)),NA(), BL1483)</f>
        <v>0</v>
      </c>
      <c r="BM2163">
        <f>IF(ISNA(BN2163),NA(),BM1483)</f>
        <v>0</v>
      </c>
      <c r="BN2163">
        <f>IF(OR(BN1483="",AND(BN1483=BN1482,BN1483=BN1484)),NA(), BN1483)</f>
        <v>0</v>
      </c>
      <c r="BO2163">
        <f>IF(ISNA(BP2163),NA(),BO1483)</f>
        <v>0</v>
      </c>
      <c r="BP2163">
        <f>IF(OR(BP1483="",AND(BP1483=BP1482,BP1483=BP1484)),NA(), BP1483)</f>
        <v>0</v>
      </c>
      <c r="BQ2163">
        <f>IF(ISNA(BR2163),NA(),BQ1483)</f>
        <v>0</v>
      </c>
      <c r="BR2163">
        <f>IF(OR(BR1483="",AND(BR1483=BR1482,BR1483=BR1484)),NA(), BR1483)</f>
        <v>0</v>
      </c>
    </row>
    <row r="2164" spans="5:70">
      <c r="E2164">
        <f>IF(ISNA(F2164),NA(),E1484)</f>
        <v>0</v>
      </c>
      <c r="F2164">
        <f>IF(OR(F1484="",AND(F1484=F1483,F1484=F1485)),NA(), F1484)</f>
        <v>0</v>
      </c>
      <c r="G2164">
        <f>IF(ISNA(H2164),NA(),G1484)</f>
        <v>0</v>
      </c>
      <c r="H2164">
        <f>IF(OR(H1484="",AND(H1484=H1483,H1484=H1485)),NA(), H1484)</f>
        <v>0</v>
      </c>
      <c r="I2164">
        <f>IF(ISNA(J2164),NA(),I1484)</f>
        <v>0</v>
      </c>
      <c r="J2164">
        <f>IF(OR(J1484="",AND(J1484=J1483,J1484=J1485)),NA(), J1484)</f>
        <v>0</v>
      </c>
      <c r="K2164">
        <f>IF(ISNA(L2164),NA(),K1484)</f>
        <v>0</v>
      </c>
      <c r="L2164">
        <f>IF(OR(L1484="",AND(L1484=L1483,L1484=L1485)),NA(), L1484)</f>
        <v>0</v>
      </c>
      <c r="M2164">
        <f>IF(ISNA(N2164),NA(),M1484)</f>
        <v>0</v>
      </c>
      <c r="N2164">
        <f>IF(OR(N1484="",AND(N1484=N1483,N1484=N1485)),NA(), N1484)</f>
        <v>0</v>
      </c>
      <c r="O2164">
        <f>IF(ISNA(P2164),NA(),O1484)</f>
        <v>0</v>
      </c>
      <c r="P2164">
        <f>IF(OR(P1484="",AND(P1484=P1483,P1484=P1485)),NA(), P1484)</f>
        <v>0</v>
      </c>
      <c r="Q2164">
        <f>IF(ISNA(R2164),NA(),Q1484)</f>
        <v>0</v>
      </c>
      <c r="R2164">
        <f>IF(OR(R1484="",AND(R1484=R1483,R1484=R1485)),NA(), R1484)</f>
        <v>0</v>
      </c>
      <c r="S2164">
        <f>IF(ISNA(T2164),NA(),S1484)</f>
        <v>0</v>
      </c>
      <c r="T2164">
        <f>IF(OR(T1484="",AND(T1484=T1483,T1484=T1485)),NA(), T1484)</f>
        <v>0</v>
      </c>
      <c r="U2164">
        <f>IF(ISNA(V2164),NA(),U1484)</f>
        <v>0</v>
      </c>
      <c r="V2164">
        <f>IF(OR(V1484="",AND(V1484=V1483,V1484=V1485)),NA(), V1484)</f>
        <v>0</v>
      </c>
      <c r="W2164">
        <f>IF(ISNA(X2164),NA(),W1484)</f>
        <v>0</v>
      </c>
      <c r="X2164">
        <f>IF(OR(X1484="",AND(X1484=X1483,X1484=X1485)),NA(), X1484)</f>
        <v>0</v>
      </c>
      <c r="Y2164">
        <f>IF(ISNA(Z2164),NA(),Y1484)</f>
        <v>0</v>
      </c>
      <c r="Z2164">
        <f>IF(OR(Z1484="",AND(Z1484=Z1483,Z1484=Z1485)),NA(), Z1484)</f>
        <v>0</v>
      </c>
      <c r="AA2164">
        <f>IF(ISNA(AB2164),NA(),AA1484)</f>
        <v>0</v>
      </c>
      <c r="AB2164">
        <f>IF(OR(AB1484="",AND(AB1484=AB1483,AB1484=AB1485)),NA(), AB1484)</f>
        <v>0</v>
      </c>
      <c r="AC2164">
        <f>IF(ISNA(AD2164),NA(),AC1484)</f>
        <v>0</v>
      </c>
      <c r="AD2164">
        <f>IF(OR(AD1484="",AND(AD1484=AD1483,AD1484=AD1485)),NA(), AD1484)</f>
        <v>0</v>
      </c>
      <c r="AE2164">
        <f>IF(ISNA(AF2164),NA(),AE1484)</f>
        <v>0</v>
      </c>
      <c r="AF2164">
        <f>IF(OR(AF1484="",AND(AF1484=AF1483,AF1484=AF1485)),NA(), AF1484)</f>
        <v>0</v>
      </c>
      <c r="AG2164">
        <f>IF(ISNA(AH2164),NA(),AG1484)</f>
        <v>0</v>
      </c>
      <c r="AH2164">
        <f>IF(OR(AH1484="",AND(AH1484=AH1483,AH1484=AH1485)),NA(), AH1484)</f>
        <v>0</v>
      </c>
      <c r="AI2164">
        <f>IF(ISNA(AJ2164),NA(),AI1484)</f>
        <v>0</v>
      </c>
      <c r="AJ2164">
        <f>IF(OR(AJ1484="",AND(AJ1484=AJ1483,AJ1484=AJ1485)),NA(), AJ1484)</f>
        <v>0</v>
      </c>
      <c r="AM2164">
        <f>IF(ISNA(AN2164),NA(),AM1484)</f>
        <v>0</v>
      </c>
      <c r="AN2164">
        <f>IF(OR(AN1484="",AND(AN1484=AN1483,AN1484=AN1485)),NA(), AN1484)</f>
        <v>0</v>
      </c>
      <c r="AO2164">
        <f>IF(ISNA(AP2164),NA(),AO1484)</f>
        <v>0</v>
      </c>
      <c r="AP2164">
        <f>IF(OR(AP1484="",AND(AP1484=AP1483,AP1484=AP1485)),NA(), AP1484)</f>
        <v>0</v>
      </c>
      <c r="AQ2164">
        <f>IF(ISNA(AR2164),NA(),AQ1484)</f>
        <v>0</v>
      </c>
      <c r="AR2164">
        <f>IF(OR(AR1484="",AND(AR1484=AR1483,AR1484=AR1485)),NA(), AR1484)</f>
        <v>0</v>
      </c>
      <c r="AS2164">
        <f>IF(ISNA(AT2164),NA(),AS1484)</f>
        <v>0</v>
      </c>
      <c r="AT2164">
        <f>IF(OR(AT1484="",AND(AT1484=AT1483,AT1484=AT1485)),NA(), AT1484)</f>
        <v>0</v>
      </c>
      <c r="AU2164">
        <f>IF(ISNA(AV2164),NA(),AU1484)</f>
        <v>0</v>
      </c>
      <c r="AV2164">
        <f>IF(OR(AV1484="",AND(AV1484=AV1483,AV1484=AV1485)),NA(), AV1484)</f>
        <v>0</v>
      </c>
      <c r="AW2164">
        <f>IF(ISNA(AX2164),NA(),AW1484)</f>
        <v>0</v>
      </c>
      <c r="AX2164">
        <f>IF(OR(AX1484="",AND(AX1484=AX1483,AX1484=AX1485)),NA(), AX1484)</f>
        <v>0</v>
      </c>
      <c r="AY2164">
        <f>IF(ISNA(AZ2164),NA(),AY1484)</f>
        <v>0</v>
      </c>
      <c r="AZ2164">
        <f>IF(OR(AZ1484="",AND(AZ1484=AZ1483,AZ1484=AZ1485)),NA(), AZ1484)</f>
        <v>0</v>
      </c>
      <c r="BA2164">
        <f>IF(ISNA(BB2164),NA(),BA1484)</f>
        <v>0</v>
      </c>
      <c r="BB2164">
        <f>IF(OR(BB1484="",AND(BB1484=BB1483,BB1484=BB1485)),NA(), BB1484)</f>
        <v>0</v>
      </c>
      <c r="BC2164">
        <f>IF(ISNA(BD2164),NA(),BC1484)</f>
        <v>0</v>
      </c>
      <c r="BD2164">
        <f>IF(OR(BD1484="",AND(BD1484=BD1483,BD1484=BD1485)),NA(), BD1484)</f>
        <v>0</v>
      </c>
      <c r="BE2164">
        <f>IF(ISNA(BF2164),NA(),BE1484)</f>
        <v>0</v>
      </c>
      <c r="BF2164">
        <f>IF(OR(BF1484="",AND(BF1484=BF1483,BF1484=BF1485)),NA(), BF1484)</f>
        <v>0</v>
      </c>
      <c r="BG2164">
        <f>IF(ISNA(BH2164),NA(),BG1484)</f>
        <v>0</v>
      </c>
      <c r="BH2164">
        <f>IF(OR(BH1484="",AND(BH1484=BH1483,BH1484=BH1485)),NA(), BH1484)</f>
        <v>0</v>
      </c>
      <c r="BI2164">
        <f>IF(ISNA(BJ2164),NA(),BI1484)</f>
        <v>0</v>
      </c>
      <c r="BJ2164">
        <f>IF(OR(BJ1484="",AND(BJ1484=BJ1483,BJ1484=BJ1485)),NA(), BJ1484)</f>
        <v>0</v>
      </c>
      <c r="BK2164">
        <f>IF(ISNA(BL2164),NA(),BK1484)</f>
        <v>0</v>
      </c>
      <c r="BL2164">
        <f>IF(OR(BL1484="",AND(BL1484=BL1483,BL1484=BL1485)),NA(), BL1484)</f>
        <v>0</v>
      </c>
      <c r="BM2164">
        <f>IF(ISNA(BN2164),NA(),BM1484)</f>
        <v>0</v>
      </c>
      <c r="BN2164">
        <f>IF(OR(BN1484="",AND(BN1484=BN1483,BN1484=BN1485)),NA(), BN1484)</f>
        <v>0</v>
      </c>
      <c r="BO2164">
        <f>IF(ISNA(BP2164),NA(),BO1484)</f>
        <v>0</v>
      </c>
      <c r="BP2164">
        <f>IF(OR(BP1484="",AND(BP1484=BP1483,BP1484=BP1485)),NA(), BP1484)</f>
        <v>0</v>
      </c>
      <c r="BQ2164">
        <f>IF(ISNA(BR2164),NA(),BQ1484)</f>
        <v>0</v>
      </c>
      <c r="BR2164">
        <f>IF(OR(BR1484="",AND(BR1484=BR1483,BR1484=BR1485)),NA(), BR1484)</f>
        <v>0</v>
      </c>
    </row>
    <row r="2165" spans="5:70">
      <c r="E2165">
        <f>IF(ISNA(F2165),NA(),E1485)</f>
        <v>0</v>
      </c>
      <c r="F2165">
        <f>IF(OR(F1485="",AND(F1485=F1484,F1485=F1486)),NA(), F1485)</f>
        <v>0</v>
      </c>
      <c r="G2165">
        <f>IF(ISNA(H2165),NA(),G1485)</f>
        <v>0</v>
      </c>
      <c r="H2165">
        <f>IF(OR(H1485="",AND(H1485=H1484,H1485=H1486)),NA(), H1485)</f>
        <v>0</v>
      </c>
      <c r="I2165">
        <f>IF(ISNA(J2165),NA(),I1485)</f>
        <v>0</v>
      </c>
      <c r="J2165">
        <f>IF(OR(J1485="",AND(J1485=J1484,J1485=J1486)),NA(), J1485)</f>
        <v>0</v>
      </c>
      <c r="K2165">
        <f>IF(ISNA(L2165),NA(),K1485)</f>
        <v>0</v>
      </c>
      <c r="L2165">
        <f>IF(OR(L1485="",AND(L1485=L1484,L1485=L1486)),NA(), L1485)</f>
        <v>0</v>
      </c>
      <c r="M2165">
        <f>IF(ISNA(N2165),NA(),M1485)</f>
        <v>0</v>
      </c>
      <c r="N2165">
        <f>IF(OR(N1485="",AND(N1485=N1484,N1485=N1486)),NA(), N1485)</f>
        <v>0</v>
      </c>
      <c r="O2165">
        <f>IF(ISNA(P2165),NA(),O1485)</f>
        <v>0</v>
      </c>
      <c r="P2165">
        <f>IF(OR(P1485="",AND(P1485=P1484,P1485=P1486)),NA(), P1485)</f>
        <v>0</v>
      </c>
      <c r="Q2165">
        <f>IF(ISNA(R2165),NA(),Q1485)</f>
        <v>0</v>
      </c>
      <c r="R2165">
        <f>IF(OR(R1485="",AND(R1485=R1484,R1485=R1486)),NA(), R1485)</f>
        <v>0</v>
      </c>
      <c r="S2165">
        <f>IF(ISNA(T2165),NA(),S1485)</f>
        <v>0</v>
      </c>
      <c r="T2165">
        <f>IF(OR(T1485="",AND(T1485=T1484,T1485=T1486)),NA(), T1485)</f>
        <v>0</v>
      </c>
      <c r="U2165">
        <f>IF(ISNA(V2165),NA(),U1485)</f>
        <v>0</v>
      </c>
      <c r="V2165">
        <f>IF(OR(V1485="",AND(V1485=V1484,V1485=V1486)),NA(), V1485)</f>
        <v>0</v>
      </c>
      <c r="W2165">
        <f>IF(ISNA(X2165),NA(),W1485)</f>
        <v>0</v>
      </c>
      <c r="X2165">
        <f>IF(OR(X1485="",AND(X1485=X1484,X1485=X1486)),NA(), X1485)</f>
        <v>0</v>
      </c>
      <c r="Y2165">
        <f>IF(ISNA(Z2165),NA(),Y1485)</f>
        <v>0</v>
      </c>
      <c r="Z2165">
        <f>IF(OR(Z1485="",AND(Z1485=Z1484,Z1485=Z1486)),NA(), Z1485)</f>
        <v>0</v>
      </c>
      <c r="AA2165">
        <f>IF(ISNA(AB2165),NA(),AA1485)</f>
        <v>0</v>
      </c>
      <c r="AB2165">
        <f>IF(OR(AB1485="",AND(AB1485=AB1484,AB1485=AB1486)),NA(), AB1485)</f>
        <v>0</v>
      </c>
      <c r="AC2165">
        <f>IF(ISNA(AD2165),NA(),AC1485)</f>
        <v>0</v>
      </c>
      <c r="AD2165">
        <f>IF(OR(AD1485="",AND(AD1485=AD1484,AD1485=AD1486)),NA(), AD1485)</f>
        <v>0</v>
      </c>
      <c r="AE2165">
        <f>IF(ISNA(AF2165),NA(),AE1485)</f>
        <v>0</v>
      </c>
      <c r="AF2165">
        <f>IF(OR(AF1485="",AND(AF1485=AF1484,AF1485=AF1486)),NA(), AF1485)</f>
        <v>0</v>
      </c>
      <c r="AG2165">
        <f>IF(ISNA(AH2165),NA(),AG1485)</f>
        <v>0</v>
      </c>
      <c r="AH2165">
        <f>IF(OR(AH1485="",AND(AH1485=AH1484,AH1485=AH1486)),NA(), AH1485)</f>
        <v>0</v>
      </c>
      <c r="AI2165">
        <f>IF(ISNA(AJ2165),NA(),AI1485)</f>
        <v>0</v>
      </c>
      <c r="AJ2165">
        <f>IF(OR(AJ1485="",AND(AJ1485=AJ1484,AJ1485=AJ1486)),NA(), AJ1485)</f>
        <v>0</v>
      </c>
      <c r="AM2165">
        <f>IF(ISNA(AN2165),NA(),AM1485)</f>
        <v>0</v>
      </c>
      <c r="AN2165">
        <f>IF(OR(AN1485="",AND(AN1485=AN1484,AN1485=AN1486)),NA(), AN1485)</f>
        <v>0</v>
      </c>
      <c r="AO2165">
        <f>IF(ISNA(AP2165),NA(),AO1485)</f>
        <v>0</v>
      </c>
      <c r="AP2165">
        <f>IF(OR(AP1485="",AND(AP1485=AP1484,AP1485=AP1486)),NA(), AP1485)</f>
        <v>0</v>
      </c>
      <c r="AQ2165">
        <f>IF(ISNA(AR2165),NA(),AQ1485)</f>
        <v>0</v>
      </c>
      <c r="AR2165">
        <f>IF(OR(AR1485="",AND(AR1485=AR1484,AR1485=AR1486)),NA(), AR1485)</f>
        <v>0</v>
      </c>
      <c r="AS2165">
        <f>IF(ISNA(AT2165),NA(),AS1485)</f>
        <v>0</v>
      </c>
      <c r="AT2165">
        <f>IF(OR(AT1485="",AND(AT1485=AT1484,AT1485=AT1486)),NA(), AT1485)</f>
        <v>0</v>
      </c>
      <c r="AU2165">
        <f>IF(ISNA(AV2165),NA(),AU1485)</f>
        <v>0</v>
      </c>
      <c r="AV2165">
        <f>IF(OR(AV1485="",AND(AV1485=AV1484,AV1485=AV1486)),NA(), AV1485)</f>
        <v>0</v>
      </c>
      <c r="AW2165">
        <f>IF(ISNA(AX2165),NA(),AW1485)</f>
        <v>0</v>
      </c>
      <c r="AX2165">
        <f>IF(OR(AX1485="",AND(AX1485=AX1484,AX1485=AX1486)),NA(), AX1485)</f>
        <v>0</v>
      </c>
      <c r="AY2165">
        <f>IF(ISNA(AZ2165),NA(),AY1485)</f>
        <v>0</v>
      </c>
      <c r="AZ2165">
        <f>IF(OR(AZ1485="",AND(AZ1485=AZ1484,AZ1485=AZ1486)),NA(), AZ1485)</f>
        <v>0</v>
      </c>
      <c r="BA2165">
        <f>IF(ISNA(BB2165),NA(),BA1485)</f>
        <v>0</v>
      </c>
      <c r="BB2165">
        <f>IF(OR(BB1485="",AND(BB1485=BB1484,BB1485=BB1486)),NA(), BB1485)</f>
        <v>0</v>
      </c>
      <c r="BC2165">
        <f>IF(ISNA(BD2165),NA(),BC1485)</f>
        <v>0</v>
      </c>
      <c r="BD2165">
        <f>IF(OR(BD1485="",AND(BD1485=BD1484,BD1485=BD1486)),NA(), BD1485)</f>
        <v>0</v>
      </c>
      <c r="BE2165">
        <f>IF(ISNA(BF2165),NA(),BE1485)</f>
        <v>0</v>
      </c>
      <c r="BF2165">
        <f>IF(OR(BF1485="",AND(BF1485=BF1484,BF1485=BF1486)),NA(), BF1485)</f>
        <v>0</v>
      </c>
      <c r="BG2165">
        <f>IF(ISNA(BH2165),NA(),BG1485)</f>
        <v>0</v>
      </c>
      <c r="BH2165">
        <f>IF(OR(BH1485="",AND(BH1485=BH1484,BH1485=BH1486)),NA(), BH1485)</f>
        <v>0</v>
      </c>
      <c r="BI2165">
        <f>IF(ISNA(BJ2165),NA(),BI1485)</f>
        <v>0</v>
      </c>
      <c r="BJ2165">
        <f>IF(OR(BJ1485="",AND(BJ1485=BJ1484,BJ1485=BJ1486)),NA(), BJ1485)</f>
        <v>0</v>
      </c>
      <c r="BK2165">
        <f>IF(ISNA(BL2165),NA(),BK1485)</f>
        <v>0</v>
      </c>
      <c r="BL2165">
        <f>IF(OR(BL1485="",AND(BL1485=BL1484,BL1485=BL1486)),NA(), BL1485)</f>
        <v>0</v>
      </c>
      <c r="BM2165">
        <f>IF(ISNA(BN2165),NA(),BM1485)</f>
        <v>0</v>
      </c>
      <c r="BN2165">
        <f>IF(OR(BN1485="",AND(BN1485=BN1484,BN1485=BN1486)),NA(), BN1485)</f>
        <v>0</v>
      </c>
      <c r="BO2165">
        <f>IF(ISNA(BP2165),NA(),BO1485)</f>
        <v>0</v>
      </c>
      <c r="BP2165">
        <f>IF(OR(BP1485="",AND(BP1485=BP1484,BP1485=BP1486)),NA(), BP1485)</f>
        <v>0</v>
      </c>
      <c r="BQ2165">
        <f>IF(ISNA(BR2165),NA(),BQ1485)</f>
        <v>0</v>
      </c>
      <c r="BR2165">
        <f>IF(OR(BR1485="",AND(BR1485=BR1484,BR1485=BR1486)),NA(), BR1485)</f>
        <v>0</v>
      </c>
    </row>
    <row r="2166" spans="5:70">
      <c r="E2166">
        <f>IF(ISNA(F2166),NA(),E1486)</f>
        <v>0</v>
      </c>
      <c r="F2166">
        <f>IF(OR(F1486="",AND(F1486=F1485,F1486=F1487)),NA(), F1486)</f>
        <v>0</v>
      </c>
      <c r="G2166">
        <f>IF(ISNA(H2166),NA(),G1486)</f>
        <v>0</v>
      </c>
      <c r="H2166">
        <f>IF(OR(H1486="",AND(H1486=H1485,H1486=H1487)),NA(), H1486)</f>
        <v>0</v>
      </c>
      <c r="I2166">
        <f>IF(ISNA(J2166),NA(),I1486)</f>
        <v>0</v>
      </c>
      <c r="J2166">
        <f>IF(OR(J1486="",AND(J1486=J1485,J1486=J1487)),NA(), J1486)</f>
        <v>0</v>
      </c>
      <c r="K2166">
        <f>IF(ISNA(L2166),NA(),K1486)</f>
        <v>0</v>
      </c>
      <c r="L2166">
        <f>IF(OR(L1486="",AND(L1486=L1485,L1486=L1487)),NA(), L1486)</f>
        <v>0</v>
      </c>
      <c r="M2166">
        <f>IF(ISNA(N2166),NA(),M1486)</f>
        <v>0</v>
      </c>
      <c r="N2166">
        <f>IF(OR(N1486="",AND(N1486=N1485,N1486=N1487)),NA(), N1486)</f>
        <v>0</v>
      </c>
      <c r="O2166">
        <f>IF(ISNA(P2166),NA(),O1486)</f>
        <v>0</v>
      </c>
      <c r="P2166">
        <f>IF(OR(P1486="",AND(P1486=P1485,P1486=P1487)),NA(), P1486)</f>
        <v>0</v>
      </c>
      <c r="Q2166">
        <f>IF(ISNA(R2166),NA(),Q1486)</f>
        <v>0</v>
      </c>
      <c r="R2166">
        <f>IF(OR(R1486="",AND(R1486=R1485,R1486=R1487)),NA(), R1486)</f>
        <v>0</v>
      </c>
      <c r="S2166">
        <f>IF(ISNA(T2166),NA(),S1486)</f>
        <v>0</v>
      </c>
      <c r="T2166">
        <f>IF(OR(T1486="",AND(T1486=T1485,T1486=T1487)),NA(), T1486)</f>
        <v>0</v>
      </c>
      <c r="U2166">
        <f>IF(ISNA(V2166),NA(),U1486)</f>
        <v>0</v>
      </c>
      <c r="V2166">
        <f>IF(OR(V1486="",AND(V1486=V1485,V1486=V1487)),NA(), V1486)</f>
        <v>0</v>
      </c>
      <c r="W2166">
        <f>IF(ISNA(X2166),NA(),W1486)</f>
        <v>0</v>
      </c>
      <c r="X2166">
        <f>IF(OR(X1486="",AND(X1486=X1485,X1486=X1487)),NA(), X1486)</f>
        <v>0</v>
      </c>
      <c r="Y2166">
        <f>IF(ISNA(Z2166),NA(),Y1486)</f>
        <v>0</v>
      </c>
      <c r="Z2166">
        <f>IF(OR(Z1486="",AND(Z1486=Z1485,Z1486=Z1487)),NA(), Z1486)</f>
        <v>0</v>
      </c>
      <c r="AA2166">
        <f>IF(ISNA(AB2166),NA(),AA1486)</f>
        <v>0</v>
      </c>
      <c r="AB2166">
        <f>IF(OR(AB1486="",AND(AB1486=AB1485,AB1486=AB1487)),NA(), AB1486)</f>
        <v>0</v>
      </c>
      <c r="AC2166">
        <f>IF(ISNA(AD2166),NA(),AC1486)</f>
        <v>0</v>
      </c>
      <c r="AD2166">
        <f>IF(OR(AD1486="",AND(AD1486=AD1485,AD1486=AD1487)),NA(), AD1486)</f>
        <v>0</v>
      </c>
      <c r="AE2166">
        <f>IF(ISNA(AF2166),NA(),AE1486)</f>
        <v>0</v>
      </c>
      <c r="AF2166">
        <f>IF(OR(AF1486="",AND(AF1486=AF1485,AF1486=AF1487)),NA(), AF1486)</f>
        <v>0</v>
      </c>
      <c r="AG2166">
        <f>IF(ISNA(AH2166),NA(),AG1486)</f>
        <v>0</v>
      </c>
      <c r="AH2166">
        <f>IF(OR(AH1486="",AND(AH1486=AH1485,AH1486=AH1487)),NA(), AH1486)</f>
        <v>0</v>
      </c>
      <c r="AI2166">
        <f>IF(ISNA(AJ2166),NA(),AI1486)</f>
        <v>0</v>
      </c>
      <c r="AJ2166">
        <f>IF(OR(AJ1486="",AND(AJ1486=AJ1485,AJ1486=AJ1487)),NA(), AJ1486)</f>
        <v>0</v>
      </c>
      <c r="AM2166">
        <f>IF(ISNA(AN2166),NA(),AM1486)</f>
        <v>0</v>
      </c>
      <c r="AN2166">
        <f>IF(OR(AN1486="",AND(AN1486=AN1485,AN1486=AN1487)),NA(), AN1486)</f>
        <v>0</v>
      </c>
      <c r="AO2166">
        <f>IF(ISNA(AP2166),NA(),AO1486)</f>
        <v>0</v>
      </c>
      <c r="AP2166">
        <f>IF(OR(AP1486="",AND(AP1486=AP1485,AP1486=AP1487)),NA(), AP1486)</f>
        <v>0</v>
      </c>
      <c r="AQ2166">
        <f>IF(ISNA(AR2166),NA(),AQ1486)</f>
        <v>0</v>
      </c>
      <c r="AR2166">
        <f>IF(OR(AR1486="",AND(AR1486=AR1485,AR1486=AR1487)),NA(), AR1486)</f>
        <v>0</v>
      </c>
      <c r="AS2166">
        <f>IF(ISNA(AT2166),NA(),AS1486)</f>
        <v>0</v>
      </c>
      <c r="AT2166">
        <f>IF(OR(AT1486="",AND(AT1486=AT1485,AT1486=AT1487)),NA(), AT1486)</f>
        <v>0</v>
      </c>
      <c r="AU2166">
        <f>IF(ISNA(AV2166),NA(),AU1486)</f>
        <v>0</v>
      </c>
      <c r="AV2166">
        <f>IF(OR(AV1486="",AND(AV1486=AV1485,AV1486=AV1487)),NA(), AV1486)</f>
        <v>0</v>
      </c>
      <c r="AW2166">
        <f>IF(ISNA(AX2166),NA(),AW1486)</f>
        <v>0</v>
      </c>
      <c r="AX2166">
        <f>IF(OR(AX1486="",AND(AX1486=AX1485,AX1486=AX1487)),NA(), AX1486)</f>
        <v>0</v>
      </c>
      <c r="AY2166">
        <f>IF(ISNA(AZ2166),NA(),AY1486)</f>
        <v>0</v>
      </c>
      <c r="AZ2166">
        <f>IF(OR(AZ1486="",AND(AZ1486=AZ1485,AZ1486=AZ1487)),NA(), AZ1486)</f>
        <v>0</v>
      </c>
      <c r="BA2166">
        <f>IF(ISNA(BB2166),NA(),BA1486)</f>
        <v>0</v>
      </c>
      <c r="BB2166">
        <f>IF(OR(BB1486="",AND(BB1486=BB1485,BB1486=BB1487)),NA(), BB1486)</f>
        <v>0</v>
      </c>
      <c r="BC2166">
        <f>IF(ISNA(BD2166),NA(),BC1486)</f>
        <v>0</v>
      </c>
      <c r="BD2166">
        <f>IF(OR(BD1486="",AND(BD1486=BD1485,BD1486=BD1487)),NA(), BD1486)</f>
        <v>0</v>
      </c>
      <c r="BE2166">
        <f>IF(ISNA(BF2166),NA(),BE1486)</f>
        <v>0</v>
      </c>
      <c r="BF2166">
        <f>IF(OR(BF1486="",AND(BF1486=BF1485,BF1486=BF1487)),NA(), BF1486)</f>
        <v>0</v>
      </c>
      <c r="BG2166">
        <f>IF(ISNA(BH2166),NA(),BG1486)</f>
        <v>0</v>
      </c>
      <c r="BH2166">
        <f>IF(OR(BH1486="",AND(BH1486=BH1485,BH1486=BH1487)),NA(), BH1486)</f>
        <v>0</v>
      </c>
      <c r="BI2166">
        <f>IF(ISNA(BJ2166),NA(),BI1486)</f>
        <v>0</v>
      </c>
      <c r="BJ2166">
        <f>IF(OR(BJ1486="",AND(BJ1486=BJ1485,BJ1486=BJ1487)),NA(), BJ1486)</f>
        <v>0</v>
      </c>
      <c r="BK2166">
        <f>IF(ISNA(BL2166),NA(),BK1486)</f>
        <v>0</v>
      </c>
      <c r="BL2166">
        <f>IF(OR(BL1486="",AND(BL1486=BL1485,BL1486=BL1487)),NA(), BL1486)</f>
        <v>0</v>
      </c>
      <c r="BM2166">
        <f>IF(ISNA(BN2166),NA(),BM1486)</f>
        <v>0</v>
      </c>
      <c r="BN2166">
        <f>IF(OR(BN1486="",AND(BN1486=BN1485,BN1486=BN1487)),NA(), BN1486)</f>
        <v>0</v>
      </c>
      <c r="BO2166">
        <f>IF(ISNA(BP2166),NA(),BO1486)</f>
        <v>0</v>
      </c>
      <c r="BP2166">
        <f>IF(OR(BP1486="",AND(BP1486=BP1485,BP1486=BP1487)),NA(), BP1486)</f>
        <v>0</v>
      </c>
      <c r="BQ2166">
        <f>IF(ISNA(BR2166),NA(),BQ1486)</f>
        <v>0</v>
      </c>
      <c r="BR2166">
        <f>IF(OR(BR1486="",AND(BR1486=BR1485,BR1486=BR1487)),NA(), BR1486)</f>
        <v>0</v>
      </c>
    </row>
    <row r="2167" spans="5:70">
      <c r="E2167">
        <f>IF(ISNA(F2167),NA(),E1487)</f>
        <v>0</v>
      </c>
      <c r="F2167">
        <f>IF(OR(F1487="",AND(F1487=F1486,F1487=F1488)),NA(), F1487)</f>
        <v>0</v>
      </c>
      <c r="G2167">
        <f>IF(ISNA(H2167),NA(),G1487)</f>
        <v>0</v>
      </c>
      <c r="H2167">
        <f>IF(OR(H1487="",AND(H1487=H1486,H1487=H1488)),NA(), H1487)</f>
        <v>0</v>
      </c>
      <c r="I2167">
        <f>IF(ISNA(J2167),NA(),I1487)</f>
        <v>0</v>
      </c>
      <c r="J2167">
        <f>IF(OR(J1487="",AND(J1487=J1486,J1487=J1488)),NA(), J1487)</f>
        <v>0</v>
      </c>
      <c r="K2167">
        <f>IF(ISNA(L2167),NA(),K1487)</f>
        <v>0</v>
      </c>
      <c r="L2167">
        <f>IF(OR(L1487="",AND(L1487=L1486,L1487=L1488)),NA(), L1487)</f>
        <v>0</v>
      </c>
      <c r="M2167">
        <f>IF(ISNA(N2167),NA(),M1487)</f>
        <v>0</v>
      </c>
      <c r="N2167">
        <f>IF(OR(N1487="",AND(N1487=N1486,N1487=N1488)),NA(), N1487)</f>
        <v>0</v>
      </c>
      <c r="O2167">
        <f>IF(ISNA(P2167),NA(),O1487)</f>
        <v>0</v>
      </c>
      <c r="P2167">
        <f>IF(OR(P1487="",AND(P1487=P1486,P1487=P1488)),NA(), P1487)</f>
        <v>0</v>
      </c>
      <c r="Q2167">
        <f>IF(ISNA(R2167),NA(),Q1487)</f>
        <v>0</v>
      </c>
      <c r="R2167">
        <f>IF(OR(R1487="",AND(R1487=R1486,R1487=R1488)),NA(), R1487)</f>
        <v>0</v>
      </c>
      <c r="S2167">
        <f>IF(ISNA(T2167),NA(),S1487)</f>
        <v>0</v>
      </c>
      <c r="T2167">
        <f>IF(OR(T1487="",AND(T1487=T1486,T1487=T1488)),NA(), T1487)</f>
        <v>0</v>
      </c>
      <c r="U2167">
        <f>IF(ISNA(V2167),NA(),U1487)</f>
        <v>0</v>
      </c>
      <c r="V2167">
        <f>IF(OR(V1487="",AND(V1487=V1486,V1487=V1488)),NA(), V1487)</f>
        <v>0</v>
      </c>
      <c r="W2167">
        <f>IF(ISNA(X2167),NA(),W1487)</f>
        <v>0</v>
      </c>
      <c r="X2167">
        <f>IF(OR(X1487="",AND(X1487=X1486,X1487=X1488)),NA(), X1487)</f>
        <v>0</v>
      </c>
      <c r="Y2167">
        <f>IF(ISNA(Z2167),NA(),Y1487)</f>
        <v>0</v>
      </c>
      <c r="Z2167">
        <f>IF(OR(Z1487="",AND(Z1487=Z1486,Z1487=Z1488)),NA(), Z1487)</f>
        <v>0</v>
      </c>
      <c r="AA2167">
        <f>IF(ISNA(AB2167),NA(),AA1487)</f>
        <v>0</v>
      </c>
      <c r="AB2167">
        <f>IF(OR(AB1487="",AND(AB1487=AB1486,AB1487=AB1488)),NA(), AB1487)</f>
        <v>0</v>
      </c>
      <c r="AC2167">
        <f>IF(ISNA(AD2167),NA(),AC1487)</f>
        <v>0</v>
      </c>
      <c r="AD2167">
        <f>IF(OR(AD1487="",AND(AD1487=AD1486,AD1487=AD1488)),NA(), AD1487)</f>
        <v>0</v>
      </c>
      <c r="AE2167">
        <f>IF(ISNA(AF2167),NA(),AE1487)</f>
        <v>0</v>
      </c>
      <c r="AF2167">
        <f>IF(OR(AF1487="",AND(AF1487=AF1486,AF1487=AF1488)),NA(), AF1487)</f>
        <v>0</v>
      </c>
      <c r="AG2167">
        <f>IF(ISNA(AH2167),NA(),AG1487)</f>
        <v>0</v>
      </c>
      <c r="AH2167">
        <f>IF(OR(AH1487="",AND(AH1487=AH1486,AH1487=AH1488)),NA(), AH1487)</f>
        <v>0</v>
      </c>
      <c r="AI2167">
        <f>IF(ISNA(AJ2167),NA(),AI1487)</f>
        <v>0</v>
      </c>
      <c r="AJ2167">
        <f>IF(OR(AJ1487="",AND(AJ1487=AJ1486,AJ1487=AJ1488)),NA(), AJ1487)</f>
        <v>0</v>
      </c>
      <c r="AM2167">
        <f>IF(ISNA(AN2167),NA(),AM1487)</f>
        <v>0</v>
      </c>
      <c r="AN2167">
        <f>IF(OR(AN1487="",AND(AN1487=AN1486,AN1487=AN1488)),NA(), AN1487)</f>
        <v>0</v>
      </c>
      <c r="AO2167">
        <f>IF(ISNA(AP2167),NA(),AO1487)</f>
        <v>0</v>
      </c>
      <c r="AP2167">
        <f>IF(OR(AP1487="",AND(AP1487=AP1486,AP1487=AP1488)),NA(), AP1487)</f>
        <v>0</v>
      </c>
      <c r="AQ2167">
        <f>IF(ISNA(AR2167),NA(),AQ1487)</f>
        <v>0</v>
      </c>
      <c r="AR2167">
        <f>IF(OR(AR1487="",AND(AR1487=AR1486,AR1487=AR1488)),NA(), AR1487)</f>
        <v>0</v>
      </c>
      <c r="AS2167">
        <f>IF(ISNA(AT2167),NA(),AS1487)</f>
        <v>0</v>
      </c>
      <c r="AT2167">
        <f>IF(OR(AT1487="",AND(AT1487=AT1486,AT1487=AT1488)),NA(), AT1487)</f>
        <v>0</v>
      </c>
      <c r="AU2167">
        <f>IF(ISNA(AV2167),NA(),AU1487)</f>
        <v>0</v>
      </c>
      <c r="AV2167">
        <f>IF(OR(AV1487="",AND(AV1487=AV1486,AV1487=AV1488)),NA(), AV1487)</f>
        <v>0</v>
      </c>
      <c r="AW2167">
        <f>IF(ISNA(AX2167),NA(),AW1487)</f>
        <v>0</v>
      </c>
      <c r="AX2167">
        <f>IF(OR(AX1487="",AND(AX1487=AX1486,AX1487=AX1488)),NA(), AX1487)</f>
        <v>0</v>
      </c>
      <c r="AY2167">
        <f>IF(ISNA(AZ2167),NA(),AY1487)</f>
        <v>0</v>
      </c>
      <c r="AZ2167">
        <f>IF(OR(AZ1487="",AND(AZ1487=AZ1486,AZ1487=AZ1488)),NA(), AZ1487)</f>
        <v>0</v>
      </c>
      <c r="BA2167">
        <f>IF(ISNA(BB2167),NA(),BA1487)</f>
        <v>0</v>
      </c>
      <c r="BB2167">
        <f>IF(OR(BB1487="",AND(BB1487=BB1486,BB1487=BB1488)),NA(), BB1487)</f>
        <v>0</v>
      </c>
      <c r="BC2167">
        <f>IF(ISNA(BD2167),NA(),BC1487)</f>
        <v>0</v>
      </c>
      <c r="BD2167">
        <f>IF(OR(BD1487="",AND(BD1487=BD1486,BD1487=BD1488)),NA(), BD1487)</f>
        <v>0</v>
      </c>
      <c r="BE2167">
        <f>IF(ISNA(BF2167),NA(),BE1487)</f>
        <v>0</v>
      </c>
      <c r="BF2167">
        <f>IF(OR(BF1487="",AND(BF1487=BF1486,BF1487=BF1488)),NA(), BF1487)</f>
        <v>0</v>
      </c>
      <c r="BG2167">
        <f>IF(ISNA(BH2167),NA(),BG1487)</f>
        <v>0</v>
      </c>
      <c r="BH2167">
        <f>IF(OR(BH1487="",AND(BH1487=BH1486,BH1487=BH1488)),NA(), BH1487)</f>
        <v>0</v>
      </c>
      <c r="BI2167">
        <f>IF(ISNA(BJ2167),NA(),BI1487)</f>
        <v>0</v>
      </c>
      <c r="BJ2167">
        <f>IF(OR(BJ1487="",AND(BJ1487=BJ1486,BJ1487=BJ1488)),NA(), BJ1487)</f>
        <v>0</v>
      </c>
      <c r="BK2167">
        <f>IF(ISNA(BL2167),NA(),BK1487)</f>
        <v>0</v>
      </c>
      <c r="BL2167">
        <f>IF(OR(BL1487="",AND(BL1487=BL1486,BL1487=BL1488)),NA(), BL1487)</f>
        <v>0</v>
      </c>
      <c r="BM2167">
        <f>IF(ISNA(BN2167),NA(),BM1487)</f>
        <v>0</v>
      </c>
      <c r="BN2167">
        <f>IF(OR(BN1487="",AND(BN1487=BN1486,BN1487=BN1488)),NA(), BN1487)</f>
        <v>0</v>
      </c>
      <c r="BO2167">
        <f>IF(ISNA(BP2167),NA(),BO1487)</f>
        <v>0</v>
      </c>
      <c r="BP2167">
        <f>IF(OR(BP1487="",AND(BP1487=BP1486,BP1487=BP1488)),NA(), BP1487)</f>
        <v>0</v>
      </c>
      <c r="BQ2167">
        <f>IF(ISNA(BR2167),NA(),BQ1487)</f>
        <v>0</v>
      </c>
      <c r="BR2167">
        <f>IF(OR(BR1487="",AND(BR1487=BR1486,BR1487=BR1488)),NA(), BR1487)</f>
        <v>0</v>
      </c>
    </row>
    <row r="2168" spans="5:70">
      <c r="E2168">
        <f>IF(ISNA(F2168),NA(),E1488)</f>
        <v>0</v>
      </c>
      <c r="F2168">
        <f>IF(OR(F1488="",AND(F1488=F1487,F1488=F1489)),NA(), F1488)</f>
        <v>0</v>
      </c>
      <c r="G2168">
        <f>IF(ISNA(H2168),NA(),G1488)</f>
        <v>0</v>
      </c>
      <c r="H2168">
        <f>IF(OR(H1488="",AND(H1488=H1487,H1488=H1489)),NA(), H1488)</f>
        <v>0</v>
      </c>
      <c r="I2168">
        <f>IF(ISNA(J2168),NA(),I1488)</f>
        <v>0</v>
      </c>
      <c r="J2168">
        <f>IF(OR(J1488="",AND(J1488=J1487,J1488=J1489)),NA(), J1488)</f>
        <v>0</v>
      </c>
      <c r="K2168">
        <f>IF(ISNA(L2168),NA(),K1488)</f>
        <v>0</v>
      </c>
      <c r="L2168">
        <f>IF(OR(L1488="",AND(L1488=L1487,L1488=L1489)),NA(), L1488)</f>
        <v>0</v>
      </c>
      <c r="M2168">
        <f>IF(ISNA(N2168),NA(),M1488)</f>
        <v>0</v>
      </c>
      <c r="N2168">
        <f>IF(OR(N1488="",AND(N1488=N1487,N1488=N1489)),NA(), N1488)</f>
        <v>0</v>
      </c>
      <c r="O2168">
        <f>IF(ISNA(P2168),NA(),O1488)</f>
        <v>0</v>
      </c>
      <c r="P2168">
        <f>IF(OR(P1488="",AND(P1488=P1487,P1488=P1489)),NA(), P1488)</f>
        <v>0</v>
      </c>
      <c r="Q2168">
        <f>IF(ISNA(R2168),NA(),Q1488)</f>
        <v>0</v>
      </c>
      <c r="R2168">
        <f>IF(OR(R1488="",AND(R1488=R1487,R1488=R1489)),NA(), R1488)</f>
        <v>0</v>
      </c>
      <c r="S2168">
        <f>IF(ISNA(T2168),NA(),S1488)</f>
        <v>0</v>
      </c>
      <c r="T2168">
        <f>IF(OR(T1488="",AND(T1488=T1487,T1488=T1489)),NA(), T1488)</f>
        <v>0</v>
      </c>
      <c r="U2168">
        <f>IF(ISNA(V2168),NA(),U1488)</f>
        <v>0</v>
      </c>
      <c r="V2168">
        <f>IF(OR(V1488="",AND(V1488=V1487,V1488=V1489)),NA(), V1488)</f>
        <v>0</v>
      </c>
      <c r="W2168">
        <f>IF(ISNA(X2168),NA(),W1488)</f>
        <v>0</v>
      </c>
      <c r="X2168">
        <f>IF(OR(X1488="",AND(X1488=X1487,X1488=X1489)),NA(), X1488)</f>
        <v>0</v>
      </c>
      <c r="Y2168">
        <f>IF(ISNA(Z2168),NA(),Y1488)</f>
        <v>0</v>
      </c>
      <c r="Z2168">
        <f>IF(OR(Z1488="",AND(Z1488=Z1487,Z1488=Z1489)),NA(), Z1488)</f>
        <v>0</v>
      </c>
      <c r="AA2168">
        <f>IF(ISNA(AB2168),NA(),AA1488)</f>
        <v>0</v>
      </c>
      <c r="AB2168">
        <f>IF(OR(AB1488="",AND(AB1488=AB1487,AB1488=AB1489)),NA(), AB1488)</f>
        <v>0</v>
      </c>
      <c r="AC2168">
        <f>IF(ISNA(AD2168),NA(),AC1488)</f>
        <v>0</v>
      </c>
      <c r="AD2168">
        <f>IF(OR(AD1488="",AND(AD1488=AD1487,AD1488=AD1489)),NA(), AD1488)</f>
        <v>0</v>
      </c>
      <c r="AE2168">
        <f>IF(ISNA(AF2168),NA(),AE1488)</f>
        <v>0</v>
      </c>
      <c r="AF2168">
        <f>IF(OR(AF1488="",AND(AF1488=AF1487,AF1488=AF1489)),NA(), AF1488)</f>
        <v>0</v>
      </c>
      <c r="AG2168">
        <f>IF(ISNA(AH2168),NA(),AG1488)</f>
        <v>0</v>
      </c>
      <c r="AH2168">
        <f>IF(OR(AH1488="",AND(AH1488=AH1487,AH1488=AH1489)),NA(), AH1488)</f>
        <v>0</v>
      </c>
      <c r="AI2168">
        <f>IF(ISNA(AJ2168),NA(),AI1488)</f>
        <v>0</v>
      </c>
      <c r="AJ2168">
        <f>IF(OR(AJ1488="",AND(AJ1488=AJ1487,AJ1488=AJ1489)),NA(), AJ1488)</f>
        <v>0</v>
      </c>
      <c r="AM2168">
        <f>IF(ISNA(AN2168),NA(),AM1488)</f>
        <v>0</v>
      </c>
      <c r="AN2168">
        <f>IF(OR(AN1488="",AND(AN1488=AN1487,AN1488=AN1489)),NA(), AN1488)</f>
        <v>0</v>
      </c>
      <c r="AO2168">
        <f>IF(ISNA(AP2168),NA(),AO1488)</f>
        <v>0</v>
      </c>
      <c r="AP2168">
        <f>IF(OR(AP1488="",AND(AP1488=AP1487,AP1488=AP1489)),NA(), AP1488)</f>
        <v>0</v>
      </c>
      <c r="AQ2168">
        <f>IF(ISNA(AR2168),NA(),AQ1488)</f>
        <v>0</v>
      </c>
      <c r="AR2168">
        <f>IF(OR(AR1488="",AND(AR1488=AR1487,AR1488=AR1489)),NA(), AR1488)</f>
        <v>0</v>
      </c>
      <c r="AS2168">
        <f>IF(ISNA(AT2168),NA(),AS1488)</f>
        <v>0</v>
      </c>
      <c r="AT2168">
        <f>IF(OR(AT1488="",AND(AT1488=AT1487,AT1488=AT1489)),NA(), AT1488)</f>
        <v>0</v>
      </c>
      <c r="AU2168">
        <f>IF(ISNA(AV2168),NA(),AU1488)</f>
        <v>0</v>
      </c>
      <c r="AV2168">
        <f>IF(OR(AV1488="",AND(AV1488=AV1487,AV1488=AV1489)),NA(), AV1488)</f>
        <v>0</v>
      </c>
      <c r="AW2168">
        <f>IF(ISNA(AX2168),NA(),AW1488)</f>
        <v>0</v>
      </c>
      <c r="AX2168">
        <f>IF(OR(AX1488="",AND(AX1488=AX1487,AX1488=AX1489)),NA(), AX1488)</f>
        <v>0</v>
      </c>
      <c r="AY2168">
        <f>IF(ISNA(AZ2168),NA(),AY1488)</f>
        <v>0</v>
      </c>
      <c r="AZ2168">
        <f>IF(OR(AZ1488="",AND(AZ1488=AZ1487,AZ1488=AZ1489)),NA(), AZ1488)</f>
        <v>0</v>
      </c>
      <c r="BA2168">
        <f>IF(ISNA(BB2168),NA(),BA1488)</f>
        <v>0</v>
      </c>
      <c r="BB2168">
        <f>IF(OR(BB1488="",AND(BB1488=BB1487,BB1488=BB1489)),NA(), BB1488)</f>
        <v>0</v>
      </c>
      <c r="BC2168">
        <f>IF(ISNA(BD2168),NA(),BC1488)</f>
        <v>0</v>
      </c>
      <c r="BD2168">
        <f>IF(OR(BD1488="",AND(BD1488=BD1487,BD1488=BD1489)),NA(), BD1488)</f>
        <v>0</v>
      </c>
      <c r="BE2168">
        <f>IF(ISNA(BF2168),NA(),BE1488)</f>
        <v>0</v>
      </c>
      <c r="BF2168">
        <f>IF(OR(BF1488="",AND(BF1488=BF1487,BF1488=BF1489)),NA(), BF1488)</f>
        <v>0</v>
      </c>
      <c r="BG2168">
        <f>IF(ISNA(BH2168),NA(),BG1488)</f>
        <v>0</v>
      </c>
      <c r="BH2168">
        <f>IF(OR(BH1488="",AND(BH1488=BH1487,BH1488=BH1489)),NA(), BH1488)</f>
        <v>0</v>
      </c>
      <c r="BI2168">
        <f>IF(ISNA(BJ2168),NA(),BI1488)</f>
        <v>0</v>
      </c>
      <c r="BJ2168">
        <f>IF(OR(BJ1488="",AND(BJ1488=BJ1487,BJ1488=BJ1489)),NA(), BJ1488)</f>
        <v>0</v>
      </c>
      <c r="BK2168">
        <f>IF(ISNA(BL2168),NA(),BK1488)</f>
        <v>0</v>
      </c>
      <c r="BL2168">
        <f>IF(OR(BL1488="",AND(BL1488=BL1487,BL1488=BL1489)),NA(), BL1488)</f>
        <v>0</v>
      </c>
      <c r="BM2168">
        <f>IF(ISNA(BN2168),NA(),BM1488)</f>
        <v>0</v>
      </c>
      <c r="BN2168">
        <f>IF(OR(BN1488="",AND(BN1488=BN1487,BN1488=BN1489)),NA(), BN1488)</f>
        <v>0</v>
      </c>
      <c r="BO2168">
        <f>IF(ISNA(BP2168),NA(),BO1488)</f>
        <v>0</v>
      </c>
      <c r="BP2168">
        <f>IF(OR(BP1488="",AND(BP1488=BP1487,BP1488=BP1489)),NA(), BP1488)</f>
        <v>0</v>
      </c>
      <c r="BQ2168">
        <f>IF(ISNA(BR2168),NA(),BQ1488)</f>
        <v>0</v>
      </c>
      <c r="BR2168">
        <f>IF(OR(BR1488="",AND(BR1488=BR1487,BR1488=BR1489)),NA(), BR1488)</f>
        <v>0</v>
      </c>
    </row>
    <row r="2169" spans="5:70">
      <c r="E2169">
        <f>IF(ISNA(F2169),NA(),E1489)</f>
        <v>0</v>
      </c>
      <c r="F2169">
        <f>IF(OR(F1489="",AND(F1489=F1488,F1489=F1490)),NA(), F1489)</f>
        <v>0</v>
      </c>
      <c r="G2169">
        <f>IF(ISNA(H2169),NA(),G1489)</f>
        <v>0</v>
      </c>
      <c r="H2169">
        <f>IF(OR(H1489="",AND(H1489=H1488,H1489=H1490)),NA(), H1489)</f>
        <v>0</v>
      </c>
      <c r="I2169">
        <f>IF(ISNA(J2169),NA(),I1489)</f>
        <v>0</v>
      </c>
      <c r="J2169">
        <f>IF(OR(J1489="",AND(J1489=J1488,J1489=J1490)),NA(), J1489)</f>
        <v>0</v>
      </c>
      <c r="K2169">
        <f>IF(ISNA(L2169),NA(),K1489)</f>
        <v>0</v>
      </c>
      <c r="L2169">
        <f>IF(OR(L1489="",AND(L1489=L1488,L1489=L1490)),NA(), L1489)</f>
        <v>0</v>
      </c>
      <c r="M2169">
        <f>IF(ISNA(N2169),NA(),M1489)</f>
        <v>0</v>
      </c>
      <c r="N2169">
        <f>IF(OR(N1489="",AND(N1489=N1488,N1489=N1490)),NA(), N1489)</f>
        <v>0</v>
      </c>
      <c r="O2169">
        <f>IF(ISNA(P2169),NA(),O1489)</f>
        <v>0</v>
      </c>
      <c r="P2169">
        <f>IF(OR(P1489="",AND(P1489=P1488,P1489=P1490)),NA(), P1489)</f>
        <v>0</v>
      </c>
      <c r="Q2169">
        <f>IF(ISNA(R2169),NA(),Q1489)</f>
        <v>0</v>
      </c>
      <c r="R2169">
        <f>IF(OR(R1489="",AND(R1489=R1488,R1489=R1490)),NA(), R1489)</f>
        <v>0</v>
      </c>
      <c r="S2169">
        <f>IF(ISNA(T2169),NA(),S1489)</f>
        <v>0</v>
      </c>
      <c r="T2169">
        <f>IF(OR(T1489="",AND(T1489=T1488,T1489=T1490)),NA(), T1489)</f>
        <v>0</v>
      </c>
      <c r="U2169">
        <f>IF(ISNA(V2169),NA(),U1489)</f>
        <v>0</v>
      </c>
      <c r="V2169">
        <f>IF(OR(V1489="",AND(V1489=V1488,V1489=V1490)),NA(), V1489)</f>
        <v>0</v>
      </c>
      <c r="W2169">
        <f>IF(ISNA(X2169),NA(),W1489)</f>
        <v>0</v>
      </c>
      <c r="X2169">
        <f>IF(OR(X1489="",AND(X1489=X1488,X1489=X1490)),NA(), X1489)</f>
        <v>0</v>
      </c>
      <c r="Y2169">
        <f>IF(ISNA(Z2169),NA(),Y1489)</f>
        <v>0</v>
      </c>
      <c r="Z2169">
        <f>IF(OR(Z1489="",AND(Z1489=Z1488,Z1489=Z1490)),NA(), Z1489)</f>
        <v>0</v>
      </c>
      <c r="AA2169">
        <f>IF(ISNA(AB2169),NA(),AA1489)</f>
        <v>0</v>
      </c>
      <c r="AB2169">
        <f>IF(OR(AB1489="",AND(AB1489=AB1488,AB1489=AB1490)),NA(), AB1489)</f>
        <v>0</v>
      </c>
      <c r="AC2169">
        <f>IF(ISNA(AD2169),NA(),AC1489)</f>
        <v>0</v>
      </c>
      <c r="AD2169">
        <f>IF(OR(AD1489="",AND(AD1489=AD1488,AD1489=AD1490)),NA(), AD1489)</f>
        <v>0</v>
      </c>
      <c r="AE2169">
        <f>IF(ISNA(AF2169),NA(),AE1489)</f>
        <v>0</v>
      </c>
      <c r="AF2169">
        <f>IF(OR(AF1489="",AND(AF1489=AF1488,AF1489=AF1490)),NA(), AF1489)</f>
        <v>0</v>
      </c>
      <c r="AG2169">
        <f>IF(ISNA(AH2169),NA(),AG1489)</f>
        <v>0</v>
      </c>
      <c r="AH2169">
        <f>IF(OR(AH1489="",AND(AH1489=AH1488,AH1489=AH1490)),NA(), AH1489)</f>
        <v>0</v>
      </c>
      <c r="AI2169">
        <f>IF(ISNA(AJ2169),NA(),AI1489)</f>
        <v>0</v>
      </c>
      <c r="AJ2169">
        <f>IF(OR(AJ1489="",AND(AJ1489=AJ1488,AJ1489=AJ1490)),NA(), AJ1489)</f>
        <v>0</v>
      </c>
      <c r="AM2169">
        <f>IF(ISNA(AN2169),NA(),AM1489)</f>
        <v>0</v>
      </c>
      <c r="AN2169">
        <f>IF(OR(AN1489="",AND(AN1489=AN1488,AN1489=AN1490)),NA(), AN1489)</f>
        <v>0</v>
      </c>
      <c r="AO2169">
        <f>IF(ISNA(AP2169),NA(),AO1489)</f>
        <v>0</v>
      </c>
      <c r="AP2169">
        <f>IF(OR(AP1489="",AND(AP1489=AP1488,AP1489=AP1490)),NA(), AP1489)</f>
        <v>0</v>
      </c>
      <c r="AQ2169">
        <f>IF(ISNA(AR2169),NA(),AQ1489)</f>
        <v>0</v>
      </c>
      <c r="AR2169">
        <f>IF(OR(AR1489="",AND(AR1489=AR1488,AR1489=AR1490)),NA(), AR1489)</f>
        <v>0</v>
      </c>
      <c r="AS2169">
        <f>IF(ISNA(AT2169),NA(),AS1489)</f>
        <v>0</v>
      </c>
      <c r="AT2169">
        <f>IF(OR(AT1489="",AND(AT1489=AT1488,AT1489=AT1490)),NA(), AT1489)</f>
        <v>0</v>
      </c>
      <c r="AU2169">
        <f>IF(ISNA(AV2169),NA(),AU1489)</f>
        <v>0</v>
      </c>
      <c r="AV2169">
        <f>IF(OR(AV1489="",AND(AV1489=AV1488,AV1489=AV1490)),NA(), AV1489)</f>
        <v>0</v>
      </c>
      <c r="AW2169">
        <f>IF(ISNA(AX2169),NA(),AW1489)</f>
        <v>0</v>
      </c>
      <c r="AX2169">
        <f>IF(OR(AX1489="",AND(AX1489=AX1488,AX1489=AX1490)),NA(), AX1489)</f>
        <v>0</v>
      </c>
      <c r="AY2169">
        <f>IF(ISNA(AZ2169),NA(),AY1489)</f>
        <v>0</v>
      </c>
      <c r="AZ2169">
        <f>IF(OR(AZ1489="",AND(AZ1489=AZ1488,AZ1489=AZ1490)),NA(), AZ1489)</f>
        <v>0</v>
      </c>
      <c r="BA2169">
        <f>IF(ISNA(BB2169),NA(),BA1489)</f>
        <v>0</v>
      </c>
      <c r="BB2169">
        <f>IF(OR(BB1489="",AND(BB1489=BB1488,BB1489=BB1490)),NA(), BB1489)</f>
        <v>0</v>
      </c>
      <c r="BC2169">
        <f>IF(ISNA(BD2169),NA(),BC1489)</f>
        <v>0</v>
      </c>
      <c r="BD2169">
        <f>IF(OR(BD1489="",AND(BD1489=BD1488,BD1489=BD1490)),NA(), BD1489)</f>
        <v>0</v>
      </c>
      <c r="BE2169">
        <f>IF(ISNA(BF2169),NA(),BE1489)</f>
        <v>0</v>
      </c>
      <c r="BF2169">
        <f>IF(OR(BF1489="",AND(BF1489=BF1488,BF1489=BF1490)),NA(), BF1489)</f>
        <v>0</v>
      </c>
      <c r="BG2169">
        <f>IF(ISNA(BH2169),NA(),BG1489)</f>
        <v>0</v>
      </c>
      <c r="BH2169">
        <f>IF(OR(BH1489="",AND(BH1489=BH1488,BH1489=BH1490)),NA(), BH1489)</f>
        <v>0</v>
      </c>
      <c r="BI2169">
        <f>IF(ISNA(BJ2169),NA(),BI1489)</f>
        <v>0</v>
      </c>
      <c r="BJ2169">
        <f>IF(OR(BJ1489="",AND(BJ1489=BJ1488,BJ1489=BJ1490)),NA(), BJ1489)</f>
        <v>0</v>
      </c>
      <c r="BK2169">
        <f>IF(ISNA(BL2169),NA(),BK1489)</f>
        <v>0</v>
      </c>
      <c r="BL2169">
        <f>IF(OR(BL1489="",AND(BL1489=BL1488,BL1489=BL1490)),NA(), BL1489)</f>
        <v>0</v>
      </c>
      <c r="BM2169">
        <f>IF(ISNA(BN2169),NA(),BM1489)</f>
        <v>0</v>
      </c>
      <c r="BN2169">
        <f>IF(OR(BN1489="",AND(BN1489=BN1488,BN1489=BN1490)),NA(), BN1489)</f>
        <v>0</v>
      </c>
      <c r="BO2169">
        <f>IF(ISNA(BP2169),NA(),BO1489)</f>
        <v>0</v>
      </c>
      <c r="BP2169">
        <f>IF(OR(BP1489="",AND(BP1489=BP1488,BP1489=BP1490)),NA(), BP1489)</f>
        <v>0</v>
      </c>
      <c r="BQ2169">
        <f>IF(ISNA(BR2169),NA(),BQ1489)</f>
        <v>0</v>
      </c>
      <c r="BR2169">
        <f>IF(OR(BR1489="",AND(BR1489=BR1488,BR1489=BR1490)),NA(), BR1489)</f>
        <v>0</v>
      </c>
    </row>
    <row r="2170" spans="5:70">
      <c r="E2170">
        <f>IF(ISNA(F2170),NA(),E1490)</f>
        <v>0</v>
      </c>
      <c r="F2170">
        <f>IF(OR(F1490="",AND(F1490=F1489,F1490=F1491)),NA(), F1490)</f>
        <v>0</v>
      </c>
      <c r="G2170">
        <f>IF(ISNA(H2170),NA(),G1490)</f>
        <v>0</v>
      </c>
      <c r="H2170">
        <f>IF(OR(H1490="",AND(H1490=H1489,H1490=H1491)),NA(), H1490)</f>
        <v>0</v>
      </c>
      <c r="I2170">
        <f>IF(ISNA(J2170),NA(),I1490)</f>
        <v>0</v>
      </c>
      <c r="J2170">
        <f>IF(OR(J1490="",AND(J1490=J1489,J1490=J1491)),NA(), J1490)</f>
        <v>0</v>
      </c>
      <c r="K2170">
        <f>IF(ISNA(L2170),NA(),K1490)</f>
        <v>0</v>
      </c>
      <c r="L2170">
        <f>IF(OR(L1490="",AND(L1490=L1489,L1490=L1491)),NA(), L1490)</f>
        <v>0</v>
      </c>
      <c r="M2170">
        <f>IF(ISNA(N2170),NA(),M1490)</f>
        <v>0</v>
      </c>
      <c r="N2170">
        <f>IF(OR(N1490="",AND(N1490=N1489,N1490=N1491)),NA(), N1490)</f>
        <v>0</v>
      </c>
      <c r="O2170">
        <f>IF(ISNA(P2170),NA(),O1490)</f>
        <v>0</v>
      </c>
      <c r="P2170">
        <f>IF(OR(P1490="",AND(P1490=P1489,P1490=P1491)),NA(), P1490)</f>
        <v>0</v>
      </c>
      <c r="Q2170">
        <f>IF(ISNA(R2170),NA(),Q1490)</f>
        <v>0</v>
      </c>
      <c r="R2170">
        <f>IF(OR(R1490="",AND(R1490=R1489,R1490=R1491)),NA(), R1490)</f>
        <v>0</v>
      </c>
      <c r="S2170">
        <f>IF(ISNA(T2170),NA(),S1490)</f>
        <v>0</v>
      </c>
      <c r="T2170">
        <f>IF(OR(T1490="",AND(T1490=T1489,T1490=T1491)),NA(), T1490)</f>
        <v>0</v>
      </c>
      <c r="U2170">
        <f>IF(ISNA(V2170),NA(),U1490)</f>
        <v>0</v>
      </c>
      <c r="V2170">
        <f>IF(OR(V1490="",AND(V1490=V1489,V1490=V1491)),NA(), V1490)</f>
        <v>0</v>
      </c>
      <c r="W2170">
        <f>IF(ISNA(X2170),NA(),W1490)</f>
        <v>0</v>
      </c>
      <c r="X2170">
        <f>IF(OR(X1490="",AND(X1490=X1489,X1490=X1491)),NA(), X1490)</f>
        <v>0</v>
      </c>
      <c r="Y2170">
        <f>IF(ISNA(Z2170),NA(),Y1490)</f>
        <v>0</v>
      </c>
      <c r="Z2170">
        <f>IF(OR(Z1490="",AND(Z1490=Z1489,Z1490=Z1491)),NA(), Z1490)</f>
        <v>0</v>
      </c>
      <c r="AA2170">
        <f>IF(ISNA(AB2170),NA(),AA1490)</f>
        <v>0</v>
      </c>
      <c r="AB2170">
        <f>IF(OR(AB1490="",AND(AB1490=AB1489,AB1490=AB1491)),NA(), AB1490)</f>
        <v>0</v>
      </c>
      <c r="AC2170">
        <f>IF(ISNA(AD2170),NA(),AC1490)</f>
        <v>0</v>
      </c>
      <c r="AD2170">
        <f>IF(OR(AD1490="",AND(AD1490=AD1489,AD1490=AD1491)),NA(), AD1490)</f>
        <v>0</v>
      </c>
      <c r="AE2170">
        <f>IF(ISNA(AF2170),NA(),AE1490)</f>
        <v>0</v>
      </c>
      <c r="AF2170">
        <f>IF(OR(AF1490="",AND(AF1490=AF1489,AF1490=AF1491)),NA(), AF1490)</f>
        <v>0</v>
      </c>
      <c r="AG2170">
        <f>IF(ISNA(AH2170),NA(),AG1490)</f>
        <v>0</v>
      </c>
      <c r="AH2170">
        <f>IF(OR(AH1490="",AND(AH1490=AH1489,AH1490=AH1491)),NA(), AH1490)</f>
        <v>0</v>
      </c>
      <c r="AI2170">
        <f>IF(ISNA(AJ2170),NA(),AI1490)</f>
        <v>0</v>
      </c>
      <c r="AJ2170">
        <f>IF(OR(AJ1490="",AND(AJ1490=AJ1489,AJ1490=AJ1491)),NA(), AJ1490)</f>
        <v>0</v>
      </c>
      <c r="AM2170">
        <f>IF(ISNA(AN2170),NA(),AM1490)</f>
        <v>0</v>
      </c>
      <c r="AN2170">
        <f>IF(OR(AN1490="",AND(AN1490=AN1489,AN1490=AN1491)),NA(), AN1490)</f>
        <v>0</v>
      </c>
      <c r="AO2170">
        <f>IF(ISNA(AP2170),NA(),AO1490)</f>
        <v>0</v>
      </c>
      <c r="AP2170">
        <f>IF(OR(AP1490="",AND(AP1490=AP1489,AP1490=AP1491)),NA(), AP1490)</f>
        <v>0</v>
      </c>
      <c r="AQ2170">
        <f>IF(ISNA(AR2170),NA(),AQ1490)</f>
        <v>0</v>
      </c>
      <c r="AR2170">
        <f>IF(OR(AR1490="",AND(AR1490=AR1489,AR1490=AR1491)),NA(), AR1490)</f>
        <v>0</v>
      </c>
      <c r="AS2170">
        <f>IF(ISNA(AT2170),NA(),AS1490)</f>
        <v>0</v>
      </c>
      <c r="AT2170">
        <f>IF(OR(AT1490="",AND(AT1490=AT1489,AT1490=AT1491)),NA(), AT1490)</f>
        <v>0</v>
      </c>
      <c r="AU2170">
        <f>IF(ISNA(AV2170),NA(),AU1490)</f>
        <v>0</v>
      </c>
      <c r="AV2170">
        <f>IF(OR(AV1490="",AND(AV1490=AV1489,AV1490=AV1491)),NA(), AV1490)</f>
        <v>0</v>
      </c>
      <c r="AW2170">
        <f>IF(ISNA(AX2170),NA(),AW1490)</f>
        <v>0</v>
      </c>
      <c r="AX2170">
        <f>IF(OR(AX1490="",AND(AX1490=AX1489,AX1490=AX1491)),NA(), AX1490)</f>
        <v>0</v>
      </c>
      <c r="AY2170">
        <f>IF(ISNA(AZ2170),NA(),AY1490)</f>
        <v>0</v>
      </c>
      <c r="AZ2170">
        <f>IF(OR(AZ1490="",AND(AZ1490=AZ1489,AZ1490=AZ1491)),NA(), AZ1490)</f>
        <v>0</v>
      </c>
      <c r="BA2170">
        <f>IF(ISNA(BB2170),NA(),BA1490)</f>
        <v>0</v>
      </c>
      <c r="BB2170">
        <f>IF(OR(BB1490="",AND(BB1490=BB1489,BB1490=BB1491)),NA(), BB1490)</f>
        <v>0</v>
      </c>
      <c r="BC2170">
        <f>IF(ISNA(BD2170),NA(),BC1490)</f>
        <v>0</v>
      </c>
      <c r="BD2170">
        <f>IF(OR(BD1490="",AND(BD1490=BD1489,BD1490=BD1491)),NA(), BD1490)</f>
        <v>0</v>
      </c>
      <c r="BE2170">
        <f>IF(ISNA(BF2170),NA(),BE1490)</f>
        <v>0</v>
      </c>
      <c r="BF2170">
        <f>IF(OR(BF1490="",AND(BF1490=BF1489,BF1490=BF1491)),NA(), BF1490)</f>
        <v>0</v>
      </c>
      <c r="BG2170">
        <f>IF(ISNA(BH2170),NA(),BG1490)</f>
        <v>0</v>
      </c>
      <c r="BH2170">
        <f>IF(OR(BH1490="",AND(BH1490=BH1489,BH1490=BH1491)),NA(), BH1490)</f>
        <v>0</v>
      </c>
      <c r="BI2170">
        <f>IF(ISNA(BJ2170),NA(),BI1490)</f>
        <v>0</v>
      </c>
      <c r="BJ2170">
        <f>IF(OR(BJ1490="",AND(BJ1490=BJ1489,BJ1490=BJ1491)),NA(), BJ1490)</f>
        <v>0</v>
      </c>
      <c r="BK2170">
        <f>IF(ISNA(BL2170),NA(),BK1490)</f>
        <v>0</v>
      </c>
      <c r="BL2170">
        <f>IF(OR(BL1490="",AND(BL1490=BL1489,BL1490=BL1491)),NA(), BL1490)</f>
        <v>0</v>
      </c>
      <c r="BM2170">
        <f>IF(ISNA(BN2170),NA(),BM1490)</f>
        <v>0</v>
      </c>
      <c r="BN2170">
        <f>IF(OR(BN1490="",AND(BN1490=BN1489,BN1490=BN1491)),NA(), BN1490)</f>
        <v>0</v>
      </c>
      <c r="BO2170">
        <f>IF(ISNA(BP2170),NA(),BO1490)</f>
        <v>0</v>
      </c>
      <c r="BP2170">
        <f>IF(OR(BP1490="",AND(BP1490=BP1489,BP1490=BP1491)),NA(), BP1490)</f>
        <v>0</v>
      </c>
      <c r="BQ2170">
        <f>IF(ISNA(BR2170),NA(),BQ1490)</f>
        <v>0</v>
      </c>
      <c r="BR2170">
        <f>IF(OR(BR1490="",AND(BR1490=BR1489,BR1490=BR1491)),NA(), BR1490)</f>
        <v>0</v>
      </c>
    </row>
    <row r="2171" spans="5:70">
      <c r="E2171">
        <f>IF(ISNA(F2171),NA(),E1491)</f>
        <v>0</v>
      </c>
      <c r="F2171">
        <f>IF(OR(F1491="",AND(F1491=F1490,F1491=F1492)),NA(), F1491)</f>
        <v>0</v>
      </c>
      <c r="G2171">
        <f>IF(ISNA(H2171),NA(),G1491)</f>
        <v>0</v>
      </c>
      <c r="H2171">
        <f>IF(OR(H1491="",AND(H1491=H1490,H1491=H1492)),NA(), H1491)</f>
        <v>0</v>
      </c>
      <c r="I2171">
        <f>IF(ISNA(J2171),NA(),I1491)</f>
        <v>0</v>
      </c>
      <c r="J2171">
        <f>IF(OR(J1491="",AND(J1491=J1490,J1491=J1492)),NA(), J1491)</f>
        <v>0</v>
      </c>
      <c r="K2171">
        <f>IF(ISNA(L2171),NA(),K1491)</f>
        <v>0</v>
      </c>
      <c r="L2171">
        <f>IF(OR(L1491="",AND(L1491=L1490,L1491=L1492)),NA(), L1491)</f>
        <v>0</v>
      </c>
      <c r="M2171">
        <f>IF(ISNA(N2171),NA(),M1491)</f>
        <v>0</v>
      </c>
      <c r="N2171">
        <f>IF(OR(N1491="",AND(N1491=N1490,N1491=N1492)),NA(), N1491)</f>
        <v>0</v>
      </c>
      <c r="O2171">
        <f>IF(ISNA(P2171),NA(),O1491)</f>
        <v>0</v>
      </c>
      <c r="P2171">
        <f>IF(OR(P1491="",AND(P1491=P1490,P1491=P1492)),NA(), P1491)</f>
        <v>0</v>
      </c>
      <c r="Q2171">
        <f>IF(ISNA(R2171),NA(),Q1491)</f>
        <v>0</v>
      </c>
      <c r="R2171">
        <f>IF(OR(R1491="",AND(R1491=R1490,R1491=R1492)),NA(), R1491)</f>
        <v>0</v>
      </c>
      <c r="S2171">
        <f>IF(ISNA(T2171),NA(),S1491)</f>
        <v>0</v>
      </c>
      <c r="T2171">
        <f>IF(OR(T1491="",AND(T1491=T1490,T1491=T1492)),NA(), T1491)</f>
        <v>0</v>
      </c>
      <c r="U2171">
        <f>IF(ISNA(V2171),NA(),U1491)</f>
        <v>0</v>
      </c>
      <c r="V2171">
        <f>IF(OR(V1491="",AND(V1491=V1490,V1491=V1492)),NA(), V1491)</f>
        <v>0</v>
      </c>
      <c r="W2171">
        <f>IF(ISNA(X2171),NA(),W1491)</f>
        <v>0</v>
      </c>
      <c r="X2171">
        <f>IF(OR(X1491="",AND(X1491=X1490,X1491=X1492)),NA(), X1491)</f>
        <v>0</v>
      </c>
      <c r="Y2171">
        <f>IF(ISNA(Z2171),NA(),Y1491)</f>
        <v>0</v>
      </c>
      <c r="Z2171">
        <f>IF(OR(Z1491="",AND(Z1491=Z1490,Z1491=Z1492)),NA(), Z1491)</f>
        <v>0</v>
      </c>
      <c r="AA2171">
        <f>IF(ISNA(AB2171),NA(),AA1491)</f>
        <v>0</v>
      </c>
      <c r="AB2171">
        <f>IF(OR(AB1491="",AND(AB1491=AB1490,AB1491=AB1492)),NA(), AB1491)</f>
        <v>0</v>
      </c>
      <c r="AC2171">
        <f>IF(ISNA(AD2171),NA(),AC1491)</f>
        <v>0</v>
      </c>
      <c r="AD2171">
        <f>IF(OR(AD1491="",AND(AD1491=AD1490,AD1491=AD1492)),NA(), AD1491)</f>
        <v>0</v>
      </c>
      <c r="AE2171">
        <f>IF(ISNA(AF2171),NA(),AE1491)</f>
        <v>0</v>
      </c>
      <c r="AF2171">
        <f>IF(OR(AF1491="",AND(AF1491=AF1490,AF1491=AF1492)),NA(), AF1491)</f>
        <v>0</v>
      </c>
      <c r="AG2171">
        <f>IF(ISNA(AH2171),NA(),AG1491)</f>
        <v>0</v>
      </c>
      <c r="AH2171">
        <f>IF(OR(AH1491="",AND(AH1491=AH1490,AH1491=AH1492)),NA(), AH1491)</f>
        <v>0</v>
      </c>
      <c r="AI2171">
        <f>IF(ISNA(AJ2171),NA(),AI1491)</f>
        <v>0</v>
      </c>
      <c r="AJ2171">
        <f>IF(OR(AJ1491="",AND(AJ1491=AJ1490,AJ1491=AJ1492)),NA(), AJ1491)</f>
        <v>0</v>
      </c>
      <c r="AM2171">
        <f>IF(ISNA(AN2171),NA(),AM1491)</f>
        <v>0</v>
      </c>
      <c r="AN2171">
        <f>IF(OR(AN1491="",AND(AN1491=AN1490,AN1491=AN1492)),NA(), AN1491)</f>
        <v>0</v>
      </c>
      <c r="AO2171">
        <f>IF(ISNA(AP2171),NA(),AO1491)</f>
        <v>0</v>
      </c>
      <c r="AP2171">
        <f>IF(OR(AP1491="",AND(AP1491=AP1490,AP1491=AP1492)),NA(), AP1491)</f>
        <v>0</v>
      </c>
      <c r="AQ2171">
        <f>IF(ISNA(AR2171),NA(),AQ1491)</f>
        <v>0</v>
      </c>
      <c r="AR2171">
        <f>IF(OR(AR1491="",AND(AR1491=AR1490,AR1491=AR1492)),NA(), AR1491)</f>
        <v>0</v>
      </c>
      <c r="AS2171">
        <f>IF(ISNA(AT2171),NA(),AS1491)</f>
        <v>0</v>
      </c>
      <c r="AT2171">
        <f>IF(OR(AT1491="",AND(AT1491=AT1490,AT1491=AT1492)),NA(), AT1491)</f>
        <v>0</v>
      </c>
      <c r="AU2171">
        <f>IF(ISNA(AV2171),NA(),AU1491)</f>
        <v>0</v>
      </c>
      <c r="AV2171">
        <f>IF(OR(AV1491="",AND(AV1491=AV1490,AV1491=AV1492)),NA(), AV1491)</f>
        <v>0</v>
      </c>
      <c r="AW2171">
        <f>IF(ISNA(AX2171),NA(),AW1491)</f>
        <v>0</v>
      </c>
      <c r="AX2171">
        <f>IF(OR(AX1491="",AND(AX1491=AX1490,AX1491=AX1492)),NA(), AX1491)</f>
        <v>0</v>
      </c>
      <c r="AY2171">
        <f>IF(ISNA(AZ2171),NA(),AY1491)</f>
        <v>0</v>
      </c>
      <c r="AZ2171">
        <f>IF(OR(AZ1491="",AND(AZ1491=AZ1490,AZ1491=AZ1492)),NA(), AZ1491)</f>
        <v>0</v>
      </c>
      <c r="BA2171">
        <f>IF(ISNA(BB2171),NA(),BA1491)</f>
        <v>0</v>
      </c>
      <c r="BB2171">
        <f>IF(OR(BB1491="",AND(BB1491=BB1490,BB1491=BB1492)),NA(), BB1491)</f>
        <v>0</v>
      </c>
      <c r="BC2171">
        <f>IF(ISNA(BD2171),NA(),BC1491)</f>
        <v>0</v>
      </c>
      <c r="BD2171">
        <f>IF(OR(BD1491="",AND(BD1491=BD1490,BD1491=BD1492)),NA(), BD1491)</f>
        <v>0</v>
      </c>
      <c r="BE2171">
        <f>IF(ISNA(BF2171),NA(),BE1491)</f>
        <v>0</v>
      </c>
      <c r="BF2171">
        <f>IF(OR(BF1491="",AND(BF1491=BF1490,BF1491=BF1492)),NA(), BF1491)</f>
        <v>0</v>
      </c>
      <c r="BG2171">
        <f>IF(ISNA(BH2171),NA(),BG1491)</f>
        <v>0</v>
      </c>
      <c r="BH2171">
        <f>IF(OR(BH1491="",AND(BH1491=BH1490,BH1491=BH1492)),NA(), BH1491)</f>
        <v>0</v>
      </c>
      <c r="BI2171">
        <f>IF(ISNA(BJ2171),NA(),BI1491)</f>
        <v>0</v>
      </c>
      <c r="BJ2171">
        <f>IF(OR(BJ1491="",AND(BJ1491=BJ1490,BJ1491=BJ1492)),NA(), BJ1491)</f>
        <v>0</v>
      </c>
      <c r="BK2171">
        <f>IF(ISNA(BL2171),NA(),BK1491)</f>
        <v>0</v>
      </c>
      <c r="BL2171">
        <f>IF(OR(BL1491="",AND(BL1491=BL1490,BL1491=BL1492)),NA(), BL1491)</f>
        <v>0</v>
      </c>
      <c r="BM2171">
        <f>IF(ISNA(BN2171),NA(),BM1491)</f>
        <v>0</v>
      </c>
      <c r="BN2171">
        <f>IF(OR(BN1491="",AND(BN1491=BN1490,BN1491=BN1492)),NA(), BN1491)</f>
        <v>0</v>
      </c>
      <c r="BO2171">
        <f>IF(ISNA(BP2171),NA(),BO1491)</f>
        <v>0</v>
      </c>
      <c r="BP2171">
        <f>IF(OR(BP1491="",AND(BP1491=BP1490,BP1491=BP1492)),NA(), BP1491)</f>
        <v>0</v>
      </c>
      <c r="BQ2171">
        <f>IF(ISNA(BR2171),NA(),BQ1491)</f>
        <v>0</v>
      </c>
      <c r="BR2171">
        <f>IF(OR(BR1491="",AND(BR1491=BR1490,BR1491=BR1492)),NA(), BR1491)</f>
        <v>0</v>
      </c>
    </row>
    <row r="2172" spans="5:70">
      <c r="E2172">
        <f>IF(ISNA(F2172),NA(),E1492)</f>
        <v>0</v>
      </c>
      <c r="F2172">
        <f>IF(OR(F1492="",AND(F1492=F1491,F1492=F1493)),NA(), F1492)</f>
        <v>0</v>
      </c>
      <c r="G2172">
        <f>IF(ISNA(H2172),NA(),G1492)</f>
        <v>0</v>
      </c>
      <c r="H2172">
        <f>IF(OR(H1492="",AND(H1492=H1491,H1492=H1493)),NA(), H1492)</f>
        <v>0</v>
      </c>
      <c r="I2172">
        <f>IF(ISNA(J2172),NA(),I1492)</f>
        <v>0</v>
      </c>
      <c r="J2172">
        <f>IF(OR(J1492="",AND(J1492=J1491,J1492=J1493)),NA(), J1492)</f>
        <v>0</v>
      </c>
      <c r="K2172">
        <f>IF(ISNA(L2172),NA(),K1492)</f>
        <v>0</v>
      </c>
      <c r="L2172">
        <f>IF(OR(L1492="",AND(L1492=L1491,L1492=L1493)),NA(), L1492)</f>
        <v>0</v>
      </c>
      <c r="M2172">
        <f>IF(ISNA(N2172),NA(),M1492)</f>
        <v>0</v>
      </c>
      <c r="N2172">
        <f>IF(OR(N1492="",AND(N1492=N1491,N1492=N1493)),NA(), N1492)</f>
        <v>0</v>
      </c>
      <c r="O2172">
        <f>IF(ISNA(P2172),NA(),O1492)</f>
        <v>0</v>
      </c>
      <c r="P2172">
        <f>IF(OR(P1492="",AND(P1492=P1491,P1492=P1493)),NA(), P1492)</f>
        <v>0</v>
      </c>
      <c r="Q2172">
        <f>IF(ISNA(R2172),NA(),Q1492)</f>
        <v>0</v>
      </c>
      <c r="R2172">
        <f>IF(OR(R1492="",AND(R1492=R1491,R1492=R1493)),NA(), R1492)</f>
        <v>0</v>
      </c>
      <c r="S2172">
        <f>IF(ISNA(T2172),NA(),S1492)</f>
        <v>0</v>
      </c>
      <c r="T2172">
        <f>IF(OR(T1492="",AND(T1492=T1491,T1492=T1493)),NA(), T1492)</f>
        <v>0</v>
      </c>
      <c r="U2172">
        <f>IF(ISNA(V2172),NA(),U1492)</f>
        <v>0</v>
      </c>
      <c r="V2172">
        <f>IF(OR(V1492="",AND(V1492=V1491,V1492=V1493)),NA(), V1492)</f>
        <v>0</v>
      </c>
      <c r="W2172">
        <f>IF(ISNA(X2172),NA(),W1492)</f>
        <v>0</v>
      </c>
      <c r="X2172">
        <f>IF(OR(X1492="",AND(X1492=X1491,X1492=X1493)),NA(), X1492)</f>
        <v>0</v>
      </c>
      <c r="Y2172">
        <f>IF(ISNA(Z2172),NA(),Y1492)</f>
        <v>0</v>
      </c>
      <c r="Z2172">
        <f>IF(OR(Z1492="",AND(Z1492=Z1491,Z1492=Z1493)),NA(), Z1492)</f>
        <v>0</v>
      </c>
      <c r="AA2172">
        <f>IF(ISNA(AB2172),NA(),AA1492)</f>
        <v>0</v>
      </c>
      <c r="AB2172">
        <f>IF(OR(AB1492="",AND(AB1492=AB1491,AB1492=AB1493)),NA(), AB1492)</f>
        <v>0</v>
      </c>
      <c r="AC2172">
        <f>IF(ISNA(AD2172),NA(),AC1492)</f>
        <v>0</v>
      </c>
      <c r="AD2172">
        <f>IF(OR(AD1492="",AND(AD1492=AD1491,AD1492=AD1493)),NA(), AD1492)</f>
        <v>0</v>
      </c>
      <c r="AE2172">
        <f>IF(ISNA(AF2172),NA(),AE1492)</f>
        <v>0</v>
      </c>
      <c r="AF2172">
        <f>IF(OR(AF1492="",AND(AF1492=AF1491,AF1492=AF1493)),NA(), AF1492)</f>
        <v>0</v>
      </c>
      <c r="AG2172">
        <f>IF(ISNA(AH2172),NA(),AG1492)</f>
        <v>0</v>
      </c>
      <c r="AH2172">
        <f>IF(OR(AH1492="",AND(AH1492=AH1491,AH1492=AH1493)),NA(), AH1492)</f>
        <v>0</v>
      </c>
      <c r="AI2172">
        <f>IF(ISNA(AJ2172),NA(),AI1492)</f>
        <v>0</v>
      </c>
      <c r="AJ2172">
        <f>IF(OR(AJ1492="",AND(AJ1492=AJ1491,AJ1492=AJ1493)),NA(), AJ1492)</f>
        <v>0</v>
      </c>
      <c r="AM2172">
        <f>IF(ISNA(AN2172),NA(),AM1492)</f>
        <v>0</v>
      </c>
      <c r="AN2172">
        <f>IF(OR(AN1492="",AND(AN1492=AN1491,AN1492=AN1493)),NA(), AN1492)</f>
        <v>0</v>
      </c>
      <c r="AO2172">
        <f>IF(ISNA(AP2172),NA(),AO1492)</f>
        <v>0</v>
      </c>
      <c r="AP2172">
        <f>IF(OR(AP1492="",AND(AP1492=AP1491,AP1492=AP1493)),NA(), AP1492)</f>
        <v>0</v>
      </c>
      <c r="AQ2172">
        <f>IF(ISNA(AR2172),NA(),AQ1492)</f>
        <v>0</v>
      </c>
      <c r="AR2172">
        <f>IF(OR(AR1492="",AND(AR1492=AR1491,AR1492=AR1493)),NA(), AR1492)</f>
        <v>0</v>
      </c>
      <c r="AS2172">
        <f>IF(ISNA(AT2172),NA(),AS1492)</f>
        <v>0</v>
      </c>
      <c r="AT2172">
        <f>IF(OR(AT1492="",AND(AT1492=AT1491,AT1492=AT1493)),NA(), AT1492)</f>
        <v>0</v>
      </c>
      <c r="AU2172">
        <f>IF(ISNA(AV2172),NA(),AU1492)</f>
        <v>0</v>
      </c>
      <c r="AV2172">
        <f>IF(OR(AV1492="",AND(AV1492=AV1491,AV1492=AV1493)),NA(), AV1492)</f>
        <v>0</v>
      </c>
      <c r="AW2172">
        <f>IF(ISNA(AX2172),NA(),AW1492)</f>
        <v>0</v>
      </c>
      <c r="AX2172">
        <f>IF(OR(AX1492="",AND(AX1492=AX1491,AX1492=AX1493)),NA(), AX1492)</f>
        <v>0</v>
      </c>
      <c r="AY2172">
        <f>IF(ISNA(AZ2172),NA(),AY1492)</f>
        <v>0</v>
      </c>
      <c r="AZ2172">
        <f>IF(OR(AZ1492="",AND(AZ1492=AZ1491,AZ1492=AZ1493)),NA(), AZ1492)</f>
        <v>0</v>
      </c>
      <c r="BA2172">
        <f>IF(ISNA(BB2172),NA(),BA1492)</f>
        <v>0</v>
      </c>
      <c r="BB2172">
        <f>IF(OR(BB1492="",AND(BB1492=BB1491,BB1492=BB1493)),NA(), BB1492)</f>
        <v>0</v>
      </c>
      <c r="BC2172">
        <f>IF(ISNA(BD2172),NA(),BC1492)</f>
        <v>0</v>
      </c>
      <c r="BD2172">
        <f>IF(OR(BD1492="",AND(BD1492=BD1491,BD1492=BD1493)),NA(), BD1492)</f>
        <v>0</v>
      </c>
      <c r="BE2172">
        <f>IF(ISNA(BF2172),NA(),BE1492)</f>
        <v>0</v>
      </c>
      <c r="BF2172">
        <f>IF(OR(BF1492="",AND(BF1492=BF1491,BF1492=BF1493)),NA(), BF1492)</f>
        <v>0</v>
      </c>
      <c r="BG2172">
        <f>IF(ISNA(BH2172),NA(),BG1492)</f>
        <v>0</v>
      </c>
      <c r="BH2172">
        <f>IF(OR(BH1492="",AND(BH1492=BH1491,BH1492=BH1493)),NA(), BH1492)</f>
        <v>0</v>
      </c>
      <c r="BI2172">
        <f>IF(ISNA(BJ2172),NA(),BI1492)</f>
        <v>0</v>
      </c>
      <c r="BJ2172">
        <f>IF(OR(BJ1492="",AND(BJ1492=BJ1491,BJ1492=BJ1493)),NA(), BJ1492)</f>
        <v>0</v>
      </c>
      <c r="BK2172">
        <f>IF(ISNA(BL2172),NA(),BK1492)</f>
        <v>0</v>
      </c>
      <c r="BL2172">
        <f>IF(OR(BL1492="",AND(BL1492=BL1491,BL1492=BL1493)),NA(), BL1492)</f>
        <v>0</v>
      </c>
      <c r="BM2172">
        <f>IF(ISNA(BN2172),NA(),BM1492)</f>
        <v>0</v>
      </c>
      <c r="BN2172">
        <f>IF(OR(BN1492="",AND(BN1492=BN1491,BN1492=BN1493)),NA(), BN1492)</f>
        <v>0</v>
      </c>
      <c r="BO2172">
        <f>IF(ISNA(BP2172),NA(),BO1492)</f>
        <v>0</v>
      </c>
      <c r="BP2172">
        <f>IF(OR(BP1492="",AND(BP1492=BP1491,BP1492=BP1493)),NA(), BP1492)</f>
        <v>0</v>
      </c>
      <c r="BQ2172">
        <f>IF(ISNA(BR2172),NA(),BQ1492)</f>
        <v>0</v>
      </c>
      <c r="BR2172">
        <f>IF(OR(BR1492="",AND(BR1492=BR1491,BR1492=BR1493)),NA(), BR1492)</f>
        <v>0</v>
      </c>
    </row>
    <row r="2173" spans="5:70">
      <c r="E2173">
        <f>IF(ISNA(F2173),NA(),E1493)</f>
        <v>0</v>
      </c>
      <c r="F2173">
        <f>IF(OR(F1493="",AND(F1493=F1492,F1493=F1494)),NA(), F1493)</f>
        <v>0</v>
      </c>
      <c r="G2173">
        <f>IF(ISNA(H2173),NA(),G1493)</f>
        <v>0</v>
      </c>
      <c r="H2173">
        <f>IF(OR(H1493="",AND(H1493=H1492,H1493=H1494)),NA(), H1493)</f>
        <v>0</v>
      </c>
      <c r="I2173">
        <f>IF(ISNA(J2173),NA(),I1493)</f>
        <v>0</v>
      </c>
      <c r="J2173">
        <f>IF(OR(J1493="",AND(J1493=J1492,J1493=J1494)),NA(), J1493)</f>
        <v>0</v>
      </c>
      <c r="K2173">
        <f>IF(ISNA(L2173),NA(),K1493)</f>
        <v>0</v>
      </c>
      <c r="L2173">
        <f>IF(OR(L1493="",AND(L1493=L1492,L1493=L1494)),NA(), L1493)</f>
        <v>0</v>
      </c>
      <c r="M2173">
        <f>IF(ISNA(N2173),NA(),M1493)</f>
        <v>0</v>
      </c>
      <c r="N2173">
        <f>IF(OR(N1493="",AND(N1493=N1492,N1493=N1494)),NA(), N1493)</f>
        <v>0</v>
      </c>
      <c r="O2173">
        <f>IF(ISNA(P2173),NA(),O1493)</f>
        <v>0</v>
      </c>
      <c r="P2173">
        <f>IF(OR(P1493="",AND(P1493=P1492,P1493=P1494)),NA(), P1493)</f>
        <v>0</v>
      </c>
      <c r="Q2173">
        <f>IF(ISNA(R2173),NA(),Q1493)</f>
        <v>0</v>
      </c>
      <c r="R2173">
        <f>IF(OR(R1493="",AND(R1493=R1492,R1493=R1494)),NA(), R1493)</f>
        <v>0</v>
      </c>
      <c r="S2173">
        <f>IF(ISNA(T2173),NA(),S1493)</f>
        <v>0</v>
      </c>
      <c r="T2173">
        <f>IF(OR(T1493="",AND(T1493=T1492,T1493=T1494)),NA(), T1493)</f>
        <v>0</v>
      </c>
      <c r="U2173">
        <f>IF(ISNA(V2173),NA(),U1493)</f>
        <v>0</v>
      </c>
      <c r="V2173">
        <f>IF(OR(V1493="",AND(V1493=V1492,V1493=V1494)),NA(), V1493)</f>
        <v>0</v>
      </c>
      <c r="W2173">
        <f>IF(ISNA(X2173),NA(),W1493)</f>
        <v>0</v>
      </c>
      <c r="X2173">
        <f>IF(OR(X1493="",AND(X1493=X1492,X1493=X1494)),NA(), X1493)</f>
        <v>0</v>
      </c>
      <c r="Y2173">
        <f>IF(ISNA(Z2173),NA(),Y1493)</f>
        <v>0</v>
      </c>
      <c r="Z2173">
        <f>IF(OR(Z1493="",AND(Z1493=Z1492,Z1493=Z1494)),NA(), Z1493)</f>
        <v>0</v>
      </c>
      <c r="AA2173">
        <f>IF(ISNA(AB2173),NA(),AA1493)</f>
        <v>0</v>
      </c>
      <c r="AB2173">
        <f>IF(OR(AB1493="",AND(AB1493=AB1492,AB1493=AB1494)),NA(), AB1493)</f>
        <v>0</v>
      </c>
      <c r="AC2173">
        <f>IF(ISNA(AD2173),NA(),AC1493)</f>
        <v>0</v>
      </c>
      <c r="AD2173">
        <f>IF(OR(AD1493="",AND(AD1493=AD1492,AD1493=AD1494)),NA(), AD1493)</f>
        <v>0</v>
      </c>
      <c r="AE2173">
        <f>IF(ISNA(AF2173),NA(),AE1493)</f>
        <v>0</v>
      </c>
      <c r="AF2173">
        <f>IF(OR(AF1493="",AND(AF1493=AF1492,AF1493=AF1494)),NA(), AF1493)</f>
        <v>0</v>
      </c>
      <c r="AG2173">
        <f>IF(ISNA(AH2173),NA(),AG1493)</f>
        <v>0</v>
      </c>
      <c r="AH2173">
        <f>IF(OR(AH1493="",AND(AH1493=AH1492,AH1493=AH1494)),NA(), AH1493)</f>
        <v>0</v>
      </c>
      <c r="AI2173">
        <f>IF(ISNA(AJ2173),NA(),AI1493)</f>
        <v>0</v>
      </c>
      <c r="AJ2173">
        <f>IF(OR(AJ1493="",AND(AJ1493=AJ1492,AJ1493=AJ1494)),NA(), AJ1493)</f>
        <v>0</v>
      </c>
      <c r="AM2173">
        <f>IF(ISNA(AN2173),NA(),AM1493)</f>
        <v>0</v>
      </c>
      <c r="AN2173">
        <f>IF(OR(AN1493="",AND(AN1493=AN1492,AN1493=AN1494)),NA(), AN1493)</f>
        <v>0</v>
      </c>
      <c r="AO2173">
        <f>IF(ISNA(AP2173),NA(),AO1493)</f>
        <v>0</v>
      </c>
      <c r="AP2173">
        <f>IF(OR(AP1493="",AND(AP1493=AP1492,AP1493=AP1494)),NA(), AP1493)</f>
        <v>0</v>
      </c>
      <c r="AQ2173">
        <f>IF(ISNA(AR2173),NA(),AQ1493)</f>
        <v>0</v>
      </c>
      <c r="AR2173">
        <f>IF(OR(AR1493="",AND(AR1493=AR1492,AR1493=AR1494)),NA(), AR1493)</f>
        <v>0</v>
      </c>
      <c r="AS2173">
        <f>IF(ISNA(AT2173),NA(),AS1493)</f>
        <v>0</v>
      </c>
      <c r="AT2173">
        <f>IF(OR(AT1493="",AND(AT1493=AT1492,AT1493=AT1494)),NA(), AT1493)</f>
        <v>0</v>
      </c>
      <c r="AU2173">
        <f>IF(ISNA(AV2173),NA(),AU1493)</f>
        <v>0</v>
      </c>
      <c r="AV2173">
        <f>IF(OR(AV1493="",AND(AV1493=AV1492,AV1493=AV1494)),NA(), AV1493)</f>
        <v>0</v>
      </c>
      <c r="AW2173">
        <f>IF(ISNA(AX2173),NA(),AW1493)</f>
        <v>0</v>
      </c>
      <c r="AX2173">
        <f>IF(OR(AX1493="",AND(AX1493=AX1492,AX1493=AX1494)),NA(), AX1493)</f>
        <v>0</v>
      </c>
      <c r="AY2173">
        <f>IF(ISNA(AZ2173),NA(),AY1493)</f>
        <v>0</v>
      </c>
      <c r="AZ2173">
        <f>IF(OR(AZ1493="",AND(AZ1493=AZ1492,AZ1493=AZ1494)),NA(), AZ1493)</f>
        <v>0</v>
      </c>
      <c r="BA2173">
        <f>IF(ISNA(BB2173),NA(),BA1493)</f>
        <v>0</v>
      </c>
      <c r="BB2173">
        <f>IF(OR(BB1493="",AND(BB1493=BB1492,BB1493=BB1494)),NA(), BB1493)</f>
        <v>0</v>
      </c>
      <c r="BC2173">
        <f>IF(ISNA(BD2173),NA(),BC1493)</f>
        <v>0</v>
      </c>
      <c r="BD2173">
        <f>IF(OR(BD1493="",AND(BD1493=BD1492,BD1493=BD1494)),NA(), BD1493)</f>
        <v>0</v>
      </c>
      <c r="BE2173">
        <f>IF(ISNA(BF2173),NA(),BE1493)</f>
        <v>0</v>
      </c>
      <c r="BF2173">
        <f>IF(OR(BF1493="",AND(BF1493=BF1492,BF1493=BF1494)),NA(), BF1493)</f>
        <v>0</v>
      </c>
      <c r="BG2173">
        <f>IF(ISNA(BH2173),NA(),BG1493)</f>
        <v>0</v>
      </c>
      <c r="BH2173">
        <f>IF(OR(BH1493="",AND(BH1493=BH1492,BH1493=BH1494)),NA(), BH1493)</f>
        <v>0</v>
      </c>
      <c r="BI2173">
        <f>IF(ISNA(BJ2173),NA(),BI1493)</f>
        <v>0</v>
      </c>
      <c r="BJ2173">
        <f>IF(OR(BJ1493="",AND(BJ1493=BJ1492,BJ1493=BJ1494)),NA(), BJ1493)</f>
        <v>0</v>
      </c>
      <c r="BK2173">
        <f>IF(ISNA(BL2173),NA(),BK1493)</f>
        <v>0</v>
      </c>
      <c r="BL2173">
        <f>IF(OR(BL1493="",AND(BL1493=BL1492,BL1493=BL1494)),NA(), BL1493)</f>
        <v>0</v>
      </c>
      <c r="BM2173">
        <f>IF(ISNA(BN2173),NA(),BM1493)</f>
        <v>0</v>
      </c>
      <c r="BN2173">
        <f>IF(OR(BN1493="",AND(BN1493=BN1492,BN1493=BN1494)),NA(), BN1493)</f>
        <v>0</v>
      </c>
      <c r="BO2173">
        <f>IF(ISNA(BP2173),NA(),BO1493)</f>
        <v>0</v>
      </c>
      <c r="BP2173">
        <f>IF(OR(BP1493="",AND(BP1493=BP1492,BP1493=BP1494)),NA(), BP1493)</f>
        <v>0</v>
      </c>
      <c r="BQ2173">
        <f>IF(ISNA(BR2173),NA(),BQ1493)</f>
        <v>0</v>
      </c>
      <c r="BR2173">
        <f>IF(OR(BR1493="",AND(BR1493=BR1492,BR1493=BR1494)),NA(), BR1493)</f>
        <v>0</v>
      </c>
    </row>
    <row r="2174" spans="5:70">
      <c r="E2174">
        <f>IF(ISNA(F2174),NA(),E1494)</f>
        <v>0</v>
      </c>
      <c r="F2174">
        <f>IF(OR(F1494="",AND(F1494=F1493,F1494=F1495)),NA(), F1494)</f>
        <v>0</v>
      </c>
      <c r="G2174">
        <f>IF(ISNA(H2174),NA(),G1494)</f>
        <v>0</v>
      </c>
      <c r="H2174">
        <f>IF(OR(H1494="",AND(H1494=H1493,H1494=H1495)),NA(), H1494)</f>
        <v>0</v>
      </c>
      <c r="I2174">
        <f>IF(ISNA(J2174),NA(),I1494)</f>
        <v>0</v>
      </c>
      <c r="J2174">
        <f>IF(OR(J1494="",AND(J1494=J1493,J1494=J1495)),NA(), J1494)</f>
        <v>0</v>
      </c>
      <c r="K2174">
        <f>IF(ISNA(L2174),NA(),K1494)</f>
        <v>0</v>
      </c>
      <c r="L2174">
        <f>IF(OR(L1494="",AND(L1494=L1493,L1494=L1495)),NA(), L1494)</f>
        <v>0</v>
      </c>
      <c r="M2174">
        <f>IF(ISNA(N2174),NA(),M1494)</f>
        <v>0</v>
      </c>
      <c r="N2174">
        <f>IF(OR(N1494="",AND(N1494=N1493,N1494=N1495)),NA(), N1494)</f>
        <v>0</v>
      </c>
      <c r="O2174">
        <f>IF(ISNA(P2174),NA(),O1494)</f>
        <v>0</v>
      </c>
      <c r="P2174">
        <f>IF(OR(P1494="",AND(P1494=P1493,P1494=P1495)),NA(), P1494)</f>
        <v>0</v>
      </c>
      <c r="Q2174">
        <f>IF(ISNA(R2174),NA(),Q1494)</f>
        <v>0</v>
      </c>
      <c r="R2174">
        <f>IF(OR(R1494="",AND(R1494=R1493,R1494=R1495)),NA(), R1494)</f>
        <v>0</v>
      </c>
      <c r="S2174">
        <f>IF(ISNA(T2174),NA(),S1494)</f>
        <v>0</v>
      </c>
      <c r="T2174">
        <f>IF(OR(T1494="",AND(T1494=T1493,T1494=T1495)),NA(), T1494)</f>
        <v>0</v>
      </c>
      <c r="U2174">
        <f>IF(ISNA(V2174),NA(),U1494)</f>
        <v>0</v>
      </c>
      <c r="V2174">
        <f>IF(OR(V1494="",AND(V1494=V1493,V1494=V1495)),NA(), V1494)</f>
        <v>0</v>
      </c>
      <c r="W2174">
        <f>IF(ISNA(X2174),NA(),W1494)</f>
        <v>0</v>
      </c>
      <c r="X2174">
        <f>IF(OR(X1494="",AND(X1494=X1493,X1494=X1495)),NA(), X1494)</f>
        <v>0</v>
      </c>
      <c r="Y2174">
        <f>IF(ISNA(Z2174),NA(),Y1494)</f>
        <v>0</v>
      </c>
      <c r="Z2174">
        <f>IF(OR(Z1494="",AND(Z1494=Z1493,Z1494=Z1495)),NA(), Z1494)</f>
        <v>0</v>
      </c>
      <c r="AA2174">
        <f>IF(ISNA(AB2174),NA(),AA1494)</f>
        <v>0</v>
      </c>
      <c r="AB2174">
        <f>IF(OR(AB1494="",AND(AB1494=AB1493,AB1494=AB1495)),NA(), AB1494)</f>
        <v>0</v>
      </c>
      <c r="AC2174">
        <f>IF(ISNA(AD2174),NA(),AC1494)</f>
        <v>0</v>
      </c>
      <c r="AD2174">
        <f>IF(OR(AD1494="",AND(AD1494=AD1493,AD1494=AD1495)),NA(), AD1494)</f>
        <v>0</v>
      </c>
      <c r="AE2174">
        <f>IF(ISNA(AF2174),NA(),AE1494)</f>
        <v>0</v>
      </c>
      <c r="AF2174">
        <f>IF(OR(AF1494="",AND(AF1494=AF1493,AF1494=AF1495)),NA(), AF1494)</f>
        <v>0</v>
      </c>
      <c r="AG2174">
        <f>IF(ISNA(AH2174),NA(),AG1494)</f>
        <v>0</v>
      </c>
      <c r="AH2174">
        <f>IF(OR(AH1494="",AND(AH1494=AH1493,AH1494=AH1495)),NA(), AH1494)</f>
        <v>0</v>
      </c>
      <c r="AI2174">
        <f>IF(ISNA(AJ2174),NA(),AI1494)</f>
        <v>0</v>
      </c>
      <c r="AJ2174">
        <f>IF(OR(AJ1494="",AND(AJ1494=AJ1493,AJ1494=AJ1495)),NA(), AJ1494)</f>
        <v>0</v>
      </c>
      <c r="AM2174">
        <f>IF(ISNA(AN2174),NA(),AM1494)</f>
        <v>0</v>
      </c>
      <c r="AN2174">
        <f>IF(OR(AN1494="",AND(AN1494=AN1493,AN1494=AN1495)),NA(), AN1494)</f>
        <v>0</v>
      </c>
      <c r="AO2174">
        <f>IF(ISNA(AP2174),NA(),AO1494)</f>
        <v>0</v>
      </c>
      <c r="AP2174">
        <f>IF(OR(AP1494="",AND(AP1494=AP1493,AP1494=AP1495)),NA(), AP1494)</f>
        <v>0</v>
      </c>
      <c r="AQ2174">
        <f>IF(ISNA(AR2174),NA(),AQ1494)</f>
        <v>0</v>
      </c>
      <c r="AR2174">
        <f>IF(OR(AR1494="",AND(AR1494=AR1493,AR1494=AR1495)),NA(), AR1494)</f>
        <v>0</v>
      </c>
      <c r="AS2174">
        <f>IF(ISNA(AT2174),NA(),AS1494)</f>
        <v>0</v>
      </c>
      <c r="AT2174">
        <f>IF(OR(AT1494="",AND(AT1494=AT1493,AT1494=AT1495)),NA(), AT1494)</f>
        <v>0</v>
      </c>
      <c r="AU2174">
        <f>IF(ISNA(AV2174),NA(),AU1494)</f>
        <v>0</v>
      </c>
      <c r="AV2174">
        <f>IF(OR(AV1494="",AND(AV1494=AV1493,AV1494=AV1495)),NA(), AV1494)</f>
        <v>0</v>
      </c>
      <c r="AW2174">
        <f>IF(ISNA(AX2174),NA(),AW1494)</f>
        <v>0</v>
      </c>
      <c r="AX2174">
        <f>IF(OR(AX1494="",AND(AX1494=AX1493,AX1494=AX1495)),NA(), AX1494)</f>
        <v>0</v>
      </c>
      <c r="AY2174">
        <f>IF(ISNA(AZ2174),NA(),AY1494)</f>
        <v>0</v>
      </c>
      <c r="AZ2174">
        <f>IF(OR(AZ1494="",AND(AZ1494=AZ1493,AZ1494=AZ1495)),NA(), AZ1494)</f>
        <v>0</v>
      </c>
      <c r="BA2174">
        <f>IF(ISNA(BB2174),NA(),BA1494)</f>
        <v>0</v>
      </c>
      <c r="BB2174">
        <f>IF(OR(BB1494="",AND(BB1494=BB1493,BB1494=BB1495)),NA(), BB1494)</f>
        <v>0</v>
      </c>
      <c r="BC2174">
        <f>IF(ISNA(BD2174),NA(),BC1494)</f>
        <v>0</v>
      </c>
      <c r="BD2174">
        <f>IF(OR(BD1494="",AND(BD1494=BD1493,BD1494=BD1495)),NA(), BD1494)</f>
        <v>0</v>
      </c>
      <c r="BE2174">
        <f>IF(ISNA(BF2174),NA(),BE1494)</f>
        <v>0</v>
      </c>
      <c r="BF2174">
        <f>IF(OR(BF1494="",AND(BF1494=BF1493,BF1494=BF1495)),NA(), BF1494)</f>
        <v>0</v>
      </c>
      <c r="BG2174">
        <f>IF(ISNA(BH2174),NA(),BG1494)</f>
        <v>0</v>
      </c>
      <c r="BH2174">
        <f>IF(OR(BH1494="",AND(BH1494=BH1493,BH1494=BH1495)),NA(), BH1494)</f>
        <v>0</v>
      </c>
      <c r="BI2174">
        <f>IF(ISNA(BJ2174),NA(),BI1494)</f>
        <v>0</v>
      </c>
      <c r="BJ2174">
        <f>IF(OR(BJ1494="",AND(BJ1494=BJ1493,BJ1494=BJ1495)),NA(), BJ1494)</f>
        <v>0</v>
      </c>
      <c r="BK2174">
        <f>IF(ISNA(BL2174),NA(),BK1494)</f>
        <v>0</v>
      </c>
      <c r="BL2174">
        <f>IF(OR(BL1494="",AND(BL1494=BL1493,BL1494=BL1495)),NA(), BL1494)</f>
        <v>0</v>
      </c>
      <c r="BM2174">
        <f>IF(ISNA(BN2174),NA(),BM1494)</f>
        <v>0</v>
      </c>
      <c r="BN2174">
        <f>IF(OR(BN1494="",AND(BN1494=BN1493,BN1494=BN1495)),NA(), BN1494)</f>
        <v>0</v>
      </c>
      <c r="BO2174">
        <f>IF(ISNA(BP2174),NA(),BO1494)</f>
        <v>0</v>
      </c>
      <c r="BP2174">
        <f>IF(OR(BP1494="",AND(BP1494=BP1493,BP1494=BP1495)),NA(), BP1494)</f>
        <v>0</v>
      </c>
      <c r="BQ2174">
        <f>IF(ISNA(BR2174),NA(),BQ1494)</f>
        <v>0</v>
      </c>
      <c r="BR2174">
        <f>IF(OR(BR1494="",AND(BR1494=BR1493,BR1494=BR1495)),NA(), BR1494)</f>
        <v>0</v>
      </c>
    </row>
    <row r="2175" spans="5:70">
      <c r="E2175">
        <f>IF(ISNA(F2175),NA(),E1495)</f>
        <v>0</v>
      </c>
      <c r="F2175">
        <f>IF(OR(F1495="",AND(F1495=F1494,F1495=F1496)),NA(), F1495)</f>
        <v>0</v>
      </c>
      <c r="G2175">
        <f>IF(ISNA(H2175),NA(),G1495)</f>
        <v>0</v>
      </c>
      <c r="H2175">
        <f>IF(OR(H1495="",AND(H1495=H1494,H1495=H1496)),NA(), H1495)</f>
        <v>0</v>
      </c>
      <c r="I2175">
        <f>IF(ISNA(J2175),NA(),I1495)</f>
        <v>0</v>
      </c>
      <c r="J2175">
        <f>IF(OR(J1495="",AND(J1495=J1494,J1495=J1496)),NA(), J1495)</f>
        <v>0</v>
      </c>
      <c r="K2175">
        <f>IF(ISNA(L2175),NA(),K1495)</f>
        <v>0</v>
      </c>
      <c r="L2175">
        <f>IF(OR(L1495="",AND(L1495=L1494,L1495=L1496)),NA(), L1495)</f>
        <v>0</v>
      </c>
      <c r="M2175">
        <f>IF(ISNA(N2175),NA(),M1495)</f>
        <v>0</v>
      </c>
      <c r="N2175">
        <f>IF(OR(N1495="",AND(N1495=N1494,N1495=N1496)),NA(), N1495)</f>
        <v>0</v>
      </c>
      <c r="O2175">
        <f>IF(ISNA(P2175),NA(),O1495)</f>
        <v>0</v>
      </c>
      <c r="P2175">
        <f>IF(OR(P1495="",AND(P1495=P1494,P1495=P1496)),NA(), P1495)</f>
        <v>0</v>
      </c>
      <c r="Q2175">
        <f>IF(ISNA(R2175),NA(),Q1495)</f>
        <v>0</v>
      </c>
      <c r="R2175">
        <f>IF(OR(R1495="",AND(R1495=R1494,R1495=R1496)),NA(), R1495)</f>
        <v>0</v>
      </c>
      <c r="S2175">
        <f>IF(ISNA(T2175),NA(),S1495)</f>
        <v>0</v>
      </c>
      <c r="T2175">
        <f>IF(OR(T1495="",AND(T1495=T1494,T1495=T1496)),NA(), T1495)</f>
        <v>0</v>
      </c>
      <c r="U2175">
        <f>IF(ISNA(V2175),NA(),U1495)</f>
        <v>0</v>
      </c>
      <c r="V2175">
        <f>IF(OR(V1495="",AND(V1495=V1494,V1495=V1496)),NA(), V1495)</f>
        <v>0</v>
      </c>
      <c r="W2175">
        <f>IF(ISNA(X2175),NA(),W1495)</f>
        <v>0</v>
      </c>
      <c r="X2175">
        <f>IF(OR(X1495="",AND(X1495=X1494,X1495=X1496)),NA(), X1495)</f>
        <v>0</v>
      </c>
      <c r="Y2175">
        <f>IF(ISNA(Z2175),NA(),Y1495)</f>
        <v>0</v>
      </c>
      <c r="Z2175">
        <f>IF(OR(Z1495="",AND(Z1495=Z1494,Z1495=Z1496)),NA(), Z1495)</f>
        <v>0</v>
      </c>
      <c r="AA2175">
        <f>IF(ISNA(AB2175),NA(),AA1495)</f>
        <v>0</v>
      </c>
      <c r="AB2175">
        <f>IF(OR(AB1495="",AND(AB1495=AB1494,AB1495=AB1496)),NA(), AB1495)</f>
        <v>0</v>
      </c>
      <c r="AC2175">
        <f>IF(ISNA(AD2175),NA(),AC1495)</f>
        <v>0</v>
      </c>
      <c r="AD2175">
        <f>IF(OR(AD1495="",AND(AD1495=AD1494,AD1495=AD1496)),NA(), AD1495)</f>
        <v>0</v>
      </c>
      <c r="AE2175">
        <f>IF(ISNA(AF2175),NA(),AE1495)</f>
        <v>0</v>
      </c>
      <c r="AF2175">
        <f>IF(OR(AF1495="",AND(AF1495=AF1494,AF1495=AF1496)),NA(), AF1495)</f>
        <v>0</v>
      </c>
      <c r="AG2175">
        <f>IF(ISNA(AH2175),NA(),AG1495)</f>
        <v>0</v>
      </c>
      <c r="AH2175">
        <f>IF(OR(AH1495="",AND(AH1495=AH1494,AH1495=AH1496)),NA(), AH1495)</f>
        <v>0</v>
      </c>
      <c r="AI2175">
        <f>IF(ISNA(AJ2175),NA(),AI1495)</f>
        <v>0</v>
      </c>
      <c r="AJ2175">
        <f>IF(OR(AJ1495="",AND(AJ1495=AJ1494,AJ1495=AJ1496)),NA(), AJ1495)</f>
        <v>0</v>
      </c>
      <c r="AM2175">
        <f>IF(ISNA(AN2175),NA(),AM1495)</f>
        <v>0</v>
      </c>
      <c r="AN2175">
        <f>IF(OR(AN1495="",AND(AN1495=AN1494,AN1495=AN1496)),NA(), AN1495)</f>
        <v>0</v>
      </c>
      <c r="AO2175">
        <f>IF(ISNA(AP2175),NA(),AO1495)</f>
        <v>0</v>
      </c>
      <c r="AP2175">
        <f>IF(OR(AP1495="",AND(AP1495=AP1494,AP1495=AP1496)),NA(), AP1495)</f>
        <v>0</v>
      </c>
      <c r="AQ2175">
        <f>IF(ISNA(AR2175),NA(),AQ1495)</f>
        <v>0</v>
      </c>
      <c r="AR2175">
        <f>IF(OR(AR1495="",AND(AR1495=AR1494,AR1495=AR1496)),NA(), AR1495)</f>
        <v>0</v>
      </c>
      <c r="AS2175">
        <f>IF(ISNA(AT2175),NA(),AS1495)</f>
        <v>0</v>
      </c>
      <c r="AT2175">
        <f>IF(OR(AT1495="",AND(AT1495=AT1494,AT1495=AT1496)),NA(), AT1495)</f>
        <v>0</v>
      </c>
      <c r="AU2175">
        <f>IF(ISNA(AV2175),NA(),AU1495)</f>
        <v>0</v>
      </c>
      <c r="AV2175">
        <f>IF(OR(AV1495="",AND(AV1495=AV1494,AV1495=AV1496)),NA(), AV1495)</f>
        <v>0</v>
      </c>
      <c r="AW2175">
        <f>IF(ISNA(AX2175),NA(),AW1495)</f>
        <v>0</v>
      </c>
      <c r="AX2175">
        <f>IF(OR(AX1495="",AND(AX1495=AX1494,AX1495=AX1496)),NA(), AX1495)</f>
        <v>0</v>
      </c>
      <c r="AY2175">
        <f>IF(ISNA(AZ2175),NA(),AY1495)</f>
        <v>0</v>
      </c>
      <c r="AZ2175">
        <f>IF(OR(AZ1495="",AND(AZ1495=AZ1494,AZ1495=AZ1496)),NA(), AZ1495)</f>
        <v>0</v>
      </c>
      <c r="BA2175">
        <f>IF(ISNA(BB2175),NA(),BA1495)</f>
        <v>0</v>
      </c>
      <c r="BB2175">
        <f>IF(OR(BB1495="",AND(BB1495=BB1494,BB1495=BB1496)),NA(), BB1495)</f>
        <v>0</v>
      </c>
      <c r="BC2175">
        <f>IF(ISNA(BD2175),NA(),BC1495)</f>
        <v>0</v>
      </c>
      <c r="BD2175">
        <f>IF(OR(BD1495="",AND(BD1495=BD1494,BD1495=BD1496)),NA(), BD1495)</f>
        <v>0</v>
      </c>
      <c r="BE2175">
        <f>IF(ISNA(BF2175),NA(),BE1495)</f>
        <v>0</v>
      </c>
      <c r="BF2175">
        <f>IF(OR(BF1495="",AND(BF1495=BF1494,BF1495=BF1496)),NA(), BF1495)</f>
        <v>0</v>
      </c>
      <c r="BG2175">
        <f>IF(ISNA(BH2175),NA(),BG1495)</f>
        <v>0</v>
      </c>
      <c r="BH2175">
        <f>IF(OR(BH1495="",AND(BH1495=BH1494,BH1495=BH1496)),NA(), BH1495)</f>
        <v>0</v>
      </c>
      <c r="BI2175">
        <f>IF(ISNA(BJ2175),NA(),BI1495)</f>
        <v>0</v>
      </c>
      <c r="BJ2175">
        <f>IF(OR(BJ1495="",AND(BJ1495=BJ1494,BJ1495=BJ1496)),NA(), BJ1495)</f>
        <v>0</v>
      </c>
      <c r="BK2175">
        <f>IF(ISNA(BL2175),NA(),BK1495)</f>
        <v>0</v>
      </c>
      <c r="BL2175">
        <f>IF(OR(BL1495="",AND(BL1495=BL1494,BL1495=BL1496)),NA(), BL1495)</f>
        <v>0</v>
      </c>
      <c r="BM2175">
        <f>IF(ISNA(BN2175),NA(),BM1495)</f>
        <v>0</v>
      </c>
      <c r="BN2175">
        <f>IF(OR(BN1495="",AND(BN1495=BN1494,BN1495=BN1496)),NA(), BN1495)</f>
        <v>0</v>
      </c>
      <c r="BO2175">
        <f>IF(ISNA(BP2175),NA(),BO1495)</f>
        <v>0</v>
      </c>
      <c r="BP2175">
        <f>IF(OR(BP1495="",AND(BP1495=BP1494,BP1495=BP1496)),NA(), BP1495)</f>
        <v>0</v>
      </c>
      <c r="BQ2175">
        <f>IF(ISNA(BR2175),NA(),BQ1495)</f>
        <v>0</v>
      </c>
      <c r="BR2175">
        <f>IF(OR(BR1495="",AND(BR1495=BR1494,BR1495=BR1496)),NA(), BR1495)</f>
        <v>0</v>
      </c>
    </row>
    <row r="2176" spans="5:70">
      <c r="E2176">
        <f>IF(ISNA(F2176),NA(),E1496)</f>
        <v>0</v>
      </c>
      <c r="F2176">
        <f>IF(OR(F1496="",AND(F1496=F1495,F1496=F1497)),NA(), F1496)</f>
        <v>0</v>
      </c>
      <c r="G2176">
        <f>IF(ISNA(H2176),NA(),G1496)</f>
        <v>0</v>
      </c>
      <c r="H2176">
        <f>IF(OR(H1496="",AND(H1496=H1495,H1496=H1497)),NA(), H1496)</f>
        <v>0</v>
      </c>
      <c r="I2176">
        <f>IF(ISNA(J2176),NA(),I1496)</f>
        <v>0</v>
      </c>
      <c r="J2176">
        <f>IF(OR(J1496="",AND(J1496=J1495,J1496=J1497)),NA(), J1496)</f>
        <v>0</v>
      </c>
      <c r="K2176">
        <f>IF(ISNA(L2176),NA(),K1496)</f>
        <v>0</v>
      </c>
      <c r="L2176">
        <f>IF(OR(L1496="",AND(L1496=L1495,L1496=L1497)),NA(), L1496)</f>
        <v>0</v>
      </c>
      <c r="M2176">
        <f>IF(ISNA(N2176),NA(),M1496)</f>
        <v>0</v>
      </c>
      <c r="N2176">
        <f>IF(OR(N1496="",AND(N1496=N1495,N1496=N1497)),NA(), N1496)</f>
        <v>0</v>
      </c>
      <c r="O2176">
        <f>IF(ISNA(P2176),NA(),O1496)</f>
        <v>0</v>
      </c>
      <c r="P2176">
        <f>IF(OR(P1496="",AND(P1496=P1495,P1496=P1497)),NA(), P1496)</f>
        <v>0</v>
      </c>
      <c r="Q2176">
        <f>IF(ISNA(R2176),NA(),Q1496)</f>
        <v>0</v>
      </c>
      <c r="R2176">
        <f>IF(OR(R1496="",AND(R1496=R1495,R1496=R1497)),NA(), R1496)</f>
        <v>0</v>
      </c>
      <c r="S2176">
        <f>IF(ISNA(T2176),NA(),S1496)</f>
        <v>0</v>
      </c>
      <c r="T2176">
        <f>IF(OR(T1496="",AND(T1496=T1495,T1496=T1497)),NA(), T1496)</f>
        <v>0</v>
      </c>
      <c r="U2176">
        <f>IF(ISNA(V2176),NA(),U1496)</f>
        <v>0</v>
      </c>
      <c r="V2176">
        <f>IF(OR(V1496="",AND(V1496=V1495,V1496=V1497)),NA(), V1496)</f>
        <v>0</v>
      </c>
      <c r="W2176">
        <f>IF(ISNA(X2176),NA(),W1496)</f>
        <v>0</v>
      </c>
      <c r="X2176">
        <f>IF(OR(X1496="",AND(X1496=X1495,X1496=X1497)),NA(), X1496)</f>
        <v>0</v>
      </c>
      <c r="Y2176">
        <f>IF(ISNA(Z2176),NA(),Y1496)</f>
        <v>0</v>
      </c>
      <c r="Z2176">
        <f>IF(OR(Z1496="",AND(Z1496=Z1495,Z1496=Z1497)),NA(), Z1496)</f>
        <v>0</v>
      </c>
      <c r="AA2176">
        <f>IF(ISNA(AB2176),NA(),AA1496)</f>
        <v>0</v>
      </c>
      <c r="AB2176">
        <f>IF(OR(AB1496="",AND(AB1496=AB1495,AB1496=AB1497)),NA(), AB1496)</f>
        <v>0</v>
      </c>
      <c r="AC2176">
        <f>IF(ISNA(AD2176),NA(),AC1496)</f>
        <v>0</v>
      </c>
      <c r="AD2176">
        <f>IF(OR(AD1496="",AND(AD1496=AD1495,AD1496=AD1497)),NA(), AD1496)</f>
        <v>0</v>
      </c>
      <c r="AE2176">
        <f>IF(ISNA(AF2176),NA(),AE1496)</f>
        <v>0</v>
      </c>
      <c r="AF2176">
        <f>IF(OR(AF1496="",AND(AF1496=AF1495,AF1496=AF1497)),NA(), AF1496)</f>
        <v>0</v>
      </c>
      <c r="AG2176">
        <f>IF(ISNA(AH2176),NA(),AG1496)</f>
        <v>0</v>
      </c>
      <c r="AH2176">
        <f>IF(OR(AH1496="",AND(AH1496=AH1495,AH1496=AH1497)),NA(), AH1496)</f>
        <v>0</v>
      </c>
      <c r="AI2176">
        <f>IF(ISNA(AJ2176),NA(),AI1496)</f>
        <v>0</v>
      </c>
      <c r="AJ2176">
        <f>IF(OR(AJ1496="",AND(AJ1496=AJ1495,AJ1496=AJ1497)),NA(), AJ1496)</f>
        <v>0</v>
      </c>
      <c r="AM2176">
        <f>IF(ISNA(AN2176),NA(),AM1496)</f>
        <v>0</v>
      </c>
      <c r="AN2176">
        <f>IF(OR(AN1496="",AND(AN1496=AN1495,AN1496=AN1497)),NA(), AN1496)</f>
        <v>0</v>
      </c>
      <c r="AO2176">
        <f>IF(ISNA(AP2176),NA(),AO1496)</f>
        <v>0</v>
      </c>
      <c r="AP2176">
        <f>IF(OR(AP1496="",AND(AP1496=AP1495,AP1496=AP1497)),NA(), AP1496)</f>
        <v>0</v>
      </c>
      <c r="AQ2176">
        <f>IF(ISNA(AR2176),NA(),AQ1496)</f>
        <v>0</v>
      </c>
      <c r="AR2176">
        <f>IF(OR(AR1496="",AND(AR1496=AR1495,AR1496=AR1497)),NA(), AR1496)</f>
        <v>0</v>
      </c>
      <c r="AS2176">
        <f>IF(ISNA(AT2176),NA(),AS1496)</f>
        <v>0</v>
      </c>
      <c r="AT2176">
        <f>IF(OR(AT1496="",AND(AT1496=AT1495,AT1496=AT1497)),NA(), AT1496)</f>
        <v>0</v>
      </c>
      <c r="AU2176">
        <f>IF(ISNA(AV2176),NA(),AU1496)</f>
        <v>0</v>
      </c>
      <c r="AV2176">
        <f>IF(OR(AV1496="",AND(AV1496=AV1495,AV1496=AV1497)),NA(), AV1496)</f>
        <v>0</v>
      </c>
      <c r="AW2176">
        <f>IF(ISNA(AX2176),NA(),AW1496)</f>
        <v>0</v>
      </c>
      <c r="AX2176">
        <f>IF(OR(AX1496="",AND(AX1496=AX1495,AX1496=AX1497)),NA(), AX1496)</f>
        <v>0</v>
      </c>
      <c r="AY2176">
        <f>IF(ISNA(AZ2176),NA(),AY1496)</f>
        <v>0</v>
      </c>
      <c r="AZ2176">
        <f>IF(OR(AZ1496="",AND(AZ1496=AZ1495,AZ1496=AZ1497)),NA(), AZ1496)</f>
        <v>0</v>
      </c>
      <c r="BA2176">
        <f>IF(ISNA(BB2176),NA(),BA1496)</f>
        <v>0</v>
      </c>
      <c r="BB2176">
        <f>IF(OR(BB1496="",AND(BB1496=BB1495,BB1496=BB1497)),NA(), BB1496)</f>
        <v>0</v>
      </c>
      <c r="BC2176">
        <f>IF(ISNA(BD2176),NA(),BC1496)</f>
        <v>0</v>
      </c>
      <c r="BD2176">
        <f>IF(OR(BD1496="",AND(BD1496=BD1495,BD1496=BD1497)),NA(), BD1496)</f>
        <v>0</v>
      </c>
      <c r="BE2176">
        <f>IF(ISNA(BF2176),NA(),BE1496)</f>
        <v>0</v>
      </c>
      <c r="BF2176">
        <f>IF(OR(BF1496="",AND(BF1496=BF1495,BF1496=BF1497)),NA(), BF1496)</f>
        <v>0</v>
      </c>
      <c r="BG2176">
        <f>IF(ISNA(BH2176),NA(),BG1496)</f>
        <v>0</v>
      </c>
      <c r="BH2176">
        <f>IF(OR(BH1496="",AND(BH1496=BH1495,BH1496=BH1497)),NA(), BH1496)</f>
        <v>0</v>
      </c>
      <c r="BI2176">
        <f>IF(ISNA(BJ2176),NA(),BI1496)</f>
        <v>0</v>
      </c>
      <c r="BJ2176">
        <f>IF(OR(BJ1496="",AND(BJ1496=BJ1495,BJ1496=BJ1497)),NA(), BJ1496)</f>
        <v>0</v>
      </c>
      <c r="BK2176">
        <f>IF(ISNA(BL2176),NA(),BK1496)</f>
        <v>0</v>
      </c>
      <c r="BL2176">
        <f>IF(OR(BL1496="",AND(BL1496=BL1495,BL1496=BL1497)),NA(), BL1496)</f>
        <v>0</v>
      </c>
      <c r="BM2176">
        <f>IF(ISNA(BN2176),NA(),BM1496)</f>
        <v>0</v>
      </c>
      <c r="BN2176">
        <f>IF(OR(BN1496="",AND(BN1496=BN1495,BN1496=BN1497)),NA(), BN1496)</f>
        <v>0</v>
      </c>
      <c r="BO2176">
        <f>IF(ISNA(BP2176),NA(),BO1496)</f>
        <v>0</v>
      </c>
      <c r="BP2176">
        <f>IF(OR(BP1496="",AND(BP1496=BP1495,BP1496=BP1497)),NA(), BP1496)</f>
        <v>0</v>
      </c>
      <c r="BQ2176">
        <f>IF(ISNA(BR2176),NA(),BQ1496)</f>
        <v>0</v>
      </c>
      <c r="BR2176">
        <f>IF(OR(BR1496="",AND(BR1496=BR1495,BR1496=BR1497)),NA(), BR1496)</f>
        <v>0</v>
      </c>
    </row>
    <row r="2177" spans="5:70">
      <c r="E2177">
        <f>IF(ISNA(F2177),NA(),E1497)</f>
        <v>0</v>
      </c>
      <c r="F2177">
        <f>IF(OR(F1497="",AND(F1497=F1496,F1497=F1498)),NA(), F1497)</f>
        <v>0</v>
      </c>
      <c r="G2177">
        <f>IF(ISNA(H2177),NA(),G1497)</f>
        <v>0</v>
      </c>
      <c r="H2177">
        <f>IF(OR(H1497="",AND(H1497=H1496,H1497=H1498)),NA(), H1497)</f>
        <v>0</v>
      </c>
      <c r="I2177">
        <f>IF(ISNA(J2177),NA(),I1497)</f>
        <v>0</v>
      </c>
      <c r="J2177">
        <f>IF(OR(J1497="",AND(J1497=J1496,J1497=J1498)),NA(), J1497)</f>
        <v>0</v>
      </c>
      <c r="K2177">
        <f>IF(ISNA(L2177),NA(),K1497)</f>
        <v>0</v>
      </c>
      <c r="L2177">
        <f>IF(OR(L1497="",AND(L1497=L1496,L1497=L1498)),NA(), L1497)</f>
        <v>0</v>
      </c>
      <c r="M2177">
        <f>IF(ISNA(N2177),NA(),M1497)</f>
        <v>0</v>
      </c>
      <c r="N2177">
        <f>IF(OR(N1497="",AND(N1497=N1496,N1497=N1498)),NA(), N1497)</f>
        <v>0</v>
      </c>
      <c r="O2177">
        <f>IF(ISNA(P2177),NA(),O1497)</f>
        <v>0</v>
      </c>
      <c r="P2177">
        <f>IF(OR(P1497="",AND(P1497=P1496,P1497=P1498)),NA(), P1497)</f>
        <v>0</v>
      </c>
      <c r="Q2177">
        <f>IF(ISNA(R2177),NA(),Q1497)</f>
        <v>0</v>
      </c>
      <c r="R2177">
        <f>IF(OR(R1497="",AND(R1497=R1496,R1497=R1498)),NA(), R1497)</f>
        <v>0</v>
      </c>
      <c r="S2177">
        <f>IF(ISNA(T2177),NA(),S1497)</f>
        <v>0</v>
      </c>
      <c r="T2177">
        <f>IF(OR(T1497="",AND(T1497=T1496,T1497=T1498)),NA(), T1497)</f>
        <v>0</v>
      </c>
      <c r="U2177">
        <f>IF(ISNA(V2177),NA(),U1497)</f>
        <v>0</v>
      </c>
      <c r="V2177">
        <f>IF(OR(V1497="",AND(V1497=V1496,V1497=V1498)),NA(), V1497)</f>
        <v>0</v>
      </c>
      <c r="W2177">
        <f>IF(ISNA(X2177),NA(),W1497)</f>
        <v>0</v>
      </c>
      <c r="X2177">
        <f>IF(OR(X1497="",AND(X1497=X1496,X1497=X1498)),NA(), X1497)</f>
        <v>0</v>
      </c>
      <c r="Y2177">
        <f>IF(ISNA(Z2177),NA(),Y1497)</f>
        <v>0</v>
      </c>
      <c r="Z2177">
        <f>IF(OR(Z1497="",AND(Z1497=Z1496,Z1497=Z1498)),NA(), Z1497)</f>
        <v>0</v>
      </c>
      <c r="AA2177">
        <f>IF(ISNA(AB2177),NA(),AA1497)</f>
        <v>0</v>
      </c>
      <c r="AB2177">
        <f>IF(OR(AB1497="",AND(AB1497=AB1496,AB1497=AB1498)),NA(), AB1497)</f>
        <v>0</v>
      </c>
      <c r="AC2177">
        <f>IF(ISNA(AD2177),NA(),AC1497)</f>
        <v>0</v>
      </c>
      <c r="AD2177">
        <f>IF(OR(AD1497="",AND(AD1497=AD1496,AD1497=AD1498)),NA(), AD1497)</f>
        <v>0</v>
      </c>
      <c r="AE2177">
        <f>IF(ISNA(AF2177),NA(),AE1497)</f>
        <v>0</v>
      </c>
      <c r="AF2177">
        <f>IF(OR(AF1497="",AND(AF1497=AF1496,AF1497=AF1498)),NA(), AF1497)</f>
        <v>0</v>
      </c>
      <c r="AG2177">
        <f>IF(ISNA(AH2177),NA(),AG1497)</f>
        <v>0</v>
      </c>
      <c r="AH2177">
        <f>IF(OR(AH1497="",AND(AH1497=AH1496,AH1497=AH1498)),NA(), AH1497)</f>
        <v>0</v>
      </c>
      <c r="AI2177">
        <f>IF(ISNA(AJ2177),NA(),AI1497)</f>
        <v>0</v>
      </c>
      <c r="AJ2177">
        <f>IF(OR(AJ1497="",AND(AJ1497=AJ1496,AJ1497=AJ1498)),NA(), AJ1497)</f>
        <v>0</v>
      </c>
      <c r="AM2177">
        <f>IF(ISNA(AN2177),NA(),AM1497)</f>
        <v>0</v>
      </c>
      <c r="AN2177">
        <f>IF(OR(AN1497="",AND(AN1497=AN1496,AN1497=AN1498)),NA(), AN1497)</f>
        <v>0</v>
      </c>
      <c r="AO2177">
        <f>IF(ISNA(AP2177),NA(),AO1497)</f>
        <v>0</v>
      </c>
      <c r="AP2177">
        <f>IF(OR(AP1497="",AND(AP1497=AP1496,AP1497=AP1498)),NA(), AP1497)</f>
        <v>0</v>
      </c>
      <c r="AQ2177">
        <f>IF(ISNA(AR2177),NA(),AQ1497)</f>
        <v>0</v>
      </c>
      <c r="AR2177">
        <f>IF(OR(AR1497="",AND(AR1497=AR1496,AR1497=AR1498)),NA(), AR1497)</f>
        <v>0</v>
      </c>
      <c r="AS2177">
        <f>IF(ISNA(AT2177),NA(),AS1497)</f>
        <v>0</v>
      </c>
      <c r="AT2177">
        <f>IF(OR(AT1497="",AND(AT1497=AT1496,AT1497=AT1498)),NA(), AT1497)</f>
        <v>0</v>
      </c>
      <c r="AU2177">
        <f>IF(ISNA(AV2177),NA(),AU1497)</f>
        <v>0</v>
      </c>
      <c r="AV2177">
        <f>IF(OR(AV1497="",AND(AV1497=AV1496,AV1497=AV1498)),NA(), AV1497)</f>
        <v>0</v>
      </c>
      <c r="AW2177">
        <f>IF(ISNA(AX2177),NA(),AW1497)</f>
        <v>0</v>
      </c>
      <c r="AX2177">
        <f>IF(OR(AX1497="",AND(AX1497=AX1496,AX1497=AX1498)),NA(), AX1497)</f>
        <v>0</v>
      </c>
      <c r="AY2177">
        <f>IF(ISNA(AZ2177),NA(),AY1497)</f>
        <v>0</v>
      </c>
      <c r="AZ2177">
        <f>IF(OR(AZ1497="",AND(AZ1497=AZ1496,AZ1497=AZ1498)),NA(), AZ1497)</f>
        <v>0</v>
      </c>
      <c r="BA2177">
        <f>IF(ISNA(BB2177),NA(),BA1497)</f>
        <v>0</v>
      </c>
      <c r="BB2177">
        <f>IF(OR(BB1497="",AND(BB1497=BB1496,BB1497=BB1498)),NA(), BB1497)</f>
        <v>0</v>
      </c>
      <c r="BC2177">
        <f>IF(ISNA(BD2177),NA(),BC1497)</f>
        <v>0</v>
      </c>
      <c r="BD2177">
        <f>IF(OR(BD1497="",AND(BD1497=BD1496,BD1497=BD1498)),NA(), BD1497)</f>
        <v>0</v>
      </c>
      <c r="BE2177">
        <f>IF(ISNA(BF2177),NA(),BE1497)</f>
        <v>0</v>
      </c>
      <c r="BF2177">
        <f>IF(OR(BF1497="",AND(BF1497=BF1496,BF1497=BF1498)),NA(), BF1497)</f>
        <v>0</v>
      </c>
      <c r="BG2177">
        <f>IF(ISNA(BH2177),NA(),BG1497)</f>
        <v>0</v>
      </c>
      <c r="BH2177">
        <f>IF(OR(BH1497="",AND(BH1497=BH1496,BH1497=BH1498)),NA(), BH1497)</f>
        <v>0</v>
      </c>
      <c r="BI2177">
        <f>IF(ISNA(BJ2177),NA(),BI1497)</f>
        <v>0</v>
      </c>
      <c r="BJ2177">
        <f>IF(OR(BJ1497="",AND(BJ1497=BJ1496,BJ1497=BJ1498)),NA(), BJ1497)</f>
        <v>0</v>
      </c>
      <c r="BK2177">
        <f>IF(ISNA(BL2177),NA(),BK1497)</f>
        <v>0</v>
      </c>
      <c r="BL2177">
        <f>IF(OR(BL1497="",AND(BL1497=BL1496,BL1497=BL1498)),NA(), BL1497)</f>
        <v>0</v>
      </c>
      <c r="BM2177">
        <f>IF(ISNA(BN2177),NA(),BM1497)</f>
        <v>0</v>
      </c>
      <c r="BN2177">
        <f>IF(OR(BN1497="",AND(BN1497=BN1496,BN1497=BN1498)),NA(), BN1497)</f>
        <v>0</v>
      </c>
      <c r="BO2177">
        <f>IF(ISNA(BP2177),NA(),BO1497)</f>
        <v>0</v>
      </c>
      <c r="BP2177">
        <f>IF(OR(BP1497="",AND(BP1497=BP1496,BP1497=BP1498)),NA(), BP1497)</f>
        <v>0</v>
      </c>
      <c r="BQ2177">
        <f>IF(ISNA(BR2177),NA(),BQ1497)</f>
        <v>0</v>
      </c>
      <c r="BR2177">
        <f>IF(OR(BR1497="",AND(BR1497=BR1496,BR1497=BR1498)),NA(), BR1497)</f>
        <v>0</v>
      </c>
    </row>
    <row r="2178" spans="5:70">
      <c r="E2178">
        <f>IF(ISNA(F2178),NA(),E1498)</f>
        <v>0</v>
      </c>
      <c r="F2178">
        <f>IF(OR(F1498="",AND(F1498=F1497,F1498=F1499)),NA(), F1498)</f>
        <v>0</v>
      </c>
      <c r="G2178">
        <f>IF(ISNA(H2178),NA(),G1498)</f>
        <v>0</v>
      </c>
      <c r="H2178">
        <f>IF(OR(H1498="",AND(H1498=H1497,H1498=H1499)),NA(), H1498)</f>
        <v>0</v>
      </c>
      <c r="I2178">
        <f>IF(ISNA(J2178),NA(),I1498)</f>
        <v>0</v>
      </c>
      <c r="J2178">
        <f>IF(OR(J1498="",AND(J1498=J1497,J1498=J1499)),NA(), J1498)</f>
        <v>0</v>
      </c>
      <c r="K2178">
        <f>IF(ISNA(L2178),NA(),K1498)</f>
        <v>0</v>
      </c>
      <c r="L2178">
        <f>IF(OR(L1498="",AND(L1498=L1497,L1498=L1499)),NA(), L1498)</f>
        <v>0</v>
      </c>
      <c r="M2178">
        <f>IF(ISNA(N2178),NA(),M1498)</f>
        <v>0</v>
      </c>
      <c r="N2178">
        <f>IF(OR(N1498="",AND(N1498=N1497,N1498=N1499)),NA(), N1498)</f>
        <v>0</v>
      </c>
      <c r="O2178">
        <f>IF(ISNA(P2178),NA(),O1498)</f>
        <v>0</v>
      </c>
      <c r="P2178">
        <f>IF(OR(P1498="",AND(P1498=P1497,P1498=P1499)),NA(), P1498)</f>
        <v>0</v>
      </c>
      <c r="Q2178">
        <f>IF(ISNA(R2178),NA(),Q1498)</f>
        <v>0</v>
      </c>
      <c r="R2178">
        <f>IF(OR(R1498="",AND(R1498=R1497,R1498=R1499)),NA(), R1498)</f>
        <v>0</v>
      </c>
      <c r="S2178">
        <f>IF(ISNA(T2178),NA(),S1498)</f>
        <v>0</v>
      </c>
      <c r="T2178">
        <f>IF(OR(T1498="",AND(T1498=T1497,T1498=T1499)),NA(), T1498)</f>
        <v>0</v>
      </c>
      <c r="U2178">
        <f>IF(ISNA(V2178),NA(),U1498)</f>
        <v>0</v>
      </c>
      <c r="V2178">
        <f>IF(OR(V1498="",AND(V1498=V1497,V1498=V1499)),NA(), V1498)</f>
        <v>0</v>
      </c>
      <c r="W2178">
        <f>IF(ISNA(X2178),NA(),W1498)</f>
        <v>0</v>
      </c>
      <c r="X2178">
        <f>IF(OR(X1498="",AND(X1498=X1497,X1498=X1499)),NA(), X1498)</f>
        <v>0</v>
      </c>
      <c r="Y2178">
        <f>IF(ISNA(Z2178),NA(),Y1498)</f>
        <v>0</v>
      </c>
      <c r="Z2178">
        <f>IF(OR(Z1498="",AND(Z1498=Z1497,Z1498=Z1499)),NA(), Z1498)</f>
        <v>0</v>
      </c>
      <c r="AA2178">
        <f>IF(ISNA(AB2178),NA(),AA1498)</f>
        <v>0</v>
      </c>
      <c r="AB2178">
        <f>IF(OR(AB1498="",AND(AB1498=AB1497,AB1498=AB1499)),NA(), AB1498)</f>
        <v>0</v>
      </c>
      <c r="AC2178">
        <f>IF(ISNA(AD2178),NA(),AC1498)</f>
        <v>0</v>
      </c>
      <c r="AD2178">
        <f>IF(OR(AD1498="",AND(AD1498=AD1497,AD1498=AD1499)),NA(), AD1498)</f>
        <v>0</v>
      </c>
      <c r="AE2178">
        <f>IF(ISNA(AF2178),NA(),AE1498)</f>
        <v>0</v>
      </c>
      <c r="AF2178">
        <f>IF(OR(AF1498="",AND(AF1498=AF1497,AF1498=AF1499)),NA(), AF1498)</f>
        <v>0</v>
      </c>
      <c r="AG2178">
        <f>IF(ISNA(AH2178),NA(),AG1498)</f>
        <v>0</v>
      </c>
      <c r="AH2178">
        <f>IF(OR(AH1498="",AND(AH1498=AH1497,AH1498=AH1499)),NA(), AH1498)</f>
        <v>0</v>
      </c>
      <c r="AI2178">
        <f>IF(ISNA(AJ2178),NA(),AI1498)</f>
        <v>0</v>
      </c>
      <c r="AJ2178">
        <f>IF(OR(AJ1498="",AND(AJ1498=AJ1497,AJ1498=AJ1499)),NA(), AJ1498)</f>
        <v>0</v>
      </c>
      <c r="AM2178">
        <f>IF(ISNA(AN2178),NA(),AM1498)</f>
        <v>0</v>
      </c>
      <c r="AN2178">
        <f>IF(OR(AN1498="",AND(AN1498=AN1497,AN1498=AN1499)),NA(), AN1498)</f>
        <v>0</v>
      </c>
      <c r="AO2178">
        <f>IF(ISNA(AP2178),NA(),AO1498)</f>
        <v>0</v>
      </c>
      <c r="AP2178">
        <f>IF(OR(AP1498="",AND(AP1498=AP1497,AP1498=AP1499)),NA(), AP1498)</f>
        <v>0</v>
      </c>
      <c r="AQ2178">
        <f>IF(ISNA(AR2178),NA(),AQ1498)</f>
        <v>0</v>
      </c>
      <c r="AR2178">
        <f>IF(OR(AR1498="",AND(AR1498=AR1497,AR1498=AR1499)),NA(), AR1498)</f>
        <v>0</v>
      </c>
      <c r="AS2178">
        <f>IF(ISNA(AT2178),NA(),AS1498)</f>
        <v>0</v>
      </c>
      <c r="AT2178">
        <f>IF(OR(AT1498="",AND(AT1498=AT1497,AT1498=AT1499)),NA(), AT1498)</f>
        <v>0</v>
      </c>
      <c r="AU2178">
        <f>IF(ISNA(AV2178),NA(),AU1498)</f>
        <v>0</v>
      </c>
      <c r="AV2178">
        <f>IF(OR(AV1498="",AND(AV1498=AV1497,AV1498=AV1499)),NA(), AV1498)</f>
        <v>0</v>
      </c>
      <c r="AW2178">
        <f>IF(ISNA(AX2178),NA(),AW1498)</f>
        <v>0</v>
      </c>
      <c r="AX2178">
        <f>IF(OR(AX1498="",AND(AX1498=AX1497,AX1498=AX1499)),NA(), AX1498)</f>
        <v>0</v>
      </c>
      <c r="AY2178">
        <f>IF(ISNA(AZ2178),NA(),AY1498)</f>
        <v>0</v>
      </c>
      <c r="AZ2178">
        <f>IF(OR(AZ1498="",AND(AZ1498=AZ1497,AZ1498=AZ1499)),NA(), AZ1498)</f>
        <v>0</v>
      </c>
      <c r="BA2178">
        <f>IF(ISNA(BB2178),NA(),BA1498)</f>
        <v>0</v>
      </c>
      <c r="BB2178">
        <f>IF(OR(BB1498="",AND(BB1498=BB1497,BB1498=BB1499)),NA(), BB1498)</f>
        <v>0</v>
      </c>
      <c r="BC2178">
        <f>IF(ISNA(BD2178),NA(),BC1498)</f>
        <v>0</v>
      </c>
      <c r="BD2178">
        <f>IF(OR(BD1498="",AND(BD1498=BD1497,BD1498=BD1499)),NA(), BD1498)</f>
        <v>0</v>
      </c>
      <c r="BE2178">
        <f>IF(ISNA(BF2178),NA(),BE1498)</f>
        <v>0</v>
      </c>
      <c r="BF2178">
        <f>IF(OR(BF1498="",AND(BF1498=BF1497,BF1498=BF1499)),NA(), BF1498)</f>
        <v>0</v>
      </c>
      <c r="BG2178">
        <f>IF(ISNA(BH2178),NA(),BG1498)</f>
        <v>0</v>
      </c>
      <c r="BH2178">
        <f>IF(OR(BH1498="",AND(BH1498=BH1497,BH1498=BH1499)),NA(), BH1498)</f>
        <v>0</v>
      </c>
      <c r="BI2178">
        <f>IF(ISNA(BJ2178),NA(),BI1498)</f>
        <v>0</v>
      </c>
      <c r="BJ2178">
        <f>IF(OR(BJ1498="",AND(BJ1498=BJ1497,BJ1498=BJ1499)),NA(), BJ1498)</f>
        <v>0</v>
      </c>
      <c r="BK2178">
        <f>IF(ISNA(BL2178),NA(),BK1498)</f>
        <v>0</v>
      </c>
      <c r="BL2178">
        <f>IF(OR(BL1498="",AND(BL1498=BL1497,BL1498=BL1499)),NA(), BL1498)</f>
        <v>0</v>
      </c>
      <c r="BM2178">
        <f>IF(ISNA(BN2178),NA(),BM1498)</f>
        <v>0</v>
      </c>
      <c r="BN2178">
        <f>IF(OR(BN1498="",AND(BN1498=BN1497,BN1498=BN1499)),NA(), BN1498)</f>
        <v>0</v>
      </c>
      <c r="BO2178">
        <f>IF(ISNA(BP2178),NA(),BO1498)</f>
        <v>0</v>
      </c>
      <c r="BP2178">
        <f>IF(OR(BP1498="",AND(BP1498=BP1497,BP1498=BP1499)),NA(), BP1498)</f>
        <v>0</v>
      </c>
      <c r="BQ2178">
        <f>IF(ISNA(BR2178),NA(),BQ1498)</f>
        <v>0</v>
      </c>
      <c r="BR2178">
        <f>IF(OR(BR1498="",AND(BR1498=BR1497,BR1498=BR1499)),NA(), BR1498)</f>
        <v>0</v>
      </c>
    </row>
    <row r="2179" spans="5:70">
      <c r="E2179">
        <f>IF(ISNA(F2179),NA(),E1499)</f>
        <v>0</v>
      </c>
      <c r="F2179">
        <f>IF(OR(F1499="",AND(F1499=F1498,F1499=F1500)),NA(), F1499)</f>
        <v>0</v>
      </c>
      <c r="G2179">
        <f>IF(ISNA(H2179),NA(),G1499)</f>
        <v>0</v>
      </c>
      <c r="H2179">
        <f>IF(OR(H1499="",AND(H1499=H1498,H1499=H1500)),NA(), H1499)</f>
        <v>0</v>
      </c>
      <c r="I2179">
        <f>IF(ISNA(J2179),NA(),I1499)</f>
        <v>0</v>
      </c>
      <c r="J2179">
        <f>IF(OR(J1499="",AND(J1499=J1498,J1499=J1500)),NA(), J1499)</f>
        <v>0</v>
      </c>
      <c r="K2179">
        <f>IF(ISNA(L2179),NA(),K1499)</f>
        <v>0</v>
      </c>
      <c r="L2179">
        <f>IF(OR(L1499="",AND(L1499=L1498,L1499=L1500)),NA(), L1499)</f>
        <v>0</v>
      </c>
      <c r="M2179">
        <f>IF(ISNA(N2179),NA(),M1499)</f>
        <v>0</v>
      </c>
      <c r="N2179">
        <f>IF(OR(N1499="",AND(N1499=N1498,N1499=N1500)),NA(), N1499)</f>
        <v>0</v>
      </c>
      <c r="O2179">
        <f>IF(ISNA(P2179),NA(),O1499)</f>
        <v>0</v>
      </c>
      <c r="P2179">
        <f>IF(OR(P1499="",AND(P1499=P1498,P1499=P1500)),NA(), P1499)</f>
        <v>0</v>
      </c>
      <c r="Q2179">
        <f>IF(ISNA(R2179),NA(),Q1499)</f>
        <v>0</v>
      </c>
      <c r="R2179">
        <f>IF(OR(R1499="",AND(R1499=R1498,R1499=R1500)),NA(), R1499)</f>
        <v>0</v>
      </c>
      <c r="S2179">
        <f>IF(ISNA(T2179),NA(),S1499)</f>
        <v>0</v>
      </c>
      <c r="T2179">
        <f>IF(OR(T1499="",AND(T1499=T1498,T1499=T1500)),NA(), T1499)</f>
        <v>0</v>
      </c>
      <c r="U2179">
        <f>IF(ISNA(V2179),NA(),U1499)</f>
        <v>0</v>
      </c>
      <c r="V2179">
        <f>IF(OR(V1499="",AND(V1499=V1498,V1499=V1500)),NA(), V1499)</f>
        <v>0</v>
      </c>
      <c r="W2179">
        <f>IF(ISNA(X2179),NA(),W1499)</f>
        <v>0</v>
      </c>
      <c r="X2179">
        <f>IF(OR(X1499="",AND(X1499=X1498,X1499=X1500)),NA(), X1499)</f>
        <v>0</v>
      </c>
      <c r="Y2179">
        <f>IF(ISNA(Z2179),NA(),Y1499)</f>
        <v>0</v>
      </c>
      <c r="Z2179">
        <f>IF(OR(Z1499="",AND(Z1499=Z1498,Z1499=Z1500)),NA(), Z1499)</f>
        <v>0</v>
      </c>
      <c r="AA2179">
        <f>IF(ISNA(AB2179),NA(),AA1499)</f>
        <v>0</v>
      </c>
      <c r="AB2179">
        <f>IF(OR(AB1499="",AND(AB1499=AB1498,AB1499=AB1500)),NA(), AB1499)</f>
        <v>0</v>
      </c>
      <c r="AC2179">
        <f>IF(ISNA(AD2179),NA(),AC1499)</f>
        <v>0</v>
      </c>
      <c r="AD2179">
        <f>IF(OR(AD1499="",AND(AD1499=AD1498,AD1499=AD1500)),NA(), AD1499)</f>
        <v>0</v>
      </c>
      <c r="AE2179">
        <f>IF(ISNA(AF2179),NA(),AE1499)</f>
        <v>0</v>
      </c>
      <c r="AF2179">
        <f>IF(OR(AF1499="",AND(AF1499=AF1498,AF1499=AF1500)),NA(), AF1499)</f>
        <v>0</v>
      </c>
      <c r="AG2179">
        <f>IF(ISNA(AH2179),NA(),AG1499)</f>
        <v>0</v>
      </c>
      <c r="AH2179">
        <f>IF(OR(AH1499="",AND(AH1499=AH1498,AH1499=AH1500)),NA(), AH1499)</f>
        <v>0</v>
      </c>
      <c r="AI2179">
        <f>IF(ISNA(AJ2179),NA(),AI1499)</f>
        <v>0</v>
      </c>
      <c r="AJ2179">
        <f>IF(OR(AJ1499="",AND(AJ1499=AJ1498,AJ1499=AJ1500)),NA(), AJ1499)</f>
        <v>0</v>
      </c>
      <c r="AM2179">
        <f>IF(ISNA(AN2179),NA(),AM1499)</f>
        <v>0</v>
      </c>
      <c r="AN2179">
        <f>IF(OR(AN1499="",AND(AN1499=AN1498,AN1499=AN1500)),NA(), AN1499)</f>
        <v>0</v>
      </c>
      <c r="AO2179">
        <f>IF(ISNA(AP2179),NA(),AO1499)</f>
        <v>0</v>
      </c>
      <c r="AP2179">
        <f>IF(OR(AP1499="",AND(AP1499=AP1498,AP1499=AP1500)),NA(), AP1499)</f>
        <v>0</v>
      </c>
      <c r="AQ2179">
        <f>IF(ISNA(AR2179),NA(),AQ1499)</f>
        <v>0</v>
      </c>
      <c r="AR2179">
        <f>IF(OR(AR1499="",AND(AR1499=AR1498,AR1499=AR1500)),NA(), AR1499)</f>
        <v>0</v>
      </c>
      <c r="AS2179">
        <f>IF(ISNA(AT2179),NA(),AS1499)</f>
        <v>0</v>
      </c>
      <c r="AT2179">
        <f>IF(OR(AT1499="",AND(AT1499=AT1498,AT1499=AT1500)),NA(), AT1499)</f>
        <v>0</v>
      </c>
      <c r="AU2179">
        <f>IF(ISNA(AV2179),NA(),AU1499)</f>
        <v>0</v>
      </c>
      <c r="AV2179">
        <f>IF(OR(AV1499="",AND(AV1499=AV1498,AV1499=AV1500)),NA(), AV1499)</f>
        <v>0</v>
      </c>
      <c r="AW2179">
        <f>IF(ISNA(AX2179),NA(),AW1499)</f>
        <v>0</v>
      </c>
      <c r="AX2179">
        <f>IF(OR(AX1499="",AND(AX1499=AX1498,AX1499=AX1500)),NA(), AX1499)</f>
        <v>0</v>
      </c>
      <c r="AY2179">
        <f>IF(ISNA(AZ2179),NA(),AY1499)</f>
        <v>0</v>
      </c>
      <c r="AZ2179">
        <f>IF(OR(AZ1499="",AND(AZ1499=AZ1498,AZ1499=AZ1500)),NA(), AZ1499)</f>
        <v>0</v>
      </c>
      <c r="BA2179">
        <f>IF(ISNA(BB2179),NA(),BA1499)</f>
        <v>0</v>
      </c>
      <c r="BB2179">
        <f>IF(OR(BB1499="",AND(BB1499=BB1498,BB1499=BB1500)),NA(), BB1499)</f>
        <v>0</v>
      </c>
      <c r="BC2179">
        <f>IF(ISNA(BD2179),NA(),BC1499)</f>
        <v>0</v>
      </c>
      <c r="BD2179">
        <f>IF(OR(BD1499="",AND(BD1499=BD1498,BD1499=BD1500)),NA(), BD1499)</f>
        <v>0</v>
      </c>
      <c r="BE2179">
        <f>IF(ISNA(BF2179),NA(),BE1499)</f>
        <v>0</v>
      </c>
      <c r="BF2179">
        <f>IF(OR(BF1499="",AND(BF1499=BF1498,BF1499=BF1500)),NA(), BF1499)</f>
        <v>0</v>
      </c>
      <c r="BG2179">
        <f>IF(ISNA(BH2179),NA(),BG1499)</f>
        <v>0</v>
      </c>
      <c r="BH2179">
        <f>IF(OR(BH1499="",AND(BH1499=BH1498,BH1499=BH1500)),NA(), BH1499)</f>
        <v>0</v>
      </c>
      <c r="BI2179">
        <f>IF(ISNA(BJ2179),NA(),BI1499)</f>
        <v>0</v>
      </c>
      <c r="BJ2179">
        <f>IF(OR(BJ1499="",AND(BJ1499=BJ1498,BJ1499=BJ1500)),NA(), BJ1499)</f>
        <v>0</v>
      </c>
      <c r="BK2179">
        <f>IF(ISNA(BL2179),NA(),BK1499)</f>
        <v>0</v>
      </c>
      <c r="BL2179">
        <f>IF(OR(BL1499="",AND(BL1499=BL1498,BL1499=BL1500)),NA(), BL1499)</f>
        <v>0</v>
      </c>
      <c r="BM2179">
        <f>IF(ISNA(BN2179),NA(),BM1499)</f>
        <v>0</v>
      </c>
      <c r="BN2179">
        <f>IF(OR(BN1499="",AND(BN1499=BN1498,BN1499=BN1500)),NA(), BN1499)</f>
        <v>0</v>
      </c>
      <c r="BO2179">
        <f>IF(ISNA(BP2179),NA(),BO1499)</f>
        <v>0</v>
      </c>
      <c r="BP2179">
        <f>IF(OR(BP1499="",AND(BP1499=BP1498,BP1499=BP1500)),NA(), BP1499)</f>
        <v>0</v>
      </c>
      <c r="BQ2179">
        <f>IF(ISNA(BR2179),NA(),BQ1499)</f>
        <v>0</v>
      </c>
      <c r="BR2179">
        <f>IF(OR(BR1499="",AND(BR1499=BR1498,BR1499=BR1500)),NA(), BR1499)</f>
        <v>0</v>
      </c>
    </row>
    <row r="2180" spans="5:70">
      <c r="E2180">
        <f>IF(ISNA(F2180),NA(),E1500)</f>
        <v>0</v>
      </c>
      <c r="F2180">
        <f>IF(OR(F1500="",AND(F1500=F1499,F1500=F1501)),NA(), F1500)</f>
        <v>0</v>
      </c>
      <c r="G2180">
        <f>IF(ISNA(H2180),NA(),G1500)</f>
        <v>0</v>
      </c>
      <c r="H2180">
        <f>IF(OR(H1500="",AND(H1500=H1499,H1500=H1501)),NA(), H1500)</f>
        <v>0</v>
      </c>
      <c r="I2180">
        <f>IF(ISNA(J2180),NA(),I1500)</f>
        <v>0</v>
      </c>
      <c r="J2180">
        <f>IF(OR(J1500="",AND(J1500=J1499,J1500=J1501)),NA(), J1500)</f>
        <v>0</v>
      </c>
      <c r="K2180">
        <f>IF(ISNA(L2180),NA(),K1500)</f>
        <v>0</v>
      </c>
      <c r="L2180">
        <f>IF(OR(L1500="",AND(L1500=L1499,L1500=L1501)),NA(), L1500)</f>
        <v>0</v>
      </c>
      <c r="M2180">
        <f>IF(ISNA(N2180),NA(),M1500)</f>
        <v>0</v>
      </c>
      <c r="N2180">
        <f>IF(OR(N1500="",AND(N1500=N1499,N1500=N1501)),NA(), N1500)</f>
        <v>0</v>
      </c>
      <c r="O2180">
        <f>IF(ISNA(P2180),NA(),O1500)</f>
        <v>0</v>
      </c>
      <c r="P2180">
        <f>IF(OR(P1500="",AND(P1500=P1499,P1500=P1501)),NA(), P1500)</f>
        <v>0</v>
      </c>
      <c r="Q2180">
        <f>IF(ISNA(R2180),NA(),Q1500)</f>
        <v>0</v>
      </c>
      <c r="R2180">
        <f>IF(OR(R1500="",AND(R1500=R1499,R1500=R1501)),NA(), R1500)</f>
        <v>0</v>
      </c>
      <c r="S2180">
        <f>IF(ISNA(T2180),NA(),S1500)</f>
        <v>0</v>
      </c>
      <c r="T2180">
        <f>IF(OR(T1500="",AND(T1500=T1499,T1500=T1501)),NA(), T1500)</f>
        <v>0</v>
      </c>
      <c r="U2180">
        <f>IF(ISNA(V2180),NA(),U1500)</f>
        <v>0</v>
      </c>
      <c r="V2180">
        <f>IF(OR(V1500="",AND(V1500=V1499,V1500=V1501)),NA(), V1500)</f>
        <v>0</v>
      </c>
      <c r="W2180">
        <f>IF(ISNA(X2180),NA(),W1500)</f>
        <v>0</v>
      </c>
      <c r="X2180">
        <f>IF(OR(X1500="",AND(X1500=X1499,X1500=X1501)),NA(), X1500)</f>
        <v>0</v>
      </c>
      <c r="Y2180">
        <f>IF(ISNA(Z2180),NA(),Y1500)</f>
        <v>0</v>
      </c>
      <c r="Z2180">
        <f>IF(OR(Z1500="",AND(Z1500=Z1499,Z1500=Z1501)),NA(), Z1500)</f>
        <v>0</v>
      </c>
      <c r="AA2180">
        <f>IF(ISNA(AB2180),NA(),AA1500)</f>
        <v>0</v>
      </c>
      <c r="AB2180">
        <f>IF(OR(AB1500="",AND(AB1500=AB1499,AB1500=AB1501)),NA(), AB1500)</f>
        <v>0</v>
      </c>
      <c r="AC2180">
        <f>IF(ISNA(AD2180),NA(),AC1500)</f>
        <v>0</v>
      </c>
      <c r="AD2180">
        <f>IF(OR(AD1500="",AND(AD1500=AD1499,AD1500=AD1501)),NA(), AD1500)</f>
        <v>0</v>
      </c>
      <c r="AE2180">
        <f>IF(ISNA(AF2180),NA(),AE1500)</f>
        <v>0</v>
      </c>
      <c r="AF2180">
        <f>IF(OR(AF1500="",AND(AF1500=AF1499,AF1500=AF1501)),NA(), AF1500)</f>
        <v>0</v>
      </c>
      <c r="AG2180">
        <f>IF(ISNA(AH2180),NA(),AG1500)</f>
        <v>0</v>
      </c>
      <c r="AH2180">
        <f>IF(OR(AH1500="",AND(AH1500=AH1499,AH1500=AH1501)),NA(), AH1500)</f>
        <v>0</v>
      </c>
      <c r="AI2180">
        <f>IF(ISNA(AJ2180),NA(),AI1500)</f>
        <v>0</v>
      </c>
      <c r="AJ2180">
        <f>IF(OR(AJ1500="",AND(AJ1500=AJ1499,AJ1500=AJ1501)),NA(), AJ1500)</f>
        <v>0</v>
      </c>
      <c r="AM2180">
        <f>IF(ISNA(AN2180),NA(),AM1500)</f>
        <v>0</v>
      </c>
      <c r="AN2180">
        <f>IF(OR(AN1500="",AND(AN1500=AN1499,AN1500=AN1501)),NA(), AN1500)</f>
        <v>0</v>
      </c>
      <c r="AO2180">
        <f>IF(ISNA(AP2180),NA(),AO1500)</f>
        <v>0</v>
      </c>
      <c r="AP2180">
        <f>IF(OR(AP1500="",AND(AP1500=AP1499,AP1500=AP1501)),NA(), AP1500)</f>
        <v>0</v>
      </c>
      <c r="AQ2180">
        <f>IF(ISNA(AR2180),NA(),AQ1500)</f>
        <v>0</v>
      </c>
      <c r="AR2180">
        <f>IF(OR(AR1500="",AND(AR1500=AR1499,AR1500=AR1501)),NA(), AR1500)</f>
        <v>0</v>
      </c>
      <c r="AS2180">
        <f>IF(ISNA(AT2180),NA(),AS1500)</f>
        <v>0</v>
      </c>
      <c r="AT2180">
        <f>IF(OR(AT1500="",AND(AT1500=AT1499,AT1500=AT1501)),NA(), AT1500)</f>
        <v>0</v>
      </c>
      <c r="AU2180">
        <f>IF(ISNA(AV2180),NA(),AU1500)</f>
        <v>0</v>
      </c>
      <c r="AV2180">
        <f>IF(OR(AV1500="",AND(AV1500=AV1499,AV1500=AV1501)),NA(), AV1500)</f>
        <v>0</v>
      </c>
      <c r="AW2180">
        <f>IF(ISNA(AX2180),NA(),AW1500)</f>
        <v>0</v>
      </c>
      <c r="AX2180">
        <f>IF(OR(AX1500="",AND(AX1500=AX1499,AX1500=AX1501)),NA(), AX1500)</f>
        <v>0</v>
      </c>
      <c r="AY2180">
        <f>IF(ISNA(AZ2180),NA(),AY1500)</f>
        <v>0</v>
      </c>
      <c r="AZ2180">
        <f>IF(OR(AZ1500="",AND(AZ1500=AZ1499,AZ1500=AZ1501)),NA(), AZ1500)</f>
        <v>0</v>
      </c>
      <c r="BA2180">
        <f>IF(ISNA(BB2180),NA(),BA1500)</f>
        <v>0</v>
      </c>
      <c r="BB2180">
        <f>IF(OR(BB1500="",AND(BB1500=BB1499,BB1500=BB1501)),NA(), BB1500)</f>
        <v>0</v>
      </c>
      <c r="BC2180">
        <f>IF(ISNA(BD2180),NA(),BC1500)</f>
        <v>0</v>
      </c>
      <c r="BD2180">
        <f>IF(OR(BD1500="",AND(BD1500=BD1499,BD1500=BD1501)),NA(), BD1500)</f>
        <v>0</v>
      </c>
      <c r="BE2180">
        <f>IF(ISNA(BF2180),NA(),BE1500)</f>
        <v>0</v>
      </c>
      <c r="BF2180">
        <f>IF(OR(BF1500="",AND(BF1500=BF1499,BF1500=BF1501)),NA(), BF1500)</f>
        <v>0</v>
      </c>
      <c r="BG2180">
        <f>IF(ISNA(BH2180),NA(),BG1500)</f>
        <v>0</v>
      </c>
      <c r="BH2180">
        <f>IF(OR(BH1500="",AND(BH1500=BH1499,BH1500=BH1501)),NA(), BH1500)</f>
        <v>0</v>
      </c>
      <c r="BI2180">
        <f>IF(ISNA(BJ2180),NA(),BI1500)</f>
        <v>0</v>
      </c>
      <c r="BJ2180">
        <f>IF(OR(BJ1500="",AND(BJ1500=BJ1499,BJ1500=BJ1501)),NA(), BJ1500)</f>
        <v>0</v>
      </c>
      <c r="BK2180">
        <f>IF(ISNA(BL2180),NA(),BK1500)</f>
        <v>0</v>
      </c>
      <c r="BL2180">
        <f>IF(OR(BL1500="",AND(BL1500=BL1499,BL1500=BL1501)),NA(), BL1500)</f>
        <v>0</v>
      </c>
      <c r="BM2180">
        <f>IF(ISNA(BN2180),NA(),BM1500)</f>
        <v>0</v>
      </c>
      <c r="BN2180">
        <f>IF(OR(BN1500="",AND(BN1500=BN1499,BN1500=BN1501)),NA(), BN1500)</f>
        <v>0</v>
      </c>
      <c r="BO2180">
        <f>IF(ISNA(BP2180),NA(),BO1500)</f>
        <v>0</v>
      </c>
      <c r="BP2180">
        <f>IF(OR(BP1500="",AND(BP1500=BP1499,BP1500=BP1501)),NA(), BP1500)</f>
        <v>0</v>
      </c>
      <c r="BQ2180">
        <f>IF(ISNA(BR2180),NA(),BQ1500)</f>
        <v>0</v>
      </c>
      <c r="BR2180">
        <f>IF(OR(BR1500="",AND(BR1500=BR1499,BR1500=BR1501)),NA(), BR1500)</f>
        <v>0</v>
      </c>
    </row>
    <row r="2181" spans="5:70">
      <c r="E2181">
        <f>IF(ISNA(F2181),NA(),E1501)</f>
        <v>0</v>
      </c>
      <c r="F2181">
        <f>IF(OR(F1501="",AND(F1501=F1500,F1501=F1502)),NA(), F1501)</f>
        <v>0</v>
      </c>
      <c r="G2181">
        <f>IF(ISNA(H2181),NA(),G1501)</f>
        <v>0</v>
      </c>
      <c r="H2181">
        <f>IF(OR(H1501="",AND(H1501=H1500,H1501=H1502)),NA(), H1501)</f>
        <v>0</v>
      </c>
      <c r="I2181">
        <f>IF(ISNA(J2181),NA(),I1501)</f>
        <v>0</v>
      </c>
      <c r="J2181">
        <f>IF(OR(J1501="",AND(J1501=J1500,J1501=J1502)),NA(), J1501)</f>
        <v>0</v>
      </c>
      <c r="K2181">
        <f>IF(ISNA(L2181),NA(),K1501)</f>
        <v>0</v>
      </c>
      <c r="L2181">
        <f>IF(OR(L1501="",AND(L1501=L1500,L1501=L1502)),NA(), L1501)</f>
        <v>0</v>
      </c>
      <c r="M2181">
        <f>IF(ISNA(N2181),NA(),M1501)</f>
        <v>0</v>
      </c>
      <c r="N2181">
        <f>IF(OR(N1501="",AND(N1501=N1500,N1501=N1502)),NA(), N1501)</f>
        <v>0</v>
      </c>
      <c r="O2181">
        <f>IF(ISNA(P2181),NA(),O1501)</f>
        <v>0</v>
      </c>
      <c r="P2181">
        <f>IF(OR(P1501="",AND(P1501=P1500,P1501=P1502)),NA(), P1501)</f>
        <v>0</v>
      </c>
      <c r="Q2181">
        <f>IF(ISNA(R2181),NA(),Q1501)</f>
        <v>0</v>
      </c>
      <c r="R2181">
        <f>IF(OR(R1501="",AND(R1501=R1500,R1501=R1502)),NA(), R1501)</f>
        <v>0</v>
      </c>
      <c r="S2181">
        <f>IF(ISNA(T2181),NA(),S1501)</f>
        <v>0</v>
      </c>
      <c r="T2181">
        <f>IF(OR(T1501="",AND(T1501=T1500,T1501=T1502)),NA(), T1501)</f>
        <v>0</v>
      </c>
      <c r="U2181">
        <f>IF(ISNA(V2181),NA(),U1501)</f>
        <v>0</v>
      </c>
      <c r="V2181">
        <f>IF(OR(V1501="",AND(V1501=V1500,V1501=V1502)),NA(), V1501)</f>
        <v>0</v>
      </c>
      <c r="W2181">
        <f>IF(ISNA(X2181),NA(),W1501)</f>
        <v>0</v>
      </c>
      <c r="X2181">
        <f>IF(OR(X1501="",AND(X1501=X1500,X1501=X1502)),NA(), X1501)</f>
        <v>0</v>
      </c>
      <c r="Y2181">
        <f>IF(ISNA(Z2181),NA(),Y1501)</f>
        <v>0</v>
      </c>
      <c r="Z2181">
        <f>IF(OR(Z1501="",AND(Z1501=Z1500,Z1501=Z1502)),NA(), Z1501)</f>
        <v>0</v>
      </c>
      <c r="AA2181">
        <f>IF(ISNA(AB2181),NA(),AA1501)</f>
        <v>0</v>
      </c>
      <c r="AB2181">
        <f>IF(OR(AB1501="",AND(AB1501=AB1500,AB1501=AB1502)),NA(), AB1501)</f>
        <v>0</v>
      </c>
      <c r="AC2181">
        <f>IF(ISNA(AD2181),NA(),AC1501)</f>
        <v>0</v>
      </c>
      <c r="AD2181">
        <f>IF(OR(AD1501="",AND(AD1501=AD1500,AD1501=AD1502)),NA(), AD1501)</f>
        <v>0</v>
      </c>
      <c r="AE2181">
        <f>IF(ISNA(AF2181),NA(),AE1501)</f>
        <v>0</v>
      </c>
      <c r="AF2181">
        <f>IF(OR(AF1501="",AND(AF1501=AF1500,AF1501=AF1502)),NA(), AF1501)</f>
        <v>0</v>
      </c>
      <c r="AG2181">
        <f>IF(ISNA(AH2181),NA(),AG1501)</f>
        <v>0</v>
      </c>
      <c r="AH2181">
        <f>IF(OR(AH1501="",AND(AH1501=AH1500,AH1501=AH1502)),NA(), AH1501)</f>
        <v>0</v>
      </c>
      <c r="AI2181">
        <f>IF(ISNA(AJ2181),NA(),AI1501)</f>
        <v>0</v>
      </c>
      <c r="AJ2181">
        <f>IF(OR(AJ1501="",AND(AJ1501=AJ1500,AJ1501=AJ1502)),NA(), AJ1501)</f>
        <v>0</v>
      </c>
      <c r="AM2181">
        <f>IF(ISNA(AN2181),NA(),AM1501)</f>
        <v>0</v>
      </c>
      <c r="AN2181">
        <f>IF(OR(AN1501="",AND(AN1501=AN1500,AN1501=AN1502)),NA(), AN1501)</f>
        <v>0</v>
      </c>
      <c r="AO2181">
        <f>IF(ISNA(AP2181),NA(),AO1501)</f>
        <v>0</v>
      </c>
      <c r="AP2181">
        <f>IF(OR(AP1501="",AND(AP1501=AP1500,AP1501=AP1502)),NA(), AP1501)</f>
        <v>0</v>
      </c>
      <c r="AQ2181">
        <f>IF(ISNA(AR2181),NA(),AQ1501)</f>
        <v>0</v>
      </c>
      <c r="AR2181">
        <f>IF(OR(AR1501="",AND(AR1501=AR1500,AR1501=AR1502)),NA(), AR1501)</f>
        <v>0</v>
      </c>
      <c r="AS2181">
        <f>IF(ISNA(AT2181),NA(),AS1501)</f>
        <v>0</v>
      </c>
      <c r="AT2181">
        <f>IF(OR(AT1501="",AND(AT1501=AT1500,AT1501=AT1502)),NA(), AT1501)</f>
        <v>0</v>
      </c>
      <c r="AU2181">
        <f>IF(ISNA(AV2181),NA(),AU1501)</f>
        <v>0</v>
      </c>
      <c r="AV2181">
        <f>IF(OR(AV1501="",AND(AV1501=AV1500,AV1501=AV1502)),NA(), AV1501)</f>
        <v>0</v>
      </c>
      <c r="AW2181">
        <f>IF(ISNA(AX2181),NA(),AW1501)</f>
        <v>0</v>
      </c>
      <c r="AX2181">
        <f>IF(OR(AX1501="",AND(AX1501=AX1500,AX1501=AX1502)),NA(), AX1501)</f>
        <v>0</v>
      </c>
      <c r="AY2181">
        <f>IF(ISNA(AZ2181),NA(),AY1501)</f>
        <v>0</v>
      </c>
      <c r="AZ2181">
        <f>IF(OR(AZ1501="",AND(AZ1501=AZ1500,AZ1501=AZ1502)),NA(), AZ1501)</f>
        <v>0</v>
      </c>
      <c r="BA2181">
        <f>IF(ISNA(BB2181),NA(),BA1501)</f>
        <v>0</v>
      </c>
      <c r="BB2181">
        <f>IF(OR(BB1501="",AND(BB1501=BB1500,BB1501=BB1502)),NA(), BB1501)</f>
        <v>0</v>
      </c>
      <c r="BC2181">
        <f>IF(ISNA(BD2181),NA(),BC1501)</f>
        <v>0</v>
      </c>
      <c r="BD2181">
        <f>IF(OR(BD1501="",AND(BD1501=BD1500,BD1501=BD1502)),NA(), BD1501)</f>
        <v>0</v>
      </c>
      <c r="BE2181">
        <f>IF(ISNA(BF2181),NA(),BE1501)</f>
        <v>0</v>
      </c>
      <c r="BF2181">
        <f>IF(OR(BF1501="",AND(BF1501=BF1500,BF1501=BF1502)),NA(), BF1501)</f>
        <v>0</v>
      </c>
      <c r="BG2181">
        <f>IF(ISNA(BH2181),NA(),BG1501)</f>
        <v>0</v>
      </c>
      <c r="BH2181">
        <f>IF(OR(BH1501="",AND(BH1501=BH1500,BH1501=BH1502)),NA(), BH1501)</f>
        <v>0</v>
      </c>
      <c r="BI2181">
        <f>IF(ISNA(BJ2181),NA(),BI1501)</f>
        <v>0</v>
      </c>
      <c r="BJ2181">
        <f>IF(OR(BJ1501="",AND(BJ1501=BJ1500,BJ1501=BJ1502)),NA(), BJ1501)</f>
        <v>0</v>
      </c>
      <c r="BK2181">
        <f>IF(ISNA(BL2181),NA(),BK1501)</f>
        <v>0</v>
      </c>
      <c r="BL2181">
        <f>IF(OR(BL1501="",AND(BL1501=BL1500,BL1501=BL1502)),NA(), BL1501)</f>
        <v>0</v>
      </c>
      <c r="BM2181">
        <f>IF(ISNA(BN2181),NA(),BM1501)</f>
        <v>0</v>
      </c>
      <c r="BN2181">
        <f>IF(OR(BN1501="",AND(BN1501=BN1500,BN1501=BN1502)),NA(), BN1501)</f>
        <v>0</v>
      </c>
      <c r="BO2181">
        <f>IF(ISNA(BP2181),NA(),BO1501)</f>
        <v>0</v>
      </c>
      <c r="BP2181">
        <f>IF(OR(BP1501="",AND(BP1501=BP1500,BP1501=BP1502)),NA(), BP1501)</f>
        <v>0</v>
      </c>
      <c r="BQ2181">
        <f>IF(ISNA(BR2181),NA(),BQ1501)</f>
        <v>0</v>
      </c>
      <c r="BR2181">
        <f>IF(OR(BR1501="",AND(BR1501=BR1500,BR1501=BR1502)),NA(), BR1501)</f>
        <v>0</v>
      </c>
    </row>
    <row r="2182" spans="5:70">
      <c r="E2182">
        <f>IF(ISNA(F2182),NA(),E1502)</f>
        <v>0</v>
      </c>
      <c r="F2182">
        <f>IF(OR(F1502="",AND(F1502=F1501,F1502=F1503)),NA(), F1502)</f>
        <v>0</v>
      </c>
      <c r="G2182">
        <f>IF(ISNA(H2182),NA(),G1502)</f>
        <v>0</v>
      </c>
      <c r="H2182">
        <f>IF(OR(H1502="",AND(H1502=H1501,H1502=H1503)),NA(), H1502)</f>
        <v>0</v>
      </c>
      <c r="I2182">
        <f>IF(ISNA(J2182),NA(),I1502)</f>
        <v>0</v>
      </c>
      <c r="J2182">
        <f>IF(OR(J1502="",AND(J1502=J1501,J1502=J1503)),NA(), J1502)</f>
        <v>0</v>
      </c>
      <c r="K2182">
        <f>IF(ISNA(L2182),NA(),K1502)</f>
        <v>0</v>
      </c>
      <c r="L2182">
        <f>IF(OR(L1502="",AND(L1502=L1501,L1502=L1503)),NA(), L1502)</f>
        <v>0</v>
      </c>
      <c r="M2182">
        <f>IF(ISNA(N2182),NA(),M1502)</f>
        <v>0</v>
      </c>
      <c r="N2182">
        <f>IF(OR(N1502="",AND(N1502=N1501,N1502=N1503)),NA(), N1502)</f>
        <v>0</v>
      </c>
      <c r="O2182">
        <f>IF(ISNA(P2182),NA(),O1502)</f>
        <v>0</v>
      </c>
      <c r="P2182">
        <f>IF(OR(P1502="",AND(P1502=P1501,P1502=P1503)),NA(), P1502)</f>
        <v>0</v>
      </c>
      <c r="Q2182">
        <f>IF(ISNA(R2182),NA(),Q1502)</f>
        <v>0</v>
      </c>
      <c r="R2182">
        <f>IF(OR(R1502="",AND(R1502=R1501,R1502=R1503)),NA(), R1502)</f>
        <v>0</v>
      </c>
      <c r="S2182">
        <f>IF(ISNA(T2182),NA(),S1502)</f>
        <v>0</v>
      </c>
      <c r="T2182">
        <f>IF(OR(T1502="",AND(T1502=T1501,T1502=T1503)),NA(), T1502)</f>
        <v>0</v>
      </c>
      <c r="U2182">
        <f>IF(ISNA(V2182),NA(),U1502)</f>
        <v>0</v>
      </c>
      <c r="V2182">
        <f>IF(OR(V1502="",AND(V1502=V1501,V1502=V1503)),NA(), V1502)</f>
        <v>0</v>
      </c>
      <c r="W2182">
        <f>IF(ISNA(X2182),NA(),W1502)</f>
        <v>0</v>
      </c>
      <c r="X2182">
        <f>IF(OR(X1502="",AND(X1502=X1501,X1502=X1503)),NA(), X1502)</f>
        <v>0</v>
      </c>
      <c r="Y2182">
        <f>IF(ISNA(Z2182),NA(),Y1502)</f>
        <v>0</v>
      </c>
      <c r="Z2182">
        <f>IF(OR(Z1502="",AND(Z1502=Z1501,Z1502=Z1503)),NA(), Z1502)</f>
        <v>0</v>
      </c>
      <c r="AA2182">
        <f>IF(ISNA(AB2182),NA(),AA1502)</f>
        <v>0</v>
      </c>
      <c r="AB2182">
        <f>IF(OR(AB1502="",AND(AB1502=AB1501,AB1502=AB1503)),NA(), AB1502)</f>
        <v>0</v>
      </c>
      <c r="AC2182">
        <f>IF(ISNA(AD2182),NA(),AC1502)</f>
        <v>0</v>
      </c>
      <c r="AD2182">
        <f>IF(OR(AD1502="",AND(AD1502=AD1501,AD1502=AD1503)),NA(), AD1502)</f>
        <v>0</v>
      </c>
      <c r="AE2182">
        <f>IF(ISNA(AF2182),NA(),AE1502)</f>
        <v>0</v>
      </c>
      <c r="AF2182">
        <f>IF(OR(AF1502="",AND(AF1502=AF1501,AF1502=AF1503)),NA(), AF1502)</f>
        <v>0</v>
      </c>
      <c r="AG2182">
        <f>IF(ISNA(AH2182),NA(),AG1502)</f>
        <v>0</v>
      </c>
      <c r="AH2182">
        <f>IF(OR(AH1502="",AND(AH1502=AH1501,AH1502=AH1503)),NA(), AH1502)</f>
        <v>0</v>
      </c>
      <c r="AI2182">
        <f>IF(ISNA(AJ2182),NA(),AI1502)</f>
        <v>0</v>
      </c>
      <c r="AJ2182">
        <f>IF(OR(AJ1502="",AND(AJ1502=AJ1501,AJ1502=AJ1503)),NA(), AJ1502)</f>
        <v>0</v>
      </c>
      <c r="AM2182">
        <f>IF(ISNA(AN2182),NA(),AM1502)</f>
        <v>0</v>
      </c>
      <c r="AN2182">
        <f>IF(OR(AN1502="",AND(AN1502=AN1501,AN1502=AN1503)),NA(), AN1502)</f>
        <v>0</v>
      </c>
      <c r="AO2182">
        <f>IF(ISNA(AP2182),NA(),AO1502)</f>
        <v>0</v>
      </c>
      <c r="AP2182">
        <f>IF(OR(AP1502="",AND(AP1502=AP1501,AP1502=AP1503)),NA(), AP1502)</f>
        <v>0</v>
      </c>
      <c r="AQ2182">
        <f>IF(ISNA(AR2182),NA(),AQ1502)</f>
        <v>0</v>
      </c>
      <c r="AR2182">
        <f>IF(OR(AR1502="",AND(AR1502=AR1501,AR1502=AR1503)),NA(), AR1502)</f>
        <v>0</v>
      </c>
      <c r="AS2182">
        <f>IF(ISNA(AT2182),NA(),AS1502)</f>
        <v>0</v>
      </c>
      <c r="AT2182">
        <f>IF(OR(AT1502="",AND(AT1502=AT1501,AT1502=AT1503)),NA(), AT1502)</f>
        <v>0</v>
      </c>
      <c r="AU2182">
        <f>IF(ISNA(AV2182),NA(),AU1502)</f>
        <v>0</v>
      </c>
      <c r="AV2182">
        <f>IF(OR(AV1502="",AND(AV1502=AV1501,AV1502=AV1503)),NA(), AV1502)</f>
        <v>0</v>
      </c>
      <c r="AW2182">
        <f>IF(ISNA(AX2182),NA(),AW1502)</f>
        <v>0</v>
      </c>
      <c r="AX2182">
        <f>IF(OR(AX1502="",AND(AX1502=AX1501,AX1502=AX1503)),NA(), AX1502)</f>
        <v>0</v>
      </c>
      <c r="AY2182">
        <f>IF(ISNA(AZ2182),NA(),AY1502)</f>
        <v>0</v>
      </c>
      <c r="AZ2182">
        <f>IF(OR(AZ1502="",AND(AZ1502=AZ1501,AZ1502=AZ1503)),NA(), AZ1502)</f>
        <v>0</v>
      </c>
      <c r="BA2182">
        <f>IF(ISNA(BB2182),NA(),BA1502)</f>
        <v>0</v>
      </c>
      <c r="BB2182">
        <f>IF(OR(BB1502="",AND(BB1502=BB1501,BB1502=BB1503)),NA(), BB1502)</f>
        <v>0</v>
      </c>
      <c r="BC2182">
        <f>IF(ISNA(BD2182),NA(),BC1502)</f>
        <v>0</v>
      </c>
      <c r="BD2182">
        <f>IF(OR(BD1502="",AND(BD1502=BD1501,BD1502=BD1503)),NA(), BD1502)</f>
        <v>0</v>
      </c>
      <c r="BE2182">
        <f>IF(ISNA(BF2182),NA(),BE1502)</f>
        <v>0</v>
      </c>
      <c r="BF2182">
        <f>IF(OR(BF1502="",AND(BF1502=BF1501,BF1502=BF1503)),NA(), BF1502)</f>
        <v>0</v>
      </c>
      <c r="BG2182">
        <f>IF(ISNA(BH2182),NA(),BG1502)</f>
        <v>0</v>
      </c>
      <c r="BH2182">
        <f>IF(OR(BH1502="",AND(BH1502=BH1501,BH1502=BH1503)),NA(), BH1502)</f>
        <v>0</v>
      </c>
      <c r="BI2182">
        <f>IF(ISNA(BJ2182),NA(),BI1502)</f>
        <v>0</v>
      </c>
      <c r="BJ2182">
        <f>IF(OR(BJ1502="",AND(BJ1502=BJ1501,BJ1502=BJ1503)),NA(), BJ1502)</f>
        <v>0</v>
      </c>
      <c r="BK2182">
        <f>IF(ISNA(BL2182),NA(),BK1502)</f>
        <v>0</v>
      </c>
      <c r="BL2182">
        <f>IF(OR(BL1502="",AND(BL1502=BL1501,BL1502=BL1503)),NA(), BL1502)</f>
        <v>0</v>
      </c>
      <c r="BM2182">
        <f>IF(ISNA(BN2182),NA(),BM1502)</f>
        <v>0</v>
      </c>
      <c r="BN2182">
        <f>IF(OR(BN1502="",AND(BN1502=BN1501,BN1502=BN1503)),NA(), BN1502)</f>
        <v>0</v>
      </c>
      <c r="BO2182">
        <f>IF(ISNA(BP2182),NA(),BO1502)</f>
        <v>0</v>
      </c>
      <c r="BP2182">
        <f>IF(OR(BP1502="",AND(BP1502=BP1501,BP1502=BP1503)),NA(), BP1502)</f>
        <v>0</v>
      </c>
      <c r="BQ2182">
        <f>IF(ISNA(BR2182),NA(),BQ1502)</f>
        <v>0</v>
      </c>
      <c r="BR2182">
        <f>IF(OR(BR1502="",AND(BR1502=BR1501,BR1502=BR1503)),NA(), BR1502)</f>
        <v>0</v>
      </c>
    </row>
    <row r="2183" spans="5:70">
      <c r="E2183">
        <f>IF(ISNA(F2183),NA(),E1503)</f>
        <v>0</v>
      </c>
      <c r="F2183">
        <f>IF(OR(F1503="",AND(F1503=F1502,F1503=F1504)),NA(), F1503)</f>
        <v>0</v>
      </c>
      <c r="G2183">
        <f>IF(ISNA(H2183),NA(),G1503)</f>
        <v>0</v>
      </c>
      <c r="H2183">
        <f>IF(OR(H1503="",AND(H1503=H1502,H1503=H1504)),NA(), H1503)</f>
        <v>0</v>
      </c>
      <c r="I2183">
        <f>IF(ISNA(J2183),NA(),I1503)</f>
        <v>0</v>
      </c>
      <c r="J2183">
        <f>IF(OR(J1503="",AND(J1503=J1502,J1503=J1504)),NA(), J1503)</f>
        <v>0</v>
      </c>
      <c r="K2183">
        <f>IF(ISNA(L2183),NA(),K1503)</f>
        <v>0</v>
      </c>
      <c r="L2183">
        <f>IF(OR(L1503="",AND(L1503=L1502,L1503=L1504)),NA(), L1503)</f>
        <v>0</v>
      </c>
      <c r="M2183">
        <f>IF(ISNA(N2183),NA(),M1503)</f>
        <v>0</v>
      </c>
      <c r="N2183">
        <f>IF(OR(N1503="",AND(N1503=N1502,N1503=N1504)),NA(), N1503)</f>
        <v>0</v>
      </c>
      <c r="O2183">
        <f>IF(ISNA(P2183),NA(),O1503)</f>
        <v>0</v>
      </c>
      <c r="P2183">
        <f>IF(OR(P1503="",AND(P1503=P1502,P1503=P1504)),NA(), P1503)</f>
        <v>0</v>
      </c>
      <c r="Q2183">
        <f>IF(ISNA(R2183),NA(),Q1503)</f>
        <v>0</v>
      </c>
      <c r="R2183">
        <f>IF(OR(R1503="",AND(R1503=R1502,R1503=R1504)),NA(), R1503)</f>
        <v>0</v>
      </c>
      <c r="S2183">
        <f>IF(ISNA(T2183),NA(),S1503)</f>
        <v>0</v>
      </c>
      <c r="T2183">
        <f>IF(OR(T1503="",AND(T1503=T1502,T1503=T1504)),NA(), T1503)</f>
        <v>0</v>
      </c>
      <c r="U2183">
        <f>IF(ISNA(V2183),NA(),U1503)</f>
        <v>0</v>
      </c>
      <c r="V2183">
        <f>IF(OR(V1503="",AND(V1503=V1502,V1503=V1504)),NA(), V1503)</f>
        <v>0</v>
      </c>
      <c r="W2183">
        <f>IF(ISNA(X2183),NA(),W1503)</f>
        <v>0</v>
      </c>
      <c r="X2183">
        <f>IF(OR(X1503="",AND(X1503=X1502,X1503=X1504)),NA(), X1503)</f>
        <v>0</v>
      </c>
      <c r="Y2183">
        <f>IF(ISNA(Z2183),NA(),Y1503)</f>
        <v>0</v>
      </c>
      <c r="Z2183">
        <f>IF(OR(Z1503="",AND(Z1503=Z1502,Z1503=Z1504)),NA(), Z1503)</f>
        <v>0</v>
      </c>
      <c r="AA2183">
        <f>IF(ISNA(AB2183),NA(),AA1503)</f>
        <v>0</v>
      </c>
      <c r="AB2183">
        <f>IF(OR(AB1503="",AND(AB1503=AB1502,AB1503=AB1504)),NA(), AB1503)</f>
        <v>0</v>
      </c>
      <c r="AC2183">
        <f>IF(ISNA(AD2183),NA(),AC1503)</f>
        <v>0</v>
      </c>
      <c r="AD2183">
        <f>IF(OR(AD1503="",AND(AD1503=AD1502,AD1503=AD1504)),NA(), AD1503)</f>
        <v>0</v>
      </c>
      <c r="AE2183">
        <f>IF(ISNA(AF2183),NA(),AE1503)</f>
        <v>0</v>
      </c>
      <c r="AF2183">
        <f>IF(OR(AF1503="",AND(AF1503=AF1502,AF1503=AF1504)),NA(), AF1503)</f>
        <v>0</v>
      </c>
      <c r="AG2183">
        <f>IF(ISNA(AH2183),NA(),AG1503)</f>
        <v>0</v>
      </c>
      <c r="AH2183">
        <f>IF(OR(AH1503="",AND(AH1503=AH1502,AH1503=AH1504)),NA(), AH1503)</f>
        <v>0</v>
      </c>
      <c r="AI2183">
        <f>IF(ISNA(AJ2183),NA(),AI1503)</f>
        <v>0</v>
      </c>
      <c r="AJ2183">
        <f>IF(OR(AJ1503="",AND(AJ1503=AJ1502,AJ1503=AJ1504)),NA(), AJ1503)</f>
        <v>0</v>
      </c>
      <c r="AM2183">
        <f>IF(ISNA(AN2183),NA(),AM1503)</f>
        <v>0</v>
      </c>
      <c r="AN2183">
        <f>IF(OR(AN1503="",AND(AN1503=AN1502,AN1503=AN1504)),NA(), AN1503)</f>
        <v>0</v>
      </c>
      <c r="AO2183">
        <f>IF(ISNA(AP2183),NA(),AO1503)</f>
        <v>0</v>
      </c>
      <c r="AP2183">
        <f>IF(OR(AP1503="",AND(AP1503=AP1502,AP1503=AP1504)),NA(), AP1503)</f>
        <v>0</v>
      </c>
      <c r="AQ2183">
        <f>IF(ISNA(AR2183),NA(),AQ1503)</f>
        <v>0</v>
      </c>
      <c r="AR2183">
        <f>IF(OR(AR1503="",AND(AR1503=AR1502,AR1503=AR1504)),NA(), AR1503)</f>
        <v>0</v>
      </c>
      <c r="AS2183">
        <f>IF(ISNA(AT2183),NA(),AS1503)</f>
        <v>0</v>
      </c>
      <c r="AT2183">
        <f>IF(OR(AT1503="",AND(AT1503=AT1502,AT1503=AT1504)),NA(), AT1503)</f>
        <v>0</v>
      </c>
      <c r="AU2183">
        <f>IF(ISNA(AV2183),NA(),AU1503)</f>
        <v>0</v>
      </c>
      <c r="AV2183">
        <f>IF(OR(AV1503="",AND(AV1503=AV1502,AV1503=AV1504)),NA(), AV1503)</f>
        <v>0</v>
      </c>
      <c r="AW2183">
        <f>IF(ISNA(AX2183),NA(),AW1503)</f>
        <v>0</v>
      </c>
      <c r="AX2183">
        <f>IF(OR(AX1503="",AND(AX1503=AX1502,AX1503=AX1504)),NA(), AX1503)</f>
        <v>0</v>
      </c>
      <c r="AY2183">
        <f>IF(ISNA(AZ2183),NA(),AY1503)</f>
        <v>0</v>
      </c>
      <c r="AZ2183">
        <f>IF(OR(AZ1503="",AND(AZ1503=AZ1502,AZ1503=AZ1504)),NA(), AZ1503)</f>
        <v>0</v>
      </c>
      <c r="BA2183">
        <f>IF(ISNA(BB2183),NA(),BA1503)</f>
        <v>0</v>
      </c>
      <c r="BB2183">
        <f>IF(OR(BB1503="",AND(BB1503=BB1502,BB1503=BB1504)),NA(), BB1503)</f>
        <v>0</v>
      </c>
      <c r="BC2183">
        <f>IF(ISNA(BD2183),NA(),BC1503)</f>
        <v>0</v>
      </c>
      <c r="BD2183">
        <f>IF(OR(BD1503="",AND(BD1503=BD1502,BD1503=BD1504)),NA(), BD1503)</f>
        <v>0</v>
      </c>
      <c r="BE2183">
        <f>IF(ISNA(BF2183),NA(),BE1503)</f>
        <v>0</v>
      </c>
      <c r="BF2183">
        <f>IF(OR(BF1503="",AND(BF1503=BF1502,BF1503=BF1504)),NA(), BF1503)</f>
        <v>0</v>
      </c>
      <c r="BG2183">
        <f>IF(ISNA(BH2183),NA(),BG1503)</f>
        <v>0</v>
      </c>
      <c r="BH2183">
        <f>IF(OR(BH1503="",AND(BH1503=BH1502,BH1503=BH1504)),NA(), BH1503)</f>
        <v>0</v>
      </c>
      <c r="BI2183">
        <f>IF(ISNA(BJ2183),NA(),BI1503)</f>
        <v>0</v>
      </c>
      <c r="BJ2183">
        <f>IF(OR(BJ1503="",AND(BJ1503=BJ1502,BJ1503=BJ1504)),NA(), BJ1503)</f>
        <v>0</v>
      </c>
      <c r="BK2183">
        <f>IF(ISNA(BL2183),NA(),BK1503)</f>
        <v>0</v>
      </c>
      <c r="BL2183">
        <f>IF(OR(BL1503="",AND(BL1503=BL1502,BL1503=BL1504)),NA(), BL1503)</f>
        <v>0</v>
      </c>
      <c r="BM2183">
        <f>IF(ISNA(BN2183),NA(),BM1503)</f>
        <v>0</v>
      </c>
      <c r="BN2183">
        <f>IF(OR(BN1503="",AND(BN1503=BN1502,BN1503=BN1504)),NA(), BN1503)</f>
        <v>0</v>
      </c>
      <c r="BO2183">
        <f>IF(ISNA(BP2183),NA(),BO1503)</f>
        <v>0</v>
      </c>
      <c r="BP2183">
        <f>IF(OR(BP1503="",AND(BP1503=BP1502,BP1503=BP1504)),NA(), BP1503)</f>
        <v>0</v>
      </c>
      <c r="BQ2183">
        <f>IF(ISNA(BR2183),NA(),BQ1503)</f>
        <v>0</v>
      </c>
      <c r="BR2183">
        <f>IF(OR(BR1503="",AND(BR1503=BR1502,BR1503=BR1504)),NA(), BR1503)</f>
        <v>0</v>
      </c>
    </row>
    <row r="2184" spans="5:70">
      <c r="E2184">
        <f>IF(ISNA(F2184),NA(),E1504)</f>
        <v>0</v>
      </c>
      <c r="F2184">
        <f>IF(OR(F1504="",AND(F1504=F1503,F1504=F1505)),NA(), F1504)</f>
        <v>0</v>
      </c>
      <c r="G2184">
        <f>IF(ISNA(H2184),NA(),G1504)</f>
        <v>0</v>
      </c>
      <c r="H2184">
        <f>IF(OR(H1504="",AND(H1504=H1503,H1504=H1505)),NA(), H1504)</f>
        <v>0</v>
      </c>
      <c r="I2184">
        <f>IF(ISNA(J2184),NA(),I1504)</f>
        <v>0</v>
      </c>
      <c r="J2184">
        <f>IF(OR(J1504="",AND(J1504=J1503,J1504=J1505)),NA(), J1504)</f>
        <v>0</v>
      </c>
      <c r="K2184">
        <f>IF(ISNA(L2184),NA(),K1504)</f>
        <v>0</v>
      </c>
      <c r="L2184">
        <f>IF(OR(L1504="",AND(L1504=L1503,L1504=L1505)),NA(), L1504)</f>
        <v>0</v>
      </c>
      <c r="M2184">
        <f>IF(ISNA(N2184),NA(),M1504)</f>
        <v>0</v>
      </c>
      <c r="N2184">
        <f>IF(OR(N1504="",AND(N1504=N1503,N1504=N1505)),NA(), N1504)</f>
        <v>0</v>
      </c>
      <c r="O2184">
        <f>IF(ISNA(P2184),NA(),O1504)</f>
        <v>0</v>
      </c>
      <c r="P2184">
        <f>IF(OR(P1504="",AND(P1504=P1503,P1504=P1505)),NA(), P1504)</f>
        <v>0</v>
      </c>
      <c r="Q2184">
        <f>IF(ISNA(R2184),NA(),Q1504)</f>
        <v>0</v>
      </c>
      <c r="R2184">
        <f>IF(OR(R1504="",AND(R1504=R1503,R1504=R1505)),NA(), R1504)</f>
        <v>0</v>
      </c>
      <c r="S2184">
        <f>IF(ISNA(T2184),NA(),S1504)</f>
        <v>0</v>
      </c>
      <c r="T2184">
        <f>IF(OR(T1504="",AND(T1504=T1503,T1504=T1505)),NA(), T1504)</f>
        <v>0</v>
      </c>
      <c r="U2184">
        <f>IF(ISNA(V2184),NA(),U1504)</f>
        <v>0</v>
      </c>
      <c r="V2184">
        <f>IF(OR(V1504="",AND(V1504=V1503,V1504=V1505)),NA(), V1504)</f>
        <v>0</v>
      </c>
      <c r="W2184">
        <f>IF(ISNA(X2184),NA(),W1504)</f>
        <v>0</v>
      </c>
      <c r="X2184">
        <f>IF(OR(X1504="",AND(X1504=X1503,X1504=X1505)),NA(), X1504)</f>
        <v>0</v>
      </c>
      <c r="Y2184">
        <f>IF(ISNA(Z2184),NA(),Y1504)</f>
        <v>0</v>
      </c>
      <c r="Z2184">
        <f>IF(OR(Z1504="",AND(Z1504=Z1503,Z1504=Z1505)),NA(), Z1504)</f>
        <v>0</v>
      </c>
      <c r="AA2184">
        <f>IF(ISNA(AB2184),NA(),AA1504)</f>
        <v>0</v>
      </c>
      <c r="AB2184">
        <f>IF(OR(AB1504="",AND(AB1504=AB1503,AB1504=AB1505)),NA(), AB1504)</f>
        <v>0</v>
      </c>
      <c r="AC2184">
        <f>IF(ISNA(AD2184),NA(),AC1504)</f>
        <v>0</v>
      </c>
      <c r="AD2184">
        <f>IF(OR(AD1504="",AND(AD1504=AD1503,AD1504=AD1505)),NA(), AD1504)</f>
        <v>0</v>
      </c>
      <c r="AE2184">
        <f>IF(ISNA(AF2184),NA(),AE1504)</f>
        <v>0</v>
      </c>
      <c r="AF2184">
        <f>IF(OR(AF1504="",AND(AF1504=AF1503,AF1504=AF1505)),NA(), AF1504)</f>
        <v>0</v>
      </c>
      <c r="AG2184">
        <f>IF(ISNA(AH2184),NA(),AG1504)</f>
        <v>0</v>
      </c>
      <c r="AH2184">
        <f>IF(OR(AH1504="",AND(AH1504=AH1503,AH1504=AH1505)),NA(), AH1504)</f>
        <v>0</v>
      </c>
      <c r="AI2184">
        <f>IF(ISNA(AJ2184),NA(),AI1504)</f>
        <v>0</v>
      </c>
      <c r="AJ2184">
        <f>IF(OR(AJ1504="",AND(AJ1504=AJ1503,AJ1504=AJ1505)),NA(), AJ1504)</f>
        <v>0</v>
      </c>
      <c r="AM2184">
        <f>IF(ISNA(AN2184),NA(),AM1504)</f>
        <v>0</v>
      </c>
      <c r="AN2184">
        <f>IF(OR(AN1504="",AND(AN1504=AN1503,AN1504=AN1505)),NA(), AN1504)</f>
        <v>0</v>
      </c>
      <c r="AO2184">
        <f>IF(ISNA(AP2184),NA(),AO1504)</f>
        <v>0</v>
      </c>
      <c r="AP2184">
        <f>IF(OR(AP1504="",AND(AP1504=AP1503,AP1504=AP1505)),NA(), AP1504)</f>
        <v>0</v>
      </c>
      <c r="AQ2184">
        <f>IF(ISNA(AR2184),NA(),AQ1504)</f>
        <v>0</v>
      </c>
      <c r="AR2184">
        <f>IF(OR(AR1504="",AND(AR1504=AR1503,AR1504=AR1505)),NA(), AR1504)</f>
        <v>0</v>
      </c>
      <c r="AS2184">
        <f>IF(ISNA(AT2184),NA(),AS1504)</f>
        <v>0</v>
      </c>
      <c r="AT2184">
        <f>IF(OR(AT1504="",AND(AT1504=AT1503,AT1504=AT1505)),NA(), AT1504)</f>
        <v>0</v>
      </c>
      <c r="AU2184">
        <f>IF(ISNA(AV2184),NA(),AU1504)</f>
        <v>0</v>
      </c>
      <c r="AV2184">
        <f>IF(OR(AV1504="",AND(AV1504=AV1503,AV1504=AV1505)),NA(), AV1504)</f>
        <v>0</v>
      </c>
      <c r="AW2184">
        <f>IF(ISNA(AX2184),NA(),AW1504)</f>
        <v>0</v>
      </c>
      <c r="AX2184">
        <f>IF(OR(AX1504="",AND(AX1504=AX1503,AX1504=AX1505)),NA(), AX1504)</f>
        <v>0</v>
      </c>
      <c r="AY2184">
        <f>IF(ISNA(AZ2184),NA(),AY1504)</f>
        <v>0</v>
      </c>
      <c r="AZ2184">
        <f>IF(OR(AZ1504="",AND(AZ1504=AZ1503,AZ1504=AZ1505)),NA(), AZ1504)</f>
        <v>0</v>
      </c>
      <c r="BA2184">
        <f>IF(ISNA(BB2184),NA(),BA1504)</f>
        <v>0</v>
      </c>
      <c r="BB2184">
        <f>IF(OR(BB1504="",AND(BB1504=BB1503,BB1504=BB1505)),NA(), BB1504)</f>
        <v>0</v>
      </c>
      <c r="BC2184">
        <f>IF(ISNA(BD2184),NA(),BC1504)</f>
        <v>0</v>
      </c>
      <c r="BD2184">
        <f>IF(OR(BD1504="",AND(BD1504=BD1503,BD1504=BD1505)),NA(), BD1504)</f>
        <v>0</v>
      </c>
      <c r="BE2184">
        <f>IF(ISNA(BF2184),NA(),BE1504)</f>
        <v>0</v>
      </c>
      <c r="BF2184">
        <f>IF(OR(BF1504="",AND(BF1504=BF1503,BF1504=BF1505)),NA(), BF1504)</f>
        <v>0</v>
      </c>
      <c r="BG2184">
        <f>IF(ISNA(BH2184),NA(),BG1504)</f>
        <v>0</v>
      </c>
      <c r="BH2184">
        <f>IF(OR(BH1504="",AND(BH1504=BH1503,BH1504=BH1505)),NA(), BH1504)</f>
        <v>0</v>
      </c>
      <c r="BI2184">
        <f>IF(ISNA(BJ2184),NA(),BI1504)</f>
        <v>0</v>
      </c>
      <c r="BJ2184">
        <f>IF(OR(BJ1504="",AND(BJ1504=BJ1503,BJ1504=BJ1505)),NA(), BJ1504)</f>
        <v>0</v>
      </c>
      <c r="BK2184">
        <f>IF(ISNA(BL2184),NA(),BK1504)</f>
        <v>0</v>
      </c>
      <c r="BL2184">
        <f>IF(OR(BL1504="",AND(BL1504=BL1503,BL1504=BL1505)),NA(), BL1504)</f>
        <v>0</v>
      </c>
      <c r="BM2184">
        <f>IF(ISNA(BN2184),NA(),BM1504)</f>
        <v>0</v>
      </c>
      <c r="BN2184">
        <f>IF(OR(BN1504="",AND(BN1504=BN1503,BN1504=BN1505)),NA(), BN1504)</f>
        <v>0</v>
      </c>
      <c r="BO2184">
        <f>IF(ISNA(BP2184),NA(),BO1504)</f>
        <v>0</v>
      </c>
      <c r="BP2184">
        <f>IF(OR(BP1504="",AND(BP1504=BP1503,BP1504=BP1505)),NA(), BP1504)</f>
        <v>0</v>
      </c>
      <c r="BQ2184">
        <f>IF(ISNA(BR2184),NA(),BQ1504)</f>
        <v>0</v>
      </c>
      <c r="BR2184">
        <f>IF(OR(BR1504="",AND(BR1504=BR1503,BR1504=BR1505)),NA(), BR1504)</f>
        <v>0</v>
      </c>
    </row>
    <row r="2185" spans="5:70">
      <c r="E2185">
        <f>IF(ISNA(F2185),NA(),E1505)</f>
        <v>0</v>
      </c>
      <c r="F2185">
        <f>IF(OR(F1505="",AND(F1505=F1504,F1505=F1506)),NA(), F1505)</f>
        <v>0</v>
      </c>
      <c r="G2185">
        <f>IF(ISNA(H2185),NA(),G1505)</f>
        <v>0</v>
      </c>
      <c r="H2185">
        <f>IF(OR(H1505="",AND(H1505=H1504,H1505=H1506)),NA(), H1505)</f>
        <v>0</v>
      </c>
      <c r="I2185">
        <f>IF(ISNA(J2185),NA(),I1505)</f>
        <v>0</v>
      </c>
      <c r="J2185">
        <f>IF(OR(J1505="",AND(J1505=J1504,J1505=J1506)),NA(), J1505)</f>
        <v>0</v>
      </c>
      <c r="K2185">
        <f>IF(ISNA(L2185),NA(),K1505)</f>
        <v>0</v>
      </c>
      <c r="L2185">
        <f>IF(OR(L1505="",AND(L1505=L1504,L1505=L1506)),NA(), L1505)</f>
        <v>0</v>
      </c>
      <c r="M2185">
        <f>IF(ISNA(N2185),NA(),M1505)</f>
        <v>0</v>
      </c>
      <c r="N2185">
        <f>IF(OR(N1505="",AND(N1505=N1504,N1505=N1506)),NA(), N1505)</f>
        <v>0</v>
      </c>
      <c r="O2185">
        <f>IF(ISNA(P2185),NA(),O1505)</f>
        <v>0</v>
      </c>
      <c r="P2185">
        <f>IF(OR(P1505="",AND(P1505=P1504,P1505=P1506)),NA(), P1505)</f>
        <v>0</v>
      </c>
      <c r="Q2185">
        <f>IF(ISNA(R2185),NA(),Q1505)</f>
        <v>0</v>
      </c>
      <c r="R2185">
        <f>IF(OR(R1505="",AND(R1505=R1504,R1505=R1506)),NA(), R1505)</f>
        <v>0</v>
      </c>
      <c r="S2185">
        <f>IF(ISNA(T2185),NA(),S1505)</f>
        <v>0</v>
      </c>
      <c r="T2185">
        <f>IF(OR(T1505="",AND(T1505=T1504,T1505=T1506)),NA(), T1505)</f>
        <v>0</v>
      </c>
      <c r="U2185">
        <f>IF(ISNA(V2185),NA(),U1505)</f>
        <v>0</v>
      </c>
      <c r="V2185">
        <f>IF(OR(V1505="",AND(V1505=V1504,V1505=V1506)),NA(), V1505)</f>
        <v>0</v>
      </c>
      <c r="W2185">
        <f>IF(ISNA(X2185),NA(),W1505)</f>
        <v>0</v>
      </c>
      <c r="X2185">
        <f>IF(OR(X1505="",AND(X1505=X1504,X1505=X1506)),NA(), X1505)</f>
        <v>0</v>
      </c>
      <c r="Y2185">
        <f>IF(ISNA(Z2185),NA(),Y1505)</f>
        <v>0</v>
      </c>
      <c r="Z2185">
        <f>IF(OR(Z1505="",AND(Z1505=Z1504,Z1505=Z1506)),NA(), Z1505)</f>
        <v>0</v>
      </c>
      <c r="AA2185">
        <f>IF(ISNA(AB2185),NA(),AA1505)</f>
        <v>0</v>
      </c>
      <c r="AB2185">
        <f>IF(OR(AB1505="",AND(AB1505=AB1504,AB1505=AB1506)),NA(), AB1505)</f>
        <v>0</v>
      </c>
      <c r="AC2185">
        <f>IF(ISNA(AD2185),NA(),AC1505)</f>
        <v>0</v>
      </c>
      <c r="AD2185">
        <f>IF(OR(AD1505="",AND(AD1505=AD1504,AD1505=AD1506)),NA(), AD1505)</f>
        <v>0</v>
      </c>
      <c r="AE2185">
        <f>IF(ISNA(AF2185),NA(),AE1505)</f>
        <v>0</v>
      </c>
      <c r="AF2185">
        <f>IF(OR(AF1505="",AND(AF1505=AF1504,AF1505=AF1506)),NA(), AF1505)</f>
        <v>0</v>
      </c>
      <c r="AG2185">
        <f>IF(ISNA(AH2185),NA(),AG1505)</f>
        <v>0</v>
      </c>
      <c r="AH2185">
        <f>IF(OR(AH1505="",AND(AH1505=AH1504,AH1505=AH1506)),NA(), AH1505)</f>
        <v>0</v>
      </c>
      <c r="AI2185">
        <f>IF(ISNA(AJ2185),NA(),AI1505)</f>
        <v>0</v>
      </c>
      <c r="AJ2185">
        <f>IF(OR(AJ1505="",AND(AJ1505=AJ1504,AJ1505=AJ1506)),NA(), AJ1505)</f>
        <v>0</v>
      </c>
      <c r="AM2185">
        <f>IF(ISNA(AN2185),NA(),AM1505)</f>
        <v>0</v>
      </c>
      <c r="AN2185">
        <f>IF(OR(AN1505="",AND(AN1505=AN1504,AN1505=AN1506)),NA(), AN1505)</f>
        <v>0</v>
      </c>
      <c r="AO2185">
        <f>IF(ISNA(AP2185),NA(),AO1505)</f>
        <v>0</v>
      </c>
      <c r="AP2185">
        <f>IF(OR(AP1505="",AND(AP1505=AP1504,AP1505=AP1506)),NA(), AP1505)</f>
        <v>0</v>
      </c>
      <c r="AQ2185">
        <f>IF(ISNA(AR2185),NA(),AQ1505)</f>
        <v>0</v>
      </c>
      <c r="AR2185">
        <f>IF(OR(AR1505="",AND(AR1505=AR1504,AR1505=AR1506)),NA(), AR1505)</f>
        <v>0</v>
      </c>
      <c r="AS2185">
        <f>IF(ISNA(AT2185),NA(),AS1505)</f>
        <v>0</v>
      </c>
      <c r="AT2185">
        <f>IF(OR(AT1505="",AND(AT1505=AT1504,AT1505=AT1506)),NA(), AT1505)</f>
        <v>0</v>
      </c>
      <c r="AU2185">
        <f>IF(ISNA(AV2185),NA(),AU1505)</f>
        <v>0</v>
      </c>
      <c r="AV2185">
        <f>IF(OR(AV1505="",AND(AV1505=AV1504,AV1505=AV1506)),NA(), AV1505)</f>
        <v>0</v>
      </c>
      <c r="AW2185">
        <f>IF(ISNA(AX2185),NA(),AW1505)</f>
        <v>0</v>
      </c>
      <c r="AX2185">
        <f>IF(OR(AX1505="",AND(AX1505=AX1504,AX1505=AX1506)),NA(), AX1505)</f>
        <v>0</v>
      </c>
      <c r="AY2185">
        <f>IF(ISNA(AZ2185),NA(),AY1505)</f>
        <v>0</v>
      </c>
      <c r="AZ2185">
        <f>IF(OR(AZ1505="",AND(AZ1505=AZ1504,AZ1505=AZ1506)),NA(), AZ1505)</f>
        <v>0</v>
      </c>
      <c r="BA2185">
        <f>IF(ISNA(BB2185),NA(),BA1505)</f>
        <v>0</v>
      </c>
      <c r="BB2185">
        <f>IF(OR(BB1505="",AND(BB1505=BB1504,BB1505=BB1506)),NA(), BB1505)</f>
        <v>0</v>
      </c>
      <c r="BC2185">
        <f>IF(ISNA(BD2185),NA(),BC1505)</f>
        <v>0</v>
      </c>
      <c r="BD2185">
        <f>IF(OR(BD1505="",AND(BD1505=BD1504,BD1505=BD1506)),NA(), BD1505)</f>
        <v>0</v>
      </c>
      <c r="BE2185">
        <f>IF(ISNA(BF2185),NA(),BE1505)</f>
        <v>0</v>
      </c>
      <c r="BF2185">
        <f>IF(OR(BF1505="",AND(BF1505=BF1504,BF1505=BF1506)),NA(), BF1505)</f>
        <v>0</v>
      </c>
      <c r="BG2185">
        <f>IF(ISNA(BH2185),NA(),BG1505)</f>
        <v>0</v>
      </c>
      <c r="BH2185">
        <f>IF(OR(BH1505="",AND(BH1505=BH1504,BH1505=BH1506)),NA(), BH1505)</f>
        <v>0</v>
      </c>
      <c r="BI2185">
        <f>IF(ISNA(BJ2185),NA(),BI1505)</f>
        <v>0</v>
      </c>
      <c r="BJ2185">
        <f>IF(OR(BJ1505="",AND(BJ1505=BJ1504,BJ1505=BJ1506)),NA(), BJ1505)</f>
        <v>0</v>
      </c>
      <c r="BK2185">
        <f>IF(ISNA(BL2185),NA(),BK1505)</f>
        <v>0</v>
      </c>
      <c r="BL2185">
        <f>IF(OR(BL1505="",AND(BL1505=BL1504,BL1505=BL1506)),NA(), BL1505)</f>
        <v>0</v>
      </c>
      <c r="BM2185">
        <f>IF(ISNA(BN2185),NA(),BM1505)</f>
        <v>0</v>
      </c>
      <c r="BN2185">
        <f>IF(OR(BN1505="",AND(BN1505=BN1504,BN1505=BN1506)),NA(), BN1505)</f>
        <v>0</v>
      </c>
      <c r="BO2185">
        <f>IF(ISNA(BP2185),NA(),BO1505)</f>
        <v>0</v>
      </c>
      <c r="BP2185">
        <f>IF(OR(BP1505="",AND(BP1505=BP1504,BP1505=BP1506)),NA(), BP1505)</f>
        <v>0</v>
      </c>
      <c r="BQ2185">
        <f>IF(ISNA(BR2185),NA(),BQ1505)</f>
        <v>0</v>
      </c>
      <c r="BR2185">
        <f>IF(OR(BR1505="",AND(BR1505=BR1504,BR1505=BR1506)),NA(), BR1505)</f>
        <v>0</v>
      </c>
    </row>
    <row r="2186" spans="5:70">
      <c r="E2186">
        <f>IF(ISNA(F2186),NA(),E1506)</f>
        <v>0</v>
      </c>
      <c r="F2186">
        <f>IF(OR(F1506="",AND(F1506=F1505,F1506=F1507)),NA(), F1506)</f>
        <v>0</v>
      </c>
      <c r="G2186">
        <f>IF(ISNA(H2186),NA(),G1506)</f>
        <v>0</v>
      </c>
      <c r="H2186">
        <f>IF(OR(H1506="",AND(H1506=H1505,H1506=H1507)),NA(), H1506)</f>
        <v>0</v>
      </c>
      <c r="I2186">
        <f>IF(ISNA(J2186),NA(),I1506)</f>
        <v>0</v>
      </c>
      <c r="J2186">
        <f>IF(OR(J1506="",AND(J1506=J1505,J1506=J1507)),NA(), J1506)</f>
        <v>0</v>
      </c>
      <c r="K2186">
        <f>IF(ISNA(L2186),NA(),K1506)</f>
        <v>0</v>
      </c>
      <c r="L2186">
        <f>IF(OR(L1506="",AND(L1506=L1505,L1506=L1507)),NA(), L1506)</f>
        <v>0</v>
      </c>
      <c r="M2186">
        <f>IF(ISNA(N2186),NA(),M1506)</f>
        <v>0</v>
      </c>
      <c r="N2186">
        <f>IF(OR(N1506="",AND(N1506=N1505,N1506=N1507)),NA(), N1506)</f>
        <v>0</v>
      </c>
      <c r="O2186">
        <f>IF(ISNA(P2186),NA(),O1506)</f>
        <v>0</v>
      </c>
      <c r="P2186">
        <f>IF(OR(P1506="",AND(P1506=P1505,P1506=P1507)),NA(), P1506)</f>
        <v>0</v>
      </c>
      <c r="Q2186">
        <f>IF(ISNA(R2186),NA(),Q1506)</f>
        <v>0</v>
      </c>
      <c r="R2186">
        <f>IF(OR(R1506="",AND(R1506=R1505,R1506=R1507)),NA(), R1506)</f>
        <v>0</v>
      </c>
      <c r="S2186">
        <f>IF(ISNA(T2186),NA(),S1506)</f>
        <v>0</v>
      </c>
      <c r="T2186">
        <f>IF(OR(T1506="",AND(T1506=T1505,T1506=T1507)),NA(), T1506)</f>
        <v>0</v>
      </c>
      <c r="U2186">
        <f>IF(ISNA(V2186),NA(),U1506)</f>
        <v>0</v>
      </c>
      <c r="V2186">
        <f>IF(OR(V1506="",AND(V1506=V1505,V1506=V1507)),NA(), V1506)</f>
        <v>0</v>
      </c>
      <c r="W2186">
        <f>IF(ISNA(X2186),NA(),W1506)</f>
        <v>0</v>
      </c>
      <c r="X2186">
        <f>IF(OR(X1506="",AND(X1506=X1505,X1506=X1507)),NA(), X1506)</f>
        <v>0</v>
      </c>
      <c r="Y2186">
        <f>IF(ISNA(Z2186),NA(),Y1506)</f>
        <v>0</v>
      </c>
      <c r="Z2186">
        <f>IF(OR(Z1506="",AND(Z1506=Z1505,Z1506=Z1507)),NA(), Z1506)</f>
        <v>0</v>
      </c>
      <c r="AA2186">
        <f>IF(ISNA(AB2186),NA(),AA1506)</f>
        <v>0</v>
      </c>
      <c r="AB2186">
        <f>IF(OR(AB1506="",AND(AB1506=AB1505,AB1506=AB1507)),NA(), AB1506)</f>
        <v>0</v>
      </c>
      <c r="AC2186">
        <f>IF(ISNA(AD2186),NA(),AC1506)</f>
        <v>0</v>
      </c>
      <c r="AD2186">
        <f>IF(OR(AD1506="",AND(AD1506=AD1505,AD1506=AD1507)),NA(), AD1506)</f>
        <v>0</v>
      </c>
      <c r="AE2186">
        <f>IF(ISNA(AF2186),NA(),AE1506)</f>
        <v>0</v>
      </c>
      <c r="AF2186">
        <f>IF(OR(AF1506="",AND(AF1506=AF1505,AF1506=AF1507)),NA(), AF1506)</f>
        <v>0</v>
      </c>
      <c r="AG2186">
        <f>IF(ISNA(AH2186),NA(),AG1506)</f>
        <v>0</v>
      </c>
      <c r="AH2186">
        <f>IF(OR(AH1506="",AND(AH1506=AH1505,AH1506=AH1507)),NA(), AH1506)</f>
        <v>0</v>
      </c>
      <c r="AI2186">
        <f>IF(ISNA(AJ2186),NA(),AI1506)</f>
        <v>0</v>
      </c>
      <c r="AJ2186">
        <f>IF(OR(AJ1506="",AND(AJ1506=AJ1505,AJ1506=AJ1507)),NA(), AJ1506)</f>
        <v>0</v>
      </c>
      <c r="AM2186">
        <f>IF(ISNA(AN2186),NA(),AM1506)</f>
        <v>0</v>
      </c>
      <c r="AN2186">
        <f>IF(OR(AN1506="",AND(AN1506=AN1505,AN1506=AN1507)),NA(), AN1506)</f>
        <v>0</v>
      </c>
      <c r="AO2186">
        <f>IF(ISNA(AP2186),NA(),AO1506)</f>
        <v>0</v>
      </c>
      <c r="AP2186">
        <f>IF(OR(AP1506="",AND(AP1506=AP1505,AP1506=AP1507)),NA(), AP1506)</f>
        <v>0</v>
      </c>
      <c r="AQ2186">
        <f>IF(ISNA(AR2186),NA(),AQ1506)</f>
        <v>0</v>
      </c>
      <c r="AR2186">
        <f>IF(OR(AR1506="",AND(AR1506=AR1505,AR1506=AR1507)),NA(), AR1506)</f>
        <v>0</v>
      </c>
      <c r="AS2186">
        <f>IF(ISNA(AT2186),NA(),AS1506)</f>
        <v>0</v>
      </c>
      <c r="AT2186">
        <f>IF(OR(AT1506="",AND(AT1506=AT1505,AT1506=AT1507)),NA(), AT1506)</f>
        <v>0</v>
      </c>
      <c r="AU2186">
        <f>IF(ISNA(AV2186),NA(),AU1506)</f>
        <v>0</v>
      </c>
      <c r="AV2186">
        <f>IF(OR(AV1506="",AND(AV1506=AV1505,AV1506=AV1507)),NA(), AV1506)</f>
        <v>0</v>
      </c>
      <c r="AW2186">
        <f>IF(ISNA(AX2186),NA(),AW1506)</f>
        <v>0</v>
      </c>
      <c r="AX2186">
        <f>IF(OR(AX1506="",AND(AX1506=AX1505,AX1506=AX1507)),NA(), AX1506)</f>
        <v>0</v>
      </c>
      <c r="AY2186">
        <f>IF(ISNA(AZ2186),NA(),AY1506)</f>
        <v>0</v>
      </c>
      <c r="AZ2186">
        <f>IF(OR(AZ1506="",AND(AZ1506=AZ1505,AZ1506=AZ1507)),NA(), AZ1506)</f>
        <v>0</v>
      </c>
      <c r="BA2186">
        <f>IF(ISNA(BB2186),NA(),BA1506)</f>
        <v>0</v>
      </c>
      <c r="BB2186">
        <f>IF(OR(BB1506="",AND(BB1506=BB1505,BB1506=BB1507)),NA(), BB1506)</f>
        <v>0</v>
      </c>
      <c r="BC2186">
        <f>IF(ISNA(BD2186),NA(),BC1506)</f>
        <v>0</v>
      </c>
      <c r="BD2186">
        <f>IF(OR(BD1506="",AND(BD1506=BD1505,BD1506=BD1507)),NA(), BD1506)</f>
        <v>0</v>
      </c>
      <c r="BE2186">
        <f>IF(ISNA(BF2186),NA(),BE1506)</f>
        <v>0</v>
      </c>
      <c r="BF2186">
        <f>IF(OR(BF1506="",AND(BF1506=BF1505,BF1506=BF1507)),NA(), BF1506)</f>
        <v>0</v>
      </c>
      <c r="BG2186">
        <f>IF(ISNA(BH2186),NA(),BG1506)</f>
        <v>0</v>
      </c>
      <c r="BH2186">
        <f>IF(OR(BH1506="",AND(BH1506=BH1505,BH1506=BH1507)),NA(), BH1506)</f>
        <v>0</v>
      </c>
      <c r="BI2186">
        <f>IF(ISNA(BJ2186),NA(),BI1506)</f>
        <v>0</v>
      </c>
      <c r="BJ2186">
        <f>IF(OR(BJ1506="",AND(BJ1506=BJ1505,BJ1506=BJ1507)),NA(), BJ1506)</f>
        <v>0</v>
      </c>
      <c r="BK2186">
        <f>IF(ISNA(BL2186),NA(),BK1506)</f>
        <v>0</v>
      </c>
      <c r="BL2186">
        <f>IF(OR(BL1506="",AND(BL1506=BL1505,BL1506=BL1507)),NA(), BL1506)</f>
        <v>0</v>
      </c>
      <c r="BM2186">
        <f>IF(ISNA(BN2186),NA(),BM1506)</f>
        <v>0</v>
      </c>
      <c r="BN2186">
        <f>IF(OR(BN1506="",AND(BN1506=BN1505,BN1506=BN1507)),NA(), BN1506)</f>
        <v>0</v>
      </c>
      <c r="BO2186">
        <f>IF(ISNA(BP2186),NA(),BO1506)</f>
        <v>0</v>
      </c>
      <c r="BP2186">
        <f>IF(OR(BP1506="",AND(BP1506=BP1505,BP1506=BP1507)),NA(), BP1506)</f>
        <v>0</v>
      </c>
      <c r="BQ2186">
        <f>IF(ISNA(BR2186),NA(),BQ1506)</f>
        <v>0</v>
      </c>
      <c r="BR2186">
        <f>IF(OR(BR1506="",AND(BR1506=BR1505,BR1506=BR1507)),NA(), BR1506)</f>
        <v>0</v>
      </c>
    </row>
    <row r="2187" spans="5:70">
      <c r="E2187">
        <f>IF(ISNA(F2187),NA(),E1507)</f>
        <v>0</v>
      </c>
      <c r="F2187">
        <f>IF(OR(F1507="",AND(F1507=F1506,F1507=F1508)),NA(), F1507)</f>
        <v>0</v>
      </c>
      <c r="G2187">
        <f>IF(ISNA(H2187),NA(),G1507)</f>
        <v>0</v>
      </c>
      <c r="H2187">
        <f>IF(OR(H1507="",AND(H1507=H1506,H1507=H1508)),NA(), H1507)</f>
        <v>0</v>
      </c>
      <c r="I2187">
        <f>IF(ISNA(J2187),NA(),I1507)</f>
        <v>0</v>
      </c>
      <c r="J2187">
        <f>IF(OR(J1507="",AND(J1507=J1506,J1507=J1508)),NA(), J1507)</f>
        <v>0</v>
      </c>
      <c r="K2187">
        <f>IF(ISNA(L2187),NA(),K1507)</f>
        <v>0</v>
      </c>
      <c r="L2187">
        <f>IF(OR(L1507="",AND(L1507=L1506,L1507=L1508)),NA(), L1507)</f>
        <v>0</v>
      </c>
      <c r="M2187">
        <f>IF(ISNA(N2187),NA(),M1507)</f>
        <v>0</v>
      </c>
      <c r="N2187">
        <f>IF(OR(N1507="",AND(N1507=N1506,N1507=N1508)),NA(), N1507)</f>
        <v>0</v>
      </c>
      <c r="O2187">
        <f>IF(ISNA(P2187),NA(),O1507)</f>
        <v>0</v>
      </c>
      <c r="P2187">
        <f>IF(OR(P1507="",AND(P1507=P1506,P1507=P1508)),NA(), P1507)</f>
        <v>0</v>
      </c>
      <c r="Q2187">
        <f>IF(ISNA(R2187),NA(),Q1507)</f>
        <v>0</v>
      </c>
      <c r="R2187">
        <f>IF(OR(R1507="",AND(R1507=R1506,R1507=R1508)),NA(), R1507)</f>
        <v>0</v>
      </c>
      <c r="S2187">
        <f>IF(ISNA(T2187),NA(),S1507)</f>
        <v>0</v>
      </c>
      <c r="T2187">
        <f>IF(OR(T1507="",AND(T1507=T1506,T1507=T1508)),NA(), T1507)</f>
        <v>0</v>
      </c>
      <c r="U2187">
        <f>IF(ISNA(V2187),NA(),U1507)</f>
        <v>0</v>
      </c>
      <c r="V2187">
        <f>IF(OR(V1507="",AND(V1507=V1506,V1507=V1508)),NA(), V1507)</f>
        <v>0</v>
      </c>
      <c r="W2187">
        <f>IF(ISNA(X2187),NA(),W1507)</f>
        <v>0</v>
      </c>
      <c r="X2187">
        <f>IF(OR(X1507="",AND(X1507=X1506,X1507=X1508)),NA(), X1507)</f>
        <v>0</v>
      </c>
      <c r="Y2187">
        <f>IF(ISNA(Z2187),NA(),Y1507)</f>
        <v>0</v>
      </c>
      <c r="Z2187">
        <f>IF(OR(Z1507="",AND(Z1507=Z1506,Z1507=Z1508)),NA(), Z1507)</f>
        <v>0</v>
      </c>
      <c r="AA2187">
        <f>IF(ISNA(AB2187),NA(),AA1507)</f>
        <v>0</v>
      </c>
      <c r="AB2187">
        <f>IF(OR(AB1507="",AND(AB1507=AB1506,AB1507=AB1508)),NA(), AB1507)</f>
        <v>0</v>
      </c>
      <c r="AC2187">
        <f>IF(ISNA(AD2187),NA(),AC1507)</f>
        <v>0</v>
      </c>
      <c r="AD2187">
        <f>IF(OR(AD1507="",AND(AD1507=AD1506,AD1507=AD1508)),NA(), AD1507)</f>
        <v>0</v>
      </c>
      <c r="AE2187">
        <f>IF(ISNA(AF2187),NA(),AE1507)</f>
        <v>0</v>
      </c>
      <c r="AF2187">
        <f>IF(OR(AF1507="",AND(AF1507=AF1506,AF1507=AF1508)),NA(), AF1507)</f>
        <v>0</v>
      </c>
      <c r="AG2187">
        <f>IF(ISNA(AH2187),NA(),AG1507)</f>
        <v>0</v>
      </c>
      <c r="AH2187">
        <f>IF(OR(AH1507="",AND(AH1507=AH1506,AH1507=AH1508)),NA(), AH1507)</f>
        <v>0</v>
      </c>
      <c r="AI2187">
        <f>IF(ISNA(AJ2187),NA(),AI1507)</f>
        <v>0</v>
      </c>
      <c r="AJ2187">
        <f>IF(OR(AJ1507="",AND(AJ1507=AJ1506,AJ1507=AJ1508)),NA(), AJ1507)</f>
        <v>0</v>
      </c>
      <c r="AM2187">
        <f>IF(ISNA(AN2187),NA(),AM1507)</f>
        <v>0</v>
      </c>
      <c r="AN2187">
        <f>IF(OR(AN1507="",AND(AN1507=AN1506,AN1507=AN1508)),NA(), AN1507)</f>
        <v>0</v>
      </c>
      <c r="AO2187">
        <f>IF(ISNA(AP2187),NA(),AO1507)</f>
        <v>0</v>
      </c>
      <c r="AP2187">
        <f>IF(OR(AP1507="",AND(AP1507=AP1506,AP1507=AP1508)),NA(), AP1507)</f>
        <v>0</v>
      </c>
      <c r="AQ2187">
        <f>IF(ISNA(AR2187),NA(),AQ1507)</f>
        <v>0</v>
      </c>
      <c r="AR2187">
        <f>IF(OR(AR1507="",AND(AR1507=AR1506,AR1507=AR1508)),NA(), AR1507)</f>
        <v>0</v>
      </c>
      <c r="AS2187">
        <f>IF(ISNA(AT2187),NA(),AS1507)</f>
        <v>0</v>
      </c>
      <c r="AT2187">
        <f>IF(OR(AT1507="",AND(AT1507=AT1506,AT1507=AT1508)),NA(), AT1507)</f>
        <v>0</v>
      </c>
      <c r="AU2187">
        <f>IF(ISNA(AV2187),NA(),AU1507)</f>
        <v>0</v>
      </c>
      <c r="AV2187">
        <f>IF(OR(AV1507="",AND(AV1507=AV1506,AV1507=AV1508)),NA(), AV1507)</f>
        <v>0</v>
      </c>
      <c r="AW2187">
        <f>IF(ISNA(AX2187),NA(),AW1507)</f>
        <v>0</v>
      </c>
      <c r="AX2187">
        <f>IF(OR(AX1507="",AND(AX1507=AX1506,AX1507=AX1508)),NA(), AX1507)</f>
        <v>0</v>
      </c>
      <c r="AY2187">
        <f>IF(ISNA(AZ2187),NA(),AY1507)</f>
        <v>0</v>
      </c>
      <c r="AZ2187">
        <f>IF(OR(AZ1507="",AND(AZ1507=AZ1506,AZ1507=AZ1508)),NA(), AZ1507)</f>
        <v>0</v>
      </c>
      <c r="BA2187">
        <f>IF(ISNA(BB2187),NA(),BA1507)</f>
        <v>0</v>
      </c>
      <c r="BB2187">
        <f>IF(OR(BB1507="",AND(BB1507=BB1506,BB1507=BB1508)),NA(), BB1507)</f>
        <v>0</v>
      </c>
      <c r="BC2187">
        <f>IF(ISNA(BD2187),NA(),BC1507)</f>
        <v>0</v>
      </c>
      <c r="BD2187">
        <f>IF(OR(BD1507="",AND(BD1507=BD1506,BD1507=BD1508)),NA(), BD1507)</f>
        <v>0</v>
      </c>
      <c r="BE2187">
        <f>IF(ISNA(BF2187),NA(),BE1507)</f>
        <v>0</v>
      </c>
      <c r="BF2187">
        <f>IF(OR(BF1507="",AND(BF1507=BF1506,BF1507=BF1508)),NA(), BF1507)</f>
        <v>0</v>
      </c>
      <c r="BG2187">
        <f>IF(ISNA(BH2187),NA(),BG1507)</f>
        <v>0</v>
      </c>
      <c r="BH2187">
        <f>IF(OR(BH1507="",AND(BH1507=BH1506,BH1507=BH1508)),NA(), BH1507)</f>
        <v>0</v>
      </c>
      <c r="BI2187">
        <f>IF(ISNA(BJ2187),NA(),BI1507)</f>
        <v>0</v>
      </c>
      <c r="BJ2187">
        <f>IF(OR(BJ1507="",AND(BJ1507=BJ1506,BJ1507=BJ1508)),NA(), BJ1507)</f>
        <v>0</v>
      </c>
      <c r="BK2187">
        <f>IF(ISNA(BL2187),NA(),BK1507)</f>
        <v>0</v>
      </c>
      <c r="BL2187">
        <f>IF(OR(BL1507="",AND(BL1507=BL1506,BL1507=BL1508)),NA(), BL1507)</f>
        <v>0</v>
      </c>
      <c r="BM2187">
        <f>IF(ISNA(BN2187),NA(),BM1507)</f>
        <v>0</v>
      </c>
      <c r="BN2187">
        <f>IF(OR(BN1507="",AND(BN1507=BN1506,BN1507=BN1508)),NA(), BN1507)</f>
        <v>0</v>
      </c>
      <c r="BO2187">
        <f>IF(ISNA(BP2187),NA(),BO1507)</f>
        <v>0</v>
      </c>
      <c r="BP2187">
        <f>IF(OR(BP1507="",AND(BP1507=BP1506,BP1507=BP1508)),NA(), BP1507)</f>
        <v>0</v>
      </c>
      <c r="BQ2187">
        <f>IF(ISNA(BR2187),NA(),BQ1507)</f>
        <v>0</v>
      </c>
      <c r="BR2187">
        <f>IF(OR(BR1507="",AND(BR1507=BR1506,BR1507=BR1508)),NA(), BR1507)</f>
        <v>0</v>
      </c>
    </row>
    <row r="2188" spans="5:70">
      <c r="E2188">
        <f>IF(ISNA(F2188),NA(),E1508)</f>
        <v>0</v>
      </c>
      <c r="F2188">
        <f>IF(OR(F1508="",AND(F1508=F1507,F1508=F1509)),NA(), F1508)</f>
        <v>0</v>
      </c>
      <c r="G2188">
        <f>IF(ISNA(H2188),NA(),G1508)</f>
        <v>0</v>
      </c>
      <c r="H2188">
        <f>IF(OR(H1508="",AND(H1508=H1507,H1508=H1509)),NA(), H1508)</f>
        <v>0</v>
      </c>
      <c r="I2188">
        <f>IF(ISNA(J2188),NA(),I1508)</f>
        <v>0</v>
      </c>
      <c r="J2188">
        <f>IF(OR(J1508="",AND(J1508=J1507,J1508=J1509)),NA(), J1508)</f>
        <v>0</v>
      </c>
      <c r="K2188">
        <f>IF(ISNA(L2188),NA(),K1508)</f>
        <v>0</v>
      </c>
      <c r="L2188">
        <f>IF(OR(L1508="",AND(L1508=L1507,L1508=L1509)),NA(), L1508)</f>
        <v>0</v>
      </c>
      <c r="M2188">
        <f>IF(ISNA(N2188),NA(),M1508)</f>
        <v>0</v>
      </c>
      <c r="N2188">
        <f>IF(OR(N1508="",AND(N1508=N1507,N1508=N1509)),NA(), N1508)</f>
        <v>0</v>
      </c>
      <c r="O2188">
        <f>IF(ISNA(P2188),NA(),O1508)</f>
        <v>0</v>
      </c>
      <c r="P2188">
        <f>IF(OR(P1508="",AND(P1508=P1507,P1508=P1509)),NA(), P1508)</f>
        <v>0</v>
      </c>
      <c r="Q2188">
        <f>IF(ISNA(R2188),NA(),Q1508)</f>
        <v>0</v>
      </c>
      <c r="R2188">
        <f>IF(OR(R1508="",AND(R1508=R1507,R1508=R1509)),NA(), R1508)</f>
        <v>0</v>
      </c>
      <c r="S2188">
        <f>IF(ISNA(T2188),NA(),S1508)</f>
        <v>0</v>
      </c>
      <c r="T2188">
        <f>IF(OR(T1508="",AND(T1508=T1507,T1508=T1509)),NA(), T1508)</f>
        <v>0</v>
      </c>
      <c r="U2188">
        <f>IF(ISNA(V2188),NA(),U1508)</f>
        <v>0</v>
      </c>
      <c r="V2188">
        <f>IF(OR(V1508="",AND(V1508=V1507,V1508=V1509)),NA(), V1508)</f>
        <v>0</v>
      </c>
      <c r="W2188">
        <f>IF(ISNA(X2188),NA(),W1508)</f>
        <v>0</v>
      </c>
      <c r="X2188">
        <f>IF(OR(X1508="",AND(X1508=X1507,X1508=X1509)),NA(), X1508)</f>
        <v>0</v>
      </c>
      <c r="Y2188">
        <f>IF(ISNA(Z2188),NA(),Y1508)</f>
        <v>0</v>
      </c>
      <c r="Z2188">
        <f>IF(OR(Z1508="",AND(Z1508=Z1507,Z1508=Z1509)),NA(), Z1508)</f>
        <v>0</v>
      </c>
      <c r="AA2188">
        <f>IF(ISNA(AB2188),NA(),AA1508)</f>
        <v>0</v>
      </c>
      <c r="AB2188">
        <f>IF(OR(AB1508="",AND(AB1508=AB1507,AB1508=AB1509)),NA(), AB1508)</f>
        <v>0</v>
      </c>
      <c r="AC2188">
        <f>IF(ISNA(AD2188),NA(),AC1508)</f>
        <v>0</v>
      </c>
      <c r="AD2188">
        <f>IF(OR(AD1508="",AND(AD1508=AD1507,AD1508=AD1509)),NA(), AD1508)</f>
        <v>0</v>
      </c>
      <c r="AE2188">
        <f>IF(ISNA(AF2188),NA(),AE1508)</f>
        <v>0</v>
      </c>
      <c r="AF2188">
        <f>IF(OR(AF1508="",AND(AF1508=AF1507,AF1508=AF1509)),NA(), AF1508)</f>
        <v>0</v>
      </c>
      <c r="AG2188">
        <f>IF(ISNA(AH2188),NA(),AG1508)</f>
        <v>0</v>
      </c>
      <c r="AH2188">
        <f>IF(OR(AH1508="",AND(AH1508=AH1507,AH1508=AH1509)),NA(), AH1508)</f>
        <v>0</v>
      </c>
      <c r="AI2188">
        <f>IF(ISNA(AJ2188),NA(),AI1508)</f>
        <v>0</v>
      </c>
      <c r="AJ2188">
        <f>IF(OR(AJ1508="",AND(AJ1508=AJ1507,AJ1508=AJ1509)),NA(), AJ1508)</f>
        <v>0</v>
      </c>
      <c r="AM2188">
        <f>IF(ISNA(AN2188),NA(),AM1508)</f>
        <v>0</v>
      </c>
      <c r="AN2188">
        <f>IF(OR(AN1508="",AND(AN1508=AN1507,AN1508=AN1509)),NA(), AN1508)</f>
        <v>0</v>
      </c>
      <c r="AO2188">
        <f>IF(ISNA(AP2188),NA(),AO1508)</f>
        <v>0</v>
      </c>
      <c r="AP2188">
        <f>IF(OR(AP1508="",AND(AP1508=AP1507,AP1508=AP1509)),NA(), AP1508)</f>
        <v>0</v>
      </c>
      <c r="AQ2188">
        <f>IF(ISNA(AR2188),NA(),AQ1508)</f>
        <v>0</v>
      </c>
      <c r="AR2188">
        <f>IF(OR(AR1508="",AND(AR1508=AR1507,AR1508=AR1509)),NA(), AR1508)</f>
        <v>0</v>
      </c>
      <c r="AS2188">
        <f>IF(ISNA(AT2188),NA(),AS1508)</f>
        <v>0</v>
      </c>
      <c r="AT2188">
        <f>IF(OR(AT1508="",AND(AT1508=AT1507,AT1508=AT1509)),NA(), AT1508)</f>
        <v>0</v>
      </c>
      <c r="AU2188">
        <f>IF(ISNA(AV2188),NA(),AU1508)</f>
        <v>0</v>
      </c>
      <c r="AV2188">
        <f>IF(OR(AV1508="",AND(AV1508=AV1507,AV1508=AV1509)),NA(), AV1508)</f>
        <v>0</v>
      </c>
      <c r="AW2188">
        <f>IF(ISNA(AX2188),NA(),AW1508)</f>
        <v>0</v>
      </c>
      <c r="AX2188">
        <f>IF(OR(AX1508="",AND(AX1508=AX1507,AX1508=AX1509)),NA(), AX1508)</f>
        <v>0</v>
      </c>
      <c r="AY2188">
        <f>IF(ISNA(AZ2188),NA(),AY1508)</f>
        <v>0</v>
      </c>
      <c r="AZ2188">
        <f>IF(OR(AZ1508="",AND(AZ1508=AZ1507,AZ1508=AZ1509)),NA(), AZ1508)</f>
        <v>0</v>
      </c>
      <c r="BA2188">
        <f>IF(ISNA(BB2188),NA(),BA1508)</f>
        <v>0</v>
      </c>
      <c r="BB2188">
        <f>IF(OR(BB1508="",AND(BB1508=BB1507,BB1508=BB1509)),NA(), BB1508)</f>
        <v>0</v>
      </c>
      <c r="BC2188">
        <f>IF(ISNA(BD2188),NA(),BC1508)</f>
        <v>0</v>
      </c>
      <c r="BD2188">
        <f>IF(OR(BD1508="",AND(BD1508=BD1507,BD1508=BD1509)),NA(), BD1508)</f>
        <v>0</v>
      </c>
      <c r="BE2188">
        <f>IF(ISNA(BF2188),NA(),BE1508)</f>
        <v>0</v>
      </c>
      <c r="BF2188">
        <f>IF(OR(BF1508="",AND(BF1508=BF1507,BF1508=BF1509)),NA(), BF1508)</f>
        <v>0</v>
      </c>
      <c r="BG2188">
        <f>IF(ISNA(BH2188),NA(),BG1508)</f>
        <v>0</v>
      </c>
      <c r="BH2188">
        <f>IF(OR(BH1508="",AND(BH1508=BH1507,BH1508=BH1509)),NA(), BH1508)</f>
        <v>0</v>
      </c>
      <c r="BI2188">
        <f>IF(ISNA(BJ2188),NA(),BI1508)</f>
        <v>0</v>
      </c>
      <c r="BJ2188">
        <f>IF(OR(BJ1508="",AND(BJ1508=BJ1507,BJ1508=BJ1509)),NA(), BJ1508)</f>
        <v>0</v>
      </c>
      <c r="BK2188">
        <f>IF(ISNA(BL2188),NA(),BK1508)</f>
        <v>0</v>
      </c>
      <c r="BL2188">
        <f>IF(OR(BL1508="",AND(BL1508=BL1507,BL1508=BL1509)),NA(), BL1508)</f>
        <v>0</v>
      </c>
      <c r="BM2188">
        <f>IF(ISNA(BN2188),NA(),BM1508)</f>
        <v>0</v>
      </c>
      <c r="BN2188">
        <f>IF(OR(BN1508="",AND(BN1508=BN1507,BN1508=BN1509)),NA(), BN1508)</f>
        <v>0</v>
      </c>
      <c r="BO2188">
        <f>IF(ISNA(BP2188),NA(),BO1508)</f>
        <v>0</v>
      </c>
      <c r="BP2188">
        <f>IF(OR(BP1508="",AND(BP1508=BP1507,BP1508=BP1509)),NA(), BP1508)</f>
        <v>0</v>
      </c>
      <c r="BQ2188">
        <f>IF(ISNA(BR2188),NA(),BQ1508)</f>
        <v>0</v>
      </c>
      <c r="BR2188">
        <f>IF(OR(BR1508="",AND(BR1508=BR1507,BR1508=BR1509)),NA(), BR1508)</f>
        <v>0</v>
      </c>
    </row>
    <row r="2189" spans="5:70">
      <c r="E2189">
        <f>IF(ISNA(F2189),NA(),E1509)</f>
        <v>0</v>
      </c>
      <c r="F2189">
        <f>IF(OR(F1509="",AND(F1509=F1508,F1509=F1510)),NA(), F1509)</f>
        <v>0</v>
      </c>
      <c r="G2189">
        <f>IF(ISNA(H2189),NA(),G1509)</f>
        <v>0</v>
      </c>
      <c r="H2189">
        <f>IF(OR(H1509="",AND(H1509=H1508,H1509=H1510)),NA(), H1509)</f>
        <v>0</v>
      </c>
      <c r="I2189">
        <f>IF(ISNA(J2189),NA(),I1509)</f>
        <v>0</v>
      </c>
      <c r="J2189">
        <f>IF(OR(J1509="",AND(J1509=J1508,J1509=J1510)),NA(), J1509)</f>
        <v>0</v>
      </c>
      <c r="K2189">
        <f>IF(ISNA(L2189),NA(),K1509)</f>
        <v>0</v>
      </c>
      <c r="L2189">
        <f>IF(OR(L1509="",AND(L1509=L1508,L1509=L1510)),NA(), L1509)</f>
        <v>0</v>
      </c>
      <c r="M2189">
        <f>IF(ISNA(N2189),NA(),M1509)</f>
        <v>0</v>
      </c>
      <c r="N2189">
        <f>IF(OR(N1509="",AND(N1509=N1508,N1509=N1510)),NA(), N1509)</f>
        <v>0</v>
      </c>
      <c r="O2189">
        <f>IF(ISNA(P2189),NA(),O1509)</f>
        <v>0</v>
      </c>
      <c r="P2189">
        <f>IF(OR(P1509="",AND(P1509=P1508,P1509=P1510)),NA(), P1509)</f>
        <v>0</v>
      </c>
      <c r="Q2189">
        <f>IF(ISNA(R2189),NA(),Q1509)</f>
        <v>0</v>
      </c>
      <c r="R2189">
        <f>IF(OR(R1509="",AND(R1509=R1508,R1509=R1510)),NA(), R1509)</f>
        <v>0</v>
      </c>
      <c r="S2189">
        <f>IF(ISNA(T2189),NA(),S1509)</f>
        <v>0</v>
      </c>
      <c r="T2189">
        <f>IF(OR(T1509="",AND(T1509=T1508,T1509=T1510)),NA(), T1509)</f>
        <v>0</v>
      </c>
      <c r="U2189">
        <f>IF(ISNA(V2189),NA(),U1509)</f>
        <v>0</v>
      </c>
      <c r="V2189">
        <f>IF(OR(V1509="",AND(V1509=V1508,V1509=V1510)),NA(), V1509)</f>
        <v>0</v>
      </c>
      <c r="W2189">
        <f>IF(ISNA(X2189),NA(),W1509)</f>
        <v>0</v>
      </c>
      <c r="X2189">
        <f>IF(OR(X1509="",AND(X1509=X1508,X1509=X1510)),NA(), X1509)</f>
        <v>0</v>
      </c>
      <c r="Y2189">
        <f>IF(ISNA(Z2189),NA(),Y1509)</f>
        <v>0</v>
      </c>
      <c r="Z2189">
        <f>IF(OR(Z1509="",AND(Z1509=Z1508,Z1509=Z1510)),NA(), Z1509)</f>
        <v>0</v>
      </c>
      <c r="AA2189">
        <f>IF(ISNA(AB2189),NA(),AA1509)</f>
        <v>0</v>
      </c>
      <c r="AB2189">
        <f>IF(OR(AB1509="",AND(AB1509=AB1508,AB1509=AB1510)),NA(), AB1509)</f>
        <v>0</v>
      </c>
      <c r="AC2189">
        <f>IF(ISNA(AD2189),NA(),AC1509)</f>
        <v>0</v>
      </c>
      <c r="AD2189">
        <f>IF(OR(AD1509="",AND(AD1509=AD1508,AD1509=AD1510)),NA(), AD1509)</f>
        <v>0</v>
      </c>
      <c r="AE2189">
        <f>IF(ISNA(AF2189),NA(),AE1509)</f>
        <v>0</v>
      </c>
      <c r="AF2189">
        <f>IF(OR(AF1509="",AND(AF1509=AF1508,AF1509=AF1510)),NA(), AF1509)</f>
        <v>0</v>
      </c>
      <c r="AG2189">
        <f>IF(ISNA(AH2189),NA(),AG1509)</f>
        <v>0</v>
      </c>
      <c r="AH2189">
        <f>IF(OR(AH1509="",AND(AH1509=AH1508,AH1509=AH1510)),NA(), AH1509)</f>
        <v>0</v>
      </c>
      <c r="AI2189">
        <f>IF(ISNA(AJ2189),NA(),AI1509)</f>
        <v>0</v>
      </c>
      <c r="AJ2189">
        <f>IF(OR(AJ1509="",AND(AJ1509=AJ1508,AJ1509=AJ1510)),NA(), AJ1509)</f>
        <v>0</v>
      </c>
      <c r="AM2189">
        <f>IF(ISNA(AN2189),NA(),AM1509)</f>
        <v>0</v>
      </c>
      <c r="AN2189">
        <f>IF(OR(AN1509="",AND(AN1509=AN1508,AN1509=AN1510)),NA(), AN1509)</f>
        <v>0</v>
      </c>
      <c r="AO2189">
        <f>IF(ISNA(AP2189),NA(),AO1509)</f>
        <v>0</v>
      </c>
      <c r="AP2189">
        <f>IF(OR(AP1509="",AND(AP1509=AP1508,AP1509=AP1510)),NA(), AP1509)</f>
        <v>0</v>
      </c>
      <c r="AQ2189">
        <f>IF(ISNA(AR2189),NA(),AQ1509)</f>
        <v>0</v>
      </c>
      <c r="AR2189">
        <f>IF(OR(AR1509="",AND(AR1509=AR1508,AR1509=AR1510)),NA(), AR1509)</f>
        <v>0</v>
      </c>
      <c r="AS2189">
        <f>IF(ISNA(AT2189),NA(),AS1509)</f>
        <v>0</v>
      </c>
      <c r="AT2189">
        <f>IF(OR(AT1509="",AND(AT1509=AT1508,AT1509=AT1510)),NA(), AT1509)</f>
        <v>0</v>
      </c>
      <c r="AU2189">
        <f>IF(ISNA(AV2189),NA(),AU1509)</f>
        <v>0</v>
      </c>
      <c r="AV2189">
        <f>IF(OR(AV1509="",AND(AV1509=AV1508,AV1509=AV1510)),NA(), AV1509)</f>
        <v>0</v>
      </c>
      <c r="AW2189">
        <f>IF(ISNA(AX2189),NA(),AW1509)</f>
        <v>0</v>
      </c>
      <c r="AX2189">
        <f>IF(OR(AX1509="",AND(AX1509=AX1508,AX1509=AX1510)),NA(), AX1509)</f>
        <v>0</v>
      </c>
      <c r="AY2189">
        <f>IF(ISNA(AZ2189),NA(),AY1509)</f>
        <v>0</v>
      </c>
      <c r="AZ2189">
        <f>IF(OR(AZ1509="",AND(AZ1509=AZ1508,AZ1509=AZ1510)),NA(), AZ1509)</f>
        <v>0</v>
      </c>
      <c r="BA2189">
        <f>IF(ISNA(BB2189),NA(),BA1509)</f>
        <v>0</v>
      </c>
      <c r="BB2189">
        <f>IF(OR(BB1509="",AND(BB1509=BB1508,BB1509=BB1510)),NA(), BB1509)</f>
        <v>0</v>
      </c>
      <c r="BC2189">
        <f>IF(ISNA(BD2189),NA(),BC1509)</f>
        <v>0</v>
      </c>
      <c r="BD2189">
        <f>IF(OR(BD1509="",AND(BD1509=BD1508,BD1509=BD1510)),NA(), BD1509)</f>
        <v>0</v>
      </c>
      <c r="BE2189">
        <f>IF(ISNA(BF2189),NA(),BE1509)</f>
        <v>0</v>
      </c>
      <c r="BF2189">
        <f>IF(OR(BF1509="",AND(BF1509=BF1508,BF1509=BF1510)),NA(), BF1509)</f>
        <v>0</v>
      </c>
      <c r="BG2189">
        <f>IF(ISNA(BH2189),NA(),BG1509)</f>
        <v>0</v>
      </c>
      <c r="BH2189">
        <f>IF(OR(BH1509="",AND(BH1509=BH1508,BH1509=BH1510)),NA(), BH1509)</f>
        <v>0</v>
      </c>
      <c r="BI2189">
        <f>IF(ISNA(BJ2189),NA(),BI1509)</f>
        <v>0</v>
      </c>
      <c r="BJ2189">
        <f>IF(OR(BJ1509="",AND(BJ1509=BJ1508,BJ1509=BJ1510)),NA(), BJ1509)</f>
        <v>0</v>
      </c>
      <c r="BK2189">
        <f>IF(ISNA(BL2189),NA(),BK1509)</f>
        <v>0</v>
      </c>
      <c r="BL2189">
        <f>IF(OR(BL1509="",AND(BL1509=BL1508,BL1509=BL1510)),NA(), BL1509)</f>
        <v>0</v>
      </c>
      <c r="BM2189">
        <f>IF(ISNA(BN2189),NA(),BM1509)</f>
        <v>0</v>
      </c>
      <c r="BN2189">
        <f>IF(OR(BN1509="",AND(BN1509=BN1508,BN1509=BN1510)),NA(), BN1509)</f>
        <v>0</v>
      </c>
      <c r="BO2189">
        <f>IF(ISNA(BP2189),NA(),BO1509)</f>
        <v>0</v>
      </c>
      <c r="BP2189">
        <f>IF(OR(BP1509="",AND(BP1509=BP1508,BP1509=BP1510)),NA(), BP1509)</f>
        <v>0</v>
      </c>
      <c r="BQ2189">
        <f>IF(ISNA(BR2189),NA(),BQ1509)</f>
        <v>0</v>
      </c>
      <c r="BR2189">
        <f>IF(OR(BR1509="",AND(BR1509=BR1508,BR1509=BR1510)),NA(), BR1509)</f>
        <v>0</v>
      </c>
    </row>
    <row r="2190" spans="5:70">
      <c r="E2190">
        <f>IF(ISNA(F2190),NA(),E1510)</f>
        <v>0</v>
      </c>
      <c r="F2190">
        <f>IF(OR(F1510="",AND(F1510=F1509,F1510=F1511)),NA(), F1510)</f>
        <v>0</v>
      </c>
      <c r="G2190">
        <f>IF(ISNA(H2190),NA(),G1510)</f>
        <v>0</v>
      </c>
      <c r="H2190">
        <f>IF(OR(H1510="",AND(H1510=H1509,H1510=H1511)),NA(), H1510)</f>
        <v>0</v>
      </c>
      <c r="I2190">
        <f>IF(ISNA(J2190),NA(),I1510)</f>
        <v>0</v>
      </c>
      <c r="J2190">
        <f>IF(OR(J1510="",AND(J1510=J1509,J1510=J1511)),NA(), J1510)</f>
        <v>0</v>
      </c>
      <c r="K2190">
        <f>IF(ISNA(L2190),NA(),K1510)</f>
        <v>0</v>
      </c>
      <c r="L2190">
        <f>IF(OR(L1510="",AND(L1510=L1509,L1510=L1511)),NA(), L1510)</f>
        <v>0</v>
      </c>
      <c r="M2190">
        <f>IF(ISNA(N2190),NA(),M1510)</f>
        <v>0</v>
      </c>
      <c r="N2190">
        <f>IF(OR(N1510="",AND(N1510=N1509,N1510=N1511)),NA(), N1510)</f>
        <v>0</v>
      </c>
      <c r="O2190">
        <f>IF(ISNA(P2190),NA(),O1510)</f>
        <v>0</v>
      </c>
      <c r="P2190">
        <f>IF(OR(P1510="",AND(P1510=P1509,P1510=P1511)),NA(), P1510)</f>
        <v>0</v>
      </c>
      <c r="Q2190">
        <f>IF(ISNA(R2190),NA(),Q1510)</f>
        <v>0</v>
      </c>
      <c r="R2190">
        <f>IF(OR(R1510="",AND(R1510=R1509,R1510=R1511)),NA(), R1510)</f>
        <v>0</v>
      </c>
      <c r="S2190">
        <f>IF(ISNA(T2190),NA(),S1510)</f>
        <v>0</v>
      </c>
      <c r="T2190">
        <f>IF(OR(T1510="",AND(T1510=T1509,T1510=T1511)),NA(), T1510)</f>
        <v>0</v>
      </c>
      <c r="U2190">
        <f>IF(ISNA(V2190),NA(),U1510)</f>
        <v>0</v>
      </c>
      <c r="V2190">
        <f>IF(OR(V1510="",AND(V1510=V1509,V1510=V1511)),NA(), V1510)</f>
        <v>0</v>
      </c>
      <c r="W2190">
        <f>IF(ISNA(X2190),NA(),W1510)</f>
        <v>0</v>
      </c>
      <c r="X2190">
        <f>IF(OR(X1510="",AND(X1510=X1509,X1510=X1511)),NA(), X1510)</f>
        <v>0</v>
      </c>
      <c r="Y2190">
        <f>IF(ISNA(Z2190),NA(),Y1510)</f>
        <v>0</v>
      </c>
      <c r="Z2190">
        <f>IF(OR(Z1510="",AND(Z1510=Z1509,Z1510=Z1511)),NA(), Z1510)</f>
        <v>0</v>
      </c>
      <c r="AA2190">
        <f>IF(ISNA(AB2190),NA(),AA1510)</f>
        <v>0</v>
      </c>
      <c r="AB2190">
        <f>IF(OR(AB1510="",AND(AB1510=AB1509,AB1510=AB1511)),NA(), AB1510)</f>
        <v>0</v>
      </c>
      <c r="AC2190">
        <f>IF(ISNA(AD2190),NA(),AC1510)</f>
        <v>0</v>
      </c>
      <c r="AD2190">
        <f>IF(OR(AD1510="",AND(AD1510=AD1509,AD1510=AD1511)),NA(), AD1510)</f>
        <v>0</v>
      </c>
      <c r="AE2190">
        <f>IF(ISNA(AF2190),NA(),AE1510)</f>
        <v>0</v>
      </c>
      <c r="AF2190">
        <f>IF(OR(AF1510="",AND(AF1510=AF1509,AF1510=AF1511)),NA(), AF1510)</f>
        <v>0</v>
      </c>
      <c r="AG2190">
        <f>IF(ISNA(AH2190),NA(),AG1510)</f>
        <v>0</v>
      </c>
      <c r="AH2190">
        <f>IF(OR(AH1510="",AND(AH1510=AH1509,AH1510=AH1511)),NA(), AH1510)</f>
        <v>0</v>
      </c>
      <c r="AI2190">
        <f>IF(ISNA(AJ2190),NA(),AI1510)</f>
        <v>0</v>
      </c>
      <c r="AJ2190">
        <f>IF(OR(AJ1510="",AND(AJ1510=AJ1509,AJ1510=AJ1511)),NA(), AJ1510)</f>
        <v>0</v>
      </c>
      <c r="AM2190">
        <f>IF(ISNA(AN2190),NA(),AM1510)</f>
        <v>0</v>
      </c>
      <c r="AN2190">
        <f>IF(OR(AN1510="",AND(AN1510=AN1509,AN1510=AN1511)),NA(), AN1510)</f>
        <v>0</v>
      </c>
      <c r="AO2190">
        <f>IF(ISNA(AP2190),NA(),AO1510)</f>
        <v>0</v>
      </c>
      <c r="AP2190">
        <f>IF(OR(AP1510="",AND(AP1510=AP1509,AP1510=AP1511)),NA(), AP1510)</f>
        <v>0</v>
      </c>
      <c r="AQ2190">
        <f>IF(ISNA(AR2190),NA(),AQ1510)</f>
        <v>0</v>
      </c>
      <c r="AR2190">
        <f>IF(OR(AR1510="",AND(AR1510=AR1509,AR1510=AR1511)),NA(), AR1510)</f>
        <v>0</v>
      </c>
      <c r="AS2190">
        <f>IF(ISNA(AT2190),NA(),AS1510)</f>
        <v>0</v>
      </c>
      <c r="AT2190">
        <f>IF(OR(AT1510="",AND(AT1510=AT1509,AT1510=AT1511)),NA(), AT1510)</f>
        <v>0</v>
      </c>
      <c r="AU2190">
        <f>IF(ISNA(AV2190),NA(),AU1510)</f>
        <v>0</v>
      </c>
      <c r="AV2190">
        <f>IF(OR(AV1510="",AND(AV1510=AV1509,AV1510=AV1511)),NA(), AV1510)</f>
        <v>0</v>
      </c>
      <c r="AW2190">
        <f>IF(ISNA(AX2190),NA(),AW1510)</f>
        <v>0</v>
      </c>
      <c r="AX2190">
        <f>IF(OR(AX1510="",AND(AX1510=AX1509,AX1510=AX1511)),NA(), AX1510)</f>
        <v>0</v>
      </c>
      <c r="AY2190">
        <f>IF(ISNA(AZ2190),NA(),AY1510)</f>
        <v>0</v>
      </c>
      <c r="AZ2190">
        <f>IF(OR(AZ1510="",AND(AZ1510=AZ1509,AZ1510=AZ1511)),NA(), AZ1510)</f>
        <v>0</v>
      </c>
      <c r="BA2190">
        <f>IF(ISNA(BB2190),NA(),BA1510)</f>
        <v>0</v>
      </c>
      <c r="BB2190">
        <f>IF(OR(BB1510="",AND(BB1510=BB1509,BB1510=BB1511)),NA(), BB1510)</f>
        <v>0</v>
      </c>
      <c r="BC2190">
        <f>IF(ISNA(BD2190),NA(),BC1510)</f>
        <v>0</v>
      </c>
      <c r="BD2190">
        <f>IF(OR(BD1510="",AND(BD1510=BD1509,BD1510=BD1511)),NA(), BD1510)</f>
        <v>0</v>
      </c>
      <c r="BE2190">
        <f>IF(ISNA(BF2190),NA(),BE1510)</f>
        <v>0</v>
      </c>
      <c r="BF2190">
        <f>IF(OR(BF1510="",AND(BF1510=BF1509,BF1510=BF1511)),NA(), BF1510)</f>
        <v>0</v>
      </c>
      <c r="BG2190">
        <f>IF(ISNA(BH2190),NA(),BG1510)</f>
        <v>0</v>
      </c>
      <c r="BH2190">
        <f>IF(OR(BH1510="",AND(BH1510=BH1509,BH1510=BH1511)),NA(), BH1510)</f>
        <v>0</v>
      </c>
      <c r="BI2190">
        <f>IF(ISNA(BJ2190),NA(),BI1510)</f>
        <v>0</v>
      </c>
      <c r="BJ2190">
        <f>IF(OR(BJ1510="",AND(BJ1510=BJ1509,BJ1510=BJ1511)),NA(), BJ1510)</f>
        <v>0</v>
      </c>
      <c r="BK2190">
        <f>IF(ISNA(BL2190),NA(),BK1510)</f>
        <v>0</v>
      </c>
      <c r="BL2190">
        <f>IF(OR(BL1510="",AND(BL1510=BL1509,BL1510=BL1511)),NA(), BL1510)</f>
        <v>0</v>
      </c>
      <c r="BM2190">
        <f>IF(ISNA(BN2190),NA(),BM1510)</f>
        <v>0</v>
      </c>
      <c r="BN2190">
        <f>IF(OR(BN1510="",AND(BN1510=BN1509,BN1510=BN1511)),NA(), BN1510)</f>
        <v>0</v>
      </c>
      <c r="BO2190">
        <f>IF(ISNA(BP2190),NA(),BO1510)</f>
        <v>0</v>
      </c>
      <c r="BP2190">
        <f>IF(OR(BP1510="",AND(BP1510=BP1509,BP1510=BP1511)),NA(), BP1510)</f>
        <v>0</v>
      </c>
      <c r="BQ2190">
        <f>IF(ISNA(BR2190),NA(),BQ1510)</f>
        <v>0</v>
      </c>
      <c r="BR2190">
        <f>IF(OR(BR1510="",AND(BR1510=BR1509,BR1510=BR1511)),NA(), BR1510)</f>
        <v>0</v>
      </c>
    </row>
    <row r="2191" spans="5:70">
      <c r="E2191">
        <f>IF(ISNA(F2191),NA(),E1511)</f>
        <v>0</v>
      </c>
      <c r="F2191">
        <f>IF(OR(F1511="",AND(F1511=F1510,F1511=F1512)),NA(), F1511)</f>
        <v>0</v>
      </c>
      <c r="G2191">
        <f>IF(ISNA(H2191),NA(),G1511)</f>
        <v>0</v>
      </c>
      <c r="H2191">
        <f>IF(OR(H1511="",AND(H1511=H1510,H1511=H1512)),NA(), H1511)</f>
        <v>0</v>
      </c>
      <c r="I2191">
        <f>IF(ISNA(J2191),NA(),I1511)</f>
        <v>0</v>
      </c>
      <c r="J2191">
        <f>IF(OR(J1511="",AND(J1511=J1510,J1511=J1512)),NA(), J1511)</f>
        <v>0</v>
      </c>
      <c r="K2191">
        <f>IF(ISNA(L2191),NA(),K1511)</f>
        <v>0</v>
      </c>
      <c r="L2191">
        <f>IF(OR(L1511="",AND(L1511=L1510,L1511=L1512)),NA(), L1511)</f>
        <v>0</v>
      </c>
      <c r="M2191">
        <f>IF(ISNA(N2191),NA(),M1511)</f>
        <v>0</v>
      </c>
      <c r="N2191">
        <f>IF(OR(N1511="",AND(N1511=N1510,N1511=N1512)),NA(), N1511)</f>
        <v>0</v>
      </c>
      <c r="O2191">
        <f>IF(ISNA(P2191),NA(),O1511)</f>
        <v>0</v>
      </c>
      <c r="P2191">
        <f>IF(OR(P1511="",AND(P1511=P1510,P1511=P1512)),NA(), P1511)</f>
        <v>0</v>
      </c>
      <c r="Q2191">
        <f>IF(ISNA(R2191),NA(),Q1511)</f>
        <v>0</v>
      </c>
      <c r="R2191">
        <f>IF(OR(R1511="",AND(R1511=R1510,R1511=R1512)),NA(), R1511)</f>
        <v>0</v>
      </c>
      <c r="S2191">
        <f>IF(ISNA(T2191),NA(),S1511)</f>
        <v>0</v>
      </c>
      <c r="T2191">
        <f>IF(OR(T1511="",AND(T1511=T1510,T1511=T1512)),NA(), T1511)</f>
        <v>0</v>
      </c>
      <c r="U2191">
        <f>IF(ISNA(V2191),NA(),U1511)</f>
        <v>0</v>
      </c>
      <c r="V2191">
        <f>IF(OR(V1511="",AND(V1511=V1510,V1511=V1512)),NA(), V1511)</f>
        <v>0</v>
      </c>
      <c r="W2191">
        <f>IF(ISNA(X2191),NA(),W1511)</f>
        <v>0</v>
      </c>
      <c r="X2191">
        <f>IF(OR(X1511="",AND(X1511=X1510,X1511=X1512)),NA(), X1511)</f>
        <v>0</v>
      </c>
      <c r="Y2191">
        <f>IF(ISNA(Z2191),NA(),Y1511)</f>
        <v>0</v>
      </c>
      <c r="Z2191">
        <f>IF(OR(Z1511="",AND(Z1511=Z1510,Z1511=Z1512)),NA(), Z1511)</f>
        <v>0</v>
      </c>
      <c r="AA2191">
        <f>IF(ISNA(AB2191),NA(),AA1511)</f>
        <v>0</v>
      </c>
      <c r="AB2191">
        <f>IF(OR(AB1511="",AND(AB1511=AB1510,AB1511=AB1512)),NA(), AB1511)</f>
        <v>0</v>
      </c>
      <c r="AC2191">
        <f>IF(ISNA(AD2191),NA(),AC1511)</f>
        <v>0</v>
      </c>
      <c r="AD2191">
        <f>IF(OR(AD1511="",AND(AD1511=AD1510,AD1511=AD1512)),NA(), AD1511)</f>
        <v>0</v>
      </c>
      <c r="AE2191">
        <f>IF(ISNA(AF2191),NA(),AE1511)</f>
        <v>0</v>
      </c>
      <c r="AF2191">
        <f>IF(OR(AF1511="",AND(AF1511=AF1510,AF1511=AF1512)),NA(), AF1511)</f>
        <v>0</v>
      </c>
      <c r="AG2191">
        <f>IF(ISNA(AH2191),NA(),AG1511)</f>
        <v>0</v>
      </c>
      <c r="AH2191">
        <f>IF(OR(AH1511="",AND(AH1511=AH1510,AH1511=AH1512)),NA(), AH1511)</f>
        <v>0</v>
      </c>
      <c r="AI2191">
        <f>IF(ISNA(AJ2191),NA(),AI1511)</f>
        <v>0</v>
      </c>
      <c r="AJ2191">
        <f>IF(OR(AJ1511="",AND(AJ1511=AJ1510,AJ1511=AJ1512)),NA(), AJ1511)</f>
        <v>0</v>
      </c>
      <c r="AM2191">
        <f>IF(ISNA(AN2191),NA(),AM1511)</f>
        <v>0</v>
      </c>
      <c r="AN2191">
        <f>IF(OR(AN1511="",AND(AN1511=AN1510,AN1511=AN1512)),NA(), AN1511)</f>
        <v>0</v>
      </c>
      <c r="AO2191">
        <f>IF(ISNA(AP2191),NA(),AO1511)</f>
        <v>0</v>
      </c>
      <c r="AP2191">
        <f>IF(OR(AP1511="",AND(AP1511=AP1510,AP1511=AP1512)),NA(), AP1511)</f>
        <v>0</v>
      </c>
      <c r="AQ2191">
        <f>IF(ISNA(AR2191),NA(),AQ1511)</f>
        <v>0</v>
      </c>
      <c r="AR2191">
        <f>IF(OR(AR1511="",AND(AR1511=AR1510,AR1511=AR1512)),NA(), AR1511)</f>
        <v>0</v>
      </c>
      <c r="AS2191">
        <f>IF(ISNA(AT2191),NA(),AS1511)</f>
        <v>0</v>
      </c>
      <c r="AT2191">
        <f>IF(OR(AT1511="",AND(AT1511=AT1510,AT1511=AT1512)),NA(), AT1511)</f>
        <v>0</v>
      </c>
      <c r="AU2191">
        <f>IF(ISNA(AV2191),NA(),AU1511)</f>
        <v>0</v>
      </c>
      <c r="AV2191">
        <f>IF(OR(AV1511="",AND(AV1511=AV1510,AV1511=AV1512)),NA(), AV1511)</f>
        <v>0</v>
      </c>
      <c r="AW2191">
        <f>IF(ISNA(AX2191),NA(),AW1511)</f>
        <v>0</v>
      </c>
      <c r="AX2191">
        <f>IF(OR(AX1511="",AND(AX1511=AX1510,AX1511=AX1512)),NA(), AX1511)</f>
        <v>0</v>
      </c>
      <c r="AY2191">
        <f>IF(ISNA(AZ2191),NA(),AY1511)</f>
        <v>0</v>
      </c>
      <c r="AZ2191">
        <f>IF(OR(AZ1511="",AND(AZ1511=AZ1510,AZ1511=AZ1512)),NA(), AZ1511)</f>
        <v>0</v>
      </c>
      <c r="BA2191">
        <f>IF(ISNA(BB2191),NA(),BA1511)</f>
        <v>0</v>
      </c>
      <c r="BB2191">
        <f>IF(OR(BB1511="",AND(BB1511=BB1510,BB1511=BB1512)),NA(), BB1511)</f>
        <v>0</v>
      </c>
      <c r="BC2191">
        <f>IF(ISNA(BD2191),NA(),BC1511)</f>
        <v>0</v>
      </c>
      <c r="BD2191">
        <f>IF(OR(BD1511="",AND(BD1511=BD1510,BD1511=BD1512)),NA(), BD1511)</f>
        <v>0</v>
      </c>
      <c r="BE2191">
        <f>IF(ISNA(BF2191),NA(),BE1511)</f>
        <v>0</v>
      </c>
      <c r="BF2191">
        <f>IF(OR(BF1511="",AND(BF1511=BF1510,BF1511=BF1512)),NA(), BF1511)</f>
        <v>0</v>
      </c>
      <c r="BG2191">
        <f>IF(ISNA(BH2191),NA(),BG1511)</f>
        <v>0</v>
      </c>
      <c r="BH2191">
        <f>IF(OR(BH1511="",AND(BH1511=BH1510,BH1511=BH1512)),NA(), BH1511)</f>
        <v>0</v>
      </c>
      <c r="BI2191">
        <f>IF(ISNA(BJ2191),NA(),BI1511)</f>
        <v>0</v>
      </c>
      <c r="BJ2191">
        <f>IF(OR(BJ1511="",AND(BJ1511=BJ1510,BJ1511=BJ1512)),NA(), BJ1511)</f>
        <v>0</v>
      </c>
      <c r="BK2191">
        <f>IF(ISNA(BL2191),NA(),BK1511)</f>
        <v>0</v>
      </c>
      <c r="BL2191">
        <f>IF(OR(BL1511="",AND(BL1511=BL1510,BL1511=BL1512)),NA(), BL1511)</f>
        <v>0</v>
      </c>
      <c r="BM2191">
        <f>IF(ISNA(BN2191),NA(),BM1511)</f>
        <v>0</v>
      </c>
      <c r="BN2191">
        <f>IF(OR(BN1511="",AND(BN1511=BN1510,BN1511=BN1512)),NA(), BN1511)</f>
        <v>0</v>
      </c>
      <c r="BO2191">
        <f>IF(ISNA(BP2191),NA(),BO1511)</f>
        <v>0</v>
      </c>
      <c r="BP2191">
        <f>IF(OR(BP1511="",AND(BP1511=BP1510,BP1511=BP1512)),NA(), BP1511)</f>
        <v>0</v>
      </c>
      <c r="BQ2191">
        <f>IF(ISNA(BR2191),NA(),BQ1511)</f>
        <v>0</v>
      </c>
      <c r="BR2191">
        <f>IF(OR(BR1511="",AND(BR1511=BR1510,BR1511=BR1512)),NA(), BR1511)</f>
        <v>0</v>
      </c>
    </row>
    <row r="2192" spans="5:70">
      <c r="E2192">
        <f>IF(ISNA(F2192),NA(),E1512)</f>
        <v>0</v>
      </c>
      <c r="F2192">
        <f>IF(OR(F1512="",AND(F1512=F1511,F1512=F1513)),NA(), F1512)</f>
        <v>0</v>
      </c>
      <c r="G2192">
        <f>IF(ISNA(H2192),NA(),G1512)</f>
        <v>0</v>
      </c>
      <c r="H2192">
        <f>IF(OR(H1512="",AND(H1512=H1511,H1512=H1513)),NA(), H1512)</f>
        <v>0</v>
      </c>
      <c r="I2192">
        <f>IF(ISNA(J2192),NA(),I1512)</f>
        <v>0</v>
      </c>
      <c r="J2192">
        <f>IF(OR(J1512="",AND(J1512=J1511,J1512=J1513)),NA(), J1512)</f>
        <v>0</v>
      </c>
      <c r="K2192">
        <f>IF(ISNA(L2192),NA(),K1512)</f>
        <v>0</v>
      </c>
      <c r="L2192">
        <f>IF(OR(L1512="",AND(L1512=L1511,L1512=L1513)),NA(), L1512)</f>
        <v>0</v>
      </c>
      <c r="M2192">
        <f>IF(ISNA(N2192),NA(),M1512)</f>
        <v>0</v>
      </c>
      <c r="N2192">
        <f>IF(OR(N1512="",AND(N1512=N1511,N1512=N1513)),NA(), N1512)</f>
        <v>0</v>
      </c>
      <c r="O2192">
        <f>IF(ISNA(P2192),NA(),O1512)</f>
        <v>0</v>
      </c>
      <c r="P2192">
        <f>IF(OR(P1512="",AND(P1512=P1511,P1512=P1513)),NA(), P1512)</f>
        <v>0</v>
      </c>
      <c r="Q2192">
        <f>IF(ISNA(R2192),NA(),Q1512)</f>
        <v>0</v>
      </c>
      <c r="R2192">
        <f>IF(OR(R1512="",AND(R1512=R1511,R1512=R1513)),NA(), R1512)</f>
        <v>0</v>
      </c>
      <c r="S2192">
        <f>IF(ISNA(T2192),NA(),S1512)</f>
        <v>0</v>
      </c>
      <c r="T2192">
        <f>IF(OR(T1512="",AND(T1512=T1511,T1512=T1513)),NA(), T1512)</f>
        <v>0</v>
      </c>
      <c r="U2192">
        <f>IF(ISNA(V2192),NA(),U1512)</f>
        <v>0</v>
      </c>
      <c r="V2192">
        <f>IF(OR(V1512="",AND(V1512=V1511,V1512=V1513)),NA(), V1512)</f>
        <v>0</v>
      </c>
      <c r="W2192">
        <f>IF(ISNA(X2192),NA(),W1512)</f>
        <v>0</v>
      </c>
      <c r="X2192">
        <f>IF(OR(X1512="",AND(X1512=X1511,X1512=X1513)),NA(), X1512)</f>
        <v>0</v>
      </c>
      <c r="Y2192">
        <f>IF(ISNA(Z2192),NA(),Y1512)</f>
        <v>0</v>
      </c>
      <c r="Z2192">
        <f>IF(OR(Z1512="",AND(Z1512=Z1511,Z1512=Z1513)),NA(), Z1512)</f>
        <v>0</v>
      </c>
      <c r="AA2192">
        <f>IF(ISNA(AB2192),NA(),AA1512)</f>
        <v>0</v>
      </c>
      <c r="AB2192">
        <f>IF(OR(AB1512="",AND(AB1512=AB1511,AB1512=AB1513)),NA(), AB1512)</f>
        <v>0</v>
      </c>
      <c r="AC2192">
        <f>IF(ISNA(AD2192),NA(),AC1512)</f>
        <v>0</v>
      </c>
      <c r="AD2192">
        <f>IF(OR(AD1512="",AND(AD1512=AD1511,AD1512=AD1513)),NA(), AD1512)</f>
        <v>0</v>
      </c>
      <c r="AE2192">
        <f>IF(ISNA(AF2192),NA(),AE1512)</f>
        <v>0</v>
      </c>
      <c r="AF2192">
        <f>IF(OR(AF1512="",AND(AF1512=AF1511,AF1512=AF1513)),NA(), AF1512)</f>
        <v>0</v>
      </c>
      <c r="AG2192">
        <f>IF(ISNA(AH2192),NA(),AG1512)</f>
        <v>0</v>
      </c>
      <c r="AH2192">
        <f>IF(OR(AH1512="",AND(AH1512=AH1511,AH1512=AH1513)),NA(), AH1512)</f>
        <v>0</v>
      </c>
      <c r="AI2192">
        <f>IF(ISNA(AJ2192),NA(),AI1512)</f>
        <v>0</v>
      </c>
      <c r="AJ2192">
        <f>IF(OR(AJ1512="",AND(AJ1512=AJ1511,AJ1512=AJ1513)),NA(), AJ1512)</f>
        <v>0</v>
      </c>
      <c r="AM2192">
        <f>IF(ISNA(AN2192),NA(),AM1512)</f>
        <v>0</v>
      </c>
      <c r="AN2192">
        <f>IF(OR(AN1512="",AND(AN1512=AN1511,AN1512=AN1513)),NA(), AN1512)</f>
        <v>0</v>
      </c>
      <c r="AO2192">
        <f>IF(ISNA(AP2192),NA(),AO1512)</f>
        <v>0</v>
      </c>
      <c r="AP2192">
        <f>IF(OR(AP1512="",AND(AP1512=AP1511,AP1512=AP1513)),NA(), AP1512)</f>
        <v>0</v>
      </c>
      <c r="AQ2192">
        <f>IF(ISNA(AR2192),NA(),AQ1512)</f>
        <v>0</v>
      </c>
      <c r="AR2192">
        <f>IF(OR(AR1512="",AND(AR1512=AR1511,AR1512=AR1513)),NA(), AR1512)</f>
        <v>0</v>
      </c>
      <c r="AS2192">
        <f>IF(ISNA(AT2192),NA(),AS1512)</f>
        <v>0</v>
      </c>
      <c r="AT2192">
        <f>IF(OR(AT1512="",AND(AT1512=AT1511,AT1512=AT1513)),NA(), AT1512)</f>
        <v>0</v>
      </c>
      <c r="AU2192">
        <f>IF(ISNA(AV2192),NA(),AU1512)</f>
        <v>0</v>
      </c>
      <c r="AV2192">
        <f>IF(OR(AV1512="",AND(AV1512=AV1511,AV1512=AV1513)),NA(), AV1512)</f>
        <v>0</v>
      </c>
      <c r="AW2192">
        <f>IF(ISNA(AX2192),NA(),AW1512)</f>
        <v>0</v>
      </c>
      <c r="AX2192">
        <f>IF(OR(AX1512="",AND(AX1512=AX1511,AX1512=AX1513)),NA(), AX1512)</f>
        <v>0</v>
      </c>
      <c r="AY2192">
        <f>IF(ISNA(AZ2192),NA(),AY1512)</f>
        <v>0</v>
      </c>
      <c r="AZ2192">
        <f>IF(OR(AZ1512="",AND(AZ1512=AZ1511,AZ1512=AZ1513)),NA(), AZ1512)</f>
        <v>0</v>
      </c>
      <c r="BA2192">
        <f>IF(ISNA(BB2192),NA(),BA1512)</f>
        <v>0</v>
      </c>
      <c r="BB2192">
        <f>IF(OR(BB1512="",AND(BB1512=BB1511,BB1512=BB1513)),NA(), BB1512)</f>
        <v>0</v>
      </c>
      <c r="BC2192">
        <f>IF(ISNA(BD2192),NA(),BC1512)</f>
        <v>0</v>
      </c>
      <c r="BD2192">
        <f>IF(OR(BD1512="",AND(BD1512=BD1511,BD1512=BD1513)),NA(), BD1512)</f>
        <v>0</v>
      </c>
      <c r="BE2192">
        <f>IF(ISNA(BF2192),NA(),BE1512)</f>
        <v>0</v>
      </c>
      <c r="BF2192">
        <f>IF(OR(BF1512="",AND(BF1512=BF1511,BF1512=BF1513)),NA(), BF1512)</f>
        <v>0</v>
      </c>
      <c r="BG2192">
        <f>IF(ISNA(BH2192),NA(),BG1512)</f>
        <v>0</v>
      </c>
      <c r="BH2192">
        <f>IF(OR(BH1512="",AND(BH1512=BH1511,BH1512=BH1513)),NA(), BH1512)</f>
        <v>0</v>
      </c>
      <c r="BI2192">
        <f>IF(ISNA(BJ2192),NA(),BI1512)</f>
        <v>0</v>
      </c>
      <c r="BJ2192">
        <f>IF(OR(BJ1512="",AND(BJ1512=BJ1511,BJ1512=BJ1513)),NA(), BJ1512)</f>
        <v>0</v>
      </c>
      <c r="BK2192">
        <f>IF(ISNA(BL2192),NA(),BK1512)</f>
        <v>0</v>
      </c>
      <c r="BL2192">
        <f>IF(OR(BL1512="",AND(BL1512=BL1511,BL1512=BL1513)),NA(), BL1512)</f>
        <v>0</v>
      </c>
      <c r="BM2192">
        <f>IF(ISNA(BN2192),NA(),BM1512)</f>
        <v>0</v>
      </c>
      <c r="BN2192">
        <f>IF(OR(BN1512="",AND(BN1512=BN1511,BN1512=BN1513)),NA(), BN1512)</f>
        <v>0</v>
      </c>
      <c r="BO2192">
        <f>IF(ISNA(BP2192),NA(),BO1512)</f>
        <v>0</v>
      </c>
      <c r="BP2192">
        <f>IF(OR(BP1512="",AND(BP1512=BP1511,BP1512=BP1513)),NA(), BP1512)</f>
        <v>0</v>
      </c>
      <c r="BQ2192">
        <f>IF(ISNA(BR2192),NA(),BQ1512)</f>
        <v>0</v>
      </c>
      <c r="BR2192">
        <f>IF(OR(BR1512="",AND(BR1512=BR1511,BR1512=BR1513)),NA(), BR1512)</f>
        <v>0</v>
      </c>
    </row>
    <row r="2193" spans="5:70">
      <c r="E2193">
        <f>IF(ISNA(F2193),NA(),E1513)</f>
        <v>0</v>
      </c>
      <c r="F2193">
        <f>IF(OR(F1513="",AND(F1513=F1512,F1513=F1514)),NA(), F1513)</f>
        <v>0</v>
      </c>
      <c r="G2193">
        <f>IF(ISNA(H2193),NA(),G1513)</f>
        <v>0</v>
      </c>
      <c r="H2193">
        <f>IF(OR(H1513="",AND(H1513=H1512,H1513=H1514)),NA(), H1513)</f>
        <v>0</v>
      </c>
      <c r="I2193">
        <f>IF(ISNA(J2193),NA(),I1513)</f>
        <v>0</v>
      </c>
      <c r="J2193">
        <f>IF(OR(J1513="",AND(J1513=J1512,J1513=J1514)),NA(), J1513)</f>
        <v>0</v>
      </c>
      <c r="K2193">
        <f>IF(ISNA(L2193),NA(),K1513)</f>
        <v>0</v>
      </c>
      <c r="L2193">
        <f>IF(OR(L1513="",AND(L1513=L1512,L1513=L1514)),NA(), L1513)</f>
        <v>0</v>
      </c>
      <c r="M2193">
        <f>IF(ISNA(N2193),NA(),M1513)</f>
        <v>0</v>
      </c>
      <c r="N2193">
        <f>IF(OR(N1513="",AND(N1513=N1512,N1513=N1514)),NA(), N1513)</f>
        <v>0</v>
      </c>
      <c r="O2193">
        <f>IF(ISNA(P2193),NA(),O1513)</f>
        <v>0</v>
      </c>
      <c r="P2193">
        <f>IF(OR(P1513="",AND(P1513=P1512,P1513=P1514)),NA(), P1513)</f>
        <v>0</v>
      </c>
      <c r="Q2193">
        <f>IF(ISNA(R2193),NA(),Q1513)</f>
        <v>0</v>
      </c>
      <c r="R2193">
        <f>IF(OR(R1513="",AND(R1513=R1512,R1513=R1514)),NA(), R1513)</f>
        <v>0</v>
      </c>
      <c r="S2193">
        <f>IF(ISNA(T2193),NA(),S1513)</f>
        <v>0</v>
      </c>
      <c r="T2193">
        <f>IF(OR(T1513="",AND(T1513=T1512,T1513=T1514)),NA(), T1513)</f>
        <v>0</v>
      </c>
      <c r="U2193">
        <f>IF(ISNA(V2193),NA(),U1513)</f>
        <v>0</v>
      </c>
      <c r="V2193">
        <f>IF(OR(V1513="",AND(V1513=V1512,V1513=V1514)),NA(), V1513)</f>
        <v>0</v>
      </c>
      <c r="W2193">
        <f>IF(ISNA(X2193),NA(),W1513)</f>
        <v>0</v>
      </c>
      <c r="X2193">
        <f>IF(OR(X1513="",AND(X1513=X1512,X1513=X1514)),NA(), X1513)</f>
        <v>0</v>
      </c>
      <c r="Y2193">
        <f>IF(ISNA(Z2193),NA(),Y1513)</f>
        <v>0</v>
      </c>
      <c r="Z2193">
        <f>IF(OR(Z1513="",AND(Z1513=Z1512,Z1513=Z1514)),NA(), Z1513)</f>
        <v>0</v>
      </c>
      <c r="AA2193">
        <f>IF(ISNA(AB2193),NA(),AA1513)</f>
        <v>0</v>
      </c>
      <c r="AB2193">
        <f>IF(OR(AB1513="",AND(AB1513=AB1512,AB1513=AB1514)),NA(), AB1513)</f>
        <v>0</v>
      </c>
      <c r="AC2193">
        <f>IF(ISNA(AD2193),NA(),AC1513)</f>
        <v>0</v>
      </c>
      <c r="AD2193">
        <f>IF(OR(AD1513="",AND(AD1513=AD1512,AD1513=AD1514)),NA(), AD1513)</f>
        <v>0</v>
      </c>
      <c r="AE2193">
        <f>IF(ISNA(AF2193),NA(),AE1513)</f>
        <v>0</v>
      </c>
      <c r="AF2193">
        <f>IF(OR(AF1513="",AND(AF1513=AF1512,AF1513=AF1514)),NA(), AF1513)</f>
        <v>0</v>
      </c>
      <c r="AG2193">
        <f>IF(ISNA(AH2193),NA(),AG1513)</f>
        <v>0</v>
      </c>
      <c r="AH2193">
        <f>IF(OR(AH1513="",AND(AH1513=AH1512,AH1513=AH1514)),NA(), AH1513)</f>
        <v>0</v>
      </c>
      <c r="AI2193">
        <f>IF(ISNA(AJ2193),NA(),AI1513)</f>
        <v>0</v>
      </c>
      <c r="AJ2193">
        <f>IF(OR(AJ1513="",AND(AJ1513=AJ1512,AJ1513=AJ1514)),NA(), AJ1513)</f>
        <v>0</v>
      </c>
      <c r="AM2193">
        <f>IF(ISNA(AN2193),NA(),AM1513)</f>
        <v>0</v>
      </c>
      <c r="AN2193">
        <f>IF(OR(AN1513="",AND(AN1513=AN1512,AN1513=AN1514)),NA(), AN1513)</f>
        <v>0</v>
      </c>
      <c r="AO2193">
        <f>IF(ISNA(AP2193),NA(),AO1513)</f>
        <v>0</v>
      </c>
      <c r="AP2193">
        <f>IF(OR(AP1513="",AND(AP1513=AP1512,AP1513=AP1514)),NA(), AP1513)</f>
        <v>0</v>
      </c>
      <c r="AQ2193">
        <f>IF(ISNA(AR2193),NA(),AQ1513)</f>
        <v>0</v>
      </c>
      <c r="AR2193">
        <f>IF(OR(AR1513="",AND(AR1513=AR1512,AR1513=AR1514)),NA(), AR1513)</f>
        <v>0</v>
      </c>
      <c r="AS2193">
        <f>IF(ISNA(AT2193),NA(),AS1513)</f>
        <v>0</v>
      </c>
      <c r="AT2193">
        <f>IF(OR(AT1513="",AND(AT1513=AT1512,AT1513=AT1514)),NA(), AT1513)</f>
        <v>0</v>
      </c>
      <c r="AU2193">
        <f>IF(ISNA(AV2193),NA(),AU1513)</f>
        <v>0</v>
      </c>
      <c r="AV2193">
        <f>IF(OR(AV1513="",AND(AV1513=AV1512,AV1513=AV1514)),NA(), AV1513)</f>
        <v>0</v>
      </c>
      <c r="AW2193">
        <f>IF(ISNA(AX2193),NA(),AW1513)</f>
        <v>0</v>
      </c>
      <c r="AX2193">
        <f>IF(OR(AX1513="",AND(AX1513=AX1512,AX1513=AX1514)),NA(), AX1513)</f>
        <v>0</v>
      </c>
      <c r="AY2193">
        <f>IF(ISNA(AZ2193),NA(),AY1513)</f>
        <v>0</v>
      </c>
      <c r="AZ2193">
        <f>IF(OR(AZ1513="",AND(AZ1513=AZ1512,AZ1513=AZ1514)),NA(), AZ1513)</f>
        <v>0</v>
      </c>
      <c r="BA2193">
        <f>IF(ISNA(BB2193),NA(),BA1513)</f>
        <v>0</v>
      </c>
      <c r="BB2193">
        <f>IF(OR(BB1513="",AND(BB1513=BB1512,BB1513=BB1514)),NA(), BB1513)</f>
        <v>0</v>
      </c>
      <c r="BC2193">
        <f>IF(ISNA(BD2193),NA(),BC1513)</f>
        <v>0</v>
      </c>
      <c r="BD2193">
        <f>IF(OR(BD1513="",AND(BD1513=BD1512,BD1513=BD1514)),NA(), BD1513)</f>
        <v>0</v>
      </c>
      <c r="BE2193">
        <f>IF(ISNA(BF2193),NA(),BE1513)</f>
        <v>0</v>
      </c>
      <c r="BF2193">
        <f>IF(OR(BF1513="",AND(BF1513=BF1512,BF1513=BF1514)),NA(), BF1513)</f>
        <v>0</v>
      </c>
      <c r="BG2193">
        <f>IF(ISNA(BH2193),NA(),BG1513)</f>
        <v>0</v>
      </c>
      <c r="BH2193">
        <f>IF(OR(BH1513="",AND(BH1513=BH1512,BH1513=BH1514)),NA(), BH1513)</f>
        <v>0</v>
      </c>
      <c r="BI2193">
        <f>IF(ISNA(BJ2193),NA(),BI1513)</f>
        <v>0</v>
      </c>
      <c r="BJ2193">
        <f>IF(OR(BJ1513="",AND(BJ1513=BJ1512,BJ1513=BJ1514)),NA(), BJ1513)</f>
        <v>0</v>
      </c>
      <c r="BK2193">
        <f>IF(ISNA(BL2193),NA(),BK1513)</f>
        <v>0</v>
      </c>
      <c r="BL2193">
        <f>IF(OR(BL1513="",AND(BL1513=BL1512,BL1513=BL1514)),NA(), BL1513)</f>
        <v>0</v>
      </c>
      <c r="BM2193">
        <f>IF(ISNA(BN2193),NA(),BM1513)</f>
        <v>0</v>
      </c>
      <c r="BN2193">
        <f>IF(OR(BN1513="",AND(BN1513=BN1512,BN1513=BN1514)),NA(), BN1513)</f>
        <v>0</v>
      </c>
      <c r="BO2193">
        <f>IF(ISNA(BP2193),NA(),BO1513)</f>
        <v>0</v>
      </c>
      <c r="BP2193">
        <f>IF(OR(BP1513="",AND(BP1513=BP1512,BP1513=BP1514)),NA(), BP1513)</f>
        <v>0</v>
      </c>
      <c r="BQ2193">
        <f>IF(ISNA(BR2193),NA(),BQ1513)</f>
        <v>0</v>
      </c>
      <c r="BR2193">
        <f>IF(OR(BR1513="",AND(BR1513=BR1512,BR1513=BR1514)),NA(), BR1513)</f>
        <v>0</v>
      </c>
    </row>
    <row r="2194" spans="5:70">
      <c r="E2194">
        <f>IF(ISNA(F2194),NA(),E1514)</f>
        <v>0</v>
      </c>
      <c r="F2194">
        <f>IF(OR(F1514="",AND(F1514=F1513,F1514=F1515)),NA(), F1514)</f>
        <v>0</v>
      </c>
      <c r="G2194">
        <f>IF(ISNA(H2194),NA(),G1514)</f>
        <v>0</v>
      </c>
      <c r="H2194">
        <f>IF(OR(H1514="",AND(H1514=H1513,H1514=H1515)),NA(), H1514)</f>
        <v>0</v>
      </c>
      <c r="I2194">
        <f>IF(ISNA(J2194),NA(),I1514)</f>
        <v>0</v>
      </c>
      <c r="J2194">
        <f>IF(OR(J1514="",AND(J1514=J1513,J1514=J1515)),NA(), J1514)</f>
        <v>0</v>
      </c>
      <c r="K2194">
        <f>IF(ISNA(L2194),NA(),K1514)</f>
        <v>0</v>
      </c>
      <c r="L2194">
        <f>IF(OR(L1514="",AND(L1514=L1513,L1514=L1515)),NA(), L1514)</f>
        <v>0</v>
      </c>
      <c r="M2194">
        <f>IF(ISNA(N2194),NA(),M1514)</f>
        <v>0</v>
      </c>
      <c r="N2194">
        <f>IF(OR(N1514="",AND(N1514=N1513,N1514=N1515)),NA(), N1514)</f>
        <v>0</v>
      </c>
      <c r="O2194">
        <f>IF(ISNA(P2194),NA(),O1514)</f>
        <v>0</v>
      </c>
      <c r="P2194">
        <f>IF(OR(P1514="",AND(P1514=P1513,P1514=P1515)),NA(), P1514)</f>
        <v>0</v>
      </c>
      <c r="Q2194">
        <f>IF(ISNA(R2194),NA(),Q1514)</f>
        <v>0</v>
      </c>
      <c r="R2194">
        <f>IF(OR(R1514="",AND(R1514=R1513,R1514=R1515)),NA(), R1514)</f>
        <v>0</v>
      </c>
      <c r="S2194">
        <f>IF(ISNA(T2194),NA(),S1514)</f>
        <v>0</v>
      </c>
      <c r="T2194">
        <f>IF(OR(T1514="",AND(T1514=T1513,T1514=T1515)),NA(), T1514)</f>
        <v>0</v>
      </c>
      <c r="U2194">
        <f>IF(ISNA(V2194),NA(),U1514)</f>
        <v>0</v>
      </c>
      <c r="V2194">
        <f>IF(OR(V1514="",AND(V1514=V1513,V1514=V1515)),NA(), V1514)</f>
        <v>0</v>
      </c>
      <c r="W2194">
        <f>IF(ISNA(X2194),NA(),W1514)</f>
        <v>0</v>
      </c>
      <c r="X2194">
        <f>IF(OR(X1514="",AND(X1514=X1513,X1514=X1515)),NA(), X1514)</f>
        <v>0</v>
      </c>
      <c r="Y2194">
        <f>IF(ISNA(Z2194),NA(),Y1514)</f>
        <v>0</v>
      </c>
      <c r="Z2194">
        <f>IF(OR(Z1514="",AND(Z1514=Z1513,Z1514=Z1515)),NA(), Z1514)</f>
        <v>0</v>
      </c>
      <c r="AA2194">
        <f>IF(ISNA(AB2194),NA(),AA1514)</f>
        <v>0</v>
      </c>
      <c r="AB2194">
        <f>IF(OR(AB1514="",AND(AB1514=AB1513,AB1514=AB1515)),NA(), AB1514)</f>
        <v>0</v>
      </c>
      <c r="AC2194">
        <f>IF(ISNA(AD2194),NA(),AC1514)</f>
        <v>0</v>
      </c>
      <c r="AD2194">
        <f>IF(OR(AD1514="",AND(AD1514=AD1513,AD1514=AD1515)),NA(), AD1514)</f>
        <v>0</v>
      </c>
      <c r="AE2194">
        <f>IF(ISNA(AF2194),NA(),AE1514)</f>
        <v>0</v>
      </c>
      <c r="AF2194">
        <f>IF(OR(AF1514="",AND(AF1514=AF1513,AF1514=AF1515)),NA(), AF1514)</f>
        <v>0</v>
      </c>
      <c r="AG2194">
        <f>IF(ISNA(AH2194),NA(),AG1514)</f>
        <v>0</v>
      </c>
      <c r="AH2194">
        <f>IF(OR(AH1514="",AND(AH1514=AH1513,AH1514=AH1515)),NA(), AH1514)</f>
        <v>0</v>
      </c>
      <c r="AI2194">
        <f>IF(ISNA(AJ2194),NA(),AI1514)</f>
        <v>0</v>
      </c>
      <c r="AJ2194">
        <f>IF(OR(AJ1514="",AND(AJ1514=AJ1513,AJ1514=AJ1515)),NA(), AJ1514)</f>
        <v>0</v>
      </c>
      <c r="AM2194">
        <f>IF(ISNA(AN2194),NA(),AM1514)</f>
        <v>0</v>
      </c>
      <c r="AN2194">
        <f>IF(OR(AN1514="",AND(AN1514=AN1513,AN1514=AN1515)),NA(), AN1514)</f>
        <v>0</v>
      </c>
      <c r="AO2194">
        <f>IF(ISNA(AP2194),NA(),AO1514)</f>
        <v>0</v>
      </c>
      <c r="AP2194">
        <f>IF(OR(AP1514="",AND(AP1514=AP1513,AP1514=AP1515)),NA(), AP1514)</f>
        <v>0</v>
      </c>
      <c r="AQ2194">
        <f>IF(ISNA(AR2194),NA(),AQ1514)</f>
        <v>0</v>
      </c>
      <c r="AR2194">
        <f>IF(OR(AR1514="",AND(AR1514=AR1513,AR1514=AR1515)),NA(), AR1514)</f>
        <v>0</v>
      </c>
      <c r="AS2194">
        <f>IF(ISNA(AT2194),NA(),AS1514)</f>
        <v>0</v>
      </c>
      <c r="AT2194">
        <f>IF(OR(AT1514="",AND(AT1514=AT1513,AT1514=AT1515)),NA(), AT1514)</f>
        <v>0</v>
      </c>
      <c r="AU2194">
        <f>IF(ISNA(AV2194),NA(),AU1514)</f>
        <v>0</v>
      </c>
      <c r="AV2194">
        <f>IF(OR(AV1514="",AND(AV1514=AV1513,AV1514=AV1515)),NA(), AV1514)</f>
        <v>0</v>
      </c>
      <c r="AW2194">
        <f>IF(ISNA(AX2194),NA(),AW1514)</f>
        <v>0</v>
      </c>
      <c r="AX2194">
        <f>IF(OR(AX1514="",AND(AX1514=AX1513,AX1514=AX1515)),NA(), AX1514)</f>
        <v>0</v>
      </c>
      <c r="AY2194">
        <f>IF(ISNA(AZ2194),NA(),AY1514)</f>
        <v>0</v>
      </c>
      <c r="AZ2194">
        <f>IF(OR(AZ1514="",AND(AZ1514=AZ1513,AZ1514=AZ1515)),NA(), AZ1514)</f>
        <v>0</v>
      </c>
      <c r="BA2194">
        <f>IF(ISNA(BB2194),NA(),BA1514)</f>
        <v>0</v>
      </c>
      <c r="BB2194">
        <f>IF(OR(BB1514="",AND(BB1514=BB1513,BB1514=BB1515)),NA(), BB1514)</f>
        <v>0</v>
      </c>
      <c r="BC2194">
        <f>IF(ISNA(BD2194),NA(),BC1514)</f>
        <v>0</v>
      </c>
      <c r="BD2194">
        <f>IF(OR(BD1514="",AND(BD1514=BD1513,BD1514=BD1515)),NA(), BD1514)</f>
        <v>0</v>
      </c>
      <c r="BE2194">
        <f>IF(ISNA(BF2194),NA(),BE1514)</f>
        <v>0</v>
      </c>
      <c r="BF2194">
        <f>IF(OR(BF1514="",AND(BF1514=BF1513,BF1514=BF1515)),NA(), BF1514)</f>
        <v>0</v>
      </c>
      <c r="BG2194">
        <f>IF(ISNA(BH2194),NA(),BG1514)</f>
        <v>0</v>
      </c>
      <c r="BH2194">
        <f>IF(OR(BH1514="",AND(BH1514=BH1513,BH1514=BH1515)),NA(), BH1514)</f>
        <v>0</v>
      </c>
      <c r="BI2194">
        <f>IF(ISNA(BJ2194),NA(),BI1514)</f>
        <v>0</v>
      </c>
      <c r="BJ2194">
        <f>IF(OR(BJ1514="",AND(BJ1514=BJ1513,BJ1514=BJ1515)),NA(), BJ1514)</f>
        <v>0</v>
      </c>
      <c r="BK2194">
        <f>IF(ISNA(BL2194),NA(),BK1514)</f>
        <v>0</v>
      </c>
      <c r="BL2194">
        <f>IF(OR(BL1514="",AND(BL1514=BL1513,BL1514=BL1515)),NA(), BL1514)</f>
        <v>0</v>
      </c>
      <c r="BM2194">
        <f>IF(ISNA(BN2194),NA(),BM1514)</f>
        <v>0</v>
      </c>
      <c r="BN2194">
        <f>IF(OR(BN1514="",AND(BN1514=BN1513,BN1514=BN1515)),NA(), BN1514)</f>
        <v>0</v>
      </c>
      <c r="BO2194">
        <f>IF(ISNA(BP2194),NA(),BO1514)</f>
        <v>0</v>
      </c>
      <c r="BP2194">
        <f>IF(OR(BP1514="",AND(BP1514=BP1513,BP1514=BP1515)),NA(), BP1514)</f>
        <v>0</v>
      </c>
      <c r="BQ2194">
        <f>IF(ISNA(BR2194),NA(),BQ1514)</f>
        <v>0</v>
      </c>
      <c r="BR2194">
        <f>IF(OR(BR1514="",AND(BR1514=BR1513,BR1514=BR1515)),NA(), BR1514)</f>
        <v>0</v>
      </c>
    </row>
    <row r="2195" spans="5:70">
      <c r="E2195">
        <f>IF(ISNA(F2195),NA(),E1515)</f>
        <v>0</v>
      </c>
      <c r="F2195">
        <f>IF(OR(F1515="",AND(F1515=F1514,F1515=F1516)),NA(), F1515)</f>
        <v>0</v>
      </c>
      <c r="G2195">
        <f>IF(ISNA(H2195),NA(),G1515)</f>
        <v>0</v>
      </c>
      <c r="H2195">
        <f>IF(OR(H1515="",AND(H1515=H1514,H1515=H1516)),NA(), H1515)</f>
        <v>0</v>
      </c>
      <c r="I2195">
        <f>IF(ISNA(J2195),NA(),I1515)</f>
        <v>0</v>
      </c>
      <c r="J2195">
        <f>IF(OR(J1515="",AND(J1515=J1514,J1515=J1516)),NA(), J1515)</f>
        <v>0</v>
      </c>
      <c r="K2195">
        <f>IF(ISNA(L2195),NA(),K1515)</f>
        <v>0</v>
      </c>
      <c r="L2195">
        <f>IF(OR(L1515="",AND(L1515=L1514,L1515=L1516)),NA(), L1515)</f>
        <v>0</v>
      </c>
      <c r="M2195">
        <f>IF(ISNA(N2195),NA(),M1515)</f>
        <v>0</v>
      </c>
      <c r="N2195">
        <f>IF(OR(N1515="",AND(N1515=N1514,N1515=N1516)),NA(), N1515)</f>
        <v>0</v>
      </c>
      <c r="O2195">
        <f>IF(ISNA(P2195),NA(),O1515)</f>
        <v>0</v>
      </c>
      <c r="P2195">
        <f>IF(OR(P1515="",AND(P1515=P1514,P1515=P1516)),NA(), P1515)</f>
        <v>0</v>
      </c>
      <c r="Q2195">
        <f>IF(ISNA(R2195),NA(),Q1515)</f>
        <v>0</v>
      </c>
      <c r="R2195">
        <f>IF(OR(R1515="",AND(R1515=R1514,R1515=R1516)),NA(), R1515)</f>
        <v>0</v>
      </c>
      <c r="S2195">
        <f>IF(ISNA(T2195),NA(),S1515)</f>
        <v>0</v>
      </c>
      <c r="T2195">
        <f>IF(OR(T1515="",AND(T1515=T1514,T1515=T1516)),NA(), T1515)</f>
        <v>0</v>
      </c>
      <c r="U2195">
        <f>IF(ISNA(V2195),NA(),U1515)</f>
        <v>0</v>
      </c>
      <c r="V2195">
        <f>IF(OR(V1515="",AND(V1515=V1514,V1515=V1516)),NA(), V1515)</f>
        <v>0</v>
      </c>
      <c r="W2195">
        <f>IF(ISNA(X2195),NA(),W1515)</f>
        <v>0</v>
      </c>
      <c r="X2195">
        <f>IF(OR(X1515="",AND(X1515=X1514,X1515=X1516)),NA(), X1515)</f>
        <v>0</v>
      </c>
      <c r="Y2195">
        <f>IF(ISNA(Z2195),NA(),Y1515)</f>
        <v>0</v>
      </c>
      <c r="Z2195">
        <f>IF(OR(Z1515="",AND(Z1515=Z1514,Z1515=Z1516)),NA(), Z1515)</f>
        <v>0</v>
      </c>
      <c r="AA2195">
        <f>IF(ISNA(AB2195),NA(),AA1515)</f>
        <v>0</v>
      </c>
      <c r="AB2195">
        <f>IF(OR(AB1515="",AND(AB1515=AB1514,AB1515=AB1516)),NA(), AB1515)</f>
        <v>0</v>
      </c>
      <c r="AC2195">
        <f>IF(ISNA(AD2195),NA(),AC1515)</f>
        <v>0</v>
      </c>
      <c r="AD2195">
        <f>IF(OR(AD1515="",AND(AD1515=AD1514,AD1515=AD1516)),NA(), AD1515)</f>
        <v>0</v>
      </c>
      <c r="AE2195">
        <f>IF(ISNA(AF2195),NA(),AE1515)</f>
        <v>0</v>
      </c>
      <c r="AF2195">
        <f>IF(OR(AF1515="",AND(AF1515=AF1514,AF1515=AF1516)),NA(), AF1515)</f>
        <v>0</v>
      </c>
      <c r="AG2195">
        <f>IF(ISNA(AH2195),NA(),AG1515)</f>
        <v>0</v>
      </c>
      <c r="AH2195">
        <f>IF(OR(AH1515="",AND(AH1515=AH1514,AH1515=AH1516)),NA(), AH1515)</f>
        <v>0</v>
      </c>
      <c r="AI2195">
        <f>IF(ISNA(AJ2195),NA(),AI1515)</f>
        <v>0</v>
      </c>
      <c r="AJ2195">
        <f>IF(OR(AJ1515="",AND(AJ1515=AJ1514,AJ1515=AJ1516)),NA(), AJ1515)</f>
        <v>0</v>
      </c>
      <c r="AM2195">
        <f>IF(ISNA(AN2195),NA(),AM1515)</f>
        <v>0</v>
      </c>
      <c r="AN2195">
        <f>IF(OR(AN1515="",AND(AN1515=AN1514,AN1515=AN1516)),NA(), AN1515)</f>
        <v>0</v>
      </c>
      <c r="AO2195">
        <f>IF(ISNA(AP2195),NA(),AO1515)</f>
        <v>0</v>
      </c>
      <c r="AP2195">
        <f>IF(OR(AP1515="",AND(AP1515=AP1514,AP1515=AP1516)),NA(), AP1515)</f>
        <v>0</v>
      </c>
      <c r="AQ2195">
        <f>IF(ISNA(AR2195),NA(),AQ1515)</f>
        <v>0</v>
      </c>
      <c r="AR2195">
        <f>IF(OR(AR1515="",AND(AR1515=AR1514,AR1515=AR1516)),NA(), AR1515)</f>
        <v>0</v>
      </c>
      <c r="AS2195">
        <f>IF(ISNA(AT2195),NA(),AS1515)</f>
        <v>0</v>
      </c>
      <c r="AT2195">
        <f>IF(OR(AT1515="",AND(AT1515=AT1514,AT1515=AT1516)),NA(), AT1515)</f>
        <v>0</v>
      </c>
      <c r="AU2195">
        <f>IF(ISNA(AV2195),NA(),AU1515)</f>
        <v>0</v>
      </c>
      <c r="AV2195">
        <f>IF(OR(AV1515="",AND(AV1515=AV1514,AV1515=AV1516)),NA(), AV1515)</f>
        <v>0</v>
      </c>
      <c r="AW2195">
        <f>IF(ISNA(AX2195),NA(),AW1515)</f>
        <v>0</v>
      </c>
      <c r="AX2195">
        <f>IF(OR(AX1515="",AND(AX1515=AX1514,AX1515=AX1516)),NA(), AX1515)</f>
        <v>0</v>
      </c>
      <c r="AY2195">
        <f>IF(ISNA(AZ2195),NA(),AY1515)</f>
        <v>0</v>
      </c>
      <c r="AZ2195">
        <f>IF(OR(AZ1515="",AND(AZ1515=AZ1514,AZ1515=AZ1516)),NA(), AZ1515)</f>
        <v>0</v>
      </c>
      <c r="BA2195">
        <f>IF(ISNA(BB2195),NA(),BA1515)</f>
        <v>0</v>
      </c>
      <c r="BB2195">
        <f>IF(OR(BB1515="",AND(BB1515=BB1514,BB1515=BB1516)),NA(), BB1515)</f>
        <v>0</v>
      </c>
      <c r="BC2195">
        <f>IF(ISNA(BD2195),NA(),BC1515)</f>
        <v>0</v>
      </c>
      <c r="BD2195">
        <f>IF(OR(BD1515="",AND(BD1515=BD1514,BD1515=BD1516)),NA(), BD1515)</f>
        <v>0</v>
      </c>
      <c r="BE2195">
        <f>IF(ISNA(BF2195),NA(),BE1515)</f>
        <v>0</v>
      </c>
      <c r="BF2195">
        <f>IF(OR(BF1515="",AND(BF1515=BF1514,BF1515=BF1516)),NA(), BF1515)</f>
        <v>0</v>
      </c>
      <c r="BG2195">
        <f>IF(ISNA(BH2195),NA(),BG1515)</f>
        <v>0</v>
      </c>
      <c r="BH2195">
        <f>IF(OR(BH1515="",AND(BH1515=BH1514,BH1515=BH1516)),NA(), BH1515)</f>
        <v>0</v>
      </c>
      <c r="BI2195">
        <f>IF(ISNA(BJ2195),NA(),BI1515)</f>
        <v>0</v>
      </c>
      <c r="BJ2195">
        <f>IF(OR(BJ1515="",AND(BJ1515=BJ1514,BJ1515=BJ1516)),NA(), BJ1515)</f>
        <v>0</v>
      </c>
      <c r="BK2195">
        <f>IF(ISNA(BL2195),NA(),BK1515)</f>
        <v>0</v>
      </c>
      <c r="BL2195">
        <f>IF(OR(BL1515="",AND(BL1515=BL1514,BL1515=BL1516)),NA(), BL1515)</f>
        <v>0</v>
      </c>
      <c r="BM2195">
        <f>IF(ISNA(BN2195),NA(),BM1515)</f>
        <v>0</v>
      </c>
      <c r="BN2195">
        <f>IF(OR(BN1515="",AND(BN1515=BN1514,BN1515=BN1516)),NA(), BN1515)</f>
        <v>0</v>
      </c>
      <c r="BO2195">
        <f>IF(ISNA(BP2195),NA(),BO1515)</f>
        <v>0</v>
      </c>
      <c r="BP2195">
        <f>IF(OR(BP1515="",AND(BP1515=BP1514,BP1515=BP1516)),NA(), BP1515)</f>
        <v>0</v>
      </c>
      <c r="BQ2195">
        <f>IF(ISNA(BR2195),NA(),BQ1515)</f>
        <v>0</v>
      </c>
      <c r="BR2195">
        <f>IF(OR(BR1515="",AND(BR1515=BR1514,BR1515=BR1516)),NA(), BR1515)</f>
        <v>0</v>
      </c>
    </row>
    <row r="2196" spans="5:70">
      <c r="E2196">
        <f>IF(ISNA(F2196),NA(),E1516)</f>
        <v>0</v>
      </c>
      <c r="F2196">
        <f>IF(OR(F1516="",AND(F1516=F1515,F1516=F1517)),NA(), F1516)</f>
        <v>0</v>
      </c>
      <c r="G2196">
        <f>IF(ISNA(H2196),NA(),G1516)</f>
        <v>0</v>
      </c>
      <c r="H2196">
        <f>IF(OR(H1516="",AND(H1516=H1515,H1516=H1517)),NA(), H1516)</f>
        <v>0</v>
      </c>
      <c r="I2196">
        <f>IF(ISNA(J2196),NA(),I1516)</f>
        <v>0</v>
      </c>
      <c r="J2196">
        <f>IF(OR(J1516="",AND(J1516=J1515,J1516=J1517)),NA(), J1516)</f>
        <v>0</v>
      </c>
      <c r="K2196">
        <f>IF(ISNA(L2196),NA(),K1516)</f>
        <v>0</v>
      </c>
      <c r="L2196">
        <f>IF(OR(L1516="",AND(L1516=L1515,L1516=L1517)),NA(), L1516)</f>
        <v>0</v>
      </c>
      <c r="M2196">
        <f>IF(ISNA(N2196),NA(),M1516)</f>
        <v>0</v>
      </c>
      <c r="N2196">
        <f>IF(OR(N1516="",AND(N1516=N1515,N1516=N1517)),NA(), N1516)</f>
        <v>0</v>
      </c>
      <c r="O2196">
        <f>IF(ISNA(P2196),NA(),O1516)</f>
        <v>0</v>
      </c>
      <c r="P2196">
        <f>IF(OR(P1516="",AND(P1516=P1515,P1516=P1517)),NA(), P1516)</f>
        <v>0</v>
      </c>
      <c r="Q2196">
        <f>IF(ISNA(R2196),NA(),Q1516)</f>
        <v>0</v>
      </c>
      <c r="R2196">
        <f>IF(OR(R1516="",AND(R1516=R1515,R1516=R1517)),NA(), R1516)</f>
        <v>0</v>
      </c>
      <c r="S2196">
        <f>IF(ISNA(T2196),NA(),S1516)</f>
        <v>0</v>
      </c>
      <c r="T2196">
        <f>IF(OR(T1516="",AND(T1516=T1515,T1516=T1517)),NA(), T1516)</f>
        <v>0</v>
      </c>
      <c r="U2196">
        <f>IF(ISNA(V2196),NA(),U1516)</f>
        <v>0</v>
      </c>
      <c r="V2196">
        <f>IF(OR(V1516="",AND(V1516=V1515,V1516=V1517)),NA(), V1516)</f>
        <v>0</v>
      </c>
      <c r="W2196">
        <f>IF(ISNA(X2196),NA(),W1516)</f>
        <v>0</v>
      </c>
      <c r="X2196">
        <f>IF(OR(X1516="",AND(X1516=X1515,X1516=X1517)),NA(), X1516)</f>
        <v>0</v>
      </c>
      <c r="Y2196">
        <f>IF(ISNA(Z2196),NA(),Y1516)</f>
        <v>0</v>
      </c>
      <c r="Z2196">
        <f>IF(OR(Z1516="",AND(Z1516=Z1515,Z1516=Z1517)),NA(), Z1516)</f>
        <v>0</v>
      </c>
      <c r="AA2196">
        <f>IF(ISNA(AB2196),NA(),AA1516)</f>
        <v>0</v>
      </c>
      <c r="AB2196">
        <f>IF(OR(AB1516="",AND(AB1516=AB1515,AB1516=AB1517)),NA(), AB1516)</f>
        <v>0</v>
      </c>
      <c r="AC2196">
        <f>IF(ISNA(AD2196),NA(),AC1516)</f>
        <v>0</v>
      </c>
      <c r="AD2196">
        <f>IF(OR(AD1516="",AND(AD1516=AD1515,AD1516=AD1517)),NA(), AD1516)</f>
        <v>0</v>
      </c>
      <c r="AE2196">
        <f>IF(ISNA(AF2196),NA(),AE1516)</f>
        <v>0</v>
      </c>
      <c r="AF2196">
        <f>IF(OR(AF1516="",AND(AF1516=AF1515,AF1516=AF1517)),NA(), AF1516)</f>
        <v>0</v>
      </c>
      <c r="AG2196">
        <f>IF(ISNA(AH2196),NA(),AG1516)</f>
        <v>0</v>
      </c>
      <c r="AH2196">
        <f>IF(OR(AH1516="",AND(AH1516=AH1515,AH1516=AH1517)),NA(), AH1516)</f>
        <v>0</v>
      </c>
      <c r="AI2196">
        <f>IF(ISNA(AJ2196),NA(),AI1516)</f>
        <v>0</v>
      </c>
      <c r="AJ2196">
        <f>IF(OR(AJ1516="",AND(AJ1516=AJ1515,AJ1516=AJ1517)),NA(), AJ1516)</f>
        <v>0</v>
      </c>
      <c r="AM2196">
        <f>IF(ISNA(AN2196),NA(),AM1516)</f>
        <v>0</v>
      </c>
      <c r="AN2196">
        <f>IF(OR(AN1516="",AND(AN1516=AN1515,AN1516=AN1517)),NA(), AN1516)</f>
        <v>0</v>
      </c>
      <c r="AO2196">
        <f>IF(ISNA(AP2196),NA(),AO1516)</f>
        <v>0</v>
      </c>
      <c r="AP2196">
        <f>IF(OR(AP1516="",AND(AP1516=AP1515,AP1516=AP1517)),NA(), AP1516)</f>
        <v>0</v>
      </c>
      <c r="AQ2196">
        <f>IF(ISNA(AR2196),NA(),AQ1516)</f>
        <v>0</v>
      </c>
      <c r="AR2196">
        <f>IF(OR(AR1516="",AND(AR1516=AR1515,AR1516=AR1517)),NA(), AR1516)</f>
        <v>0</v>
      </c>
      <c r="AS2196">
        <f>IF(ISNA(AT2196),NA(),AS1516)</f>
        <v>0</v>
      </c>
      <c r="AT2196">
        <f>IF(OR(AT1516="",AND(AT1516=AT1515,AT1516=AT1517)),NA(), AT1516)</f>
        <v>0</v>
      </c>
      <c r="AU2196">
        <f>IF(ISNA(AV2196),NA(),AU1516)</f>
        <v>0</v>
      </c>
      <c r="AV2196">
        <f>IF(OR(AV1516="",AND(AV1516=AV1515,AV1516=AV1517)),NA(), AV1516)</f>
        <v>0</v>
      </c>
      <c r="AW2196">
        <f>IF(ISNA(AX2196),NA(),AW1516)</f>
        <v>0</v>
      </c>
      <c r="AX2196">
        <f>IF(OR(AX1516="",AND(AX1516=AX1515,AX1516=AX1517)),NA(), AX1516)</f>
        <v>0</v>
      </c>
      <c r="AY2196">
        <f>IF(ISNA(AZ2196),NA(),AY1516)</f>
        <v>0</v>
      </c>
      <c r="AZ2196">
        <f>IF(OR(AZ1516="",AND(AZ1516=AZ1515,AZ1516=AZ1517)),NA(), AZ1516)</f>
        <v>0</v>
      </c>
      <c r="BA2196">
        <f>IF(ISNA(BB2196),NA(),BA1516)</f>
        <v>0</v>
      </c>
      <c r="BB2196">
        <f>IF(OR(BB1516="",AND(BB1516=BB1515,BB1516=BB1517)),NA(), BB1516)</f>
        <v>0</v>
      </c>
      <c r="BC2196">
        <f>IF(ISNA(BD2196),NA(),BC1516)</f>
        <v>0</v>
      </c>
      <c r="BD2196">
        <f>IF(OR(BD1516="",AND(BD1516=BD1515,BD1516=BD1517)),NA(), BD1516)</f>
        <v>0</v>
      </c>
      <c r="BE2196">
        <f>IF(ISNA(BF2196),NA(),BE1516)</f>
        <v>0</v>
      </c>
      <c r="BF2196">
        <f>IF(OR(BF1516="",AND(BF1516=BF1515,BF1516=BF1517)),NA(), BF1516)</f>
        <v>0</v>
      </c>
      <c r="BG2196">
        <f>IF(ISNA(BH2196),NA(),BG1516)</f>
        <v>0</v>
      </c>
      <c r="BH2196">
        <f>IF(OR(BH1516="",AND(BH1516=BH1515,BH1516=BH1517)),NA(), BH1516)</f>
        <v>0</v>
      </c>
      <c r="BI2196">
        <f>IF(ISNA(BJ2196),NA(),BI1516)</f>
        <v>0</v>
      </c>
      <c r="BJ2196">
        <f>IF(OR(BJ1516="",AND(BJ1516=BJ1515,BJ1516=BJ1517)),NA(), BJ1516)</f>
        <v>0</v>
      </c>
      <c r="BK2196">
        <f>IF(ISNA(BL2196),NA(),BK1516)</f>
        <v>0</v>
      </c>
      <c r="BL2196">
        <f>IF(OR(BL1516="",AND(BL1516=BL1515,BL1516=BL1517)),NA(), BL1516)</f>
        <v>0</v>
      </c>
      <c r="BM2196">
        <f>IF(ISNA(BN2196),NA(),BM1516)</f>
        <v>0</v>
      </c>
      <c r="BN2196">
        <f>IF(OR(BN1516="",AND(BN1516=BN1515,BN1516=BN1517)),NA(), BN1516)</f>
        <v>0</v>
      </c>
      <c r="BO2196">
        <f>IF(ISNA(BP2196),NA(),BO1516)</f>
        <v>0</v>
      </c>
      <c r="BP2196">
        <f>IF(OR(BP1516="",AND(BP1516=BP1515,BP1516=BP1517)),NA(), BP1516)</f>
        <v>0</v>
      </c>
      <c r="BQ2196">
        <f>IF(ISNA(BR2196),NA(),BQ1516)</f>
        <v>0</v>
      </c>
      <c r="BR2196">
        <f>IF(OR(BR1516="",AND(BR1516=BR1515,BR1516=BR1517)),NA(), BR1516)</f>
        <v>0</v>
      </c>
    </row>
    <row r="2197" spans="5:70">
      <c r="E2197">
        <f>IF(ISNA(F2197),NA(),E1517)</f>
        <v>0</v>
      </c>
      <c r="F2197">
        <f>IF(OR(F1517="",AND(F1517=F1516,F1517=F1518)),NA(), F1517)</f>
        <v>0</v>
      </c>
      <c r="G2197">
        <f>IF(ISNA(H2197),NA(),G1517)</f>
        <v>0</v>
      </c>
      <c r="H2197">
        <f>IF(OR(H1517="",AND(H1517=H1516,H1517=H1518)),NA(), H1517)</f>
        <v>0</v>
      </c>
      <c r="I2197">
        <f>IF(ISNA(J2197),NA(),I1517)</f>
        <v>0</v>
      </c>
      <c r="J2197">
        <f>IF(OR(J1517="",AND(J1517=J1516,J1517=J1518)),NA(), J1517)</f>
        <v>0</v>
      </c>
      <c r="K2197">
        <f>IF(ISNA(L2197),NA(),K1517)</f>
        <v>0</v>
      </c>
      <c r="L2197">
        <f>IF(OR(L1517="",AND(L1517=L1516,L1517=L1518)),NA(), L1517)</f>
        <v>0</v>
      </c>
      <c r="M2197">
        <f>IF(ISNA(N2197),NA(),M1517)</f>
        <v>0</v>
      </c>
      <c r="N2197">
        <f>IF(OR(N1517="",AND(N1517=N1516,N1517=N1518)),NA(), N1517)</f>
        <v>0</v>
      </c>
      <c r="O2197">
        <f>IF(ISNA(P2197),NA(),O1517)</f>
        <v>0</v>
      </c>
      <c r="P2197">
        <f>IF(OR(P1517="",AND(P1517=P1516,P1517=P1518)),NA(), P1517)</f>
        <v>0</v>
      </c>
      <c r="Q2197">
        <f>IF(ISNA(R2197),NA(),Q1517)</f>
        <v>0</v>
      </c>
      <c r="R2197">
        <f>IF(OR(R1517="",AND(R1517=R1516,R1517=R1518)),NA(), R1517)</f>
        <v>0</v>
      </c>
      <c r="S2197">
        <f>IF(ISNA(T2197),NA(),S1517)</f>
        <v>0</v>
      </c>
      <c r="T2197">
        <f>IF(OR(T1517="",AND(T1517=T1516,T1517=T1518)),NA(), T1517)</f>
        <v>0</v>
      </c>
      <c r="U2197">
        <f>IF(ISNA(V2197),NA(),U1517)</f>
        <v>0</v>
      </c>
      <c r="V2197">
        <f>IF(OR(V1517="",AND(V1517=V1516,V1517=V1518)),NA(), V1517)</f>
        <v>0</v>
      </c>
      <c r="W2197">
        <f>IF(ISNA(X2197),NA(),W1517)</f>
        <v>0</v>
      </c>
      <c r="X2197">
        <f>IF(OR(X1517="",AND(X1517=X1516,X1517=X1518)),NA(), X1517)</f>
        <v>0</v>
      </c>
      <c r="Y2197">
        <f>IF(ISNA(Z2197),NA(),Y1517)</f>
        <v>0</v>
      </c>
      <c r="Z2197">
        <f>IF(OR(Z1517="",AND(Z1517=Z1516,Z1517=Z1518)),NA(), Z1517)</f>
        <v>0</v>
      </c>
      <c r="AA2197">
        <f>IF(ISNA(AB2197),NA(),AA1517)</f>
        <v>0</v>
      </c>
      <c r="AB2197">
        <f>IF(OR(AB1517="",AND(AB1517=AB1516,AB1517=AB1518)),NA(), AB1517)</f>
        <v>0</v>
      </c>
      <c r="AC2197">
        <f>IF(ISNA(AD2197),NA(),AC1517)</f>
        <v>0</v>
      </c>
      <c r="AD2197">
        <f>IF(OR(AD1517="",AND(AD1517=AD1516,AD1517=AD1518)),NA(), AD1517)</f>
        <v>0</v>
      </c>
      <c r="AE2197">
        <f>IF(ISNA(AF2197),NA(),AE1517)</f>
        <v>0</v>
      </c>
      <c r="AF2197">
        <f>IF(OR(AF1517="",AND(AF1517=AF1516,AF1517=AF1518)),NA(), AF1517)</f>
        <v>0</v>
      </c>
      <c r="AG2197">
        <f>IF(ISNA(AH2197),NA(),AG1517)</f>
        <v>0</v>
      </c>
      <c r="AH2197">
        <f>IF(OR(AH1517="",AND(AH1517=AH1516,AH1517=AH1518)),NA(), AH1517)</f>
        <v>0</v>
      </c>
      <c r="AI2197">
        <f>IF(ISNA(AJ2197),NA(),AI1517)</f>
        <v>0</v>
      </c>
      <c r="AJ2197">
        <f>IF(OR(AJ1517="",AND(AJ1517=AJ1516,AJ1517=AJ1518)),NA(), AJ1517)</f>
        <v>0</v>
      </c>
      <c r="AM2197">
        <f>IF(ISNA(AN2197),NA(),AM1517)</f>
        <v>0</v>
      </c>
      <c r="AN2197">
        <f>IF(OR(AN1517="",AND(AN1517=AN1516,AN1517=AN1518)),NA(), AN1517)</f>
        <v>0</v>
      </c>
      <c r="AO2197">
        <f>IF(ISNA(AP2197),NA(),AO1517)</f>
        <v>0</v>
      </c>
      <c r="AP2197">
        <f>IF(OR(AP1517="",AND(AP1517=AP1516,AP1517=AP1518)),NA(), AP1517)</f>
        <v>0</v>
      </c>
      <c r="AQ2197">
        <f>IF(ISNA(AR2197),NA(),AQ1517)</f>
        <v>0</v>
      </c>
      <c r="AR2197">
        <f>IF(OR(AR1517="",AND(AR1517=AR1516,AR1517=AR1518)),NA(), AR1517)</f>
        <v>0</v>
      </c>
      <c r="AS2197">
        <f>IF(ISNA(AT2197),NA(),AS1517)</f>
        <v>0</v>
      </c>
      <c r="AT2197">
        <f>IF(OR(AT1517="",AND(AT1517=AT1516,AT1517=AT1518)),NA(), AT1517)</f>
        <v>0</v>
      </c>
      <c r="AU2197">
        <f>IF(ISNA(AV2197),NA(),AU1517)</f>
        <v>0</v>
      </c>
      <c r="AV2197">
        <f>IF(OR(AV1517="",AND(AV1517=AV1516,AV1517=AV1518)),NA(), AV1517)</f>
        <v>0</v>
      </c>
      <c r="AW2197">
        <f>IF(ISNA(AX2197),NA(),AW1517)</f>
        <v>0</v>
      </c>
      <c r="AX2197">
        <f>IF(OR(AX1517="",AND(AX1517=AX1516,AX1517=AX1518)),NA(), AX1517)</f>
        <v>0</v>
      </c>
      <c r="AY2197">
        <f>IF(ISNA(AZ2197),NA(),AY1517)</f>
        <v>0</v>
      </c>
      <c r="AZ2197">
        <f>IF(OR(AZ1517="",AND(AZ1517=AZ1516,AZ1517=AZ1518)),NA(), AZ1517)</f>
        <v>0</v>
      </c>
      <c r="BA2197">
        <f>IF(ISNA(BB2197),NA(),BA1517)</f>
        <v>0</v>
      </c>
      <c r="BB2197">
        <f>IF(OR(BB1517="",AND(BB1517=BB1516,BB1517=BB1518)),NA(), BB1517)</f>
        <v>0</v>
      </c>
      <c r="BC2197">
        <f>IF(ISNA(BD2197),NA(),BC1517)</f>
        <v>0</v>
      </c>
      <c r="BD2197">
        <f>IF(OR(BD1517="",AND(BD1517=BD1516,BD1517=BD1518)),NA(), BD1517)</f>
        <v>0</v>
      </c>
      <c r="BE2197">
        <f>IF(ISNA(BF2197),NA(),BE1517)</f>
        <v>0</v>
      </c>
      <c r="BF2197">
        <f>IF(OR(BF1517="",AND(BF1517=BF1516,BF1517=BF1518)),NA(), BF1517)</f>
        <v>0</v>
      </c>
      <c r="BG2197">
        <f>IF(ISNA(BH2197),NA(),BG1517)</f>
        <v>0</v>
      </c>
      <c r="BH2197">
        <f>IF(OR(BH1517="",AND(BH1517=BH1516,BH1517=BH1518)),NA(), BH1517)</f>
        <v>0</v>
      </c>
      <c r="BI2197">
        <f>IF(ISNA(BJ2197),NA(),BI1517)</f>
        <v>0</v>
      </c>
      <c r="BJ2197">
        <f>IF(OR(BJ1517="",AND(BJ1517=BJ1516,BJ1517=BJ1518)),NA(), BJ1517)</f>
        <v>0</v>
      </c>
      <c r="BK2197">
        <f>IF(ISNA(BL2197),NA(),BK1517)</f>
        <v>0</v>
      </c>
      <c r="BL2197">
        <f>IF(OR(BL1517="",AND(BL1517=BL1516,BL1517=BL1518)),NA(), BL1517)</f>
        <v>0</v>
      </c>
      <c r="BM2197">
        <f>IF(ISNA(BN2197),NA(),BM1517)</f>
        <v>0</v>
      </c>
      <c r="BN2197">
        <f>IF(OR(BN1517="",AND(BN1517=BN1516,BN1517=BN1518)),NA(), BN1517)</f>
        <v>0</v>
      </c>
      <c r="BO2197">
        <f>IF(ISNA(BP2197),NA(),BO1517)</f>
        <v>0</v>
      </c>
      <c r="BP2197">
        <f>IF(OR(BP1517="",AND(BP1517=BP1516,BP1517=BP1518)),NA(), BP1517)</f>
        <v>0</v>
      </c>
      <c r="BQ2197">
        <f>IF(ISNA(BR2197),NA(),BQ1517)</f>
        <v>0</v>
      </c>
      <c r="BR2197">
        <f>IF(OR(BR1517="",AND(BR1517=BR1516,BR1517=BR1518)),NA(), BR1517)</f>
        <v>0</v>
      </c>
    </row>
    <row r="2198" spans="5:70">
      <c r="E2198">
        <f>IF(ISNA(F2198),NA(),E1518)</f>
        <v>0</v>
      </c>
      <c r="F2198">
        <f>IF(OR(F1518="",AND(F1518=F1517,F1518=F1519)),NA(), F1518)</f>
        <v>0</v>
      </c>
      <c r="G2198">
        <f>IF(ISNA(H2198),NA(),G1518)</f>
        <v>0</v>
      </c>
      <c r="H2198">
        <f>IF(OR(H1518="",AND(H1518=H1517,H1518=H1519)),NA(), H1518)</f>
        <v>0</v>
      </c>
      <c r="I2198">
        <f>IF(ISNA(J2198),NA(),I1518)</f>
        <v>0</v>
      </c>
      <c r="J2198">
        <f>IF(OR(J1518="",AND(J1518=J1517,J1518=J1519)),NA(), J1518)</f>
        <v>0</v>
      </c>
      <c r="K2198">
        <f>IF(ISNA(L2198),NA(),K1518)</f>
        <v>0</v>
      </c>
      <c r="L2198">
        <f>IF(OR(L1518="",AND(L1518=L1517,L1518=L1519)),NA(), L1518)</f>
        <v>0</v>
      </c>
      <c r="M2198">
        <f>IF(ISNA(N2198),NA(),M1518)</f>
        <v>0</v>
      </c>
      <c r="N2198">
        <f>IF(OR(N1518="",AND(N1518=N1517,N1518=N1519)),NA(), N1518)</f>
        <v>0</v>
      </c>
      <c r="O2198">
        <f>IF(ISNA(P2198),NA(),O1518)</f>
        <v>0</v>
      </c>
      <c r="P2198">
        <f>IF(OR(P1518="",AND(P1518=P1517,P1518=P1519)),NA(), P1518)</f>
        <v>0</v>
      </c>
      <c r="Q2198">
        <f>IF(ISNA(R2198),NA(),Q1518)</f>
        <v>0</v>
      </c>
      <c r="R2198">
        <f>IF(OR(R1518="",AND(R1518=R1517,R1518=R1519)),NA(), R1518)</f>
        <v>0</v>
      </c>
      <c r="S2198">
        <f>IF(ISNA(T2198),NA(),S1518)</f>
        <v>0</v>
      </c>
      <c r="T2198">
        <f>IF(OR(T1518="",AND(T1518=T1517,T1518=T1519)),NA(), T1518)</f>
        <v>0</v>
      </c>
      <c r="U2198">
        <f>IF(ISNA(V2198),NA(),U1518)</f>
        <v>0</v>
      </c>
      <c r="V2198">
        <f>IF(OR(V1518="",AND(V1518=V1517,V1518=V1519)),NA(), V1518)</f>
        <v>0</v>
      </c>
      <c r="W2198">
        <f>IF(ISNA(X2198),NA(),W1518)</f>
        <v>0</v>
      </c>
      <c r="X2198">
        <f>IF(OR(X1518="",AND(X1518=X1517,X1518=X1519)),NA(), X1518)</f>
        <v>0</v>
      </c>
      <c r="Y2198">
        <f>IF(ISNA(Z2198),NA(),Y1518)</f>
        <v>0</v>
      </c>
      <c r="Z2198">
        <f>IF(OR(Z1518="",AND(Z1518=Z1517,Z1518=Z1519)),NA(), Z1518)</f>
        <v>0</v>
      </c>
      <c r="AA2198">
        <f>IF(ISNA(AB2198),NA(),AA1518)</f>
        <v>0</v>
      </c>
      <c r="AB2198">
        <f>IF(OR(AB1518="",AND(AB1518=AB1517,AB1518=AB1519)),NA(), AB1518)</f>
        <v>0</v>
      </c>
      <c r="AC2198">
        <f>IF(ISNA(AD2198),NA(),AC1518)</f>
        <v>0</v>
      </c>
      <c r="AD2198">
        <f>IF(OR(AD1518="",AND(AD1518=AD1517,AD1518=AD1519)),NA(), AD1518)</f>
        <v>0</v>
      </c>
      <c r="AE2198">
        <f>IF(ISNA(AF2198),NA(),AE1518)</f>
        <v>0</v>
      </c>
      <c r="AF2198">
        <f>IF(OR(AF1518="",AND(AF1518=AF1517,AF1518=AF1519)),NA(), AF1518)</f>
        <v>0</v>
      </c>
      <c r="AG2198">
        <f>IF(ISNA(AH2198),NA(),AG1518)</f>
        <v>0</v>
      </c>
      <c r="AH2198">
        <f>IF(OR(AH1518="",AND(AH1518=AH1517,AH1518=AH1519)),NA(), AH1518)</f>
        <v>0</v>
      </c>
      <c r="AI2198">
        <f>IF(ISNA(AJ2198),NA(),AI1518)</f>
        <v>0</v>
      </c>
      <c r="AJ2198">
        <f>IF(OR(AJ1518="",AND(AJ1518=AJ1517,AJ1518=AJ1519)),NA(), AJ1518)</f>
        <v>0</v>
      </c>
      <c r="AM2198">
        <f>IF(ISNA(AN2198),NA(),AM1518)</f>
        <v>0</v>
      </c>
      <c r="AN2198">
        <f>IF(OR(AN1518="",AND(AN1518=AN1517,AN1518=AN1519)),NA(), AN1518)</f>
        <v>0</v>
      </c>
      <c r="AO2198">
        <f>IF(ISNA(AP2198),NA(),AO1518)</f>
        <v>0</v>
      </c>
      <c r="AP2198">
        <f>IF(OR(AP1518="",AND(AP1518=AP1517,AP1518=AP1519)),NA(), AP1518)</f>
        <v>0</v>
      </c>
      <c r="AQ2198">
        <f>IF(ISNA(AR2198),NA(),AQ1518)</f>
        <v>0</v>
      </c>
      <c r="AR2198">
        <f>IF(OR(AR1518="",AND(AR1518=AR1517,AR1518=AR1519)),NA(), AR1518)</f>
        <v>0</v>
      </c>
      <c r="AS2198">
        <f>IF(ISNA(AT2198),NA(),AS1518)</f>
        <v>0</v>
      </c>
      <c r="AT2198">
        <f>IF(OR(AT1518="",AND(AT1518=AT1517,AT1518=AT1519)),NA(), AT1518)</f>
        <v>0</v>
      </c>
      <c r="AU2198">
        <f>IF(ISNA(AV2198),NA(),AU1518)</f>
        <v>0</v>
      </c>
      <c r="AV2198">
        <f>IF(OR(AV1518="",AND(AV1518=AV1517,AV1518=AV1519)),NA(), AV1518)</f>
        <v>0</v>
      </c>
      <c r="AW2198">
        <f>IF(ISNA(AX2198),NA(),AW1518)</f>
        <v>0</v>
      </c>
      <c r="AX2198">
        <f>IF(OR(AX1518="",AND(AX1518=AX1517,AX1518=AX1519)),NA(), AX1518)</f>
        <v>0</v>
      </c>
      <c r="AY2198">
        <f>IF(ISNA(AZ2198),NA(),AY1518)</f>
        <v>0</v>
      </c>
      <c r="AZ2198">
        <f>IF(OR(AZ1518="",AND(AZ1518=AZ1517,AZ1518=AZ1519)),NA(), AZ1518)</f>
        <v>0</v>
      </c>
      <c r="BA2198">
        <f>IF(ISNA(BB2198),NA(),BA1518)</f>
        <v>0</v>
      </c>
      <c r="BB2198">
        <f>IF(OR(BB1518="",AND(BB1518=BB1517,BB1518=BB1519)),NA(), BB1518)</f>
        <v>0</v>
      </c>
      <c r="BC2198">
        <f>IF(ISNA(BD2198),NA(),BC1518)</f>
        <v>0</v>
      </c>
      <c r="BD2198">
        <f>IF(OR(BD1518="",AND(BD1518=BD1517,BD1518=BD1519)),NA(), BD1518)</f>
        <v>0</v>
      </c>
      <c r="BE2198">
        <f>IF(ISNA(BF2198),NA(),BE1518)</f>
        <v>0</v>
      </c>
      <c r="BF2198">
        <f>IF(OR(BF1518="",AND(BF1518=BF1517,BF1518=BF1519)),NA(), BF1518)</f>
        <v>0</v>
      </c>
      <c r="BG2198">
        <f>IF(ISNA(BH2198),NA(),BG1518)</f>
        <v>0</v>
      </c>
      <c r="BH2198">
        <f>IF(OR(BH1518="",AND(BH1518=BH1517,BH1518=BH1519)),NA(), BH1518)</f>
        <v>0</v>
      </c>
      <c r="BI2198">
        <f>IF(ISNA(BJ2198),NA(),BI1518)</f>
        <v>0</v>
      </c>
      <c r="BJ2198">
        <f>IF(OR(BJ1518="",AND(BJ1518=BJ1517,BJ1518=BJ1519)),NA(), BJ1518)</f>
        <v>0</v>
      </c>
      <c r="BK2198">
        <f>IF(ISNA(BL2198),NA(),BK1518)</f>
        <v>0</v>
      </c>
      <c r="BL2198">
        <f>IF(OR(BL1518="",AND(BL1518=BL1517,BL1518=BL1519)),NA(), BL1518)</f>
        <v>0</v>
      </c>
      <c r="BM2198">
        <f>IF(ISNA(BN2198),NA(),BM1518)</f>
        <v>0</v>
      </c>
      <c r="BN2198">
        <f>IF(OR(BN1518="",AND(BN1518=BN1517,BN1518=BN1519)),NA(), BN1518)</f>
        <v>0</v>
      </c>
      <c r="BO2198">
        <f>IF(ISNA(BP2198),NA(),BO1518)</f>
        <v>0</v>
      </c>
      <c r="BP2198">
        <f>IF(OR(BP1518="",AND(BP1518=BP1517,BP1518=BP1519)),NA(), BP1518)</f>
        <v>0</v>
      </c>
      <c r="BQ2198">
        <f>IF(ISNA(BR2198),NA(),BQ1518)</f>
        <v>0</v>
      </c>
      <c r="BR2198">
        <f>IF(OR(BR1518="",AND(BR1518=BR1517,BR1518=BR1519)),NA(), BR1518)</f>
        <v>0</v>
      </c>
    </row>
    <row r="2199" spans="5:70">
      <c r="E2199">
        <f>IF(ISNA(F2199),NA(),E1519)</f>
        <v>0</v>
      </c>
      <c r="F2199">
        <f>IF(OR(F1519="",AND(F1519=F1518,F1519=F1520)),NA(), F1519)</f>
        <v>0</v>
      </c>
      <c r="G2199">
        <f>IF(ISNA(H2199),NA(),G1519)</f>
        <v>0</v>
      </c>
      <c r="H2199">
        <f>IF(OR(H1519="",AND(H1519=H1518,H1519=H1520)),NA(), H1519)</f>
        <v>0</v>
      </c>
      <c r="I2199">
        <f>IF(ISNA(J2199),NA(),I1519)</f>
        <v>0</v>
      </c>
      <c r="J2199">
        <f>IF(OR(J1519="",AND(J1519=J1518,J1519=J1520)),NA(), J1519)</f>
        <v>0</v>
      </c>
      <c r="K2199">
        <f>IF(ISNA(L2199),NA(),K1519)</f>
        <v>0</v>
      </c>
      <c r="L2199">
        <f>IF(OR(L1519="",AND(L1519=L1518,L1519=L1520)),NA(), L1519)</f>
        <v>0</v>
      </c>
      <c r="M2199">
        <f>IF(ISNA(N2199),NA(),M1519)</f>
        <v>0</v>
      </c>
      <c r="N2199">
        <f>IF(OR(N1519="",AND(N1519=N1518,N1519=N1520)),NA(), N1519)</f>
        <v>0</v>
      </c>
      <c r="O2199">
        <f>IF(ISNA(P2199),NA(),O1519)</f>
        <v>0</v>
      </c>
      <c r="P2199">
        <f>IF(OR(P1519="",AND(P1519=P1518,P1519=P1520)),NA(), P1519)</f>
        <v>0</v>
      </c>
      <c r="Q2199">
        <f>IF(ISNA(R2199),NA(),Q1519)</f>
        <v>0</v>
      </c>
      <c r="R2199">
        <f>IF(OR(R1519="",AND(R1519=R1518,R1519=R1520)),NA(), R1519)</f>
        <v>0</v>
      </c>
      <c r="S2199">
        <f>IF(ISNA(T2199),NA(),S1519)</f>
        <v>0</v>
      </c>
      <c r="T2199">
        <f>IF(OR(T1519="",AND(T1519=T1518,T1519=T1520)),NA(), T1519)</f>
        <v>0</v>
      </c>
      <c r="U2199">
        <f>IF(ISNA(V2199),NA(),U1519)</f>
        <v>0</v>
      </c>
      <c r="V2199">
        <f>IF(OR(V1519="",AND(V1519=V1518,V1519=V1520)),NA(), V1519)</f>
        <v>0</v>
      </c>
      <c r="W2199">
        <f>IF(ISNA(X2199),NA(),W1519)</f>
        <v>0</v>
      </c>
      <c r="X2199">
        <f>IF(OR(X1519="",AND(X1519=X1518,X1519=X1520)),NA(), X1519)</f>
        <v>0</v>
      </c>
      <c r="Y2199">
        <f>IF(ISNA(Z2199),NA(),Y1519)</f>
        <v>0</v>
      </c>
      <c r="Z2199">
        <f>IF(OR(Z1519="",AND(Z1519=Z1518,Z1519=Z1520)),NA(), Z1519)</f>
        <v>0</v>
      </c>
      <c r="AA2199">
        <f>IF(ISNA(AB2199),NA(),AA1519)</f>
        <v>0</v>
      </c>
      <c r="AB2199">
        <f>IF(OR(AB1519="",AND(AB1519=AB1518,AB1519=AB1520)),NA(), AB1519)</f>
        <v>0</v>
      </c>
      <c r="AC2199">
        <f>IF(ISNA(AD2199),NA(),AC1519)</f>
        <v>0</v>
      </c>
      <c r="AD2199">
        <f>IF(OR(AD1519="",AND(AD1519=AD1518,AD1519=AD1520)),NA(), AD1519)</f>
        <v>0</v>
      </c>
      <c r="AE2199">
        <f>IF(ISNA(AF2199),NA(),AE1519)</f>
        <v>0</v>
      </c>
      <c r="AF2199">
        <f>IF(OR(AF1519="",AND(AF1519=AF1518,AF1519=AF1520)),NA(), AF1519)</f>
        <v>0</v>
      </c>
      <c r="AG2199">
        <f>IF(ISNA(AH2199),NA(),AG1519)</f>
        <v>0</v>
      </c>
      <c r="AH2199">
        <f>IF(OR(AH1519="",AND(AH1519=AH1518,AH1519=AH1520)),NA(), AH1519)</f>
        <v>0</v>
      </c>
      <c r="AI2199">
        <f>IF(ISNA(AJ2199),NA(),AI1519)</f>
        <v>0</v>
      </c>
      <c r="AJ2199">
        <f>IF(OR(AJ1519="",AND(AJ1519=AJ1518,AJ1519=AJ1520)),NA(), AJ1519)</f>
        <v>0</v>
      </c>
      <c r="AM2199">
        <f>IF(ISNA(AN2199),NA(),AM1519)</f>
        <v>0</v>
      </c>
      <c r="AN2199">
        <f>IF(OR(AN1519="",AND(AN1519=AN1518,AN1519=AN1520)),NA(), AN1519)</f>
        <v>0</v>
      </c>
      <c r="AO2199">
        <f>IF(ISNA(AP2199),NA(),AO1519)</f>
        <v>0</v>
      </c>
      <c r="AP2199">
        <f>IF(OR(AP1519="",AND(AP1519=AP1518,AP1519=AP1520)),NA(), AP1519)</f>
        <v>0</v>
      </c>
      <c r="AQ2199">
        <f>IF(ISNA(AR2199),NA(),AQ1519)</f>
        <v>0</v>
      </c>
      <c r="AR2199">
        <f>IF(OR(AR1519="",AND(AR1519=AR1518,AR1519=AR1520)),NA(), AR1519)</f>
        <v>0</v>
      </c>
      <c r="AS2199">
        <f>IF(ISNA(AT2199),NA(),AS1519)</f>
        <v>0</v>
      </c>
      <c r="AT2199">
        <f>IF(OR(AT1519="",AND(AT1519=AT1518,AT1519=AT1520)),NA(), AT1519)</f>
        <v>0</v>
      </c>
      <c r="AU2199">
        <f>IF(ISNA(AV2199),NA(),AU1519)</f>
        <v>0</v>
      </c>
      <c r="AV2199">
        <f>IF(OR(AV1519="",AND(AV1519=AV1518,AV1519=AV1520)),NA(), AV1519)</f>
        <v>0</v>
      </c>
      <c r="AW2199">
        <f>IF(ISNA(AX2199),NA(),AW1519)</f>
        <v>0</v>
      </c>
      <c r="AX2199">
        <f>IF(OR(AX1519="",AND(AX1519=AX1518,AX1519=AX1520)),NA(), AX1519)</f>
        <v>0</v>
      </c>
      <c r="AY2199">
        <f>IF(ISNA(AZ2199),NA(),AY1519)</f>
        <v>0</v>
      </c>
      <c r="AZ2199">
        <f>IF(OR(AZ1519="",AND(AZ1519=AZ1518,AZ1519=AZ1520)),NA(), AZ1519)</f>
        <v>0</v>
      </c>
      <c r="BA2199">
        <f>IF(ISNA(BB2199),NA(),BA1519)</f>
        <v>0</v>
      </c>
      <c r="BB2199">
        <f>IF(OR(BB1519="",AND(BB1519=BB1518,BB1519=BB1520)),NA(), BB1519)</f>
        <v>0</v>
      </c>
      <c r="BC2199">
        <f>IF(ISNA(BD2199),NA(),BC1519)</f>
        <v>0</v>
      </c>
      <c r="BD2199">
        <f>IF(OR(BD1519="",AND(BD1519=BD1518,BD1519=BD1520)),NA(), BD1519)</f>
        <v>0</v>
      </c>
      <c r="BE2199">
        <f>IF(ISNA(BF2199),NA(),BE1519)</f>
        <v>0</v>
      </c>
      <c r="BF2199">
        <f>IF(OR(BF1519="",AND(BF1519=BF1518,BF1519=BF1520)),NA(), BF1519)</f>
        <v>0</v>
      </c>
      <c r="BG2199">
        <f>IF(ISNA(BH2199),NA(),BG1519)</f>
        <v>0</v>
      </c>
      <c r="BH2199">
        <f>IF(OR(BH1519="",AND(BH1519=BH1518,BH1519=BH1520)),NA(), BH1519)</f>
        <v>0</v>
      </c>
      <c r="BI2199">
        <f>IF(ISNA(BJ2199),NA(),BI1519)</f>
        <v>0</v>
      </c>
      <c r="BJ2199">
        <f>IF(OR(BJ1519="",AND(BJ1519=BJ1518,BJ1519=BJ1520)),NA(), BJ1519)</f>
        <v>0</v>
      </c>
      <c r="BK2199">
        <f>IF(ISNA(BL2199),NA(),BK1519)</f>
        <v>0</v>
      </c>
      <c r="BL2199">
        <f>IF(OR(BL1519="",AND(BL1519=BL1518,BL1519=BL1520)),NA(), BL1519)</f>
        <v>0</v>
      </c>
      <c r="BM2199">
        <f>IF(ISNA(BN2199),NA(),BM1519)</f>
        <v>0</v>
      </c>
      <c r="BN2199">
        <f>IF(OR(BN1519="",AND(BN1519=BN1518,BN1519=BN1520)),NA(), BN1519)</f>
        <v>0</v>
      </c>
      <c r="BO2199">
        <f>IF(ISNA(BP2199),NA(),BO1519)</f>
        <v>0</v>
      </c>
      <c r="BP2199">
        <f>IF(OR(BP1519="",AND(BP1519=BP1518,BP1519=BP1520)),NA(), BP1519)</f>
        <v>0</v>
      </c>
      <c r="BQ2199">
        <f>IF(ISNA(BR2199),NA(),BQ1519)</f>
        <v>0</v>
      </c>
      <c r="BR2199">
        <f>IF(OR(BR1519="",AND(BR1519=BR1518,BR1519=BR1520)),NA(), BR1519)</f>
        <v>0</v>
      </c>
    </row>
    <row r="2200" spans="5:70">
      <c r="E2200">
        <f>IF(ISNA(F2200),NA(),E1520)</f>
        <v>0</v>
      </c>
      <c r="F2200">
        <f>IF(OR(F1520="",AND(F1520=F1519,F1520=F1521)),NA(), F1520)</f>
        <v>0</v>
      </c>
      <c r="G2200">
        <f>IF(ISNA(H2200),NA(),G1520)</f>
        <v>0</v>
      </c>
      <c r="H2200">
        <f>IF(OR(H1520="",AND(H1520=H1519,H1520=H1521)),NA(), H1520)</f>
        <v>0</v>
      </c>
      <c r="I2200">
        <f>IF(ISNA(J2200),NA(),I1520)</f>
        <v>0</v>
      </c>
      <c r="J2200">
        <f>IF(OR(J1520="",AND(J1520=J1519,J1520=J1521)),NA(), J1520)</f>
        <v>0</v>
      </c>
      <c r="K2200">
        <f>IF(ISNA(L2200),NA(),K1520)</f>
        <v>0</v>
      </c>
      <c r="L2200">
        <f>IF(OR(L1520="",AND(L1520=L1519,L1520=L1521)),NA(), L1520)</f>
        <v>0</v>
      </c>
      <c r="M2200">
        <f>IF(ISNA(N2200),NA(),M1520)</f>
        <v>0</v>
      </c>
      <c r="N2200">
        <f>IF(OR(N1520="",AND(N1520=N1519,N1520=N1521)),NA(), N1520)</f>
        <v>0</v>
      </c>
      <c r="O2200">
        <f>IF(ISNA(P2200),NA(),O1520)</f>
        <v>0</v>
      </c>
      <c r="P2200">
        <f>IF(OR(P1520="",AND(P1520=P1519,P1520=P1521)),NA(), P1520)</f>
        <v>0</v>
      </c>
      <c r="Q2200">
        <f>IF(ISNA(R2200),NA(),Q1520)</f>
        <v>0</v>
      </c>
      <c r="R2200">
        <f>IF(OR(R1520="",AND(R1520=R1519,R1520=R1521)),NA(), R1520)</f>
        <v>0</v>
      </c>
      <c r="S2200">
        <f>IF(ISNA(T2200),NA(),S1520)</f>
        <v>0</v>
      </c>
      <c r="T2200">
        <f>IF(OR(T1520="",AND(T1520=T1519,T1520=T1521)),NA(), T1520)</f>
        <v>0</v>
      </c>
      <c r="U2200">
        <f>IF(ISNA(V2200),NA(),U1520)</f>
        <v>0</v>
      </c>
      <c r="V2200">
        <f>IF(OR(V1520="",AND(V1520=V1519,V1520=V1521)),NA(), V1520)</f>
        <v>0</v>
      </c>
      <c r="W2200">
        <f>IF(ISNA(X2200),NA(),W1520)</f>
        <v>0</v>
      </c>
      <c r="X2200">
        <f>IF(OR(X1520="",AND(X1520=X1519,X1520=X1521)),NA(), X1520)</f>
        <v>0</v>
      </c>
      <c r="Y2200">
        <f>IF(ISNA(Z2200),NA(),Y1520)</f>
        <v>0</v>
      </c>
      <c r="Z2200">
        <f>IF(OR(Z1520="",AND(Z1520=Z1519,Z1520=Z1521)),NA(), Z1520)</f>
        <v>0</v>
      </c>
      <c r="AA2200">
        <f>IF(ISNA(AB2200),NA(),AA1520)</f>
        <v>0</v>
      </c>
      <c r="AB2200">
        <f>IF(OR(AB1520="",AND(AB1520=AB1519,AB1520=AB1521)),NA(), AB1520)</f>
        <v>0</v>
      </c>
      <c r="AC2200">
        <f>IF(ISNA(AD2200),NA(),AC1520)</f>
        <v>0</v>
      </c>
      <c r="AD2200">
        <f>IF(OR(AD1520="",AND(AD1520=AD1519,AD1520=AD1521)),NA(), AD1520)</f>
        <v>0</v>
      </c>
      <c r="AE2200">
        <f>IF(ISNA(AF2200),NA(),AE1520)</f>
        <v>0</v>
      </c>
      <c r="AF2200">
        <f>IF(OR(AF1520="",AND(AF1520=AF1519,AF1520=AF1521)),NA(), AF1520)</f>
        <v>0</v>
      </c>
      <c r="AG2200">
        <f>IF(ISNA(AH2200),NA(),AG1520)</f>
        <v>0</v>
      </c>
      <c r="AH2200">
        <f>IF(OR(AH1520="",AND(AH1520=AH1519,AH1520=AH1521)),NA(), AH1520)</f>
        <v>0</v>
      </c>
      <c r="AI2200">
        <f>IF(ISNA(AJ2200),NA(),AI1520)</f>
        <v>0</v>
      </c>
      <c r="AJ2200">
        <f>IF(OR(AJ1520="",AND(AJ1520=AJ1519,AJ1520=AJ1521)),NA(), AJ1520)</f>
        <v>0</v>
      </c>
      <c r="AM2200">
        <f>IF(ISNA(AN2200),NA(),AM1520)</f>
        <v>0</v>
      </c>
      <c r="AN2200">
        <f>IF(OR(AN1520="",AND(AN1520=AN1519,AN1520=AN1521)),NA(), AN1520)</f>
        <v>0</v>
      </c>
      <c r="AO2200">
        <f>IF(ISNA(AP2200),NA(),AO1520)</f>
        <v>0</v>
      </c>
      <c r="AP2200">
        <f>IF(OR(AP1520="",AND(AP1520=AP1519,AP1520=AP1521)),NA(), AP1520)</f>
        <v>0</v>
      </c>
      <c r="AQ2200">
        <f>IF(ISNA(AR2200),NA(),AQ1520)</f>
        <v>0</v>
      </c>
      <c r="AR2200">
        <f>IF(OR(AR1520="",AND(AR1520=AR1519,AR1520=AR1521)),NA(), AR1520)</f>
        <v>0</v>
      </c>
      <c r="AS2200">
        <f>IF(ISNA(AT2200),NA(),AS1520)</f>
        <v>0</v>
      </c>
      <c r="AT2200">
        <f>IF(OR(AT1520="",AND(AT1520=AT1519,AT1520=AT1521)),NA(), AT1520)</f>
        <v>0</v>
      </c>
      <c r="AU2200">
        <f>IF(ISNA(AV2200),NA(),AU1520)</f>
        <v>0</v>
      </c>
      <c r="AV2200">
        <f>IF(OR(AV1520="",AND(AV1520=AV1519,AV1520=AV1521)),NA(), AV1520)</f>
        <v>0</v>
      </c>
      <c r="AW2200">
        <f>IF(ISNA(AX2200),NA(),AW1520)</f>
        <v>0</v>
      </c>
      <c r="AX2200">
        <f>IF(OR(AX1520="",AND(AX1520=AX1519,AX1520=AX1521)),NA(), AX1520)</f>
        <v>0</v>
      </c>
      <c r="AY2200">
        <f>IF(ISNA(AZ2200),NA(),AY1520)</f>
        <v>0</v>
      </c>
      <c r="AZ2200">
        <f>IF(OR(AZ1520="",AND(AZ1520=AZ1519,AZ1520=AZ1521)),NA(), AZ1520)</f>
        <v>0</v>
      </c>
      <c r="BA2200">
        <f>IF(ISNA(BB2200),NA(),BA1520)</f>
        <v>0</v>
      </c>
      <c r="BB2200">
        <f>IF(OR(BB1520="",AND(BB1520=BB1519,BB1520=BB1521)),NA(), BB1520)</f>
        <v>0</v>
      </c>
      <c r="BC2200">
        <f>IF(ISNA(BD2200),NA(),BC1520)</f>
        <v>0</v>
      </c>
      <c r="BD2200">
        <f>IF(OR(BD1520="",AND(BD1520=BD1519,BD1520=BD1521)),NA(), BD1520)</f>
        <v>0</v>
      </c>
      <c r="BE2200">
        <f>IF(ISNA(BF2200),NA(),BE1520)</f>
        <v>0</v>
      </c>
      <c r="BF2200">
        <f>IF(OR(BF1520="",AND(BF1520=BF1519,BF1520=BF1521)),NA(), BF1520)</f>
        <v>0</v>
      </c>
      <c r="BG2200">
        <f>IF(ISNA(BH2200),NA(),BG1520)</f>
        <v>0</v>
      </c>
      <c r="BH2200">
        <f>IF(OR(BH1520="",AND(BH1520=BH1519,BH1520=BH1521)),NA(), BH1520)</f>
        <v>0</v>
      </c>
      <c r="BI2200">
        <f>IF(ISNA(BJ2200),NA(),BI1520)</f>
        <v>0</v>
      </c>
      <c r="BJ2200">
        <f>IF(OR(BJ1520="",AND(BJ1520=BJ1519,BJ1520=BJ1521)),NA(), BJ1520)</f>
        <v>0</v>
      </c>
      <c r="BK2200">
        <f>IF(ISNA(BL2200),NA(),BK1520)</f>
        <v>0</v>
      </c>
      <c r="BL2200">
        <f>IF(OR(BL1520="",AND(BL1520=BL1519,BL1520=BL1521)),NA(), BL1520)</f>
        <v>0</v>
      </c>
      <c r="BM2200">
        <f>IF(ISNA(BN2200),NA(),BM1520)</f>
        <v>0</v>
      </c>
      <c r="BN2200">
        <f>IF(OR(BN1520="",AND(BN1520=BN1519,BN1520=BN1521)),NA(), BN1520)</f>
        <v>0</v>
      </c>
      <c r="BO2200">
        <f>IF(ISNA(BP2200),NA(),BO1520)</f>
        <v>0</v>
      </c>
      <c r="BP2200">
        <f>IF(OR(BP1520="",AND(BP1520=BP1519,BP1520=BP1521)),NA(), BP1520)</f>
        <v>0</v>
      </c>
      <c r="BQ2200">
        <f>IF(ISNA(BR2200),NA(),BQ1520)</f>
        <v>0</v>
      </c>
      <c r="BR2200">
        <f>IF(OR(BR1520="",AND(BR1520=BR1519,BR1520=BR1521)),NA(), BR1520)</f>
        <v>0</v>
      </c>
    </row>
    <row r="2201" spans="5:70">
      <c r="E2201">
        <f>IF(ISNA(F2201),NA(),E1521)</f>
        <v>0</v>
      </c>
      <c r="F2201">
        <f>IF(OR(F1521="",AND(F1521=F1520,F1521=F1522)),NA(), F1521)</f>
        <v>0</v>
      </c>
      <c r="G2201">
        <f>IF(ISNA(H2201),NA(),G1521)</f>
        <v>0</v>
      </c>
      <c r="H2201">
        <f>IF(OR(H1521="",AND(H1521=H1520,H1521=H1522)),NA(), H1521)</f>
        <v>0</v>
      </c>
      <c r="I2201">
        <f>IF(ISNA(J2201),NA(),I1521)</f>
        <v>0</v>
      </c>
      <c r="J2201">
        <f>IF(OR(J1521="",AND(J1521=J1520,J1521=J1522)),NA(), J1521)</f>
        <v>0</v>
      </c>
      <c r="K2201">
        <f>IF(ISNA(L2201),NA(),K1521)</f>
        <v>0</v>
      </c>
      <c r="L2201">
        <f>IF(OR(L1521="",AND(L1521=L1520,L1521=L1522)),NA(), L1521)</f>
        <v>0</v>
      </c>
      <c r="M2201">
        <f>IF(ISNA(N2201),NA(),M1521)</f>
        <v>0</v>
      </c>
      <c r="N2201">
        <f>IF(OR(N1521="",AND(N1521=N1520,N1521=N1522)),NA(), N1521)</f>
        <v>0</v>
      </c>
      <c r="O2201">
        <f>IF(ISNA(P2201),NA(),O1521)</f>
        <v>0</v>
      </c>
      <c r="P2201">
        <f>IF(OR(P1521="",AND(P1521=P1520,P1521=P1522)),NA(), P1521)</f>
        <v>0</v>
      </c>
      <c r="Q2201">
        <f>IF(ISNA(R2201),NA(),Q1521)</f>
        <v>0</v>
      </c>
      <c r="R2201">
        <f>IF(OR(R1521="",AND(R1521=R1520,R1521=R1522)),NA(), R1521)</f>
        <v>0</v>
      </c>
      <c r="S2201">
        <f>IF(ISNA(T2201),NA(),S1521)</f>
        <v>0</v>
      </c>
      <c r="T2201">
        <f>IF(OR(T1521="",AND(T1521=T1520,T1521=T1522)),NA(), T1521)</f>
        <v>0</v>
      </c>
      <c r="U2201">
        <f>IF(ISNA(V2201),NA(),U1521)</f>
        <v>0</v>
      </c>
      <c r="V2201">
        <f>IF(OR(V1521="",AND(V1521=V1520,V1521=V1522)),NA(), V1521)</f>
        <v>0</v>
      </c>
      <c r="W2201">
        <f>IF(ISNA(X2201),NA(),W1521)</f>
        <v>0</v>
      </c>
      <c r="X2201">
        <f>IF(OR(X1521="",AND(X1521=X1520,X1521=X1522)),NA(), X1521)</f>
        <v>0</v>
      </c>
      <c r="Y2201">
        <f>IF(ISNA(Z2201),NA(),Y1521)</f>
        <v>0</v>
      </c>
      <c r="Z2201">
        <f>IF(OR(Z1521="",AND(Z1521=Z1520,Z1521=Z1522)),NA(), Z1521)</f>
        <v>0</v>
      </c>
      <c r="AA2201">
        <f>IF(ISNA(AB2201),NA(),AA1521)</f>
        <v>0</v>
      </c>
      <c r="AB2201">
        <f>IF(OR(AB1521="",AND(AB1521=AB1520,AB1521=AB1522)),NA(), AB1521)</f>
        <v>0</v>
      </c>
      <c r="AC2201">
        <f>IF(ISNA(AD2201),NA(),AC1521)</f>
        <v>0</v>
      </c>
      <c r="AD2201">
        <f>IF(OR(AD1521="",AND(AD1521=AD1520,AD1521=AD1522)),NA(), AD1521)</f>
        <v>0</v>
      </c>
      <c r="AE2201">
        <f>IF(ISNA(AF2201),NA(),AE1521)</f>
        <v>0</v>
      </c>
      <c r="AF2201">
        <f>IF(OR(AF1521="",AND(AF1521=AF1520,AF1521=AF1522)),NA(), AF1521)</f>
        <v>0</v>
      </c>
      <c r="AG2201">
        <f>IF(ISNA(AH2201),NA(),AG1521)</f>
        <v>0</v>
      </c>
      <c r="AH2201">
        <f>IF(OR(AH1521="",AND(AH1521=AH1520,AH1521=AH1522)),NA(), AH1521)</f>
        <v>0</v>
      </c>
      <c r="AI2201">
        <f>IF(ISNA(AJ2201),NA(),AI1521)</f>
        <v>0</v>
      </c>
      <c r="AJ2201">
        <f>IF(OR(AJ1521="",AND(AJ1521=AJ1520,AJ1521=AJ1522)),NA(), AJ1521)</f>
        <v>0</v>
      </c>
      <c r="AM2201">
        <f>IF(ISNA(AN2201),NA(),AM1521)</f>
        <v>0</v>
      </c>
      <c r="AN2201">
        <f>IF(OR(AN1521="",AND(AN1521=AN1520,AN1521=AN1522)),NA(), AN1521)</f>
        <v>0</v>
      </c>
      <c r="AO2201">
        <f>IF(ISNA(AP2201),NA(),AO1521)</f>
        <v>0</v>
      </c>
      <c r="AP2201">
        <f>IF(OR(AP1521="",AND(AP1521=AP1520,AP1521=AP1522)),NA(), AP1521)</f>
        <v>0</v>
      </c>
      <c r="AQ2201">
        <f>IF(ISNA(AR2201),NA(),AQ1521)</f>
        <v>0</v>
      </c>
      <c r="AR2201">
        <f>IF(OR(AR1521="",AND(AR1521=AR1520,AR1521=AR1522)),NA(), AR1521)</f>
        <v>0</v>
      </c>
      <c r="AS2201">
        <f>IF(ISNA(AT2201),NA(),AS1521)</f>
        <v>0</v>
      </c>
      <c r="AT2201">
        <f>IF(OR(AT1521="",AND(AT1521=AT1520,AT1521=AT1522)),NA(), AT1521)</f>
        <v>0</v>
      </c>
      <c r="AU2201">
        <f>IF(ISNA(AV2201),NA(),AU1521)</f>
        <v>0</v>
      </c>
      <c r="AV2201">
        <f>IF(OR(AV1521="",AND(AV1521=AV1520,AV1521=AV1522)),NA(), AV1521)</f>
        <v>0</v>
      </c>
      <c r="AW2201">
        <f>IF(ISNA(AX2201),NA(),AW1521)</f>
        <v>0</v>
      </c>
      <c r="AX2201">
        <f>IF(OR(AX1521="",AND(AX1521=AX1520,AX1521=AX1522)),NA(), AX1521)</f>
        <v>0</v>
      </c>
      <c r="AY2201">
        <f>IF(ISNA(AZ2201),NA(),AY1521)</f>
        <v>0</v>
      </c>
      <c r="AZ2201">
        <f>IF(OR(AZ1521="",AND(AZ1521=AZ1520,AZ1521=AZ1522)),NA(), AZ1521)</f>
        <v>0</v>
      </c>
      <c r="BA2201">
        <f>IF(ISNA(BB2201),NA(),BA1521)</f>
        <v>0</v>
      </c>
      <c r="BB2201">
        <f>IF(OR(BB1521="",AND(BB1521=BB1520,BB1521=BB1522)),NA(), BB1521)</f>
        <v>0</v>
      </c>
      <c r="BC2201">
        <f>IF(ISNA(BD2201),NA(),BC1521)</f>
        <v>0</v>
      </c>
      <c r="BD2201">
        <f>IF(OR(BD1521="",AND(BD1521=BD1520,BD1521=BD1522)),NA(), BD1521)</f>
        <v>0</v>
      </c>
      <c r="BE2201">
        <f>IF(ISNA(BF2201),NA(),BE1521)</f>
        <v>0</v>
      </c>
      <c r="BF2201">
        <f>IF(OR(BF1521="",AND(BF1521=BF1520,BF1521=BF1522)),NA(), BF1521)</f>
        <v>0</v>
      </c>
      <c r="BG2201">
        <f>IF(ISNA(BH2201),NA(),BG1521)</f>
        <v>0</v>
      </c>
      <c r="BH2201">
        <f>IF(OR(BH1521="",AND(BH1521=BH1520,BH1521=BH1522)),NA(), BH1521)</f>
        <v>0</v>
      </c>
      <c r="BI2201">
        <f>IF(ISNA(BJ2201),NA(),BI1521)</f>
        <v>0</v>
      </c>
      <c r="BJ2201">
        <f>IF(OR(BJ1521="",AND(BJ1521=BJ1520,BJ1521=BJ1522)),NA(), BJ1521)</f>
        <v>0</v>
      </c>
      <c r="BK2201">
        <f>IF(ISNA(BL2201),NA(),BK1521)</f>
        <v>0</v>
      </c>
      <c r="BL2201">
        <f>IF(OR(BL1521="",AND(BL1521=BL1520,BL1521=BL1522)),NA(), BL1521)</f>
        <v>0</v>
      </c>
      <c r="BM2201">
        <f>IF(ISNA(BN2201),NA(),BM1521)</f>
        <v>0</v>
      </c>
      <c r="BN2201">
        <f>IF(OR(BN1521="",AND(BN1521=BN1520,BN1521=BN1522)),NA(), BN1521)</f>
        <v>0</v>
      </c>
      <c r="BO2201">
        <f>IF(ISNA(BP2201),NA(),BO1521)</f>
        <v>0</v>
      </c>
      <c r="BP2201">
        <f>IF(OR(BP1521="",AND(BP1521=BP1520,BP1521=BP1522)),NA(), BP1521)</f>
        <v>0</v>
      </c>
      <c r="BQ2201">
        <f>IF(ISNA(BR2201),NA(),BQ1521)</f>
        <v>0</v>
      </c>
      <c r="BR2201">
        <f>IF(OR(BR1521="",AND(BR1521=BR1520,BR1521=BR1522)),NA(), BR1521)</f>
        <v>0</v>
      </c>
    </row>
    <row r="2202" spans="5:70">
      <c r="E2202">
        <f>IF(ISNA(F2202),NA(),E1522)</f>
        <v>0</v>
      </c>
      <c r="F2202">
        <f>IF(OR(F1522="",AND(F1522=F1521,F1522=F1523)),NA(), F1522)</f>
        <v>0</v>
      </c>
      <c r="G2202">
        <f>IF(ISNA(H2202),NA(),G1522)</f>
        <v>0</v>
      </c>
      <c r="H2202">
        <f>IF(OR(H1522="",AND(H1522=H1521,H1522=H1523)),NA(), H1522)</f>
        <v>0</v>
      </c>
      <c r="I2202">
        <f>IF(ISNA(J2202),NA(),I1522)</f>
        <v>0</v>
      </c>
      <c r="J2202">
        <f>IF(OR(J1522="",AND(J1522=J1521,J1522=J1523)),NA(), J1522)</f>
        <v>0</v>
      </c>
      <c r="K2202">
        <f>IF(ISNA(L2202),NA(),K1522)</f>
        <v>0</v>
      </c>
      <c r="L2202">
        <f>IF(OR(L1522="",AND(L1522=L1521,L1522=L1523)),NA(), L1522)</f>
        <v>0</v>
      </c>
      <c r="M2202">
        <f>IF(ISNA(N2202),NA(),M1522)</f>
        <v>0</v>
      </c>
      <c r="N2202">
        <f>IF(OR(N1522="",AND(N1522=N1521,N1522=N1523)),NA(), N1522)</f>
        <v>0</v>
      </c>
      <c r="O2202">
        <f>IF(ISNA(P2202),NA(),O1522)</f>
        <v>0</v>
      </c>
      <c r="P2202">
        <f>IF(OR(P1522="",AND(P1522=P1521,P1522=P1523)),NA(), P1522)</f>
        <v>0</v>
      </c>
      <c r="Q2202">
        <f>IF(ISNA(R2202),NA(),Q1522)</f>
        <v>0</v>
      </c>
      <c r="R2202">
        <f>IF(OR(R1522="",AND(R1522=R1521,R1522=R1523)),NA(), R1522)</f>
        <v>0</v>
      </c>
      <c r="S2202">
        <f>IF(ISNA(T2202),NA(),S1522)</f>
        <v>0</v>
      </c>
      <c r="T2202">
        <f>IF(OR(T1522="",AND(T1522=T1521,T1522=T1523)),NA(), T1522)</f>
        <v>0</v>
      </c>
      <c r="U2202">
        <f>IF(ISNA(V2202),NA(),U1522)</f>
        <v>0</v>
      </c>
      <c r="V2202">
        <f>IF(OR(V1522="",AND(V1522=V1521,V1522=V1523)),NA(), V1522)</f>
        <v>0</v>
      </c>
      <c r="W2202">
        <f>IF(ISNA(X2202),NA(),W1522)</f>
        <v>0</v>
      </c>
      <c r="X2202">
        <f>IF(OR(X1522="",AND(X1522=X1521,X1522=X1523)),NA(), X1522)</f>
        <v>0</v>
      </c>
      <c r="Y2202">
        <f>IF(ISNA(Z2202),NA(),Y1522)</f>
        <v>0</v>
      </c>
      <c r="Z2202">
        <f>IF(OR(Z1522="",AND(Z1522=Z1521,Z1522=Z1523)),NA(), Z1522)</f>
        <v>0</v>
      </c>
      <c r="AA2202">
        <f>IF(ISNA(AB2202),NA(),AA1522)</f>
        <v>0</v>
      </c>
      <c r="AB2202">
        <f>IF(OR(AB1522="",AND(AB1522=AB1521,AB1522=AB1523)),NA(), AB1522)</f>
        <v>0</v>
      </c>
      <c r="AC2202">
        <f>IF(ISNA(AD2202),NA(),AC1522)</f>
        <v>0</v>
      </c>
      <c r="AD2202">
        <f>IF(OR(AD1522="",AND(AD1522=AD1521,AD1522=AD1523)),NA(), AD1522)</f>
        <v>0</v>
      </c>
      <c r="AE2202">
        <f>IF(ISNA(AF2202),NA(),AE1522)</f>
        <v>0</v>
      </c>
      <c r="AF2202">
        <f>IF(OR(AF1522="",AND(AF1522=AF1521,AF1522=AF1523)),NA(), AF1522)</f>
        <v>0</v>
      </c>
      <c r="AG2202">
        <f>IF(ISNA(AH2202),NA(),AG1522)</f>
        <v>0</v>
      </c>
      <c r="AH2202">
        <f>IF(OR(AH1522="",AND(AH1522=AH1521,AH1522=AH1523)),NA(), AH1522)</f>
        <v>0</v>
      </c>
      <c r="AI2202">
        <f>IF(ISNA(AJ2202),NA(),AI1522)</f>
        <v>0</v>
      </c>
      <c r="AJ2202">
        <f>IF(OR(AJ1522="",AND(AJ1522=AJ1521,AJ1522=AJ1523)),NA(), AJ1522)</f>
        <v>0</v>
      </c>
      <c r="AM2202">
        <f>IF(ISNA(AN2202),NA(),AM1522)</f>
        <v>0</v>
      </c>
      <c r="AN2202">
        <f>IF(OR(AN1522="",AND(AN1522=AN1521,AN1522=AN1523)),NA(), AN1522)</f>
        <v>0</v>
      </c>
      <c r="AO2202">
        <f>IF(ISNA(AP2202),NA(),AO1522)</f>
        <v>0</v>
      </c>
      <c r="AP2202">
        <f>IF(OR(AP1522="",AND(AP1522=AP1521,AP1522=AP1523)),NA(), AP1522)</f>
        <v>0</v>
      </c>
      <c r="AQ2202">
        <f>IF(ISNA(AR2202),NA(),AQ1522)</f>
        <v>0</v>
      </c>
      <c r="AR2202">
        <f>IF(OR(AR1522="",AND(AR1522=AR1521,AR1522=AR1523)),NA(), AR1522)</f>
        <v>0</v>
      </c>
      <c r="AS2202">
        <f>IF(ISNA(AT2202),NA(),AS1522)</f>
        <v>0</v>
      </c>
      <c r="AT2202">
        <f>IF(OR(AT1522="",AND(AT1522=AT1521,AT1522=AT1523)),NA(), AT1522)</f>
        <v>0</v>
      </c>
      <c r="AU2202">
        <f>IF(ISNA(AV2202),NA(),AU1522)</f>
        <v>0</v>
      </c>
      <c r="AV2202">
        <f>IF(OR(AV1522="",AND(AV1522=AV1521,AV1522=AV1523)),NA(), AV1522)</f>
        <v>0</v>
      </c>
      <c r="AW2202">
        <f>IF(ISNA(AX2202),NA(),AW1522)</f>
        <v>0</v>
      </c>
      <c r="AX2202">
        <f>IF(OR(AX1522="",AND(AX1522=AX1521,AX1522=AX1523)),NA(), AX1522)</f>
        <v>0</v>
      </c>
      <c r="AY2202">
        <f>IF(ISNA(AZ2202),NA(),AY1522)</f>
        <v>0</v>
      </c>
      <c r="AZ2202">
        <f>IF(OR(AZ1522="",AND(AZ1522=AZ1521,AZ1522=AZ1523)),NA(), AZ1522)</f>
        <v>0</v>
      </c>
      <c r="BA2202">
        <f>IF(ISNA(BB2202),NA(),BA1522)</f>
        <v>0</v>
      </c>
      <c r="BB2202">
        <f>IF(OR(BB1522="",AND(BB1522=BB1521,BB1522=BB1523)),NA(), BB1522)</f>
        <v>0</v>
      </c>
      <c r="BC2202">
        <f>IF(ISNA(BD2202),NA(),BC1522)</f>
        <v>0</v>
      </c>
      <c r="BD2202">
        <f>IF(OR(BD1522="",AND(BD1522=BD1521,BD1522=BD1523)),NA(), BD1522)</f>
        <v>0</v>
      </c>
      <c r="BE2202">
        <f>IF(ISNA(BF2202),NA(),BE1522)</f>
        <v>0</v>
      </c>
      <c r="BF2202">
        <f>IF(OR(BF1522="",AND(BF1522=BF1521,BF1522=BF1523)),NA(), BF1522)</f>
        <v>0</v>
      </c>
      <c r="BG2202">
        <f>IF(ISNA(BH2202),NA(),BG1522)</f>
        <v>0</v>
      </c>
      <c r="BH2202">
        <f>IF(OR(BH1522="",AND(BH1522=BH1521,BH1522=BH1523)),NA(), BH1522)</f>
        <v>0</v>
      </c>
      <c r="BI2202">
        <f>IF(ISNA(BJ2202),NA(),BI1522)</f>
        <v>0</v>
      </c>
      <c r="BJ2202">
        <f>IF(OR(BJ1522="",AND(BJ1522=BJ1521,BJ1522=BJ1523)),NA(), BJ1522)</f>
        <v>0</v>
      </c>
      <c r="BK2202">
        <f>IF(ISNA(BL2202),NA(),BK1522)</f>
        <v>0</v>
      </c>
      <c r="BL2202">
        <f>IF(OR(BL1522="",AND(BL1522=BL1521,BL1522=BL1523)),NA(), BL1522)</f>
        <v>0</v>
      </c>
      <c r="BM2202">
        <f>IF(ISNA(BN2202),NA(),BM1522)</f>
        <v>0</v>
      </c>
      <c r="BN2202">
        <f>IF(OR(BN1522="",AND(BN1522=BN1521,BN1522=BN1523)),NA(), BN1522)</f>
        <v>0</v>
      </c>
      <c r="BO2202">
        <f>IF(ISNA(BP2202),NA(),BO1522)</f>
        <v>0</v>
      </c>
      <c r="BP2202">
        <f>IF(OR(BP1522="",AND(BP1522=BP1521,BP1522=BP1523)),NA(), BP1522)</f>
        <v>0</v>
      </c>
      <c r="BQ2202">
        <f>IF(ISNA(BR2202),NA(),BQ1522)</f>
        <v>0</v>
      </c>
      <c r="BR2202">
        <f>IF(OR(BR1522="",AND(BR1522=BR1521,BR1522=BR1523)),NA(), BR1522)</f>
        <v>0</v>
      </c>
    </row>
    <row r="2203" spans="5:70">
      <c r="E2203">
        <f>IF(ISNA(F2203),NA(),E1523)</f>
        <v>0</v>
      </c>
      <c r="F2203">
        <f>IF(OR(F1523="",AND(F1523=F1522,F1523=F1524)),NA(), F1523)</f>
        <v>0</v>
      </c>
      <c r="G2203">
        <f>IF(ISNA(H2203),NA(),G1523)</f>
        <v>0</v>
      </c>
      <c r="H2203">
        <f>IF(OR(H1523="",AND(H1523=H1522,H1523=H1524)),NA(), H1523)</f>
        <v>0</v>
      </c>
      <c r="I2203">
        <f>IF(ISNA(J2203),NA(),I1523)</f>
        <v>0</v>
      </c>
      <c r="J2203">
        <f>IF(OR(J1523="",AND(J1523=J1522,J1523=J1524)),NA(), J1523)</f>
        <v>0</v>
      </c>
      <c r="K2203">
        <f>IF(ISNA(L2203),NA(),K1523)</f>
        <v>0</v>
      </c>
      <c r="L2203">
        <f>IF(OR(L1523="",AND(L1523=L1522,L1523=L1524)),NA(), L1523)</f>
        <v>0</v>
      </c>
      <c r="M2203">
        <f>IF(ISNA(N2203),NA(),M1523)</f>
        <v>0</v>
      </c>
      <c r="N2203">
        <f>IF(OR(N1523="",AND(N1523=N1522,N1523=N1524)),NA(), N1523)</f>
        <v>0</v>
      </c>
      <c r="O2203">
        <f>IF(ISNA(P2203),NA(),O1523)</f>
        <v>0</v>
      </c>
      <c r="P2203">
        <f>IF(OR(P1523="",AND(P1523=P1522,P1523=P1524)),NA(), P1523)</f>
        <v>0</v>
      </c>
      <c r="Q2203">
        <f>IF(ISNA(R2203),NA(),Q1523)</f>
        <v>0</v>
      </c>
      <c r="R2203">
        <f>IF(OR(R1523="",AND(R1523=R1522,R1523=R1524)),NA(), R1523)</f>
        <v>0</v>
      </c>
      <c r="S2203">
        <f>IF(ISNA(T2203),NA(),S1523)</f>
        <v>0</v>
      </c>
      <c r="T2203">
        <f>IF(OR(T1523="",AND(T1523=T1522,T1523=T1524)),NA(), T1523)</f>
        <v>0</v>
      </c>
      <c r="U2203">
        <f>IF(ISNA(V2203),NA(),U1523)</f>
        <v>0</v>
      </c>
      <c r="V2203">
        <f>IF(OR(V1523="",AND(V1523=V1522,V1523=V1524)),NA(), V1523)</f>
        <v>0</v>
      </c>
      <c r="W2203">
        <f>IF(ISNA(X2203),NA(),W1523)</f>
        <v>0</v>
      </c>
      <c r="X2203">
        <f>IF(OR(X1523="",AND(X1523=X1522,X1523=X1524)),NA(), X1523)</f>
        <v>0</v>
      </c>
      <c r="Y2203">
        <f>IF(ISNA(Z2203),NA(),Y1523)</f>
        <v>0</v>
      </c>
      <c r="Z2203">
        <f>IF(OR(Z1523="",AND(Z1523=Z1522,Z1523=Z1524)),NA(), Z1523)</f>
        <v>0</v>
      </c>
      <c r="AA2203">
        <f>IF(ISNA(AB2203),NA(),AA1523)</f>
        <v>0</v>
      </c>
      <c r="AB2203">
        <f>IF(OR(AB1523="",AND(AB1523=AB1522,AB1523=AB1524)),NA(), AB1523)</f>
        <v>0</v>
      </c>
      <c r="AC2203">
        <f>IF(ISNA(AD2203),NA(),AC1523)</f>
        <v>0</v>
      </c>
      <c r="AD2203">
        <f>IF(OR(AD1523="",AND(AD1523=AD1522,AD1523=AD1524)),NA(), AD1523)</f>
        <v>0</v>
      </c>
      <c r="AE2203">
        <f>IF(ISNA(AF2203),NA(),AE1523)</f>
        <v>0</v>
      </c>
      <c r="AF2203">
        <f>IF(OR(AF1523="",AND(AF1523=AF1522,AF1523=AF1524)),NA(), AF1523)</f>
        <v>0</v>
      </c>
      <c r="AG2203">
        <f>IF(ISNA(AH2203),NA(),AG1523)</f>
        <v>0</v>
      </c>
      <c r="AH2203">
        <f>IF(OR(AH1523="",AND(AH1523=AH1522,AH1523=AH1524)),NA(), AH1523)</f>
        <v>0</v>
      </c>
      <c r="AI2203">
        <f>IF(ISNA(AJ2203),NA(),AI1523)</f>
        <v>0</v>
      </c>
      <c r="AJ2203">
        <f>IF(OR(AJ1523="",AND(AJ1523=AJ1522,AJ1523=AJ1524)),NA(), AJ1523)</f>
        <v>0</v>
      </c>
      <c r="AM2203">
        <f>IF(ISNA(AN2203),NA(),AM1523)</f>
        <v>0</v>
      </c>
      <c r="AN2203">
        <f>IF(OR(AN1523="",AND(AN1523=AN1522,AN1523=AN1524)),NA(), AN1523)</f>
        <v>0</v>
      </c>
      <c r="AO2203">
        <f>IF(ISNA(AP2203),NA(),AO1523)</f>
        <v>0</v>
      </c>
      <c r="AP2203">
        <f>IF(OR(AP1523="",AND(AP1523=AP1522,AP1523=AP1524)),NA(), AP1523)</f>
        <v>0</v>
      </c>
      <c r="AQ2203">
        <f>IF(ISNA(AR2203),NA(),AQ1523)</f>
        <v>0</v>
      </c>
      <c r="AR2203">
        <f>IF(OR(AR1523="",AND(AR1523=AR1522,AR1523=AR1524)),NA(), AR1523)</f>
        <v>0</v>
      </c>
      <c r="AS2203">
        <f>IF(ISNA(AT2203),NA(),AS1523)</f>
        <v>0</v>
      </c>
      <c r="AT2203">
        <f>IF(OR(AT1523="",AND(AT1523=AT1522,AT1523=AT1524)),NA(), AT1523)</f>
        <v>0</v>
      </c>
      <c r="AU2203">
        <f>IF(ISNA(AV2203),NA(),AU1523)</f>
        <v>0</v>
      </c>
      <c r="AV2203">
        <f>IF(OR(AV1523="",AND(AV1523=AV1522,AV1523=AV1524)),NA(), AV1523)</f>
        <v>0</v>
      </c>
      <c r="AW2203">
        <f>IF(ISNA(AX2203),NA(),AW1523)</f>
        <v>0</v>
      </c>
      <c r="AX2203">
        <f>IF(OR(AX1523="",AND(AX1523=AX1522,AX1523=AX1524)),NA(), AX1523)</f>
        <v>0</v>
      </c>
      <c r="AY2203">
        <f>IF(ISNA(AZ2203),NA(),AY1523)</f>
        <v>0</v>
      </c>
      <c r="AZ2203">
        <f>IF(OR(AZ1523="",AND(AZ1523=AZ1522,AZ1523=AZ1524)),NA(), AZ1523)</f>
        <v>0</v>
      </c>
      <c r="BA2203">
        <f>IF(ISNA(BB2203),NA(),BA1523)</f>
        <v>0</v>
      </c>
      <c r="BB2203">
        <f>IF(OR(BB1523="",AND(BB1523=BB1522,BB1523=BB1524)),NA(), BB1523)</f>
        <v>0</v>
      </c>
      <c r="BC2203">
        <f>IF(ISNA(BD2203),NA(),BC1523)</f>
        <v>0</v>
      </c>
      <c r="BD2203">
        <f>IF(OR(BD1523="",AND(BD1523=BD1522,BD1523=BD1524)),NA(), BD1523)</f>
        <v>0</v>
      </c>
      <c r="BE2203">
        <f>IF(ISNA(BF2203),NA(),BE1523)</f>
        <v>0</v>
      </c>
      <c r="BF2203">
        <f>IF(OR(BF1523="",AND(BF1523=BF1522,BF1523=BF1524)),NA(), BF1523)</f>
        <v>0</v>
      </c>
      <c r="BG2203">
        <f>IF(ISNA(BH2203),NA(),BG1523)</f>
        <v>0</v>
      </c>
      <c r="BH2203">
        <f>IF(OR(BH1523="",AND(BH1523=BH1522,BH1523=BH1524)),NA(), BH1523)</f>
        <v>0</v>
      </c>
      <c r="BI2203">
        <f>IF(ISNA(BJ2203),NA(),BI1523)</f>
        <v>0</v>
      </c>
      <c r="BJ2203">
        <f>IF(OR(BJ1523="",AND(BJ1523=BJ1522,BJ1523=BJ1524)),NA(), BJ1523)</f>
        <v>0</v>
      </c>
      <c r="BK2203">
        <f>IF(ISNA(BL2203),NA(),BK1523)</f>
        <v>0</v>
      </c>
      <c r="BL2203">
        <f>IF(OR(BL1523="",AND(BL1523=BL1522,BL1523=BL1524)),NA(), BL1523)</f>
        <v>0</v>
      </c>
      <c r="BM2203">
        <f>IF(ISNA(BN2203),NA(),BM1523)</f>
        <v>0</v>
      </c>
      <c r="BN2203">
        <f>IF(OR(BN1523="",AND(BN1523=BN1522,BN1523=BN1524)),NA(), BN1523)</f>
        <v>0</v>
      </c>
      <c r="BO2203">
        <f>IF(ISNA(BP2203),NA(),BO1523)</f>
        <v>0</v>
      </c>
      <c r="BP2203">
        <f>IF(OR(BP1523="",AND(BP1523=BP1522,BP1523=BP1524)),NA(), BP1523)</f>
        <v>0</v>
      </c>
      <c r="BQ2203">
        <f>IF(ISNA(BR2203),NA(),BQ1523)</f>
        <v>0</v>
      </c>
      <c r="BR2203">
        <f>IF(OR(BR1523="",AND(BR1523=BR1522,BR1523=BR1524)),NA(), BR1523)</f>
        <v>0</v>
      </c>
    </row>
    <row r="2204" spans="5:70">
      <c r="E2204">
        <f>IF(ISNA(F2204),NA(),E1524)</f>
        <v>0</v>
      </c>
      <c r="F2204">
        <f>IF(OR(F1524="",AND(F1524=F1523,F1524=F1525)),NA(), F1524)</f>
        <v>0</v>
      </c>
      <c r="G2204">
        <f>IF(ISNA(H2204),NA(),G1524)</f>
        <v>0</v>
      </c>
      <c r="H2204">
        <f>IF(OR(H1524="",AND(H1524=H1523,H1524=H1525)),NA(), H1524)</f>
        <v>0</v>
      </c>
      <c r="I2204">
        <f>IF(ISNA(J2204),NA(),I1524)</f>
        <v>0</v>
      </c>
      <c r="J2204">
        <f>IF(OR(J1524="",AND(J1524=J1523,J1524=J1525)),NA(), J1524)</f>
        <v>0</v>
      </c>
      <c r="K2204">
        <f>IF(ISNA(L2204),NA(),K1524)</f>
        <v>0</v>
      </c>
      <c r="L2204">
        <f>IF(OR(L1524="",AND(L1524=L1523,L1524=L1525)),NA(), L1524)</f>
        <v>0</v>
      </c>
      <c r="M2204">
        <f>IF(ISNA(N2204),NA(),M1524)</f>
        <v>0</v>
      </c>
      <c r="N2204">
        <f>IF(OR(N1524="",AND(N1524=N1523,N1524=N1525)),NA(), N1524)</f>
        <v>0</v>
      </c>
      <c r="O2204">
        <f>IF(ISNA(P2204),NA(),O1524)</f>
        <v>0</v>
      </c>
      <c r="P2204">
        <f>IF(OR(P1524="",AND(P1524=P1523,P1524=P1525)),NA(), P1524)</f>
        <v>0</v>
      </c>
      <c r="Q2204">
        <f>IF(ISNA(R2204),NA(),Q1524)</f>
        <v>0</v>
      </c>
      <c r="R2204">
        <f>IF(OR(R1524="",AND(R1524=R1523,R1524=R1525)),NA(), R1524)</f>
        <v>0</v>
      </c>
      <c r="S2204">
        <f>IF(ISNA(T2204),NA(),S1524)</f>
        <v>0</v>
      </c>
      <c r="T2204">
        <f>IF(OR(T1524="",AND(T1524=T1523,T1524=T1525)),NA(), T1524)</f>
        <v>0</v>
      </c>
      <c r="U2204">
        <f>IF(ISNA(V2204),NA(),U1524)</f>
        <v>0</v>
      </c>
      <c r="V2204">
        <f>IF(OR(V1524="",AND(V1524=V1523,V1524=V1525)),NA(), V1524)</f>
        <v>0</v>
      </c>
      <c r="W2204">
        <f>IF(ISNA(X2204),NA(),W1524)</f>
        <v>0</v>
      </c>
      <c r="X2204">
        <f>IF(OR(X1524="",AND(X1524=X1523,X1524=X1525)),NA(), X1524)</f>
        <v>0</v>
      </c>
      <c r="Y2204">
        <f>IF(ISNA(Z2204),NA(),Y1524)</f>
        <v>0</v>
      </c>
      <c r="Z2204">
        <f>IF(OR(Z1524="",AND(Z1524=Z1523,Z1524=Z1525)),NA(), Z1524)</f>
        <v>0</v>
      </c>
      <c r="AA2204">
        <f>IF(ISNA(AB2204),NA(),AA1524)</f>
        <v>0</v>
      </c>
      <c r="AB2204">
        <f>IF(OR(AB1524="",AND(AB1524=AB1523,AB1524=AB1525)),NA(), AB1524)</f>
        <v>0</v>
      </c>
      <c r="AC2204">
        <f>IF(ISNA(AD2204),NA(),AC1524)</f>
        <v>0</v>
      </c>
      <c r="AD2204">
        <f>IF(OR(AD1524="",AND(AD1524=AD1523,AD1524=AD1525)),NA(), AD1524)</f>
        <v>0</v>
      </c>
      <c r="AE2204">
        <f>IF(ISNA(AF2204),NA(),AE1524)</f>
        <v>0</v>
      </c>
      <c r="AF2204">
        <f>IF(OR(AF1524="",AND(AF1524=AF1523,AF1524=AF1525)),NA(), AF1524)</f>
        <v>0</v>
      </c>
      <c r="AG2204">
        <f>IF(ISNA(AH2204),NA(),AG1524)</f>
        <v>0</v>
      </c>
      <c r="AH2204">
        <f>IF(OR(AH1524="",AND(AH1524=AH1523,AH1524=AH1525)),NA(), AH1524)</f>
        <v>0</v>
      </c>
      <c r="AI2204">
        <f>IF(ISNA(AJ2204),NA(),AI1524)</f>
        <v>0</v>
      </c>
      <c r="AJ2204">
        <f>IF(OR(AJ1524="",AND(AJ1524=AJ1523,AJ1524=AJ1525)),NA(), AJ1524)</f>
        <v>0</v>
      </c>
      <c r="AM2204">
        <f>IF(ISNA(AN2204),NA(),AM1524)</f>
        <v>0</v>
      </c>
      <c r="AN2204">
        <f>IF(OR(AN1524="",AND(AN1524=AN1523,AN1524=AN1525)),NA(), AN1524)</f>
        <v>0</v>
      </c>
      <c r="AO2204">
        <f>IF(ISNA(AP2204),NA(),AO1524)</f>
        <v>0</v>
      </c>
      <c r="AP2204">
        <f>IF(OR(AP1524="",AND(AP1524=AP1523,AP1524=AP1525)),NA(), AP1524)</f>
        <v>0</v>
      </c>
      <c r="AQ2204">
        <f>IF(ISNA(AR2204),NA(),AQ1524)</f>
        <v>0</v>
      </c>
      <c r="AR2204">
        <f>IF(OR(AR1524="",AND(AR1524=AR1523,AR1524=AR1525)),NA(), AR1524)</f>
        <v>0</v>
      </c>
      <c r="AS2204">
        <f>IF(ISNA(AT2204),NA(),AS1524)</f>
        <v>0</v>
      </c>
      <c r="AT2204">
        <f>IF(OR(AT1524="",AND(AT1524=AT1523,AT1524=AT1525)),NA(), AT1524)</f>
        <v>0</v>
      </c>
      <c r="AU2204">
        <f>IF(ISNA(AV2204),NA(),AU1524)</f>
        <v>0</v>
      </c>
      <c r="AV2204">
        <f>IF(OR(AV1524="",AND(AV1524=AV1523,AV1524=AV1525)),NA(), AV1524)</f>
        <v>0</v>
      </c>
      <c r="AW2204">
        <f>IF(ISNA(AX2204),NA(),AW1524)</f>
        <v>0</v>
      </c>
      <c r="AX2204">
        <f>IF(OR(AX1524="",AND(AX1524=AX1523,AX1524=AX1525)),NA(), AX1524)</f>
        <v>0</v>
      </c>
      <c r="AY2204">
        <f>IF(ISNA(AZ2204),NA(),AY1524)</f>
        <v>0</v>
      </c>
      <c r="AZ2204">
        <f>IF(OR(AZ1524="",AND(AZ1524=AZ1523,AZ1524=AZ1525)),NA(), AZ1524)</f>
        <v>0</v>
      </c>
      <c r="BA2204">
        <f>IF(ISNA(BB2204),NA(),BA1524)</f>
        <v>0</v>
      </c>
      <c r="BB2204">
        <f>IF(OR(BB1524="",AND(BB1524=BB1523,BB1524=BB1525)),NA(), BB1524)</f>
        <v>0</v>
      </c>
      <c r="BC2204">
        <f>IF(ISNA(BD2204),NA(),BC1524)</f>
        <v>0</v>
      </c>
      <c r="BD2204">
        <f>IF(OR(BD1524="",AND(BD1524=BD1523,BD1524=BD1525)),NA(), BD1524)</f>
        <v>0</v>
      </c>
      <c r="BE2204">
        <f>IF(ISNA(BF2204),NA(),BE1524)</f>
        <v>0</v>
      </c>
      <c r="BF2204">
        <f>IF(OR(BF1524="",AND(BF1524=BF1523,BF1524=BF1525)),NA(), BF1524)</f>
        <v>0</v>
      </c>
      <c r="BG2204">
        <f>IF(ISNA(BH2204),NA(),BG1524)</f>
        <v>0</v>
      </c>
      <c r="BH2204">
        <f>IF(OR(BH1524="",AND(BH1524=BH1523,BH1524=BH1525)),NA(), BH1524)</f>
        <v>0</v>
      </c>
      <c r="BI2204">
        <f>IF(ISNA(BJ2204),NA(),BI1524)</f>
        <v>0</v>
      </c>
      <c r="BJ2204">
        <f>IF(OR(BJ1524="",AND(BJ1524=BJ1523,BJ1524=BJ1525)),NA(), BJ1524)</f>
        <v>0</v>
      </c>
      <c r="BK2204">
        <f>IF(ISNA(BL2204),NA(),BK1524)</f>
        <v>0</v>
      </c>
      <c r="BL2204">
        <f>IF(OR(BL1524="",AND(BL1524=BL1523,BL1524=BL1525)),NA(), BL1524)</f>
        <v>0</v>
      </c>
      <c r="BM2204">
        <f>IF(ISNA(BN2204),NA(),BM1524)</f>
        <v>0</v>
      </c>
      <c r="BN2204">
        <f>IF(OR(BN1524="",AND(BN1524=BN1523,BN1524=BN1525)),NA(), BN1524)</f>
        <v>0</v>
      </c>
      <c r="BO2204">
        <f>IF(ISNA(BP2204),NA(),BO1524)</f>
        <v>0</v>
      </c>
      <c r="BP2204">
        <f>IF(OR(BP1524="",AND(BP1524=BP1523,BP1524=BP1525)),NA(), BP1524)</f>
        <v>0</v>
      </c>
      <c r="BQ2204">
        <f>IF(ISNA(BR2204),NA(),BQ1524)</f>
        <v>0</v>
      </c>
      <c r="BR2204">
        <f>IF(OR(BR1524="",AND(BR1524=BR1523,BR1524=BR1525)),NA(), BR1524)</f>
        <v>0</v>
      </c>
    </row>
    <row r="2205" spans="5:70">
      <c r="E2205">
        <f>IF(ISNA(F2205),NA(),E1525)</f>
        <v>0</v>
      </c>
      <c r="F2205">
        <f>IF(OR(F1525="",AND(F1525=F1524,F1525=F1526)),NA(), F1525)</f>
        <v>0</v>
      </c>
      <c r="G2205">
        <f>IF(ISNA(H2205),NA(),G1525)</f>
        <v>0</v>
      </c>
      <c r="H2205">
        <f>IF(OR(H1525="",AND(H1525=H1524,H1525=H1526)),NA(), H1525)</f>
        <v>0</v>
      </c>
      <c r="I2205">
        <f>IF(ISNA(J2205),NA(),I1525)</f>
        <v>0</v>
      </c>
      <c r="J2205">
        <f>IF(OR(J1525="",AND(J1525=J1524,J1525=J1526)),NA(), J1525)</f>
        <v>0</v>
      </c>
      <c r="K2205">
        <f>IF(ISNA(L2205),NA(),K1525)</f>
        <v>0</v>
      </c>
      <c r="L2205">
        <f>IF(OR(L1525="",AND(L1525=L1524,L1525=L1526)),NA(), L1525)</f>
        <v>0</v>
      </c>
      <c r="M2205">
        <f>IF(ISNA(N2205),NA(),M1525)</f>
        <v>0</v>
      </c>
      <c r="N2205">
        <f>IF(OR(N1525="",AND(N1525=N1524,N1525=N1526)),NA(), N1525)</f>
        <v>0</v>
      </c>
      <c r="O2205">
        <f>IF(ISNA(P2205),NA(),O1525)</f>
        <v>0</v>
      </c>
      <c r="P2205">
        <f>IF(OR(P1525="",AND(P1525=P1524,P1525=P1526)),NA(), P1525)</f>
        <v>0</v>
      </c>
      <c r="Q2205">
        <f>IF(ISNA(R2205),NA(),Q1525)</f>
        <v>0</v>
      </c>
      <c r="R2205">
        <f>IF(OR(R1525="",AND(R1525=R1524,R1525=R1526)),NA(), R1525)</f>
        <v>0</v>
      </c>
      <c r="S2205">
        <f>IF(ISNA(T2205),NA(),S1525)</f>
        <v>0</v>
      </c>
      <c r="T2205">
        <f>IF(OR(T1525="",AND(T1525=T1524,T1525=T1526)),NA(), T1525)</f>
        <v>0</v>
      </c>
      <c r="U2205">
        <f>IF(ISNA(V2205),NA(),U1525)</f>
        <v>0</v>
      </c>
      <c r="V2205">
        <f>IF(OR(V1525="",AND(V1525=V1524,V1525=V1526)),NA(), V1525)</f>
        <v>0</v>
      </c>
      <c r="W2205">
        <f>IF(ISNA(X2205),NA(),W1525)</f>
        <v>0</v>
      </c>
      <c r="X2205">
        <f>IF(OR(X1525="",AND(X1525=X1524,X1525=X1526)),NA(), X1525)</f>
        <v>0</v>
      </c>
      <c r="Y2205">
        <f>IF(ISNA(Z2205),NA(),Y1525)</f>
        <v>0</v>
      </c>
      <c r="Z2205">
        <f>IF(OR(Z1525="",AND(Z1525=Z1524,Z1525=Z1526)),NA(), Z1525)</f>
        <v>0</v>
      </c>
      <c r="AA2205">
        <f>IF(ISNA(AB2205),NA(),AA1525)</f>
        <v>0</v>
      </c>
      <c r="AB2205">
        <f>IF(OR(AB1525="",AND(AB1525=AB1524,AB1525=AB1526)),NA(), AB1525)</f>
        <v>0</v>
      </c>
      <c r="AC2205">
        <f>IF(ISNA(AD2205),NA(),AC1525)</f>
        <v>0</v>
      </c>
      <c r="AD2205">
        <f>IF(OR(AD1525="",AND(AD1525=AD1524,AD1525=AD1526)),NA(), AD1525)</f>
        <v>0</v>
      </c>
      <c r="AE2205">
        <f>IF(ISNA(AF2205),NA(),AE1525)</f>
        <v>0</v>
      </c>
      <c r="AF2205">
        <f>IF(OR(AF1525="",AND(AF1525=AF1524,AF1525=AF1526)),NA(), AF1525)</f>
        <v>0</v>
      </c>
      <c r="AG2205">
        <f>IF(ISNA(AH2205),NA(),AG1525)</f>
        <v>0</v>
      </c>
      <c r="AH2205">
        <f>IF(OR(AH1525="",AND(AH1525=AH1524,AH1525=AH1526)),NA(), AH1525)</f>
        <v>0</v>
      </c>
      <c r="AI2205">
        <f>IF(ISNA(AJ2205),NA(),AI1525)</f>
        <v>0</v>
      </c>
      <c r="AJ2205">
        <f>IF(OR(AJ1525="",AND(AJ1525=AJ1524,AJ1525=AJ1526)),NA(), AJ1525)</f>
        <v>0</v>
      </c>
      <c r="AM2205">
        <f>IF(ISNA(AN2205),NA(),AM1525)</f>
        <v>0</v>
      </c>
      <c r="AN2205">
        <f>IF(OR(AN1525="",AND(AN1525=AN1524,AN1525=AN1526)),NA(), AN1525)</f>
        <v>0</v>
      </c>
      <c r="AO2205">
        <f>IF(ISNA(AP2205),NA(),AO1525)</f>
        <v>0</v>
      </c>
      <c r="AP2205">
        <f>IF(OR(AP1525="",AND(AP1525=AP1524,AP1525=AP1526)),NA(), AP1525)</f>
        <v>0</v>
      </c>
      <c r="AQ2205">
        <f>IF(ISNA(AR2205),NA(),AQ1525)</f>
        <v>0</v>
      </c>
      <c r="AR2205">
        <f>IF(OR(AR1525="",AND(AR1525=AR1524,AR1525=AR1526)),NA(), AR1525)</f>
        <v>0</v>
      </c>
      <c r="AS2205">
        <f>IF(ISNA(AT2205),NA(),AS1525)</f>
        <v>0</v>
      </c>
      <c r="AT2205">
        <f>IF(OR(AT1525="",AND(AT1525=AT1524,AT1525=AT1526)),NA(), AT1525)</f>
        <v>0</v>
      </c>
      <c r="AU2205">
        <f>IF(ISNA(AV2205),NA(),AU1525)</f>
        <v>0</v>
      </c>
      <c r="AV2205">
        <f>IF(OR(AV1525="",AND(AV1525=AV1524,AV1525=AV1526)),NA(), AV1525)</f>
        <v>0</v>
      </c>
      <c r="AW2205">
        <f>IF(ISNA(AX2205),NA(),AW1525)</f>
        <v>0</v>
      </c>
      <c r="AX2205">
        <f>IF(OR(AX1525="",AND(AX1525=AX1524,AX1525=AX1526)),NA(), AX1525)</f>
        <v>0</v>
      </c>
      <c r="AY2205">
        <f>IF(ISNA(AZ2205),NA(),AY1525)</f>
        <v>0</v>
      </c>
      <c r="AZ2205">
        <f>IF(OR(AZ1525="",AND(AZ1525=AZ1524,AZ1525=AZ1526)),NA(), AZ1525)</f>
        <v>0</v>
      </c>
      <c r="BA2205">
        <f>IF(ISNA(BB2205),NA(),BA1525)</f>
        <v>0</v>
      </c>
      <c r="BB2205">
        <f>IF(OR(BB1525="",AND(BB1525=BB1524,BB1525=BB1526)),NA(), BB1525)</f>
        <v>0</v>
      </c>
      <c r="BC2205">
        <f>IF(ISNA(BD2205),NA(),BC1525)</f>
        <v>0</v>
      </c>
      <c r="BD2205">
        <f>IF(OR(BD1525="",AND(BD1525=BD1524,BD1525=BD1526)),NA(), BD1525)</f>
        <v>0</v>
      </c>
      <c r="BE2205">
        <f>IF(ISNA(BF2205),NA(),BE1525)</f>
        <v>0</v>
      </c>
      <c r="BF2205">
        <f>IF(OR(BF1525="",AND(BF1525=BF1524,BF1525=BF1526)),NA(), BF1525)</f>
        <v>0</v>
      </c>
      <c r="BG2205">
        <f>IF(ISNA(BH2205),NA(),BG1525)</f>
        <v>0</v>
      </c>
      <c r="BH2205">
        <f>IF(OR(BH1525="",AND(BH1525=BH1524,BH1525=BH1526)),NA(), BH1525)</f>
        <v>0</v>
      </c>
      <c r="BI2205">
        <f>IF(ISNA(BJ2205),NA(),BI1525)</f>
        <v>0</v>
      </c>
      <c r="BJ2205">
        <f>IF(OR(BJ1525="",AND(BJ1525=BJ1524,BJ1525=BJ1526)),NA(), BJ1525)</f>
        <v>0</v>
      </c>
      <c r="BK2205">
        <f>IF(ISNA(BL2205),NA(),BK1525)</f>
        <v>0</v>
      </c>
      <c r="BL2205">
        <f>IF(OR(BL1525="",AND(BL1525=BL1524,BL1525=BL1526)),NA(), BL1525)</f>
        <v>0</v>
      </c>
      <c r="BM2205">
        <f>IF(ISNA(BN2205),NA(),BM1525)</f>
        <v>0</v>
      </c>
      <c r="BN2205">
        <f>IF(OR(BN1525="",AND(BN1525=BN1524,BN1525=BN1526)),NA(), BN1525)</f>
        <v>0</v>
      </c>
      <c r="BO2205">
        <f>IF(ISNA(BP2205),NA(),BO1525)</f>
        <v>0</v>
      </c>
      <c r="BP2205">
        <f>IF(OR(BP1525="",AND(BP1525=BP1524,BP1525=BP1526)),NA(), BP1525)</f>
        <v>0</v>
      </c>
      <c r="BQ2205">
        <f>IF(ISNA(BR2205),NA(),BQ1525)</f>
        <v>0</v>
      </c>
      <c r="BR2205">
        <f>IF(OR(BR1525="",AND(BR1525=BR1524,BR1525=BR1526)),NA(), BR1525)</f>
        <v>0</v>
      </c>
    </row>
    <row r="2206" spans="5:70">
      <c r="E2206">
        <f>IF(ISNA(F2206),NA(),E1526)</f>
        <v>0</v>
      </c>
      <c r="F2206">
        <f>IF(OR(F1526="",AND(F1526=F1525,F1526=F1527)),NA(), F1526)</f>
        <v>0</v>
      </c>
      <c r="G2206">
        <f>IF(ISNA(H2206),NA(),G1526)</f>
        <v>0</v>
      </c>
      <c r="H2206">
        <f>IF(OR(H1526="",AND(H1526=H1525,H1526=H1527)),NA(), H1526)</f>
        <v>0</v>
      </c>
      <c r="I2206">
        <f>IF(ISNA(J2206),NA(),I1526)</f>
        <v>0</v>
      </c>
      <c r="J2206">
        <f>IF(OR(J1526="",AND(J1526=J1525,J1526=J1527)),NA(), J1526)</f>
        <v>0</v>
      </c>
      <c r="K2206">
        <f>IF(ISNA(L2206),NA(),K1526)</f>
        <v>0</v>
      </c>
      <c r="L2206">
        <f>IF(OR(L1526="",AND(L1526=L1525,L1526=L1527)),NA(), L1526)</f>
        <v>0</v>
      </c>
      <c r="M2206">
        <f>IF(ISNA(N2206),NA(),M1526)</f>
        <v>0</v>
      </c>
      <c r="N2206">
        <f>IF(OR(N1526="",AND(N1526=N1525,N1526=N1527)),NA(), N1526)</f>
        <v>0</v>
      </c>
      <c r="O2206">
        <f>IF(ISNA(P2206),NA(),O1526)</f>
        <v>0</v>
      </c>
      <c r="P2206">
        <f>IF(OR(P1526="",AND(P1526=P1525,P1526=P1527)),NA(), P1526)</f>
        <v>0</v>
      </c>
      <c r="Q2206">
        <f>IF(ISNA(R2206),NA(),Q1526)</f>
        <v>0</v>
      </c>
      <c r="R2206">
        <f>IF(OR(R1526="",AND(R1526=R1525,R1526=R1527)),NA(), R1526)</f>
        <v>0</v>
      </c>
      <c r="S2206">
        <f>IF(ISNA(T2206),NA(),S1526)</f>
        <v>0</v>
      </c>
      <c r="T2206">
        <f>IF(OR(T1526="",AND(T1526=T1525,T1526=T1527)),NA(), T1526)</f>
        <v>0</v>
      </c>
      <c r="U2206">
        <f>IF(ISNA(V2206),NA(),U1526)</f>
        <v>0</v>
      </c>
      <c r="V2206">
        <f>IF(OR(V1526="",AND(V1526=V1525,V1526=V1527)),NA(), V1526)</f>
        <v>0</v>
      </c>
      <c r="W2206">
        <f>IF(ISNA(X2206),NA(),W1526)</f>
        <v>0</v>
      </c>
      <c r="X2206">
        <f>IF(OR(X1526="",AND(X1526=X1525,X1526=X1527)),NA(), X1526)</f>
        <v>0</v>
      </c>
      <c r="Y2206">
        <f>IF(ISNA(Z2206),NA(),Y1526)</f>
        <v>0</v>
      </c>
      <c r="Z2206">
        <f>IF(OR(Z1526="",AND(Z1526=Z1525,Z1526=Z1527)),NA(), Z1526)</f>
        <v>0</v>
      </c>
      <c r="AA2206">
        <f>IF(ISNA(AB2206),NA(),AA1526)</f>
        <v>0</v>
      </c>
      <c r="AB2206">
        <f>IF(OR(AB1526="",AND(AB1526=AB1525,AB1526=AB1527)),NA(), AB1526)</f>
        <v>0</v>
      </c>
      <c r="AC2206">
        <f>IF(ISNA(AD2206),NA(),AC1526)</f>
        <v>0</v>
      </c>
      <c r="AD2206">
        <f>IF(OR(AD1526="",AND(AD1526=AD1525,AD1526=AD1527)),NA(), AD1526)</f>
        <v>0</v>
      </c>
      <c r="AE2206">
        <f>IF(ISNA(AF2206),NA(),AE1526)</f>
        <v>0</v>
      </c>
      <c r="AF2206">
        <f>IF(OR(AF1526="",AND(AF1526=AF1525,AF1526=AF1527)),NA(), AF1526)</f>
        <v>0</v>
      </c>
      <c r="AG2206">
        <f>IF(ISNA(AH2206),NA(),AG1526)</f>
        <v>0</v>
      </c>
      <c r="AH2206">
        <f>IF(OR(AH1526="",AND(AH1526=AH1525,AH1526=AH1527)),NA(), AH1526)</f>
        <v>0</v>
      </c>
      <c r="AI2206">
        <f>IF(ISNA(AJ2206),NA(),AI1526)</f>
        <v>0</v>
      </c>
      <c r="AJ2206">
        <f>IF(OR(AJ1526="",AND(AJ1526=AJ1525,AJ1526=AJ1527)),NA(), AJ1526)</f>
        <v>0</v>
      </c>
      <c r="AM2206">
        <f>IF(ISNA(AN2206),NA(),AM1526)</f>
        <v>0</v>
      </c>
      <c r="AN2206">
        <f>IF(OR(AN1526="",AND(AN1526=AN1525,AN1526=AN1527)),NA(), AN1526)</f>
        <v>0</v>
      </c>
      <c r="AO2206">
        <f>IF(ISNA(AP2206),NA(),AO1526)</f>
        <v>0</v>
      </c>
      <c r="AP2206">
        <f>IF(OR(AP1526="",AND(AP1526=AP1525,AP1526=AP1527)),NA(), AP1526)</f>
        <v>0</v>
      </c>
      <c r="AQ2206">
        <f>IF(ISNA(AR2206),NA(),AQ1526)</f>
        <v>0</v>
      </c>
      <c r="AR2206">
        <f>IF(OR(AR1526="",AND(AR1526=AR1525,AR1526=AR1527)),NA(), AR1526)</f>
        <v>0</v>
      </c>
      <c r="AS2206">
        <f>IF(ISNA(AT2206),NA(),AS1526)</f>
        <v>0</v>
      </c>
      <c r="AT2206">
        <f>IF(OR(AT1526="",AND(AT1526=AT1525,AT1526=AT1527)),NA(), AT1526)</f>
        <v>0</v>
      </c>
      <c r="AU2206">
        <f>IF(ISNA(AV2206),NA(),AU1526)</f>
        <v>0</v>
      </c>
      <c r="AV2206">
        <f>IF(OR(AV1526="",AND(AV1526=AV1525,AV1526=AV1527)),NA(), AV1526)</f>
        <v>0</v>
      </c>
      <c r="AW2206">
        <f>IF(ISNA(AX2206),NA(),AW1526)</f>
        <v>0</v>
      </c>
      <c r="AX2206">
        <f>IF(OR(AX1526="",AND(AX1526=AX1525,AX1526=AX1527)),NA(), AX1526)</f>
        <v>0</v>
      </c>
      <c r="AY2206">
        <f>IF(ISNA(AZ2206),NA(),AY1526)</f>
        <v>0</v>
      </c>
      <c r="AZ2206">
        <f>IF(OR(AZ1526="",AND(AZ1526=AZ1525,AZ1526=AZ1527)),NA(), AZ1526)</f>
        <v>0</v>
      </c>
      <c r="BA2206">
        <f>IF(ISNA(BB2206),NA(),BA1526)</f>
        <v>0</v>
      </c>
      <c r="BB2206">
        <f>IF(OR(BB1526="",AND(BB1526=BB1525,BB1526=BB1527)),NA(), BB1526)</f>
        <v>0</v>
      </c>
      <c r="BC2206">
        <f>IF(ISNA(BD2206),NA(),BC1526)</f>
        <v>0</v>
      </c>
      <c r="BD2206">
        <f>IF(OR(BD1526="",AND(BD1526=BD1525,BD1526=BD1527)),NA(), BD1526)</f>
        <v>0</v>
      </c>
      <c r="BE2206">
        <f>IF(ISNA(BF2206),NA(),BE1526)</f>
        <v>0</v>
      </c>
      <c r="BF2206">
        <f>IF(OR(BF1526="",AND(BF1526=BF1525,BF1526=BF1527)),NA(), BF1526)</f>
        <v>0</v>
      </c>
      <c r="BG2206">
        <f>IF(ISNA(BH2206),NA(),BG1526)</f>
        <v>0</v>
      </c>
      <c r="BH2206">
        <f>IF(OR(BH1526="",AND(BH1526=BH1525,BH1526=BH1527)),NA(), BH1526)</f>
        <v>0</v>
      </c>
      <c r="BI2206">
        <f>IF(ISNA(BJ2206),NA(),BI1526)</f>
        <v>0</v>
      </c>
      <c r="BJ2206">
        <f>IF(OR(BJ1526="",AND(BJ1526=BJ1525,BJ1526=BJ1527)),NA(), BJ1526)</f>
        <v>0</v>
      </c>
      <c r="BK2206">
        <f>IF(ISNA(BL2206),NA(),BK1526)</f>
        <v>0</v>
      </c>
      <c r="BL2206">
        <f>IF(OR(BL1526="",AND(BL1526=BL1525,BL1526=BL1527)),NA(), BL1526)</f>
        <v>0</v>
      </c>
      <c r="BM2206">
        <f>IF(ISNA(BN2206),NA(),BM1526)</f>
        <v>0</v>
      </c>
      <c r="BN2206">
        <f>IF(OR(BN1526="",AND(BN1526=BN1525,BN1526=BN1527)),NA(), BN1526)</f>
        <v>0</v>
      </c>
      <c r="BO2206">
        <f>IF(ISNA(BP2206),NA(),BO1526)</f>
        <v>0</v>
      </c>
      <c r="BP2206">
        <f>IF(OR(BP1526="",AND(BP1526=BP1525,BP1526=BP1527)),NA(), BP1526)</f>
        <v>0</v>
      </c>
      <c r="BQ2206">
        <f>IF(ISNA(BR2206),NA(),BQ1526)</f>
        <v>0</v>
      </c>
      <c r="BR2206">
        <f>IF(OR(BR1526="",AND(BR1526=BR1525,BR1526=BR1527)),NA(), BR1526)</f>
        <v>0</v>
      </c>
    </row>
    <row r="2207" spans="5:70">
      <c r="E2207">
        <f>IF(ISNA(F2207),NA(),E1527)</f>
        <v>0</v>
      </c>
      <c r="F2207">
        <f>IF(OR(F1527="",AND(F1527=F1526,F1527=F1528)),NA(), F1527)</f>
        <v>0</v>
      </c>
      <c r="G2207">
        <f>IF(ISNA(H2207),NA(),G1527)</f>
        <v>0</v>
      </c>
      <c r="H2207">
        <f>IF(OR(H1527="",AND(H1527=H1526,H1527=H1528)),NA(), H1527)</f>
        <v>0</v>
      </c>
      <c r="I2207">
        <f>IF(ISNA(J2207),NA(),I1527)</f>
        <v>0</v>
      </c>
      <c r="J2207">
        <f>IF(OR(J1527="",AND(J1527=J1526,J1527=J1528)),NA(), J1527)</f>
        <v>0</v>
      </c>
      <c r="K2207">
        <f>IF(ISNA(L2207),NA(),K1527)</f>
        <v>0</v>
      </c>
      <c r="L2207">
        <f>IF(OR(L1527="",AND(L1527=L1526,L1527=L1528)),NA(), L1527)</f>
        <v>0</v>
      </c>
      <c r="M2207">
        <f>IF(ISNA(N2207),NA(),M1527)</f>
        <v>0</v>
      </c>
      <c r="N2207">
        <f>IF(OR(N1527="",AND(N1527=N1526,N1527=N1528)),NA(), N1527)</f>
        <v>0</v>
      </c>
      <c r="O2207">
        <f>IF(ISNA(P2207),NA(),O1527)</f>
        <v>0</v>
      </c>
      <c r="P2207">
        <f>IF(OR(P1527="",AND(P1527=P1526,P1527=P1528)),NA(), P1527)</f>
        <v>0</v>
      </c>
      <c r="Q2207">
        <f>IF(ISNA(R2207),NA(),Q1527)</f>
        <v>0</v>
      </c>
      <c r="R2207">
        <f>IF(OR(R1527="",AND(R1527=R1526,R1527=R1528)),NA(), R1527)</f>
        <v>0</v>
      </c>
      <c r="S2207">
        <f>IF(ISNA(T2207),NA(),S1527)</f>
        <v>0</v>
      </c>
      <c r="T2207">
        <f>IF(OR(T1527="",AND(T1527=T1526,T1527=T1528)),NA(), T1527)</f>
        <v>0</v>
      </c>
      <c r="U2207">
        <f>IF(ISNA(V2207),NA(),U1527)</f>
        <v>0</v>
      </c>
      <c r="V2207">
        <f>IF(OR(V1527="",AND(V1527=V1526,V1527=V1528)),NA(), V1527)</f>
        <v>0</v>
      </c>
      <c r="W2207">
        <f>IF(ISNA(X2207),NA(),W1527)</f>
        <v>0</v>
      </c>
      <c r="X2207">
        <f>IF(OR(X1527="",AND(X1527=X1526,X1527=X1528)),NA(), X1527)</f>
        <v>0</v>
      </c>
      <c r="Y2207">
        <f>IF(ISNA(Z2207),NA(),Y1527)</f>
        <v>0</v>
      </c>
      <c r="Z2207">
        <f>IF(OR(Z1527="",AND(Z1527=Z1526,Z1527=Z1528)),NA(), Z1527)</f>
        <v>0</v>
      </c>
      <c r="AA2207">
        <f>IF(ISNA(AB2207),NA(),AA1527)</f>
        <v>0</v>
      </c>
      <c r="AB2207">
        <f>IF(OR(AB1527="",AND(AB1527=AB1526,AB1527=AB1528)),NA(), AB1527)</f>
        <v>0</v>
      </c>
      <c r="AC2207">
        <f>IF(ISNA(AD2207),NA(),AC1527)</f>
        <v>0</v>
      </c>
      <c r="AD2207">
        <f>IF(OR(AD1527="",AND(AD1527=AD1526,AD1527=AD1528)),NA(), AD1527)</f>
        <v>0</v>
      </c>
      <c r="AE2207">
        <f>IF(ISNA(AF2207),NA(),AE1527)</f>
        <v>0</v>
      </c>
      <c r="AF2207">
        <f>IF(OR(AF1527="",AND(AF1527=AF1526,AF1527=AF1528)),NA(), AF1527)</f>
        <v>0</v>
      </c>
      <c r="AG2207">
        <f>IF(ISNA(AH2207),NA(),AG1527)</f>
        <v>0</v>
      </c>
      <c r="AH2207">
        <f>IF(OR(AH1527="",AND(AH1527=AH1526,AH1527=AH1528)),NA(), AH1527)</f>
        <v>0</v>
      </c>
      <c r="AI2207">
        <f>IF(ISNA(AJ2207),NA(),AI1527)</f>
        <v>0</v>
      </c>
      <c r="AJ2207">
        <f>IF(OR(AJ1527="",AND(AJ1527=AJ1526,AJ1527=AJ1528)),NA(), AJ1527)</f>
        <v>0</v>
      </c>
      <c r="AM2207">
        <f>IF(ISNA(AN2207),NA(),AM1527)</f>
        <v>0</v>
      </c>
      <c r="AN2207">
        <f>IF(OR(AN1527="",AND(AN1527=AN1526,AN1527=AN1528)),NA(), AN1527)</f>
        <v>0</v>
      </c>
      <c r="AO2207">
        <f>IF(ISNA(AP2207),NA(),AO1527)</f>
        <v>0</v>
      </c>
      <c r="AP2207">
        <f>IF(OR(AP1527="",AND(AP1527=AP1526,AP1527=AP1528)),NA(), AP1527)</f>
        <v>0</v>
      </c>
      <c r="AQ2207">
        <f>IF(ISNA(AR2207),NA(),AQ1527)</f>
        <v>0</v>
      </c>
      <c r="AR2207">
        <f>IF(OR(AR1527="",AND(AR1527=AR1526,AR1527=AR1528)),NA(), AR1527)</f>
        <v>0</v>
      </c>
      <c r="AS2207">
        <f>IF(ISNA(AT2207),NA(),AS1527)</f>
        <v>0</v>
      </c>
      <c r="AT2207">
        <f>IF(OR(AT1527="",AND(AT1527=AT1526,AT1527=AT1528)),NA(), AT1527)</f>
        <v>0</v>
      </c>
      <c r="AU2207">
        <f>IF(ISNA(AV2207),NA(),AU1527)</f>
        <v>0</v>
      </c>
      <c r="AV2207">
        <f>IF(OR(AV1527="",AND(AV1527=AV1526,AV1527=AV1528)),NA(), AV1527)</f>
        <v>0</v>
      </c>
      <c r="AW2207">
        <f>IF(ISNA(AX2207),NA(),AW1527)</f>
        <v>0</v>
      </c>
      <c r="AX2207">
        <f>IF(OR(AX1527="",AND(AX1527=AX1526,AX1527=AX1528)),NA(), AX1527)</f>
        <v>0</v>
      </c>
      <c r="AY2207">
        <f>IF(ISNA(AZ2207),NA(),AY1527)</f>
        <v>0</v>
      </c>
      <c r="AZ2207">
        <f>IF(OR(AZ1527="",AND(AZ1527=AZ1526,AZ1527=AZ1528)),NA(), AZ1527)</f>
        <v>0</v>
      </c>
      <c r="BA2207">
        <f>IF(ISNA(BB2207),NA(),BA1527)</f>
        <v>0</v>
      </c>
      <c r="BB2207">
        <f>IF(OR(BB1527="",AND(BB1527=BB1526,BB1527=BB1528)),NA(), BB1527)</f>
        <v>0</v>
      </c>
      <c r="BC2207">
        <f>IF(ISNA(BD2207),NA(),BC1527)</f>
        <v>0</v>
      </c>
      <c r="BD2207">
        <f>IF(OR(BD1527="",AND(BD1527=BD1526,BD1527=BD1528)),NA(), BD1527)</f>
        <v>0</v>
      </c>
      <c r="BE2207">
        <f>IF(ISNA(BF2207),NA(),BE1527)</f>
        <v>0</v>
      </c>
      <c r="BF2207">
        <f>IF(OR(BF1527="",AND(BF1527=BF1526,BF1527=BF1528)),NA(), BF1527)</f>
        <v>0</v>
      </c>
      <c r="BG2207">
        <f>IF(ISNA(BH2207),NA(),BG1527)</f>
        <v>0</v>
      </c>
      <c r="BH2207">
        <f>IF(OR(BH1527="",AND(BH1527=BH1526,BH1527=BH1528)),NA(), BH1527)</f>
        <v>0</v>
      </c>
      <c r="BI2207">
        <f>IF(ISNA(BJ2207),NA(),BI1527)</f>
        <v>0</v>
      </c>
      <c r="BJ2207">
        <f>IF(OR(BJ1527="",AND(BJ1527=BJ1526,BJ1527=BJ1528)),NA(), BJ1527)</f>
        <v>0</v>
      </c>
      <c r="BK2207">
        <f>IF(ISNA(BL2207),NA(),BK1527)</f>
        <v>0</v>
      </c>
      <c r="BL2207">
        <f>IF(OR(BL1527="",AND(BL1527=BL1526,BL1527=BL1528)),NA(), BL1527)</f>
        <v>0</v>
      </c>
      <c r="BM2207">
        <f>IF(ISNA(BN2207),NA(),BM1527)</f>
        <v>0</v>
      </c>
      <c r="BN2207">
        <f>IF(OR(BN1527="",AND(BN1527=BN1526,BN1527=BN1528)),NA(), BN1527)</f>
        <v>0</v>
      </c>
      <c r="BO2207">
        <f>IF(ISNA(BP2207),NA(),BO1527)</f>
        <v>0</v>
      </c>
      <c r="BP2207">
        <f>IF(OR(BP1527="",AND(BP1527=BP1526,BP1527=BP1528)),NA(), BP1527)</f>
        <v>0</v>
      </c>
      <c r="BQ2207">
        <f>IF(ISNA(BR2207),NA(),BQ1527)</f>
        <v>0</v>
      </c>
      <c r="BR2207">
        <f>IF(OR(BR1527="",AND(BR1527=BR1526,BR1527=BR1528)),NA(), BR1527)</f>
        <v>0</v>
      </c>
    </row>
    <row r="2208" spans="5:70">
      <c r="E2208">
        <f>IF(ISNA(F2208),NA(),E1528)</f>
        <v>0</v>
      </c>
      <c r="F2208">
        <f>IF(OR(F1528="",AND(F1528=F1527,F1528=F1529)),NA(), F1528)</f>
        <v>0</v>
      </c>
      <c r="G2208">
        <f>IF(ISNA(H2208),NA(),G1528)</f>
        <v>0</v>
      </c>
      <c r="H2208">
        <f>IF(OR(H1528="",AND(H1528=H1527,H1528=H1529)),NA(), H1528)</f>
        <v>0</v>
      </c>
      <c r="I2208">
        <f>IF(ISNA(J2208),NA(),I1528)</f>
        <v>0</v>
      </c>
      <c r="J2208">
        <f>IF(OR(J1528="",AND(J1528=J1527,J1528=J1529)),NA(), J1528)</f>
        <v>0</v>
      </c>
      <c r="K2208">
        <f>IF(ISNA(L2208),NA(),K1528)</f>
        <v>0</v>
      </c>
      <c r="L2208">
        <f>IF(OR(L1528="",AND(L1528=L1527,L1528=L1529)),NA(), L1528)</f>
        <v>0</v>
      </c>
      <c r="M2208">
        <f>IF(ISNA(N2208),NA(),M1528)</f>
        <v>0</v>
      </c>
      <c r="N2208">
        <f>IF(OR(N1528="",AND(N1528=N1527,N1528=N1529)),NA(), N1528)</f>
        <v>0</v>
      </c>
      <c r="O2208">
        <f>IF(ISNA(P2208),NA(),O1528)</f>
        <v>0</v>
      </c>
      <c r="P2208">
        <f>IF(OR(P1528="",AND(P1528=P1527,P1528=P1529)),NA(), P1528)</f>
        <v>0</v>
      </c>
      <c r="Q2208">
        <f>IF(ISNA(R2208),NA(),Q1528)</f>
        <v>0</v>
      </c>
      <c r="R2208">
        <f>IF(OR(R1528="",AND(R1528=R1527,R1528=R1529)),NA(), R1528)</f>
        <v>0</v>
      </c>
      <c r="S2208">
        <f>IF(ISNA(T2208),NA(),S1528)</f>
        <v>0</v>
      </c>
      <c r="T2208">
        <f>IF(OR(T1528="",AND(T1528=T1527,T1528=T1529)),NA(), T1528)</f>
        <v>0</v>
      </c>
      <c r="U2208">
        <f>IF(ISNA(V2208),NA(),U1528)</f>
        <v>0</v>
      </c>
      <c r="V2208">
        <f>IF(OR(V1528="",AND(V1528=V1527,V1528=V1529)),NA(), V1528)</f>
        <v>0</v>
      </c>
      <c r="W2208">
        <f>IF(ISNA(X2208),NA(),W1528)</f>
        <v>0</v>
      </c>
      <c r="X2208">
        <f>IF(OR(X1528="",AND(X1528=X1527,X1528=X1529)),NA(), X1528)</f>
        <v>0</v>
      </c>
      <c r="Y2208">
        <f>IF(ISNA(Z2208),NA(),Y1528)</f>
        <v>0</v>
      </c>
      <c r="Z2208">
        <f>IF(OR(Z1528="",AND(Z1528=Z1527,Z1528=Z1529)),NA(), Z1528)</f>
        <v>0</v>
      </c>
      <c r="AA2208">
        <f>IF(ISNA(AB2208),NA(),AA1528)</f>
        <v>0</v>
      </c>
      <c r="AB2208">
        <f>IF(OR(AB1528="",AND(AB1528=AB1527,AB1528=AB1529)),NA(), AB1528)</f>
        <v>0</v>
      </c>
      <c r="AC2208">
        <f>IF(ISNA(AD2208),NA(),AC1528)</f>
        <v>0</v>
      </c>
      <c r="AD2208">
        <f>IF(OR(AD1528="",AND(AD1528=AD1527,AD1528=AD1529)),NA(), AD1528)</f>
        <v>0</v>
      </c>
      <c r="AE2208">
        <f>IF(ISNA(AF2208),NA(),AE1528)</f>
        <v>0</v>
      </c>
      <c r="AF2208">
        <f>IF(OR(AF1528="",AND(AF1528=AF1527,AF1528=AF1529)),NA(), AF1528)</f>
        <v>0</v>
      </c>
      <c r="AG2208">
        <f>IF(ISNA(AH2208),NA(),AG1528)</f>
        <v>0</v>
      </c>
      <c r="AH2208">
        <f>IF(OR(AH1528="",AND(AH1528=AH1527,AH1528=AH1529)),NA(), AH1528)</f>
        <v>0</v>
      </c>
      <c r="AI2208">
        <f>IF(ISNA(AJ2208),NA(),AI1528)</f>
        <v>0</v>
      </c>
      <c r="AJ2208">
        <f>IF(OR(AJ1528="",AND(AJ1528=AJ1527,AJ1528=AJ1529)),NA(), AJ1528)</f>
        <v>0</v>
      </c>
      <c r="AM2208">
        <f>IF(ISNA(AN2208),NA(),AM1528)</f>
        <v>0</v>
      </c>
      <c r="AN2208">
        <f>IF(OR(AN1528="",AND(AN1528=AN1527,AN1528=AN1529)),NA(), AN1528)</f>
        <v>0</v>
      </c>
      <c r="AO2208">
        <f>IF(ISNA(AP2208),NA(),AO1528)</f>
        <v>0</v>
      </c>
      <c r="AP2208">
        <f>IF(OR(AP1528="",AND(AP1528=AP1527,AP1528=AP1529)),NA(), AP1528)</f>
        <v>0</v>
      </c>
      <c r="AQ2208">
        <f>IF(ISNA(AR2208),NA(),AQ1528)</f>
        <v>0</v>
      </c>
      <c r="AR2208">
        <f>IF(OR(AR1528="",AND(AR1528=AR1527,AR1528=AR1529)),NA(), AR1528)</f>
        <v>0</v>
      </c>
      <c r="AS2208">
        <f>IF(ISNA(AT2208),NA(),AS1528)</f>
        <v>0</v>
      </c>
      <c r="AT2208">
        <f>IF(OR(AT1528="",AND(AT1528=AT1527,AT1528=AT1529)),NA(), AT1528)</f>
        <v>0</v>
      </c>
      <c r="AU2208">
        <f>IF(ISNA(AV2208),NA(),AU1528)</f>
        <v>0</v>
      </c>
      <c r="AV2208">
        <f>IF(OR(AV1528="",AND(AV1528=AV1527,AV1528=AV1529)),NA(), AV1528)</f>
        <v>0</v>
      </c>
      <c r="AW2208">
        <f>IF(ISNA(AX2208),NA(),AW1528)</f>
        <v>0</v>
      </c>
      <c r="AX2208">
        <f>IF(OR(AX1528="",AND(AX1528=AX1527,AX1528=AX1529)),NA(), AX1528)</f>
        <v>0</v>
      </c>
      <c r="AY2208">
        <f>IF(ISNA(AZ2208),NA(),AY1528)</f>
        <v>0</v>
      </c>
      <c r="AZ2208">
        <f>IF(OR(AZ1528="",AND(AZ1528=AZ1527,AZ1528=AZ1529)),NA(), AZ1528)</f>
        <v>0</v>
      </c>
      <c r="BA2208">
        <f>IF(ISNA(BB2208),NA(),BA1528)</f>
        <v>0</v>
      </c>
      <c r="BB2208">
        <f>IF(OR(BB1528="",AND(BB1528=BB1527,BB1528=BB1529)),NA(), BB1528)</f>
        <v>0</v>
      </c>
      <c r="BC2208">
        <f>IF(ISNA(BD2208),NA(),BC1528)</f>
        <v>0</v>
      </c>
      <c r="BD2208">
        <f>IF(OR(BD1528="",AND(BD1528=BD1527,BD1528=BD1529)),NA(), BD1528)</f>
        <v>0</v>
      </c>
      <c r="BE2208">
        <f>IF(ISNA(BF2208),NA(),BE1528)</f>
        <v>0</v>
      </c>
      <c r="BF2208">
        <f>IF(OR(BF1528="",AND(BF1528=BF1527,BF1528=BF1529)),NA(), BF1528)</f>
        <v>0</v>
      </c>
      <c r="BG2208">
        <f>IF(ISNA(BH2208),NA(),BG1528)</f>
        <v>0</v>
      </c>
      <c r="BH2208">
        <f>IF(OR(BH1528="",AND(BH1528=BH1527,BH1528=BH1529)),NA(), BH1528)</f>
        <v>0</v>
      </c>
      <c r="BI2208">
        <f>IF(ISNA(BJ2208),NA(),BI1528)</f>
        <v>0</v>
      </c>
      <c r="BJ2208">
        <f>IF(OR(BJ1528="",AND(BJ1528=BJ1527,BJ1528=BJ1529)),NA(), BJ1528)</f>
        <v>0</v>
      </c>
      <c r="BK2208">
        <f>IF(ISNA(BL2208),NA(),BK1528)</f>
        <v>0</v>
      </c>
      <c r="BL2208">
        <f>IF(OR(BL1528="",AND(BL1528=BL1527,BL1528=BL1529)),NA(), BL1528)</f>
        <v>0</v>
      </c>
      <c r="BM2208">
        <f>IF(ISNA(BN2208),NA(),BM1528)</f>
        <v>0</v>
      </c>
      <c r="BN2208">
        <f>IF(OR(BN1528="",AND(BN1528=BN1527,BN1528=BN1529)),NA(), BN1528)</f>
        <v>0</v>
      </c>
      <c r="BO2208">
        <f>IF(ISNA(BP2208),NA(),BO1528)</f>
        <v>0</v>
      </c>
      <c r="BP2208">
        <f>IF(OR(BP1528="",AND(BP1528=BP1527,BP1528=BP1529)),NA(), BP1528)</f>
        <v>0</v>
      </c>
      <c r="BQ2208">
        <f>IF(ISNA(BR2208),NA(),BQ1528)</f>
        <v>0</v>
      </c>
      <c r="BR2208">
        <f>IF(OR(BR1528="",AND(BR1528=BR1527,BR1528=BR1529)),NA(), BR1528)</f>
        <v>0</v>
      </c>
    </row>
    <row r="2209" spans="5:70">
      <c r="E2209">
        <f>IF(ISNA(F2209),NA(),E1529)</f>
        <v>0</v>
      </c>
      <c r="F2209">
        <f>IF(OR(F1529="",AND(F1529=F1528,F1529=F1530)),NA(), F1529)</f>
        <v>0</v>
      </c>
      <c r="G2209">
        <f>IF(ISNA(H2209),NA(),G1529)</f>
        <v>0</v>
      </c>
      <c r="H2209">
        <f>IF(OR(H1529="",AND(H1529=H1528,H1529=H1530)),NA(), H1529)</f>
        <v>0</v>
      </c>
      <c r="I2209">
        <f>IF(ISNA(J2209),NA(),I1529)</f>
        <v>0</v>
      </c>
      <c r="J2209">
        <f>IF(OR(J1529="",AND(J1529=J1528,J1529=J1530)),NA(), J1529)</f>
        <v>0</v>
      </c>
      <c r="K2209">
        <f>IF(ISNA(L2209),NA(),K1529)</f>
        <v>0</v>
      </c>
      <c r="L2209">
        <f>IF(OR(L1529="",AND(L1529=L1528,L1529=L1530)),NA(), L1529)</f>
        <v>0</v>
      </c>
      <c r="M2209">
        <f>IF(ISNA(N2209),NA(),M1529)</f>
        <v>0</v>
      </c>
      <c r="N2209">
        <f>IF(OR(N1529="",AND(N1529=N1528,N1529=N1530)),NA(), N1529)</f>
        <v>0</v>
      </c>
      <c r="O2209">
        <f>IF(ISNA(P2209),NA(),O1529)</f>
        <v>0</v>
      </c>
      <c r="P2209">
        <f>IF(OR(P1529="",AND(P1529=P1528,P1529=P1530)),NA(), P1529)</f>
        <v>0</v>
      </c>
      <c r="Q2209">
        <f>IF(ISNA(R2209),NA(),Q1529)</f>
        <v>0</v>
      </c>
      <c r="R2209">
        <f>IF(OR(R1529="",AND(R1529=R1528,R1529=R1530)),NA(), R1529)</f>
        <v>0</v>
      </c>
      <c r="S2209">
        <f>IF(ISNA(T2209),NA(),S1529)</f>
        <v>0</v>
      </c>
      <c r="T2209">
        <f>IF(OR(T1529="",AND(T1529=T1528,T1529=T1530)),NA(), T1529)</f>
        <v>0</v>
      </c>
      <c r="U2209">
        <f>IF(ISNA(V2209),NA(),U1529)</f>
        <v>0</v>
      </c>
      <c r="V2209">
        <f>IF(OR(V1529="",AND(V1529=V1528,V1529=V1530)),NA(), V1529)</f>
        <v>0</v>
      </c>
      <c r="W2209">
        <f>IF(ISNA(X2209),NA(),W1529)</f>
        <v>0</v>
      </c>
      <c r="X2209">
        <f>IF(OR(X1529="",AND(X1529=X1528,X1529=X1530)),NA(), X1529)</f>
        <v>0</v>
      </c>
      <c r="Y2209">
        <f>IF(ISNA(Z2209),NA(),Y1529)</f>
        <v>0</v>
      </c>
      <c r="Z2209">
        <f>IF(OR(Z1529="",AND(Z1529=Z1528,Z1529=Z1530)),NA(), Z1529)</f>
        <v>0</v>
      </c>
      <c r="AA2209">
        <f>IF(ISNA(AB2209),NA(),AA1529)</f>
        <v>0</v>
      </c>
      <c r="AB2209">
        <f>IF(OR(AB1529="",AND(AB1529=AB1528,AB1529=AB1530)),NA(), AB1529)</f>
        <v>0</v>
      </c>
      <c r="AC2209">
        <f>IF(ISNA(AD2209),NA(),AC1529)</f>
        <v>0</v>
      </c>
      <c r="AD2209">
        <f>IF(OR(AD1529="",AND(AD1529=AD1528,AD1529=AD1530)),NA(), AD1529)</f>
        <v>0</v>
      </c>
      <c r="AE2209">
        <f>IF(ISNA(AF2209),NA(),AE1529)</f>
        <v>0</v>
      </c>
      <c r="AF2209">
        <f>IF(OR(AF1529="",AND(AF1529=AF1528,AF1529=AF1530)),NA(), AF1529)</f>
        <v>0</v>
      </c>
      <c r="AG2209">
        <f>IF(ISNA(AH2209),NA(),AG1529)</f>
        <v>0</v>
      </c>
      <c r="AH2209">
        <f>IF(OR(AH1529="",AND(AH1529=AH1528,AH1529=AH1530)),NA(), AH1529)</f>
        <v>0</v>
      </c>
      <c r="AI2209">
        <f>IF(ISNA(AJ2209),NA(),AI1529)</f>
        <v>0</v>
      </c>
      <c r="AJ2209">
        <f>IF(OR(AJ1529="",AND(AJ1529=AJ1528,AJ1529=AJ1530)),NA(), AJ1529)</f>
        <v>0</v>
      </c>
      <c r="AM2209">
        <f>IF(ISNA(AN2209),NA(),AM1529)</f>
        <v>0</v>
      </c>
      <c r="AN2209">
        <f>IF(OR(AN1529="",AND(AN1529=AN1528,AN1529=AN1530)),NA(), AN1529)</f>
        <v>0</v>
      </c>
      <c r="AO2209">
        <f>IF(ISNA(AP2209),NA(),AO1529)</f>
        <v>0</v>
      </c>
      <c r="AP2209">
        <f>IF(OR(AP1529="",AND(AP1529=AP1528,AP1529=AP1530)),NA(), AP1529)</f>
        <v>0</v>
      </c>
      <c r="AQ2209">
        <f>IF(ISNA(AR2209),NA(),AQ1529)</f>
        <v>0</v>
      </c>
      <c r="AR2209">
        <f>IF(OR(AR1529="",AND(AR1529=AR1528,AR1529=AR1530)),NA(), AR1529)</f>
        <v>0</v>
      </c>
      <c r="AS2209">
        <f>IF(ISNA(AT2209),NA(),AS1529)</f>
        <v>0</v>
      </c>
      <c r="AT2209">
        <f>IF(OR(AT1529="",AND(AT1529=AT1528,AT1529=AT1530)),NA(), AT1529)</f>
        <v>0</v>
      </c>
      <c r="AU2209">
        <f>IF(ISNA(AV2209),NA(),AU1529)</f>
        <v>0</v>
      </c>
      <c r="AV2209">
        <f>IF(OR(AV1529="",AND(AV1529=AV1528,AV1529=AV1530)),NA(), AV1529)</f>
        <v>0</v>
      </c>
      <c r="AW2209">
        <f>IF(ISNA(AX2209),NA(),AW1529)</f>
        <v>0</v>
      </c>
      <c r="AX2209">
        <f>IF(OR(AX1529="",AND(AX1529=AX1528,AX1529=AX1530)),NA(), AX1529)</f>
        <v>0</v>
      </c>
      <c r="AY2209">
        <f>IF(ISNA(AZ2209),NA(),AY1529)</f>
        <v>0</v>
      </c>
      <c r="AZ2209">
        <f>IF(OR(AZ1529="",AND(AZ1529=AZ1528,AZ1529=AZ1530)),NA(), AZ1529)</f>
        <v>0</v>
      </c>
      <c r="BA2209">
        <f>IF(ISNA(BB2209),NA(),BA1529)</f>
        <v>0</v>
      </c>
      <c r="BB2209">
        <f>IF(OR(BB1529="",AND(BB1529=BB1528,BB1529=BB1530)),NA(), BB1529)</f>
        <v>0</v>
      </c>
      <c r="BC2209">
        <f>IF(ISNA(BD2209),NA(),BC1529)</f>
        <v>0</v>
      </c>
      <c r="BD2209">
        <f>IF(OR(BD1529="",AND(BD1529=BD1528,BD1529=BD1530)),NA(), BD1529)</f>
        <v>0</v>
      </c>
      <c r="BE2209">
        <f>IF(ISNA(BF2209),NA(),BE1529)</f>
        <v>0</v>
      </c>
      <c r="BF2209">
        <f>IF(OR(BF1529="",AND(BF1529=BF1528,BF1529=BF1530)),NA(), BF1529)</f>
        <v>0</v>
      </c>
      <c r="BG2209">
        <f>IF(ISNA(BH2209),NA(),BG1529)</f>
        <v>0</v>
      </c>
      <c r="BH2209">
        <f>IF(OR(BH1529="",AND(BH1529=BH1528,BH1529=BH1530)),NA(), BH1529)</f>
        <v>0</v>
      </c>
      <c r="BI2209">
        <f>IF(ISNA(BJ2209),NA(),BI1529)</f>
        <v>0</v>
      </c>
      <c r="BJ2209">
        <f>IF(OR(BJ1529="",AND(BJ1529=BJ1528,BJ1529=BJ1530)),NA(), BJ1529)</f>
        <v>0</v>
      </c>
      <c r="BK2209">
        <f>IF(ISNA(BL2209),NA(),BK1529)</f>
        <v>0</v>
      </c>
      <c r="BL2209">
        <f>IF(OR(BL1529="",AND(BL1529=BL1528,BL1529=BL1530)),NA(), BL1529)</f>
        <v>0</v>
      </c>
      <c r="BM2209">
        <f>IF(ISNA(BN2209),NA(),BM1529)</f>
        <v>0</v>
      </c>
      <c r="BN2209">
        <f>IF(OR(BN1529="",AND(BN1529=BN1528,BN1529=BN1530)),NA(), BN1529)</f>
        <v>0</v>
      </c>
      <c r="BO2209">
        <f>IF(ISNA(BP2209),NA(),BO1529)</f>
        <v>0</v>
      </c>
      <c r="BP2209">
        <f>IF(OR(BP1529="",AND(BP1529=BP1528,BP1529=BP1530)),NA(), BP1529)</f>
        <v>0</v>
      </c>
      <c r="BQ2209">
        <f>IF(ISNA(BR2209),NA(),BQ1529)</f>
        <v>0</v>
      </c>
      <c r="BR2209">
        <f>IF(OR(BR1529="",AND(BR1529=BR1528,BR1529=BR1530)),NA(), BR1529)</f>
        <v>0</v>
      </c>
    </row>
    <row r="2210" spans="5:70">
      <c r="E2210">
        <f>IF(ISNA(F2210),NA(),E1530)</f>
        <v>0</v>
      </c>
      <c r="F2210">
        <f>IF(OR(F1530="",AND(F1530=F1529,F1530=F1531)),NA(), F1530)</f>
        <v>0</v>
      </c>
      <c r="G2210">
        <f>IF(ISNA(H2210),NA(),G1530)</f>
        <v>0</v>
      </c>
      <c r="H2210">
        <f>IF(OR(H1530="",AND(H1530=H1529,H1530=H1531)),NA(), H1530)</f>
        <v>0</v>
      </c>
      <c r="I2210">
        <f>IF(ISNA(J2210),NA(),I1530)</f>
        <v>0</v>
      </c>
      <c r="J2210">
        <f>IF(OR(J1530="",AND(J1530=J1529,J1530=J1531)),NA(), J1530)</f>
        <v>0</v>
      </c>
      <c r="K2210">
        <f>IF(ISNA(L2210),NA(),K1530)</f>
        <v>0</v>
      </c>
      <c r="L2210">
        <f>IF(OR(L1530="",AND(L1530=L1529,L1530=L1531)),NA(), L1530)</f>
        <v>0</v>
      </c>
      <c r="M2210">
        <f>IF(ISNA(N2210),NA(),M1530)</f>
        <v>0</v>
      </c>
      <c r="N2210">
        <f>IF(OR(N1530="",AND(N1530=N1529,N1530=N1531)),NA(), N1530)</f>
        <v>0</v>
      </c>
      <c r="O2210">
        <f>IF(ISNA(P2210),NA(),O1530)</f>
        <v>0</v>
      </c>
      <c r="P2210">
        <f>IF(OR(P1530="",AND(P1530=P1529,P1530=P1531)),NA(), P1530)</f>
        <v>0</v>
      </c>
      <c r="Q2210">
        <f>IF(ISNA(R2210),NA(),Q1530)</f>
        <v>0</v>
      </c>
      <c r="R2210">
        <f>IF(OR(R1530="",AND(R1530=R1529,R1530=R1531)),NA(), R1530)</f>
        <v>0</v>
      </c>
      <c r="S2210">
        <f>IF(ISNA(T2210),NA(),S1530)</f>
        <v>0</v>
      </c>
      <c r="T2210">
        <f>IF(OR(T1530="",AND(T1530=T1529,T1530=T1531)),NA(), T1530)</f>
        <v>0</v>
      </c>
      <c r="U2210">
        <f>IF(ISNA(V2210),NA(),U1530)</f>
        <v>0</v>
      </c>
      <c r="V2210">
        <f>IF(OR(V1530="",AND(V1530=V1529,V1530=V1531)),NA(), V1530)</f>
        <v>0</v>
      </c>
      <c r="W2210">
        <f>IF(ISNA(X2210),NA(),W1530)</f>
        <v>0</v>
      </c>
      <c r="X2210">
        <f>IF(OR(X1530="",AND(X1530=X1529,X1530=X1531)),NA(), X1530)</f>
        <v>0</v>
      </c>
      <c r="Y2210">
        <f>IF(ISNA(Z2210),NA(),Y1530)</f>
        <v>0</v>
      </c>
      <c r="Z2210">
        <f>IF(OR(Z1530="",AND(Z1530=Z1529,Z1530=Z1531)),NA(), Z1530)</f>
        <v>0</v>
      </c>
      <c r="AA2210">
        <f>IF(ISNA(AB2210),NA(),AA1530)</f>
        <v>0</v>
      </c>
      <c r="AB2210">
        <f>IF(OR(AB1530="",AND(AB1530=AB1529,AB1530=AB1531)),NA(), AB1530)</f>
        <v>0</v>
      </c>
      <c r="AC2210">
        <f>IF(ISNA(AD2210),NA(),AC1530)</f>
        <v>0</v>
      </c>
      <c r="AD2210">
        <f>IF(OR(AD1530="",AND(AD1530=AD1529,AD1530=AD1531)),NA(), AD1530)</f>
        <v>0</v>
      </c>
      <c r="AE2210">
        <f>IF(ISNA(AF2210),NA(),AE1530)</f>
        <v>0</v>
      </c>
      <c r="AF2210">
        <f>IF(OR(AF1530="",AND(AF1530=AF1529,AF1530=AF1531)),NA(), AF1530)</f>
        <v>0</v>
      </c>
      <c r="AG2210">
        <f>IF(ISNA(AH2210),NA(),AG1530)</f>
        <v>0</v>
      </c>
      <c r="AH2210">
        <f>IF(OR(AH1530="",AND(AH1530=AH1529,AH1530=AH1531)),NA(), AH1530)</f>
        <v>0</v>
      </c>
      <c r="AI2210">
        <f>IF(ISNA(AJ2210),NA(),AI1530)</f>
        <v>0</v>
      </c>
      <c r="AJ2210">
        <f>IF(OR(AJ1530="",AND(AJ1530=AJ1529,AJ1530=AJ1531)),NA(), AJ1530)</f>
        <v>0</v>
      </c>
      <c r="AM2210">
        <f>IF(ISNA(AN2210),NA(),AM1530)</f>
        <v>0</v>
      </c>
      <c r="AN2210">
        <f>IF(OR(AN1530="",AND(AN1530=AN1529,AN1530=AN1531)),NA(), AN1530)</f>
        <v>0</v>
      </c>
      <c r="AO2210">
        <f>IF(ISNA(AP2210),NA(),AO1530)</f>
        <v>0</v>
      </c>
      <c r="AP2210">
        <f>IF(OR(AP1530="",AND(AP1530=AP1529,AP1530=AP1531)),NA(), AP1530)</f>
        <v>0</v>
      </c>
      <c r="AQ2210">
        <f>IF(ISNA(AR2210),NA(),AQ1530)</f>
        <v>0</v>
      </c>
      <c r="AR2210">
        <f>IF(OR(AR1530="",AND(AR1530=AR1529,AR1530=AR1531)),NA(), AR1530)</f>
        <v>0</v>
      </c>
      <c r="AS2210">
        <f>IF(ISNA(AT2210),NA(),AS1530)</f>
        <v>0</v>
      </c>
      <c r="AT2210">
        <f>IF(OR(AT1530="",AND(AT1530=AT1529,AT1530=AT1531)),NA(), AT1530)</f>
        <v>0</v>
      </c>
      <c r="AU2210">
        <f>IF(ISNA(AV2210),NA(),AU1530)</f>
        <v>0</v>
      </c>
      <c r="AV2210">
        <f>IF(OR(AV1530="",AND(AV1530=AV1529,AV1530=AV1531)),NA(), AV1530)</f>
        <v>0</v>
      </c>
      <c r="AW2210">
        <f>IF(ISNA(AX2210),NA(),AW1530)</f>
        <v>0</v>
      </c>
      <c r="AX2210">
        <f>IF(OR(AX1530="",AND(AX1530=AX1529,AX1530=AX1531)),NA(), AX1530)</f>
        <v>0</v>
      </c>
      <c r="AY2210">
        <f>IF(ISNA(AZ2210),NA(),AY1530)</f>
        <v>0</v>
      </c>
      <c r="AZ2210">
        <f>IF(OR(AZ1530="",AND(AZ1530=AZ1529,AZ1530=AZ1531)),NA(), AZ1530)</f>
        <v>0</v>
      </c>
      <c r="BA2210">
        <f>IF(ISNA(BB2210),NA(),BA1530)</f>
        <v>0</v>
      </c>
      <c r="BB2210">
        <f>IF(OR(BB1530="",AND(BB1530=BB1529,BB1530=BB1531)),NA(), BB1530)</f>
        <v>0</v>
      </c>
      <c r="BC2210">
        <f>IF(ISNA(BD2210),NA(),BC1530)</f>
        <v>0</v>
      </c>
      <c r="BD2210">
        <f>IF(OR(BD1530="",AND(BD1530=BD1529,BD1530=BD1531)),NA(), BD1530)</f>
        <v>0</v>
      </c>
      <c r="BE2210">
        <f>IF(ISNA(BF2210),NA(),BE1530)</f>
        <v>0</v>
      </c>
      <c r="BF2210">
        <f>IF(OR(BF1530="",AND(BF1530=BF1529,BF1530=BF1531)),NA(), BF1530)</f>
        <v>0</v>
      </c>
      <c r="BG2210">
        <f>IF(ISNA(BH2210),NA(),BG1530)</f>
        <v>0</v>
      </c>
      <c r="BH2210">
        <f>IF(OR(BH1530="",AND(BH1530=BH1529,BH1530=BH1531)),NA(), BH1530)</f>
        <v>0</v>
      </c>
      <c r="BI2210">
        <f>IF(ISNA(BJ2210),NA(),BI1530)</f>
        <v>0</v>
      </c>
      <c r="BJ2210">
        <f>IF(OR(BJ1530="",AND(BJ1530=BJ1529,BJ1530=BJ1531)),NA(), BJ1530)</f>
        <v>0</v>
      </c>
      <c r="BK2210">
        <f>IF(ISNA(BL2210),NA(),BK1530)</f>
        <v>0</v>
      </c>
      <c r="BL2210">
        <f>IF(OR(BL1530="",AND(BL1530=BL1529,BL1530=BL1531)),NA(), BL1530)</f>
        <v>0</v>
      </c>
      <c r="BM2210">
        <f>IF(ISNA(BN2210),NA(),BM1530)</f>
        <v>0</v>
      </c>
      <c r="BN2210">
        <f>IF(OR(BN1530="",AND(BN1530=BN1529,BN1530=BN1531)),NA(), BN1530)</f>
        <v>0</v>
      </c>
      <c r="BO2210">
        <f>IF(ISNA(BP2210),NA(),BO1530)</f>
        <v>0</v>
      </c>
      <c r="BP2210">
        <f>IF(OR(BP1530="",AND(BP1530=BP1529,BP1530=BP1531)),NA(), BP1530)</f>
        <v>0</v>
      </c>
      <c r="BQ2210">
        <f>IF(ISNA(BR2210),NA(),BQ1530)</f>
        <v>0</v>
      </c>
      <c r="BR2210">
        <f>IF(OR(BR1530="",AND(BR1530=BR1529,BR1530=BR1531)),NA(), BR1530)</f>
        <v>0</v>
      </c>
    </row>
    <row r="2211" spans="5:70">
      <c r="E2211">
        <f>IF(ISNA(F2211),NA(),E1531)</f>
        <v>0</v>
      </c>
      <c r="F2211">
        <f>IF(OR(F1531="",AND(F1531=F1530,F1531=F1532)),NA(), F1531)</f>
        <v>0</v>
      </c>
      <c r="G2211">
        <f>IF(ISNA(H2211),NA(),G1531)</f>
        <v>0</v>
      </c>
      <c r="H2211">
        <f>IF(OR(H1531="",AND(H1531=H1530,H1531=H1532)),NA(), H1531)</f>
        <v>0</v>
      </c>
      <c r="I2211">
        <f>IF(ISNA(J2211),NA(),I1531)</f>
        <v>0</v>
      </c>
      <c r="J2211">
        <f>IF(OR(J1531="",AND(J1531=J1530,J1531=J1532)),NA(), J1531)</f>
        <v>0</v>
      </c>
      <c r="K2211">
        <f>IF(ISNA(L2211),NA(),K1531)</f>
        <v>0</v>
      </c>
      <c r="L2211">
        <f>IF(OR(L1531="",AND(L1531=L1530,L1531=L1532)),NA(), L1531)</f>
        <v>0</v>
      </c>
      <c r="M2211">
        <f>IF(ISNA(N2211),NA(),M1531)</f>
        <v>0</v>
      </c>
      <c r="N2211">
        <f>IF(OR(N1531="",AND(N1531=N1530,N1531=N1532)),NA(), N1531)</f>
        <v>0</v>
      </c>
      <c r="O2211">
        <f>IF(ISNA(P2211),NA(),O1531)</f>
        <v>0</v>
      </c>
      <c r="P2211">
        <f>IF(OR(P1531="",AND(P1531=P1530,P1531=P1532)),NA(), P1531)</f>
        <v>0</v>
      </c>
      <c r="Q2211">
        <f>IF(ISNA(R2211),NA(),Q1531)</f>
        <v>0</v>
      </c>
      <c r="R2211">
        <f>IF(OR(R1531="",AND(R1531=R1530,R1531=R1532)),NA(), R1531)</f>
        <v>0</v>
      </c>
      <c r="S2211">
        <f>IF(ISNA(T2211),NA(),S1531)</f>
        <v>0</v>
      </c>
      <c r="T2211">
        <f>IF(OR(T1531="",AND(T1531=T1530,T1531=T1532)),NA(), T1531)</f>
        <v>0</v>
      </c>
      <c r="U2211">
        <f>IF(ISNA(V2211),NA(),U1531)</f>
        <v>0</v>
      </c>
      <c r="V2211">
        <f>IF(OR(V1531="",AND(V1531=V1530,V1531=V1532)),NA(), V1531)</f>
        <v>0</v>
      </c>
      <c r="W2211">
        <f>IF(ISNA(X2211),NA(),W1531)</f>
        <v>0</v>
      </c>
      <c r="X2211">
        <f>IF(OR(X1531="",AND(X1531=X1530,X1531=X1532)),NA(), X1531)</f>
        <v>0</v>
      </c>
      <c r="Y2211">
        <f>IF(ISNA(Z2211),NA(),Y1531)</f>
        <v>0</v>
      </c>
      <c r="Z2211">
        <f>IF(OR(Z1531="",AND(Z1531=Z1530,Z1531=Z1532)),NA(), Z1531)</f>
        <v>0</v>
      </c>
      <c r="AA2211">
        <f>IF(ISNA(AB2211),NA(),AA1531)</f>
        <v>0</v>
      </c>
      <c r="AB2211">
        <f>IF(OR(AB1531="",AND(AB1531=AB1530,AB1531=AB1532)),NA(), AB1531)</f>
        <v>0</v>
      </c>
      <c r="AC2211">
        <f>IF(ISNA(AD2211),NA(),AC1531)</f>
        <v>0</v>
      </c>
      <c r="AD2211">
        <f>IF(OR(AD1531="",AND(AD1531=AD1530,AD1531=AD1532)),NA(), AD1531)</f>
        <v>0</v>
      </c>
      <c r="AE2211">
        <f>IF(ISNA(AF2211),NA(),AE1531)</f>
        <v>0</v>
      </c>
      <c r="AF2211">
        <f>IF(OR(AF1531="",AND(AF1531=AF1530,AF1531=AF1532)),NA(), AF1531)</f>
        <v>0</v>
      </c>
      <c r="AG2211">
        <f>IF(ISNA(AH2211),NA(),AG1531)</f>
        <v>0</v>
      </c>
      <c r="AH2211">
        <f>IF(OR(AH1531="",AND(AH1531=AH1530,AH1531=AH1532)),NA(), AH1531)</f>
        <v>0</v>
      </c>
      <c r="AI2211">
        <f>IF(ISNA(AJ2211),NA(),AI1531)</f>
        <v>0</v>
      </c>
      <c r="AJ2211">
        <f>IF(OR(AJ1531="",AND(AJ1531=AJ1530,AJ1531=AJ1532)),NA(), AJ1531)</f>
        <v>0</v>
      </c>
      <c r="AM2211">
        <f>IF(ISNA(AN2211),NA(),AM1531)</f>
        <v>0</v>
      </c>
      <c r="AN2211">
        <f>IF(OR(AN1531="",AND(AN1531=AN1530,AN1531=AN1532)),NA(), AN1531)</f>
        <v>0</v>
      </c>
      <c r="AO2211">
        <f>IF(ISNA(AP2211),NA(),AO1531)</f>
        <v>0</v>
      </c>
      <c r="AP2211">
        <f>IF(OR(AP1531="",AND(AP1531=AP1530,AP1531=AP1532)),NA(), AP1531)</f>
        <v>0</v>
      </c>
      <c r="AQ2211">
        <f>IF(ISNA(AR2211),NA(),AQ1531)</f>
        <v>0</v>
      </c>
      <c r="AR2211">
        <f>IF(OR(AR1531="",AND(AR1531=AR1530,AR1531=AR1532)),NA(), AR1531)</f>
        <v>0</v>
      </c>
      <c r="AS2211">
        <f>IF(ISNA(AT2211),NA(),AS1531)</f>
        <v>0</v>
      </c>
      <c r="AT2211">
        <f>IF(OR(AT1531="",AND(AT1531=AT1530,AT1531=AT1532)),NA(), AT1531)</f>
        <v>0</v>
      </c>
      <c r="AU2211">
        <f>IF(ISNA(AV2211),NA(),AU1531)</f>
        <v>0</v>
      </c>
      <c r="AV2211">
        <f>IF(OR(AV1531="",AND(AV1531=AV1530,AV1531=AV1532)),NA(), AV1531)</f>
        <v>0</v>
      </c>
      <c r="AW2211">
        <f>IF(ISNA(AX2211),NA(),AW1531)</f>
        <v>0</v>
      </c>
      <c r="AX2211">
        <f>IF(OR(AX1531="",AND(AX1531=AX1530,AX1531=AX1532)),NA(), AX1531)</f>
        <v>0</v>
      </c>
      <c r="AY2211">
        <f>IF(ISNA(AZ2211),NA(),AY1531)</f>
        <v>0</v>
      </c>
      <c r="AZ2211">
        <f>IF(OR(AZ1531="",AND(AZ1531=AZ1530,AZ1531=AZ1532)),NA(), AZ1531)</f>
        <v>0</v>
      </c>
      <c r="BA2211">
        <f>IF(ISNA(BB2211),NA(),BA1531)</f>
        <v>0</v>
      </c>
      <c r="BB2211">
        <f>IF(OR(BB1531="",AND(BB1531=BB1530,BB1531=BB1532)),NA(), BB1531)</f>
        <v>0</v>
      </c>
      <c r="BC2211">
        <f>IF(ISNA(BD2211),NA(),BC1531)</f>
        <v>0</v>
      </c>
      <c r="BD2211">
        <f>IF(OR(BD1531="",AND(BD1531=BD1530,BD1531=BD1532)),NA(), BD1531)</f>
        <v>0</v>
      </c>
      <c r="BE2211">
        <f>IF(ISNA(BF2211),NA(),BE1531)</f>
        <v>0</v>
      </c>
      <c r="BF2211">
        <f>IF(OR(BF1531="",AND(BF1531=BF1530,BF1531=BF1532)),NA(), BF1531)</f>
        <v>0</v>
      </c>
      <c r="BG2211">
        <f>IF(ISNA(BH2211),NA(),BG1531)</f>
        <v>0</v>
      </c>
      <c r="BH2211">
        <f>IF(OR(BH1531="",AND(BH1531=BH1530,BH1531=BH1532)),NA(), BH1531)</f>
        <v>0</v>
      </c>
      <c r="BI2211">
        <f>IF(ISNA(BJ2211),NA(),BI1531)</f>
        <v>0</v>
      </c>
      <c r="BJ2211">
        <f>IF(OR(BJ1531="",AND(BJ1531=BJ1530,BJ1531=BJ1532)),NA(), BJ1531)</f>
        <v>0</v>
      </c>
      <c r="BK2211">
        <f>IF(ISNA(BL2211),NA(),BK1531)</f>
        <v>0</v>
      </c>
      <c r="BL2211">
        <f>IF(OR(BL1531="",AND(BL1531=BL1530,BL1531=BL1532)),NA(), BL1531)</f>
        <v>0</v>
      </c>
      <c r="BM2211">
        <f>IF(ISNA(BN2211),NA(),BM1531)</f>
        <v>0</v>
      </c>
      <c r="BN2211">
        <f>IF(OR(BN1531="",AND(BN1531=BN1530,BN1531=BN1532)),NA(), BN1531)</f>
        <v>0</v>
      </c>
      <c r="BO2211">
        <f>IF(ISNA(BP2211),NA(),BO1531)</f>
        <v>0</v>
      </c>
      <c r="BP2211">
        <f>IF(OR(BP1531="",AND(BP1531=BP1530,BP1531=BP1532)),NA(), BP1531)</f>
        <v>0</v>
      </c>
      <c r="BQ2211">
        <f>IF(ISNA(BR2211),NA(),BQ1531)</f>
        <v>0</v>
      </c>
      <c r="BR2211">
        <f>IF(OR(BR1531="",AND(BR1531=BR1530,BR1531=BR1532)),NA(), BR1531)</f>
        <v>0</v>
      </c>
    </row>
    <row r="2212" spans="5:70">
      <c r="E2212">
        <f>IF(ISNA(F2212),NA(),E1532)</f>
        <v>0</v>
      </c>
      <c r="F2212">
        <f>IF(OR(F1532="",AND(F1532=F1531,F1532=F1533)),NA(), F1532)</f>
        <v>0</v>
      </c>
      <c r="G2212">
        <f>IF(ISNA(H2212),NA(),G1532)</f>
        <v>0</v>
      </c>
      <c r="H2212">
        <f>IF(OR(H1532="",AND(H1532=H1531,H1532=H1533)),NA(), H1532)</f>
        <v>0</v>
      </c>
      <c r="I2212">
        <f>IF(ISNA(J2212),NA(),I1532)</f>
        <v>0</v>
      </c>
      <c r="J2212">
        <f>IF(OR(J1532="",AND(J1532=J1531,J1532=J1533)),NA(), J1532)</f>
        <v>0</v>
      </c>
      <c r="K2212">
        <f>IF(ISNA(L2212),NA(),K1532)</f>
        <v>0</v>
      </c>
      <c r="L2212">
        <f>IF(OR(L1532="",AND(L1532=L1531,L1532=L1533)),NA(), L1532)</f>
        <v>0</v>
      </c>
      <c r="M2212">
        <f>IF(ISNA(N2212),NA(),M1532)</f>
        <v>0</v>
      </c>
      <c r="N2212">
        <f>IF(OR(N1532="",AND(N1532=N1531,N1532=N1533)),NA(), N1532)</f>
        <v>0</v>
      </c>
      <c r="O2212">
        <f>IF(ISNA(P2212),NA(),O1532)</f>
        <v>0</v>
      </c>
      <c r="P2212">
        <f>IF(OR(P1532="",AND(P1532=P1531,P1532=P1533)),NA(), P1532)</f>
        <v>0</v>
      </c>
      <c r="Q2212">
        <f>IF(ISNA(R2212),NA(),Q1532)</f>
        <v>0</v>
      </c>
      <c r="R2212">
        <f>IF(OR(R1532="",AND(R1532=R1531,R1532=R1533)),NA(), R1532)</f>
        <v>0</v>
      </c>
      <c r="S2212">
        <f>IF(ISNA(T2212),NA(),S1532)</f>
        <v>0</v>
      </c>
      <c r="T2212">
        <f>IF(OR(T1532="",AND(T1532=T1531,T1532=T1533)),NA(), T1532)</f>
        <v>0</v>
      </c>
      <c r="U2212">
        <f>IF(ISNA(V2212),NA(),U1532)</f>
        <v>0</v>
      </c>
      <c r="V2212">
        <f>IF(OR(V1532="",AND(V1532=V1531,V1532=V1533)),NA(), V1532)</f>
        <v>0</v>
      </c>
      <c r="W2212">
        <f>IF(ISNA(X2212),NA(),W1532)</f>
        <v>0</v>
      </c>
      <c r="X2212">
        <f>IF(OR(X1532="",AND(X1532=X1531,X1532=X1533)),NA(), X1532)</f>
        <v>0</v>
      </c>
      <c r="Y2212">
        <f>IF(ISNA(Z2212),NA(),Y1532)</f>
        <v>0</v>
      </c>
      <c r="Z2212">
        <f>IF(OR(Z1532="",AND(Z1532=Z1531,Z1532=Z1533)),NA(), Z1532)</f>
        <v>0</v>
      </c>
      <c r="AA2212">
        <f>IF(ISNA(AB2212),NA(),AA1532)</f>
        <v>0</v>
      </c>
      <c r="AB2212">
        <f>IF(OR(AB1532="",AND(AB1532=AB1531,AB1532=AB1533)),NA(), AB1532)</f>
        <v>0</v>
      </c>
      <c r="AC2212">
        <f>IF(ISNA(AD2212),NA(),AC1532)</f>
        <v>0</v>
      </c>
      <c r="AD2212">
        <f>IF(OR(AD1532="",AND(AD1532=AD1531,AD1532=AD1533)),NA(), AD1532)</f>
        <v>0</v>
      </c>
      <c r="AE2212">
        <f>IF(ISNA(AF2212),NA(),AE1532)</f>
        <v>0</v>
      </c>
      <c r="AF2212">
        <f>IF(OR(AF1532="",AND(AF1532=AF1531,AF1532=AF1533)),NA(), AF1532)</f>
        <v>0</v>
      </c>
      <c r="AG2212">
        <f>IF(ISNA(AH2212),NA(),AG1532)</f>
        <v>0</v>
      </c>
      <c r="AH2212">
        <f>IF(OR(AH1532="",AND(AH1532=AH1531,AH1532=AH1533)),NA(), AH1532)</f>
        <v>0</v>
      </c>
      <c r="AI2212">
        <f>IF(ISNA(AJ2212),NA(),AI1532)</f>
        <v>0</v>
      </c>
      <c r="AJ2212">
        <f>IF(OR(AJ1532="",AND(AJ1532=AJ1531,AJ1532=AJ1533)),NA(), AJ1532)</f>
        <v>0</v>
      </c>
      <c r="AM2212">
        <f>IF(ISNA(AN2212),NA(),AM1532)</f>
        <v>0</v>
      </c>
      <c r="AN2212">
        <f>IF(OR(AN1532="",AND(AN1532=AN1531,AN1532=AN1533)),NA(), AN1532)</f>
        <v>0</v>
      </c>
      <c r="AO2212">
        <f>IF(ISNA(AP2212),NA(),AO1532)</f>
        <v>0</v>
      </c>
      <c r="AP2212">
        <f>IF(OR(AP1532="",AND(AP1532=AP1531,AP1532=AP1533)),NA(), AP1532)</f>
        <v>0</v>
      </c>
      <c r="AQ2212">
        <f>IF(ISNA(AR2212),NA(),AQ1532)</f>
        <v>0</v>
      </c>
      <c r="AR2212">
        <f>IF(OR(AR1532="",AND(AR1532=AR1531,AR1532=AR1533)),NA(), AR1532)</f>
        <v>0</v>
      </c>
      <c r="AS2212">
        <f>IF(ISNA(AT2212),NA(),AS1532)</f>
        <v>0</v>
      </c>
      <c r="AT2212">
        <f>IF(OR(AT1532="",AND(AT1532=AT1531,AT1532=AT1533)),NA(), AT1532)</f>
        <v>0</v>
      </c>
      <c r="AU2212">
        <f>IF(ISNA(AV2212),NA(),AU1532)</f>
        <v>0</v>
      </c>
      <c r="AV2212">
        <f>IF(OR(AV1532="",AND(AV1532=AV1531,AV1532=AV1533)),NA(), AV1532)</f>
        <v>0</v>
      </c>
      <c r="AW2212">
        <f>IF(ISNA(AX2212),NA(),AW1532)</f>
        <v>0</v>
      </c>
      <c r="AX2212">
        <f>IF(OR(AX1532="",AND(AX1532=AX1531,AX1532=AX1533)),NA(), AX1532)</f>
        <v>0</v>
      </c>
      <c r="AY2212">
        <f>IF(ISNA(AZ2212),NA(),AY1532)</f>
        <v>0</v>
      </c>
      <c r="AZ2212">
        <f>IF(OR(AZ1532="",AND(AZ1532=AZ1531,AZ1532=AZ1533)),NA(), AZ1532)</f>
        <v>0</v>
      </c>
      <c r="BA2212">
        <f>IF(ISNA(BB2212),NA(),BA1532)</f>
        <v>0</v>
      </c>
      <c r="BB2212">
        <f>IF(OR(BB1532="",AND(BB1532=BB1531,BB1532=BB1533)),NA(), BB1532)</f>
        <v>0</v>
      </c>
      <c r="BC2212">
        <f>IF(ISNA(BD2212),NA(),BC1532)</f>
        <v>0</v>
      </c>
      <c r="BD2212">
        <f>IF(OR(BD1532="",AND(BD1532=BD1531,BD1532=BD1533)),NA(), BD1532)</f>
        <v>0</v>
      </c>
      <c r="BE2212">
        <f>IF(ISNA(BF2212),NA(),BE1532)</f>
        <v>0</v>
      </c>
      <c r="BF2212">
        <f>IF(OR(BF1532="",AND(BF1532=BF1531,BF1532=BF1533)),NA(), BF1532)</f>
        <v>0</v>
      </c>
      <c r="BG2212">
        <f>IF(ISNA(BH2212),NA(),BG1532)</f>
        <v>0</v>
      </c>
      <c r="BH2212">
        <f>IF(OR(BH1532="",AND(BH1532=BH1531,BH1532=BH1533)),NA(), BH1532)</f>
        <v>0</v>
      </c>
      <c r="BI2212">
        <f>IF(ISNA(BJ2212),NA(),BI1532)</f>
        <v>0</v>
      </c>
      <c r="BJ2212">
        <f>IF(OR(BJ1532="",AND(BJ1532=BJ1531,BJ1532=BJ1533)),NA(), BJ1532)</f>
        <v>0</v>
      </c>
      <c r="BK2212">
        <f>IF(ISNA(BL2212),NA(),BK1532)</f>
        <v>0</v>
      </c>
      <c r="BL2212">
        <f>IF(OR(BL1532="",AND(BL1532=BL1531,BL1532=BL1533)),NA(), BL1532)</f>
        <v>0</v>
      </c>
      <c r="BM2212">
        <f>IF(ISNA(BN2212),NA(),BM1532)</f>
        <v>0</v>
      </c>
      <c r="BN2212">
        <f>IF(OR(BN1532="",AND(BN1532=BN1531,BN1532=BN1533)),NA(), BN1532)</f>
        <v>0</v>
      </c>
      <c r="BO2212">
        <f>IF(ISNA(BP2212),NA(),BO1532)</f>
        <v>0</v>
      </c>
      <c r="BP2212">
        <f>IF(OR(BP1532="",AND(BP1532=BP1531,BP1532=BP1533)),NA(), BP1532)</f>
        <v>0</v>
      </c>
      <c r="BQ2212">
        <f>IF(ISNA(BR2212),NA(),BQ1532)</f>
        <v>0</v>
      </c>
      <c r="BR2212">
        <f>IF(OR(BR1532="",AND(BR1532=BR1531,BR1532=BR1533)),NA(), BR1532)</f>
        <v>0</v>
      </c>
    </row>
    <row r="2213" spans="5:70">
      <c r="E2213">
        <f>IF(ISNA(F2213),NA(),E1533)</f>
        <v>0</v>
      </c>
      <c r="F2213">
        <f>IF(OR(F1533="",AND(F1533=F1532,F1533=F1534)),NA(), F1533)</f>
        <v>0</v>
      </c>
      <c r="G2213">
        <f>IF(ISNA(H2213),NA(),G1533)</f>
        <v>0</v>
      </c>
      <c r="H2213">
        <f>IF(OR(H1533="",AND(H1533=H1532,H1533=H1534)),NA(), H1533)</f>
        <v>0</v>
      </c>
      <c r="I2213">
        <f>IF(ISNA(J2213),NA(),I1533)</f>
        <v>0</v>
      </c>
      <c r="J2213">
        <f>IF(OR(J1533="",AND(J1533=J1532,J1533=J1534)),NA(), J1533)</f>
        <v>0</v>
      </c>
      <c r="K2213">
        <f>IF(ISNA(L2213),NA(),K1533)</f>
        <v>0</v>
      </c>
      <c r="L2213">
        <f>IF(OR(L1533="",AND(L1533=L1532,L1533=L1534)),NA(), L1533)</f>
        <v>0</v>
      </c>
      <c r="M2213">
        <f>IF(ISNA(N2213),NA(),M1533)</f>
        <v>0</v>
      </c>
      <c r="N2213">
        <f>IF(OR(N1533="",AND(N1533=N1532,N1533=N1534)),NA(), N1533)</f>
        <v>0</v>
      </c>
      <c r="O2213">
        <f>IF(ISNA(P2213),NA(),O1533)</f>
        <v>0</v>
      </c>
      <c r="P2213">
        <f>IF(OR(P1533="",AND(P1533=P1532,P1533=P1534)),NA(), P1533)</f>
        <v>0</v>
      </c>
      <c r="Q2213">
        <f>IF(ISNA(R2213),NA(),Q1533)</f>
        <v>0</v>
      </c>
      <c r="R2213">
        <f>IF(OR(R1533="",AND(R1533=R1532,R1533=R1534)),NA(), R1533)</f>
        <v>0</v>
      </c>
      <c r="S2213">
        <f>IF(ISNA(T2213),NA(),S1533)</f>
        <v>0</v>
      </c>
      <c r="T2213">
        <f>IF(OR(T1533="",AND(T1533=T1532,T1533=T1534)),NA(), T1533)</f>
        <v>0</v>
      </c>
      <c r="U2213">
        <f>IF(ISNA(V2213),NA(),U1533)</f>
        <v>0</v>
      </c>
      <c r="V2213">
        <f>IF(OR(V1533="",AND(V1533=V1532,V1533=V1534)),NA(), V1533)</f>
        <v>0</v>
      </c>
      <c r="W2213">
        <f>IF(ISNA(X2213),NA(),W1533)</f>
        <v>0</v>
      </c>
      <c r="X2213">
        <f>IF(OR(X1533="",AND(X1533=X1532,X1533=X1534)),NA(), X1533)</f>
        <v>0</v>
      </c>
      <c r="Y2213">
        <f>IF(ISNA(Z2213),NA(),Y1533)</f>
        <v>0</v>
      </c>
      <c r="Z2213">
        <f>IF(OR(Z1533="",AND(Z1533=Z1532,Z1533=Z1534)),NA(), Z1533)</f>
        <v>0</v>
      </c>
      <c r="AA2213">
        <f>IF(ISNA(AB2213),NA(),AA1533)</f>
        <v>0</v>
      </c>
      <c r="AB2213">
        <f>IF(OR(AB1533="",AND(AB1533=AB1532,AB1533=AB1534)),NA(), AB1533)</f>
        <v>0</v>
      </c>
      <c r="AC2213">
        <f>IF(ISNA(AD2213),NA(),AC1533)</f>
        <v>0</v>
      </c>
      <c r="AD2213">
        <f>IF(OR(AD1533="",AND(AD1533=AD1532,AD1533=AD1534)),NA(), AD1533)</f>
        <v>0</v>
      </c>
      <c r="AE2213">
        <f>IF(ISNA(AF2213),NA(),AE1533)</f>
        <v>0</v>
      </c>
      <c r="AF2213">
        <f>IF(OR(AF1533="",AND(AF1533=AF1532,AF1533=AF1534)),NA(), AF1533)</f>
        <v>0</v>
      </c>
      <c r="AG2213">
        <f>IF(ISNA(AH2213),NA(),AG1533)</f>
        <v>0</v>
      </c>
      <c r="AH2213">
        <f>IF(OR(AH1533="",AND(AH1533=AH1532,AH1533=AH1534)),NA(), AH1533)</f>
        <v>0</v>
      </c>
      <c r="AI2213">
        <f>IF(ISNA(AJ2213),NA(),AI1533)</f>
        <v>0</v>
      </c>
      <c r="AJ2213">
        <f>IF(OR(AJ1533="",AND(AJ1533=AJ1532,AJ1533=AJ1534)),NA(), AJ1533)</f>
        <v>0</v>
      </c>
      <c r="AM2213">
        <f>IF(ISNA(AN2213),NA(),AM1533)</f>
        <v>0</v>
      </c>
      <c r="AN2213">
        <f>IF(OR(AN1533="",AND(AN1533=AN1532,AN1533=AN1534)),NA(), AN1533)</f>
        <v>0</v>
      </c>
      <c r="AO2213">
        <f>IF(ISNA(AP2213),NA(),AO1533)</f>
        <v>0</v>
      </c>
      <c r="AP2213">
        <f>IF(OR(AP1533="",AND(AP1533=AP1532,AP1533=AP1534)),NA(), AP1533)</f>
        <v>0</v>
      </c>
      <c r="AQ2213">
        <f>IF(ISNA(AR2213),NA(),AQ1533)</f>
        <v>0</v>
      </c>
      <c r="AR2213">
        <f>IF(OR(AR1533="",AND(AR1533=AR1532,AR1533=AR1534)),NA(), AR1533)</f>
        <v>0</v>
      </c>
      <c r="AS2213">
        <f>IF(ISNA(AT2213),NA(),AS1533)</f>
        <v>0</v>
      </c>
      <c r="AT2213">
        <f>IF(OR(AT1533="",AND(AT1533=AT1532,AT1533=AT1534)),NA(), AT1533)</f>
        <v>0</v>
      </c>
      <c r="AU2213">
        <f>IF(ISNA(AV2213),NA(),AU1533)</f>
        <v>0</v>
      </c>
      <c r="AV2213">
        <f>IF(OR(AV1533="",AND(AV1533=AV1532,AV1533=AV1534)),NA(), AV1533)</f>
        <v>0</v>
      </c>
      <c r="AW2213">
        <f>IF(ISNA(AX2213),NA(),AW1533)</f>
        <v>0</v>
      </c>
      <c r="AX2213">
        <f>IF(OR(AX1533="",AND(AX1533=AX1532,AX1533=AX1534)),NA(), AX1533)</f>
        <v>0</v>
      </c>
      <c r="AY2213">
        <f>IF(ISNA(AZ2213),NA(),AY1533)</f>
        <v>0</v>
      </c>
      <c r="AZ2213">
        <f>IF(OR(AZ1533="",AND(AZ1533=AZ1532,AZ1533=AZ1534)),NA(), AZ1533)</f>
        <v>0</v>
      </c>
      <c r="BA2213">
        <f>IF(ISNA(BB2213),NA(),BA1533)</f>
        <v>0</v>
      </c>
      <c r="BB2213">
        <f>IF(OR(BB1533="",AND(BB1533=BB1532,BB1533=BB1534)),NA(), BB1533)</f>
        <v>0</v>
      </c>
      <c r="BC2213">
        <f>IF(ISNA(BD2213),NA(),BC1533)</f>
        <v>0</v>
      </c>
      <c r="BD2213">
        <f>IF(OR(BD1533="",AND(BD1533=BD1532,BD1533=BD1534)),NA(), BD1533)</f>
        <v>0</v>
      </c>
      <c r="BE2213">
        <f>IF(ISNA(BF2213),NA(),BE1533)</f>
        <v>0</v>
      </c>
      <c r="BF2213">
        <f>IF(OR(BF1533="",AND(BF1533=BF1532,BF1533=BF1534)),NA(), BF1533)</f>
        <v>0</v>
      </c>
      <c r="BG2213">
        <f>IF(ISNA(BH2213),NA(),BG1533)</f>
        <v>0</v>
      </c>
      <c r="BH2213">
        <f>IF(OR(BH1533="",AND(BH1533=BH1532,BH1533=BH1534)),NA(), BH1533)</f>
        <v>0</v>
      </c>
      <c r="BI2213">
        <f>IF(ISNA(BJ2213),NA(),BI1533)</f>
        <v>0</v>
      </c>
      <c r="BJ2213">
        <f>IF(OR(BJ1533="",AND(BJ1533=BJ1532,BJ1533=BJ1534)),NA(), BJ1533)</f>
        <v>0</v>
      </c>
      <c r="BK2213">
        <f>IF(ISNA(BL2213),NA(),BK1533)</f>
        <v>0</v>
      </c>
      <c r="BL2213">
        <f>IF(OR(BL1533="",AND(BL1533=BL1532,BL1533=BL1534)),NA(), BL1533)</f>
        <v>0</v>
      </c>
      <c r="BM2213">
        <f>IF(ISNA(BN2213),NA(),BM1533)</f>
        <v>0</v>
      </c>
      <c r="BN2213">
        <f>IF(OR(BN1533="",AND(BN1533=BN1532,BN1533=BN1534)),NA(), BN1533)</f>
        <v>0</v>
      </c>
      <c r="BO2213">
        <f>IF(ISNA(BP2213),NA(),BO1533)</f>
        <v>0</v>
      </c>
      <c r="BP2213">
        <f>IF(OR(BP1533="",AND(BP1533=BP1532,BP1533=BP1534)),NA(), BP1533)</f>
        <v>0</v>
      </c>
      <c r="BQ2213">
        <f>IF(ISNA(BR2213),NA(),BQ1533)</f>
        <v>0</v>
      </c>
      <c r="BR2213">
        <f>IF(OR(BR1533="",AND(BR1533=BR1532,BR1533=BR1534)),NA(), BR1533)</f>
        <v>0</v>
      </c>
    </row>
    <row r="2214" spans="5:70">
      <c r="E2214">
        <f>IF(ISNA(F2214),NA(),E1534)</f>
        <v>0</v>
      </c>
      <c r="F2214">
        <f>IF(OR(F1534="",AND(F1534=F1533,F1534=F1535)),NA(), F1534)</f>
        <v>0</v>
      </c>
      <c r="G2214">
        <f>IF(ISNA(H2214),NA(),G1534)</f>
        <v>0</v>
      </c>
      <c r="H2214">
        <f>IF(OR(H1534="",AND(H1534=H1533,H1534=H1535)),NA(), H1534)</f>
        <v>0</v>
      </c>
      <c r="I2214">
        <f>IF(ISNA(J2214),NA(),I1534)</f>
        <v>0</v>
      </c>
      <c r="J2214">
        <f>IF(OR(J1534="",AND(J1534=J1533,J1534=J1535)),NA(), J1534)</f>
        <v>0</v>
      </c>
      <c r="K2214">
        <f>IF(ISNA(L2214),NA(),K1534)</f>
        <v>0</v>
      </c>
      <c r="L2214">
        <f>IF(OR(L1534="",AND(L1534=L1533,L1534=L1535)),NA(), L1534)</f>
        <v>0</v>
      </c>
      <c r="M2214">
        <f>IF(ISNA(N2214),NA(),M1534)</f>
        <v>0</v>
      </c>
      <c r="N2214">
        <f>IF(OR(N1534="",AND(N1534=N1533,N1534=N1535)),NA(), N1534)</f>
        <v>0</v>
      </c>
      <c r="O2214">
        <f>IF(ISNA(P2214),NA(),O1534)</f>
        <v>0</v>
      </c>
      <c r="P2214">
        <f>IF(OR(P1534="",AND(P1534=P1533,P1534=P1535)),NA(), P1534)</f>
        <v>0</v>
      </c>
      <c r="Q2214">
        <f>IF(ISNA(R2214),NA(),Q1534)</f>
        <v>0</v>
      </c>
      <c r="R2214">
        <f>IF(OR(R1534="",AND(R1534=R1533,R1534=R1535)),NA(), R1534)</f>
        <v>0</v>
      </c>
      <c r="S2214">
        <f>IF(ISNA(T2214),NA(),S1534)</f>
        <v>0</v>
      </c>
      <c r="T2214">
        <f>IF(OR(T1534="",AND(T1534=T1533,T1534=T1535)),NA(), T1534)</f>
        <v>0</v>
      </c>
      <c r="U2214">
        <f>IF(ISNA(V2214),NA(),U1534)</f>
        <v>0</v>
      </c>
      <c r="V2214">
        <f>IF(OR(V1534="",AND(V1534=V1533,V1534=V1535)),NA(), V1534)</f>
        <v>0</v>
      </c>
      <c r="W2214">
        <f>IF(ISNA(X2214),NA(),W1534)</f>
        <v>0</v>
      </c>
      <c r="X2214">
        <f>IF(OR(X1534="",AND(X1534=X1533,X1534=X1535)),NA(), X1534)</f>
        <v>0</v>
      </c>
      <c r="Y2214">
        <f>IF(ISNA(Z2214),NA(),Y1534)</f>
        <v>0</v>
      </c>
      <c r="Z2214">
        <f>IF(OR(Z1534="",AND(Z1534=Z1533,Z1534=Z1535)),NA(), Z1534)</f>
        <v>0</v>
      </c>
      <c r="AA2214">
        <f>IF(ISNA(AB2214),NA(),AA1534)</f>
        <v>0</v>
      </c>
      <c r="AB2214">
        <f>IF(OR(AB1534="",AND(AB1534=AB1533,AB1534=AB1535)),NA(), AB1534)</f>
        <v>0</v>
      </c>
      <c r="AC2214">
        <f>IF(ISNA(AD2214),NA(),AC1534)</f>
        <v>0</v>
      </c>
      <c r="AD2214">
        <f>IF(OR(AD1534="",AND(AD1534=AD1533,AD1534=AD1535)),NA(), AD1534)</f>
        <v>0</v>
      </c>
      <c r="AE2214">
        <f>IF(ISNA(AF2214),NA(),AE1534)</f>
        <v>0</v>
      </c>
      <c r="AF2214">
        <f>IF(OR(AF1534="",AND(AF1534=AF1533,AF1534=AF1535)),NA(), AF1534)</f>
        <v>0</v>
      </c>
      <c r="AG2214">
        <f>IF(ISNA(AH2214),NA(),AG1534)</f>
        <v>0</v>
      </c>
      <c r="AH2214">
        <f>IF(OR(AH1534="",AND(AH1534=AH1533,AH1534=AH1535)),NA(), AH1534)</f>
        <v>0</v>
      </c>
      <c r="AI2214">
        <f>IF(ISNA(AJ2214),NA(),AI1534)</f>
        <v>0</v>
      </c>
      <c r="AJ2214">
        <f>IF(OR(AJ1534="",AND(AJ1534=AJ1533,AJ1534=AJ1535)),NA(), AJ1534)</f>
        <v>0</v>
      </c>
      <c r="AM2214">
        <f>IF(ISNA(AN2214),NA(),AM1534)</f>
        <v>0</v>
      </c>
      <c r="AN2214">
        <f>IF(OR(AN1534="",AND(AN1534=AN1533,AN1534=AN1535)),NA(), AN1534)</f>
        <v>0</v>
      </c>
      <c r="AO2214">
        <f>IF(ISNA(AP2214),NA(),AO1534)</f>
        <v>0</v>
      </c>
      <c r="AP2214">
        <f>IF(OR(AP1534="",AND(AP1534=AP1533,AP1534=AP1535)),NA(), AP1534)</f>
        <v>0</v>
      </c>
      <c r="AQ2214">
        <f>IF(ISNA(AR2214),NA(),AQ1534)</f>
        <v>0</v>
      </c>
      <c r="AR2214">
        <f>IF(OR(AR1534="",AND(AR1534=AR1533,AR1534=AR1535)),NA(), AR1534)</f>
        <v>0</v>
      </c>
      <c r="AS2214">
        <f>IF(ISNA(AT2214),NA(),AS1534)</f>
        <v>0</v>
      </c>
      <c r="AT2214">
        <f>IF(OR(AT1534="",AND(AT1534=AT1533,AT1534=AT1535)),NA(), AT1534)</f>
        <v>0</v>
      </c>
      <c r="AU2214">
        <f>IF(ISNA(AV2214),NA(),AU1534)</f>
        <v>0</v>
      </c>
      <c r="AV2214">
        <f>IF(OR(AV1534="",AND(AV1534=AV1533,AV1534=AV1535)),NA(), AV1534)</f>
        <v>0</v>
      </c>
      <c r="AW2214">
        <f>IF(ISNA(AX2214),NA(),AW1534)</f>
        <v>0</v>
      </c>
      <c r="AX2214">
        <f>IF(OR(AX1534="",AND(AX1534=AX1533,AX1534=AX1535)),NA(), AX1534)</f>
        <v>0</v>
      </c>
      <c r="AY2214">
        <f>IF(ISNA(AZ2214),NA(),AY1534)</f>
        <v>0</v>
      </c>
      <c r="AZ2214">
        <f>IF(OR(AZ1534="",AND(AZ1534=AZ1533,AZ1534=AZ1535)),NA(), AZ1534)</f>
        <v>0</v>
      </c>
      <c r="BA2214">
        <f>IF(ISNA(BB2214),NA(),BA1534)</f>
        <v>0</v>
      </c>
      <c r="BB2214">
        <f>IF(OR(BB1534="",AND(BB1534=BB1533,BB1534=BB1535)),NA(), BB1534)</f>
        <v>0</v>
      </c>
      <c r="BC2214">
        <f>IF(ISNA(BD2214),NA(),BC1534)</f>
        <v>0</v>
      </c>
      <c r="BD2214">
        <f>IF(OR(BD1534="",AND(BD1534=BD1533,BD1534=BD1535)),NA(), BD1534)</f>
        <v>0</v>
      </c>
      <c r="BE2214">
        <f>IF(ISNA(BF2214),NA(),BE1534)</f>
        <v>0</v>
      </c>
      <c r="BF2214">
        <f>IF(OR(BF1534="",AND(BF1534=BF1533,BF1534=BF1535)),NA(), BF1534)</f>
        <v>0</v>
      </c>
      <c r="BG2214">
        <f>IF(ISNA(BH2214),NA(),BG1534)</f>
        <v>0</v>
      </c>
      <c r="BH2214">
        <f>IF(OR(BH1534="",AND(BH1534=BH1533,BH1534=BH1535)),NA(), BH1534)</f>
        <v>0</v>
      </c>
      <c r="BI2214">
        <f>IF(ISNA(BJ2214),NA(),BI1534)</f>
        <v>0</v>
      </c>
      <c r="BJ2214">
        <f>IF(OR(BJ1534="",AND(BJ1534=BJ1533,BJ1534=BJ1535)),NA(), BJ1534)</f>
        <v>0</v>
      </c>
      <c r="BK2214">
        <f>IF(ISNA(BL2214),NA(),BK1534)</f>
        <v>0</v>
      </c>
      <c r="BL2214">
        <f>IF(OR(BL1534="",AND(BL1534=BL1533,BL1534=BL1535)),NA(), BL1534)</f>
        <v>0</v>
      </c>
      <c r="BM2214">
        <f>IF(ISNA(BN2214),NA(),BM1534)</f>
        <v>0</v>
      </c>
      <c r="BN2214">
        <f>IF(OR(BN1534="",AND(BN1534=BN1533,BN1534=BN1535)),NA(), BN1534)</f>
        <v>0</v>
      </c>
      <c r="BO2214">
        <f>IF(ISNA(BP2214),NA(),BO1534)</f>
        <v>0</v>
      </c>
      <c r="BP2214">
        <f>IF(OR(BP1534="",AND(BP1534=BP1533,BP1534=BP1535)),NA(), BP1534)</f>
        <v>0</v>
      </c>
      <c r="BQ2214">
        <f>IF(ISNA(BR2214),NA(),BQ1534)</f>
        <v>0</v>
      </c>
      <c r="BR2214">
        <f>IF(OR(BR1534="",AND(BR1534=BR1533,BR1534=BR1535)),NA(), BR1534)</f>
        <v>0</v>
      </c>
    </row>
    <row r="2215" spans="5:70">
      <c r="E2215">
        <f>IF(ISNA(F2215),NA(),E1535)</f>
        <v>0</v>
      </c>
      <c r="F2215">
        <f>IF(OR(F1535="",AND(F1535=F1534,F1535=F1536)),NA(), F1535)</f>
        <v>0</v>
      </c>
      <c r="G2215">
        <f>IF(ISNA(H2215),NA(),G1535)</f>
        <v>0</v>
      </c>
      <c r="H2215">
        <f>IF(OR(H1535="",AND(H1535=H1534,H1535=H1536)),NA(), H1535)</f>
        <v>0</v>
      </c>
      <c r="I2215">
        <f>IF(ISNA(J2215),NA(),I1535)</f>
        <v>0</v>
      </c>
      <c r="J2215">
        <f>IF(OR(J1535="",AND(J1535=J1534,J1535=J1536)),NA(), J1535)</f>
        <v>0</v>
      </c>
      <c r="K2215">
        <f>IF(ISNA(L2215),NA(),K1535)</f>
        <v>0</v>
      </c>
      <c r="L2215">
        <f>IF(OR(L1535="",AND(L1535=L1534,L1535=L1536)),NA(), L1535)</f>
        <v>0</v>
      </c>
      <c r="M2215">
        <f>IF(ISNA(N2215),NA(),M1535)</f>
        <v>0</v>
      </c>
      <c r="N2215">
        <f>IF(OR(N1535="",AND(N1535=N1534,N1535=N1536)),NA(), N1535)</f>
        <v>0</v>
      </c>
      <c r="O2215">
        <f>IF(ISNA(P2215),NA(),O1535)</f>
        <v>0</v>
      </c>
      <c r="P2215">
        <f>IF(OR(P1535="",AND(P1535=P1534,P1535=P1536)),NA(), P1535)</f>
        <v>0</v>
      </c>
      <c r="Q2215">
        <f>IF(ISNA(R2215),NA(),Q1535)</f>
        <v>0</v>
      </c>
      <c r="R2215">
        <f>IF(OR(R1535="",AND(R1535=R1534,R1535=R1536)),NA(), R1535)</f>
        <v>0</v>
      </c>
      <c r="S2215">
        <f>IF(ISNA(T2215),NA(),S1535)</f>
        <v>0</v>
      </c>
      <c r="T2215">
        <f>IF(OR(T1535="",AND(T1535=T1534,T1535=T1536)),NA(), T1535)</f>
        <v>0</v>
      </c>
      <c r="U2215">
        <f>IF(ISNA(V2215),NA(),U1535)</f>
        <v>0</v>
      </c>
      <c r="V2215">
        <f>IF(OR(V1535="",AND(V1535=V1534,V1535=V1536)),NA(), V1535)</f>
        <v>0</v>
      </c>
      <c r="W2215">
        <f>IF(ISNA(X2215),NA(),W1535)</f>
        <v>0</v>
      </c>
      <c r="X2215">
        <f>IF(OR(X1535="",AND(X1535=X1534,X1535=X1536)),NA(), X1535)</f>
        <v>0</v>
      </c>
      <c r="Y2215">
        <f>IF(ISNA(Z2215),NA(),Y1535)</f>
        <v>0</v>
      </c>
      <c r="Z2215">
        <f>IF(OR(Z1535="",AND(Z1535=Z1534,Z1535=Z1536)),NA(), Z1535)</f>
        <v>0</v>
      </c>
      <c r="AA2215">
        <f>IF(ISNA(AB2215),NA(),AA1535)</f>
        <v>0</v>
      </c>
      <c r="AB2215">
        <f>IF(OR(AB1535="",AND(AB1535=AB1534,AB1535=AB1536)),NA(), AB1535)</f>
        <v>0</v>
      </c>
      <c r="AC2215">
        <f>IF(ISNA(AD2215),NA(),AC1535)</f>
        <v>0</v>
      </c>
      <c r="AD2215">
        <f>IF(OR(AD1535="",AND(AD1535=AD1534,AD1535=AD1536)),NA(), AD1535)</f>
        <v>0</v>
      </c>
      <c r="AE2215">
        <f>IF(ISNA(AF2215),NA(),AE1535)</f>
        <v>0</v>
      </c>
      <c r="AF2215">
        <f>IF(OR(AF1535="",AND(AF1535=AF1534,AF1535=AF1536)),NA(), AF1535)</f>
        <v>0</v>
      </c>
      <c r="AG2215">
        <f>IF(ISNA(AH2215),NA(),AG1535)</f>
        <v>0</v>
      </c>
      <c r="AH2215">
        <f>IF(OR(AH1535="",AND(AH1535=AH1534,AH1535=AH1536)),NA(), AH1535)</f>
        <v>0</v>
      </c>
      <c r="AI2215">
        <f>IF(ISNA(AJ2215),NA(),AI1535)</f>
        <v>0</v>
      </c>
      <c r="AJ2215">
        <f>IF(OR(AJ1535="",AND(AJ1535=AJ1534,AJ1535=AJ1536)),NA(), AJ1535)</f>
        <v>0</v>
      </c>
      <c r="AM2215">
        <f>IF(ISNA(AN2215),NA(),AM1535)</f>
        <v>0</v>
      </c>
      <c r="AN2215">
        <f>IF(OR(AN1535="",AND(AN1535=AN1534,AN1535=AN1536)),NA(), AN1535)</f>
        <v>0</v>
      </c>
      <c r="AO2215">
        <f>IF(ISNA(AP2215),NA(),AO1535)</f>
        <v>0</v>
      </c>
      <c r="AP2215">
        <f>IF(OR(AP1535="",AND(AP1535=AP1534,AP1535=AP1536)),NA(), AP1535)</f>
        <v>0</v>
      </c>
      <c r="AQ2215">
        <f>IF(ISNA(AR2215),NA(),AQ1535)</f>
        <v>0</v>
      </c>
      <c r="AR2215">
        <f>IF(OR(AR1535="",AND(AR1535=AR1534,AR1535=AR1536)),NA(), AR1535)</f>
        <v>0</v>
      </c>
      <c r="AS2215">
        <f>IF(ISNA(AT2215),NA(),AS1535)</f>
        <v>0</v>
      </c>
      <c r="AT2215">
        <f>IF(OR(AT1535="",AND(AT1535=AT1534,AT1535=AT1536)),NA(), AT1535)</f>
        <v>0</v>
      </c>
      <c r="AU2215">
        <f>IF(ISNA(AV2215),NA(),AU1535)</f>
        <v>0</v>
      </c>
      <c r="AV2215">
        <f>IF(OR(AV1535="",AND(AV1535=AV1534,AV1535=AV1536)),NA(), AV1535)</f>
        <v>0</v>
      </c>
      <c r="AW2215">
        <f>IF(ISNA(AX2215),NA(),AW1535)</f>
        <v>0</v>
      </c>
      <c r="AX2215">
        <f>IF(OR(AX1535="",AND(AX1535=AX1534,AX1535=AX1536)),NA(), AX1535)</f>
        <v>0</v>
      </c>
      <c r="AY2215">
        <f>IF(ISNA(AZ2215),NA(),AY1535)</f>
        <v>0</v>
      </c>
      <c r="AZ2215">
        <f>IF(OR(AZ1535="",AND(AZ1535=AZ1534,AZ1535=AZ1536)),NA(), AZ1535)</f>
        <v>0</v>
      </c>
      <c r="BA2215">
        <f>IF(ISNA(BB2215),NA(),BA1535)</f>
        <v>0</v>
      </c>
      <c r="BB2215">
        <f>IF(OR(BB1535="",AND(BB1535=BB1534,BB1535=BB1536)),NA(), BB1535)</f>
        <v>0</v>
      </c>
      <c r="BC2215">
        <f>IF(ISNA(BD2215),NA(),BC1535)</f>
        <v>0</v>
      </c>
      <c r="BD2215">
        <f>IF(OR(BD1535="",AND(BD1535=BD1534,BD1535=BD1536)),NA(), BD1535)</f>
        <v>0</v>
      </c>
      <c r="BE2215">
        <f>IF(ISNA(BF2215),NA(),BE1535)</f>
        <v>0</v>
      </c>
      <c r="BF2215">
        <f>IF(OR(BF1535="",AND(BF1535=BF1534,BF1535=BF1536)),NA(), BF1535)</f>
        <v>0</v>
      </c>
      <c r="BG2215">
        <f>IF(ISNA(BH2215),NA(),BG1535)</f>
        <v>0</v>
      </c>
      <c r="BH2215">
        <f>IF(OR(BH1535="",AND(BH1535=BH1534,BH1535=BH1536)),NA(), BH1535)</f>
        <v>0</v>
      </c>
      <c r="BI2215">
        <f>IF(ISNA(BJ2215),NA(),BI1535)</f>
        <v>0</v>
      </c>
      <c r="BJ2215">
        <f>IF(OR(BJ1535="",AND(BJ1535=BJ1534,BJ1535=BJ1536)),NA(), BJ1535)</f>
        <v>0</v>
      </c>
      <c r="BK2215">
        <f>IF(ISNA(BL2215),NA(),BK1535)</f>
        <v>0</v>
      </c>
      <c r="BL2215">
        <f>IF(OR(BL1535="",AND(BL1535=BL1534,BL1535=BL1536)),NA(), BL1535)</f>
        <v>0</v>
      </c>
      <c r="BM2215">
        <f>IF(ISNA(BN2215),NA(),BM1535)</f>
        <v>0</v>
      </c>
      <c r="BN2215">
        <f>IF(OR(BN1535="",AND(BN1535=BN1534,BN1535=BN1536)),NA(), BN1535)</f>
        <v>0</v>
      </c>
      <c r="BO2215">
        <f>IF(ISNA(BP2215),NA(),BO1535)</f>
        <v>0</v>
      </c>
      <c r="BP2215">
        <f>IF(OR(BP1535="",AND(BP1535=BP1534,BP1535=BP1536)),NA(), BP1535)</f>
        <v>0</v>
      </c>
      <c r="BQ2215">
        <f>IF(ISNA(BR2215),NA(),BQ1535)</f>
        <v>0</v>
      </c>
      <c r="BR2215">
        <f>IF(OR(BR1535="",AND(BR1535=BR1534,BR1535=BR1536)),NA(), BR1535)</f>
        <v>0</v>
      </c>
    </row>
    <row r="2216" spans="5:70">
      <c r="E2216">
        <f>IF(ISNA(F2216),NA(),E1536)</f>
        <v>0</v>
      </c>
      <c r="F2216">
        <f>IF(OR(F1536="",AND(F1536=F1535,F1536=F1537)),NA(), F1536)</f>
        <v>0</v>
      </c>
      <c r="G2216">
        <f>IF(ISNA(H2216),NA(),G1536)</f>
        <v>0</v>
      </c>
      <c r="H2216">
        <f>IF(OR(H1536="",AND(H1536=H1535,H1536=H1537)),NA(), H1536)</f>
        <v>0</v>
      </c>
      <c r="I2216">
        <f>IF(ISNA(J2216),NA(),I1536)</f>
        <v>0</v>
      </c>
      <c r="J2216">
        <f>IF(OR(J1536="",AND(J1536=J1535,J1536=J1537)),NA(), J1536)</f>
        <v>0</v>
      </c>
      <c r="K2216">
        <f>IF(ISNA(L2216),NA(),K1536)</f>
        <v>0</v>
      </c>
      <c r="L2216">
        <f>IF(OR(L1536="",AND(L1536=L1535,L1536=L1537)),NA(), L1536)</f>
        <v>0</v>
      </c>
      <c r="M2216">
        <f>IF(ISNA(N2216),NA(),M1536)</f>
        <v>0</v>
      </c>
      <c r="N2216">
        <f>IF(OR(N1536="",AND(N1536=N1535,N1536=N1537)),NA(), N1536)</f>
        <v>0</v>
      </c>
      <c r="O2216">
        <f>IF(ISNA(P2216),NA(),O1536)</f>
        <v>0</v>
      </c>
      <c r="P2216">
        <f>IF(OR(P1536="",AND(P1536=P1535,P1536=P1537)),NA(), P1536)</f>
        <v>0</v>
      </c>
      <c r="Q2216">
        <f>IF(ISNA(R2216),NA(),Q1536)</f>
        <v>0</v>
      </c>
      <c r="R2216">
        <f>IF(OR(R1536="",AND(R1536=R1535,R1536=R1537)),NA(), R1536)</f>
        <v>0</v>
      </c>
      <c r="S2216">
        <f>IF(ISNA(T2216),NA(),S1536)</f>
        <v>0</v>
      </c>
      <c r="T2216">
        <f>IF(OR(T1536="",AND(T1536=T1535,T1536=T1537)),NA(), T1536)</f>
        <v>0</v>
      </c>
      <c r="U2216">
        <f>IF(ISNA(V2216),NA(),U1536)</f>
        <v>0</v>
      </c>
      <c r="V2216">
        <f>IF(OR(V1536="",AND(V1536=V1535,V1536=V1537)),NA(), V1536)</f>
        <v>0</v>
      </c>
      <c r="W2216">
        <f>IF(ISNA(X2216),NA(),W1536)</f>
        <v>0</v>
      </c>
      <c r="X2216">
        <f>IF(OR(X1536="",AND(X1536=X1535,X1536=X1537)),NA(), X1536)</f>
        <v>0</v>
      </c>
      <c r="Y2216">
        <f>IF(ISNA(Z2216),NA(),Y1536)</f>
        <v>0</v>
      </c>
      <c r="Z2216">
        <f>IF(OR(Z1536="",AND(Z1536=Z1535,Z1536=Z1537)),NA(), Z1536)</f>
        <v>0</v>
      </c>
      <c r="AA2216">
        <f>IF(ISNA(AB2216),NA(),AA1536)</f>
        <v>0</v>
      </c>
      <c r="AB2216">
        <f>IF(OR(AB1536="",AND(AB1536=AB1535,AB1536=AB1537)),NA(), AB1536)</f>
        <v>0</v>
      </c>
      <c r="AC2216">
        <f>IF(ISNA(AD2216),NA(),AC1536)</f>
        <v>0</v>
      </c>
      <c r="AD2216">
        <f>IF(OR(AD1536="",AND(AD1536=AD1535,AD1536=AD1537)),NA(), AD1536)</f>
        <v>0</v>
      </c>
      <c r="AE2216">
        <f>IF(ISNA(AF2216),NA(),AE1536)</f>
        <v>0</v>
      </c>
      <c r="AF2216">
        <f>IF(OR(AF1536="",AND(AF1536=AF1535,AF1536=AF1537)),NA(), AF1536)</f>
        <v>0</v>
      </c>
      <c r="AG2216">
        <f>IF(ISNA(AH2216),NA(),AG1536)</f>
        <v>0</v>
      </c>
      <c r="AH2216">
        <f>IF(OR(AH1536="",AND(AH1536=AH1535,AH1536=AH1537)),NA(), AH1536)</f>
        <v>0</v>
      </c>
      <c r="AI2216">
        <f>IF(ISNA(AJ2216),NA(),AI1536)</f>
        <v>0</v>
      </c>
      <c r="AJ2216">
        <f>IF(OR(AJ1536="",AND(AJ1536=AJ1535,AJ1536=AJ1537)),NA(), AJ1536)</f>
        <v>0</v>
      </c>
      <c r="AM2216">
        <f>IF(ISNA(AN2216),NA(),AM1536)</f>
        <v>0</v>
      </c>
      <c r="AN2216">
        <f>IF(OR(AN1536="",AND(AN1536=AN1535,AN1536=AN1537)),NA(), AN1536)</f>
        <v>0</v>
      </c>
      <c r="AO2216">
        <f>IF(ISNA(AP2216),NA(),AO1536)</f>
        <v>0</v>
      </c>
      <c r="AP2216">
        <f>IF(OR(AP1536="",AND(AP1536=AP1535,AP1536=AP1537)),NA(), AP1536)</f>
        <v>0</v>
      </c>
      <c r="AQ2216">
        <f>IF(ISNA(AR2216),NA(),AQ1536)</f>
        <v>0</v>
      </c>
      <c r="AR2216">
        <f>IF(OR(AR1536="",AND(AR1536=AR1535,AR1536=AR1537)),NA(), AR1536)</f>
        <v>0</v>
      </c>
      <c r="AS2216">
        <f>IF(ISNA(AT2216),NA(),AS1536)</f>
        <v>0</v>
      </c>
      <c r="AT2216">
        <f>IF(OR(AT1536="",AND(AT1536=AT1535,AT1536=AT1537)),NA(), AT1536)</f>
        <v>0</v>
      </c>
      <c r="AU2216">
        <f>IF(ISNA(AV2216),NA(),AU1536)</f>
        <v>0</v>
      </c>
      <c r="AV2216">
        <f>IF(OR(AV1536="",AND(AV1536=AV1535,AV1536=AV1537)),NA(), AV1536)</f>
        <v>0</v>
      </c>
      <c r="AW2216">
        <f>IF(ISNA(AX2216),NA(),AW1536)</f>
        <v>0</v>
      </c>
      <c r="AX2216">
        <f>IF(OR(AX1536="",AND(AX1536=AX1535,AX1536=AX1537)),NA(), AX1536)</f>
        <v>0</v>
      </c>
      <c r="AY2216">
        <f>IF(ISNA(AZ2216),NA(),AY1536)</f>
        <v>0</v>
      </c>
      <c r="AZ2216">
        <f>IF(OR(AZ1536="",AND(AZ1536=AZ1535,AZ1536=AZ1537)),NA(), AZ1536)</f>
        <v>0</v>
      </c>
      <c r="BA2216">
        <f>IF(ISNA(BB2216),NA(),BA1536)</f>
        <v>0</v>
      </c>
      <c r="BB2216">
        <f>IF(OR(BB1536="",AND(BB1536=BB1535,BB1536=BB1537)),NA(), BB1536)</f>
        <v>0</v>
      </c>
      <c r="BC2216">
        <f>IF(ISNA(BD2216),NA(),BC1536)</f>
        <v>0</v>
      </c>
      <c r="BD2216">
        <f>IF(OR(BD1536="",AND(BD1536=BD1535,BD1536=BD1537)),NA(), BD1536)</f>
        <v>0</v>
      </c>
      <c r="BE2216">
        <f>IF(ISNA(BF2216),NA(),BE1536)</f>
        <v>0</v>
      </c>
      <c r="BF2216">
        <f>IF(OR(BF1536="",AND(BF1536=BF1535,BF1536=BF1537)),NA(), BF1536)</f>
        <v>0</v>
      </c>
      <c r="BG2216">
        <f>IF(ISNA(BH2216),NA(),BG1536)</f>
        <v>0</v>
      </c>
      <c r="BH2216">
        <f>IF(OR(BH1536="",AND(BH1536=BH1535,BH1536=BH1537)),NA(), BH1536)</f>
        <v>0</v>
      </c>
      <c r="BI2216">
        <f>IF(ISNA(BJ2216),NA(),BI1536)</f>
        <v>0</v>
      </c>
      <c r="BJ2216">
        <f>IF(OR(BJ1536="",AND(BJ1536=BJ1535,BJ1536=BJ1537)),NA(), BJ1536)</f>
        <v>0</v>
      </c>
      <c r="BK2216">
        <f>IF(ISNA(BL2216),NA(),BK1536)</f>
        <v>0</v>
      </c>
      <c r="BL2216">
        <f>IF(OR(BL1536="",AND(BL1536=BL1535,BL1536=BL1537)),NA(), BL1536)</f>
        <v>0</v>
      </c>
      <c r="BM2216">
        <f>IF(ISNA(BN2216),NA(),BM1536)</f>
        <v>0</v>
      </c>
      <c r="BN2216">
        <f>IF(OR(BN1536="",AND(BN1536=BN1535,BN1536=BN1537)),NA(), BN1536)</f>
        <v>0</v>
      </c>
      <c r="BO2216">
        <f>IF(ISNA(BP2216),NA(),BO1536)</f>
        <v>0</v>
      </c>
      <c r="BP2216">
        <f>IF(OR(BP1536="",AND(BP1536=BP1535,BP1536=BP1537)),NA(), BP1536)</f>
        <v>0</v>
      </c>
      <c r="BQ2216">
        <f>IF(ISNA(BR2216),NA(),BQ1536)</f>
        <v>0</v>
      </c>
      <c r="BR2216">
        <f>IF(OR(BR1536="",AND(BR1536=BR1535,BR1536=BR1537)),NA(), BR1536)</f>
        <v>0</v>
      </c>
    </row>
    <row r="2217" spans="5:70">
      <c r="E2217">
        <f>IF(ISNA(F2217),NA(),E1537)</f>
        <v>0</v>
      </c>
      <c r="F2217">
        <f>IF(OR(F1537="",AND(F1537=F1536,F1537=F1538)),NA(), F1537)</f>
        <v>0</v>
      </c>
      <c r="G2217">
        <f>IF(ISNA(H2217),NA(),G1537)</f>
        <v>0</v>
      </c>
      <c r="H2217">
        <f>IF(OR(H1537="",AND(H1537=H1536,H1537=H1538)),NA(), H1537)</f>
        <v>0</v>
      </c>
      <c r="I2217">
        <f>IF(ISNA(J2217),NA(),I1537)</f>
        <v>0</v>
      </c>
      <c r="J2217">
        <f>IF(OR(J1537="",AND(J1537=J1536,J1537=J1538)),NA(), J1537)</f>
        <v>0</v>
      </c>
      <c r="K2217">
        <f>IF(ISNA(L2217),NA(),K1537)</f>
        <v>0</v>
      </c>
      <c r="L2217">
        <f>IF(OR(L1537="",AND(L1537=L1536,L1537=L1538)),NA(), L1537)</f>
        <v>0</v>
      </c>
      <c r="M2217">
        <f>IF(ISNA(N2217),NA(),M1537)</f>
        <v>0</v>
      </c>
      <c r="N2217">
        <f>IF(OR(N1537="",AND(N1537=N1536,N1537=N1538)),NA(), N1537)</f>
        <v>0</v>
      </c>
      <c r="O2217">
        <f>IF(ISNA(P2217),NA(),O1537)</f>
        <v>0</v>
      </c>
      <c r="P2217">
        <f>IF(OR(P1537="",AND(P1537=P1536,P1537=P1538)),NA(), P1537)</f>
        <v>0</v>
      </c>
      <c r="Q2217">
        <f>IF(ISNA(R2217),NA(),Q1537)</f>
        <v>0</v>
      </c>
      <c r="R2217">
        <f>IF(OR(R1537="",AND(R1537=R1536,R1537=R1538)),NA(), R1537)</f>
        <v>0</v>
      </c>
      <c r="S2217">
        <f>IF(ISNA(T2217),NA(),S1537)</f>
        <v>0</v>
      </c>
      <c r="T2217">
        <f>IF(OR(T1537="",AND(T1537=T1536,T1537=T1538)),NA(), T1537)</f>
        <v>0</v>
      </c>
      <c r="U2217">
        <f>IF(ISNA(V2217),NA(),U1537)</f>
        <v>0</v>
      </c>
      <c r="V2217">
        <f>IF(OR(V1537="",AND(V1537=V1536,V1537=V1538)),NA(), V1537)</f>
        <v>0</v>
      </c>
      <c r="W2217">
        <f>IF(ISNA(X2217),NA(),W1537)</f>
        <v>0</v>
      </c>
      <c r="X2217">
        <f>IF(OR(X1537="",AND(X1537=X1536,X1537=X1538)),NA(), X1537)</f>
        <v>0</v>
      </c>
      <c r="Y2217">
        <f>IF(ISNA(Z2217),NA(),Y1537)</f>
        <v>0</v>
      </c>
      <c r="Z2217">
        <f>IF(OR(Z1537="",AND(Z1537=Z1536,Z1537=Z1538)),NA(), Z1537)</f>
        <v>0</v>
      </c>
      <c r="AA2217">
        <f>IF(ISNA(AB2217),NA(),AA1537)</f>
        <v>0</v>
      </c>
      <c r="AB2217">
        <f>IF(OR(AB1537="",AND(AB1537=AB1536,AB1537=AB1538)),NA(), AB1537)</f>
        <v>0</v>
      </c>
      <c r="AC2217">
        <f>IF(ISNA(AD2217),NA(),AC1537)</f>
        <v>0</v>
      </c>
      <c r="AD2217">
        <f>IF(OR(AD1537="",AND(AD1537=AD1536,AD1537=AD1538)),NA(), AD1537)</f>
        <v>0</v>
      </c>
      <c r="AE2217">
        <f>IF(ISNA(AF2217),NA(),AE1537)</f>
        <v>0</v>
      </c>
      <c r="AF2217">
        <f>IF(OR(AF1537="",AND(AF1537=AF1536,AF1537=AF1538)),NA(), AF1537)</f>
        <v>0</v>
      </c>
      <c r="AG2217">
        <f>IF(ISNA(AH2217),NA(),AG1537)</f>
        <v>0</v>
      </c>
      <c r="AH2217">
        <f>IF(OR(AH1537="",AND(AH1537=AH1536,AH1537=AH1538)),NA(), AH1537)</f>
        <v>0</v>
      </c>
      <c r="AI2217">
        <f>IF(ISNA(AJ2217),NA(),AI1537)</f>
        <v>0</v>
      </c>
      <c r="AJ2217">
        <f>IF(OR(AJ1537="",AND(AJ1537=AJ1536,AJ1537=AJ1538)),NA(), AJ1537)</f>
        <v>0</v>
      </c>
      <c r="AM2217">
        <f>IF(ISNA(AN2217),NA(),AM1537)</f>
        <v>0</v>
      </c>
      <c r="AN2217">
        <f>IF(OR(AN1537="",AND(AN1537=AN1536,AN1537=AN1538)),NA(), AN1537)</f>
        <v>0</v>
      </c>
      <c r="AO2217">
        <f>IF(ISNA(AP2217),NA(),AO1537)</f>
        <v>0</v>
      </c>
      <c r="AP2217">
        <f>IF(OR(AP1537="",AND(AP1537=AP1536,AP1537=AP1538)),NA(), AP1537)</f>
        <v>0</v>
      </c>
      <c r="AQ2217">
        <f>IF(ISNA(AR2217),NA(),AQ1537)</f>
        <v>0</v>
      </c>
      <c r="AR2217">
        <f>IF(OR(AR1537="",AND(AR1537=AR1536,AR1537=AR1538)),NA(), AR1537)</f>
        <v>0</v>
      </c>
      <c r="AS2217">
        <f>IF(ISNA(AT2217),NA(),AS1537)</f>
        <v>0</v>
      </c>
      <c r="AT2217">
        <f>IF(OR(AT1537="",AND(AT1537=AT1536,AT1537=AT1538)),NA(), AT1537)</f>
        <v>0</v>
      </c>
      <c r="AU2217">
        <f>IF(ISNA(AV2217),NA(),AU1537)</f>
        <v>0</v>
      </c>
      <c r="AV2217">
        <f>IF(OR(AV1537="",AND(AV1537=AV1536,AV1537=AV1538)),NA(), AV1537)</f>
        <v>0</v>
      </c>
      <c r="AW2217">
        <f>IF(ISNA(AX2217),NA(),AW1537)</f>
        <v>0</v>
      </c>
      <c r="AX2217">
        <f>IF(OR(AX1537="",AND(AX1537=AX1536,AX1537=AX1538)),NA(), AX1537)</f>
        <v>0</v>
      </c>
      <c r="AY2217">
        <f>IF(ISNA(AZ2217),NA(),AY1537)</f>
        <v>0</v>
      </c>
      <c r="AZ2217">
        <f>IF(OR(AZ1537="",AND(AZ1537=AZ1536,AZ1537=AZ1538)),NA(), AZ1537)</f>
        <v>0</v>
      </c>
      <c r="BA2217">
        <f>IF(ISNA(BB2217),NA(),BA1537)</f>
        <v>0</v>
      </c>
      <c r="BB2217">
        <f>IF(OR(BB1537="",AND(BB1537=BB1536,BB1537=BB1538)),NA(), BB1537)</f>
        <v>0</v>
      </c>
      <c r="BC2217">
        <f>IF(ISNA(BD2217),NA(),BC1537)</f>
        <v>0</v>
      </c>
      <c r="BD2217">
        <f>IF(OR(BD1537="",AND(BD1537=BD1536,BD1537=BD1538)),NA(), BD1537)</f>
        <v>0</v>
      </c>
      <c r="BE2217">
        <f>IF(ISNA(BF2217),NA(),BE1537)</f>
        <v>0</v>
      </c>
      <c r="BF2217">
        <f>IF(OR(BF1537="",AND(BF1537=BF1536,BF1537=BF1538)),NA(), BF1537)</f>
        <v>0</v>
      </c>
      <c r="BG2217">
        <f>IF(ISNA(BH2217),NA(),BG1537)</f>
        <v>0</v>
      </c>
      <c r="BH2217">
        <f>IF(OR(BH1537="",AND(BH1537=BH1536,BH1537=BH1538)),NA(), BH1537)</f>
        <v>0</v>
      </c>
      <c r="BI2217">
        <f>IF(ISNA(BJ2217),NA(),BI1537)</f>
        <v>0</v>
      </c>
      <c r="BJ2217">
        <f>IF(OR(BJ1537="",AND(BJ1537=BJ1536,BJ1537=BJ1538)),NA(), BJ1537)</f>
        <v>0</v>
      </c>
      <c r="BK2217">
        <f>IF(ISNA(BL2217),NA(),BK1537)</f>
        <v>0</v>
      </c>
      <c r="BL2217">
        <f>IF(OR(BL1537="",AND(BL1537=BL1536,BL1537=BL1538)),NA(), BL1537)</f>
        <v>0</v>
      </c>
      <c r="BM2217">
        <f>IF(ISNA(BN2217),NA(),BM1537)</f>
        <v>0</v>
      </c>
      <c r="BN2217">
        <f>IF(OR(BN1537="",AND(BN1537=BN1536,BN1537=BN1538)),NA(), BN1537)</f>
        <v>0</v>
      </c>
      <c r="BO2217">
        <f>IF(ISNA(BP2217),NA(),BO1537)</f>
        <v>0</v>
      </c>
      <c r="BP2217">
        <f>IF(OR(BP1537="",AND(BP1537=BP1536,BP1537=BP1538)),NA(), BP1537)</f>
        <v>0</v>
      </c>
      <c r="BQ2217">
        <f>IF(ISNA(BR2217),NA(),BQ1537)</f>
        <v>0</v>
      </c>
      <c r="BR2217">
        <f>IF(OR(BR1537="",AND(BR1537=BR1536,BR1537=BR1538)),NA(), BR1537)</f>
        <v>0</v>
      </c>
    </row>
    <row r="2218" spans="5:70">
      <c r="E2218">
        <f>IF(ISNA(F2218),NA(),E1538)</f>
        <v>0</v>
      </c>
      <c r="F2218">
        <f>IF(OR(F1538="",AND(F1538=F1537,F1538=F1539)),NA(), F1538)</f>
        <v>0</v>
      </c>
      <c r="G2218">
        <f>IF(ISNA(H2218),NA(),G1538)</f>
        <v>0</v>
      </c>
      <c r="H2218">
        <f>IF(OR(H1538="",AND(H1538=H1537,H1538=H1539)),NA(), H1538)</f>
        <v>0</v>
      </c>
      <c r="I2218">
        <f>IF(ISNA(J2218),NA(),I1538)</f>
        <v>0</v>
      </c>
      <c r="J2218">
        <f>IF(OR(J1538="",AND(J1538=J1537,J1538=J1539)),NA(), J1538)</f>
        <v>0</v>
      </c>
      <c r="K2218">
        <f>IF(ISNA(L2218),NA(),K1538)</f>
        <v>0</v>
      </c>
      <c r="L2218">
        <f>IF(OR(L1538="",AND(L1538=L1537,L1538=L1539)),NA(), L1538)</f>
        <v>0</v>
      </c>
      <c r="M2218">
        <f>IF(ISNA(N2218),NA(),M1538)</f>
        <v>0</v>
      </c>
      <c r="N2218">
        <f>IF(OR(N1538="",AND(N1538=N1537,N1538=N1539)),NA(), N1538)</f>
        <v>0</v>
      </c>
      <c r="O2218">
        <f>IF(ISNA(P2218),NA(),O1538)</f>
        <v>0</v>
      </c>
      <c r="P2218">
        <f>IF(OR(P1538="",AND(P1538=P1537,P1538=P1539)),NA(), P1538)</f>
        <v>0</v>
      </c>
      <c r="Q2218">
        <f>IF(ISNA(R2218),NA(),Q1538)</f>
        <v>0</v>
      </c>
      <c r="R2218">
        <f>IF(OR(R1538="",AND(R1538=R1537,R1538=R1539)),NA(), R1538)</f>
        <v>0</v>
      </c>
      <c r="S2218">
        <f>IF(ISNA(T2218),NA(),S1538)</f>
        <v>0</v>
      </c>
      <c r="T2218">
        <f>IF(OR(T1538="",AND(T1538=T1537,T1538=T1539)),NA(), T1538)</f>
        <v>0</v>
      </c>
      <c r="U2218">
        <f>IF(ISNA(V2218),NA(),U1538)</f>
        <v>0</v>
      </c>
      <c r="V2218">
        <f>IF(OR(V1538="",AND(V1538=V1537,V1538=V1539)),NA(), V1538)</f>
        <v>0</v>
      </c>
      <c r="W2218">
        <f>IF(ISNA(X2218),NA(),W1538)</f>
        <v>0</v>
      </c>
      <c r="X2218">
        <f>IF(OR(X1538="",AND(X1538=X1537,X1538=X1539)),NA(), X1538)</f>
        <v>0</v>
      </c>
      <c r="Y2218">
        <f>IF(ISNA(Z2218),NA(),Y1538)</f>
        <v>0</v>
      </c>
      <c r="Z2218">
        <f>IF(OR(Z1538="",AND(Z1538=Z1537,Z1538=Z1539)),NA(), Z1538)</f>
        <v>0</v>
      </c>
      <c r="AA2218">
        <f>IF(ISNA(AB2218),NA(),AA1538)</f>
        <v>0</v>
      </c>
      <c r="AB2218">
        <f>IF(OR(AB1538="",AND(AB1538=AB1537,AB1538=AB1539)),NA(), AB1538)</f>
        <v>0</v>
      </c>
      <c r="AC2218">
        <f>IF(ISNA(AD2218),NA(),AC1538)</f>
        <v>0</v>
      </c>
      <c r="AD2218">
        <f>IF(OR(AD1538="",AND(AD1538=AD1537,AD1538=AD1539)),NA(), AD1538)</f>
        <v>0</v>
      </c>
      <c r="AE2218">
        <f>IF(ISNA(AF2218),NA(),AE1538)</f>
        <v>0</v>
      </c>
      <c r="AF2218">
        <f>IF(OR(AF1538="",AND(AF1538=AF1537,AF1538=AF1539)),NA(), AF1538)</f>
        <v>0</v>
      </c>
      <c r="AG2218">
        <f>IF(ISNA(AH2218),NA(),AG1538)</f>
        <v>0</v>
      </c>
      <c r="AH2218">
        <f>IF(OR(AH1538="",AND(AH1538=AH1537,AH1538=AH1539)),NA(), AH1538)</f>
        <v>0</v>
      </c>
      <c r="AI2218">
        <f>IF(ISNA(AJ2218),NA(),AI1538)</f>
        <v>0</v>
      </c>
      <c r="AJ2218">
        <f>IF(OR(AJ1538="",AND(AJ1538=AJ1537,AJ1538=AJ1539)),NA(), AJ1538)</f>
        <v>0</v>
      </c>
      <c r="AM2218">
        <f>IF(ISNA(AN2218),NA(),AM1538)</f>
        <v>0</v>
      </c>
      <c r="AN2218">
        <f>IF(OR(AN1538="",AND(AN1538=AN1537,AN1538=AN1539)),NA(), AN1538)</f>
        <v>0</v>
      </c>
      <c r="AO2218">
        <f>IF(ISNA(AP2218),NA(),AO1538)</f>
        <v>0</v>
      </c>
      <c r="AP2218">
        <f>IF(OR(AP1538="",AND(AP1538=AP1537,AP1538=AP1539)),NA(), AP1538)</f>
        <v>0</v>
      </c>
      <c r="AQ2218">
        <f>IF(ISNA(AR2218),NA(),AQ1538)</f>
        <v>0</v>
      </c>
      <c r="AR2218">
        <f>IF(OR(AR1538="",AND(AR1538=AR1537,AR1538=AR1539)),NA(), AR1538)</f>
        <v>0</v>
      </c>
      <c r="AS2218">
        <f>IF(ISNA(AT2218),NA(),AS1538)</f>
        <v>0</v>
      </c>
      <c r="AT2218">
        <f>IF(OR(AT1538="",AND(AT1538=AT1537,AT1538=AT1539)),NA(), AT1538)</f>
        <v>0</v>
      </c>
      <c r="AU2218">
        <f>IF(ISNA(AV2218),NA(),AU1538)</f>
        <v>0</v>
      </c>
      <c r="AV2218">
        <f>IF(OR(AV1538="",AND(AV1538=AV1537,AV1538=AV1539)),NA(), AV1538)</f>
        <v>0</v>
      </c>
      <c r="AW2218">
        <f>IF(ISNA(AX2218),NA(),AW1538)</f>
        <v>0</v>
      </c>
      <c r="AX2218">
        <f>IF(OR(AX1538="",AND(AX1538=AX1537,AX1538=AX1539)),NA(), AX1538)</f>
        <v>0</v>
      </c>
      <c r="AY2218">
        <f>IF(ISNA(AZ2218),NA(),AY1538)</f>
        <v>0</v>
      </c>
      <c r="AZ2218">
        <f>IF(OR(AZ1538="",AND(AZ1538=AZ1537,AZ1538=AZ1539)),NA(), AZ1538)</f>
        <v>0</v>
      </c>
      <c r="BA2218">
        <f>IF(ISNA(BB2218),NA(),BA1538)</f>
        <v>0</v>
      </c>
      <c r="BB2218">
        <f>IF(OR(BB1538="",AND(BB1538=BB1537,BB1538=BB1539)),NA(), BB1538)</f>
        <v>0</v>
      </c>
      <c r="BC2218">
        <f>IF(ISNA(BD2218),NA(),BC1538)</f>
        <v>0</v>
      </c>
      <c r="BD2218">
        <f>IF(OR(BD1538="",AND(BD1538=BD1537,BD1538=BD1539)),NA(), BD1538)</f>
        <v>0</v>
      </c>
      <c r="BE2218">
        <f>IF(ISNA(BF2218),NA(),BE1538)</f>
        <v>0</v>
      </c>
      <c r="BF2218">
        <f>IF(OR(BF1538="",AND(BF1538=BF1537,BF1538=BF1539)),NA(), BF1538)</f>
        <v>0</v>
      </c>
      <c r="BG2218">
        <f>IF(ISNA(BH2218),NA(),BG1538)</f>
        <v>0</v>
      </c>
      <c r="BH2218">
        <f>IF(OR(BH1538="",AND(BH1538=BH1537,BH1538=BH1539)),NA(), BH1538)</f>
        <v>0</v>
      </c>
      <c r="BI2218">
        <f>IF(ISNA(BJ2218),NA(),BI1538)</f>
        <v>0</v>
      </c>
      <c r="BJ2218">
        <f>IF(OR(BJ1538="",AND(BJ1538=BJ1537,BJ1538=BJ1539)),NA(), BJ1538)</f>
        <v>0</v>
      </c>
      <c r="BK2218">
        <f>IF(ISNA(BL2218),NA(),BK1538)</f>
        <v>0</v>
      </c>
      <c r="BL2218">
        <f>IF(OR(BL1538="",AND(BL1538=BL1537,BL1538=BL1539)),NA(), BL1538)</f>
        <v>0</v>
      </c>
      <c r="BM2218">
        <f>IF(ISNA(BN2218),NA(),BM1538)</f>
        <v>0</v>
      </c>
      <c r="BN2218">
        <f>IF(OR(BN1538="",AND(BN1538=BN1537,BN1538=BN1539)),NA(), BN1538)</f>
        <v>0</v>
      </c>
      <c r="BO2218">
        <f>IF(ISNA(BP2218),NA(),BO1538)</f>
        <v>0</v>
      </c>
      <c r="BP2218">
        <f>IF(OR(BP1538="",AND(BP1538=BP1537,BP1538=BP1539)),NA(), BP1538)</f>
        <v>0</v>
      </c>
      <c r="BQ2218">
        <f>IF(ISNA(BR2218),NA(),BQ1538)</f>
        <v>0</v>
      </c>
      <c r="BR2218">
        <f>IF(OR(BR1538="",AND(BR1538=BR1537,BR1538=BR1539)),NA(), BR1538)</f>
        <v>0</v>
      </c>
    </row>
    <row r="2219" spans="5:70">
      <c r="E2219">
        <f>IF(ISNA(F2219),NA(),E1539)</f>
        <v>0</v>
      </c>
      <c r="F2219">
        <f>IF(OR(F1539="",AND(F1539=F1538,F1539=F1540)),NA(), F1539)</f>
        <v>0</v>
      </c>
      <c r="G2219">
        <f>IF(ISNA(H2219),NA(),G1539)</f>
        <v>0</v>
      </c>
      <c r="H2219">
        <f>IF(OR(H1539="",AND(H1539=H1538,H1539=H1540)),NA(), H1539)</f>
        <v>0</v>
      </c>
      <c r="I2219">
        <f>IF(ISNA(J2219),NA(),I1539)</f>
        <v>0</v>
      </c>
      <c r="J2219">
        <f>IF(OR(J1539="",AND(J1539=J1538,J1539=J1540)),NA(), J1539)</f>
        <v>0</v>
      </c>
      <c r="K2219">
        <f>IF(ISNA(L2219),NA(),K1539)</f>
        <v>0</v>
      </c>
      <c r="L2219">
        <f>IF(OR(L1539="",AND(L1539=L1538,L1539=L1540)),NA(), L1539)</f>
        <v>0</v>
      </c>
      <c r="M2219">
        <f>IF(ISNA(N2219),NA(),M1539)</f>
        <v>0</v>
      </c>
      <c r="N2219">
        <f>IF(OR(N1539="",AND(N1539=N1538,N1539=N1540)),NA(), N1539)</f>
        <v>0</v>
      </c>
      <c r="O2219">
        <f>IF(ISNA(P2219),NA(),O1539)</f>
        <v>0</v>
      </c>
      <c r="P2219">
        <f>IF(OR(P1539="",AND(P1539=P1538,P1539=P1540)),NA(), P1539)</f>
        <v>0</v>
      </c>
      <c r="Q2219">
        <f>IF(ISNA(R2219),NA(),Q1539)</f>
        <v>0</v>
      </c>
      <c r="R2219">
        <f>IF(OR(R1539="",AND(R1539=R1538,R1539=R1540)),NA(), R1539)</f>
        <v>0</v>
      </c>
      <c r="S2219">
        <f>IF(ISNA(T2219),NA(),S1539)</f>
        <v>0</v>
      </c>
      <c r="T2219">
        <f>IF(OR(T1539="",AND(T1539=T1538,T1539=T1540)),NA(), T1539)</f>
        <v>0</v>
      </c>
      <c r="U2219">
        <f>IF(ISNA(V2219),NA(),U1539)</f>
        <v>0</v>
      </c>
      <c r="V2219">
        <f>IF(OR(V1539="",AND(V1539=V1538,V1539=V1540)),NA(), V1539)</f>
        <v>0</v>
      </c>
      <c r="W2219">
        <f>IF(ISNA(X2219),NA(),W1539)</f>
        <v>0</v>
      </c>
      <c r="X2219">
        <f>IF(OR(X1539="",AND(X1539=X1538,X1539=X1540)),NA(), X1539)</f>
        <v>0</v>
      </c>
      <c r="Y2219">
        <f>IF(ISNA(Z2219),NA(),Y1539)</f>
        <v>0</v>
      </c>
      <c r="Z2219">
        <f>IF(OR(Z1539="",AND(Z1539=Z1538,Z1539=Z1540)),NA(), Z1539)</f>
        <v>0</v>
      </c>
      <c r="AA2219">
        <f>IF(ISNA(AB2219),NA(),AA1539)</f>
        <v>0</v>
      </c>
      <c r="AB2219">
        <f>IF(OR(AB1539="",AND(AB1539=AB1538,AB1539=AB1540)),NA(), AB1539)</f>
        <v>0</v>
      </c>
      <c r="AC2219">
        <f>IF(ISNA(AD2219),NA(),AC1539)</f>
        <v>0</v>
      </c>
      <c r="AD2219">
        <f>IF(OR(AD1539="",AND(AD1539=AD1538,AD1539=AD1540)),NA(), AD1539)</f>
        <v>0</v>
      </c>
      <c r="AE2219">
        <f>IF(ISNA(AF2219),NA(),AE1539)</f>
        <v>0</v>
      </c>
      <c r="AF2219">
        <f>IF(OR(AF1539="",AND(AF1539=AF1538,AF1539=AF1540)),NA(), AF1539)</f>
        <v>0</v>
      </c>
      <c r="AG2219">
        <f>IF(ISNA(AH2219),NA(),AG1539)</f>
        <v>0</v>
      </c>
      <c r="AH2219">
        <f>IF(OR(AH1539="",AND(AH1539=AH1538,AH1539=AH1540)),NA(), AH1539)</f>
        <v>0</v>
      </c>
      <c r="AI2219">
        <f>IF(ISNA(AJ2219),NA(),AI1539)</f>
        <v>0</v>
      </c>
      <c r="AJ2219">
        <f>IF(OR(AJ1539="",AND(AJ1539=AJ1538,AJ1539=AJ1540)),NA(), AJ1539)</f>
        <v>0</v>
      </c>
      <c r="AM2219">
        <f>IF(ISNA(AN2219),NA(),AM1539)</f>
        <v>0</v>
      </c>
      <c r="AN2219">
        <f>IF(OR(AN1539="",AND(AN1539=AN1538,AN1539=AN1540)),NA(), AN1539)</f>
        <v>0</v>
      </c>
      <c r="AO2219">
        <f>IF(ISNA(AP2219),NA(),AO1539)</f>
        <v>0</v>
      </c>
      <c r="AP2219">
        <f>IF(OR(AP1539="",AND(AP1539=AP1538,AP1539=AP1540)),NA(), AP1539)</f>
        <v>0</v>
      </c>
      <c r="AQ2219">
        <f>IF(ISNA(AR2219),NA(),AQ1539)</f>
        <v>0</v>
      </c>
      <c r="AR2219">
        <f>IF(OR(AR1539="",AND(AR1539=AR1538,AR1539=AR1540)),NA(), AR1539)</f>
        <v>0</v>
      </c>
      <c r="AS2219">
        <f>IF(ISNA(AT2219),NA(),AS1539)</f>
        <v>0</v>
      </c>
      <c r="AT2219">
        <f>IF(OR(AT1539="",AND(AT1539=AT1538,AT1539=AT1540)),NA(), AT1539)</f>
        <v>0</v>
      </c>
      <c r="AU2219">
        <f>IF(ISNA(AV2219),NA(),AU1539)</f>
        <v>0</v>
      </c>
      <c r="AV2219">
        <f>IF(OR(AV1539="",AND(AV1539=AV1538,AV1539=AV1540)),NA(), AV1539)</f>
        <v>0</v>
      </c>
      <c r="AW2219">
        <f>IF(ISNA(AX2219),NA(),AW1539)</f>
        <v>0</v>
      </c>
      <c r="AX2219">
        <f>IF(OR(AX1539="",AND(AX1539=AX1538,AX1539=AX1540)),NA(), AX1539)</f>
        <v>0</v>
      </c>
      <c r="AY2219">
        <f>IF(ISNA(AZ2219),NA(),AY1539)</f>
        <v>0</v>
      </c>
      <c r="AZ2219">
        <f>IF(OR(AZ1539="",AND(AZ1539=AZ1538,AZ1539=AZ1540)),NA(), AZ1539)</f>
        <v>0</v>
      </c>
      <c r="BA2219">
        <f>IF(ISNA(BB2219),NA(),BA1539)</f>
        <v>0</v>
      </c>
      <c r="BB2219">
        <f>IF(OR(BB1539="",AND(BB1539=BB1538,BB1539=BB1540)),NA(), BB1539)</f>
        <v>0</v>
      </c>
      <c r="BC2219">
        <f>IF(ISNA(BD2219),NA(),BC1539)</f>
        <v>0</v>
      </c>
      <c r="BD2219">
        <f>IF(OR(BD1539="",AND(BD1539=BD1538,BD1539=BD1540)),NA(), BD1539)</f>
        <v>0</v>
      </c>
      <c r="BE2219">
        <f>IF(ISNA(BF2219),NA(),BE1539)</f>
        <v>0</v>
      </c>
      <c r="BF2219">
        <f>IF(OR(BF1539="",AND(BF1539=BF1538,BF1539=BF1540)),NA(), BF1539)</f>
        <v>0</v>
      </c>
      <c r="BG2219">
        <f>IF(ISNA(BH2219),NA(),BG1539)</f>
        <v>0</v>
      </c>
      <c r="BH2219">
        <f>IF(OR(BH1539="",AND(BH1539=BH1538,BH1539=BH1540)),NA(), BH1539)</f>
        <v>0</v>
      </c>
      <c r="BI2219">
        <f>IF(ISNA(BJ2219),NA(),BI1539)</f>
        <v>0</v>
      </c>
      <c r="BJ2219">
        <f>IF(OR(BJ1539="",AND(BJ1539=BJ1538,BJ1539=BJ1540)),NA(), BJ1539)</f>
        <v>0</v>
      </c>
      <c r="BK2219">
        <f>IF(ISNA(BL2219),NA(),BK1539)</f>
        <v>0</v>
      </c>
      <c r="BL2219">
        <f>IF(OR(BL1539="",AND(BL1539=BL1538,BL1539=BL1540)),NA(), BL1539)</f>
        <v>0</v>
      </c>
      <c r="BM2219">
        <f>IF(ISNA(BN2219),NA(),BM1539)</f>
        <v>0</v>
      </c>
      <c r="BN2219">
        <f>IF(OR(BN1539="",AND(BN1539=BN1538,BN1539=BN1540)),NA(), BN1539)</f>
        <v>0</v>
      </c>
      <c r="BO2219">
        <f>IF(ISNA(BP2219),NA(),BO1539)</f>
        <v>0</v>
      </c>
      <c r="BP2219">
        <f>IF(OR(BP1539="",AND(BP1539=BP1538,BP1539=BP1540)),NA(), BP1539)</f>
        <v>0</v>
      </c>
      <c r="BQ2219">
        <f>IF(ISNA(BR2219),NA(),BQ1539)</f>
        <v>0</v>
      </c>
      <c r="BR2219">
        <f>IF(OR(BR1539="",AND(BR1539=BR1538,BR1539=BR1540)),NA(), BR1539)</f>
        <v>0</v>
      </c>
    </row>
    <row r="2220" spans="5:70">
      <c r="E2220">
        <f>IF(ISNA(F2220),NA(),E1540)</f>
        <v>0</v>
      </c>
      <c r="F2220">
        <f>IF(OR(F1540="",AND(F1540=F1539,F1540=F1541)),NA(), F1540)</f>
        <v>0</v>
      </c>
      <c r="G2220">
        <f>IF(ISNA(H2220),NA(),G1540)</f>
        <v>0</v>
      </c>
      <c r="H2220">
        <f>IF(OR(H1540="",AND(H1540=H1539,H1540=H1541)),NA(), H1540)</f>
        <v>0</v>
      </c>
      <c r="I2220">
        <f>IF(ISNA(J2220),NA(),I1540)</f>
        <v>0</v>
      </c>
      <c r="J2220">
        <f>IF(OR(J1540="",AND(J1540=J1539,J1540=J1541)),NA(), J1540)</f>
        <v>0</v>
      </c>
      <c r="K2220">
        <f>IF(ISNA(L2220),NA(),K1540)</f>
        <v>0</v>
      </c>
      <c r="L2220">
        <f>IF(OR(L1540="",AND(L1540=L1539,L1540=L1541)),NA(), L1540)</f>
        <v>0</v>
      </c>
      <c r="M2220">
        <f>IF(ISNA(N2220),NA(),M1540)</f>
        <v>0</v>
      </c>
      <c r="N2220">
        <f>IF(OR(N1540="",AND(N1540=N1539,N1540=N1541)),NA(), N1540)</f>
        <v>0</v>
      </c>
      <c r="O2220">
        <f>IF(ISNA(P2220),NA(),O1540)</f>
        <v>0</v>
      </c>
      <c r="P2220">
        <f>IF(OR(P1540="",AND(P1540=P1539,P1540=P1541)),NA(), P1540)</f>
        <v>0</v>
      </c>
      <c r="Q2220">
        <f>IF(ISNA(R2220),NA(),Q1540)</f>
        <v>0</v>
      </c>
      <c r="R2220">
        <f>IF(OR(R1540="",AND(R1540=R1539,R1540=R1541)),NA(), R1540)</f>
        <v>0</v>
      </c>
      <c r="S2220">
        <f>IF(ISNA(T2220),NA(),S1540)</f>
        <v>0</v>
      </c>
      <c r="T2220">
        <f>IF(OR(T1540="",AND(T1540=T1539,T1540=T1541)),NA(), T1540)</f>
        <v>0</v>
      </c>
      <c r="U2220">
        <f>IF(ISNA(V2220),NA(),U1540)</f>
        <v>0</v>
      </c>
      <c r="V2220">
        <f>IF(OR(V1540="",AND(V1540=V1539,V1540=V1541)),NA(), V1540)</f>
        <v>0</v>
      </c>
      <c r="W2220">
        <f>IF(ISNA(X2220),NA(),W1540)</f>
        <v>0</v>
      </c>
      <c r="X2220">
        <f>IF(OR(X1540="",AND(X1540=X1539,X1540=X1541)),NA(), X1540)</f>
        <v>0</v>
      </c>
      <c r="Y2220">
        <f>IF(ISNA(Z2220),NA(),Y1540)</f>
        <v>0</v>
      </c>
      <c r="Z2220">
        <f>IF(OR(Z1540="",AND(Z1540=Z1539,Z1540=Z1541)),NA(), Z1540)</f>
        <v>0</v>
      </c>
      <c r="AA2220">
        <f>IF(ISNA(AB2220),NA(),AA1540)</f>
        <v>0</v>
      </c>
      <c r="AB2220">
        <f>IF(OR(AB1540="",AND(AB1540=AB1539,AB1540=AB1541)),NA(), AB1540)</f>
        <v>0</v>
      </c>
      <c r="AC2220">
        <f>IF(ISNA(AD2220),NA(),AC1540)</f>
        <v>0</v>
      </c>
      <c r="AD2220">
        <f>IF(OR(AD1540="",AND(AD1540=AD1539,AD1540=AD1541)),NA(), AD1540)</f>
        <v>0</v>
      </c>
      <c r="AE2220">
        <f>IF(ISNA(AF2220),NA(),AE1540)</f>
        <v>0</v>
      </c>
      <c r="AF2220">
        <f>IF(OR(AF1540="",AND(AF1540=AF1539,AF1540=AF1541)),NA(), AF1540)</f>
        <v>0</v>
      </c>
      <c r="AG2220">
        <f>IF(ISNA(AH2220),NA(),AG1540)</f>
        <v>0</v>
      </c>
      <c r="AH2220">
        <f>IF(OR(AH1540="",AND(AH1540=AH1539,AH1540=AH1541)),NA(), AH1540)</f>
        <v>0</v>
      </c>
      <c r="AI2220">
        <f>IF(ISNA(AJ2220),NA(),AI1540)</f>
        <v>0</v>
      </c>
      <c r="AJ2220">
        <f>IF(OR(AJ1540="",AND(AJ1540=AJ1539,AJ1540=AJ1541)),NA(), AJ1540)</f>
        <v>0</v>
      </c>
      <c r="AM2220">
        <f>IF(ISNA(AN2220),NA(),AM1540)</f>
        <v>0</v>
      </c>
      <c r="AN2220">
        <f>IF(OR(AN1540="",AND(AN1540=AN1539,AN1540=AN1541)),NA(), AN1540)</f>
        <v>0</v>
      </c>
      <c r="AO2220">
        <f>IF(ISNA(AP2220),NA(),AO1540)</f>
        <v>0</v>
      </c>
      <c r="AP2220">
        <f>IF(OR(AP1540="",AND(AP1540=AP1539,AP1540=AP1541)),NA(), AP1540)</f>
        <v>0</v>
      </c>
      <c r="AQ2220">
        <f>IF(ISNA(AR2220),NA(),AQ1540)</f>
        <v>0</v>
      </c>
      <c r="AR2220">
        <f>IF(OR(AR1540="",AND(AR1540=AR1539,AR1540=AR1541)),NA(), AR1540)</f>
        <v>0</v>
      </c>
      <c r="AS2220">
        <f>IF(ISNA(AT2220),NA(),AS1540)</f>
        <v>0</v>
      </c>
      <c r="AT2220">
        <f>IF(OR(AT1540="",AND(AT1540=AT1539,AT1540=AT1541)),NA(), AT1540)</f>
        <v>0</v>
      </c>
      <c r="AU2220">
        <f>IF(ISNA(AV2220),NA(),AU1540)</f>
        <v>0</v>
      </c>
      <c r="AV2220">
        <f>IF(OR(AV1540="",AND(AV1540=AV1539,AV1540=AV1541)),NA(), AV1540)</f>
        <v>0</v>
      </c>
      <c r="AW2220">
        <f>IF(ISNA(AX2220),NA(),AW1540)</f>
        <v>0</v>
      </c>
      <c r="AX2220">
        <f>IF(OR(AX1540="",AND(AX1540=AX1539,AX1540=AX1541)),NA(), AX1540)</f>
        <v>0</v>
      </c>
      <c r="AY2220">
        <f>IF(ISNA(AZ2220),NA(),AY1540)</f>
        <v>0</v>
      </c>
      <c r="AZ2220">
        <f>IF(OR(AZ1540="",AND(AZ1540=AZ1539,AZ1540=AZ1541)),NA(), AZ1540)</f>
        <v>0</v>
      </c>
      <c r="BA2220">
        <f>IF(ISNA(BB2220),NA(),BA1540)</f>
        <v>0</v>
      </c>
      <c r="BB2220">
        <f>IF(OR(BB1540="",AND(BB1540=BB1539,BB1540=BB1541)),NA(), BB1540)</f>
        <v>0</v>
      </c>
      <c r="BC2220">
        <f>IF(ISNA(BD2220),NA(),BC1540)</f>
        <v>0</v>
      </c>
      <c r="BD2220">
        <f>IF(OR(BD1540="",AND(BD1540=BD1539,BD1540=BD1541)),NA(), BD1540)</f>
        <v>0</v>
      </c>
      <c r="BE2220">
        <f>IF(ISNA(BF2220),NA(),BE1540)</f>
        <v>0</v>
      </c>
      <c r="BF2220">
        <f>IF(OR(BF1540="",AND(BF1540=BF1539,BF1540=BF1541)),NA(), BF1540)</f>
        <v>0</v>
      </c>
      <c r="BG2220">
        <f>IF(ISNA(BH2220),NA(),BG1540)</f>
        <v>0</v>
      </c>
      <c r="BH2220">
        <f>IF(OR(BH1540="",AND(BH1540=BH1539,BH1540=BH1541)),NA(), BH1540)</f>
        <v>0</v>
      </c>
      <c r="BI2220">
        <f>IF(ISNA(BJ2220),NA(),BI1540)</f>
        <v>0</v>
      </c>
      <c r="BJ2220">
        <f>IF(OR(BJ1540="",AND(BJ1540=BJ1539,BJ1540=BJ1541)),NA(), BJ1540)</f>
        <v>0</v>
      </c>
      <c r="BK2220">
        <f>IF(ISNA(BL2220),NA(),BK1540)</f>
        <v>0</v>
      </c>
      <c r="BL2220">
        <f>IF(OR(BL1540="",AND(BL1540=BL1539,BL1540=BL1541)),NA(), BL1540)</f>
        <v>0</v>
      </c>
      <c r="BM2220">
        <f>IF(ISNA(BN2220),NA(),BM1540)</f>
        <v>0</v>
      </c>
      <c r="BN2220">
        <f>IF(OR(BN1540="",AND(BN1540=BN1539,BN1540=BN1541)),NA(), BN1540)</f>
        <v>0</v>
      </c>
      <c r="BO2220">
        <f>IF(ISNA(BP2220),NA(),BO1540)</f>
        <v>0</v>
      </c>
      <c r="BP2220">
        <f>IF(OR(BP1540="",AND(BP1540=BP1539,BP1540=BP1541)),NA(), BP1540)</f>
        <v>0</v>
      </c>
      <c r="BQ2220">
        <f>IF(ISNA(BR2220),NA(),BQ1540)</f>
        <v>0</v>
      </c>
      <c r="BR2220">
        <f>IF(OR(BR1540="",AND(BR1540=BR1539,BR1540=BR1541)),NA(), BR1540)</f>
        <v>0</v>
      </c>
    </row>
    <row r="2221" spans="5:70">
      <c r="E2221">
        <f>IF(ISNA(F2221),NA(),E1541)</f>
        <v>0</v>
      </c>
      <c r="F2221">
        <f>IF(OR(F1541="",AND(F1541=F1540,F1541=F1542)),NA(), F1541)</f>
        <v>0</v>
      </c>
      <c r="G2221">
        <f>IF(ISNA(H2221),NA(),G1541)</f>
        <v>0</v>
      </c>
      <c r="H2221">
        <f>IF(OR(H1541="",AND(H1541=H1540,H1541=H1542)),NA(), H1541)</f>
        <v>0</v>
      </c>
      <c r="I2221">
        <f>IF(ISNA(J2221),NA(),I1541)</f>
        <v>0</v>
      </c>
      <c r="J2221">
        <f>IF(OR(J1541="",AND(J1541=J1540,J1541=J1542)),NA(), J1541)</f>
        <v>0</v>
      </c>
      <c r="K2221">
        <f>IF(ISNA(L2221),NA(),K1541)</f>
        <v>0</v>
      </c>
      <c r="L2221">
        <f>IF(OR(L1541="",AND(L1541=L1540,L1541=L1542)),NA(), L1541)</f>
        <v>0</v>
      </c>
      <c r="M2221">
        <f>IF(ISNA(N2221),NA(),M1541)</f>
        <v>0</v>
      </c>
      <c r="N2221">
        <f>IF(OR(N1541="",AND(N1541=N1540,N1541=N1542)),NA(), N1541)</f>
        <v>0</v>
      </c>
      <c r="O2221">
        <f>IF(ISNA(P2221),NA(),O1541)</f>
        <v>0</v>
      </c>
      <c r="P2221">
        <f>IF(OR(P1541="",AND(P1541=P1540,P1541=P1542)),NA(), P1541)</f>
        <v>0</v>
      </c>
      <c r="Q2221">
        <f>IF(ISNA(R2221),NA(),Q1541)</f>
        <v>0</v>
      </c>
      <c r="R2221">
        <f>IF(OR(R1541="",AND(R1541=R1540,R1541=R1542)),NA(), R1541)</f>
        <v>0</v>
      </c>
      <c r="S2221">
        <f>IF(ISNA(T2221),NA(),S1541)</f>
        <v>0</v>
      </c>
      <c r="T2221">
        <f>IF(OR(T1541="",AND(T1541=T1540,T1541=T1542)),NA(), T1541)</f>
        <v>0</v>
      </c>
      <c r="U2221">
        <f>IF(ISNA(V2221),NA(),U1541)</f>
        <v>0</v>
      </c>
      <c r="V2221">
        <f>IF(OR(V1541="",AND(V1541=V1540,V1541=V1542)),NA(), V1541)</f>
        <v>0</v>
      </c>
      <c r="W2221">
        <f>IF(ISNA(X2221),NA(),W1541)</f>
        <v>0</v>
      </c>
      <c r="X2221">
        <f>IF(OR(X1541="",AND(X1541=X1540,X1541=X1542)),NA(), X1541)</f>
        <v>0</v>
      </c>
      <c r="Y2221">
        <f>IF(ISNA(Z2221),NA(),Y1541)</f>
        <v>0</v>
      </c>
      <c r="Z2221">
        <f>IF(OR(Z1541="",AND(Z1541=Z1540,Z1541=Z1542)),NA(), Z1541)</f>
        <v>0</v>
      </c>
      <c r="AA2221">
        <f>IF(ISNA(AB2221),NA(),AA1541)</f>
        <v>0</v>
      </c>
      <c r="AB2221">
        <f>IF(OR(AB1541="",AND(AB1541=AB1540,AB1541=AB1542)),NA(), AB1541)</f>
        <v>0</v>
      </c>
      <c r="AC2221">
        <f>IF(ISNA(AD2221),NA(),AC1541)</f>
        <v>0</v>
      </c>
      <c r="AD2221">
        <f>IF(OR(AD1541="",AND(AD1541=AD1540,AD1541=AD1542)),NA(), AD1541)</f>
        <v>0</v>
      </c>
      <c r="AE2221">
        <f>IF(ISNA(AF2221),NA(),AE1541)</f>
        <v>0</v>
      </c>
      <c r="AF2221">
        <f>IF(OR(AF1541="",AND(AF1541=AF1540,AF1541=AF1542)),NA(), AF1541)</f>
        <v>0</v>
      </c>
      <c r="AG2221">
        <f>IF(ISNA(AH2221),NA(),AG1541)</f>
        <v>0</v>
      </c>
      <c r="AH2221">
        <f>IF(OR(AH1541="",AND(AH1541=AH1540,AH1541=AH1542)),NA(), AH1541)</f>
        <v>0</v>
      </c>
      <c r="AI2221">
        <f>IF(ISNA(AJ2221),NA(),AI1541)</f>
        <v>0</v>
      </c>
      <c r="AJ2221">
        <f>IF(OR(AJ1541="",AND(AJ1541=AJ1540,AJ1541=AJ1542)),NA(), AJ1541)</f>
        <v>0</v>
      </c>
      <c r="AM2221">
        <f>IF(ISNA(AN2221),NA(),AM1541)</f>
        <v>0</v>
      </c>
      <c r="AN2221">
        <f>IF(OR(AN1541="",AND(AN1541=AN1540,AN1541=AN1542)),NA(), AN1541)</f>
        <v>0</v>
      </c>
      <c r="AO2221">
        <f>IF(ISNA(AP2221),NA(),AO1541)</f>
        <v>0</v>
      </c>
      <c r="AP2221">
        <f>IF(OR(AP1541="",AND(AP1541=AP1540,AP1541=AP1542)),NA(), AP1541)</f>
        <v>0</v>
      </c>
      <c r="AQ2221">
        <f>IF(ISNA(AR2221),NA(),AQ1541)</f>
        <v>0</v>
      </c>
      <c r="AR2221">
        <f>IF(OR(AR1541="",AND(AR1541=AR1540,AR1541=AR1542)),NA(), AR1541)</f>
        <v>0</v>
      </c>
      <c r="AS2221">
        <f>IF(ISNA(AT2221),NA(),AS1541)</f>
        <v>0</v>
      </c>
      <c r="AT2221">
        <f>IF(OR(AT1541="",AND(AT1541=AT1540,AT1541=AT1542)),NA(), AT1541)</f>
        <v>0</v>
      </c>
      <c r="AU2221">
        <f>IF(ISNA(AV2221),NA(),AU1541)</f>
        <v>0</v>
      </c>
      <c r="AV2221">
        <f>IF(OR(AV1541="",AND(AV1541=AV1540,AV1541=AV1542)),NA(), AV1541)</f>
        <v>0</v>
      </c>
      <c r="AW2221">
        <f>IF(ISNA(AX2221),NA(),AW1541)</f>
        <v>0</v>
      </c>
      <c r="AX2221">
        <f>IF(OR(AX1541="",AND(AX1541=AX1540,AX1541=AX1542)),NA(), AX1541)</f>
        <v>0</v>
      </c>
      <c r="AY2221">
        <f>IF(ISNA(AZ2221),NA(),AY1541)</f>
        <v>0</v>
      </c>
      <c r="AZ2221">
        <f>IF(OR(AZ1541="",AND(AZ1541=AZ1540,AZ1541=AZ1542)),NA(), AZ1541)</f>
        <v>0</v>
      </c>
      <c r="BA2221">
        <f>IF(ISNA(BB2221),NA(),BA1541)</f>
        <v>0</v>
      </c>
      <c r="BB2221">
        <f>IF(OR(BB1541="",AND(BB1541=BB1540,BB1541=BB1542)),NA(), BB1541)</f>
        <v>0</v>
      </c>
      <c r="BC2221">
        <f>IF(ISNA(BD2221),NA(),BC1541)</f>
        <v>0</v>
      </c>
      <c r="BD2221">
        <f>IF(OR(BD1541="",AND(BD1541=BD1540,BD1541=BD1542)),NA(), BD1541)</f>
        <v>0</v>
      </c>
      <c r="BE2221">
        <f>IF(ISNA(BF2221),NA(),BE1541)</f>
        <v>0</v>
      </c>
      <c r="BF2221">
        <f>IF(OR(BF1541="",AND(BF1541=BF1540,BF1541=BF1542)),NA(), BF1541)</f>
        <v>0</v>
      </c>
      <c r="BG2221">
        <f>IF(ISNA(BH2221),NA(),BG1541)</f>
        <v>0</v>
      </c>
      <c r="BH2221">
        <f>IF(OR(BH1541="",AND(BH1541=BH1540,BH1541=BH1542)),NA(), BH1541)</f>
        <v>0</v>
      </c>
      <c r="BI2221">
        <f>IF(ISNA(BJ2221),NA(),BI1541)</f>
        <v>0</v>
      </c>
      <c r="BJ2221">
        <f>IF(OR(BJ1541="",AND(BJ1541=BJ1540,BJ1541=BJ1542)),NA(), BJ1541)</f>
        <v>0</v>
      </c>
      <c r="BK2221">
        <f>IF(ISNA(BL2221),NA(),BK1541)</f>
        <v>0</v>
      </c>
      <c r="BL2221">
        <f>IF(OR(BL1541="",AND(BL1541=BL1540,BL1541=BL1542)),NA(), BL1541)</f>
        <v>0</v>
      </c>
      <c r="BM2221">
        <f>IF(ISNA(BN2221),NA(),BM1541)</f>
        <v>0</v>
      </c>
      <c r="BN2221">
        <f>IF(OR(BN1541="",AND(BN1541=BN1540,BN1541=BN1542)),NA(), BN1541)</f>
        <v>0</v>
      </c>
      <c r="BO2221">
        <f>IF(ISNA(BP2221),NA(),BO1541)</f>
        <v>0</v>
      </c>
      <c r="BP2221">
        <f>IF(OR(BP1541="",AND(BP1541=BP1540,BP1541=BP1542)),NA(), BP1541)</f>
        <v>0</v>
      </c>
      <c r="BQ2221">
        <f>IF(ISNA(BR2221),NA(),BQ1541)</f>
        <v>0</v>
      </c>
      <c r="BR2221">
        <f>IF(OR(BR1541="",AND(BR1541=BR1540,BR1541=BR1542)),NA(), BR1541)</f>
        <v>0</v>
      </c>
    </row>
    <row r="2222" spans="5:70">
      <c r="E2222">
        <f>IF(ISNA(F2222),NA(),E1542)</f>
        <v>0</v>
      </c>
      <c r="F2222">
        <f>IF(OR(F1542="",AND(F1542=F1541,F1542=F1543)),NA(), F1542)</f>
        <v>0</v>
      </c>
      <c r="G2222">
        <f>IF(ISNA(H2222),NA(),G1542)</f>
        <v>0</v>
      </c>
      <c r="H2222">
        <f>IF(OR(H1542="",AND(H1542=H1541,H1542=H1543)),NA(), H1542)</f>
        <v>0</v>
      </c>
      <c r="I2222">
        <f>IF(ISNA(J2222),NA(),I1542)</f>
        <v>0</v>
      </c>
      <c r="J2222">
        <f>IF(OR(J1542="",AND(J1542=J1541,J1542=J1543)),NA(), J1542)</f>
        <v>0</v>
      </c>
      <c r="K2222">
        <f>IF(ISNA(L2222),NA(),K1542)</f>
        <v>0</v>
      </c>
      <c r="L2222">
        <f>IF(OR(L1542="",AND(L1542=L1541,L1542=L1543)),NA(), L1542)</f>
        <v>0</v>
      </c>
      <c r="M2222">
        <f>IF(ISNA(N2222),NA(),M1542)</f>
        <v>0</v>
      </c>
      <c r="N2222">
        <f>IF(OR(N1542="",AND(N1542=N1541,N1542=N1543)),NA(), N1542)</f>
        <v>0</v>
      </c>
      <c r="O2222">
        <f>IF(ISNA(P2222),NA(),O1542)</f>
        <v>0</v>
      </c>
      <c r="P2222">
        <f>IF(OR(P1542="",AND(P1542=P1541,P1542=P1543)),NA(), P1542)</f>
        <v>0</v>
      </c>
      <c r="Q2222">
        <f>IF(ISNA(R2222),NA(),Q1542)</f>
        <v>0</v>
      </c>
      <c r="R2222">
        <f>IF(OR(R1542="",AND(R1542=R1541,R1542=R1543)),NA(), R1542)</f>
        <v>0</v>
      </c>
      <c r="S2222">
        <f>IF(ISNA(T2222),NA(),S1542)</f>
        <v>0</v>
      </c>
      <c r="T2222">
        <f>IF(OR(T1542="",AND(T1542=T1541,T1542=T1543)),NA(), T1542)</f>
        <v>0</v>
      </c>
      <c r="U2222">
        <f>IF(ISNA(V2222),NA(),U1542)</f>
        <v>0</v>
      </c>
      <c r="V2222">
        <f>IF(OR(V1542="",AND(V1542=V1541,V1542=V1543)),NA(), V1542)</f>
        <v>0</v>
      </c>
      <c r="W2222">
        <f>IF(ISNA(X2222),NA(),W1542)</f>
        <v>0</v>
      </c>
      <c r="X2222">
        <f>IF(OR(X1542="",AND(X1542=X1541,X1542=X1543)),NA(), X1542)</f>
        <v>0</v>
      </c>
      <c r="Y2222">
        <f>IF(ISNA(Z2222),NA(),Y1542)</f>
        <v>0</v>
      </c>
      <c r="Z2222">
        <f>IF(OR(Z1542="",AND(Z1542=Z1541,Z1542=Z1543)),NA(), Z1542)</f>
        <v>0</v>
      </c>
      <c r="AA2222">
        <f>IF(ISNA(AB2222),NA(),AA1542)</f>
        <v>0</v>
      </c>
      <c r="AB2222">
        <f>IF(OR(AB1542="",AND(AB1542=AB1541,AB1542=AB1543)),NA(), AB1542)</f>
        <v>0</v>
      </c>
      <c r="AC2222">
        <f>IF(ISNA(AD2222),NA(),AC1542)</f>
        <v>0</v>
      </c>
      <c r="AD2222">
        <f>IF(OR(AD1542="",AND(AD1542=AD1541,AD1542=AD1543)),NA(), AD1542)</f>
        <v>0</v>
      </c>
      <c r="AE2222">
        <f>IF(ISNA(AF2222),NA(),AE1542)</f>
        <v>0</v>
      </c>
      <c r="AF2222">
        <f>IF(OR(AF1542="",AND(AF1542=AF1541,AF1542=AF1543)),NA(), AF1542)</f>
        <v>0</v>
      </c>
      <c r="AG2222">
        <f>IF(ISNA(AH2222),NA(),AG1542)</f>
        <v>0</v>
      </c>
      <c r="AH2222">
        <f>IF(OR(AH1542="",AND(AH1542=AH1541,AH1542=AH1543)),NA(), AH1542)</f>
        <v>0</v>
      </c>
      <c r="AI2222">
        <f>IF(ISNA(AJ2222),NA(),AI1542)</f>
        <v>0</v>
      </c>
      <c r="AJ2222">
        <f>IF(OR(AJ1542="",AND(AJ1542=AJ1541,AJ1542=AJ1543)),NA(), AJ1542)</f>
        <v>0</v>
      </c>
      <c r="AM2222">
        <f>IF(ISNA(AN2222),NA(),AM1542)</f>
        <v>0</v>
      </c>
      <c r="AN2222">
        <f>IF(OR(AN1542="",AND(AN1542=AN1541,AN1542=AN1543)),NA(), AN1542)</f>
        <v>0</v>
      </c>
      <c r="AO2222">
        <f>IF(ISNA(AP2222),NA(),AO1542)</f>
        <v>0</v>
      </c>
      <c r="AP2222">
        <f>IF(OR(AP1542="",AND(AP1542=AP1541,AP1542=AP1543)),NA(), AP1542)</f>
        <v>0</v>
      </c>
      <c r="AQ2222">
        <f>IF(ISNA(AR2222),NA(),AQ1542)</f>
        <v>0</v>
      </c>
      <c r="AR2222">
        <f>IF(OR(AR1542="",AND(AR1542=AR1541,AR1542=AR1543)),NA(), AR1542)</f>
        <v>0</v>
      </c>
      <c r="AS2222">
        <f>IF(ISNA(AT2222),NA(),AS1542)</f>
        <v>0</v>
      </c>
      <c r="AT2222">
        <f>IF(OR(AT1542="",AND(AT1542=AT1541,AT1542=AT1543)),NA(), AT1542)</f>
        <v>0</v>
      </c>
      <c r="AU2222">
        <f>IF(ISNA(AV2222),NA(),AU1542)</f>
        <v>0</v>
      </c>
      <c r="AV2222">
        <f>IF(OR(AV1542="",AND(AV1542=AV1541,AV1542=AV1543)),NA(), AV1542)</f>
        <v>0</v>
      </c>
      <c r="AW2222">
        <f>IF(ISNA(AX2222),NA(),AW1542)</f>
        <v>0</v>
      </c>
      <c r="AX2222">
        <f>IF(OR(AX1542="",AND(AX1542=AX1541,AX1542=AX1543)),NA(), AX1542)</f>
        <v>0</v>
      </c>
      <c r="AY2222">
        <f>IF(ISNA(AZ2222),NA(),AY1542)</f>
        <v>0</v>
      </c>
      <c r="AZ2222">
        <f>IF(OR(AZ1542="",AND(AZ1542=AZ1541,AZ1542=AZ1543)),NA(), AZ1542)</f>
        <v>0</v>
      </c>
      <c r="BA2222">
        <f>IF(ISNA(BB2222),NA(),BA1542)</f>
        <v>0</v>
      </c>
      <c r="BB2222">
        <f>IF(OR(BB1542="",AND(BB1542=BB1541,BB1542=BB1543)),NA(), BB1542)</f>
        <v>0</v>
      </c>
      <c r="BC2222">
        <f>IF(ISNA(BD2222),NA(),BC1542)</f>
        <v>0</v>
      </c>
      <c r="BD2222">
        <f>IF(OR(BD1542="",AND(BD1542=BD1541,BD1542=BD1543)),NA(), BD1542)</f>
        <v>0</v>
      </c>
      <c r="BE2222">
        <f>IF(ISNA(BF2222),NA(),BE1542)</f>
        <v>0</v>
      </c>
      <c r="BF2222">
        <f>IF(OR(BF1542="",AND(BF1542=BF1541,BF1542=BF1543)),NA(), BF1542)</f>
        <v>0</v>
      </c>
      <c r="BG2222">
        <f>IF(ISNA(BH2222),NA(),BG1542)</f>
        <v>0</v>
      </c>
      <c r="BH2222">
        <f>IF(OR(BH1542="",AND(BH1542=BH1541,BH1542=BH1543)),NA(), BH1542)</f>
        <v>0</v>
      </c>
      <c r="BI2222">
        <f>IF(ISNA(BJ2222),NA(),BI1542)</f>
        <v>0</v>
      </c>
      <c r="BJ2222">
        <f>IF(OR(BJ1542="",AND(BJ1542=BJ1541,BJ1542=BJ1543)),NA(), BJ1542)</f>
        <v>0</v>
      </c>
      <c r="BK2222">
        <f>IF(ISNA(BL2222),NA(),BK1542)</f>
        <v>0</v>
      </c>
      <c r="BL2222">
        <f>IF(OR(BL1542="",AND(BL1542=BL1541,BL1542=BL1543)),NA(), BL1542)</f>
        <v>0</v>
      </c>
      <c r="BM2222">
        <f>IF(ISNA(BN2222),NA(),BM1542)</f>
        <v>0</v>
      </c>
      <c r="BN2222">
        <f>IF(OR(BN1542="",AND(BN1542=BN1541,BN1542=BN1543)),NA(), BN1542)</f>
        <v>0</v>
      </c>
      <c r="BO2222">
        <f>IF(ISNA(BP2222),NA(),BO1542)</f>
        <v>0</v>
      </c>
      <c r="BP2222">
        <f>IF(OR(BP1542="",AND(BP1542=BP1541,BP1542=BP1543)),NA(), BP1542)</f>
        <v>0</v>
      </c>
      <c r="BQ2222">
        <f>IF(ISNA(BR2222),NA(),BQ1542)</f>
        <v>0</v>
      </c>
      <c r="BR2222">
        <f>IF(OR(BR1542="",AND(BR1542=BR1541,BR1542=BR1543)),NA(), BR1542)</f>
        <v>0</v>
      </c>
    </row>
    <row r="2223" spans="5:70">
      <c r="E2223">
        <f>IF(ISNA(F2223),NA(),E1543)</f>
        <v>0</v>
      </c>
      <c r="F2223">
        <f>IF(OR(F1543="",AND(F1543=F1542,F1543=F1544)),NA(), F1543)</f>
        <v>0</v>
      </c>
      <c r="G2223">
        <f>IF(ISNA(H2223),NA(),G1543)</f>
        <v>0</v>
      </c>
      <c r="H2223">
        <f>IF(OR(H1543="",AND(H1543=H1542,H1543=H1544)),NA(), H1543)</f>
        <v>0</v>
      </c>
      <c r="I2223">
        <f>IF(ISNA(J2223),NA(),I1543)</f>
        <v>0</v>
      </c>
      <c r="J2223">
        <f>IF(OR(J1543="",AND(J1543=J1542,J1543=J1544)),NA(), J1543)</f>
        <v>0</v>
      </c>
      <c r="K2223">
        <f>IF(ISNA(L2223),NA(),K1543)</f>
        <v>0</v>
      </c>
      <c r="L2223">
        <f>IF(OR(L1543="",AND(L1543=L1542,L1543=L1544)),NA(), L1543)</f>
        <v>0</v>
      </c>
      <c r="M2223">
        <f>IF(ISNA(N2223),NA(),M1543)</f>
        <v>0</v>
      </c>
      <c r="N2223">
        <f>IF(OR(N1543="",AND(N1543=N1542,N1543=N1544)),NA(), N1543)</f>
        <v>0</v>
      </c>
      <c r="O2223">
        <f>IF(ISNA(P2223),NA(),O1543)</f>
        <v>0</v>
      </c>
      <c r="P2223">
        <f>IF(OR(P1543="",AND(P1543=P1542,P1543=P1544)),NA(), P1543)</f>
        <v>0</v>
      </c>
      <c r="Q2223">
        <f>IF(ISNA(R2223),NA(),Q1543)</f>
        <v>0</v>
      </c>
      <c r="R2223">
        <f>IF(OR(R1543="",AND(R1543=R1542,R1543=R1544)),NA(), R1543)</f>
        <v>0</v>
      </c>
      <c r="S2223">
        <f>IF(ISNA(T2223),NA(),S1543)</f>
        <v>0</v>
      </c>
      <c r="T2223">
        <f>IF(OR(T1543="",AND(T1543=T1542,T1543=T1544)),NA(), T1543)</f>
        <v>0</v>
      </c>
      <c r="U2223">
        <f>IF(ISNA(V2223),NA(),U1543)</f>
        <v>0</v>
      </c>
      <c r="V2223">
        <f>IF(OR(V1543="",AND(V1543=V1542,V1543=V1544)),NA(), V1543)</f>
        <v>0</v>
      </c>
      <c r="W2223">
        <f>IF(ISNA(X2223),NA(),W1543)</f>
        <v>0</v>
      </c>
      <c r="X2223">
        <f>IF(OR(X1543="",AND(X1543=X1542,X1543=X1544)),NA(), X1543)</f>
        <v>0</v>
      </c>
      <c r="Y2223">
        <f>IF(ISNA(Z2223),NA(),Y1543)</f>
        <v>0</v>
      </c>
      <c r="Z2223">
        <f>IF(OR(Z1543="",AND(Z1543=Z1542,Z1543=Z1544)),NA(), Z1543)</f>
        <v>0</v>
      </c>
      <c r="AA2223">
        <f>IF(ISNA(AB2223),NA(),AA1543)</f>
        <v>0</v>
      </c>
      <c r="AB2223">
        <f>IF(OR(AB1543="",AND(AB1543=AB1542,AB1543=AB1544)),NA(), AB1543)</f>
        <v>0</v>
      </c>
      <c r="AC2223">
        <f>IF(ISNA(AD2223),NA(),AC1543)</f>
        <v>0</v>
      </c>
      <c r="AD2223">
        <f>IF(OR(AD1543="",AND(AD1543=AD1542,AD1543=AD1544)),NA(), AD1543)</f>
        <v>0</v>
      </c>
      <c r="AE2223">
        <f>IF(ISNA(AF2223),NA(),AE1543)</f>
        <v>0</v>
      </c>
      <c r="AF2223">
        <f>IF(OR(AF1543="",AND(AF1543=AF1542,AF1543=AF1544)),NA(), AF1543)</f>
        <v>0</v>
      </c>
      <c r="AG2223">
        <f>IF(ISNA(AH2223),NA(),AG1543)</f>
        <v>0</v>
      </c>
      <c r="AH2223">
        <f>IF(OR(AH1543="",AND(AH1543=AH1542,AH1543=AH1544)),NA(), AH1543)</f>
        <v>0</v>
      </c>
      <c r="AI2223">
        <f>IF(ISNA(AJ2223),NA(),AI1543)</f>
        <v>0</v>
      </c>
      <c r="AJ2223">
        <f>IF(OR(AJ1543="",AND(AJ1543=AJ1542,AJ1543=AJ1544)),NA(), AJ1543)</f>
        <v>0</v>
      </c>
      <c r="AM2223">
        <f>IF(ISNA(AN2223),NA(),AM1543)</f>
        <v>0</v>
      </c>
      <c r="AN2223">
        <f>IF(OR(AN1543="",AND(AN1543=AN1542,AN1543=AN1544)),NA(), AN1543)</f>
        <v>0</v>
      </c>
      <c r="AO2223">
        <f>IF(ISNA(AP2223),NA(),AO1543)</f>
        <v>0</v>
      </c>
      <c r="AP2223">
        <f>IF(OR(AP1543="",AND(AP1543=AP1542,AP1543=AP1544)),NA(), AP1543)</f>
        <v>0</v>
      </c>
      <c r="AQ2223">
        <f>IF(ISNA(AR2223),NA(),AQ1543)</f>
        <v>0</v>
      </c>
      <c r="AR2223">
        <f>IF(OR(AR1543="",AND(AR1543=AR1542,AR1543=AR1544)),NA(), AR1543)</f>
        <v>0</v>
      </c>
      <c r="AS2223">
        <f>IF(ISNA(AT2223),NA(),AS1543)</f>
        <v>0</v>
      </c>
      <c r="AT2223">
        <f>IF(OR(AT1543="",AND(AT1543=AT1542,AT1543=AT1544)),NA(), AT1543)</f>
        <v>0</v>
      </c>
      <c r="AU2223">
        <f>IF(ISNA(AV2223),NA(),AU1543)</f>
        <v>0</v>
      </c>
      <c r="AV2223">
        <f>IF(OR(AV1543="",AND(AV1543=AV1542,AV1543=AV1544)),NA(), AV1543)</f>
        <v>0</v>
      </c>
      <c r="AW2223">
        <f>IF(ISNA(AX2223),NA(),AW1543)</f>
        <v>0</v>
      </c>
      <c r="AX2223">
        <f>IF(OR(AX1543="",AND(AX1543=AX1542,AX1543=AX1544)),NA(), AX1543)</f>
        <v>0</v>
      </c>
      <c r="AY2223">
        <f>IF(ISNA(AZ2223),NA(),AY1543)</f>
        <v>0</v>
      </c>
      <c r="AZ2223">
        <f>IF(OR(AZ1543="",AND(AZ1543=AZ1542,AZ1543=AZ1544)),NA(), AZ1543)</f>
        <v>0</v>
      </c>
      <c r="BA2223">
        <f>IF(ISNA(BB2223),NA(),BA1543)</f>
        <v>0</v>
      </c>
      <c r="BB2223">
        <f>IF(OR(BB1543="",AND(BB1543=BB1542,BB1543=BB1544)),NA(), BB1543)</f>
        <v>0</v>
      </c>
      <c r="BC2223">
        <f>IF(ISNA(BD2223),NA(),BC1543)</f>
        <v>0</v>
      </c>
      <c r="BD2223">
        <f>IF(OR(BD1543="",AND(BD1543=BD1542,BD1543=BD1544)),NA(), BD1543)</f>
        <v>0</v>
      </c>
      <c r="BE2223">
        <f>IF(ISNA(BF2223),NA(),BE1543)</f>
        <v>0</v>
      </c>
      <c r="BF2223">
        <f>IF(OR(BF1543="",AND(BF1543=BF1542,BF1543=BF1544)),NA(), BF1543)</f>
        <v>0</v>
      </c>
      <c r="BG2223">
        <f>IF(ISNA(BH2223),NA(),BG1543)</f>
        <v>0</v>
      </c>
      <c r="BH2223">
        <f>IF(OR(BH1543="",AND(BH1543=BH1542,BH1543=BH1544)),NA(), BH1543)</f>
        <v>0</v>
      </c>
      <c r="BI2223">
        <f>IF(ISNA(BJ2223),NA(),BI1543)</f>
        <v>0</v>
      </c>
      <c r="BJ2223">
        <f>IF(OR(BJ1543="",AND(BJ1543=BJ1542,BJ1543=BJ1544)),NA(), BJ1543)</f>
        <v>0</v>
      </c>
      <c r="BK2223">
        <f>IF(ISNA(BL2223),NA(),BK1543)</f>
        <v>0</v>
      </c>
      <c r="BL2223">
        <f>IF(OR(BL1543="",AND(BL1543=BL1542,BL1543=BL1544)),NA(), BL1543)</f>
        <v>0</v>
      </c>
      <c r="BM2223">
        <f>IF(ISNA(BN2223),NA(),BM1543)</f>
        <v>0</v>
      </c>
      <c r="BN2223">
        <f>IF(OR(BN1543="",AND(BN1543=BN1542,BN1543=BN1544)),NA(), BN1543)</f>
        <v>0</v>
      </c>
      <c r="BO2223">
        <f>IF(ISNA(BP2223),NA(),BO1543)</f>
        <v>0</v>
      </c>
      <c r="BP2223">
        <f>IF(OR(BP1543="",AND(BP1543=BP1542,BP1543=BP1544)),NA(), BP1543)</f>
        <v>0</v>
      </c>
      <c r="BQ2223">
        <f>IF(ISNA(BR2223),NA(),BQ1543)</f>
        <v>0</v>
      </c>
      <c r="BR2223">
        <f>IF(OR(BR1543="",AND(BR1543=BR1542,BR1543=BR1544)),NA(), BR1543)</f>
        <v>0</v>
      </c>
    </row>
    <row r="2224" spans="5:70">
      <c r="E2224">
        <f>IF(ISNA(F2224),NA(),E1544)</f>
        <v>0</v>
      </c>
      <c r="F2224">
        <f>IF(OR(F1544="",AND(F1544=F1543,F1544=F1545)),NA(), F1544)</f>
        <v>0</v>
      </c>
      <c r="G2224">
        <f>IF(ISNA(H2224),NA(),G1544)</f>
        <v>0</v>
      </c>
      <c r="H2224">
        <f>IF(OR(H1544="",AND(H1544=H1543,H1544=H1545)),NA(), H1544)</f>
        <v>0</v>
      </c>
      <c r="I2224">
        <f>IF(ISNA(J2224),NA(),I1544)</f>
        <v>0</v>
      </c>
      <c r="J2224">
        <f>IF(OR(J1544="",AND(J1544=J1543,J1544=J1545)),NA(), J1544)</f>
        <v>0</v>
      </c>
      <c r="K2224">
        <f>IF(ISNA(L2224),NA(),K1544)</f>
        <v>0</v>
      </c>
      <c r="L2224">
        <f>IF(OR(L1544="",AND(L1544=L1543,L1544=L1545)),NA(), L1544)</f>
        <v>0</v>
      </c>
      <c r="M2224">
        <f>IF(ISNA(N2224),NA(),M1544)</f>
        <v>0</v>
      </c>
      <c r="N2224">
        <f>IF(OR(N1544="",AND(N1544=N1543,N1544=N1545)),NA(), N1544)</f>
        <v>0</v>
      </c>
      <c r="O2224">
        <f>IF(ISNA(P2224),NA(),O1544)</f>
        <v>0</v>
      </c>
      <c r="P2224">
        <f>IF(OR(P1544="",AND(P1544=P1543,P1544=P1545)),NA(), P1544)</f>
        <v>0</v>
      </c>
      <c r="Q2224">
        <f>IF(ISNA(R2224),NA(),Q1544)</f>
        <v>0</v>
      </c>
      <c r="R2224">
        <f>IF(OR(R1544="",AND(R1544=R1543,R1544=R1545)),NA(), R1544)</f>
        <v>0</v>
      </c>
      <c r="S2224">
        <f>IF(ISNA(T2224),NA(),S1544)</f>
        <v>0</v>
      </c>
      <c r="T2224">
        <f>IF(OR(T1544="",AND(T1544=T1543,T1544=T1545)),NA(), T1544)</f>
        <v>0</v>
      </c>
      <c r="U2224">
        <f>IF(ISNA(V2224),NA(),U1544)</f>
        <v>0</v>
      </c>
      <c r="V2224">
        <f>IF(OR(V1544="",AND(V1544=V1543,V1544=V1545)),NA(), V1544)</f>
        <v>0</v>
      </c>
      <c r="W2224">
        <f>IF(ISNA(X2224),NA(),W1544)</f>
        <v>0</v>
      </c>
      <c r="X2224">
        <f>IF(OR(X1544="",AND(X1544=X1543,X1544=X1545)),NA(), X1544)</f>
        <v>0</v>
      </c>
      <c r="Y2224">
        <f>IF(ISNA(Z2224),NA(),Y1544)</f>
        <v>0</v>
      </c>
      <c r="Z2224">
        <f>IF(OR(Z1544="",AND(Z1544=Z1543,Z1544=Z1545)),NA(), Z1544)</f>
        <v>0</v>
      </c>
      <c r="AA2224">
        <f>IF(ISNA(AB2224),NA(),AA1544)</f>
        <v>0</v>
      </c>
      <c r="AB2224">
        <f>IF(OR(AB1544="",AND(AB1544=AB1543,AB1544=AB1545)),NA(), AB1544)</f>
        <v>0</v>
      </c>
      <c r="AC2224">
        <f>IF(ISNA(AD2224),NA(),AC1544)</f>
        <v>0</v>
      </c>
      <c r="AD2224">
        <f>IF(OR(AD1544="",AND(AD1544=AD1543,AD1544=AD1545)),NA(), AD1544)</f>
        <v>0</v>
      </c>
      <c r="AE2224">
        <f>IF(ISNA(AF2224),NA(),AE1544)</f>
        <v>0</v>
      </c>
      <c r="AF2224">
        <f>IF(OR(AF1544="",AND(AF1544=AF1543,AF1544=AF1545)),NA(), AF1544)</f>
        <v>0</v>
      </c>
      <c r="AG2224">
        <f>IF(ISNA(AH2224),NA(),AG1544)</f>
        <v>0</v>
      </c>
      <c r="AH2224">
        <f>IF(OR(AH1544="",AND(AH1544=AH1543,AH1544=AH1545)),NA(), AH1544)</f>
        <v>0</v>
      </c>
      <c r="AI2224">
        <f>IF(ISNA(AJ2224),NA(),AI1544)</f>
        <v>0</v>
      </c>
      <c r="AJ2224">
        <f>IF(OR(AJ1544="",AND(AJ1544=AJ1543,AJ1544=AJ1545)),NA(), AJ1544)</f>
        <v>0</v>
      </c>
      <c r="AM2224">
        <f>IF(ISNA(AN2224),NA(),AM1544)</f>
        <v>0</v>
      </c>
      <c r="AN2224">
        <f>IF(OR(AN1544="",AND(AN1544=AN1543,AN1544=AN1545)),NA(), AN1544)</f>
        <v>0</v>
      </c>
      <c r="AO2224">
        <f>IF(ISNA(AP2224),NA(),AO1544)</f>
        <v>0</v>
      </c>
      <c r="AP2224">
        <f>IF(OR(AP1544="",AND(AP1544=AP1543,AP1544=AP1545)),NA(), AP1544)</f>
        <v>0</v>
      </c>
      <c r="AQ2224">
        <f>IF(ISNA(AR2224),NA(),AQ1544)</f>
        <v>0</v>
      </c>
      <c r="AR2224">
        <f>IF(OR(AR1544="",AND(AR1544=AR1543,AR1544=AR1545)),NA(), AR1544)</f>
        <v>0</v>
      </c>
      <c r="AS2224">
        <f>IF(ISNA(AT2224),NA(),AS1544)</f>
        <v>0</v>
      </c>
      <c r="AT2224">
        <f>IF(OR(AT1544="",AND(AT1544=AT1543,AT1544=AT1545)),NA(), AT1544)</f>
        <v>0</v>
      </c>
      <c r="AU2224">
        <f>IF(ISNA(AV2224),NA(),AU1544)</f>
        <v>0</v>
      </c>
      <c r="AV2224">
        <f>IF(OR(AV1544="",AND(AV1544=AV1543,AV1544=AV1545)),NA(), AV1544)</f>
        <v>0</v>
      </c>
      <c r="AW2224">
        <f>IF(ISNA(AX2224),NA(),AW1544)</f>
        <v>0</v>
      </c>
      <c r="AX2224">
        <f>IF(OR(AX1544="",AND(AX1544=AX1543,AX1544=AX1545)),NA(), AX1544)</f>
        <v>0</v>
      </c>
      <c r="AY2224">
        <f>IF(ISNA(AZ2224),NA(),AY1544)</f>
        <v>0</v>
      </c>
      <c r="AZ2224">
        <f>IF(OR(AZ1544="",AND(AZ1544=AZ1543,AZ1544=AZ1545)),NA(), AZ1544)</f>
        <v>0</v>
      </c>
      <c r="BA2224">
        <f>IF(ISNA(BB2224),NA(),BA1544)</f>
        <v>0</v>
      </c>
      <c r="BB2224">
        <f>IF(OR(BB1544="",AND(BB1544=BB1543,BB1544=BB1545)),NA(), BB1544)</f>
        <v>0</v>
      </c>
      <c r="BC2224">
        <f>IF(ISNA(BD2224),NA(),BC1544)</f>
        <v>0</v>
      </c>
      <c r="BD2224">
        <f>IF(OR(BD1544="",AND(BD1544=BD1543,BD1544=BD1545)),NA(), BD1544)</f>
        <v>0</v>
      </c>
      <c r="BE2224">
        <f>IF(ISNA(BF2224),NA(),BE1544)</f>
        <v>0</v>
      </c>
      <c r="BF2224">
        <f>IF(OR(BF1544="",AND(BF1544=BF1543,BF1544=BF1545)),NA(), BF1544)</f>
        <v>0</v>
      </c>
      <c r="BG2224">
        <f>IF(ISNA(BH2224),NA(),BG1544)</f>
        <v>0</v>
      </c>
      <c r="BH2224">
        <f>IF(OR(BH1544="",AND(BH1544=BH1543,BH1544=BH1545)),NA(), BH1544)</f>
        <v>0</v>
      </c>
      <c r="BI2224">
        <f>IF(ISNA(BJ2224),NA(),BI1544)</f>
        <v>0</v>
      </c>
      <c r="BJ2224">
        <f>IF(OR(BJ1544="",AND(BJ1544=BJ1543,BJ1544=BJ1545)),NA(), BJ1544)</f>
        <v>0</v>
      </c>
      <c r="BK2224">
        <f>IF(ISNA(BL2224),NA(),BK1544)</f>
        <v>0</v>
      </c>
      <c r="BL2224">
        <f>IF(OR(BL1544="",AND(BL1544=BL1543,BL1544=BL1545)),NA(), BL1544)</f>
        <v>0</v>
      </c>
      <c r="BM2224">
        <f>IF(ISNA(BN2224),NA(),BM1544)</f>
        <v>0</v>
      </c>
      <c r="BN2224">
        <f>IF(OR(BN1544="",AND(BN1544=BN1543,BN1544=BN1545)),NA(), BN1544)</f>
        <v>0</v>
      </c>
      <c r="BO2224">
        <f>IF(ISNA(BP2224),NA(),BO1544)</f>
        <v>0</v>
      </c>
      <c r="BP2224">
        <f>IF(OR(BP1544="",AND(BP1544=BP1543,BP1544=BP1545)),NA(), BP1544)</f>
        <v>0</v>
      </c>
      <c r="BQ2224">
        <f>IF(ISNA(BR2224),NA(),BQ1544)</f>
        <v>0</v>
      </c>
      <c r="BR2224">
        <f>IF(OR(BR1544="",AND(BR1544=BR1543,BR1544=BR1545)),NA(), BR1544)</f>
        <v>0</v>
      </c>
    </row>
    <row r="2225" spans="5:70">
      <c r="E2225">
        <f>IF(ISNA(F2225),NA(),E1545)</f>
        <v>0</v>
      </c>
      <c r="F2225">
        <f>IF(OR(F1545="",AND(F1545=F1544,F1545=F1546)),NA(), F1545)</f>
        <v>0</v>
      </c>
      <c r="G2225">
        <f>IF(ISNA(H2225),NA(),G1545)</f>
        <v>0</v>
      </c>
      <c r="H2225">
        <f>IF(OR(H1545="",AND(H1545=H1544,H1545=H1546)),NA(), H1545)</f>
        <v>0</v>
      </c>
      <c r="I2225">
        <f>IF(ISNA(J2225),NA(),I1545)</f>
        <v>0</v>
      </c>
      <c r="J2225">
        <f>IF(OR(J1545="",AND(J1545=J1544,J1545=J1546)),NA(), J1545)</f>
        <v>0</v>
      </c>
      <c r="K2225">
        <f>IF(ISNA(L2225),NA(),K1545)</f>
        <v>0</v>
      </c>
      <c r="L2225">
        <f>IF(OR(L1545="",AND(L1545=L1544,L1545=L1546)),NA(), L1545)</f>
        <v>0</v>
      </c>
      <c r="M2225">
        <f>IF(ISNA(N2225),NA(),M1545)</f>
        <v>0</v>
      </c>
      <c r="N2225">
        <f>IF(OR(N1545="",AND(N1545=N1544,N1545=N1546)),NA(), N1545)</f>
        <v>0</v>
      </c>
      <c r="O2225">
        <f>IF(ISNA(P2225),NA(),O1545)</f>
        <v>0</v>
      </c>
      <c r="P2225">
        <f>IF(OR(P1545="",AND(P1545=P1544,P1545=P1546)),NA(), P1545)</f>
        <v>0</v>
      </c>
      <c r="Q2225">
        <f>IF(ISNA(R2225),NA(),Q1545)</f>
        <v>0</v>
      </c>
      <c r="R2225">
        <f>IF(OR(R1545="",AND(R1545=R1544,R1545=R1546)),NA(), R1545)</f>
        <v>0</v>
      </c>
      <c r="S2225">
        <f>IF(ISNA(T2225),NA(),S1545)</f>
        <v>0</v>
      </c>
      <c r="T2225">
        <f>IF(OR(T1545="",AND(T1545=T1544,T1545=T1546)),NA(), T1545)</f>
        <v>0</v>
      </c>
      <c r="U2225">
        <f>IF(ISNA(V2225),NA(),U1545)</f>
        <v>0</v>
      </c>
      <c r="V2225">
        <f>IF(OR(V1545="",AND(V1545=V1544,V1545=V1546)),NA(), V1545)</f>
        <v>0</v>
      </c>
      <c r="W2225">
        <f>IF(ISNA(X2225),NA(),W1545)</f>
        <v>0</v>
      </c>
      <c r="X2225">
        <f>IF(OR(X1545="",AND(X1545=X1544,X1545=X1546)),NA(), X1545)</f>
        <v>0</v>
      </c>
      <c r="Y2225">
        <f>IF(ISNA(Z2225),NA(),Y1545)</f>
        <v>0</v>
      </c>
      <c r="Z2225">
        <f>IF(OR(Z1545="",AND(Z1545=Z1544,Z1545=Z1546)),NA(), Z1545)</f>
        <v>0</v>
      </c>
      <c r="AA2225">
        <f>IF(ISNA(AB2225),NA(),AA1545)</f>
        <v>0</v>
      </c>
      <c r="AB2225">
        <f>IF(OR(AB1545="",AND(AB1545=AB1544,AB1545=AB1546)),NA(), AB1545)</f>
        <v>0</v>
      </c>
      <c r="AC2225">
        <f>IF(ISNA(AD2225),NA(),AC1545)</f>
        <v>0</v>
      </c>
      <c r="AD2225">
        <f>IF(OR(AD1545="",AND(AD1545=AD1544,AD1545=AD1546)),NA(), AD1545)</f>
        <v>0</v>
      </c>
      <c r="AE2225">
        <f>IF(ISNA(AF2225),NA(),AE1545)</f>
        <v>0</v>
      </c>
      <c r="AF2225">
        <f>IF(OR(AF1545="",AND(AF1545=AF1544,AF1545=AF1546)),NA(), AF1545)</f>
        <v>0</v>
      </c>
      <c r="AG2225">
        <f>IF(ISNA(AH2225),NA(),AG1545)</f>
        <v>0</v>
      </c>
      <c r="AH2225">
        <f>IF(OR(AH1545="",AND(AH1545=AH1544,AH1545=AH1546)),NA(), AH1545)</f>
        <v>0</v>
      </c>
      <c r="AI2225">
        <f>IF(ISNA(AJ2225),NA(),AI1545)</f>
        <v>0</v>
      </c>
      <c r="AJ2225">
        <f>IF(OR(AJ1545="",AND(AJ1545=AJ1544,AJ1545=AJ1546)),NA(), AJ1545)</f>
        <v>0</v>
      </c>
      <c r="AM2225">
        <f>IF(ISNA(AN2225),NA(),AM1545)</f>
        <v>0</v>
      </c>
      <c r="AN2225">
        <f>IF(OR(AN1545="",AND(AN1545=AN1544,AN1545=AN1546)),NA(), AN1545)</f>
        <v>0</v>
      </c>
      <c r="AO2225">
        <f>IF(ISNA(AP2225),NA(),AO1545)</f>
        <v>0</v>
      </c>
      <c r="AP2225">
        <f>IF(OR(AP1545="",AND(AP1545=AP1544,AP1545=AP1546)),NA(), AP1545)</f>
        <v>0</v>
      </c>
      <c r="AQ2225">
        <f>IF(ISNA(AR2225),NA(),AQ1545)</f>
        <v>0</v>
      </c>
      <c r="AR2225">
        <f>IF(OR(AR1545="",AND(AR1545=AR1544,AR1545=AR1546)),NA(), AR1545)</f>
        <v>0</v>
      </c>
      <c r="AS2225">
        <f>IF(ISNA(AT2225),NA(),AS1545)</f>
        <v>0</v>
      </c>
      <c r="AT2225">
        <f>IF(OR(AT1545="",AND(AT1545=AT1544,AT1545=AT1546)),NA(), AT1545)</f>
        <v>0</v>
      </c>
      <c r="AU2225">
        <f>IF(ISNA(AV2225),NA(),AU1545)</f>
        <v>0</v>
      </c>
      <c r="AV2225">
        <f>IF(OR(AV1545="",AND(AV1545=AV1544,AV1545=AV1546)),NA(), AV1545)</f>
        <v>0</v>
      </c>
      <c r="AW2225">
        <f>IF(ISNA(AX2225),NA(),AW1545)</f>
        <v>0</v>
      </c>
      <c r="AX2225">
        <f>IF(OR(AX1545="",AND(AX1545=AX1544,AX1545=AX1546)),NA(), AX1545)</f>
        <v>0</v>
      </c>
      <c r="AY2225">
        <f>IF(ISNA(AZ2225),NA(),AY1545)</f>
        <v>0</v>
      </c>
      <c r="AZ2225">
        <f>IF(OR(AZ1545="",AND(AZ1545=AZ1544,AZ1545=AZ1546)),NA(), AZ1545)</f>
        <v>0</v>
      </c>
      <c r="BA2225">
        <f>IF(ISNA(BB2225),NA(),BA1545)</f>
        <v>0</v>
      </c>
      <c r="BB2225">
        <f>IF(OR(BB1545="",AND(BB1545=BB1544,BB1545=BB1546)),NA(), BB1545)</f>
        <v>0</v>
      </c>
      <c r="BC2225">
        <f>IF(ISNA(BD2225),NA(),BC1545)</f>
        <v>0</v>
      </c>
      <c r="BD2225">
        <f>IF(OR(BD1545="",AND(BD1545=BD1544,BD1545=BD1546)),NA(), BD1545)</f>
        <v>0</v>
      </c>
      <c r="BE2225">
        <f>IF(ISNA(BF2225),NA(),BE1545)</f>
        <v>0</v>
      </c>
      <c r="BF2225">
        <f>IF(OR(BF1545="",AND(BF1545=BF1544,BF1545=BF1546)),NA(), BF1545)</f>
        <v>0</v>
      </c>
      <c r="BG2225">
        <f>IF(ISNA(BH2225),NA(),BG1545)</f>
        <v>0</v>
      </c>
      <c r="BH2225">
        <f>IF(OR(BH1545="",AND(BH1545=BH1544,BH1545=BH1546)),NA(), BH1545)</f>
        <v>0</v>
      </c>
      <c r="BI2225">
        <f>IF(ISNA(BJ2225),NA(),BI1545)</f>
        <v>0</v>
      </c>
      <c r="BJ2225">
        <f>IF(OR(BJ1545="",AND(BJ1545=BJ1544,BJ1545=BJ1546)),NA(), BJ1545)</f>
        <v>0</v>
      </c>
      <c r="BK2225">
        <f>IF(ISNA(BL2225),NA(),BK1545)</f>
        <v>0</v>
      </c>
      <c r="BL2225">
        <f>IF(OR(BL1545="",AND(BL1545=BL1544,BL1545=BL1546)),NA(), BL1545)</f>
        <v>0</v>
      </c>
      <c r="BM2225">
        <f>IF(ISNA(BN2225),NA(),BM1545)</f>
        <v>0</v>
      </c>
      <c r="BN2225">
        <f>IF(OR(BN1545="",AND(BN1545=BN1544,BN1545=BN1546)),NA(), BN1545)</f>
        <v>0</v>
      </c>
      <c r="BO2225">
        <f>IF(ISNA(BP2225),NA(),BO1545)</f>
        <v>0</v>
      </c>
      <c r="BP2225">
        <f>IF(OR(BP1545="",AND(BP1545=BP1544,BP1545=BP1546)),NA(), BP1545)</f>
        <v>0</v>
      </c>
      <c r="BQ2225">
        <f>IF(ISNA(BR2225),NA(),BQ1545)</f>
        <v>0</v>
      </c>
      <c r="BR2225">
        <f>IF(OR(BR1545="",AND(BR1545=BR1544,BR1545=BR1546)),NA(), BR1545)</f>
        <v>0</v>
      </c>
    </row>
    <row r="2226" spans="5:70">
      <c r="E2226">
        <f>IF(ISNA(F2226),NA(),E1546)</f>
        <v>0</v>
      </c>
      <c r="F2226">
        <f>IF(OR(F1546="",AND(F1546=F1545,F1546=F1547)),NA(), F1546)</f>
        <v>0</v>
      </c>
      <c r="G2226">
        <f>IF(ISNA(H2226),NA(),G1546)</f>
        <v>0</v>
      </c>
      <c r="H2226">
        <f>IF(OR(H1546="",AND(H1546=H1545,H1546=H1547)),NA(), H1546)</f>
        <v>0</v>
      </c>
      <c r="I2226">
        <f>IF(ISNA(J2226),NA(),I1546)</f>
        <v>0</v>
      </c>
      <c r="J2226">
        <f>IF(OR(J1546="",AND(J1546=J1545,J1546=J1547)),NA(), J1546)</f>
        <v>0</v>
      </c>
      <c r="K2226">
        <f>IF(ISNA(L2226),NA(),K1546)</f>
        <v>0</v>
      </c>
      <c r="L2226">
        <f>IF(OR(L1546="",AND(L1546=L1545,L1546=L1547)),NA(), L1546)</f>
        <v>0</v>
      </c>
      <c r="M2226">
        <f>IF(ISNA(N2226),NA(),M1546)</f>
        <v>0</v>
      </c>
      <c r="N2226">
        <f>IF(OR(N1546="",AND(N1546=N1545,N1546=N1547)),NA(), N1546)</f>
        <v>0</v>
      </c>
      <c r="O2226">
        <f>IF(ISNA(P2226),NA(),O1546)</f>
        <v>0</v>
      </c>
      <c r="P2226">
        <f>IF(OR(P1546="",AND(P1546=P1545,P1546=P1547)),NA(), P1546)</f>
        <v>0</v>
      </c>
      <c r="Q2226">
        <f>IF(ISNA(R2226),NA(),Q1546)</f>
        <v>0</v>
      </c>
      <c r="R2226">
        <f>IF(OR(R1546="",AND(R1546=R1545,R1546=R1547)),NA(), R1546)</f>
        <v>0</v>
      </c>
      <c r="S2226">
        <f>IF(ISNA(T2226),NA(),S1546)</f>
        <v>0</v>
      </c>
      <c r="T2226">
        <f>IF(OR(T1546="",AND(T1546=T1545,T1546=T1547)),NA(), T1546)</f>
        <v>0</v>
      </c>
      <c r="U2226">
        <f>IF(ISNA(V2226),NA(),U1546)</f>
        <v>0</v>
      </c>
      <c r="V2226">
        <f>IF(OR(V1546="",AND(V1546=V1545,V1546=V1547)),NA(), V1546)</f>
        <v>0</v>
      </c>
      <c r="W2226">
        <f>IF(ISNA(X2226),NA(),W1546)</f>
        <v>0</v>
      </c>
      <c r="X2226">
        <f>IF(OR(X1546="",AND(X1546=X1545,X1546=X1547)),NA(), X1546)</f>
        <v>0</v>
      </c>
      <c r="Y2226">
        <f>IF(ISNA(Z2226),NA(),Y1546)</f>
        <v>0</v>
      </c>
      <c r="Z2226">
        <f>IF(OR(Z1546="",AND(Z1546=Z1545,Z1546=Z1547)),NA(), Z1546)</f>
        <v>0</v>
      </c>
      <c r="AA2226">
        <f>IF(ISNA(AB2226),NA(),AA1546)</f>
        <v>0</v>
      </c>
      <c r="AB2226">
        <f>IF(OR(AB1546="",AND(AB1546=AB1545,AB1546=AB1547)),NA(), AB1546)</f>
        <v>0</v>
      </c>
      <c r="AC2226">
        <f>IF(ISNA(AD2226),NA(),AC1546)</f>
        <v>0</v>
      </c>
      <c r="AD2226">
        <f>IF(OR(AD1546="",AND(AD1546=AD1545,AD1546=AD1547)),NA(), AD1546)</f>
        <v>0</v>
      </c>
      <c r="AE2226">
        <f>IF(ISNA(AF2226),NA(),AE1546)</f>
        <v>0</v>
      </c>
      <c r="AF2226">
        <f>IF(OR(AF1546="",AND(AF1546=AF1545,AF1546=AF1547)),NA(), AF1546)</f>
        <v>0</v>
      </c>
      <c r="AG2226">
        <f>IF(ISNA(AH2226),NA(),AG1546)</f>
        <v>0</v>
      </c>
      <c r="AH2226">
        <f>IF(OR(AH1546="",AND(AH1546=AH1545,AH1546=AH1547)),NA(), AH1546)</f>
        <v>0</v>
      </c>
      <c r="AI2226">
        <f>IF(ISNA(AJ2226),NA(),AI1546)</f>
        <v>0</v>
      </c>
      <c r="AJ2226">
        <f>IF(OR(AJ1546="",AND(AJ1546=AJ1545,AJ1546=AJ1547)),NA(), AJ1546)</f>
        <v>0</v>
      </c>
      <c r="AM2226">
        <f>IF(ISNA(AN2226),NA(),AM1546)</f>
        <v>0</v>
      </c>
      <c r="AN2226">
        <f>IF(OR(AN1546="",AND(AN1546=AN1545,AN1546=AN1547)),NA(), AN1546)</f>
        <v>0</v>
      </c>
      <c r="AO2226">
        <f>IF(ISNA(AP2226),NA(),AO1546)</f>
        <v>0</v>
      </c>
      <c r="AP2226">
        <f>IF(OR(AP1546="",AND(AP1546=AP1545,AP1546=AP1547)),NA(), AP1546)</f>
        <v>0</v>
      </c>
      <c r="AQ2226">
        <f>IF(ISNA(AR2226),NA(),AQ1546)</f>
        <v>0</v>
      </c>
      <c r="AR2226">
        <f>IF(OR(AR1546="",AND(AR1546=AR1545,AR1546=AR1547)),NA(), AR1546)</f>
        <v>0</v>
      </c>
      <c r="AS2226">
        <f>IF(ISNA(AT2226),NA(),AS1546)</f>
        <v>0</v>
      </c>
      <c r="AT2226">
        <f>IF(OR(AT1546="",AND(AT1546=AT1545,AT1546=AT1547)),NA(), AT1546)</f>
        <v>0</v>
      </c>
      <c r="AU2226">
        <f>IF(ISNA(AV2226),NA(),AU1546)</f>
        <v>0</v>
      </c>
      <c r="AV2226">
        <f>IF(OR(AV1546="",AND(AV1546=AV1545,AV1546=AV1547)),NA(), AV1546)</f>
        <v>0</v>
      </c>
      <c r="AW2226">
        <f>IF(ISNA(AX2226),NA(),AW1546)</f>
        <v>0</v>
      </c>
      <c r="AX2226">
        <f>IF(OR(AX1546="",AND(AX1546=AX1545,AX1546=AX1547)),NA(), AX1546)</f>
        <v>0</v>
      </c>
      <c r="AY2226">
        <f>IF(ISNA(AZ2226),NA(),AY1546)</f>
        <v>0</v>
      </c>
      <c r="AZ2226">
        <f>IF(OR(AZ1546="",AND(AZ1546=AZ1545,AZ1546=AZ1547)),NA(), AZ1546)</f>
        <v>0</v>
      </c>
      <c r="BA2226">
        <f>IF(ISNA(BB2226),NA(),BA1546)</f>
        <v>0</v>
      </c>
      <c r="BB2226">
        <f>IF(OR(BB1546="",AND(BB1546=BB1545,BB1546=BB1547)),NA(), BB1546)</f>
        <v>0</v>
      </c>
      <c r="BC2226">
        <f>IF(ISNA(BD2226),NA(),BC1546)</f>
        <v>0</v>
      </c>
      <c r="BD2226">
        <f>IF(OR(BD1546="",AND(BD1546=BD1545,BD1546=BD1547)),NA(), BD1546)</f>
        <v>0</v>
      </c>
      <c r="BE2226">
        <f>IF(ISNA(BF2226),NA(),BE1546)</f>
        <v>0</v>
      </c>
      <c r="BF2226">
        <f>IF(OR(BF1546="",AND(BF1546=BF1545,BF1546=BF1547)),NA(), BF1546)</f>
        <v>0</v>
      </c>
      <c r="BG2226">
        <f>IF(ISNA(BH2226),NA(),BG1546)</f>
        <v>0</v>
      </c>
      <c r="BH2226">
        <f>IF(OR(BH1546="",AND(BH1546=BH1545,BH1546=BH1547)),NA(), BH1546)</f>
        <v>0</v>
      </c>
      <c r="BI2226">
        <f>IF(ISNA(BJ2226),NA(),BI1546)</f>
        <v>0</v>
      </c>
      <c r="BJ2226">
        <f>IF(OR(BJ1546="",AND(BJ1546=BJ1545,BJ1546=BJ1547)),NA(), BJ1546)</f>
        <v>0</v>
      </c>
      <c r="BK2226">
        <f>IF(ISNA(BL2226),NA(),BK1546)</f>
        <v>0</v>
      </c>
      <c r="BL2226">
        <f>IF(OR(BL1546="",AND(BL1546=BL1545,BL1546=BL1547)),NA(), BL1546)</f>
        <v>0</v>
      </c>
      <c r="BM2226">
        <f>IF(ISNA(BN2226),NA(),BM1546)</f>
        <v>0</v>
      </c>
      <c r="BN2226">
        <f>IF(OR(BN1546="",AND(BN1546=BN1545,BN1546=BN1547)),NA(), BN1546)</f>
        <v>0</v>
      </c>
      <c r="BO2226">
        <f>IF(ISNA(BP2226),NA(),BO1546)</f>
        <v>0</v>
      </c>
      <c r="BP2226">
        <f>IF(OR(BP1546="",AND(BP1546=BP1545,BP1546=BP1547)),NA(), BP1546)</f>
        <v>0</v>
      </c>
      <c r="BQ2226">
        <f>IF(ISNA(BR2226),NA(),BQ1546)</f>
        <v>0</v>
      </c>
      <c r="BR2226">
        <f>IF(OR(BR1546="",AND(BR1546=BR1545,BR1546=BR1547)),NA(), BR1546)</f>
        <v>0</v>
      </c>
    </row>
    <row r="2227" spans="5:70">
      <c r="E2227">
        <f>IF(ISNA(F2227),NA(),E1547)</f>
        <v>0</v>
      </c>
      <c r="F2227">
        <f>IF(OR(F1547="",AND(F1547=F1546,F1547=F1548)),NA(), F1547)</f>
        <v>0</v>
      </c>
      <c r="G2227">
        <f>IF(ISNA(H2227),NA(),G1547)</f>
        <v>0</v>
      </c>
      <c r="H2227">
        <f>IF(OR(H1547="",AND(H1547=H1546,H1547=H1548)),NA(), H1547)</f>
        <v>0</v>
      </c>
      <c r="I2227">
        <f>IF(ISNA(J2227),NA(),I1547)</f>
        <v>0</v>
      </c>
      <c r="J2227">
        <f>IF(OR(J1547="",AND(J1547=J1546,J1547=J1548)),NA(), J1547)</f>
        <v>0</v>
      </c>
      <c r="K2227">
        <f>IF(ISNA(L2227),NA(),K1547)</f>
        <v>0</v>
      </c>
      <c r="L2227">
        <f>IF(OR(L1547="",AND(L1547=L1546,L1547=L1548)),NA(), L1547)</f>
        <v>0</v>
      </c>
      <c r="M2227">
        <f>IF(ISNA(N2227),NA(),M1547)</f>
        <v>0</v>
      </c>
      <c r="N2227">
        <f>IF(OR(N1547="",AND(N1547=N1546,N1547=N1548)),NA(), N1547)</f>
        <v>0</v>
      </c>
      <c r="O2227">
        <f>IF(ISNA(P2227),NA(),O1547)</f>
        <v>0</v>
      </c>
      <c r="P2227">
        <f>IF(OR(P1547="",AND(P1547=P1546,P1547=P1548)),NA(), P1547)</f>
        <v>0</v>
      </c>
      <c r="Q2227">
        <f>IF(ISNA(R2227),NA(),Q1547)</f>
        <v>0</v>
      </c>
      <c r="R2227">
        <f>IF(OR(R1547="",AND(R1547=R1546,R1547=R1548)),NA(), R1547)</f>
        <v>0</v>
      </c>
      <c r="S2227">
        <f>IF(ISNA(T2227),NA(),S1547)</f>
        <v>0</v>
      </c>
      <c r="T2227">
        <f>IF(OR(T1547="",AND(T1547=T1546,T1547=T1548)),NA(), T1547)</f>
        <v>0</v>
      </c>
      <c r="U2227">
        <f>IF(ISNA(V2227),NA(),U1547)</f>
        <v>0</v>
      </c>
      <c r="V2227">
        <f>IF(OR(V1547="",AND(V1547=V1546,V1547=V1548)),NA(), V1547)</f>
        <v>0</v>
      </c>
      <c r="W2227">
        <f>IF(ISNA(X2227),NA(),W1547)</f>
        <v>0</v>
      </c>
      <c r="X2227">
        <f>IF(OR(X1547="",AND(X1547=X1546,X1547=X1548)),NA(), X1547)</f>
        <v>0</v>
      </c>
      <c r="Y2227">
        <f>IF(ISNA(Z2227),NA(),Y1547)</f>
        <v>0</v>
      </c>
      <c r="Z2227">
        <f>IF(OR(Z1547="",AND(Z1547=Z1546,Z1547=Z1548)),NA(), Z1547)</f>
        <v>0</v>
      </c>
      <c r="AA2227">
        <f>IF(ISNA(AB2227),NA(),AA1547)</f>
        <v>0</v>
      </c>
      <c r="AB2227">
        <f>IF(OR(AB1547="",AND(AB1547=AB1546,AB1547=AB1548)),NA(), AB1547)</f>
        <v>0</v>
      </c>
      <c r="AC2227">
        <f>IF(ISNA(AD2227),NA(),AC1547)</f>
        <v>0</v>
      </c>
      <c r="AD2227">
        <f>IF(OR(AD1547="",AND(AD1547=AD1546,AD1547=AD1548)),NA(), AD1547)</f>
        <v>0</v>
      </c>
      <c r="AE2227">
        <f>IF(ISNA(AF2227),NA(),AE1547)</f>
        <v>0</v>
      </c>
      <c r="AF2227">
        <f>IF(OR(AF1547="",AND(AF1547=AF1546,AF1547=AF1548)),NA(), AF1547)</f>
        <v>0</v>
      </c>
      <c r="AG2227">
        <f>IF(ISNA(AH2227),NA(),AG1547)</f>
        <v>0</v>
      </c>
      <c r="AH2227">
        <f>IF(OR(AH1547="",AND(AH1547=AH1546,AH1547=AH1548)),NA(), AH1547)</f>
        <v>0</v>
      </c>
      <c r="AI2227">
        <f>IF(ISNA(AJ2227),NA(),AI1547)</f>
        <v>0</v>
      </c>
      <c r="AJ2227">
        <f>IF(OR(AJ1547="",AND(AJ1547=AJ1546,AJ1547=AJ1548)),NA(), AJ1547)</f>
        <v>0</v>
      </c>
      <c r="AM2227">
        <f>IF(ISNA(AN2227),NA(),AM1547)</f>
        <v>0</v>
      </c>
      <c r="AN2227">
        <f>IF(OR(AN1547="",AND(AN1547=AN1546,AN1547=AN1548)),NA(), AN1547)</f>
        <v>0</v>
      </c>
      <c r="AO2227">
        <f>IF(ISNA(AP2227),NA(),AO1547)</f>
        <v>0</v>
      </c>
      <c r="AP2227">
        <f>IF(OR(AP1547="",AND(AP1547=AP1546,AP1547=AP1548)),NA(), AP1547)</f>
        <v>0</v>
      </c>
      <c r="AQ2227">
        <f>IF(ISNA(AR2227),NA(),AQ1547)</f>
        <v>0</v>
      </c>
      <c r="AR2227">
        <f>IF(OR(AR1547="",AND(AR1547=AR1546,AR1547=AR1548)),NA(), AR1547)</f>
        <v>0</v>
      </c>
      <c r="AS2227">
        <f>IF(ISNA(AT2227),NA(),AS1547)</f>
        <v>0</v>
      </c>
      <c r="AT2227">
        <f>IF(OR(AT1547="",AND(AT1547=AT1546,AT1547=AT1548)),NA(), AT1547)</f>
        <v>0</v>
      </c>
      <c r="AU2227">
        <f>IF(ISNA(AV2227),NA(),AU1547)</f>
        <v>0</v>
      </c>
      <c r="AV2227">
        <f>IF(OR(AV1547="",AND(AV1547=AV1546,AV1547=AV1548)),NA(), AV1547)</f>
        <v>0</v>
      </c>
      <c r="AW2227">
        <f>IF(ISNA(AX2227),NA(),AW1547)</f>
        <v>0</v>
      </c>
      <c r="AX2227">
        <f>IF(OR(AX1547="",AND(AX1547=AX1546,AX1547=AX1548)),NA(), AX1547)</f>
        <v>0</v>
      </c>
      <c r="AY2227">
        <f>IF(ISNA(AZ2227),NA(),AY1547)</f>
        <v>0</v>
      </c>
      <c r="AZ2227">
        <f>IF(OR(AZ1547="",AND(AZ1547=AZ1546,AZ1547=AZ1548)),NA(), AZ1547)</f>
        <v>0</v>
      </c>
      <c r="BA2227">
        <f>IF(ISNA(BB2227),NA(),BA1547)</f>
        <v>0</v>
      </c>
      <c r="BB2227">
        <f>IF(OR(BB1547="",AND(BB1547=BB1546,BB1547=BB1548)),NA(), BB1547)</f>
        <v>0</v>
      </c>
      <c r="BC2227">
        <f>IF(ISNA(BD2227),NA(),BC1547)</f>
        <v>0</v>
      </c>
      <c r="BD2227">
        <f>IF(OR(BD1547="",AND(BD1547=BD1546,BD1547=BD1548)),NA(), BD1547)</f>
        <v>0</v>
      </c>
      <c r="BE2227">
        <f>IF(ISNA(BF2227),NA(),BE1547)</f>
        <v>0</v>
      </c>
      <c r="BF2227">
        <f>IF(OR(BF1547="",AND(BF1547=BF1546,BF1547=BF1548)),NA(), BF1547)</f>
        <v>0</v>
      </c>
      <c r="BG2227">
        <f>IF(ISNA(BH2227),NA(),BG1547)</f>
        <v>0</v>
      </c>
      <c r="BH2227">
        <f>IF(OR(BH1547="",AND(BH1547=BH1546,BH1547=BH1548)),NA(), BH1547)</f>
        <v>0</v>
      </c>
      <c r="BI2227">
        <f>IF(ISNA(BJ2227),NA(),BI1547)</f>
        <v>0</v>
      </c>
      <c r="BJ2227">
        <f>IF(OR(BJ1547="",AND(BJ1547=BJ1546,BJ1547=BJ1548)),NA(), BJ1547)</f>
        <v>0</v>
      </c>
      <c r="BK2227">
        <f>IF(ISNA(BL2227),NA(),BK1547)</f>
        <v>0</v>
      </c>
      <c r="BL2227">
        <f>IF(OR(BL1547="",AND(BL1547=BL1546,BL1547=BL1548)),NA(), BL1547)</f>
        <v>0</v>
      </c>
      <c r="BM2227">
        <f>IF(ISNA(BN2227),NA(),BM1547)</f>
        <v>0</v>
      </c>
      <c r="BN2227">
        <f>IF(OR(BN1547="",AND(BN1547=BN1546,BN1547=BN1548)),NA(), BN1547)</f>
        <v>0</v>
      </c>
      <c r="BO2227">
        <f>IF(ISNA(BP2227),NA(),BO1547)</f>
        <v>0</v>
      </c>
      <c r="BP2227">
        <f>IF(OR(BP1547="",AND(BP1547=BP1546,BP1547=BP1548)),NA(), BP1547)</f>
        <v>0</v>
      </c>
      <c r="BQ2227">
        <f>IF(ISNA(BR2227),NA(),BQ1547)</f>
        <v>0</v>
      </c>
      <c r="BR2227">
        <f>IF(OR(BR1547="",AND(BR1547=BR1546,BR1547=BR1548)),NA(), BR1547)</f>
        <v>0</v>
      </c>
    </row>
    <row r="2228" spans="5:70">
      <c r="E2228">
        <f>IF(ISNA(F2228),NA(),E1548)</f>
        <v>0</v>
      </c>
      <c r="F2228">
        <f>IF(OR(F1548="",AND(F1548=F1547,F1548=F1549)),NA(), F1548)</f>
        <v>0</v>
      </c>
      <c r="G2228">
        <f>IF(ISNA(H2228),NA(),G1548)</f>
        <v>0</v>
      </c>
      <c r="H2228">
        <f>IF(OR(H1548="",AND(H1548=H1547,H1548=H1549)),NA(), H1548)</f>
        <v>0</v>
      </c>
      <c r="I2228">
        <f>IF(ISNA(J2228),NA(),I1548)</f>
        <v>0</v>
      </c>
      <c r="J2228">
        <f>IF(OR(J1548="",AND(J1548=J1547,J1548=J1549)),NA(), J1548)</f>
        <v>0</v>
      </c>
      <c r="K2228">
        <f>IF(ISNA(L2228),NA(),K1548)</f>
        <v>0</v>
      </c>
      <c r="L2228">
        <f>IF(OR(L1548="",AND(L1548=L1547,L1548=L1549)),NA(), L1548)</f>
        <v>0</v>
      </c>
      <c r="M2228">
        <f>IF(ISNA(N2228),NA(),M1548)</f>
        <v>0</v>
      </c>
      <c r="N2228">
        <f>IF(OR(N1548="",AND(N1548=N1547,N1548=N1549)),NA(), N1548)</f>
        <v>0</v>
      </c>
      <c r="O2228">
        <f>IF(ISNA(P2228),NA(),O1548)</f>
        <v>0</v>
      </c>
      <c r="P2228">
        <f>IF(OR(P1548="",AND(P1548=P1547,P1548=P1549)),NA(), P1548)</f>
        <v>0</v>
      </c>
      <c r="Q2228">
        <f>IF(ISNA(R2228),NA(),Q1548)</f>
        <v>0</v>
      </c>
      <c r="R2228">
        <f>IF(OR(R1548="",AND(R1548=R1547,R1548=R1549)),NA(), R1548)</f>
        <v>0</v>
      </c>
      <c r="S2228">
        <f>IF(ISNA(T2228),NA(),S1548)</f>
        <v>0</v>
      </c>
      <c r="T2228">
        <f>IF(OR(T1548="",AND(T1548=T1547,T1548=T1549)),NA(), T1548)</f>
        <v>0</v>
      </c>
      <c r="U2228">
        <f>IF(ISNA(V2228),NA(),U1548)</f>
        <v>0</v>
      </c>
      <c r="V2228">
        <f>IF(OR(V1548="",AND(V1548=V1547,V1548=V1549)),NA(), V1548)</f>
        <v>0</v>
      </c>
      <c r="W2228">
        <f>IF(ISNA(X2228),NA(),W1548)</f>
        <v>0</v>
      </c>
      <c r="X2228">
        <f>IF(OR(X1548="",AND(X1548=X1547,X1548=X1549)),NA(), X1548)</f>
        <v>0</v>
      </c>
      <c r="Y2228">
        <f>IF(ISNA(Z2228),NA(),Y1548)</f>
        <v>0</v>
      </c>
      <c r="Z2228">
        <f>IF(OR(Z1548="",AND(Z1548=Z1547,Z1548=Z1549)),NA(), Z1548)</f>
        <v>0</v>
      </c>
      <c r="AA2228">
        <f>IF(ISNA(AB2228),NA(),AA1548)</f>
        <v>0</v>
      </c>
      <c r="AB2228">
        <f>IF(OR(AB1548="",AND(AB1548=AB1547,AB1548=AB1549)),NA(), AB1548)</f>
        <v>0</v>
      </c>
      <c r="AC2228">
        <f>IF(ISNA(AD2228),NA(),AC1548)</f>
        <v>0</v>
      </c>
      <c r="AD2228">
        <f>IF(OR(AD1548="",AND(AD1548=AD1547,AD1548=AD1549)),NA(), AD1548)</f>
        <v>0</v>
      </c>
      <c r="AE2228">
        <f>IF(ISNA(AF2228),NA(),AE1548)</f>
        <v>0</v>
      </c>
      <c r="AF2228">
        <f>IF(OR(AF1548="",AND(AF1548=AF1547,AF1548=AF1549)),NA(), AF1548)</f>
        <v>0</v>
      </c>
      <c r="AG2228">
        <f>IF(ISNA(AH2228),NA(),AG1548)</f>
        <v>0</v>
      </c>
      <c r="AH2228">
        <f>IF(OR(AH1548="",AND(AH1548=AH1547,AH1548=AH1549)),NA(), AH1548)</f>
        <v>0</v>
      </c>
      <c r="AI2228">
        <f>IF(ISNA(AJ2228),NA(),AI1548)</f>
        <v>0</v>
      </c>
      <c r="AJ2228">
        <f>IF(OR(AJ1548="",AND(AJ1548=AJ1547,AJ1548=AJ1549)),NA(), AJ1548)</f>
        <v>0</v>
      </c>
      <c r="AM2228">
        <f>IF(ISNA(AN2228),NA(),AM1548)</f>
        <v>0</v>
      </c>
      <c r="AN2228">
        <f>IF(OR(AN1548="",AND(AN1548=AN1547,AN1548=AN1549)),NA(), AN1548)</f>
        <v>0</v>
      </c>
      <c r="AO2228">
        <f>IF(ISNA(AP2228),NA(),AO1548)</f>
        <v>0</v>
      </c>
      <c r="AP2228">
        <f>IF(OR(AP1548="",AND(AP1548=AP1547,AP1548=AP1549)),NA(), AP1548)</f>
        <v>0</v>
      </c>
      <c r="AQ2228">
        <f>IF(ISNA(AR2228),NA(),AQ1548)</f>
        <v>0</v>
      </c>
      <c r="AR2228">
        <f>IF(OR(AR1548="",AND(AR1548=AR1547,AR1548=AR1549)),NA(), AR1548)</f>
        <v>0</v>
      </c>
      <c r="AS2228">
        <f>IF(ISNA(AT2228),NA(),AS1548)</f>
        <v>0</v>
      </c>
      <c r="AT2228">
        <f>IF(OR(AT1548="",AND(AT1548=AT1547,AT1548=AT1549)),NA(), AT1548)</f>
        <v>0</v>
      </c>
      <c r="AU2228">
        <f>IF(ISNA(AV2228),NA(),AU1548)</f>
        <v>0</v>
      </c>
      <c r="AV2228">
        <f>IF(OR(AV1548="",AND(AV1548=AV1547,AV1548=AV1549)),NA(), AV1548)</f>
        <v>0</v>
      </c>
      <c r="AW2228">
        <f>IF(ISNA(AX2228),NA(),AW1548)</f>
        <v>0</v>
      </c>
      <c r="AX2228">
        <f>IF(OR(AX1548="",AND(AX1548=AX1547,AX1548=AX1549)),NA(), AX1548)</f>
        <v>0</v>
      </c>
      <c r="AY2228">
        <f>IF(ISNA(AZ2228),NA(),AY1548)</f>
        <v>0</v>
      </c>
      <c r="AZ2228">
        <f>IF(OR(AZ1548="",AND(AZ1548=AZ1547,AZ1548=AZ1549)),NA(), AZ1548)</f>
        <v>0</v>
      </c>
      <c r="BA2228">
        <f>IF(ISNA(BB2228),NA(),BA1548)</f>
        <v>0</v>
      </c>
      <c r="BB2228">
        <f>IF(OR(BB1548="",AND(BB1548=BB1547,BB1548=BB1549)),NA(), BB1548)</f>
        <v>0</v>
      </c>
      <c r="BC2228">
        <f>IF(ISNA(BD2228),NA(),BC1548)</f>
        <v>0</v>
      </c>
      <c r="BD2228">
        <f>IF(OR(BD1548="",AND(BD1548=BD1547,BD1548=BD1549)),NA(), BD1548)</f>
        <v>0</v>
      </c>
      <c r="BE2228">
        <f>IF(ISNA(BF2228),NA(),BE1548)</f>
        <v>0</v>
      </c>
      <c r="BF2228">
        <f>IF(OR(BF1548="",AND(BF1548=BF1547,BF1548=BF1549)),NA(), BF1548)</f>
        <v>0</v>
      </c>
      <c r="BG2228">
        <f>IF(ISNA(BH2228),NA(),BG1548)</f>
        <v>0</v>
      </c>
      <c r="BH2228">
        <f>IF(OR(BH1548="",AND(BH1548=BH1547,BH1548=BH1549)),NA(), BH1548)</f>
        <v>0</v>
      </c>
      <c r="BI2228">
        <f>IF(ISNA(BJ2228),NA(),BI1548)</f>
        <v>0</v>
      </c>
      <c r="BJ2228">
        <f>IF(OR(BJ1548="",AND(BJ1548=BJ1547,BJ1548=BJ1549)),NA(), BJ1548)</f>
        <v>0</v>
      </c>
      <c r="BK2228">
        <f>IF(ISNA(BL2228),NA(),BK1548)</f>
        <v>0</v>
      </c>
      <c r="BL2228">
        <f>IF(OR(BL1548="",AND(BL1548=BL1547,BL1548=BL1549)),NA(), BL1548)</f>
        <v>0</v>
      </c>
      <c r="BM2228">
        <f>IF(ISNA(BN2228),NA(),BM1548)</f>
        <v>0</v>
      </c>
      <c r="BN2228">
        <f>IF(OR(BN1548="",AND(BN1548=BN1547,BN1548=BN1549)),NA(), BN1548)</f>
        <v>0</v>
      </c>
      <c r="BO2228">
        <f>IF(ISNA(BP2228),NA(),BO1548)</f>
        <v>0</v>
      </c>
      <c r="BP2228">
        <f>IF(OR(BP1548="",AND(BP1548=BP1547,BP1548=BP1549)),NA(), BP1548)</f>
        <v>0</v>
      </c>
      <c r="BQ2228">
        <f>IF(ISNA(BR2228),NA(),BQ1548)</f>
        <v>0</v>
      </c>
      <c r="BR2228">
        <f>IF(OR(BR1548="",AND(BR1548=BR1547,BR1548=BR1549)),NA(), BR1548)</f>
        <v>0</v>
      </c>
    </row>
    <row r="2229" spans="5:70">
      <c r="E2229">
        <f>IF(ISNA(F2229),NA(),E1549)</f>
        <v>0</v>
      </c>
      <c r="F2229">
        <f>IF(OR(F1549="",AND(F1549=F1548,F1549=F1550)),NA(), F1549)</f>
        <v>0</v>
      </c>
      <c r="G2229">
        <f>IF(ISNA(H2229),NA(),G1549)</f>
        <v>0</v>
      </c>
      <c r="H2229">
        <f>IF(OR(H1549="",AND(H1549=H1548,H1549=H1550)),NA(), H1549)</f>
        <v>0</v>
      </c>
      <c r="I2229">
        <f>IF(ISNA(J2229),NA(),I1549)</f>
        <v>0</v>
      </c>
      <c r="J2229">
        <f>IF(OR(J1549="",AND(J1549=J1548,J1549=J1550)),NA(), J1549)</f>
        <v>0</v>
      </c>
      <c r="K2229">
        <f>IF(ISNA(L2229),NA(),K1549)</f>
        <v>0</v>
      </c>
      <c r="L2229">
        <f>IF(OR(L1549="",AND(L1549=L1548,L1549=L1550)),NA(), L1549)</f>
        <v>0</v>
      </c>
      <c r="M2229">
        <f>IF(ISNA(N2229),NA(),M1549)</f>
        <v>0</v>
      </c>
      <c r="N2229">
        <f>IF(OR(N1549="",AND(N1549=N1548,N1549=N1550)),NA(), N1549)</f>
        <v>0</v>
      </c>
      <c r="O2229">
        <f>IF(ISNA(P2229),NA(),O1549)</f>
        <v>0</v>
      </c>
      <c r="P2229">
        <f>IF(OR(P1549="",AND(P1549=P1548,P1549=P1550)),NA(), P1549)</f>
        <v>0</v>
      </c>
      <c r="Q2229">
        <f>IF(ISNA(R2229),NA(),Q1549)</f>
        <v>0</v>
      </c>
      <c r="R2229">
        <f>IF(OR(R1549="",AND(R1549=R1548,R1549=R1550)),NA(), R1549)</f>
        <v>0</v>
      </c>
      <c r="S2229">
        <f>IF(ISNA(T2229),NA(),S1549)</f>
        <v>0</v>
      </c>
      <c r="T2229">
        <f>IF(OR(T1549="",AND(T1549=T1548,T1549=T1550)),NA(), T1549)</f>
        <v>0</v>
      </c>
      <c r="U2229">
        <f>IF(ISNA(V2229),NA(),U1549)</f>
        <v>0</v>
      </c>
      <c r="V2229">
        <f>IF(OR(V1549="",AND(V1549=V1548,V1549=V1550)),NA(), V1549)</f>
        <v>0</v>
      </c>
      <c r="W2229">
        <f>IF(ISNA(X2229),NA(),W1549)</f>
        <v>0</v>
      </c>
      <c r="X2229">
        <f>IF(OR(X1549="",AND(X1549=X1548,X1549=X1550)),NA(), X1549)</f>
        <v>0</v>
      </c>
      <c r="Y2229">
        <f>IF(ISNA(Z2229),NA(),Y1549)</f>
        <v>0</v>
      </c>
      <c r="Z2229">
        <f>IF(OR(Z1549="",AND(Z1549=Z1548,Z1549=Z1550)),NA(), Z1549)</f>
        <v>0</v>
      </c>
      <c r="AA2229">
        <f>IF(ISNA(AB2229),NA(),AA1549)</f>
        <v>0</v>
      </c>
      <c r="AB2229">
        <f>IF(OR(AB1549="",AND(AB1549=AB1548,AB1549=AB1550)),NA(), AB1549)</f>
        <v>0</v>
      </c>
      <c r="AC2229">
        <f>IF(ISNA(AD2229),NA(),AC1549)</f>
        <v>0</v>
      </c>
      <c r="AD2229">
        <f>IF(OR(AD1549="",AND(AD1549=AD1548,AD1549=AD1550)),NA(), AD1549)</f>
        <v>0</v>
      </c>
      <c r="AE2229">
        <f>IF(ISNA(AF2229),NA(),AE1549)</f>
        <v>0</v>
      </c>
      <c r="AF2229">
        <f>IF(OR(AF1549="",AND(AF1549=AF1548,AF1549=AF1550)),NA(), AF1549)</f>
        <v>0</v>
      </c>
      <c r="AG2229">
        <f>IF(ISNA(AH2229),NA(),AG1549)</f>
        <v>0</v>
      </c>
      <c r="AH2229">
        <f>IF(OR(AH1549="",AND(AH1549=AH1548,AH1549=AH1550)),NA(), AH1549)</f>
        <v>0</v>
      </c>
      <c r="AI2229">
        <f>IF(ISNA(AJ2229),NA(),AI1549)</f>
        <v>0</v>
      </c>
      <c r="AJ2229">
        <f>IF(OR(AJ1549="",AND(AJ1549=AJ1548,AJ1549=AJ1550)),NA(), AJ1549)</f>
        <v>0</v>
      </c>
      <c r="AM2229">
        <f>IF(ISNA(AN2229),NA(),AM1549)</f>
        <v>0</v>
      </c>
      <c r="AN2229">
        <f>IF(OR(AN1549="",AND(AN1549=AN1548,AN1549=AN1550)),NA(), AN1549)</f>
        <v>0</v>
      </c>
      <c r="AO2229">
        <f>IF(ISNA(AP2229),NA(),AO1549)</f>
        <v>0</v>
      </c>
      <c r="AP2229">
        <f>IF(OR(AP1549="",AND(AP1549=AP1548,AP1549=AP1550)),NA(), AP1549)</f>
        <v>0</v>
      </c>
      <c r="AQ2229">
        <f>IF(ISNA(AR2229),NA(),AQ1549)</f>
        <v>0</v>
      </c>
      <c r="AR2229">
        <f>IF(OR(AR1549="",AND(AR1549=AR1548,AR1549=AR1550)),NA(), AR1549)</f>
        <v>0</v>
      </c>
      <c r="AS2229">
        <f>IF(ISNA(AT2229),NA(),AS1549)</f>
        <v>0</v>
      </c>
      <c r="AT2229">
        <f>IF(OR(AT1549="",AND(AT1549=AT1548,AT1549=AT1550)),NA(), AT1549)</f>
        <v>0</v>
      </c>
      <c r="AU2229">
        <f>IF(ISNA(AV2229),NA(),AU1549)</f>
        <v>0</v>
      </c>
      <c r="AV2229">
        <f>IF(OR(AV1549="",AND(AV1549=AV1548,AV1549=AV1550)),NA(), AV1549)</f>
        <v>0</v>
      </c>
      <c r="AW2229">
        <f>IF(ISNA(AX2229),NA(),AW1549)</f>
        <v>0</v>
      </c>
      <c r="AX2229">
        <f>IF(OR(AX1549="",AND(AX1549=AX1548,AX1549=AX1550)),NA(), AX1549)</f>
        <v>0</v>
      </c>
      <c r="AY2229">
        <f>IF(ISNA(AZ2229),NA(),AY1549)</f>
        <v>0</v>
      </c>
      <c r="AZ2229">
        <f>IF(OR(AZ1549="",AND(AZ1549=AZ1548,AZ1549=AZ1550)),NA(), AZ1549)</f>
        <v>0</v>
      </c>
      <c r="BA2229">
        <f>IF(ISNA(BB2229),NA(),BA1549)</f>
        <v>0</v>
      </c>
      <c r="BB2229">
        <f>IF(OR(BB1549="",AND(BB1549=BB1548,BB1549=BB1550)),NA(), BB1549)</f>
        <v>0</v>
      </c>
      <c r="BC2229">
        <f>IF(ISNA(BD2229),NA(),BC1549)</f>
        <v>0</v>
      </c>
      <c r="BD2229">
        <f>IF(OR(BD1549="",AND(BD1549=BD1548,BD1549=BD1550)),NA(), BD1549)</f>
        <v>0</v>
      </c>
      <c r="BE2229">
        <f>IF(ISNA(BF2229),NA(),BE1549)</f>
        <v>0</v>
      </c>
      <c r="BF2229">
        <f>IF(OR(BF1549="",AND(BF1549=BF1548,BF1549=BF1550)),NA(), BF1549)</f>
        <v>0</v>
      </c>
      <c r="BG2229">
        <f>IF(ISNA(BH2229),NA(),BG1549)</f>
        <v>0</v>
      </c>
      <c r="BH2229">
        <f>IF(OR(BH1549="",AND(BH1549=BH1548,BH1549=BH1550)),NA(), BH1549)</f>
        <v>0</v>
      </c>
      <c r="BI2229">
        <f>IF(ISNA(BJ2229),NA(),BI1549)</f>
        <v>0</v>
      </c>
      <c r="BJ2229">
        <f>IF(OR(BJ1549="",AND(BJ1549=BJ1548,BJ1549=BJ1550)),NA(), BJ1549)</f>
        <v>0</v>
      </c>
      <c r="BK2229">
        <f>IF(ISNA(BL2229),NA(),BK1549)</f>
        <v>0</v>
      </c>
      <c r="BL2229">
        <f>IF(OR(BL1549="",AND(BL1549=BL1548,BL1549=BL1550)),NA(), BL1549)</f>
        <v>0</v>
      </c>
      <c r="BM2229">
        <f>IF(ISNA(BN2229),NA(),BM1549)</f>
        <v>0</v>
      </c>
      <c r="BN2229">
        <f>IF(OR(BN1549="",AND(BN1549=BN1548,BN1549=BN1550)),NA(), BN1549)</f>
        <v>0</v>
      </c>
      <c r="BO2229">
        <f>IF(ISNA(BP2229),NA(),BO1549)</f>
        <v>0</v>
      </c>
      <c r="BP2229">
        <f>IF(OR(BP1549="",AND(BP1549=BP1548,BP1549=BP1550)),NA(), BP1549)</f>
        <v>0</v>
      </c>
      <c r="BQ2229">
        <f>IF(ISNA(BR2229),NA(),BQ1549)</f>
        <v>0</v>
      </c>
      <c r="BR2229">
        <f>IF(OR(BR1549="",AND(BR1549=BR1548,BR1549=BR1550)),NA(), BR1549)</f>
        <v>0</v>
      </c>
    </row>
    <row r="2230" spans="5:70">
      <c r="E2230">
        <f>IF(ISNA(F2230),NA(),E1550)</f>
        <v>0</v>
      </c>
      <c r="F2230">
        <f>IF(OR(F1550="",AND(F1550=F1549,F1550=F1551)),NA(), F1550)</f>
        <v>0</v>
      </c>
      <c r="G2230">
        <f>IF(ISNA(H2230),NA(),G1550)</f>
        <v>0</v>
      </c>
      <c r="H2230">
        <f>IF(OR(H1550="",AND(H1550=H1549,H1550=H1551)),NA(), H1550)</f>
        <v>0</v>
      </c>
      <c r="I2230">
        <f>IF(ISNA(J2230),NA(),I1550)</f>
        <v>0</v>
      </c>
      <c r="J2230">
        <f>IF(OR(J1550="",AND(J1550=J1549,J1550=J1551)),NA(), J1550)</f>
        <v>0</v>
      </c>
      <c r="K2230">
        <f>IF(ISNA(L2230),NA(),K1550)</f>
        <v>0</v>
      </c>
      <c r="L2230">
        <f>IF(OR(L1550="",AND(L1550=L1549,L1550=L1551)),NA(), L1550)</f>
        <v>0</v>
      </c>
      <c r="M2230">
        <f>IF(ISNA(N2230),NA(),M1550)</f>
        <v>0</v>
      </c>
      <c r="N2230">
        <f>IF(OR(N1550="",AND(N1550=N1549,N1550=N1551)),NA(), N1550)</f>
        <v>0</v>
      </c>
      <c r="O2230">
        <f>IF(ISNA(P2230),NA(),O1550)</f>
        <v>0</v>
      </c>
      <c r="P2230">
        <f>IF(OR(P1550="",AND(P1550=P1549,P1550=P1551)),NA(), P1550)</f>
        <v>0</v>
      </c>
      <c r="Q2230">
        <f>IF(ISNA(R2230),NA(),Q1550)</f>
        <v>0</v>
      </c>
      <c r="R2230">
        <f>IF(OR(R1550="",AND(R1550=R1549,R1550=R1551)),NA(), R1550)</f>
        <v>0</v>
      </c>
      <c r="S2230">
        <f>IF(ISNA(T2230),NA(),S1550)</f>
        <v>0</v>
      </c>
      <c r="T2230">
        <f>IF(OR(T1550="",AND(T1550=T1549,T1550=T1551)),NA(), T1550)</f>
        <v>0</v>
      </c>
      <c r="U2230">
        <f>IF(ISNA(V2230),NA(),U1550)</f>
        <v>0</v>
      </c>
      <c r="V2230">
        <f>IF(OR(V1550="",AND(V1550=V1549,V1550=V1551)),NA(), V1550)</f>
        <v>0</v>
      </c>
      <c r="W2230">
        <f>IF(ISNA(X2230),NA(),W1550)</f>
        <v>0</v>
      </c>
      <c r="X2230">
        <f>IF(OR(X1550="",AND(X1550=X1549,X1550=X1551)),NA(), X1550)</f>
        <v>0</v>
      </c>
      <c r="Y2230">
        <f>IF(ISNA(Z2230),NA(),Y1550)</f>
        <v>0</v>
      </c>
      <c r="Z2230">
        <f>IF(OR(Z1550="",AND(Z1550=Z1549,Z1550=Z1551)),NA(), Z1550)</f>
        <v>0</v>
      </c>
      <c r="AA2230">
        <f>IF(ISNA(AB2230),NA(),AA1550)</f>
        <v>0</v>
      </c>
      <c r="AB2230">
        <f>IF(OR(AB1550="",AND(AB1550=AB1549,AB1550=AB1551)),NA(), AB1550)</f>
        <v>0</v>
      </c>
      <c r="AC2230">
        <f>IF(ISNA(AD2230),NA(),AC1550)</f>
        <v>0</v>
      </c>
      <c r="AD2230">
        <f>IF(OR(AD1550="",AND(AD1550=AD1549,AD1550=AD1551)),NA(), AD1550)</f>
        <v>0</v>
      </c>
      <c r="AE2230">
        <f>IF(ISNA(AF2230),NA(),AE1550)</f>
        <v>0</v>
      </c>
      <c r="AF2230">
        <f>IF(OR(AF1550="",AND(AF1550=AF1549,AF1550=AF1551)),NA(), AF1550)</f>
        <v>0</v>
      </c>
      <c r="AG2230">
        <f>IF(ISNA(AH2230),NA(),AG1550)</f>
        <v>0</v>
      </c>
      <c r="AH2230">
        <f>IF(OR(AH1550="",AND(AH1550=AH1549,AH1550=AH1551)),NA(), AH1550)</f>
        <v>0</v>
      </c>
      <c r="AI2230">
        <f>IF(ISNA(AJ2230),NA(),AI1550)</f>
        <v>0</v>
      </c>
      <c r="AJ2230">
        <f>IF(OR(AJ1550="",AND(AJ1550=AJ1549,AJ1550=AJ1551)),NA(), AJ1550)</f>
        <v>0</v>
      </c>
      <c r="AM2230">
        <f>IF(ISNA(AN2230),NA(),AM1550)</f>
        <v>0</v>
      </c>
      <c r="AN2230">
        <f>IF(OR(AN1550="",AND(AN1550=AN1549,AN1550=AN1551)),NA(), AN1550)</f>
        <v>0</v>
      </c>
      <c r="AO2230">
        <f>IF(ISNA(AP2230),NA(),AO1550)</f>
        <v>0</v>
      </c>
      <c r="AP2230">
        <f>IF(OR(AP1550="",AND(AP1550=AP1549,AP1550=AP1551)),NA(), AP1550)</f>
        <v>0</v>
      </c>
      <c r="AQ2230">
        <f>IF(ISNA(AR2230),NA(),AQ1550)</f>
        <v>0</v>
      </c>
      <c r="AR2230">
        <f>IF(OR(AR1550="",AND(AR1550=AR1549,AR1550=AR1551)),NA(), AR1550)</f>
        <v>0</v>
      </c>
      <c r="AS2230">
        <f>IF(ISNA(AT2230),NA(),AS1550)</f>
        <v>0</v>
      </c>
      <c r="AT2230">
        <f>IF(OR(AT1550="",AND(AT1550=AT1549,AT1550=AT1551)),NA(), AT1550)</f>
        <v>0</v>
      </c>
      <c r="AU2230">
        <f>IF(ISNA(AV2230),NA(),AU1550)</f>
        <v>0</v>
      </c>
      <c r="AV2230">
        <f>IF(OR(AV1550="",AND(AV1550=AV1549,AV1550=AV1551)),NA(), AV1550)</f>
        <v>0</v>
      </c>
      <c r="AW2230">
        <f>IF(ISNA(AX2230),NA(),AW1550)</f>
        <v>0</v>
      </c>
      <c r="AX2230">
        <f>IF(OR(AX1550="",AND(AX1550=AX1549,AX1550=AX1551)),NA(), AX1550)</f>
        <v>0</v>
      </c>
      <c r="AY2230">
        <f>IF(ISNA(AZ2230),NA(),AY1550)</f>
        <v>0</v>
      </c>
      <c r="AZ2230">
        <f>IF(OR(AZ1550="",AND(AZ1550=AZ1549,AZ1550=AZ1551)),NA(), AZ1550)</f>
        <v>0</v>
      </c>
      <c r="BA2230">
        <f>IF(ISNA(BB2230),NA(),BA1550)</f>
        <v>0</v>
      </c>
      <c r="BB2230">
        <f>IF(OR(BB1550="",AND(BB1550=BB1549,BB1550=BB1551)),NA(), BB1550)</f>
        <v>0</v>
      </c>
      <c r="BC2230">
        <f>IF(ISNA(BD2230),NA(),BC1550)</f>
        <v>0</v>
      </c>
      <c r="BD2230">
        <f>IF(OR(BD1550="",AND(BD1550=BD1549,BD1550=BD1551)),NA(), BD1550)</f>
        <v>0</v>
      </c>
      <c r="BE2230">
        <f>IF(ISNA(BF2230),NA(),BE1550)</f>
        <v>0</v>
      </c>
      <c r="BF2230">
        <f>IF(OR(BF1550="",AND(BF1550=BF1549,BF1550=BF1551)),NA(), BF1550)</f>
        <v>0</v>
      </c>
      <c r="BG2230">
        <f>IF(ISNA(BH2230),NA(),BG1550)</f>
        <v>0</v>
      </c>
      <c r="BH2230">
        <f>IF(OR(BH1550="",AND(BH1550=BH1549,BH1550=BH1551)),NA(), BH1550)</f>
        <v>0</v>
      </c>
      <c r="BI2230">
        <f>IF(ISNA(BJ2230),NA(),BI1550)</f>
        <v>0</v>
      </c>
      <c r="BJ2230">
        <f>IF(OR(BJ1550="",AND(BJ1550=BJ1549,BJ1550=BJ1551)),NA(), BJ1550)</f>
        <v>0</v>
      </c>
      <c r="BK2230">
        <f>IF(ISNA(BL2230),NA(),BK1550)</f>
        <v>0</v>
      </c>
      <c r="BL2230">
        <f>IF(OR(BL1550="",AND(BL1550=BL1549,BL1550=BL1551)),NA(), BL1550)</f>
        <v>0</v>
      </c>
      <c r="BM2230">
        <f>IF(ISNA(BN2230),NA(),BM1550)</f>
        <v>0</v>
      </c>
      <c r="BN2230">
        <f>IF(OR(BN1550="",AND(BN1550=BN1549,BN1550=BN1551)),NA(), BN1550)</f>
        <v>0</v>
      </c>
      <c r="BO2230">
        <f>IF(ISNA(BP2230),NA(),BO1550)</f>
        <v>0</v>
      </c>
      <c r="BP2230">
        <f>IF(OR(BP1550="",AND(BP1550=BP1549,BP1550=BP1551)),NA(), BP1550)</f>
        <v>0</v>
      </c>
      <c r="BQ2230">
        <f>IF(ISNA(BR2230),NA(),BQ1550)</f>
        <v>0</v>
      </c>
      <c r="BR2230">
        <f>IF(OR(BR1550="",AND(BR1550=BR1549,BR1550=BR1551)),NA(), BR1550)</f>
        <v>0</v>
      </c>
    </row>
    <row r="2231" spans="5:70">
      <c r="E2231">
        <f>IF(ISNA(F2231),NA(),E1551)</f>
        <v>0</v>
      </c>
      <c r="F2231">
        <f>IF(OR(F1551="",AND(F1551=F1550,F1551=F1552)),NA(), F1551)</f>
        <v>0</v>
      </c>
      <c r="G2231">
        <f>IF(ISNA(H2231),NA(),G1551)</f>
        <v>0</v>
      </c>
      <c r="H2231">
        <f>IF(OR(H1551="",AND(H1551=H1550,H1551=H1552)),NA(), H1551)</f>
        <v>0</v>
      </c>
      <c r="I2231">
        <f>IF(ISNA(J2231),NA(),I1551)</f>
        <v>0</v>
      </c>
      <c r="J2231">
        <f>IF(OR(J1551="",AND(J1551=J1550,J1551=J1552)),NA(), J1551)</f>
        <v>0</v>
      </c>
      <c r="K2231">
        <f>IF(ISNA(L2231),NA(),K1551)</f>
        <v>0</v>
      </c>
      <c r="L2231">
        <f>IF(OR(L1551="",AND(L1551=L1550,L1551=L1552)),NA(), L1551)</f>
        <v>0</v>
      </c>
      <c r="M2231">
        <f>IF(ISNA(N2231),NA(),M1551)</f>
        <v>0</v>
      </c>
      <c r="N2231">
        <f>IF(OR(N1551="",AND(N1551=N1550,N1551=N1552)),NA(), N1551)</f>
        <v>0</v>
      </c>
      <c r="O2231">
        <f>IF(ISNA(P2231),NA(),O1551)</f>
        <v>0</v>
      </c>
      <c r="P2231">
        <f>IF(OR(P1551="",AND(P1551=P1550,P1551=P1552)),NA(), P1551)</f>
        <v>0</v>
      </c>
      <c r="Q2231">
        <f>IF(ISNA(R2231),NA(),Q1551)</f>
        <v>0</v>
      </c>
      <c r="R2231">
        <f>IF(OR(R1551="",AND(R1551=R1550,R1551=R1552)),NA(), R1551)</f>
        <v>0</v>
      </c>
      <c r="S2231">
        <f>IF(ISNA(T2231),NA(),S1551)</f>
        <v>0</v>
      </c>
      <c r="T2231">
        <f>IF(OR(T1551="",AND(T1551=T1550,T1551=T1552)),NA(), T1551)</f>
        <v>0</v>
      </c>
      <c r="U2231">
        <f>IF(ISNA(V2231),NA(),U1551)</f>
        <v>0</v>
      </c>
      <c r="V2231">
        <f>IF(OR(V1551="",AND(V1551=V1550,V1551=V1552)),NA(), V1551)</f>
        <v>0</v>
      </c>
      <c r="W2231">
        <f>IF(ISNA(X2231),NA(),W1551)</f>
        <v>0</v>
      </c>
      <c r="X2231">
        <f>IF(OR(X1551="",AND(X1551=X1550,X1551=X1552)),NA(), X1551)</f>
        <v>0</v>
      </c>
      <c r="Y2231">
        <f>IF(ISNA(Z2231),NA(),Y1551)</f>
        <v>0</v>
      </c>
      <c r="Z2231">
        <f>IF(OR(Z1551="",AND(Z1551=Z1550,Z1551=Z1552)),NA(), Z1551)</f>
        <v>0</v>
      </c>
      <c r="AA2231">
        <f>IF(ISNA(AB2231),NA(),AA1551)</f>
        <v>0</v>
      </c>
      <c r="AB2231">
        <f>IF(OR(AB1551="",AND(AB1551=AB1550,AB1551=AB1552)),NA(), AB1551)</f>
        <v>0</v>
      </c>
      <c r="AC2231">
        <f>IF(ISNA(AD2231),NA(),AC1551)</f>
        <v>0</v>
      </c>
      <c r="AD2231">
        <f>IF(OR(AD1551="",AND(AD1551=AD1550,AD1551=AD1552)),NA(), AD1551)</f>
        <v>0</v>
      </c>
      <c r="AE2231">
        <f>IF(ISNA(AF2231),NA(),AE1551)</f>
        <v>0</v>
      </c>
      <c r="AF2231">
        <f>IF(OR(AF1551="",AND(AF1551=AF1550,AF1551=AF1552)),NA(), AF1551)</f>
        <v>0</v>
      </c>
      <c r="AG2231">
        <f>IF(ISNA(AH2231),NA(),AG1551)</f>
        <v>0</v>
      </c>
      <c r="AH2231">
        <f>IF(OR(AH1551="",AND(AH1551=AH1550,AH1551=AH1552)),NA(), AH1551)</f>
        <v>0</v>
      </c>
      <c r="AI2231">
        <f>IF(ISNA(AJ2231),NA(),AI1551)</f>
        <v>0</v>
      </c>
      <c r="AJ2231">
        <f>IF(OR(AJ1551="",AND(AJ1551=AJ1550,AJ1551=AJ1552)),NA(), AJ1551)</f>
        <v>0</v>
      </c>
      <c r="AM2231">
        <f>IF(ISNA(AN2231),NA(),AM1551)</f>
        <v>0</v>
      </c>
      <c r="AN2231">
        <f>IF(OR(AN1551="",AND(AN1551=AN1550,AN1551=AN1552)),NA(), AN1551)</f>
        <v>0</v>
      </c>
      <c r="AO2231">
        <f>IF(ISNA(AP2231),NA(),AO1551)</f>
        <v>0</v>
      </c>
      <c r="AP2231">
        <f>IF(OR(AP1551="",AND(AP1551=AP1550,AP1551=AP1552)),NA(), AP1551)</f>
        <v>0</v>
      </c>
      <c r="AQ2231">
        <f>IF(ISNA(AR2231),NA(),AQ1551)</f>
        <v>0</v>
      </c>
      <c r="AR2231">
        <f>IF(OR(AR1551="",AND(AR1551=AR1550,AR1551=AR1552)),NA(), AR1551)</f>
        <v>0</v>
      </c>
      <c r="AS2231">
        <f>IF(ISNA(AT2231),NA(),AS1551)</f>
        <v>0</v>
      </c>
      <c r="AT2231">
        <f>IF(OR(AT1551="",AND(AT1551=AT1550,AT1551=AT1552)),NA(), AT1551)</f>
        <v>0</v>
      </c>
      <c r="AU2231">
        <f>IF(ISNA(AV2231),NA(),AU1551)</f>
        <v>0</v>
      </c>
      <c r="AV2231">
        <f>IF(OR(AV1551="",AND(AV1551=AV1550,AV1551=AV1552)),NA(), AV1551)</f>
        <v>0</v>
      </c>
      <c r="AW2231">
        <f>IF(ISNA(AX2231),NA(),AW1551)</f>
        <v>0</v>
      </c>
      <c r="AX2231">
        <f>IF(OR(AX1551="",AND(AX1551=AX1550,AX1551=AX1552)),NA(), AX1551)</f>
        <v>0</v>
      </c>
      <c r="AY2231">
        <f>IF(ISNA(AZ2231),NA(),AY1551)</f>
        <v>0</v>
      </c>
      <c r="AZ2231">
        <f>IF(OR(AZ1551="",AND(AZ1551=AZ1550,AZ1551=AZ1552)),NA(), AZ1551)</f>
        <v>0</v>
      </c>
      <c r="BA2231">
        <f>IF(ISNA(BB2231),NA(),BA1551)</f>
        <v>0</v>
      </c>
      <c r="BB2231">
        <f>IF(OR(BB1551="",AND(BB1551=BB1550,BB1551=BB1552)),NA(), BB1551)</f>
        <v>0</v>
      </c>
      <c r="BC2231">
        <f>IF(ISNA(BD2231),NA(),BC1551)</f>
        <v>0</v>
      </c>
      <c r="BD2231">
        <f>IF(OR(BD1551="",AND(BD1551=BD1550,BD1551=BD1552)),NA(), BD1551)</f>
        <v>0</v>
      </c>
      <c r="BE2231">
        <f>IF(ISNA(BF2231),NA(),BE1551)</f>
        <v>0</v>
      </c>
      <c r="BF2231">
        <f>IF(OR(BF1551="",AND(BF1551=BF1550,BF1551=BF1552)),NA(), BF1551)</f>
        <v>0</v>
      </c>
      <c r="BG2231">
        <f>IF(ISNA(BH2231),NA(),BG1551)</f>
        <v>0</v>
      </c>
      <c r="BH2231">
        <f>IF(OR(BH1551="",AND(BH1551=BH1550,BH1551=BH1552)),NA(), BH1551)</f>
        <v>0</v>
      </c>
      <c r="BI2231">
        <f>IF(ISNA(BJ2231),NA(),BI1551)</f>
        <v>0</v>
      </c>
      <c r="BJ2231">
        <f>IF(OR(BJ1551="",AND(BJ1551=BJ1550,BJ1551=BJ1552)),NA(), BJ1551)</f>
        <v>0</v>
      </c>
      <c r="BK2231">
        <f>IF(ISNA(BL2231),NA(),BK1551)</f>
        <v>0</v>
      </c>
      <c r="BL2231">
        <f>IF(OR(BL1551="",AND(BL1551=BL1550,BL1551=BL1552)),NA(), BL1551)</f>
        <v>0</v>
      </c>
      <c r="BM2231">
        <f>IF(ISNA(BN2231),NA(),BM1551)</f>
        <v>0</v>
      </c>
      <c r="BN2231">
        <f>IF(OR(BN1551="",AND(BN1551=BN1550,BN1551=BN1552)),NA(), BN1551)</f>
        <v>0</v>
      </c>
      <c r="BO2231">
        <f>IF(ISNA(BP2231),NA(),BO1551)</f>
        <v>0</v>
      </c>
      <c r="BP2231">
        <f>IF(OR(BP1551="",AND(BP1551=BP1550,BP1551=BP1552)),NA(), BP1551)</f>
        <v>0</v>
      </c>
      <c r="BQ2231">
        <f>IF(ISNA(BR2231),NA(),BQ1551)</f>
        <v>0</v>
      </c>
      <c r="BR2231">
        <f>IF(OR(BR1551="",AND(BR1551=BR1550,BR1551=BR1552)),NA(), BR1551)</f>
        <v>0</v>
      </c>
    </row>
    <row r="2232" spans="5:70">
      <c r="E2232">
        <f>IF(ISNA(F2232),NA(),E1552)</f>
        <v>0</v>
      </c>
      <c r="F2232">
        <f>IF(OR(F1552="",AND(F1552=F1551,F1552=F1553)),NA(), F1552)</f>
        <v>0</v>
      </c>
      <c r="G2232">
        <f>IF(ISNA(H2232),NA(),G1552)</f>
        <v>0</v>
      </c>
      <c r="H2232">
        <f>IF(OR(H1552="",AND(H1552=H1551,H1552=H1553)),NA(), H1552)</f>
        <v>0</v>
      </c>
      <c r="I2232">
        <f>IF(ISNA(J2232),NA(),I1552)</f>
        <v>0</v>
      </c>
      <c r="J2232">
        <f>IF(OR(J1552="",AND(J1552=J1551,J1552=J1553)),NA(), J1552)</f>
        <v>0</v>
      </c>
      <c r="K2232">
        <f>IF(ISNA(L2232),NA(),K1552)</f>
        <v>0</v>
      </c>
      <c r="L2232">
        <f>IF(OR(L1552="",AND(L1552=L1551,L1552=L1553)),NA(), L1552)</f>
        <v>0</v>
      </c>
      <c r="M2232">
        <f>IF(ISNA(N2232),NA(),M1552)</f>
        <v>0</v>
      </c>
      <c r="N2232">
        <f>IF(OR(N1552="",AND(N1552=N1551,N1552=N1553)),NA(), N1552)</f>
        <v>0</v>
      </c>
      <c r="O2232">
        <f>IF(ISNA(P2232),NA(),O1552)</f>
        <v>0</v>
      </c>
      <c r="P2232">
        <f>IF(OR(P1552="",AND(P1552=P1551,P1552=P1553)),NA(), P1552)</f>
        <v>0</v>
      </c>
      <c r="Q2232">
        <f>IF(ISNA(R2232),NA(),Q1552)</f>
        <v>0</v>
      </c>
      <c r="R2232">
        <f>IF(OR(R1552="",AND(R1552=R1551,R1552=R1553)),NA(), R1552)</f>
        <v>0</v>
      </c>
      <c r="S2232">
        <f>IF(ISNA(T2232),NA(),S1552)</f>
        <v>0</v>
      </c>
      <c r="T2232">
        <f>IF(OR(T1552="",AND(T1552=T1551,T1552=T1553)),NA(), T1552)</f>
        <v>0</v>
      </c>
      <c r="U2232">
        <f>IF(ISNA(V2232),NA(),U1552)</f>
        <v>0</v>
      </c>
      <c r="V2232">
        <f>IF(OR(V1552="",AND(V1552=V1551,V1552=V1553)),NA(), V1552)</f>
        <v>0</v>
      </c>
      <c r="W2232">
        <f>IF(ISNA(X2232),NA(),W1552)</f>
        <v>0</v>
      </c>
      <c r="X2232">
        <f>IF(OR(X1552="",AND(X1552=X1551,X1552=X1553)),NA(), X1552)</f>
        <v>0</v>
      </c>
      <c r="Y2232">
        <f>IF(ISNA(Z2232),NA(),Y1552)</f>
        <v>0</v>
      </c>
      <c r="Z2232">
        <f>IF(OR(Z1552="",AND(Z1552=Z1551,Z1552=Z1553)),NA(), Z1552)</f>
        <v>0</v>
      </c>
      <c r="AA2232">
        <f>IF(ISNA(AB2232),NA(),AA1552)</f>
        <v>0</v>
      </c>
      <c r="AB2232">
        <f>IF(OR(AB1552="",AND(AB1552=AB1551,AB1552=AB1553)),NA(), AB1552)</f>
        <v>0</v>
      </c>
      <c r="AC2232">
        <f>IF(ISNA(AD2232),NA(),AC1552)</f>
        <v>0</v>
      </c>
      <c r="AD2232">
        <f>IF(OR(AD1552="",AND(AD1552=AD1551,AD1552=AD1553)),NA(), AD1552)</f>
        <v>0</v>
      </c>
      <c r="AE2232">
        <f>IF(ISNA(AF2232),NA(),AE1552)</f>
        <v>0</v>
      </c>
      <c r="AF2232">
        <f>IF(OR(AF1552="",AND(AF1552=AF1551,AF1552=AF1553)),NA(), AF1552)</f>
        <v>0</v>
      </c>
      <c r="AG2232">
        <f>IF(ISNA(AH2232),NA(),AG1552)</f>
        <v>0</v>
      </c>
      <c r="AH2232">
        <f>IF(OR(AH1552="",AND(AH1552=AH1551,AH1552=AH1553)),NA(), AH1552)</f>
        <v>0</v>
      </c>
      <c r="AI2232">
        <f>IF(ISNA(AJ2232),NA(),AI1552)</f>
        <v>0</v>
      </c>
      <c r="AJ2232">
        <f>IF(OR(AJ1552="",AND(AJ1552=AJ1551,AJ1552=AJ1553)),NA(), AJ1552)</f>
        <v>0</v>
      </c>
      <c r="AM2232">
        <f>IF(ISNA(AN2232),NA(),AM1552)</f>
        <v>0</v>
      </c>
      <c r="AN2232">
        <f>IF(OR(AN1552="",AND(AN1552=AN1551,AN1552=AN1553)),NA(), AN1552)</f>
        <v>0</v>
      </c>
      <c r="AO2232">
        <f>IF(ISNA(AP2232),NA(),AO1552)</f>
        <v>0</v>
      </c>
      <c r="AP2232">
        <f>IF(OR(AP1552="",AND(AP1552=AP1551,AP1552=AP1553)),NA(), AP1552)</f>
        <v>0</v>
      </c>
      <c r="AQ2232">
        <f>IF(ISNA(AR2232),NA(),AQ1552)</f>
        <v>0</v>
      </c>
      <c r="AR2232">
        <f>IF(OR(AR1552="",AND(AR1552=AR1551,AR1552=AR1553)),NA(), AR1552)</f>
        <v>0</v>
      </c>
      <c r="AS2232">
        <f>IF(ISNA(AT2232),NA(),AS1552)</f>
        <v>0</v>
      </c>
      <c r="AT2232">
        <f>IF(OR(AT1552="",AND(AT1552=AT1551,AT1552=AT1553)),NA(), AT1552)</f>
        <v>0</v>
      </c>
      <c r="AU2232">
        <f>IF(ISNA(AV2232),NA(),AU1552)</f>
        <v>0</v>
      </c>
      <c r="AV2232">
        <f>IF(OR(AV1552="",AND(AV1552=AV1551,AV1552=AV1553)),NA(), AV1552)</f>
        <v>0</v>
      </c>
      <c r="AW2232">
        <f>IF(ISNA(AX2232),NA(),AW1552)</f>
        <v>0</v>
      </c>
      <c r="AX2232">
        <f>IF(OR(AX1552="",AND(AX1552=AX1551,AX1552=AX1553)),NA(), AX1552)</f>
        <v>0</v>
      </c>
      <c r="AY2232">
        <f>IF(ISNA(AZ2232),NA(),AY1552)</f>
        <v>0</v>
      </c>
      <c r="AZ2232">
        <f>IF(OR(AZ1552="",AND(AZ1552=AZ1551,AZ1552=AZ1553)),NA(), AZ1552)</f>
        <v>0</v>
      </c>
      <c r="BA2232">
        <f>IF(ISNA(BB2232),NA(),BA1552)</f>
        <v>0</v>
      </c>
      <c r="BB2232">
        <f>IF(OR(BB1552="",AND(BB1552=BB1551,BB1552=BB1553)),NA(), BB1552)</f>
        <v>0</v>
      </c>
      <c r="BC2232">
        <f>IF(ISNA(BD2232),NA(),BC1552)</f>
        <v>0</v>
      </c>
      <c r="BD2232">
        <f>IF(OR(BD1552="",AND(BD1552=BD1551,BD1552=BD1553)),NA(), BD1552)</f>
        <v>0</v>
      </c>
      <c r="BE2232">
        <f>IF(ISNA(BF2232),NA(),BE1552)</f>
        <v>0</v>
      </c>
      <c r="BF2232">
        <f>IF(OR(BF1552="",AND(BF1552=BF1551,BF1552=BF1553)),NA(), BF1552)</f>
        <v>0</v>
      </c>
      <c r="BG2232">
        <f>IF(ISNA(BH2232),NA(),BG1552)</f>
        <v>0</v>
      </c>
      <c r="BH2232">
        <f>IF(OR(BH1552="",AND(BH1552=BH1551,BH1552=BH1553)),NA(), BH1552)</f>
        <v>0</v>
      </c>
      <c r="BI2232">
        <f>IF(ISNA(BJ2232),NA(),BI1552)</f>
        <v>0</v>
      </c>
      <c r="BJ2232">
        <f>IF(OR(BJ1552="",AND(BJ1552=BJ1551,BJ1552=BJ1553)),NA(), BJ1552)</f>
        <v>0</v>
      </c>
      <c r="BK2232">
        <f>IF(ISNA(BL2232),NA(),BK1552)</f>
        <v>0</v>
      </c>
      <c r="BL2232">
        <f>IF(OR(BL1552="",AND(BL1552=BL1551,BL1552=BL1553)),NA(), BL1552)</f>
        <v>0</v>
      </c>
      <c r="BM2232">
        <f>IF(ISNA(BN2232),NA(),BM1552)</f>
        <v>0</v>
      </c>
      <c r="BN2232">
        <f>IF(OR(BN1552="",AND(BN1552=BN1551,BN1552=BN1553)),NA(), BN1552)</f>
        <v>0</v>
      </c>
      <c r="BO2232">
        <f>IF(ISNA(BP2232),NA(),BO1552)</f>
        <v>0</v>
      </c>
      <c r="BP2232">
        <f>IF(OR(BP1552="",AND(BP1552=BP1551,BP1552=BP1553)),NA(), BP1552)</f>
        <v>0</v>
      </c>
      <c r="BQ2232">
        <f>IF(ISNA(BR2232),NA(),BQ1552)</f>
        <v>0</v>
      </c>
      <c r="BR2232">
        <f>IF(OR(BR1552="",AND(BR1552=BR1551,BR1552=BR1553)),NA(), BR1552)</f>
        <v>0</v>
      </c>
    </row>
    <row r="2233" spans="5:70">
      <c r="E2233">
        <f>IF(ISNA(F2233),NA(),E1553)</f>
        <v>0</v>
      </c>
      <c r="F2233">
        <f>IF(OR(F1553="",AND(F1553=F1552,F1553=F1554)),NA(), F1553)</f>
        <v>0</v>
      </c>
      <c r="G2233">
        <f>IF(ISNA(H2233),NA(),G1553)</f>
        <v>0</v>
      </c>
      <c r="H2233">
        <f>IF(OR(H1553="",AND(H1553=H1552,H1553=H1554)),NA(), H1553)</f>
        <v>0</v>
      </c>
      <c r="I2233">
        <f>IF(ISNA(J2233),NA(),I1553)</f>
        <v>0</v>
      </c>
      <c r="J2233">
        <f>IF(OR(J1553="",AND(J1553=J1552,J1553=J1554)),NA(), J1553)</f>
        <v>0</v>
      </c>
      <c r="K2233">
        <f>IF(ISNA(L2233),NA(),K1553)</f>
        <v>0</v>
      </c>
      <c r="L2233">
        <f>IF(OR(L1553="",AND(L1553=L1552,L1553=L1554)),NA(), L1553)</f>
        <v>0</v>
      </c>
      <c r="M2233">
        <f>IF(ISNA(N2233),NA(),M1553)</f>
        <v>0</v>
      </c>
      <c r="N2233">
        <f>IF(OR(N1553="",AND(N1553=N1552,N1553=N1554)),NA(), N1553)</f>
        <v>0</v>
      </c>
      <c r="O2233">
        <f>IF(ISNA(P2233),NA(),O1553)</f>
        <v>0</v>
      </c>
      <c r="P2233">
        <f>IF(OR(P1553="",AND(P1553=P1552,P1553=P1554)),NA(), P1553)</f>
        <v>0</v>
      </c>
      <c r="Q2233">
        <f>IF(ISNA(R2233),NA(),Q1553)</f>
        <v>0</v>
      </c>
      <c r="R2233">
        <f>IF(OR(R1553="",AND(R1553=R1552,R1553=R1554)),NA(), R1553)</f>
        <v>0</v>
      </c>
      <c r="S2233">
        <f>IF(ISNA(T2233),NA(),S1553)</f>
        <v>0</v>
      </c>
      <c r="T2233">
        <f>IF(OR(T1553="",AND(T1553=T1552,T1553=T1554)),NA(), T1553)</f>
        <v>0</v>
      </c>
      <c r="U2233">
        <f>IF(ISNA(V2233),NA(),U1553)</f>
        <v>0</v>
      </c>
      <c r="V2233">
        <f>IF(OR(V1553="",AND(V1553=V1552,V1553=V1554)),NA(), V1553)</f>
        <v>0</v>
      </c>
      <c r="W2233">
        <f>IF(ISNA(X2233),NA(),W1553)</f>
        <v>0</v>
      </c>
      <c r="X2233">
        <f>IF(OR(X1553="",AND(X1553=X1552,X1553=X1554)),NA(), X1553)</f>
        <v>0</v>
      </c>
      <c r="Y2233">
        <f>IF(ISNA(Z2233),NA(),Y1553)</f>
        <v>0</v>
      </c>
      <c r="Z2233">
        <f>IF(OR(Z1553="",AND(Z1553=Z1552,Z1553=Z1554)),NA(), Z1553)</f>
        <v>0</v>
      </c>
      <c r="AA2233">
        <f>IF(ISNA(AB2233),NA(),AA1553)</f>
        <v>0</v>
      </c>
      <c r="AB2233">
        <f>IF(OR(AB1553="",AND(AB1553=AB1552,AB1553=AB1554)),NA(), AB1553)</f>
        <v>0</v>
      </c>
      <c r="AC2233">
        <f>IF(ISNA(AD2233),NA(),AC1553)</f>
        <v>0</v>
      </c>
      <c r="AD2233">
        <f>IF(OR(AD1553="",AND(AD1553=AD1552,AD1553=AD1554)),NA(), AD1553)</f>
        <v>0</v>
      </c>
      <c r="AE2233">
        <f>IF(ISNA(AF2233),NA(),AE1553)</f>
        <v>0</v>
      </c>
      <c r="AF2233">
        <f>IF(OR(AF1553="",AND(AF1553=AF1552,AF1553=AF1554)),NA(), AF1553)</f>
        <v>0</v>
      </c>
      <c r="AG2233">
        <f>IF(ISNA(AH2233),NA(),AG1553)</f>
        <v>0</v>
      </c>
      <c r="AH2233">
        <f>IF(OR(AH1553="",AND(AH1553=AH1552,AH1553=AH1554)),NA(), AH1553)</f>
        <v>0</v>
      </c>
      <c r="AI2233">
        <f>IF(ISNA(AJ2233),NA(),AI1553)</f>
        <v>0</v>
      </c>
      <c r="AJ2233">
        <f>IF(OR(AJ1553="",AND(AJ1553=AJ1552,AJ1553=AJ1554)),NA(), AJ1553)</f>
        <v>0</v>
      </c>
      <c r="AM2233">
        <f>IF(ISNA(AN2233),NA(),AM1553)</f>
        <v>0</v>
      </c>
      <c r="AN2233">
        <f>IF(OR(AN1553="",AND(AN1553=AN1552,AN1553=AN1554)),NA(), AN1553)</f>
        <v>0</v>
      </c>
      <c r="AO2233">
        <f>IF(ISNA(AP2233),NA(),AO1553)</f>
        <v>0</v>
      </c>
      <c r="AP2233">
        <f>IF(OR(AP1553="",AND(AP1553=AP1552,AP1553=AP1554)),NA(), AP1553)</f>
        <v>0</v>
      </c>
      <c r="AQ2233">
        <f>IF(ISNA(AR2233),NA(),AQ1553)</f>
        <v>0</v>
      </c>
      <c r="AR2233">
        <f>IF(OR(AR1553="",AND(AR1553=AR1552,AR1553=AR1554)),NA(), AR1553)</f>
        <v>0</v>
      </c>
      <c r="AS2233">
        <f>IF(ISNA(AT2233),NA(),AS1553)</f>
        <v>0</v>
      </c>
      <c r="AT2233">
        <f>IF(OR(AT1553="",AND(AT1553=AT1552,AT1553=AT1554)),NA(), AT1553)</f>
        <v>0</v>
      </c>
      <c r="AU2233">
        <f>IF(ISNA(AV2233),NA(),AU1553)</f>
        <v>0</v>
      </c>
      <c r="AV2233">
        <f>IF(OR(AV1553="",AND(AV1553=AV1552,AV1553=AV1554)),NA(), AV1553)</f>
        <v>0</v>
      </c>
      <c r="AW2233">
        <f>IF(ISNA(AX2233),NA(),AW1553)</f>
        <v>0</v>
      </c>
      <c r="AX2233">
        <f>IF(OR(AX1553="",AND(AX1553=AX1552,AX1553=AX1554)),NA(), AX1553)</f>
        <v>0</v>
      </c>
      <c r="AY2233">
        <f>IF(ISNA(AZ2233),NA(),AY1553)</f>
        <v>0</v>
      </c>
      <c r="AZ2233">
        <f>IF(OR(AZ1553="",AND(AZ1553=AZ1552,AZ1553=AZ1554)),NA(), AZ1553)</f>
        <v>0</v>
      </c>
      <c r="BA2233">
        <f>IF(ISNA(BB2233),NA(),BA1553)</f>
        <v>0</v>
      </c>
      <c r="BB2233">
        <f>IF(OR(BB1553="",AND(BB1553=BB1552,BB1553=BB1554)),NA(), BB1553)</f>
        <v>0</v>
      </c>
      <c r="BC2233">
        <f>IF(ISNA(BD2233),NA(),BC1553)</f>
        <v>0</v>
      </c>
      <c r="BD2233">
        <f>IF(OR(BD1553="",AND(BD1553=BD1552,BD1553=BD1554)),NA(), BD1553)</f>
        <v>0</v>
      </c>
      <c r="BE2233">
        <f>IF(ISNA(BF2233),NA(),BE1553)</f>
        <v>0</v>
      </c>
      <c r="BF2233">
        <f>IF(OR(BF1553="",AND(BF1553=BF1552,BF1553=BF1554)),NA(), BF1553)</f>
        <v>0</v>
      </c>
      <c r="BG2233">
        <f>IF(ISNA(BH2233),NA(),BG1553)</f>
        <v>0</v>
      </c>
      <c r="BH2233">
        <f>IF(OR(BH1553="",AND(BH1553=BH1552,BH1553=BH1554)),NA(), BH1553)</f>
        <v>0</v>
      </c>
      <c r="BI2233">
        <f>IF(ISNA(BJ2233),NA(),BI1553)</f>
        <v>0</v>
      </c>
      <c r="BJ2233">
        <f>IF(OR(BJ1553="",AND(BJ1553=BJ1552,BJ1553=BJ1554)),NA(), BJ1553)</f>
        <v>0</v>
      </c>
      <c r="BK2233">
        <f>IF(ISNA(BL2233),NA(),BK1553)</f>
        <v>0</v>
      </c>
      <c r="BL2233">
        <f>IF(OR(BL1553="",AND(BL1553=BL1552,BL1553=BL1554)),NA(), BL1553)</f>
        <v>0</v>
      </c>
      <c r="BM2233">
        <f>IF(ISNA(BN2233),NA(),BM1553)</f>
        <v>0</v>
      </c>
      <c r="BN2233">
        <f>IF(OR(BN1553="",AND(BN1553=BN1552,BN1553=BN1554)),NA(), BN1553)</f>
        <v>0</v>
      </c>
      <c r="BO2233">
        <f>IF(ISNA(BP2233),NA(),BO1553)</f>
        <v>0</v>
      </c>
      <c r="BP2233">
        <f>IF(OR(BP1553="",AND(BP1553=BP1552,BP1553=BP1554)),NA(), BP1553)</f>
        <v>0</v>
      </c>
      <c r="BQ2233">
        <f>IF(ISNA(BR2233),NA(),BQ1553)</f>
        <v>0</v>
      </c>
      <c r="BR2233">
        <f>IF(OR(BR1553="",AND(BR1553=BR1552,BR1553=BR1554)),NA(), BR1553)</f>
        <v>0</v>
      </c>
    </row>
    <row r="2234" spans="5:70">
      <c r="E2234">
        <f>IF(ISNA(F2234),NA(),E1554)</f>
        <v>0</v>
      </c>
      <c r="F2234">
        <f>IF(OR(F1554="",AND(F1554=F1553,F1554=F1555)),NA(), F1554)</f>
        <v>0</v>
      </c>
      <c r="G2234">
        <f>IF(ISNA(H2234),NA(),G1554)</f>
        <v>0</v>
      </c>
      <c r="H2234">
        <f>IF(OR(H1554="",AND(H1554=H1553,H1554=H1555)),NA(), H1554)</f>
        <v>0</v>
      </c>
      <c r="I2234">
        <f>IF(ISNA(J2234),NA(),I1554)</f>
        <v>0</v>
      </c>
      <c r="J2234">
        <f>IF(OR(J1554="",AND(J1554=J1553,J1554=J1555)),NA(), J1554)</f>
        <v>0</v>
      </c>
      <c r="K2234">
        <f>IF(ISNA(L2234),NA(),K1554)</f>
        <v>0</v>
      </c>
      <c r="L2234">
        <f>IF(OR(L1554="",AND(L1554=L1553,L1554=L1555)),NA(), L1554)</f>
        <v>0</v>
      </c>
      <c r="M2234">
        <f>IF(ISNA(N2234),NA(),M1554)</f>
        <v>0</v>
      </c>
      <c r="N2234">
        <f>IF(OR(N1554="",AND(N1554=N1553,N1554=N1555)),NA(), N1554)</f>
        <v>0</v>
      </c>
      <c r="O2234">
        <f>IF(ISNA(P2234),NA(),O1554)</f>
        <v>0</v>
      </c>
      <c r="P2234">
        <f>IF(OR(P1554="",AND(P1554=P1553,P1554=P1555)),NA(), P1554)</f>
        <v>0</v>
      </c>
      <c r="Q2234">
        <f>IF(ISNA(R2234),NA(),Q1554)</f>
        <v>0</v>
      </c>
      <c r="R2234">
        <f>IF(OR(R1554="",AND(R1554=R1553,R1554=R1555)),NA(), R1554)</f>
        <v>0</v>
      </c>
      <c r="S2234">
        <f>IF(ISNA(T2234),NA(),S1554)</f>
        <v>0</v>
      </c>
      <c r="T2234">
        <f>IF(OR(T1554="",AND(T1554=T1553,T1554=T1555)),NA(), T1554)</f>
        <v>0</v>
      </c>
      <c r="U2234">
        <f>IF(ISNA(V2234),NA(),U1554)</f>
        <v>0</v>
      </c>
      <c r="V2234">
        <f>IF(OR(V1554="",AND(V1554=V1553,V1554=V1555)),NA(), V1554)</f>
        <v>0</v>
      </c>
      <c r="W2234">
        <f>IF(ISNA(X2234),NA(),W1554)</f>
        <v>0</v>
      </c>
      <c r="X2234">
        <f>IF(OR(X1554="",AND(X1554=X1553,X1554=X1555)),NA(), X1554)</f>
        <v>0</v>
      </c>
      <c r="Y2234">
        <f>IF(ISNA(Z2234),NA(),Y1554)</f>
        <v>0</v>
      </c>
      <c r="Z2234">
        <f>IF(OR(Z1554="",AND(Z1554=Z1553,Z1554=Z1555)),NA(), Z1554)</f>
        <v>0</v>
      </c>
      <c r="AA2234">
        <f>IF(ISNA(AB2234),NA(),AA1554)</f>
        <v>0</v>
      </c>
      <c r="AB2234">
        <f>IF(OR(AB1554="",AND(AB1554=AB1553,AB1554=AB1555)),NA(), AB1554)</f>
        <v>0</v>
      </c>
      <c r="AC2234">
        <f>IF(ISNA(AD2234),NA(),AC1554)</f>
        <v>0</v>
      </c>
      <c r="AD2234">
        <f>IF(OR(AD1554="",AND(AD1554=AD1553,AD1554=AD1555)),NA(), AD1554)</f>
        <v>0</v>
      </c>
      <c r="AE2234">
        <f>IF(ISNA(AF2234),NA(),AE1554)</f>
        <v>0</v>
      </c>
      <c r="AF2234">
        <f>IF(OR(AF1554="",AND(AF1554=AF1553,AF1554=AF1555)),NA(), AF1554)</f>
        <v>0</v>
      </c>
      <c r="AG2234">
        <f>IF(ISNA(AH2234),NA(),AG1554)</f>
        <v>0</v>
      </c>
      <c r="AH2234">
        <f>IF(OR(AH1554="",AND(AH1554=AH1553,AH1554=AH1555)),NA(), AH1554)</f>
        <v>0</v>
      </c>
      <c r="AI2234">
        <f>IF(ISNA(AJ2234),NA(),AI1554)</f>
        <v>0</v>
      </c>
      <c r="AJ2234">
        <f>IF(OR(AJ1554="",AND(AJ1554=AJ1553,AJ1554=AJ1555)),NA(), AJ1554)</f>
        <v>0</v>
      </c>
      <c r="AM2234">
        <f>IF(ISNA(AN2234),NA(),AM1554)</f>
        <v>0</v>
      </c>
      <c r="AN2234">
        <f>IF(OR(AN1554="",AND(AN1554=AN1553,AN1554=AN1555)),NA(), AN1554)</f>
        <v>0</v>
      </c>
      <c r="AO2234">
        <f>IF(ISNA(AP2234),NA(),AO1554)</f>
        <v>0</v>
      </c>
      <c r="AP2234">
        <f>IF(OR(AP1554="",AND(AP1554=AP1553,AP1554=AP1555)),NA(), AP1554)</f>
        <v>0</v>
      </c>
      <c r="AQ2234">
        <f>IF(ISNA(AR2234),NA(),AQ1554)</f>
        <v>0</v>
      </c>
      <c r="AR2234">
        <f>IF(OR(AR1554="",AND(AR1554=AR1553,AR1554=AR1555)),NA(), AR1554)</f>
        <v>0</v>
      </c>
      <c r="AS2234">
        <f>IF(ISNA(AT2234),NA(),AS1554)</f>
        <v>0</v>
      </c>
      <c r="AT2234">
        <f>IF(OR(AT1554="",AND(AT1554=AT1553,AT1554=AT1555)),NA(), AT1554)</f>
        <v>0</v>
      </c>
      <c r="AU2234">
        <f>IF(ISNA(AV2234),NA(),AU1554)</f>
        <v>0</v>
      </c>
      <c r="AV2234">
        <f>IF(OR(AV1554="",AND(AV1554=AV1553,AV1554=AV1555)),NA(), AV1554)</f>
        <v>0</v>
      </c>
      <c r="AW2234">
        <f>IF(ISNA(AX2234),NA(),AW1554)</f>
        <v>0</v>
      </c>
      <c r="AX2234">
        <f>IF(OR(AX1554="",AND(AX1554=AX1553,AX1554=AX1555)),NA(), AX1554)</f>
        <v>0</v>
      </c>
      <c r="AY2234">
        <f>IF(ISNA(AZ2234),NA(),AY1554)</f>
        <v>0</v>
      </c>
      <c r="AZ2234">
        <f>IF(OR(AZ1554="",AND(AZ1554=AZ1553,AZ1554=AZ1555)),NA(), AZ1554)</f>
        <v>0</v>
      </c>
      <c r="BA2234">
        <f>IF(ISNA(BB2234),NA(),BA1554)</f>
        <v>0</v>
      </c>
      <c r="BB2234">
        <f>IF(OR(BB1554="",AND(BB1554=BB1553,BB1554=BB1555)),NA(), BB1554)</f>
        <v>0</v>
      </c>
      <c r="BC2234">
        <f>IF(ISNA(BD2234),NA(),BC1554)</f>
        <v>0</v>
      </c>
      <c r="BD2234">
        <f>IF(OR(BD1554="",AND(BD1554=BD1553,BD1554=BD1555)),NA(), BD1554)</f>
        <v>0</v>
      </c>
      <c r="BE2234">
        <f>IF(ISNA(BF2234),NA(),BE1554)</f>
        <v>0</v>
      </c>
      <c r="BF2234">
        <f>IF(OR(BF1554="",AND(BF1554=BF1553,BF1554=BF1555)),NA(), BF1554)</f>
        <v>0</v>
      </c>
      <c r="BG2234">
        <f>IF(ISNA(BH2234),NA(),BG1554)</f>
        <v>0</v>
      </c>
      <c r="BH2234">
        <f>IF(OR(BH1554="",AND(BH1554=BH1553,BH1554=BH1555)),NA(), BH1554)</f>
        <v>0</v>
      </c>
      <c r="BI2234">
        <f>IF(ISNA(BJ2234),NA(),BI1554)</f>
        <v>0</v>
      </c>
      <c r="BJ2234">
        <f>IF(OR(BJ1554="",AND(BJ1554=BJ1553,BJ1554=BJ1555)),NA(), BJ1554)</f>
        <v>0</v>
      </c>
      <c r="BK2234">
        <f>IF(ISNA(BL2234),NA(),BK1554)</f>
        <v>0</v>
      </c>
      <c r="BL2234">
        <f>IF(OR(BL1554="",AND(BL1554=BL1553,BL1554=BL1555)),NA(), BL1554)</f>
        <v>0</v>
      </c>
      <c r="BM2234">
        <f>IF(ISNA(BN2234),NA(),BM1554)</f>
        <v>0</v>
      </c>
      <c r="BN2234">
        <f>IF(OR(BN1554="",AND(BN1554=BN1553,BN1554=BN1555)),NA(), BN1554)</f>
        <v>0</v>
      </c>
      <c r="BO2234">
        <f>IF(ISNA(BP2234),NA(),BO1554)</f>
        <v>0</v>
      </c>
      <c r="BP2234">
        <f>IF(OR(BP1554="",AND(BP1554=BP1553,BP1554=BP1555)),NA(), BP1554)</f>
        <v>0</v>
      </c>
      <c r="BQ2234">
        <f>IF(ISNA(BR2234),NA(),BQ1554)</f>
        <v>0</v>
      </c>
      <c r="BR2234">
        <f>IF(OR(BR1554="",AND(BR1554=BR1553,BR1554=BR1555)),NA(), BR1554)</f>
        <v>0</v>
      </c>
    </row>
    <row r="2235" spans="5:70">
      <c r="E2235">
        <f>IF(ISNA(F2235),NA(),E1555)</f>
        <v>0</v>
      </c>
      <c r="F2235">
        <f>IF(OR(F1555="",AND(F1555=F1554,F1555=F1556)),NA(), F1555)</f>
        <v>0</v>
      </c>
      <c r="G2235">
        <f>IF(ISNA(H2235),NA(),G1555)</f>
        <v>0</v>
      </c>
      <c r="H2235">
        <f>IF(OR(H1555="",AND(H1555=H1554,H1555=H1556)),NA(), H1555)</f>
        <v>0</v>
      </c>
      <c r="I2235">
        <f>IF(ISNA(J2235),NA(),I1555)</f>
        <v>0</v>
      </c>
      <c r="J2235">
        <f>IF(OR(J1555="",AND(J1555=J1554,J1555=J1556)),NA(), J1555)</f>
        <v>0</v>
      </c>
      <c r="K2235">
        <f>IF(ISNA(L2235),NA(),K1555)</f>
        <v>0</v>
      </c>
      <c r="L2235">
        <f>IF(OR(L1555="",AND(L1555=L1554,L1555=L1556)),NA(), L1555)</f>
        <v>0</v>
      </c>
      <c r="M2235">
        <f>IF(ISNA(N2235),NA(),M1555)</f>
        <v>0</v>
      </c>
      <c r="N2235">
        <f>IF(OR(N1555="",AND(N1555=N1554,N1555=N1556)),NA(), N1555)</f>
        <v>0</v>
      </c>
      <c r="O2235">
        <f>IF(ISNA(P2235),NA(),O1555)</f>
        <v>0</v>
      </c>
      <c r="P2235">
        <f>IF(OR(P1555="",AND(P1555=P1554,P1555=P1556)),NA(), P1555)</f>
        <v>0</v>
      </c>
      <c r="Q2235">
        <f>IF(ISNA(R2235),NA(),Q1555)</f>
        <v>0</v>
      </c>
      <c r="R2235">
        <f>IF(OR(R1555="",AND(R1555=R1554,R1555=R1556)),NA(), R1555)</f>
        <v>0</v>
      </c>
      <c r="S2235">
        <f>IF(ISNA(T2235),NA(),S1555)</f>
        <v>0</v>
      </c>
      <c r="T2235">
        <f>IF(OR(T1555="",AND(T1555=T1554,T1555=T1556)),NA(), T1555)</f>
        <v>0</v>
      </c>
      <c r="U2235">
        <f>IF(ISNA(V2235),NA(),U1555)</f>
        <v>0</v>
      </c>
      <c r="V2235">
        <f>IF(OR(V1555="",AND(V1555=V1554,V1555=V1556)),NA(), V1555)</f>
        <v>0</v>
      </c>
      <c r="W2235">
        <f>IF(ISNA(X2235),NA(),W1555)</f>
        <v>0</v>
      </c>
      <c r="X2235">
        <f>IF(OR(X1555="",AND(X1555=X1554,X1555=X1556)),NA(), X1555)</f>
        <v>0</v>
      </c>
      <c r="Y2235">
        <f>IF(ISNA(Z2235),NA(),Y1555)</f>
        <v>0</v>
      </c>
      <c r="Z2235">
        <f>IF(OR(Z1555="",AND(Z1555=Z1554,Z1555=Z1556)),NA(), Z1555)</f>
        <v>0</v>
      </c>
      <c r="AA2235">
        <f>IF(ISNA(AB2235),NA(),AA1555)</f>
        <v>0</v>
      </c>
      <c r="AB2235">
        <f>IF(OR(AB1555="",AND(AB1555=AB1554,AB1555=AB1556)),NA(), AB1555)</f>
        <v>0</v>
      </c>
      <c r="AC2235">
        <f>IF(ISNA(AD2235),NA(),AC1555)</f>
        <v>0</v>
      </c>
      <c r="AD2235">
        <f>IF(OR(AD1555="",AND(AD1555=AD1554,AD1555=AD1556)),NA(), AD1555)</f>
        <v>0</v>
      </c>
      <c r="AE2235">
        <f>IF(ISNA(AF2235),NA(),AE1555)</f>
        <v>0</v>
      </c>
      <c r="AF2235">
        <f>IF(OR(AF1555="",AND(AF1555=AF1554,AF1555=AF1556)),NA(), AF1555)</f>
        <v>0</v>
      </c>
      <c r="AG2235">
        <f>IF(ISNA(AH2235),NA(),AG1555)</f>
        <v>0</v>
      </c>
      <c r="AH2235">
        <f>IF(OR(AH1555="",AND(AH1555=AH1554,AH1555=AH1556)),NA(), AH1555)</f>
        <v>0</v>
      </c>
      <c r="AI2235">
        <f>IF(ISNA(AJ2235),NA(),AI1555)</f>
        <v>0</v>
      </c>
      <c r="AJ2235">
        <f>IF(OR(AJ1555="",AND(AJ1555=AJ1554,AJ1555=AJ1556)),NA(), AJ1555)</f>
        <v>0</v>
      </c>
      <c r="AM2235">
        <f>IF(ISNA(AN2235),NA(),AM1555)</f>
        <v>0</v>
      </c>
      <c r="AN2235">
        <f>IF(OR(AN1555="",AND(AN1555=AN1554,AN1555=AN1556)),NA(), AN1555)</f>
        <v>0</v>
      </c>
      <c r="AO2235">
        <f>IF(ISNA(AP2235),NA(),AO1555)</f>
        <v>0</v>
      </c>
      <c r="AP2235">
        <f>IF(OR(AP1555="",AND(AP1555=AP1554,AP1555=AP1556)),NA(), AP1555)</f>
        <v>0</v>
      </c>
      <c r="AQ2235">
        <f>IF(ISNA(AR2235),NA(),AQ1555)</f>
        <v>0</v>
      </c>
      <c r="AR2235">
        <f>IF(OR(AR1555="",AND(AR1555=AR1554,AR1555=AR1556)),NA(), AR1555)</f>
        <v>0</v>
      </c>
      <c r="AS2235">
        <f>IF(ISNA(AT2235),NA(),AS1555)</f>
        <v>0</v>
      </c>
      <c r="AT2235">
        <f>IF(OR(AT1555="",AND(AT1555=AT1554,AT1555=AT1556)),NA(), AT1555)</f>
        <v>0</v>
      </c>
      <c r="AU2235">
        <f>IF(ISNA(AV2235),NA(),AU1555)</f>
        <v>0</v>
      </c>
      <c r="AV2235">
        <f>IF(OR(AV1555="",AND(AV1555=AV1554,AV1555=AV1556)),NA(), AV1555)</f>
        <v>0</v>
      </c>
      <c r="AW2235">
        <f>IF(ISNA(AX2235),NA(),AW1555)</f>
        <v>0</v>
      </c>
      <c r="AX2235">
        <f>IF(OR(AX1555="",AND(AX1555=AX1554,AX1555=AX1556)),NA(), AX1555)</f>
        <v>0</v>
      </c>
      <c r="AY2235">
        <f>IF(ISNA(AZ2235),NA(),AY1555)</f>
        <v>0</v>
      </c>
      <c r="AZ2235">
        <f>IF(OR(AZ1555="",AND(AZ1555=AZ1554,AZ1555=AZ1556)),NA(), AZ1555)</f>
        <v>0</v>
      </c>
      <c r="BA2235">
        <f>IF(ISNA(BB2235),NA(),BA1555)</f>
        <v>0</v>
      </c>
      <c r="BB2235">
        <f>IF(OR(BB1555="",AND(BB1555=BB1554,BB1555=BB1556)),NA(), BB1555)</f>
        <v>0</v>
      </c>
      <c r="BC2235">
        <f>IF(ISNA(BD2235),NA(),BC1555)</f>
        <v>0</v>
      </c>
      <c r="BD2235">
        <f>IF(OR(BD1555="",AND(BD1555=BD1554,BD1555=BD1556)),NA(), BD1555)</f>
        <v>0</v>
      </c>
      <c r="BE2235">
        <f>IF(ISNA(BF2235),NA(),BE1555)</f>
        <v>0</v>
      </c>
      <c r="BF2235">
        <f>IF(OR(BF1555="",AND(BF1555=BF1554,BF1555=BF1556)),NA(), BF1555)</f>
        <v>0</v>
      </c>
      <c r="BG2235">
        <f>IF(ISNA(BH2235),NA(),BG1555)</f>
        <v>0</v>
      </c>
      <c r="BH2235">
        <f>IF(OR(BH1555="",AND(BH1555=BH1554,BH1555=BH1556)),NA(), BH1555)</f>
        <v>0</v>
      </c>
      <c r="BI2235">
        <f>IF(ISNA(BJ2235),NA(),BI1555)</f>
        <v>0</v>
      </c>
      <c r="BJ2235">
        <f>IF(OR(BJ1555="",AND(BJ1555=BJ1554,BJ1555=BJ1556)),NA(), BJ1555)</f>
        <v>0</v>
      </c>
      <c r="BK2235">
        <f>IF(ISNA(BL2235),NA(),BK1555)</f>
        <v>0</v>
      </c>
      <c r="BL2235">
        <f>IF(OR(BL1555="",AND(BL1555=BL1554,BL1555=BL1556)),NA(), BL1555)</f>
        <v>0</v>
      </c>
      <c r="BM2235">
        <f>IF(ISNA(BN2235),NA(),BM1555)</f>
        <v>0</v>
      </c>
      <c r="BN2235">
        <f>IF(OR(BN1555="",AND(BN1555=BN1554,BN1555=BN1556)),NA(), BN1555)</f>
        <v>0</v>
      </c>
      <c r="BO2235">
        <f>IF(ISNA(BP2235),NA(),BO1555)</f>
        <v>0</v>
      </c>
      <c r="BP2235">
        <f>IF(OR(BP1555="",AND(BP1555=BP1554,BP1555=BP1556)),NA(), BP1555)</f>
        <v>0</v>
      </c>
      <c r="BQ2235">
        <f>IF(ISNA(BR2235),NA(),BQ1555)</f>
        <v>0</v>
      </c>
      <c r="BR2235">
        <f>IF(OR(BR1555="",AND(BR1555=BR1554,BR1555=BR1556)),NA(), BR1555)</f>
        <v>0</v>
      </c>
    </row>
    <row r="2236" spans="5:70">
      <c r="E2236">
        <f>IF(ISNA(F2236),NA(),E1556)</f>
        <v>0</v>
      </c>
      <c r="F2236">
        <f>IF(OR(F1556="",AND(F1556=F1555,F1556=F1557)),NA(), F1556)</f>
        <v>0</v>
      </c>
      <c r="G2236">
        <f>IF(ISNA(H2236),NA(),G1556)</f>
        <v>0</v>
      </c>
      <c r="H2236">
        <f>IF(OR(H1556="",AND(H1556=H1555,H1556=H1557)),NA(), H1556)</f>
        <v>0</v>
      </c>
      <c r="I2236">
        <f>IF(ISNA(J2236),NA(),I1556)</f>
        <v>0</v>
      </c>
      <c r="J2236">
        <f>IF(OR(J1556="",AND(J1556=J1555,J1556=J1557)),NA(), J1556)</f>
        <v>0</v>
      </c>
      <c r="K2236">
        <f>IF(ISNA(L2236),NA(),K1556)</f>
        <v>0</v>
      </c>
      <c r="L2236">
        <f>IF(OR(L1556="",AND(L1556=L1555,L1556=L1557)),NA(), L1556)</f>
        <v>0</v>
      </c>
      <c r="M2236">
        <f>IF(ISNA(N2236),NA(),M1556)</f>
        <v>0</v>
      </c>
      <c r="N2236">
        <f>IF(OR(N1556="",AND(N1556=N1555,N1556=N1557)),NA(), N1556)</f>
        <v>0</v>
      </c>
      <c r="O2236">
        <f>IF(ISNA(P2236),NA(),O1556)</f>
        <v>0</v>
      </c>
      <c r="P2236">
        <f>IF(OR(P1556="",AND(P1556=P1555,P1556=P1557)),NA(), P1556)</f>
        <v>0</v>
      </c>
      <c r="Q2236">
        <f>IF(ISNA(R2236),NA(),Q1556)</f>
        <v>0</v>
      </c>
      <c r="R2236">
        <f>IF(OR(R1556="",AND(R1556=R1555,R1556=R1557)),NA(), R1556)</f>
        <v>0</v>
      </c>
      <c r="S2236">
        <f>IF(ISNA(T2236),NA(),S1556)</f>
        <v>0</v>
      </c>
      <c r="T2236">
        <f>IF(OR(T1556="",AND(T1556=T1555,T1556=T1557)),NA(), T1556)</f>
        <v>0</v>
      </c>
      <c r="U2236">
        <f>IF(ISNA(V2236),NA(),U1556)</f>
        <v>0</v>
      </c>
      <c r="V2236">
        <f>IF(OR(V1556="",AND(V1556=V1555,V1556=V1557)),NA(), V1556)</f>
        <v>0</v>
      </c>
      <c r="W2236">
        <f>IF(ISNA(X2236),NA(),W1556)</f>
        <v>0</v>
      </c>
      <c r="X2236">
        <f>IF(OR(X1556="",AND(X1556=X1555,X1556=X1557)),NA(), X1556)</f>
        <v>0</v>
      </c>
      <c r="Y2236">
        <f>IF(ISNA(Z2236),NA(),Y1556)</f>
        <v>0</v>
      </c>
      <c r="Z2236">
        <f>IF(OR(Z1556="",AND(Z1556=Z1555,Z1556=Z1557)),NA(), Z1556)</f>
        <v>0</v>
      </c>
      <c r="AA2236">
        <f>IF(ISNA(AB2236),NA(),AA1556)</f>
        <v>0</v>
      </c>
      <c r="AB2236">
        <f>IF(OR(AB1556="",AND(AB1556=AB1555,AB1556=AB1557)),NA(), AB1556)</f>
        <v>0</v>
      </c>
      <c r="AC2236">
        <f>IF(ISNA(AD2236),NA(),AC1556)</f>
        <v>0</v>
      </c>
      <c r="AD2236">
        <f>IF(OR(AD1556="",AND(AD1556=AD1555,AD1556=AD1557)),NA(), AD1556)</f>
        <v>0</v>
      </c>
      <c r="AE2236">
        <f>IF(ISNA(AF2236),NA(),AE1556)</f>
        <v>0</v>
      </c>
      <c r="AF2236">
        <f>IF(OR(AF1556="",AND(AF1556=AF1555,AF1556=AF1557)),NA(), AF1556)</f>
        <v>0</v>
      </c>
      <c r="AG2236">
        <f>IF(ISNA(AH2236),NA(),AG1556)</f>
        <v>0</v>
      </c>
      <c r="AH2236">
        <f>IF(OR(AH1556="",AND(AH1556=AH1555,AH1556=AH1557)),NA(), AH1556)</f>
        <v>0</v>
      </c>
      <c r="AI2236">
        <f>IF(ISNA(AJ2236),NA(),AI1556)</f>
        <v>0</v>
      </c>
      <c r="AJ2236">
        <f>IF(OR(AJ1556="",AND(AJ1556=AJ1555,AJ1556=AJ1557)),NA(), AJ1556)</f>
        <v>0</v>
      </c>
      <c r="AM2236">
        <f>IF(ISNA(AN2236),NA(),AM1556)</f>
        <v>0</v>
      </c>
      <c r="AN2236">
        <f>IF(OR(AN1556="",AND(AN1556=AN1555,AN1556=AN1557)),NA(), AN1556)</f>
        <v>0</v>
      </c>
      <c r="AO2236">
        <f>IF(ISNA(AP2236),NA(),AO1556)</f>
        <v>0</v>
      </c>
      <c r="AP2236">
        <f>IF(OR(AP1556="",AND(AP1556=AP1555,AP1556=AP1557)),NA(), AP1556)</f>
        <v>0</v>
      </c>
      <c r="AQ2236">
        <f>IF(ISNA(AR2236),NA(),AQ1556)</f>
        <v>0</v>
      </c>
      <c r="AR2236">
        <f>IF(OR(AR1556="",AND(AR1556=AR1555,AR1556=AR1557)),NA(), AR1556)</f>
        <v>0</v>
      </c>
      <c r="AS2236">
        <f>IF(ISNA(AT2236),NA(),AS1556)</f>
        <v>0</v>
      </c>
      <c r="AT2236">
        <f>IF(OR(AT1556="",AND(AT1556=AT1555,AT1556=AT1557)),NA(), AT1556)</f>
        <v>0</v>
      </c>
      <c r="AU2236">
        <f>IF(ISNA(AV2236),NA(),AU1556)</f>
        <v>0</v>
      </c>
      <c r="AV2236">
        <f>IF(OR(AV1556="",AND(AV1556=AV1555,AV1556=AV1557)),NA(), AV1556)</f>
        <v>0</v>
      </c>
      <c r="AW2236">
        <f>IF(ISNA(AX2236),NA(),AW1556)</f>
        <v>0</v>
      </c>
      <c r="AX2236">
        <f>IF(OR(AX1556="",AND(AX1556=AX1555,AX1556=AX1557)),NA(), AX1556)</f>
        <v>0</v>
      </c>
      <c r="AY2236">
        <f>IF(ISNA(AZ2236),NA(),AY1556)</f>
        <v>0</v>
      </c>
      <c r="AZ2236">
        <f>IF(OR(AZ1556="",AND(AZ1556=AZ1555,AZ1556=AZ1557)),NA(), AZ1556)</f>
        <v>0</v>
      </c>
      <c r="BA2236">
        <f>IF(ISNA(BB2236),NA(),BA1556)</f>
        <v>0</v>
      </c>
      <c r="BB2236">
        <f>IF(OR(BB1556="",AND(BB1556=BB1555,BB1556=BB1557)),NA(), BB1556)</f>
        <v>0</v>
      </c>
      <c r="BC2236">
        <f>IF(ISNA(BD2236),NA(),BC1556)</f>
        <v>0</v>
      </c>
      <c r="BD2236">
        <f>IF(OR(BD1556="",AND(BD1556=BD1555,BD1556=BD1557)),NA(), BD1556)</f>
        <v>0</v>
      </c>
      <c r="BE2236">
        <f>IF(ISNA(BF2236),NA(),BE1556)</f>
        <v>0</v>
      </c>
      <c r="BF2236">
        <f>IF(OR(BF1556="",AND(BF1556=BF1555,BF1556=BF1557)),NA(), BF1556)</f>
        <v>0</v>
      </c>
      <c r="BG2236">
        <f>IF(ISNA(BH2236),NA(),BG1556)</f>
        <v>0</v>
      </c>
      <c r="BH2236">
        <f>IF(OR(BH1556="",AND(BH1556=BH1555,BH1556=BH1557)),NA(), BH1556)</f>
        <v>0</v>
      </c>
      <c r="BI2236">
        <f>IF(ISNA(BJ2236),NA(),BI1556)</f>
        <v>0</v>
      </c>
      <c r="BJ2236">
        <f>IF(OR(BJ1556="",AND(BJ1556=BJ1555,BJ1556=BJ1557)),NA(), BJ1556)</f>
        <v>0</v>
      </c>
      <c r="BK2236">
        <f>IF(ISNA(BL2236),NA(),BK1556)</f>
        <v>0</v>
      </c>
      <c r="BL2236">
        <f>IF(OR(BL1556="",AND(BL1556=BL1555,BL1556=BL1557)),NA(), BL1556)</f>
        <v>0</v>
      </c>
      <c r="BM2236">
        <f>IF(ISNA(BN2236),NA(),BM1556)</f>
        <v>0</v>
      </c>
      <c r="BN2236">
        <f>IF(OR(BN1556="",AND(BN1556=BN1555,BN1556=BN1557)),NA(), BN1556)</f>
        <v>0</v>
      </c>
      <c r="BO2236">
        <f>IF(ISNA(BP2236),NA(),BO1556)</f>
        <v>0</v>
      </c>
      <c r="BP2236">
        <f>IF(OR(BP1556="",AND(BP1556=BP1555,BP1556=BP1557)),NA(), BP1556)</f>
        <v>0</v>
      </c>
      <c r="BQ2236">
        <f>IF(ISNA(BR2236),NA(),BQ1556)</f>
        <v>0</v>
      </c>
      <c r="BR2236">
        <f>IF(OR(BR1556="",AND(BR1556=BR1555,BR1556=BR1557)),NA(), BR1556)</f>
        <v>0</v>
      </c>
    </row>
    <row r="2237" spans="5:70">
      <c r="E2237">
        <f>IF(ISNA(F2237),NA(),E1557)</f>
        <v>0</v>
      </c>
      <c r="F2237">
        <f>IF(OR(F1557="",AND(F1557=F1556,F1557=F1558)),NA(), F1557)</f>
        <v>0</v>
      </c>
      <c r="G2237">
        <f>IF(ISNA(H2237),NA(),G1557)</f>
        <v>0</v>
      </c>
      <c r="H2237">
        <f>IF(OR(H1557="",AND(H1557=H1556,H1557=H1558)),NA(), H1557)</f>
        <v>0</v>
      </c>
      <c r="I2237">
        <f>IF(ISNA(J2237),NA(),I1557)</f>
        <v>0</v>
      </c>
      <c r="J2237">
        <f>IF(OR(J1557="",AND(J1557=J1556,J1557=J1558)),NA(), J1557)</f>
        <v>0</v>
      </c>
      <c r="K2237">
        <f>IF(ISNA(L2237),NA(),K1557)</f>
        <v>0</v>
      </c>
      <c r="L2237">
        <f>IF(OR(L1557="",AND(L1557=L1556,L1557=L1558)),NA(), L1557)</f>
        <v>0</v>
      </c>
      <c r="M2237">
        <f>IF(ISNA(N2237),NA(),M1557)</f>
        <v>0</v>
      </c>
      <c r="N2237">
        <f>IF(OR(N1557="",AND(N1557=N1556,N1557=N1558)),NA(), N1557)</f>
        <v>0</v>
      </c>
      <c r="O2237">
        <f>IF(ISNA(P2237),NA(),O1557)</f>
        <v>0</v>
      </c>
      <c r="P2237">
        <f>IF(OR(P1557="",AND(P1557=P1556,P1557=P1558)),NA(), P1557)</f>
        <v>0</v>
      </c>
      <c r="Q2237">
        <f>IF(ISNA(R2237),NA(),Q1557)</f>
        <v>0</v>
      </c>
      <c r="R2237">
        <f>IF(OR(R1557="",AND(R1557=R1556,R1557=R1558)),NA(), R1557)</f>
        <v>0</v>
      </c>
      <c r="S2237">
        <f>IF(ISNA(T2237),NA(),S1557)</f>
        <v>0</v>
      </c>
      <c r="T2237">
        <f>IF(OR(T1557="",AND(T1557=T1556,T1557=T1558)),NA(), T1557)</f>
        <v>0</v>
      </c>
      <c r="U2237">
        <f>IF(ISNA(V2237),NA(),U1557)</f>
        <v>0</v>
      </c>
      <c r="V2237">
        <f>IF(OR(V1557="",AND(V1557=V1556,V1557=V1558)),NA(), V1557)</f>
        <v>0</v>
      </c>
      <c r="W2237">
        <f>IF(ISNA(X2237),NA(),W1557)</f>
        <v>0</v>
      </c>
      <c r="X2237">
        <f>IF(OR(X1557="",AND(X1557=X1556,X1557=X1558)),NA(), X1557)</f>
        <v>0</v>
      </c>
      <c r="Y2237">
        <f>IF(ISNA(Z2237),NA(),Y1557)</f>
        <v>0</v>
      </c>
      <c r="Z2237">
        <f>IF(OR(Z1557="",AND(Z1557=Z1556,Z1557=Z1558)),NA(), Z1557)</f>
        <v>0</v>
      </c>
      <c r="AA2237">
        <f>IF(ISNA(AB2237),NA(),AA1557)</f>
        <v>0</v>
      </c>
      <c r="AB2237">
        <f>IF(OR(AB1557="",AND(AB1557=AB1556,AB1557=AB1558)),NA(), AB1557)</f>
        <v>0</v>
      </c>
      <c r="AC2237">
        <f>IF(ISNA(AD2237),NA(),AC1557)</f>
        <v>0</v>
      </c>
      <c r="AD2237">
        <f>IF(OR(AD1557="",AND(AD1557=AD1556,AD1557=AD1558)),NA(), AD1557)</f>
        <v>0</v>
      </c>
      <c r="AE2237">
        <f>IF(ISNA(AF2237),NA(),AE1557)</f>
        <v>0</v>
      </c>
      <c r="AF2237">
        <f>IF(OR(AF1557="",AND(AF1557=AF1556,AF1557=AF1558)),NA(), AF1557)</f>
        <v>0</v>
      </c>
      <c r="AG2237">
        <f>IF(ISNA(AH2237),NA(),AG1557)</f>
        <v>0</v>
      </c>
      <c r="AH2237">
        <f>IF(OR(AH1557="",AND(AH1557=AH1556,AH1557=AH1558)),NA(), AH1557)</f>
        <v>0</v>
      </c>
      <c r="AI2237">
        <f>IF(ISNA(AJ2237),NA(),AI1557)</f>
        <v>0</v>
      </c>
      <c r="AJ2237">
        <f>IF(OR(AJ1557="",AND(AJ1557=AJ1556,AJ1557=AJ1558)),NA(), AJ1557)</f>
        <v>0</v>
      </c>
      <c r="AM2237">
        <f>IF(ISNA(AN2237),NA(),AM1557)</f>
        <v>0</v>
      </c>
      <c r="AN2237">
        <f>IF(OR(AN1557="",AND(AN1557=AN1556,AN1557=AN1558)),NA(), AN1557)</f>
        <v>0</v>
      </c>
      <c r="AO2237">
        <f>IF(ISNA(AP2237),NA(),AO1557)</f>
        <v>0</v>
      </c>
      <c r="AP2237">
        <f>IF(OR(AP1557="",AND(AP1557=AP1556,AP1557=AP1558)),NA(), AP1557)</f>
        <v>0</v>
      </c>
      <c r="AQ2237">
        <f>IF(ISNA(AR2237),NA(),AQ1557)</f>
        <v>0</v>
      </c>
      <c r="AR2237">
        <f>IF(OR(AR1557="",AND(AR1557=AR1556,AR1557=AR1558)),NA(), AR1557)</f>
        <v>0</v>
      </c>
      <c r="AS2237">
        <f>IF(ISNA(AT2237),NA(),AS1557)</f>
        <v>0</v>
      </c>
      <c r="AT2237">
        <f>IF(OR(AT1557="",AND(AT1557=AT1556,AT1557=AT1558)),NA(), AT1557)</f>
        <v>0</v>
      </c>
      <c r="AU2237">
        <f>IF(ISNA(AV2237),NA(),AU1557)</f>
        <v>0</v>
      </c>
      <c r="AV2237">
        <f>IF(OR(AV1557="",AND(AV1557=AV1556,AV1557=AV1558)),NA(), AV1557)</f>
        <v>0</v>
      </c>
      <c r="AW2237">
        <f>IF(ISNA(AX2237),NA(),AW1557)</f>
        <v>0</v>
      </c>
      <c r="AX2237">
        <f>IF(OR(AX1557="",AND(AX1557=AX1556,AX1557=AX1558)),NA(), AX1557)</f>
        <v>0</v>
      </c>
      <c r="AY2237">
        <f>IF(ISNA(AZ2237),NA(),AY1557)</f>
        <v>0</v>
      </c>
      <c r="AZ2237">
        <f>IF(OR(AZ1557="",AND(AZ1557=AZ1556,AZ1557=AZ1558)),NA(), AZ1557)</f>
        <v>0</v>
      </c>
      <c r="BA2237">
        <f>IF(ISNA(BB2237),NA(),BA1557)</f>
        <v>0</v>
      </c>
      <c r="BB2237">
        <f>IF(OR(BB1557="",AND(BB1557=BB1556,BB1557=BB1558)),NA(), BB1557)</f>
        <v>0</v>
      </c>
      <c r="BC2237">
        <f>IF(ISNA(BD2237),NA(),BC1557)</f>
        <v>0</v>
      </c>
      <c r="BD2237">
        <f>IF(OR(BD1557="",AND(BD1557=BD1556,BD1557=BD1558)),NA(), BD1557)</f>
        <v>0</v>
      </c>
      <c r="BE2237">
        <f>IF(ISNA(BF2237),NA(),BE1557)</f>
        <v>0</v>
      </c>
      <c r="BF2237">
        <f>IF(OR(BF1557="",AND(BF1557=BF1556,BF1557=BF1558)),NA(), BF1557)</f>
        <v>0</v>
      </c>
      <c r="BG2237">
        <f>IF(ISNA(BH2237),NA(),BG1557)</f>
        <v>0</v>
      </c>
      <c r="BH2237">
        <f>IF(OR(BH1557="",AND(BH1557=BH1556,BH1557=BH1558)),NA(), BH1557)</f>
        <v>0</v>
      </c>
      <c r="BI2237">
        <f>IF(ISNA(BJ2237),NA(),BI1557)</f>
        <v>0</v>
      </c>
      <c r="BJ2237">
        <f>IF(OR(BJ1557="",AND(BJ1557=BJ1556,BJ1557=BJ1558)),NA(), BJ1557)</f>
        <v>0</v>
      </c>
      <c r="BK2237">
        <f>IF(ISNA(BL2237),NA(),BK1557)</f>
        <v>0</v>
      </c>
      <c r="BL2237">
        <f>IF(OR(BL1557="",AND(BL1557=BL1556,BL1557=BL1558)),NA(), BL1557)</f>
        <v>0</v>
      </c>
      <c r="BM2237">
        <f>IF(ISNA(BN2237),NA(),BM1557)</f>
        <v>0</v>
      </c>
      <c r="BN2237">
        <f>IF(OR(BN1557="",AND(BN1557=BN1556,BN1557=BN1558)),NA(), BN1557)</f>
        <v>0</v>
      </c>
      <c r="BO2237">
        <f>IF(ISNA(BP2237),NA(),BO1557)</f>
        <v>0</v>
      </c>
      <c r="BP2237">
        <f>IF(OR(BP1557="",AND(BP1557=BP1556,BP1557=BP1558)),NA(), BP1557)</f>
        <v>0</v>
      </c>
      <c r="BQ2237">
        <f>IF(ISNA(BR2237),NA(),BQ1557)</f>
        <v>0</v>
      </c>
      <c r="BR2237">
        <f>IF(OR(BR1557="",AND(BR1557=BR1556,BR1557=BR1558)),NA(), BR1557)</f>
        <v>0</v>
      </c>
    </row>
    <row r="2238" spans="5:70">
      <c r="E2238">
        <f>IF(ISNA(F2238),NA(),E1558)</f>
        <v>0</v>
      </c>
      <c r="F2238">
        <f>IF(OR(F1558="",AND(F1558=F1557,F1558=F1559)),NA(), F1558)</f>
        <v>0</v>
      </c>
      <c r="G2238">
        <f>IF(ISNA(H2238),NA(),G1558)</f>
        <v>0</v>
      </c>
      <c r="H2238">
        <f>IF(OR(H1558="",AND(H1558=H1557,H1558=H1559)),NA(), H1558)</f>
        <v>0</v>
      </c>
      <c r="I2238">
        <f>IF(ISNA(J2238),NA(),I1558)</f>
        <v>0</v>
      </c>
      <c r="J2238">
        <f>IF(OR(J1558="",AND(J1558=J1557,J1558=J1559)),NA(), J1558)</f>
        <v>0</v>
      </c>
      <c r="K2238">
        <f>IF(ISNA(L2238),NA(),K1558)</f>
        <v>0</v>
      </c>
      <c r="L2238">
        <f>IF(OR(L1558="",AND(L1558=L1557,L1558=L1559)),NA(), L1558)</f>
        <v>0</v>
      </c>
      <c r="M2238">
        <f>IF(ISNA(N2238),NA(),M1558)</f>
        <v>0</v>
      </c>
      <c r="N2238">
        <f>IF(OR(N1558="",AND(N1558=N1557,N1558=N1559)),NA(), N1558)</f>
        <v>0</v>
      </c>
      <c r="O2238">
        <f>IF(ISNA(P2238),NA(),O1558)</f>
        <v>0</v>
      </c>
      <c r="P2238">
        <f>IF(OR(P1558="",AND(P1558=P1557,P1558=P1559)),NA(), P1558)</f>
        <v>0</v>
      </c>
      <c r="Q2238">
        <f>IF(ISNA(R2238),NA(),Q1558)</f>
        <v>0</v>
      </c>
      <c r="R2238">
        <f>IF(OR(R1558="",AND(R1558=R1557,R1558=R1559)),NA(), R1558)</f>
        <v>0</v>
      </c>
      <c r="S2238">
        <f>IF(ISNA(T2238),NA(),S1558)</f>
        <v>0</v>
      </c>
      <c r="T2238">
        <f>IF(OR(T1558="",AND(T1558=T1557,T1558=T1559)),NA(), T1558)</f>
        <v>0</v>
      </c>
      <c r="U2238">
        <f>IF(ISNA(V2238),NA(),U1558)</f>
        <v>0</v>
      </c>
      <c r="V2238">
        <f>IF(OR(V1558="",AND(V1558=V1557,V1558=V1559)),NA(), V1558)</f>
        <v>0</v>
      </c>
      <c r="W2238">
        <f>IF(ISNA(X2238),NA(),W1558)</f>
        <v>0</v>
      </c>
      <c r="X2238">
        <f>IF(OR(X1558="",AND(X1558=X1557,X1558=X1559)),NA(), X1558)</f>
        <v>0</v>
      </c>
      <c r="Y2238">
        <f>IF(ISNA(Z2238),NA(),Y1558)</f>
        <v>0</v>
      </c>
      <c r="Z2238">
        <f>IF(OR(Z1558="",AND(Z1558=Z1557,Z1558=Z1559)),NA(), Z1558)</f>
        <v>0</v>
      </c>
      <c r="AA2238">
        <f>IF(ISNA(AB2238),NA(),AA1558)</f>
        <v>0</v>
      </c>
      <c r="AB2238">
        <f>IF(OR(AB1558="",AND(AB1558=AB1557,AB1558=AB1559)),NA(), AB1558)</f>
        <v>0</v>
      </c>
      <c r="AC2238">
        <f>IF(ISNA(AD2238),NA(),AC1558)</f>
        <v>0</v>
      </c>
      <c r="AD2238">
        <f>IF(OR(AD1558="",AND(AD1558=AD1557,AD1558=AD1559)),NA(), AD1558)</f>
        <v>0</v>
      </c>
      <c r="AE2238">
        <f>IF(ISNA(AF2238),NA(),AE1558)</f>
        <v>0</v>
      </c>
      <c r="AF2238">
        <f>IF(OR(AF1558="",AND(AF1558=AF1557,AF1558=AF1559)),NA(), AF1558)</f>
        <v>0</v>
      </c>
      <c r="AG2238">
        <f>IF(ISNA(AH2238),NA(),AG1558)</f>
        <v>0</v>
      </c>
      <c r="AH2238">
        <f>IF(OR(AH1558="",AND(AH1558=AH1557,AH1558=AH1559)),NA(), AH1558)</f>
        <v>0</v>
      </c>
      <c r="AI2238">
        <f>IF(ISNA(AJ2238),NA(),AI1558)</f>
        <v>0</v>
      </c>
      <c r="AJ2238">
        <f>IF(OR(AJ1558="",AND(AJ1558=AJ1557,AJ1558=AJ1559)),NA(), AJ1558)</f>
        <v>0</v>
      </c>
      <c r="AM2238">
        <f>IF(ISNA(AN2238),NA(),AM1558)</f>
        <v>0</v>
      </c>
      <c r="AN2238">
        <f>IF(OR(AN1558="",AND(AN1558=AN1557,AN1558=AN1559)),NA(), AN1558)</f>
        <v>0</v>
      </c>
      <c r="AO2238">
        <f>IF(ISNA(AP2238),NA(),AO1558)</f>
        <v>0</v>
      </c>
      <c r="AP2238">
        <f>IF(OR(AP1558="",AND(AP1558=AP1557,AP1558=AP1559)),NA(), AP1558)</f>
        <v>0</v>
      </c>
      <c r="AQ2238">
        <f>IF(ISNA(AR2238),NA(),AQ1558)</f>
        <v>0</v>
      </c>
      <c r="AR2238">
        <f>IF(OR(AR1558="",AND(AR1558=AR1557,AR1558=AR1559)),NA(), AR1558)</f>
        <v>0</v>
      </c>
      <c r="AS2238">
        <f>IF(ISNA(AT2238),NA(),AS1558)</f>
        <v>0</v>
      </c>
      <c r="AT2238">
        <f>IF(OR(AT1558="",AND(AT1558=AT1557,AT1558=AT1559)),NA(), AT1558)</f>
        <v>0</v>
      </c>
      <c r="AU2238">
        <f>IF(ISNA(AV2238),NA(),AU1558)</f>
        <v>0</v>
      </c>
      <c r="AV2238">
        <f>IF(OR(AV1558="",AND(AV1558=AV1557,AV1558=AV1559)),NA(), AV1558)</f>
        <v>0</v>
      </c>
      <c r="AW2238">
        <f>IF(ISNA(AX2238),NA(),AW1558)</f>
        <v>0</v>
      </c>
      <c r="AX2238">
        <f>IF(OR(AX1558="",AND(AX1558=AX1557,AX1558=AX1559)),NA(), AX1558)</f>
        <v>0</v>
      </c>
      <c r="AY2238">
        <f>IF(ISNA(AZ2238),NA(),AY1558)</f>
        <v>0</v>
      </c>
      <c r="AZ2238">
        <f>IF(OR(AZ1558="",AND(AZ1558=AZ1557,AZ1558=AZ1559)),NA(), AZ1558)</f>
        <v>0</v>
      </c>
      <c r="BA2238">
        <f>IF(ISNA(BB2238),NA(),BA1558)</f>
        <v>0</v>
      </c>
      <c r="BB2238">
        <f>IF(OR(BB1558="",AND(BB1558=BB1557,BB1558=BB1559)),NA(), BB1558)</f>
        <v>0</v>
      </c>
      <c r="BC2238">
        <f>IF(ISNA(BD2238),NA(),BC1558)</f>
        <v>0</v>
      </c>
      <c r="BD2238">
        <f>IF(OR(BD1558="",AND(BD1558=BD1557,BD1558=BD1559)),NA(), BD1558)</f>
        <v>0</v>
      </c>
      <c r="BE2238">
        <f>IF(ISNA(BF2238),NA(),BE1558)</f>
        <v>0</v>
      </c>
      <c r="BF2238">
        <f>IF(OR(BF1558="",AND(BF1558=BF1557,BF1558=BF1559)),NA(), BF1558)</f>
        <v>0</v>
      </c>
      <c r="BG2238">
        <f>IF(ISNA(BH2238),NA(),BG1558)</f>
        <v>0</v>
      </c>
      <c r="BH2238">
        <f>IF(OR(BH1558="",AND(BH1558=BH1557,BH1558=BH1559)),NA(), BH1558)</f>
        <v>0</v>
      </c>
      <c r="BI2238">
        <f>IF(ISNA(BJ2238),NA(),BI1558)</f>
        <v>0</v>
      </c>
      <c r="BJ2238">
        <f>IF(OR(BJ1558="",AND(BJ1558=BJ1557,BJ1558=BJ1559)),NA(), BJ1558)</f>
        <v>0</v>
      </c>
      <c r="BK2238">
        <f>IF(ISNA(BL2238),NA(),BK1558)</f>
        <v>0</v>
      </c>
      <c r="BL2238">
        <f>IF(OR(BL1558="",AND(BL1558=BL1557,BL1558=BL1559)),NA(), BL1558)</f>
        <v>0</v>
      </c>
      <c r="BM2238">
        <f>IF(ISNA(BN2238),NA(),BM1558)</f>
        <v>0</v>
      </c>
      <c r="BN2238">
        <f>IF(OR(BN1558="",AND(BN1558=BN1557,BN1558=BN1559)),NA(), BN1558)</f>
        <v>0</v>
      </c>
      <c r="BO2238">
        <f>IF(ISNA(BP2238),NA(),BO1558)</f>
        <v>0</v>
      </c>
      <c r="BP2238">
        <f>IF(OR(BP1558="",AND(BP1558=BP1557,BP1558=BP1559)),NA(), BP1558)</f>
        <v>0</v>
      </c>
      <c r="BQ2238">
        <f>IF(ISNA(BR2238),NA(),BQ1558)</f>
        <v>0</v>
      </c>
      <c r="BR2238">
        <f>IF(OR(BR1558="",AND(BR1558=BR1557,BR1558=BR1559)),NA(), BR1558)</f>
        <v>0</v>
      </c>
    </row>
    <row r="2239" spans="5:70">
      <c r="E2239">
        <f>IF(ISNA(F2239),NA(),E1559)</f>
        <v>0</v>
      </c>
      <c r="F2239">
        <f>IF(OR(F1559="",AND(F1559=F1558,F1559=F1560)),NA(), F1559)</f>
        <v>0</v>
      </c>
      <c r="G2239">
        <f>IF(ISNA(H2239),NA(),G1559)</f>
        <v>0</v>
      </c>
      <c r="H2239">
        <f>IF(OR(H1559="",AND(H1559=H1558,H1559=H1560)),NA(), H1559)</f>
        <v>0</v>
      </c>
      <c r="I2239">
        <f>IF(ISNA(J2239),NA(),I1559)</f>
        <v>0</v>
      </c>
      <c r="J2239">
        <f>IF(OR(J1559="",AND(J1559=J1558,J1559=J1560)),NA(), J1559)</f>
        <v>0</v>
      </c>
      <c r="K2239">
        <f>IF(ISNA(L2239),NA(),K1559)</f>
        <v>0</v>
      </c>
      <c r="L2239">
        <f>IF(OR(L1559="",AND(L1559=L1558,L1559=L1560)),NA(), L1559)</f>
        <v>0</v>
      </c>
      <c r="M2239">
        <f>IF(ISNA(N2239),NA(),M1559)</f>
        <v>0</v>
      </c>
      <c r="N2239">
        <f>IF(OR(N1559="",AND(N1559=N1558,N1559=N1560)),NA(), N1559)</f>
        <v>0</v>
      </c>
      <c r="O2239">
        <f>IF(ISNA(P2239),NA(),O1559)</f>
        <v>0</v>
      </c>
      <c r="P2239">
        <f>IF(OR(P1559="",AND(P1559=P1558,P1559=P1560)),NA(), P1559)</f>
        <v>0</v>
      </c>
      <c r="Q2239">
        <f>IF(ISNA(R2239),NA(),Q1559)</f>
        <v>0</v>
      </c>
      <c r="R2239">
        <f>IF(OR(R1559="",AND(R1559=R1558,R1559=R1560)),NA(), R1559)</f>
        <v>0</v>
      </c>
      <c r="S2239">
        <f>IF(ISNA(T2239),NA(),S1559)</f>
        <v>0</v>
      </c>
      <c r="T2239">
        <f>IF(OR(T1559="",AND(T1559=T1558,T1559=T1560)),NA(), T1559)</f>
        <v>0</v>
      </c>
      <c r="U2239">
        <f>IF(ISNA(V2239),NA(),U1559)</f>
        <v>0</v>
      </c>
      <c r="V2239">
        <f>IF(OR(V1559="",AND(V1559=V1558,V1559=V1560)),NA(), V1559)</f>
        <v>0</v>
      </c>
      <c r="W2239">
        <f>IF(ISNA(X2239),NA(),W1559)</f>
        <v>0</v>
      </c>
      <c r="X2239">
        <f>IF(OR(X1559="",AND(X1559=X1558,X1559=X1560)),NA(), X1559)</f>
        <v>0</v>
      </c>
      <c r="Y2239">
        <f>IF(ISNA(Z2239),NA(),Y1559)</f>
        <v>0</v>
      </c>
      <c r="Z2239">
        <f>IF(OR(Z1559="",AND(Z1559=Z1558,Z1559=Z1560)),NA(), Z1559)</f>
        <v>0</v>
      </c>
      <c r="AA2239">
        <f>IF(ISNA(AB2239),NA(),AA1559)</f>
        <v>0</v>
      </c>
      <c r="AB2239">
        <f>IF(OR(AB1559="",AND(AB1559=AB1558,AB1559=AB1560)),NA(), AB1559)</f>
        <v>0</v>
      </c>
      <c r="AC2239">
        <f>IF(ISNA(AD2239),NA(),AC1559)</f>
        <v>0</v>
      </c>
      <c r="AD2239">
        <f>IF(OR(AD1559="",AND(AD1559=AD1558,AD1559=AD1560)),NA(), AD1559)</f>
        <v>0</v>
      </c>
      <c r="AE2239">
        <f>IF(ISNA(AF2239),NA(),AE1559)</f>
        <v>0</v>
      </c>
      <c r="AF2239">
        <f>IF(OR(AF1559="",AND(AF1559=AF1558,AF1559=AF1560)),NA(), AF1559)</f>
        <v>0</v>
      </c>
      <c r="AG2239">
        <f>IF(ISNA(AH2239),NA(),AG1559)</f>
        <v>0</v>
      </c>
      <c r="AH2239">
        <f>IF(OR(AH1559="",AND(AH1559=AH1558,AH1559=AH1560)),NA(), AH1559)</f>
        <v>0</v>
      </c>
      <c r="AI2239">
        <f>IF(ISNA(AJ2239),NA(),AI1559)</f>
        <v>0</v>
      </c>
      <c r="AJ2239">
        <f>IF(OR(AJ1559="",AND(AJ1559=AJ1558,AJ1559=AJ1560)),NA(), AJ1559)</f>
        <v>0</v>
      </c>
      <c r="AM2239">
        <f>IF(ISNA(AN2239),NA(),AM1559)</f>
        <v>0</v>
      </c>
      <c r="AN2239">
        <f>IF(OR(AN1559="",AND(AN1559=AN1558,AN1559=AN1560)),NA(), AN1559)</f>
        <v>0</v>
      </c>
      <c r="AO2239">
        <f>IF(ISNA(AP2239),NA(),AO1559)</f>
        <v>0</v>
      </c>
      <c r="AP2239">
        <f>IF(OR(AP1559="",AND(AP1559=AP1558,AP1559=AP1560)),NA(), AP1559)</f>
        <v>0</v>
      </c>
      <c r="AQ2239">
        <f>IF(ISNA(AR2239),NA(),AQ1559)</f>
        <v>0</v>
      </c>
      <c r="AR2239">
        <f>IF(OR(AR1559="",AND(AR1559=AR1558,AR1559=AR1560)),NA(), AR1559)</f>
        <v>0</v>
      </c>
      <c r="AS2239">
        <f>IF(ISNA(AT2239),NA(),AS1559)</f>
        <v>0</v>
      </c>
      <c r="AT2239">
        <f>IF(OR(AT1559="",AND(AT1559=AT1558,AT1559=AT1560)),NA(), AT1559)</f>
        <v>0</v>
      </c>
      <c r="AU2239">
        <f>IF(ISNA(AV2239),NA(),AU1559)</f>
        <v>0</v>
      </c>
      <c r="AV2239">
        <f>IF(OR(AV1559="",AND(AV1559=AV1558,AV1559=AV1560)),NA(), AV1559)</f>
        <v>0</v>
      </c>
      <c r="AW2239">
        <f>IF(ISNA(AX2239),NA(),AW1559)</f>
        <v>0</v>
      </c>
      <c r="AX2239">
        <f>IF(OR(AX1559="",AND(AX1559=AX1558,AX1559=AX1560)),NA(), AX1559)</f>
        <v>0</v>
      </c>
      <c r="AY2239">
        <f>IF(ISNA(AZ2239),NA(),AY1559)</f>
        <v>0</v>
      </c>
      <c r="AZ2239">
        <f>IF(OR(AZ1559="",AND(AZ1559=AZ1558,AZ1559=AZ1560)),NA(), AZ1559)</f>
        <v>0</v>
      </c>
      <c r="BA2239">
        <f>IF(ISNA(BB2239),NA(),BA1559)</f>
        <v>0</v>
      </c>
      <c r="BB2239">
        <f>IF(OR(BB1559="",AND(BB1559=BB1558,BB1559=BB1560)),NA(), BB1559)</f>
        <v>0</v>
      </c>
      <c r="BC2239">
        <f>IF(ISNA(BD2239),NA(),BC1559)</f>
        <v>0</v>
      </c>
      <c r="BD2239">
        <f>IF(OR(BD1559="",AND(BD1559=BD1558,BD1559=BD1560)),NA(), BD1559)</f>
        <v>0</v>
      </c>
      <c r="BE2239">
        <f>IF(ISNA(BF2239),NA(),BE1559)</f>
        <v>0</v>
      </c>
      <c r="BF2239">
        <f>IF(OR(BF1559="",AND(BF1559=BF1558,BF1559=BF1560)),NA(), BF1559)</f>
        <v>0</v>
      </c>
      <c r="BG2239">
        <f>IF(ISNA(BH2239),NA(),BG1559)</f>
        <v>0</v>
      </c>
      <c r="BH2239">
        <f>IF(OR(BH1559="",AND(BH1559=BH1558,BH1559=BH1560)),NA(), BH1559)</f>
        <v>0</v>
      </c>
      <c r="BI2239">
        <f>IF(ISNA(BJ2239),NA(),BI1559)</f>
        <v>0</v>
      </c>
      <c r="BJ2239">
        <f>IF(OR(BJ1559="",AND(BJ1559=BJ1558,BJ1559=BJ1560)),NA(), BJ1559)</f>
        <v>0</v>
      </c>
      <c r="BK2239">
        <f>IF(ISNA(BL2239),NA(),BK1559)</f>
        <v>0</v>
      </c>
      <c r="BL2239">
        <f>IF(OR(BL1559="",AND(BL1559=BL1558,BL1559=BL1560)),NA(), BL1559)</f>
        <v>0</v>
      </c>
      <c r="BM2239">
        <f>IF(ISNA(BN2239),NA(),BM1559)</f>
        <v>0</v>
      </c>
      <c r="BN2239">
        <f>IF(OR(BN1559="",AND(BN1559=BN1558,BN1559=BN1560)),NA(), BN1559)</f>
        <v>0</v>
      </c>
      <c r="BO2239">
        <f>IF(ISNA(BP2239),NA(),BO1559)</f>
        <v>0</v>
      </c>
      <c r="BP2239">
        <f>IF(OR(BP1559="",AND(BP1559=BP1558,BP1559=BP1560)),NA(), BP1559)</f>
        <v>0</v>
      </c>
      <c r="BQ2239">
        <f>IF(ISNA(BR2239),NA(),BQ1559)</f>
        <v>0</v>
      </c>
      <c r="BR2239">
        <f>IF(OR(BR1559="",AND(BR1559=BR1558,BR1559=BR1560)),NA(), BR1559)</f>
        <v>0</v>
      </c>
    </row>
    <row r="2240" spans="5:70">
      <c r="E2240">
        <f>IF(ISNA(F2240),NA(),E1560)</f>
        <v>0</v>
      </c>
      <c r="F2240">
        <f>IF(OR(F1560="",AND(F1560=F1559,F1560=F1561)),NA(), F1560)</f>
        <v>0</v>
      </c>
      <c r="G2240">
        <f>IF(ISNA(H2240),NA(),G1560)</f>
        <v>0</v>
      </c>
      <c r="H2240">
        <f>IF(OR(H1560="",AND(H1560=H1559,H1560=H1561)),NA(), H1560)</f>
        <v>0</v>
      </c>
      <c r="I2240">
        <f>IF(ISNA(J2240),NA(),I1560)</f>
        <v>0</v>
      </c>
      <c r="J2240">
        <f>IF(OR(J1560="",AND(J1560=J1559,J1560=J1561)),NA(), J1560)</f>
        <v>0</v>
      </c>
      <c r="K2240">
        <f>IF(ISNA(L2240),NA(),K1560)</f>
        <v>0</v>
      </c>
      <c r="L2240">
        <f>IF(OR(L1560="",AND(L1560=L1559,L1560=L1561)),NA(), L1560)</f>
        <v>0</v>
      </c>
      <c r="M2240">
        <f>IF(ISNA(N2240),NA(),M1560)</f>
        <v>0</v>
      </c>
      <c r="N2240">
        <f>IF(OR(N1560="",AND(N1560=N1559,N1560=N1561)),NA(), N1560)</f>
        <v>0</v>
      </c>
      <c r="O2240">
        <f>IF(ISNA(P2240),NA(),O1560)</f>
        <v>0</v>
      </c>
      <c r="P2240">
        <f>IF(OR(P1560="",AND(P1560=P1559,P1560=P1561)),NA(), P1560)</f>
        <v>0</v>
      </c>
      <c r="Q2240">
        <f>IF(ISNA(R2240),NA(),Q1560)</f>
        <v>0</v>
      </c>
      <c r="R2240">
        <f>IF(OR(R1560="",AND(R1560=R1559,R1560=R1561)),NA(), R1560)</f>
        <v>0</v>
      </c>
      <c r="S2240">
        <f>IF(ISNA(T2240),NA(),S1560)</f>
        <v>0</v>
      </c>
      <c r="T2240">
        <f>IF(OR(T1560="",AND(T1560=T1559,T1560=T1561)),NA(), T1560)</f>
        <v>0</v>
      </c>
      <c r="U2240">
        <f>IF(ISNA(V2240),NA(),U1560)</f>
        <v>0</v>
      </c>
      <c r="V2240">
        <f>IF(OR(V1560="",AND(V1560=V1559,V1560=V1561)),NA(), V1560)</f>
        <v>0</v>
      </c>
      <c r="W2240">
        <f>IF(ISNA(X2240),NA(),W1560)</f>
        <v>0</v>
      </c>
      <c r="X2240">
        <f>IF(OR(X1560="",AND(X1560=X1559,X1560=X1561)),NA(), X1560)</f>
        <v>0</v>
      </c>
      <c r="Y2240">
        <f>IF(ISNA(Z2240),NA(),Y1560)</f>
        <v>0</v>
      </c>
      <c r="Z2240">
        <f>IF(OR(Z1560="",AND(Z1560=Z1559,Z1560=Z1561)),NA(), Z1560)</f>
        <v>0</v>
      </c>
      <c r="AA2240">
        <f>IF(ISNA(AB2240),NA(),AA1560)</f>
        <v>0</v>
      </c>
      <c r="AB2240">
        <f>IF(OR(AB1560="",AND(AB1560=AB1559,AB1560=AB1561)),NA(), AB1560)</f>
        <v>0</v>
      </c>
      <c r="AC2240">
        <f>IF(ISNA(AD2240),NA(),AC1560)</f>
        <v>0</v>
      </c>
      <c r="AD2240">
        <f>IF(OR(AD1560="",AND(AD1560=AD1559,AD1560=AD1561)),NA(), AD1560)</f>
        <v>0</v>
      </c>
      <c r="AE2240">
        <f>IF(ISNA(AF2240),NA(),AE1560)</f>
        <v>0</v>
      </c>
      <c r="AF2240">
        <f>IF(OR(AF1560="",AND(AF1560=AF1559,AF1560=AF1561)),NA(), AF1560)</f>
        <v>0</v>
      </c>
      <c r="AG2240">
        <f>IF(ISNA(AH2240),NA(),AG1560)</f>
        <v>0</v>
      </c>
      <c r="AH2240">
        <f>IF(OR(AH1560="",AND(AH1560=AH1559,AH1560=AH1561)),NA(), AH1560)</f>
        <v>0</v>
      </c>
      <c r="AI2240">
        <f>IF(ISNA(AJ2240),NA(),AI1560)</f>
        <v>0</v>
      </c>
      <c r="AJ2240">
        <f>IF(OR(AJ1560="",AND(AJ1560=AJ1559,AJ1560=AJ1561)),NA(), AJ1560)</f>
        <v>0</v>
      </c>
      <c r="AM2240">
        <f>IF(ISNA(AN2240),NA(),AM1560)</f>
        <v>0</v>
      </c>
      <c r="AN2240">
        <f>IF(OR(AN1560="",AND(AN1560=AN1559,AN1560=AN1561)),NA(), AN1560)</f>
        <v>0</v>
      </c>
      <c r="AO2240">
        <f>IF(ISNA(AP2240),NA(),AO1560)</f>
        <v>0</v>
      </c>
      <c r="AP2240">
        <f>IF(OR(AP1560="",AND(AP1560=AP1559,AP1560=AP1561)),NA(), AP1560)</f>
        <v>0</v>
      </c>
      <c r="AQ2240">
        <f>IF(ISNA(AR2240),NA(),AQ1560)</f>
        <v>0</v>
      </c>
      <c r="AR2240">
        <f>IF(OR(AR1560="",AND(AR1560=AR1559,AR1560=AR1561)),NA(), AR1560)</f>
        <v>0</v>
      </c>
      <c r="AS2240">
        <f>IF(ISNA(AT2240),NA(),AS1560)</f>
        <v>0</v>
      </c>
      <c r="AT2240">
        <f>IF(OR(AT1560="",AND(AT1560=AT1559,AT1560=AT1561)),NA(), AT1560)</f>
        <v>0</v>
      </c>
      <c r="AU2240">
        <f>IF(ISNA(AV2240),NA(),AU1560)</f>
        <v>0</v>
      </c>
      <c r="AV2240">
        <f>IF(OR(AV1560="",AND(AV1560=AV1559,AV1560=AV1561)),NA(), AV1560)</f>
        <v>0</v>
      </c>
      <c r="AW2240">
        <f>IF(ISNA(AX2240),NA(),AW1560)</f>
        <v>0</v>
      </c>
      <c r="AX2240">
        <f>IF(OR(AX1560="",AND(AX1560=AX1559,AX1560=AX1561)),NA(), AX1560)</f>
        <v>0</v>
      </c>
      <c r="AY2240">
        <f>IF(ISNA(AZ2240),NA(),AY1560)</f>
        <v>0</v>
      </c>
      <c r="AZ2240">
        <f>IF(OR(AZ1560="",AND(AZ1560=AZ1559,AZ1560=AZ1561)),NA(), AZ1560)</f>
        <v>0</v>
      </c>
      <c r="BA2240">
        <f>IF(ISNA(BB2240),NA(),BA1560)</f>
        <v>0</v>
      </c>
      <c r="BB2240">
        <f>IF(OR(BB1560="",AND(BB1560=BB1559,BB1560=BB1561)),NA(), BB1560)</f>
        <v>0</v>
      </c>
      <c r="BC2240">
        <f>IF(ISNA(BD2240),NA(),BC1560)</f>
        <v>0</v>
      </c>
      <c r="BD2240">
        <f>IF(OR(BD1560="",AND(BD1560=BD1559,BD1560=BD1561)),NA(), BD1560)</f>
        <v>0</v>
      </c>
      <c r="BE2240">
        <f>IF(ISNA(BF2240),NA(),BE1560)</f>
        <v>0</v>
      </c>
      <c r="BF2240">
        <f>IF(OR(BF1560="",AND(BF1560=BF1559,BF1560=BF1561)),NA(), BF1560)</f>
        <v>0</v>
      </c>
      <c r="BG2240">
        <f>IF(ISNA(BH2240),NA(),BG1560)</f>
        <v>0</v>
      </c>
      <c r="BH2240">
        <f>IF(OR(BH1560="",AND(BH1560=BH1559,BH1560=BH1561)),NA(), BH1560)</f>
        <v>0</v>
      </c>
      <c r="BI2240">
        <f>IF(ISNA(BJ2240),NA(),BI1560)</f>
        <v>0</v>
      </c>
      <c r="BJ2240">
        <f>IF(OR(BJ1560="",AND(BJ1560=BJ1559,BJ1560=BJ1561)),NA(), BJ1560)</f>
        <v>0</v>
      </c>
      <c r="BK2240">
        <f>IF(ISNA(BL2240),NA(),BK1560)</f>
        <v>0</v>
      </c>
      <c r="BL2240">
        <f>IF(OR(BL1560="",AND(BL1560=BL1559,BL1560=BL1561)),NA(), BL1560)</f>
        <v>0</v>
      </c>
      <c r="BM2240">
        <f>IF(ISNA(BN2240),NA(),BM1560)</f>
        <v>0</v>
      </c>
      <c r="BN2240">
        <f>IF(OR(BN1560="",AND(BN1560=BN1559,BN1560=BN1561)),NA(), BN1560)</f>
        <v>0</v>
      </c>
      <c r="BO2240">
        <f>IF(ISNA(BP2240),NA(),BO1560)</f>
        <v>0</v>
      </c>
      <c r="BP2240">
        <f>IF(OR(BP1560="",AND(BP1560=BP1559,BP1560=BP1561)),NA(), BP1560)</f>
        <v>0</v>
      </c>
      <c r="BQ2240">
        <f>IF(ISNA(BR2240),NA(),BQ1560)</f>
        <v>0</v>
      </c>
      <c r="BR2240">
        <f>IF(OR(BR1560="",AND(BR1560=BR1559,BR1560=BR1561)),NA(), BR1560)</f>
        <v>0</v>
      </c>
    </row>
    <row r="2241" spans="5:70">
      <c r="E2241">
        <f>IF(ISNA(F2241),NA(),E1561)</f>
        <v>0</v>
      </c>
      <c r="F2241">
        <f>IF(OR(F1561="",AND(F1561=F1560,F1561=F1562)),NA(), F1561)</f>
        <v>0</v>
      </c>
      <c r="G2241">
        <f>IF(ISNA(H2241),NA(),G1561)</f>
        <v>0</v>
      </c>
      <c r="H2241">
        <f>IF(OR(H1561="",AND(H1561=H1560,H1561=H1562)),NA(), H1561)</f>
        <v>0</v>
      </c>
      <c r="I2241">
        <f>IF(ISNA(J2241),NA(),I1561)</f>
        <v>0</v>
      </c>
      <c r="J2241">
        <f>IF(OR(J1561="",AND(J1561=J1560,J1561=J1562)),NA(), J1561)</f>
        <v>0</v>
      </c>
      <c r="K2241">
        <f>IF(ISNA(L2241),NA(),K1561)</f>
        <v>0</v>
      </c>
      <c r="L2241">
        <f>IF(OR(L1561="",AND(L1561=L1560,L1561=L1562)),NA(), L1561)</f>
        <v>0</v>
      </c>
      <c r="M2241">
        <f>IF(ISNA(N2241),NA(),M1561)</f>
        <v>0</v>
      </c>
      <c r="N2241">
        <f>IF(OR(N1561="",AND(N1561=N1560,N1561=N1562)),NA(), N1561)</f>
        <v>0</v>
      </c>
      <c r="O2241">
        <f>IF(ISNA(P2241),NA(),O1561)</f>
        <v>0</v>
      </c>
      <c r="P2241">
        <f>IF(OR(P1561="",AND(P1561=P1560,P1561=P1562)),NA(), P1561)</f>
        <v>0</v>
      </c>
      <c r="Q2241">
        <f>IF(ISNA(R2241),NA(),Q1561)</f>
        <v>0</v>
      </c>
      <c r="R2241">
        <f>IF(OR(R1561="",AND(R1561=R1560,R1561=R1562)),NA(), R1561)</f>
        <v>0</v>
      </c>
      <c r="S2241">
        <f>IF(ISNA(T2241),NA(),S1561)</f>
        <v>0</v>
      </c>
      <c r="T2241">
        <f>IF(OR(T1561="",AND(T1561=T1560,T1561=T1562)),NA(), T1561)</f>
        <v>0</v>
      </c>
      <c r="U2241">
        <f>IF(ISNA(V2241),NA(),U1561)</f>
        <v>0</v>
      </c>
      <c r="V2241">
        <f>IF(OR(V1561="",AND(V1561=V1560,V1561=V1562)),NA(), V1561)</f>
        <v>0</v>
      </c>
      <c r="W2241">
        <f>IF(ISNA(X2241),NA(),W1561)</f>
        <v>0</v>
      </c>
      <c r="X2241">
        <f>IF(OR(X1561="",AND(X1561=X1560,X1561=X1562)),NA(), X1561)</f>
        <v>0</v>
      </c>
      <c r="Y2241">
        <f>IF(ISNA(Z2241),NA(),Y1561)</f>
        <v>0</v>
      </c>
      <c r="Z2241">
        <f>IF(OR(Z1561="",AND(Z1561=Z1560,Z1561=Z1562)),NA(), Z1561)</f>
        <v>0</v>
      </c>
      <c r="AA2241">
        <f>IF(ISNA(AB2241),NA(),AA1561)</f>
        <v>0</v>
      </c>
      <c r="AB2241">
        <f>IF(OR(AB1561="",AND(AB1561=AB1560,AB1561=AB1562)),NA(), AB1561)</f>
        <v>0</v>
      </c>
      <c r="AC2241">
        <f>IF(ISNA(AD2241),NA(),AC1561)</f>
        <v>0</v>
      </c>
      <c r="AD2241">
        <f>IF(OR(AD1561="",AND(AD1561=AD1560,AD1561=AD1562)),NA(), AD1561)</f>
        <v>0</v>
      </c>
      <c r="AE2241">
        <f>IF(ISNA(AF2241),NA(),AE1561)</f>
        <v>0</v>
      </c>
      <c r="AF2241">
        <f>IF(OR(AF1561="",AND(AF1561=AF1560,AF1561=AF1562)),NA(), AF1561)</f>
        <v>0</v>
      </c>
      <c r="AG2241">
        <f>IF(ISNA(AH2241),NA(),AG1561)</f>
        <v>0</v>
      </c>
      <c r="AH2241">
        <f>IF(OR(AH1561="",AND(AH1561=AH1560,AH1561=AH1562)),NA(), AH1561)</f>
        <v>0</v>
      </c>
      <c r="AI2241">
        <f>IF(ISNA(AJ2241),NA(),AI1561)</f>
        <v>0</v>
      </c>
      <c r="AJ2241">
        <f>IF(OR(AJ1561="",AND(AJ1561=AJ1560,AJ1561=AJ1562)),NA(), AJ1561)</f>
        <v>0</v>
      </c>
      <c r="AM2241">
        <f>IF(ISNA(AN2241),NA(),AM1561)</f>
        <v>0</v>
      </c>
      <c r="AN2241">
        <f>IF(OR(AN1561="",AND(AN1561=AN1560,AN1561=AN1562)),NA(), AN1561)</f>
        <v>0</v>
      </c>
      <c r="AO2241">
        <f>IF(ISNA(AP2241),NA(),AO1561)</f>
        <v>0</v>
      </c>
      <c r="AP2241">
        <f>IF(OR(AP1561="",AND(AP1561=AP1560,AP1561=AP1562)),NA(), AP1561)</f>
        <v>0</v>
      </c>
      <c r="AQ2241">
        <f>IF(ISNA(AR2241),NA(),AQ1561)</f>
        <v>0</v>
      </c>
      <c r="AR2241">
        <f>IF(OR(AR1561="",AND(AR1561=AR1560,AR1561=AR1562)),NA(), AR1561)</f>
        <v>0</v>
      </c>
      <c r="AS2241">
        <f>IF(ISNA(AT2241),NA(),AS1561)</f>
        <v>0</v>
      </c>
      <c r="AT2241">
        <f>IF(OR(AT1561="",AND(AT1561=AT1560,AT1561=AT1562)),NA(), AT1561)</f>
        <v>0</v>
      </c>
      <c r="AU2241">
        <f>IF(ISNA(AV2241),NA(),AU1561)</f>
        <v>0</v>
      </c>
      <c r="AV2241">
        <f>IF(OR(AV1561="",AND(AV1561=AV1560,AV1561=AV1562)),NA(), AV1561)</f>
        <v>0</v>
      </c>
      <c r="AW2241">
        <f>IF(ISNA(AX2241),NA(),AW1561)</f>
        <v>0</v>
      </c>
      <c r="AX2241">
        <f>IF(OR(AX1561="",AND(AX1561=AX1560,AX1561=AX1562)),NA(), AX1561)</f>
        <v>0</v>
      </c>
      <c r="AY2241">
        <f>IF(ISNA(AZ2241),NA(),AY1561)</f>
        <v>0</v>
      </c>
      <c r="AZ2241">
        <f>IF(OR(AZ1561="",AND(AZ1561=AZ1560,AZ1561=AZ1562)),NA(), AZ1561)</f>
        <v>0</v>
      </c>
      <c r="BA2241">
        <f>IF(ISNA(BB2241),NA(),BA1561)</f>
        <v>0</v>
      </c>
      <c r="BB2241">
        <f>IF(OR(BB1561="",AND(BB1561=BB1560,BB1561=BB1562)),NA(), BB1561)</f>
        <v>0</v>
      </c>
      <c r="BC2241">
        <f>IF(ISNA(BD2241),NA(),BC1561)</f>
        <v>0</v>
      </c>
      <c r="BD2241">
        <f>IF(OR(BD1561="",AND(BD1561=BD1560,BD1561=BD1562)),NA(), BD1561)</f>
        <v>0</v>
      </c>
      <c r="BE2241">
        <f>IF(ISNA(BF2241),NA(),BE1561)</f>
        <v>0</v>
      </c>
      <c r="BF2241">
        <f>IF(OR(BF1561="",AND(BF1561=BF1560,BF1561=BF1562)),NA(), BF1561)</f>
        <v>0</v>
      </c>
      <c r="BG2241">
        <f>IF(ISNA(BH2241),NA(),BG1561)</f>
        <v>0</v>
      </c>
      <c r="BH2241">
        <f>IF(OR(BH1561="",AND(BH1561=BH1560,BH1561=BH1562)),NA(), BH1561)</f>
        <v>0</v>
      </c>
      <c r="BI2241">
        <f>IF(ISNA(BJ2241),NA(),BI1561)</f>
        <v>0</v>
      </c>
      <c r="BJ2241">
        <f>IF(OR(BJ1561="",AND(BJ1561=BJ1560,BJ1561=BJ1562)),NA(), BJ1561)</f>
        <v>0</v>
      </c>
      <c r="BK2241">
        <f>IF(ISNA(BL2241),NA(),BK1561)</f>
        <v>0</v>
      </c>
      <c r="BL2241">
        <f>IF(OR(BL1561="",AND(BL1561=BL1560,BL1561=BL1562)),NA(), BL1561)</f>
        <v>0</v>
      </c>
      <c r="BM2241">
        <f>IF(ISNA(BN2241),NA(),BM1561)</f>
        <v>0</v>
      </c>
      <c r="BN2241">
        <f>IF(OR(BN1561="",AND(BN1561=BN1560,BN1561=BN1562)),NA(), BN1561)</f>
        <v>0</v>
      </c>
      <c r="BO2241">
        <f>IF(ISNA(BP2241),NA(),BO1561)</f>
        <v>0</v>
      </c>
      <c r="BP2241">
        <f>IF(OR(BP1561="",AND(BP1561=BP1560,BP1561=BP1562)),NA(), BP1561)</f>
        <v>0</v>
      </c>
      <c r="BQ2241">
        <f>IF(ISNA(BR2241),NA(),BQ1561)</f>
        <v>0</v>
      </c>
      <c r="BR2241">
        <f>IF(OR(BR1561="",AND(BR1561=BR1560,BR1561=BR1562)),NA(), BR1561)</f>
        <v>0</v>
      </c>
    </row>
    <row r="2242" spans="5:70">
      <c r="E2242">
        <f>IF(ISNA(F2242),NA(),E1562)</f>
        <v>0</v>
      </c>
      <c r="F2242">
        <f>IF(OR(F1562="",AND(F1562=F1561,F1562=F1563)),NA(), F1562)</f>
        <v>0</v>
      </c>
      <c r="G2242">
        <f>IF(ISNA(H2242),NA(),G1562)</f>
        <v>0</v>
      </c>
      <c r="H2242">
        <f>IF(OR(H1562="",AND(H1562=H1561,H1562=H1563)),NA(), H1562)</f>
        <v>0</v>
      </c>
      <c r="I2242">
        <f>IF(ISNA(J2242),NA(),I1562)</f>
        <v>0</v>
      </c>
      <c r="J2242">
        <f>IF(OR(J1562="",AND(J1562=J1561,J1562=J1563)),NA(), J1562)</f>
        <v>0</v>
      </c>
      <c r="K2242">
        <f>IF(ISNA(L2242),NA(),K1562)</f>
        <v>0</v>
      </c>
      <c r="L2242">
        <f>IF(OR(L1562="",AND(L1562=L1561,L1562=L1563)),NA(), L1562)</f>
        <v>0</v>
      </c>
      <c r="M2242">
        <f>IF(ISNA(N2242),NA(),M1562)</f>
        <v>0</v>
      </c>
      <c r="N2242">
        <f>IF(OR(N1562="",AND(N1562=N1561,N1562=N1563)),NA(), N1562)</f>
        <v>0</v>
      </c>
      <c r="O2242">
        <f>IF(ISNA(P2242),NA(),O1562)</f>
        <v>0</v>
      </c>
      <c r="P2242">
        <f>IF(OR(P1562="",AND(P1562=P1561,P1562=P1563)),NA(), P1562)</f>
        <v>0</v>
      </c>
      <c r="Q2242">
        <f>IF(ISNA(R2242),NA(),Q1562)</f>
        <v>0</v>
      </c>
      <c r="R2242">
        <f>IF(OR(R1562="",AND(R1562=R1561,R1562=R1563)),NA(), R1562)</f>
        <v>0</v>
      </c>
      <c r="S2242">
        <f>IF(ISNA(T2242),NA(),S1562)</f>
        <v>0</v>
      </c>
      <c r="T2242">
        <f>IF(OR(T1562="",AND(T1562=T1561,T1562=T1563)),NA(), T1562)</f>
        <v>0</v>
      </c>
      <c r="U2242">
        <f>IF(ISNA(V2242),NA(),U1562)</f>
        <v>0</v>
      </c>
      <c r="V2242">
        <f>IF(OR(V1562="",AND(V1562=V1561,V1562=V1563)),NA(), V1562)</f>
        <v>0</v>
      </c>
      <c r="W2242">
        <f>IF(ISNA(X2242),NA(),W1562)</f>
        <v>0</v>
      </c>
      <c r="X2242">
        <f>IF(OR(X1562="",AND(X1562=X1561,X1562=X1563)),NA(), X1562)</f>
        <v>0</v>
      </c>
      <c r="Y2242">
        <f>IF(ISNA(Z2242),NA(),Y1562)</f>
        <v>0</v>
      </c>
      <c r="Z2242">
        <f>IF(OR(Z1562="",AND(Z1562=Z1561,Z1562=Z1563)),NA(), Z1562)</f>
        <v>0</v>
      </c>
      <c r="AA2242">
        <f>IF(ISNA(AB2242),NA(),AA1562)</f>
        <v>0</v>
      </c>
      <c r="AB2242">
        <f>IF(OR(AB1562="",AND(AB1562=AB1561,AB1562=AB1563)),NA(), AB1562)</f>
        <v>0</v>
      </c>
      <c r="AC2242">
        <f>IF(ISNA(AD2242),NA(),AC1562)</f>
        <v>0</v>
      </c>
      <c r="AD2242">
        <f>IF(OR(AD1562="",AND(AD1562=AD1561,AD1562=AD1563)),NA(), AD1562)</f>
        <v>0</v>
      </c>
      <c r="AE2242">
        <f>IF(ISNA(AF2242),NA(),AE1562)</f>
        <v>0</v>
      </c>
      <c r="AF2242">
        <f>IF(OR(AF1562="",AND(AF1562=AF1561,AF1562=AF1563)),NA(), AF1562)</f>
        <v>0</v>
      </c>
      <c r="AG2242">
        <f>IF(ISNA(AH2242),NA(),AG1562)</f>
        <v>0</v>
      </c>
      <c r="AH2242">
        <f>IF(OR(AH1562="",AND(AH1562=AH1561,AH1562=AH1563)),NA(), AH1562)</f>
        <v>0</v>
      </c>
      <c r="AI2242">
        <f>IF(ISNA(AJ2242),NA(),AI1562)</f>
        <v>0</v>
      </c>
      <c r="AJ2242">
        <f>IF(OR(AJ1562="",AND(AJ1562=AJ1561,AJ1562=AJ1563)),NA(), AJ1562)</f>
        <v>0</v>
      </c>
      <c r="AM2242">
        <f>IF(ISNA(AN2242),NA(),AM1562)</f>
        <v>0</v>
      </c>
      <c r="AN2242">
        <f>IF(OR(AN1562="",AND(AN1562=AN1561,AN1562=AN1563)),NA(), AN1562)</f>
        <v>0</v>
      </c>
      <c r="AO2242">
        <f>IF(ISNA(AP2242),NA(),AO1562)</f>
        <v>0</v>
      </c>
      <c r="AP2242">
        <f>IF(OR(AP1562="",AND(AP1562=AP1561,AP1562=AP1563)),NA(), AP1562)</f>
        <v>0</v>
      </c>
      <c r="AQ2242">
        <f>IF(ISNA(AR2242),NA(),AQ1562)</f>
        <v>0</v>
      </c>
      <c r="AR2242">
        <f>IF(OR(AR1562="",AND(AR1562=AR1561,AR1562=AR1563)),NA(), AR1562)</f>
        <v>0</v>
      </c>
      <c r="AS2242">
        <f>IF(ISNA(AT2242),NA(),AS1562)</f>
        <v>0</v>
      </c>
      <c r="AT2242">
        <f>IF(OR(AT1562="",AND(AT1562=AT1561,AT1562=AT1563)),NA(), AT1562)</f>
        <v>0</v>
      </c>
      <c r="AU2242">
        <f>IF(ISNA(AV2242),NA(),AU1562)</f>
        <v>0</v>
      </c>
      <c r="AV2242">
        <f>IF(OR(AV1562="",AND(AV1562=AV1561,AV1562=AV1563)),NA(), AV1562)</f>
        <v>0</v>
      </c>
      <c r="AW2242">
        <f>IF(ISNA(AX2242),NA(),AW1562)</f>
        <v>0</v>
      </c>
      <c r="AX2242">
        <f>IF(OR(AX1562="",AND(AX1562=AX1561,AX1562=AX1563)),NA(), AX1562)</f>
        <v>0</v>
      </c>
      <c r="AY2242">
        <f>IF(ISNA(AZ2242),NA(),AY1562)</f>
        <v>0</v>
      </c>
      <c r="AZ2242">
        <f>IF(OR(AZ1562="",AND(AZ1562=AZ1561,AZ1562=AZ1563)),NA(), AZ1562)</f>
        <v>0</v>
      </c>
      <c r="BA2242">
        <f>IF(ISNA(BB2242),NA(),BA1562)</f>
        <v>0</v>
      </c>
      <c r="BB2242">
        <f>IF(OR(BB1562="",AND(BB1562=BB1561,BB1562=BB1563)),NA(), BB1562)</f>
        <v>0</v>
      </c>
      <c r="BC2242">
        <f>IF(ISNA(BD2242),NA(),BC1562)</f>
        <v>0</v>
      </c>
      <c r="BD2242">
        <f>IF(OR(BD1562="",AND(BD1562=BD1561,BD1562=BD1563)),NA(), BD1562)</f>
        <v>0</v>
      </c>
      <c r="BE2242">
        <f>IF(ISNA(BF2242),NA(),BE1562)</f>
        <v>0</v>
      </c>
      <c r="BF2242">
        <f>IF(OR(BF1562="",AND(BF1562=BF1561,BF1562=BF1563)),NA(), BF1562)</f>
        <v>0</v>
      </c>
      <c r="BG2242">
        <f>IF(ISNA(BH2242),NA(),BG1562)</f>
        <v>0</v>
      </c>
      <c r="BH2242">
        <f>IF(OR(BH1562="",AND(BH1562=BH1561,BH1562=BH1563)),NA(), BH1562)</f>
        <v>0</v>
      </c>
      <c r="BI2242">
        <f>IF(ISNA(BJ2242),NA(),BI1562)</f>
        <v>0</v>
      </c>
      <c r="BJ2242">
        <f>IF(OR(BJ1562="",AND(BJ1562=BJ1561,BJ1562=BJ1563)),NA(), BJ1562)</f>
        <v>0</v>
      </c>
      <c r="BK2242">
        <f>IF(ISNA(BL2242),NA(),BK1562)</f>
        <v>0</v>
      </c>
      <c r="BL2242">
        <f>IF(OR(BL1562="",AND(BL1562=BL1561,BL1562=BL1563)),NA(), BL1562)</f>
        <v>0</v>
      </c>
      <c r="BM2242">
        <f>IF(ISNA(BN2242),NA(),BM1562)</f>
        <v>0</v>
      </c>
      <c r="BN2242">
        <f>IF(OR(BN1562="",AND(BN1562=BN1561,BN1562=BN1563)),NA(), BN1562)</f>
        <v>0</v>
      </c>
      <c r="BO2242">
        <f>IF(ISNA(BP2242),NA(),BO1562)</f>
        <v>0</v>
      </c>
      <c r="BP2242">
        <f>IF(OR(BP1562="",AND(BP1562=BP1561,BP1562=BP1563)),NA(), BP1562)</f>
        <v>0</v>
      </c>
      <c r="BQ2242">
        <f>IF(ISNA(BR2242),NA(),BQ1562)</f>
        <v>0</v>
      </c>
      <c r="BR2242">
        <f>IF(OR(BR1562="",AND(BR1562=BR1561,BR1562=BR1563)),NA(), BR1562)</f>
        <v>0</v>
      </c>
    </row>
    <row r="2243" spans="5:70">
      <c r="E2243">
        <f>IF(ISNA(F2243),NA(),E1563)</f>
        <v>0</v>
      </c>
      <c r="F2243">
        <f>IF(OR(F1563="",AND(F1563=F1562,F1563=F1564)),NA(), F1563)</f>
        <v>0</v>
      </c>
      <c r="G2243">
        <f>IF(ISNA(H2243),NA(),G1563)</f>
        <v>0</v>
      </c>
      <c r="H2243">
        <f>IF(OR(H1563="",AND(H1563=H1562,H1563=H1564)),NA(), H1563)</f>
        <v>0</v>
      </c>
      <c r="I2243">
        <f>IF(ISNA(J2243),NA(),I1563)</f>
        <v>0</v>
      </c>
      <c r="J2243">
        <f>IF(OR(J1563="",AND(J1563=J1562,J1563=J1564)),NA(), J1563)</f>
        <v>0</v>
      </c>
      <c r="K2243">
        <f>IF(ISNA(L2243),NA(),K1563)</f>
        <v>0</v>
      </c>
      <c r="L2243">
        <f>IF(OR(L1563="",AND(L1563=L1562,L1563=L1564)),NA(), L1563)</f>
        <v>0</v>
      </c>
      <c r="M2243">
        <f>IF(ISNA(N2243),NA(),M1563)</f>
        <v>0</v>
      </c>
      <c r="N2243">
        <f>IF(OR(N1563="",AND(N1563=N1562,N1563=N1564)),NA(), N1563)</f>
        <v>0</v>
      </c>
      <c r="O2243">
        <f>IF(ISNA(P2243),NA(),O1563)</f>
        <v>0</v>
      </c>
      <c r="P2243">
        <f>IF(OR(P1563="",AND(P1563=P1562,P1563=P1564)),NA(), P1563)</f>
        <v>0</v>
      </c>
      <c r="Q2243">
        <f>IF(ISNA(R2243),NA(),Q1563)</f>
        <v>0</v>
      </c>
      <c r="R2243">
        <f>IF(OR(R1563="",AND(R1563=R1562,R1563=R1564)),NA(), R1563)</f>
        <v>0</v>
      </c>
      <c r="S2243">
        <f>IF(ISNA(T2243),NA(),S1563)</f>
        <v>0</v>
      </c>
      <c r="T2243">
        <f>IF(OR(T1563="",AND(T1563=T1562,T1563=T1564)),NA(), T1563)</f>
        <v>0</v>
      </c>
      <c r="U2243">
        <f>IF(ISNA(V2243),NA(),U1563)</f>
        <v>0</v>
      </c>
      <c r="V2243">
        <f>IF(OR(V1563="",AND(V1563=V1562,V1563=V1564)),NA(), V1563)</f>
        <v>0</v>
      </c>
      <c r="W2243">
        <f>IF(ISNA(X2243),NA(),W1563)</f>
        <v>0</v>
      </c>
      <c r="X2243">
        <f>IF(OR(X1563="",AND(X1563=X1562,X1563=X1564)),NA(), X1563)</f>
        <v>0</v>
      </c>
      <c r="Y2243">
        <f>IF(ISNA(Z2243),NA(),Y1563)</f>
        <v>0</v>
      </c>
      <c r="Z2243">
        <f>IF(OR(Z1563="",AND(Z1563=Z1562,Z1563=Z1564)),NA(), Z1563)</f>
        <v>0</v>
      </c>
      <c r="AA2243">
        <f>IF(ISNA(AB2243),NA(),AA1563)</f>
        <v>0</v>
      </c>
      <c r="AB2243">
        <f>IF(OR(AB1563="",AND(AB1563=AB1562,AB1563=AB1564)),NA(), AB1563)</f>
        <v>0</v>
      </c>
      <c r="AC2243">
        <f>IF(ISNA(AD2243),NA(),AC1563)</f>
        <v>0</v>
      </c>
      <c r="AD2243">
        <f>IF(OR(AD1563="",AND(AD1563=AD1562,AD1563=AD1564)),NA(), AD1563)</f>
        <v>0</v>
      </c>
      <c r="AE2243">
        <f>IF(ISNA(AF2243),NA(),AE1563)</f>
        <v>0</v>
      </c>
      <c r="AF2243">
        <f>IF(OR(AF1563="",AND(AF1563=AF1562,AF1563=AF1564)),NA(), AF1563)</f>
        <v>0</v>
      </c>
      <c r="AG2243">
        <f>IF(ISNA(AH2243),NA(),AG1563)</f>
        <v>0</v>
      </c>
      <c r="AH2243">
        <f>IF(OR(AH1563="",AND(AH1563=AH1562,AH1563=AH1564)),NA(), AH1563)</f>
        <v>0</v>
      </c>
      <c r="AI2243">
        <f>IF(ISNA(AJ2243),NA(),AI1563)</f>
        <v>0</v>
      </c>
      <c r="AJ2243">
        <f>IF(OR(AJ1563="",AND(AJ1563=AJ1562,AJ1563=AJ1564)),NA(), AJ1563)</f>
        <v>0</v>
      </c>
      <c r="AM2243">
        <f>IF(ISNA(AN2243),NA(),AM1563)</f>
        <v>0</v>
      </c>
      <c r="AN2243">
        <f>IF(OR(AN1563="",AND(AN1563=AN1562,AN1563=AN1564)),NA(), AN1563)</f>
        <v>0</v>
      </c>
      <c r="AO2243">
        <f>IF(ISNA(AP2243),NA(),AO1563)</f>
        <v>0</v>
      </c>
      <c r="AP2243">
        <f>IF(OR(AP1563="",AND(AP1563=AP1562,AP1563=AP1564)),NA(), AP1563)</f>
        <v>0</v>
      </c>
      <c r="AQ2243">
        <f>IF(ISNA(AR2243),NA(),AQ1563)</f>
        <v>0</v>
      </c>
      <c r="AR2243">
        <f>IF(OR(AR1563="",AND(AR1563=AR1562,AR1563=AR1564)),NA(), AR1563)</f>
        <v>0</v>
      </c>
      <c r="AS2243">
        <f>IF(ISNA(AT2243),NA(),AS1563)</f>
        <v>0</v>
      </c>
      <c r="AT2243">
        <f>IF(OR(AT1563="",AND(AT1563=AT1562,AT1563=AT1564)),NA(), AT1563)</f>
        <v>0</v>
      </c>
      <c r="AU2243">
        <f>IF(ISNA(AV2243),NA(),AU1563)</f>
        <v>0</v>
      </c>
      <c r="AV2243">
        <f>IF(OR(AV1563="",AND(AV1563=AV1562,AV1563=AV1564)),NA(), AV1563)</f>
        <v>0</v>
      </c>
      <c r="AW2243">
        <f>IF(ISNA(AX2243),NA(),AW1563)</f>
        <v>0</v>
      </c>
      <c r="AX2243">
        <f>IF(OR(AX1563="",AND(AX1563=AX1562,AX1563=AX1564)),NA(), AX1563)</f>
        <v>0</v>
      </c>
      <c r="AY2243">
        <f>IF(ISNA(AZ2243),NA(),AY1563)</f>
        <v>0</v>
      </c>
      <c r="AZ2243">
        <f>IF(OR(AZ1563="",AND(AZ1563=AZ1562,AZ1563=AZ1564)),NA(), AZ1563)</f>
        <v>0</v>
      </c>
      <c r="BA2243">
        <f>IF(ISNA(BB2243),NA(),BA1563)</f>
        <v>0</v>
      </c>
      <c r="BB2243">
        <f>IF(OR(BB1563="",AND(BB1563=BB1562,BB1563=BB1564)),NA(), BB1563)</f>
        <v>0</v>
      </c>
      <c r="BC2243">
        <f>IF(ISNA(BD2243),NA(),BC1563)</f>
        <v>0</v>
      </c>
      <c r="BD2243">
        <f>IF(OR(BD1563="",AND(BD1563=BD1562,BD1563=BD1564)),NA(), BD1563)</f>
        <v>0</v>
      </c>
      <c r="BE2243">
        <f>IF(ISNA(BF2243),NA(),BE1563)</f>
        <v>0</v>
      </c>
      <c r="BF2243">
        <f>IF(OR(BF1563="",AND(BF1563=BF1562,BF1563=BF1564)),NA(), BF1563)</f>
        <v>0</v>
      </c>
      <c r="BG2243">
        <f>IF(ISNA(BH2243),NA(),BG1563)</f>
        <v>0</v>
      </c>
      <c r="BH2243">
        <f>IF(OR(BH1563="",AND(BH1563=BH1562,BH1563=BH1564)),NA(), BH1563)</f>
        <v>0</v>
      </c>
      <c r="BI2243">
        <f>IF(ISNA(BJ2243),NA(),BI1563)</f>
        <v>0</v>
      </c>
      <c r="BJ2243">
        <f>IF(OR(BJ1563="",AND(BJ1563=BJ1562,BJ1563=BJ1564)),NA(), BJ1563)</f>
        <v>0</v>
      </c>
      <c r="BK2243">
        <f>IF(ISNA(BL2243),NA(),BK1563)</f>
        <v>0</v>
      </c>
      <c r="BL2243">
        <f>IF(OR(BL1563="",AND(BL1563=BL1562,BL1563=BL1564)),NA(), BL1563)</f>
        <v>0</v>
      </c>
      <c r="BM2243">
        <f>IF(ISNA(BN2243),NA(),BM1563)</f>
        <v>0</v>
      </c>
      <c r="BN2243">
        <f>IF(OR(BN1563="",AND(BN1563=BN1562,BN1563=BN1564)),NA(), BN1563)</f>
        <v>0</v>
      </c>
      <c r="BO2243">
        <f>IF(ISNA(BP2243),NA(),BO1563)</f>
        <v>0</v>
      </c>
      <c r="BP2243">
        <f>IF(OR(BP1563="",AND(BP1563=BP1562,BP1563=BP1564)),NA(), BP1563)</f>
        <v>0</v>
      </c>
      <c r="BQ2243">
        <f>IF(ISNA(BR2243),NA(),BQ1563)</f>
        <v>0</v>
      </c>
      <c r="BR2243">
        <f>IF(OR(BR1563="",AND(BR1563=BR1562,BR1563=BR1564)),NA(), BR1563)</f>
        <v>0</v>
      </c>
    </row>
    <row r="2244" spans="5:70">
      <c r="E2244">
        <f>IF(ISNA(F2244),NA(),E1564)</f>
        <v>0</v>
      </c>
      <c r="F2244">
        <f>IF(OR(F1564="",AND(F1564=F1563,F1564=F1565)),NA(), F1564)</f>
        <v>0</v>
      </c>
      <c r="G2244">
        <f>IF(ISNA(H2244),NA(),G1564)</f>
        <v>0</v>
      </c>
      <c r="H2244">
        <f>IF(OR(H1564="",AND(H1564=H1563,H1564=H1565)),NA(), H1564)</f>
        <v>0</v>
      </c>
      <c r="I2244">
        <f>IF(ISNA(J2244),NA(),I1564)</f>
        <v>0</v>
      </c>
      <c r="J2244">
        <f>IF(OR(J1564="",AND(J1564=J1563,J1564=J1565)),NA(), J1564)</f>
        <v>0</v>
      </c>
      <c r="K2244">
        <f>IF(ISNA(L2244),NA(),K1564)</f>
        <v>0</v>
      </c>
      <c r="L2244">
        <f>IF(OR(L1564="",AND(L1564=L1563,L1564=L1565)),NA(), L1564)</f>
        <v>0</v>
      </c>
      <c r="M2244">
        <f>IF(ISNA(N2244),NA(),M1564)</f>
        <v>0</v>
      </c>
      <c r="N2244">
        <f>IF(OR(N1564="",AND(N1564=N1563,N1564=N1565)),NA(), N1564)</f>
        <v>0</v>
      </c>
      <c r="O2244">
        <f>IF(ISNA(P2244),NA(),O1564)</f>
        <v>0</v>
      </c>
      <c r="P2244">
        <f>IF(OR(P1564="",AND(P1564=P1563,P1564=P1565)),NA(), P1564)</f>
        <v>0</v>
      </c>
      <c r="Q2244">
        <f>IF(ISNA(R2244),NA(),Q1564)</f>
        <v>0</v>
      </c>
      <c r="R2244">
        <f>IF(OR(R1564="",AND(R1564=R1563,R1564=R1565)),NA(), R1564)</f>
        <v>0</v>
      </c>
      <c r="S2244">
        <f>IF(ISNA(T2244),NA(),S1564)</f>
        <v>0</v>
      </c>
      <c r="T2244">
        <f>IF(OR(T1564="",AND(T1564=T1563,T1564=T1565)),NA(), T1564)</f>
        <v>0</v>
      </c>
      <c r="U2244">
        <f>IF(ISNA(V2244),NA(),U1564)</f>
        <v>0</v>
      </c>
      <c r="V2244">
        <f>IF(OR(V1564="",AND(V1564=V1563,V1564=V1565)),NA(), V1564)</f>
        <v>0</v>
      </c>
      <c r="W2244">
        <f>IF(ISNA(X2244),NA(),W1564)</f>
        <v>0</v>
      </c>
      <c r="X2244">
        <f>IF(OR(X1564="",AND(X1564=X1563,X1564=X1565)),NA(), X1564)</f>
        <v>0</v>
      </c>
      <c r="Y2244">
        <f>IF(ISNA(Z2244),NA(),Y1564)</f>
        <v>0</v>
      </c>
      <c r="Z2244">
        <f>IF(OR(Z1564="",AND(Z1564=Z1563,Z1564=Z1565)),NA(), Z1564)</f>
        <v>0</v>
      </c>
      <c r="AA2244">
        <f>IF(ISNA(AB2244),NA(),AA1564)</f>
        <v>0</v>
      </c>
      <c r="AB2244">
        <f>IF(OR(AB1564="",AND(AB1564=AB1563,AB1564=AB1565)),NA(), AB1564)</f>
        <v>0</v>
      </c>
      <c r="AC2244">
        <f>IF(ISNA(AD2244),NA(),AC1564)</f>
        <v>0</v>
      </c>
      <c r="AD2244">
        <f>IF(OR(AD1564="",AND(AD1564=AD1563,AD1564=AD1565)),NA(), AD1564)</f>
        <v>0</v>
      </c>
      <c r="AE2244">
        <f>IF(ISNA(AF2244),NA(),AE1564)</f>
        <v>0</v>
      </c>
      <c r="AF2244">
        <f>IF(OR(AF1564="",AND(AF1564=AF1563,AF1564=AF1565)),NA(), AF1564)</f>
        <v>0</v>
      </c>
      <c r="AG2244">
        <f>IF(ISNA(AH2244),NA(),AG1564)</f>
        <v>0</v>
      </c>
      <c r="AH2244">
        <f>IF(OR(AH1564="",AND(AH1564=AH1563,AH1564=AH1565)),NA(), AH1564)</f>
        <v>0</v>
      </c>
      <c r="AI2244">
        <f>IF(ISNA(AJ2244),NA(),AI1564)</f>
        <v>0</v>
      </c>
      <c r="AJ2244">
        <f>IF(OR(AJ1564="",AND(AJ1564=AJ1563,AJ1564=AJ1565)),NA(), AJ1564)</f>
        <v>0</v>
      </c>
      <c r="AM2244">
        <f>IF(ISNA(AN2244),NA(),AM1564)</f>
        <v>0</v>
      </c>
      <c r="AN2244">
        <f>IF(OR(AN1564="",AND(AN1564=AN1563,AN1564=AN1565)),NA(), AN1564)</f>
        <v>0</v>
      </c>
      <c r="AO2244">
        <f>IF(ISNA(AP2244),NA(),AO1564)</f>
        <v>0</v>
      </c>
      <c r="AP2244">
        <f>IF(OR(AP1564="",AND(AP1564=AP1563,AP1564=AP1565)),NA(), AP1564)</f>
        <v>0</v>
      </c>
      <c r="AQ2244">
        <f>IF(ISNA(AR2244),NA(),AQ1564)</f>
        <v>0</v>
      </c>
      <c r="AR2244">
        <f>IF(OR(AR1564="",AND(AR1564=AR1563,AR1564=AR1565)),NA(), AR1564)</f>
        <v>0</v>
      </c>
      <c r="AS2244">
        <f>IF(ISNA(AT2244),NA(),AS1564)</f>
        <v>0</v>
      </c>
      <c r="AT2244">
        <f>IF(OR(AT1564="",AND(AT1564=AT1563,AT1564=AT1565)),NA(), AT1564)</f>
        <v>0</v>
      </c>
      <c r="AU2244">
        <f>IF(ISNA(AV2244),NA(),AU1564)</f>
        <v>0</v>
      </c>
      <c r="AV2244">
        <f>IF(OR(AV1564="",AND(AV1564=AV1563,AV1564=AV1565)),NA(), AV1564)</f>
        <v>0</v>
      </c>
      <c r="AW2244">
        <f>IF(ISNA(AX2244),NA(),AW1564)</f>
        <v>0</v>
      </c>
      <c r="AX2244">
        <f>IF(OR(AX1564="",AND(AX1564=AX1563,AX1564=AX1565)),NA(), AX1564)</f>
        <v>0</v>
      </c>
      <c r="AY2244">
        <f>IF(ISNA(AZ2244),NA(),AY1564)</f>
        <v>0</v>
      </c>
      <c r="AZ2244">
        <f>IF(OR(AZ1564="",AND(AZ1564=AZ1563,AZ1564=AZ1565)),NA(), AZ1564)</f>
        <v>0</v>
      </c>
      <c r="BA2244">
        <f>IF(ISNA(BB2244),NA(),BA1564)</f>
        <v>0</v>
      </c>
      <c r="BB2244">
        <f>IF(OR(BB1564="",AND(BB1564=BB1563,BB1564=BB1565)),NA(), BB1564)</f>
        <v>0</v>
      </c>
      <c r="BC2244">
        <f>IF(ISNA(BD2244),NA(),BC1564)</f>
        <v>0</v>
      </c>
      <c r="BD2244">
        <f>IF(OR(BD1564="",AND(BD1564=BD1563,BD1564=BD1565)),NA(), BD1564)</f>
        <v>0</v>
      </c>
      <c r="BE2244">
        <f>IF(ISNA(BF2244),NA(),BE1564)</f>
        <v>0</v>
      </c>
      <c r="BF2244">
        <f>IF(OR(BF1564="",AND(BF1564=BF1563,BF1564=BF1565)),NA(), BF1564)</f>
        <v>0</v>
      </c>
      <c r="BG2244">
        <f>IF(ISNA(BH2244),NA(),BG1564)</f>
        <v>0</v>
      </c>
      <c r="BH2244">
        <f>IF(OR(BH1564="",AND(BH1564=BH1563,BH1564=BH1565)),NA(), BH1564)</f>
        <v>0</v>
      </c>
      <c r="BI2244">
        <f>IF(ISNA(BJ2244),NA(),BI1564)</f>
        <v>0</v>
      </c>
      <c r="BJ2244">
        <f>IF(OR(BJ1564="",AND(BJ1564=BJ1563,BJ1564=BJ1565)),NA(), BJ1564)</f>
        <v>0</v>
      </c>
      <c r="BK2244">
        <f>IF(ISNA(BL2244),NA(),BK1564)</f>
        <v>0</v>
      </c>
      <c r="BL2244">
        <f>IF(OR(BL1564="",AND(BL1564=BL1563,BL1564=BL1565)),NA(), BL1564)</f>
        <v>0</v>
      </c>
      <c r="BM2244">
        <f>IF(ISNA(BN2244),NA(),BM1564)</f>
        <v>0</v>
      </c>
      <c r="BN2244">
        <f>IF(OR(BN1564="",AND(BN1564=BN1563,BN1564=BN1565)),NA(), BN1564)</f>
        <v>0</v>
      </c>
      <c r="BO2244">
        <f>IF(ISNA(BP2244),NA(),BO1564)</f>
        <v>0</v>
      </c>
      <c r="BP2244">
        <f>IF(OR(BP1564="",AND(BP1564=BP1563,BP1564=BP1565)),NA(), BP1564)</f>
        <v>0</v>
      </c>
      <c r="BQ2244">
        <f>IF(ISNA(BR2244),NA(),BQ1564)</f>
        <v>0</v>
      </c>
      <c r="BR2244">
        <f>IF(OR(BR1564="",AND(BR1564=BR1563,BR1564=BR1565)),NA(), BR1564)</f>
        <v>0</v>
      </c>
    </row>
    <row r="2245" spans="5:70">
      <c r="E2245">
        <f>IF(ISNA(F2245),NA(),E1565)</f>
        <v>0</v>
      </c>
      <c r="F2245">
        <f>IF(OR(F1565="",AND(F1565=F1564,F1565=F1566)),NA(), F1565)</f>
        <v>0</v>
      </c>
      <c r="G2245">
        <f>IF(ISNA(H2245),NA(),G1565)</f>
        <v>0</v>
      </c>
      <c r="H2245">
        <f>IF(OR(H1565="",AND(H1565=H1564,H1565=H1566)),NA(), H1565)</f>
        <v>0</v>
      </c>
      <c r="I2245">
        <f>IF(ISNA(J2245),NA(),I1565)</f>
        <v>0</v>
      </c>
      <c r="J2245">
        <f>IF(OR(J1565="",AND(J1565=J1564,J1565=J1566)),NA(), J1565)</f>
        <v>0</v>
      </c>
      <c r="K2245">
        <f>IF(ISNA(L2245),NA(),K1565)</f>
        <v>0</v>
      </c>
      <c r="L2245">
        <f>IF(OR(L1565="",AND(L1565=L1564,L1565=L1566)),NA(), L1565)</f>
        <v>0</v>
      </c>
      <c r="M2245">
        <f>IF(ISNA(N2245),NA(),M1565)</f>
        <v>0</v>
      </c>
      <c r="N2245">
        <f>IF(OR(N1565="",AND(N1565=N1564,N1565=N1566)),NA(), N1565)</f>
        <v>0</v>
      </c>
      <c r="O2245">
        <f>IF(ISNA(P2245),NA(),O1565)</f>
        <v>0</v>
      </c>
      <c r="P2245">
        <f>IF(OR(P1565="",AND(P1565=P1564,P1565=P1566)),NA(), P1565)</f>
        <v>0</v>
      </c>
      <c r="Q2245">
        <f>IF(ISNA(R2245),NA(),Q1565)</f>
        <v>0</v>
      </c>
      <c r="R2245">
        <f>IF(OR(R1565="",AND(R1565=R1564,R1565=R1566)),NA(), R1565)</f>
        <v>0</v>
      </c>
      <c r="S2245">
        <f>IF(ISNA(T2245),NA(),S1565)</f>
        <v>0</v>
      </c>
      <c r="T2245">
        <f>IF(OR(T1565="",AND(T1565=T1564,T1565=T1566)),NA(), T1565)</f>
        <v>0</v>
      </c>
      <c r="U2245">
        <f>IF(ISNA(V2245),NA(),U1565)</f>
        <v>0</v>
      </c>
      <c r="V2245">
        <f>IF(OR(V1565="",AND(V1565=V1564,V1565=V1566)),NA(), V1565)</f>
        <v>0</v>
      </c>
      <c r="W2245">
        <f>IF(ISNA(X2245),NA(),W1565)</f>
        <v>0</v>
      </c>
      <c r="X2245">
        <f>IF(OR(X1565="",AND(X1565=X1564,X1565=X1566)),NA(), X1565)</f>
        <v>0</v>
      </c>
      <c r="Y2245">
        <f>IF(ISNA(Z2245),NA(),Y1565)</f>
        <v>0</v>
      </c>
      <c r="Z2245">
        <f>IF(OR(Z1565="",AND(Z1565=Z1564,Z1565=Z1566)),NA(), Z1565)</f>
        <v>0</v>
      </c>
      <c r="AA2245">
        <f>IF(ISNA(AB2245),NA(),AA1565)</f>
        <v>0</v>
      </c>
      <c r="AB2245">
        <f>IF(OR(AB1565="",AND(AB1565=AB1564,AB1565=AB1566)),NA(), AB1565)</f>
        <v>0</v>
      </c>
      <c r="AC2245">
        <f>IF(ISNA(AD2245),NA(),AC1565)</f>
        <v>0</v>
      </c>
      <c r="AD2245">
        <f>IF(OR(AD1565="",AND(AD1565=AD1564,AD1565=AD1566)),NA(), AD1565)</f>
        <v>0</v>
      </c>
      <c r="AE2245">
        <f>IF(ISNA(AF2245),NA(),AE1565)</f>
        <v>0</v>
      </c>
      <c r="AF2245">
        <f>IF(OR(AF1565="",AND(AF1565=AF1564,AF1565=AF1566)),NA(), AF1565)</f>
        <v>0</v>
      </c>
      <c r="AG2245">
        <f>IF(ISNA(AH2245),NA(),AG1565)</f>
        <v>0</v>
      </c>
      <c r="AH2245">
        <f>IF(OR(AH1565="",AND(AH1565=AH1564,AH1565=AH1566)),NA(), AH1565)</f>
        <v>0</v>
      </c>
      <c r="AI2245">
        <f>IF(ISNA(AJ2245),NA(),AI1565)</f>
        <v>0</v>
      </c>
      <c r="AJ2245">
        <f>IF(OR(AJ1565="",AND(AJ1565=AJ1564,AJ1565=AJ1566)),NA(), AJ1565)</f>
        <v>0</v>
      </c>
      <c r="AM2245">
        <f>IF(ISNA(AN2245),NA(),AM1565)</f>
        <v>0</v>
      </c>
      <c r="AN2245">
        <f>IF(OR(AN1565="",AND(AN1565=AN1564,AN1565=AN1566)),NA(), AN1565)</f>
        <v>0</v>
      </c>
      <c r="AO2245">
        <f>IF(ISNA(AP2245),NA(),AO1565)</f>
        <v>0</v>
      </c>
      <c r="AP2245">
        <f>IF(OR(AP1565="",AND(AP1565=AP1564,AP1565=AP1566)),NA(), AP1565)</f>
        <v>0</v>
      </c>
      <c r="AQ2245">
        <f>IF(ISNA(AR2245),NA(),AQ1565)</f>
        <v>0</v>
      </c>
      <c r="AR2245">
        <f>IF(OR(AR1565="",AND(AR1565=AR1564,AR1565=AR1566)),NA(), AR1565)</f>
        <v>0</v>
      </c>
      <c r="AS2245">
        <f>IF(ISNA(AT2245),NA(),AS1565)</f>
        <v>0</v>
      </c>
      <c r="AT2245">
        <f>IF(OR(AT1565="",AND(AT1565=AT1564,AT1565=AT1566)),NA(), AT1565)</f>
        <v>0</v>
      </c>
      <c r="AU2245">
        <f>IF(ISNA(AV2245),NA(),AU1565)</f>
        <v>0</v>
      </c>
      <c r="AV2245">
        <f>IF(OR(AV1565="",AND(AV1565=AV1564,AV1565=AV1566)),NA(), AV1565)</f>
        <v>0</v>
      </c>
      <c r="AW2245">
        <f>IF(ISNA(AX2245),NA(),AW1565)</f>
        <v>0</v>
      </c>
      <c r="AX2245">
        <f>IF(OR(AX1565="",AND(AX1565=AX1564,AX1565=AX1566)),NA(), AX1565)</f>
        <v>0</v>
      </c>
      <c r="AY2245">
        <f>IF(ISNA(AZ2245),NA(),AY1565)</f>
        <v>0</v>
      </c>
      <c r="AZ2245">
        <f>IF(OR(AZ1565="",AND(AZ1565=AZ1564,AZ1565=AZ1566)),NA(), AZ1565)</f>
        <v>0</v>
      </c>
      <c r="BA2245">
        <f>IF(ISNA(BB2245),NA(),BA1565)</f>
        <v>0</v>
      </c>
      <c r="BB2245">
        <f>IF(OR(BB1565="",AND(BB1565=BB1564,BB1565=BB1566)),NA(), BB1565)</f>
        <v>0</v>
      </c>
      <c r="BC2245">
        <f>IF(ISNA(BD2245),NA(),BC1565)</f>
        <v>0</v>
      </c>
      <c r="BD2245">
        <f>IF(OR(BD1565="",AND(BD1565=BD1564,BD1565=BD1566)),NA(), BD1565)</f>
        <v>0</v>
      </c>
      <c r="BE2245">
        <f>IF(ISNA(BF2245),NA(),BE1565)</f>
        <v>0</v>
      </c>
      <c r="BF2245">
        <f>IF(OR(BF1565="",AND(BF1565=BF1564,BF1565=BF1566)),NA(), BF1565)</f>
        <v>0</v>
      </c>
      <c r="BG2245">
        <f>IF(ISNA(BH2245),NA(),BG1565)</f>
        <v>0</v>
      </c>
      <c r="BH2245">
        <f>IF(OR(BH1565="",AND(BH1565=BH1564,BH1565=BH1566)),NA(), BH1565)</f>
        <v>0</v>
      </c>
      <c r="BI2245">
        <f>IF(ISNA(BJ2245),NA(),BI1565)</f>
        <v>0</v>
      </c>
      <c r="BJ2245">
        <f>IF(OR(BJ1565="",AND(BJ1565=BJ1564,BJ1565=BJ1566)),NA(), BJ1565)</f>
        <v>0</v>
      </c>
      <c r="BK2245">
        <f>IF(ISNA(BL2245),NA(),BK1565)</f>
        <v>0</v>
      </c>
      <c r="BL2245">
        <f>IF(OR(BL1565="",AND(BL1565=BL1564,BL1565=BL1566)),NA(), BL1565)</f>
        <v>0</v>
      </c>
      <c r="BM2245">
        <f>IF(ISNA(BN2245),NA(),BM1565)</f>
        <v>0</v>
      </c>
      <c r="BN2245">
        <f>IF(OR(BN1565="",AND(BN1565=BN1564,BN1565=BN1566)),NA(), BN1565)</f>
        <v>0</v>
      </c>
      <c r="BO2245">
        <f>IF(ISNA(BP2245),NA(),BO1565)</f>
        <v>0</v>
      </c>
      <c r="BP2245">
        <f>IF(OR(BP1565="",AND(BP1565=BP1564,BP1565=BP1566)),NA(), BP1565)</f>
        <v>0</v>
      </c>
      <c r="BQ2245">
        <f>IF(ISNA(BR2245),NA(),BQ1565)</f>
        <v>0</v>
      </c>
      <c r="BR2245">
        <f>IF(OR(BR1565="",AND(BR1565=BR1564,BR1565=BR1566)),NA(), BR1565)</f>
        <v>0</v>
      </c>
    </row>
    <row r="2246" spans="5:70">
      <c r="E2246">
        <f>IF(ISNA(F2246),NA(),E1566)</f>
        <v>0</v>
      </c>
      <c r="F2246">
        <f>IF(OR(F1566="",AND(F1566=F1565,F1566=F1567)),NA(), F1566)</f>
        <v>0</v>
      </c>
      <c r="G2246">
        <f>IF(ISNA(H2246),NA(),G1566)</f>
        <v>0</v>
      </c>
      <c r="H2246">
        <f>IF(OR(H1566="",AND(H1566=H1565,H1566=H1567)),NA(), H1566)</f>
        <v>0</v>
      </c>
      <c r="I2246">
        <f>IF(ISNA(J2246),NA(),I1566)</f>
        <v>0</v>
      </c>
      <c r="J2246">
        <f>IF(OR(J1566="",AND(J1566=J1565,J1566=J1567)),NA(), J1566)</f>
        <v>0</v>
      </c>
      <c r="K2246">
        <f>IF(ISNA(L2246),NA(),K1566)</f>
        <v>0</v>
      </c>
      <c r="L2246">
        <f>IF(OR(L1566="",AND(L1566=L1565,L1566=L1567)),NA(), L1566)</f>
        <v>0</v>
      </c>
      <c r="M2246">
        <f>IF(ISNA(N2246),NA(),M1566)</f>
        <v>0</v>
      </c>
      <c r="N2246">
        <f>IF(OR(N1566="",AND(N1566=N1565,N1566=N1567)),NA(), N1566)</f>
        <v>0</v>
      </c>
      <c r="O2246">
        <f>IF(ISNA(P2246),NA(),O1566)</f>
        <v>0</v>
      </c>
      <c r="P2246">
        <f>IF(OR(P1566="",AND(P1566=P1565,P1566=P1567)),NA(), P1566)</f>
        <v>0</v>
      </c>
      <c r="Q2246">
        <f>IF(ISNA(R2246),NA(),Q1566)</f>
        <v>0</v>
      </c>
      <c r="R2246">
        <f>IF(OR(R1566="",AND(R1566=R1565,R1566=R1567)),NA(), R1566)</f>
        <v>0</v>
      </c>
      <c r="S2246">
        <f>IF(ISNA(T2246),NA(),S1566)</f>
        <v>0</v>
      </c>
      <c r="T2246">
        <f>IF(OR(T1566="",AND(T1566=T1565,T1566=T1567)),NA(), T1566)</f>
        <v>0</v>
      </c>
      <c r="U2246">
        <f>IF(ISNA(V2246),NA(),U1566)</f>
        <v>0</v>
      </c>
      <c r="V2246">
        <f>IF(OR(V1566="",AND(V1566=V1565,V1566=V1567)),NA(), V1566)</f>
        <v>0</v>
      </c>
      <c r="W2246">
        <f>IF(ISNA(X2246),NA(),W1566)</f>
        <v>0</v>
      </c>
      <c r="X2246">
        <f>IF(OR(X1566="",AND(X1566=X1565,X1566=X1567)),NA(), X1566)</f>
        <v>0</v>
      </c>
      <c r="Y2246">
        <f>IF(ISNA(Z2246),NA(),Y1566)</f>
        <v>0</v>
      </c>
      <c r="Z2246">
        <f>IF(OR(Z1566="",AND(Z1566=Z1565,Z1566=Z1567)),NA(), Z1566)</f>
        <v>0</v>
      </c>
      <c r="AA2246">
        <f>IF(ISNA(AB2246),NA(),AA1566)</f>
        <v>0</v>
      </c>
      <c r="AB2246">
        <f>IF(OR(AB1566="",AND(AB1566=AB1565,AB1566=AB1567)),NA(), AB1566)</f>
        <v>0</v>
      </c>
      <c r="AC2246">
        <f>IF(ISNA(AD2246),NA(),AC1566)</f>
        <v>0</v>
      </c>
      <c r="AD2246">
        <f>IF(OR(AD1566="",AND(AD1566=AD1565,AD1566=AD1567)),NA(), AD1566)</f>
        <v>0</v>
      </c>
      <c r="AE2246">
        <f>IF(ISNA(AF2246),NA(),AE1566)</f>
        <v>0</v>
      </c>
      <c r="AF2246">
        <f>IF(OR(AF1566="",AND(AF1566=AF1565,AF1566=AF1567)),NA(), AF1566)</f>
        <v>0</v>
      </c>
      <c r="AG2246">
        <f>IF(ISNA(AH2246),NA(),AG1566)</f>
        <v>0</v>
      </c>
      <c r="AH2246">
        <f>IF(OR(AH1566="",AND(AH1566=AH1565,AH1566=AH1567)),NA(), AH1566)</f>
        <v>0</v>
      </c>
      <c r="AI2246">
        <f>IF(ISNA(AJ2246),NA(),AI1566)</f>
        <v>0</v>
      </c>
      <c r="AJ2246">
        <f>IF(OR(AJ1566="",AND(AJ1566=AJ1565,AJ1566=AJ1567)),NA(), AJ1566)</f>
        <v>0</v>
      </c>
      <c r="AM2246">
        <f>IF(ISNA(AN2246),NA(),AM1566)</f>
        <v>0</v>
      </c>
      <c r="AN2246">
        <f>IF(OR(AN1566="",AND(AN1566=AN1565,AN1566=AN1567)),NA(), AN1566)</f>
        <v>0</v>
      </c>
      <c r="AO2246">
        <f>IF(ISNA(AP2246),NA(),AO1566)</f>
        <v>0</v>
      </c>
      <c r="AP2246">
        <f>IF(OR(AP1566="",AND(AP1566=AP1565,AP1566=AP1567)),NA(), AP1566)</f>
        <v>0</v>
      </c>
      <c r="AQ2246">
        <f>IF(ISNA(AR2246),NA(),AQ1566)</f>
        <v>0</v>
      </c>
      <c r="AR2246">
        <f>IF(OR(AR1566="",AND(AR1566=AR1565,AR1566=AR1567)),NA(), AR1566)</f>
        <v>0</v>
      </c>
      <c r="AS2246">
        <f>IF(ISNA(AT2246),NA(),AS1566)</f>
        <v>0</v>
      </c>
      <c r="AT2246">
        <f>IF(OR(AT1566="",AND(AT1566=AT1565,AT1566=AT1567)),NA(), AT1566)</f>
        <v>0</v>
      </c>
      <c r="AU2246">
        <f>IF(ISNA(AV2246),NA(),AU1566)</f>
        <v>0</v>
      </c>
      <c r="AV2246">
        <f>IF(OR(AV1566="",AND(AV1566=AV1565,AV1566=AV1567)),NA(), AV1566)</f>
        <v>0</v>
      </c>
      <c r="AW2246">
        <f>IF(ISNA(AX2246),NA(),AW1566)</f>
        <v>0</v>
      </c>
      <c r="AX2246">
        <f>IF(OR(AX1566="",AND(AX1566=AX1565,AX1566=AX1567)),NA(), AX1566)</f>
        <v>0</v>
      </c>
      <c r="AY2246">
        <f>IF(ISNA(AZ2246),NA(),AY1566)</f>
        <v>0</v>
      </c>
      <c r="AZ2246">
        <f>IF(OR(AZ1566="",AND(AZ1566=AZ1565,AZ1566=AZ1567)),NA(), AZ1566)</f>
        <v>0</v>
      </c>
      <c r="BA2246">
        <f>IF(ISNA(BB2246),NA(),BA1566)</f>
        <v>0</v>
      </c>
      <c r="BB2246">
        <f>IF(OR(BB1566="",AND(BB1566=BB1565,BB1566=BB1567)),NA(), BB1566)</f>
        <v>0</v>
      </c>
      <c r="BC2246">
        <f>IF(ISNA(BD2246),NA(),BC1566)</f>
        <v>0</v>
      </c>
      <c r="BD2246">
        <f>IF(OR(BD1566="",AND(BD1566=BD1565,BD1566=BD1567)),NA(), BD1566)</f>
        <v>0</v>
      </c>
      <c r="BE2246">
        <f>IF(ISNA(BF2246),NA(),BE1566)</f>
        <v>0</v>
      </c>
      <c r="BF2246">
        <f>IF(OR(BF1566="",AND(BF1566=BF1565,BF1566=BF1567)),NA(), BF1566)</f>
        <v>0</v>
      </c>
      <c r="BG2246">
        <f>IF(ISNA(BH2246),NA(),BG1566)</f>
        <v>0</v>
      </c>
      <c r="BH2246">
        <f>IF(OR(BH1566="",AND(BH1566=BH1565,BH1566=BH1567)),NA(), BH1566)</f>
        <v>0</v>
      </c>
      <c r="BI2246">
        <f>IF(ISNA(BJ2246),NA(),BI1566)</f>
        <v>0</v>
      </c>
      <c r="BJ2246">
        <f>IF(OR(BJ1566="",AND(BJ1566=BJ1565,BJ1566=BJ1567)),NA(), BJ1566)</f>
        <v>0</v>
      </c>
      <c r="BK2246">
        <f>IF(ISNA(BL2246),NA(),BK1566)</f>
        <v>0</v>
      </c>
      <c r="BL2246">
        <f>IF(OR(BL1566="",AND(BL1566=BL1565,BL1566=BL1567)),NA(), BL1566)</f>
        <v>0</v>
      </c>
      <c r="BM2246">
        <f>IF(ISNA(BN2246),NA(),BM1566)</f>
        <v>0</v>
      </c>
      <c r="BN2246">
        <f>IF(OR(BN1566="",AND(BN1566=BN1565,BN1566=BN1567)),NA(), BN1566)</f>
        <v>0</v>
      </c>
      <c r="BO2246">
        <f>IF(ISNA(BP2246),NA(),BO1566)</f>
        <v>0</v>
      </c>
      <c r="BP2246">
        <f>IF(OR(BP1566="",AND(BP1566=BP1565,BP1566=BP1567)),NA(), BP1566)</f>
        <v>0</v>
      </c>
      <c r="BQ2246">
        <f>IF(ISNA(BR2246),NA(),BQ1566)</f>
        <v>0</v>
      </c>
      <c r="BR2246">
        <f>IF(OR(BR1566="",AND(BR1566=BR1565,BR1566=BR1567)),NA(), BR1566)</f>
        <v>0</v>
      </c>
    </row>
    <row r="2247" spans="5:70">
      <c r="E2247">
        <f>IF(ISNA(F2247),NA(),E1567)</f>
        <v>0</v>
      </c>
      <c r="F2247">
        <f>IF(OR(F1567="",AND(F1567=F1566,F1567=F1568)),NA(), F1567)</f>
        <v>0</v>
      </c>
      <c r="G2247">
        <f>IF(ISNA(H2247),NA(),G1567)</f>
        <v>0</v>
      </c>
      <c r="H2247">
        <f>IF(OR(H1567="",AND(H1567=H1566,H1567=H1568)),NA(), H1567)</f>
        <v>0</v>
      </c>
      <c r="I2247">
        <f>IF(ISNA(J2247),NA(),I1567)</f>
        <v>0</v>
      </c>
      <c r="J2247">
        <f>IF(OR(J1567="",AND(J1567=J1566,J1567=J1568)),NA(), J1567)</f>
        <v>0</v>
      </c>
      <c r="K2247">
        <f>IF(ISNA(L2247),NA(),K1567)</f>
        <v>0</v>
      </c>
      <c r="L2247">
        <f>IF(OR(L1567="",AND(L1567=L1566,L1567=L1568)),NA(), L1567)</f>
        <v>0</v>
      </c>
      <c r="M2247">
        <f>IF(ISNA(N2247),NA(),M1567)</f>
        <v>0</v>
      </c>
      <c r="N2247">
        <f>IF(OR(N1567="",AND(N1567=N1566,N1567=N1568)),NA(), N1567)</f>
        <v>0</v>
      </c>
      <c r="O2247">
        <f>IF(ISNA(P2247),NA(),O1567)</f>
        <v>0</v>
      </c>
      <c r="P2247">
        <f>IF(OR(P1567="",AND(P1567=P1566,P1567=P1568)),NA(), P1567)</f>
        <v>0</v>
      </c>
      <c r="Q2247">
        <f>IF(ISNA(R2247),NA(),Q1567)</f>
        <v>0</v>
      </c>
      <c r="R2247">
        <f>IF(OR(R1567="",AND(R1567=R1566,R1567=R1568)),NA(), R1567)</f>
        <v>0</v>
      </c>
      <c r="S2247">
        <f>IF(ISNA(T2247),NA(),S1567)</f>
        <v>0</v>
      </c>
      <c r="T2247">
        <f>IF(OR(T1567="",AND(T1567=T1566,T1567=T1568)),NA(), T1567)</f>
        <v>0</v>
      </c>
      <c r="U2247">
        <f>IF(ISNA(V2247),NA(),U1567)</f>
        <v>0</v>
      </c>
      <c r="V2247">
        <f>IF(OR(V1567="",AND(V1567=V1566,V1567=V1568)),NA(), V1567)</f>
        <v>0</v>
      </c>
      <c r="W2247">
        <f>IF(ISNA(X2247),NA(),W1567)</f>
        <v>0</v>
      </c>
      <c r="X2247">
        <f>IF(OR(X1567="",AND(X1567=X1566,X1567=X1568)),NA(), X1567)</f>
        <v>0</v>
      </c>
      <c r="Y2247">
        <f>IF(ISNA(Z2247),NA(),Y1567)</f>
        <v>0</v>
      </c>
      <c r="Z2247">
        <f>IF(OR(Z1567="",AND(Z1567=Z1566,Z1567=Z1568)),NA(), Z1567)</f>
        <v>0</v>
      </c>
      <c r="AA2247">
        <f>IF(ISNA(AB2247),NA(),AA1567)</f>
        <v>0</v>
      </c>
      <c r="AB2247">
        <f>IF(OR(AB1567="",AND(AB1567=AB1566,AB1567=AB1568)),NA(), AB1567)</f>
        <v>0</v>
      </c>
      <c r="AC2247">
        <f>IF(ISNA(AD2247),NA(),AC1567)</f>
        <v>0</v>
      </c>
      <c r="AD2247">
        <f>IF(OR(AD1567="",AND(AD1567=AD1566,AD1567=AD1568)),NA(), AD1567)</f>
        <v>0</v>
      </c>
      <c r="AE2247">
        <f>IF(ISNA(AF2247),NA(),AE1567)</f>
        <v>0</v>
      </c>
      <c r="AF2247">
        <f>IF(OR(AF1567="",AND(AF1567=AF1566,AF1567=AF1568)),NA(), AF1567)</f>
        <v>0</v>
      </c>
      <c r="AG2247">
        <f>IF(ISNA(AH2247),NA(),AG1567)</f>
        <v>0</v>
      </c>
      <c r="AH2247">
        <f>IF(OR(AH1567="",AND(AH1567=AH1566,AH1567=AH1568)),NA(), AH1567)</f>
        <v>0</v>
      </c>
      <c r="AI2247">
        <f>IF(ISNA(AJ2247),NA(),AI1567)</f>
        <v>0</v>
      </c>
      <c r="AJ2247">
        <f>IF(OR(AJ1567="",AND(AJ1567=AJ1566,AJ1567=AJ1568)),NA(), AJ1567)</f>
        <v>0</v>
      </c>
      <c r="AM2247">
        <f>IF(ISNA(AN2247),NA(),AM1567)</f>
        <v>0</v>
      </c>
      <c r="AN2247">
        <f>IF(OR(AN1567="",AND(AN1567=AN1566,AN1567=AN1568)),NA(), AN1567)</f>
        <v>0</v>
      </c>
      <c r="AO2247">
        <f>IF(ISNA(AP2247),NA(),AO1567)</f>
        <v>0</v>
      </c>
      <c r="AP2247">
        <f>IF(OR(AP1567="",AND(AP1567=AP1566,AP1567=AP1568)),NA(), AP1567)</f>
        <v>0</v>
      </c>
      <c r="AQ2247">
        <f>IF(ISNA(AR2247),NA(),AQ1567)</f>
        <v>0</v>
      </c>
      <c r="AR2247">
        <f>IF(OR(AR1567="",AND(AR1567=AR1566,AR1567=AR1568)),NA(), AR1567)</f>
        <v>0</v>
      </c>
      <c r="AS2247">
        <f>IF(ISNA(AT2247),NA(),AS1567)</f>
        <v>0</v>
      </c>
      <c r="AT2247">
        <f>IF(OR(AT1567="",AND(AT1567=AT1566,AT1567=AT1568)),NA(), AT1567)</f>
        <v>0</v>
      </c>
      <c r="AU2247">
        <f>IF(ISNA(AV2247),NA(),AU1567)</f>
        <v>0</v>
      </c>
      <c r="AV2247">
        <f>IF(OR(AV1567="",AND(AV1567=AV1566,AV1567=AV1568)),NA(), AV1567)</f>
        <v>0</v>
      </c>
      <c r="AW2247">
        <f>IF(ISNA(AX2247),NA(),AW1567)</f>
        <v>0</v>
      </c>
      <c r="AX2247">
        <f>IF(OR(AX1567="",AND(AX1567=AX1566,AX1567=AX1568)),NA(), AX1567)</f>
        <v>0</v>
      </c>
      <c r="AY2247">
        <f>IF(ISNA(AZ2247),NA(),AY1567)</f>
        <v>0</v>
      </c>
      <c r="AZ2247">
        <f>IF(OR(AZ1567="",AND(AZ1567=AZ1566,AZ1567=AZ1568)),NA(), AZ1567)</f>
        <v>0</v>
      </c>
      <c r="BA2247">
        <f>IF(ISNA(BB2247),NA(),BA1567)</f>
        <v>0</v>
      </c>
      <c r="BB2247">
        <f>IF(OR(BB1567="",AND(BB1567=BB1566,BB1567=BB1568)),NA(), BB1567)</f>
        <v>0</v>
      </c>
      <c r="BC2247">
        <f>IF(ISNA(BD2247),NA(),BC1567)</f>
        <v>0</v>
      </c>
      <c r="BD2247">
        <f>IF(OR(BD1567="",AND(BD1567=BD1566,BD1567=BD1568)),NA(), BD1567)</f>
        <v>0</v>
      </c>
      <c r="BE2247">
        <f>IF(ISNA(BF2247),NA(),BE1567)</f>
        <v>0</v>
      </c>
      <c r="BF2247">
        <f>IF(OR(BF1567="",AND(BF1567=BF1566,BF1567=BF1568)),NA(), BF1567)</f>
        <v>0</v>
      </c>
      <c r="BG2247">
        <f>IF(ISNA(BH2247),NA(),BG1567)</f>
        <v>0</v>
      </c>
      <c r="BH2247">
        <f>IF(OR(BH1567="",AND(BH1567=BH1566,BH1567=BH1568)),NA(), BH1567)</f>
        <v>0</v>
      </c>
      <c r="BI2247">
        <f>IF(ISNA(BJ2247),NA(),BI1567)</f>
        <v>0</v>
      </c>
      <c r="BJ2247">
        <f>IF(OR(BJ1567="",AND(BJ1567=BJ1566,BJ1567=BJ1568)),NA(), BJ1567)</f>
        <v>0</v>
      </c>
      <c r="BK2247">
        <f>IF(ISNA(BL2247),NA(),BK1567)</f>
        <v>0</v>
      </c>
      <c r="BL2247">
        <f>IF(OR(BL1567="",AND(BL1567=BL1566,BL1567=BL1568)),NA(), BL1567)</f>
        <v>0</v>
      </c>
      <c r="BM2247">
        <f>IF(ISNA(BN2247),NA(),BM1567)</f>
        <v>0</v>
      </c>
      <c r="BN2247">
        <f>IF(OR(BN1567="",AND(BN1567=BN1566,BN1567=BN1568)),NA(), BN1567)</f>
        <v>0</v>
      </c>
      <c r="BO2247">
        <f>IF(ISNA(BP2247),NA(),BO1567)</f>
        <v>0</v>
      </c>
      <c r="BP2247">
        <f>IF(OR(BP1567="",AND(BP1567=BP1566,BP1567=BP1568)),NA(), BP1567)</f>
        <v>0</v>
      </c>
      <c r="BQ2247">
        <f>IF(ISNA(BR2247),NA(),BQ1567)</f>
        <v>0</v>
      </c>
      <c r="BR2247">
        <f>IF(OR(BR1567="",AND(BR1567=BR1566,BR1567=BR1568)),NA(), BR1567)</f>
        <v>0</v>
      </c>
    </row>
    <row r="2248" spans="5:70">
      <c r="E2248">
        <f>IF(ISNA(F2248),NA(),E1568)</f>
        <v>0</v>
      </c>
      <c r="F2248">
        <f>IF(OR(F1568="",AND(F1568=F1567,F1568=F1569)),NA(), F1568)</f>
        <v>0</v>
      </c>
      <c r="G2248">
        <f>IF(ISNA(H2248),NA(),G1568)</f>
        <v>0</v>
      </c>
      <c r="H2248">
        <f>IF(OR(H1568="",AND(H1568=H1567,H1568=H1569)),NA(), H1568)</f>
        <v>0</v>
      </c>
      <c r="I2248">
        <f>IF(ISNA(J2248),NA(),I1568)</f>
        <v>0</v>
      </c>
      <c r="J2248">
        <f>IF(OR(J1568="",AND(J1568=J1567,J1568=J1569)),NA(), J1568)</f>
        <v>0</v>
      </c>
      <c r="K2248">
        <f>IF(ISNA(L2248),NA(),K1568)</f>
        <v>0</v>
      </c>
      <c r="L2248">
        <f>IF(OR(L1568="",AND(L1568=L1567,L1568=L1569)),NA(), L1568)</f>
        <v>0</v>
      </c>
      <c r="M2248">
        <f>IF(ISNA(N2248),NA(),M1568)</f>
        <v>0</v>
      </c>
      <c r="N2248">
        <f>IF(OR(N1568="",AND(N1568=N1567,N1568=N1569)),NA(), N1568)</f>
        <v>0</v>
      </c>
      <c r="O2248">
        <f>IF(ISNA(P2248),NA(),O1568)</f>
        <v>0</v>
      </c>
      <c r="P2248">
        <f>IF(OR(P1568="",AND(P1568=P1567,P1568=P1569)),NA(), P1568)</f>
        <v>0</v>
      </c>
      <c r="Q2248">
        <f>IF(ISNA(R2248),NA(),Q1568)</f>
        <v>0</v>
      </c>
      <c r="R2248">
        <f>IF(OR(R1568="",AND(R1568=R1567,R1568=R1569)),NA(), R1568)</f>
        <v>0</v>
      </c>
      <c r="S2248">
        <f>IF(ISNA(T2248),NA(),S1568)</f>
        <v>0</v>
      </c>
      <c r="T2248">
        <f>IF(OR(T1568="",AND(T1568=T1567,T1568=T1569)),NA(), T1568)</f>
        <v>0</v>
      </c>
      <c r="U2248">
        <f>IF(ISNA(V2248),NA(),U1568)</f>
        <v>0</v>
      </c>
      <c r="V2248">
        <f>IF(OR(V1568="",AND(V1568=V1567,V1568=V1569)),NA(), V1568)</f>
        <v>0</v>
      </c>
      <c r="W2248">
        <f>IF(ISNA(X2248),NA(),W1568)</f>
        <v>0</v>
      </c>
      <c r="X2248">
        <f>IF(OR(X1568="",AND(X1568=X1567,X1568=X1569)),NA(), X1568)</f>
        <v>0</v>
      </c>
      <c r="Y2248">
        <f>IF(ISNA(Z2248),NA(),Y1568)</f>
        <v>0</v>
      </c>
      <c r="Z2248">
        <f>IF(OR(Z1568="",AND(Z1568=Z1567,Z1568=Z1569)),NA(), Z1568)</f>
        <v>0</v>
      </c>
      <c r="AA2248">
        <f>IF(ISNA(AB2248),NA(),AA1568)</f>
        <v>0</v>
      </c>
      <c r="AB2248">
        <f>IF(OR(AB1568="",AND(AB1568=AB1567,AB1568=AB1569)),NA(), AB1568)</f>
        <v>0</v>
      </c>
      <c r="AC2248">
        <f>IF(ISNA(AD2248),NA(),AC1568)</f>
        <v>0</v>
      </c>
      <c r="AD2248">
        <f>IF(OR(AD1568="",AND(AD1568=AD1567,AD1568=AD1569)),NA(), AD1568)</f>
        <v>0</v>
      </c>
      <c r="AE2248">
        <f>IF(ISNA(AF2248),NA(),AE1568)</f>
        <v>0</v>
      </c>
      <c r="AF2248">
        <f>IF(OR(AF1568="",AND(AF1568=AF1567,AF1568=AF1569)),NA(), AF1568)</f>
        <v>0</v>
      </c>
      <c r="AG2248">
        <f>IF(ISNA(AH2248),NA(),AG1568)</f>
        <v>0</v>
      </c>
      <c r="AH2248">
        <f>IF(OR(AH1568="",AND(AH1568=AH1567,AH1568=AH1569)),NA(), AH1568)</f>
        <v>0</v>
      </c>
      <c r="AI2248">
        <f>IF(ISNA(AJ2248),NA(),AI1568)</f>
        <v>0</v>
      </c>
      <c r="AJ2248">
        <f>IF(OR(AJ1568="",AND(AJ1568=AJ1567,AJ1568=AJ1569)),NA(), AJ1568)</f>
        <v>0</v>
      </c>
      <c r="AM2248">
        <f>IF(ISNA(AN2248),NA(),AM1568)</f>
        <v>0</v>
      </c>
      <c r="AN2248">
        <f>IF(OR(AN1568="",AND(AN1568=AN1567,AN1568=AN1569)),NA(), AN1568)</f>
        <v>0</v>
      </c>
      <c r="AO2248">
        <f>IF(ISNA(AP2248),NA(),AO1568)</f>
        <v>0</v>
      </c>
      <c r="AP2248">
        <f>IF(OR(AP1568="",AND(AP1568=AP1567,AP1568=AP1569)),NA(), AP1568)</f>
        <v>0</v>
      </c>
      <c r="AQ2248">
        <f>IF(ISNA(AR2248),NA(),AQ1568)</f>
        <v>0</v>
      </c>
      <c r="AR2248">
        <f>IF(OR(AR1568="",AND(AR1568=AR1567,AR1568=AR1569)),NA(), AR1568)</f>
        <v>0</v>
      </c>
      <c r="AS2248">
        <f>IF(ISNA(AT2248),NA(),AS1568)</f>
        <v>0</v>
      </c>
      <c r="AT2248">
        <f>IF(OR(AT1568="",AND(AT1568=AT1567,AT1568=AT1569)),NA(), AT1568)</f>
        <v>0</v>
      </c>
      <c r="AU2248">
        <f>IF(ISNA(AV2248),NA(),AU1568)</f>
        <v>0</v>
      </c>
      <c r="AV2248">
        <f>IF(OR(AV1568="",AND(AV1568=AV1567,AV1568=AV1569)),NA(), AV1568)</f>
        <v>0</v>
      </c>
      <c r="AW2248">
        <f>IF(ISNA(AX2248),NA(),AW1568)</f>
        <v>0</v>
      </c>
      <c r="AX2248">
        <f>IF(OR(AX1568="",AND(AX1568=AX1567,AX1568=AX1569)),NA(), AX1568)</f>
        <v>0</v>
      </c>
      <c r="AY2248">
        <f>IF(ISNA(AZ2248),NA(),AY1568)</f>
        <v>0</v>
      </c>
      <c r="AZ2248">
        <f>IF(OR(AZ1568="",AND(AZ1568=AZ1567,AZ1568=AZ1569)),NA(), AZ1568)</f>
        <v>0</v>
      </c>
      <c r="BA2248">
        <f>IF(ISNA(BB2248),NA(),BA1568)</f>
        <v>0</v>
      </c>
      <c r="BB2248">
        <f>IF(OR(BB1568="",AND(BB1568=BB1567,BB1568=BB1569)),NA(), BB1568)</f>
        <v>0</v>
      </c>
      <c r="BC2248">
        <f>IF(ISNA(BD2248),NA(),BC1568)</f>
        <v>0</v>
      </c>
      <c r="BD2248">
        <f>IF(OR(BD1568="",AND(BD1568=BD1567,BD1568=BD1569)),NA(), BD1568)</f>
        <v>0</v>
      </c>
      <c r="BE2248">
        <f>IF(ISNA(BF2248),NA(),BE1568)</f>
        <v>0</v>
      </c>
      <c r="BF2248">
        <f>IF(OR(BF1568="",AND(BF1568=BF1567,BF1568=BF1569)),NA(), BF1568)</f>
        <v>0</v>
      </c>
      <c r="BG2248">
        <f>IF(ISNA(BH2248),NA(),BG1568)</f>
        <v>0</v>
      </c>
      <c r="BH2248">
        <f>IF(OR(BH1568="",AND(BH1568=BH1567,BH1568=BH1569)),NA(), BH1568)</f>
        <v>0</v>
      </c>
      <c r="BI2248">
        <f>IF(ISNA(BJ2248),NA(),BI1568)</f>
        <v>0</v>
      </c>
      <c r="BJ2248">
        <f>IF(OR(BJ1568="",AND(BJ1568=BJ1567,BJ1568=BJ1569)),NA(), BJ1568)</f>
        <v>0</v>
      </c>
      <c r="BK2248">
        <f>IF(ISNA(BL2248),NA(),BK1568)</f>
        <v>0</v>
      </c>
      <c r="BL2248">
        <f>IF(OR(BL1568="",AND(BL1568=BL1567,BL1568=BL1569)),NA(), BL1568)</f>
        <v>0</v>
      </c>
      <c r="BM2248">
        <f>IF(ISNA(BN2248),NA(),BM1568)</f>
        <v>0</v>
      </c>
      <c r="BN2248">
        <f>IF(OR(BN1568="",AND(BN1568=BN1567,BN1568=BN1569)),NA(), BN1568)</f>
        <v>0</v>
      </c>
      <c r="BO2248">
        <f>IF(ISNA(BP2248),NA(),BO1568)</f>
        <v>0</v>
      </c>
      <c r="BP2248">
        <f>IF(OR(BP1568="",AND(BP1568=BP1567,BP1568=BP1569)),NA(), BP1568)</f>
        <v>0</v>
      </c>
      <c r="BQ2248">
        <f>IF(ISNA(BR2248),NA(),BQ1568)</f>
        <v>0</v>
      </c>
      <c r="BR2248">
        <f>IF(OR(BR1568="",AND(BR1568=BR1567,BR1568=BR1569)),NA(), BR1568)</f>
        <v>0</v>
      </c>
    </row>
    <row r="2249" spans="5:70">
      <c r="E2249">
        <f>IF(ISNA(F2249),NA(),E1569)</f>
        <v>0</v>
      </c>
      <c r="F2249">
        <f>IF(OR(F1569="",AND(F1569=F1568,F1569=F1570)),NA(), F1569)</f>
        <v>0</v>
      </c>
      <c r="G2249">
        <f>IF(ISNA(H2249),NA(),G1569)</f>
        <v>0</v>
      </c>
      <c r="H2249">
        <f>IF(OR(H1569="",AND(H1569=H1568,H1569=H1570)),NA(), H1569)</f>
        <v>0</v>
      </c>
      <c r="I2249">
        <f>IF(ISNA(J2249),NA(),I1569)</f>
        <v>0</v>
      </c>
      <c r="J2249">
        <f>IF(OR(J1569="",AND(J1569=J1568,J1569=J1570)),NA(), J1569)</f>
        <v>0</v>
      </c>
      <c r="K2249">
        <f>IF(ISNA(L2249),NA(),K1569)</f>
        <v>0</v>
      </c>
      <c r="L2249">
        <f>IF(OR(L1569="",AND(L1569=L1568,L1569=L1570)),NA(), L1569)</f>
        <v>0</v>
      </c>
      <c r="M2249">
        <f>IF(ISNA(N2249),NA(),M1569)</f>
        <v>0</v>
      </c>
      <c r="N2249">
        <f>IF(OR(N1569="",AND(N1569=N1568,N1569=N1570)),NA(), N1569)</f>
        <v>0</v>
      </c>
      <c r="O2249">
        <f>IF(ISNA(P2249),NA(),O1569)</f>
        <v>0</v>
      </c>
      <c r="P2249">
        <f>IF(OR(P1569="",AND(P1569=P1568,P1569=P1570)),NA(), P1569)</f>
        <v>0</v>
      </c>
      <c r="Q2249">
        <f>IF(ISNA(R2249),NA(),Q1569)</f>
        <v>0</v>
      </c>
      <c r="R2249">
        <f>IF(OR(R1569="",AND(R1569=R1568,R1569=R1570)),NA(), R1569)</f>
        <v>0</v>
      </c>
      <c r="S2249">
        <f>IF(ISNA(T2249),NA(),S1569)</f>
        <v>0</v>
      </c>
      <c r="T2249">
        <f>IF(OR(T1569="",AND(T1569=T1568,T1569=T1570)),NA(), T1569)</f>
        <v>0</v>
      </c>
      <c r="U2249">
        <f>IF(ISNA(V2249),NA(),U1569)</f>
        <v>0</v>
      </c>
      <c r="V2249">
        <f>IF(OR(V1569="",AND(V1569=V1568,V1569=V1570)),NA(), V1569)</f>
        <v>0</v>
      </c>
      <c r="W2249">
        <f>IF(ISNA(X2249),NA(),W1569)</f>
        <v>0</v>
      </c>
      <c r="X2249">
        <f>IF(OR(X1569="",AND(X1569=X1568,X1569=X1570)),NA(), X1569)</f>
        <v>0</v>
      </c>
      <c r="Y2249">
        <f>IF(ISNA(Z2249),NA(),Y1569)</f>
        <v>0</v>
      </c>
      <c r="Z2249">
        <f>IF(OR(Z1569="",AND(Z1569=Z1568,Z1569=Z1570)),NA(), Z1569)</f>
        <v>0</v>
      </c>
      <c r="AA2249">
        <f>IF(ISNA(AB2249),NA(),AA1569)</f>
        <v>0</v>
      </c>
      <c r="AB2249">
        <f>IF(OR(AB1569="",AND(AB1569=AB1568,AB1569=AB1570)),NA(), AB1569)</f>
        <v>0</v>
      </c>
      <c r="AC2249">
        <f>IF(ISNA(AD2249),NA(),AC1569)</f>
        <v>0</v>
      </c>
      <c r="AD2249">
        <f>IF(OR(AD1569="",AND(AD1569=AD1568,AD1569=AD1570)),NA(), AD1569)</f>
        <v>0</v>
      </c>
      <c r="AE2249">
        <f>IF(ISNA(AF2249),NA(),AE1569)</f>
        <v>0</v>
      </c>
      <c r="AF2249">
        <f>IF(OR(AF1569="",AND(AF1569=AF1568,AF1569=AF1570)),NA(), AF1569)</f>
        <v>0</v>
      </c>
      <c r="AG2249">
        <f>IF(ISNA(AH2249),NA(),AG1569)</f>
        <v>0</v>
      </c>
      <c r="AH2249">
        <f>IF(OR(AH1569="",AND(AH1569=AH1568,AH1569=AH1570)),NA(), AH1569)</f>
        <v>0</v>
      </c>
      <c r="AI2249">
        <f>IF(ISNA(AJ2249),NA(),AI1569)</f>
        <v>0</v>
      </c>
      <c r="AJ2249">
        <f>IF(OR(AJ1569="",AND(AJ1569=AJ1568,AJ1569=AJ1570)),NA(), AJ1569)</f>
        <v>0</v>
      </c>
      <c r="AM2249">
        <f>IF(ISNA(AN2249),NA(),AM1569)</f>
        <v>0</v>
      </c>
      <c r="AN2249">
        <f>IF(OR(AN1569="",AND(AN1569=AN1568,AN1569=AN1570)),NA(), AN1569)</f>
        <v>0</v>
      </c>
      <c r="AO2249">
        <f>IF(ISNA(AP2249),NA(),AO1569)</f>
        <v>0</v>
      </c>
      <c r="AP2249">
        <f>IF(OR(AP1569="",AND(AP1569=AP1568,AP1569=AP1570)),NA(), AP1569)</f>
        <v>0</v>
      </c>
      <c r="AQ2249">
        <f>IF(ISNA(AR2249),NA(),AQ1569)</f>
        <v>0</v>
      </c>
      <c r="AR2249">
        <f>IF(OR(AR1569="",AND(AR1569=AR1568,AR1569=AR1570)),NA(), AR1569)</f>
        <v>0</v>
      </c>
      <c r="AS2249">
        <f>IF(ISNA(AT2249),NA(),AS1569)</f>
        <v>0</v>
      </c>
      <c r="AT2249">
        <f>IF(OR(AT1569="",AND(AT1569=AT1568,AT1569=AT1570)),NA(), AT1569)</f>
        <v>0</v>
      </c>
      <c r="AU2249">
        <f>IF(ISNA(AV2249),NA(),AU1569)</f>
        <v>0</v>
      </c>
      <c r="AV2249">
        <f>IF(OR(AV1569="",AND(AV1569=AV1568,AV1569=AV1570)),NA(), AV1569)</f>
        <v>0</v>
      </c>
      <c r="AW2249">
        <f>IF(ISNA(AX2249),NA(),AW1569)</f>
        <v>0</v>
      </c>
      <c r="AX2249">
        <f>IF(OR(AX1569="",AND(AX1569=AX1568,AX1569=AX1570)),NA(), AX1569)</f>
        <v>0</v>
      </c>
      <c r="AY2249">
        <f>IF(ISNA(AZ2249),NA(),AY1569)</f>
        <v>0</v>
      </c>
      <c r="AZ2249">
        <f>IF(OR(AZ1569="",AND(AZ1569=AZ1568,AZ1569=AZ1570)),NA(), AZ1569)</f>
        <v>0</v>
      </c>
      <c r="BA2249">
        <f>IF(ISNA(BB2249),NA(),BA1569)</f>
        <v>0</v>
      </c>
      <c r="BB2249">
        <f>IF(OR(BB1569="",AND(BB1569=BB1568,BB1569=BB1570)),NA(), BB1569)</f>
        <v>0</v>
      </c>
      <c r="BC2249">
        <f>IF(ISNA(BD2249),NA(),BC1569)</f>
        <v>0</v>
      </c>
      <c r="BD2249">
        <f>IF(OR(BD1569="",AND(BD1569=BD1568,BD1569=BD1570)),NA(), BD1569)</f>
        <v>0</v>
      </c>
      <c r="BE2249">
        <f>IF(ISNA(BF2249),NA(),BE1569)</f>
        <v>0</v>
      </c>
      <c r="BF2249">
        <f>IF(OR(BF1569="",AND(BF1569=BF1568,BF1569=BF1570)),NA(), BF1569)</f>
        <v>0</v>
      </c>
      <c r="BG2249">
        <f>IF(ISNA(BH2249),NA(),BG1569)</f>
        <v>0</v>
      </c>
      <c r="BH2249">
        <f>IF(OR(BH1569="",AND(BH1569=BH1568,BH1569=BH1570)),NA(), BH1569)</f>
        <v>0</v>
      </c>
      <c r="BI2249">
        <f>IF(ISNA(BJ2249),NA(),BI1569)</f>
        <v>0</v>
      </c>
      <c r="BJ2249">
        <f>IF(OR(BJ1569="",AND(BJ1569=BJ1568,BJ1569=BJ1570)),NA(), BJ1569)</f>
        <v>0</v>
      </c>
      <c r="BK2249">
        <f>IF(ISNA(BL2249),NA(),BK1569)</f>
        <v>0</v>
      </c>
      <c r="BL2249">
        <f>IF(OR(BL1569="",AND(BL1569=BL1568,BL1569=BL1570)),NA(), BL1569)</f>
        <v>0</v>
      </c>
      <c r="BM2249">
        <f>IF(ISNA(BN2249),NA(),BM1569)</f>
        <v>0</v>
      </c>
      <c r="BN2249">
        <f>IF(OR(BN1569="",AND(BN1569=BN1568,BN1569=BN1570)),NA(), BN1569)</f>
        <v>0</v>
      </c>
      <c r="BO2249">
        <f>IF(ISNA(BP2249),NA(),BO1569)</f>
        <v>0</v>
      </c>
      <c r="BP2249">
        <f>IF(OR(BP1569="",AND(BP1569=BP1568,BP1569=BP1570)),NA(), BP1569)</f>
        <v>0</v>
      </c>
      <c r="BQ2249">
        <f>IF(ISNA(BR2249),NA(),BQ1569)</f>
        <v>0</v>
      </c>
      <c r="BR2249">
        <f>IF(OR(BR1569="",AND(BR1569=BR1568,BR1569=BR1570)),NA(), BR1569)</f>
        <v>0</v>
      </c>
    </row>
    <row r="2250" spans="5:70">
      <c r="E2250">
        <f>IF(ISNA(F2250),NA(),E1570)</f>
        <v>0</v>
      </c>
      <c r="F2250">
        <f>IF(OR(F1570="",AND(F1570=F1569,F1570=F1571)),NA(), F1570)</f>
        <v>0</v>
      </c>
      <c r="G2250">
        <f>IF(ISNA(H2250),NA(),G1570)</f>
        <v>0</v>
      </c>
      <c r="H2250">
        <f>IF(OR(H1570="",AND(H1570=H1569,H1570=H1571)),NA(), H1570)</f>
        <v>0</v>
      </c>
      <c r="I2250">
        <f>IF(ISNA(J2250),NA(),I1570)</f>
        <v>0</v>
      </c>
      <c r="J2250">
        <f>IF(OR(J1570="",AND(J1570=J1569,J1570=J1571)),NA(), J1570)</f>
        <v>0</v>
      </c>
      <c r="K2250">
        <f>IF(ISNA(L2250),NA(),K1570)</f>
        <v>0</v>
      </c>
      <c r="L2250">
        <f>IF(OR(L1570="",AND(L1570=L1569,L1570=L1571)),NA(), L1570)</f>
        <v>0</v>
      </c>
      <c r="M2250">
        <f>IF(ISNA(N2250),NA(),M1570)</f>
        <v>0</v>
      </c>
      <c r="N2250">
        <f>IF(OR(N1570="",AND(N1570=N1569,N1570=N1571)),NA(), N1570)</f>
        <v>0</v>
      </c>
      <c r="O2250">
        <f>IF(ISNA(P2250),NA(),O1570)</f>
        <v>0</v>
      </c>
      <c r="P2250">
        <f>IF(OR(P1570="",AND(P1570=P1569,P1570=P1571)),NA(), P1570)</f>
        <v>0</v>
      </c>
      <c r="Q2250">
        <f>IF(ISNA(R2250),NA(),Q1570)</f>
        <v>0</v>
      </c>
      <c r="R2250">
        <f>IF(OR(R1570="",AND(R1570=R1569,R1570=R1571)),NA(), R1570)</f>
        <v>0</v>
      </c>
      <c r="S2250">
        <f>IF(ISNA(T2250),NA(),S1570)</f>
        <v>0</v>
      </c>
      <c r="T2250">
        <f>IF(OR(T1570="",AND(T1570=T1569,T1570=T1571)),NA(), T1570)</f>
        <v>0</v>
      </c>
      <c r="U2250">
        <f>IF(ISNA(V2250),NA(),U1570)</f>
        <v>0</v>
      </c>
      <c r="V2250">
        <f>IF(OR(V1570="",AND(V1570=V1569,V1570=V1571)),NA(), V1570)</f>
        <v>0</v>
      </c>
      <c r="W2250">
        <f>IF(ISNA(X2250),NA(),W1570)</f>
        <v>0</v>
      </c>
      <c r="X2250">
        <f>IF(OR(X1570="",AND(X1570=X1569,X1570=X1571)),NA(), X1570)</f>
        <v>0</v>
      </c>
      <c r="Y2250">
        <f>IF(ISNA(Z2250),NA(),Y1570)</f>
        <v>0</v>
      </c>
      <c r="Z2250">
        <f>IF(OR(Z1570="",AND(Z1570=Z1569,Z1570=Z1571)),NA(), Z1570)</f>
        <v>0</v>
      </c>
      <c r="AA2250">
        <f>IF(ISNA(AB2250),NA(),AA1570)</f>
        <v>0</v>
      </c>
      <c r="AB2250">
        <f>IF(OR(AB1570="",AND(AB1570=AB1569,AB1570=AB1571)),NA(), AB1570)</f>
        <v>0</v>
      </c>
      <c r="AC2250">
        <f>IF(ISNA(AD2250),NA(),AC1570)</f>
        <v>0</v>
      </c>
      <c r="AD2250">
        <f>IF(OR(AD1570="",AND(AD1570=AD1569,AD1570=AD1571)),NA(), AD1570)</f>
        <v>0</v>
      </c>
      <c r="AE2250">
        <f>IF(ISNA(AF2250),NA(),AE1570)</f>
        <v>0</v>
      </c>
      <c r="AF2250">
        <f>IF(OR(AF1570="",AND(AF1570=AF1569,AF1570=AF1571)),NA(), AF1570)</f>
        <v>0</v>
      </c>
      <c r="AG2250">
        <f>IF(ISNA(AH2250),NA(),AG1570)</f>
        <v>0</v>
      </c>
      <c r="AH2250">
        <f>IF(OR(AH1570="",AND(AH1570=AH1569,AH1570=AH1571)),NA(), AH1570)</f>
        <v>0</v>
      </c>
      <c r="AI2250">
        <f>IF(ISNA(AJ2250),NA(),AI1570)</f>
        <v>0</v>
      </c>
      <c r="AJ2250">
        <f>IF(OR(AJ1570="",AND(AJ1570=AJ1569,AJ1570=AJ1571)),NA(), AJ1570)</f>
        <v>0</v>
      </c>
      <c r="AM2250">
        <f>IF(ISNA(AN2250),NA(),AM1570)</f>
        <v>0</v>
      </c>
      <c r="AN2250">
        <f>IF(OR(AN1570="",AND(AN1570=AN1569,AN1570=AN1571)),NA(), AN1570)</f>
        <v>0</v>
      </c>
      <c r="AO2250">
        <f>IF(ISNA(AP2250),NA(),AO1570)</f>
        <v>0</v>
      </c>
      <c r="AP2250">
        <f>IF(OR(AP1570="",AND(AP1570=AP1569,AP1570=AP1571)),NA(), AP1570)</f>
        <v>0</v>
      </c>
      <c r="AQ2250">
        <f>IF(ISNA(AR2250),NA(),AQ1570)</f>
        <v>0</v>
      </c>
      <c r="AR2250">
        <f>IF(OR(AR1570="",AND(AR1570=AR1569,AR1570=AR1571)),NA(), AR1570)</f>
        <v>0</v>
      </c>
      <c r="AS2250">
        <f>IF(ISNA(AT2250),NA(),AS1570)</f>
        <v>0</v>
      </c>
      <c r="AT2250">
        <f>IF(OR(AT1570="",AND(AT1570=AT1569,AT1570=AT1571)),NA(), AT1570)</f>
        <v>0</v>
      </c>
      <c r="AU2250">
        <f>IF(ISNA(AV2250),NA(),AU1570)</f>
        <v>0</v>
      </c>
      <c r="AV2250">
        <f>IF(OR(AV1570="",AND(AV1570=AV1569,AV1570=AV1571)),NA(), AV1570)</f>
        <v>0</v>
      </c>
      <c r="AW2250">
        <f>IF(ISNA(AX2250),NA(),AW1570)</f>
        <v>0</v>
      </c>
      <c r="AX2250">
        <f>IF(OR(AX1570="",AND(AX1570=AX1569,AX1570=AX1571)),NA(), AX1570)</f>
        <v>0</v>
      </c>
      <c r="AY2250">
        <f>IF(ISNA(AZ2250),NA(),AY1570)</f>
        <v>0</v>
      </c>
      <c r="AZ2250">
        <f>IF(OR(AZ1570="",AND(AZ1570=AZ1569,AZ1570=AZ1571)),NA(), AZ1570)</f>
        <v>0</v>
      </c>
      <c r="BA2250">
        <f>IF(ISNA(BB2250),NA(),BA1570)</f>
        <v>0</v>
      </c>
      <c r="BB2250">
        <f>IF(OR(BB1570="",AND(BB1570=BB1569,BB1570=BB1571)),NA(), BB1570)</f>
        <v>0</v>
      </c>
      <c r="BC2250">
        <f>IF(ISNA(BD2250),NA(),BC1570)</f>
        <v>0</v>
      </c>
      <c r="BD2250">
        <f>IF(OR(BD1570="",AND(BD1570=BD1569,BD1570=BD1571)),NA(), BD1570)</f>
        <v>0</v>
      </c>
      <c r="BE2250">
        <f>IF(ISNA(BF2250),NA(),BE1570)</f>
        <v>0</v>
      </c>
      <c r="BF2250">
        <f>IF(OR(BF1570="",AND(BF1570=BF1569,BF1570=BF1571)),NA(), BF1570)</f>
        <v>0</v>
      </c>
      <c r="BG2250">
        <f>IF(ISNA(BH2250),NA(),BG1570)</f>
        <v>0</v>
      </c>
      <c r="BH2250">
        <f>IF(OR(BH1570="",AND(BH1570=BH1569,BH1570=BH1571)),NA(), BH1570)</f>
        <v>0</v>
      </c>
      <c r="BI2250">
        <f>IF(ISNA(BJ2250),NA(),BI1570)</f>
        <v>0</v>
      </c>
      <c r="BJ2250">
        <f>IF(OR(BJ1570="",AND(BJ1570=BJ1569,BJ1570=BJ1571)),NA(), BJ1570)</f>
        <v>0</v>
      </c>
      <c r="BK2250">
        <f>IF(ISNA(BL2250),NA(),BK1570)</f>
        <v>0</v>
      </c>
      <c r="BL2250">
        <f>IF(OR(BL1570="",AND(BL1570=BL1569,BL1570=BL1571)),NA(), BL1570)</f>
        <v>0</v>
      </c>
      <c r="BM2250">
        <f>IF(ISNA(BN2250),NA(),BM1570)</f>
        <v>0</v>
      </c>
      <c r="BN2250">
        <f>IF(OR(BN1570="",AND(BN1570=BN1569,BN1570=BN1571)),NA(), BN1570)</f>
        <v>0</v>
      </c>
      <c r="BO2250">
        <f>IF(ISNA(BP2250),NA(),BO1570)</f>
        <v>0</v>
      </c>
      <c r="BP2250">
        <f>IF(OR(BP1570="",AND(BP1570=BP1569,BP1570=BP1571)),NA(), BP1570)</f>
        <v>0</v>
      </c>
      <c r="BQ2250">
        <f>IF(ISNA(BR2250),NA(),BQ1570)</f>
        <v>0</v>
      </c>
      <c r="BR2250">
        <f>IF(OR(BR1570="",AND(BR1570=BR1569,BR1570=BR1571)),NA(), BR1570)</f>
        <v>0</v>
      </c>
    </row>
    <row r="2251" spans="5:70">
      <c r="E2251">
        <f>IF(ISNA(F2251),NA(),E1571)</f>
        <v>0</v>
      </c>
      <c r="F2251">
        <f>IF(OR(F1571="",AND(F1571=F1570,F1571=F1572)),NA(), F1571)</f>
        <v>0</v>
      </c>
      <c r="G2251">
        <f>IF(ISNA(H2251),NA(),G1571)</f>
        <v>0</v>
      </c>
      <c r="H2251">
        <f>IF(OR(H1571="",AND(H1571=H1570,H1571=H1572)),NA(), H1571)</f>
        <v>0</v>
      </c>
      <c r="I2251">
        <f>IF(ISNA(J2251),NA(),I1571)</f>
        <v>0</v>
      </c>
      <c r="J2251">
        <f>IF(OR(J1571="",AND(J1571=J1570,J1571=J1572)),NA(), J1571)</f>
        <v>0</v>
      </c>
      <c r="K2251">
        <f>IF(ISNA(L2251),NA(),K1571)</f>
        <v>0</v>
      </c>
      <c r="L2251">
        <f>IF(OR(L1571="",AND(L1571=L1570,L1571=L1572)),NA(), L1571)</f>
        <v>0</v>
      </c>
      <c r="M2251">
        <f>IF(ISNA(N2251),NA(),M1571)</f>
        <v>0</v>
      </c>
      <c r="N2251">
        <f>IF(OR(N1571="",AND(N1571=N1570,N1571=N1572)),NA(), N1571)</f>
        <v>0</v>
      </c>
      <c r="O2251">
        <f>IF(ISNA(P2251),NA(),O1571)</f>
        <v>0</v>
      </c>
      <c r="P2251">
        <f>IF(OR(P1571="",AND(P1571=P1570,P1571=P1572)),NA(), P1571)</f>
        <v>0</v>
      </c>
      <c r="Q2251">
        <f>IF(ISNA(R2251),NA(),Q1571)</f>
        <v>0</v>
      </c>
      <c r="R2251">
        <f>IF(OR(R1571="",AND(R1571=R1570,R1571=R1572)),NA(), R1571)</f>
        <v>0</v>
      </c>
      <c r="S2251">
        <f>IF(ISNA(T2251),NA(),S1571)</f>
        <v>0</v>
      </c>
      <c r="T2251">
        <f>IF(OR(T1571="",AND(T1571=T1570,T1571=T1572)),NA(), T1571)</f>
        <v>0</v>
      </c>
      <c r="U2251">
        <f>IF(ISNA(V2251),NA(),U1571)</f>
        <v>0</v>
      </c>
      <c r="V2251">
        <f>IF(OR(V1571="",AND(V1571=V1570,V1571=V1572)),NA(), V1571)</f>
        <v>0</v>
      </c>
      <c r="W2251">
        <f>IF(ISNA(X2251),NA(),W1571)</f>
        <v>0</v>
      </c>
      <c r="X2251">
        <f>IF(OR(X1571="",AND(X1571=X1570,X1571=X1572)),NA(), X1571)</f>
        <v>0</v>
      </c>
      <c r="Y2251">
        <f>IF(ISNA(Z2251),NA(),Y1571)</f>
        <v>0</v>
      </c>
      <c r="Z2251">
        <f>IF(OR(Z1571="",AND(Z1571=Z1570,Z1571=Z1572)),NA(), Z1571)</f>
        <v>0</v>
      </c>
      <c r="AA2251">
        <f>IF(ISNA(AB2251),NA(),AA1571)</f>
        <v>0</v>
      </c>
      <c r="AB2251">
        <f>IF(OR(AB1571="",AND(AB1571=AB1570,AB1571=AB1572)),NA(), AB1571)</f>
        <v>0</v>
      </c>
      <c r="AC2251">
        <f>IF(ISNA(AD2251),NA(),AC1571)</f>
        <v>0</v>
      </c>
      <c r="AD2251">
        <f>IF(OR(AD1571="",AND(AD1571=AD1570,AD1571=AD1572)),NA(), AD1571)</f>
        <v>0</v>
      </c>
      <c r="AE2251">
        <f>IF(ISNA(AF2251),NA(),AE1571)</f>
        <v>0</v>
      </c>
      <c r="AF2251">
        <f>IF(OR(AF1571="",AND(AF1571=AF1570,AF1571=AF1572)),NA(), AF1571)</f>
        <v>0</v>
      </c>
      <c r="AG2251">
        <f>IF(ISNA(AH2251),NA(),AG1571)</f>
        <v>0</v>
      </c>
      <c r="AH2251">
        <f>IF(OR(AH1571="",AND(AH1571=AH1570,AH1571=AH1572)),NA(), AH1571)</f>
        <v>0</v>
      </c>
      <c r="AI2251">
        <f>IF(ISNA(AJ2251),NA(),AI1571)</f>
        <v>0</v>
      </c>
      <c r="AJ2251">
        <f>IF(OR(AJ1571="",AND(AJ1571=AJ1570,AJ1571=AJ1572)),NA(), AJ1571)</f>
        <v>0</v>
      </c>
      <c r="AM2251">
        <f>IF(ISNA(AN2251),NA(),AM1571)</f>
        <v>0</v>
      </c>
      <c r="AN2251">
        <f>IF(OR(AN1571="",AND(AN1571=AN1570,AN1571=AN1572)),NA(), AN1571)</f>
        <v>0</v>
      </c>
      <c r="AO2251">
        <f>IF(ISNA(AP2251),NA(),AO1571)</f>
        <v>0</v>
      </c>
      <c r="AP2251">
        <f>IF(OR(AP1571="",AND(AP1571=AP1570,AP1571=AP1572)),NA(), AP1571)</f>
        <v>0</v>
      </c>
      <c r="AQ2251">
        <f>IF(ISNA(AR2251),NA(),AQ1571)</f>
        <v>0</v>
      </c>
      <c r="AR2251">
        <f>IF(OR(AR1571="",AND(AR1571=AR1570,AR1571=AR1572)),NA(), AR1571)</f>
        <v>0</v>
      </c>
      <c r="AS2251">
        <f>IF(ISNA(AT2251),NA(),AS1571)</f>
        <v>0</v>
      </c>
      <c r="AT2251">
        <f>IF(OR(AT1571="",AND(AT1571=AT1570,AT1571=AT1572)),NA(), AT1571)</f>
        <v>0</v>
      </c>
      <c r="AU2251">
        <f>IF(ISNA(AV2251),NA(),AU1571)</f>
        <v>0</v>
      </c>
      <c r="AV2251">
        <f>IF(OR(AV1571="",AND(AV1571=AV1570,AV1571=AV1572)),NA(), AV1571)</f>
        <v>0</v>
      </c>
      <c r="AW2251">
        <f>IF(ISNA(AX2251),NA(),AW1571)</f>
        <v>0</v>
      </c>
      <c r="AX2251">
        <f>IF(OR(AX1571="",AND(AX1571=AX1570,AX1571=AX1572)),NA(), AX1571)</f>
        <v>0</v>
      </c>
      <c r="AY2251">
        <f>IF(ISNA(AZ2251),NA(),AY1571)</f>
        <v>0</v>
      </c>
      <c r="AZ2251">
        <f>IF(OR(AZ1571="",AND(AZ1571=AZ1570,AZ1571=AZ1572)),NA(), AZ1571)</f>
        <v>0</v>
      </c>
      <c r="BA2251">
        <f>IF(ISNA(BB2251),NA(),BA1571)</f>
        <v>0</v>
      </c>
      <c r="BB2251">
        <f>IF(OR(BB1571="",AND(BB1571=BB1570,BB1571=BB1572)),NA(), BB1571)</f>
        <v>0</v>
      </c>
      <c r="BC2251">
        <f>IF(ISNA(BD2251),NA(),BC1571)</f>
        <v>0</v>
      </c>
      <c r="BD2251">
        <f>IF(OR(BD1571="",AND(BD1571=BD1570,BD1571=BD1572)),NA(), BD1571)</f>
        <v>0</v>
      </c>
      <c r="BE2251">
        <f>IF(ISNA(BF2251),NA(),BE1571)</f>
        <v>0</v>
      </c>
      <c r="BF2251">
        <f>IF(OR(BF1571="",AND(BF1571=BF1570,BF1571=BF1572)),NA(), BF1571)</f>
        <v>0</v>
      </c>
      <c r="BG2251">
        <f>IF(ISNA(BH2251),NA(),BG1571)</f>
        <v>0</v>
      </c>
      <c r="BH2251">
        <f>IF(OR(BH1571="",AND(BH1571=BH1570,BH1571=BH1572)),NA(), BH1571)</f>
        <v>0</v>
      </c>
      <c r="BI2251">
        <f>IF(ISNA(BJ2251),NA(),BI1571)</f>
        <v>0</v>
      </c>
      <c r="BJ2251">
        <f>IF(OR(BJ1571="",AND(BJ1571=BJ1570,BJ1571=BJ1572)),NA(), BJ1571)</f>
        <v>0</v>
      </c>
      <c r="BK2251">
        <f>IF(ISNA(BL2251),NA(),BK1571)</f>
        <v>0</v>
      </c>
      <c r="BL2251">
        <f>IF(OR(BL1571="",AND(BL1571=BL1570,BL1571=BL1572)),NA(), BL1571)</f>
        <v>0</v>
      </c>
      <c r="BM2251">
        <f>IF(ISNA(BN2251),NA(),BM1571)</f>
        <v>0</v>
      </c>
      <c r="BN2251">
        <f>IF(OR(BN1571="",AND(BN1571=BN1570,BN1571=BN1572)),NA(), BN1571)</f>
        <v>0</v>
      </c>
      <c r="BO2251">
        <f>IF(ISNA(BP2251),NA(),BO1571)</f>
        <v>0</v>
      </c>
      <c r="BP2251">
        <f>IF(OR(BP1571="",AND(BP1571=BP1570,BP1571=BP1572)),NA(), BP1571)</f>
        <v>0</v>
      </c>
      <c r="BQ2251">
        <f>IF(ISNA(BR2251),NA(),BQ1571)</f>
        <v>0</v>
      </c>
      <c r="BR2251">
        <f>IF(OR(BR1571="",AND(BR1571=BR1570,BR1571=BR1572)),NA(), BR1571)</f>
        <v>0</v>
      </c>
    </row>
    <row r="2252" spans="5:70">
      <c r="E2252">
        <f>IF(ISNA(F2252),NA(),E1572)</f>
        <v>0</v>
      </c>
      <c r="F2252">
        <f>IF(OR(F1572="",AND(F1572=F1571,F1572=F1573)),NA(), F1572)</f>
        <v>0</v>
      </c>
      <c r="G2252">
        <f>IF(ISNA(H2252),NA(),G1572)</f>
        <v>0</v>
      </c>
      <c r="H2252">
        <f>IF(OR(H1572="",AND(H1572=H1571,H1572=H1573)),NA(), H1572)</f>
        <v>0</v>
      </c>
      <c r="I2252">
        <f>IF(ISNA(J2252),NA(),I1572)</f>
        <v>0</v>
      </c>
      <c r="J2252">
        <f>IF(OR(J1572="",AND(J1572=J1571,J1572=J1573)),NA(), J1572)</f>
        <v>0</v>
      </c>
      <c r="K2252">
        <f>IF(ISNA(L2252),NA(),K1572)</f>
        <v>0</v>
      </c>
      <c r="L2252">
        <f>IF(OR(L1572="",AND(L1572=L1571,L1572=L1573)),NA(), L1572)</f>
        <v>0</v>
      </c>
      <c r="M2252">
        <f>IF(ISNA(N2252),NA(),M1572)</f>
        <v>0</v>
      </c>
      <c r="N2252">
        <f>IF(OR(N1572="",AND(N1572=N1571,N1572=N1573)),NA(), N1572)</f>
        <v>0</v>
      </c>
      <c r="O2252">
        <f>IF(ISNA(P2252),NA(),O1572)</f>
        <v>0</v>
      </c>
      <c r="P2252">
        <f>IF(OR(P1572="",AND(P1572=P1571,P1572=P1573)),NA(), P1572)</f>
        <v>0</v>
      </c>
      <c r="Q2252">
        <f>IF(ISNA(R2252),NA(),Q1572)</f>
        <v>0</v>
      </c>
      <c r="R2252">
        <f>IF(OR(R1572="",AND(R1572=R1571,R1572=R1573)),NA(), R1572)</f>
        <v>0</v>
      </c>
      <c r="S2252">
        <f>IF(ISNA(T2252),NA(),S1572)</f>
        <v>0</v>
      </c>
      <c r="T2252">
        <f>IF(OR(T1572="",AND(T1572=T1571,T1572=T1573)),NA(), T1572)</f>
        <v>0</v>
      </c>
      <c r="U2252">
        <f>IF(ISNA(V2252),NA(),U1572)</f>
        <v>0</v>
      </c>
      <c r="V2252">
        <f>IF(OR(V1572="",AND(V1572=V1571,V1572=V1573)),NA(), V1572)</f>
        <v>0</v>
      </c>
      <c r="W2252">
        <f>IF(ISNA(X2252),NA(),W1572)</f>
        <v>0</v>
      </c>
      <c r="X2252">
        <f>IF(OR(X1572="",AND(X1572=X1571,X1572=X1573)),NA(), X1572)</f>
        <v>0</v>
      </c>
      <c r="Y2252">
        <f>IF(ISNA(Z2252),NA(),Y1572)</f>
        <v>0</v>
      </c>
      <c r="Z2252">
        <f>IF(OR(Z1572="",AND(Z1572=Z1571,Z1572=Z1573)),NA(), Z1572)</f>
        <v>0</v>
      </c>
      <c r="AA2252">
        <f>IF(ISNA(AB2252),NA(),AA1572)</f>
        <v>0</v>
      </c>
      <c r="AB2252">
        <f>IF(OR(AB1572="",AND(AB1572=AB1571,AB1572=AB1573)),NA(), AB1572)</f>
        <v>0</v>
      </c>
      <c r="AC2252">
        <f>IF(ISNA(AD2252),NA(),AC1572)</f>
        <v>0</v>
      </c>
      <c r="AD2252">
        <f>IF(OR(AD1572="",AND(AD1572=AD1571,AD1572=AD1573)),NA(), AD1572)</f>
        <v>0</v>
      </c>
      <c r="AE2252">
        <f>IF(ISNA(AF2252),NA(),AE1572)</f>
        <v>0</v>
      </c>
      <c r="AF2252">
        <f>IF(OR(AF1572="",AND(AF1572=AF1571,AF1572=AF1573)),NA(), AF1572)</f>
        <v>0</v>
      </c>
      <c r="AG2252">
        <f>IF(ISNA(AH2252),NA(),AG1572)</f>
        <v>0</v>
      </c>
      <c r="AH2252">
        <f>IF(OR(AH1572="",AND(AH1572=AH1571,AH1572=AH1573)),NA(), AH1572)</f>
        <v>0</v>
      </c>
      <c r="AI2252">
        <f>IF(ISNA(AJ2252),NA(),AI1572)</f>
        <v>0</v>
      </c>
      <c r="AJ2252">
        <f>IF(OR(AJ1572="",AND(AJ1572=AJ1571,AJ1572=AJ1573)),NA(), AJ1572)</f>
        <v>0</v>
      </c>
      <c r="AM2252">
        <f>IF(ISNA(AN2252),NA(),AM1572)</f>
        <v>0</v>
      </c>
      <c r="AN2252">
        <f>IF(OR(AN1572="",AND(AN1572=AN1571,AN1572=AN1573)),NA(), AN1572)</f>
        <v>0</v>
      </c>
      <c r="AO2252">
        <f>IF(ISNA(AP2252),NA(),AO1572)</f>
        <v>0</v>
      </c>
      <c r="AP2252">
        <f>IF(OR(AP1572="",AND(AP1572=AP1571,AP1572=AP1573)),NA(), AP1572)</f>
        <v>0</v>
      </c>
      <c r="AQ2252">
        <f>IF(ISNA(AR2252),NA(),AQ1572)</f>
        <v>0</v>
      </c>
      <c r="AR2252">
        <f>IF(OR(AR1572="",AND(AR1572=AR1571,AR1572=AR1573)),NA(), AR1572)</f>
        <v>0</v>
      </c>
      <c r="AS2252">
        <f>IF(ISNA(AT2252),NA(),AS1572)</f>
        <v>0</v>
      </c>
      <c r="AT2252">
        <f>IF(OR(AT1572="",AND(AT1572=AT1571,AT1572=AT1573)),NA(), AT1572)</f>
        <v>0</v>
      </c>
      <c r="AU2252">
        <f>IF(ISNA(AV2252),NA(),AU1572)</f>
        <v>0</v>
      </c>
      <c r="AV2252">
        <f>IF(OR(AV1572="",AND(AV1572=AV1571,AV1572=AV1573)),NA(), AV1572)</f>
        <v>0</v>
      </c>
      <c r="AW2252">
        <f>IF(ISNA(AX2252),NA(),AW1572)</f>
        <v>0</v>
      </c>
      <c r="AX2252">
        <f>IF(OR(AX1572="",AND(AX1572=AX1571,AX1572=AX1573)),NA(), AX1572)</f>
        <v>0</v>
      </c>
      <c r="AY2252">
        <f>IF(ISNA(AZ2252),NA(),AY1572)</f>
        <v>0</v>
      </c>
      <c r="AZ2252">
        <f>IF(OR(AZ1572="",AND(AZ1572=AZ1571,AZ1572=AZ1573)),NA(), AZ1572)</f>
        <v>0</v>
      </c>
      <c r="BA2252">
        <f>IF(ISNA(BB2252),NA(),BA1572)</f>
        <v>0</v>
      </c>
      <c r="BB2252">
        <f>IF(OR(BB1572="",AND(BB1572=BB1571,BB1572=BB1573)),NA(), BB1572)</f>
        <v>0</v>
      </c>
      <c r="BC2252">
        <f>IF(ISNA(BD2252),NA(),BC1572)</f>
        <v>0</v>
      </c>
      <c r="BD2252">
        <f>IF(OR(BD1572="",AND(BD1572=BD1571,BD1572=BD1573)),NA(), BD1572)</f>
        <v>0</v>
      </c>
      <c r="BE2252">
        <f>IF(ISNA(BF2252),NA(),BE1572)</f>
        <v>0</v>
      </c>
      <c r="BF2252">
        <f>IF(OR(BF1572="",AND(BF1572=BF1571,BF1572=BF1573)),NA(), BF1572)</f>
        <v>0</v>
      </c>
      <c r="BG2252">
        <f>IF(ISNA(BH2252),NA(),BG1572)</f>
        <v>0</v>
      </c>
      <c r="BH2252">
        <f>IF(OR(BH1572="",AND(BH1572=BH1571,BH1572=BH1573)),NA(), BH1572)</f>
        <v>0</v>
      </c>
      <c r="BI2252">
        <f>IF(ISNA(BJ2252),NA(),BI1572)</f>
        <v>0</v>
      </c>
      <c r="BJ2252">
        <f>IF(OR(BJ1572="",AND(BJ1572=BJ1571,BJ1572=BJ1573)),NA(), BJ1572)</f>
        <v>0</v>
      </c>
      <c r="BK2252">
        <f>IF(ISNA(BL2252),NA(),BK1572)</f>
        <v>0</v>
      </c>
      <c r="BL2252">
        <f>IF(OR(BL1572="",AND(BL1572=BL1571,BL1572=BL1573)),NA(), BL1572)</f>
        <v>0</v>
      </c>
      <c r="BM2252">
        <f>IF(ISNA(BN2252),NA(),BM1572)</f>
        <v>0</v>
      </c>
      <c r="BN2252">
        <f>IF(OR(BN1572="",AND(BN1572=BN1571,BN1572=BN1573)),NA(), BN1572)</f>
        <v>0</v>
      </c>
      <c r="BO2252">
        <f>IF(ISNA(BP2252),NA(),BO1572)</f>
        <v>0</v>
      </c>
      <c r="BP2252">
        <f>IF(OR(BP1572="",AND(BP1572=BP1571,BP1572=BP1573)),NA(), BP1572)</f>
        <v>0</v>
      </c>
      <c r="BQ2252">
        <f>IF(ISNA(BR2252),NA(),BQ1572)</f>
        <v>0</v>
      </c>
      <c r="BR2252">
        <f>IF(OR(BR1572="",AND(BR1572=BR1571,BR1572=BR1573)),NA(), BR1572)</f>
        <v>0</v>
      </c>
    </row>
    <row r="2253" spans="5:70">
      <c r="E2253">
        <f>IF(ISNA(F2253),NA(),E1573)</f>
        <v>0</v>
      </c>
      <c r="F2253">
        <f>IF(OR(F1573="",AND(F1573=F1572,F1573=F1574)),NA(), F1573)</f>
        <v>0</v>
      </c>
      <c r="G2253">
        <f>IF(ISNA(H2253),NA(),G1573)</f>
        <v>0</v>
      </c>
      <c r="H2253">
        <f>IF(OR(H1573="",AND(H1573=H1572,H1573=H1574)),NA(), H1573)</f>
        <v>0</v>
      </c>
      <c r="I2253">
        <f>IF(ISNA(J2253),NA(),I1573)</f>
        <v>0</v>
      </c>
      <c r="J2253">
        <f>IF(OR(J1573="",AND(J1573=J1572,J1573=J1574)),NA(), J1573)</f>
        <v>0</v>
      </c>
      <c r="K2253">
        <f>IF(ISNA(L2253),NA(),K1573)</f>
        <v>0</v>
      </c>
      <c r="L2253">
        <f>IF(OR(L1573="",AND(L1573=L1572,L1573=L1574)),NA(), L1573)</f>
        <v>0</v>
      </c>
      <c r="M2253">
        <f>IF(ISNA(N2253),NA(),M1573)</f>
        <v>0</v>
      </c>
      <c r="N2253">
        <f>IF(OR(N1573="",AND(N1573=N1572,N1573=N1574)),NA(), N1573)</f>
        <v>0</v>
      </c>
      <c r="O2253">
        <f>IF(ISNA(P2253),NA(),O1573)</f>
        <v>0</v>
      </c>
      <c r="P2253">
        <f>IF(OR(P1573="",AND(P1573=P1572,P1573=P1574)),NA(), P1573)</f>
        <v>0</v>
      </c>
      <c r="Q2253">
        <f>IF(ISNA(R2253),NA(),Q1573)</f>
        <v>0</v>
      </c>
      <c r="R2253">
        <f>IF(OR(R1573="",AND(R1573=R1572,R1573=R1574)),NA(), R1573)</f>
        <v>0</v>
      </c>
      <c r="S2253">
        <f>IF(ISNA(T2253),NA(),S1573)</f>
        <v>0</v>
      </c>
      <c r="T2253">
        <f>IF(OR(T1573="",AND(T1573=T1572,T1573=T1574)),NA(), T1573)</f>
        <v>0</v>
      </c>
      <c r="U2253">
        <f>IF(ISNA(V2253),NA(),U1573)</f>
        <v>0</v>
      </c>
      <c r="V2253">
        <f>IF(OR(V1573="",AND(V1573=V1572,V1573=V1574)),NA(), V1573)</f>
        <v>0</v>
      </c>
      <c r="W2253">
        <f>IF(ISNA(X2253),NA(),W1573)</f>
        <v>0</v>
      </c>
      <c r="X2253">
        <f>IF(OR(X1573="",AND(X1573=X1572,X1573=X1574)),NA(), X1573)</f>
        <v>0</v>
      </c>
      <c r="Y2253">
        <f>IF(ISNA(Z2253),NA(),Y1573)</f>
        <v>0</v>
      </c>
      <c r="Z2253">
        <f>IF(OR(Z1573="",AND(Z1573=Z1572,Z1573=Z1574)),NA(), Z1573)</f>
        <v>0</v>
      </c>
      <c r="AA2253">
        <f>IF(ISNA(AB2253),NA(),AA1573)</f>
        <v>0</v>
      </c>
      <c r="AB2253">
        <f>IF(OR(AB1573="",AND(AB1573=AB1572,AB1573=AB1574)),NA(), AB1573)</f>
        <v>0</v>
      </c>
      <c r="AC2253">
        <f>IF(ISNA(AD2253),NA(),AC1573)</f>
        <v>0</v>
      </c>
      <c r="AD2253">
        <f>IF(OR(AD1573="",AND(AD1573=AD1572,AD1573=AD1574)),NA(), AD1573)</f>
        <v>0</v>
      </c>
      <c r="AE2253">
        <f>IF(ISNA(AF2253),NA(),AE1573)</f>
        <v>0</v>
      </c>
      <c r="AF2253">
        <f>IF(OR(AF1573="",AND(AF1573=AF1572,AF1573=AF1574)),NA(), AF1573)</f>
        <v>0</v>
      </c>
      <c r="AG2253">
        <f>IF(ISNA(AH2253),NA(),AG1573)</f>
        <v>0</v>
      </c>
      <c r="AH2253">
        <f>IF(OR(AH1573="",AND(AH1573=AH1572,AH1573=AH1574)),NA(), AH1573)</f>
        <v>0</v>
      </c>
      <c r="AI2253">
        <f>IF(ISNA(AJ2253),NA(),AI1573)</f>
        <v>0</v>
      </c>
      <c r="AJ2253">
        <f>IF(OR(AJ1573="",AND(AJ1573=AJ1572,AJ1573=AJ1574)),NA(), AJ1573)</f>
        <v>0</v>
      </c>
      <c r="AM2253">
        <f>IF(ISNA(AN2253),NA(),AM1573)</f>
        <v>0</v>
      </c>
      <c r="AN2253">
        <f>IF(OR(AN1573="",AND(AN1573=AN1572,AN1573=AN1574)),NA(), AN1573)</f>
        <v>0</v>
      </c>
      <c r="AO2253">
        <f>IF(ISNA(AP2253),NA(),AO1573)</f>
        <v>0</v>
      </c>
      <c r="AP2253">
        <f>IF(OR(AP1573="",AND(AP1573=AP1572,AP1573=AP1574)),NA(), AP1573)</f>
        <v>0</v>
      </c>
      <c r="AQ2253">
        <f>IF(ISNA(AR2253),NA(),AQ1573)</f>
        <v>0</v>
      </c>
      <c r="AR2253">
        <f>IF(OR(AR1573="",AND(AR1573=AR1572,AR1573=AR1574)),NA(), AR1573)</f>
        <v>0</v>
      </c>
      <c r="AS2253">
        <f>IF(ISNA(AT2253),NA(),AS1573)</f>
        <v>0</v>
      </c>
      <c r="AT2253">
        <f>IF(OR(AT1573="",AND(AT1573=AT1572,AT1573=AT1574)),NA(), AT1573)</f>
        <v>0</v>
      </c>
      <c r="AU2253">
        <f>IF(ISNA(AV2253),NA(),AU1573)</f>
        <v>0</v>
      </c>
      <c r="AV2253">
        <f>IF(OR(AV1573="",AND(AV1573=AV1572,AV1573=AV1574)),NA(), AV1573)</f>
        <v>0</v>
      </c>
      <c r="AW2253">
        <f>IF(ISNA(AX2253),NA(),AW1573)</f>
        <v>0</v>
      </c>
      <c r="AX2253">
        <f>IF(OR(AX1573="",AND(AX1573=AX1572,AX1573=AX1574)),NA(), AX1573)</f>
        <v>0</v>
      </c>
      <c r="AY2253">
        <f>IF(ISNA(AZ2253),NA(),AY1573)</f>
        <v>0</v>
      </c>
      <c r="AZ2253">
        <f>IF(OR(AZ1573="",AND(AZ1573=AZ1572,AZ1573=AZ1574)),NA(), AZ1573)</f>
        <v>0</v>
      </c>
      <c r="BA2253">
        <f>IF(ISNA(BB2253),NA(),BA1573)</f>
        <v>0</v>
      </c>
      <c r="BB2253">
        <f>IF(OR(BB1573="",AND(BB1573=BB1572,BB1573=BB1574)),NA(), BB1573)</f>
        <v>0</v>
      </c>
      <c r="BC2253">
        <f>IF(ISNA(BD2253),NA(),BC1573)</f>
        <v>0</v>
      </c>
      <c r="BD2253">
        <f>IF(OR(BD1573="",AND(BD1573=BD1572,BD1573=BD1574)),NA(), BD1573)</f>
        <v>0</v>
      </c>
      <c r="BE2253">
        <f>IF(ISNA(BF2253),NA(),BE1573)</f>
        <v>0</v>
      </c>
      <c r="BF2253">
        <f>IF(OR(BF1573="",AND(BF1573=BF1572,BF1573=BF1574)),NA(), BF1573)</f>
        <v>0</v>
      </c>
      <c r="BG2253">
        <f>IF(ISNA(BH2253),NA(),BG1573)</f>
        <v>0</v>
      </c>
      <c r="BH2253">
        <f>IF(OR(BH1573="",AND(BH1573=BH1572,BH1573=BH1574)),NA(), BH1573)</f>
        <v>0</v>
      </c>
      <c r="BI2253">
        <f>IF(ISNA(BJ2253),NA(),BI1573)</f>
        <v>0</v>
      </c>
      <c r="BJ2253">
        <f>IF(OR(BJ1573="",AND(BJ1573=BJ1572,BJ1573=BJ1574)),NA(), BJ1573)</f>
        <v>0</v>
      </c>
      <c r="BK2253">
        <f>IF(ISNA(BL2253),NA(),BK1573)</f>
        <v>0</v>
      </c>
      <c r="BL2253">
        <f>IF(OR(BL1573="",AND(BL1573=BL1572,BL1573=BL1574)),NA(), BL1573)</f>
        <v>0</v>
      </c>
      <c r="BM2253">
        <f>IF(ISNA(BN2253),NA(),BM1573)</f>
        <v>0</v>
      </c>
      <c r="BN2253">
        <f>IF(OR(BN1573="",AND(BN1573=BN1572,BN1573=BN1574)),NA(), BN1573)</f>
        <v>0</v>
      </c>
      <c r="BO2253">
        <f>IF(ISNA(BP2253),NA(),BO1573)</f>
        <v>0</v>
      </c>
      <c r="BP2253">
        <f>IF(OR(BP1573="",AND(BP1573=BP1572,BP1573=BP1574)),NA(), BP1573)</f>
        <v>0</v>
      </c>
      <c r="BQ2253">
        <f>IF(ISNA(BR2253),NA(),BQ1573)</f>
        <v>0</v>
      </c>
      <c r="BR2253">
        <f>IF(OR(BR1573="",AND(BR1573=BR1572,BR1573=BR1574)),NA(), BR1573)</f>
        <v>0</v>
      </c>
    </row>
    <row r="2254" spans="5:70">
      <c r="E2254">
        <f>IF(ISNA(F2254),NA(),E1574)</f>
        <v>0</v>
      </c>
      <c r="F2254">
        <f>IF(OR(F1574="",AND(F1574=F1573,F1574=F1575)),NA(), F1574)</f>
        <v>0</v>
      </c>
      <c r="G2254">
        <f>IF(ISNA(H2254),NA(),G1574)</f>
        <v>0</v>
      </c>
      <c r="H2254">
        <f>IF(OR(H1574="",AND(H1574=H1573,H1574=H1575)),NA(), H1574)</f>
        <v>0</v>
      </c>
      <c r="I2254">
        <f>IF(ISNA(J2254),NA(),I1574)</f>
        <v>0</v>
      </c>
      <c r="J2254">
        <f>IF(OR(J1574="",AND(J1574=J1573,J1574=J1575)),NA(), J1574)</f>
        <v>0</v>
      </c>
      <c r="K2254">
        <f>IF(ISNA(L2254),NA(),K1574)</f>
        <v>0</v>
      </c>
      <c r="L2254">
        <f>IF(OR(L1574="",AND(L1574=L1573,L1574=L1575)),NA(), L1574)</f>
        <v>0</v>
      </c>
      <c r="M2254">
        <f>IF(ISNA(N2254),NA(),M1574)</f>
        <v>0</v>
      </c>
      <c r="N2254">
        <f>IF(OR(N1574="",AND(N1574=N1573,N1574=N1575)),NA(), N1574)</f>
        <v>0</v>
      </c>
      <c r="O2254">
        <f>IF(ISNA(P2254),NA(),O1574)</f>
        <v>0</v>
      </c>
      <c r="P2254">
        <f>IF(OR(P1574="",AND(P1574=P1573,P1574=P1575)),NA(), P1574)</f>
        <v>0</v>
      </c>
      <c r="Q2254">
        <f>IF(ISNA(R2254),NA(),Q1574)</f>
        <v>0</v>
      </c>
      <c r="R2254">
        <f>IF(OR(R1574="",AND(R1574=R1573,R1574=R1575)),NA(), R1574)</f>
        <v>0</v>
      </c>
      <c r="S2254">
        <f>IF(ISNA(T2254),NA(),S1574)</f>
        <v>0</v>
      </c>
      <c r="T2254">
        <f>IF(OR(T1574="",AND(T1574=T1573,T1574=T1575)),NA(), T1574)</f>
        <v>0</v>
      </c>
      <c r="U2254">
        <f>IF(ISNA(V2254),NA(),U1574)</f>
        <v>0</v>
      </c>
      <c r="V2254">
        <f>IF(OR(V1574="",AND(V1574=V1573,V1574=V1575)),NA(), V1574)</f>
        <v>0</v>
      </c>
      <c r="W2254">
        <f>IF(ISNA(X2254),NA(),W1574)</f>
        <v>0</v>
      </c>
      <c r="X2254">
        <f>IF(OR(X1574="",AND(X1574=X1573,X1574=X1575)),NA(), X1574)</f>
        <v>0</v>
      </c>
      <c r="Y2254">
        <f>IF(ISNA(Z2254),NA(),Y1574)</f>
        <v>0</v>
      </c>
      <c r="Z2254">
        <f>IF(OR(Z1574="",AND(Z1574=Z1573,Z1574=Z1575)),NA(), Z1574)</f>
        <v>0</v>
      </c>
      <c r="AA2254">
        <f>IF(ISNA(AB2254),NA(),AA1574)</f>
        <v>0</v>
      </c>
      <c r="AB2254">
        <f>IF(OR(AB1574="",AND(AB1574=AB1573,AB1574=AB1575)),NA(), AB1574)</f>
        <v>0</v>
      </c>
      <c r="AC2254">
        <f>IF(ISNA(AD2254),NA(),AC1574)</f>
        <v>0</v>
      </c>
      <c r="AD2254">
        <f>IF(OR(AD1574="",AND(AD1574=AD1573,AD1574=AD1575)),NA(), AD1574)</f>
        <v>0</v>
      </c>
      <c r="AE2254">
        <f>IF(ISNA(AF2254),NA(),AE1574)</f>
        <v>0</v>
      </c>
      <c r="AF2254">
        <f>IF(OR(AF1574="",AND(AF1574=AF1573,AF1574=AF1575)),NA(), AF1574)</f>
        <v>0</v>
      </c>
      <c r="AG2254">
        <f>IF(ISNA(AH2254),NA(),AG1574)</f>
        <v>0</v>
      </c>
      <c r="AH2254">
        <f>IF(OR(AH1574="",AND(AH1574=AH1573,AH1574=AH1575)),NA(), AH1574)</f>
        <v>0</v>
      </c>
      <c r="AI2254">
        <f>IF(ISNA(AJ2254),NA(),AI1574)</f>
        <v>0</v>
      </c>
      <c r="AJ2254">
        <f>IF(OR(AJ1574="",AND(AJ1574=AJ1573,AJ1574=AJ1575)),NA(), AJ1574)</f>
        <v>0</v>
      </c>
      <c r="AM2254">
        <f>IF(ISNA(AN2254),NA(),AM1574)</f>
        <v>0</v>
      </c>
      <c r="AN2254">
        <f>IF(OR(AN1574="",AND(AN1574=AN1573,AN1574=AN1575)),NA(), AN1574)</f>
        <v>0</v>
      </c>
      <c r="AO2254">
        <f>IF(ISNA(AP2254),NA(),AO1574)</f>
        <v>0</v>
      </c>
      <c r="AP2254">
        <f>IF(OR(AP1574="",AND(AP1574=AP1573,AP1574=AP1575)),NA(), AP1574)</f>
        <v>0</v>
      </c>
      <c r="AQ2254">
        <f>IF(ISNA(AR2254),NA(),AQ1574)</f>
        <v>0</v>
      </c>
      <c r="AR2254">
        <f>IF(OR(AR1574="",AND(AR1574=AR1573,AR1574=AR1575)),NA(), AR1574)</f>
        <v>0</v>
      </c>
      <c r="AS2254">
        <f>IF(ISNA(AT2254),NA(),AS1574)</f>
        <v>0</v>
      </c>
      <c r="AT2254">
        <f>IF(OR(AT1574="",AND(AT1574=AT1573,AT1574=AT1575)),NA(), AT1574)</f>
        <v>0</v>
      </c>
      <c r="AU2254">
        <f>IF(ISNA(AV2254),NA(),AU1574)</f>
        <v>0</v>
      </c>
      <c r="AV2254">
        <f>IF(OR(AV1574="",AND(AV1574=AV1573,AV1574=AV1575)),NA(), AV1574)</f>
        <v>0</v>
      </c>
      <c r="AW2254">
        <f>IF(ISNA(AX2254),NA(),AW1574)</f>
        <v>0</v>
      </c>
      <c r="AX2254">
        <f>IF(OR(AX1574="",AND(AX1574=AX1573,AX1574=AX1575)),NA(), AX1574)</f>
        <v>0</v>
      </c>
      <c r="AY2254">
        <f>IF(ISNA(AZ2254),NA(),AY1574)</f>
        <v>0</v>
      </c>
      <c r="AZ2254">
        <f>IF(OR(AZ1574="",AND(AZ1574=AZ1573,AZ1574=AZ1575)),NA(), AZ1574)</f>
        <v>0</v>
      </c>
      <c r="BA2254">
        <f>IF(ISNA(BB2254),NA(),BA1574)</f>
        <v>0</v>
      </c>
      <c r="BB2254">
        <f>IF(OR(BB1574="",AND(BB1574=BB1573,BB1574=BB1575)),NA(), BB1574)</f>
        <v>0</v>
      </c>
      <c r="BC2254">
        <f>IF(ISNA(BD2254),NA(),BC1574)</f>
        <v>0</v>
      </c>
      <c r="BD2254">
        <f>IF(OR(BD1574="",AND(BD1574=BD1573,BD1574=BD1575)),NA(), BD1574)</f>
        <v>0</v>
      </c>
      <c r="BE2254">
        <f>IF(ISNA(BF2254),NA(),BE1574)</f>
        <v>0</v>
      </c>
      <c r="BF2254">
        <f>IF(OR(BF1574="",AND(BF1574=BF1573,BF1574=BF1575)),NA(), BF1574)</f>
        <v>0</v>
      </c>
      <c r="BG2254">
        <f>IF(ISNA(BH2254),NA(),BG1574)</f>
        <v>0</v>
      </c>
      <c r="BH2254">
        <f>IF(OR(BH1574="",AND(BH1574=BH1573,BH1574=BH1575)),NA(), BH1574)</f>
        <v>0</v>
      </c>
      <c r="BI2254">
        <f>IF(ISNA(BJ2254),NA(),BI1574)</f>
        <v>0</v>
      </c>
      <c r="BJ2254">
        <f>IF(OR(BJ1574="",AND(BJ1574=BJ1573,BJ1574=BJ1575)),NA(), BJ1574)</f>
        <v>0</v>
      </c>
      <c r="BK2254">
        <f>IF(ISNA(BL2254),NA(),BK1574)</f>
        <v>0</v>
      </c>
      <c r="BL2254">
        <f>IF(OR(BL1574="",AND(BL1574=BL1573,BL1574=BL1575)),NA(), BL1574)</f>
        <v>0</v>
      </c>
      <c r="BM2254">
        <f>IF(ISNA(BN2254),NA(),BM1574)</f>
        <v>0</v>
      </c>
      <c r="BN2254">
        <f>IF(OR(BN1574="",AND(BN1574=BN1573,BN1574=BN1575)),NA(), BN1574)</f>
        <v>0</v>
      </c>
      <c r="BO2254">
        <f>IF(ISNA(BP2254),NA(),BO1574)</f>
        <v>0</v>
      </c>
      <c r="BP2254">
        <f>IF(OR(BP1574="",AND(BP1574=BP1573,BP1574=BP1575)),NA(), BP1574)</f>
        <v>0</v>
      </c>
      <c r="BQ2254">
        <f>IF(ISNA(BR2254),NA(),BQ1574)</f>
        <v>0</v>
      </c>
      <c r="BR2254">
        <f>IF(OR(BR1574="",AND(BR1574=BR1573,BR1574=BR1575)),NA(), BR1574)</f>
        <v>0</v>
      </c>
    </row>
    <row r="2255" spans="5:70">
      <c r="E2255">
        <f>IF(ISNA(F2255),NA(),E1575)</f>
        <v>0</v>
      </c>
      <c r="F2255">
        <f>IF(OR(F1575="",AND(F1575=F1574,F1575=F1576)),NA(), F1575)</f>
        <v>0</v>
      </c>
      <c r="G2255">
        <f>IF(ISNA(H2255),NA(),G1575)</f>
        <v>0</v>
      </c>
      <c r="H2255">
        <f>IF(OR(H1575="",AND(H1575=H1574,H1575=H1576)),NA(), H1575)</f>
        <v>0</v>
      </c>
      <c r="I2255">
        <f>IF(ISNA(J2255),NA(),I1575)</f>
        <v>0</v>
      </c>
      <c r="J2255">
        <f>IF(OR(J1575="",AND(J1575=J1574,J1575=J1576)),NA(), J1575)</f>
        <v>0</v>
      </c>
      <c r="K2255">
        <f>IF(ISNA(L2255),NA(),K1575)</f>
        <v>0</v>
      </c>
      <c r="L2255">
        <f>IF(OR(L1575="",AND(L1575=L1574,L1575=L1576)),NA(), L1575)</f>
        <v>0</v>
      </c>
      <c r="M2255">
        <f>IF(ISNA(N2255),NA(),M1575)</f>
        <v>0</v>
      </c>
      <c r="N2255">
        <f>IF(OR(N1575="",AND(N1575=N1574,N1575=N1576)),NA(), N1575)</f>
        <v>0</v>
      </c>
      <c r="O2255">
        <f>IF(ISNA(P2255),NA(),O1575)</f>
        <v>0</v>
      </c>
      <c r="P2255">
        <f>IF(OR(P1575="",AND(P1575=P1574,P1575=P1576)),NA(), P1575)</f>
        <v>0</v>
      </c>
      <c r="Q2255">
        <f>IF(ISNA(R2255),NA(),Q1575)</f>
        <v>0</v>
      </c>
      <c r="R2255">
        <f>IF(OR(R1575="",AND(R1575=R1574,R1575=R1576)),NA(), R1575)</f>
        <v>0</v>
      </c>
      <c r="S2255">
        <f>IF(ISNA(T2255),NA(),S1575)</f>
        <v>0</v>
      </c>
      <c r="T2255">
        <f>IF(OR(T1575="",AND(T1575=T1574,T1575=T1576)),NA(), T1575)</f>
        <v>0</v>
      </c>
      <c r="U2255">
        <f>IF(ISNA(V2255),NA(),U1575)</f>
        <v>0</v>
      </c>
      <c r="V2255">
        <f>IF(OR(V1575="",AND(V1575=V1574,V1575=V1576)),NA(), V1575)</f>
        <v>0</v>
      </c>
      <c r="W2255">
        <f>IF(ISNA(X2255),NA(),W1575)</f>
        <v>0</v>
      </c>
      <c r="X2255">
        <f>IF(OR(X1575="",AND(X1575=X1574,X1575=X1576)),NA(), X1575)</f>
        <v>0</v>
      </c>
      <c r="Y2255">
        <f>IF(ISNA(Z2255),NA(),Y1575)</f>
        <v>0</v>
      </c>
      <c r="Z2255">
        <f>IF(OR(Z1575="",AND(Z1575=Z1574,Z1575=Z1576)),NA(), Z1575)</f>
        <v>0</v>
      </c>
      <c r="AA2255">
        <f>IF(ISNA(AB2255),NA(),AA1575)</f>
        <v>0</v>
      </c>
      <c r="AB2255">
        <f>IF(OR(AB1575="",AND(AB1575=AB1574,AB1575=AB1576)),NA(), AB1575)</f>
        <v>0</v>
      </c>
      <c r="AC2255">
        <f>IF(ISNA(AD2255),NA(),AC1575)</f>
        <v>0</v>
      </c>
      <c r="AD2255">
        <f>IF(OR(AD1575="",AND(AD1575=AD1574,AD1575=AD1576)),NA(), AD1575)</f>
        <v>0</v>
      </c>
      <c r="AE2255">
        <f>IF(ISNA(AF2255),NA(),AE1575)</f>
        <v>0</v>
      </c>
      <c r="AF2255">
        <f>IF(OR(AF1575="",AND(AF1575=AF1574,AF1575=AF1576)),NA(), AF1575)</f>
        <v>0</v>
      </c>
      <c r="AG2255">
        <f>IF(ISNA(AH2255),NA(),AG1575)</f>
        <v>0</v>
      </c>
      <c r="AH2255">
        <f>IF(OR(AH1575="",AND(AH1575=AH1574,AH1575=AH1576)),NA(), AH1575)</f>
        <v>0</v>
      </c>
      <c r="AI2255">
        <f>IF(ISNA(AJ2255),NA(),AI1575)</f>
        <v>0</v>
      </c>
      <c r="AJ2255">
        <f>IF(OR(AJ1575="",AND(AJ1575=AJ1574,AJ1575=AJ1576)),NA(), AJ1575)</f>
        <v>0</v>
      </c>
      <c r="AM2255">
        <f>IF(ISNA(AN2255),NA(),AM1575)</f>
        <v>0</v>
      </c>
      <c r="AN2255">
        <f>IF(OR(AN1575="",AND(AN1575=AN1574,AN1575=AN1576)),NA(), AN1575)</f>
        <v>0</v>
      </c>
      <c r="AO2255">
        <f>IF(ISNA(AP2255),NA(),AO1575)</f>
        <v>0</v>
      </c>
      <c r="AP2255">
        <f>IF(OR(AP1575="",AND(AP1575=AP1574,AP1575=AP1576)),NA(), AP1575)</f>
        <v>0</v>
      </c>
      <c r="AQ2255">
        <f>IF(ISNA(AR2255),NA(),AQ1575)</f>
        <v>0</v>
      </c>
      <c r="AR2255">
        <f>IF(OR(AR1575="",AND(AR1575=AR1574,AR1575=AR1576)),NA(), AR1575)</f>
        <v>0</v>
      </c>
      <c r="AS2255">
        <f>IF(ISNA(AT2255),NA(),AS1575)</f>
        <v>0</v>
      </c>
      <c r="AT2255">
        <f>IF(OR(AT1575="",AND(AT1575=AT1574,AT1575=AT1576)),NA(), AT1575)</f>
        <v>0</v>
      </c>
      <c r="AU2255">
        <f>IF(ISNA(AV2255),NA(),AU1575)</f>
        <v>0</v>
      </c>
      <c r="AV2255">
        <f>IF(OR(AV1575="",AND(AV1575=AV1574,AV1575=AV1576)),NA(), AV1575)</f>
        <v>0</v>
      </c>
      <c r="AW2255">
        <f>IF(ISNA(AX2255),NA(),AW1575)</f>
        <v>0</v>
      </c>
      <c r="AX2255">
        <f>IF(OR(AX1575="",AND(AX1575=AX1574,AX1575=AX1576)),NA(), AX1575)</f>
        <v>0</v>
      </c>
      <c r="AY2255">
        <f>IF(ISNA(AZ2255),NA(),AY1575)</f>
        <v>0</v>
      </c>
      <c r="AZ2255">
        <f>IF(OR(AZ1575="",AND(AZ1575=AZ1574,AZ1575=AZ1576)),NA(), AZ1575)</f>
        <v>0</v>
      </c>
      <c r="BA2255">
        <f>IF(ISNA(BB2255),NA(),BA1575)</f>
        <v>0</v>
      </c>
      <c r="BB2255">
        <f>IF(OR(BB1575="",AND(BB1575=BB1574,BB1575=BB1576)),NA(), BB1575)</f>
        <v>0</v>
      </c>
      <c r="BC2255">
        <f>IF(ISNA(BD2255),NA(),BC1575)</f>
        <v>0</v>
      </c>
      <c r="BD2255">
        <f>IF(OR(BD1575="",AND(BD1575=BD1574,BD1575=BD1576)),NA(), BD1575)</f>
        <v>0</v>
      </c>
      <c r="BE2255">
        <f>IF(ISNA(BF2255),NA(),BE1575)</f>
        <v>0</v>
      </c>
      <c r="BF2255">
        <f>IF(OR(BF1575="",AND(BF1575=BF1574,BF1575=BF1576)),NA(), BF1575)</f>
        <v>0</v>
      </c>
      <c r="BG2255">
        <f>IF(ISNA(BH2255),NA(),BG1575)</f>
        <v>0</v>
      </c>
      <c r="BH2255">
        <f>IF(OR(BH1575="",AND(BH1575=BH1574,BH1575=BH1576)),NA(), BH1575)</f>
        <v>0</v>
      </c>
      <c r="BI2255">
        <f>IF(ISNA(BJ2255),NA(),BI1575)</f>
        <v>0</v>
      </c>
      <c r="BJ2255">
        <f>IF(OR(BJ1575="",AND(BJ1575=BJ1574,BJ1575=BJ1576)),NA(), BJ1575)</f>
        <v>0</v>
      </c>
      <c r="BK2255">
        <f>IF(ISNA(BL2255),NA(),BK1575)</f>
        <v>0</v>
      </c>
      <c r="BL2255">
        <f>IF(OR(BL1575="",AND(BL1575=BL1574,BL1575=BL1576)),NA(), BL1575)</f>
        <v>0</v>
      </c>
      <c r="BM2255">
        <f>IF(ISNA(BN2255),NA(),BM1575)</f>
        <v>0</v>
      </c>
      <c r="BN2255">
        <f>IF(OR(BN1575="",AND(BN1575=BN1574,BN1575=BN1576)),NA(), BN1575)</f>
        <v>0</v>
      </c>
      <c r="BO2255">
        <f>IF(ISNA(BP2255),NA(),BO1575)</f>
        <v>0</v>
      </c>
      <c r="BP2255">
        <f>IF(OR(BP1575="",AND(BP1575=BP1574,BP1575=BP1576)),NA(), BP1575)</f>
        <v>0</v>
      </c>
      <c r="BQ2255">
        <f>IF(ISNA(BR2255),NA(),BQ1575)</f>
        <v>0</v>
      </c>
      <c r="BR2255">
        <f>IF(OR(BR1575="",AND(BR1575=BR1574,BR1575=BR1576)),NA(), BR1575)</f>
        <v>0</v>
      </c>
    </row>
    <row r="2256" spans="5:70">
      <c r="E2256">
        <f>IF(ISNA(F2256),NA(),E1576)</f>
        <v>0</v>
      </c>
      <c r="F2256">
        <f>IF(OR(F1576="",AND(F1576=F1575,F1576=F1577)),NA(), F1576)</f>
        <v>0</v>
      </c>
      <c r="G2256">
        <f>IF(ISNA(H2256),NA(),G1576)</f>
        <v>0</v>
      </c>
      <c r="H2256">
        <f>IF(OR(H1576="",AND(H1576=H1575,H1576=H1577)),NA(), H1576)</f>
        <v>0</v>
      </c>
      <c r="I2256">
        <f>IF(ISNA(J2256),NA(),I1576)</f>
        <v>0</v>
      </c>
      <c r="J2256">
        <f>IF(OR(J1576="",AND(J1576=J1575,J1576=J1577)),NA(), J1576)</f>
        <v>0</v>
      </c>
      <c r="K2256">
        <f>IF(ISNA(L2256),NA(),K1576)</f>
        <v>0</v>
      </c>
      <c r="L2256">
        <f>IF(OR(L1576="",AND(L1576=L1575,L1576=L1577)),NA(), L1576)</f>
        <v>0</v>
      </c>
      <c r="M2256">
        <f>IF(ISNA(N2256),NA(),M1576)</f>
        <v>0</v>
      </c>
      <c r="N2256">
        <f>IF(OR(N1576="",AND(N1576=N1575,N1576=N1577)),NA(), N1576)</f>
        <v>0</v>
      </c>
      <c r="O2256">
        <f>IF(ISNA(P2256),NA(),O1576)</f>
        <v>0</v>
      </c>
      <c r="P2256">
        <f>IF(OR(P1576="",AND(P1576=P1575,P1576=P1577)),NA(), P1576)</f>
        <v>0</v>
      </c>
      <c r="Q2256">
        <f>IF(ISNA(R2256),NA(),Q1576)</f>
        <v>0</v>
      </c>
      <c r="R2256">
        <f>IF(OR(R1576="",AND(R1576=R1575,R1576=R1577)),NA(), R1576)</f>
        <v>0</v>
      </c>
      <c r="S2256">
        <f>IF(ISNA(T2256),NA(),S1576)</f>
        <v>0</v>
      </c>
      <c r="T2256">
        <f>IF(OR(T1576="",AND(T1576=T1575,T1576=T1577)),NA(), T1576)</f>
        <v>0</v>
      </c>
      <c r="U2256">
        <f>IF(ISNA(V2256),NA(),U1576)</f>
        <v>0</v>
      </c>
      <c r="V2256">
        <f>IF(OR(V1576="",AND(V1576=V1575,V1576=V1577)),NA(), V1576)</f>
        <v>0</v>
      </c>
      <c r="W2256">
        <f>IF(ISNA(X2256),NA(),W1576)</f>
        <v>0</v>
      </c>
      <c r="X2256">
        <f>IF(OR(X1576="",AND(X1576=X1575,X1576=X1577)),NA(), X1576)</f>
        <v>0</v>
      </c>
      <c r="Y2256">
        <f>IF(ISNA(Z2256),NA(),Y1576)</f>
        <v>0</v>
      </c>
      <c r="Z2256">
        <f>IF(OR(Z1576="",AND(Z1576=Z1575,Z1576=Z1577)),NA(), Z1576)</f>
        <v>0</v>
      </c>
      <c r="AA2256">
        <f>IF(ISNA(AB2256),NA(),AA1576)</f>
        <v>0</v>
      </c>
      <c r="AB2256">
        <f>IF(OR(AB1576="",AND(AB1576=AB1575,AB1576=AB1577)),NA(), AB1576)</f>
        <v>0</v>
      </c>
      <c r="AC2256">
        <f>IF(ISNA(AD2256),NA(),AC1576)</f>
        <v>0</v>
      </c>
      <c r="AD2256">
        <f>IF(OR(AD1576="",AND(AD1576=AD1575,AD1576=AD1577)),NA(), AD1576)</f>
        <v>0</v>
      </c>
      <c r="AE2256">
        <f>IF(ISNA(AF2256),NA(),AE1576)</f>
        <v>0</v>
      </c>
      <c r="AF2256">
        <f>IF(OR(AF1576="",AND(AF1576=AF1575,AF1576=AF1577)),NA(), AF1576)</f>
        <v>0</v>
      </c>
      <c r="AG2256">
        <f>IF(ISNA(AH2256),NA(),AG1576)</f>
        <v>0</v>
      </c>
      <c r="AH2256">
        <f>IF(OR(AH1576="",AND(AH1576=AH1575,AH1576=AH1577)),NA(), AH1576)</f>
        <v>0</v>
      </c>
      <c r="AI2256">
        <f>IF(ISNA(AJ2256),NA(),AI1576)</f>
        <v>0</v>
      </c>
      <c r="AJ2256">
        <f>IF(OR(AJ1576="",AND(AJ1576=AJ1575,AJ1576=AJ1577)),NA(), AJ1576)</f>
        <v>0</v>
      </c>
      <c r="AM2256">
        <f>IF(ISNA(AN2256),NA(),AM1576)</f>
        <v>0</v>
      </c>
      <c r="AN2256">
        <f>IF(OR(AN1576="",AND(AN1576=AN1575,AN1576=AN1577)),NA(), AN1576)</f>
        <v>0</v>
      </c>
      <c r="AO2256">
        <f>IF(ISNA(AP2256),NA(),AO1576)</f>
        <v>0</v>
      </c>
      <c r="AP2256">
        <f>IF(OR(AP1576="",AND(AP1576=AP1575,AP1576=AP1577)),NA(), AP1576)</f>
        <v>0</v>
      </c>
      <c r="AQ2256">
        <f>IF(ISNA(AR2256),NA(),AQ1576)</f>
        <v>0</v>
      </c>
      <c r="AR2256">
        <f>IF(OR(AR1576="",AND(AR1576=AR1575,AR1576=AR1577)),NA(), AR1576)</f>
        <v>0</v>
      </c>
      <c r="AS2256">
        <f>IF(ISNA(AT2256),NA(),AS1576)</f>
        <v>0</v>
      </c>
      <c r="AT2256">
        <f>IF(OR(AT1576="",AND(AT1576=AT1575,AT1576=AT1577)),NA(), AT1576)</f>
        <v>0</v>
      </c>
      <c r="AU2256">
        <f>IF(ISNA(AV2256),NA(),AU1576)</f>
        <v>0</v>
      </c>
      <c r="AV2256">
        <f>IF(OR(AV1576="",AND(AV1576=AV1575,AV1576=AV1577)),NA(), AV1576)</f>
        <v>0</v>
      </c>
      <c r="AW2256">
        <f>IF(ISNA(AX2256),NA(),AW1576)</f>
        <v>0</v>
      </c>
      <c r="AX2256">
        <f>IF(OR(AX1576="",AND(AX1576=AX1575,AX1576=AX1577)),NA(), AX1576)</f>
        <v>0</v>
      </c>
      <c r="AY2256">
        <f>IF(ISNA(AZ2256),NA(),AY1576)</f>
        <v>0</v>
      </c>
      <c r="AZ2256">
        <f>IF(OR(AZ1576="",AND(AZ1576=AZ1575,AZ1576=AZ1577)),NA(), AZ1576)</f>
        <v>0</v>
      </c>
      <c r="BA2256">
        <f>IF(ISNA(BB2256),NA(),BA1576)</f>
        <v>0</v>
      </c>
      <c r="BB2256">
        <f>IF(OR(BB1576="",AND(BB1576=BB1575,BB1576=BB1577)),NA(), BB1576)</f>
        <v>0</v>
      </c>
      <c r="BC2256">
        <f>IF(ISNA(BD2256),NA(),BC1576)</f>
        <v>0</v>
      </c>
      <c r="BD2256">
        <f>IF(OR(BD1576="",AND(BD1576=BD1575,BD1576=BD1577)),NA(), BD1576)</f>
        <v>0</v>
      </c>
      <c r="BE2256">
        <f>IF(ISNA(BF2256),NA(),BE1576)</f>
        <v>0</v>
      </c>
      <c r="BF2256">
        <f>IF(OR(BF1576="",AND(BF1576=BF1575,BF1576=BF1577)),NA(), BF1576)</f>
        <v>0</v>
      </c>
      <c r="BG2256">
        <f>IF(ISNA(BH2256),NA(),BG1576)</f>
        <v>0</v>
      </c>
      <c r="BH2256">
        <f>IF(OR(BH1576="",AND(BH1576=BH1575,BH1576=BH1577)),NA(), BH1576)</f>
        <v>0</v>
      </c>
      <c r="BI2256">
        <f>IF(ISNA(BJ2256),NA(),BI1576)</f>
        <v>0</v>
      </c>
      <c r="BJ2256">
        <f>IF(OR(BJ1576="",AND(BJ1576=BJ1575,BJ1576=BJ1577)),NA(), BJ1576)</f>
        <v>0</v>
      </c>
      <c r="BK2256">
        <f>IF(ISNA(BL2256),NA(),BK1576)</f>
        <v>0</v>
      </c>
      <c r="BL2256">
        <f>IF(OR(BL1576="",AND(BL1576=BL1575,BL1576=BL1577)),NA(), BL1576)</f>
        <v>0</v>
      </c>
      <c r="BM2256">
        <f>IF(ISNA(BN2256),NA(),BM1576)</f>
        <v>0</v>
      </c>
      <c r="BN2256">
        <f>IF(OR(BN1576="",AND(BN1576=BN1575,BN1576=BN1577)),NA(), BN1576)</f>
        <v>0</v>
      </c>
      <c r="BO2256">
        <f>IF(ISNA(BP2256),NA(),BO1576)</f>
        <v>0</v>
      </c>
      <c r="BP2256">
        <f>IF(OR(BP1576="",AND(BP1576=BP1575,BP1576=BP1577)),NA(), BP1576)</f>
        <v>0</v>
      </c>
      <c r="BQ2256">
        <f>IF(ISNA(BR2256),NA(),BQ1576)</f>
        <v>0</v>
      </c>
      <c r="BR2256">
        <f>IF(OR(BR1576="",AND(BR1576=BR1575,BR1576=BR1577)),NA(), BR1576)</f>
        <v>0</v>
      </c>
    </row>
    <row r="2257" spans="5:70">
      <c r="E2257">
        <f>IF(ISNA(F2257),NA(),E1577)</f>
        <v>0</v>
      </c>
      <c r="F2257">
        <f>IF(OR(F1577="",AND(F1577=F1576,F1577=F1578)),NA(), F1577)</f>
        <v>0</v>
      </c>
      <c r="G2257">
        <f>IF(ISNA(H2257),NA(),G1577)</f>
        <v>0</v>
      </c>
      <c r="H2257">
        <f>IF(OR(H1577="",AND(H1577=H1576,H1577=H1578)),NA(), H1577)</f>
        <v>0</v>
      </c>
      <c r="I2257">
        <f>IF(ISNA(J2257),NA(),I1577)</f>
        <v>0</v>
      </c>
      <c r="J2257">
        <f>IF(OR(J1577="",AND(J1577=J1576,J1577=J1578)),NA(), J1577)</f>
        <v>0</v>
      </c>
      <c r="K2257">
        <f>IF(ISNA(L2257),NA(),K1577)</f>
        <v>0</v>
      </c>
      <c r="L2257">
        <f>IF(OR(L1577="",AND(L1577=L1576,L1577=L1578)),NA(), L1577)</f>
        <v>0</v>
      </c>
      <c r="M2257">
        <f>IF(ISNA(N2257),NA(),M1577)</f>
        <v>0</v>
      </c>
      <c r="N2257">
        <f>IF(OR(N1577="",AND(N1577=N1576,N1577=N1578)),NA(), N1577)</f>
        <v>0</v>
      </c>
      <c r="O2257">
        <f>IF(ISNA(P2257),NA(),O1577)</f>
        <v>0</v>
      </c>
      <c r="P2257">
        <f>IF(OR(P1577="",AND(P1577=P1576,P1577=P1578)),NA(), P1577)</f>
        <v>0</v>
      </c>
      <c r="Q2257">
        <f>IF(ISNA(R2257),NA(),Q1577)</f>
        <v>0</v>
      </c>
      <c r="R2257">
        <f>IF(OR(R1577="",AND(R1577=R1576,R1577=R1578)),NA(), R1577)</f>
        <v>0</v>
      </c>
      <c r="S2257">
        <f>IF(ISNA(T2257),NA(),S1577)</f>
        <v>0</v>
      </c>
      <c r="T2257">
        <f>IF(OR(T1577="",AND(T1577=T1576,T1577=T1578)),NA(), T1577)</f>
        <v>0</v>
      </c>
      <c r="U2257">
        <f>IF(ISNA(V2257),NA(),U1577)</f>
        <v>0</v>
      </c>
      <c r="V2257">
        <f>IF(OR(V1577="",AND(V1577=V1576,V1577=V1578)),NA(), V1577)</f>
        <v>0</v>
      </c>
      <c r="W2257">
        <f>IF(ISNA(X2257),NA(),W1577)</f>
        <v>0</v>
      </c>
      <c r="X2257">
        <f>IF(OR(X1577="",AND(X1577=X1576,X1577=X1578)),NA(), X1577)</f>
        <v>0</v>
      </c>
      <c r="Y2257">
        <f>IF(ISNA(Z2257),NA(),Y1577)</f>
        <v>0</v>
      </c>
      <c r="Z2257">
        <f>IF(OR(Z1577="",AND(Z1577=Z1576,Z1577=Z1578)),NA(), Z1577)</f>
        <v>0</v>
      </c>
      <c r="AA2257">
        <f>IF(ISNA(AB2257),NA(),AA1577)</f>
        <v>0</v>
      </c>
      <c r="AB2257">
        <f>IF(OR(AB1577="",AND(AB1577=AB1576,AB1577=AB1578)),NA(), AB1577)</f>
        <v>0</v>
      </c>
      <c r="AC2257">
        <f>IF(ISNA(AD2257),NA(),AC1577)</f>
        <v>0</v>
      </c>
      <c r="AD2257">
        <f>IF(OR(AD1577="",AND(AD1577=AD1576,AD1577=AD1578)),NA(), AD1577)</f>
        <v>0</v>
      </c>
      <c r="AE2257">
        <f>IF(ISNA(AF2257),NA(),AE1577)</f>
        <v>0</v>
      </c>
      <c r="AF2257">
        <f>IF(OR(AF1577="",AND(AF1577=AF1576,AF1577=AF1578)),NA(), AF1577)</f>
        <v>0</v>
      </c>
      <c r="AG2257">
        <f>IF(ISNA(AH2257),NA(),AG1577)</f>
        <v>0</v>
      </c>
      <c r="AH2257">
        <f>IF(OR(AH1577="",AND(AH1577=AH1576,AH1577=AH1578)),NA(), AH1577)</f>
        <v>0</v>
      </c>
      <c r="AI2257">
        <f>IF(ISNA(AJ2257),NA(),AI1577)</f>
        <v>0</v>
      </c>
      <c r="AJ2257">
        <f>IF(OR(AJ1577="",AND(AJ1577=AJ1576,AJ1577=AJ1578)),NA(), AJ1577)</f>
        <v>0</v>
      </c>
      <c r="AM2257">
        <f>IF(ISNA(AN2257),NA(),AM1577)</f>
        <v>0</v>
      </c>
      <c r="AN2257">
        <f>IF(OR(AN1577="",AND(AN1577=AN1576,AN1577=AN1578)),NA(), AN1577)</f>
        <v>0</v>
      </c>
      <c r="AO2257">
        <f>IF(ISNA(AP2257),NA(),AO1577)</f>
        <v>0</v>
      </c>
      <c r="AP2257">
        <f>IF(OR(AP1577="",AND(AP1577=AP1576,AP1577=AP1578)),NA(), AP1577)</f>
        <v>0</v>
      </c>
      <c r="AQ2257">
        <f>IF(ISNA(AR2257),NA(),AQ1577)</f>
        <v>0</v>
      </c>
      <c r="AR2257">
        <f>IF(OR(AR1577="",AND(AR1577=AR1576,AR1577=AR1578)),NA(), AR1577)</f>
        <v>0</v>
      </c>
      <c r="AS2257">
        <f>IF(ISNA(AT2257),NA(),AS1577)</f>
        <v>0</v>
      </c>
      <c r="AT2257">
        <f>IF(OR(AT1577="",AND(AT1577=AT1576,AT1577=AT1578)),NA(), AT1577)</f>
        <v>0</v>
      </c>
      <c r="AU2257">
        <f>IF(ISNA(AV2257),NA(),AU1577)</f>
        <v>0</v>
      </c>
      <c r="AV2257">
        <f>IF(OR(AV1577="",AND(AV1577=AV1576,AV1577=AV1578)),NA(), AV1577)</f>
        <v>0</v>
      </c>
      <c r="AW2257">
        <f>IF(ISNA(AX2257),NA(),AW1577)</f>
        <v>0</v>
      </c>
      <c r="AX2257">
        <f>IF(OR(AX1577="",AND(AX1577=AX1576,AX1577=AX1578)),NA(), AX1577)</f>
        <v>0</v>
      </c>
      <c r="AY2257">
        <f>IF(ISNA(AZ2257),NA(),AY1577)</f>
        <v>0</v>
      </c>
      <c r="AZ2257">
        <f>IF(OR(AZ1577="",AND(AZ1577=AZ1576,AZ1577=AZ1578)),NA(), AZ1577)</f>
        <v>0</v>
      </c>
      <c r="BA2257">
        <f>IF(ISNA(BB2257),NA(),BA1577)</f>
        <v>0</v>
      </c>
      <c r="BB2257">
        <f>IF(OR(BB1577="",AND(BB1577=BB1576,BB1577=BB1578)),NA(), BB1577)</f>
        <v>0</v>
      </c>
      <c r="BC2257">
        <f>IF(ISNA(BD2257),NA(),BC1577)</f>
        <v>0</v>
      </c>
      <c r="BD2257">
        <f>IF(OR(BD1577="",AND(BD1577=BD1576,BD1577=BD1578)),NA(), BD1577)</f>
        <v>0</v>
      </c>
      <c r="BE2257">
        <f>IF(ISNA(BF2257),NA(),BE1577)</f>
        <v>0</v>
      </c>
      <c r="BF2257">
        <f>IF(OR(BF1577="",AND(BF1577=BF1576,BF1577=BF1578)),NA(), BF1577)</f>
        <v>0</v>
      </c>
      <c r="BG2257">
        <f>IF(ISNA(BH2257),NA(),BG1577)</f>
        <v>0</v>
      </c>
      <c r="BH2257">
        <f>IF(OR(BH1577="",AND(BH1577=BH1576,BH1577=BH1578)),NA(), BH1577)</f>
        <v>0</v>
      </c>
      <c r="BI2257">
        <f>IF(ISNA(BJ2257),NA(),BI1577)</f>
        <v>0</v>
      </c>
      <c r="BJ2257">
        <f>IF(OR(BJ1577="",AND(BJ1577=BJ1576,BJ1577=BJ1578)),NA(), BJ1577)</f>
        <v>0</v>
      </c>
      <c r="BK2257">
        <f>IF(ISNA(BL2257),NA(),BK1577)</f>
        <v>0</v>
      </c>
      <c r="BL2257">
        <f>IF(OR(BL1577="",AND(BL1577=BL1576,BL1577=BL1578)),NA(), BL1577)</f>
        <v>0</v>
      </c>
      <c r="BM2257">
        <f>IF(ISNA(BN2257),NA(),BM1577)</f>
        <v>0</v>
      </c>
      <c r="BN2257">
        <f>IF(OR(BN1577="",AND(BN1577=BN1576,BN1577=BN1578)),NA(), BN1577)</f>
        <v>0</v>
      </c>
      <c r="BO2257">
        <f>IF(ISNA(BP2257),NA(),BO1577)</f>
        <v>0</v>
      </c>
      <c r="BP2257">
        <f>IF(OR(BP1577="",AND(BP1577=BP1576,BP1577=BP1578)),NA(), BP1577)</f>
        <v>0</v>
      </c>
      <c r="BQ2257">
        <f>IF(ISNA(BR2257),NA(),BQ1577)</f>
        <v>0</v>
      </c>
      <c r="BR2257">
        <f>IF(OR(BR1577="",AND(BR1577=BR1576,BR1577=BR1578)),NA(), BR1577)</f>
        <v>0</v>
      </c>
    </row>
    <row r="2258" spans="5:70">
      <c r="E2258">
        <f>IF(ISNA(F2258),NA(),E1578)</f>
        <v>0</v>
      </c>
      <c r="F2258">
        <f>IF(OR(F1578="",AND(F1578=F1577,F1578=F1579)),NA(), F1578)</f>
        <v>0</v>
      </c>
      <c r="G2258">
        <f>IF(ISNA(H2258),NA(),G1578)</f>
        <v>0</v>
      </c>
      <c r="H2258">
        <f>IF(OR(H1578="",AND(H1578=H1577,H1578=H1579)),NA(), H1578)</f>
        <v>0</v>
      </c>
      <c r="I2258">
        <f>IF(ISNA(J2258),NA(),I1578)</f>
        <v>0</v>
      </c>
      <c r="J2258">
        <f>IF(OR(J1578="",AND(J1578=J1577,J1578=J1579)),NA(), J1578)</f>
        <v>0</v>
      </c>
      <c r="K2258">
        <f>IF(ISNA(L2258),NA(),K1578)</f>
        <v>0</v>
      </c>
      <c r="L2258">
        <f>IF(OR(L1578="",AND(L1578=L1577,L1578=L1579)),NA(), L1578)</f>
        <v>0</v>
      </c>
      <c r="M2258">
        <f>IF(ISNA(N2258),NA(),M1578)</f>
        <v>0</v>
      </c>
      <c r="N2258">
        <f>IF(OR(N1578="",AND(N1578=N1577,N1578=N1579)),NA(), N1578)</f>
        <v>0</v>
      </c>
      <c r="O2258">
        <f>IF(ISNA(P2258),NA(),O1578)</f>
        <v>0</v>
      </c>
      <c r="P2258">
        <f>IF(OR(P1578="",AND(P1578=P1577,P1578=P1579)),NA(), P1578)</f>
        <v>0</v>
      </c>
      <c r="Q2258">
        <f>IF(ISNA(R2258),NA(),Q1578)</f>
        <v>0</v>
      </c>
      <c r="R2258">
        <f>IF(OR(R1578="",AND(R1578=R1577,R1578=R1579)),NA(), R1578)</f>
        <v>0</v>
      </c>
      <c r="S2258">
        <f>IF(ISNA(T2258),NA(),S1578)</f>
        <v>0</v>
      </c>
      <c r="T2258">
        <f>IF(OR(T1578="",AND(T1578=T1577,T1578=T1579)),NA(), T1578)</f>
        <v>0</v>
      </c>
      <c r="U2258">
        <f>IF(ISNA(V2258),NA(),U1578)</f>
        <v>0</v>
      </c>
      <c r="V2258">
        <f>IF(OR(V1578="",AND(V1578=V1577,V1578=V1579)),NA(), V1578)</f>
        <v>0</v>
      </c>
      <c r="W2258">
        <f>IF(ISNA(X2258),NA(),W1578)</f>
        <v>0</v>
      </c>
      <c r="X2258">
        <f>IF(OR(X1578="",AND(X1578=X1577,X1578=X1579)),NA(), X1578)</f>
        <v>0</v>
      </c>
      <c r="Y2258">
        <f>IF(ISNA(Z2258),NA(),Y1578)</f>
        <v>0</v>
      </c>
      <c r="Z2258">
        <f>IF(OR(Z1578="",AND(Z1578=Z1577,Z1578=Z1579)),NA(), Z1578)</f>
        <v>0</v>
      </c>
      <c r="AA2258">
        <f>IF(ISNA(AB2258),NA(),AA1578)</f>
        <v>0</v>
      </c>
      <c r="AB2258">
        <f>IF(OR(AB1578="",AND(AB1578=AB1577,AB1578=AB1579)),NA(), AB1578)</f>
        <v>0</v>
      </c>
      <c r="AC2258">
        <f>IF(ISNA(AD2258),NA(),AC1578)</f>
        <v>0</v>
      </c>
      <c r="AD2258">
        <f>IF(OR(AD1578="",AND(AD1578=AD1577,AD1578=AD1579)),NA(), AD1578)</f>
        <v>0</v>
      </c>
      <c r="AE2258">
        <f>IF(ISNA(AF2258),NA(),AE1578)</f>
        <v>0</v>
      </c>
      <c r="AF2258">
        <f>IF(OR(AF1578="",AND(AF1578=AF1577,AF1578=AF1579)),NA(), AF1578)</f>
        <v>0</v>
      </c>
      <c r="AG2258">
        <f>IF(ISNA(AH2258),NA(),AG1578)</f>
        <v>0</v>
      </c>
      <c r="AH2258">
        <f>IF(OR(AH1578="",AND(AH1578=AH1577,AH1578=AH1579)),NA(), AH1578)</f>
        <v>0</v>
      </c>
      <c r="AI2258">
        <f>IF(ISNA(AJ2258),NA(),AI1578)</f>
        <v>0</v>
      </c>
      <c r="AJ2258">
        <f>IF(OR(AJ1578="",AND(AJ1578=AJ1577,AJ1578=AJ1579)),NA(), AJ1578)</f>
        <v>0</v>
      </c>
      <c r="AM2258">
        <f>IF(ISNA(AN2258),NA(),AM1578)</f>
        <v>0</v>
      </c>
      <c r="AN2258">
        <f>IF(OR(AN1578="",AND(AN1578=AN1577,AN1578=AN1579)),NA(), AN1578)</f>
        <v>0</v>
      </c>
      <c r="AO2258">
        <f>IF(ISNA(AP2258),NA(),AO1578)</f>
        <v>0</v>
      </c>
      <c r="AP2258">
        <f>IF(OR(AP1578="",AND(AP1578=AP1577,AP1578=AP1579)),NA(), AP1578)</f>
        <v>0</v>
      </c>
      <c r="AQ2258">
        <f>IF(ISNA(AR2258),NA(),AQ1578)</f>
        <v>0</v>
      </c>
      <c r="AR2258">
        <f>IF(OR(AR1578="",AND(AR1578=AR1577,AR1578=AR1579)),NA(), AR1578)</f>
        <v>0</v>
      </c>
      <c r="AS2258">
        <f>IF(ISNA(AT2258),NA(),AS1578)</f>
        <v>0</v>
      </c>
      <c r="AT2258">
        <f>IF(OR(AT1578="",AND(AT1578=AT1577,AT1578=AT1579)),NA(), AT1578)</f>
        <v>0</v>
      </c>
      <c r="AU2258">
        <f>IF(ISNA(AV2258),NA(),AU1578)</f>
        <v>0</v>
      </c>
      <c r="AV2258">
        <f>IF(OR(AV1578="",AND(AV1578=AV1577,AV1578=AV1579)),NA(), AV1578)</f>
        <v>0</v>
      </c>
      <c r="AW2258">
        <f>IF(ISNA(AX2258),NA(),AW1578)</f>
        <v>0</v>
      </c>
      <c r="AX2258">
        <f>IF(OR(AX1578="",AND(AX1578=AX1577,AX1578=AX1579)),NA(), AX1578)</f>
        <v>0</v>
      </c>
      <c r="AY2258">
        <f>IF(ISNA(AZ2258),NA(),AY1578)</f>
        <v>0</v>
      </c>
      <c r="AZ2258">
        <f>IF(OR(AZ1578="",AND(AZ1578=AZ1577,AZ1578=AZ1579)),NA(), AZ1578)</f>
        <v>0</v>
      </c>
      <c r="BA2258">
        <f>IF(ISNA(BB2258),NA(),BA1578)</f>
        <v>0</v>
      </c>
      <c r="BB2258">
        <f>IF(OR(BB1578="",AND(BB1578=BB1577,BB1578=BB1579)),NA(), BB1578)</f>
        <v>0</v>
      </c>
      <c r="BC2258">
        <f>IF(ISNA(BD2258),NA(),BC1578)</f>
        <v>0</v>
      </c>
      <c r="BD2258">
        <f>IF(OR(BD1578="",AND(BD1578=BD1577,BD1578=BD1579)),NA(), BD1578)</f>
        <v>0</v>
      </c>
      <c r="BE2258">
        <f>IF(ISNA(BF2258),NA(),BE1578)</f>
        <v>0</v>
      </c>
      <c r="BF2258">
        <f>IF(OR(BF1578="",AND(BF1578=BF1577,BF1578=BF1579)),NA(), BF1578)</f>
        <v>0</v>
      </c>
      <c r="BG2258">
        <f>IF(ISNA(BH2258),NA(),BG1578)</f>
        <v>0</v>
      </c>
      <c r="BH2258">
        <f>IF(OR(BH1578="",AND(BH1578=BH1577,BH1578=BH1579)),NA(), BH1578)</f>
        <v>0</v>
      </c>
      <c r="BI2258">
        <f>IF(ISNA(BJ2258),NA(),BI1578)</f>
        <v>0</v>
      </c>
      <c r="BJ2258">
        <f>IF(OR(BJ1578="",AND(BJ1578=BJ1577,BJ1578=BJ1579)),NA(), BJ1578)</f>
        <v>0</v>
      </c>
      <c r="BK2258">
        <f>IF(ISNA(BL2258),NA(),BK1578)</f>
        <v>0</v>
      </c>
      <c r="BL2258">
        <f>IF(OR(BL1578="",AND(BL1578=BL1577,BL1578=BL1579)),NA(), BL1578)</f>
        <v>0</v>
      </c>
      <c r="BM2258">
        <f>IF(ISNA(BN2258),NA(),BM1578)</f>
        <v>0</v>
      </c>
      <c r="BN2258">
        <f>IF(OR(BN1578="",AND(BN1578=BN1577,BN1578=BN1579)),NA(), BN1578)</f>
        <v>0</v>
      </c>
      <c r="BO2258">
        <f>IF(ISNA(BP2258),NA(),BO1578)</f>
        <v>0</v>
      </c>
      <c r="BP2258">
        <f>IF(OR(BP1578="",AND(BP1578=BP1577,BP1578=BP1579)),NA(), BP1578)</f>
        <v>0</v>
      </c>
      <c r="BQ2258">
        <f>IF(ISNA(BR2258),NA(),BQ1578)</f>
        <v>0</v>
      </c>
      <c r="BR2258">
        <f>IF(OR(BR1578="",AND(BR1578=BR1577,BR1578=BR1579)),NA(), BR1578)</f>
        <v>0</v>
      </c>
    </row>
    <row r="2259" spans="5:70">
      <c r="E2259">
        <f>IF(ISNA(F2259),NA(),E1579)</f>
        <v>0</v>
      </c>
      <c r="F2259">
        <f>IF(OR(F1579="",AND(F1579=F1578,F1579=F1580)),NA(), F1579)</f>
        <v>0</v>
      </c>
      <c r="G2259">
        <f>IF(ISNA(H2259),NA(),G1579)</f>
        <v>0</v>
      </c>
      <c r="H2259">
        <f>IF(OR(H1579="",AND(H1579=H1578,H1579=H1580)),NA(), H1579)</f>
        <v>0</v>
      </c>
      <c r="I2259">
        <f>IF(ISNA(J2259),NA(),I1579)</f>
        <v>0</v>
      </c>
      <c r="J2259">
        <f>IF(OR(J1579="",AND(J1579=J1578,J1579=J1580)),NA(), J1579)</f>
        <v>0</v>
      </c>
      <c r="K2259">
        <f>IF(ISNA(L2259),NA(),K1579)</f>
        <v>0</v>
      </c>
      <c r="L2259">
        <f>IF(OR(L1579="",AND(L1579=L1578,L1579=L1580)),NA(), L1579)</f>
        <v>0</v>
      </c>
      <c r="M2259">
        <f>IF(ISNA(N2259),NA(),M1579)</f>
        <v>0</v>
      </c>
      <c r="N2259">
        <f>IF(OR(N1579="",AND(N1579=N1578,N1579=N1580)),NA(), N1579)</f>
        <v>0</v>
      </c>
      <c r="O2259">
        <f>IF(ISNA(P2259),NA(),O1579)</f>
        <v>0</v>
      </c>
      <c r="P2259">
        <f>IF(OR(P1579="",AND(P1579=P1578,P1579=P1580)),NA(), P1579)</f>
        <v>0</v>
      </c>
      <c r="Q2259">
        <f>IF(ISNA(R2259),NA(),Q1579)</f>
        <v>0</v>
      </c>
      <c r="R2259">
        <f>IF(OR(R1579="",AND(R1579=R1578,R1579=R1580)),NA(), R1579)</f>
        <v>0</v>
      </c>
      <c r="S2259">
        <f>IF(ISNA(T2259),NA(),S1579)</f>
        <v>0</v>
      </c>
      <c r="T2259">
        <f>IF(OR(T1579="",AND(T1579=T1578,T1579=T1580)),NA(), T1579)</f>
        <v>0</v>
      </c>
      <c r="U2259">
        <f>IF(ISNA(V2259),NA(),U1579)</f>
        <v>0</v>
      </c>
      <c r="V2259">
        <f>IF(OR(V1579="",AND(V1579=V1578,V1579=V1580)),NA(), V1579)</f>
        <v>0</v>
      </c>
      <c r="W2259">
        <f>IF(ISNA(X2259),NA(),W1579)</f>
        <v>0</v>
      </c>
      <c r="X2259">
        <f>IF(OR(X1579="",AND(X1579=X1578,X1579=X1580)),NA(), X1579)</f>
        <v>0</v>
      </c>
      <c r="Y2259">
        <f>IF(ISNA(Z2259),NA(),Y1579)</f>
        <v>0</v>
      </c>
      <c r="Z2259">
        <f>IF(OR(Z1579="",AND(Z1579=Z1578,Z1579=Z1580)),NA(), Z1579)</f>
        <v>0</v>
      </c>
      <c r="AA2259">
        <f>IF(ISNA(AB2259),NA(),AA1579)</f>
        <v>0</v>
      </c>
      <c r="AB2259">
        <f>IF(OR(AB1579="",AND(AB1579=AB1578,AB1579=AB1580)),NA(), AB1579)</f>
        <v>0</v>
      </c>
      <c r="AC2259">
        <f>IF(ISNA(AD2259),NA(),AC1579)</f>
        <v>0</v>
      </c>
      <c r="AD2259">
        <f>IF(OR(AD1579="",AND(AD1579=AD1578,AD1579=AD1580)),NA(), AD1579)</f>
        <v>0</v>
      </c>
      <c r="AE2259">
        <f>IF(ISNA(AF2259),NA(),AE1579)</f>
        <v>0</v>
      </c>
      <c r="AF2259">
        <f>IF(OR(AF1579="",AND(AF1579=AF1578,AF1579=AF1580)),NA(), AF1579)</f>
        <v>0</v>
      </c>
      <c r="AG2259">
        <f>IF(ISNA(AH2259),NA(),AG1579)</f>
        <v>0</v>
      </c>
      <c r="AH2259">
        <f>IF(OR(AH1579="",AND(AH1579=AH1578,AH1579=AH1580)),NA(), AH1579)</f>
        <v>0</v>
      </c>
      <c r="AI2259">
        <f>IF(ISNA(AJ2259),NA(),AI1579)</f>
        <v>0</v>
      </c>
      <c r="AJ2259">
        <f>IF(OR(AJ1579="",AND(AJ1579=AJ1578,AJ1579=AJ1580)),NA(), AJ1579)</f>
        <v>0</v>
      </c>
      <c r="AM2259">
        <f>IF(ISNA(AN2259),NA(),AM1579)</f>
        <v>0</v>
      </c>
      <c r="AN2259">
        <f>IF(OR(AN1579="",AND(AN1579=AN1578,AN1579=AN1580)),NA(), AN1579)</f>
        <v>0</v>
      </c>
      <c r="AO2259">
        <f>IF(ISNA(AP2259),NA(),AO1579)</f>
        <v>0</v>
      </c>
      <c r="AP2259">
        <f>IF(OR(AP1579="",AND(AP1579=AP1578,AP1579=AP1580)),NA(), AP1579)</f>
        <v>0</v>
      </c>
      <c r="AQ2259">
        <f>IF(ISNA(AR2259),NA(),AQ1579)</f>
        <v>0</v>
      </c>
      <c r="AR2259">
        <f>IF(OR(AR1579="",AND(AR1579=AR1578,AR1579=AR1580)),NA(), AR1579)</f>
        <v>0</v>
      </c>
      <c r="AS2259">
        <f>IF(ISNA(AT2259),NA(),AS1579)</f>
        <v>0</v>
      </c>
      <c r="AT2259">
        <f>IF(OR(AT1579="",AND(AT1579=AT1578,AT1579=AT1580)),NA(), AT1579)</f>
        <v>0</v>
      </c>
      <c r="AU2259">
        <f>IF(ISNA(AV2259),NA(),AU1579)</f>
        <v>0</v>
      </c>
      <c r="AV2259">
        <f>IF(OR(AV1579="",AND(AV1579=AV1578,AV1579=AV1580)),NA(), AV1579)</f>
        <v>0</v>
      </c>
      <c r="AW2259">
        <f>IF(ISNA(AX2259),NA(),AW1579)</f>
        <v>0</v>
      </c>
      <c r="AX2259">
        <f>IF(OR(AX1579="",AND(AX1579=AX1578,AX1579=AX1580)),NA(), AX1579)</f>
        <v>0</v>
      </c>
      <c r="AY2259">
        <f>IF(ISNA(AZ2259),NA(),AY1579)</f>
        <v>0</v>
      </c>
      <c r="AZ2259">
        <f>IF(OR(AZ1579="",AND(AZ1579=AZ1578,AZ1579=AZ1580)),NA(), AZ1579)</f>
        <v>0</v>
      </c>
      <c r="BA2259">
        <f>IF(ISNA(BB2259),NA(),BA1579)</f>
        <v>0</v>
      </c>
      <c r="BB2259">
        <f>IF(OR(BB1579="",AND(BB1579=BB1578,BB1579=BB1580)),NA(), BB1579)</f>
        <v>0</v>
      </c>
      <c r="BC2259">
        <f>IF(ISNA(BD2259),NA(),BC1579)</f>
        <v>0</v>
      </c>
      <c r="BD2259">
        <f>IF(OR(BD1579="",AND(BD1579=BD1578,BD1579=BD1580)),NA(), BD1579)</f>
        <v>0</v>
      </c>
      <c r="BE2259">
        <f>IF(ISNA(BF2259),NA(),BE1579)</f>
        <v>0</v>
      </c>
      <c r="BF2259">
        <f>IF(OR(BF1579="",AND(BF1579=BF1578,BF1579=BF1580)),NA(), BF1579)</f>
        <v>0</v>
      </c>
      <c r="BG2259">
        <f>IF(ISNA(BH2259),NA(),BG1579)</f>
        <v>0</v>
      </c>
      <c r="BH2259">
        <f>IF(OR(BH1579="",AND(BH1579=BH1578,BH1579=BH1580)),NA(), BH1579)</f>
        <v>0</v>
      </c>
      <c r="BI2259">
        <f>IF(ISNA(BJ2259),NA(),BI1579)</f>
        <v>0</v>
      </c>
      <c r="BJ2259">
        <f>IF(OR(BJ1579="",AND(BJ1579=BJ1578,BJ1579=BJ1580)),NA(), BJ1579)</f>
        <v>0</v>
      </c>
      <c r="BK2259">
        <f>IF(ISNA(BL2259),NA(),BK1579)</f>
        <v>0</v>
      </c>
      <c r="BL2259">
        <f>IF(OR(BL1579="",AND(BL1579=BL1578,BL1579=BL1580)),NA(), BL1579)</f>
        <v>0</v>
      </c>
      <c r="BM2259">
        <f>IF(ISNA(BN2259),NA(),BM1579)</f>
        <v>0</v>
      </c>
      <c r="BN2259">
        <f>IF(OR(BN1579="",AND(BN1579=BN1578,BN1579=BN1580)),NA(), BN1579)</f>
        <v>0</v>
      </c>
      <c r="BO2259">
        <f>IF(ISNA(BP2259),NA(),BO1579)</f>
        <v>0</v>
      </c>
      <c r="BP2259">
        <f>IF(OR(BP1579="",AND(BP1579=BP1578,BP1579=BP1580)),NA(), BP1579)</f>
        <v>0</v>
      </c>
      <c r="BQ2259">
        <f>IF(ISNA(BR2259),NA(),BQ1579)</f>
        <v>0</v>
      </c>
      <c r="BR2259">
        <f>IF(OR(BR1579="",AND(BR1579=BR1578,BR1579=BR1580)),NA(), BR1579)</f>
        <v>0</v>
      </c>
    </row>
    <row r="2260" spans="5:70">
      <c r="E2260">
        <f>IF(ISNA(F2260),NA(),E1580)</f>
        <v>0</v>
      </c>
      <c r="F2260">
        <f>IF(OR(F1580="",AND(F1580=F1579,F1580=F1581)),NA(), F1580)</f>
        <v>0</v>
      </c>
      <c r="G2260">
        <f>IF(ISNA(H2260),NA(),G1580)</f>
        <v>0</v>
      </c>
      <c r="H2260">
        <f>IF(OR(H1580="",AND(H1580=H1579,H1580=H1581)),NA(), H1580)</f>
        <v>0</v>
      </c>
      <c r="I2260">
        <f>IF(ISNA(J2260),NA(),I1580)</f>
        <v>0</v>
      </c>
      <c r="J2260">
        <f>IF(OR(J1580="",AND(J1580=J1579,J1580=J1581)),NA(), J1580)</f>
        <v>0</v>
      </c>
      <c r="K2260">
        <f>IF(ISNA(L2260),NA(),K1580)</f>
        <v>0</v>
      </c>
      <c r="L2260">
        <f>IF(OR(L1580="",AND(L1580=L1579,L1580=L1581)),NA(), L1580)</f>
        <v>0</v>
      </c>
      <c r="M2260">
        <f>IF(ISNA(N2260),NA(),M1580)</f>
        <v>0</v>
      </c>
      <c r="N2260">
        <f>IF(OR(N1580="",AND(N1580=N1579,N1580=N1581)),NA(), N1580)</f>
        <v>0</v>
      </c>
      <c r="O2260">
        <f>IF(ISNA(P2260),NA(),O1580)</f>
        <v>0</v>
      </c>
      <c r="P2260">
        <f>IF(OR(P1580="",AND(P1580=P1579,P1580=P1581)),NA(), P1580)</f>
        <v>0</v>
      </c>
      <c r="Q2260">
        <f>IF(ISNA(R2260),NA(),Q1580)</f>
        <v>0</v>
      </c>
      <c r="R2260">
        <f>IF(OR(R1580="",AND(R1580=R1579,R1580=R1581)),NA(), R1580)</f>
        <v>0</v>
      </c>
      <c r="S2260">
        <f>IF(ISNA(T2260),NA(),S1580)</f>
        <v>0</v>
      </c>
      <c r="T2260">
        <f>IF(OR(T1580="",AND(T1580=T1579,T1580=T1581)),NA(), T1580)</f>
        <v>0</v>
      </c>
      <c r="U2260">
        <f>IF(ISNA(V2260),NA(),U1580)</f>
        <v>0</v>
      </c>
      <c r="V2260">
        <f>IF(OR(V1580="",AND(V1580=V1579,V1580=V1581)),NA(), V1580)</f>
        <v>0</v>
      </c>
      <c r="W2260">
        <f>IF(ISNA(X2260),NA(),W1580)</f>
        <v>0</v>
      </c>
      <c r="X2260">
        <f>IF(OR(X1580="",AND(X1580=X1579,X1580=X1581)),NA(), X1580)</f>
        <v>0</v>
      </c>
      <c r="Y2260">
        <f>IF(ISNA(Z2260),NA(),Y1580)</f>
        <v>0</v>
      </c>
      <c r="Z2260">
        <f>IF(OR(Z1580="",AND(Z1580=Z1579,Z1580=Z1581)),NA(), Z1580)</f>
        <v>0</v>
      </c>
      <c r="AA2260">
        <f>IF(ISNA(AB2260),NA(),AA1580)</f>
        <v>0</v>
      </c>
      <c r="AB2260">
        <f>IF(OR(AB1580="",AND(AB1580=AB1579,AB1580=AB1581)),NA(), AB1580)</f>
        <v>0</v>
      </c>
      <c r="AC2260">
        <f>IF(ISNA(AD2260),NA(),AC1580)</f>
        <v>0</v>
      </c>
      <c r="AD2260">
        <f>IF(OR(AD1580="",AND(AD1580=AD1579,AD1580=AD1581)),NA(), AD1580)</f>
        <v>0</v>
      </c>
      <c r="AE2260">
        <f>IF(ISNA(AF2260),NA(),AE1580)</f>
        <v>0</v>
      </c>
      <c r="AF2260">
        <f>IF(OR(AF1580="",AND(AF1580=AF1579,AF1580=AF1581)),NA(), AF1580)</f>
        <v>0</v>
      </c>
      <c r="AG2260">
        <f>IF(ISNA(AH2260),NA(),AG1580)</f>
        <v>0</v>
      </c>
      <c r="AH2260">
        <f>IF(OR(AH1580="",AND(AH1580=AH1579,AH1580=AH1581)),NA(), AH1580)</f>
        <v>0</v>
      </c>
      <c r="AI2260">
        <f>IF(ISNA(AJ2260),NA(),AI1580)</f>
        <v>0</v>
      </c>
      <c r="AJ2260">
        <f>IF(OR(AJ1580="",AND(AJ1580=AJ1579,AJ1580=AJ1581)),NA(), AJ1580)</f>
        <v>0</v>
      </c>
      <c r="AM2260">
        <f>IF(ISNA(AN2260),NA(),AM1580)</f>
        <v>0</v>
      </c>
      <c r="AN2260">
        <f>IF(OR(AN1580="",AND(AN1580=AN1579,AN1580=AN1581)),NA(), AN1580)</f>
        <v>0</v>
      </c>
      <c r="AO2260">
        <f>IF(ISNA(AP2260),NA(),AO1580)</f>
        <v>0</v>
      </c>
      <c r="AP2260">
        <f>IF(OR(AP1580="",AND(AP1580=AP1579,AP1580=AP1581)),NA(), AP1580)</f>
        <v>0</v>
      </c>
      <c r="AQ2260">
        <f>IF(ISNA(AR2260),NA(),AQ1580)</f>
        <v>0</v>
      </c>
      <c r="AR2260">
        <f>IF(OR(AR1580="",AND(AR1580=AR1579,AR1580=AR1581)),NA(), AR1580)</f>
        <v>0</v>
      </c>
      <c r="AS2260">
        <f>IF(ISNA(AT2260),NA(),AS1580)</f>
        <v>0</v>
      </c>
      <c r="AT2260">
        <f>IF(OR(AT1580="",AND(AT1580=AT1579,AT1580=AT1581)),NA(), AT1580)</f>
        <v>0</v>
      </c>
      <c r="AU2260">
        <f>IF(ISNA(AV2260),NA(),AU1580)</f>
        <v>0</v>
      </c>
      <c r="AV2260">
        <f>IF(OR(AV1580="",AND(AV1580=AV1579,AV1580=AV1581)),NA(), AV1580)</f>
        <v>0</v>
      </c>
      <c r="AW2260">
        <f>IF(ISNA(AX2260),NA(),AW1580)</f>
        <v>0</v>
      </c>
      <c r="AX2260">
        <f>IF(OR(AX1580="",AND(AX1580=AX1579,AX1580=AX1581)),NA(), AX1580)</f>
        <v>0</v>
      </c>
      <c r="AY2260">
        <f>IF(ISNA(AZ2260),NA(),AY1580)</f>
        <v>0</v>
      </c>
      <c r="AZ2260">
        <f>IF(OR(AZ1580="",AND(AZ1580=AZ1579,AZ1580=AZ1581)),NA(), AZ1580)</f>
        <v>0</v>
      </c>
      <c r="BA2260">
        <f>IF(ISNA(BB2260),NA(),BA1580)</f>
        <v>0</v>
      </c>
      <c r="BB2260">
        <f>IF(OR(BB1580="",AND(BB1580=BB1579,BB1580=BB1581)),NA(), BB1580)</f>
        <v>0</v>
      </c>
      <c r="BC2260">
        <f>IF(ISNA(BD2260),NA(),BC1580)</f>
        <v>0</v>
      </c>
      <c r="BD2260">
        <f>IF(OR(BD1580="",AND(BD1580=BD1579,BD1580=BD1581)),NA(), BD1580)</f>
        <v>0</v>
      </c>
      <c r="BE2260">
        <f>IF(ISNA(BF2260),NA(),BE1580)</f>
        <v>0</v>
      </c>
      <c r="BF2260">
        <f>IF(OR(BF1580="",AND(BF1580=BF1579,BF1580=BF1581)),NA(), BF1580)</f>
        <v>0</v>
      </c>
      <c r="BG2260">
        <f>IF(ISNA(BH2260),NA(),BG1580)</f>
        <v>0</v>
      </c>
      <c r="BH2260">
        <f>IF(OR(BH1580="",AND(BH1580=BH1579,BH1580=BH1581)),NA(), BH1580)</f>
        <v>0</v>
      </c>
      <c r="BI2260">
        <f>IF(ISNA(BJ2260),NA(),BI1580)</f>
        <v>0</v>
      </c>
      <c r="BJ2260">
        <f>IF(OR(BJ1580="",AND(BJ1580=BJ1579,BJ1580=BJ1581)),NA(), BJ1580)</f>
        <v>0</v>
      </c>
      <c r="BK2260">
        <f>IF(ISNA(BL2260),NA(),BK1580)</f>
        <v>0</v>
      </c>
      <c r="BL2260">
        <f>IF(OR(BL1580="",AND(BL1580=BL1579,BL1580=BL1581)),NA(), BL1580)</f>
        <v>0</v>
      </c>
      <c r="BM2260">
        <f>IF(ISNA(BN2260),NA(),BM1580)</f>
        <v>0</v>
      </c>
      <c r="BN2260">
        <f>IF(OR(BN1580="",AND(BN1580=BN1579,BN1580=BN1581)),NA(), BN1580)</f>
        <v>0</v>
      </c>
      <c r="BO2260">
        <f>IF(ISNA(BP2260),NA(),BO1580)</f>
        <v>0</v>
      </c>
      <c r="BP2260">
        <f>IF(OR(BP1580="",AND(BP1580=BP1579,BP1580=BP1581)),NA(), BP1580)</f>
        <v>0</v>
      </c>
      <c r="BQ2260">
        <f>IF(ISNA(BR2260),NA(),BQ1580)</f>
        <v>0</v>
      </c>
      <c r="BR2260">
        <f>IF(OR(BR1580="",AND(BR1580=BR1579,BR1580=BR1581)),NA(), BR1580)</f>
        <v>0</v>
      </c>
    </row>
    <row r="2261" spans="5:70">
      <c r="E2261">
        <f>IF(ISNA(F2261),NA(),E1581)</f>
        <v>0</v>
      </c>
      <c r="F2261">
        <f>IF(OR(F1581="",AND(F1581=F1580,F1581=F1582)),NA(), F1581)</f>
        <v>0</v>
      </c>
      <c r="G2261">
        <f>IF(ISNA(H2261),NA(),G1581)</f>
        <v>0</v>
      </c>
      <c r="H2261">
        <f>IF(OR(H1581="",AND(H1581=H1580,H1581=H1582)),NA(), H1581)</f>
        <v>0</v>
      </c>
      <c r="I2261">
        <f>IF(ISNA(J2261),NA(),I1581)</f>
        <v>0</v>
      </c>
      <c r="J2261">
        <f>IF(OR(J1581="",AND(J1581=J1580,J1581=J1582)),NA(), J1581)</f>
        <v>0</v>
      </c>
      <c r="K2261">
        <f>IF(ISNA(L2261),NA(),K1581)</f>
        <v>0</v>
      </c>
      <c r="L2261">
        <f>IF(OR(L1581="",AND(L1581=L1580,L1581=L1582)),NA(), L1581)</f>
        <v>0</v>
      </c>
      <c r="M2261">
        <f>IF(ISNA(N2261),NA(),M1581)</f>
        <v>0</v>
      </c>
      <c r="N2261">
        <f>IF(OR(N1581="",AND(N1581=N1580,N1581=N1582)),NA(), N1581)</f>
        <v>0</v>
      </c>
      <c r="O2261">
        <f>IF(ISNA(P2261),NA(),O1581)</f>
        <v>0</v>
      </c>
      <c r="P2261">
        <f>IF(OR(P1581="",AND(P1581=P1580,P1581=P1582)),NA(), P1581)</f>
        <v>0</v>
      </c>
      <c r="Q2261">
        <f>IF(ISNA(R2261),NA(),Q1581)</f>
        <v>0</v>
      </c>
      <c r="R2261">
        <f>IF(OR(R1581="",AND(R1581=R1580,R1581=R1582)),NA(), R1581)</f>
        <v>0</v>
      </c>
      <c r="S2261">
        <f>IF(ISNA(T2261),NA(),S1581)</f>
        <v>0</v>
      </c>
      <c r="T2261">
        <f>IF(OR(T1581="",AND(T1581=T1580,T1581=T1582)),NA(), T1581)</f>
        <v>0</v>
      </c>
      <c r="U2261">
        <f>IF(ISNA(V2261),NA(),U1581)</f>
        <v>0</v>
      </c>
      <c r="V2261">
        <f>IF(OR(V1581="",AND(V1581=V1580,V1581=V1582)),NA(), V1581)</f>
        <v>0</v>
      </c>
      <c r="W2261">
        <f>IF(ISNA(X2261),NA(),W1581)</f>
        <v>0</v>
      </c>
      <c r="X2261">
        <f>IF(OR(X1581="",AND(X1581=X1580,X1581=X1582)),NA(), X1581)</f>
        <v>0</v>
      </c>
      <c r="Y2261">
        <f>IF(ISNA(Z2261),NA(),Y1581)</f>
        <v>0</v>
      </c>
      <c r="Z2261">
        <f>IF(OR(Z1581="",AND(Z1581=Z1580,Z1581=Z1582)),NA(), Z1581)</f>
        <v>0</v>
      </c>
      <c r="AA2261">
        <f>IF(ISNA(AB2261),NA(),AA1581)</f>
        <v>0</v>
      </c>
      <c r="AB2261">
        <f>IF(OR(AB1581="",AND(AB1581=AB1580,AB1581=AB1582)),NA(), AB1581)</f>
        <v>0</v>
      </c>
      <c r="AC2261">
        <f>IF(ISNA(AD2261),NA(),AC1581)</f>
        <v>0</v>
      </c>
      <c r="AD2261">
        <f>IF(OR(AD1581="",AND(AD1581=AD1580,AD1581=AD1582)),NA(), AD1581)</f>
        <v>0</v>
      </c>
      <c r="AE2261">
        <f>IF(ISNA(AF2261),NA(),AE1581)</f>
        <v>0</v>
      </c>
      <c r="AF2261">
        <f>IF(OR(AF1581="",AND(AF1581=AF1580,AF1581=AF1582)),NA(), AF1581)</f>
        <v>0</v>
      </c>
      <c r="AG2261">
        <f>IF(ISNA(AH2261),NA(),AG1581)</f>
        <v>0</v>
      </c>
      <c r="AH2261">
        <f>IF(OR(AH1581="",AND(AH1581=AH1580,AH1581=AH1582)),NA(), AH1581)</f>
        <v>0</v>
      </c>
      <c r="AI2261">
        <f>IF(ISNA(AJ2261),NA(),AI1581)</f>
        <v>0</v>
      </c>
      <c r="AJ2261">
        <f>IF(OR(AJ1581="",AND(AJ1581=AJ1580,AJ1581=AJ1582)),NA(), AJ1581)</f>
        <v>0</v>
      </c>
      <c r="AM2261">
        <f>IF(ISNA(AN2261),NA(),AM1581)</f>
        <v>0</v>
      </c>
      <c r="AN2261">
        <f>IF(OR(AN1581="",AND(AN1581=AN1580,AN1581=AN1582)),NA(), AN1581)</f>
        <v>0</v>
      </c>
      <c r="AO2261">
        <f>IF(ISNA(AP2261),NA(),AO1581)</f>
        <v>0</v>
      </c>
      <c r="AP2261">
        <f>IF(OR(AP1581="",AND(AP1581=AP1580,AP1581=AP1582)),NA(), AP1581)</f>
        <v>0</v>
      </c>
      <c r="AQ2261">
        <f>IF(ISNA(AR2261),NA(),AQ1581)</f>
        <v>0</v>
      </c>
      <c r="AR2261">
        <f>IF(OR(AR1581="",AND(AR1581=AR1580,AR1581=AR1582)),NA(), AR1581)</f>
        <v>0</v>
      </c>
      <c r="AS2261">
        <f>IF(ISNA(AT2261),NA(),AS1581)</f>
        <v>0</v>
      </c>
      <c r="AT2261">
        <f>IF(OR(AT1581="",AND(AT1581=AT1580,AT1581=AT1582)),NA(), AT1581)</f>
        <v>0</v>
      </c>
      <c r="AU2261">
        <f>IF(ISNA(AV2261),NA(),AU1581)</f>
        <v>0</v>
      </c>
      <c r="AV2261">
        <f>IF(OR(AV1581="",AND(AV1581=AV1580,AV1581=AV1582)),NA(), AV1581)</f>
        <v>0</v>
      </c>
      <c r="AW2261">
        <f>IF(ISNA(AX2261),NA(),AW1581)</f>
        <v>0</v>
      </c>
      <c r="AX2261">
        <f>IF(OR(AX1581="",AND(AX1581=AX1580,AX1581=AX1582)),NA(), AX1581)</f>
        <v>0</v>
      </c>
      <c r="AY2261">
        <f>IF(ISNA(AZ2261),NA(),AY1581)</f>
        <v>0</v>
      </c>
      <c r="AZ2261">
        <f>IF(OR(AZ1581="",AND(AZ1581=AZ1580,AZ1581=AZ1582)),NA(), AZ1581)</f>
        <v>0</v>
      </c>
      <c r="BA2261">
        <f>IF(ISNA(BB2261),NA(),BA1581)</f>
        <v>0</v>
      </c>
      <c r="BB2261">
        <f>IF(OR(BB1581="",AND(BB1581=BB1580,BB1581=BB1582)),NA(), BB1581)</f>
        <v>0</v>
      </c>
      <c r="BC2261">
        <f>IF(ISNA(BD2261),NA(),BC1581)</f>
        <v>0</v>
      </c>
      <c r="BD2261">
        <f>IF(OR(BD1581="",AND(BD1581=BD1580,BD1581=BD1582)),NA(), BD1581)</f>
        <v>0</v>
      </c>
      <c r="BE2261">
        <f>IF(ISNA(BF2261),NA(),BE1581)</f>
        <v>0</v>
      </c>
      <c r="BF2261">
        <f>IF(OR(BF1581="",AND(BF1581=BF1580,BF1581=BF1582)),NA(), BF1581)</f>
        <v>0</v>
      </c>
      <c r="BG2261">
        <f>IF(ISNA(BH2261),NA(),BG1581)</f>
        <v>0</v>
      </c>
      <c r="BH2261">
        <f>IF(OR(BH1581="",AND(BH1581=BH1580,BH1581=BH1582)),NA(), BH1581)</f>
        <v>0</v>
      </c>
      <c r="BI2261">
        <f>IF(ISNA(BJ2261),NA(),BI1581)</f>
        <v>0</v>
      </c>
      <c r="BJ2261">
        <f>IF(OR(BJ1581="",AND(BJ1581=BJ1580,BJ1581=BJ1582)),NA(), BJ1581)</f>
        <v>0</v>
      </c>
      <c r="BK2261">
        <f>IF(ISNA(BL2261),NA(),BK1581)</f>
        <v>0</v>
      </c>
      <c r="BL2261">
        <f>IF(OR(BL1581="",AND(BL1581=BL1580,BL1581=BL1582)),NA(), BL1581)</f>
        <v>0</v>
      </c>
      <c r="BM2261">
        <f>IF(ISNA(BN2261),NA(),BM1581)</f>
        <v>0</v>
      </c>
      <c r="BN2261">
        <f>IF(OR(BN1581="",AND(BN1581=BN1580,BN1581=BN1582)),NA(), BN1581)</f>
        <v>0</v>
      </c>
      <c r="BO2261">
        <f>IF(ISNA(BP2261),NA(),BO1581)</f>
        <v>0</v>
      </c>
      <c r="BP2261">
        <f>IF(OR(BP1581="",AND(BP1581=BP1580,BP1581=BP1582)),NA(), BP1581)</f>
        <v>0</v>
      </c>
      <c r="BQ2261">
        <f>IF(ISNA(BR2261),NA(),BQ1581)</f>
        <v>0</v>
      </c>
      <c r="BR2261">
        <f>IF(OR(BR1581="",AND(BR1581=BR1580,BR1581=BR1582)),NA(), BR1581)</f>
        <v>0</v>
      </c>
    </row>
    <row r="2262" spans="5:70">
      <c r="E2262">
        <f>IF(ISNA(F2262),NA(),E1582)</f>
        <v>0</v>
      </c>
      <c r="F2262">
        <f>IF(OR(F1582="",AND(F1582=F1581,F1582=F1583)),NA(), F1582)</f>
        <v>0</v>
      </c>
      <c r="G2262">
        <f>IF(ISNA(H2262),NA(),G1582)</f>
        <v>0</v>
      </c>
      <c r="H2262">
        <f>IF(OR(H1582="",AND(H1582=H1581,H1582=H1583)),NA(), H1582)</f>
        <v>0</v>
      </c>
      <c r="I2262">
        <f>IF(ISNA(J2262),NA(),I1582)</f>
        <v>0</v>
      </c>
      <c r="J2262">
        <f>IF(OR(J1582="",AND(J1582=J1581,J1582=J1583)),NA(), J1582)</f>
        <v>0</v>
      </c>
      <c r="K2262">
        <f>IF(ISNA(L2262),NA(),K1582)</f>
        <v>0</v>
      </c>
      <c r="L2262">
        <f>IF(OR(L1582="",AND(L1582=L1581,L1582=L1583)),NA(), L1582)</f>
        <v>0</v>
      </c>
      <c r="M2262">
        <f>IF(ISNA(N2262),NA(),M1582)</f>
        <v>0</v>
      </c>
      <c r="N2262">
        <f>IF(OR(N1582="",AND(N1582=N1581,N1582=N1583)),NA(), N1582)</f>
        <v>0</v>
      </c>
      <c r="O2262">
        <f>IF(ISNA(P2262),NA(),O1582)</f>
        <v>0</v>
      </c>
      <c r="P2262">
        <f>IF(OR(P1582="",AND(P1582=P1581,P1582=P1583)),NA(), P1582)</f>
        <v>0</v>
      </c>
      <c r="Q2262">
        <f>IF(ISNA(R2262),NA(),Q1582)</f>
        <v>0</v>
      </c>
      <c r="R2262">
        <f>IF(OR(R1582="",AND(R1582=R1581,R1582=R1583)),NA(), R1582)</f>
        <v>0</v>
      </c>
      <c r="S2262">
        <f>IF(ISNA(T2262),NA(),S1582)</f>
        <v>0</v>
      </c>
      <c r="T2262">
        <f>IF(OR(T1582="",AND(T1582=T1581,T1582=T1583)),NA(), T1582)</f>
        <v>0</v>
      </c>
      <c r="U2262">
        <f>IF(ISNA(V2262),NA(),U1582)</f>
        <v>0</v>
      </c>
      <c r="V2262">
        <f>IF(OR(V1582="",AND(V1582=V1581,V1582=V1583)),NA(), V1582)</f>
        <v>0</v>
      </c>
      <c r="W2262">
        <f>IF(ISNA(X2262),NA(),W1582)</f>
        <v>0</v>
      </c>
      <c r="X2262">
        <f>IF(OR(X1582="",AND(X1582=X1581,X1582=X1583)),NA(), X1582)</f>
        <v>0</v>
      </c>
      <c r="Y2262">
        <f>IF(ISNA(Z2262),NA(),Y1582)</f>
        <v>0</v>
      </c>
      <c r="Z2262">
        <f>IF(OR(Z1582="",AND(Z1582=Z1581,Z1582=Z1583)),NA(), Z1582)</f>
        <v>0</v>
      </c>
      <c r="AA2262">
        <f>IF(ISNA(AB2262),NA(),AA1582)</f>
        <v>0</v>
      </c>
      <c r="AB2262">
        <f>IF(OR(AB1582="",AND(AB1582=AB1581,AB1582=AB1583)),NA(), AB1582)</f>
        <v>0</v>
      </c>
      <c r="AC2262">
        <f>IF(ISNA(AD2262),NA(),AC1582)</f>
        <v>0</v>
      </c>
      <c r="AD2262">
        <f>IF(OR(AD1582="",AND(AD1582=AD1581,AD1582=AD1583)),NA(), AD1582)</f>
        <v>0</v>
      </c>
      <c r="AE2262">
        <f>IF(ISNA(AF2262),NA(),AE1582)</f>
        <v>0</v>
      </c>
      <c r="AF2262">
        <f>IF(OR(AF1582="",AND(AF1582=AF1581,AF1582=AF1583)),NA(), AF1582)</f>
        <v>0</v>
      </c>
      <c r="AG2262">
        <f>IF(ISNA(AH2262),NA(),AG1582)</f>
        <v>0</v>
      </c>
      <c r="AH2262">
        <f>IF(OR(AH1582="",AND(AH1582=AH1581,AH1582=AH1583)),NA(), AH1582)</f>
        <v>0</v>
      </c>
      <c r="AI2262">
        <f>IF(ISNA(AJ2262),NA(),AI1582)</f>
        <v>0</v>
      </c>
      <c r="AJ2262">
        <f>IF(OR(AJ1582="",AND(AJ1582=AJ1581,AJ1582=AJ1583)),NA(), AJ1582)</f>
        <v>0</v>
      </c>
      <c r="AM2262">
        <f>IF(ISNA(AN2262),NA(),AM1582)</f>
        <v>0</v>
      </c>
      <c r="AN2262">
        <f>IF(OR(AN1582="",AND(AN1582=AN1581,AN1582=AN1583)),NA(), AN1582)</f>
        <v>0</v>
      </c>
      <c r="AO2262">
        <f>IF(ISNA(AP2262),NA(),AO1582)</f>
        <v>0</v>
      </c>
      <c r="AP2262">
        <f>IF(OR(AP1582="",AND(AP1582=AP1581,AP1582=AP1583)),NA(), AP1582)</f>
        <v>0</v>
      </c>
      <c r="AQ2262">
        <f>IF(ISNA(AR2262),NA(),AQ1582)</f>
        <v>0</v>
      </c>
      <c r="AR2262">
        <f>IF(OR(AR1582="",AND(AR1582=AR1581,AR1582=AR1583)),NA(), AR1582)</f>
        <v>0</v>
      </c>
      <c r="AS2262">
        <f>IF(ISNA(AT2262),NA(),AS1582)</f>
        <v>0</v>
      </c>
      <c r="AT2262">
        <f>IF(OR(AT1582="",AND(AT1582=AT1581,AT1582=AT1583)),NA(), AT1582)</f>
        <v>0</v>
      </c>
      <c r="AU2262">
        <f>IF(ISNA(AV2262),NA(),AU1582)</f>
        <v>0</v>
      </c>
      <c r="AV2262">
        <f>IF(OR(AV1582="",AND(AV1582=AV1581,AV1582=AV1583)),NA(), AV1582)</f>
        <v>0</v>
      </c>
      <c r="AW2262">
        <f>IF(ISNA(AX2262),NA(),AW1582)</f>
        <v>0</v>
      </c>
      <c r="AX2262">
        <f>IF(OR(AX1582="",AND(AX1582=AX1581,AX1582=AX1583)),NA(), AX1582)</f>
        <v>0</v>
      </c>
      <c r="AY2262">
        <f>IF(ISNA(AZ2262),NA(),AY1582)</f>
        <v>0</v>
      </c>
      <c r="AZ2262">
        <f>IF(OR(AZ1582="",AND(AZ1582=AZ1581,AZ1582=AZ1583)),NA(), AZ1582)</f>
        <v>0</v>
      </c>
      <c r="BA2262">
        <f>IF(ISNA(BB2262),NA(),BA1582)</f>
        <v>0</v>
      </c>
      <c r="BB2262">
        <f>IF(OR(BB1582="",AND(BB1582=BB1581,BB1582=BB1583)),NA(), BB1582)</f>
        <v>0</v>
      </c>
      <c r="BC2262">
        <f>IF(ISNA(BD2262),NA(),BC1582)</f>
        <v>0</v>
      </c>
      <c r="BD2262">
        <f>IF(OR(BD1582="",AND(BD1582=BD1581,BD1582=BD1583)),NA(), BD1582)</f>
        <v>0</v>
      </c>
      <c r="BE2262">
        <f>IF(ISNA(BF2262),NA(),BE1582)</f>
        <v>0</v>
      </c>
      <c r="BF2262">
        <f>IF(OR(BF1582="",AND(BF1582=BF1581,BF1582=BF1583)),NA(), BF1582)</f>
        <v>0</v>
      </c>
      <c r="BG2262">
        <f>IF(ISNA(BH2262),NA(),BG1582)</f>
        <v>0</v>
      </c>
      <c r="BH2262">
        <f>IF(OR(BH1582="",AND(BH1582=BH1581,BH1582=BH1583)),NA(), BH1582)</f>
        <v>0</v>
      </c>
      <c r="BI2262">
        <f>IF(ISNA(BJ2262),NA(),BI1582)</f>
        <v>0</v>
      </c>
      <c r="BJ2262">
        <f>IF(OR(BJ1582="",AND(BJ1582=BJ1581,BJ1582=BJ1583)),NA(), BJ1582)</f>
        <v>0</v>
      </c>
      <c r="BK2262">
        <f>IF(ISNA(BL2262),NA(),BK1582)</f>
        <v>0</v>
      </c>
      <c r="BL2262">
        <f>IF(OR(BL1582="",AND(BL1582=BL1581,BL1582=BL1583)),NA(), BL1582)</f>
        <v>0</v>
      </c>
      <c r="BM2262">
        <f>IF(ISNA(BN2262),NA(),BM1582)</f>
        <v>0</v>
      </c>
      <c r="BN2262">
        <f>IF(OR(BN1582="",AND(BN1582=BN1581,BN1582=BN1583)),NA(), BN1582)</f>
        <v>0</v>
      </c>
      <c r="BO2262">
        <f>IF(ISNA(BP2262),NA(),BO1582)</f>
        <v>0</v>
      </c>
      <c r="BP2262">
        <f>IF(OR(BP1582="",AND(BP1582=BP1581,BP1582=BP1583)),NA(), BP1582)</f>
        <v>0</v>
      </c>
      <c r="BQ2262">
        <f>IF(ISNA(BR2262),NA(),BQ1582)</f>
        <v>0</v>
      </c>
      <c r="BR2262">
        <f>IF(OR(BR1582="",AND(BR1582=BR1581,BR1582=BR1583)),NA(), BR1582)</f>
        <v>0</v>
      </c>
    </row>
    <row r="2263" spans="5:70">
      <c r="E2263">
        <f>IF(ISNA(F2263),NA(),E1583)</f>
        <v>0</v>
      </c>
      <c r="F2263">
        <f>IF(OR(F1583="",AND(F1583=F1582,F1583=F1584)),NA(), F1583)</f>
        <v>0</v>
      </c>
      <c r="G2263">
        <f>IF(ISNA(H2263),NA(),G1583)</f>
        <v>0</v>
      </c>
      <c r="H2263">
        <f>IF(OR(H1583="",AND(H1583=H1582,H1583=H1584)),NA(), H1583)</f>
        <v>0</v>
      </c>
      <c r="I2263">
        <f>IF(ISNA(J2263),NA(),I1583)</f>
        <v>0</v>
      </c>
      <c r="J2263">
        <f>IF(OR(J1583="",AND(J1583=J1582,J1583=J1584)),NA(), J1583)</f>
        <v>0</v>
      </c>
      <c r="K2263">
        <f>IF(ISNA(L2263),NA(),K1583)</f>
        <v>0</v>
      </c>
      <c r="L2263">
        <f>IF(OR(L1583="",AND(L1583=L1582,L1583=L1584)),NA(), L1583)</f>
        <v>0</v>
      </c>
      <c r="M2263">
        <f>IF(ISNA(N2263),NA(),M1583)</f>
        <v>0</v>
      </c>
      <c r="N2263">
        <f>IF(OR(N1583="",AND(N1583=N1582,N1583=N1584)),NA(), N1583)</f>
        <v>0</v>
      </c>
      <c r="O2263">
        <f>IF(ISNA(P2263),NA(),O1583)</f>
        <v>0</v>
      </c>
      <c r="P2263">
        <f>IF(OR(P1583="",AND(P1583=P1582,P1583=P1584)),NA(), P1583)</f>
        <v>0</v>
      </c>
      <c r="Q2263">
        <f>IF(ISNA(R2263),NA(),Q1583)</f>
        <v>0</v>
      </c>
      <c r="R2263">
        <f>IF(OR(R1583="",AND(R1583=R1582,R1583=R1584)),NA(), R1583)</f>
        <v>0</v>
      </c>
      <c r="S2263">
        <f>IF(ISNA(T2263),NA(),S1583)</f>
        <v>0</v>
      </c>
      <c r="T2263">
        <f>IF(OR(T1583="",AND(T1583=T1582,T1583=T1584)),NA(), T1583)</f>
        <v>0</v>
      </c>
      <c r="U2263">
        <f>IF(ISNA(V2263),NA(),U1583)</f>
        <v>0</v>
      </c>
      <c r="V2263">
        <f>IF(OR(V1583="",AND(V1583=V1582,V1583=V1584)),NA(), V1583)</f>
        <v>0</v>
      </c>
      <c r="W2263">
        <f>IF(ISNA(X2263),NA(),W1583)</f>
        <v>0</v>
      </c>
      <c r="X2263">
        <f>IF(OR(X1583="",AND(X1583=X1582,X1583=X1584)),NA(), X1583)</f>
        <v>0</v>
      </c>
      <c r="Y2263">
        <f>IF(ISNA(Z2263),NA(),Y1583)</f>
        <v>0</v>
      </c>
      <c r="Z2263">
        <f>IF(OR(Z1583="",AND(Z1583=Z1582,Z1583=Z1584)),NA(), Z1583)</f>
        <v>0</v>
      </c>
      <c r="AA2263">
        <f>IF(ISNA(AB2263),NA(),AA1583)</f>
        <v>0</v>
      </c>
      <c r="AB2263">
        <f>IF(OR(AB1583="",AND(AB1583=AB1582,AB1583=AB1584)),NA(), AB1583)</f>
        <v>0</v>
      </c>
      <c r="AC2263">
        <f>IF(ISNA(AD2263),NA(),AC1583)</f>
        <v>0</v>
      </c>
      <c r="AD2263">
        <f>IF(OR(AD1583="",AND(AD1583=AD1582,AD1583=AD1584)),NA(), AD1583)</f>
        <v>0</v>
      </c>
      <c r="AE2263">
        <f>IF(ISNA(AF2263),NA(),AE1583)</f>
        <v>0</v>
      </c>
      <c r="AF2263">
        <f>IF(OR(AF1583="",AND(AF1583=AF1582,AF1583=AF1584)),NA(), AF1583)</f>
        <v>0</v>
      </c>
      <c r="AG2263">
        <f>IF(ISNA(AH2263),NA(),AG1583)</f>
        <v>0</v>
      </c>
      <c r="AH2263">
        <f>IF(OR(AH1583="",AND(AH1583=AH1582,AH1583=AH1584)),NA(), AH1583)</f>
        <v>0</v>
      </c>
      <c r="AI2263">
        <f>IF(ISNA(AJ2263),NA(),AI1583)</f>
        <v>0</v>
      </c>
      <c r="AJ2263">
        <f>IF(OR(AJ1583="",AND(AJ1583=AJ1582,AJ1583=AJ1584)),NA(), AJ1583)</f>
        <v>0</v>
      </c>
      <c r="AM2263">
        <f>IF(ISNA(AN2263),NA(),AM1583)</f>
        <v>0</v>
      </c>
      <c r="AN2263">
        <f>IF(OR(AN1583="",AND(AN1583=AN1582,AN1583=AN1584)),NA(), AN1583)</f>
        <v>0</v>
      </c>
      <c r="AO2263">
        <f>IF(ISNA(AP2263),NA(),AO1583)</f>
        <v>0</v>
      </c>
      <c r="AP2263">
        <f>IF(OR(AP1583="",AND(AP1583=AP1582,AP1583=AP1584)),NA(), AP1583)</f>
        <v>0</v>
      </c>
      <c r="AQ2263">
        <f>IF(ISNA(AR2263),NA(),AQ1583)</f>
        <v>0</v>
      </c>
      <c r="AR2263">
        <f>IF(OR(AR1583="",AND(AR1583=AR1582,AR1583=AR1584)),NA(), AR1583)</f>
        <v>0</v>
      </c>
      <c r="AS2263">
        <f>IF(ISNA(AT2263),NA(),AS1583)</f>
        <v>0</v>
      </c>
      <c r="AT2263">
        <f>IF(OR(AT1583="",AND(AT1583=AT1582,AT1583=AT1584)),NA(), AT1583)</f>
        <v>0</v>
      </c>
      <c r="AU2263">
        <f>IF(ISNA(AV2263),NA(),AU1583)</f>
        <v>0</v>
      </c>
      <c r="AV2263">
        <f>IF(OR(AV1583="",AND(AV1583=AV1582,AV1583=AV1584)),NA(), AV1583)</f>
        <v>0</v>
      </c>
      <c r="AW2263">
        <f>IF(ISNA(AX2263),NA(),AW1583)</f>
        <v>0</v>
      </c>
      <c r="AX2263">
        <f>IF(OR(AX1583="",AND(AX1583=AX1582,AX1583=AX1584)),NA(), AX1583)</f>
        <v>0</v>
      </c>
      <c r="AY2263">
        <f>IF(ISNA(AZ2263),NA(),AY1583)</f>
        <v>0</v>
      </c>
      <c r="AZ2263">
        <f>IF(OR(AZ1583="",AND(AZ1583=AZ1582,AZ1583=AZ1584)),NA(), AZ1583)</f>
        <v>0</v>
      </c>
      <c r="BA2263">
        <f>IF(ISNA(BB2263),NA(),BA1583)</f>
        <v>0</v>
      </c>
      <c r="BB2263">
        <f>IF(OR(BB1583="",AND(BB1583=BB1582,BB1583=BB1584)),NA(), BB1583)</f>
        <v>0</v>
      </c>
      <c r="BC2263">
        <f>IF(ISNA(BD2263),NA(),BC1583)</f>
        <v>0</v>
      </c>
      <c r="BD2263">
        <f>IF(OR(BD1583="",AND(BD1583=BD1582,BD1583=BD1584)),NA(), BD1583)</f>
        <v>0</v>
      </c>
      <c r="BE2263">
        <f>IF(ISNA(BF2263),NA(),BE1583)</f>
        <v>0</v>
      </c>
      <c r="BF2263">
        <f>IF(OR(BF1583="",AND(BF1583=BF1582,BF1583=BF1584)),NA(), BF1583)</f>
        <v>0</v>
      </c>
      <c r="BG2263">
        <f>IF(ISNA(BH2263),NA(),BG1583)</f>
        <v>0</v>
      </c>
      <c r="BH2263">
        <f>IF(OR(BH1583="",AND(BH1583=BH1582,BH1583=BH1584)),NA(), BH1583)</f>
        <v>0</v>
      </c>
      <c r="BI2263">
        <f>IF(ISNA(BJ2263),NA(),BI1583)</f>
        <v>0</v>
      </c>
      <c r="BJ2263">
        <f>IF(OR(BJ1583="",AND(BJ1583=BJ1582,BJ1583=BJ1584)),NA(), BJ1583)</f>
        <v>0</v>
      </c>
      <c r="BK2263">
        <f>IF(ISNA(BL2263),NA(),BK1583)</f>
        <v>0</v>
      </c>
      <c r="BL2263">
        <f>IF(OR(BL1583="",AND(BL1583=BL1582,BL1583=BL1584)),NA(), BL1583)</f>
        <v>0</v>
      </c>
      <c r="BM2263">
        <f>IF(ISNA(BN2263),NA(),BM1583)</f>
        <v>0</v>
      </c>
      <c r="BN2263">
        <f>IF(OR(BN1583="",AND(BN1583=BN1582,BN1583=BN1584)),NA(), BN1583)</f>
        <v>0</v>
      </c>
      <c r="BO2263">
        <f>IF(ISNA(BP2263),NA(),BO1583)</f>
        <v>0</v>
      </c>
      <c r="BP2263">
        <f>IF(OR(BP1583="",AND(BP1583=BP1582,BP1583=BP1584)),NA(), BP1583)</f>
        <v>0</v>
      </c>
      <c r="BQ2263">
        <f>IF(ISNA(BR2263),NA(),BQ1583)</f>
        <v>0</v>
      </c>
      <c r="BR2263">
        <f>IF(OR(BR1583="",AND(BR1583=BR1582,BR1583=BR1584)),NA(), BR1583)</f>
        <v>0</v>
      </c>
    </row>
    <row r="2264" spans="5:70">
      <c r="E2264">
        <f>IF(ISNA(F2264),NA(),E1584)</f>
        <v>0</v>
      </c>
      <c r="F2264">
        <f>IF(OR(F1584="",AND(F1584=F1583,F1584=F1585)),NA(), F1584)</f>
        <v>0</v>
      </c>
      <c r="G2264">
        <f>IF(ISNA(H2264),NA(),G1584)</f>
        <v>0</v>
      </c>
      <c r="H2264">
        <f>IF(OR(H1584="",AND(H1584=H1583,H1584=H1585)),NA(), H1584)</f>
        <v>0</v>
      </c>
      <c r="I2264">
        <f>IF(ISNA(J2264),NA(),I1584)</f>
        <v>0</v>
      </c>
      <c r="J2264">
        <f>IF(OR(J1584="",AND(J1584=J1583,J1584=J1585)),NA(), J1584)</f>
        <v>0</v>
      </c>
      <c r="K2264">
        <f>IF(ISNA(L2264),NA(),K1584)</f>
        <v>0</v>
      </c>
      <c r="L2264">
        <f>IF(OR(L1584="",AND(L1584=L1583,L1584=L1585)),NA(), L1584)</f>
        <v>0</v>
      </c>
      <c r="M2264">
        <f>IF(ISNA(N2264),NA(),M1584)</f>
        <v>0</v>
      </c>
      <c r="N2264">
        <f>IF(OR(N1584="",AND(N1584=N1583,N1584=N1585)),NA(), N1584)</f>
        <v>0</v>
      </c>
      <c r="O2264">
        <f>IF(ISNA(P2264),NA(),O1584)</f>
        <v>0</v>
      </c>
      <c r="P2264">
        <f>IF(OR(P1584="",AND(P1584=P1583,P1584=P1585)),NA(), P1584)</f>
        <v>0</v>
      </c>
      <c r="Q2264">
        <f>IF(ISNA(R2264),NA(),Q1584)</f>
        <v>0</v>
      </c>
      <c r="R2264">
        <f>IF(OR(R1584="",AND(R1584=R1583,R1584=R1585)),NA(), R1584)</f>
        <v>0</v>
      </c>
      <c r="S2264">
        <f>IF(ISNA(T2264),NA(),S1584)</f>
        <v>0</v>
      </c>
      <c r="T2264">
        <f>IF(OR(T1584="",AND(T1584=T1583,T1584=T1585)),NA(), T1584)</f>
        <v>0</v>
      </c>
      <c r="U2264">
        <f>IF(ISNA(V2264),NA(),U1584)</f>
        <v>0</v>
      </c>
      <c r="V2264">
        <f>IF(OR(V1584="",AND(V1584=V1583,V1584=V1585)),NA(), V1584)</f>
        <v>0</v>
      </c>
      <c r="W2264">
        <f>IF(ISNA(X2264),NA(),W1584)</f>
        <v>0</v>
      </c>
      <c r="X2264">
        <f>IF(OR(X1584="",AND(X1584=X1583,X1584=X1585)),NA(), X1584)</f>
        <v>0</v>
      </c>
      <c r="Y2264">
        <f>IF(ISNA(Z2264),NA(),Y1584)</f>
        <v>0</v>
      </c>
      <c r="Z2264">
        <f>IF(OR(Z1584="",AND(Z1584=Z1583,Z1584=Z1585)),NA(), Z1584)</f>
        <v>0</v>
      </c>
      <c r="AA2264">
        <f>IF(ISNA(AB2264),NA(),AA1584)</f>
        <v>0</v>
      </c>
      <c r="AB2264">
        <f>IF(OR(AB1584="",AND(AB1584=AB1583,AB1584=AB1585)),NA(), AB1584)</f>
        <v>0</v>
      </c>
      <c r="AC2264">
        <f>IF(ISNA(AD2264),NA(),AC1584)</f>
        <v>0</v>
      </c>
      <c r="AD2264">
        <f>IF(OR(AD1584="",AND(AD1584=AD1583,AD1584=AD1585)),NA(), AD1584)</f>
        <v>0</v>
      </c>
      <c r="AE2264">
        <f>IF(ISNA(AF2264),NA(),AE1584)</f>
        <v>0</v>
      </c>
      <c r="AF2264">
        <f>IF(OR(AF1584="",AND(AF1584=AF1583,AF1584=AF1585)),NA(), AF1584)</f>
        <v>0</v>
      </c>
      <c r="AG2264">
        <f>IF(ISNA(AH2264),NA(),AG1584)</f>
        <v>0</v>
      </c>
      <c r="AH2264">
        <f>IF(OR(AH1584="",AND(AH1584=AH1583,AH1584=AH1585)),NA(), AH1584)</f>
        <v>0</v>
      </c>
      <c r="AI2264">
        <f>IF(ISNA(AJ2264),NA(),AI1584)</f>
        <v>0</v>
      </c>
      <c r="AJ2264">
        <f>IF(OR(AJ1584="",AND(AJ1584=AJ1583,AJ1584=AJ1585)),NA(), AJ1584)</f>
        <v>0</v>
      </c>
      <c r="AM2264">
        <f>IF(ISNA(AN2264),NA(),AM1584)</f>
        <v>0</v>
      </c>
      <c r="AN2264">
        <f>IF(OR(AN1584="",AND(AN1584=AN1583,AN1584=AN1585)),NA(), AN1584)</f>
        <v>0</v>
      </c>
      <c r="AO2264">
        <f>IF(ISNA(AP2264),NA(),AO1584)</f>
        <v>0</v>
      </c>
      <c r="AP2264">
        <f>IF(OR(AP1584="",AND(AP1584=AP1583,AP1584=AP1585)),NA(), AP1584)</f>
        <v>0</v>
      </c>
      <c r="AQ2264">
        <f>IF(ISNA(AR2264),NA(),AQ1584)</f>
        <v>0</v>
      </c>
      <c r="AR2264">
        <f>IF(OR(AR1584="",AND(AR1584=AR1583,AR1584=AR1585)),NA(), AR1584)</f>
        <v>0</v>
      </c>
      <c r="AS2264">
        <f>IF(ISNA(AT2264),NA(),AS1584)</f>
        <v>0</v>
      </c>
      <c r="AT2264">
        <f>IF(OR(AT1584="",AND(AT1584=AT1583,AT1584=AT1585)),NA(), AT1584)</f>
        <v>0</v>
      </c>
      <c r="AU2264">
        <f>IF(ISNA(AV2264),NA(),AU1584)</f>
        <v>0</v>
      </c>
      <c r="AV2264">
        <f>IF(OR(AV1584="",AND(AV1584=AV1583,AV1584=AV1585)),NA(), AV1584)</f>
        <v>0</v>
      </c>
      <c r="AW2264">
        <f>IF(ISNA(AX2264),NA(),AW1584)</f>
        <v>0</v>
      </c>
      <c r="AX2264">
        <f>IF(OR(AX1584="",AND(AX1584=AX1583,AX1584=AX1585)),NA(), AX1584)</f>
        <v>0</v>
      </c>
      <c r="AY2264">
        <f>IF(ISNA(AZ2264),NA(),AY1584)</f>
        <v>0</v>
      </c>
      <c r="AZ2264">
        <f>IF(OR(AZ1584="",AND(AZ1584=AZ1583,AZ1584=AZ1585)),NA(), AZ1584)</f>
        <v>0</v>
      </c>
      <c r="BA2264">
        <f>IF(ISNA(BB2264),NA(),BA1584)</f>
        <v>0</v>
      </c>
      <c r="BB2264">
        <f>IF(OR(BB1584="",AND(BB1584=BB1583,BB1584=BB1585)),NA(), BB1584)</f>
        <v>0</v>
      </c>
      <c r="BC2264">
        <f>IF(ISNA(BD2264),NA(),BC1584)</f>
        <v>0</v>
      </c>
      <c r="BD2264">
        <f>IF(OR(BD1584="",AND(BD1584=BD1583,BD1584=BD1585)),NA(), BD1584)</f>
        <v>0</v>
      </c>
      <c r="BE2264">
        <f>IF(ISNA(BF2264),NA(),BE1584)</f>
        <v>0</v>
      </c>
      <c r="BF2264">
        <f>IF(OR(BF1584="",AND(BF1584=BF1583,BF1584=BF1585)),NA(), BF1584)</f>
        <v>0</v>
      </c>
      <c r="BG2264">
        <f>IF(ISNA(BH2264),NA(),BG1584)</f>
        <v>0</v>
      </c>
      <c r="BH2264">
        <f>IF(OR(BH1584="",AND(BH1584=BH1583,BH1584=BH1585)),NA(), BH1584)</f>
        <v>0</v>
      </c>
      <c r="BI2264">
        <f>IF(ISNA(BJ2264),NA(),BI1584)</f>
        <v>0</v>
      </c>
      <c r="BJ2264">
        <f>IF(OR(BJ1584="",AND(BJ1584=BJ1583,BJ1584=BJ1585)),NA(), BJ1584)</f>
        <v>0</v>
      </c>
      <c r="BK2264">
        <f>IF(ISNA(BL2264),NA(),BK1584)</f>
        <v>0</v>
      </c>
      <c r="BL2264">
        <f>IF(OR(BL1584="",AND(BL1584=BL1583,BL1584=BL1585)),NA(), BL1584)</f>
        <v>0</v>
      </c>
      <c r="BM2264">
        <f>IF(ISNA(BN2264),NA(),BM1584)</f>
        <v>0</v>
      </c>
      <c r="BN2264">
        <f>IF(OR(BN1584="",AND(BN1584=BN1583,BN1584=BN1585)),NA(), BN1584)</f>
        <v>0</v>
      </c>
      <c r="BO2264">
        <f>IF(ISNA(BP2264),NA(),BO1584)</f>
        <v>0</v>
      </c>
      <c r="BP2264">
        <f>IF(OR(BP1584="",AND(BP1584=BP1583,BP1584=BP1585)),NA(), BP1584)</f>
        <v>0</v>
      </c>
      <c r="BQ2264">
        <f>IF(ISNA(BR2264),NA(),BQ1584)</f>
        <v>0</v>
      </c>
      <c r="BR2264">
        <f>IF(OR(BR1584="",AND(BR1584=BR1583,BR1584=BR1585)),NA(), BR1584)</f>
        <v>0</v>
      </c>
    </row>
    <row r="2265" spans="5:70">
      <c r="E2265">
        <f>IF(ISNA(F2265),NA(),E1585)</f>
        <v>0</v>
      </c>
      <c r="F2265">
        <f>IF(OR(F1585="",AND(F1585=F1584,F1585=F1586)),NA(), F1585)</f>
        <v>0</v>
      </c>
      <c r="G2265">
        <f>IF(ISNA(H2265),NA(),G1585)</f>
        <v>0</v>
      </c>
      <c r="H2265">
        <f>IF(OR(H1585="",AND(H1585=H1584,H1585=H1586)),NA(), H1585)</f>
        <v>0</v>
      </c>
      <c r="I2265">
        <f>IF(ISNA(J2265),NA(),I1585)</f>
        <v>0</v>
      </c>
      <c r="J2265">
        <f>IF(OR(J1585="",AND(J1585=J1584,J1585=J1586)),NA(), J1585)</f>
        <v>0</v>
      </c>
      <c r="K2265">
        <f>IF(ISNA(L2265),NA(),K1585)</f>
        <v>0</v>
      </c>
      <c r="L2265">
        <f>IF(OR(L1585="",AND(L1585=L1584,L1585=L1586)),NA(), L1585)</f>
        <v>0</v>
      </c>
      <c r="M2265">
        <f>IF(ISNA(N2265),NA(),M1585)</f>
        <v>0</v>
      </c>
      <c r="N2265">
        <f>IF(OR(N1585="",AND(N1585=N1584,N1585=N1586)),NA(), N1585)</f>
        <v>0</v>
      </c>
      <c r="O2265">
        <f>IF(ISNA(P2265),NA(),O1585)</f>
        <v>0</v>
      </c>
      <c r="P2265">
        <f>IF(OR(P1585="",AND(P1585=P1584,P1585=P1586)),NA(), P1585)</f>
        <v>0</v>
      </c>
      <c r="Q2265">
        <f>IF(ISNA(R2265),NA(),Q1585)</f>
        <v>0</v>
      </c>
      <c r="R2265">
        <f>IF(OR(R1585="",AND(R1585=R1584,R1585=R1586)),NA(), R1585)</f>
        <v>0</v>
      </c>
      <c r="S2265">
        <f>IF(ISNA(T2265),NA(),S1585)</f>
        <v>0</v>
      </c>
      <c r="T2265">
        <f>IF(OR(T1585="",AND(T1585=T1584,T1585=T1586)),NA(), T1585)</f>
        <v>0</v>
      </c>
      <c r="U2265">
        <f>IF(ISNA(V2265),NA(),U1585)</f>
        <v>0</v>
      </c>
      <c r="V2265">
        <f>IF(OR(V1585="",AND(V1585=V1584,V1585=V1586)),NA(), V1585)</f>
        <v>0</v>
      </c>
      <c r="W2265">
        <f>IF(ISNA(X2265),NA(),W1585)</f>
        <v>0</v>
      </c>
      <c r="X2265">
        <f>IF(OR(X1585="",AND(X1585=X1584,X1585=X1586)),NA(), X1585)</f>
        <v>0</v>
      </c>
      <c r="Y2265">
        <f>IF(ISNA(Z2265),NA(),Y1585)</f>
        <v>0</v>
      </c>
      <c r="Z2265">
        <f>IF(OR(Z1585="",AND(Z1585=Z1584,Z1585=Z1586)),NA(), Z1585)</f>
        <v>0</v>
      </c>
      <c r="AA2265">
        <f>IF(ISNA(AB2265),NA(),AA1585)</f>
        <v>0</v>
      </c>
      <c r="AB2265">
        <f>IF(OR(AB1585="",AND(AB1585=AB1584,AB1585=AB1586)),NA(), AB1585)</f>
        <v>0</v>
      </c>
      <c r="AC2265">
        <f>IF(ISNA(AD2265),NA(),AC1585)</f>
        <v>0</v>
      </c>
      <c r="AD2265">
        <f>IF(OR(AD1585="",AND(AD1585=AD1584,AD1585=AD1586)),NA(), AD1585)</f>
        <v>0</v>
      </c>
      <c r="AE2265">
        <f>IF(ISNA(AF2265),NA(),AE1585)</f>
        <v>0</v>
      </c>
      <c r="AF2265">
        <f>IF(OR(AF1585="",AND(AF1585=AF1584,AF1585=AF1586)),NA(), AF1585)</f>
        <v>0</v>
      </c>
      <c r="AG2265">
        <f>IF(ISNA(AH2265),NA(),AG1585)</f>
        <v>0</v>
      </c>
      <c r="AH2265">
        <f>IF(OR(AH1585="",AND(AH1585=AH1584,AH1585=AH1586)),NA(), AH1585)</f>
        <v>0</v>
      </c>
      <c r="AI2265">
        <f>IF(ISNA(AJ2265),NA(),AI1585)</f>
        <v>0</v>
      </c>
      <c r="AJ2265">
        <f>IF(OR(AJ1585="",AND(AJ1585=AJ1584,AJ1585=AJ1586)),NA(), AJ1585)</f>
        <v>0</v>
      </c>
      <c r="AM2265">
        <f>IF(ISNA(AN2265),NA(),AM1585)</f>
        <v>0</v>
      </c>
      <c r="AN2265">
        <f>IF(OR(AN1585="",AND(AN1585=AN1584,AN1585=AN1586)),NA(), AN1585)</f>
        <v>0</v>
      </c>
      <c r="AO2265">
        <f>IF(ISNA(AP2265),NA(),AO1585)</f>
        <v>0</v>
      </c>
      <c r="AP2265">
        <f>IF(OR(AP1585="",AND(AP1585=AP1584,AP1585=AP1586)),NA(), AP1585)</f>
        <v>0</v>
      </c>
      <c r="AQ2265">
        <f>IF(ISNA(AR2265),NA(),AQ1585)</f>
        <v>0</v>
      </c>
      <c r="AR2265">
        <f>IF(OR(AR1585="",AND(AR1585=AR1584,AR1585=AR1586)),NA(), AR1585)</f>
        <v>0</v>
      </c>
      <c r="AS2265">
        <f>IF(ISNA(AT2265),NA(),AS1585)</f>
        <v>0</v>
      </c>
      <c r="AT2265">
        <f>IF(OR(AT1585="",AND(AT1585=AT1584,AT1585=AT1586)),NA(), AT1585)</f>
        <v>0</v>
      </c>
      <c r="AU2265">
        <f>IF(ISNA(AV2265),NA(),AU1585)</f>
        <v>0</v>
      </c>
      <c r="AV2265">
        <f>IF(OR(AV1585="",AND(AV1585=AV1584,AV1585=AV1586)),NA(), AV1585)</f>
        <v>0</v>
      </c>
      <c r="AW2265">
        <f>IF(ISNA(AX2265),NA(),AW1585)</f>
        <v>0</v>
      </c>
      <c r="AX2265">
        <f>IF(OR(AX1585="",AND(AX1585=AX1584,AX1585=AX1586)),NA(), AX1585)</f>
        <v>0</v>
      </c>
      <c r="AY2265">
        <f>IF(ISNA(AZ2265),NA(),AY1585)</f>
        <v>0</v>
      </c>
      <c r="AZ2265">
        <f>IF(OR(AZ1585="",AND(AZ1585=AZ1584,AZ1585=AZ1586)),NA(), AZ1585)</f>
        <v>0</v>
      </c>
      <c r="BA2265">
        <f>IF(ISNA(BB2265),NA(),BA1585)</f>
        <v>0</v>
      </c>
      <c r="BB2265">
        <f>IF(OR(BB1585="",AND(BB1585=BB1584,BB1585=BB1586)),NA(), BB1585)</f>
        <v>0</v>
      </c>
      <c r="BC2265">
        <f>IF(ISNA(BD2265),NA(),BC1585)</f>
        <v>0</v>
      </c>
      <c r="BD2265">
        <f>IF(OR(BD1585="",AND(BD1585=BD1584,BD1585=BD1586)),NA(), BD1585)</f>
        <v>0</v>
      </c>
      <c r="BE2265">
        <f>IF(ISNA(BF2265),NA(),BE1585)</f>
        <v>0</v>
      </c>
      <c r="BF2265">
        <f>IF(OR(BF1585="",AND(BF1585=BF1584,BF1585=BF1586)),NA(), BF1585)</f>
        <v>0</v>
      </c>
      <c r="BG2265">
        <f>IF(ISNA(BH2265),NA(),BG1585)</f>
        <v>0</v>
      </c>
      <c r="BH2265">
        <f>IF(OR(BH1585="",AND(BH1585=BH1584,BH1585=BH1586)),NA(), BH1585)</f>
        <v>0</v>
      </c>
      <c r="BI2265">
        <f>IF(ISNA(BJ2265),NA(),BI1585)</f>
        <v>0</v>
      </c>
      <c r="BJ2265">
        <f>IF(OR(BJ1585="",AND(BJ1585=BJ1584,BJ1585=BJ1586)),NA(), BJ1585)</f>
        <v>0</v>
      </c>
      <c r="BK2265">
        <f>IF(ISNA(BL2265),NA(),BK1585)</f>
        <v>0</v>
      </c>
      <c r="BL2265">
        <f>IF(OR(BL1585="",AND(BL1585=BL1584,BL1585=BL1586)),NA(), BL1585)</f>
        <v>0</v>
      </c>
      <c r="BM2265">
        <f>IF(ISNA(BN2265),NA(),BM1585)</f>
        <v>0</v>
      </c>
      <c r="BN2265">
        <f>IF(OR(BN1585="",AND(BN1585=BN1584,BN1585=BN1586)),NA(), BN1585)</f>
        <v>0</v>
      </c>
      <c r="BO2265">
        <f>IF(ISNA(BP2265),NA(),BO1585)</f>
        <v>0</v>
      </c>
      <c r="BP2265">
        <f>IF(OR(BP1585="",AND(BP1585=BP1584,BP1585=BP1586)),NA(), BP1585)</f>
        <v>0</v>
      </c>
      <c r="BQ2265">
        <f>IF(ISNA(BR2265),NA(),BQ1585)</f>
        <v>0</v>
      </c>
      <c r="BR2265">
        <f>IF(OR(BR1585="",AND(BR1585=BR1584,BR1585=BR1586)),NA(), BR1585)</f>
        <v>0</v>
      </c>
    </row>
    <row r="2266" spans="5:70">
      <c r="E2266">
        <f>IF(ISNA(F2266),NA(),E1586)</f>
        <v>0</v>
      </c>
      <c r="F2266">
        <f>IF(OR(F1586="",AND(F1586=F1585,F1586=F1587)),NA(), F1586)</f>
        <v>0</v>
      </c>
      <c r="G2266">
        <f>IF(ISNA(H2266),NA(),G1586)</f>
        <v>0</v>
      </c>
      <c r="H2266">
        <f>IF(OR(H1586="",AND(H1586=H1585,H1586=H1587)),NA(), H1586)</f>
        <v>0</v>
      </c>
      <c r="I2266">
        <f>IF(ISNA(J2266),NA(),I1586)</f>
        <v>0</v>
      </c>
      <c r="J2266">
        <f>IF(OR(J1586="",AND(J1586=J1585,J1586=J1587)),NA(), J1586)</f>
        <v>0</v>
      </c>
      <c r="K2266">
        <f>IF(ISNA(L2266),NA(),K1586)</f>
        <v>0</v>
      </c>
      <c r="L2266">
        <f>IF(OR(L1586="",AND(L1586=L1585,L1586=L1587)),NA(), L1586)</f>
        <v>0</v>
      </c>
      <c r="M2266">
        <f>IF(ISNA(N2266),NA(),M1586)</f>
        <v>0</v>
      </c>
      <c r="N2266">
        <f>IF(OR(N1586="",AND(N1586=N1585,N1586=N1587)),NA(), N1586)</f>
        <v>0</v>
      </c>
      <c r="O2266">
        <f>IF(ISNA(P2266),NA(),O1586)</f>
        <v>0</v>
      </c>
      <c r="P2266">
        <f>IF(OR(P1586="",AND(P1586=P1585,P1586=P1587)),NA(), P1586)</f>
        <v>0</v>
      </c>
      <c r="Q2266">
        <f>IF(ISNA(R2266),NA(),Q1586)</f>
        <v>0</v>
      </c>
      <c r="R2266">
        <f>IF(OR(R1586="",AND(R1586=R1585,R1586=R1587)),NA(), R1586)</f>
        <v>0</v>
      </c>
      <c r="S2266">
        <f>IF(ISNA(T2266),NA(),S1586)</f>
        <v>0</v>
      </c>
      <c r="T2266">
        <f>IF(OR(T1586="",AND(T1586=T1585,T1586=T1587)),NA(), T1586)</f>
        <v>0</v>
      </c>
      <c r="U2266">
        <f>IF(ISNA(V2266),NA(),U1586)</f>
        <v>0</v>
      </c>
      <c r="V2266">
        <f>IF(OR(V1586="",AND(V1586=V1585,V1586=V1587)),NA(), V1586)</f>
        <v>0</v>
      </c>
      <c r="W2266">
        <f>IF(ISNA(X2266),NA(),W1586)</f>
        <v>0</v>
      </c>
      <c r="X2266">
        <f>IF(OR(X1586="",AND(X1586=X1585,X1586=X1587)),NA(), X1586)</f>
        <v>0</v>
      </c>
      <c r="Y2266">
        <f>IF(ISNA(Z2266),NA(),Y1586)</f>
        <v>0</v>
      </c>
      <c r="Z2266">
        <f>IF(OR(Z1586="",AND(Z1586=Z1585,Z1586=Z1587)),NA(), Z1586)</f>
        <v>0</v>
      </c>
      <c r="AA2266">
        <f>IF(ISNA(AB2266),NA(),AA1586)</f>
        <v>0</v>
      </c>
      <c r="AB2266">
        <f>IF(OR(AB1586="",AND(AB1586=AB1585,AB1586=AB1587)),NA(), AB1586)</f>
        <v>0</v>
      </c>
      <c r="AC2266">
        <f>IF(ISNA(AD2266),NA(),AC1586)</f>
        <v>0</v>
      </c>
      <c r="AD2266">
        <f>IF(OR(AD1586="",AND(AD1586=AD1585,AD1586=AD1587)),NA(), AD1586)</f>
        <v>0</v>
      </c>
      <c r="AE2266">
        <f>IF(ISNA(AF2266),NA(),AE1586)</f>
        <v>0</v>
      </c>
      <c r="AF2266">
        <f>IF(OR(AF1586="",AND(AF1586=AF1585,AF1586=AF1587)),NA(), AF1586)</f>
        <v>0</v>
      </c>
      <c r="AG2266">
        <f>IF(ISNA(AH2266),NA(),AG1586)</f>
        <v>0</v>
      </c>
      <c r="AH2266">
        <f>IF(OR(AH1586="",AND(AH1586=AH1585,AH1586=AH1587)),NA(), AH1586)</f>
        <v>0</v>
      </c>
      <c r="AI2266">
        <f>IF(ISNA(AJ2266),NA(),AI1586)</f>
        <v>0</v>
      </c>
      <c r="AJ2266">
        <f>IF(OR(AJ1586="",AND(AJ1586=AJ1585,AJ1586=AJ1587)),NA(), AJ1586)</f>
        <v>0</v>
      </c>
      <c r="AM2266">
        <f>IF(ISNA(AN2266),NA(),AM1586)</f>
        <v>0</v>
      </c>
      <c r="AN2266">
        <f>IF(OR(AN1586="",AND(AN1586=AN1585,AN1586=AN1587)),NA(), AN1586)</f>
        <v>0</v>
      </c>
      <c r="AO2266">
        <f>IF(ISNA(AP2266),NA(),AO1586)</f>
        <v>0</v>
      </c>
      <c r="AP2266">
        <f>IF(OR(AP1586="",AND(AP1586=AP1585,AP1586=AP1587)),NA(), AP1586)</f>
        <v>0</v>
      </c>
      <c r="AQ2266">
        <f>IF(ISNA(AR2266),NA(),AQ1586)</f>
        <v>0</v>
      </c>
      <c r="AR2266">
        <f>IF(OR(AR1586="",AND(AR1586=AR1585,AR1586=AR1587)),NA(), AR1586)</f>
        <v>0</v>
      </c>
      <c r="AS2266">
        <f>IF(ISNA(AT2266),NA(),AS1586)</f>
        <v>0</v>
      </c>
      <c r="AT2266">
        <f>IF(OR(AT1586="",AND(AT1586=AT1585,AT1586=AT1587)),NA(), AT1586)</f>
        <v>0</v>
      </c>
      <c r="AU2266">
        <f>IF(ISNA(AV2266),NA(),AU1586)</f>
        <v>0</v>
      </c>
      <c r="AV2266">
        <f>IF(OR(AV1586="",AND(AV1586=AV1585,AV1586=AV1587)),NA(), AV1586)</f>
        <v>0</v>
      </c>
      <c r="AW2266">
        <f>IF(ISNA(AX2266),NA(),AW1586)</f>
        <v>0</v>
      </c>
      <c r="AX2266">
        <f>IF(OR(AX1586="",AND(AX1586=AX1585,AX1586=AX1587)),NA(), AX1586)</f>
        <v>0</v>
      </c>
      <c r="AY2266">
        <f>IF(ISNA(AZ2266),NA(),AY1586)</f>
        <v>0</v>
      </c>
      <c r="AZ2266">
        <f>IF(OR(AZ1586="",AND(AZ1586=AZ1585,AZ1586=AZ1587)),NA(), AZ1586)</f>
        <v>0</v>
      </c>
      <c r="BA2266">
        <f>IF(ISNA(BB2266),NA(),BA1586)</f>
        <v>0</v>
      </c>
      <c r="BB2266">
        <f>IF(OR(BB1586="",AND(BB1586=BB1585,BB1586=BB1587)),NA(), BB1586)</f>
        <v>0</v>
      </c>
      <c r="BC2266">
        <f>IF(ISNA(BD2266),NA(),BC1586)</f>
        <v>0</v>
      </c>
      <c r="BD2266">
        <f>IF(OR(BD1586="",AND(BD1586=BD1585,BD1586=BD1587)),NA(), BD1586)</f>
        <v>0</v>
      </c>
      <c r="BE2266">
        <f>IF(ISNA(BF2266),NA(),BE1586)</f>
        <v>0</v>
      </c>
      <c r="BF2266">
        <f>IF(OR(BF1586="",AND(BF1586=BF1585,BF1586=BF1587)),NA(), BF1586)</f>
        <v>0</v>
      </c>
      <c r="BG2266">
        <f>IF(ISNA(BH2266),NA(),BG1586)</f>
        <v>0</v>
      </c>
      <c r="BH2266">
        <f>IF(OR(BH1586="",AND(BH1586=BH1585,BH1586=BH1587)),NA(), BH1586)</f>
        <v>0</v>
      </c>
      <c r="BI2266">
        <f>IF(ISNA(BJ2266),NA(),BI1586)</f>
        <v>0</v>
      </c>
      <c r="BJ2266">
        <f>IF(OR(BJ1586="",AND(BJ1586=BJ1585,BJ1586=BJ1587)),NA(), BJ1586)</f>
        <v>0</v>
      </c>
      <c r="BK2266">
        <f>IF(ISNA(BL2266),NA(),BK1586)</f>
        <v>0</v>
      </c>
      <c r="BL2266">
        <f>IF(OR(BL1586="",AND(BL1586=BL1585,BL1586=BL1587)),NA(), BL1586)</f>
        <v>0</v>
      </c>
      <c r="BM2266">
        <f>IF(ISNA(BN2266),NA(),BM1586)</f>
        <v>0</v>
      </c>
      <c r="BN2266">
        <f>IF(OR(BN1586="",AND(BN1586=BN1585,BN1586=BN1587)),NA(), BN1586)</f>
        <v>0</v>
      </c>
      <c r="BO2266">
        <f>IF(ISNA(BP2266),NA(),BO1586)</f>
        <v>0</v>
      </c>
      <c r="BP2266">
        <f>IF(OR(BP1586="",AND(BP1586=BP1585,BP1586=BP1587)),NA(), BP1586)</f>
        <v>0</v>
      </c>
      <c r="BQ2266">
        <f>IF(ISNA(BR2266),NA(),BQ1586)</f>
        <v>0</v>
      </c>
      <c r="BR2266">
        <f>IF(OR(BR1586="",AND(BR1586=BR1585,BR1586=BR1587)),NA(), BR1586)</f>
        <v>0</v>
      </c>
    </row>
    <row r="2267" spans="5:70">
      <c r="E2267">
        <f>IF(ISNA(F2267),NA(),E1587)</f>
        <v>0</v>
      </c>
      <c r="F2267">
        <f>IF(OR(F1587="",AND(F1587=F1586,F1587=F1588)),NA(), F1587)</f>
        <v>0</v>
      </c>
      <c r="G2267">
        <f>IF(ISNA(H2267),NA(),G1587)</f>
        <v>0</v>
      </c>
      <c r="H2267">
        <f>IF(OR(H1587="",AND(H1587=H1586,H1587=H1588)),NA(), H1587)</f>
        <v>0</v>
      </c>
      <c r="I2267">
        <f>IF(ISNA(J2267),NA(),I1587)</f>
        <v>0</v>
      </c>
      <c r="J2267">
        <f>IF(OR(J1587="",AND(J1587=J1586,J1587=J1588)),NA(), J1587)</f>
        <v>0</v>
      </c>
      <c r="K2267">
        <f>IF(ISNA(L2267),NA(),K1587)</f>
        <v>0</v>
      </c>
      <c r="L2267">
        <f>IF(OR(L1587="",AND(L1587=L1586,L1587=L1588)),NA(), L1587)</f>
        <v>0</v>
      </c>
      <c r="M2267">
        <f>IF(ISNA(N2267),NA(),M1587)</f>
        <v>0</v>
      </c>
      <c r="N2267">
        <f>IF(OR(N1587="",AND(N1587=N1586,N1587=N1588)),NA(), N1587)</f>
        <v>0</v>
      </c>
      <c r="O2267">
        <f>IF(ISNA(P2267),NA(),O1587)</f>
        <v>0</v>
      </c>
      <c r="P2267">
        <f>IF(OR(P1587="",AND(P1587=P1586,P1587=P1588)),NA(), P1587)</f>
        <v>0</v>
      </c>
      <c r="Q2267">
        <f>IF(ISNA(R2267),NA(),Q1587)</f>
        <v>0</v>
      </c>
      <c r="R2267">
        <f>IF(OR(R1587="",AND(R1587=R1586,R1587=R1588)),NA(), R1587)</f>
        <v>0</v>
      </c>
      <c r="S2267">
        <f>IF(ISNA(T2267),NA(),S1587)</f>
        <v>0</v>
      </c>
      <c r="T2267">
        <f>IF(OR(T1587="",AND(T1587=T1586,T1587=T1588)),NA(), T1587)</f>
        <v>0</v>
      </c>
      <c r="U2267">
        <f>IF(ISNA(V2267),NA(),U1587)</f>
        <v>0</v>
      </c>
      <c r="V2267">
        <f>IF(OR(V1587="",AND(V1587=V1586,V1587=V1588)),NA(), V1587)</f>
        <v>0</v>
      </c>
      <c r="W2267">
        <f>IF(ISNA(X2267),NA(),W1587)</f>
        <v>0</v>
      </c>
      <c r="X2267">
        <f>IF(OR(X1587="",AND(X1587=X1586,X1587=X1588)),NA(), X1587)</f>
        <v>0</v>
      </c>
      <c r="Y2267">
        <f>IF(ISNA(Z2267),NA(),Y1587)</f>
        <v>0</v>
      </c>
      <c r="Z2267">
        <f>IF(OR(Z1587="",AND(Z1587=Z1586,Z1587=Z1588)),NA(), Z1587)</f>
        <v>0</v>
      </c>
      <c r="AA2267">
        <f>IF(ISNA(AB2267),NA(),AA1587)</f>
        <v>0</v>
      </c>
      <c r="AB2267">
        <f>IF(OR(AB1587="",AND(AB1587=AB1586,AB1587=AB1588)),NA(), AB1587)</f>
        <v>0</v>
      </c>
      <c r="AC2267">
        <f>IF(ISNA(AD2267),NA(),AC1587)</f>
        <v>0</v>
      </c>
      <c r="AD2267">
        <f>IF(OR(AD1587="",AND(AD1587=AD1586,AD1587=AD1588)),NA(), AD1587)</f>
        <v>0</v>
      </c>
      <c r="AE2267">
        <f>IF(ISNA(AF2267),NA(),AE1587)</f>
        <v>0</v>
      </c>
      <c r="AF2267">
        <f>IF(OR(AF1587="",AND(AF1587=AF1586,AF1587=AF1588)),NA(), AF1587)</f>
        <v>0</v>
      </c>
      <c r="AG2267">
        <f>IF(ISNA(AH2267),NA(),AG1587)</f>
        <v>0</v>
      </c>
      <c r="AH2267">
        <f>IF(OR(AH1587="",AND(AH1587=AH1586,AH1587=AH1588)),NA(), AH1587)</f>
        <v>0</v>
      </c>
      <c r="AI2267">
        <f>IF(ISNA(AJ2267),NA(),AI1587)</f>
        <v>0</v>
      </c>
      <c r="AJ2267">
        <f>IF(OR(AJ1587="",AND(AJ1587=AJ1586,AJ1587=AJ1588)),NA(), AJ1587)</f>
        <v>0</v>
      </c>
      <c r="AM2267">
        <f>IF(ISNA(AN2267),NA(),AM1587)</f>
        <v>0</v>
      </c>
      <c r="AN2267">
        <f>IF(OR(AN1587="",AND(AN1587=AN1586,AN1587=AN1588)),NA(), AN1587)</f>
        <v>0</v>
      </c>
      <c r="AO2267">
        <f>IF(ISNA(AP2267),NA(),AO1587)</f>
        <v>0</v>
      </c>
      <c r="AP2267">
        <f>IF(OR(AP1587="",AND(AP1587=AP1586,AP1587=AP1588)),NA(), AP1587)</f>
        <v>0</v>
      </c>
      <c r="AQ2267">
        <f>IF(ISNA(AR2267),NA(),AQ1587)</f>
        <v>0</v>
      </c>
      <c r="AR2267">
        <f>IF(OR(AR1587="",AND(AR1587=AR1586,AR1587=AR1588)),NA(), AR1587)</f>
        <v>0</v>
      </c>
      <c r="AS2267">
        <f>IF(ISNA(AT2267),NA(),AS1587)</f>
        <v>0</v>
      </c>
      <c r="AT2267">
        <f>IF(OR(AT1587="",AND(AT1587=AT1586,AT1587=AT1588)),NA(), AT1587)</f>
        <v>0</v>
      </c>
      <c r="AU2267">
        <f>IF(ISNA(AV2267),NA(),AU1587)</f>
        <v>0</v>
      </c>
      <c r="AV2267">
        <f>IF(OR(AV1587="",AND(AV1587=AV1586,AV1587=AV1588)),NA(), AV1587)</f>
        <v>0</v>
      </c>
      <c r="AW2267">
        <f>IF(ISNA(AX2267),NA(),AW1587)</f>
        <v>0</v>
      </c>
      <c r="AX2267">
        <f>IF(OR(AX1587="",AND(AX1587=AX1586,AX1587=AX1588)),NA(), AX1587)</f>
        <v>0</v>
      </c>
      <c r="AY2267">
        <f>IF(ISNA(AZ2267),NA(),AY1587)</f>
        <v>0</v>
      </c>
      <c r="AZ2267">
        <f>IF(OR(AZ1587="",AND(AZ1587=AZ1586,AZ1587=AZ1588)),NA(), AZ1587)</f>
        <v>0</v>
      </c>
      <c r="BA2267">
        <f>IF(ISNA(BB2267),NA(),BA1587)</f>
        <v>0</v>
      </c>
      <c r="BB2267">
        <f>IF(OR(BB1587="",AND(BB1587=BB1586,BB1587=BB1588)),NA(), BB1587)</f>
        <v>0</v>
      </c>
      <c r="BC2267">
        <f>IF(ISNA(BD2267),NA(),BC1587)</f>
        <v>0</v>
      </c>
      <c r="BD2267">
        <f>IF(OR(BD1587="",AND(BD1587=BD1586,BD1587=BD1588)),NA(), BD1587)</f>
        <v>0</v>
      </c>
      <c r="BE2267">
        <f>IF(ISNA(BF2267),NA(),BE1587)</f>
        <v>0</v>
      </c>
      <c r="BF2267">
        <f>IF(OR(BF1587="",AND(BF1587=BF1586,BF1587=BF1588)),NA(), BF1587)</f>
        <v>0</v>
      </c>
      <c r="BG2267">
        <f>IF(ISNA(BH2267),NA(),BG1587)</f>
        <v>0</v>
      </c>
      <c r="BH2267">
        <f>IF(OR(BH1587="",AND(BH1587=BH1586,BH1587=BH1588)),NA(), BH1587)</f>
        <v>0</v>
      </c>
      <c r="BI2267">
        <f>IF(ISNA(BJ2267),NA(),BI1587)</f>
        <v>0</v>
      </c>
      <c r="BJ2267">
        <f>IF(OR(BJ1587="",AND(BJ1587=BJ1586,BJ1587=BJ1588)),NA(), BJ1587)</f>
        <v>0</v>
      </c>
      <c r="BK2267">
        <f>IF(ISNA(BL2267),NA(),BK1587)</f>
        <v>0</v>
      </c>
      <c r="BL2267">
        <f>IF(OR(BL1587="",AND(BL1587=BL1586,BL1587=BL1588)),NA(), BL1587)</f>
        <v>0</v>
      </c>
      <c r="BM2267">
        <f>IF(ISNA(BN2267),NA(),BM1587)</f>
        <v>0</v>
      </c>
      <c r="BN2267">
        <f>IF(OR(BN1587="",AND(BN1587=BN1586,BN1587=BN1588)),NA(), BN1587)</f>
        <v>0</v>
      </c>
      <c r="BO2267">
        <f>IF(ISNA(BP2267),NA(),BO1587)</f>
        <v>0</v>
      </c>
      <c r="BP2267">
        <f>IF(OR(BP1587="",AND(BP1587=BP1586,BP1587=BP1588)),NA(), BP1587)</f>
        <v>0</v>
      </c>
      <c r="BQ2267">
        <f>IF(ISNA(BR2267),NA(),BQ1587)</f>
        <v>0</v>
      </c>
      <c r="BR2267">
        <f>IF(OR(BR1587="",AND(BR1587=BR1586,BR1587=BR1588)),NA(), BR1587)</f>
        <v>0</v>
      </c>
    </row>
    <row r="2268" spans="5:70">
      <c r="E2268">
        <f>IF(ISNA(F2268),NA(),E1588)</f>
        <v>0</v>
      </c>
      <c r="F2268">
        <f>IF(OR(F1588="",AND(F1588=F1587,F1588=F1589)),NA(), F1588)</f>
        <v>0</v>
      </c>
      <c r="G2268">
        <f>IF(ISNA(H2268),NA(),G1588)</f>
        <v>0</v>
      </c>
      <c r="H2268">
        <f>IF(OR(H1588="",AND(H1588=H1587,H1588=H1589)),NA(), H1588)</f>
        <v>0</v>
      </c>
      <c r="I2268">
        <f>IF(ISNA(J2268),NA(),I1588)</f>
        <v>0</v>
      </c>
      <c r="J2268">
        <f>IF(OR(J1588="",AND(J1588=J1587,J1588=J1589)),NA(), J1588)</f>
        <v>0</v>
      </c>
      <c r="K2268">
        <f>IF(ISNA(L2268),NA(),K1588)</f>
        <v>0</v>
      </c>
      <c r="L2268">
        <f>IF(OR(L1588="",AND(L1588=L1587,L1588=L1589)),NA(), L1588)</f>
        <v>0</v>
      </c>
      <c r="M2268">
        <f>IF(ISNA(N2268),NA(),M1588)</f>
        <v>0</v>
      </c>
      <c r="N2268">
        <f>IF(OR(N1588="",AND(N1588=N1587,N1588=N1589)),NA(), N1588)</f>
        <v>0</v>
      </c>
      <c r="O2268">
        <f>IF(ISNA(P2268),NA(),O1588)</f>
        <v>0</v>
      </c>
      <c r="P2268">
        <f>IF(OR(P1588="",AND(P1588=P1587,P1588=P1589)),NA(), P1588)</f>
        <v>0</v>
      </c>
      <c r="Q2268">
        <f>IF(ISNA(R2268),NA(),Q1588)</f>
        <v>0</v>
      </c>
      <c r="R2268">
        <f>IF(OR(R1588="",AND(R1588=R1587,R1588=R1589)),NA(), R1588)</f>
        <v>0</v>
      </c>
      <c r="S2268">
        <f>IF(ISNA(T2268),NA(),S1588)</f>
        <v>0</v>
      </c>
      <c r="T2268">
        <f>IF(OR(T1588="",AND(T1588=T1587,T1588=T1589)),NA(), T1588)</f>
        <v>0</v>
      </c>
      <c r="U2268">
        <f>IF(ISNA(V2268),NA(),U1588)</f>
        <v>0</v>
      </c>
      <c r="V2268">
        <f>IF(OR(V1588="",AND(V1588=V1587,V1588=V1589)),NA(), V1588)</f>
        <v>0</v>
      </c>
      <c r="W2268">
        <f>IF(ISNA(X2268),NA(),W1588)</f>
        <v>0</v>
      </c>
      <c r="X2268">
        <f>IF(OR(X1588="",AND(X1588=X1587,X1588=X1589)),NA(), X1588)</f>
        <v>0</v>
      </c>
      <c r="Y2268">
        <f>IF(ISNA(Z2268),NA(),Y1588)</f>
        <v>0</v>
      </c>
      <c r="Z2268">
        <f>IF(OR(Z1588="",AND(Z1588=Z1587,Z1588=Z1589)),NA(), Z1588)</f>
        <v>0</v>
      </c>
      <c r="AA2268">
        <f>IF(ISNA(AB2268),NA(),AA1588)</f>
        <v>0</v>
      </c>
      <c r="AB2268">
        <f>IF(OR(AB1588="",AND(AB1588=AB1587,AB1588=AB1589)),NA(), AB1588)</f>
        <v>0</v>
      </c>
      <c r="AC2268">
        <f>IF(ISNA(AD2268),NA(),AC1588)</f>
        <v>0</v>
      </c>
      <c r="AD2268">
        <f>IF(OR(AD1588="",AND(AD1588=AD1587,AD1588=AD1589)),NA(), AD1588)</f>
        <v>0</v>
      </c>
      <c r="AE2268">
        <f>IF(ISNA(AF2268),NA(),AE1588)</f>
        <v>0</v>
      </c>
      <c r="AF2268">
        <f>IF(OR(AF1588="",AND(AF1588=AF1587,AF1588=AF1589)),NA(), AF1588)</f>
        <v>0</v>
      </c>
      <c r="AG2268">
        <f>IF(ISNA(AH2268),NA(),AG1588)</f>
        <v>0</v>
      </c>
      <c r="AH2268">
        <f>IF(OR(AH1588="",AND(AH1588=AH1587,AH1588=AH1589)),NA(), AH1588)</f>
        <v>0</v>
      </c>
      <c r="AI2268">
        <f>IF(ISNA(AJ2268),NA(),AI1588)</f>
        <v>0</v>
      </c>
      <c r="AJ2268">
        <f>IF(OR(AJ1588="",AND(AJ1588=AJ1587,AJ1588=AJ1589)),NA(), AJ1588)</f>
        <v>0</v>
      </c>
      <c r="AM2268">
        <f>IF(ISNA(AN2268),NA(),AM1588)</f>
        <v>0</v>
      </c>
      <c r="AN2268">
        <f>IF(OR(AN1588="",AND(AN1588=AN1587,AN1588=AN1589)),NA(), AN1588)</f>
        <v>0</v>
      </c>
      <c r="AO2268">
        <f>IF(ISNA(AP2268),NA(),AO1588)</f>
        <v>0</v>
      </c>
      <c r="AP2268">
        <f>IF(OR(AP1588="",AND(AP1588=AP1587,AP1588=AP1589)),NA(), AP1588)</f>
        <v>0</v>
      </c>
      <c r="AQ2268">
        <f>IF(ISNA(AR2268),NA(),AQ1588)</f>
        <v>0</v>
      </c>
      <c r="AR2268">
        <f>IF(OR(AR1588="",AND(AR1588=AR1587,AR1588=AR1589)),NA(), AR1588)</f>
        <v>0</v>
      </c>
      <c r="AS2268">
        <f>IF(ISNA(AT2268),NA(),AS1588)</f>
        <v>0</v>
      </c>
      <c r="AT2268">
        <f>IF(OR(AT1588="",AND(AT1588=AT1587,AT1588=AT1589)),NA(), AT1588)</f>
        <v>0</v>
      </c>
      <c r="AU2268">
        <f>IF(ISNA(AV2268),NA(),AU1588)</f>
        <v>0</v>
      </c>
      <c r="AV2268">
        <f>IF(OR(AV1588="",AND(AV1588=AV1587,AV1588=AV1589)),NA(), AV1588)</f>
        <v>0</v>
      </c>
      <c r="AW2268">
        <f>IF(ISNA(AX2268),NA(),AW1588)</f>
        <v>0</v>
      </c>
      <c r="AX2268">
        <f>IF(OR(AX1588="",AND(AX1588=AX1587,AX1588=AX1589)),NA(), AX1588)</f>
        <v>0</v>
      </c>
      <c r="AY2268">
        <f>IF(ISNA(AZ2268),NA(),AY1588)</f>
        <v>0</v>
      </c>
      <c r="AZ2268">
        <f>IF(OR(AZ1588="",AND(AZ1588=AZ1587,AZ1588=AZ1589)),NA(), AZ1588)</f>
        <v>0</v>
      </c>
      <c r="BA2268">
        <f>IF(ISNA(BB2268),NA(),BA1588)</f>
        <v>0</v>
      </c>
      <c r="BB2268">
        <f>IF(OR(BB1588="",AND(BB1588=BB1587,BB1588=BB1589)),NA(), BB1588)</f>
        <v>0</v>
      </c>
      <c r="BC2268">
        <f>IF(ISNA(BD2268),NA(),BC1588)</f>
        <v>0</v>
      </c>
      <c r="BD2268">
        <f>IF(OR(BD1588="",AND(BD1588=BD1587,BD1588=BD1589)),NA(), BD1588)</f>
        <v>0</v>
      </c>
      <c r="BE2268">
        <f>IF(ISNA(BF2268),NA(),BE1588)</f>
        <v>0</v>
      </c>
      <c r="BF2268">
        <f>IF(OR(BF1588="",AND(BF1588=BF1587,BF1588=BF1589)),NA(), BF1588)</f>
        <v>0</v>
      </c>
      <c r="BG2268">
        <f>IF(ISNA(BH2268),NA(),BG1588)</f>
        <v>0</v>
      </c>
      <c r="BH2268">
        <f>IF(OR(BH1588="",AND(BH1588=BH1587,BH1588=BH1589)),NA(), BH1588)</f>
        <v>0</v>
      </c>
      <c r="BI2268">
        <f>IF(ISNA(BJ2268),NA(),BI1588)</f>
        <v>0</v>
      </c>
      <c r="BJ2268">
        <f>IF(OR(BJ1588="",AND(BJ1588=BJ1587,BJ1588=BJ1589)),NA(), BJ1588)</f>
        <v>0</v>
      </c>
      <c r="BK2268">
        <f>IF(ISNA(BL2268),NA(),BK1588)</f>
        <v>0</v>
      </c>
      <c r="BL2268">
        <f>IF(OR(BL1588="",AND(BL1588=BL1587,BL1588=BL1589)),NA(), BL1588)</f>
        <v>0</v>
      </c>
      <c r="BM2268">
        <f>IF(ISNA(BN2268),NA(),BM1588)</f>
        <v>0</v>
      </c>
      <c r="BN2268">
        <f>IF(OR(BN1588="",AND(BN1588=BN1587,BN1588=BN1589)),NA(), BN1588)</f>
        <v>0</v>
      </c>
      <c r="BO2268">
        <f>IF(ISNA(BP2268),NA(),BO1588)</f>
        <v>0</v>
      </c>
      <c r="BP2268">
        <f>IF(OR(BP1588="",AND(BP1588=BP1587,BP1588=BP1589)),NA(), BP1588)</f>
        <v>0</v>
      </c>
      <c r="BQ2268">
        <f>IF(ISNA(BR2268),NA(),BQ1588)</f>
        <v>0</v>
      </c>
      <c r="BR2268">
        <f>IF(OR(BR1588="",AND(BR1588=BR1587,BR1588=BR1589)),NA(), BR1588)</f>
        <v>0</v>
      </c>
    </row>
    <row r="2269" spans="5:70">
      <c r="E2269">
        <f>IF(ISNA(F2269),NA(),E1589)</f>
        <v>0</v>
      </c>
      <c r="F2269">
        <f>IF(OR(F1589="",AND(F1589=F1588,F1589=F1590)),NA(), F1589)</f>
        <v>0</v>
      </c>
      <c r="G2269">
        <f>IF(ISNA(H2269),NA(),G1589)</f>
        <v>0</v>
      </c>
      <c r="H2269">
        <f>IF(OR(H1589="",AND(H1589=H1588,H1589=H1590)),NA(), H1589)</f>
        <v>0</v>
      </c>
      <c r="I2269">
        <f>IF(ISNA(J2269),NA(),I1589)</f>
        <v>0</v>
      </c>
      <c r="J2269">
        <f>IF(OR(J1589="",AND(J1589=J1588,J1589=J1590)),NA(), J1589)</f>
        <v>0</v>
      </c>
      <c r="K2269">
        <f>IF(ISNA(L2269),NA(),K1589)</f>
        <v>0</v>
      </c>
      <c r="L2269">
        <f>IF(OR(L1589="",AND(L1589=L1588,L1589=L1590)),NA(), L1589)</f>
        <v>0</v>
      </c>
      <c r="M2269">
        <f>IF(ISNA(N2269),NA(),M1589)</f>
        <v>0</v>
      </c>
      <c r="N2269">
        <f>IF(OR(N1589="",AND(N1589=N1588,N1589=N1590)),NA(), N1589)</f>
        <v>0</v>
      </c>
      <c r="O2269">
        <f>IF(ISNA(P2269),NA(),O1589)</f>
        <v>0</v>
      </c>
      <c r="P2269">
        <f>IF(OR(P1589="",AND(P1589=P1588,P1589=P1590)),NA(), P1589)</f>
        <v>0</v>
      </c>
      <c r="Q2269">
        <f>IF(ISNA(R2269),NA(),Q1589)</f>
        <v>0</v>
      </c>
      <c r="R2269">
        <f>IF(OR(R1589="",AND(R1589=R1588,R1589=R1590)),NA(), R1589)</f>
        <v>0</v>
      </c>
      <c r="S2269">
        <f>IF(ISNA(T2269),NA(),S1589)</f>
        <v>0</v>
      </c>
      <c r="T2269">
        <f>IF(OR(T1589="",AND(T1589=T1588,T1589=T1590)),NA(), T1589)</f>
        <v>0</v>
      </c>
      <c r="U2269">
        <f>IF(ISNA(V2269),NA(),U1589)</f>
        <v>0</v>
      </c>
      <c r="V2269">
        <f>IF(OR(V1589="",AND(V1589=V1588,V1589=V1590)),NA(), V1589)</f>
        <v>0</v>
      </c>
      <c r="W2269">
        <f>IF(ISNA(X2269),NA(),W1589)</f>
        <v>0</v>
      </c>
      <c r="X2269">
        <f>IF(OR(X1589="",AND(X1589=X1588,X1589=X1590)),NA(), X1589)</f>
        <v>0</v>
      </c>
      <c r="Y2269">
        <f>IF(ISNA(Z2269),NA(),Y1589)</f>
        <v>0</v>
      </c>
      <c r="Z2269">
        <f>IF(OR(Z1589="",AND(Z1589=Z1588,Z1589=Z1590)),NA(), Z1589)</f>
        <v>0</v>
      </c>
      <c r="AA2269">
        <f>IF(ISNA(AB2269),NA(),AA1589)</f>
        <v>0</v>
      </c>
      <c r="AB2269">
        <f>IF(OR(AB1589="",AND(AB1589=AB1588,AB1589=AB1590)),NA(), AB1589)</f>
        <v>0</v>
      </c>
      <c r="AC2269">
        <f>IF(ISNA(AD2269),NA(),AC1589)</f>
        <v>0</v>
      </c>
      <c r="AD2269">
        <f>IF(OR(AD1589="",AND(AD1589=AD1588,AD1589=AD1590)),NA(), AD1589)</f>
        <v>0</v>
      </c>
      <c r="AE2269">
        <f>IF(ISNA(AF2269),NA(),AE1589)</f>
        <v>0</v>
      </c>
      <c r="AF2269">
        <f>IF(OR(AF1589="",AND(AF1589=AF1588,AF1589=AF1590)),NA(), AF1589)</f>
        <v>0</v>
      </c>
      <c r="AG2269">
        <f>IF(ISNA(AH2269),NA(),AG1589)</f>
        <v>0</v>
      </c>
      <c r="AH2269">
        <f>IF(OR(AH1589="",AND(AH1589=AH1588,AH1589=AH1590)),NA(), AH1589)</f>
        <v>0</v>
      </c>
      <c r="AI2269">
        <f>IF(ISNA(AJ2269),NA(),AI1589)</f>
        <v>0</v>
      </c>
      <c r="AJ2269">
        <f>IF(OR(AJ1589="",AND(AJ1589=AJ1588,AJ1589=AJ1590)),NA(), AJ1589)</f>
        <v>0</v>
      </c>
      <c r="AM2269">
        <f>IF(ISNA(AN2269),NA(),AM1589)</f>
        <v>0</v>
      </c>
      <c r="AN2269">
        <f>IF(OR(AN1589="",AND(AN1589=AN1588,AN1589=AN1590)),NA(), AN1589)</f>
        <v>0</v>
      </c>
      <c r="AO2269">
        <f>IF(ISNA(AP2269),NA(),AO1589)</f>
        <v>0</v>
      </c>
      <c r="AP2269">
        <f>IF(OR(AP1589="",AND(AP1589=AP1588,AP1589=AP1590)),NA(), AP1589)</f>
        <v>0</v>
      </c>
      <c r="AQ2269">
        <f>IF(ISNA(AR2269),NA(),AQ1589)</f>
        <v>0</v>
      </c>
      <c r="AR2269">
        <f>IF(OR(AR1589="",AND(AR1589=AR1588,AR1589=AR1590)),NA(), AR1589)</f>
        <v>0</v>
      </c>
      <c r="AS2269">
        <f>IF(ISNA(AT2269),NA(),AS1589)</f>
        <v>0</v>
      </c>
      <c r="AT2269">
        <f>IF(OR(AT1589="",AND(AT1589=AT1588,AT1589=AT1590)),NA(), AT1589)</f>
        <v>0</v>
      </c>
      <c r="AU2269">
        <f>IF(ISNA(AV2269),NA(),AU1589)</f>
        <v>0</v>
      </c>
      <c r="AV2269">
        <f>IF(OR(AV1589="",AND(AV1589=AV1588,AV1589=AV1590)),NA(), AV1589)</f>
        <v>0</v>
      </c>
      <c r="AW2269">
        <f>IF(ISNA(AX2269),NA(),AW1589)</f>
        <v>0</v>
      </c>
      <c r="AX2269">
        <f>IF(OR(AX1589="",AND(AX1589=AX1588,AX1589=AX1590)),NA(), AX1589)</f>
        <v>0</v>
      </c>
      <c r="AY2269">
        <f>IF(ISNA(AZ2269),NA(),AY1589)</f>
        <v>0</v>
      </c>
      <c r="AZ2269">
        <f>IF(OR(AZ1589="",AND(AZ1589=AZ1588,AZ1589=AZ1590)),NA(), AZ1589)</f>
        <v>0</v>
      </c>
      <c r="BA2269">
        <f>IF(ISNA(BB2269),NA(),BA1589)</f>
        <v>0</v>
      </c>
      <c r="BB2269">
        <f>IF(OR(BB1589="",AND(BB1589=BB1588,BB1589=BB1590)),NA(), BB1589)</f>
        <v>0</v>
      </c>
      <c r="BC2269">
        <f>IF(ISNA(BD2269),NA(),BC1589)</f>
        <v>0</v>
      </c>
      <c r="BD2269">
        <f>IF(OR(BD1589="",AND(BD1589=BD1588,BD1589=BD1590)),NA(), BD1589)</f>
        <v>0</v>
      </c>
      <c r="BE2269">
        <f>IF(ISNA(BF2269),NA(),BE1589)</f>
        <v>0</v>
      </c>
      <c r="BF2269">
        <f>IF(OR(BF1589="",AND(BF1589=BF1588,BF1589=BF1590)),NA(), BF1589)</f>
        <v>0</v>
      </c>
      <c r="BG2269">
        <f>IF(ISNA(BH2269),NA(),BG1589)</f>
        <v>0</v>
      </c>
      <c r="BH2269">
        <f>IF(OR(BH1589="",AND(BH1589=BH1588,BH1589=BH1590)),NA(), BH1589)</f>
        <v>0</v>
      </c>
      <c r="BI2269">
        <f>IF(ISNA(BJ2269),NA(),BI1589)</f>
        <v>0</v>
      </c>
      <c r="BJ2269">
        <f>IF(OR(BJ1589="",AND(BJ1589=BJ1588,BJ1589=BJ1590)),NA(), BJ1589)</f>
        <v>0</v>
      </c>
      <c r="BK2269">
        <f>IF(ISNA(BL2269),NA(),BK1589)</f>
        <v>0</v>
      </c>
      <c r="BL2269">
        <f>IF(OR(BL1589="",AND(BL1589=BL1588,BL1589=BL1590)),NA(), BL1589)</f>
        <v>0</v>
      </c>
      <c r="BM2269">
        <f>IF(ISNA(BN2269),NA(),BM1589)</f>
        <v>0</v>
      </c>
      <c r="BN2269">
        <f>IF(OR(BN1589="",AND(BN1589=BN1588,BN1589=BN1590)),NA(), BN1589)</f>
        <v>0</v>
      </c>
      <c r="BO2269">
        <f>IF(ISNA(BP2269),NA(),BO1589)</f>
        <v>0</v>
      </c>
      <c r="BP2269">
        <f>IF(OR(BP1589="",AND(BP1589=BP1588,BP1589=BP1590)),NA(), BP1589)</f>
        <v>0</v>
      </c>
      <c r="BQ2269">
        <f>IF(ISNA(BR2269),NA(),BQ1589)</f>
        <v>0</v>
      </c>
      <c r="BR2269">
        <f>IF(OR(BR1589="",AND(BR1589=BR1588,BR1589=BR1590)),NA(), BR1589)</f>
        <v>0</v>
      </c>
    </row>
    <row r="2270" spans="5:70">
      <c r="E2270">
        <f>IF(ISNA(F2270),NA(),E1590)</f>
        <v>0</v>
      </c>
      <c r="F2270">
        <f>IF(OR(F1590="",AND(F1590=F1589,F1590=F1591)),NA(), F1590)</f>
        <v>0</v>
      </c>
      <c r="G2270">
        <f>IF(ISNA(H2270),NA(),G1590)</f>
        <v>0</v>
      </c>
      <c r="H2270">
        <f>IF(OR(H1590="",AND(H1590=H1589,H1590=H1591)),NA(), H1590)</f>
        <v>0</v>
      </c>
      <c r="I2270">
        <f>IF(ISNA(J2270),NA(),I1590)</f>
        <v>0</v>
      </c>
      <c r="J2270">
        <f>IF(OR(J1590="",AND(J1590=J1589,J1590=J1591)),NA(), J1590)</f>
        <v>0</v>
      </c>
      <c r="K2270">
        <f>IF(ISNA(L2270),NA(),K1590)</f>
        <v>0</v>
      </c>
      <c r="L2270">
        <f>IF(OR(L1590="",AND(L1590=L1589,L1590=L1591)),NA(), L1590)</f>
        <v>0</v>
      </c>
      <c r="M2270">
        <f>IF(ISNA(N2270),NA(),M1590)</f>
        <v>0</v>
      </c>
      <c r="N2270">
        <f>IF(OR(N1590="",AND(N1590=N1589,N1590=N1591)),NA(), N1590)</f>
        <v>0</v>
      </c>
      <c r="O2270">
        <f>IF(ISNA(P2270),NA(),O1590)</f>
        <v>0</v>
      </c>
      <c r="P2270">
        <f>IF(OR(P1590="",AND(P1590=P1589,P1590=P1591)),NA(), P1590)</f>
        <v>0</v>
      </c>
      <c r="Q2270">
        <f>IF(ISNA(R2270),NA(),Q1590)</f>
        <v>0</v>
      </c>
      <c r="R2270">
        <f>IF(OR(R1590="",AND(R1590=R1589,R1590=R1591)),NA(), R1590)</f>
        <v>0</v>
      </c>
      <c r="S2270">
        <f>IF(ISNA(T2270),NA(),S1590)</f>
        <v>0</v>
      </c>
      <c r="T2270">
        <f>IF(OR(T1590="",AND(T1590=T1589,T1590=T1591)),NA(), T1590)</f>
        <v>0</v>
      </c>
      <c r="U2270">
        <f>IF(ISNA(V2270),NA(),U1590)</f>
        <v>0</v>
      </c>
      <c r="V2270">
        <f>IF(OR(V1590="",AND(V1590=V1589,V1590=V1591)),NA(), V1590)</f>
        <v>0</v>
      </c>
      <c r="W2270">
        <f>IF(ISNA(X2270),NA(),W1590)</f>
        <v>0</v>
      </c>
      <c r="X2270">
        <f>IF(OR(X1590="",AND(X1590=X1589,X1590=X1591)),NA(), X1590)</f>
        <v>0</v>
      </c>
      <c r="Y2270">
        <f>IF(ISNA(Z2270),NA(),Y1590)</f>
        <v>0</v>
      </c>
      <c r="Z2270">
        <f>IF(OR(Z1590="",AND(Z1590=Z1589,Z1590=Z1591)),NA(), Z1590)</f>
        <v>0</v>
      </c>
      <c r="AA2270">
        <f>IF(ISNA(AB2270),NA(),AA1590)</f>
        <v>0</v>
      </c>
      <c r="AB2270">
        <f>IF(OR(AB1590="",AND(AB1590=AB1589,AB1590=AB1591)),NA(), AB1590)</f>
        <v>0</v>
      </c>
      <c r="AC2270">
        <f>IF(ISNA(AD2270),NA(),AC1590)</f>
        <v>0</v>
      </c>
      <c r="AD2270">
        <f>IF(OR(AD1590="",AND(AD1590=AD1589,AD1590=AD1591)),NA(), AD1590)</f>
        <v>0</v>
      </c>
      <c r="AE2270">
        <f>IF(ISNA(AF2270),NA(),AE1590)</f>
        <v>0</v>
      </c>
      <c r="AF2270">
        <f>IF(OR(AF1590="",AND(AF1590=AF1589,AF1590=AF1591)),NA(), AF1590)</f>
        <v>0</v>
      </c>
      <c r="AG2270">
        <f>IF(ISNA(AH2270),NA(),AG1590)</f>
        <v>0</v>
      </c>
      <c r="AH2270">
        <f>IF(OR(AH1590="",AND(AH1590=AH1589,AH1590=AH1591)),NA(), AH1590)</f>
        <v>0</v>
      </c>
      <c r="AI2270">
        <f>IF(ISNA(AJ2270),NA(),AI1590)</f>
        <v>0</v>
      </c>
      <c r="AJ2270">
        <f>IF(OR(AJ1590="",AND(AJ1590=AJ1589,AJ1590=AJ1591)),NA(), AJ1590)</f>
        <v>0</v>
      </c>
      <c r="AM2270">
        <f>IF(ISNA(AN2270),NA(),AM1590)</f>
        <v>0</v>
      </c>
      <c r="AN2270">
        <f>IF(OR(AN1590="",AND(AN1590=AN1589,AN1590=AN1591)),NA(), AN1590)</f>
        <v>0</v>
      </c>
      <c r="AO2270">
        <f>IF(ISNA(AP2270),NA(),AO1590)</f>
        <v>0</v>
      </c>
      <c r="AP2270">
        <f>IF(OR(AP1590="",AND(AP1590=AP1589,AP1590=AP1591)),NA(), AP1590)</f>
        <v>0</v>
      </c>
      <c r="AQ2270">
        <f>IF(ISNA(AR2270),NA(),AQ1590)</f>
        <v>0</v>
      </c>
      <c r="AR2270">
        <f>IF(OR(AR1590="",AND(AR1590=AR1589,AR1590=AR1591)),NA(), AR1590)</f>
        <v>0</v>
      </c>
      <c r="AS2270">
        <f>IF(ISNA(AT2270),NA(),AS1590)</f>
        <v>0</v>
      </c>
      <c r="AT2270">
        <f>IF(OR(AT1590="",AND(AT1590=AT1589,AT1590=AT1591)),NA(), AT1590)</f>
        <v>0</v>
      </c>
      <c r="AU2270">
        <f>IF(ISNA(AV2270),NA(),AU1590)</f>
        <v>0</v>
      </c>
      <c r="AV2270">
        <f>IF(OR(AV1590="",AND(AV1590=AV1589,AV1590=AV1591)),NA(), AV1590)</f>
        <v>0</v>
      </c>
      <c r="AW2270">
        <f>IF(ISNA(AX2270),NA(),AW1590)</f>
        <v>0</v>
      </c>
      <c r="AX2270">
        <f>IF(OR(AX1590="",AND(AX1590=AX1589,AX1590=AX1591)),NA(), AX1590)</f>
        <v>0</v>
      </c>
      <c r="AY2270">
        <f>IF(ISNA(AZ2270),NA(),AY1590)</f>
        <v>0</v>
      </c>
      <c r="AZ2270">
        <f>IF(OR(AZ1590="",AND(AZ1590=AZ1589,AZ1590=AZ1591)),NA(), AZ1590)</f>
        <v>0</v>
      </c>
      <c r="BA2270">
        <f>IF(ISNA(BB2270),NA(),BA1590)</f>
        <v>0</v>
      </c>
      <c r="BB2270">
        <f>IF(OR(BB1590="",AND(BB1590=BB1589,BB1590=BB1591)),NA(), BB1590)</f>
        <v>0</v>
      </c>
      <c r="BC2270">
        <f>IF(ISNA(BD2270),NA(),BC1590)</f>
        <v>0</v>
      </c>
      <c r="BD2270">
        <f>IF(OR(BD1590="",AND(BD1590=BD1589,BD1590=BD1591)),NA(), BD1590)</f>
        <v>0</v>
      </c>
      <c r="BE2270">
        <f>IF(ISNA(BF2270),NA(),BE1590)</f>
        <v>0</v>
      </c>
      <c r="BF2270">
        <f>IF(OR(BF1590="",AND(BF1590=BF1589,BF1590=BF1591)),NA(), BF1590)</f>
        <v>0</v>
      </c>
      <c r="BG2270">
        <f>IF(ISNA(BH2270),NA(),BG1590)</f>
        <v>0</v>
      </c>
      <c r="BH2270">
        <f>IF(OR(BH1590="",AND(BH1590=BH1589,BH1590=BH1591)),NA(), BH1590)</f>
        <v>0</v>
      </c>
      <c r="BI2270">
        <f>IF(ISNA(BJ2270),NA(),BI1590)</f>
        <v>0</v>
      </c>
      <c r="BJ2270">
        <f>IF(OR(BJ1590="",AND(BJ1590=BJ1589,BJ1590=BJ1591)),NA(), BJ1590)</f>
        <v>0</v>
      </c>
      <c r="BK2270">
        <f>IF(ISNA(BL2270),NA(),BK1590)</f>
        <v>0</v>
      </c>
      <c r="BL2270">
        <f>IF(OR(BL1590="",AND(BL1590=BL1589,BL1590=BL1591)),NA(), BL1590)</f>
        <v>0</v>
      </c>
      <c r="BM2270">
        <f>IF(ISNA(BN2270),NA(),BM1590)</f>
        <v>0</v>
      </c>
      <c r="BN2270">
        <f>IF(OR(BN1590="",AND(BN1590=BN1589,BN1590=BN1591)),NA(), BN1590)</f>
        <v>0</v>
      </c>
      <c r="BO2270">
        <f>IF(ISNA(BP2270),NA(),BO1590)</f>
        <v>0</v>
      </c>
      <c r="BP2270">
        <f>IF(OR(BP1590="",AND(BP1590=BP1589,BP1590=BP1591)),NA(), BP1590)</f>
        <v>0</v>
      </c>
      <c r="BQ2270">
        <f>IF(ISNA(BR2270),NA(),BQ1590)</f>
        <v>0</v>
      </c>
      <c r="BR2270">
        <f>IF(OR(BR1590="",AND(BR1590=BR1589,BR1590=BR1591)),NA(), BR1590)</f>
        <v>0</v>
      </c>
    </row>
    <row r="2271" spans="5:70">
      <c r="E2271">
        <f>IF(ISNA(F2271),NA(),E1591)</f>
        <v>0</v>
      </c>
      <c r="F2271">
        <f>IF(OR(F1591="",AND(F1591=F1590,F1591=F1592)),NA(), F1591)</f>
        <v>0</v>
      </c>
      <c r="G2271">
        <f>IF(ISNA(H2271),NA(),G1591)</f>
        <v>0</v>
      </c>
      <c r="H2271">
        <f>IF(OR(H1591="",AND(H1591=H1590,H1591=H1592)),NA(), H1591)</f>
        <v>0</v>
      </c>
      <c r="I2271">
        <f>IF(ISNA(J2271),NA(),I1591)</f>
        <v>0</v>
      </c>
      <c r="J2271">
        <f>IF(OR(J1591="",AND(J1591=J1590,J1591=J1592)),NA(), J1591)</f>
        <v>0</v>
      </c>
      <c r="K2271">
        <f>IF(ISNA(L2271),NA(),K1591)</f>
        <v>0</v>
      </c>
      <c r="L2271">
        <f>IF(OR(L1591="",AND(L1591=L1590,L1591=L1592)),NA(), L1591)</f>
        <v>0</v>
      </c>
      <c r="M2271">
        <f>IF(ISNA(N2271),NA(),M1591)</f>
        <v>0</v>
      </c>
      <c r="N2271">
        <f>IF(OR(N1591="",AND(N1591=N1590,N1591=N1592)),NA(), N1591)</f>
        <v>0</v>
      </c>
      <c r="O2271">
        <f>IF(ISNA(P2271),NA(),O1591)</f>
        <v>0</v>
      </c>
      <c r="P2271">
        <f>IF(OR(P1591="",AND(P1591=P1590,P1591=P1592)),NA(), P1591)</f>
        <v>0</v>
      </c>
      <c r="Q2271">
        <f>IF(ISNA(R2271),NA(),Q1591)</f>
        <v>0</v>
      </c>
      <c r="R2271">
        <f>IF(OR(R1591="",AND(R1591=R1590,R1591=R1592)),NA(), R1591)</f>
        <v>0</v>
      </c>
      <c r="S2271">
        <f>IF(ISNA(T2271),NA(),S1591)</f>
        <v>0</v>
      </c>
      <c r="T2271">
        <f>IF(OR(T1591="",AND(T1591=T1590,T1591=T1592)),NA(), T1591)</f>
        <v>0</v>
      </c>
      <c r="U2271">
        <f>IF(ISNA(V2271),NA(),U1591)</f>
        <v>0</v>
      </c>
      <c r="V2271">
        <f>IF(OR(V1591="",AND(V1591=V1590,V1591=V1592)),NA(), V1591)</f>
        <v>0</v>
      </c>
      <c r="W2271">
        <f>IF(ISNA(X2271),NA(),W1591)</f>
        <v>0</v>
      </c>
      <c r="X2271">
        <f>IF(OR(X1591="",AND(X1591=X1590,X1591=X1592)),NA(), X1591)</f>
        <v>0</v>
      </c>
      <c r="Y2271">
        <f>IF(ISNA(Z2271),NA(),Y1591)</f>
        <v>0</v>
      </c>
      <c r="Z2271">
        <f>IF(OR(Z1591="",AND(Z1591=Z1590,Z1591=Z1592)),NA(), Z1591)</f>
        <v>0</v>
      </c>
      <c r="AA2271">
        <f>IF(ISNA(AB2271),NA(),AA1591)</f>
        <v>0</v>
      </c>
      <c r="AB2271">
        <f>IF(OR(AB1591="",AND(AB1591=AB1590,AB1591=AB1592)),NA(), AB1591)</f>
        <v>0</v>
      </c>
      <c r="AC2271">
        <f>IF(ISNA(AD2271),NA(),AC1591)</f>
        <v>0</v>
      </c>
      <c r="AD2271">
        <f>IF(OR(AD1591="",AND(AD1591=AD1590,AD1591=AD1592)),NA(), AD1591)</f>
        <v>0</v>
      </c>
      <c r="AE2271">
        <f>IF(ISNA(AF2271),NA(),AE1591)</f>
        <v>0</v>
      </c>
      <c r="AF2271">
        <f>IF(OR(AF1591="",AND(AF1591=AF1590,AF1591=AF1592)),NA(), AF1591)</f>
        <v>0</v>
      </c>
      <c r="AG2271">
        <f>IF(ISNA(AH2271),NA(),AG1591)</f>
        <v>0</v>
      </c>
      <c r="AH2271">
        <f>IF(OR(AH1591="",AND(AH1591=AH1590,AH1591=AH1592)),NA(), AH1591)</f>
        <v>0</v>
      </c>
      <c r="AI2271">
        <f>IF(ISNA(AJ2271),NA(),AI1591)</f>
        <v>0</v>
      </c>
      <c r="AJ2271">
        <f>IF(OR(AJ1591="",AND(AJ1591=AJ1590,AJ1591=AJ1592)),NA(), AJ1591)</f>
        <v>0</v>
      </c>
      <c r="AM2271">
        <f>IF(ISNA(AN2271),NA(),AM1591)</f>
        <v>0</v>
      </c>
      <c r="AN2271">
        <f>IF(OR(AN1591="",AND(AN1591=AN1590,AN1591=AN1592)),NA(), AN1591)</f>
        <v>0</v>
      </c>
      <c r="AO2271">
        <f>IF(ISNA(AP2271),NA(),AO1591)</f>
        <v>0</v>
      </c>
      <c r="AP2271">
        <f>IF(OR(AP1591="",AND(AP1591=AP1590,AP1591=AP1592)),NA(), AP1591)</f>
        <v>0</v>
      </c>
      <c r="AQ2271">
        <f>IF(ISNA(AR2271),NA(),AQ1591)</f>
        <v>0</v>
      </c>
      <c r="AR2271">
        <f>IF(OR(AR1591="",AND(AR1591=AR1590,AR1591=AR1592)),NA(), AR1591)</f>
        <v>0</v>
      </c>
      <c r="AS2271">
        <f>IF(ISNA(AT2271),NA(),AS1591)</f>
        <v>0</v>
      </c>
      <c r="AT2271">
        <f>IF(OR(AT1591="",AND(AT1591=AT1590,AT1591=AT1592)),NA(), AT1591)</f>
        <v>0</v>
      </c>
      <c r="AU2271">
        <f>IF(ISNA(AV2271),NA(),AU1591)</f>
        <v>0</v>
      </c>
      <c r="AV2271">
        <f>IF(OR(AV1591="",AND(AV1591=AV1590,AV1591=AV1592)),NA(), AV1591)</f>
        <v>0</v>
      </c>
      <c r="AW2271">
        <f>IF(ISNA(AX2271),NA(),AW1591)</f>
        <v>0</v>
      </c>
      <c r="AX2271">
        <f>IF(OR(AX1591="",AND(AX1591=AX1590,AX1591=AX1592)),NA(), AX1591)</f>
        <v>0</v>
      </c>
      <c r="AY2271">
        <f>IF(ISNA(AZ2271),NA(),AY1591)</f>
        <v>0</v>
      </c>
      <c r="AZ2271">
        <f>IF(OR(AZ1591="",AND(AZ1591=AZ1590,AZ1591=AZ1592)),NA(), AZ1591)</f>
        <v>0</v>
      </c>
      <c r="BA2271">
        <f>IF(ISNA(BB2271),NA(),BA1591)</f>
        <v>0</v>
      </c>
      <c r="BB2271">
        <f>IF(OR(BB1591="",AND(BB1591=BB1590,BB1591=BB1592)),NA(), BB1591)</f>
        <v>0</v>
      </c>
      <c r="BC2271">
        <f>IF(ISNA(BD2271),NA(),BC1591)</f>
        <v>0</v>
      </c>
      <c r="BD2271">
        <f>IF(OR(BD1591="",AND(BD1591=BD1590,BD1591=BD1592)),NA(), BD1591)</f>
        <v>0</v>
      </c>
      <c r="BE2271">
        <f>IF(ISNA(BF2271),NA(),BE1591)</f>
        <v>0</v>
      </c>
      <c r="BF2271">
        <f>IF(OR(BF1591="",AND(BF1591=BF1590,BF1591=BF1592)),NA(), BF1591)</f>
        <v>0</v>
      </c>
      <c r="BG2271">
        <f>IF(ISNA(BH2271),NA(),BG1591)</f>
        <v>0</v>
      </c>
      <c r="BH2271">
        <f>IF(OR(BH1591="",AND(BH1591=BH1590,BH1591=BH1592)),NA(), BH1591)</f>
        <v>0</v>
      </c>
      <c r="BI2271">
        <f>IF(ISNA(BJ2271),NA(),BI1591)</f>
        <v>0</v>
      </c>
      <c r="BJ2271">
        <f>IF(OR(BJ1591="",AND(BJ1591=BJ1590,BJ1591=BJ1592)),NA(), BJ1591)</f>
        <v>0</v>
      </c>
      <c r="BK2271">
        <f>IF(ISNA(BL2271),NA(),BK1591)</f>
        <v>0</v>
      </c>
      <c r="BL2271">
        <f>IF(OR(BL1591="",AND(BL1591=BL1590,BL1591=BL1592)),NA(), BL1591)</f>
        <v>0</v>
      </c>
      <c r="BM2271">
        <f>IF(ISNA(BN2271),NA(),BM1591)</f>
        <v>0</v>
      </c>
      <c r="BN2271">
        <f>IF(OR(BN1591="",AND(BN1591=BN1590,BN1591=BN1592)),NA(), BN1591)</f>
        <v>0</v>
      </c>
      <c r="BO2271">
        <f>IF(ISNA(BP2271),NA(),BO1591)</f>
        <v>0</v>
      </c>
      <c r="BP2271">
        <f>IF(OR(BP1591="",AND(BP1591=BP1590,BP1591=BP1592)),NA(), BP1591)</f>
        <v>0</v>
      </c>
      <c r="BQ2271">
        <f>IF(ISNA(BR2271),NA(),BQ1591)</f>
        <v>0</v>
      </c>
      <c r="BR2271">
        <f>IF(OR(BR1591="",AND(BR1591=BR1590,BR1591=BR1592)),NA(), BR1591)</f>
        <v>0</v>
      </c>
    </row>
    <row r="2272" spans="5:70">
      <c r="E2272">
        <f>IF(ISNA(F2272),NA(),E1592)</f>
        <v>0</v>
      </c>
      <c r="F2272">
        <f>IF(OR(F1592="",AND(F1592=F1591,F1592=F1593)),NA(), F1592)</f>
        <v>0</v>
      </c>
      <c r="G2272">
        <f>IF(ISNA(H2272),NA(),G1592)</f>
        <v>0</v>
      </c>
      <c r="H2272">
        <f>IF(OR(H1592="",AND(H1592=H1591,H1592=H1593)),NA(), H1592)</f>
        <v>0</v>
      </c>
      <c r="I2272">
        <f>IF(ISNA(J2272),NA(),I1592)</f>
        <v>0</v>
      </c>
      <c r="J2272">
        <f>IF(OR(J1592="",AND(J1592=J1591,J1592=J1593)),NA(), J1592)</f>
        <v>0</v>
      </c>
      <c r="K2272">
        <f>IF(ISNA(L2272),NA(),K1592)</f>
        <v>0</v>
      </c>
      <c r="L2272">
        <f>IF(OR(L1592="",AND(L1592=L1591,L1592=L1593)),NA(), L1592)</f>
        <v>0</v>
      </c>
      <c r="M2272">
        <f>IF(ISNA(N2272),NA(),M1592)</f>
        <v>0</v>
      </c>
      <c r="N2272">
        <f>IF(OR(N1592="",AND(N1592=N1591,N1592=N1593)),NA(), N1592)</f>
        <v>0</v>
      </c>
      <c r="O2272">
        <f>IF(ISNA(P2272),NA(),O1592)</f>
        <v>0</v>
      </c>
      <c r="P2272">
        <f>IF(OR(P1592="",AND(P1592=P1591,P1592=P1593)),NA(), P1592)</f>
        <v>0</v>
      </c>
      <c r="Q2272">
        <f>IF(ISNA(R2272),NA(),Q1592)</f>
        <v>0</v>
      </c>
      <c r="R2272">
        <f>IF(OR(R1592="",AND(R1592=R1591,R1592=R1593)),NA(), R1592)</f>
        <v>0</v>
      </c>
      <c r="S2272">
        <f>IF(ISNA(T2272),NA(),S1592)</f>
        <v>0</v>
      </c>
      <c r="T2272">
        <f>IF(OR(T1592="",AND(T1592=T1591,T1592=T1593)),NA(), T1592)</f>
        <v>0</v>
      </c>
      <c r="U2272">
        <f>IF(ISNA(V2272),NA(),U1592)</f>
        <v>0</v>
      </c>
      <c r="V2272">
        <f>IF(OR(V1592="",AND(V1592=V1591,V1592=V1593)),NA(), V1592)</f>
        <v>0</v>
      </c>
      <c r="W2272">
        <f>IF(ISNA(X2272),NA(),W1592)</f>
        <v>0</v>
      </c>
      <c r="X2272">
        <f>IF(OR(X1592="",AND(X1592=X1591,X1592=X1593)),NA(), X1592)</f>
        <v>0</v>
      </c>
      <c r="Y2272">
        <f>IF(ISNA(Z2272),NA(),Y1592)</f>
        <v>0</v>
      </c>
      <c r="Z2272">
        <f>IF(OR(Z1592="",AND(Z1592=Z1591,Z1592=Z1593)),NA(), Z1592)</f>
        <v>0</v>
      </c>
      <c r="AA2272">
        <f>IF(ISNA(AB2272),NA(),AA1592)</f>
        <v>0</v>
      </c>
      <c r="AB2272">
        <f>IF(OR(AB1592="",AND(AB1592=AB1591,AB1592=AB1593)),NA(), AB1592)</f>
        <v>0</v>
      </c>
      <c r="AC2272">
        <f>IF(ISNA(AD2272),NA(),AC1592)</f>
        <v>0</v>
      </c>
      <c r="AD2272">
        <f>IF(OR(AD1592="",AND(AD1592=AD1591,AD1592=AD1593)),NA(), AD1592)</f>
        <v>0</v>
      </c>
      <c r="AE2272">
        <f>IF(ISNA(AF2272),NA(),AE1592)</f>
        <v>0</v>
      </c>
      <c r="AF2272">
        <f>IF(OR(AF1592="",AND(AF1592=AF1591,AF1592=AF1593)),NA(), AF1592)</f>
        <v>0</v>
      </c>
      <c r="AG2272">
        <f>IF(ISNA(AH2272),NA(),AG1592)</f>
        <v>0</v>
      </c>
      <c r="AH2272">
        <f>IF(OR(AH1592="",AND(AH1592=AH1591,AH1592=AH1593)),NA(), AH1592)</f>
        <v>0</v>
      </c>
      <c r="AI2272">
        <f>IF(ISNA(AJ2272),NA(),AI1592)</f>
        <v>0</v>
      </c>
      <c r="AJ2272">
        <f>IF(OR(AJ1592="",AND(AJ1592=AJ1591,AJ1592=AJ1593)),NA(), AJ1592)</f>
        <v>0</v>
      </c>
      <c r="AM2272">
        <f>IF(ISNA(AN2272),NA(),AM1592)</f>
        <v>0</v>
      </c>
      <c r="AN2272">
        <f>IF(OR(AN1592="",AND(AN1592=AN1591,AN1592=AN1593)),NA(), AN1592)</f>
        <v>0</v>
      </c>
      <c r="AO2272">
        <f>IF(ISNA(AP2272),NA(),AO1592)</f>
        <v>0</v>
      </c>
      <c r="AP2272">
        <f>IF(OR(AP1592="",AND(AP1592=AP1591,AP1592=AP1593)),NA(), AP1592)</f>
        <v>0</v>
      </c>
      <c r="AQ2272">
        <f>IF(ISNA(AR2272),NA(),AQ1592)</f>
        <v>0</v>
      </c>
      <c r="AR2272">
        <f>IF(OR(AR1592="",AND(AR1592=AR1591,AR1592=AR1593)),NA(), AR1592)</f>
        <v>0</v>
      </c>
      <c r="AS2272">
        <f>IF(ISNA(AT2272),NA(),AS1592)</f>
        <v>0</v>
      </c>
      <c r="AT2272">
        <f>IF(OR(AT1592="",AND(AT1592=AT1591,AT1592=AT1593)),NA(), AT1592)</f>
        <v>0</v>
      </c>
      <c r="AU2272">
        <f>IF(ISNA(AV2272),NA(),AU1592)</f>
        <v>0</v>
      </c>
      <c r="AV2272">
        <f>IF(OR(AV1592="",AND(AV1592=AV1591,AV1592=AV1593)),NA(), AV1592)</f>
        <v>0</v>
      </c>
      <c r="AW2272">
        <f>IF(ISNA(AX2272),NA(),AW1592)</f>
        <v>0</v>
      </c>
      <c r="AX2272">
        <f>IF(OR(AX1592="",AND(AX1592=AX1591,AX1592=AX1593)),NA(), AX1592)</f>
        <v>0</v>
      </c>
      <c r="AY2272">
        <f>IF(ISNA(AZ2272),NA(),AY1592)</f>
        <v>0</v>
      </c>
      <c r="AZ2272">
        <f>IF(OR(AZ1592="",AND(AZ1592=AZ1591,AZ1592=AZ1593)),NA(), AZ1592)</f>
        <v>0</v>
      </c>
      <c r="BA2272">
        <f>IF(ISNA(BB2272),NA(),BA1592)</f>
        <v>0</v>
      </c>
      <c r="BB2272">
        <f>IF(OR(BB1592="",AND(BB1592=BB1591,BB1592=BB1593)),NA(), BB1592)</f>
        <v>0</v>
      </c>
      <c r="BC2272">
        <f>IF(ISNA(BD2272),NA(),BC1592)</f>
        <v>0</v>
      </c>
      <c r="BD2272">
        <f>IF(OR(BD1592="",AND(BD1592=BD1591,BD1592=BD1593)),NA(), BD1592)</f>
        <v>0</v>
      </c>
      <c r="BE2272">
        <f>IF(ISNA(BF2272),NA(),BE1592)</f>
        <v>0</v>
      </c>
      <c r="BF2272">
        <f>IF(OR(BF1592="",AND(BF1592=BF1591,BF1592=BF1593)),NA(), BF1592)</f>
        <v>0</v>
      </c>
      <c r="BG2272">
        <f>IF(ISNA(BH2272),NA(),BG1592)</f>
        <v>0</v>
      </c>
      <c r="BH2272">
        <f>IF(OR(BH1592="",AND(BH1592=BH1591,BH1592=BH1593)),NA(), BH1592)</f>
        <v>0</v>
      </c>
      <c r="BI2272">
        <f>IF(ISNA(BJ2272),NA(),BI1592)</f>
        <v>0</v>
      </c>
      <c r="BJ2272">
        <f>IF(OR(BJ1592="",AND(BJ1592=BJ1591,BJ1592=BJ1593)),NA(), BJ1592)</f>
        <v>0</v>
      </c>
      <c r="BK2272">
        <f>IF(ISNA(BL2272),NA(),BK1592)</f>
        <v>0</v>
      </c>
      <c r="BL2272">
        <f>IF(OR(BL1592="",AND(BL1592=BL1591,BL1592=BL1593)),NA(), BL1592)</f>
        <v>0</v>
      </c>
      <c r="BM2272">
        <f>IF(ISNA(BN2272),NA(),BM1592)</f>
        <v>0</v>
      </c>
      <c r="BN2272">
        <f>IF(OR(BN1592="",AND(BN1592=BN1591,BN1592=BN1593)),NA(), BN1592)</f>
        <v>0</v>
      </c>
      <c r="BO2272">
        <f>IF(ISNA(BP2272),NA(),BO1592)</f>
        <v>0</v>
      </c>
      <c r="BP2272">
        <f>IF(OR(BP1592="",AND(BP1592=BP1591,BP1592=BP1593)),NA(), BP1592)</f>
        <v>0</v>
      </c>
      <c r="BQ2272">
        <f>IF(ISNA(BR2272),NA(),BQ1592)</f>
        <v>0</v>
      </c>
      <c r="BR2272">
        <f>IF(OR(BR1592="",AND(BR1592=BR1591,BR1592=BR1593)),NA(), BR1592)</f>
        <v>0</v>
      </c>
    </row>
    <row r="2273" spans="5:70">
      <c r="E2273">
        <f>IF(ISNA(F2273),NA(),E1593)</f>
        <v>0</v>
      </c>
      <c r="F2273">
        <f>IF(OR(F1593="",AND(F1593=F1592,F1593=F1594)),NA(), F1593)</f>
        <v>0</v>
      </c>
      <c r="G2273">
        <f>IF(ISNA(H2273),NA(),G1593)</f>
        <v>0</v>
      </c>
      <c r="H2273">
        <f>IF(OR(H1593="",AND(H1593=H1592,H1593=H1594)),NA(), H1593)</f>
        <v>0</v>
      </c>
      <c r="I2273">
        <f>IF(ISNA(J2273),NA(),I1593)</f>
        <v>0</v>
      </c>
      <c r="J2273">
        <f>IF(OR(J1593="",AND(J1593=J1592,J1593=J1594)),NA(), J1593)</f>
        <v>0</v>
      </c>
      <c r="K2273">
        <f>IF(ISNA(L2273),NA(),K1593)</f>
        <v>0</v>
      </c>
      <c r="L2273">
        <f>IF(OR(L1593="",AND(L1593=L1592,L1593=L1594)),NA(), L1593)</f>
        <v>0</v>
      </c>
      <c r="M2273">
        <f>IF(ISNA(N2273),NA(),M1593)</f>
        <v>0</v>
      </c>
      <c r="N2273">
        <f>IF(OR(N1593="",AND(N1593=N1592,N1593=N1594)),NA(), N1593)</f>
        <v>0</v>
      </c>
      <c r="O2273">
        <f>IF(ISNA(P2273),NA(),O1593)</f>
        <v>0</v>
      </c>
      <c r="P2273">
        <f>IF(OR(P1593="",AND(P1593=P1592,P1593=P1594)),NA(), P1593)</f>
        <v>0</v>
      </c>
      <c r="Q2273">
        <f>IF(ISNA(R2273),NA(),Q1593)</f>
        <v>0</v>
      </c>
      <c r="R2273">
        <f>IF(OR(R1593="",AND(R1593=R1592,R1593=R1594)),NA(), R1593)</f>
        <v>0</v>
      </c>
      <c r="S2273">
        <f>IF(ISNA(T2273),NA(),S1593)</f>
        <v>0</v>
      </c>
      <c r="T2273">
        <f>IF(OR(T1593="",AND(T1593=T1592,T1593=T1594)),NA(), T1593)</f>
        <v>0</v>
      </c>
      <c r="U2273">
        <f>IF(ISNA(V2273),NA(),U1593)</f>
        <v>0</v>
      </c>
      <c r="V2273">
        <f>IF(OR(V1593="",AND(V1593=V1592,V1593=V1594)),NA(), V1593)</f>
        <v>0</v>
      </c>
      <c r="W2273">
        <f>IF(ISNA(X2273),NA(),W1593)</f>
        <v>0</v>
      </c>
      <c r="X2273">
        <f>IF(OR(X1593="",AND(X1593=X1592,X1593=X1594)),NA(), X1593)</f>
        <v>0</v>
      </c>
      <c r="Y2273">
        <f>IF(ISNA(Z2273),NA(),Y1593)</f>
        <v>0</v>
      </c>
      <c r="Z2273">
        <f>IF(OR(Z1593="",AND(Z1593=Z1592,Z1593=Z1594)),NA(), Z1593)</f>
        <v>0</v>
      </c>
      <c r="AA2273">
        <f>IF(ISNA(AB2273),NA(),AA1593)</f>
        <v>0</v>
      </c>
      <c r="AB2273">
        <f>IF(OR(AB1593="",AND(AB1593=AB1592,AB1593=AB1594)),NA(), AB1593)</f>
        <v>0</v>
      </c>
      <c r="AC2273">
        <f>IF(ISNA(AD2273),NA(),AC1593)</f>
        <v>0</v>
      </c>
      <c r="AD2273">
        <f>IF(OR(AD1593="",AND(AD1593=AD1592,AD1593=AD1594)),NA(), AD1593)</f>
        <v>0</v>
      </c>
      <c r="AE2273">
        <f>IF(ISNA(AF2273),NA(),AE1593)</f>
        <v>0</v>
      </c>
      <c r="AF2273">
        <f>IF(OR(AF1593="",AND(AF1593=AF1592,AF1593=AF1594)),NA(), AF1593)</f>
        <v>0</v>
      </c>
      <c r="AG2273">
        <f>IF(ISNA(AH2273),NA(),AG1593)</f>
        <v>0</v>
      </c>
      <c r="AH2273">
        <f>IF(OR(AH1593="",AND(AH1593=AH1592,AH1593=AH1594)),NA(), AH1593)</f>
        <v>0</v>
      </c>
      <c r="AI2273">
        <f>IF(ISNA(AJ2273),NA(),AI1593)</f>
        <v>0</v>
      </c>
      <c r="AJ2273">
        <f>IF(OR(AJ1593="",AND(AJ1593=AJ1592,AJ1593=AJ1594)),NA(), AJ1593)</f>
        <v>0</v>
      </c>
      <c r="AM2273">
        <f>IF(ISNA(AN2273),NA(),AM1593)</f>
        <v>0</v>
      </c>
      <c r="AN2273">
        <f>IF(OR(AN1593="",AND(AN1593=AN1592,AN1593=AN1594)),NA(), AN1593)</f>
        <v>0</v>
      </c>
      <c r="AO2273">
        <f>IF(ISNA(AP2273),NA(),AO1593)</f>
        <v>0</v>
      </c>
      <c r="AP2273">
        <f>IF(OR(AP1593="",AND(AP1593=AP1592,AP1593=AP1594)),NA(), AP1593)</f>
        <v>0</v>
      </c>
      <c r="AQ2273">
        <f>IF(ISNA(AR2273),NA(),AQ1593)</f>
        <v>0</v>
      </c>
      <c r="AR2273">
        <f>IF(OR(AR1593="",AND(AR1593=AR1592,AR1593=AR1594)),NA(), AR1593)</f>
        <v>0</v>
      </c>
      <c r="AS2273">
        <f>IF(ISNA(AT2273),NA(),AS1593)</f>
        <v>0</v>
      </c>
      <c r="AT2273">
        <f>IF(OR(AT1593="",AND(AT1593=AT1592,AT1593=AT1594)),NA(), AT1593)</f>
        <v>0</v>
      </c>
      <c r="AU2273">
        <f>IF(ISNA(AV2273),NA(),AU1593)</f>
        <v>0</v>
      </c>
      <c r="AV2273">
        <f>IF(OR(AV1593="",AND(AV1593=AV1592,AV1593=AV1594)),NA(), AV1593)</f>
        <v>0</v>
      </c>
      <c r="AW2273">
        <f>IF(ISNA(AX2273),NA(),AW1593)</f>
        <v>0</v>
      </c>
      <c r="AX2273">
        <f>IF(OR(AX1593="",AND(AX1593=AX1592,AX1593=AX1594)),NA(), AX1593)</f>
        <v>0</v>
      </c>
      <c r="AY2273">
        <f>IF(ISNA(AZ2273),NA(),AY1593)</f>
        <v>0</v>
      </c>
      <c r="AZ2273">
        <f>IF(OR(AZ1593="",AND(AZ1593=AZ1592,AZ1593=AZ1594)),NA(), AZ1593)</f>
        <v>0</v>
      </c>
      <c r="BA2273">
        <f>IF(ISNA(BB2273),NA(),BA1593)</f>
        <v>0</v>
      </c>
      <c r="BB2273">
        <f>IF(OR(BB1593="",AND(BB1593=BB1592,BB1593=BB1594)),NA(), BB1593)</f>
        <v>0</v>
      </c>
      <c r="BC2273">
        <f>IF(ISNA(BD2273),NA(),BC1593)</f>
        <v>0</v>
      </c>
      <c r="BD2273">
        <f>IF(OR(BD1593="",AND(BD1593=BD1592,BD1593=BD1594)),NA(), BD1593)</f>
        <v>0</v>
      </c>
      <c r="BE2273">
        <f>IF(ISNA(BF2273),NA(),BE1593)</f>
        <v>0</v>
      </c>
      <c r="BF2273">
        <f>IF(OR(BF1593="",AND(BF1593=BF1592,BF1593=BF1594)),NA(), BF1593)</f>
        <v>0</v>
      </c>
      <c r="BG2273">
        <f>IF(ISNA(BH2273),NA(),BG1593)</f>
        <v>0</v>
      </c>
      <c r="BH2273">
        <f>IF(OR(BH1593="",AND(BH1593=BH1592,BH1593=BH1594)),NA(), BH1593)</f>
        <v>0</v>
      </c>
      <c r="BI2273">
        <f>IF(ISNA(BJ2273),NA(),BI1593)</f>
        <v>0</v>
      </c>
      <c r="BJ2273">
        <f>IF(OR(BJ1593="",AND(BJ1593=BJ1592,BJ1593=BJ1594)),NA(), BJ1593)</f>
        <v>0</v>
      </c>
      <c r="BK2273">
        <f>IF(ISNA(BL2273),NA(),BK1593)</f>
        <v>0</v>
      </c>
      <c r="BL2273">
        <f>IF(OR(BL1593="",AND(BL1593=BL1592,BL1593=BL1594)),NA(), BL1593)</f>
        <v>0</v>
      </c>
      <c r="BM2273">
        <f>IF(ISNA(BN2273),NA(),BM1593)</f>
        <v>0</v>
      </c>
      <c r="BN2273">
        <f>IF(OR(BN1593="",AND(BN1593=BN1592,BN1593=BN1594)),NA(), BN1593)</f>
        <v>0</v>
      </c>
      <c r="BO2273">
        <f>IF(ISNA(BP2273),NA(),BO1593)</f>
        <v>0</v>
      </c>
      <c r="BP2273">
        <f>IF(OR(BP1593="",AND(BP1593=BP1592,BP1593=BP1594)),NA(), BP1593)</f>
        <v>0</v>
      </c>
      <c r="BQ2273">
        <f>IF(ISNA(BR2273),NA(),BQ1593)</f>
        <v>0</v>
      </c>
      <c r="BR2273">
        <f>IF(OR(BR1593="",AND(BR1593=BR1592,BR1593=BR1594)),NA(), BR1593)</f>
        <v>0</v>
      </c>
    </row>
    <row r="2274" spans="5:70">
      <c r="E2274">
        <f>IF(ISNA(F2274),NA(),E1594)</f>
        <v>0</v>
      </c>
      <c r="F2274">
        <f>IF(OR(F1594="",AND(F1594=F1593,F1594=F1595)),NA(), F1594)</f>
        <v>0</v>
      </c>
      <c r="G2274">
        <f>IF(ISNA(H2274),NA(),G1594)</f>
        <v>0</v>
      </c>
      <c r="H2274">
        <f>IF(OR(H1594="",AND(H1594=H1593,H1594=H1595)),NA(), H1594)</f>
        <v>0</v>
      </c>
      <c r="I2274">
        <f>IF(ISNA(J2274),NA(),I1594)</f>
        <v>0</v>
      </c>
      <c r="J2274">
        <f>IF(OR(J1594="",AND(J1594=J1593,J1594=J1595)),NA(), J1594)</f>
        <v>0</v>
      </c>
      <c r="K2274">
        <f>IF(ISNA(L2274),NA(),K1594)</f>
        <v>0</v>
      </c>
      <c r="L2274">
        <f>IF(OR(L1594="",AND(L1594=L1593,L1594=L1595)),NA(), L1594)</f>
        <v>0</v>
      </c>
      <c r="M2274">
        <f>IF(ISNA(N2274),NA(),M1594)</f>
        <v>0</v>
      </c>
      <c r="N2274">
        <f>IF(OR(N1594="",AND(N1594=N1593,N1594=N1595)),NA(), N1594)</f>
        <v>0</v>
      </c>
      <c r="O2274">
        <f>IF(ISNA(P2274),NA(),O1594)</f>
        <v>0</v>
      </c>
      <c r="P2274">
        <f>IF(OR(P1594="",AND(P1594=P1593,P1594=P1595)),NA(), P1594)</f>
        <v>0</v>
      </c>
      <c r="Q2274">
        <f>IF(ISNA(R2274),NA(),Q1594)</f>
        <v>0</v>
      </c>
      <c r="R2274">
        <f>IF(OR(R1594="",AND(R1594=R1593,R1594=R1595)),NA(), R1594)</f>
        <v>0</v>
      </c>
      <c r="S2274">
        <f>IF(ISNA(T2274),NA(),S1594)</f>
        <v>0</v>
      </c>
      <c r="T2274">
        <f>IF(OR(T1594="",AND(T1594=T1593,T1594=T1595)),NA(), T1594)</f>
        <v>0</v>
      </c>
      <c r="U2274">
        <f>IF(ISNA(V2274),NA(),U1594)</f>
        <v>0</v>
      </c>
      <c r="V2274">
        <f>IF(OR(V1594="",AND(V1594=V1593,V1594=V1595)),NA(), V1594)</f>
        <v>0</v>
      </c>
      <c r="W2274">
        <f>IF(ISNA(X2274),NA(),W1594)</f>
        <v>0</v>
      </c>
      <c r="X2274">
        <f>IF(OR(X1594="",AND(X1594=X1593,X1594=X1595)),NA(), X1594)</f>
        <v>0</v>
      </c>
      <c r="Y2274">
        <f>IF(ISNA(Z2274),NA(),Y1594)</f>
        <v>0</v>
      </c>
      <c r="Z2274">
        <f>IF(OR(Z1594="",AND(Z1594=Z1593,Z1594=Z1595)),NA(), Z1594)</f>
        <v>0</v>
      </c>
      <c r="AA2274">
        <f>IF(ISNA(AB2274),NA(),AA1594)</f>
        <v>0</v>
      </c>
      <c r="AB2274">
        <f>IF(OR(AB1594="",AND(AB1594=AB1593,AB1594=AB1595)),NA(), AB1594)</f>
        <v>0</v>
      </c>
      <c r="AC2274">
        <f>IF(ISNA(AD2274),NA(),AC1594)</f>
        <v>0</v>
      </c>
      <c r="AD2274">
        <f>IF(OR(AD1594="",AND(AD1594=AD1593,AD1594=AD1595)),NA(), AD1594)</f>
        <v>0</v>
      </c>
      <c r="AE2274">
        <f>IF(ISNA(AF2274),NA(),AE1594)</f>
        <v>0</v>
      </c>
      <c r="AF2274">
        <f>IF(OR(AF1594="",AND(AF1594=AF1593,AF1594=AF1595)),NA(), AF1594)</f>
        <v>0</v>
      </c>
      <c r="AG2274">
        <f>IF(ISNA(AH2274),NA(),AG1594)</f>
        <v>0</v>
      </c>
      <c r="AH2274">
        <f>IF(OR(AH1594="",AND(AH1594=AH1593,AH1594=AH1595)),NA(), AH1594)</f>
        <v>0</v>
      </c>
      <c r="AI2274">
        <f>IF(ISNA(AJ2274),NA(),AI1594)</f>
        <v>0</v>
      </c>
      <c r="AJ2274">
        <f>IF(OR(AJ1594="",AND(AJ1594=AJ1593,AJ1594=AJ1595)),NA(), AJ1594)</f>
        <v>0</v>
      </c>
      <c r="AM2274">
        <f>IF(ISNA(AN2274),NA(),AM1594)</f>
        <v>0</v>
      </c>
      <c r="AN2274">
        <f>IF(OR(AN1594="",AND(AN1594=AN1593,AN1594=AN1595)),NA(), AN1594)</f>
        <v>0</v>
      </c>
      <c r="AO2274">
        <f>IF(ISNA(AP2274),NA(),AO1594)</f>
        <v>0</v>
      </c>
      <c r="AP2274">
        <f>IF(OR(AP1594="",AND(AP1594=AP1593,AP1594=AP1595)),NA(), AP1594)</f>
        <v>0</v>
      </c>
      <c r="AQ2274">
        <f>IF(ISNA(AR2274),NA(),AQ1594)</f>
        <v>0</v>
      </c>
      <c r="AR2274">
        <f>IF(OR(AR1594="",AND(AR1594=AR1593,AR1594=AR1595)),NA(), AR1594)</f>
        <v>0</v>
      </c>
      <c r="AS2274">
        <f>IF(ISNA(AT2274),NA(),AS1594)</f>
        <v>0</v>
      </c>
      <c r="AT2274">
        <f>IF(OR(AT1594="",AND(AT1594=AT1593,AT1594=AT1595)),NA(), AT1594)</f>
        <v>0</v>
      </c>
      <c r="AU2274">
        <f>IF(ISNA(AV2274),NA(),AU1594)</f>
        <v>0</v>
      </c>
      <c r="AV2274">
        <f>IF(OR(AV1594="",AND(AV1594=AV1593,AV1594=AV1595)),NA(), AV1594)</f>
        <v>0</v>
      </c>
      <c r="AW2274">
        <f>IF(ISNA(AX2274),NA(),AW1594)</f>
        <v>0</v>
      </c>
      <c r="AX2274">
        <f>IF(OR(AX1594="",AND(AX1594=AX1593,AX1594=AX1595)),NA(), AX1594)</f>
        <v>0</v>
      </c>
      <c r="AY2274">
        <f>IF(ISNA(AZ2274),NA(),AY1594)</f>
        <v>0</v>
      </c>
      <c r="AZ2274">
        <f>IF(OR(AZ1594="",AND(AZ1594=AZ1593,AZ1594=AZ1595)),NA(), AZ1594)</f>
        <v>0</v>
      </c>
      <c r="BA2274">
        <f>IF(ISNA(BB2274),NA(),BA1594)</f>
        <v>0</v>
      </c>
      <c r="BB2274">
        <f>IF(OR(BB1594="",AND(BB1594=BB1593,BB1594=BB1595)),NA(), BB1594)</f>
        <v>0</v>
      </c>
      <c r="BC2274">
        <f>IF(ISNA(BD2274),NA(),BC1594)</f>
        <v>0</v>
      </c>
      <c r="BD2274">
        <f>IF(OR(BD1594="",AND(BD1594=BD1593,BD1594=BD1595)),NA(), BD1594)</f>
        <v>0</v>
      </c>
      <c r="BE2274">
        <f>IF(ISNA(BF2274),NA(),BE1594)</f>
        <v>0</v>
      </c>
      <c r="BF2274">
        <f>IF(OR(BF1594="",AND(BF1594=BF1593,BF1594=BF1595)),NA(), BF1594)</f>
        <v>0</v>
      </c>
      <c r="BG2274">
        <f>IF(ISNA(BH2274),NA(),BG1594)</f>
        <v>0</v>
      </c>
      <c r="BH2274">
        <f>IF(OR(BH1594="",AND(BH1594=BH1593,BH1594=BH1595)),NA(), BH1594)</f>
        <v>0</v>
      </c>
      <c r="BI2274">
        <f>IF(ISNA(BJ2274),NA(),BI1594)</f>
        <v>0</v>
      </c>
      <c r="BJ2274">
        <f>IF(OR(BJ1594="",AND(BJ1594=BJ1593,BJ1594=BJ1595)),NA(), BJ1594)</f>
        <v>0</v>
      </c>
      <c r="BK2274">
        <f>IF(ISNA(BL2274),NA(),BK1594)</f>
        <v>0</v>
      </c>
      <c r="BL2274">
        <f>IF(OR(BL1594="",AND(BL1594=BL1593,BL1594=BL1595)),NA(), BL1594)</f>
        <v>0</v>
      </c>
      <c r="BM2274">
        <f>IF(ISNA(BN2274),NA(),BM1594)</f>
        <v>0</v>
      </c>
      <c r="BN2274">
        <f>IF(OR(BN1594="",AND(BN1594=BN1593,BN1594=BN1595)),NA(), BN1594)</f>
        <v>0</v>
      </c>
      <c r="BO2274">
        <f>IF(ISNA(BP2274),NA(),BO1594)</f>
        <v>0</v>
      </c>
      <c r="BP2274">
        <f>IF(OR(BP1594="",AND(BP1594=BP1593,BP1594=BP1595)),NA(), BP1594)</f>
        <v>0</v>
      </c>
      <c r="BQ2274">
        <f>IF(ISNA(BR2274),NA(),BQ1594)</f>
        <v>0</v>
      </c>
      <c r="BR2274">
        <f>IF(OR(BR1594="",AND(BR1594=BR1593,BR1594=BR1595)),NA(), BR1594)</f>
        <v>0</v>
      </c>
    </row>
    <row r="2275" spans="5:70">
      <c r="E2275">
        <f>IF(ISNA(F2275),NA(),E1595)</f>
        <v>0</v>
      </c>
      <c r="F2275">
        <f>IF(OR(F1595="",AND(F1595=F1594,F1595=F1596)),NA(), F1595)</f>
        <v>0</v>
      </c>
      <c r="G2275">
        <f>IF(ISNA(H2275),NA(),G1595)</f>
        <v>0</v>
      </c>
      <c r="H2275">
        <f>IF(OR(H1595="",AND(H1595=H1594,H1595=H1596)),NA(), H1595)</f>
        <v>0</v>
      </c>
      <c r="I2275">
        <f>IF(ISNA(J2275),NA(),I1595)</f>
        <v>0</v>
      </c>
      <c r="J2275">
        <f>IF(OR(J1595="",AND(J1595=J1594,J1595=J1596)),NA(), J1595)</f>
        <v>0</v>
      </c>
      <c r="K2275">
        <f>IF(ISNA(L2275),NA(),K1595)</f>
        <v>0</v>
      </c>
      <c r="L2275">
        <f>IF(OR(L1595="",AND(L1595=L1594,L1595=L1596)),NA(), L1595)</f>
        <v>0</v>
      </c>
      <c r="M2275">
        <f>IF(ISNA(N2275),NA(),M1595)</f>
        <v>0</v>
      </c>
      <c r="N2275">
        <f>IF(OR(N1595="",AND(N1595=N1594,N1595=N1596)),NA(), N1595)</f>
        <v>0</v>
      </c>
      <c r="O2275">
        <f>IF(ISNA(P2275),NA(),O1595)</f>
        <v>0</v>
      </c>
      <c r="P2275">
        <f>IF(OR(P1595="",AND(P1595=P1594,P1595=P1596)),NA(), P1595)</f>
        <v>0</v>
      </c>
      <c r="Q2275">
        <f>IF(ISNA(R2275),NA(),Q1595)</f>
        <v>0</v>
      </c>
      <c r="R2275">
        <f>IF(OR(R1595="",AND(R1595=R1594,R1595=R1596)),NA(), R1595)</f>
        <v>0</v>
      </c>
      <c r="S2275">
        <f>IF(ISNA(T2275),NA(),S1595)</f>
        <v>0</v>
      </c>
      <c r="T2275">
        <f>IF(OR(T1595="",AND(T1595=T1594,T1595=T1596)),NA(), T1595)</f>
        <v>0</v>
      </c>
      <c r="U2275">
        <f>IF(ISNA(V2275),NA(),U1595)</f>
        <v>0</v>
      </c>
      <c r="V2275">
        <f>IF(OR(V1595="",AND(V1595=V1594,V1595=V1596)),NA(), V1595)</f>
        <v>0</v>
      </c>
      <c r="W2275">
        <f>IF(ISNA(X2275),NA(),W1595)</f>
        <v>0</v>
      </c>
      <c r="X2275">
        <f>IF(OR(X1595="",AND(X1595=X1594,X1595=X1596)),NA(), X1595)</f>
        <v>0</v>
      </c>
      <c r="Y2275">
        <f>IF(ISNA(Z2275),NA(),Y1595)</f>
        <v>0</v>
      </c>
      <c r="Z2275">
        <f>IF(OR(Z1595="",AND(Z1595=Z1594,Z1595=Z1596)),NA(), Z1595)</f>
        <v>0</v>
      </c>
      <c r="AA2275">
        <f>IF(ISNA(AB2275),NA(),AA1595)</f>
        <v>0</v>
      </c>
      <c r="AB2275">
        <f>IF(OR(AB1595="",AND(AB1595=AB1594,AB1595=AB1596)),NA(), AB1595)</f>
        <v>0</v>
      </c>
      <c r="AC2275">
        <f>IF(ISNA(AD2275),NA(),AC1595)</f>
        <v>0</v>
      </c>
      <c r="AD2275">
        <f>IF(OR(AD1595="",AND(AD1595=AD1594,AD1595=AD1596)),NA(), AD1595)</f>
        <v>0</v>
      </c>
      <c r="AE2275">
        <f>IF(ISNA(AF2275),NA(),AE1595)</f>
        <v>0</v>
      </c>
      <c r="AF2275">
        <f>IF(OR(AF1595="",AND(AF1595=AF1594,AF1595=AF1596)),NA(), AF1595)</f>
        <v>0</v>
      </c>
      <c r="AG2275">
        <f>IF(ISNA(AH2275),NA(),AG1595)</f>
        <v>0</v>
      </c>
      <c r="AH2275">
        <f>IF(OR(AH1595="",AND(AH1595=AH1594,AH1595=AH1596)),NA(), AH1595)</f>
        <v>0</v>
      </c>
      <c r="AI2275">
        <f>IF(ISNA(AJ2275),NA(),AI1595)</f>
        <v>0</v>
      </c>
      <c r="AJ2275">
        <f>IF(OR(AJ1595="",AND(AJ1595=AJ1594,AJ1595=AJ1596)),NA(), AJ1595)</f>
        <v>0</v>
      </c>
      <c r="AM2275">
        <f>IF(ISNA(AN2275),NA(),AM1595)</f>
        <v>0</v>
      </c>
      <c r="AN2275">
        <f>IF(OR(AN1595="",AND(AN1595=AN1594,AN1595=AN1596)),NA(), AN1595)</f>
        <v>0</v>
      </c>
      <c r="AO2275">
        <f>IF(ISNA(AP2275),NA(),AO1595)</f>
        <v>0</v>
      </c>
      <c r="AP2275">
        <f>IF(OR(AP1595="",AND(AP1595=AP1594,AP1595=AP1596)),NA(), AP1595)</f>
        <v>0</v>
      </c>
      <c r="AQ2275">
        <f>IF(ISNA(AR2275),NA(),AQ1595)</f>
        <v>0</v>
      </c>
      <c r="AR2275">
        <f>IF(OR(AR1595="",AND(AR1595=AR1594,AR1595=AR1596)),NA(), AR1595)</f>
        <v>0</v>
      </c>
      <c r="AS2275">
        <f>IF(ISNA(AT2275),NA(),AS1595)</f>
        <v>0</v>
      </c>
      <c r="AT2275">
        <f>IF(OR(AT1595="",AND(AT1595=AT1594,AT1595=AT1596)),NA(), AT1595)</f>
        <v>0</v>
      </c>
      <c r="AU2275">
        <f>IF(ISNA(AV2275),NA(),AU1595)</f>
        <v>0</v>
      </c>
      <c r="AV2275">
        <f>IF(OR(AV1595="",AND(AV1595=AV1594,AV1595=AV1596)),NA(), AV1595)</f>
        <v>0</v>
      </c>
      <c r="AW2275">
        <f>IF(ISNA(AX2275),NA(),AW1595)</f>
        <v>0</v>
      </c>
      <c r="AX2275">
        <f>IF(OR(AX1595="",AND(AX1595=AX1594,AX1595=AX1596)),NA(), AX1595)</f>
        <v>0</v>
      </c>
      <c r="AY2275">
        <f>IF(ISNA(AZ2275),NA(),AY1595)</f>
        <v>0</v>
      </c>
      <c r="AZ2275">
        <f>IF(OR(AZ1595="",AND(AZ1595=AZ1594,AZ1595=AZ1596)),NA(), AZ1595)</f>
        <v>0</v>
      </c>
      <c r="BA2275">
        <f>IF(ISNA(BB2275),NA(),BA1595)</f>
        <v>0</v>
      </c>
      <c r="BB2275">
        <f>IF(OR(BB1595="",AND(BB1595=BB1594,BB1595=BB1596)),NA(), BB1595)</f>
        <v>0</v>
      </c>
      <c r="BC2275">
        <f>IF(ISNA(BD2275),NA(),BC1595)</f>
        <v>0</v>
      </c>
      <c r="BD2275">
        <f>IF(OR(BD1595="",AND(BD1595=BD1594,BD1595=BD1596)),NA(), BD1595)</f>
        <v>0</v>
      </c>
      <c r="BE2275">
        <f>IF(ISNA(BF2275),NA(),BE1595)</f>
        <v>0</v>
      </c>
      <c r="BF2275">
        <f>IF(OR(BF1595="",AND(BF1595=BF1594,BF1595=BF1596)),NA(), BF1595)</f>
        <v>0</v>
      </c>
      <c r="BG2275">
        <f>IF(ISNA(BH2275),NA(),BG1595)</f>
        <v>0</v>
      </c>
      <c r="BH2275">
        <f>IF(OR(BH1595="",AND(BH1595=BH1594,BH1595=BH1596)),NA(), BH1595)</f>
        <v>0</v>
      </c>
      <c r="BI2275">
        <f>IF(ISNA(BJ2275),NA(),BI1595)</f>
        <v>0</v>
      </c>
      <c r="BJ2275">
        <f>IF(OR(BJ1595="",AND(BJ1595=BJ1594,BJ1595=BJ1596)),NA(), BJ1595)</f>
        <v>0</v>
      </c>
      <c r="BK2275">
        <f>IF(ISNA(BL2275),NA(),BK1595)</f>
        <v>0</v>
      </c>
      <c r="BL2275">
        <f>IF(OR(BL1595="",AND(BL1595=BL1594,BL1595=BL1596)),NA(), BL1595)</f>
        <v>0</v>
      </c>
      <c r="BM2275">
        <f>IF(ISNA(BN2275),NA(),BM1595)</f>
        <v>0</v>
      </c>
      <c r="BN2275">
        <f>IF(OR(BN1595="",AND(BN1595=BN1594,BN1595=BN1596)),NA(), BN1595)</f>
        <v>0</v>
      </c>
      <c r="BO2275">
        <f>IF(ISNA(BP2275),NA(),BO1595)</f>
        <v>0</v>
      </c>
      <c r="BP2275">
        <f>IF(OR(BP1595="",AND(BP1595=BP1594,BP1595=BP1596)),NA(), BP1595)</f>
        <v>0</v>
      </c>
      <c r="BQ2275">
        <f>IF(ISNA(BR2275),NA(),BQ1595)</f>
        <v>0</v>
      </c>
      <c r="BR2275">
        <f>IF(OR(BR1595="",AND(BR1595=BR1594,BR1595=BR1596)),NA(), BR1595)</f>
        <v>0</v>
      </c>
    </row>
    <row r="2276" spans="5:70">
      <c r="E2276">
        <f>IF(ISNA(F2276),NA(),E1596)</f>
        <v>0</v>
      </c>
      <c r="F2276">
        <f>IF(OR(F1596="",AND(F1596=F1595,F1596=F1597)),NA(), F1596)</f>
        <v>0</v>
      </c>
      <c r="G2276">
        <f>IF(ISNA(H2276),NA(),G1596)</f>
        <v>0</v>
      </c>
      <c r="H2276">
        <f>IF(OR(H1596="",AND(H1596=H1595,H1596=H1597)),NA(), H1596)</f>
        <v>0</v>
      </c>
      <c r="I2276">
        <f>IF(ISNA(J2276),NA(),I1596)</f>
        <v>0</v>
      </c>
      <c r="J2276">
        <f>IF(OR(J1596="",AND(J1596=J1595,J1596=J1597)),NA(), J1596)</f>
        <v>0</v>
      </c>
      <c r="K2276">
        <f>IF(ISNA(L2276),NA(),K1596)</f>
        <v>0</v>
      </c>
      <c r="L2276">
        <f>IF(OR(L1596="",AND(L1596=L1595,L1596=L1597)),NA(), L1596)</f>
        <v>0</v>
      </c>
      <c r="M2276">
        <f>IF(ISNA(N2276),NA(),M1596)</f>
        <v>0</v>
      </c>
      <c r="N2276">
        <f>IF(OR(N1596="",AND(N1596=N1595,N1596=N1597)),NA(), N1596)</f>
        <v>0</v>
      </c>
      <c r="O2276">
        <f>IF(ISNA(P2276),NA(),O1596)</f>
        <v>0</v>
      </c>
      <c r="P2276">
        <f>IF(OR(P1596="",AND(P1596=P1595,P1596=P1597)),NA(), P1596)</f>
        <v>0</v>
      </c>
      <c r="Q2276">
        <f>IF(ISNA(R2276),NA(),Q1596)</f>
        <v>0</v>
      </c>
      <c r="R2276">
        <f>IF(OR(R1596="",AND(R1596=R1595,R1596=R1597)),NA(), R1596)</f>
        <v>0</v>
      </c>
      <c r="S2276">
        <f>IF(ISNA(T2276),NA(),S1596)</f>
        <v>0</v>
      </c>
      <c r="T2276">
        <f>IF(OR(T1596="",AND(T1596=T1595,T1596=T1597)),NA(), T1596)</f>
        <v>0</v>
      </c>
      <c r="U2276">
        <f>IF(ISNA(V2276),NA(),U1596)</f>
        <v>0</v>
      </c>
      <c r="V2276">
        <f>IF(OR(V1596="",AND(V1596=V1595,V1596=V1597)),NA(), V1596)</f>
        <v>0</v>
      </c>
      <c r="W2276">
        <f>IF(ISNA(X2276),NA(),W1596)</f>
        <v>0</v>
      </c>
      <c r="X2276">
        <f>IF(OR(X1596="",AND(X1596=X1595,X1596=X1597)),NA(), X1596)</f>
        <v>0</v>
      </c>
      <c r="Y2276">
        <f>IF(ISNA(Z2276),NA(),Y1596)</f>
        <v>0</v>
      </c>
      <c r="Z2276">
        <f>IF(OR(Z1596="",AND(Z1596=Z1595,Z1596=Z1597)),NA(), Z1596)</f>
        <v>0</v>
      </c>
      <c r="AA2276">
        <f>IF(ISNA(AB2276),NA(),AA1596)</f>
        <v>0</v>
      </c>
      <c r="AB2276">
        <f>IF(OR(AB1596="",AND(AB1596=AB1595,AB1596=AB1597)),NA(), AB1596)</f>
        <v>0</v>
      </c>
      <c r="AC2276">
        <f>IF(ISNA(AD2276),NA(),AC1596)</f>
        <v>0</v>
      </c>
      <c r="AD2276">
        <f>IF(OR(AD1596="",AND(AD1596=AD1595,AD1596=AD1597)),NA(), AD1596)</f>
        <v>0</v>
      </c>
      <c r="AE2276">
        <f>IF(ISNA(AF2276),NA(),AE1596)</f>
        <v>0</v>
      </c>
      <c r="AF2276">
        <f>IF(OR(AF1596="",AND(AF1596=AF1595,AF1596=AF1597)),NA(), AF1596)</f>
        <v>0</v>
      </c>
      <c r="AG2276">
        <f>IF(ISNA(AH2276),NA(),AG1596)</f>
        <v>0</v>
      </c>
      <c r="AH2276">
        <f>IF(OR(AH1596="",AND(AH1596=AH1595,AH1596=AH1597)),NA(), AH1596)</f>
        <v>0</v>
      </c>
      <c r="AI2276">
        <f>IF(ISNA(AJ2276),NA(),AI1596)</f>
        <v>0</v>
      </c>
      <c r="AJ2276">
        <f>IF(OR(AJ1596="",AND(AJ1596=AJ1595,AJ1596=AJ1597)),NA(), AJ1596)</f>
        <v>0</v>
      </c>
      <c r="AM2276">
        <f>IF(ISNA(AN2276),NA(),AM1596)</f>
        <v>0</v>
      </c>
      <c r="AN2276">
        <f>IF(OR(AN1596="",AND(AN1596=AN1595,AN1596=AN1597)),NA(), AN1596)</f>
        <v>0</v>
      </c>
      <c r="AO2276">
        <f>IF(ISNA(AP2276),NA(),AO1596)</f>
        <v>0</v>
      </c>
      <c r="AP2276">
        <f>IF(OR(AP1596="",AND(AP1596=AP1595,AP1596=AP1597)),NA(), AP1596)</f>
        <v>0</v>
      </c>
      <c r="AQ2276">
        <f>IF(ISNA(AR2276),NA(),AQ1596)</f>
        <v>0</v>
      </c>
      <c r="AR2276">
        <f>IF(OR(AR1596="",AND(AR1596=AR1595,AR1596=AR1597)),NA(), AR1596)</f>
        <v>0</v>
      </c>
      <c r="AS2276">
        <f>IF(ISNA(AT2276),NA(),AS1596)</f>
        <v>0</v>
      </c>
      <c r="AT2276">
        <f>IF(OR(AT1596="",AND(AT1596=AT1595,AT1596=AT1597)),NA(), AT1596)</f>
        <v>0</v>
      </c>
      <c r="AU2276">
        <f>IF(ISNA(AV2276),NA(),AU1596)</f>
        <v>0</v>
      </c>
      <c r="AV2276">
        <f>IF(OR(AV1596="",AND(AV1596=AV1595,AV1596=AV1597)),NA(), AV1596)</f>
        <v>0</v>
      </c>
      <c r="AW2276">
        <f>IF(ISNA(AX2276),NA(),AW1596)</f>
        <v>0</v>
      </c>
      <c r="AX2276">
        <f>IF(OR(AX1596="",AND(AX1596=AX1595,AX1596=AX1597)),NA(), AX1596)</f>
        <v>0</v>
      </c>
      <c r="AY2276">
        <f>IF(ISNA(AZ2276),NA(),AY1596)</f>
        <v>0</v>
      </c>
      <c r="AZ2276">
        <f>IF(OR(AZ1596="",AND(AZ1596=AZ1595,AZ1596=AZ1597)),NA(), AZ1596)</f>
        <v>0</v>
      </c>
      <c r="BA2276">
        <f>IF(ISNA(BB2276),NA(),BA1596)</f>
        <v>0</v>
      </c>
      <c r="BB2276">
        <f>IF(OR(BB1596="",AND(BB1596=BB1595,BB1596=BB1597)),NA(), BB1596)</f>
        <v>0</v>
      </c>
      <c r="BC2276">
        <f>IF(ISNA(BD2276),NA(),BC1596)</f>
        <v>0</v>
      </c>
      <c r="BD2276">
        <f>IF(OR(BD1596="",AND(BD1596=BD1595,BD1596=BD1597)),NA(), BD1596)</f>
        <v>0</v>
      </c>
      <c r="BE2276">
        <f>IF(ISNA(BF2276),NA(),BE1596)</f>
        <v>0</v>
      </c>
      <c r="BF2276">
        <f>IF(OR(BF1596="",AND(BF1596=BF1595,BF1596=BF1597)),NA(), BF1596)</f>
        <v>0</v>
      </c>
      <c r="BG2276">
        <f>IF(ISNA(BH2276),NA(),BG1596)</f>
        <v>0</v>
      </c>
      <c r="BH2276">
        <f>IF(OR(BH1596="",AND(BH1596=BH1595,BH1596=BH1597)),NA(), BH1596)</f>
        <v>0</v>
      </c>
      <c r="BI2276">
        <f>IF(ISNA(BJ2276),NA(),BI1596)</f>
        <v>0</v>
      </c>
      <c r="BJ2276">
        <f>IF(OR(BJ1596="",AND(BJ1596=BJ1595,BJ1596=BJ1597)),NA(), BJ1596)</f>
        <v>0</v>
      </c>
      <c r="BK2276">
        <f>IF(ISNA(BL2276),NA(),BK1596)</f>
        <v>0</v>
      </c>
      <c r="BL2276">
        <f>IF(OR(BL1596="",AND(BL1596=BL1595,BL1596=BL1597)),NA(), BL1596)</f>
        <v>0</v>
      </c>
      <c r="BM2276">
        <f>IF(ISNA(BN2276),NA(),BM1596)</f>
        <v>0</v>
      </c>
      <c r="BN2276">
        <f>IF(OR(BN1596="",AND(BN1596=BN1595,BN1596=BN1597)),NA(), BN1596)</f>
        <v>0</v>
      </c>
      <c r="BO2276">
        <f>IF(ISNA(BP2276),NA(),BO1596)</f>
        <v>0</v>
      </c>
      <c r="BP2276">
        <f>IF(OR(BP1596="",AND(BP1596=BP1595,BP1596=BP1597)),NA(), BP1596)</f>
        <v>0</v>
      </c>
      <c r="BQ2276">
        <f>IF(ISNA(BR2276),NA(),BQ1596)</f>
        <v>0</v>
      </c>
      <c r="BR2276">
        <f>IF(OR(BR1596="",AND(BR1596=BR1595,BR1596=BR1597)),NA(), BR1596)</f>
        <v>0</v>
      </c>
    </row>
    <row r="2277" spans="5:70">
      <c r="E2277">
        <f>IF(ISNA(F2277),NA(),E1597)</f>
        <v>0</v>
      </c>
      <c r="F2277">
        <f>IF(OR(F1597="",AND(F1597=F1596,F1597=F1598)),NA(), F1597)</f>
        <v>0</v>
      </c>
      <c r="G2277">
        <f>IF(ISNA(H2277),NA(),G1597)</f>
        <v>0</v>
      </c>
      <c r="H2277">
        <f>IF(OR(H1597="",AND(H1597=H1596,H1597=H1598)),NA(), H1597)</f>
        <v>0</v>
      </c>
      <c r="I2277">
        <f>IF(ISNA(J2277),NA(),I1597)</f>
        <v>0</v>
      </c>
      <c r="J2277">
        <f>IF(OR(J1597="",AND(J1597=J1596,J1597=J1598)),NA(), J1597)</f>
        <v>0</v>
      </c>
      <c r="K2277">
        <f>IF(ISNA(L2277),NA(),K1597)</f>
        <v>0</v>
      </c>
      <c r="L2277">
        <f>IF(OR(L1597="",AND(L1597=L1596,L1597=L1598)),NA(), L1597)</f>
        <v>0</v>
      </c>
      <c r="M2277">
        <f>IF(ISNA(N2277),NA(),M1597)</f>
        <v>0</v>
      </c>
      <c r="N2277">
        <f>IF(OR(N1597="",AND(N1597=N1596,N1597=N1598)),NA(), N1597)</f>
        <v>0</v>
      </c>
      <c r="O2277">
        <f>IF(ISNA(P2277),NA(),O1597)</f>
        <v>0</v>
      </c>
      <c r="P2277">
        <f>IF(OR(P1597="",AND(P1597=P1596,P1597=P1598)),NA(), P1597)</f>
        <v>0</v>
      </c>
      <c r="Q2277">
        <f>IF(ISNA(R2277),NA(),Q1597)</f>
        <v>0</v>
      </c>
      <c r="R2277">
        <f>IF(OR(R1597="",AND(R1597=R1596,R1597=R1598)),NA(), R1597)</f>
        <v>0</v>
      </c>
      <c r="S2277">
        <f>IF(ISNA(T2277),NA(),S1597)</f>
        <v>0</v>
      </c>
      <c r="T2277">
        <f>IF(OR(T1597="",AND(T1597=T1596,T1597=T1598)),NA(), T1597)</f>
        <v>0</v>
      </c>
      <c r="U2277">
        <f>IF(ISNA(V2277),NA(),U1597)</f>
        <v>0</v>
      </c>
      <c r="V2277">
        <f>IF(OR(V1597="",AND(V1597=V1596,V1597=V1598)),NA(), V1597)</f>
        <v>0</v>
      </c>
      <c r="W2277">
        <f>IF(ISNA(X2277),NA(),W1597)</f>
        <v>0</v>
      </c>
      <c r="X2277">
        <f>IF(OR(X1597="",AND(X1597=X1596,X1597=X1598)),NA(), X1597)</f>
        <v>0</v>
      </c>
      <c r="Y2277">
        <f>IF(ISNA(Z2277),NA(),Y1597)</f>
        <v>0</v>
      </c>
      <c r="Z2277">
        <f>IF(OR(Z1597="",AND(Z1597=Z1596,Z1597=Z1598)),NA(), Z1597)</f>
        <v>0</v>
      </c>
      <c r="AA2277">
        <f>IF(ISNA(AB2277),NA(),AA1597)</f>
        <v>0</v>
      </c>
      <c r="AB2277">
        <f>IF(OR(AB1597="",AND(AB1597=AB1596,AB1597=AB1598)),NA(), AB1597)</f>
        <v>0</v>
      </c>
      <c r="AC2277">
        <f>IF(ISNA(AD2277),NA(),AC1597)</f>
        <v>0</v>
      </c>
      <c r="AD2277">
        <f>IF(OR(AD1597="",AND(AD1597=AD1596,AD1597=AD1598)),NA(), AD1597)</f>
        <v>0</v>
      </c>
      <c r="AE2277">
        <f>IF(ISNA(AF2277),NA(),AE1597)</f>
        <v>0</v>
      </c>
      <c r="AF2277">
        <f>IF(OR(AF1597="",AND(AF1597=AF1596,AF1597=AF1598)),NA(), AF1597)</f>
        <v>0</v>
      </c>
      <c r="AG2277">
        <f>IF(ISNA(AH2277),NA(),AG1597)</f>
        <v>0</v>
      </c>
      <c r="AH2277">
        <f>IF(OR(AH1597="",AND(AH1597=AH1596,AH1597=AH1598)),NA(), AH1597)</f>
        <v>0</v>
      </c>
      <c r="AI2277">
        <f>IF(ISNA(AJ2277),NA(),AI1597)</f>
        <v>0</v>
      </c>
      <c r="AJ2277">
        <f>IF(OR(AJ1597="",AND(AJ1597=AJ1596,AJ1597=AJ1598)),NA(), AJ1597)</f>
        <v>0</v>
      </c>
      <c r="AM2277">
        <f>IF(ISNA(AN2277),NA(),AM1597)</f>
        <v>0</v>
      </c>
      <c r="AN2277">
        <f>IF(OR(AN1597="",AND(AN1597=AN1596,AN1597=AN1598)),NA(), AN1597)</f>
        <v>0</v>
      </c>
      <c r="AO2277">
        <f>IF(ISNA(AP2277),NA(),AO1597)</f>
        <v>0</v>
      </c>
      <c r="AP2277">
        <f>IF(OR(AP1597="",AND(AP1597=AP1596,AP1597=AP1598)),NA(), AP1597)</f>
        <v>0</v>
      </c>
      <c r="AQ2277">
        <f>IF(ISNA(AR2277),NA(),AQ1597)</f>
        <v>0</v>
      </c>
      <c r="AR2277">
        <f>IF(OR(AR1597="",AND(AR1597=AR1596,AR1597=AR1598)),NA(), AR1597)</f>
        <v>0</v>
      </c>
      <c r="AS2277">
        <f>IF(ISNA(AT2277),NA(),AS1597)</f>
        <v>0</v>
      </c>
      <c r="AT2277">
        <f>IF(OR(AT1597="",AND(AT1597=AT1596,AT1597=AT1598)),NA(), AT1597)</f>
        <v>0</v>
      </c>
      <c r="AU2277">
        <f>IF(ISNA(AV2277),NA(),AU1597)</f>
        <v>0</v>
      </c>
      <c r="AV2277">
        <f>IF(OR(AV1597="",AND(AV1597=AV1596,AV1597=AV1598)),NA(), AV1597)</f>
        <v>0</v>
      </c>
      <c r="AW2277">
        <f>IF(ISNA(AX2277),NA(),AW1597)</f>
        <v>0</v>
      </c>
      <c r="AX2277">
        <f>IF(OR(AX1597="",AND(AX1597=AX1596,AX1597=AX1598)),NA(), AX1597)</f>
        <v>0</v>
      </c>
      <c r="AY2277">
        <f>IF(ISNA(AZ2277),NA(),AY1597)</f>
        <v>0</v>
      </c>
      <c r="AZ2277">
        <f>IF(OR(AZ1597="",AND(AZ1597=AZ1596,AZ1597=AZ1598)),NA(), AZ1597)</f>
        <v>0</v>
      </c>
      <c r="BA2277">
        <f>IF(ISNA(BB2277),NA(),BA1597)</f>
        <v>0</v>
      </c>
      <c r="BB2277">
        <f>IF(OR(BB1597="",AND(BB1597=BB1596,BB1597=BB1598)),NA(), BB1597)</f>
        <v>0</v>
      </c>
      <c r="BC2277">
        <f>IF(ISNA(BD2277),NA(),BC1597)</f>
        <v>0</v>
      </c>
      <c r="BD2277">
        <f>IF(OR(BD1597="",AND(BD1597=BD1596,BD1597=BD1598)),NA(), BD1597)</f>
        <v>0</v>
      </c>
      <c r="BE2277">
        <f>IF(ISNA(BF2277),NA(),BE1597)</f>
        <v>0</v>
      </c>
      <c r="BF2277">
        <f>IF(OR(BF1597="",AND(BF1597=BF1596,BF1597=BF1598)),NA(), BF1597)</f>
        <v>0</v>
      </c>
      <c r="BG2277">
        <f>IF(ISNA(BH2277),NA(),BG1597)</f>
        <v>0</v>
      </c>
      <c r="BH2277">
        <f>IF(OR(BH1597="",AND(BH1597=BH1596,BH1597=BH1598)),NA(), BH1597)</f>
        <v>0</v>
      </c>
      <c r="BI2277">
        <f>IF(ISNA(BJ2277),NA(),BI1597)</f>
        <v>0</v>
      </c>
      <c r="BJ2277">
        <f>IF(OR(BJ1597="",AND(BJ1597=BJ1596,BJ1597=BJ1598)),NA(), BJ1597)</f>
        <v>0</v>
      </c>
      <c r="BK2277">
        <f>IF(ISNA(BL2277),NA(),BK1597)</f>
        <v>0</v>
      </c>
      <c r="BL2277">
        <f>IF(OR(BL1597="",AND(BL1597=BL1596,BL1597=BL1598)),NA(), BL1597)</f>
        <v>0</v>
      </c>
      <c r="BM2277">
        <f>IF(ISNA(BN2277),NA(),BM1597)</f>
        <v>0</v>
      </c>
      <c r="BN2277">
        <f>IF(OR(BN1597="",AND(BN1597=BN1596,BN1597=BN1598)),NA(), BN1597)</f>
        <v>0</v>
      </c>
      <c r="BO2277">
        <f>IF(ISNA(BP2277),NA(),BO1597)</f>
        <v>0</v>
      </c>
      <c r="BP2277">
        <f>IF(OR(BP1597="",AND(BP1597=BP1596,BP1597=BP1598)),NA(), BP1597)</f>
        <v>0</v>
      </c>
      <c r="BQ2277">
        <f>IF(ISNA(BR2277),NA(),BQ1597)</f>
        <v>0</v>
      </c>
      <c r="BR2277">
        <f>IF(OR(BR1597="",AND(BR1597=BR1596,BR1597=BR1598)),NA(), BR1597)</f>
        <v>0</v>
      </c>
    </row>
    <row r="2278" spans="5:70">
      <c r="E2278">
        <f>IF(ISNA(F2278),NA(),E1598)</f>
        <v>0</v>
      </c>
      <c r="F2278">
        <f>IF(OR(F1598="",AND(F1598=F1597,F1598=F1599)),NA(), F1598)</f>
        <v>0</v>
      </c>
      <c r="G2278">
        <f>IF(ISNA(H2278),NA(),G1598)</f>
        <v>0</v>
      </c>
      <c r="H2278">
        <f>IF(OR(H1598="",AND(H1598=H1597,H1598=H1599)),NA(), H1598)</f>
        <v>0</v>
      </c>
      <c r="I2278">
        <f>IF(ISNA(J2278),NA(),I1598)</f>
        <v>0</v>
      </c>
      <c r="J2278">
        <f>IF(OR(J1598="",AND(J1598=J1597,J1598=J1599)),NA(), J1598)</f>
        <v>0</v>
      </c>
      <c r="K2278">
        <f>IF(ISNA(L2278),NA(),K1598)</f>
        <v>0</v>
      </c>
      <c r="L2278">
        <f>IF(OR(L1598="",AND(L1598=L1597,L1598=L1599)),NA(), L1598)</f>
        <v>0</v>
      </c>
      <c r="M2278">
        <f>IF(ISNA(N2278),NA(),M1598)</f>
        <v>0</v>
      </c>
      <c r="N2278">
        <f>IF(OR(N1598="",AND(N1598=N1597,N1598=N1599)),NA(), N1598)</f>
        <v>0</v>
      </c>
      <c r="O2278">
        <f>IF(ISNA(P2278),NA(),O1598)</f>
        <v>0</v>
      </c>
      <c r="P2278">
        <f>IF(OR(P1598="",AND(P1598=P1597,P1598=P1599)),NA(), P1598)</f>
        <v>0</v>
      </c>
      <c r="Q2278">
        <f>IF(ISNA(R2278),NA(),Q1598)</f>
        <v>0</v>
      </c>
      <c r="R2278">
        <f>IF(OR(R1598="",AND(R1598=R1597,R1598=R1599)),NA(), R1598)</f>
        <v>0</v>
      </c>
      <c r="S2278">
        <f>IF(ISNA(T2278),NA(),S1598)</f>
        <v>0</v>
      </c>
      <c r="T2278">
        <f>IF(OR(T1598="",AND(T1598=T1597,T1598=T1599)),NA(), T1598)</f>
        <v>0</v>
      </c>
      <c r="U2278">
        <f>IF(ISNA(V2278),NA(),U1598)</f>
        <v>0</v>
      </c>
      <c r="V2278">
        <f>IF(OR(V1598="",AND(V1598=V1597,V1598=V1599)),NA(), V1598)</f>
        <v>0</v>
      </c>
      <c r="W2278">
        <f>IF(ISNA(X2278),NA(),W1598)</f>
        <v>0</v>
      </c>
      <c r="X2278">
        <f>IF(OR(X1598="",AND(X1598=X1597,X1598=X1599)),NA(), X1598)</f>
        <v>0</v>
      </c>
      <c r="Y2278">
        <f>IF(ISNA(Z2278),NA(),Y1598)</f>
        <v>0</v>
      </c>
      <c r="Z2278">
        <f>IF(OR(Z1598="",AND(Z1598=Z1597,Z1598=Z1599)),NA(), Z1598)</f>
        <v>0</v>
      </c>
      <c r="AA2278">
        <f>IF(ISNA(AB2278),NA(),AA1598)</f>
        <v>0</v>
      </c>
      <c r="AB2278">
        <f>IF(OR(AB1598="",AND(AB1598=AB1597,AB1598=AB1599)),NA(), AB1598)</f>
        <v>0</v>
      </c>
      <c r="AC2278">
        <f>IF(ISNA(AD2278),NA(),AC1598)</f>
        <v>0</v>
      </c>
      <c r="AD2278">
        <f>IF(OR(AD1598="",AND(AD1598=AD1597,AD1598=AD1599)),NA(), AD1598)</f>
        <v>0</v>
      </c>
      <c r="AE2278">
        <f>IF(ISNA(AF2278),NA(),AE1598)</f>
        <v>0</v>
      </c>
      <c r="AF2278">
        <f>IF(OR(AF1598="",AND(AF1598=AF1597,AF1598=AF1599)),NA(), AF1598)</f>
        <v>0</v>
      </c>
      <c r="AG2278">
        <f>IF(ISNA(AH2278),NA(),AG1598)</f>
        <v>0</v>
      </c>
      <c r="AH2278">
        <f>IF(OR(AH1598="",AND(AH1598=AH1597,AH1598=AH1599)),NA(), AH1598)</f>
        <v>0</v>
      </c>
      <c r="AI2278">
        <f>IF(ISNA(AJ2278),NA(),AI1598)</f>
        <v>0</v>
      </c>
      <c r="AJ2278">
        <f>IF(OR(AJ1598="",AND(AJ1598=AJ1597,AJ1598=AJ1599)),NA(), AJ1598)</f>
        <v>0</v>
      </c>
      <c r="AM2278">
        <f>IF(ISNA(AN2278),NA(),AM1598)</f>
        <v>0</v>
      </c>
      <c r="AN2278">
        <f>IF(OR(AN1598="",AND(AN1598=AN1597,AN1598=AN1599)),NA(), AN1598)</f>
        <v>0</v>
      </c>
      <c r="AO2278">
        <f>IF(ISNA(AP2278),NA(),AO1598)</f>
        <v>0</v>
      </c>
      <c r="AP2278">
        <f>IF(OR(AP1598="",AND(AP1598=AP1597,AP1598=AP1599)),NA(), AP1598)</f>
        <v>0</v>
      </c>
      <c r="AQ2278">
        <f>IF(ISNA(AR2278),NA(),AQ1598)</f>
        <v>0</v>
      </c>
      <c r="AR2278">
        <f>IF(OR(AR1598="",AND(AR1598=AR1597,AR1598=AR1599)),NA(), AR1598)</f>
        <v>0</v>
      </c>
      <c r="AS2278">
        <f>IF(ISNA(AT2278),NA(),AS1598)</f>
        <v>0</v>
      </c>
      <c r="AT2278">
        <f>IF(OR(AT1598="",AND(AT1598=AT1597,AT1598=AT1599)),NA(), AT1598)</f>
        <v>0</v>
      </c>
      <c r="AU2278">
        <f>IF(ISNA(AV2278),NA(),AU1598)</f>
        <v>0</v>
      </c>
      <c r="AV2278">
        <f>IF(OR(AV1598="",AND(AV1598=AV1597,AV1598=AV1599)),NA(), AV1598)</f>
        <v>0</v>
      </c>
      <c r="AW2278">
        <f>IF(ISNA(AX2278),NA(),AW1598)</f>
        <v>0</v>
      </c>
      <c r="AX2278">
        <f>IF(OR(AX1598="",AND(AX1598=AX1597,AX1598=AX1599)),NA(), AX1598)</f>
        <v>0</v>
      </c>
      <c r="AY2278">
        <f>IF(ISNA(AZ2278),NA(),AY1598)</f>
        <v>0</v>
      </c>
      <c r="AZ2278">
        <f>IF(OR(AZ1598="",AND(AZ1598=AZ1597,AZ1598=AZ1599)),NA(), AZ1598)</f>
        <v>0</v>
      </c>
      <c r="BA2278">
        <f>IF(ISNA(BB2278),NA(),BA1598)</f>
        <v>0</v>
      </c>
      <c r="BB2278">
        <f>IF(OR(BB1598="",AND(BB1598=BB1597,BB1598=BB1599)),NA(), BB1598)</f>
        <v>0</v>
      </c>
      <c r="BC2278">
        <f>IF(ISNA(BD2278),NA(),BC1598)</f>
        <v>0</v>
      </c>
      <c r="BD2278">
        <f>IF(OR(BD1598="",AND(BD1598=BD1597,BD1598=BD1599)),NA(), BD1598)</f>
        <v>0</v>
      </c>
      <c r="BE2278">
        <f>IF(ISNA(BF2278),NA(),BE1598)</f>
        <v>0</v>
      </c>
      <c r="BF2278">
        <f>IF(OR(BF1598="",AND(BF1598=BF1597,BF1598=BF1599)),NA(), BF1598)</f>
        <v>0</v>
      </c>
      <c r="BG2278">
        <f>IF(ISNA(BH2278),NA(),BG1598)</f>
        <v>0</v>
      </c>
      <c r="BH2278">
        <f>IF(OR(BH1598="",AND(BH1598=BH1597,BH1598=BH1599)),NA(), BH1598)</f>
        <v>0</v>
      </c>
      <c r="BI2278">
        <f>IF(ISNA(BJ2278),NA(),BI1598)</f>
        <v>0</v>
      </c>
      <c r="BJ2278">
        <f>IF(OR(BJ1598="",AND(BJ1598=BJ1597,BJ1598=BJ1599)),NA(), BJ1598)</f>
        <v>0</v>
      </c>
      <c r="BK2278">
        <f>IF(ISNA(BL2278),NA(),BK1598)</f>
        <v>0</v>
      </c>
      <c r="BL2278">
        <f>IF(OR(BL1598="",AND(BL1598=BL1597,BL1598=BL1599)),NA(), BL1598)</f>
        <v>0</v>
      </c>
      <c r="BM2278">
        <f>IF(ISNA(BN2278),NA(),BM1598)</f>
        <v>0</v>
      </c>
      <c r="BN2278">
        <f>IF(OR(BN1598="",AND(BN1598=BN1597,BN1598=BN1599)),NA(), BN1598)</f>
        <v>0</v>
      </c>
      <c r="BO2278">
        <f>IF(ISNA(BP2278),NA(),BO1598)</f>
        <v>0</v>
      </c>
      <c r="BP2278">
        <f>IF(OR(BP1598="",AND(BP1598=BP1597,BP1598=BP1599)),NA(), BP1598)</f>
        <v>0</v>
      </c>
      <c r="BQ2278">
        <f>IF(ISNA(BR2278),NA(),BQ1598)</f>
        <v>0</v>
      </c>
      <c r="BR2278">
        <f>IF(OR(BR1598="",AND(BR1598=BR1597,BR1598=BR1599)),NA(), BR1598)</f>
        <v>0</v>
      </c>
    </row>
    <row r="2279" spans="5:70">
      <c r="E2279">
        <f>IF(ISNA(F2279),NA(),E1599)</f>
        <v>0</v>
      </c>
      <c r="F2279">
        <f>IF(OR(F1599="",AND(F1599=F1598,F1599=F1600)),NA(), F1599)</f>
        <v>0</v>
      </c>
      <c r="G2279">
        <f>IF(ISNA(H2279),NA(),G1599)</f>
        <v>0</v>
      </c>
      <c r="H2279">
        <f>IF(OR(H1599="",AND(H1599=H1598,H1599=H1600)),NA(), H1599)</f>
        <v>0</v>
      </c>
      <c r="I2279">
        <f>IF(ISNA(J2279),NA(),I1599)</f>
        <v>0</v>
      </c>
      <c r="J2279">
        <f>IF(OR(J1599="",AND(J1599=J1598,J1599=J1600)),NA(), J1599)</f>
        <v>0</v>
      </c>
      <c r="K2279">
        <f>IF(ISNA(L2279),NA(),K1599)</f>
        <v>0</v>
      </c>
      <c r="L2279">
        <f>IF(OR(L1599="",AND(L1599=L1598,L1599=L1600)),NA(), L1599)</f>
        <v>0</v>
      </c>
      <c r="M2279">
        <f>IF(ISNA(N2279),NA(),M1599)</f>
        <v>0</v>
      </c>
      <c r="N2279">
        <f>IF(OR(N1599="",AND(N1599=N1598,N1599=N1600)),NA(), N1599)</f>
        <v>0</v>
      </c>
      <c r="O2279">
        <f>IF(ISNA(P2279),NA(),O1599)</f>
        <v>0</v>
      </c>
      <c r="P2279">
        <f>IF(OR(P1599="",AND(P1599=P1598,P1599=P1600)),NA(), P1599)</f>
        <v>0</v>
      </c>
      <c r="Q2279">
        <f>IF(ISNA(R2279),NA(),Q1599)</f>
        <v>0</v>
      </c>
      <c r="R2279">
        <f>IF(OR(R1599="",AND(R1599=R1598,R1599=R1600)),NA(), R1599)</f>
        <v>0</v>
      </c>
      <c r="S2279">
        <f>IF(ISNA(T2279),NA(),S1599)</f>
        <v>0</v>
      </c>
      <c r="T2279">
        <f>IF(OR(T1599="",AND(T1599=T1598,T1599=T1600)),NA(), T1599)</f>
        <v>0</v>
      </c>
      <c r="U2279">
        <f>IF(ISNA(V2279),NA(),U1599)</f>
        <v>0</v>
      </c>
      <c r="V2279">
        <f>IF(OR(V1599="",AND(V1599=V1598,V1599=V1600)),NA(), V1599)</f>
        <v>0</v>
      </c>
      <c r="W2279">
        <f>IF(ISNA(X2279),NA(),W1599)</f>
        <v>0</v>
      </c>
      <c r="X2279">
        <f>IF(OR(X1599="",AND(X1599=X1598,X1599=X1600)),NA(), X1599)</f>
        <v>0</v>
      </c>
      <c r="Y2279">
        <f>IF(ISNA(Z2279),NA(),Y1599)</f>
        <v>0</v>
      </c>
      <c r="Z2279">
        <f>IF(OR(Z1599="",AND(Z1599=Z1598,Z1599=Z1600)),NA(), Z1599)</f>
        <v>0</v>
      </c>
      <c r="AA2279">
        <f>IF(ISNA(AB2279),NA(),AA1599)</f>
        <v>0</v>
      </c>
      <c r="AB2279">
        <f>IF(OR(AB1599="",AND(AB1599=AB1598,AB1599=AB1600)),NA(), AB1599)</f>
        <v>0</v>
      </c>
      <c r="AC2279">
        <f>IF(ISNA(AD2279),NA(),AC1599)</f>
        <v>0</v>
      </c>
      <c r="AD2279">
        <f>IF(OR(AD1599="",AND(AD1599=AD1598,AD1599=AD1600)),NA(), AD1599)</f>
        <v>0</v>
      </c>
      <c r="AE2279">
        <f>IF(ISNA(AF2279),NA(),AE1599)</f>
        <v>0</v>
      </c>
      <c r="AF2279">
        <f>IF(OR(AF1599="",AND(AF1599=AF1598,AF1599=AF1600)),NA(), AF1599)</f>
        <v>0</v>
      </c>
      <c r="AG2279">
        <f>IF(ISNA(AH2279),NA(),AG1599)</f>
        <v>0</v>
      </c>
      <c r="AH2279">
        <f>IF(OR(AH1599="",AND(AH1599=AH1598,AH1599=AH1600)),NA(), AH1599)</f>
        <v>0</v>
      </c>
      <c r="AI2279">
        <f>IF(ISNA(AJ2279),NA(),AI1599)</f>
        <v>0</v>
      </c>
      <c r="AJ2279">
        <f>IF(OR(AJ1599="",AND(AJ1599=AJ1598,AJ1599=AJ1600)),NA(), AJ1599)</f>
        <v>0</v>
      </c>
      <c r="AM2279">
        <f>IF(ISNA(AN2279),NA(),AM1599)</f>
        <v>0</v>
      </c>
      <c r="AN2279">
        <f>IF(OR(AN1599="",AND(AN1599=AN1598,AN1599=AN1600)),NA(), AN1599)</f>
        <v>0</v>
      </c>
      <c r="AO2279">
        <f>IF(ISNA(AP2279),NA(),AO1599)</f>
        <v>0</v>
      </c>
      <c r="AP2279">
        <f>IF(OR(AP1599="",AND(AP1599=AP1598,AP1599=AP1600)),NA(), AP1599)</f>
        <v>0</v>
      </c>
      <c r="AQ2279">
        <f>IF(ISNA(AR2279),NA(),AQ1599)</f>
        <v>0</v>
      </c>
      <c r="AR2279">
        <f>IF(OR(AR1599="",AND(AR1599=AR1598,AR1599=AR1600)),NA(), AR1599)</f>
        <v>0</v>
      </c>
      <c r="AS2279">
        <f>IF(ISNA(AT2279),NA(),AS1599)</f>
        <v>0</v>
      </c>
      <c r="AT2279">
        <f>IF(OR(AT1599="",AND(AT1599=AT1598,AT1599=AT1600)),NA(), AT1599)</f>
        <v>0</v>
      </c>
      <c r="AU2279">
        <f>IF(ISNA(AV2279),NA(),AU1599)</f>
        <v>0</v>
      </c>
      <c r="AV2279">
        <f>IF(OR(AV1599="",AND(AV1599=AV1598,AV1599=AV1600)),NA(), AV1599)</f>
        <v>0</v>
      </c>
      <c r="AW2279">
        <f>IF(ISNA(AX2279),NA(),AW1599)</f>
        <v>0</v>
      </c>
      <c r="AX2279">
        <f>IF(OR(AX1599="",AND(AX1599=AX1598,AX1599=AX1600)),NA(), AX1599)</f>
        <v>0</v>
      </c>
      <c r="AY2279">
        <f>IF(ISNA(AZ2279),NA(),AY1599)</f>
        <v>0</v>
      </c>
      <c r="AZ2279">
        <f>IF(OR(AZ1599="",AND(AZ1599=AZ1598,AZ1599=AZ1600)),NA(), AZ1599)</f>
        <v>0</v>
      </c>
      <c r="BA2279">
        <f>IF(ISNA(BB2279),NA(),BA1599)</f>
        <v>0</v>
      </c>
      <c r="BB2279">
        <f>IF(OR(BB1599="",AND(BB1599=BB1598,BB1599=BB1600)),NA(), BB1599)</f>
        <v>0</v>
      </c>
      <c r="BC2279">
        <f>IF(ISNA(BD2279),NA(),BC1599)</f>
        <v>0</v>
      </c>
      <c r="BD2279">
        <f>IF(OR(BD1599="",AND(BD1599=BD1598,BD1599=BD1600)),NA(), BD1599)</f>
        <v>0</v>
      </c>
      <c r="BE2279">
        <f>IF(ISNA(BF2279),NA(),BE1599)</f>
        <v>0</v>
      </c>
      <c r="BF2279">
        <f>IF(OR(BF1599="",AND(BF1599=BF1598,BF1599=BF1600)),NA(), BF1599)</f>
        <v>0</v>
      </c>
      <c r="BG2279">
        <f>IF(ISNA(BH2279),NA(),BG1599)</f>
        <v>0</v>
      </c>
      <c r="BH2279">
        <f>IF(OR(BH1599="",AND(BH1599=BH1598,BH1599=BH1600)),NA(), BH1599)</f>
        <v>0</v>
      </c>
      <c r="BI2279">
        <f>IF(ISNA(BJ2279),NA(),BI1599)</f>
        <v>0</v>
      </c>
      <c r="BJ2279">
        <f>IF(OR(BJ1599="",AND(BJ1599=BJ1598,BJ1599=BJ1600)),NA(), BJ1599)</f>
        <v>0</v>
      </c>
      <c r="BK2279">
        <f>IF(ISNA(BL2279),NA(),BK1599)</f>
        <v>0</v>
      </c>
      <c r="BL2279">
        <f>IF(OR(BL1599="",AND(BL1599=BL1598,BL1599=BL1600)),NA(), BL1599)</f>
        <v>0</v>
      </c>
      <c r="BM2279">
        <f>IF(ISNA(BN2279),NA(),BM1599)</f>
        <v>0</v>
      </c>
      <c r="BN2279">
        <f>IF(OR(BN1599="",AND(BN1599=BN1598,BN1599=BN1600)),NA(), BN1599)</f>
        <v>0</v>
      </c>
      <c r="BO2279">
        <f>IF(ISNA(BP2279),NA(),BO1599)</f>
        <v>0</v>
      </c>
      <c r="BP2279">
        <f>IF(OR(BP1599="",AND(BP1599=BP1598,BP1599=BP1600)),NA(), BP1599)</f>
        <v>0</v>
      </c>
      <c r="BQ2279">
        <f>IF(ISNA(BR2279),NA(),BQ1599)</f>
        <v>0</v>
      </c>
      <c r="BR2279">
        <f>IF(OR(BR1599="",AND(BR1599=BR1598,BR1599=BR1600)),NA(), BR1599)</f>
        <v>0</v>
      </c>
    </row>
    <row r="2280" spans="5:70">
      <c r="E2280">
        <f>IF(ISNA(F2280),NA(),E1600)</f>
        <v>0</v>
      </c>
      <c r="F2280">
        <f>IF(OR(F1600="",AND(F1600=F1599,F1600=F1601)),NA(), F1600)</f>
        <v>0</v>
      </c>
      <c r="G2280">
        <f>IF(ISNA(H2280),NA(),G1600)</f>
        <v>0</v>
      </c>
      <c r="H2280">
        <f>IF(OR(H1600="",AND(H1600=H1599,H1600=H1601)),NA(), H1600)</f>
        <v>0</v>
      </c>
      <c r="I2280">
        <f>IF(ISNA(J2280),NA(),I1600)</f>
        <v>0</v>
      </c>
      <c r="J2280">
        <f>IF(OR(J1600="",AND(J1600=J1599,J1600=J1601)),NA(), J1600)</f>
        <v>0</v>
      </c>
      <c r="K2280">
        <f>IF(ISNA(L2280),NA(),K1600)</f>
        <v>0</v>
      </c>
      <c r="L2280">
        <f>IF(OR(L1600="",AND(L1600=L1599,L1600=L1601)),NA(), L1600)</f>
        <v>0</v>
      </c>
      <c r="M2280">
        <f>IF(ISNA(N2280),NA(),M1600)</f>
        <v>0</v>
      </c>
      <c r="N2280">
        <f>IF(OR(N1600="",AND(N1600=N1599,N1600=N1601)),NA(), N1600)</f>
        <v>0</v>
      </c>
      <c r="O2280">
        <f>IF(ISNA(P2280),NA(),O1600)</f>
        <v>0</v>
      </c>
      <c r="P2280">
        <f>IF(OR(P1600="",AND(P1600=P1599,P1600=P1601)),NA(), P1600)</f>
        <v>0</v>
      </c>
      <c r="Q2280">
        <f>IF(ISNA(R2280),NA(),Q1600)</f>
        <v>0</v>
      </c>
      <c r="R2280">
        <f>IF(OR(R1600="",AND(R1600=R1599,R1600=R1601)),NA(), R1600)</f>
        <v>0</v>
      </c>
      <c r="S2280">
        <f>IF(ISNA(T2280),NA(),S1600)</f>
        <v>0</v>
      </c>
      <c r="T2280">
        <f>IF(OR(T1600="",AND(T1600=T1599,T1600=T1601)),NA(), T1600)</f>
        <v>0</v>
      </c>
      <c r="U2280">
        <f>IF(ISNA(V2280),NA(),U1600)</f>
        <v>0</v>
      </c>
      <c r="V2280">
        <f>IF(OR(V1600="",AND(V1600=V1599,V1600=V1601)),NA(), V1600)</f>
        <v>0</v>
      </c>
      <c r="W2280">
        <f>IF(ISNA(X2280),NA(),W1600)</f>
        <v>0</v>
      </c>
      <c r="X2280">
        <f>IF(OR(X1600="",AND(X1600=X1599,X1600=X1601)),NA(), X1600)</f>
        <v>0</v>
      </c>
      <c r="Y2280">
        <f>IF(ISNA(Z2280),NA(),Y1600)</f>
        <v>0</v>
      </c>
      <c r="Z2280">
        <f>IF(OR(Z1600="",AND(Z1600=Z1599,Z1600=Z1601)),NA(), Z1600)</f>
        <v>0</v>
      </c>
      <c r="AA2280">
        <f>IF(ISNA(AB2280),NA(),AA1600)</f>
        <v>0</v>
      </c>
      <c r="AB2280">
        <f>IF(OR(AB1600="",AND(AB1600=AB1599,AB1600=AB1601)),NA(), AB1600)</f>
        <v>0</v>
      </c>
      <c r="AC2280">
        <f>IF(ISNA(AD2280),NA(),AC1600)</f>
        <v>0</v>
      </c>
      <c r="AD2280">
        <f>IF(OR(AD1600="",AND(AD1600=AD1599,AD1600=AD1601)),NA(), AD1600)</f>
        <v>0</v>
      </c>
      <c r="AE2280">
        <f>IF(ISNA(AF2280),NA(),AE1600)</f>
        <v>0</v>
      </c>
      <c r="AF2280">
        <f>IF(OR(AF1600="",AND(AF1600=AF1599,AF1600=AF1601)),NA(), AF1600)</f>
        <v>0</v>
      </c>
      <c r="AG2280">
        <f>IF(ISNA(AH2280),NA(),AG1600)</f>
        <v>0</v>
      </c>
      <c r="AH2280">
        <f>IF(OR(AH1600="",AND(AH1600=AH1599,AH1600=AH1601)),NA(), AH1600)</f>
        <v>0</v>
      </c>
      <c r="AI2280">
        <f>IF(ISNA(AJ2280),NA(),AI1600)</f>
        <v>0</v>
      </c>
      <c r="AJ2280">
        <f>IF(OR(AJ1600="",AND(AJ1600=AJ1599,AJ1600=AJ1601)),NA(), AJ1600)</f>
        <v>0</v>
      </c>
      <c r="AM2280">
        <f>IF(ISNA(AN2280),NA(),AM1600)</f>
        <v>0</v>
      </c>
      <c r="AN2280">
        <f>IF(OR(AN1600="",AND(AN1600=AN1599,AN1600=AN1601)),NA(), AN1600)</f>
        <v>0</v>
      </c>
      <c r="AO2280">
        <f>IF(ISNA(AP2280),NA(),AO1600)</f>
        <v>0</v>
      </c>
      <c r="AP2280">
        <f>IF(OR(AP1600="",AND(AP1600=AP1599,AP1600=AP1601)),NA(), AP1600)</f>
        <v>0</v>
      </c>
      <c r="AQ2280">
        <f>IF(ISNA(AR2280),NA(),AQ1600)</f>
        <v>0</v>
      </c>
      <c r="AR2280">
        <f>IF(OR(AR1600="",AND(AR1600=AR1599,AR1600=AR1601)),NA(), AR1600)</f>
        <v>0</v>
      </c>
      <c r="AS2280">
        <f>IF(ISNA(AT2280),NA(),AS1600)</f>
        <v>0</v>
      </c>
      <c r="AT2280">
        <f>IF(OR(AT1600="",AND(AT1600=AT1599,AT1600=AT1601)),NA(), AT1600)</f>
        <v>0</v>
      </c>
      <c r="AU2280">
        <f>IF(ISNA(AV2280),NA(),AU1600)</f>
        <v>0</v>
      </c>
      <c r="AV2280">
        <f>IF(OR(AV1600="",AND(AV1600=AV1599,AV1600=AV1601)),NA(), AV1600)</f>
        <v>0</v>
      </c>
      <c r="AW2280">
        <f>IF(ISNA(AX2280),NA(),AW1600)</f>
        <v>0</v>
      </c>
      <c r="AX2280">
        <f>IF(OR(AX1600="",AND(AX1600=AX1599,AX1600=AX1601)),NA(), AX1600)</f>
        <v>0</v>
      </c>
      <c r="AY2280">
        <f>IF(ISNA(AZ2280),NA(),AY1600)</f>
        <v>0</v>
      </c>
      <c r="AZ2280">
        <f>IF(OR(AZ1600="",AND(AZ1600=AZ1599,AZ1600=AZ1601)),NA(), AZ1600)</f>
        <v>0</v>
      </c>
      <c r="BA2280">
        <f>IF(ISNA(BB2280),NA(),BA1600)</f>
        <v>0</v>
      </c>
      <c r="BB2280">
        <f>IF(OR(BB1600="",AND(BB1600=BB1599,BB1600=BB1601)),NA(), BB1600)</f>
        <v>0</v>
      </c>
      <c r="BC2280">
        <f>IF(ISNA(BD2280),NA(),BC1600)</f>
        <v>0</v>
      </c>
      <c r="BD2280">
        <f>IF(OR(BD1600="",AND(BD1600=BD1599,BD1600=BD1601)),NA(), BD1600)</f>
        <v>0</v>
      </c>
      <c r="BE2280">
        <f>IF(ISNA(BF2280),NA(),BE1600)</f>
        <v>0</v>
      </c>
      <c r="BF2280">
        <f>IF(OR(BF1600="",AND(BF1600=BF1599,BF1600=BF1601)),NA(), BF1600)</f>
        <v>0</v>
      </c>
      <c r="BG2280">
        <f>IF(ISNA(BH2280),NA(),BG1600)</f>
        <v>0</v>
      </c>
      <c r="BH2280">
        <f>IF(OR(BH1600="",AND(BH1600=BH1599,BH1600=BH1601)),NA(), BH1600)</f>
        <v>0</v>
      </c>
      <c r="BI2280">
        <f>IF(ISNA(BJ2280),NA(),BI1600)</f>
        <v>0</v>
      </c>
      <c r="BJ2280">
        <f>IF(OR(BJ1600="",AND(BJ1600=BJ1599,BJ1600=BJ1601)),NA(), BJ1600)</f>
        <v>0</v>
      </c>
      <c r="BK2280">
        <f>IF(ISNA(BL2280),NA(),BK1600)</f>
        <v>0</v>
      </c>
      <c r="BL2280">
        <f>IF(OR(BL1600="",AND(BL1600=BL1599,BL1600=BL1601)),NA(), BL1600)</f>
        <v>0</v>
      </c>
      <c r="BM2280">
        <f>IF(ISNA(BN2280),NA(),BM1600)</f>
        <v>0</v>
      </c>
      <c r="BN2280">
        <f>IF(OR(BN1600="",AND(BN1600=BN1599,BN1600=BN1601)),NA(), BN1600)</f>
        <v>0</v>
      </c>
      <c r="BO2280">
        <f>IF(ISNA(BP2280),NA(),BO1600)</f>
        <v>0</v>
      </c>
      <c r="BP2280">
        <f>IF(OR(BP1600="",AND(BP1600=BP1599,BP1600=BP1601)),NA(), BP1600)</f>
        <v>0</v>
      </c>
      <c r="BQ2280">
        <f>IF(ISNA(BR2280),NA(),BQ1600)</f>
        <v>0</v>
      </c>
      <c r="BR2280">
        <f>IF(OR(BR1600="",AND(BR1600=BR1599,BR1600=BR1601)),NA(), BR1600)</f>
        <v>0</v>
      </c>
    </row>
    <row r="2281" spans="5:70">
      <c r="E2281">
        <f>IF(ISNA(F2281),NA(),E1601)</f>
        <v>0</v>
      </c>
      <c r="F2281">
        <f>IF(OR(F1601="",AND(F1601=F1600,F1601=F1602)),NA(), F1601)</f>
        <v>0</v>
      </c>
      <c r="G2281">
        <f>IF(ISNA(H2281),NA(),G1601)</f>
        <v>0</v>
      </c>
      <c r="H2281">
        <f>IF(OR(H1601="",AND(H1601=H1600,H1601=H1602)),NA(), H1601)</f>
        <v>0</v>
      </c>
      <c r="I2281">
        <f>IF(ISNA(J2281),NA(),I1601)</f>
        <v>0</v>
      </c>
      <c r="J2281">
        <f>IF(OR(J1601="",AND(J1601=J1600,J1601=J1602)),NA(), J1601)</f>
        <v>0</v>
      </c>
      <c r="K2281">
        <f>IF(ISNA(L2281),NA(),K1601)</f>
        <v>0</v>
      </c>
      <c r="L2281">
        <f>IF(OR(L1601="",AND(L1601=L1600,L1601=L1602)),NA(), L1601)</f>
        <v>0</v>
      </c>
      <c r="M2281">
        <f>IF(ISNA(N2281),NA(),M1601)</f>
        <v>0</v>
      </c>
      <c r="N2281">
        <f>IF(OR(N1601="",AND(N1601=N1600,N1601=N1602)),NA(), N1601)</f>
        <v>0</v>
      </c>
      <c r="O2281">
        <f>IF(ISNA(P2281),NA(),O1601)</f>
        <v>0</v>
      </c>
      <c r="P2281">
        <f>IF(OR(P1601="",AND(P1601=P1600,P1601=P1602)),NA(), P1601)</f>
        <v>0</v>
      </c>
      <c r="Q2281">
        <f>IF(ISNA(R2281),NA(),Q1601)</f>
        <v>0</v>
      </c>
      <c r="R2281">
        <f>IF(OR(R1601="",AND(R1601=R1600,R1601=R1602)),NA(), R1601)</f>
        <v>0</v>
      </c>
      <c r="S2281">
        <f>IF(ISNA(T2281),NA(),S1601)</f>
        <v>0</v>
      </c>
      <c r="T2281">
        <f>IF(OR(T1601="",AND(T1601=T1600,T1601=T1602)),NA(), T1601)</f>
        <v>0</v>
      </c>
      <c r="U2281">
        <f>IF(ISNA(V2281),NA(),U1601)</f>
        <v>0</v>
      </c>
      <c r="V2281">
        <f>IF(OR(V1601="",AND(V1601=V1600,V1601=V1602)),NA(), V1601)</f>
        <v>0</v>
      </c>
      <c r="W2281">
        <f>IF(ISNA(X2281),NA(),W1601)</f>
        <v>0</v>
      </c>
      <c r="X2281">
        <f>IF(OR(X1601="",AND(X1601=X1600,X1601=X1602)),NA(), X1601)</f>
        <v>0</v>
      </c>
      <c r="Y2281">
        <f>IF(ISNA(Z2281),NA(),Y1601)</f>
        <v>0</v>
      </c>
      <c r="Z2281">
        <f>IF(OR(Z1601="",AND(Z1601=Z1600,Z1601=Z1602)),NA(), Z1601)</f>
        <v>0</v>
      </c>
      <c r="AA2281">
        <f>IF(ISNA(AB2281),NA(),AA1601)</f>
        <v>0</v>
      </c>
      <c r="AB2281">
        <f>IF(OR(AB1601="",AND(AB1601=AB1600,AB1601=AB1602)),NA(), AB1601)</f>
        <v>0</v>
      </c>
      <c r="AC2281">
        <f>IF(ISNA(AD2281),NA(),AC1601)</f>
        <v>0</v>
      </c>
      <c r="AD2281">
        <f>IF(OR(AD1601="",AND(AD1601=AD1600,AD1601=AD1602)),NA(), AD1601)</f>
        <v>0</v>
      </c>
      <c r="AE2281">
        <f>IF(ISNA(AF2281),NA(),AE1601)</f>
        <v>0</v>
      </c>
      <c r="AF2281">
        <f>IF(OR(AF1601="",AND(AF1601=AF1600,AF1601=AF1602)),NA(), AF1601)</f>
        <v>0</v>
      </c>
      <c r="AG2281">
        <f>IF(ISNA(AH2281),NA(),AG1601)</f>
        <v>0</v>
      </c>
      <c r="AH2281">
        <f>IF(OR(AH1601="",AND(AH1601=AH1600,AH1601=AH1602)),NA(), AH1601)</f>
        <v>0</v>
      </c>
      <c r="AI2281">
        <f>IF(ISNA(AJ2281),NA(),AI1601)</f>
        <v>0</v>
      </c>
      <c r="AJ2281">
        <f>IF(OR(AJ1601="",AND(AJ1601=AJ1600,AJ1601=AJ1602)),NA(), AJ1601)</f>
        <v>0</v>
      </c>
      <c r="AM2281">
        <f>IF(ISNA(AN2281),NA(),AM1601)</f>
        <v>0</v>
      </c>
      <c r="AN2281">
        <f>IF(OR(AN1601="",AND(AN1601=AN1600,AN1601=AN1602)),NA(), AN1601)</f>
        <v>0</v>
      </c>
      <c r="AO2281">
        <f>IF(ISNA(AP2281),NA(),AO1601)</f>
        <v>0</v>
      </c>
      <c r="AP2281">
        <f>IF(OR(AP1601="",AND(AP1601=AP1600,AP1601=AP1602)),NA(), AP1601)</f>
        <v>0</v>
      </c>
      <c r="AQ2281">
        <f>IF(ISNA(AR2281),NA(),AQ1601)</f>
        <v>0</v>
      </c>
      <c r="AR2281">
        <f>IF(OR(AR1601="",AND(AR1601=AR1600,AR1601=AR1602)),NA(), AR1601)</f>
        <v>0</v>
      </c>
      <c r="AS2281">
        <f>IF(ISNA(AT2281),NA(),AS1601)</f>
        <v>0</v>
      </c>
      <c r="AT2281">
        <f>IF(OR(AT1601="",AND(AT1601=AT1600,AT1601=AT1602)),NA(), AT1601)</f>
        <v>0</v>
      </c>
      <c r="AU2281">
        <f>IF(ISNA(AV2281),NA(),AU1601)</f>
        <v>0</v>
      </c>
      <c r="AV2281">
        <f>IF(OR(AV1601="",AND(AV1601=AV1600,AV1601=AV1602)),NA(), AV1601)</f>
        <v>0</v>
      </c>
      <c r="AW2281">
        <f>IF(ISNA(AX2281),NA(),AW1601)</f>
        <v>0</v>
      </c>
      <c r="AX2281">
        <f>IF(OR(AX1601="",AND(AX1601=AX1600,AX1601=AX1602)),NA(), AX1601)</f>
        <v>0</v>
      </c>
      <c r="AY2281">
        <f>IF(ISNA(AZ2281),NA(),AY1601)</f>
        <v>0</v>
      </c>
      <c r="AZ2281">
        <f>IF(OR(AZ1601="",AND(AZ1601=AZ1600,AZ1601=AZ1602)),NA(), AZ1601)</f>
        <v>0</v>
      </c>
      <c r="BA2281">
        <f>IF(ISNA(BB2281),NA(),BA1601)</f>
        <v>0</v>
      </c>
      <c r="BB2281">
        <f>IF(OR(BB1601="",AND(BB1601=BB1600,BB1601=BB1602)),NA(), BB1601)</f>
        <v>0</v>
      </c>
      <c r="BC2281">
        <f>IF(ISNA(BD2281),NA(),BC1601)</f>
        <v>0</v>
      </c>
      <c r="BD2281">
        <f>IF(OR(BD1601="",AND(BD1601=BD1600,BD1601=BD1602)),NA(), BD1601)</f>
        <v>0</v>
      </c>
      <c r="BE2281">
        <f>IF(ISNA(BF2281),NA(),BE1601)</f>
        <v>0</v>
      </c>
      <c r="BF2281">
        <f>IF(OR(BF1601="",AND(BF1601=BF1600,BF1601=BF1602)),NA(), BF1601)</f>
        <v>0</v>
      </c>
      <c r="BG2281">
        <f>IF(ISNA(BH2281),NA(),BG1601)</f>
        <v>0</v>
      </c>
      <c r="BH2281">
        <f>IF(OR(BH1601="",AND(BH1601=BH1600,BH1601=BH1602)),NA(), BH1601)</f>
        <v>0</v>
      </c>
      <c r="BI2281">
        <f>IF(ISNA(BJ2281),NA(),BI1601)</f>
        <v>0</v>
      </c>
      <c r="BJ2281">
        <f>IF(OR(BJ1601="",AND(BJ1601=BJ1600,BJ1601=BJ1602)),NA(), BJ1601)</f>
        <v>0</v>
      </c>
      <c r="BK2281">
        <f>IF(ISNA(BL2281),NA(),BK1601)</f>
        <v>0</v>
      </c>
      <c r="BL2281">
        <f>IF(OR(BL1601="",AND(BL1601=BL1600,BL1601=BL1602)),NA(), BL1601)</f>
        <v>0</v>
      </c>
      <c r="BM2281">
        <f>IF(ISNA(BN2281),NA(),BM1601)</f>
        <v>0</v>
      </c>
      <c r="BN2281">
        <f>IF(OR(BN1601="",AND(BN1601=BN1600,BN1601=BN1602)),NA(), BN1601)</f>
        <v>0</v>
      </c>
      <c r="BO2281">
        <f>IF(ISNA(BP2281),NA(),BO1601)</f>
        <v>0</v>
      </c>
      <c r="BP2281">
        <f>IF(OR(BP1601="",AND(BP1601=BP1600,BP1601=BP1602)),NA(), BP1601)</f>
        <v>0</v>
      </c>
      <c r="BQ2281">
        <f>IF(ISNA(BR2281),NA(),BQ1601)</f>
        <v>0</v>
      </c>
      <c r="BR2281">
        <f>IF(OR(BR1601="",AND(BR1601=BR1600,BR1601=BR1602)),NA(), BR1601)</f>
        <v>0</v>
      </c>
    </row>
    <row r="2282" spans="5:70">
      <c r="E2282">
        <f>IF(ISNA(F2282),NA(),E1602)</f>
        <v>0</v>
      </c>
      <c r="F2282">
        <f>IF(OR(F1602="",AND(F1602=F1601,F1602=F1603)),NA(), F1602)</f>
        <v>0</v>
      </c>
      <c r="G2282">
        <f>IF(ISNA(H2282),NA(),G1602)</f>
        <v>0</v>
      </c>
      <c r="H2282">
        <f>IF(OR(H1602="",AND(H1602=H1601,H1602=H1603)),NA(), H1602)</f>
        <v>0</v>
      </c>
      <c r="I2282">
        <f>IF(ISNA(J2282),NA(),I1602)</f>
        <v>0</v>
      </c>
      <c r="J2282">
        <f>IF(OR(J1602="",AND(J1602=J1601,J1602=J1603)),NA(), J1602)</f>
        <v>0</v>
      </c>
      <c r="K2282">
        <f>IF(ISNA(L2282),NA(),K1602)</f>
        <v>0</v>
      </c>
      <c r="L2282">
        <f>IF(OR(L1602="",AND(L1602=L1601,L1602=L1603)),NA(), L1602)</f>
        <v>0</v>
      </c>
      <c r="M2282">
        <f>IF(ISNA(N2282),NA(),M1602)</f>
        <v>0</v>
      </c>
      <c r="N2282">
        <f>IF(OR(N1602="",AND(N1602=N1601,N1602=N1603)),NA(), N1602)</f>
        <v>0</v>
      </c>
      <c r="O2282">
        <f>IF(ISNA(P2282),NA(),O1602)</f>
        <v>0</v>
      </c>
      <c r="P2282">
        <f>IF(OR(P1602="",AND(P1602=P1601,P1602=P1603)),NA(), P1602)</f>
        <v>0</v>
      </c>
      <c r="Q2282">
        <f>IF(ISNA(R2282),NA(),Q1602)</f>
        <v>0</v>
      </c>
      <c r="R2282">
        <f>IF(OR(R1602="",AND(R1602=R1601,R1602=R1603)),NA(), R1602)</f>
        <v>0</v>
      </c>
      <c r="S2282">
        <f>IF(ISNA(T2282),NA(),S1602)</f>
        <v>0</v>
      </c>
      <c r="T2282">
        <f>IF(OR(T1602="",AND(T1602=T1601,T1602=T1603)),NA(), T1602)</f>
        <v>0</v>
      </c>
      <c r="U2282">
        <f>IF(ISNA(V2282),NA(),U1602)</f>
        <v>0</v>
      </c>
      <c r="V2282">
        <f>IF(OR(V1602="",AND(V1602=V1601,V1602=V1603)),NA(), V1602)</f>
        <v>0</v>
      </c>
      <c r="W2282">
        <f>IF(ISNA(X2282),NA(),W1602)</f>
        <v>0</v>
      </c>
      <c r="X2282">
        <f>IF(OR(X1602="",AND(X1602=X1601,X1602=X1603)),NA(), X1602)</f>
        <v>0</v>
      </c>
      <c r="Y2282">
        <f>IF(ISNA(Z2282),NA(),Y1602)</f>
        <v>0</v>
      </c>
      <c r="Z2282">
        <f>IF(OR(Z1602="",AND(Z1602=Z1601,Z1602=Z1603)),NA(), Z1602)</f>
        <v>0</v>
      </c>
      <c r="AA2282">
        <f>IF(ISNA(AB2282),NA(),AA1602)</f>
        <v>0</v>
      </c>
      <c r="AB2282">
        <f>IF(OR(AB1602="",AND(AB1602=AB1601,AB1602=AB1603)),NA(), AB1602)</f>
        <v>0</v>
      </c>
      <c r="AC2282">
        <f>IF(ISNA(AD2282),NA(),AC1602)</f>
        <v>0</v>
      </c>
      <c r="AD2282">
        <f>IF(OR(AD1602="",AND(AD1602=AD1601,AD1602=AD1603)),NA(), AD1602)</f>
        <v>0</v>
      </c>
      <c r="AE2282">
        <f>IF(ISNA(AF2282),NA(),AE1602)</f>
        <v>0</v>
      </c>
      <c r="AF2282">
        <f>IF(OR(AF1602="",AND(AF1602=AF1601,AF1602=AF1603)),NA(), AF1602)</f>
        <v>0</v>
      </c>
      <c r="AG2282">
        <f>IF(ISNA(AH2282),NA(),AG1602)</f>
        <v>0</v>
      </c>
      <c r="AH2282">
        <f>IF(OR(AH1602="",AND(AH1602=AH1601,AH1602=AH1603)),NA(), AH1602)</f>
        <v>0</v>
      </c>
      <c r="AI2282">
        <f>IF(ISNA(AJ2282),NA(),AI1602)</f>
        <v>0</v>
      </c>
      <c r="AJ2282">
        <f>IF(OR(AJ1602="",AND(AJ1602=AJ1601,AJ1602=AJ1603)),NA(), AJ1602)</f>
        <v>0</v>
      </c>
      <c r="AM2282">
        <f>IF(ISNA(AN2282),NA(),AM1602)</f>
        <v>0</v>
      </c>
      <c r="AN2282">
        <f>IF(OR(AN1602="",AND(AN1602=AN1601,AN1602=AN1603)),NA(), AN1602)</f>
        <v>0</v>
      </c>
      <c r="AO2282">
        <f>IF(ISNA(AP2282),NA(),AO1602)</f>
        <v>0</v>
      </c>
      <c r="AP2282">
        <f>IF(OR(AP1602="",AND(AP1602=AP1601,AP1602=AP1603)),NA(), AP1602)</f>
        <v>0</v>
      </c>
      <c r="AQ2282">
        <f>IF(ISNA(AR2282),NA(),AQ1602)</f>
        <v>0</v>
      </c>
      <c r="AR2282">
        <f>IF(OR(AR1602="",AND(AR1602=AR1601,AR1602=AR1603)),NA(), AR1602)</f>
        <v>0</v>
      </c>
      <c r="AS2282">
        <f>IF(ISNA(AT2282),NA(),AS1602)</f>
        <v>0</v>
      </c>
      <c r="AT2282">
        <f>IF(OR(AT1602="",AND(AT1602=AT1601,AT1602=AT1603)),NA(), AT1602)</f>
        <v>0</v>
      </c>
      <c r="AU2282">
        <f>IF(ISNA(AV2282),NA(),AU1602)</f>
        <v>0</v>
      </c>
      <c r="AV2282">
        <f>IF(OR(AV1602="",AND(AV1602=AV1601,AV1602=AV1603)),NA(), AV1602)</f>
        <v>0</v>
      </c>
      <c r="AW2282">
        <f>IF(ISNA(AX2282),NA(),AW1602)</f>
        <v>0</v>
      </c>
      <c r="AX2282">
        <f>IF(OR(AX1602="",AND(AX1602=AX1601,AX1602=AX1603)),NA(), AX1602)</f>
        <v>0</v>
      </c>
      <c r="AY2282">
        <f>IF(ISNA(AZ2282),NA(),AY1602)</f>
        <v>0</v>
      </c>
      <c r="AZ2282">
        <f>IF(OR(AZ1602="",AND(AZ1602=AZ1601,AZ1602=AZ1603)),NA(), AZ1602)</f>
        <v>0</v>
      </c>
      <c r="BA2282">
        <f>IF(ISNA(BB2282),NA(),BA1602)</f>
        <v>0</v>
      </c>
      <c r="BB2282">
        <f>IF(OR(BB1602="",AND(BB1602=BB1601,BB1602=BB1603)),NA(), BB1602)</f>
        <v>0</v>
      </c>
      <c r="BC2282">
        <f>IF(ISNA(BD2282),NA(),BC1602)</f>
        <v>0</v>
      </c>
      <c r="BD2282">
        <f>IF(OR(BD1602="",AND(BD1602=BD1601,BD1602=BD1603)),NA(), BD1602)</f>
        <v>0</v>
      </c>
      <c r="BE2282">
        <f>IF(ISNA(BF2282),NA(),BE1602)</f>
        <v>0</v>
      </c>
      <c r="BF2282">
        <f>IF(OR(BF1602="",AND(BF1602=BF1601,BF1602=BF1603)),NA(), BF1602)</f>
        <v>0</v>
      </c>
      <c r="BG2282">
        <f>IF(ISNA(BH2282),NA(),BG1602)</f>
        <v>0</v>
      </c>
      <c r="BH2282">
        <f>IF(OR(BH1602="",AND(BH1602=BH1601,BH1602=BH1603)),NA(), BH1602)</f>
        <v>0</v>
      </c>
      <c r="BI2282">
        <f>IF(ISNA(BJ2282),NA(),BI1602)</f>
        <v>0</v>
      </c>
      <c r="BJ2282">
        <f>IF(OR(BJ1602="",AND(BJ1602=BJ1601,BJ1602=BJ1603)),NA(), BJ1602)</f>
        <v>0</v>
      </c>
      <c r="BK2282">
        <f>IF(ISNA(BL2282),NA(),BK1602)</f>
        <v>0</v>
      </c>
      <c r="BL2282">
        <f>IF(OR(BL1602="",AND(BL1602=BL1601,BL1602=BL1603)),NA(), BL1602)</f>
        <v>0</v>
      </c>
      <c r="BM2282">
        <f>IF(ISNA(BN2282),NA(),BM1602)</f>
        <v>0</v>
      </c>
      <c r="BN2282">
        <f>IF(OR(BN1602="",AND(BN1602=BN1601,BN1602=BN1603)),NA(), BN1602)</f>
        <v>0</v>
      </c>
      <c r="BO2282">
        <f>IF(ISNA(BP2282),NA(),BO1602)</f>
        <v>0</v>
      </c>
      <c r="BP2282">
        <f>IF(OR(BP1602="",AND(BP1602=BP1601,BP1602=BP1603)),NA(), BP1602)</f>
        <v>0</v>
      </c>
      <c r="BQ2282">
        <f>IF(ISNA(BR2282),NA(),BQ1602)</f>
        <v>0</v>
      </c>
      <c r="BR2282">
        <f>IF(OR(BR1602="",AND(BR1602=BR1601,BR1602=BR1603)),NA(), BR1602)</f>
        <v>0</v>
      </c>
    </row>
    <row r="2283" spans="5:70">
      <c r="E2283">
        <f>IF(ISNA(F2283),NA(),E1603)</f>
        <v>0</v>
      </c>
      <c r="F2283">
        <f>IF(OR(F1603="",AND(F1603=F1602,F1603=F1604)),NA(), F1603)</f>
        <v>0</v>
      </c>
      <c r="G2283">
        <f>IF(ISNA(H2283),NA(),G1603)</f>
        <v>0</v>
      </c>
      <c r="H2283">
        <f>IF(OR(H1603="",AND(H1603=H1602,H1603=H1604)),NA(), H1603)</f>
        <v>0</v>
      </c>
      <c r="I2283">
        <f>IF(ISNA(J2283),NA(),I1603)</f>
        <v>0</v>
      </c>
      <c r="J2283">
        <f>IF(OR(J1603="",AND(J1603=J1602,J1603=J1604)),NA(), J1603)</f>
        <v>0</v>
      </c>
      <c r="K2283">
        <f>IF(ISNA(L2283),NA(),K1603)</f>
        <v>0</v>
      </c>
      <c r="L2283">
        <f>IF(OR(L1603="",AND(L1603=L1602,L1603=L1604)),NA(), L1603)</f>
        <v>0</v>
      </c>
      <c r="M2283">
        <f>IF(ISNA(N2283),NA(),M1603)</f>
        <v>0</v>
      </c>
      <c r="N2283">
        <f>IF(OR(N1603="",AND(N1603=N1602,N1603=N1604)),NA(), N1603)</f>
        <v>0</v>
      </c>
      <c r="O2283">
        <f>IF(ISNA(P2283),NA(),O1603)</f>
        <v>0</v>
      </c>
      <c r="P2283">
        <f>IF(OR(P1603="",AND(P1603=P1602,P1603=P1604)),NA(), P1603)</f>
        <v>0</v>
      </c>
      <c r="Q2283">
        <f>IF(ISNA(R2283),NA(),Q1603)</f>
        <v>0</v>
      </c>
      <c r="R2283">
        <f>IF(OR(R1603="",AND(R1603=R1602,R1603=R1604)),NA(), R1603)</f>
        <v>0</v>
      </c>
      <c r="S2283">
        <f>IF(ISNA(T2283),NA(),S1603)</f>
        <v>0</v>
      </c>
      <c r="T2283">
        <f>IF(OR(T1603="",AND(T1603=T1602,T1603=T1604)),NA(), T1603)</f>
        <v>0</v>
      </c>
      <c r="U2283">
        <f>IF(ISNA(V2283),NA(),U1603)</f>
        <v>0</v>
      </c>
      <c r="V2283">
        <f>IF(OR(V1603="",AND(V1603=V1602,V1603=V1604)),NA(), V1603)</f>
        <v>0</v>
      </c>
      <c r="W2283">
        <f>IF(ISNA(X2283),NA(),W1603)</f>
        <v>0</v>
      </c>
      <c r="X2283">
        <f>IF(OR(X1603="",AND(X1603=X1602,X1603=X1604)),NA(), X1603)</f>
        <v>0</v>
      </c>
      <c r="Y2283">
        <f>IF(ISNA(Z2283),NA(),Y1603)</f>
        <v>0</v>
      </c>
      <c r="Z2283">
        <f>IF(OR(Z1603="",AND(Z1603=Z1602,Z1603=Z1604)),NA(), Z1603)</f>
        <v>0</v>
      </c>
      <c r="AA2283">
        <f>IF(ISNA(AB2283),NA(),AA1603)</f>
        <v>0</v>
      </c>
      <c r="AB2283">
        <f>IF(OR(AB1603="",AND(AB1603=AB1602,AB1603=AB1604)),NA(), AB1603)</f>
        <v>0</v>
      </c>
      <c r="AC2283">
        <f>IF(ISNA(AD2283),NA(),AC1603)</f>
        <v>0</v>
      </c>
      <c r="AD2283">
        <f>IF(OR(AD1603="",AND(AD1603=AD1602,AD1603=AD1604)),NA(), AD1603)</f>
        <v>0</v>
      </c>
      <c r="AE2283">
        <f>IF(ISNA(AF2283),NA(),AE1603)</f>
        <v>0</v>
      </c>
      <c r="AF2283">
        <f>IF(OR(AF1603="",AND(AF1603=AF1602,AF1603=AF1604)),NA(), AF1603)</f>
        <v>0</v>
      </c>
      <c r="AG2283">
        <f>IF(ISNA(AH2283),NA(),AG1603)</f>
        <v>0</v>
      </c>
      <c r="AH2283">
        <f>IF(OR(AH1603="",AND(AH1603=AH1602,AH1603=AH1604)),NA(), AH1603)</f>
        <v>0</v>
      </c>
      <c r="AI2283">
        <f>IF(ISNA(AJ2283),NA(),AI1603)</f>
        <v>0</v>
      </c>
      <c r="AJ2283">
        <f>IF(OR(AJ1603="",AND(AJ1603=AJ1602,AJ1603=AJ1604)),NA(), AJ1603)</f>
        <v>0</v>
      </c>
      <c r="AM2283">
        <f>IF(ISNA(AN2283),NA(),AM1603)</f>
        <v>0</v>
      </c>
      <c r="AN2283">
        <f>IF(OR(AN1603="",AND(AN1603=AN1602,AN1603=AN1604)),NA(), AN1603)</f>
        <v>0</v>
      </c>
      <c r="AO2283">
        <f>IF(ISNA(AP2283),NA(),AO1603)</f>
        <v>0</v>
      </c>
      <c r="AP2283">
        <f>IF(OR(AP1603="",AND(AP1603=AP1602,AP1603=AP1604)),NA(), AP1603)</f>
        <v>0</v>
      </c>
      <c r="AQ2283">
        <f>IF(ISNA(AR2283),NA(),AQ1603)</f>
        <v>0</v>
      </c>
      <c r="AR2283">
        <f>IF(OR(AR1603="",AND(AR1603=AR1602,AR1603=AR1604)),NA(), AR1603)</f>
        <v>0</v>
      </c>
      <c r="AS2283">
        <f>IF(ISNA(AT2283),NA(),AS1603)</f>
        <v>0</v>
      </c>
      <c r="AT2283">
        <f>IF(OR(AT1603="",AND(AT1603=AT1602,AT1603=AT1604)),NA(), AT1603)</f>
        <v>0</v>
      </c>
      <c r="AU2283">
        <f>IF(ISNA(AV2283),NA(),AU1603)</f>
        <v>0</v>
      </c>
      <c r="AV2283">
        <f>IF(OR(AV1603="",AND(AV1603=AV1602,AV1603=AV1604)),NA(), AV1603)</f>
        <v>0</v>
      </c>
      <c r="AW2283">
        <f>IF(ISNA(AX2283),NA(),AW1603)</f>
        <v>0</v>
      </c>
      <c r="AX2283">
        <f>IF(OR(AX1603="",AND(AX1603=AX1602,AX1603=AX1604)),NA(), AX1603)</f>
        <v>0</v>
      </c>
      <c r="AY2283">
        <f>IF(ISNA(AZ2283),NA(),AY1603)</f>
        <v>0</v>
      </c>
      <c r="AZ2283">
        <f>IF(OR(AZ1603="",AND(AZ1603=AZ1602,AZ1603=AZ1604)),NA(), AZ1603)</f>
        <v>0</v>
      </c>
      <c r="BA2283">
        <f>IF(ISNA(BB2283),NA(),BA1603)</f>
        <v>0</v>
      </c>
      <c r="BB2283">
        <f>IF(OR(BB1603="",AND(BB1603=BB1602,BB1603=BB1604)),NA(), BB1603)</f>
        <v>0</v>
      </c>
      <c r="BC2283">
        <f>IF(ISNA(BD2283),NA(),BC1603)</f>
        <v>0</v>
      </c>
      <c r="BD2283">
        <f>IF(OR(BD1603="",AND(BD1603=BD1602,BD1603=BD1604)),NA(), BD1603)</f>
        <v>0</v>
      </c>
      <c r="BE2283">
        <f>IF(ISNA(BF2283),NA(),BE1603)</f>
        <v>0</v>
      </c>
      <c r="BF2283">
        <f>IF(OR(BF1603="",AND(BF1603=BF1602,BF1603=BF1604)),NA(), BF1603)</f>
        <v>0</v>
      </c>
      <c r="BG2283">
        <f>IF(ISNA(BH2283),NA(),BG1603)</f>
        <v>0</v>
      </c>
      <c r="BH2283">
        <f>IF(OR(BH1603="",AND(BH1603=BH1602,BH1603=BH1604)),NA(), BH1603)</f>
        <v>0</v>
      </c>
      <c r="BI2283">
        <f>IF(ISNA(BJ2283),NA(),BI1603)</f>
        <v>0</v>
      </c>
      <c r="BJ2283">
        <f>IF(OR(BJ1603="",AND(BJ1603=BJ1602,BJ1603=BJ1604)),NA(), BJ1603)</f>
        <v>0</v>
      </c>
      <c r="BK2283">
        <f>IF(ISNA(BL2283),NA(),BK1603)</f>
        <v>0</v>
      </c>
      <c r="BL2283">
        <f>IF(OR(BL1603="",AND(BL1603=BL1602,BL1603=BL1604)),NA(), BL1603)</f>
        <v>0</v>
      </c>
      <c r="BM2283">
        <f>IF(ISNA(BN2283),NA(),BM1603)</f>
        <v>0</v>
      </c>
      <c r="BN2283">
        <f>IF(OR(BN1603="",AND(BN1603=BN1602,BN1603=BN1604)),NA(), BN1603)</f>
        <v>0</v>
      </c>
      <c r="BO2283">
        <f>IF(ISNA(BP2283),NA(),BO1603)</f>
        <v>0</v>
      </c>
      <c r="BP2283">
        <f>IF(OR(BP1603="",AND(BP1603=BP1602,BP1603=BP1604)),NA(), BP1603)</f>
        <v>0</v>
      </c>
      <c r="BQ2283">
        <f>IF(ISNA(BR2283),NA(),BQ1603)</f>
        <v>0</v>
      </c>
      <c r="BR2283">
        <f>IF(OR(BR1603="",AND(BR1603=BR1602,BR1603=BR1604)),NA(), BR1603)</f>
        <v>0</v>
      </c>
    </row>
    <row r="2284" spans="5:70">
      <c r="E2284">
        <f>IF(ISNA(F2284),NA(),E1604)</f>
        <v>0</v>
      </c>
      <c r="F2284">
        <f>IF(OR(F1604="",AND(F1604=F1603,F1604=F1605)),NA(), F1604)</f>
        <v>0</v>
      </c>
      <c r="G2284">
        <f>IF(ISNA(H2284),NA(),G1604)</f>
        <v>0</v>
      </c>
      <c r="H2284">
        <f>IF(OR(H1604="",AND(H1604=H1603,H1604=H1605)),NA(), H1604)</f>
        <v>0</v>
      </c>
      <c r="I2284">
        <f>IF(ISNA(J2284),NA(),I1604)</f>
        <v>0</v>
      </c>
      <c r="J2284">
        <f>IF(OR(J1604="",AND(J1604=J1603,J1604=J1605)),NA(), J1604)</f>
        <v>0</v>
      </c>
      <c r="K2284">
        <f>IF(ISNA(L2284),NA(),K1604)</f>
        <v>0</v>
      </c>
      <c r="L2284">
        <f>IF(OR(L1604="",AND(L1604=L1603,L1604=L1605)),NA(), L1604)</f>
        <v>0</v>
      </c>
      <c r="M2284">
        <f>IF(ISNA(N2284),NA(),M1604)</f>
        <v>0</v>
      </c>
      <c r="N2284">
        <f>IF(OR(N1604="",AND(N1604=N1603,N1604=N1605)),NA(), N1604)</f>
        <v>0</v>
      </c>
      <c r="O2284">
        <f>IF(ISNA(P2284),NA(),O1604)</f>
        <v>0</v>
      </c>
      <c r="P2284">
        <f>IF(OR(P1604="",AND(P1604=P1603,P1604=P1605)),NA(), P1604)</f>
        <v>0</v>
      </c>
      <c r="Q2284">
        <f>IF(ISNA(R2284),NA(),Q1604)</f>
        <v>0</v>
      </c>
      <c r="R2284">
        <f>IF(OR(R1604="",AND(R1604=R1603,R1604=R1605)),NA(), R1604)</f>
        <v>0</v>
      </c>
      <c r="S2284">
        <f>IF(ISNA(T2284),NA(),S1604)</f>
        <v>0</v>
      </c>
      <c r="T2284">
        <f>IF(OR(T1604="",AND(T1604=T1603,T1604=T1605)),NA(), T1604)</f>
        <v>0</v>
      </c>
      <c r="U2284">
        <f>IF(ISNA(V2284),NA(),U1604)</f>
        <v>0</v>
      </c>
      <c r="V2284">
        <f>IF(OR(V1604="",AND(V1604=V1603,V1604=V1605)),NA(), V1604)</f>
        <v>0</v>
      </c>
      <c r="W2284">
        <f>IF(ISNA(X2284),NA(),W1604)</f>
        <v>0</v>
      </c>
      <c r="X2284">
        <f>IF(OR(X1604="",AND(X1604=X1603,X1604=X1605)),NA(), X1604)</f>
        <v>0</v>
      </c>
      <c r="Y2284">
        <f>IF(ISNA(Z2284),NA(),Y1604)</f>
        <v>0</v>
      </c>
      <c r="Z2284">
        <f>IF(OR(Z1604="",AND(Z1604=Z1603,Z1604=Z1605)),NA(), Z1604)</f>
        <v>0</v>
      </c>
      <c r="AA2284">
        <f>IF(ISNA(AB2284),NA(),AA1604)</f>
        <v>0</v>
      </c>
      <c r="AB2284">
        <f>IF(OR(AB1604="",AND(AB1604=AB1603,AB1604=AB1605)),NA(), AB1604)</f>
        <v>0</v>
      </c>
      <c r="AC2284">
        <f>IF(ISNA(AD2284),NA(),AC1604)</f>
        <v>0</v>
      </c>
      <c r="AD2284">
        <f>IF(OR(AD1604="",AND(AD1604=AD1603,AD1604=AD1605)),NA(), AD1604)</f>
        <v>0</v>
      </c>
      <c r="AE2284">
        <f>IF(ISNA(AF2284),NA(),AE1604)</f>
        <v>0</v>
      </c>
      <c r="AF2284">
        <f>IF(OR(AF1604="",AND(AF1604=AF1603,AF1604=AF1605)),NA(), AF1604)</f>
        <v>0</v>
      </c>
      <c r="AG2284">
        <f>IF(ISNA(AH2284),NA(),AG1604)</f>
        <v>0</v>
      </c>
      <c r="AH2284">
        <f>IF(OR(AH1604="",AND(AH1604=AH1603,AH1604=AH1605)),NA(), AH1604)</f>
        <v>0</v>
      </c>
      <c r="AI2284">
        <f>IF(ISNA(AJ2284),NA(),AI1604)</f>
        <v>0</v>
      </c>
      <c r="AJ2284">
        <f>IF(OR(AJ1604="",AND(AJ1604=AJ1603,AJ1604=AJ1605)),NA(), AJ1604)</f>
        <v>0</v>
      </c>
      <c r="AM2284">
        <f>IF(ISNA(AN2284),NA(),AM1604)</f>
        <v>0</v>
      </c>
      <c r="AN2284">
        <f>IF(OR(AN1604="",AND(AN1604=AN1603,AN1604=AN1605)),NA(), AN1604)</f>
        <v>0</v>
      </c>
      <c r="AO2284">
        <f>IF(ISNA(AP2284),NA(),AO1604)</f>
        <v>0</v>
      </c>
      <c r="AP2284">
        <f>IF(OR(AP1604="",AND(AP1604=AP1603,AP1604=AP1605)),NA(), AP1604)</f>
        <v>0</v>
      </c>
      <c r="AQ2284">
        <f>IF(ISNA(AR2284),NA(),AQ1604)</f>
        <v>0</v>
      </c>
      <c r="AR2284">
        <f>IF(OR(AR1604="",AND(AR1604=AR1603,AR1604=AR1605)),NA(), AR1604)</f>
        <v>0</v>
      </c>
      <c r="AS2284">
        <f>IF(ISNA(AT2284),NA(),AS1604)</f>
        <v>0</v>
      </c>
      <c r="AT2284">
        <f>IF(OR(AT1604="",AND(AT1604=AT1603,AT1604=AT1605)),NA(), AT1604)</f>
        <v>0</v>
      </c>
      <c r="AU2284">
        <f>IF(ISNA(AV2284),NA(),AU1604)</f>
        <v>0</v>
      </c>
      <c r="AV2284">
        <f>IF(OR(AV1604="",AND(AV1604=AV1603,AV1604=AV1605)),NA(), AV1604)</f>
        <v>0</v>
      </c>
      <c r="AW2284">
        <f>IF(ISNA(AX2284),NA(),AW1604)</f>
        <v>0</v>
      </c>
      <c r="AX2284">
        <f>IF(OR(AX1604="",AND(AX1604=AX1603,AX1604=AX1605)),NA(), AX1604)</f>
        <v>0</v>
      </c>
      <c r="AY2284">
        <f>IF(ISNA(AZ2284),NA(),AY1604)</f>
        <v>0</v>
      </c>
      <c r="AZ2284">
        <f>IF(OR(AZ1604="",AND(AZ1604=AZ1603,AZ1604=AZ1605)),NA(), AZ1604)</f>
        <v>0</v>
      </c>
      <c r="BA2284">
        <f>IF(ISNA(BB2284),NA(),BA1604)</f>
        <v>0</v>
      </c>
      <c r="BB2284">
        <f>IF(OR(BB1604="",AND(BB1604=BB1603,BB1604=BB1605)),NA(), BB1604)</f>
        <v>0</v>
      </c>
      <c r="BC2284">
        <f>IF(ISNA(BD2284),NA(),BC1604)</f>
        <v>0</v>
      </c>
      <c r="BD2284">
        <f>IF(OR(BD1604="",AND(BD1604=BD1603,BD1604=BD1605)),NA(), BD1604)</f>
        <v>0</v>
      </c>
      <c r="BE2284">
        <f>IF(ISNA(BF2284),NA(),BE1604)</f>
        <v>0</v>
      </c>
      <c r="BF2284">
        <f>IF(OR(BF1604="",AND(BF1604=BF1603,BF1604=BF1605)),NA(), BF1604)</f>
        <v>0</v>
      </c>
      <c r="BG2284">
        <f>IF(ISNA(BH2284),NA(),BG1604)</f>
        <v>0</v>
      </c>
      <c r="BH2284">
        <f>IF(OR(BH1604="",AND(BH1604=BH1603,BH1604=BH1605)),NA(), BH1604)</f>
        <v>0</v>
      </c>
      <c r="BI2284">
        <f>IF(ISNA(BJ2284),NA(),BI1604)</f>
        <v>0</v>
      </c>
      <c r="BJ2284">
        <f>IF(OR(BJ1604="",AND(BJ1604=BJ1603,BJ1604=BJ1605)),NA(), BJ1604)</f>
        <v>0</v>
      </c>
      <c r="BK2284">
        <f>IF(ISNA(BL2284),NA(),BK1604)</f>
        <v>0</v>
      </c>
      <c r="BL2284">
        <f>IF(OR(BL1604="",AND(BL1604=BL1603,BL1604=BL1605)),NA(), BL1604)</f>
        <v>0</v>
      </c>
      <c r="BM2284">
        <f>IF(ISNA(BN2284),NA(),BM1604)</f>
        <v>0</v>
      </c>
      <c r="BN2284">
        <f>IF(OR(BN1604="",AND(BN1604=BN1603,BN1604=BN1605)),NA(), BN1604)</f>
        <v>0</v>
      </c>
      <c r="BO2284">
        <f>IF(ISNA(BP2284),NA(),BO1604)</f>
        <v>0</v>
      </c>
      <c r="BP2284">
        <f>IF(OR(BP1604="",AND(BP1604=BP1603,BP1604=BP1605)),NA(), BP1604)</f>
        <v>0</v>
      </c>
      <c r="BQ2284">
        <f>IF(ISNA(BR2284),NA(),BQ1604)</f>
        <v>0</v>
      </c>
      <c r="BR2284">
        <f>IF(OR(BR1604="",AND(BR1604=BR1603,BR1604=BR1605)),NA(), BR1604)</f>
        <v>0</v>
      </c>
    </row>
    <row r="2285" spans="5:70">
      <c r="E2285">
        <f>IF(ISNA(F2285),NA(),E1605)</f>
        <v>0</v>
      </c>
      <c r="F2285">
        <f>IF(OR(F1605="",AND(F1605=F1604,F1605=F1606)),NA(), F1605)</f>
        <v>0</v>
      </c>
      <c r="G2285">
        <f>IF(ISNA(H2285),NA(),G1605)</f>
        <v>0</v>
      </c>
      <c r="H2285">
        <f>IF(OR(H1605="",AND(H1605=H1604,H1605=H1606)),NA(), H1605)</f>
        <v>0</v>
      </c>
      <c r="I2285">
        <f>IF(ISNA(J2285),NA(),I1605)</f>
        <v>0</v>
      </c>
      <c r="J2285">
        <f>IF(OR(J1605="",AND(J1605=J1604,J1605=J1606)),NA(), J1605)</f>
        <v>0</v>
      </c>
      <c r="K2285">
        <f>IF(ISNA(L2285),NA(),K1605)</f>
        <v>0</v>
      </c>
      <c r="L2285">
        <f>IF(OR(L1605="",AND(L1605=L1604,L1605=L1606)),NA(), L1605)</f>
        <v>0</v>
      </c>
      <c r="M2285">
        <f>IF(ISNA(N2285),NA(),M1605)</f>
        <v>0</v>
      </c>
      <c r="N2285">
        <f>IF(OR(N1605="",AND(N1605=N1604,N1605=N1606)),NA(), N1605)</f>
        <v>0</v>
      </c>
      <c r="O2285">
        <f>IF(ISNA(P2285),NA(),O1605)</f>
        <v>0</v>
      </c>
      <c r="P2285">
        <f>IF(OR(P1605="",AND(P1605=P1604,P1605=P1606)),NA(), P1605)</f>
        <v>0</v>
      </c>
      <c r="Q2285">
        <f>IF(ISNA(R2285),NA(),Q1605)</f>
        <v>0</v>
      </c>
      <c r="R2285">
        <f>IF(OR(R1605="",AND(R1605=R1604,R1605=R1606)),NA(), R1605)</f>
        <v>0</v>
      </c>
      <c r="S2285">
        <f>IF(ISNA(T2285),NA(),S1605)</f>
        <v>0</v>
      </c>
      <c r="T2285">
        <f>IF(OR(T1605="",AND(T1605=T1604,T1605=T1606)),NA(), T1605)</f>
        <v>0</v>
      </c>
      <c r="U2285">
        <f>IF(ISNA(V2285),NA(),U1605)</f>
        <v>0</v>
      </c>
      <c r="V2285">
        <f>IF(OR(V1605="",AND(V1605=V1604,V1605=V1606)),NA(), V1605)</f>
        <v>0</v>
      </c>
      <c r="W2285">
        <f>IF(ISNA(X2285),NA(),W1605)</f>
        <v>0</v>
      </c>
      <c r="X2285">
        <f>IF(OR(X1605="",AND(X1605=X1604,X1605=X1606)),NA(), X1605)</f>
        <v>0</v>
      </c>
      <c r="Y2285">
        <f>IF(ISNA(Z2285),NA(),Y1605)</f>
        <v>0</v>
      </c>
      <c r="Z2285">
        <f>IF(OR(Z1605="",AND(Z1605=Z1604,Z1605=Z1606)),NA(), Z1605)</f>
        <v>0</v>
      </c>
      <c r="AA2285">
        <f>IF(ISNA(AB2285),NA(),AA1605)</f>
        <v>0</v>
      </c>
      <c r="AB2285">
        <f>IF(OR(AB1605="",AND(AB1605=AB1604,AB1605=AB1606)),NA(), AB1605)</f>
        <v>0</v>
      </c>
      <c r="AC2285">
        <f>IF(ISNA(AD2285),NA(),AC1605)</f>
        <v>0</v>
      </c>
      <c r="AD2285">
        <f>IF(OR(AD1605="",AND(AD1605=AD1604,AD1605=AD1606)),NA(), AD1605)</f>
        <v>0</v>
      </c>
      <c r="AE2285">
        <f>IF(ISNA(AF2285),NA(),AE1605)</f>
        <v>0</v>
      </c>
      <c r="AF2285">
        <f>IF(OR(AF1605="",AND(AF1605=AF1604,AF1605=AF1606)),NA(), AF1605)</f>
        <v>0</v>
      </c>
      <c r="AG2285">
        <f>IF(ISNA(AH2285),NA(),AG1605)</f>
        <v>0</v>
      </c>
      <c r="AH2285">
        <f>IF(OR(AH1605="",AND(AH1605=AH1604,AH1605=AH1606)),NA(), AH1605)</f>
        <v>0</v>
      </c>
      <c r="AI2285">
        <f>IF(ISNA(AJ2285),NA(),AI1605)</f>
        <v>0</v>
      </c>
      <c r="AJ2285">
        <f>IF(OR(AJ1605="",AND(AJ1605=AJ1604,AJ1605=AJ1606)),NA(), AJ1605)</f>
        <v>0</v>
      </c>
      <c r="AM2285">
        <f>IF(ISNA(AN2285),NA(),AM1605)</f>
        <v>0</v>
      </c>
      <c r="AN2285">
        <f>IF(OR(AN1605="",AND(AN1605=AN1604,AN1605=AN1606)),NA(), AN1605)</f>
        <v>0</v>
      </c>
      <c r="AO2285">
        <f>IF(ISNA(AP2285),NA(),AO1605)</f>
        <v>0</v>
      </c>
      <c r="AP2285">
        <f>IF(OR(AP1605="",AND(AP1605=AP1604,AP1605=AP1606)),NA(), AP1605)</f>
        <v>0</v>
      </c>
      <c r="AQ2285">
        <f>IF(ISNA(AR2285),NA(),AQ1605)</f>
        <v>0</v>
      </c>
      <c r="AR2285">
        <f>IF(OR(AR1605="",AND(AR1605=AR1604,AR1605=AR1606)),NA(), AR1605)</f>
        <v>0</v>
      </c>
      <c r="AS2285">
        <f>IF(ISNA(AT2285),NA(),AS1605)</f>
        <v>0</v>
      </c>
      <c r="AT2285">
        <f>IF(OR(AT1605="",AND(AT1605=AT1604,AT1605=AT1606)),NA(), AT1605)</f>
        <v>0</v>
      </c>
      <c r="AU2285">
        <f>IF(ISNA(AV2285),NA(),AU1605)</f>
        <v>0</v>
      </c>
      <c r="AV2285">
        <f>IF(OR(AV1605="",AND(AV1605=AV1604,AV1605=AV1606)),NA(), AV1605)</f>
        <v>0</v>
      </c>
      <c r="AW2285">
        <f>IF(ISNA(AX2285),NA(),AW1605)</f>
        <v>0</v>
      </c>
      <c r="AX2285">
        <f>IF(OR(AX1605="",AND(AX1605=AX1604,AX1605=AX1606)),NA(), AX1605)</f>
        <v>0</v>
      </c>
      <c r="AY2285">
        <f>IF(ISNA(AZ2285),NA(),AY1605)</f>
        <v>0</v>
      </c>
      <c r="AZ2285">
        <f>IF(OR(AZ1605="",AND(AZ1605=AZ1604,AZ1605=AZ1606)),NA(), AZ1605)</f>
        <v>0</v>
      </c>
      <c r="BA2285">
        <f>IF(ISNA(BB2285),NA(),BA1605)</f>
        <v>0</v>
      </c>
      <c r="BB2285">
        <f>IF(OR(BB1605="",AND(BB1605=BB1604,BB1605=BB1606)),NA(), BB1605)</f>
        <v>0</v>
      </c>
      <c r="BC2285">
        <f>IF(ISNA(BD2285),NA(),BC1605)</f>
        <v>0</v>
      </c>
      <c r="BD2285">
        <f>IF(OR(BD1605="",AND(BD1605=BD1604,BD1605=BD1606)),NA(), BD1605)</f>
        <v>0</v>
      </c>
      <c r="BE2285">
        <f>IF(ISNA(BF2285),NA(),BE1605)</f>
        <v>0</v>
      </c>
      <c r="BF2285">
        <f>IF(OR(BF1605="",AND(BF1605=BF1604,BF1605=BF1606)),NA(), BF1605)</f>
        <v>0</v>
      </c>
      <c r="BG2285">
        <f>IF(ISNA(BH2285),NA(),BG1605)</f>
        <v>0</v>
      </c>
      <c r="BH2285">
        <f>IF(OR(BH1605="",AND(BH1605=BH1604,BH1605=BH1606)),NA(), BH1605)</f>
        <v>0</v>
      </c>
      <c r="BI2285">
        <f>IF(ISNA(BJ2285),NA(),BI1605)</f>
        <v>0</v>
      </c>
      <c r="BJ2285">
        <f>IF(OR(BJ1605="",AND(BJ1605=BJ1604,BJ1605=BJ1606)),NA(), BJ1605)</f>
        <v>0</v>
      </c>
      <c r="BK2285">
        <f>IF(ISNA(BL2285),NA(),BK1605)</f>
        <v>0</v>
      </c>
      <c r="BL2285">
        <f>IF(OR(BL1605="",AND(BL1605=BL1604,BL1605=BL1606)),NA(), BL1605)</f>
        <v>0</v>
      </c>
      <c r="BM2285">
        <f>IF(ISNA(BN2285),NA(),BM1605)</f>
        <v>0</v>
      </c>
      <c r="BN2285">
        <f>IF(OR(BN1605="",AND(BN1605=BN1604,BN1605=BN1606)),NA(), BN1605)</f>
        <v>0</v>
      </c>
      <c r="BO2285">
        <f>IF(ISNA(BP2285),NA(),BO1605)</f>
        <v>0</v>
      </c>
      <c r="BP2285">
        <f>IF(OR(BP1605="",AND(BP1605=BP1604,BP1605=BP1606)),NA(), BP1605)</f>
        <v>0</v>
      </c>
      <c r="BQ2285">
        <f>IF(ISNA(BR2285),NA(),BQ1605)</f>
        <v>0</v>
      </c>
      <c r="BR2285">
        <f>IF(OR(BR1605="",AND(BR1605=BR1604,BR1605=BR1606)),NA(), BR1605)</f>
        <v>0</v>
      </c>
    </row>
    <row r="2286" spans="5:70">
      <c r="E2286">
        <f>IF(ISNA(F2286),NA(),E1606)</f>
        <v>0</v>
      </c>
      <c r="F2286">
        <f>IF(OR(F1606="",AND(F1606=F1605,F1606=F1607)),NA(), F1606)</f>
        <v>0</v>
      </c>
      <c r="G2286">
        <f>IF(ISNA(H2286),NA(),G1606)</f>
        <v>0</v>
      </c>
      <c r="H2286">
        <f>IF(OR(H1606="",AND(H1606=H1605,H1606=H1607)),NA(), H1606)</f>
        <v>0</v>
      </c>
      <c r="I2286">
        <f>IF(ISNA(J2286),NA(),I1606)</f>
        <v>0</v>
      </c>
      <c r="J2286">
        <f>IF(OR(J1606="",AND(J1606=J1605,J1606=J1607)),NA(), J1606)</f>
        <v>0</v>
      </c>
      <c r="K2286">
        <f>IF(ISNA(L2286),NA(),K1606)</f>
        <v>0</v>
      </c>
      <c r="L2286">
        <f>IF(OR(L1606="",AND(L1606=L1605,L1606=L1607)),NA(), L1606)</f>
        <v>0</v>
      </c>
      <c r="M2286">
        <f>IF(ISNA(N2286),NA(),M1606)</f>
        <v>0</v>
      </c>
      <c r="N2286">
        <f>IF(OR(N1606="",AND(N1606=N1605,N1606=N1607)),NA(), N1606)</f>
        <v>0</v>
      </c>
      <c r="O2286">
        <f>IF(ISNA(P2286),NA(),O1606)</f>
        <v>0</v>
      </c>
      <c r="P2286">
        <f>IF(OR(P1606="",AND(P1606=P1605,P1606=P1607)),NA(), P1606)</f>
        <v>0</v>
      </c>
      <c r="Q2286">
        <f>IF(ISNA(R2286),NA(),Q1606)</f>
        <v>0</v>
      </c>
      <c r="R2286">
        <f>IF(OR(R1606="",AND(R1606=R1605,R1606=R1607)),NA(), R1606)</f>
        <v>0</v>
      </c>
      <c r="S2286">
        <f>IF(ISNA(T2286),NA(),S1606)</f>
        <v>0</v>
      </c>
      <c r="T2286">
        <f>IF(OR(T1606="",AND(T1606=T1605,T1606=T1607)),NA(), T1606)</f>
        <v>0</v>
      </c>
      <c r="U2286">
        <f>IF(ISNA(V2286),NA(),U1606)</f>
        <v>0</v>
      </c>
      <c r="V2286">
        <f>IF(OR(V1606="",AND(V1606=V1605,V1606=V1607)),NA(), V1606)</f>
        <v>0</v>
      </c>
      <c r="W2286">
        <f>IF(ISNA(X2286),NA(),W1606)</f>
        <v>0</v>
      </c>
      <c r="X2286">
        <f>IF(OR(X1606="",AND(X1606=X1605,X1606=X1607)),NA(), X1606)</f>
        <v>0</v>
      </c>
      <c r="Y2286">
        <f>IF(ISNA(Z2286),NA(),Y1606)</f>
        <v>0</v>
      </c>
      <c r="Z2286">
        <f>IF(OR(Z1606="",AND(Z1606=Z1605,Z1606=Z1607)),NA(), Z1606)</f>
        <v>0</v>
      </c>
      <c r="AA2286">
        <f>IF(ISNA(AB2286),NA(),AA1606)</f>
        <v>0</v>
      </c>
      <c r="AB2286">
        <f>IF(OR(AB1606="",AND(AB1606=AB1605,AB1606=AB1607)),NA(), AB1606)</f>
        <v>0</v>
      </c>
      <c r="AC2286">
        <f>IF(ISNA(AD2286),NA(),AC1606)</f>
        <v>0</v>
      </c>
      <c r="AD2286">
        <f>IF(OR(AD1606="",AND(AD1606=AD1605,AD1606=AD1607)),NA(), AD1606)</f>
        <v>0</v>
      </c>
      <c r="AE2286">
        <f>IF(ISNA(AF2286),NA(),AE1606)</f>
        <v>0</v>
      </c>
      <c r="AF2286">
        <f>IF(OR(AF1606="",AND(AF1606=AF1605,AF1606=AF1607)),NA(), AF1606)</f>
        <v>0</v>
      </c>
      <c r="AG2286">
        <f>IF(ISNA(AH2286),NA(),AG1606)</f>
        <v>0</v>
      </c>
      <c r="AH2286">
        <f>IF(OR(AH1606="",AND(AH1606=AH1605,AH1606=AH1607)),NA(), AH1606)</f>
        <v>0</v>
      </c>
      <c r="AI2286">
        <f>IF(ISNA(AJ2286),NA(),AI1606)</f>
        <v>0</v>
      </c>
      <c r="AJ2286">
        <f>IF(OR(AJ1606="",AND(AJ1606=AJ1605,AJ1606=AJ1607)),NA(), AJ1606)</f>
        <v>0</v>
      </c>
      <c r="AM2286">
        <f>IF(ISNA(AN2286),NA(),AM1606)</f>
        <v>0</v>
      </c>
      <c r="AN2286">
        <f>IF(OR(AN1606="",AND(AN1606=AN1605,AN1606=AN1607)),NA(), AN1606)</f>
        <v>0</v>
      </c>
      <c r="AO2286">
        <f>IF(ISNA(AP2286),NA(),AO1606)</f>
        <v>0</v>
      </c>
      <c r="AP2286">
        <f>IF(OR(AP1606="",AND(AP1606=AP1605,AP1606=AP1607)),NA(), AP1606)</f>
        <v>0</v>
      </c>
      <c r="AQ2286">
        <f>IF(ISNA(AR2286),NA(),AQ1606)</f>
        <v>0</v>
      </c>
      <c r="AR2286">
        <f>IF(OR(AR1606="",AND(AR1606=AR1605,AR1606=AR1607)),NA(), AR1606)</f>
        <v>0</v>
      </c>
      <c r="AS2286">
        <f>IF(ISNA(AT2286),NA(),AS1606)</f>
        <v>0</v>
      </c>
      <c r="AT2286">
        <f>IF(OR(AT1606="",AND(AT1606=AT1605,AT1606=AT1607)),NA(), AT1606)</f>
        <v>0</v>
      </c>
      <c r="AU2286">
        <f>IF(ISNA(AV2286),NA(),AU1606)</f>
        <v>0</v>
      </c>
      <c r="AV2286">
        <f>IF(OR(AV1606="",AND(AV1606=AV1605,AV1606=AV1607)),NA(), AV1606)</f>
        <v>0</v>
      </c>
      <c r="AW2286">
        <f>IF(ISNA(AX2286),NA(),AW1606)</f>
        <v>0</v>
      </c>
      <c r="AX2286">
        <f>IF(OR(AX1606="",AND(AX1606=AX1605,AX1606=AX1607)),NA(), AX1606)</f>
        <v>0</v>
      </c>
      <c r="AY2286">
        <f>IF(ISNA(AZ2286),NA(),AY1606)</f>
        <v>0</v>
      </c>
      <c r="AZ2286">
        <f>IF(OR(AZ1606="",AND(AZ1606=AZ1605,AZ1606=AZ1607)),NA(), AZ1606)</f>
        <v>0</v>
      </c>
      <c r="BA2286">
        <f>IF(ISNA(BB2286),NA(),BA1606)</f>
        <v>0</v>
      </c>
      <c r="BB2286">
        <f>IF(OR(BB1606="",AND(BB1606=BB1605,BB1606=BB1607)),NA(), BB1606)</f>
        <v>0</v>
      </c>
      <c r="BC2286">
        <f>IF(ISNA(BD2286),NA(),BC1606)</f>
        <v>0</v>
      </c>
      <c r="BD2286">
        <f>IF(OR(BD1606="",AND(BD1606=BD1605,BD1606=BD1607)),NA(), BD1606)</f>
        <v>0</v>
      </c>
      <c r="BE2286">
        <f>IF(ISNA(BF2286),NA(),BE1606)</f>
        <v>0</v>
      </c>
      <c r="BF2286">
        <f>IF(OR(BF1606="",AND(BF1606=BF1605,BF1606=BF1607)),NA(), BF1606)</f>
        <v>0</v>
      </c>
      <c r="BG2286">
        <f>IF(ISNA(BH2286),NA(),BG1606)</f>
        <v>0</v>
      </c>
      <c r="BH2286">
        <f>IF(OR(BH1606="",AND(BH1606=BH1605,BH1606=BH1607)),NA(), BH1606)</f>
        <v>0</v>
      </c>
      <c r="BI2286">
        <f>IF(ISNA(BJ2286),NA(),BI1606)</f>
        <v>0</v>
      </c>
      <c r="BJ2286">
        <f>IF(OR(BJ1606="",AND(BJ1606=BJ1605,BJ1606=BJ1607)),NA(), BJ1606)</f>
        <v>0</v>
      </c>
      <c r="BK2286">
        <f>IF(ISNA(BL2286),NA(),BK1606)</f>
        <v>0</v>
      </c>
      <c r="BL2286">
        <f>IF(OR(BL1606="",AND(BL1606=BL1605,BL1606=BL1607)),NA(), BL1606)</f>
        <v>0</v>
      </c>
      <c r="BM2286">
        <f>IF(ISNA(BN2286),NA(),BM1606)</f>
        <v>0</v>
      </c>
      <c r="BN2286">
        <f>IF(OR(BN1606="",AND(BN1606=BN1605,BN1606=BN1607)),NA(), BN1606)</f>
        <v>0</v>
      </c>
      <c r="BO2286">
        <f>IF(ISNA(BP2286),NA(),BO1606)</f>
        <v>0</v>
      </c>
      <c r="BP2286">
        <f>IF(OR(BP1606="",AND(BP1606=BP1605,BP1606=BP1607)),NA(), BP1606)</f>
        <v>0</v>
      </c>
      <c r="BQ2286">
        <f>IF(ISNA(BR2286),NA(),BQ1606)</f>
        <v>0</v>
      </c>
      <c r="BR2286">
        <f>IF(OR(BR1606="",AND(BR1606=BR1605,BR1606=BR1607)),NA(), BR1606)</f>
        <v>0</v>
      </c>
    </row>
    <row r="2287" spans="5:70">
      <c r="E2287">
        <f>IF(ISNA(F2287),NA(),E1607)</f>
        <v>0</v>
      </c>
      <c r="F2287">
        <f>IF(OR(F1607="",AND(F1607=F1606,F1607=F1608)),NA(), F1607)</f>
        <v>0</v>
      </c>
      <c r="G2287">
        <f>IF(ISNA(H2287),NA(),G1607)</f>
        <v>0</v>
      </c>
      <c r="H2287">
        <f>IF(OR(H1607="",AND(H1607=H1606,H1607=H1608)),NA(), H1607)</f>
        <v>0</v>
      </c>
      <c r="I2287">
        <f>IF(ISNA(J2287),NA(),I1607)</f>
        <v>0</v>
      </c>
      <c r="J2287">
        <f>IF(OR(J1607="",AND(J1607=J1606,J1607=J1608)),NA(), J1607)</f>
        <v>0</v>
      </c>
      <c r="K2287">
        <f>IF(ISNA(L2287),NA(),K1607)</f>
        <v>0</v>
      </c>
      <c r="L2287">
        <f>IF(OR(L1607="",AND(L1607=L1606,L1607=L1608)),NA(), L1607)</f>
        <v>0</v>
      </c>
      <c r="M2287">
        <f>IF(ISNA(N2287),NA(),M1607)</f>
        <v>0</v>
      </c>
      <c r="N2287">
        <f>IF(OR(N1607="",AND(N1607=N1606,N1607=N1608)),NA(), N1607)</f>
        <v>0</v>
      </c>
      <c r="O2287">
        <f>IF(ISNA(P2287),NA(),O1607)</f>
        <v>0</v>
      </c>
      <c r="P2287">
        <f>IF(OR(P1607="",AND(P1607=P1606,P1607=P1608)),NA(), P1607)</f>
        <v>0</v>
      </c>
      <c r="Q2287">
        <f>IF(ISNA(R2287),NA(),Q1607)</f>
        <v>0</v>
      </c>
      <c r="R2287">
        <f>IF(OR(R1607="",AND(R1607=R1606,R1607=R1608)),NA(), R1607)</f>
        <v>0</v>
      </c>
      <c r="S2287">
        <f>IF(ISNA(T2287),NA(),S1607)</f>
        <v>0</v>
      </c>
      <c r="T2287">
        <f>IF(OR(T1607="",AND(T1607=T1606,T1607=T1608)),NA(), T1607)</f>
        <v>0</v>
      </c>
      <c r="U2287">
        <f>IF(ISNA(V2287),NA(),U1607)</f>
        <v>0</v>
      </c>
      <c r="V2287">
        <f>IF(OR(V1607="",AND(V1607=V1606,V1607=V1608)),NA(), V1607)</f>
        <v>0</v>
      </c>
      <c r="W2287">
        <f>IF(ISNA(X2287),NA(),W1607)</f>
        <v>0</v>
      </c>
      <c r="X2287">
        <f>IF(OR(X1607="",AND(X1607=X1606,X1607=X1608)),NA(), X1607)</f>
        <v>0</v>
      </c>
      <c r="Y2287">
        <f>IF(ISNA(Z2287),NA(),Y1607)</f>
        <v>0</v>
      </c>
      <c r="Z2287">
        <f>IF(OR(Z1607="",AND(Z1607=Z1606,Z1607=Z1608)),NA(), Z1607)</f>
        <v>0</v>
      </c>
      <c r="AA2287">
        <f>IF(ISNA(AB2287),NA(),AA1607)</f>
        <v>0</v>
      </c>
      <c r="AB2287">
        <f>IF(OR(AB1607="",AND(AB1607=AB1606,AB1607=AB1608)),NA(), AB1607)</f>
        <v>0</v>
      </c>
      <c r="AC2287">
        <f>IF(ISNA(AD2287),NA(),AC1607)</f>
        <v>0</v>
      </c>
      <c r="AD2287">
        <f>IF(OR(AD1607="",AND(AD1607=AD1606,AD1607=AD1608)),NA(), AD1607)</f>
        <v>0</v>
      </c>
      <c r="AE2287">
        <f>IF(ISNA(AF2287),NA(),AE1607)</f>
        <v>0</v>
      </c>
      <c r="AF2287">
        <f>IF(OR(AF1607="",AND(AF1607=AF1606,AF1607=AF1608)),NA(), AF1607)</f>
        <v>0</v>
      </c>
      <c r="AG2287">
        <f>IF(ISNA(AH2287),NA(),AG1607)</f>
        <v>0</v>
      </c>
      <c r="AH2287">
        <f>IF(OR(AH1607="",AND(AH1607=AH1606,AH1607=AH1608)),NA(), AH1607)</f>
        <v>0</v>
      </c>
      <c r="AI2287">
        <f>IF(ISNA(AJ2287),NA(),AI1607)</f>
        <v>0</v>
      </c>
      <c r="AJ2287">
        <f>IF(OR(AJ1607="",AND(AJ1607=AJ1606,AJ1607=AJ1608)),NA(), AJ1607)</f>
        <v>0</v>
      </c>
      <c r="AM2287">
        <f>IF(ISNA(AN2287),NA(),AM1607)</f>
        <v>0</v>
      </c>
      <c r="AN2287">
        <f>IF(OR(AN1607="",AND(AN1607=AN1606,AN1607=AN1608)),NA(), AN1607)</f>
        <v>0</v>
      </c>
      <c r="AO2287">
        <f>IF(ISNA(AP2287),NA(),AO1607)</f>
        <v>0</v>
      </c>
      <c r="AP2287">
        <f>IF(OR(AP1607="",AND(AP1607=AP1606,AP1607=AP1608)),NA(), AP1607)</f>
        <v>0</v>
      </c>
      <c r="AQ2287">
        <f>IF(ISNA(AR2287),NA(),AQ1607)</f>
        <v>0</v>
      </c>
      <c r="AR2287">
        <f>IF(OR(AR1607="",AND(AR1607=AR1606,AR1607=AR1608)),NA(), AR1607)</f>
        <v>0</v>
      </c>
      <c r="AS2287">
        <f>IF(ISNA(AT2287),NA(),AS1607)</f>
        <v>0</v>
      </c>
      <c r="AT2287">
        <f>IF(OR(AT1607="",AND(AT1607=AT1606,AT1607=AT1608)),NA(), AT1607)</f>
        <v>0</v>
      </c>
      <c r="AU2287">
        <f>IF(ISNA(AV2287),NA(),AU1607)</f>
        <v>0</v>
      </c>
      <c r="AV2287">
        <f>IF(OR(AV1607="",AND(AV1607=AV1606,AV1607=AV1608)),NA(), AV1607)</f>
        <v>0</v>
      </c>
      <c r="AW2287">
        <f>IF(ISNA(AX2287),NA(),AW1607)</f>
        <v>0</v>
      </c>
      <c r="AX2287">
        <f>IF(OR(AX1607="",AND(AX1607=AX1606,AX1607=AX1608)),NA(), AX1607)</f>
        <v>0</v>
      </c>
      <c r="AY2287">
        <f>IF(ISNA(AZ2287),NA(),AY1607)</f>
        <v>0</v>
      </c>
      <c r="AZ2287">
        <f>IF(OR(AZ1607="",AND(AZ1607=AZ1606,AZ1607=AZ1608)),NA(), AZ1607)</f>
        <v>0</v>
      </c>
      <c r="BA2287">
        <f>IF(ISNA(BB2287),NA(),BA1607)</f>
        <v>0</v>
      </c>
      <c r="BB2287">
        <f>IF(OR(BB1607="",AND(BB1607=BB1606,BB1607=BB1608)),NA(), BB1607)</f>
        <v>0</v>
      </c>
      <c r="BC2287">
        <f>IF(ISNA(BD2287),NA(),BC1607)</f>
        <v>0</v>
      </c>
      <c r="BD2287">
        <f>IF(OR(BD1607="",AND(BD1607=BD1606,BD1607=BD1608)),NA(), BD1607)</f>
        <v>0</v>
      </c>
      <c r="BE2287">
        <f>IF(ISNA(BF2287),NA(),BE1607)</f>
        <v>0</v>
      </c>
      <c r="BF2287">
        <f>IF(OR(BF1607="",AND(BF1607=BF1606,BF1607=BF1608)),NA(), BF1607)</f>
        <v>0</v>
      </c>
      <c r="BG2287">
        <f>IF(ISNA(BH2287),NA(),BG1607)</f>
        <v>0</v>
      </c>
      <c r="BH2287">
        <f>IF(OR(BH1607="",AND(BH1607=BH1606,BH1607=BH1608)),NA(), BH1607)</f>
        <v>0</v>
      </c>
      <c r="BI2287">
        <f>IF(ISNA(BJ2287),NA(),BI1607)</f>
        <v>0</v>
      </c>
      <c r="BJ2287">
        <f>IF(OR(BJ1607="",AND(BJ1607=BJ1606,BJ1607=BJ1608)),NA(), BJ1607)</f>
        <v>0</v>
      </c>
      <c r="BK2287">
        <f>IF(ISNA(BL2287),NA(),BK1607)</f>
        <v>0</v>
      </c>
      <c r="BL2287">
        <f>IF(OR(BL1607="",AND(BL1607=BL1606,BL1607=BL1608)),NA(), BL1607)</f>
        <v>0</v>
      </c>
      <c r="BM2287">
        <f>IF(ISNA(BN2287),NA(),BM1607)</f>
        <v>0</v>
      </c>
      <c r="BN2287">
        <f>IF(OR(BN1607="",AND(BN1607=BN1606,BN1607=BN1608)),NA(), BN1607)</f>
        <v>0</v>
      </c>
      <c r="BO2287">
        <f>IF(ISNA(BP2287),NA(),BO1607)</f>
        <v>0</v>
      </c>
      <c r="BP2287">
        <f>IF(OR(BP1607="",AND(BP1607=BP1606,BP1607=BP1608)),NA(), BP1607)</f>
        <v>0</v>
      </c>
      <c r="BQ2287">
        <f>IF(ISNA(BR2287),NA(),BQ1607)</f>
        <v>0</v>
      </c>
      <c r="BR2287">
        <f>IF(OR(BR1607="",AND(BR1607=BR1606,BR1607=BR1608)),NA(), BR1607)</f>
        <v>0</v>
      </c>
    </row>
    <row r="2288" spans="5:70">
      <c r="E2288">
        <f>IF(ISNA(F2288),NA(),E1608)</f>
        <v>0</v>
      </c>
      <c r="F2288">
        <f>IF(OR(F1608="",AND(F1608=F1607,F1608=F1609)),NA(), F1608)</f>
        <v>0</v>
      </c>
      <c r="G2288">
        <f>IF(ISNA(H2288),NA(),G1608)</f>
        <v>0</v>
      </c>
      <c r="H2288">
        <f>IF(OR(H1608="",AND(H1608=H1607,H1608=H1609)),NA(), H1608)</f>
        <v>0</v>
      </c>
      <c r="I2288">
        <f>IF(ISNA(J2288),NA(),I1608)</f>
        <v>0</v>
      </c>
      <c r="J2288">
        <f>IF(OR(J1608="",AND(J1608=J1607,J1608=J1609)),NA(), J1608)</f>
        <v>0</v>
      </c>
      <c r="K2288">
        <f>IF(ISNA(L2288),NA(),K1608)</f>
        <v>0</v>
      </c>
      <c r="L2288">
        <f>IF(OR(L1608="",AND(L1608=L1607,L1608=L1609)),NA(), L1608)</f>
        <v>0</v>
      </c>
      <c r="M2288">
        <f>IF(ISNA(N2288),NA(),M1608)</f>
        <v>0</v>
      </c>
      <c r="N2288">
        <f>IF(OR(N1608="",AND(N1608=N1607,N1608=N1609)),NA(), N1608)</f>
        <v>0</v>
      </c>
      <c r="O2288">
        <f>IF(ISNA(P2288),NA(),O1608)</f>
        <v>0</v>
      </c>
      <c r="P2288">
        <f>IF(OR(P1608="",AND(P1608=P1607,P1608=P1609)),NA(), P1608)</f>
        <v>0</v>
      </c>
      <c r="Q2288">
        <f>IF(ISNA(R2288),NA(),Q1608)</f>
        <v>0</v>
      </c>
      <c r="R2288">
        <f>IF(OR(R1608="",AND(R1608=R1607,R1608=R1609)),NA(), R1608)</f>
        <v>0</v>
      </c>
      <c r="S2288">
        <f>IF(ISNA(T2288),NA(),S1608)</f>
        <v>0</v>
      </c>
      <c r="T2288">
        <f>IF(OR(T1608="",AND(T1608=T1607,T1608=T1609)),NA(), T1608)</f>
        <v>0</v>
      </c>
      <c r="U2288">
        <f>IF(ISNA(V2288),NA(),U1608)</f>
        <v>0</v>
      </c>
      <c r="V2288">
        <f>IF(OR(V1608="",AND(V1608=V1607,V1608=V1609)),NA(), V1608)</f>
        <v>0</v>
      </c>
      <c r="W2288">
        <f>IF(ISNA(X2288),NA(),W1608)</f>
        <v>0</v>
      </c>
      <c r="X2288">
        <f>IF(OR(X1608="",AND(X1608=X1607,X1608=X1609)),NA(), X1608)</f>
        <v>0</v>
      </c>
      <c r="Y2288">
        <f>IF(ISNA(Z2288),NA(),Y1608)</f>
        <v>0</v>
      </c>
      <c r="Z2288">
        <f>IF(OR(Z1608="",AND(Z1608=Z1607,Z1608=Z1609)),NA(), Z1608)</f>
        <v>0</v>
      </c>
      <c r="AA2288">
        <f>IF(ISNA(AB2288),NA(),AA1608)</f>
        <v>0</v>
      </c>
      <c r="AB2288">
        <f>IF(OR(AB1608="",AND(AB1608=AB1607,AB1608=AB1609)),NA(), AB1608)</f>
        <v>0</v>
      </c>
      <c r="AC2288">
        <f>IF(ISNA(AD2288),NA(),AC1608)</f>
        <v>0</v>
      </c>
      <c r="AD2288">
        <f>IF(OR(AD1608="",AND(AD1608=AD1607,AD1608=AD1609)),NA(), AD1608)</f>
        <v>0</v>
      </c>
      <c r="AE2288">
        <f>IF(ISNA(AF2288),NA(),AE1608)</f>
        <v>0</v>
      </c>
      <c r="AF2288">
        <f>IF(OR(AF1608="",AND(AF1608=AF1607,AF1608=AF1609)),NA(), AF1608)</f>
        <v>0</v>
      </c>
      <c r="AG2288">
        <f>IF(ISNA(AH2288),NA(),AG1608)</f>
        <v>0</v>
      </c>
      <c r="AH2288">
        <f>IF(OR(AH1608="",AND(AH1608=AH1607,AH1608=AH1609)),NA(), AH1608)</f>
        <v>0</v>
      </c>
      <c r="AI2288">
        <f>IF(ISNA(AJ2288),NA(),AI1608)</f>
        <v>0</v>
      </c>
      <c r="AJ2288">
        <f>IF(OR(AJ1608="",AND(AJ1608=AJ1607,AJ1608=AJ1609)),NA(), AJ1608)</f>
        <v>0</v>
      </c>
      <c r="AM2288">
        <f>IF(ISNA(AN2288),NA(),AM1608)</f>
        <v>0</v>
      </c>
      <c r="AN2288">
        <f>IF(OR(AN1608="",AND(AN1608=AN1607,AN1608=AN1609)),NA(), AN1608)</f>
        <v>0</v>
      </c>
      <c r="AO2288">
        <f>IF(ISNA(AP2288),NA(),AO1608)</f>
        <v>0</v>
      </c>
      <c r="AP2288">
        <f>IF(OR(AP1608="",AND(AP1608=AP1607,AP1608=AP1609)),NA(), AP1608)</f>
        <v>0</v>
      </c>
      <c r="AQ2288">
        <f>IF(ISNA(AR2288),NA(),AQ1608)</f>
        <v>0</v>
      </c>
      <c r="AR2288">
        <f>IF(OR(AR1608="",AND(AR1608=AR1607,AR1608=AR1609)),NA(), AR1608)</f>
        <v>0</v>
      </c>
      <c r="AS2288">
        <f>IF(ISNA(AT2288),NA(),AS1608)</f>
        <v>0</v>
      </c>
      <c r="AT2288">
        <f>IF(OR(AT1608="",AND(AT1608=AT1607,AT1608=AT1609)),NA(), AT1608)</f>
        <v>0</v>
      </c>
      <c r="AU2288">
        <f>IF(ISNA(AV2288),NA(),AU1608)</f>
        <v>0</v>
      </c>
      <c r="AV2288">
        <f>IF(OR(AV1608="",AND(AV1608=AV1607,AV1608=AV1609)),NA(), AV1608)</f>
        <v>0</v>
      </c>
      <c r="AW2288">
        <f>IF(ISNA(AX2288),NA(),AW1608)</f>
        <v>0</v>
      </c>
      <c r="AX2288">
        <f>IF(OR(AX1608="",AND(AX1608=AX1607,AX1608=AX1609)),NA(), AX1608)</f>
        <v>0</v>
      </c>
      <c r="AY2288">
        <f>IF(ISNA(AZ2288),NA(),AY1608)</f>
        <v>0</v>
      </c>
      <c r="AZ2288">
        <f>IF(OR(AZ1608="",AND(AZ1608=AZ1607,AZ1608=AZ1609)),NA(), AZ1608)</f>
        <v>0</v>
      </c>
      <c r="BA2288">
        <f>IF(ISNA(BB2288),NA(),BA1608)</f>
        <v>0</v>
      </c>
      <c r="BB2288">
        <f>IF(OR(BB1608="",AND(BB1608=BB1607,BB1608=BB1609)),NA(), BB1608)</f>
        <v>0</v>
      </c>
      <c r="BC2288">
        <f>IF(ISNA(BD2288),NA(),BC1608)</f>
        <v>0</v>
      </c>
      <c r="BD2288">
        <f>IF(OR(BD1608="",AND(BD1608=BD1607,BD1608=BD1609)),NA(), BD1608)</f>
        <v>0</v>
      </c>
      <c r="BE2288">
        <f>IF(ISNA(BF2288),NA(),BE1608)</f>
        <v>0</v>
      </c>
      <c r="BF2288">
        <f>IF(OR(BF1608="",AND(BF1608=BF1607,BF1608=BF1609)),NA(), BF1608)</f>
        <v>0</v>
      </c>
      <c r="BG2288">
        <f>IF(ISNA(BH2288),NA(),BG1608)</f>
        <v>0</v>
      </c>
      <c r="BH2288">
        <f>IF(OR(BH1608="",AND(BH1608=BH1607,BH1608=BH1609)),NA(), BH1608)</f>
        <v>0</v>
      </c>
      <c r="BI2288">
        <f>IF(ISNA(BJ2288),NA(),BI1608)</f>
        <v>0</v>
      </c>
      <c r="BJ2288">
        <f>IF(OR(BJ1608="",AND(BJ1608=BJ1607,BJ1608=BJ1609)),NA(), BJ1608)</f>
        <v>0</v>
      </c>
      <c r="BK2288">
        <f>IF(ISNA(BL2288),NA(),BK1608)</f>
        <v>0</v>
      </c>
      <c r="BL2288">
        <f>IF(OR(BL1608="",AND(BL1608=BL1607,BL1608=BL1609)),NA(), BL1608)</f>
        <v>0</v>
      </c>
      <c r="BM2288">
        <f>IF(ISNA(BN2288),NA(),BM1608)</f>
        <v>0</v>
      </c>
      <c r="BN2288">
        <f>IF(OR(BN1608="",AND(BN1608=BN1607,BN1608=BN1609)),NA(), BN1608)</f>
        <v>0</v>
      </c>
      <c r="BO2288">
        <f>IF(ISNA(BP2288),NA(),BO1608)</f>
        <v>0</v>
      </c>
      <c r="BP2288">
        <f>IF(OR(BP1608="",AND(BP1608=BP1607,BP1608=BP1609)),NA(), BP1608)</f>
        <v>0</v>
      </c>
      <c r="BQ2288">
        <f>IF(ISNA(BR2288),NA(),BQ1608)</f>
        <v>0</v>
      </c>
      <c r="BR2288">
        <f>IF(OR(BR1608="",AND(BR1608=BR1607,BR1608=BR1609)),NA(), BR1608)</f>
        <v>0</v>
      </c>
    </row>
    <row r="2289" spans="5:70">
      <c r="E2289">
        <f>IF(ISNA(F2289),NA(),E1609)</f>
        <v>0</v>
      </c>
      <c r="F2289">
        <f>IF(OR(F1609="",AND(F1609=F1608,F1609=F1610)),NA(), F1609)</f>
        <v>0</v>
      </c>
      <c r="G2289">
        <f>IF(ISNA(H2289),NA(),G1609)</f>
        <v>0</v>
      </c>
      <c r="H2289">
        <f>IF(OR(H1609="",AND(H1609=H1608,H1609=H1610)),NA(), H1609)</f>
        <v>0</v>
      </c>
      <c r="I2289">
        <f>IF(ISNA(J2289),NA(),I1609)</f>
        <v>0</v>
      </c>
      <c r="J2289">
        <f>IF(OR(J1609="",AND(J1609=J1608,J1609=J1610)),NA(), J1609)</f>
        <v>0</v>
      </c>
      <c r="K2289">
        <f>IF(ISNA(L2289),NA(),K1609)</f>
        <v>0</v>
      </c>
      <c r="L2289">
        <f>IF(OR(L1609="",AND(L1609=L1608,L1609=L1610)),NA(), L1609)</f>
        <v>0</v>
      </c>
      <c r="M2289">
        <f>IF(ISNA(N2289),NA(),M1609)</f>
        <v>0</v>
      </c>
      <c r="N2289">
        <f>IF(OR(N1609="",AND(N1609=N1608,N1609=N1610)),NA(), N1609)</f>
        <v>0</v>
      </c>
      <c r="O2289">
        <f>IF(ISNA(P2289),NA(),O1609)</f>
        <v>0</v>
      </c>
      <c r="P2289">
        <f>IF(OR(P1609="",AND(P1609=P1608,P1609=P1610)),NA(), P1609)</f>
        <v>0</v>
      </c>
      <c r="Q2289">
        <f>IF(ISNA(R2289),NA(),Q1609)</f>
        <v>0</v>
      </c>
      <c r="R2289">
        <f>IF(OR(R1609="",AND(R1609=R1608,R1609=R1610)),NA(), R1609)</f>
        <v>0</v>
      </c>
      <c r="S2289">
        <f>IF(ISNA(T2289),NA(),S1609)</f>
        <v>0</v>
      </c>
      <c r="T2289">
        <f>IF(OR(T1609="",AND(T1609=T1608,T1609=T1610)),NA(), T1609)</f>
        <v>0</v>
      </c>
      <c r="U2289">
        <f>IF(ISNA(V2289),NA(),U1609)</f>
        <v>0</v>
      </c>
      <c r="V2289">
        <f>IF(OR(V1609="",AND(V1609=V1608,V1609=V1610)),NA(), V1609)</f>
        <v>0</v>
      </c>
      <c r="W2289">
        <f>IF(ISNA(X2289),NA(),W1609)</f>
        <v>0</v>
      </c>
      <c r="X2289">
        <f>IF(OR(X1609="",AND(X1609=X1608,X1609=X1610)),NA(), X1609)</f>
        <v>0</v>
      </c>
      <c r="Y2289">
        <f>IF(ISNA(Z2289),NA(),Y1609)</f>
        <v>0</v>
      </c>
      <c r="Z2289">
        <f>IF(OR(Z1609="",AND(Z1609=Z1608,Z1609=Z1610)),NA(), Z1609)</f>
        <v>0</v>
      </c>
      <c r="AA2289">
        <f>IF(ISNA(AB2289),NA(),AA1609)</f>
        <v>0</v>
      </c>
      <c r="AB2289">
        <f>IF(OR(AB1609="",AND(AB1609=AB1608,AB1609=AB1610)),NA(), AB1609)</f>
        <v>0</v>
      </c>
      <c r="AC2289">
        <f>IF(ISNA(AD2289),NA(),AC1609)</f>
        <v>0</v>
      </c>
      <c r="AD2289">
        <f>IF(OR(AD1609="",AND(AD1609=AD1608,AD1609=AD1610)),NA(), AD1609)</f>
        <v>0</v>
      </c>
      <c r="AE2289">
        <f>IF(ISNA(AF2289),NA(),AE1609)</f>
        <v>0</v>
      </c>
      <c r="AF2289">
        <f>IF(OR(AF1609="",AND(AF1609=AF1608,AF1609=AF1610)),NA(), AF1609)</f>
        <v>0</v>
      </c>
      <c r="AG2289">
        <f>IF(ISNA(AH2289),NA(),AG1609)</f>
        <v>0</v>
      </c>
      <c r="AH2289">
        <f>IF(OR(AH1609="",AND(AH1609=AH1608,AH1609=AH1610)),NA(), AH1609)</f>
        <v>0</v>
      </c>
      <c r="AI2289">
        <f>IF(ISNA(AJ2289),NA(),AI1609)</f>
        <v>0</v>
      </c>
      <c r="AJ2289">
        <f>IF(OR(AJ1609="",AND(AJ1609=AJ1608,AJ1609=AJ1610)),NA(), AJ1609)</f>
        <v>0</v>
      </c>
      <c r="AM2289">
        <f>IF(ISNA(AN2289),NA(),AM1609)</f>
        <v>0</v>
      </c>
      <c r="AN2289">
        <f>IF(OR(AN1609="",AND(AN1609=AN1608,AN1609=AN1610)),NA(), AN1609)</f>
        <v>0</v>
      </c>
      <c r="AO2289">
        <f>IF(ISNA(AP2289),NA(),AO1609)</f>
        <v>0</v>
      </c>
      <c r="AP2289">
        <f>IF(OR(AP1609="",AND(AP1609=AP1608,AP1609=AP1610)),NA(), AP1609)</f>
        <v>0</v>
      </c>
      <c r="AQ2289">
        <f>IF(ISNA(AR2289),NA(),AQ1609)</f>
        <v>0</v>
      </c>
      <c r="AR2289">
        <f>IF(OR(AR1609="",AND(AR1609=AR1608,AR1609=AR1610)),NA(), AR1609)</f>
        <v>0</v>
      </c>
      <c r="AS2289">
        <f>IF(ISNA(AT2289),NA(),AS1609)</f>
        <v>0</v>
      </c>
      <c r="AT2289">
        <f>IF(OR(AT1609="",AND(AT1609=AT1608,AT1609=AT1610)),NA(), AT1609)</f>
        <v>0</v>
      </c>
      <c r="AU2289">
        <f>IF(ISNA(AV2289),NA(),AU1609)</f>
        <v>0</v>
      </c>
      <c r="AV2289">
        <f>IF(OR(AV1609="",AND(AV1609=AV1608,AV1609=AV1610)),NA(), AV1609)</f>
        <v>0</v>
      </c>
      <c r="AW2289">
        <f>IF(ISNA(AX2289),NA(),AW1609)</f>
        <v>0</v>
      </c>
      <c r="AX2289">
        <f>IF(OR(AX1609="",AND(AX1609=AX1608,AX1609=AX1610)),NA(), AX1609)</f>
        <v>0</v>
      </c>
      <c r="AY2289">
        <f>IF(ISNA(AZ2289),NA(),AY1609)</f>
        <v>0</v>
      </c>
      <c r="AZ2289">
        <f>IF(OR(AZ1609="",AND(AZ1609=AZ1608,AZ1609=AZ1610)),NA(), AZ1609)</f>
        <v>0</v>
      </c>
      <c r="BA2289">
        <f>IF(ISNA(BB2289),NA(),BA1609)</f>
        <v>0</v>
      </c>
      <c r="BB2289">
        <f>IF(OR(BB1609="",AND(BB1609=BB1608,BB1609=BB1610)),NA(), BB1609)</f>
        <v>0</v>
      </c>
      <c r="BC2289">
        <f>IF(ISNA(BD2289),NA(),BC1609)</f>
        <v>0</v>
      </c>
      <c r="BD2289">
        <f>IF(OR(BD1609="",AND(BD1609=BD1608,BD1609=BD1610)),NA(), BD1609)</f>
        <v>0</v>
      </c>
      <c r="BE2289">
        <f>IF(ISNA(BF2289),NA(),BE1609)</f>
        <v>0</v>
      </c>
      <c r="BF2289">
        <f>IF(OR(BF1609="",AND(BF1609=BF1608,BF1609=BF1610)),NA(), BF1609)</f>
        <v>0</v>
      </c>
      <c r="BG2289">
        <f>IF(ISNA(BH2289),NA(),BG1609)</f>
        <v>0</v>
      </c>
      <c r="BH2289">
        <f>IF(OR(BH1609="",AND(BH1609=BH1608,BH1609=BH1610)),NA(), BH1609)</f>
        <v>0</v>
      </c>
      <c r="BI2289">
        <f>IF(ISNA(BJ2289),NA(),BI1609)</f>
        <v>0</v>
      </c>
      <c r="BJ2289">
        <f>IF(OR(BJ1609="",AND(BJ1609=BJ1608,BJ1609=BJ1610)),NA(), BJ1609)</f>
        <v>0</v>
      </c>
      <c r="BK2289">
        <f>IF(ISNA(BL2289),NA(),BK1609)</f>
        <v>0</v>
      </c>
      <c r="BL2289">
        <f>IF(OR(BL1609="",AND(BL1609=BL1608,BL1609=BL1610)),NA(), BL1609)</f>
        <v>0</v>
      </c>
      <c r="BM2289">
        <f>IF(ISNA(BN2289),NA(),BM1609)</f>
        <v>0</v>
      </c>
      <c r="BN2289">
        <f>IF(OR(BN1609="",AND(BN1609=BN1608,BN1609=BN1610)),NA(), BN1609)</f>
        <v>0</v>
      </c>
      <c r="BO2289">
        <f>IF(ISNA(BP2289),NA(),BO1609)</f>
        <v>0</v>
      </c>
      <c r="BP2289">
        <f>IF(OR(BP1609="",AND(BP1609=BP1608,BP1609=BP1610)),NA(), BP1609)</f>
        <v>0</v>
      </c>
      <c r="BQ2289">
        <f>IF(ISNA(BR2289),NA(),BQ1609)</f>
        <v>0</v>
      </c>
      <c r="BR2289">
        <f>IF(OR(BR1609="",AND(BR1609=BR1608,BR1609=BR1610)),NA(), BR1609)</f>
        <v>0</v>
      </c>
    </row>
    <row r="2290" spans="5:70">
      <c r="E2290">
        <f>IF(ISNA(F2290),NA(),E1610)</f>
        <v>0</v>
      </c>
      <c r="F2290">
        <f>IF(OR(F1610="",AND(F1610=F1609,F1610=F1611)),NA(), F1610)</f>
        <v>0</v>
      </c>
      <c r="G2290">
        <f>IF(ISNA(H2290),NA(),G1610)</f>
        <v>0</v>
      </c>
      <c r="H2290">
        <f>IF(OR(H1610="",AND(H1610=H1609,H1610=H1611)),NA(), H1610)</f>
        <v>0</v>
      </c>
      <c r="I2290">
        <f>IF(ISNA(J2290),NA(),I1610)</f>
        <v>0</v>
      </c>
      <c r="J2290">
        <f>IF(OR(J1610="",AND(J1610=J1609,J1610=J1611)),NA(), J1610)</f>
        <v>0</v>
      </c>
      <c r="K2290">
        <f>IF(ISNA(L2290),NA(),K1610)</f>
        <v>0</v>
      </c>
      <c r="L2290">
        <f>IF(OR(L1610="",AND(L1610=L1609,L1610=L1611)),NA(), L1610)</f>
        <v>0</v>
      </c>
      <c r="M2290">
        <f>IF(ISNA(N2290),NA(),M1610)</f>
        <v>0</v>
      </c>
      <c r="N2290">
        <f>IF(OR(N1610="",AND(N1610=N1609,N1610=N1611)),NA(), N1610)</f>
        <v>0</v>
      </c>
      <c r="O2290">
        <f>IF(ISNA(P2290),NA(),O1610)</f>
        <v>0</v>
      </c>
      <c r="P2290">
        <f>IF(OR(P1610="",AND(P1610=P1609,P1610=P1611)),NA(), P1610)</f>
        <v>0</v>
      </c>
      <c r="Q2290">
        <f>IF(ISNA(R2290),NA(),Q1610)</f>
        <v>0</v>
      </c>
      <c r="R2290">
        <f>IF(OR(R1610="",AND(R1610=R1609,R1610=R1611)),NA(), R1610)</f>
        <v>0</v>
      </c>
      <c r="S2290">
        <f>IF(ISNA(T2290),NA(),S1610)</f>
        <v>0</v>
      </c>
      <c r="T2290">
        <f>IF(OR(T1610="",AND(T1610=T1609,T1610=T1611)),NA(), T1610)</f>
        <v>0</v>
      </c>
      <c r="U2290">
        <f>IF(ISNA(V2290),NA(),U1610)</f>
        <v>0</v>
      </c>
      <c r="V2290">
        <f>IF(OR(V1610="",AND(V1610=V1609,V1610=V1611)),NA(), V1610)</f>
        <v>0</v>
      </c>
      <c r="W2290">
        <f>IF(ISNA(X2290),NA(),W1610)</f>
        <v>0</v>
      </c>
      <c r="X2290">
        <f>IF(OR(X1610="",AND(X1610=X1609,X1610=X1611)),NA(), X1610)</f>
        <v>0</v>
      </c>
      <c r="Y2290">
        <f>IF(ISNA(Z2290),NA(),Y1610)</f>
        <v>0</v>
      </c>
      <c r="Z2290">
        <f>IF(OR(Z1610="",AND(Z1610=Z1609,Z1610=Z1611)),NA(), Z1610)</f>
        <v>0</v>
      </c>
      <c r="AA2290">
        <f>IF(ISNA(AB2290),NA(),AA1610)</f>
        <v>0</v>
      </c>
      <c r="AB2290">
        <f>IF(OR(AB1610="",AND(AB1610=AB1609,AB1610=AB1611)),NA(), AB1610)</f>
        <v>0</v>
      </c>
      <c r="AC2290">
        <f>IF(ISNA(AD2290),NA(),AC1610)</f>
        <v>0</v>
      </c>
      <c r="AD2290">
        <f>IF(OR(AD1610="",AND(AD1610=AD1609,AD1610=AD1611)),NA(), AD1610)</f>
        <v>0</v>
      </c>
      <c r="AE2290">
        <f>IF(ISNA(AF2290),NA(),AE1610)</f>
        <v>0</v>
      </c>
      <c r="AF2290">
        <f>IF(OR(AF1610="",AND(AF1610=AF1609,AF1610=AF1611)),NA(), AF1610)</f>
        <v>0</v>
      </c>
      <c r="AG2290">
        <f>IF(ISNA(AH2290),NA(),AG1610)</f>
        <v>0</v>
      </c>
      <c r="AH2290">
        <f>IF(OR(AH1610="",AND(AH1610=AH1609,AH1610=AH1611)),NA(), AH1610)</f>
        <v>0</v>
      </c>
      <c r="AI2290">
        <f>IF(ISNA(AJ2290),NA(),AI1610)</f>
        <v>0</v>
      </c>
      <c r="AJ2290">
        <f>IF(OR(AJ1610="",AND(AJ1610=AJ1609,AJ1610=AJ1611)),NA(), AJ1610)</f>
        <v>0</v>
      </c>
      <c r="AM2290">
        <f>IF(ISNA(AN2290),NA(),AM1610)</f>
        <v>0</v>
      </c>
      <c r="AN2290">
        <f>IF(OR(AN1610="",AND(AN1610=AN1609,AN1610=AN1611)),NA(), AN1610)</f>
        <v>0</v>
      </c>
      <c r="AO2290">
        <f>IF(ISNA(AP2290),NA(),AO1610)</f>
        <v>0</v>
      </c>
      <c r="AP2290">
        <f>IF(OR(AP1610="",AND(AP1610=AP1609,AP1610=AP1611)),NA(), AP1610)</f>
        <v>0</v>
      </c>
      <c r="AQ2290">
        <f>IF(ISNA(AR2290),NA(),AQ1610)</f>
        <v>0</v>
      </c>
      <c r="AR2290">
        <f>IF(OR(AR1610="",AND(AR1610=AR1609,AR1610=AR1611)),NA(), AR1610)</f>
        <v>0</v>
      </c>
      <c r="AS2290">
        <f>IF(ISNA(AT2290),NA(),AS1610)</f>
        <v>0</v>
      </c>
      <c r="AT2290">
        <f>IF(OR(AT1610="",AND(AT1610=AT1609,AT1610=AT1611)),NA(), AT1610)</f>
        <v>0</v>
      </c>
      <c r="AU2290">
        <f>IF(ISNA(AV2290),NA(),AU1610)</f>
        <v>0</v>
      </c>
      <c r="AV2290">
        <f>IF(OR(AV1610="",AND(AV1610=AV1609,AV1610=AV1611)),NA(), AV1610)</f>
        <v>0</v>
      </c>
      <c r="AW2290">
        <f>IF(ISNA(AX2290),NA(),AW1610)</f>
        <v>0</v>
      </c>
      <c r="AX2290">
        <f>IF(OR(AX1610="",AND(AX1610=AX1609,AX1610=AX1611)),NA(), AX1610)</f>
        <v>0</v>
      </c>
      <c r="AY2290">
        <f>IF(ISNA(AZ2290),NA(),AY1610)</f>
        <v>0</v>
      </c>
      <c r="AZ2290">
        <f>IF(OR(AZ1610="",AND(AZ1610=AZ1609,AZ1610=AZ1611)),NA(), AZ1610)</f>
        <v>0</v>
      </c>
      <c r="BA2290">
        <f>IF(ISNA(BB2290),NA(),BA1610)</f>
        <v>0</v>
      </c>
      <c r="BB2290">
        <f>IF(OR(BB1610="",AND(BB1610=BB1609,BB1610=BB1611)),NA(), BB1610)</f>
        <v>0</v>
      </c>
      <c r="BC2290">
        <f>IF(ISNA(BD2290),NA(),BC1610)</f>
        <v>0</v>
      </c>
      <c r="BD2290">
        <f>IF(OR(BD1610="",AND(BD1610=BD1609,BD1610=BD1611)),NA(), BD1610)</f>
        <v>0</v>
      </c>
      <c r="BE2290">
        <f>IF(ISNA(BF2290),NA(),BE1610)</f>
        <v>0</v>
      </c>
      <c r="BF2290">
        <f>IF(OR(BF1610="",AND(BF1610=BF1609,BF1610=BF1611)),NA(), BF1610)</f>
        <v>0</v>
      </c>
      <c r="BG2290">
        <f>IF(ISNA(BH2290),NA(),BG1610)</f>
        <v>0</v>
      </c>
      <c r="BH2290">
        <f>IF(OR(BH1610="",AND(BH1610=BH1609,BH1610=BH1611)),NA(), BH1610)</f>
        <v>0</v>
      </c>
      <c r="BI2290">
        <f>IF(ISNA(BJ2290),NA(),BI1610)</f>
        <v>0</v>
      </c>
      <c r="BJ2290">
        <f>IF(OR(BJ1610="",AND(BJ1610=BJ1609,BJ1610=BJ1611)),NA(), BJ1610)</f>
        <v>0</v>
      </c>
      <c r="BK2290">
        <f>IF(ISNA(BL2290),NA(),BK1610)</f>
        <v>0</v>
      </c>
      <c r="BL2290">
        <f>IF(OR(BL1610="",AND(BL1610=BL1609,BL1610=BL1611)),NA(), BL1610)</f>
        <v>0</v>
      </c>
      <c r="BM2290">
        <f>IF(ISNA(BN2290),NA(),BM1610)</f>
        <v>0</v>
      </c>
      <c r="BN2290">
        <f>IF(OR(BN1610="",AND(BN1610=BN1609,BN1610=BN1611)),NA(), BN1610)</f>
        <v>0</v>
      </c>
      <c r="BO2290">
        <f>IF(ISNA(BP2290),NA(),BO1610)</f>
        <v>0</v>
      </c>
      <c r="BP2290">
        <f>IF(OR(BP1610="",AND(BP1610=BP1609,BP1610=BP1611)),NA(), BP1610)</f>
        <v>0</v>
      </c>
      <c r="BQ2290">
        <f>IF(ISNA(BR2290),NA(),BQ1610)</f>
        <v>0</v>
      </c>
      <c r="BR2290">
        <f>IF(OR(BR1610="",AND(BR1610=BR1609,BR1610=BR1611)),NA(), BR1610)</f>
        <v>0</v>
      </c>
    </row>
    <row r="2291" spans="5:70">
      <c r="E2291">
        <f>IF(ISNA(F2291),NA(),E1611)</f>
        <v>0</v>
      </c>
      <c r="F2291">
        <f>IF(OR(F1611="",AND(F1611=F1610,F1611=F1612)),NA(), F1611)</f>
        <v>0</v>
      </c>
      <c r="G2291">
        <f>IF(ISNA(H2291),NA(),G1611)</f>
        <v>0</v>
      </c>
      <c r="H2291">
        <f>IF(OR(H1611="",AND(H1611=H1610,H1611=H1612)),NA(), H1611)</f>
        <v>0</v>
      </c>
      <c r="I2291">
        <f>IF(ISNA(J2291),NA(),I1611)</f>
        <v>0</v>
      </c>
      <c r="J2291">
        <f>IF(OR(J1611="",AND(J1611=J1610,J1611=J1612)),NA(), J1611)</f>
        <v>0</v>
      </c>
      <c r="K2291">
        <f>IF(ISNA(L2291),NA(),K1611)</f>
        <v>0</v>
      </c>
      <c r="L2291">
        <f>IF(OR(L1611="",AND(L1611=L1610,L1611=L1612)),NA(), L1611)</f>
        <v>0</v>
      </c>
      <c r="M2291">
        <f>IF(ISNA(N2291),NA(),M1611)</f>
        <v>0</v>
      </c>
      <c r="N2291">
        <f>IF(OR(N1611="",AND(N1611=N1610,N1611=N1612)),NA(), N1611)</f>
        <v>0</v>
      </c>
      <c r="O2291">
        <f>IF(ISNA(P2291),NA(),O1611)</f>
        <v>0</v>
      </c>
      <c r="P2291">
        <f>IF(OR(P1611="",AND(P1611=P1610,P1611=P1612)),NA(), P1611)</f>
        <v>0</v>
      </c>
      <c r="Q2291">
        <f>IF(ISNA(R2291),NA(),Q1611)</f>
        <v>0</v>
      </c>
      <c r="R2291">
        <f>IF(OR(R1611="",AND(R1611=R1610,R1611=R1612)),NA(), R1611)</f>
        <v>0</v>
      </c>
      <c r="S2291">
        <f>IF(ISNA(T2291),NA(),S1611)</f>
        <v>0</v>
      </c>
      <c r="T2291">
        <f>IF(OR(T1611="",AND(T1611=T1610,T1611=T1612)),NA(), T1611)</f>
        <v>0</v>
      </c>
      <c r="U2291">
        <f>IF(ISNA(V2291),NA(),U1611)</f>
        <v>0</v>
      </c>
      <c r="V2291">
        <f>IF(OR(V1611="",AND(V1611=V1610,V1611=V1612)),NA(), V1611)</f>
        <v>0</v>
      </c>
      <c r="W2291">
        <f>IF(ISNA(X2291),NA(),W1611)</f>
        <v>0</v>
      </c>
      <c r="X2291">
        <f>IF(OR(X1611="",AND(X1611=X1610,X1611=X1612)),NA(), X1611)</f>
        <v>0</v>
      </c>
      <c r="Y2291">
        <f>IF(ISNA(Z2291),NA(),Y1611)</f>
        <v>0</v>
      </c>
      <c r="Z2291">
        <f>IF(OR(Z1611="",AND(Z1611=Z1610,Z1611=Z1612)),NA(), Z1611)</f>
        <v>0</v>
      </c>
      <c r="AA2291">
        <f>IF(ISNA(AB2291),NA(),AA1611)</f>
        <v>0</v>
      </c>
      <c r="AB2291">
        <f>IF(OR(AB1611="",AND(AB1611=AB1610,AB1611=AB1612)),NA(), AB1611)</f>
        <v>0</v>
      </c>
      <c r="AC2291">
        <f>IF(ISNA(AD2291),NA(),AC1611)</f>
        <v>0</v>
      </c>
      <c r="AD2291">
        <f>IF(OR(AD1611="",AND(AD1611=AD1610,AD1611=AD1612)),NA(), AD1611)</f>
        <v>0</v>
      </c>
      <c r="AE2291">
        <f>IF(ISNA(AF2291),NA(),AE1611)</f>
        <v>0</v>
      </c>
      <c r="AF2291">
        <f>IF(OR(AF1611="",AND(AF1611=AF1610,AF1611=AF1612)),NA(), AF1611)</f>
        <v>0</v>
      </c>
      <c r="AG2291">
        <f>IF(ISNA(AH2291),NA(),AG1611)</f>
        <v>0</v>
      </c>
      <c r="AH2291">
        <f>IF(OR(AH1611="",AND(AH1611=AH1610,AH1611=AH1612)),NA(), AH1611)</f>
        <v>0</v>
      </c>
      <c r="AI2291">
        <f>IF(ISNA(AJ2291),NA(),AI1611)</f>
        <v>0</v>
      </c>
      <c r="AJ2291">
        <f>IF(OR(AJ1611="",AND(AJ1611=AJ1610,AJ1611=AJ1612)),NA(), AJ1611)</f>
        <v>0</v>
      </c>
      <c r="AM2291">
        <f>IF(ISNA(AN2291),NA(),AM1611)</f>
        <v>0</v>
      </c>
      <c r="AN2291">
        <f>IF(OR(AN1611="",AND(AN1611=AN1610,AN1611=AN1612)),NA(), AN1611)</f>
        <v>0</v>
      </c>
      <c r="AO2291">
        <f>IF(ISNA(AP2291),NA(),AO1611)</f>
        <v>0</v>
      </c>
      <c r="AP2291">
        <f>IF(OR(AP1611="",AND(AP1611=AP1610,AP1611=AP1612)),NA(), AP1611)</f>
        <v>0</v>
      </c>
      <c r="AQ2291">
        <f>IF(ISNA(AR2291),NA(),AQ1611)</f>
        <v>0</v>
      </c>
      <c r="AR2291">
        <f>IF(OR(AR1611="",AND(AR1611=AR1610,AR1611=AR1612)),NA(), AR1611)</f>
        <v>0</v>
      </c>
      <c r="AS2291">
        <f>IF(ISNA(AT2291),NA(),AS1611)</f>
        <v>0</v>
      </c>
      <c r="AT2291">
        <f>IF(OR(AT1611="",AND(AT1611=AT1610,AT1611=AT1612)),NA(), AT1611)</f>
        <v>0</v>
      </c>
      <c r="AU2291">
        <f>IF(ISNA(AV2291),NA(),AU1611)</f>
        <v>0</v>
      </c>
      <c r="AV2291">
        <f>IF(OR(AV1611="",AND(AV1611=AV1610,AV1611=AV1612)),NA(), AV1611)</f>
        <v>0</v>
      </c>
      <c r="AW2291">
        <f>IF(ISNA(AX2291),NA(),AW1611)</f>
        <v>0</v>
      </c>
      <c r="AX2291">
        <f>IF(OR(AX1611="",AND(AX1611=AX1610,AX1611=AX1612)),NA(), AX1611)</f>
        <v>0</v>
      </c>
      <c r="AY2291">
        <f>IF(ISNA(AZ2291),NA(),AY1611)</f>
        <v>0</v>
      </c>
      <c r="AZ2291">
        <f>IF(OR(AZ1611="",AND(AZ1611=AZ1610,AZ1611=AZ1612)),NA(), AZ1611)</f>
        <v>0</v>
      </c>
      <c r="BA2291">
        <f>IF(ISNA(BB2291),NA(),BA1611)</f>
        <v>0</v>
      </c>
      <c r="BB2291">
        <f>IF(OR(BB1611="",AND(BB1611=BB1610,BB1611=BB1612)),NA(), BB1611)</f>
        <v>0</v>
      </c>
      <c r="BC2291">
        <f>IF(ISNA(BD2291),NA(),BC1611)</f>
        <v>0</v>
      </c>
      <c r="BD2291">
        <f>IF(OR(BD1611="",AND(BD1611=BD1610,BD1611=BD1612)),NA(), BD1611)</f>
        <v>0</v>
      </c>
      <c r="BE2291">
        <f>IF(ISNA(BF2291),NA(),BE1611)</f>
        <v>0</v>
      </c>
      <c r="BF2291">
        <f>IF(OR(BF1611="",AND(BF1611=BF1610,BF1611=BF1612)),NA(), BF1611)</f>
        <v>0</v>
      </c>
      <c r="BG2291">
        <f>IF(ISNA(BH2291),NA(),BG1611)</f>
        <v>0</v>
      </c>
      <c r="BH2291">
        <f>IF(OR(BH1611="",AND(BH1611=BH1610,BH1611=BH1612)),NA(), BH1611)</f>
        <v>0</v>
      </c>
      <c r="BI2291">
        <f>IF(ISNA(BJ2291),NA(),BI1611)</f>
        <v>0</v>
      </c>
      <c r="BJ2291">
        <f>IF(OR(BJ1611="",AND(BJ1611=BJ1610,BJ1611=BJ1612)),NA(), BJ1611)</f>
        <v>0</v>
      </c>
      <c r="BK2291">
        <f>IF(ISNA(BL2291),NA(),BK1611)</f>
        <v>0</v>
      </c>
      <c r="BL2291">
        <f>IF(OR(BL1611="",AND(BL1611=BL1610,BL1611=BL1612)),NA(), BL1611)</f>
        <v>0</v>
      </c>
      <c r="BM2291">
        <f>IF(ISNA(BN2291),NA(),BM1611)</f>
        <v>0</v>
      </c>
      <c r="BN2291">
        <f>IF(OR(BN1611="",AND(BN1611=BN1610,BN1611=BN1612)),NA(), BN1611)</f>
        <v>0</v>
      </c>
      <c r="BO2291">
        <f>IF(ISNA(BP2291),NA(),BO1611)</f>
        <v>0</v>
      </c>
      <c r="BP2291">
        <f>IF(OR(BP1611="",AND(BP1611=BP1610,BP1611=BP1612)),NA(), BP1611)</f>
        <v>0</v>
      </c>
      <c r="BQ2291">
        <f>IF(ISNA(BR2291),NA(),BQ1611)</f>
        <v>0</v>
      </c>
      <c r="BR2291">
        <f>IF(OR(BR1611="",AND(BR1611=BR1610,BR1611=BR1612)),NA(), BR1611)</f>
        <v>0</v>
      </c>
    </row>
    <row r="2292" spans="5:70">
      <c r="E2292">
        <f>IF(ISNA(F2292),NA(),E1612)</f>
        <v>0</v>
      </c>
      <c r="F2292">
        <f>IF(OR(F1612="",AND(F1612=F1611,F1612=F1613)),NA(), F1612)</f>
        <v>0</v>
      </c>
      <c r="G2292">
        <f>IF(ISNA(H2292),NA(),G1612)</f>
        <v>0</v>
      </c>
      <c r="H2292">
        <f>IF(OR(H1612="",AND(H1612=H1611,H1612=H1613)),NA(), H1612)</f>
        <v>0</v>
      </c>
      <c r="I2292">
        <f>IF(ISNA(J2292),NA(),I1612)</f>
        <v>0</v>
      </c>
      <c r="J2292">
        <f>IF(OR(J1612="",AND(J1612=J1611,J1612=J1613)),NA(), J1612)</f>
        <v>0</v>
      </c>
      <c r="K2292">
        <f>IF(ISNA(L2292),NA(),K1612)</f>
        <v>0</v>
      </c>
      <c r="L2292">
        <f>IF(OR(L1612="",AND(L1612=L1611,L1612=L1613)),NA(), L1612)</f>
        <v>0</v>
      </c>
      <c r="M2292">
        <f>IF(ISNA(N2292),NA(),M1612)</f>
        <v>0</v>
      </c>
      <c r="N2292">
        <f>IF(OR(N1612="",AND(N1612=N1611,N1612=N1613)),NA(), N1612)</f>
        <v>0</v>
      </c>
      <c r="O2292">
        <f>IF(ISNA(P2292),NA(),O1612)</f>
        <v>0</v>
      </c>
      <c r="P2292">
        <f>IF(OR(P1612="",AND(P1612=P1611,P1612=P1613)),NA(), P1612)</f>
        <v>0</v>
      </c>
      <c r="Q2292">
        <f>IF(ISNA(R2292),NA(),Q1612)</f>
        <v>0</v>
      </c>
      <c r="R2292">
        <f>IF(OR(R1612="",AND(R1612=R1611,R1612=R1613)),NA(), R1612)</f>
        <v>0</v>
      </c>
      <c r="S2292">
        <f>IF(ISNA(T2292),NA(),S1612)</f>
        <v>0</v>
      </c>
      <c r="T2292">
        <f>IF(OR(T1612="",AND(T1612=T1611,T1612=T1613)),NA(), T1612)</f>
        <v>0</v>
      </c>
      <c r="U2292">
        <f>IF(ISNA(V2292),NA(),U1612)</f>
        <v>0</v>
      </c>
      <c r="V2292">
        <f>IF(OR(V1612="",AND(V1612=V1611,V1612=V1613)),NA(), V1612)</f>
        <v>0</v>
      </c>
      <c r="W2292">
        <f>IF(ISNA(X2292),NA(),W1612)</f>
        <v>0</v>
      </c>
      <c r="X2292">
        <f>IF(OR(X1612="",AND(X1612=X1611,X1612=X1613)),NA(), X1612)</f>
        <v>0</v>
      </c>
      <c r="Y2292">
        <f>IF(ISNA(Z2292),NA(),Y1612)</f>
        <v>0</v>
      </c>
      <c r="Z2292">
        <f>IF(OR(Z1612="",AND(Z1612=Z1611,Z1612=Z1613)),NA(), Z1612)</f>
        <v>0</v>
      </c>
      <c r="AA2292">
        <f>IF(ISNA(AB2292),NA(),AA1612)</f>
        <v>0</v>
      </c>
      <c r="AB2292">
        <f>IF(OR(AB1612="",AND(AB1612=AB1611,AB1612=AB1613)),NA(), AB1612)</f>
        <v>0</v>
      </c>
      <c r="AC2292">
        <f>IF(ISNA(AD2292),NA(),AC1612)</f>
        <v>0</v>
      </c>
      <c r="AD2292">
        <f>IF(OR(AD1612="",AND(AD1612=AD1611,AD1612=AD1613)),NA(), AD1612)</f>
        <v>0</v>
      </c>
      <c r="AE2292">
        <f>IF(ISNA(AF2292),NA(),AE1612)</f>
        <v>0</v>
      </c>
      <c r="AF2292">
        <f>IF(OR(AF1612="",AND(AF1612=AF1611,AF1612=AF1613)),NA(), AF1612)</f>
        <v>0</v>
      </c>
      <c r="AG2292">
        <f>IF(ISNA(AH2292),NA(),AG1612)</f>
        <v>0</v>
      </c>
      <c r="AH2292">
        <f>IF(OR(AH1612="",AND(AH1612=AH1611,AH1612=AH1613)),NA(), AH1612)</f>
        <v>0</v>
      </c>
      <c r="AI2292">
        <f>IF(ISNA(AJ2292),NA(),AI1612)</f>
        <v>0</v>
      </c>
      <c r="AJ2292">
        <f>IF(OR(AJ1612="",AND(AJ1612=AJ1611,AJ1612=AJ1613)),NA(), AJ1612)</f>
        <v>0</v>
      </c>
      <c r="AM2292">
        <f>IF(ISNA(AN2292),NA(),AM1612)</f>
        <v>0</v>
      </c>
      <c r="AN2292">
        <f>IF(OR(AN1612="",AND(AN1612=AN1611,AN1612=AN1613)),NA(), AN1612)</f>
        <v>0</v>
      </c>
      <c r="AO2292">
        <f>IF(ISNA(AP2292),NA(),AO1612)</f>
        <v>0</v>
      </c>
      <c r="AP2292">
        <f>IF(OR(AP1612="",AND(AP1612=AP1611,AP1612=AP1613)),NA(), AP1612)</f>
        <v>0</v>
      </c>
      <c r="AQ2292">
        <f>IF(ISNA(AR2292),NA(),AQ1612)</f>
        <v>0</v>
      </c>
      <c r="AR2292">
        <f>IF(OR(AR1612="",AND(AR1612=AR1611,AR1612=AR1613)),NA(), AR1612)</f>
        <v>0</v>
      </c>
      <c r="AS2292">
        <f>IF(ISNA(AT2292),NA(),AS1612)</f>
        <v>0</v>
      </c>
      <c r="AT2292">
        <f>IF(OR(AT1612="",AND(AT1612=AT1611,AT1612=AT1613)),NA(), AT1612)</f>
        <v>0</v>
      </c>
      <c r="AU2292">
        <f>IF(ISNA(AV2292),NA(),AU1612)</f>
        <v>0</v>
      </c>
      <c r="AV2292">
        <f>IF(OR(AV1612="",AND(AV1612=AV1611,AV1612=AV1613)),NA(), AV1612)</f>
        <v>0</v>
      </c>
      <c r="AW2292">
        <f>IF(ISNA(AX2292),NA(),AW1612)</f>
        <v>0</v>
      </c>
      <c r="AX2292">
        <f>IF(OR(AX1612="",AND(AX1612=AX1611,AX1612=AX1613)),NA(), AX1612)</f>
        <v>0</v>
      </c>
      <c r="AY2292">
        <f>IF(ISNA(AZ2292),NA(),AY1612)</f>
        <v>0</v>
      </c>
      <c r="AZ2292">
        <f>IF(OR(AZ1612="",AND(AZ1612=AZ1611,AZ1612=AZ1613)),NA(), AZ1612)</f>
        <v>0</v>
      </c>
      <c r="BA2292">
        <f>IF(ISNA(BB2292),NA(),BA1612)</f>
        <v>0</v>
      </c>
      <c r="BB2292">
        <f>IF(OR(BB1612="",AND(BB1612=BB1611,BB1612=BB1613)),NA(), BB1612)</f>
        <v>0</v>
      </c>
      <c r="BC2292">
        <f>IF(ISNA(BD2292),NA(),BC1612)</f>
        <v>0</v>
      </c>
      <c r="BD2292">
        <f>IF(OR(BD1612="",AND(BD1612=BD1611,BD1612=BD1613)),NA(), BD1612)</f>
        <v>0</v>
      </c>
      <c r="BE2292">
        <f>IF(ISNA(BF2292),NA(),BE1612)</f>
        <v>0</v>
      </c>
      <c r="BF2292">
        <f>IF(OR(BF1612="",AND(BF1612=BF1611,BF1612=BF1613)),NA(), BF1612)</f>
        <v>0</v>
      </c>
      <c r="BG2292">
        <f>IF(ISNA(BH2292),NA(),BG1612)</f>
        <v>0</v>
      </c>
      <c r="BH2292">
        <f>IF(OR(BH1612="",AND(BH1612=BH1611,BH1612=BH1613)),NA(), BH1612)</f>
        <v>0</v>
      </c>
      <c r="BI2292">
        <f>IF(ISNA(BJ2292),NA(),BI1612)</f>
        <v>0</v>
      </c>
      <c r="BJ2292">
        <f>IF(OR(BJ1612="",AND(BJ1612=BJ1611,BJ1612=BJ1613)),NA(), BJ1612)</f>
        <v>0</v>
      </c>
      <c r="BK2292">
        <f>IF(ISNA(BL2292),NA(),BK1612)</f>
        <v>0</v>
      </c>
      <c r="BL2292">
        <f>IF(OR(BL1612="",AND(BL1612=BL1611,BL1612=BL1613)),NA(), BL1612)</f>
        <v>0</v>
      </c>
      <c r="BM2292">
        <f>IF(ISNA(BN2292),NA(),BM1612)</f>
        <v>0</v>
      </c>
      <c r="BN2292">
        <f>IF(OR(BN1612="",AND(BN1612=BN1611,BN1612=BN1613)),NA(), BN1612)</f>
        <v>0</v>
      </c>
      <c r="BO2292">
        <f>IF(ISNA(BP2292),NA(),BO1612)</f>
        <v>0</v>
      </c>
      <c r="BP2292">
        <f>IF(OR(BP1612="",AND(BP1612=BP1611,BP1612=BP1613)),NA(), BP1612)</f>
        <v>0</v>
      </c>
      <c r="BQ2292">
        <f>IF(ISNA(BR2292),NA(),BQ1612)</f>
        <v>0</v>
      </c>
      <c r="BR2292">
        <f>IF(OR(BR1612="",AND(BR1612=BR1611,BR1612=BR1613)),NA(), BR1612)</f>
        <v>0</v>
      </c>
    </row>
    <row r="2293" spans="5:70">
      <c r="E2293">
        <f>IF(ISNA(F2293),NA(),E1613)</f>
        <v>0</v>
      </c>
      <c r="F2293">
        <f>IF(OR(F1613="",AND(F1613=F1612,F1613=F1614)),NA(), F1613)</f>
        <v>0</v>
      </c>
      <c r="G2293">
        <f>IF(ISNA(H2293),NA(),G1613)</f>
        <v>0</v>
      </c>
      <c r="H2293">
        <f>IF(OR(H1613="",AND(H1613=H1612,H1613=H1614)),NA(), H1613)</f>
        <v>0</v>
      </c>
      <c r="I2293">
        <f>IF(ISNA(J2293),NA(),I1613)</f>
        <v>0</v>
      </c>
      <c r="J2293">
        <f>IF(OR(J1613="",AND(J1613=J1612,J1613=J1614)),NA(), J1613)</f>
        <v>0</v>
      </c>
      <c r="K2293">
        <f>IF(ISNA(L2293),NA(),K1613)</f>
        <v>0</v>
      </c>
      <c r="L2293">
        <f>IF(OR(L1613="",AND(L1613=L1612,L1613=L1614)),NA(), L1613)</f>
        <v>0</v>
      </c>
      <c r="M2293">
        <f>IF(ISNA(N2293),NA(),M1613)</f>
        <v>0</v>
      </c>
      <c r="N2293">
        <f>IF(OR(N1613="",AND(N1613=N1612,N1613=N1614)),NA(), N1613)</f>
        <v>0</v>
      </c>
      <c r="O2293">
        <f>IF(ISNA(P2293),NA(),O1613)</f>
        <v>0</v>
      </c>
      <c r="P2293">
        <f>IF(OR(P1613="",AND(P1613=P1612,P1613=P1614)),NA(), P1613)</f>
        <v>0</v>
      </c>
      <c r="Q2293">
        <f>IF(ISNA(R2293),NA(),Q1613)</f>
        <v>0</v>
      </c>
      <c r="R2293">
        <f>IF(OR(R1613="",AND(R1613=R1612,R1613=R1614)),NA(), R1613)</f>
        <v>0</v>
      </c>
      <c r="S2293">
        <f>IF(ISNA(T2293),NA(),S1613)</f>
        <v>0</v>
      </c>
      <c r="T2293">
        <f>IF(OR(T1613="",AND(T1613=T1612,T1613=T1614)),NA(), T1613)</f>
        <v>0</v>
      </c>
      <c r="U2293">
        <f>IF(ISNA(V2293),NA(),U1613)</f>
        <v>0</v>
      </c>
      <c r="V2293">
        <f>IF(OR(V1613="",AND(V1613=V1612,V1613=V1614)),NA(), V1613)</f>
        <v>0</v>
      </c>
      <c r="W2293">
        <f>IF(ISNA(X2293),NA(),W1613)</f>
        <v>0</v>
      </c>
      <c r="X2293">
        <f>IF(OR(X1613="",AND(X1613=X1612,X1613=X1614)),NA(), X1613)</f>
        <v>0</v>
      </c>
      <c r="Y2293">
        <f>IF(ISNA(Z2293),NA(),Y1613)</f>
        <v>0</v>
      </c>
      <c r="Z2293">
        <f>IF(OR(Z1613="",AND(Z1613=Z1612,Z1613=Z1614)),NA(), Z1613)</f>
        <v>0</v>
      </c>
      <c r="AA2293">
        <f>IF(ISNA(AB2293),NA(),AA1613)</f>
        <v>0</v>
      </c>
      <c r="AB2293">
        <f>IF(OR(AB1613="",AND(AB1613=AB1612,AB1613=AB1614)),NA(), AB1613)</f>
        <v>0</v>
      </c>
      <c r="AC2293">
        <f>IF(ISNA(AD2293),NA(),AC1613)</f>
        <v>0</v>
      </c>
      <c r="AD2293">
        <f>IF(OR(AD1613="",AND(AD1613=AD1612,AD1613=AD1614)),NA(), AD1613)</f>
        <v>0</v>
      </c>
      <c r="AE2293">
        <f>IF(ISNA(AF2293),NA(),AE1613)</f>
        <v>0</v>
      </c>
      <c r="AF2293">
        <f>IF(OR(AF1613="",AND(AF1613=AF1612,AF1613=AF1614)),NA(), AF1613)</f>
        <v>0</v>
      </c>
      <c r="AG2293">
        <f>IF(ISNA(AH2293),NA(),AG1613)</f>
        <v>0</v>
      </c>
      <c r="AH2293">
        <f>IF(OR(AH1613="",AND(AH1613=AH1612,AH1613=AH1614)),NA(), AH1613)</f>
        <v>0</v>
      </c>
      <c r="AI2293">
        <f>IF(ISNA(AJ2293),NA(),AI1613)</f>
        <v>0</v>
      </c>
      <c r="AJ2293">
        <f>IF(OR(AJ1613="",AND(AJ1613=AJ1612,AJ1613=AJ1614)),NA(), AJ1613)</f>
        <v>0</v>
      </c>
      <c r="AM2293">
        <f>IF(ISNA(AN2293),NA(),AM1613)</f>
        <v>0</v>
      </c>
      <c r="AN2293">
        <f>IF(OR(AN1613="",AND(AN1613=AN1612,AN1613=AN1614)),NA(), AN1613)</f>
        <v>0</v>
      </c>
      <c r="AO2293">
        <f>IF(ISNA(AP2293),NA(),AO1613)</f>
        <v>0</v>
      </c>
      <c r="AP2293">
        <f>IF(OR(AP1613="",AND(AP1613=AP1612,AP1613=AP1614)),NA(), AP1613)</f>
        <v>0</v>
      </c>
      <c r="AQ2293">
        <f>IF(ISNA(AR2293),NA(),AQ1613)</f>
        <v>0</v>
      </c>
      <c r="AR2293">
        <f>IF(OR(AR1613="",AND(AR1613=AR1612,AR1613=AR1614)),NA(), AR1613)</f>
        <v>0</v>
      </c>
      <c r="AS2293">
        <f>IF(ISNA(AT2293),NA(),AS1613)</f>
        <v>0</v>
      </c>
      <c r="AT2293">
        <f>IF(OR(AT1613="",AND(AT1613=AT1612,AT1613=AT1614)),NA(), AT1613)</f>
        <v>0</v>
      </c>
      <c r="AU2293">
        <f>IF(ISNA(AV2293),NA(),AU1613)</f>
        <v>0</v>
      </c>
      <c r="AV2293">
        <f>IF(OR(AV1613="",AND(AV1613=AV1612,AV1613=AV1614)),NA(), AV1613)</f>
        <v>0</v>
      </c>
      <c r="AW2293">
        <f>IF(ISNA(AX2293),NA(),AW1613)</f>
        <v>0</v>
      </c>
      <c r="AX2293">
        <f>IF(OR(AX1613="",AND(AX1613=AX1612,AX1613=AX1614)),NA(), AX1613)</f>
        <v>0</v>
      </c>
      <c r="AY2293">
        <f>IF(ISNA(AZ2293),NA(),AY1613)</f>
        <v>0</v>
      </c>
      <c r="AZ2293">
        <f>IF(OR(AZ1613="",AND(AZ1613=AZ1612,AZ1613=AZ1614)),NA(), AZ1613)</f>
        <v>0</v>
      </c>
      <c r="BA2293">
        <f>IF(ISNA(BB2293),NA(),BA1613)</f>
        <v>0</v>
      </c>
      <c r="BB2293">
        <f>IF(OR(BB1613="",AND(BB1613=BB1612,BB1613=BB1614)),NA(), BB1613)</f>
        <v>0</v>
      </c>
      <c r="BC2293">
        <f>IF(ISNA(BD2293),NA(),BC1613)</f>
        <v>0</v>
      </c>
      <c r="BD2293">
        <f>IF(OR(BD1613="",AND(BD1613=BD1612,BD1613=BD1614)),NA(), BD1613)</f>
        <v>0</v>
      </c>
      <c r="BE2293">
        <f>IF(ISNA(BF2293),NA(),BE1613)</f>
        <v>0</v>
      </c>
      <c r="BF2293">
        <f>IF(OR(BF1613="",AND(BF1613=BF1612,BF1613=BF1614)),NA(), BF1613)</f>
        <v>0</v>
      </c>
      <c r="BG2293">
        <f>IF(ISNA(BH2293),NA(),BG1613)</f>
        <v>0</v>
      </c>
      <c r="BH2293">
        <f>IF(OR(BH1613="",AND(BH1613=BH1612,BH1613=BH1614)),NA(), BH1613)</f>
        <v>0</v>
      </c>
      <c r="BI2293">
        <f>IF(ISNA(BJ2293),NA(),BI1613)</f>
        <v>0</v>
      </c>
      <c r="BJ2293">
        <f>IF(OR(BJ1613="",AND(BJ1613=BJ1612,BJ1613=BJ1614)),NA(), BJ1613)</f>
        <v>0</v>
      </c>
      <c r="BK2293">
        <f>IF(ISNA(BL2293),NA(),BK1613)</f>
        <v>0</v>
      </c>
      <c r="BL2293">
        <f>IF(OR(BL1613="",AND(BL1613=BL1612,BL1613=BL1614)),NA(), BL1613)</f>
        <v>0</v>
      </c>
      <c r="BM2293">
        <f>IF(ISNA(BN2293),NA(),BM1613)</f>
        <v>0</v>
      </c>
      <c r="BN2293">
        <f>IF(OR(BN1613="",AND(BN1613=BN1612,BN1613=BN1614)),NA(), BN1613)</f>
        <v>0</v>
      </c>
      <c r="BO2293">
        <f>IF(ISNA(BP2293),NA(),BO1613)</f>
        <v>0</v>
      </c>
      <c r="BP2293">
        <f>IF(OR(BP1613="",AND(BP1613=BP1612,BP1613=BP1614)),NA(), BP1613)</f>
        <v>0</v>
      </c>
      <c r="BQ2293">
        <f>IF(ISNA(BR2293),NA(),BQ1613)</f>
        <v>0</v>
      </c>
      <c r="BR2293">
        <f>IF(OR(BR1613="",AND(BR1613=BR1612,BR1613=BR1614)),NA(), BR1613)</f>
        <v>0</v>
      </c>
    </row>
    <row r="2294" spans="5:70">
      <c r="E2294">
        <f>IF(ISNA(F2294),NA(),E1614)</f>
        <v>0</v>
      </c>
      <c r="F2294">
        <f>IF(OR(F1614="",AND(F1614=F1613,F1614=F1615)),NA(), F1614)</f>
        <v>0</v>
      </c>
      <c r="G2294">
        <f>IF(ISNA(H2294),NA(),G1614)</f>
        <v>0</v>
      </c>
      <c r="H2294">
        <f>IF(OR(H1614="",AND(H1614=H1613,H1614=H1615)),NA(), H1614)</f>
        <v>0</v>
      </c>
      <c r="I2294">
        <f>IF(ISNA(J2294),NA(),I1614)</f>
        <v>0</v>
      </c>
      <c r="J2294">
        <f>IF(OR(J1614="",AND(J1614=J1613,J1614=J1615)),NA(), J1614)</f>
        <v>0</v>
      </c>
      <c r="K2294">
        <f>IF(ISNA(L2294),NA(),K1614)</f>
        <v>0</v>
      </c>
      <c r="L2294">
        <f>IF(OR(L1614="",AND(L1614=L1613,L1614=L1615)),NA(), L1614)</f>
        <v>0</v>
      </c>
      <c r="M2294">
        <f>IF(ISNA(N2294),NA(),M1614)</f>
        <v>0</v>
      </c>
      <c r="N2294">
        <f>IF(OR(N1614="",AND(N1614=N1613,N1614=N1615)),NA(), N1614)</f>
        <v>0</v>
      </c>
      <c r="O2294">
        <f>IF(ISNA(P2294),NA(),O1614)</f>
        <v>0</v>
      </c>
      <c r="P2294">
        <f>IF(OR(P1614="",AND(P1614=P1613,P1614=P1615)),NA(), P1614)</f>
        <v>0</v>
      </c>
      <c r="Q2294">
        <f>IF(ISNA(R2294),NA(),Q1614)</f>
        <v>0</v>
      </c>
      <c r="R2294">
        <f>IF(OR(R1614="",AND(R1614=R1613,R1614=R1615)),NA(), R1614)</f>
        <v>0</v>
      </c>
      <c r="S2294">
        <f>IF(ISNA(T2294),NA(),S1614)</f>
        <v>0</v>
      </c>
      <c r="T2294">
        <f>IF(OR(T1614="",AND(T1614=T1613,T1614=T1615)),NA(), T1614)</f>
        <v>0</v>
      </c>
      <c r="U2294">
        <f>IF(ISNA(V2294),NA(),U1614)</f>
        <v>0</v>
      </c>
      <c r="V2294">
        <f>IF(OR(V1614="",AND(V1614=V1613,V1614=V1615)),NA(), V1614)</f>
        <v>0</v>
      </c>
      <c r="W2294">
        <f>IF(ISNA(X2294),NA(),W1614)</f>
        <v>0</v>
      </c>
      <c r="X2294">
        <f>IF(OR(X1614="",AND(X1614=X1613,X1614=X1615)),NA(), X1614)</f>
        <v>0</v>
      </c>
      <c r="Y2294">
        <f>IF(ISNA(Z2294),NA(),Y1614)</f>
        <v>0</v>
      </c>
      <c r="Z2294">
        <f>IF(OR(Z1614="",AND(Z1614=Z1613,Z1614=Z1615)),NA(), Z1614)</f>
        <v>0</v>
      </c>
      <c r="AA2294">
        <f>IF(ISNA(AB2294),NA(),AA1614)</f>
        <v>0</v>
      </c>
      <c r="AB2294">
        <f>IF(OR(AB1614="",AND(AB1614=AB1613,AB1614=AB1615)),NA(), AB1614)</f>
        <v>0</v>
      </c>
      <c r="AC2294">
        <f>IF(ISNA(AD2294),NA(),AC1614)</f>
        <v>0</v>
      </c>
      <c r="AD2294">
        <f>IF(OR(AD1614="",AND(AD1614=AD1613,AD1614=AD1615)),NA(), AD1614)</f>
        <v>0</v>
      </c>
      <c r="AE2294">
        <f>IF(ISNA(AF2294),NA(),AE1614)</f>
        <v>0</v>
      </c>
      <c r="AF2294">
        <f>IF(OR(AF1614="",AND(AF1614=AF1613,AF1614=AF1615)),NA(), AF1614)</f>
        <v>0</v>
      </c>
      <c r="AG2294">
        <f>IF(ISNA(AH2294),NA(),AG1614)</f>
        <v>0</v>
      </c>
      <c r="AH2294">
        <f>IF(OR(AH1614="",AND(AH1614=AH1613,AH1614=AH1615)),NA(), AH1614)</f>
        <v>0</v>
      </c>
      <c r="AI2294">
        <f>IF(ISNA(AJ2294),NA(),AI1614)</f>
        <v>0</v>
      </c>
      <c r="AJ2294">
        <f>IF(OR(AJ1614="",AND(AJ1614=AJ1613,AJ1614=AJ1615)),NA(), AJ1614)</f>
        <v>0</v>
      </c>
      <c r="AM2294">
        <f>IF(ISNA(AN2294),NA(),AM1614)</f>
        <v>0</v>
      </c>
      <c r="AN2294">
        <f>IF(OR(AN1614="",AND(AN1614=AN1613,AN1614=AN1615)),NA(), AN1614)</f>
        <v>0</v>
      </c>
      <c r="AO2294">
        <f>IF(ISNA(AP2294),NA(),AO1614)</f>
        <v>0</v>
      </c>
      <c r="AP2294">
        <f>IF(OR(AP1614="",AND(AP1614=AP1613,AP1614=AP1615)),NA(), AP1614)</f>
        <v>0</v>
      </c>
      <c r="AQ2294">
        <f>IF(ISNA(AR2294),NA(),AQ1614)</f>
        <v>0</v>
      </c>
      <c r="AR2294">
        <f>IF(OR(AR1614="",AND(AR1614=AR1613,AR1614=AR1615)),NA(), AR1614)</f>
        <v>0</v>
      </c>
      <c r="AS2294">
        <f>IF(ISNA(AT2294),NA(),AS1614)</f>
        <v>0</v>
      </c>
      <c r="AT2294">
        <f>IF(OR(AT1614="",AND(AT1614=AT1613,AT1614=AT1615)),NA(), AT1614)</f>
        <v>0</v>
      </c>
      <c r="AU2294">
        <f>IF(ISNA(AV2294),NA(),AU1614)</f>
        <v>0</v>
      </c>
      <c r="AV2294">
        <f>IF(OR(AV1614="",AND(AV1614=AV1613,AV1614=AV1615)),NA(), AV1614)</f>
        <v>0</v>
      </c>
      <c r="AW2294">
        <f>IF(ISNA(AX2294),NA(),AW1614)</f>
        <v>0</v>
      </c>
      <c r="AX2294">
        <f>IF(OR(AX1614="",AND(AX1614=AX1613,AX1614=AX1615)),NA(), AX1614)</f>
        <v>0</v>
      </c>
      <c r="AY2294">
        <f>IF(ISNA(AZ2294),NA(),AY1614)</f>
        <v>0</v>
      </c>
      <c r="AZ2294">
        <f>IF(OR(AZ1614="",AND(AZ1614=AZ1613,AZ1614=AZ1615)),NA(), AZ1614)</f>
        <v>0</v>
      </c>
      <c r="BA2294">
        <f>IF(ISNA(BB2294),NA(),BA1614)</f>
        <v>0</v>
      </c>
      <c r="BB2294">
        <f>IF(OR(BB1614="",AND(BB1614=BB1613,BB1614=BB1615)),NA(), BB1614)</f>
        <v>0</v>
      </c>
      <c r="BC2294">
        <f>IF(ISNA(BD2294),NA(),BC1614)</f>
        <v>0</v>
      </c>
      <c r="BD2294">
        <f>IF(OR(BD1614="",AND(BD1614=BD1613,BD1614=BD1615)),NA(), BD1614)</f>
        <v>0</v>
      </c>
      <c r="BE2294">
        <f>IF(ISNA(BF2294),NA(),BE1614)</f>
        <v>0</v>
      </c>
      <c r="BF2294">
        <f>IF(OR(BF1614="",AND(BF1614=BF1613,BF1614=BF1615)),NA(), BF1614)</f>
        <v>0</v>
      </c>
      <c r="BG2294">
        <f>IF(ISNA(BH2294),NA(),BG1614)</f>
        <v>0</v>
      </c>
      <c r="BH2294">
        <f>IF(OR(BH1614="",AND(BH1614=BH1613,BH1614=BH1615)),NA(), BH1614)</f>
        <v>0</v>
      </c>
      <c r="BI2294">
        <f>IF(ISNA(BJ2294),NA(),BI1614)</f>
        <v>0</v>
      </c>
      <c r="BJ2294">
        <f>IF(OR(BJ1614="",AND(BJ1614=BJ1613,BJ1614=BJ1615)),NA(), BJ1614)</f>
        <v>0</v>
      </c>
      <c r="BK2294">
        <f>IF(ISNA(BL2294),NA(),BK1614)</f>
        <v>0</v>
      </c>
      <c r="BL2294">
        <f>IF(OR(BL1614="",AND(BL1614=BL1613,BL1614=BL1615)),NA(), BL1614)</f>
        <v>0</v>
      </c>
      <c r="BM2294">
        <f>IF(ISNA(BN2294),NA(),BM1614)</f>
        <v>0</v>
      </c>
      <c r="BN2294">
        <f>IF(OR(BN1614="",AND(BN1614=BN1613,BN1614=BN1615)),NA(), BN1614)</f>
        <v>0</v>
      </c>
      <c r="BO2294">
        <f>IF(ISNA(BP2294),NA(),BO1614)</f>
        <v>0</v>
      </c>
      <c r="BP2294">
        <f>IF(OR(BP1614="",AND(BP1614=BP1613,BP1614=BP1615)),NA(), BP1614)</f>
        <v>0</v>
      </c>
      <c r="BQ2294">
        <f>IF(ISNA(BR2294),NA(),BQ1614)</f>
        <v>0</v>
      </c>
      <c r="BR2294">
        <f>IF(OR(BR1614="",AND(BR1614=BR1613,BR1614=BR1615)),NA(), BR1614)</f>
        <v>0</v>
      </c>
    </row>
    <row r="2295" spans="5:70">
      <c r="E2295">
        <f>IF(ISNA(F2295),NA(),E1615)</f>
        <v>0</v>
      </c>
      <c r="F2295">
        <f>IF(OR(F1615="",AND(F1615=F1614,F1615=F1616)),NA(), F1615)</f>
        <v>0</v>
      </c>
      <c r="G2295">
        <f>IF(ISNA(H2295),NA(),G1615)</f>
        <v>0</v>
      </c>
      <c r="H2295">
        <f>IF(OR(H1615="",AND(H1615=H1614,H1615=H1616)),NA(), H1615)</f>
        <v>0</v>
      </c>
      <c r="I2295">
        <f>IF(ISNA(J2295),NA(),I1615)</f>
        <v>0</v>
      </c>
      <c r="J2295">
        <f>IF(OR(J1615="",AND(J1615=J1614,J1615=J1616)),NA(), J1615)</f>
        <v>0</v>
      </c>
      <c r="K2295">
        <f>IF(ISNA(L2295),NA(),K1615)</f>
        <v>0</v>
      </c>
      <c r="L2295">
        <f>IF(OR(L1615="",AND(L1615=L1614,L1615=L1616)),NA(), L1615)</f>
        <v>0</v>
      </c>
      <c r="M2295">
        <f>IF(ISNA(N2295),NA(),M1615)</f>
        <v>0</v>
      </c>
      <c r="N2295">
        <f>IF(OR(N1615="",AND(N1615=N1614,N1615=N1616)),NA(), N1615)</f>
        <v>0</v>
      </c>
      <c r="O2295">
        <f>IF(ISNA(P2295),NA(),O1615)</f>
        <v>0</v>
      </c>
      <c r="P2295">
        <f>IF(OR(P1615="",AND(P1615=P1614,P1615=P1616)),NA(), P1615)</f>
        <v>0</v>
      </c>
      <c r="Q2295">
        <f>IF(ISNA(R2295),NA(),Q1615)</f>
        <v>0</v>
      </c>
      <c r="R2295">
        <f>IF(OR(R1615="",AND(R1615=R1614,R1615=R1616)),NA(), R1615)</f>
        <v>0</v>
      </c>
      <c r="S2295">
        <f>IF(ISNA(T2295),NA(),S1615)</f>
        <v>0</v>
      </c>
      <c r="T2295">
        <f>IF(OR(T1615="",AND(T1615=T1614,T1615=T1616)),NA(), T1615)</f>
        <v>0</v>
      </c>
      <c r="U2295">
        <f>IF(ISNA(V2295),NA(),U1615)</f>
        <v>0</v>
      </c>
      <c r="V2295">
        <f>IF(OR(V1615="",AND(V1615=V1614,V1615=V1616)),NA(), V1615)</f>
        <v>0</v>
      </c>
      <c r="W2295">
        <f>IF(ISNA(X2295),NA(),W1615)</f>
        <v>0</v>
      </c>
      <c r="X2295">
        <f>IF(OR(X1615="",AND(X1615=X1614,X1615=X1616)),NA(), X1615)</f>
        <v>0</v>
      </c>
      <c r="Y2295">
        <f>IF(ISNA(Z2295),NA(),Y1615)</f>
        <v>0</v>
      </c>
      <c r="Z2295">
        <f>IF(OR(Z1615="",AND(Z1615=Z1614,Z1615=Z1616)),NA(), Z1615)</f>
        <v>0</v>
      </c>
      <c r="AA2295">
        <f>IF(ISNA(AB2295),NA(),AA1615)</f>
        <v>0</v>
      </c>
      <c r="AB2295">
        <f>IF(OR(AB1615="",AND(AB1615=AB1614,AB1615=AB1616)),NA(), AB1615)</f>
        <v>0</v>
      </c>
      <c r="AC2295">
        <f>IF(ISNA(AD2295),NA(),AC1615)</f>
        <v>0</v>
      </c>
      <c r="AD2295">
        <f>IF(OR(AD1615="",AND(AD1615=AD1614,AD1615=AD1616)),NA(), AD1615)</f>
        <v>0</v>
      </c>
      <c r="AE2295">
        <f>IF(ISNA(AF2295),NA(),AE1615)</f>
        <v>0</v>
      </c>
      <c r="AF2295">
        <f>IF(OR(AF1615="",AND(AF1615=AF1614,AF1615=AF1616)),NA(), AF1615)</f>
        <v>0</v>
      </c>
      <c r="AG2295">
        <f>IF(ISNA(AH2295),NA(),AG1615)</f>
        <v>0</v>
      </c>
      <c r="AH2295">
        <f>IF(OR(AH1615="",AND(AH1615=AH1614,AH1615=AH1616)),NA(), AH1615)</f>
        <v>0</v>
      </c>
      <c r="AI2295">
        <f>IF(ISNA(AJ2295),NA(),AI1615)</f>
        <v>0</v>
      </c>
      <c r="AJ2295">
        <f>IF(OR(AJ1615="",AND(AJ1615=AJ1614,AJ1615=AJ1616)),NA(), AJ1615)</f>
        <v>0</v>
      </c>
      <c r="AM2295">
        <f>IF(ISNA(AN2295),NA(),AM1615)</f>
        <v>0</v>
      </c>
      <c r="AN2295">
        <f>IF(OR(AN1615="",AND(AN1615=AN1614,AN1615=AN1616)),NA(), AN1615)</f>
        <v>0</v>
      </c>
      <c r="AO2295">
        <f>IF(ISNA(AP2295),NA(),AO1615)</f>
        <v>0</v>
      </c>
      <c r="AP2295">
        <f>IF(OR(AP1615="",AND(AP1615=AP1614,AP1615=AP1616)),NA(), AP1615)</f>
        <v>0</v>
      </c>
      <c r="AQ2295">
        <f>IF(ISNA(AR2295),NA(),AQ1615)</f>
        <v>0</v>
      </c>
      <c r="AR2295">
        <f>IF(OR(AR1615="",AND(AR1615=AR1614,AR1615=AR1616)),NA(), AR1615)</f>
        <v>0</v>
      </c>
      <c r="AS2295">
        <f>IF(ISNA(AT2295),NA(),AS1615)</f>
        <v>0</v>
      </c>
      <c r="AT2295">
        <f>IF(OR(AT1615="",AND(AT1615=AT1614,AT1615=AT1616)),NA(), AT1615)</f>
        <v>0</v>
      </c>
      <c r="AU2295">
        <f>IF(ISNA(AV2295),NA(),AU1615)</f>
        <v>0</v>
      </c>
      <c r="AV2295">
        <f>IF(OR(AV1615="",AND(AV1615=AV1614,AV1615=AV1616)),NA(), AV1615)</f>
        <v>0</v>
      </c>
      <c r="AW2295">
        <f>IF(ISNA(AX2295),NA(),AW1615)</f>
        <v>0</v>
      </c>
      <c r="AX2295">
        <f>IF(OR(AX1615="",AND(AX1615=AX1614,AX1615=AX1616)),NA(), AX1615)</f>
        <v>0</v>
      </c>
      <c r="AY2295">
        <f>IF(ISNA(AZ2295),NA(),AY1615)</f>
        <v>0</v>
      </c>
      <c r="AZ2295">
        <f>IF(OR(AZ1615="",AND(AZ1615=AZ1614,AZ1615=AZ1616)),NA(), AZ1615)</f>
        <v>0</v>
      </c>
      <c r="BA2295">
        <f>IF(ISNA(BB2295),NA(),BA1615)</f>
        <v>0</v>
      </c>
      <c r="BB2295">
        <f>IF(OR(BB1615="",AND(BB1615=BB1614,BB1615=BB1616)),NA(), BB1615)</f>
        <v>0</v>
      </c>
      <c r="BC2295">
        <f>IF(ISNA(BD2295),NA(),BC1615)</f>
        <v>0</v>
      </c>
      <c r="BD2295">
        <f>IF(OR(BD1615="",AND(BD1615=BD1614,BD1615=BD1616)),NA(), BD1615)</f>
        <v>0</v>
      </c>
      <c r="BE2295">
        <f>IF(ISNA(BF2295),NA(),BE1615)</f>
        <v>0</v>
      </c>
      <c r="BF2295">
        <f>IF(OR(BF1615="",AND(BF1615=BF1614,BF1615=BF1616)),NA(), BF1615)</f>
        <v>0</v>
      </c>
      <c r="BG2295">
        <f>IF(ISNA(BH2295),NA(),BG1615)</f>
        <v>0</v>
      </c>
      <c r="BH2295">
        <f>IF(OR(BH1615="",AND(BH1615=BH1614,BH1615=BH1616)),NA(), BH1615)</f>
        <v>0</v>
      </c>
      <c r="BI2295">
        <f>IF(ISNA(BJ2295),NA(),BI1615)</f>
        <v>0</v>
      </c>
      <c r="BJ2295">
        <f>IF(OR(BJ1615="",AND(BJ1615=BJ1614,BJ1615=BJ1616)),NA(), BJ1615)</f>
        <v>0</v>
      </c>
      <c r="BK2295">
        <f>IF(ISNA(BL2295),NA(),BK1615)</f>
        <v>0</v>
      </c>
      <c r="BL2295">
        <f>IF(OR(BL1615="",AND(BL1615=BL1614,BL1615=BL1616)),NA(), BL1615)</f>
        <v>0</v>
      </c>
      <c r="BM2295">
        <f>IF(ISNA(BN2295),NA(),BM1615)</f>
        <v>0</v>
      </c>
      <c r="BN2295">
        <f>IF(OR(BN1615="",AND(BN1615=BN1614,BN1615=BN1616)),NA(), BN1615)</f>
        <v>0</v>
      </c>
      <c r="BO2295">
        <f>IF(ISNA(BP2295),NA(),BO1615)</f>
        <v>0</v>
      </c>
      <c r="BP2295">
        <f>IF(OR(BP1615="",AND(BP1615=BP1614,BP1615=BP1616)),NA(), BP1615)</f>
        <v>0</v>
      </c>
      <c r="BQ2295">
        <f>IF(ISNA(BR2295),NA(),BQ1615)</f>
        <v>0</v>
      </c>
      <c r="BR2295">
        <f>IF(OR(BR1615="",AND(BR1615=BR1614,BR1615=BR1616)),NA(), BR1615)</f>
        <v>0</v>
      </c>
    </row>
    <row r="2296" spans="5:70">
      <c r="E2296">
        <f>IF(ISNA(F2296),NA(),E1616)</f>
        <v>0</v>
      </c>
      <c r="F2296">
        <f>IF(OR(F1616="",AND(F1616=F1615,F1616=F1617)),NA(), F1616)</f>
        <v>0</v>
      </c>
      <c r="G2296">
        <f>IF(ISNA(H2296),NA(),G1616)</f>
        <v>0</v>
      </c>
      <c r="H2296">
        <f>IF(OR(H1616="",AND(H1616=H1615,H1616=H1617)),NA(), H1616)</f>
        <v>0</v>
      </c>
      <c r="I2296">
        <f>IF(ISNA(J2296),NA(),I1616)</f>
        <v>0</v>
      </c>
      <c r="J2296">
        <f>IF(OR(J1616="",AND(J1616=J1615,J1616=J1617)),NA(), J1616)</f>
        <v>0</v>
      </c>
      <c r="K2296">
        <f>IF(ISNA(L2296),NA(),K1616)</f>
        <v>0</v>
      </c>
      <c r="L2296">
        <f>IF(OR(L1616="",AND(L1616=L1615,L1616=L1617)),NA(), L1616)</f>
        <v>0</v>
      </c>
      <c r="M2296">
        <f>IF(ISNA(N2296),NA(),M1616)</f>
        <v>0</v>
      </c>
      <c r="N2296">
        <f>IF(OR(N1616="",AND(N1616=N1615,N1616=N1617)),NA(), N1616)</f>
        <v>0</v>
      </c>
      <c r="O2296">
        <f>IF(ISNA(P2296),NA(),O1616)</f>
        <v>0</v>
      </c>
      <c r="P2296">
        <f>IF(OR(P1616="",AND(P1616=P1615,P1616=P1617)),NA(), P1616)</f>
        <v>0</v>
      </c>
      <c r="Q2296">
        <f>IF(ISNA(R2296),NA(),Q1616)</f>
        <v>0</v>
      </c>
      <c r="R2296">
        <f>IF(OR(R1616="",AND(R1616=R1615,R1616=R1617)),NA(), R1616)</f>
        <v>0</v>
      </c>
      <c r="S2296">
        <f>IF(ISNA(T2296),NA(),S1616)</f>
        <v>0</v>
      </c>
      <c r="T2296">
        <f>IF(OR(T1616="",AND(T1616=T1615,T1616=T1617)),NA(), T1616)</f>
        <v>0</v>
      </c>
      <c r="U2296">
        <f>IF(ISNA(V2296),NA(),U1616)</f>
        <v>0</v>
      </c>
      <c r="V2296">
        <f>IF(OR(V1616="",AND(V1616=V1615,V1616=V1617)),NA(), V1616)</f>
        <v>0</v>
      </c>
      <c r="W2296">
        <f>IF(ISNA(X2296),NA(),W1616)</f>
        <v>0</v>
      </c>
      <c r="X2296">
        <f>IF(OR(X1616="",AND(X1616=X1615,X1616=X1617)),NA(), X1616)</f>
        <v>0</v>
      </c>
      <c r="Y2296">
        <f>IF(ISNA(Z2296),NA(),Y1616)</f>
        <v>0</v>
      </c>
      <c r="Z2296">
        <f>IF(OR(Z1616="",AND(Z1616=Z1615,Z1616=Z1617)),NA(), Z1616)</f>
        <v>0</v>
      </c>
      <c r="AA2296">
        <f>IF(ISNA(AB2296),NA(),AA1616)</f>
        <v>0</v>
      </c>
      <c r="AB2296">
        <f>IF(OR(AB1616="",AND(AB1616=AB1615,AB1616=AB1617)),NA(), AB1616)</f>
        <v>0</v>
      </c>
      <c r="AC2296">
        <f>IF(ISNA(AD2296),NA(),AC1616)</f>
        <v>0</v>
      </c>
      <c r="AD2296">
        <f>IF(OR(AD1616="",AND(AD1616=AD1615,AD1616=AD1617)),NA(), AD1616)</f>
        <v>0</v>
      </c>
      <c r="AE2296">
        <f>IF(ISNA(AF2296),NA(),AE1616)</f>
        <v>0</v>
      </c>
      <c r="AF2296">
        <f>IF(OR(AF1616="",AND(AF1616=AF1615,AF1616=AF1617)),NA(), AF1616)</f>
        <v>0</v>
      </c>
      <c r="AG2296">
        <f>IF(ISNA(AH2296),NA(),AG1616)</f>
        <v>0</v>
      </c>
      <c r="AH2296">
        <f>IF(OR(AH1616="",AND(AH1616=AH1615,AH1616=AH1617)),NA(), AH1616)</f>
        <v>0</v>
      </c>
      <c r="AI2296">
        <f>IF(ISNA(AJ2296),NA(),AI1616)</f>
        <v>0</v>
      </c>
      <c r="AJ2296">
        <f>IF(OR(AJ1616="",AND(AJ1616=AJ1615,AJ1616=AJ1617)),NA(), AJ1616)</f>
        <v>0</v>
      </c>
      <c r="AM2296">
        <f>IF(ISNA(AN2296),NA(),AM1616)</f>
        <v>0</v>
      </c>
      <c r="AN2296">
        <f>IF(OR(AN1616="",AND(AN1616=AN1615,AN1616=AN1617)),NA(), AN1616)</f>
        <v>0</v>
      </c>
      <c r="AO2296">
        <f>IF(ISNA(AP2296),NA(),AO1616)</f>
        <v>0</v>
      </c>
      <c r="AP2296">
        <f>IF(OR(AP1616="",AND(AP1616=AP1615,AP1616=AP1617)),NA(), AP1616)</f>
        <v>0</v>
      </c>
      <c r="AQ2296">
        <f>IF(ISNA(AR2296),NA(),AQ1616)</f>
        <v>0</v>
      </c>
      <c r="AR2296">
        <f>IF(OR(AR1616="",AND(AR1616=AR1615,AR1616=AR1617)),NA(), AR1616)</f>
        <v>0</v>
      </c>
      <c r="AS2296">
        <f>IF(ISNA(AT2296),NA(),AS1616)</f>
        <v>0</v>
      </c>
      <c r="AT2296">
        <f>IF(OR(AT1616="",AND(AT1616=AT1615,AT1616=AT1617)),NA(), AT1616)</f>
        <v>0</v>
      </c>
      <c r="AU2296">
        <f>IF(ISNA(AV2296),NA(),AU1616)</f>
        <v>0</v>
      </c>
      <c r="AV2296">
        <f>IF(OR(AV1616="",AND(AV1616=AV1615,AV1616=AV1617)),NA(), AV1616)</f>
        <v>0</v>
      </c>
      <c r="AW2296">
        <f>IF(ISNA(AX2296),NA(),AW1616)</f>
        <v>0</v>
      </c>
      <c r="AX2296">
        <f>IF(OR(AX1616="",AND(AX1616=AX1615,AX1616=AX1617)),NA(), AX1616)</f>
        <v>0</v>
      </c>
      <c r="AY2296">
        <f>IF(ISNA(AZ2296),NA(),AY1616)</f>
        <v>0</v>
      </c>
      <c r="AZ2296">
        <f>IF(OR(AZ1616="",AND(AZ1616=AZ1615,AZ1616=AZ1617)),NA(), AZ1616)</f>
        <v>0</v>
      </c>
      <c r="BA2296">
        <f>IF(ISNA(BB2296),NA(),BA1616)</f>
        <v>0</v>
      </c>
      <c r="BB2296">
        <f>IF(OR(BB1616="",AND(BB1616=BB1615,BB1616=BB1617)),NA(), BB1616)</f>
        <v>0</v>
      </c>
      <c r="BC2296">
        <f>IF(ISNA(BD2296),NA(),BC1616)</f>
        <v>0</v>
      </c>
      <c r="BD2296">
        <f>IF(OR(BD1616="",AND(BD1616=BD1615,BD1616=BD1617)),NA(), BD1616)</f>
        <v>0</v>
      </c>
      <c r="BE2296">
        <f>IF(ISNA(BF2296),NA(),BE1616)</f>
        <v>0</v>
      </c>
      <c r="BF2296">
        <f>IF(OR(BF1616="",AND(BF1616=BF1615,BF1616=BF1617)),NA(), BF1616)</f>
        <v>0</v>
      </c>
      <c r="BG2296">
        <f>IF(ISNA(BH2296),NA(),BG1616)</f>
        <v>0</v>
      </c>
      <c r="BH2296">
        <f>IF(OR(BH1616="",AND(BH1616=BH1615,BH1616=BH1617)),NA(), BH1616)</f>
        <v>0</v>
      </c>
      <c r="BI2296">
        <f>IF(ISNA(BJ2296),NA(),BI1616)</f>
        <v>0</v>
      </c>
      <c r="BJ2296">
        <f>IF(OR(BJ1616="",AND(BJ1616=BJ1615,BJ1616=BJ1617)),NA(), BJ1616)</f>
        <v>0</v>
      </c>
      <c r="BK2296">
        <f>IF(ISNA(BL2296),NA(),BK1616)</f>
        <v>0</v>
      </c>
      <c r="BL2296">
        <f>IF(OR(BL1616="",AND(BL1616=BL1615,BL1616=BL1617)),NA(), BL1616)</f>
        <v>0</v>
      </c>
      <c r="BM2296">
        <f>IF(ISNA(BN2296),NA(),BM1616)</f>
        <v>0</v>
      </c>
      <c r="BN2296">
        <f>IF(OR(BN1616="",AND(BN1616=BN1615,BN1616=BN1617)),NA(), BN1616)</f>
        <v>0</v>
      </c>
      <c r="BO2296">
        <f>IF(ISNA(BP2296),NA(),BO1616)</f>
        <v>0</v>
      </c>
      <c r="BP2296">
        <f>IF(OR(BP1616="",AND(BP1616=BP1615,BP1616=BP1617)),NA(), BP1616)</f>
        <v>0</v>
      </c>
      <c r="BQ2296">
        <f>IF(ISNA(BR2296),NA(),BQ1616)</f>
        <v>0</v>
      </c>
      <c r="BR2296">
        <f>IF(OR(BR1616="",AND(BR1616=BR1615,BR1616=BR1617)),NA(), BR1616)</f>
        <v>0</v>
      </c>
    </row>
    <row r="2297" spans="5:70">
      <c r="E2297">
        <f>IF(ISNA(F2297),NA(),E1617)</f>
        <v>0</v>
      </c>
      <c r="F2297">
        <f>IF(OR(F1617="",AND(F1617=F1616,F1617=F1618)),NA(), F1617)</f>
        <v>0</v>
      </c>
      <c r="G2297">
        <f>IF(ISNA(H2297),NA(),G1617)</f>
        <v>0</v>
      </c>
      <c r="H2297">
        <f>IF(OR(H1617="",AND(H1617=H1616,H1617=H1618)),NA(), H1617)</f>
        <v>0</v>
      </c>
      <c r="I2297">
        <f>IF(ISNA(J2297),NA(),I1617)</f>
        <v>0</v>
      </c>
      <c r="J2297">
        <f>IF(OR(J1617="",AND(J1617=J1616,J1617=J1618)),NA(), J1617)</f>
        <v>0</v>
      </c>
      <c r="K2297">
        <f>IF(ISNA(L2297),NA(),K1617)</f>
        <v>0</v>
      </c>
      <c r="L2297">
        <f>IF(OR(L1617="",AND(L1617=L1616,L1617=L1618)),NA(), L1617)</f>
        <v>0</v>
      </c>
      <c r="M2297">
        <f>IF(ISNA(N2297),NA(),M1617)</f>
        <v>0</v>
      </c>
      <c r="N2297">
        <f>IF(OR(N1617="",AND(N1617=N1616,N1617=N1618)),NA(), N1617)</f>
        <v>0</v>
      </c>
      <c r="O2297">
        <f>IF(ISNA(P2297),NA(),O1617)</f>
        <v>0</v>
      </c>
      <c r="P2297">
        <f>IF(OR(P1617="",AND(P1617=P1616,P1617=P1618)),NA(), P1617)</f>
        <v>0</v>
      </c>
      <c r="Q2297">
        <f>IF(ISNA(R2297),NA(),Q1617)</f>
        <v>0</v>
      </c>
      <c r="R2297">
        <f>IF(OR(R1617="",AND(R1617=R1616,R1617=R1618)),NA(), R1617)</f>
        <v>0</v>
      </c>
      <c r="S2297">
        <f>IF(ISNA(T2297),NA(),S1617)</f>
        <v>0</v>
      </c>
      <c r="T2297">
        <f>IF(OR(T1617="",AND(T1617=T1616,T1617=T1618)),NA(), T1617)</f>
        <v>0</v>
      </c>
      <c r="U2297">
        <f>IF(ISNA(V2297),NA(),U1617)</f>
        <v>0</v>
      </c>
      <c r="V2297">
        <f>IF(OR(V1617="",AND(V1617=V1616,V1617=V1618)),NA(), V1617)</f>
        <v>0</v>
      </c>
      <c r="W2297">
        <f>IF(ISNA(X2297),NA(),W1617)</f>
        <v>0</v>
      </c>
      <c r="X2297">
        <f>IF(OR(X1617="",AND(X1617=X1616,X1617=X1618)),NA(), X1617)</f>
        <v>0</v>
      </c>
      <c r="Y2297">
        <f>IF(ISNA(Z2297),NA(),Y1617)</f>
        <v>0</v>
      </c>
      <c r="Z2297">
        <f>IF(OR(Z1617="",AND(Z1617=Z1616,Z1617=Z1618)),NA(), Z1617)</f>
        <v>0</v>
      </c>
      <c r="AA2297">
        <f>IF(ISNA(AB2297),NA(),AA1617)</f>
        <v>0</v>
      </c>
      <c r="AB2297">
        <f>IF(OR(AB1617="",AND(AB1617=AB1616,AB1617=AB1618)),NA(), AB1617)</f>
        <v>0</v>
      </c>
      <c r="AC2297">
        <f>IF(ISNA(AD2297),NA(),AC1617)</f>
        <v>0</v>
      </c>
      <c r="AD2297">
        <f>IF(OR(AD1617="",AND(AD1617=AD1616,AD1617=AD1618)),NA(), AD1617)</f>
        <v>0</v>
      </c>
      <c r="AE2297">
        <f>IF(ISNA(AF2297),NA(),AE1617)</f>
        <v>0</v>
      </c>
      <c r="AF2297">
        <f>IF(OR(AF1617="",AND(AF1617=AF1616,AF1617=AF1618)),NA(), AF1617)</f>
        <v>0</v>
      </c>
      <c r="AG2297">
        <f>IF(ISNA(AH2297),NA(),AG1617)</f>
        <v>0</v>
      </c>
      <c r="AH2297">
        <f>IF(OR(AH1617="",AND(AH1617=AH1616,AH1617=AH1618)),NA(), AH1617)</f>
        <v>0</v>
      </c>
      <c r="AI2297">
        <f>IF(ISNA(AJ2297),NA(),AI1617)</f>
        <v>0</v>
      </c>
      <c r="AJ2297">
        <f>IF(OR(AJ1617="",AND(AJ1617=AJ1616,AJ1617=AJ1618)),NA(), AJ1617)</f>
        <v>0</v>
      </c>
      <c r="AM2297">
        <f>IF(ISNA(AN2297),NA(),AM1617)</f>
        <v>0</v>
      </c>
      <c r="AN2297">
        <f>IF(OR(AN1617="",AND(AN1617=AN1616,AN1617=AN1618)),NA(), AN1617)</f>
        <v>0</v>
      </c>
      <c r="AO2297">
        <f>IF(ISNA(AP2297),NA(),AO1617)</f>
        <v>0</v>
      </c>
      <c r="AP2297">
        <f>IF(OR(AP1617="",AND(AP1617=AP1616,AP1617=AP1618)),NA(), AP1617)</f>
        <v>0</v>
      </c>
      <c r="AQ2297">
        <f>IF(ISNA(AR2297),NA(),AQ1617)</f>
        <v>0</v>
      </c>
      <c r="AR2297">
        <f>IF(OR(AR1617="",AND(AR1617=AR1616,AR1617=AR1618)),NA(), AR1617)</f>
        <v>0</v>
      </c>
      <c r="AS2297">
        <f>IF(ISNA(AT2297),NA(),AS1617)</f>
        <v>0</v>
      </c>
      <c r="AT2297">
        <f>IF(OR(AT1617="",AND(AT1617=AT1616,AT1617=AT1618)),NA(), AT1617)</f>
        <v>0</v>
      </c>
      <c r="AU2297">
        <f>IF(ISNA(AV2297),NA(),AU1617)</f>
        <v>0</v>
      </c>
      <c r="AV2297">
        <f>IF(OR(AV1617="",AND(AV1617=AV1616,AV1617=AV1618)),NA(), AV1617)</f>
        <v>0</v>
      </c>
      <c r="AW2297">
        <f>IF(ISNA(AX2297),NA(),AW1617)</f>
        <v>0</v>
      </c>
      <c r="AX2297">
        <f>IF(OR(AX1617="",AND(AX1617=AX1616,AX1617=AX1618)),NA(), AX1617)</f>
        <v>0</v>
      </c>
      <c r="AY2297">
        <f>IF(ISNA(AZ2297),NA(),AY1617)</f>
        <v>0</v>
      </c>
      <c r="AZ2297">
        <f>IF(OR(AZ1617="",AND(AZ1617=AZ1616,AZ1617=AZ1618)),NA(), AZ1617)</f>
        <v>0</v>
      </c>
      <c r="BA2297">
        <f>IF(ISNA(BB2297),NA(),BA1617)</f>
        <v>0</v>
      </c>
      <c r="BB2297">
        <f>IF(OR(BB1617="",AND(BB1617=BB1616,BB1617=BB1618)),NA(), BB1617)</f>
        <v>0</v>
      </c>
      <c r="BC2297">
        <f>IF(ISNA(BD2297),NA(),BC1617)</f>
        <v>0</v>
      </c>
      <c r="BD2297">
        <f>IF(OR(BD1617="",AND(BD1617=BD1616,BD1617=BD1618)),NA(), BD1617)</f>
        <v>0</v>
      </c>
      <c r="BE2297">
        <f>IF(ISNA(BF2297),NA(),BE1617)</f>
        <v>0</v>
      </c>
      <c r="BF2297">
        <f>IF(OR(BF1617="",AND(BF1617=BF1616,BF1617=BF1618)),NA(), BF1617)</f>
        <v>0</v>
      </c>
      <c r="BG2297">
        <f>IF(ISNA(BH2297),NA(),BG1617)</f>
        <v>0</v>
      </c>
      <c r="BH2297">
        <f>IF(OR(BH1617="",AND(BH1617=BH1616,BH1617=BH1618)),NA(), BH1617)</f>
        <v>0</v>
      </c>
      <c r="BI2297">
        <f>IF(ISNA(BJ2297),NA(),BI1617)</f>
        <v>0</v>
      </c>
      <c r="BJ2297">
        <f>IF(OR(BJ1617="",AND(BJ1617=BJ1616,BJ1617=BJ1618)),NA(), BJ1617)</f>
        <v>0</v>
      </c>
      <c r="BK2297">
        <f>IF(ISNA(BL2297),NA(),BK1617)</f>
        <v>0</v>
      </c>
      <c r="BL2297">
        <f>IF(OR(BL1617="",AND(BL1617=BL1616,BL1617=BL1618)),NA(), BL1617)</f>
        <v>0</v>
      </c>
      <c r="BM2297">
        <f>IF(ISNA(BN2297),NA(),BM1617)</f>
        <v>0</v>
      </c>
      <c r="BN2297">
        <f>IF(OR(BN1617="",AND(BN1617=BN1616,BN1617=BN1618)),NA(), BN1617)</f>
        <v>0</v>
      </c>
      <c r="BO2297">
        <f>IF(ISNA(BP2297),NA(),BO1617)</f>
        <v>0</v>
      </c>
      <c r="BP2297">
        <f>IF(OR(BP1617="",AND(BP1617=BP1616,BP1617=BP1618)),NA(), BP1617)</f>
        <v>0</v>
      </c>
      <c r="BQ2297">
        <f>IF(ISNA(BR2297),NA(),BQ1617)</f>
        <v>0</v>
      </c>
      <c r="BR2297">
        <f>IF(OR(BR1617="",AND(BR1617=BR1616,BR1617=BR1618)),NA(), BR1617)</f>
        <v>0</v>
      </c>
    </row>
    <row r="2298" spans="5:70">
      <c r="E2298">
        <f>IF(ISNA(F2298),NA(),E1618)</f>
        <v>0</v>
      </c>
      <c r="F2298">
        <f>IF(OR(F1618="",AND(F1618=F1617,F1618=F1619)),NA(), F1618)</f>
        <v>0</v>
      </c>
      <c r="G2298">
        <f>IF(ISNA(H2298),NA(),G1618)</f>
        <v>0</v>
      </c>
      <c r="H2298">
        <f>IF(OR(H1618="",AND(H1618=H1617,H1618=H1619)),NA(), H1618)</f>
        <v>0</v>
      </c>
      <c r="I2298">
        <f>IF(ISNA(J2298),NA(),I1618)</f>
        <v>0</v>
      </c>
      <c r="J2298">
        <f>IF(OR(J1618="",AND(J1618=J1617,J1618=J1619)),NA(), J1618)</f>
        <v>0</v>
      </c>
      <c r="K2298">
        <f>IF(ISNA(L2298),NA(),K1618)</f>
        <v>0</v>
      </c>
      <c r="L2298">
        <f>IF(OR(L1618="",AND(L1618=L1617,L1618=L1619)),NA(), L1618)</f>
        <v>0</v>
      </c>
      <c r="M2298">
        <f>IF(ISNA(N2298),NA(),M1618)</f>
        <v>0</v>
      </c>
      <c r="N2298">
        <f>IF(OR(N1618="",AND(N1618=N1617,N1618=N1619)),NA(), N1618)</f>
        <v>0</v>
      </c>
      <c r="O2298">
        <f>IF(ISNA(P2298),NA(),O1618)</f>
        <v>0</v>
      </c>
      <c r="P2298">
        <f>IF(OR(P1618="",AND(P1618=P1617,P1618=P1619)),NA(), P1618)</f>
        <v>0</v>
      </c>
      <c r="Q2298">
        <f>IF(ISNA(R2298),NA(),Q1618)</f>
        <v>0</v>
      </c>
      <c r="R2298">
        <f>IF(OR(R1618="",AND(R1618=R1617,R1618=R1619)),NA(), R1618)</f>
        <v>0</v>
      </c>
      <c r="S2298">
        <f>IF(ISNA(T2298),NA(),S1618)</f>
        <v>0</v>
      </c>
      <c r="T2298">
        <f>IF(OR(T1618="",AND(T1618=T1617,T1618=T1619)),NA(), T1618)</f>
        <v>0</v>
      </c>
      <c r="U2298">
        <f>IF(ISNA(V2298),NA(),U1618)</f>
        <v>0</v>
      </c>
      <c r="V2298">
        <f>IF(OR(V1618="",AND(V1618=V1617,V1618=V1619)),NA(), V1618)</f>
        <v>0</v>
      </c>
      <c r="W2298">
        <f>IF(ISNA(X2298),NA(),W1618)</f>
        <v>0</v>
      </c>
      <c r="X2298">
        <f>IF(OR(X1618="",AND(X1618=X1617,X1618=X1619)),NA(), X1618)</f>
        <v>0</v>
      </c>
      <c r="Y2298">
        <f>IF(ISNA(Z2298),NA(),Y1618)</f>
        <v>0</v>
      </c>
      <c r="Z2298">
        <f>IF(OR(Z1618="",AND(Z1618=Z1617,Z1618=Z1619)),NA(), Z1618)</f>
        <v>0</v>
      </c>
      <c r="AA2298">
        <f>IF(ISNA(AB2298),NA(),AA1618)</f>
        <v>0</v>
      </c>
      <c r="AB2298">
        <f>IF(OR(AB1618="",AND(AB1618=AB1617,AB1618=AB1619)),NA(), AB1618)</f>
        <v>0</v>
      </c>
      <c r="AC2298">
        <f>IF(ISNA(AD2298),NA(),AC1618)</f>
        <v>0</v>
      </c>
      <c r="AD2298">
        <f>IF(OR(AD1618="",AND(AD1618=AD1617,AD1618=AD1619)),NA(), AD1618)</f>
        <v>0</v>
      </c>
      <c r="AE2298">
        <f>IF(ISNA(AF2298),NA(),AE1618)</f>
        <v>0</v>
      </c>
      <c r="AF2298">
        <f>IF(OR(AF1618="",AND(AF1618=AF1617,AF1618=AF1619)),NA(), AF1618)</f>
        <v>0</v>
      </c>
      <c r="AG2298">
        <f>IF(ISNA(AH2298),NA(),AG1618)</f>
        <v>0</v>
      </c>
      <c r="AH2298">
        <f>IF(OR(AH1618="",AND(AH1618=AH1617,AH1618=AH1619)),NA(), AH1618)</f>
        <v>0</v>
      </c>
      <c r="AI2298">
        <f>IF(ISNA(AJ2298),NA(),AI1618)</f>
        <v>0</v>
      </c>
      <c r="AJ2298">
        <f>IF(OR(AJ1618="",AND(AJ1618=AJ1617,AJ1618=AJ1619)),NA(), AJ1618)</f>
        <v>0</v>
      </c>
      <c r="AM2298">
        <f>IF(ISNA(AN2298),NA(),AM1618)</f>
        <v>0</v>
      </c>
      <c r="AN2298">
        <f>IF(OR(AN1618="",AND(AN1618=AN1617,AN1618=AN1619)),NA(), AN1618)</f>
        <v>0</v>
      </c>
      <c r="AO2298">
        <f>IF(ISNA(AP2298),NA(),AO1618)</f>
        <v>0</v>
      </c>
      <c r="AP2298">
        <f>IF(OR(AP1618="",AND(AP1618=AP1617,AP1618=AP1619)),NA(), AP1618)</f>
        <v>0</v>
      </c>
      <c r="AQ2298">
        <f>IF(ISNA(AR2298),NA(),AQ1618)</f>
        <v>0</v>
      </c>
      <c r="AR2298">
        <f>IF(OR(AR1618="",AND(AR1618=AR1617,AR1618=AR1619)),NA(), AR1618)</f>
        <v>0</v>
      </c>
      <c r="AS2298">
        <f>IF(ISNA(AT2298),NA(),AS1618)</f>
        <v>0</v>
      </c>
      <c r="AT2298">
        <f>IF(OR(AT1618="",AND(AT1618=AT1617,AT1618=AT1619)),NA(), AT1618)</f>
        <v>0</v>
      </c>
      <c r="AU2298">
        <f>IF(ISNA(AV2298),NA(),AU1618)</f>
        <v>0</v>
      </c>
      <c r="AV2298">
        <f>IF(OR(AV1618="",AND(AV1618=AV1617,AV1618=AV1619)),NA(), AV1618)</f>
        <v>0</v>
      </c>
      <c r="AW2298">
        <f>IF(ISNA(AX2298),NA(),AW1618)</f>
        <v>0</v>
      </c>
      <c r="AX2298">
        <f>IF(OR(AX1618="",AND(AX1618=AX1617,AX1618=AX1619)),NA(), AX1618)</f>
        <v>0</v>
      </c>
      <c r="AY2298">
        <f>IF(ISNA(AZ2298),NA(),AY1618)</f>
        <v>0</v>
      </c>
      <c r="AZ2298">
        <f>IF(OR(AZ1618="",AND(AZ1618=AZ1617,AZ1618=AZ1619)),NA(), AZ1618)</f>
        <v>0</v>
      </c>
      <c r="BA2298">
        <f>IF(ISNA(BB2298),NA(),BA1618)</f>
        <v>0</v>
      </c>
      <c r="BB2298">
        <f>IF(OR(BB1618="",AND(BB1618=BB1617,BB1618=BB1619)),NA(), BB1618)</f>
        <v>0</v>
      </c>
      <c r="BC2298">
        <f>IF(ISNA(BD2298),NA(),BC1618)</f>
        <v>0</v>
      </c>
      <c r="BD2298">
        <f>IF(OR(BD1618="",AND(BD1618=BD1617,BD1618=BD1619)),NA(), BD1618)</f>
        <v>0</v>
      </c>
      <c r="BE2298">
        <f>IF(ISNA(BF2298),NA(),BE1618)</f>
        <v>0</v>
      </c>
      <c r="BF2298">
        <f>IF(OR(BF1618="",AND(BF1618=BF1617,BF1618=BF1619)),NA(), BF1618)</f>
        <v>0</v>
      </c>
      <c r="BG2298">
        <f>IF(ISNA(BH2298),NA(),BG1618)</f>
        <v>0</v>
      </c>
      <c r="BH2298">
        <f>IF(OR(BH1618="",AND(BH1618=BH1617,BH1618=BH1619)),NA(), BH1618)</f>
        <v>0</v>
      </c>
      <c r="BI2298">
        <f>IF(ISNA(BJ2298),NA(),BI1618)</f>
        <v>0</v>
      </c>
      <c r="BJ2298">
        <f>IF(OR(BJ1618="",AND(BJ1618=BJ1617,BJ1618=BJ1619)),NA(), BJ1618)</f>
        <v>0</v>
      </c>
      <c r="BK2298">
        <f>IF(ISNA(BL2298),NA(),BK1618)</f>
        <v>0</v>
      </c>
      <c r="BL2298">
        <f>IF(OR(BL1618="",AND(BL1618=BL1617,BL1618=BL1619)),NA(), BL1618)</f>
        <v>0</v>
      </c>
      <c r="BM2298">
        <f>IF(ISNA(BN2298),NA(),BM1618)</f>
        <v>0</v>
      </c>
      <c r="BN2298">
        <f>IF(OR(BN1618="",AND(BN1618=BN1617,BN1618=BN1619)),NA(), BN1618)</f>
        <v>0</v>
      </c>
      <c r="BO2298">
        <f>IF(ISNA(BP2298),NA(),BO1618)</f>
        <v>0</v>
      </c>
      <c r="BP2298">
        <f>IF(OR(BP1618="",AND(BP1618=BP1617,BP1618=BP1619)),NA(), BP1618)</f>
        <v>0</v>
      </c>
      <c r="BQ2298">
        <f>IF(ISNA(BR2298),NA(),BQ1618)</f>
        <v>0</v>
      </c>
      <c r="BR2298">
        <f>IF(OR(BR1618="",AND(BR1618=BR1617,BR1618=BR1619)),NA(), BR1618)</f>
        <v>0</v>
      </c>
    </row>
    <row r="2299" spans="5:70">
      <c r="E2299">
        <f>IF(ISNA(F2299),NA(),E1619)</f>
        <v>0</v>
      </c>
      <c r="F2299">
        <f>IF(OR(F1619="",AND(F1619=F1618,F1619=F1620)),NA(), F1619)</f>
        <v>0</v>
      </c>
      <c r="G2299">
        <f>IF(ISNA(H2299),NA(),G1619)</f>
        <v>0</v>
      </c>
      <c r="H2299">
        <f>IF(OR(H1619="",AND(H1619=H1618,H1619=H1620)),NA(), H1619)</f>
        <v>0</v>
      </c>
      <c r="I2299">
        <f>IF(ISNA(J2299),NA(),I1619)</f>
        <v>0</v>
      </c>
      <c r="J2299">
        <f>IF(OR(J1619="",AND(J1619=J1618,J1619=J1620)),NA(), J1619)</f>
        <v>0</v>
      </c>
      <c r="K2299">
        <f>IF(ISNA(L2299),NA(),K1619)</f>
        <v>0</v>
      </c>
      <c r="L2299">
        <f>IF(OR(L1619="",AND(L1619=L1618,L1619=L1620)),NA(), L1619)</f>
        <v>0</v>
      </c>
      <c r="M2299">
        <f>IF(ISNA(N2299),NA(),M1619)</f>
        <v>0</v>
      </c>
      <c r="N2299">
        <f>IF(OR(N1619="",AND(N1619=N1618,N1619=N1620)),NA(), N1619)</f>
        <v>0</v>
      </c>
      <c r="O2299">
        <f>IF(ISNA(P2299),NA(),O1619)</f>
        <v>0</v>
      </c>
      <c r="P2299">
        <f>IF(OR(P1619="",AND(P1619=P1618,P1619=P1620)),NA(), P1619)</f>
        <v>0</v>
      </c>
      <c r="Q2299">
        <f>IF(ISNA(R2299),NA(),Q1619)</f>
        <v>0</v>
      </c>
      <c r="R2299">
        <f>IF(OR(R1619="",AND(R1619=R1618,R1619=R1620)),NA(), R1619)</f>
        <v>0</v>
      </c>
      <c r="S2299">
        <f>IF(ISNA(T2299),NA(),S1619)</f>
        <v>0</v>
      </c>
      <c r="T2299">
        <f>IF(OR(T1619="",AND(T1619=T1618,T1619=T1620)),NA(), T1619)</f>
        <v>0</v>
      </c>
      <c r="U2299">
        <f>IF(ISNA(V2299),NA(),U1619)</f>
        <v>0</v>
      </c>
      <c r="V2299">
        <f>IF(OR(V1619="",AND(V1619=V1618,V1619=V1620)),NA(), V1619)</f>
        <v>0</v>
      </c>
      <c r="W2299">
        <f>IF(ISNA(X2299),NA(),W1619)</f>
        <v>0</v>
      </c>
      <c r="X2299">
        <f>IF(OR(X1619="",AND(X1619=X1618,X1619=X1620)),NA(), X1619)</f>
        <v>0</v>
      </c>
      <c r="Y2299">
        <f>IF(ISNA(Z2299),NA(),Y1619)</f>
        <v>0</v>
      </c>
      <c r="Z2299">
        <f>IF(OR(Z1619="",AND(Z1619=Z1618,Z1619=Z1620)),NA(), Z1619)</f>
        <v>0</v>
      </c>
      <c r="AA2299">
        <f>IF(ISNA(AB2299),NA(),AA1619)</f>
        <v>0</v>
      </c>
      <c r="AB2299">
        <f>IF(OR(AB1619="",AND(AB1619=AB1618,AB1619=AB1620)),NA(), AB1619)</f>
        <v>0</v>
      </c>
      <c r="AC2299">
        <f>IF(ISNA(AD2299),NA(),AC1619)</f>
        <v>0</v>
      </c>
      <c r="AD2299">
        <f>IF(OR(AD1619="",AND(AD1619=AD1618,AD1619=AD1620)),NA(), AD1619)</f>
        <v>0</v>
      </c>
      <c r="AE2299">
        <f>IF(ISNA(AF2299),NA(),AE1619)</f>
        <v>0</v>
      </c>
      <c r="AF2299">
        <f>IF(OR(AF1619="",AND(AF1619=AF1618,AF1619=AF1620)),NA(), AF1619)</f>
        <v>0</v>
      </c>
      <c r="AG2299">
        <f>IF(ISNA(AH2299),NA(),AG1619)</f>
        <v>0</v>
      </c>
      <c r="AH2299">
        <f>IF(OR(AH1619="",AND(AH1619=AH1618,AH1619=AH1620)),NA(), AH1619)</f>
        <v>0</v>
      </c>
      <c r="AI2299">
        <f>IF(ISNA(AJ2299),NA(),AI1619)</f>
        <v>0</v>
      </c>
      <c r="AJ2299">
        <f>IF(OR(AJ1619="",AND(AJ1619=AJ1618,AJ1619=AJ1620)),NA(), AJ1619)</f>
        <v>0</v>
      </c>
      <c r="AM2299">
        <f>IF(ISNA(AN2299),NA(),AM1619)</f>
        <v>0</v>
      </c>
      <c r="AN2299">
        <f>IF(OR(AN1619="",AND(AN1619=AN1618,AN1619=AN1620)),NA(), AN1619)</f>
        <v>0</v>
      </c>
      <c r="AO2299">
        <f>IF(ISNA(AP2299),NA(),AO1619)</f>
        <v>0</v>
      </c>
      <c r="AP2299">
        <f>IF(OR(AP1619="",AND(AP1619=AP1618,AP1619=AP1620)),NA(), AP1619)</f>
        <v>0</v>
      </c>
      <c r="AQ2299">
        <f>IF(ISNA(AR2299),NA(),AQ1619)</f>
        <v>0</v>
      </c>
      <c r="AR2299">
        <f>IF(OR(AR1619="",AND(AR1619=AR1618,AR1619=AR1620)),NA(), AR1619)</f>
        <v>0</v>
      </c>
      <c r="AS2299">
        <f>IF(ISNA(AT2299),NA(),AS1619)</f>
        <v>0</v>
      </c>
      <c r="AT2299">
        <f>IF(OR(AT1619="",AND(AT1619=AT1618,AT1619=AT1620)),NA(), AT1619)</f>
        <v>0</v>
      </c>
      <c r="AU2299">
        <f>IF(ISNA(AV2299),NA(),AU1619)</f>
        <v>0</v>
      </c>
      <c r="AV2299">
        <f>IF(OR(AV1619="",AND(AV1619=AV1618,AV1619=AV1620)),NA(), AV1619)</f>
        <v>0</v>
      </c>
      <c r="AW2299">
        <f>IF(ISNA(AX2299),NA(),AW1619)</f>
        <v>0</v>
      </c>
      <c r="AX2299">
        <f>IF(OR(AX1619="",AND(AX1619=AX1618,AX1619=AX1620)),NA(), AX1619)</f>
        <v>0</v>
      </c>
      <c r="AY2299">
        <f>IF(ISNA(AZ2299),NA(),AY1619)</f>
        <v>0</v>
      </c>
      <c r="AZ2299">
        <f>IF(OR(AZ1619="",AND(AZ1619=AZ1618,AZ1619=AZ1620)),NA(), AZ1619)</f>
        <v>0</v>
      </c>
      <c r="BA2299">
        <f>IF(ISNA(BB2299),NA(),BA1619)</f>
        <v>0</v>
      </c>
      <c r="BB2299">
        <f>IF(OR(BB1619="",AND(BB1619=BB1618,BB1619=BB1620)),NA(), BB1619)</f>
        <v>0</v>
      </c>
      <c r="BC2299">
        <f>IF(ISNA(BD2299),NA(),BC1619)</f>
        <v>0</v>
      </c>
      <c r="BD2299">
        <f>IF(OR(BD1619="",AND(BD1619=BD1618,BD1619=BD1620)),NA(), BD1619)</f>
        <v>0</v>
      </c>
      <c r="BE2299">
        <f>IF(ISNA(BF2299),NA(),BE1619)</f>
        <v>0</v>
      </c>
      <c r="BF2299">
        <f>IF(OR(BF1619="",AND(BF1619=BF1618,BF1619=BF1620)),NA(), BF1619)</f>
        <v>0</v>
      </c>
      <c r="BG2299">
        <f>IF(ISNA(BH2299),NA(),BG1619)</f>
        <v>0</v>
      </c>
      <c r="BH2299">
        <f>IF(OR(BH1619="",AND(BH1619=BH1618,BH1619=BH1620)),NA(), BH1619)</f>
        <v>0</v>
      </c>
      <c r="BI2299">
        <f>IF(ISNA(BJ2299),NA(),BI1619)</f>
        <v>0</v>
      </c>
      <c r="BJ2299">
        <f>IF(OR(BJ1619="",AND(BJ1619=BJ1618,BJ1619=BJ1620)),NA(), BJ1619)</f>
        <v>0</v>
      </c>
      <c r="BK2299">
        <f>IF(ISNA(BL2299),NA(),BK1619)</f>
        <v>0</v>
      </c>
      <c r="BL2299">
        <f>IF(OR(BL1619="",AND(BL1619=BL1618,BL1619=BL1620)),NA(), BL1619)</f>
        <v>0</v>
      </c>
      <c r="BM2299">
        <f>IF(ISNA(BN2299),NA(),BM1619)</f>
        <v>0</v>
      </c>
      <c r="BN2299">
        <f>IF(OR(BN1619="",AND(BN1619=BN1618,BN1619=BN1620)),NA(), BN1619)</f>
        <v>0</v>
      </c>
      <c r="BO2299">
        <f>IF(ISNA(BP2299),NA(),BO1619)</f>
        <v>0</v>
      </c>
      <c r="BP2299">
        <f>IF(OR(BP1619="",AND(BP1619=BP1618,BP1619=BP1620)),NA(), BP1619)</f>
        <v>0</v>
      </c>
      <c r="BQ2299">
        <f>IF(ISNA(BR2299),NA(),BQ1619)</f>
        <v>0</v>
      </c>
      <c r="BR2299">
        <f>IF(OR(BR1619="",AND(BR1619=BR1618,BR1619=BR1620)),NA(), BR1619)</f>
        <v>0</v>
      </c>
    </row>
    <row r="2300" spans="5:70">
      <c r="E2300">
        <f>IF(ISNA(F2300),NA(),E1620)</f>
        <v>0</v>
      </c>
      <c r="F2300">
        <f>IF(OR(F1620="",AND(F1620=F1619,F1620=F1621)),NA(), F1620)</f>
        <v>0</v>
      </c>
      <c r="G2300">
        <f>IF(ISNA(H2300),NA(),G1620)</f>
        <v>0</v>
      </c>
      <c r="H2300">
        <f>IF(OR(H1620="",AND(H1620=H1619,H1620=H1621)),NA(), H1620)</f>
        <v>0</v>
      </c>
      <c r="I2300">
        <f>IF(ISNA(J2300),NA(),I1620)</f>
        <v>0</v>
      </c>
      <c r="J2300">
        <f>IF(OR(J1620="",AND(J1620=J1619,J1620=J1621)),NA(), J1620)</f>
        <v>0</v>
      </c>
      <c r="K2300">
        <f>IF(ISNA(L2300),NA(),K1620)</f>
        <v>0</v>
      </c>
      <c r="L2300">
        <f>IF(OR(L1620="",AND(L1620=L1619,L1620=L1621)),NA(), L1620)</f>
        <v>0</v>
      </c>
      <c r="M2300">
        <f>IF(ISNA(N2300),NA(),M1620)</f>
        <v>0</v>
      </c>
      <c r="N2300">
        <f>IF(OR(N1620="",AND(N1620=N1619,N1620=N1621)),NA(), N1620)</f>
        <v>0</v>
      </c>
      <c r="O2300">
        <f>IF(ISNA(P2300),NA(),O1620)</f>
        <v>0</v>
      </c>
      <c r="P2300">
        <f>IF(OR(P1620="",AND(P1620=P1619,P1620=P1621)),NA(), P1620)</f>
        <v>0</v>
      </c>
      <c r="Q2300">
        <f>IF(ISNA(R2300),NA(),Q1620)</f>
        <v>0</v>
      </c>
      <c r="R2300">
        <f>IF(OR(R1620="",AND(R1620=R1619,R1620=R1621)),NA(), R1620)</f>
        <v>0</v>
      </c>
      <c r="S2300">
        <f>IF(ISNA(T2300),NA(),S1620)</f>
        <v>0</v>
      </c>
      <c r="T2300">
        <f>IF(OR(T1620="",AND(T1620=T1619,T1620=T1621)),NA(), T1620)</f>
        <v>0</v>
      </c>
      <c r="U2300">
        <f>IF(ISNA(V2300),NA(),U1620)</f>
        <v>0</v>
      </c>
      <c r="V2300">
        <f>IF(OR(V1620="",AND(V1620=V1619,V1620=V1621)),NA(), V1620)</f>
        <v>0</v>
      </c>
      <c r="W2300">
        <f>IF(ISNA(X2300),NA(),W1620)</f>
        <v>0</v>
      </c>
      <c r="X2300">
        <f>IF(OR(X1620="",AND(X1620=X1619,X1620=X1621)),NA(), X1620)</f>
        <v>0</v>
      </c>
      <c r="Y2300">
        <f>IF(ISNA(Z2300),NA(),Y1620)</f>
        <v>0</v>
      </c>
      <c r="Z2300">
        <f>IF(OR(Z1620="",AND(Z1620=Z1619,Z1620=Z1621)),NA(), Z1620)</f>
        <v>0</v>
      </c>
      <c r="AA2300">
        <f>IF(ISNA(AB2300),NA(),AA1620)</f>
        <v>0</v>
      </c>
      <c r="AB2300">
        <f>IF(OR(AB1620="",AND(AB1620=AB1619,AB1620=AB1621)),NA(), AB1620)</f>
        <v>0</v>
      </c>
      <c r="AC2300">
        <f>IF(ISNA(AD2300),NA(),AC1620)</f>
        <v>0</v>
      </c>
      <c r="AD2300">
        <f>IF(OR(AD1620="",AND(AD1620=AD1619,AD1620=AD1621)),NA(), AD1620)</f>
        <v>0</v>
      </c>
      <c r="AE2300">
        <f>IF(ISNA(AF2300),NA(),AE1620)</f>
        <v>0</v>
      </c>
      <c r="AF2300">
        <f>IF(OR(AF1620="",AND(AF1620=AF1619,AF1620=AF1621)),NA(), AF1620)</f>
        <v>0</v>
      </c>
      <c r="AG2300">
        <f>IF(ISNA(AH2300),NA(),AG1620)</f>
        <v>0</v>
      </c>
      <c r="AH2300">
        <f>IF(OR(AH1620="",AND(AH1620=AH1619,AH1620=AH1621)),NA(), AH1620)</f>
        <v>0</v>
      </c>
      <c r="AI2300">
        <f>IF(ISNA(AJ2300),NA(),AI1620)</f>
        <v>0</v>
      </c>
      <c r="AJ2300">
        <f>IF(OR(AJ1620="",AND(AJ1620=AJ1619,AJ1620=AJ1621)),NA(), AJ1620)</f>
        <v>0</v>
      </c>
      <c r="AM2300">
        <f>IF(ISNA(AN2300),NA(),AM1620)</f>
        <v>0</v>
      </c>
      <c r="AN2300">
        <f>IF(OR(AN1620="",AND(AN1620=AN1619,AN1620=AN1621)),NA(), AN1620)</f>
        <v>0</v>
      </c>
      <c r="AO2300">
        <f>IF(ISNA(AP2300),NA(),AO1620)</f>
        <v>0</v>
      </c>
      <c r="AP2300">
        <f>IF(OR(AP1620="",AND(AP1620=AP1619,AP1620=AP1621)),NA(), AP1620)</f>
        <v>0</v>
      </c>
      <c r="AQ2300">
        <f>IF(ISNA(AR2300),NA(),AQ1620)</f>
        <v>0</v>
      </c>
      <c r="AR2300">
        <f>IF(OR(AR1620="",AND(AR1620=AR1619,AR1620=AR1621)),NA(), AR1620)</f>
        <v>0</v>
      </c>
      <c r="AS2300">
        <f>IF(ISNA(AT2300),NA(),AS1620)</f>
        <v>0</v>
      </c>
      <c r="AT2300">
        <f>IF(OR(AT1620="",AND(AT1620=AT1619,AT1620=AT1621)),NA(), AT1620)</f>
        <v>0</v>
      </c>
      <c r="AU2300">
        <f>IF(ISNA(AV2300),NA(),AU1620)</f>
        <v>0</v>
      </c>
      <c r="AV2300">
        <f>IF(OR(AV1620="",AND(AV1620=AV1619,AV1620=AV1621)),NA(), AV1620)</f>
        <v>0</v>
      </c>
      <c r="AW2300">
        <f>IF(ISNA(AX2300),NA(),AW1620)</f>
        <v>0</v>
      </c>
      <c r="AX2300">
        <f>IF(OR(AX1620="",AND(AX1620=AX1619,AX1620=AX1621)),NA(), AX1620)</f>
        <v>0</v>
      </c>
      <c r="AY2300">
        <f>IF(ISNA(AZ2300),NA(),AY1620)</f>
        <v>0</v>
      </c>
      <c r="AZ2300">
        <f>IF(OR(AZ1620="",AND(AZ1620=AZ1619,AZ1620=AZ1621)),NA(), AZ1620)</f>
        <v>0</v>
      </c>
      <c r="BA2300">
        <f>IF(ISNA(BB2300),NA(),BA1620)</f>
        <v>0</v>
      </c>
      <c r="BB2300">
        <f>IF(OR(BB1620="",AND(BB1620=BB1619,BB1620=BB1621)),NA(), BB1620)</f>
        <v>0</v>
      </c>
      <c r="BC2300">
        <f>IF(ISNA(BD2300),NA(),BC1620)</f>
        <v>0</v>
      </c>
      <c r="BD2300">
        <f>IF(OR(BD1620="",AND(BD1620=BD1619,BD1620=BD1621)),NA(), BD1620)</f>
        <v>0</v>
      </c>
      <c r="BE2300">
        <f>IF(ISNA(BF2300),NA(),BE1620)</f>
        <v>0</v>
      </c>
      <c r="BF2300">
        <f>IF(OR(BF1620="",AND(BF1620=BF1619,BF1620=BF1621)),NA(), BF1620)</f>
        <v>0</v>
      </c>
      <c r="BG2300">
        <f>IF(ISNA(BH2300),NA(),BG1620)</f>
        <v>0</v>
      </c>
      <c r="BH2300">
        <f>IF(OR(BH1620="",AND(BH1620=BH1619,BH1620=BH1621)),NA(), BH1620)</f>
        <v>0</v>
      </c>
      <c r="BI2300">
        <f>IF(ISNA(BJ2300),NA(),BI1620)</f>
        <v>0</v>
      </c>
      <c r="BJ2300">
        <f>IF(OR(BJ1620="",AND(BJ1620=BJ1619,BJ1620=BJ1621)),NA(), BJ1620)</f>
        <v>0</v>
      </c>
      <c r="BK2300">
        <f>IF(ISNA(BL2300),NA(),BK1620)</f>
        <v>0</v>
      </c>
      <c r="BL2300">
        <f>IF(OR(BL1620="",AND(BL1620=BL1619,BL1620=BL1621)),NA(), BL1620)</f>
        <v>0</v>
      </c>
      <c r="BM2300">
        <f>IF(ISNA(BN2300),NA(),BM1620)</f>
        <v>0</v>
      </c>
      <c r="BN2300">
        <f>IF(OR(BN1620="",AND(BN1620=BN1619,BN1620=BN1621)),NA(), BN1620)</f>
        <v>0</v>
      </c>
      <c r="BO2300">
        <f>IF(ISNA(BP2300),NA(),BO1620)</f>
        <v>0</v>
      </c>
      <c r="BP2300">
        <f>IF(OR(BP1620="",AND(BP1620=BP1619,BP1620=BP1621)),NA(), BP1620)</f>
        <v>0</v>
      </c>
      <c r="BQ2300">
        <f>IF(ISNA(BR2300),NA(),BQ1620)</f>
        <v>0</v>
      </c>
      <c r="BR2300">
        <f>IF(OR(BR1620="",AND(BR1620=BR1619,BR1620=BR1621)),NA(), BR1620)</f>
        <v>0</v>
      </c>
    </row>
    <row r="2301" spans="5:70">
      <c r="E2301">
        <f>IF(ISNA(F2301),NA(),E1621)</f>
        <v>0</v>
      </c>
      <c r="F2301">
        <f>IF(OR(F1621="",AND(F1621=F1620,F1621=F1622)),NA(), F1621)</f>
        <v>0</v>
      </c>
      <c r="G2301">
        <f>IF(ISNA(H2301),NA(),G1621)</f>
        <v>0</v>
      </c>
      <c r="H2301">
        <f>IF(OR(H1621="",AND(H1621=H1620,H1621=H1622)),NA(), H1621)</f>
        <v>0</v>
      </c>
      <c r="I2301">
        <f>IF(ISNA(J2301),NA(),I1621)</f>
        <v>0</v>
      </c>
      <c r="J2301">
        <f>IF(OR(J1621="",AND(J1621=J1620,J1621=J1622)),NA(), J1621)</f>
        <v>0</v>
      </c>
      <c r="K2301">
        <f>IF(ISNA(L2301),NA(),K1621)</f>
        <v>0</v>
      </c>
      <c r="L2301">
        <f>IF(OR(L1621="",AND(L1621=L1620,L1621=L1622)),NA(), L1621)</f>
        <v>0</v>
      </c>
      <c r="M2301">
        <f>IF(ISNA(N2301),NA(),M1621)</f>
        <v>0</v>
      </c>
      <c r="N2301">
        <f>IF(OR(N1621="",AND(N1621=N1620,N1621=N1622)),NA(), N1621)</f>
        <v>0</v>
      </c>
      <c r="O2301">
        <f>IF(ISNA(P2301),NA(),O1621)</f>
        <v>0</v>
      </c>
      <c r="P2301">
        <f>IF(OR(P1621="",AND(P1621=P1620,P1621=P1622)),NA(), P1621)</f>
        <v>0</v>
      </c>
      <c r="Q2301">
        <f>IF(ISNA(R2301),NA(),Q1621)</f>
        <v>0</v>
      </c>
      <c r="R2301">
        <f>IF(OR(R1621="",AND(R1621=R1620,R1621=R1622)),NA(), R1621)</f>
        <v>0</v>
      </c>
      <c r="S2301">
        <f>IF(ISNA(T2301),NA(),S1621)</f>
        <v>0</v>
      </c>
      <c r="T2301">
        <f>IF(OR(T1621="",AND(T1621=T1620,T1621=T1622)),NA(), T1621)</f>
        <v>0</v>
      </c>
      <c r="U2301">
        <f>IF(ISNA(V2301),NA(),U1621)</f>
        <v>0</v>
      </c>
      <c r="V2301">
        <f>IF(OR(V1621="",AND(V1621=V1620,V1621=V1622)),NA(), V1621)</f>
        <v>0</v>
      </c>
      <c r="W2301">
        <f>IF(ISNA(X2301),NA(),W1621)</f>
        <v>0</v>
      </c>
      <c r="X2301">
        <f>IF(OR(X1621="",AND(X1621=X1620,X1621=X1622)),NA(), X1621)</f>
        <v>0</v>
      </c>
      <c r="Y2301">
        <f>IF(ISNA(Z2301),NA(),Y1621)</f>
        <v>0</v>
      </c>
      <c r="Z2301">
        <f>IF(OR(Z1621="",AND(Z1621=Z1620,Z1621=Z1622)),NA(), Z1621)</f>
        <v>0</v>
      </c>
      <c r="AA2301">
        <f>IF(ISNA(AB2301),NA(),AA1621)</f>
        <v>0</v>
      </c>
      <c r="AB2301">
        <f>IF(OR(AB1621="",AND(AB1621=AB1620,AB1621=AB1622)),NA(), AB1621)</f>
        <v>0</v>
      </c>
      <c r="AC2301">
        <f>IF(ISNA(AD2301),NA(),AC1621)</f>
        <v>0</v>
      </c>
      <c r="AD2301">
        <f>IF(OR(AD1621="",AND(AD1621=AD1620,AD1621=AD1622)),NA(), AD1621)</f>
        <v>0</v>
      </c>
      <c r="AE2301">
        <f>IF(ISNA(AF2301),NA(),AE1621)</f>
        <v>0</v>
      </c>
      <c r="AF2301">
        <f>IF(OR(AF1621="",AND(AF1621=AF1620,AF1621=AF1622)),NA(), AF1621)</f>
        <v>0</v>
      </c>
      <c r="AG2301">
        <f>IF(ISNA(AH2301),NA(),AG1621)</f>
        <v>0</v>
      </c>
      <c r="AH2301">
        <f>IF(OR(AH1621="",AND(AH1621=AH1620,AH1621=AH1622)),NA(), AH1621)</f>
        <v>0</v>
      </c>
      <c r="AI2301">
        <f>IF(ISNA(AJ2301),NA(),AI1621)</f>
        <v>0</v>
      </c>
      <c r="AJ2301">
        <f>IF(OR(AJ1621="",AND(AJ1621=AJ1620,AJ1621=AJ1622)),NA(), AJ1621)</f>
        <v>0</v>
      </c>
      <c r="AM2301">
        <f>IF(ISNA(AN2301),NA(),AM1621)</f>
        <v>0</v>
      </c>
      <c r="AN2301">
        <f>IF(OR(AN1621="",AND(AN1621=AN1620,AN1621=AN1622)),NA(), AN1621)</f>
        <v>0</v>
      </c>
      <c r="AO2301">
        <f>IF(ISNA(AP2301),NA(),AO1621)</f>
        <v>0</v>
      </c>
      <c r="AP2301">
        <f>IF(OR(AP1621="",AND(AP1621=AP1620,AP1621=AP1622)),NA(), AP1621)</f>
        <v>0</v>
      </c>
      <c r="AQ2301">
        <f>IF(ISNA(AR2301),NA(),AQ1621)</f>
        <v>0</v>
      </c>
      <c r="AR2301">
        <f>IF(OR(AR1621="",AND(AR1621=AR1620,AR1621=AR1622)),NA(), AR1621)</f>
        <v>0</v>
      </c>
      <c r="AS2301">
        <f>IF(ISNA(AT2301),NA(),AS1621)</f>
        <v>0</v>
      </c>
      <c r="AT2301">
        <f>IF(OR(AT1621="",AND(AT1621=AT1620,AT1621=AT1622)),NA(), AT1621)</f>
        <v>0</v>
      </c>
      <c r="AU2301">
        <f>IF(ISNA(AV2301),NA(),AU1621)</f>
        <v>0</v>
      </c>
      <c r="AV2301">
        <f>IF(OR(AV1621="",AND(AV1621=AV1620,AV1621=AV1622)),NA(), AV1621)</f>
        <v>0</v>
      </c>
      <c r="AW2301">
        <f>IF(ISNA(AX2301),NA(),AW1621)</f>
        <v>0</v>
      </c>
      <c r="AX2301">
        <f>IF(OR(AX1621="",AND(AX1621=AX1620,AX1621=AX1622)),NA(), AX1621)</f>
        <v>0</v>
      </c>
      <c r="AY2301">
        <f>IF(ISNA(AZ2301),NA(),AY1621)</f>
        <v>0</v>
      </c>
      <c r="AZ2301">
        <f>IF(OR(AZ1621="",AND(AZ1621=AZ1620,AZ1621=AZ1622)),NA(), AZ1621)</f>
        <v>0</v>
      </c>
      <c r="BA2301">
        <f>IF(ISNA(BB2301),NA(),BA1621)</f>
        <v>0</v>
      </c>
      <c r="BB2301">
        <f>IF(OR(BB1621="",AND(BB1621=BB1620,BB1621=BB1622)),NA(), BB1621)</f>
        <v>0</v>
      </c>
      <c r="BC2301">
        <f>IF(ISNA(BD2301),NA(),BC1621)</f>
        <v>0</v>
      </c>
      <c r="BD2301">
        <f>IF(OR(BD1621="",AND(BD1621=BD1620,BD1621=BD1622)),NA(), BD1621)</f>
        <v>0</v>
      </c>
      <c r="BE2301">
        <f>IF(ISNA(BF2301),NA(),BE1621)</f>
        <v>0</v>
      </c>
      <c r="BF2301">
        <f>IF(OR(BF1621="",AND(BF1621=BF1620,BF1621=BF1622)),NA(), BF1621)</f>
        <v>0</v>
      </c>
      <c r="BG2301">
        <f>IF(ISNA(BH2301),NA(),BG1621)</f>
        <v>0</v>
      </c>
      <c r="BH2301">
        <f>IF(OR(BH1621="",AND(BH1621=BH1620,BH1621=BH1622)),NA(), BH1621)</f>
        <v>0</v>
      </c>
      <c r="BI2301">
        <f>IF(ISNA(BJ2301),NA(),BI1621)</f>
        <v>0</v>
      </c>
      <c r="BJ2301">
        <f>IF(OR(BJ1621="",AND(BJ1621=BJ1620,BJ1621=BJ1622)),NA(), BJ1621)</f>
        <v>0</v>
      </c>
      <c r="BK2301">
        <f>IF(ISNA(BL2301),NA(),BK1621)</f>
        <v>0</v>
      </c>
      <c r="BL2301">
        <f>IF(OR(BL1621="",AND(BL1621=BL1620,BL1621=BL1622)),NA(), BL1621)</f>
        <v>0</v>
      </c>
      <c r="BM2301">
        <f>IF(ISNA(BN2301),NA(),BM1621)</f>
        <v>0</v>
      </c>
      <c r="BN2301">
        <f>IF(OR(BN1621="",AND(BN1621=BN1620,BN1621=BN1622)),NA(), BN1621)</f>
        <v>0</v>
      </c>
      <c r="BO2301">
        <f>IF(ISNA(BP2301),NA(),BO1621)</f>
        <v>0</v>
      </c>
      <c r="BP2301">
        <f>IF(OR(BP1621="",AND(BP1621=BP1620,BP1621=BP1622)),NA(), BP1621)</f>
        <v>0</v>
      </c>
      <c r="BQ2301">
        <f>IF(ISNA(BR2301),NA(),BQ1621)</f>
        <v>0</v>
      </c>
      <c r="BR2301">
        <f>IF(OR(BR1621="",AND(BR1621=BR1620,BR1621=BR1622)),NA(), BR1621)</f>
        <v>0</v>
      </c>
    </row>
    <row r="2302" spans="5:70">
      <c r="E2302">
        <f>IF(ISNA(F2302),NA(),E1622)</f>
        <v>0</v>
      </c>
      <c r="F2302">
        <f>IF(OR(F1622="",AND(F1622=F1621,F1622=F1623)),NA(), F1622)</f>
        <v>0</v>
      </c>
      <c r="G2302">
        <f>IF(ISNA(H2302),NA(),G1622)</f>
        <v>0</v>
      </c>
      <c r="H2302">
        <f>IF(OR(H1622="",AND(H1622=H1621,H1622=H1623)),NA(), H1622)</f>
        <v>0</v>
      </c>
      <c r="I2302">
        <f>IF(ISNA(J2302),NA(),I1622)</f>
        <v>0</v>
      </c>
      <c r="J2302">
        <f>IF(OR(J1622="",AND(J1622=J1621,J1622=J1623)),NA(), J1622)</f>
        <v>0</v>
      </c>
      <c r="K2302">
        <f>IF(ISNA(L2302),NA(),K1622)</f>
        <v>0</v>
      </c>
      <c r="L2302">
        <f>IF(OR(L1622="",AND(L1622=L1621,L1622=L1623)),NA(), L1622)</f>
        <v>0</v>
      </c>
      <c r="M2302">
        <f>IF(ISNA(N2302),NA(),M1622)</f>
        <v>0</v>
      </c>
      <c r="N2302">
        <f>IF(OR(N1622="",AND(N1622=N1621,N1622=N1623)),NA(), N1622)</f>
        <v>0</v>
      </c>
      <c r="O2302">
        <f>IF(ISNA(P2302),NA(),O1622)</f>
        <v>0</v>
      </c>
      <c r="P2302">
        <f>IF(OR(P1622="",AND(P1622=P1621,P1622=P1623)),NA(), P1622)</f>
        <v>0</v>
      </c>
      <c r="Q2302">
        <f>IF(ISNA(R2302),NA(),Q1622)</f>
        <v>0</v>
      </c>
      <c r="R2302">
        <f>IF(OR(R1622="",AND(R1622=R1621,R1622=R1623)),NA(), R1622)</f>
        <v>0</v>
      </c>
      <c r="S2302">
        <f>IF(ISNA(T2302),NA(),S1622)</f>
        <v>0</v>
      </c>
      <c r="T2302">
        <f>IF(OR(T1622="",AND(T1622=T1621,T1622=T1623)),NA(), T1622)</f>
        <v>0</v>
      </c>
      <c r="U2302">
        <f>IF(ISNA(V2302),NA(),U1622)</f>
        <v>0</v>
      </c>
      <c r="V2302">
        <f>IF(OR(V1622="",AND(V1622=V1621,V1622=V1623)),NA(), V1622)</f>
        <v>0</v>
      </c>
      <c r="W2302">
        <f>IF(ISNA(X2302),NA(),W1622)</f>
        <v>0</v>
      </c>
      <c r="X2302">
        <f>IF(OR(X1622="",AND(X1622=X1621,X1622=X1623)),NA(), X1622)</f>
        <v>0</v>
      </c>
      <c r="Y2302">
        <f>IF(ISNA(Z2302),NA(),Y1622)</f>
        <v>0</v>
      </c>
      <c r="Z2302">
        <f>IF(OR(Z1622="",AND(Z1622=Z1621,Z1622=Z1623)),NA(), Z1622)</f>
        <v>0</v>
      </c>
      <c r="AA2302">
        <f>IF(ISNA(AB2302),NA(),AA1622)</f>
        <v>0</v>
      </c>
      <c r="AB2302">
        <f>IF(OR(AB1622="",AND(AB1622=AB1621,AB1622=AB1623)),NA(), AB1622)</f>
        <v>0</v>
      </c>
      <c r="AC2302">
        <f>IF(ISNA(AD2302),NA(),AC1622)</f>
        <v>0</v>
      </c>
      <c r="AD2302">
        <f>IF(OR(AD1622="",AND(AD1622=AD1621,AD1622=AD1623)),NA(), AD1622)</f>
        <v>0</v>
      </c>
      <c r="AE2302">
        <f>IF(ISNA(AF2302),NA(),AE1622)</f>
        <v>0</v>
      </c>
      <c r="AF2302">
        <f>IF(OR(AF1622="",AND(AF1622=AF1621,AF1622=AF1623)),NA(), AF1622)</f>
        <v>0</v>
      </c>
      <c r="AG2302">
        <f>IF(ISNA(AH2302),NA(),AG1622)</f>
        <v>0</v>
      </c>
      <c r="AH2302">
        <f>IF(OR(AH1622="",AND(AH1622=AH1621,AH1622=AH1623)),NA(), AH1622)</f>
        <v>0</v>
      </c>
      <c r="AI2302">
        <f>IF(ISNA(AJ2302),NA(),AI1622)</f>
        <v>0</v>
      </c>
      <c r="AJ2302">
        <f>IF(OR(AJ1622="",AND(AJ1622=AJ1621,AJ1622=AJ1623)),NA(), AJ1622)</f>
        <v>0</v>
      </c>
      <c r="AM2302">
        <f>IF(ISNA(AN2302),NA(),AM1622)</f>
        <v>0</v>
      </c>
      <c r="AN2302">
        <f>IF(OR(AN1622="",AND(AN1622=AN1621,AN1622=AN1623)),NA(), AN1622)</f>
        <v>0</v>
      </c>
      <c r="AO2302">
        <f>IF(ISNA(AP2302),NA(),AO1622)</f>
        <v>0</v>
      </c>
      <c r="AP2302">
        <f>IF(OR(AP1622="",AND(AP1622=AP1621,AP1622=AP1623)),NA(), AP1622)</f>
        <v>0</v>
      </c>
      <c r="AQ2302">
        <f>IF(ISNA(AR2302),NA(),AQ1622)</f>
        <v>0</v>
      </c>
      <c r="AR2302">
        <f>IF(OR(AR1622="",AND(AR1622=AR1621,AR1622=AR1623)),NA(), AR1622)</f>
        <v>0</v>
      </c>
      <c r="AS2302">
        <f>IF(ISNA(AT2302),NA(),AS1622)</f>
        <v>0</v>
      </c>
      <c r="AT2302">
        <f>IF(OR(AT1622="",AND(AT1622=AT1621,AT1622=AT1623)),NA(), AT1622)</f>
        <v>0</v>
      </c>
      <c r="AU2302">
        <f>IF(ISNA(AV2302),NA(),AU1622)</f>
        <v>0</v>
      </c>
      <c r="AV2302">
        <f>IF(OR(AV1622="",AND(AV1622=AV1621,AV1622=AV1623)),NA(), AV1622)</f>
        <v>0</v>
      </c>
      <c r="AW2302">
        <f>IF(ISNA(AX2302),NA(),AW1622)</f>
        <v>0</v>
      </c>
      <c r="AX2302">
        <f>IF(OR(AX1622="",AND(AX1622=AX1621,AX1622=AX1623)),NA(), AX1622)</f>
        <v>0</v>
      </c>
      <c r="AY2302">
        <f>IF(ISNA(AZ2302),NA(),AY1622)</f>
        <v>0</v>
      </c>
      <c r="AZ2302">
        <f>IF(OR(AZ1622="",AND(AZ1622=AZ1621,AZ1622=AZ1623)),NA(), AZ1622)</f>
        <v>0</v>
      </c>
      <c r="BA2302">
        <f>IF(ISNA(BB2302),NA(),BA1622)</f>
        <v>0</v>
      </c>
      <c r="BB2302">
        <f>IF(OR(BB1622="",AND(BB1622=BB1621,BB1622=BB1623)),NA(), BB1622)</f>
        <v>0</v>
      </c>
      <c r="BC2302">
        <f>IF(ISNA(BD2302),NA(),BC1622)</f>
        <v>0</v>
      </c>
      <c r="BD2302">
        <f>IF(OR(BD1622="",AND(BD1622=BD1621,BD1622=BD1623)),NA(), BD1622)</f>
        <v>0</v>
      </c>
      <c r="BE2302">
        <f>IF(ISNA(BF2302),NA(),BE1622)</f>
        <v>0</v>
      </c>
      <c r="BF2302">
        <f>IF(OR(BF1622="",AND(BF1622=BF1621,BF1622=BF1623)),NA(), BF1622)</f>
        <v>0</v>
      </c>
      <c r="BG2302">
        <f>IF(ISNA(BH2302),NA(),BG1622)</f>
        <v>0</v>
      </c>
      <c r="BH2302">
        <f>IF(OR(BH1622="",AND(BH1622=BH1621,BH1622=BH1623)),NA(), BH1622)</f>
        <v>0</v>
      </c>
      <c r="BI2302">
        <f>IF(ISNA(BJ2302),NA(),BI1622)</f>
        <v>0</v>
      </c>
      <c r="BJ2302">
        <f>IF(OR(BJ1622="",AND(BJ1622=BJ1621,BJ1622=BJ1623)),NA(), BJ1622)</f>
        <v>0</v>
      </c>
      <c r="BK2302">
        <f>IF(ISNA(BL2302),NA(),BK1622)</f>
        <v>0</v>
      </c>
      <c r="BL2302">
        <f>IF(OR(BL1622="",AND(BL1622=BL1621,BL1622=BL1623)),NA(), BL1622)</f>
        <v>0</v>
      </c>
      <c r="BM2302">
        <f>IF(ISNA(BN2302),NA(),BM1622)</f>
        <v>0</v>
      </c>
      <c r="BN2302">
        <f>IF(OR(BN1622="",AND(BN1622=BN1621,BN1622=BN1623)),NA(), BN1622)</f>
        <v>0</v>
      </c>
      <c r="BO2302">
        <f>IF(ISNA(BP2302),NA(),BO1622)</f>
        <v>0</v>
      </c>
      <c r="BP2302">
        <f>IF(OR(BP1622="",AND(BP1622=BP1621,BP1622=BP1623)),NA(), BP1622)</f>
        <v>0</v>
      </c>
      <c r="BQ2302">
        <f>IF(ISNA(BR2302),NA(),BQ1622)</f>
        <v>0</v>
      </c>
      <c r="BR2302">
        <f>IF(OR(BR1622="",AND(BR1622=BR1621,BR1622=BR1623)),NA(), BR1622)</f>
        <v>0</v>
      </c>
    </row>
    <row r="2303" spans="5:70">
      <c r="E2303">
        <f>IF(ISNA(F2303),NA(),E1623)</f>
        <v>0</v>
      </c>
      <c r="F2303">
        <f>IF(OR(F1623="",AND(F1623=F1622,F1623=F1624)),NA(), F1623)</f>
        <v>0</v>
      </c>
      <c r="G2303">
        <f>IF(ISNA(H2303),NA(),G1623)</f>
        <v>0</v>
      </c>
      <c r="H2303">
        <f>IF(OR(H1623="",AND(H1623=H1622,H1623=H1624)),NA(), H1623)</f>
        <v>0</v>
      </c>
      <c r="I2303">
        <f>IF(ISNA(J2303),NA(),I1623)</f>
        <v>0</v>
      </c>
      <c r="J2303">
        <f>IF(OR(J1623="",AND(J1623=J1622,J1623=J1624)),NA(), J1623)</f>
        <v>0</v>
      </c>
      <c r="K2303">
        <f>IF(ISNA(L2303),NA(),K1623)</f>
        <v>0</v>
      </c>
      <c r="L2303">
        <f>IF(OR(L1623="",AND(L1623=L1622,L1623=L1624)),NA(), L1623)</f>
        <v>0</v>
      </c>
      <c r="M2303">
        <f>IF(ISNA(N2303),NA(),M1623)</f>
        <v>0</v>
      </c>
      <c r="N2303">
        <f>IF(OR(N1623="",AND(N1623=N1622,N1623=N1624)),NA(), N1623)</f>
        <v>0</v>
      </c>
      <c r="O2303">
        <f>IF(ISNA(P2303),NA(),O1623)</f>
        <v>0</v>
      </c>
      <c r="P2303">
        <f>IF(OR(P1623="",AND(P1623=P1622,P1623=P1624)),NA(), P1623)</f>
        <v>0</v>
      </c>
      <c r="Q2303">
        <f>IF(ISNA(R2303),NA(),Q1623)</f>
        <v>0</v>
      </c>
      <c r="R2303">
        <f>IF(OR(R1623="",AND(R1623=R1622,R1623=R1624)),NA(), R1623)</f>
        <v>0</v>
      </c>
      <c r="S2303">
        <f>IF(ISNA(T2303),NA(),S1623)</f>
        <v>0</v>
      </c>
      <c r="T2303">
        <f>IF(OR(T1623="",AND(T1623=T1622,T1623=T1624)),NA(), T1623)</f>
        <v>0</v>
      </c>
      <c r="U2303">
        <f>IF(ISNA(V2303),NA(),U1623)</f>
        <v>0</v>
      </c>
      <c r="V2303">
        <f>IF(OR(V1623="",AND(V1623=V1622,V1623=V1624)),NA(), V1623)</f>
        <v>0</v>
      </c>
      <c r="W2303">
        <f>IF(ISNA(X2303),NA(),W1623)</f>
        <v>0</v>
      </c>
      <c r="X2303">
        <f>IF(OR(X1623="",AND(X1623=X1622,X1623=X1624)),NA(), X1623)</f>
        <v>0</v>
      </c>
      <c r="Y2303">
        <f>IF(ISNA(Z2303),NA(),Y1623)</f>
        <v>0</v>
      </c>
      <c r="Z2303">
        <f>IF(OR(Z1623="",AND(Z1623=Z1622,Z1623=Z1624)),NA(), Z1623)</f>
        <v>0</v>
      </c>
      <c r="AA2303">
        <f>IF(ISNA(AB2303),NA(),AA1623)</f>
        <v>0</v>
      </c>
      <c r="AB2303">
        <f>IF(OR(AB1623="",AND(AB1623=AB1622,AB1623=AB1624)),NA(), AB1623)</f>
        <v>0</v>
      </c>
      <c r="AC2303">
        <f>IF(ISNA(AD2303),NA(),AC1623)</f>
        <v>0</v>
      </c>
      <c r="AD2303">
        <f>IF(OR(AD1623="",AND(AD1623=AD1622,AD1623=AD1624)),NA(), AD1623)</f>
        <v>0</v>
      </c>
      <c r="AE2303">
        <f>IF(ISNA(AF2303),NA(),AE1623)</f>
        <v>0</v>
      </c>
      <c r="AF2303">
        <f>IF(OR(AF1623="",AND(AF1623=AF1622,AF1623=AF1624)),NA(), AF1623)</f>
        <v>0</v>
      </c>
      <c r="AG2303">
        <f>IF(ISNA(AH2303),NA(),AG1623)</f>
        <v>0</v>
      </c>
      <c r="AH2303">
        <f>IF(OR(AH1623="",AND(AH1623=AH1622,AH1623=AH1624)),NA(), AH1623)</f>
        <v>0</v>
      </c>
      <c r="AI2303">
        <f>IF(ISNA(AJ2303),NA(),AI1623)</f>
        <v>0</v>
      </c>
      <c r="AJ2303">
        <f>IF(OR(AJ1623="",AND(AJ1623=AJ1622,AJ1623=AJ1624)),NA(), AJ1623)</f>
        <v>0</v>
      </c>
      <c r="AM2303">
        <f>IF(ISNA(AN2303),NA(),AM1623)</f>
        <v>0</v>
      </c>
      <c r="AN2303">
        <f>IF(OR(AN1623="",AND(AN1623=AN1622,AN1623=AN1624)),NA(), AN1623)</f>
        <v>0</v>
      </c>
      <c r="AO2303">
        <f>IF(ISNA(AP2303),NA(),AO1623)</f>
        <v>0</v>
      </c>
      <c r="AP2303">
        <f>IF(OR(AP1623="",AND(AP1623=AP1622,AP1623=AP1624)),NA(), AP1623)</f>
        <v>0</v>
      </c>
      <c r="AQ2303">
        <f>IF(ISNA(AR2303),NA(),AQ1623)</f>
        <v>0</v>
      </c>
      <c r="AR2303">
        <f>IF(OR(AR1623="",AND(AR1623=AR1622,AR1623=AR1624)),NA(), AR1623)</f>
        <v>0</v>
      </c>
      <c r="AS2303">
        <f>IF(ISNA(AT2303),NA(),AS1623)</f>
        <v>0</v>
      </c>
      <c r="AT2303">
        <f>IF(OR(AT1623="",AND(AT1623=AT1622,AT1623=AT1624)),NA(), AT1623)</f>
        <v>0</v>
      </c>
      <c r="AU2303">
        <f>IF(ISNA(AV2303),NA(),AU1623)</f>
        <v>0</v>
      </c>
      <c r="AV2303">
        <f>IF(OR(AV1623="",AND(AV1623=AV1622,AV1623=AV1624)),NA(), AV1623)</f>
        <v>0</v>
      </c>
      <c r="AW2303">
        <f>IF(ISNA(AX2303),NA(),AW1623)</f>
        <v>0</v>
      </c>
      <c r="AX2303">
        <f>IF(OR(AX1623="",AND(AX1623=AX1622,AX1623=AX1624)),NA(), AX1623)</f>
        <v>0</v>
      </c>
      <c r="AY2303">
        <f>IF(ISNA(AZ2303),NA(),AY1623)</f>
        <v>0</v>
      </c>
      <c r="AZ2303">
        <f>IF(OR(AZ1623="",AND(AZ1623=AZ1622,AZ1623=AZ1624)),NA(), AZ1623)</f>
        <v>0</v>
      </c>
      <c r="BA2303">
        <f>IF(ISNA(BB2303),NA(),BA1623)</f>
        <v>0</v>
      </c>
      <c r="BB2303">
        <f>IF(OR(BB1623="",AND(BB1623=BB1622,BB1623=BB1624)),NA(), BB1623)</f>
        <v>0</v>
      </c>
      <c r="BC2303">
        <f>IF(ISNA(BD2303),NA(),BC1623)</f>
        <v>0</v>
      </c>
      <c r="BD2303">
        <f>IF(OR(BD1623="",AND(BD1623=BD1622,BD1623=BD1624)),NA(), BD1623)</f>
        <v>0</v>
      </c>
      <c r="BE2303">
        <f>IF(ISNA(BF2303),NA(),BE1623)</f>
        <v>0</v>
      </c>
      <c r="BF2303">
        <f>IF(OR(BF1623="",AND(BF1623=BF1622,BF1623=BF1624)),NA(), BF1623)</f>
        <v>0</v>
      </c>
      <c r="BG2303">
        <f>IF(ISNA(BH2303),NA(),BG1623)</f>
        <v>0</v>
      </c>
      <c r="BH2303">
        <f>IF(OR(BH1623="",AND(BH1623=BH1622,BH1623=BH1624)),NA(), BH1623)</f>
        <v>0</v>
      </c>
      <c r="BI2303">
        <f>IF(ISNA(BJ2303),NA(),BI1623)</f>
        <v>0</v>
      </c>
      <c r="BJ2303">
        <f>IF(OR(BJ1623="",AND(BJ1623=BJ1622,BJ1623=BJ1624)),NA(), BJ1623)</f>
        <v>0</v>
      </c>
      <c r="BK2303">
        <f>IF(ISNA(BL2303),NA(),BK1623)</f>
        <v>0</v>
      </c>
      <c r="BL2303">
        <f>IF(OR(BL1623="",AND(BL1623=BL1622,BL1623=BL1624)),NA(), BL1623)</f>
        <v>0</v>
      </c>
      <c r="BM2303">
        <f>IF(ISNA(BN2303),NA(),BM1623)</f>
        <v>0</v>
      </c>
      <c r="BN2303">
        <f>IF(OR(BN1623="",AND(BN1623=BN1622,BN1623=BN1624)),NA(), BN1623)</f>
        <v>0</v>
      </c>
      <c r="BO2303">
        <f>IF(ISNA(BP2303),NA(),BO1623)</f>
        <v>0</v>
      </c>
      <c r="BP2303">
        <f>IF(OR(BP1623="",AND(BP1623=BP1622,BP1623=BP1624)),NA(), BP1623)</f>
        <v>0</v>
      </c>
      <c r="BQ2303">
        <f>IF(ISNA(BR2303),NA(),BQ1623)</f>
        <v>0</v>
      </c>
      <c r="BR2303">
        <f>IF(OR(BR1623="",AND(BR1623=BR1622,BR1623=BR1624)),NA(), BR1623)</f>
        <v>0</v>
      </c>
    </row>
    <row r="2304" spans="5:70">
      <c r="E2304">
        <f>IF(ISNA(F2304),NA(),E1624)</f>
        <v>0</v>
      </c>
      <c r="F2304">
        <f>IF(OR(F1624="",AND(F1624=F1623,F1624=F1625)),NA(), F1624)</f>
        <v>0</v>
      </c>
      <c r="G2304">
        <f>IF(ISNA(H2304),NA(),G1624)</f>
        <v>0</v>
      </c>
      <c r="H2304">
        <f>IF(OR(H1624="",AND(H1624=H1623,H1624=H1625)),NA(), H1624)</f>
        <v>0</v>
      </c>
      <c r="I2304">
        <f>IF(ISNA(J2304),NA(),I1624)</f>
        <v>0</v>
      </c>
      <c r="J2304">
        <f>IF(OR(J1624="",AND(J1624=J1623,J1624=J1625)),NA(), J1624)</f>
        <v>0</v>
      </c>
      <c r="K2304">
        <f>IF(ISNA(L2304),NA(),K1624)</f>
        <v>0</v>
      </c>
      <c r="L2304">
        <f>IF(OR(L1624="",AND(L1624=L1623,L1624=L1625)),NA(), L1624)</f>
        <v>0</v>
      </c>
      <c r="M2304">
        <f>IF(ISNA(N2304),NA(),M1624)</f>
        <v>0</v>
      </c>
      <c r="N2304">
        <f>IF(OR(N1624="",AND(N1624=N1623,N1624=N1625)),NA(), N1624)</f>
        <v>0</v>
      </c>
      <c r="O2304">
        <f>IF(ISNA(P2304),NA(),O1624)</f>
        <v>0</v>
      </c>
      <c r="P2304">
        <f>IF(OR(P1624="",AND(P1624=P1623,P1624=P1625)),NA(), P1624)</f>
        <v>0</v>
      </c>
      <c r="Q2304">
        <f>IF(ISNA(R2304),NA(),Q1624)</f>
        <v>0</v>
      </c>
      <c r="R2304">
        <f>IF(OR(R1624="",AND(R1624=R1623,R1624=R1625)),NA(), R1624)</f>
        <v>0</v>
      </c>
      <c r="S2304">
        <f>IF(ISNA(T2304),NA(),S1624)</f>
        <v>0</v>
      </c>
      <c r="T2304">
        <f>IF(OR(T1624="",AND(T1624=T1623,T1624=T1625)),NA(), T1624)</f>
        <v>0</v>
      </c>
      <c r="U2304">
        <f>IF(ISNA(V2304),NA(),U1624)</f>
        <v>0</v>
      </c>
      <c r="V2304">
        <f>IF(OR(V1624="",AND(V1624=V1623,V1624=V1625)),NA(), V1624)</f>
        <v>0</v>
      </c>
      <c r="W2304">
        <f>IF(ISNA(X2304),NA(),W1624)</f>
        <v>0</v>
      </c>
      <c r="X2304">
        <f>IF(OR(X1624="",AND(X1624=X1623,X1624=X1625)),NA(), X1624)</f>
        <v>0</v>
      </c>
      <c r="Y2304">
        <f>IF(ISNA(Z2304),NA(),Y1624)</f>
        <v>0</v>
      </c>
      <c r="Z2304">
        <f>IF(OR(Z1624="",AND(Z1624=Z1623,Z1624=Z1625)),NA(), Z1624)</f>
        <v>0</v>
      </c>
      <c r="AA2304">
        <f>IF(ISNA(AB2304),NA(),AA1624)</f>
        <v>0</v>
      </c>
      <c r="AB2304">
        <f>IF(OR(AB1624="",AND(AB1624=AB1623,AB1624=AB1625)),NA(), AB1624)</f>
        <v>0</v>
      </c>
      <c r="AC2304">
        <f>IF(ISNA(AD2304),NA(),AC1624)</f>
        <v>0</v>
      </c>
      <c r="AD2304">
        <f>IF(OR(AD1624="",AND(AD1624=AD1623,AD1624=AD1625)),NA(), AD1624)</f>
        <v>0</v>
      </c>
      <c r="AE2304">
        <f>IF(ISNA(AF2304),NA(),AE1624)</f>
        <v>0</v>
      </c>
      <c r="AF2304">
        <f>IF(OR(AF1624="",AND(AF1624=AF1623,AF1624=AF1625)),NA(), AF1624)</f>
        <v>0</v>
      </c>
      <c r="AG2304">
        <f>IF(ISNA(AH2304),NA(),AG1624)</f>
        <v>0</v>
      </c>
      <c r="AH2304">
        <f>IF(OR(AH1624="",AND(AH1624=AH1623,AH1624=AH1625)),NA(), AH1624)</f>
        <v>0</v>
      </c>
      <c r="AI2304">
        <f>IF(ISNA(AJ2304),NA(),AI1624)</f>
        <v>0</v>
      </c>
      <c r="AJ2304">
        <f>IF(OR(AJ1624="",AND(AJ1624=AJ1623,AJ1624=AJ1625)),NA(), AJ1624)</f>
        <v>0</v>
      </c>
      <c r="AM2304">
        <f>IF(ISNA(AN2304),NA(),AM1624)</f>
        <v>0</v>
      </c>
      <c r="AN2304">
        <f>IF(OR(AN1624="",AND(AN1624=AN1623,AN1624=AN1625)),NA(), AN1624)</f>
        <v>0</v>
      </c>
      <c r="AO2304">
        <f>IF(ISNA(AP2304),NA(),AO1624)</f>
        <v>0</v>
      </c>
      <c r="AP2304">
        <f>IF(OR(AP1624="",AND(AP1624=AP1623,AP1624=AP1625)),NA(), AP1624)</f>
        <v>0</v>
      </c>
      <c r="AQ2304">
        <f>IF(ISNA(AR2304),NA(),AQ1624)</f>
        <v>0</v>
      </c>
      <c r="AR2304">
        <f>IF(OR(AR1624="",AND(AR1624=AR1623,AR1624=AR1625)),NA(), AR1624)</f>
        <v>0</v>
      </c>
      <c r="AS2304">
        <f>IF(ISNA(AT2304),NA(),AS1624)</f>
        <v>0</v>
      </c>
      <c r="AT2304">
        <f>IF(OR(AT1624="",AND(AT1624=AT1623,AT1624=AT1625)),NA(), AT1624)</f>
        <v>0</v>
      </c>
      <c r="AU2304">
        <f>IF(ISNA(AV2304),NA(),AU1624)</f>
        <v>0</v>
      </c>
      <c r="AV2304">
        <f>IF(OR(AV1624="",AND(AV1624=AV1623,AV1624=AV1625)),NA(), AV1624)</f>
        <v>0</v>
      </c>
      <c r="AW2304">
        <f>IF(ISNA(AX2304),NA(),AW1624)</f>
        <v>0</v>
      </c>
      <c r="AX2304">
        <f>IF(OR(AX1624="",AND(AX1624=AX1623,AX1624=AX1625)),NA(), AX1624)</f>
        <v>0</v>
      </c>
      <c r="AY2304">
        <f>IF(ISNA(AZ2304),NA(),AY1624)</f>
        <v>0</v>
      </c>
      <c r="AZ2304">
        <f>IF(OR(AZ1624="",AND(AZ1624=AZ1623,AZ1624=AZ1625)),NA(), AZ1624)</f>
        <v>0</v>
      </c>
      <c r="BA2304">
        <f>IF(ISNA(BB2304),NA(),BA1624)</f>
        <v>0</v>
      </c>
      <c r="BB2304">
        <f>IF(OR(BB1624="",AND(BB1624=BB1623,BB1624=BB1625)),NA(), BB1624)</f>
        <v>0</v>
      </c>
      <c r="BC2304">
        <f>IF(ISNA(BD2304),NA(),BC1624)</f>
        <v>0</v>
      </c>
      <c r="BD2304">
        <f>IF(OR(BD1624="",AND(BD1624=BD1623,BD1624=BD1625)),NA(), BD1624)</f>
        <v>0</v>
      </c>
      <c r="BE2304">
        <f>IF(ISNA(BF2304),NA(),BE1624)</f>
        <v>0</v>
      </c>
      <c r="BF2304">
        <f>IF(OR(BF1624="",AND(BF1624=BF1623,BF1624=BF1625)),NA(), BF1624)</f>
        <v>0</v>
      </c>
      <c r="BG2304">
        <f>IF(ISNA(BH2304),NA(),BG1624)</f>
        <v>0</v>
      </c>
      <c r="BH2304">
        <f>IF(OR(BH1624="",AND(BH1624=BH1623,BH1624=BH1625)),NA(), BH1624)</f>
        <v>0</v>
      </c>
      <c r="BI2304">
        <f>IF(ISNA(BJ2304),NA(),BI1624)</f>
        <v>0</v>
      </c>
      <c r="BJ2304">
        <f>IF(OR(BJ1624="",AND(BJ1624=BJ1623,BJ1624=BJ1625)),NA(), BJ1624)</f>
        <v>0</v>
      </c>
      <c r="BK2304">
        <f>IF(ISNA(BL2304),NA(),BK1624)</f>
        <v>0</v>
      </c>
      <c r="BL2304">
        <f>IF(OR(BL1624="",AND(BL1624=BL1623,BL1624=BL1625)),NA(), BL1624)</f>
        <v>0</v>
      </c>
      <c r="BM2304">
        <f>IF(ISNA(BN2304),NA(),BM1624)</f>
        <v>0</v>
      </c>
      <c r="BN2304">
        <f>IF(OR(BN1624="",AND(BN1624=BN1623,BN1624=BN1625)),NA(), BN1624)</f>
        <v>0</v>
      </c>
      <c r="BO2304">
        <f>IF(ISNA(BP2304),NA(),BO1624)</f>
        <v>0</v>
      </c>
      <c r="BP2304">
        <f>IF(OR(BP1624="",AND(BP1624=BP1623,BP1624=BP1625)),NA(), BP1624)</f>
        <v>0</v>
      </c>
      <c r="BQ2304">
        <f>IF(ISNA(BR2304),NA(),BQ1624)</f>
        <v>0</v>
      </c>
      <c r="BR2304">
        <f>IF(OR(BR1624="",AND(BR1624=BR1623,BR1624=BR1625)),NA(), BR1624)</f>
        <v>0</v>
      </c>
    </row>
    <row r="2305" spans="5:70">
      <c r="E2305">
        <f>IF(ISNA(F2305),NA(),E1625)</f>
        <v>0</v>
      </c>
      <c r="F2305">
        <f>IF(OR(F1625="",AND(F1625=F1624,F1625=F1626)),NA(), F1625)</f>
        <v>0</v>
      </c>
      <c r="G2305">
        <f>IF(ISNA(H2305),NA(),G1625)</f>
        <v>0</v>
      </c>
      <c r="H2305">
        <f>IF(OR(H1625="",AND(H1625=H1624,H1625=H1626)),NA(), H1625)</f>
        <v>0</v>
      </c>
      <c r="I2305">
        <f>IF(ISNA(J2305),NA(),I1625)</f>
        <v>0</v>
      </c>
      <c r="J2305">
        <f>IF(OR(J1625="",AND(J1625=J1624,J1625=J1626)),NA(), J1625)</f>
        <v>0</v>
      </c>
      <c r="K2305">
        <f>IF(ISNA(L2305),NA(),K1625)</f>
        <v>0</v>
      </c>
      <c r="L2305">
        <f>IF(OR(L1625="",AND(L1625=L1624,L1625=L1626)),NA(), L1625)</f>
        <v>0</v>
      </c>
      <c r="M2305">
        <f>IF(ISNA(N2305),NA(),M1625)</f>
        <v>0</v>
      </c>
      <c r="N2305">
        <f>IF(OR(N1625="",AND(N1625=N1624,N1625=N1626)),NA(), N1625)</f>
        <v>0</v>
      </c>
      <c r="O2305">
        <f>IF(ISNA(P2305),NA(),O1625)</f>
        <v>0</v>
      </c>
      <c r="P2305">
        <f>IF(OR(P1625="",AND(P1625=P1624,P1625=P1626)),NA(), P1625)</f>
        <v>0</v>
      </c>
      <c r="Q2305">
        <f>IF(ISNA(R2305),NA(),Q1625)</f>
        <v>0</v>
      </c>
      <c r="R2305">
        <f>IF(OR(R1625="",AND(R1625=R1624,R1625=R1626)),NA(), R1625)</f>
        <v>0</v>
      </c>
      <c r="S2305">
        <f>IF(ISNA(T2305),NA(),S1625)</f>
        <v>0</v>
      </c>
      <c r="T2305">
        <f>IF(OR(T1625="",AND(T1625=T1624,T1625=T1626)),NA(), T1625)</f>
        <v>0</v>
      </c>
      <c r="U2305">
        <f>IF(ISNA(V2305),NA(),U1625)</f>
        <v>0</v>
      </c>
      <c r="V2305">
        <f>IF(OR(V1625="",AND(V1625=V1624,V1625=V1626)),NA(), V1625)</f>
        <v>0</v>
      </c>
      <c r="W2305">
        <f>IF(ISNA(X2305),NA(),W1625)</f>
        <v>0</v>
      </c>
      <c r="X2305">
        <f>IF(OR(X1625="",AND(X1625=X1624,X1625=X1626)),NA(), X1625)</f>
        <v>0</v>
      </c>
      <c r="Y2305">
        <f>IF(ISNA(Z2305),NA(),Y1625)</f>
        <v>0</v>
      </c>
      <c r="Z2305">
        <f>IF(OR(Z1625="",AND(Z1625=Z1624,Z1625=Z1626)),NA(), Z1625)</f>
        <v>0</v>
      </c>
      <c r="AA2305">
        <f>IF(ISNA(AB2305),NA(),AA1625)</f>
        <v>0</v>
      </c>
      <c r="AB2305">
        <f>IF(OR(AB1625="",AND(AB1625=AB1624,AB1625=AB1626)),NA(), AB1625)</f>
        <v>0</v>
      </c>
      <c r="AC2305">
        <f>IF(ISNA(AD2305),NA(),AC1625)</f>
        <v>0</v>
      </c>
      <c r="AD2305">
        <f>IF(OR(AD1625="",AND(AD1625=AD1624,AD1625=AD1626)),NA(), AD1625)</f>
        <v>0</v>
      </c>
      <c r="AE2305">
        <f>IF(ISNA(AF2305),NA(),AE1625)</f>
        <v>0</v>
      </c>
      <c r="AF2305">
        <f>IF(OR(AF1625="",AND(AF1625=AF1624,AF1625=AF1626)),NA(), AF1625)</f>
        <v>0</v>
      </c>
      <c r="AG2305">
        <f>IF(ISNA(AH2305),NA(),AG1625)</f>
        <v>0</v>
      </c>
      <c r="AH2305">
        <f>IF(OR(AH1625="",AND(AH1625=AH1624,AH1625=AH1626)),NA(), AH1625)</f>
        <v>0</v>
      </c>
      <c r="AI2305">
        <f>IF(ISNA(AJ2305),NA(),AI1625)</f>
        <v>0</v>
      </c>
      <c r="AJ2305">
        <f>IF(OR(AJ1625="",AND(AJ1625=AJ1624,AJ1625=AJ1626)),NA(), AJ1625)</f>
        <v>0</v>
      </c>
      <c r="AM2305">
        <f>IF(ISNA(AN2305),NA(),AM1625)</f>
        <v>0</v>
      </c>
      <c r="AN2305">
        <f>IF(OR(AN1625="",AND(AN1625=AN1624,AN1625=AN1626)),NA(), AN1625)</f>
        <v>0</v>
      </c>
      <c r="AO2305">
        <f>IF(ISNA(AP2305),NA(),AO1625)</f>
        <v>0</v>
      </c>
      <c r="AP2305">
        <f>IF(OR(AP1625="",AND(AP1625=AP1624,AP1625=AP1626)),NA(), AP1625)</f>
        <v>0</v>
      </c>
      <c r="AQ2305">
        <f>IF(ISNA(AR2305),NA(),AQ1625)</f>
        <v>0</v>
      </c>
      <c r="AR2305">
        <f>IF(OR(AR1625="",AND(AR1625=AR1624,AR1625=AR1626)),NA(), AR1625)</f>
        <v>0</v>
      </c>
      <c r="AS2305">
        <f>IF(ISNA(AT2305),NA(),AS1625)</f>
        <v>0</v>
      </c>
      <c r="AT2305">
        <f>IF(OR(AT1625="",AND(AT1625=AT1624,AT1625=AT1626)),NA(), AT1625)</f>
        <v>0</v>
      </c>
      <c r="AU2305">
        <f>IF(ISNA(AV2305),NA(),AU1625)</f>
        <v>0</v>
      </c>
      <c r="AV2305">
        <f>IF(OR(AV1625="",AND(AV1625=AV1624,AV1625=AV1626)),NA(), AV1625)</f>
        <v>0</v>
      </c>
      <c r="AW2305">
        <f>IF(ISNA(AX2305),NA(),AW1625)</f>
        <v>0</v>
      </c>
      <c r="AX2305">
        <f>IF(OR(AX1625="",AND(AX1625=AX1624,AX1625=AX1626)),NA(), AX1625)</f>
        <v>0</v>
      </c>
      <c r="AY2305">
        <f>IF(ISNA(AZ2305),NA(),AY1625)</f>
        <v>0</v>
      </c>
      <c r="AZ2305">
        <f>IF(OR(AZ1625="",AND(AZ1625=AZ1624,AZ1625=AZ1626)),NA(), AZ1625)</f>
        <v>0</v>
      </c>
      <c r="BA2305">
        <f>IF(ISNA(BB2305),NA(),BA1625)</f>
        <v>0</v>
      </c>
      <c r="BB2305">
        <f>IF(OR(BB1625="",AND(BB1625=BB1624,BB1625=BB1626)),NA(), BB1625)</f>
        <v>0</v>
      </c>
      <c r="BC2305">
        <f>IF(ISNA(BD2305),NA(),BC1625)</f>
        <v>0</v>
      </c>
      <c r="BD2305">
        <f>IF(OR(BD1625="",AND(BD1625=BD1624,BD1625=BD1626)),NA(), BD1625)</f>
        <v>0</v>
      </c>
      <c r="BE2305">
        <f>IF(ISNA(BF2305),NA(),BE1625)</f>
        <v>0</v>
      </c>
      <c r="BF2305">
        <f>IF(OR(BF1625="",AND(BF1625=BF1624,BF1625=BF1626)),NA(), BF1625)</f>
        <v>0</v>
      </c>
      <c r="BG2305">
        <f>IF(ISNA(BH2305),NA(),BG1625)</f>
        <v>0</v>
      </c>
      <c r="BH2305">
        <f>IF(OR(BH1625="",AND(BH1625=BH1624,BH1625=BH1626)),NA(), BH1625)</f>
        <v>0</v>
      </c>
      <c r="BI2305">
        <f>IF(ISNA(BJ2305),NA(),BI1625)</f>
        <v>0</v>
      </c>
      <c r="BJ2305">
        <f>IF(OR(BJ1625="",AND(BJ1625=BJ1624,BJ1625=BJ1626)),NA(), BJ1625)</f>
        <v>0</v>
      </c>
      <c r="BK2305">
        <f>IF(ISNA(BL2305),NA(),BK1625)</f>
        <v>0</v>
      </c>
      <c r="BL2305">
        <f>IF(OR(BL1625="",AND(BL1625=BL1624,BL1625=BL1626)),NA(), BL1625)</f>
        <v>0</v>
      </c>
      <c r="BM2305">
        <f>IF(ISNA(BN2305),NA(),BM1625)</f>
        <v>0</v>
      </c>
      <c r="BN2305">
        <f>IF(OR(BN1625="",AND(BN1625=BN1624,BN1625=BN1626)),NA(), BN1625)</f>
        <v>0</v>
      </c>
      <c r="BO2305">
        <f>IF(ISNA(BP2305),NA(),BO1625)</f>
        <v>0</v>
      </c>
      <c r="BP2305">
        <f>IF(OR(BP1625="",AND(BP1625=BP1624,BP1625=BP1626)),NA(), BP1625)</f>
        <v>0</v>
      </c>
      <c r="BQ2305">
        <f>IF(ISNA(BR2305),NA(),BQ1625)</f>
        <v>0</v>
      </c>
      <c r="BR2305">
        <f>IF(OR(BR1625="",AND(BR1625=BR1624,BR1625=BR1626)),NA(), BR1625)</f>
        <v>0</v>
      </c>
    </row>
    <row r="2306" spans="5:70">
      <c r="E2306">
        <f>IF(ISNA(F2306),NA(),E1626)</f>
        <v>0</v>
      </c>
      <c r="F2306">
        <f>IF(OR(F1626="",AND(F1626=F1625,F1626=F1627)),NA(), F1626)</f>
        <v>0</v>
      </c>
      <c r="G2306">
        <f>IF(ISNA(H2306),NA(),G1626)</f>
        <v>0</v>
      </c>
      <c r="H2306">
        <f>IF(OR(H1626="",AND(H1626=H1625,H1626=H1627)),NA(), H1626)</f>
        <v>0</v>
      </c>
      <c r="I2306">
        <f>IF(ISNA(J2306),NA(),I1626)</f>
        <v>0</v>
      </c>
      <c r="J2306">
        <f>IF(OR(J1626="",AND(J1626=J1625,J1626=J1627)),NA(), J1626)</f>
        <v>0</v>
      </c>
      <c r="K2306">
        <f>IF(ISNA(L2306),NA(),K1626)</f>
        <v>0</v>
      </c>
      <c r="L2306">
        <f>IF(OR(L1626="",AND(L1626=L1625,L1626=L1627)),NA(), L1626)</f>
        <v>0</v>
      </c>
      <c r="M2306">
        <f>IF(ISNA(N2306),NA(),M1626)</f>
        <v>0</v>
      </c>
      <c r="N2306">
        <f>IF(OR(N1626="",AND(N1626=N1625,N1626=N1627)),NA(), N1626)</f>
        <v>0</v>
      </c>
      <c r="O2306">
        <f>IF(ISNA(P2306),NA(),O1626)</f>
        <v>0</v>
      </c>
      <c r="P2306">
        <f>IF(OR(P1626="",AND(P1626=P1625,P1626=P1627)),NA(), P1626)</f>
        <v>0</v>
      </c>
      <c r="Q2306">
        <f>IF(ISNA(R2306),NA(),Q1626)</f>
        <v>0</v>
      </c>
      <c r="R2306">
        <f>IF(OR(R1626="",AND(R1626=R1625,R1626=R1627)),NA(), R1626)</f>
        <v>0</v>
      </c>
      <c r="S2306">
        <f>IF(ISNA(T2306),NA(),S1626)</f>
        <v>0</v>
      </c>
      <c r="T2306">
        <f>IF(OR(T1626="",AND(T1626=T1625,T1626=T1627)),NA(), T1626)</f>
        <v>0</v>
      </c>
      <c r="U2306">
        <f>IF(ISNA(V2306),NA(),U1626)</f>
        <v>0</v>
      </c>
      <c r="V2306">
        <f>IF(OR(V1626="",AND(V1626=V1625,V1626=V1627)),NA(), V1626)</f>
        <v>0</v>
      </c>
      <c r="W2306">
        <f>IF(ISNA(X2306),NA(),W1626)</f>
        <v>0</v>
      </c>
      <c r="X2306">
        <f>IF(OR(X1626="",AND(X1626=X1625,X1626=X1627)),NA(), X1626)</f>
        <v>0</v>
      </c>
      <c r="Y2306">
        <f>IF(ISNA(Z2306),NA(),Y1626)</f>
        <v>0</v>
      </c>
      <c r="Z2306">
        <f>IF(OR(Z1626="",AND(Z1626=Z1625,Z1626=Z1627)),NA(), Z1626)</f>
        <v>0</v>
      </c>
      <c r="AA2306">
        <f>IF(ISNA(AB2306),NA(),AA1626)</f>
        <v>0</v>
      </c>
      <c r="AB2306">
        <f>IF(OR(AB1626="",AND(AB1626=AB1625,AB1626=AB1627)),NA(), AB1626)</f>
        <v>0</v>
      </c>
      <c r="AC2306">
        <f>IF(ISNA(AD2306),NA(),AC1626)</f>
        <v>0</v>
      </c>
      <c r="AD2306">
        <f>IF(OR(AD1626="",AND(AD1626=AD1625,AD1626=AD1627)),NA(), AD1626)</f>
        <v>0</v>
      </c>
      <c r="AE2306">
        <f>IF(ISNA(AF2306),NA(),AE1626)</f>
        <v>0</v>
      </c>
      <c r="AF2306">
        <f>IF(OR(AF1626="",AND(AF1626=AF1625,AF1626=AF1627)),NA(), AF1626)</f>
        <v>0</v>
      </c>
      <c r="AG2306">
        <f>IF(ISNA(AH2306),NA(),AG1626)</f>
        <v>0</v>
      </c>
      <c r="AH2306">
        <f>IF(OR(AH1626="",AND(AH1626=AH1625,AH1626=AH1627)),NA(), AH1626)</f>
        <v>0</v>
      </c>
      <c r="AI2306">
        <f>IF(ISNA(AJ2306),NA(),AI1626)</f>
        <v>0</v>
      </c>
      <c r="AJ2306">
        <f>IF(OR(AJ1626="",AND(AJ1626=AJ1625,AJ1626=AJ1627)),NA(), AJ1626)</f>
        <v>0</v>
      </c>
      <c r="AM2306">
        <f>IF(ISNA(AN2306),NA(),AM1626)</f>
        <v>0</v>
      </c>
      <c r="AN2306">
        <f>IF(OR(AN1626="",AND(AN1626=AN1625,AN1626=AN1627)),NA(), AN1626)</f>
        <v>0</v>
      </c>
      <c r="AO2306">
        <f>IF(ISNA(AP2306),NA(),AO1626)</f>
        <v>0</v>
      </c>
      <c r="AP2306">
        <f>IF(OR(AP1626="",AND(AP1626=AP1625,AP1626=AP1627)),NA(), AP1626)</f>
        <v>0</v>
      </c>
      <c r="AQ2306">
        <f>IF(ISNA(AR2306),NA(),AQ1626)</f>
        <v>0</v>
      </c>
      <c r="AR2306">
        <f>IF(OR(AR1626="",AND(AR1626=AR1625,AR1626=AR1627)),NA(), AR1626)</f>
        <v>0</v>
      </c>
      <c r="AS2306">
        <f>IF(ISNA(AT2306),NA(),AS1626)</f>
        <v>0</v>
      </c>
      <c r="AT2306">
        <f>IF(OR(AT1626="",AND(AT1626=AT1625,AT1626=AT1627)),NA(), AT1626)</f>
        <v>0</v>
      </c>
      <c r="AU2306">
        <f>IF(ISNA(AV2306),NA(),AU1626)</f>
        <v>0</v>
      </c>
      <c r="AV2306">
        <f>IF(OR(AV1626="",AND(AV1626=AV1625,AV1626=AV1627)),NA(), AV1626)</f>
        <v>0</v>
      </c>
      <c r="AW2306">
        <f>IF(ISNA(AX2306),NA(),AW1626)</f>
        <v>0</v>
      </c>
      <c r="AX2306">
        <f>IF(OR(AX1626="",AND(AX1626=AX1625,AX1626=AX1627)),NA(), AX1626)</f>
        <v>0</v>
      </c>
      <c r="AY2306">
        <f>IF(ISNA(AZ2306),NA(),AY1626)</f>
        <v>0</v>
      </c>
      <c r="AZ2306">
        <f>IF(OR(AZ1626="",AND(AZ1626=AZ1625,AZ1626=AZ1627)),NA(), AZ1626)</f>
        <v>0</v>
      </c>
      <c r="BA2306">
        <f>IF(ISNA(BB2306),NA(),BA1626)</f>
        <v>0</v>
      </c>
      <c r="BB2306">
        <f>IF(OR(BB1626="",AND(BB1626=BB1625,BB1626=BB1627)),NA(), BB1626)</f>
        <v>0</v>
      </c>
      <c r="BC2306">
        <f>IF(ISNA(BD2306),NA(),BC1626)</f>
        <v>0</v>
      </c>
      <c r="BD2306">
        <f>IF(OR(BD1626="",AND(BD1626=BD1625,BD1626=BD1627)),NA(), BD1626)</f>
        <v>0</v>
      </c>
      <c r="BE2306">
        <f>IF(ISNA(BF2306),NA(),BE1626)</f>
        <v>0</v>
      </c>
      <c r="BF2306">
        <f>IF(OR(BF1626="",AND(BF1626=BF1625,BF1626=BF1627)),NA(), BF1626)</f>
        <v>0</v>
      </c>
      <c r="BG2306">
        <f>IF(ISNA(BH2306),NA(),BG1626)</f>
        <v>0</v>
      </c>
      <c r="BH2306">
        <f>IF(OR(BH1626="",AND(BH1626=BH1625,BH1626=BH1627)),NA(), BH1626)</f>
        <v>0</v>
      </c>
      <c r="BI2306">
        <f>IF(ISNA(BJ2306),NA(),BI1626)</f>
        <v>0</v>
      </c>
      <c r="BJ2306">
        <f>IF(OR(BJ1626="",AND(BJ1626=BJ1625,BJ1626=BJ1627)),NA(), BJ1626)</f>
        <v>0</v>
      </c>
      <c r="BK2306">
        <f>IF(ISNA(BL2306),NA(),BK1626)</f>
        <v>0</v>
      </c>
      <c r="BL2306">
        <f>IF(OR(BL1626="",AND(BL1626=BL1625,BL1626=BL1627)),NA(), BL1626)</f>
        <v>0</v>
      </c>
      <c r="BM2306">
        <f>IF(ISNA(BN2306),NA(),BM1626)</f>
        <v>0</v>
      </c>
      <c r="BN2306">
        <f>IF(OR(BN1626="",AND(BN1626=BN1625,BN1626=BN1627)),NA(), BN1626)</f>
        <v>0</v>
      </c>
      <c r="BO2306">
        <f>IF(ISNA(BP2306),NA(),BO1626)</f>
        <v>0</v>
      </c>
      <c r="BP2306">
        <f>IF(OR(BP1626="",AND(BP1626=BP1625,BP1626=BP1627)),NA(), BP1626)</f>
        <v>0</v>
      </c>
      <c r="BQ2306">
        <f>IF(ISNA(BR2306),NA(),BQ1626)</f>
        <v>0</v>
      </c>
      <c r="BR2306">
        <f>IF(OR(BR1626="",AND(BR1626=BR1625,BR1626=BR1627)),NA(), BR1626)</f>
        <v>0</v>
      </c>
    </row>
    <row r="2307" spans="5:70">
      <c r="E2307">
        <f>IF(ISNA(F2307),NA(),E1627)</f>
        <v>0</v>
      </c>
      <c r="F2307">
        <f>IF(OR(F1627="",AND(F1627=F1626,F1627=F1628)),NA(), F1627)</f>
        <v>0</v>
      </c>
      <c r="G2307">
        <f>IF(ISNA(H2307),NA(),G1627)</f>
        <v>0</v>
      </c>
      <c r="H2307">
        <f>IF(OR(H1627="",AND(H1627=H1626,H1627=H1628)),NA(), H1627)</f>
        <v>0</v>
      </c>
      <c r="I2307">
        <f>IF(ISNA(J2307),NA(),I1627)</f>
        <v>0</v>
      </c>
      <c r="J2307">
        <f>IF(OR(J1627="",AND(J1627=J1626,J1627=J1628)),NA(), J1627)</f>
        <v>0</v>
      </c>
      <c r="K2307">
        <f>IF(ISNA(L2307),NA(),K1627)</f>
        <v>0</v>
      </c>
      <c r="L2307">
        <f>IF(OR(L1627="",AND(L1627=L1626,L1627=L1628)),NA(), L1627)</f>
        <v>0</v>
      </c>
      <c r="M2307">
        <f>IF(ISNA(N2307),NA(),M1627)</f>
        <v>0</v>
      </c>
      <c r="N2307">
        <f>IF(OR(N1627="",AND(N1627=N1626,N1627=N1628)),NA(), N1627)</f>
        <v>0</v>
      </c>
      <c r="O2307">
        <f>IF(ISNA(P2307),NA(),O1627)</f>
        <v>0</v>
      </c>
      <c r="P2307">
        <f>IF(OR(P1627="",AND(P1627=P1626,P1627=P1628)),NA(), P1627)</f>
        <v>0</v>
      </c>
      <c r="Q2307">
        <f>IF(ISNA(R2307),NA(),Q1627)</f>
        <v>0</v>
      </c>
      <c r="R2307">
        <f>IF(OR(R1627="",AND(R1627=R1626,R1627=R1628)),NA(), R1627)</f>
        <v>0</v>
      </c>
      <c r="S2307">
        <f>IF(ISNA(T2307),NA(),S1627)</f>
        <v>0</v>
      </c>
      <c r="T2307">
        <f>IF(OR(T1627="",AND(T1627=T1626,T1627=T1628)),NA(), T1627)</f>
        <v>0</v>
      </c>
      <c r="U2307">
        <f>IF(ISNA(V2307),NA(),U1627)</f>
        <v>0</v>
      </c>
      <c r="V2307">
        <f>IF(OR(V1627="",AND(V1627=V1626,V1627=V1628)),NA(), V1627)</f>
        <v>0</v>
      </c>
      <c r="W2307">
        <f>IF(ISNA(X2307),NA(),W1627)</f>
        <v>0</v>
      </c>
      <c r="X2307">
        <f>IF(OR(X1627="",AND(X1627=X1626,X1627=X1628)),NA(), X1627)</f>
        <v>0</v>
      </c>
      <c r="Y2307">
        <f>IF(ISNA(Z2307),NA(),Y1627)</f>
        <v>0</v>
      </c>
      <c r="Z2307">
        <f>IF(OR(Z1627="",AND(Z1627=Z1626,Z1627=Z1628)),NA(), Z1627)</f>
        <v>0</v>
      </c>
      <c r="AA2307">
        <f>IF(ISNA(AB2307),NA(),AA1627)</f>
        <v>0</v>
      </c>
      <c r="AB2307">
        <f>IF(OR(AB1627="",AND(AB1627=AB1626,AB1627=AB1628)),NA(), AB1627)</f>
        <v>0</v>
      </c>
      <c r="AC2307">
        <f>IF(ISNA(AD2307),NA(),AC1627)</f>
        <v>0</v>
      </c>
      <c r="AD2307">
        <f>IF(OR(AD1627="",AND(AD1627=AD1626,AD1627=AD1628)),NA(), AD1627)</f>
        <v>0</v>
      </c>
      <c r="AE2307">
        <f>IF(ISNA(AF2307),NA(),AE1627)</f>
        <v>0</v>
      </c>
      <c r="AF2307">
        <f>IF(OR(AF1627="",AND(AF1627=AF1626,AF1627=AF1628)),NA(), AF1627)</f>
        <v>0</v>
      </c>
      <c r="AG2307">
        <f>IF(ISNA(AH2307),NA(),AG1627)</f>
        <v>0</v>
      </c>
      <c r="AH2307">
        <f>IF(OR(AH1627="",AND(AH1627=AH1626,AH1627=AH1628)),NA(), AH1627)</f>
        <v>0</v>
      </c>
      <c r="AI2307">
        <f>IF(ISNA(AJ2307),NA(),AI1627)</f>
        <v>0</v>
      </c>
      <c r="AJ2307">
        <f>IF(OR(AJ1627="",AND(AJ1627=AJ1626,AJ1627=AJ1628)),NA(), AJ1627)</f>
        <v>0</v>
      </c>
      <c r="AM2307">
        <f>IF(ISNA(AN2307),NA(),AM1627)</f>
        <v>0</v>
      </c>
      <c r="AN2307">
        <f>IF(OR(AN1627="",AND(AN1627=AN1626,AN1627=AN1628)),NA(), AN1627)</f>
        <v>0</v>
      </c>
      <c r="AO2307">
        <f>IF(ISNA(AP2307),NA(),AO1627)</f>
        <v>0</v>
      </c>
      <c r="AP2307">
        <f>IF(OR(AP1627="",AND(AP1627=AP1626,AP1627=AP1628)),NA(), AP1627)</f>
        <v>0</v>
      </c>
      <c r="AQ2307">
        <f>IF(ISNA(AR2307),NA(),AQ1627)</f>
        <v>0</v>
      </c>
      <c r="AR2307">
        <f>IF(OR(AR1627="",AND(AR1627=AR1626,AR1627=AR1628)),NA(), AR1627)</f>
        <v>0</v>
      </c>
      <c r="AS2307">
        <f>IF(ISNA(AT2307),NA(),AS1627)</f>
        <v>0</v>
      </c>
      <c r="AT2307">
        <f>IF(OR(AT1627="",AND(AT1627=AT1626,AT1627=AT1628)),NA(), AT1627)</f>
        <v>0</v>
      </c>
      <c r="AU2307">
        <f>IF(ISNA(AV2307),NA(),AU1627)</f>
        <v>0</v>
      </c>
      <c r="AV2307">
        <f>IF(OR(AV1627="",AND(AV1627=AV1626,AV1627=AV1628)),NA(), AV1627)</f>
        <v>0</v>
      </c>
      <c r="AW2307">
        <f>IF(ISNA(AX2307),NA(),AW1627)</f>
        <v>0</v>
      </c>
      <c r="AX2307">
        <f>IF(OR(AX1627="",AND(AX1627=AX1626,AX1627=AX1628)),NA(), AX1627)</f>
        <v>0</v>
      </c>
      <c r="AY2307">
        <f>IF(ISNA(AZ2307),NA(),AY1627)</f>
        <v>0</v>
      </c>
      <c r="AZ2307">
        <f>IF(OR(AZ1627="",AND(AZ1627=AZ1626,AZ1627=AZ1628)),NA(), AZ1627)</f>
        <v>0</v>
      </c>
      <c r="BA2307">
        <f>IF(ISNA(BB2307),NA(),BA1627)</f>
        <v>0</v>
      </c>
      <c r="BB2307">
        <f>IF(OR(BB1627="",AND(BB1627=BB1626,BB1627=BB1628)),NA(), BB1627)</f>
        <v>0</v>
      </c>
      <c r="BC2307">
        <f>IF(ISNA(BD2307),NA(),BC1627)</f>
        <v>0</v>
      </c>
      <c r="BD2307">
        <f>IF(OR(BD1627="",AND(BD1627=BD1626,BD1627=BD1628)),NA(), BD1627)</f>
        <v>0</v>
      </c>
      <c r="BE2307">
        <f>IF(ISNA(BF2307),NA(),BE1627)</f>
        <v>0</v>
      </c>
      <c r="BF2307">
        <f>IF(OR(BF1627="",AND(BF1627=BF1626,BF1627=BF1628)),NA(), BF1627)</f>
        <v>0</v>
      </c>
      <c r="BG2307">
        <f>IF(ISNA(BH2307),NA(),BG1627)</f>
        <v>0</v>
      </c>
      <c r="BH2307">
        <f>IF(OR(BH1627="",AND(BH1627=BH1626,BH1627=BH1628)),NA(), BH1627)</f>
        <v>0</v>
      </c>
      <c r="BI2307">
        <f>IF(ISNA(BJ2307),NA(),BI1627)</f>
        <v>0</v>
      </c>
      <c r="BJ2307">
        <f>IF(OR(BJ1627="",AND(BJ1627=BJ1626,BJ1627=BJ1628)),NA(), BJ1627)</f>
        <v>0</v>
      </c>
      <c r="BK2307">
        <f>IF(ISNA(BL2307),NA(),BK1627)</f>
        <v>0</v>
      </c>
      <c r="BL2307">
        <f>IF(OR(BL1627="",AND(BL1627=BL1626,BL1627=BL1628)),NA(), BL1627)</f>
        <v>0</v>
      </c>
      <c r="BM2307">
        <f>IF(ISNA(BN2307),NA(),BM1627)</f>
        <v>0</v>
      </c>
      <c r="BN2307">
        <f>IF(OR(BN1627="",AND(BN1627=BN1626,BN1627=BN1628)),NA(), BN1627)</f>
        <v>0</v>
      </c>
      <c r="BO2307">
        <f>IF(ISNA(BP2307),NA(),BO1627)</f>
        <v>0</v>
      </c>
      <c r="BP2307">
        <f>IF(OR(BP1627="",AND(BP1627=BP1626,BP1627=BP1628)),NA(), BP1627)</f>
        <v>0</v>
      </c>
      <c r="BQ2307">
        <f>IF(ISNA(BR2307),NA(),BQ1627)</f>
        <v>0</v>
      </c>
      <c r="BR2307">
        <f>IF(OR(BR1627="",AND(BR1627=BR1626,BR1627=BR1628)),NA(), BR1627)</f>
        <v>0</v>
      </c>
    </row>
    <row r="2308" spans="5:70">
      <c r="E2308">
        <f>IF(ISNA(F2308),NA(),E1628)</f>
        <v>0</v>
      </c>
      <c r="F2308">
        <f>IF(OR(F1628="",AND(F1628=F1627,F1628=F1629)),NA(), F1628)</f>
        <v>0</v>
      </c>
      <c r="G2308">
        <f>IF(ISNA(H2308),NA(),G1628)</f>
        <v>0</v>
      </c>
      <c r="H2308">
        <f>IF(OR(H1628="",AND(H1628=H1627,H1628=H1629)),NA(), H1628)</f>
        <v>0</v>
      </c>
      <c r="I2308">
        <f>IF(ISNA(J2308),NA(),I1628)</f>
        <v>0</v>
      </c>
      <c r="J2308">
        <f>IF(OR(J1628="",AND(J1628=J1627,J1628=J1629)),NA(), J1628)</f>
        <v>0</v>
      </c>
      <c r="K2308">
        <f>IF(ISNA(L2308),NA(),K1628)</f>
        <v>0</v>
      </c>
      <c r="L2308">
        <f>IF(OR(L1628="",AND(L1628=L1627,L1628=L1629)),NA(), L1628)</f>
        <v>0</v>
      </c>
      <c r="M2308">
        <f>IF(ISNA(N2308),NA(),M1628)</f>
        <v>0</v>
      </c>
      <c r="N2308">
        <f>IF(OR(N1628="",AND(N1628=N1627,N1628=N1629)),NA(), N1628)</f>
        <v>0</v>
      </c>
      <c r="O2308">
        <f>IF(ISNA(P2308),NA(),O1628)</f>
        <v>0</v>
      </c>
      <c r="P2308">
        <f>IF(OR(P1628="",AND(P1628=P1627,P1628=P1629)),NA(), P1628)</f>
        <v>0</v>
      </c>
      <c r="Q2308">
        <f>IF(ISNA(R2308),NA(),Q1628)</f>
        <v>0</v>
      </c>
      <c r="R2308">
        <f>IF(OR(R1628="",AND(R1628=R1627,R1628=R1629)),NA(), R1628)</f>
        <v>0</v>
      </c>
      <c r="S2308">
        <f>IF(ISNA(T2308),NA(),S1628)</f>
        <v>0</v>
      </c>
      <c r="T2308">
        <f>IF(OR(T1628="",AND(T1628=T1627,T1628=T1629)),NA(), T1628)</f>
        <v>0</v>
      </c>
      <c r="U2308">
        <f>IF(ISNA(V2308),NA(),U1628)</f>
        <v>0</v>
      </c>
      <c r="V2308">
        <f>IF(OR(V1628="",AND(V1628=V1627,V1628=V1629)),NA(), V1628)</f>
        <v>0</v>
      </c>
      <c r="W2308">
        <f>IF(ISNA(X2308),NA(),W1628)</f>
        <v>0</v>
      </c>
      <c r="X2308">
        <f>IF(OR(X1628="",AND(X1628=X1627,X1628=X1629)),NA(), X1628)</f>
        <v>0</v>
      </c>
      <c r="Y2308">
        <f>IF(ISNA(Z2308),NA(),Y1628)</f>
        <v>0</v>
      </c>
      <c r="Z2308">
        <f>IF(OR(Z1628="",AND(Z1628=Z1627,Z1628=Z1629)),NA(), Z1628)</f>
        <v>0</v>
      </c>
      <c r="AA2308">
        <f>IF(ISNA(AB2308),NA(),AA1628)</f>
        <v>0</v>
      </c>
      <c r="AB2308">
        <f>IF(OR(AB1628="",AND(AB1628=AB1627,AB1628=AB1629)),NA(), AB1628)</f>
        <v>0</v>
      </c>
      <c r="AC2308">
        <f>IF(ISNA(AD2308),NA(),AC1628)</f>
        <v>0</v>
      </c>
      <c r="AD2308">
        <f>IF(OR(AD1628="",AND(AD1628=AD1627,AD1628=AD1629)),NA(), AD1628)</f>
        <v>0</v>
      </c>
      <c r="AE2308">
        <f>IF(ISNA(AF2308),NA(),AE1628)</f>
        <v>0</v>
      </c>
      <c r="AF2308">
        <f>IF(OR(AF1628="",AND(AF1628=AF1627,AF1628=AF1629)),NA(), AF1628)</f>
        <v>0</v>
      </c>
      <c r="AG2308">
        <f>IF(ISNA(AH2308),NA(),AG1628)</f>
        <v>0</v>
      </c>
      <c r="AH2308">
        <f>IF(OR(AH1628="",AND(AH1628=AH1627,AH1628=AH1629)),NA(), AH1628)</f>
        <v>0</v>
      </c>
      <c r="AI2308">
        <f>IF(ISNA(AJ2308),NA(),AI1628)</f>
        <v>0</v>
      </c>
      <c r="AJ2308">
        <f>IF(OR(AJ1628="",AND(AJ1628=AJ1627,AJ1628=AJ1629)),NA(), AJ1628)</f>
        <v>0</v>
      </c>
      <c r="AM2308">
        <f>IF(ISNA(AN2308),NA(),AM1628)</f>
        <v>0</v>
      </c>
      <c r="AN2308">
        <f>IF(OR(AN1628="",AND(AN1628=AN1627,AN1628=AN1629)),NA(), AN1628)</f>
        <v>0</v>
      </c>
      <c r="AO2308">
        <f>IF(ISNA(AP2308),NA(),AO1628)</f>
        <v>0</v>
      </c>
      <c r="AP2308">
        <f>IF(OR(AP1628="",AND(AP1628=AP1627,AP1628=AP1629)),NA(), AP1628)</f>
        <v>0</v>
      </c>
      <c r="AQ2308">
        <f>IF(ISNA(AR2308),NA(),AQ1628)</f>
        <v>0</v>
      </c>
      <c r="AR2308">
        <f>IF(OR(AR1628="",AND(AR1628=AR1627,AR1628=AR1629)),NA(), AR1628)</f>
        <v>0</v>
      </c>
      <c r="AS2308">
        <f>IF(ISNA(AT2308),NA(),AS1628)</f>
        <v>0</v>
      </c>
      <c r="AT2308">
        <f>IF(OR(AT1628="",AND(AT1628=AT1627,AT1628=AT1629)),NA(), AT1628)</f>
        <v>0</v>
      </c>
      <c r="AU2308">
        <f>IF(ISNA(AV2308),NA(),AU1628)</f>
        <v>0</v>
      </c>
      <c r="AV2308">
        <f>IF(OR(AV1628="",AND(AV1628=AV1627,AV1628=AV1629)),NA(), AV1628)</f>
        <v>0</v>
      </c>
      <c r="AW2308">
        <f>IF(ISNA(AX2308),NA(),AW1628)</f>
        <v>0</v>
      </c>
      <c r="AX2308">
        <f>IF(OR(AX1628="",AND(AX1628=AX1627,AX1628=AX1629)),NA(), AX1628)</f>
        <v>0</v>
      </c>
      <c r="AY2308">
        <f>IF(ISNA(AZ2308),NA(),AY1628)</f>
        <v>0</v>
      </c>
      <c r="AZ2308">
        <f>IF(OR(AZ1628="",AND(AZ1628=AZ1627,AZ1628=AZ1629)),NA(), AZ1628)</f>
        <v>0</v>
      </c>
      <c r="BA2308">
        <f>IF(ISNA(BB2308),NA(),BA1628)</f>
        <v>0</v>
      </c>
      <c r="BB2308">
        <f>IF(OR(BB1628="",AND(BB1628=BB1627,BB1628=BB1629)),NA(), BB1628)</f>
        <v>0</v>
      </c>
      <c r="BC2308">
        <f>IF(ISNA(BD2308),NA(),BC1628)</f>
        <v>0</v>
      </c>
      <c r="BD2308">
        <f>IF(OR(BD1628="",AND(BD1628=BD1627,BD1628=BD1629)),NA(), BD1628)</f>
        <v>0</v>
      </c>
      <c r="BE2308">
        <f>IF(ISNA(BF2308),NA(),BE1628)</f>
        <v>0</v>
      </c>
      <c r="BF2308">
        <f>IF(OR(BF1628="",AND(BF1628=BF1627,BF1628=BF1629)),NA(), BF1628)</f>
        <v>0</v>
      </c>
      <c r="BG2308">
        <f>IF(ISNA(BH2308),NA(),BG1628)</f>
        <v>0</v>
      </c>
      <c r="BH2308">
        <f>IF(OR(BH1628="",AND(BH1628=BH1627,BH1628=BH1629)),NA(), BH1628)</f>
        <v>0</v>
      </c>
      <c r="BI2308">
        <f>IF(ISNA(BJ2308),NA(),BI1628)</f>
        <v>0</v>
      </c>
      <c r="BJ2308">
        <f>IF(OR(BJ1628="",AND(BJ1628=BJ1627,BJ1628=BJ1629)),NA(), BJ1628)</f>
        <v>0</v>
      </c>
      <c r="BK2308">
        <f>IF(ISNA(BL2308),NA(),BK1628)</f>
        <v>0</v>
      </c>
      <c r="BL2308">
        <f>IF(OR(BL1628="",AND(BL1628=BL1627,BL1628=BL1629)),NA(), BL1628)</f>
        <v>0</v>
      </c>
      <c r="BM2308">
        <f>IF(ISNA(BN2308),NA(),BM1628)</f>
        <v>0</v>
      </c>
      <c r="BN2308">
        <f>IF(OR(BN1628="",AND(BN1628=BN1627,BN1628=BN1629)),NA(), BN1628)</f>
        <v>0</v>
      </c>
      <c r="BO2308">
        <f>IF(ISNA(BP2308),NA(),BO1628)</f>
        <v>0</v>
      </c>
      <c r="BP2308">
        <f>IF(OR(BP1628="",AND(BP1628=BP1627,BP1628=BP1629)),NA(), BP1628)</f>
        <v>0</v>
      </c>
      <c r="BQ2308">
        <f>IF(ISNA(BR2308),NA(),BQ1628)</f>
        <v>0</v>
      </c>
      <c r="BR2308">
        <f>IF(OR(BR1628="",AND(BR1628=BR1627,BR1628=BR1629)),NA(), BR1628)</f>
        <v>0</v>
      </c>
    </row>
    <row r="2309" spans="5:70">
      <c r="E2309">
        <f>IF(ISNA(F2309),NA(),E1629)</f>
        <v>0</v>
      </c>
      <c r="F2309">
        <f>IF(OR(F1629="",AND(F1629=F1628,F1629=F1630)),NA(), F1629)</f>
        <v>0</v>
      </c>
      <c r="G2309">
        <f>IF(ISNA(H2309),NA(),G1629)</f>
        <v>0</v>
      </c>
      <c r="H2309">
        <f>IF(OR(H1629="",AND(H1629=H1628,H1629=H1630)),NA(), H1629)</f>
        <v>0</v>
      </c>
      <c r="I2309">
        <f>IF(ISNA(J2309),NA(),I1629)</f>
        <v>0</v>
      </c>
      <c r="J2309">
        <f>IF(OR(J1629="",AND(J1629=J1628,J1629=J1630)),NA(), J1629)</f>
        <v>0</v>
      </c>
      <c r="K2309">
        <f>IF(ISNA(L2309),NA(),K1629)</f>
        <v>0</v>
      </c>
      <c r="L2309">
        <f>IF(OR(L1629="",AND(L1629=L1628,L1629=L1630)),NA(), L1629)</f>
        <v>0</v>
      </c>
      <c r="M2309">
        <f>IF(ISNA(N2309),NA(),M1629)</f>
        <v>0</v>
      </c>
      <c r="N2309">
        <f>IF(OR(N1629="",AND(N1629=N1628,N1629=N1630)),NA(), N1629)</f>
        <v>0</v>
      </c>
      <c r="O2309">
        <f>IF(ISNA(P2309),NA(),O1629)</f>
        <v>0</v>
      </c>
      <c r="P2309">
        <f>IF(OR(P1629="",AND(P1629=P1628,P1629=P1630)),NA(), P1629)</f>
        <v>0</v>
      </c>
      <c r="Q2309">
        <f>IF(ISNA(R2309),NA(),Q1629)</f>
        <v>0</v>
      </c>
      <c r="R2309">
        <f>IF(OR(R1629="",AND(R1629=R1628,R1629=R1630)),NA(), R1629)</f>
        <v>0</v>
      </c>
      <c r="S2309">
        <f>IF(ISNA(T2309),NA(),S1629)</f>
        <v>0</v>
      </c>
      <c r="T2309">
        <f>IF(OR(T1629="",AND(T1629=T1628,T1629=T1630)),NA(), T1629)</f>
        <v>0</v>
      </c>
      <c r="U2309">
        <f>IF(ISNA(V2309),NA(),U1629)</f>
        <v>0</v>
      </c>
      <c r="V2309">
        <f>IF(OR(V1629="",AND(V1629=V1628,V1629=V1630)),NA(), V1629)</f>
        <v>0</v>
      </c>
      <c r="W2309">
        <f>IF(ISNA(X2309),NA(),W1629)</f>
        <v>0</v>
      </c>
      <c r="X2309">
        <f>IF(OR(X1629="",AND(X1629=X1628,X1629=X1630)),NA(), X1629)</f>
        <v>0</v>
      </c>
      <c r="Y2309">
        <f>IF(ISNA(Z2309),NA(),Y1629)</f>
        <v>0</v>
      </c>
      <c r="Z2309">
        <f>IF(OR(Z1629="",AND(Z1629=Z1628,Z1629=Z1630)),NA(), Z1629)</f>
        <v>0</v>
      </c>
      <c r="AA2309">
        <f>IF(ISNA(AB2309),NA(),AA1629)</f>
        <v>0</v>
      </c>
      <c r="AB2309">
        <f>IF(OR(AB1629="",AND(AB1629=AB1628,AB1629=AB1630)),NA(), AB1629)</f>
        <v>0</v>
      </c>
      <c r="AC2309">
        <f>IF(ISNA(AD2309),NA(),AC1629)</f>
        <v>0</v>
      </c>
      <c r="AD2309">
        <f>IF(OR(AD1629="",AND(AD1629=AD1628,AD1629=AD1630)),NA(), AD1629)</f>
        <v>0</v>
      </c>
      <c r="AE2309">
        <f>IF(ISNA(AF2309),NA(),AE1629)</f>
        <v>0</v>
      </c>
      <c r="AF2309">
        <f>IF(OR(AF1629="",AND(AF1629=AF1628,AF1629=AF1630)),NA(), AF1629)</f>
        <v>0</v>
      </c>
      <c r="AG2309">
        <f>IF(ISNA(AH2309),NA(),AG1629)</f>
        <v>0</v>
      </c>
      <c r="AH2309">
        <f>IF(OR(AH1629="",AND(AH1629=AH1628,AH1629=AH1630)),NA(), AH1629)</f>
        <v>0</v>
      </c>
      <c r="AI2309">
        <f>IF(ISNA(AJ2309),NA(),AI1629)</f>
        <v>0</v>
      </c>
      <c r="AJ2309">
        <f>IF(OR(AJ1629="",AND(AJ1629=AJ1628,AJ1629=AJ1630)),NA(), AJ1629)</f>
        <v>0</v>
      </c>
      <c r="AM2309">
        <f>IF(ISNA(AN2309),NA(),AM1629)</f>
        <v>0</v>
      </c>
      <c r="AN2309">
        <f>IF(OR(AN1629="",AND(AN1629=AN1628,AN1629=AN1630)),NA(), AN1629)</f>
        <v>0</v>
      </c>
      <c r="AO2309">
        <f>IF(ISNA(AP2309),NA(),AO1629)</f>
        <v>0</v>
      </c>
      <c r="AP2309">
        <f>IF(OR(AP1629="",AND(AP1629=AP1628,AP1629=AP1630)),NA(), AP1629)</f>
        <v>0</v>
      </c>
      <c r="AQ2309">
        <f>IF(ISNA(AR2309),NA(),AQ1629)</f>
        <v>0</v>
      </c>
      <c r="AR2309">
        <f>IF(OR(AR1629="",AND(AR1629=AR1628,AR1629=AR1630)),NA(), AR1629)</f>
        <v>0</v>
      </c>
      <c r="AS2309">
        <f>IF(ISNA(AT2309),NA(),AS1629)</f>
        <v>0</v>
      </c>
      <c r="AT2309">
        <f>IF(OR(AT1629="",AND(AT1629=AT1628,AT1629=AT1630)),NA(), AT1629)</f>
        <v>0</v>
      </c>
      <c r="AU2309">
        <f>IF(ISNA(AV2309),NA(),AU1629)</f>
        <v>0</v>
      </c>
      <c r="AV2309">
        <f>IF(OR(AV1629="",AND(AV1629=AV1628,AV1629=AV1630)),NA(), AV1629)</f>
        <v>0</v>
      </c>
      <c r="AW2309">
        <f>IF(ISNA(AX2309),NA(),AW1629)</f>
        <v>0</v>
      </c>
      <c r="AX2309">
        <f>IF(OR(AX1629="",AND(AX1629=AX1628,AX1629=AX1630)),NA(), AX1629)</f>
        <v>0</v>
      </c>
      <c r="AY2309">
        <f>IF(ISNA(AZ2309),NA(),AY1629)</f>
        <v>0</v>
      </c>
      <c r="AZ2309">
        <f>IF(OR(AZ1629="",AND(AZ1629=AZ1628,AZ1629=AZ1630)),NA(), AZ1629)</f>
        <v>0</v>
      </c>
      <c r="BA2309">
        <f>IF(ISNA(BB2309),NA(),BA1629)</f>
        <v>0</v>
      </c>
      <c r="BB2309">
        <f>IF(OR(BB1629="",AND(BB1629=BB1628,BB1629=BB1630)),NA(), BB1629)</f>
        <v>0</v>
      </c>
      <c r="BC2309">
        <f>IF(ISNA(BD2309),NA(),BC1629)</f>
        <v>0</v>
      </c>
      <c r="BD2309">
        <f>IF(OR(BD1629="",AND(BD1629=BD1628,BD1629=BD1630)),NA(), BD1629)</f>
        <v>0</v>
      </c>
      <c r="BE2309">
        <f>IF(ISNA(BF2309),NA(),BE1629)</f>
        <v>0</v>
      </c>
      <c r="BF2309">
        <f>IF(OR(BF1629="",AND(BF1629=BF1628,BF1629=BF1630)),NA(), BF1629)</f>
        <v>0</v>
      </c>
      <c r="BG2309">
        <f>IF(ISNA(BH2309),NA(),BG1629)</f>
        <v>0</v>
      </c>
      <c r="BH2309">
        <f>IF(OR(BH1629="",AND(BH1629=BH1628,BH1629=BH1630)),NA(), BH1629)</f>
        <v>0</v>
      </c>
      <c r="BI2309">
        <f>IF(ISNA(BJ2309),NA(),BI1629)</f>
        <v>0</v>
      </c>
      <c r="BJ2309">
        <f>IF(OR(BJ1629="",AND(BJ1629=BJ1628,BJ1629=BJ1630)),NA(), BJ1629)</f>
        <v>0</v>
      </c>
      <c r="BK2309">
        <f>IF(ISNA(BL2309),NA(),BK1629)</f>
        <v>0</v>
      </c>
      <c r="BL2309">
        <f>IF(OR(BL1629="",AND(BL1629=BL1628,BL1629=BL1630)),NA(), BL1629)</f>
        <v>0</v>
      </c>
      <c r="BM2309">
        <f>IF(ISNA(BN2309),NA(),BM1629)</f>
        <v>0</v>
      </c>
      <c r="BN2309">
        <f>IF(OR(BN1629="",AND(BN1629=BN1628,BN1629=BN1630)),NA(), BN1629)</f>
        <v>0</v>
      </c>
      <c r="BO2309">
        <f>IF(ISNA(BP2309),NA(),BO1629)</f>
        <v>0</v>
      </c>
      <c r="BP2309">
        <f>IF(OR(BP1629="",AND(BP1629=BP1628,BP1629=BP1630)),NA(), BP1629)</f>
        <v>0</v>
      </c>
      <c r="BQ2309">
        <f>IF(ISNA(BR2309),NA(),BQ1629)</f>
        <v>0</v>
      </c>
      <c r="BR2309">
        <f>IF(OR(BR1629="",AND(BR1629=BR1628,BR1629=BR1630)),NA(), BR1629)</f>
        <v>0</v>
      </c>
    </row>
    <row r="2310" spans="5:70">
      <c r="E2310">
        <f>IF(ISNA(F2310),NA(),E1630)</f>
        <v>0</v>
      </c>
      <c r="F2310">
        <f>IF(OR(F1630="",AND(F1630=F1629,F1630=F1631)),NA(), F1630)</f>
        <v>0</v>
      </c>
      <c r="G2310">
        <f>IF(ISNA(H2310),NA(),G1630)</f>
        <v>0</v>
      </c>
      <c r="H2310">
        <f>IF(OR(H1630="",AND(H1630=H1629,H1630=H1631)),NA(), H1630)</f>
        <v>0</v>
      </c>
      <c r="I2310">
        <f>IF(ISNA(J2310),NA(),I1630)</f>
        <v>0</v>
      </c>
      <c r="J2310">
        <f>IF(OR(J1630="",AND(J1630=J1629,J1630=J1631)),NA(), J1630)</f>
        <v>0</v>
      </c>
      <c r="K2310">
        <f>IF(ISNA(L2310),NA(),K1630)</f>
        <v>0</v>
      </c>
      <c r="L2310">
        <f>IF(OR(L1630="",AND(L1630=L1629,L1630=L1631)),NA(), L1630)</f>
        <v>0</v>
      </c>
      <c r="M2310">
        <f>IF(ISNA(N2310),NA(),M1630)</f>
        <v>0</v>
      </c>
      <c r="N2310">
        <f>IF(OR(N1630="",AND(N1630=N1629,N1630=N1631)),NA(), N1630)</f>
        <v>0</v>
      </c>
      <c r="O2310">
        <f>IF(ISNA(P2310),NA(),O1630)</f>
        <v>0</v>
      </c>
      <c r="P2310">
        <f>IF(OR(P1630="",AND(P1630=P1629,P1630=P1631)),NA(), P1630)</f>
        <v>0</v>
      </c>
      <c r="Q2310">
        <f>IF(ISNA(R2310),NA(),Q1630)</f>
        <v>0</v>
      </c>
      <c r="R2310">
        <f>IF(OR(R1630="",AND(R1630=R1629,R1630=R1631)),NA(), R1630)</f>
        <v>0</v>
      </c>
      <c r="S2310">
        <f>IF(ISNA(T2310),NA(),S1630)</f>
        <v>0</v>
      </c>
      <c r="T2310">
        <f>IF(OR(T1630="",AND(T1630=T1629,T1630=T1631)),NA(), T1630)</f>
        <v>0</v>
      </c>
      <c r="U2310">
        <f>IF(ISNA(V2310),NA(),U1630)</f>
        <v>0</v>
      </c>
      <c r="V2310">
        <f>IF(OR(V1630="",AND(V1630=V1629,V1630=V1631)),NA(), V1630)</f>
        <v>0</v>
      </c>
      <c r="W2310">
        <f>IF(ISNA(X2310),NA(),W1630)</f>
        <v>0</v>
      </c>
      <c r="X2310">
        <f>IF(OR(X1630="",AND(X1630=X1629,X1630=X1631)),NA(), X1630)</f>
        <v>0</v>
      </c>
      <c r="Y2310">
        <f>IF(ISNA(Z2310),NA(),Y1630)</f>
        <v>0</v>
      </c>
      <c r="Z2310">
        <f>IF(OR(Z1630="",AND(Z1630=Z1629,Z1630=Z1631)),NA(), Z1630)</f>
        <v>0</v>
      </c>
      <c r="AA2310">
        <f>IF(ISNA(AB2310),NA(),AA1630)</f>
        <v>0</v>
      </c>
      <c r="AB2310">
        <f>IF(OR(AB1630="",AND(AB1630=AB1629,AB1630=AB1631)),NA(), AB1630)</f>
        <v>0</v>
      </c>
      <c r="AC2310">
        <f>IF(ISNA(AD2310),NA(),AC1630)</f>
        <v>0</v>
      </c>
      <c r="AD2310">
        <f>IF(OR(AD1630="",AND(AD1630=AD1629,AD1630=AD1631)),NA(), AD1630)</f>
        <v>0</v>
      </c>
      <c r="AE2310">
        <f>IF(ISNA(AF2310),NA(),AE1630)</f>
        <v>0</v>
      </c>
      <c r="AF2310">
        <f>IF(OR(AF1630="",AND(AF1630=AF1629,AF1630=AF1631)),NA(), AF1630)</f>
        <v>0</v>
      </c>
      <c r="AG2310">
        <f>IF(ISNA(AH2310),NA(),AG1630)</f>
        <v>0</v>
      </c>
      <c r="AH2310">
        <f>IF(OR(AH1630="",AND(AH1630=AH1629,AH1630=AH1631)),NA(), AH1630)</f>
        <v>0</v>
      </c>
      <c r="AI2310">
        <f>IF(ISNA(AJ2310),NA(),AI1630)</f>
        <v>0</v>
      </c>
      <c r="AJ2310">
        <f>IF(OR(AJ1630="",AND(AJ1630=AJ1629,AJ1630=AJ1631)),NA(), AJ1630)</f>
        <v>0</v>
      </c>
      <c r="AM2310">
        <f>IF(ISNA(AN2310),NA(),AM1630)</f>
        <v>0</v>
      </c>
      <c r="AN2310">
        <f>IF(OR(AN1630="",AND(AN1630=AN1629,AN1630=AN1631)),NA(), AN1630)</f>
        <v>0</v>
      </c>
      <c r="AO2310">
        <f>IF(ISNA(AP2310),NA(),AO1630)</f>
        <v>0</v>
      </c>
      <c r="AP2310">
        <f>IF(OR(AP1630="",AND(AP1630=AP1629,AP1630=AP1631)),NA(), AP1630)</f>
        <v>0</v>
      </c>
      <c r="AQ2310">
        <f>IF(ISNA(AR2310),NA(),AQ1630)</f>
        <v>0</v>
      </c>
      <c r="AR2310">
        <f>IF(OR(AR1630="",AND(AR1630=AR1629,AR1630=AR1631)),NA(), AR1630)</f>
        <v>0</v>
      </c>
      <c r="AS2310">
        <f>IF(ISNA(AT2310),NA(),AS1630)</f>
        <v>0</v>
      </c>
      <c r="AT2310">
        <f>IF(OR(AT1630="",AND(AT1630=AT1629,AT1630=AT1631)),NA(), AT1630)</f>
        <v>0</v>
      </c>
      <c r="AU2310">
        <f>IF(ISNA(AV2310),NA(),AU1630)</f>
        <v>0</v>
      </c>
      <c r="AV2310">
        <f>IF(OR(AV1630="",AND(AV1630=AV1629,AV1630=AV1631)),NA(), AV1630)</f>
        <v>0</v>
      </c>
      <c r="AW2310">
        <f>IF(ISNA(AX2310),NA(),AW1630)</f>
        <v>0</v>
      </c>
      <c r="AX2310">
        <f>IF(OR(AX1630="",AND(AX1630=AX1629,AX1630=AX1631)),NA(), AX1630)</f>
        <v>0</v>
      </c>
      <c r="AY2310">
        <f>IF(ISNA(AZ2310),NA(),AY1630)</f>
        <v>0</v>
      </c>
      <c r="AZ2310">
        <f>IF(OR(AZ1630="",AND(AZ1630=AZ1629,AZ1630=AZ1631)),NA(), AZ1630)</f>
        <v>0</v>
      </c>
      <c r="BA2310">
        <f>IF(ISNA(BB2310),NA(),BA1630)</f>
        <v>0</v>
      </c>
      <c r="BB2310">
        <f>IF(OR(BB1630="",AND(BB1630=BB1629,BB1630=BB1631)),NA(), BB1630)</f>
        <v>0</v>
      </c>
      <c r="BC2310">
        <f>IF(ISNA(BD2310),NA(),BC1630)</f>
        <v>0</v>
      </c>
      <c r="BD2310">
        <f>IF(OR(BD1630="",AND(BD1630=BD1629,BD1630=BD1631)),NA(), BD1630)</f>
        <v>0</v>
      </c>
      <c r="BE2310">
        <f>IF(ISNA(BF2310),NA(),BE1630)</f>
        <v>0</v>
      </c>
      <c r="BF2310">
        <f>IF(OR(BF1630="",AND(BF1630=BF1629,BF1630=BF1631)),NA(), BF1630)</f>
        <v>0</v>
      </c>
      <c r="BG2310">
        <f>IF(ISNA(BH2310),NA(),BG1630)</f>
        <v>0</v>
      </c>
      <c r="BH2310">
        <f>IF(OR(BH1630="",AND(BH1630=BH1629,BH1630=BH1631)),NA(), BH1630)</f>
        <v>0</v>
      </c>
      <c r="BI2310">
        <f>IF(ISNA(BJ2310),NA(),BI1630)</f>
        <v>0</v>
      </c>
      <c r="BJ2310">
        <f>IF(OR(BJ1630="",AND(BJ1630=BJ1629,BJ1630=BJ1631)),NA(), BJ1630)</f>
        <v>0</v>
      </c>
      <c r="BK2310">
        <f>IF(ISNA(BL2310),NA(),BK1630)</f>
        <v>0</v>
      </c>
      <c r="BL2310">
        <f>IF(OR(BL1630="",AND(BL1630=BL1629,BL1630=BL1631)),NA(), BL1630)</f>
        <v>0</v>
      </c>
      <c r="BM2310">
        <f>IF(ISNA(BN2310),NA(),BM1630)</f>
        <v>0</v>
      </c>
      <c r="BN2310">
        <f>IF(OR(BN1630="",AND(BN1630=BN1629,BN1630=BN1631)),NA(), BN1630)</f>
        <v>0</v>
      </c>
      <c r="BO2310">
        <f>IF(ISNA(BP2310),NA(),BO1630)</f>
        <v>0</v>
      </c>
      <c r="BP2310">
        <f>IF(OR(BP1630="",AND(BP1630=BP1629,BP1630=BP1631)),NA(), BP1630)</f>
        <v>0</v>
      </c>
      <c r="BQ2310">
        <f>IF(ISNA(BR2310),NA(),BQ1630)</f>
        <v>0</v>
      </c>
      <c r="BR2310">
        <f>IF(OR(BR1630="",AND(BR1630=BR1629,BR1630=BR1631)),NA(), BR1630)</f>
        <v>0</v>
      </c>
    </row>
    <row r="2311" spans="5:70">
      <c r="E2311">
        <f>IF(ISNA(F2311),NA(),E1631)</f>
        <v>0</v>
      </c>
      <c r="F2311">
        <f>IF(OR(F1631="",AND(F1631=F1630,F1631=F1632)),NA(), F1631)</f>
        <v>0</v>
      </c>
      <c r="G2311">
        <f>IF(ISNA(H2311),NA(),G1631)</f>
        <v>0</v>
      </c>
      <c r="H2311">
        <f>IF(OR(H1631="",AND(H1631=H1630,H1631=H1632)),NA(), H1631)</f>
        <v>0</v>
      </c>
      <c r="I2311">
        <f>IF(ISNA(J2311),NA(),I1631)</f>
        <v>0</v>
      </c>
      <c r="J2311">
        <f>IF(OR(J1631="",AND(J1631=J1630,J1631=J1632)),NA(), J1631)</f>
        <v>0</v>
      </c>
      <c r="K2311">
        <f>IF(ISNA(L2311),NA(),K1631)</f>
        <v>0</v>
      </c>
      <c r="L2311">
        <f>IF(OR(L1631="",AND(L1631=L1630,L1631=L1632)),NA(), L1631)</f>
        <v>0</v>
      </c>
      <c r="M2311">
        <f>IF(ISNA(N2311),NA(),M1631)</f>
        <v>0</v>
      </c>
      <c r="N2311">
        <f>IF(OR(N1631="",AND(N1631=N1630,N1631=N1632)),NA(), N1631)</f>
        <v>0</v>
      </c>
      <c r="O2311">
        <f>IF(ISNA(P2311),NA(),O1631)</f>
        <v>0</v>
      </c>
      <c r="P2311">
        <f>IF(OR(P1631="",AND(P1631=P1630,P1631=P1632)),NA(), P1631)</f>
        <v>0</v>
      </c>
      <c r="Q2311">
        <f>IF(ISNA(R2311),NA(),Q1631)</f>
        <v>0</v>
      </c>
      <c r="R2311">
        <f>IF(OR(R1631="",AND(R1631=R1630,R1631=R1632)),NA(), R1631)</f>
        <v>0</v>
      </c>
      <c r="S2311">
        <f>IF(ISNA(T2311),NA(),S1631)</f>
        <v>0</v>
      </c>
      <c r="T2311">
        <f>IF(OR(T1631="",AND(T1631=T1630,T1631=T1632)),NA(), T1631)</f>
        <v>0</v>
      </c>
      <c r="U2311">
        <f>IF(ISNA(V2311),NA(),U1631)</f>
        <v>0</v>
      </c>
      <c r="V2311">
        <f>IF(OR(V1631="",AND(V1631=V1630,V1631=V1632)),NA(), V1631)</f>
        <v>0</v>
      </c>
      <c r="W2311">
        <f>IF(ISNA(X2311),NA(),W1631)</f>
        <v>0</v>
      </c>
      <c r="X2311">
        <f>IF(OR(X1631="",AND(X1631=X1630,X1631=X1632)),NA(), X1631)</f>
        <v>0</v>
      </c>
      <c r="Y2311">
        <f>IF(ISNA(Z2311),NA(),Y1631)</f>
        <v>0</v>
      </c>
      <c r="Z2311">
        <f>IF(OR(Z1631="",AND(Z1631=Z1630,Z1631=Z1632)),NA(), Z1631)</f>
        <v>0</v>
      </c>
      <c r="AA2311">
        <f>IF(ISNA(AB2311),NA(),AA1631)</f>
        <v>0</v>
      </c>
      <c r="AB2311">
        <f>IF(OR(AB1631="",AND(AB1631=AB1630,AB1631=AB1632)),NA(), AB1631)</f>
        <v>0</v>
      </c>
      <c r="AC2311">
        <f>IF(ISNA(AD2311),NA(),AC1631)</f>
        <v>0</v>
      </c>
      <c r="AD2311">
        <f>IF(OR(AD1631="",AND(AD1631=AD1630,AD1631=AD1632)),NA(), AD1631)</f>
        <v>0</v>
      </c>
      <c r="AE2311">
        <f>IF(ISNA(AF2311),NA(),AE1631)</f>
        <v>0</v>
      </c>
      <c r="AF2311">
        <f>IF(OR(AF1631="",AND(AF1631=AF1630,AF1631=AF1632)),NA(), AF1631)</f>
        <v>0</v>
      </c>
      <c r="AG2311">
        <f>IF(ISNA(AH2311),NA(),AG1631)</f>
        <v>0</v>
      </c>
      <c r="AH2311">
        <f>IF(OR(AH1631="",AND(AH1631=AH1630,AH1631=AH1632)),NA(), AH1631)</f>
        <v>0</v>
      </c>
      <c r="AI2311">
        <f>IF(ISNA(AJ2311),NA(),AI1631)</f>
        <v>0</v>
      </c>
      <c r="AJ2311">
        <f>IF(OR(AJ1631="",AND(AJ1631=AJ1630,AJ1631=AJ1632)),NA(), AJ1631)</f>
        <v>0</v>
      </c>
      <c r="AM2311">
        <f>IF(ISNA(AN2311),NA(),AM1631)</f>
        <v>0</v>
      </c>
      <c r="AN2311">
        <f>IF(OR(AN1631="",AND(AN1631=AN1630,AN1631=AN1632)),NA(), AN1631)</f>
        <v>0</v>
      </c>
      <c r="AO2311">
        <f>IF(ISNA(AP2311),NA(),AO1631)</f>
        <v>0</v>
      </c>
      <c r="AP2311">
        <f>IF(OR(AP1631="",AND(AP1631=AP1630,AP1631=AP1632)),NA(), AP1631)</f>
        <v>0</v>
      </c>
      <c r="AQ2311">
        <f>IF(ISNA(AR2311),NA(),AQ1631)</f>
        <v>0</v>
      </c>
      <c r="AR2311">
        <f>IF(OR(AR1631="",AND(AR1631=AR1630,AR1631=AR1632)),NA(), AR1631)</f>
        <v>0</v>
      </c>
      <c r="AS2311">
        <f>IF(ISNA(AT2311),NA(),AS1631)</f>
        <v>0</v>
      </c>
      <c r="AT2311">
        <f>IF(OR(AT1631="",AND(AT1631=AT1630,AT1631=AT1632)),NA(), AT1631)</f>
        <v>0</v>
      </c>
      <c r="AU2311">
        <f>IF(ISNA(AV2311),NA(),AU1631)</f>
        <v>0</v>
      </c>
      <c r="AV2311">
        <f>IF(OR(AV1631="",AND(AV1631=AV1630,AV1631=AV1632)),NA(), AV1631)</f>
        <v>0</v>
      </c>
      <c r="AW2311">
        <f>IF(ISNA(AX2311),NA(),AW1631)</f>
        <v>0</v>
      </c>
      <c r="AX2311">
        <f>IF(OR(AX1631="",AND(AX1631=AX1630,AX1631=AX1632)),NA(), AX1631)</f>
        <v>0</v>
      </c>
      <c r="AY2311">
        <f>IF(ISNA(AZ2311),NA(),AY1631)</f>
        <v>0</v>
      </c>
      <c r="AZ2311">
        <f>IF(OR(AZ1631="",AND(AZ1631=AZ1630,AZ1631=AZ1632)),NA(), AZ1631)</f>
        <v>0</v>
      </c>
      <c r="BA2311">
        <f>IF(ISNA(BB2311),NA(),BA1631)</f>
        <v>0</v>
      </c>
      <c r="BB2311">
        <f>IF(OR(BB1631="",AND(BB1631=BB1630,BB1631=BB1632)),NA(), BB1631)</f>
        <v>0</v>
      </c>
      <c r="BC2311">
        <f>IF(ISNA(BD2311),NA(),BC1631)</f>
        <v>0</v>
      </c>
      <c r="BD2311">
        <f>IF(OR(BD1631="",AND(BD1631=BD1630,BD1631=BD1632)),NA(), BD1631)</f>
        <v>0</v>
      </c>
      <c r="BE2311">
        <f>IF(ISNA(BF2311),NA(),BE1631)</f>
        <v>0</v>
      </c>
      <c r="BF2311">
        <f>IF(OR(BF1631="",AND(BF1631=BF1630,BF1631=BF1632)),NA(), BF1631)</f>
        <v>0</v>
      </c>
      <c r="BG2311">
        <f>IF(ISNA(BH2311),NA(),BG1631)</f>
        <v>0</v>
      </c>
      <c r="BH2311">
        <f>IF(OR(BH1631="",AND(BH1631=BH1630,BH1631=BH1632)),NA(), BH1631)</f>
        <v>0</v>
      </c>
      <c r="BI2311">
        <f>IF(ISNA(BJ2311),NA(),BI1631)</f>
        <v>0</v>
      </c>
      <c r="BJ2311">
        <f>IF(OR(BJ1631="",AND(BJ1631=BJ1630,BJ1631=BJ1632)),NA(), BJ1631)</f>
        <v>0</v>
      </c>
      <c r="BK2311">
        <f>IF(ISNA(BL2311),NA(),BK1631)</f>
        <v>0</v>
      </c>
      <c r="BL2311">
        <f>IF(OR(BL1631="",AND(BL1631=BL1630,BL1631=BL1632)),NA(), BL1631)</f>
        <v>0</v>
      </c>
      <c r="BM2311">
        <f>IF(ISNA(BN2311),NA(),BM1631)</f>
        <v>0</v>
      </c>
      <c r="BN2311">
        <f>IF(OR(BN1631="",AND(BN1631=BN1630,BN1631=BN1632)),NA(), BN1631)</f>
        <v>0</v>
      </c>
      <c r="BO2311">
        <f>IF(ISNA(BP2311),NA(),BO1631)</f>
        <v>0</v>
      </c>
      <c r="BP2311">
        <f>IF(OR(BP1631="",AND(BP1631=BP1630,BP1631=BP1632)),NA(), BP1631)</f>
        <v>0</v>
      </c>
      <c r="BQ2311">
        <f>IF(ISNA(BR2311),NA(),BQ1631)</f>
        <v>0</v>
      </c>
      <c r="BR2311">
        <f>IF(OR(BR1631="",AND(BR1631=BR1630,BR1631=BR1632)),NA(), BR1631)</f>
        <v>0</v>
      </c>
    </row>
    <row r="2312" spans="5:70">
      <c r="E2312">
        <f>IF(ISNA(F2312),NA(),E1632)</f>
        <v>0</v>
      </c>
      <c r="F2312">
        <f>IF(OR(F1632="",AND(F1632=F1631,F1632=F1633)),NA(), F1632)</f>
        <v>0</v>
      </c>
      <c r="G2312">
        <f>IF(ISNA(H2312),NA(),G1632)</f>
        <v>0</v>
      </c>
      <c r="H2312">
        <f>IF(OR(H1632="",AND(H1632=H1631,H1632=H1633)),NA(), H1632)</f>
        <v>0</v>
      </c>
      <c r="I2312">
        <f>IF(ISNA(J2312),NA(),I1632)</f>
        <v>0</v>
      </c>
      <c r="J2312">
        <f>IF(OR(J1632="",AND(J1632=J1631,J1632=J1633)),NA(), J1632)</f>
        <v>0</v>
      </c>
      <c r="K2312">
        <f>IF(ISNA(L2312),NA(),K1632)</f>
        <v>0</v>
      </c>
      <c r="L2312">
        <f>IF(OR(L1632="",AND(L1632=L1631,L1632=L1633)),NA(), L1632)</f>
        <v>0</v>
      </c>
      <c r="M2312">
        <f>IF(ISNA(N2312),NA(),M1632)</f>
        <v>0</v>
      </c>
      <c r="N2312">
        <f>IF(OR(N1632="",AND(N1632=N1631,N1632=N1633)),NA(), N1632)</f>
        <v>0</v>
      </c>
      <c r="O2312">
        <f>IF(ISNA(P2312),NA(),O1632)</f>
        <v>0</v>
      </c>
      <c r="P2312">
        <f>IF(OR(P1632="",AND(P1632=P1631,P1632=P1633)),NA(), P1632)</f>
        <v>0</v>
      </c>
      <c r="Q2312">
        <f>IF(ISNA(R2312),NA(),Q1632)</f>
        <v>0</v>
      </c>
      <c r="R2312">
        <f>IF(OR(R1632="",AND(R1632=R1631,R1632=R1633)),NA(), R1632)</f>
        <v>0</v>
      </c>
      <c r="S2312">
        <f>IF(ISNA(T2312),NA(),S1632)</f>
        <v>0</v>
      </c>
      <c r="T2312">
        <f>IF(OR(T1632="",AND(T1632=T1631,T1632=T1633)),NA(), T1632)</f>
        <v>0</v>
      </c>
      <c r="U2312">
        <f>IF(ISNA(V2312),NA(),U1632)</f>
        <v>0</v>
      </c>
      <c r="V2312">
        <f>IF(OR(V1632="",AND(V1632=V1631,V1632=V1633)),NA(), V1632)</f>
        <v>0</v>
      </c>
      <c r="W2312">
        <f>IF(ISNA(X2312),NA(),W1632)</f>
        <v>0</v>
      </c>
      <c r="X2312">
        <f>IF(OR(X1632="",AND(X1632=X1631,X1632=X1633)),NA(), X1632)</f>
        <v>0</v>
      </c>
      <c r="Y2312">
        <f>IF(ISNA(Z2312),NA(),Y1632)</f>
        <v>0</v>
      </c>
      <c r="Z2312">
        <f>IF(OR(Z1632="",AND(Z1632=Z1631,Z1632=Z1633)),NA(), Z1632)</f>
        <v>0</v>
      </c>
      <c r="AA2312">
        <f>IF(ISNA(AB2312),NA(),AA1632)</f>
        <v>0</v>
      </c>
      <c r="AB2312">
        <f>IF(OR(AB1632="",AND(AB1632=AB1631,AB1632=AB1633)),NA(), AB1632)</f>
        <v>0</v>
      </c>
      <c r="AC2312">
        <f>IF(ISNA(AD2312),NA(),AC1632)</f>
        <v>0</v>
      </c>
      <c r="AD2312">
        <f>IF(OR(AD1632="",AND(AD1632=AD1631,AD1632=AD1633)),NA(), AD1632)</f>
        <v>0</v>
      </c>
      <c r="AE2312">
        <f>IF(ISNA(AF2312),NA(),AE1632)</f>
        <v>0</v>
      </c>
      <c r="AF2312">
        <f>IF(OR(AF1632="",AND(AF1632=AF1631,AF1632=AF1633)),NA(), AF1632)</f>
        <v>0</v>
      </c>
      <c r="AG2312">
        <f>IF(ISNA(AH2312),NA(),AG1632)</f>
        <v>0</v>
      </c>
      <c r="AH2312">
        <f>IF(OR(AH1632="",AND(AH1632=AH1631,AH1632=AH1633)),NA(), AH1632)</f>
        <v>0</v>
      </c>
      <c r="AI2312">
        <f>IF(ISNA(AJ2312),NA(),AI1632)</f>
        <v>0</v>
      </c>
      <c r="AJ2312">
        <f>IF(OR(AJ1632="",AND(AJ1632=AJ1631,AJ1632=AJ1633)),NA(), AJ1632)</f>
        <v>0</v>
      </c>
      <c r="AM2312">
        <f>IF(ISNA(AN2312),NA(),AM1632)</f>
        <v>0</v>
      </c>
      <c r="AN2312">
        <f>IF(OR(AN1632="",AND(AN1632=AN1631,AN1632=AN1633)),NA(), AN1632)</f>
        <v>0</v>
      </c>
      <c r="AO2312">
        <f>IF(ISNA(AP2312),NA(),AO1632)</f>
        <v>0</v>
      </c>
      <c r="AP2312">
        <f>IF(OR(AP1632="",AND(AP1632=AP1631,AP1632=AP1633)),NA(), AP1632)</f>
        <v>0</v>
      </c>
      <c r="AQ2312">
        <f>IF(ISNA(AR2312),NA(),AQ1632)</f>
        <v>0</v>
      </c>
      <c r="AR2312">
        <f>IF(OR(AR1632="",AND(AR1632=AR1631,AR1632=AR1633)),NA(), AR1632)</f>
        <v>0</v>
      </c>
      <c r="AS2312">
        <f>IF(ISNA(AT2312),NA(),AS1632)</f>
        <v>0</v>
      </c>
      <c r="AT2312">
        <f>IF(OR(AT1632="",AND(AT1632=AT1631,AT1632=AT1633)),NA(), AT1632)</f>
        <v>0</v>
      </c>
      <c r="AU2312">
        <f>IF(ISNA(AV2312),NA(),AU1632)</f>
        <v>0</v>
      </c>
      <c r="AV2312">
        <f>IF(OR(AV1632="",AND(AV1632=AV1631,AV1632=AV1633)),NA(), AV1632)</f>
        <v>0</v>
      </c>
      <c r="AW2312">
        <f>IF(ISNA(AX2312),NA(),AW1632)</f>
        <v>0</v>
      </c>
      <c r="AX2312">
        <f>IF(OR(AX1632="",AND(AX1632=AX1631,AX1632=AX1633)),NA(), AX1632)</f>
        <v>0</v>
      </c>
      <c r="AY2312">
        <f>IF(ISNA(AZ2312),NA(),AY1632)</f>
        <v>0</v>
      </c>
      <c r="AZ2312">
        <f>IF(OR(AZ1632="",AND(AZ1632=AZ1631,AZ1632=AZ1633)),NA(), AZ1632)</f>
        <v>0</v>
      </c>
      <c r="BA2312">
        <f>IF(ISNA(BB2312),NA(),BA1632)</f>
        <v>0</v>
      </c>
      <c r="BB2312">
        <f>IF(OR(BB1632="",AND(BB1632=BB1631,BB1632=BB1633)),NA(), BB1632)</f>
        <v>0</v>
      </c>
      <c r="BC2312">
        <f>IF(ISNA(BD2312),NA(),BC1632)</f>
        <v>0</v>
      </c>
      <c r="BD2312">
        <f>IF(OR(BD1632="",AND(BD1632=BD1631,BD1632=BD1633)),NA(), BD1632)</f>
        <v>0</v>
      </c>
      <c r="BE2312">
        <f>IF(ISNA(BF2312),NA(),BE1632)</f>
        <v>0</v>
      </c>
      <c r="BF2312">
        <f>IF(OR(BF1632="",AND(BF1632=BF1631,BF1632=BF1633)),NA(), BF1632)</f>
        <v>0</v>
      </c>
      <c r="BG2312">
        <f>IF(ISNA(BH2312),NA(),BG1632)</f>
        <v>0</v>
      </c>
      <c r="BH2312">
        <f>IF(OR(BH1632="",AND(BH1632=BH1631,BH1632=BH1633)),NA(), BH1632)</f>
        <v>0</v>
      </c>
      <c r="BI2312">
        <f>IF(ISNA(BJ2312),NA(),BI1632)</f>
        <v>0</v>
      </c>
      <c r="BJ2312">
        <f>IF(OR(BJ1632="",AND(BJ1632=BJ1631,BJ1632=BJ1633)),NA(), BJ1632)</f>
        <v>0</v>
      </c>
      <c r="BK2312">
        <f>IF(ISNA(BL2312),NA(),BK1632)</f>
        <v>0</v>
      </c>
      <c r="BL2312">
        <f>IF(OR(BL1632="",AND(BL1632=BL1631,BL1632=BL1633)),NA(), BL1632)</f>
        <v>0</v>
      </c>
      <c r="BM2312">
        <f>IF(ISNA(BN2312),NA(),BM1632)</f>
        <v>0</v>
      </c>
      <c r="BN2312">
        <f>IF(OR(BN1632="",AND(BN1632=BN1631,BN1632=BN1633)),NA(), BN1632)</f>
        <v>0</v>
      </c>
      <c r="BO2312">
        <f>IF(ISNA(BP2312),NA(),BO1632)</f>
        <v>0</v>
      </c>
      <c r="BP2312">
        <f>IF(OR(BP1632="",AND(BP1632=BP1631,BP1632=BP1633)),NA(), BP1632)</f>
        <v>0</v>
      </c>
      <c r="BQ2312">
        <f>IF(ISNA(BR2312),NA(),BQ1632)</f>
        <v>0</v>
      </c>
      <c r="BR2312">
        <f>IF(OR(BR1632="",AND(BR1632=BR1631,BR1632=BR1633)),NA(), BR1632)</f>
        <v>0</v>
      </c>
    </row>
    <row r="2313" spans="5:70">
      <c r="E2313">
        <f>IF(ISNA(F2313),NA(),E1633)</f>
        <v>0</v>
      </c>
      <c r="F2313">
        <f>IF(OR(F1633="",AND(F1633=F1632,F1633=F1634)),NA(), F1633)</f>
        <v>0</v>
      </c>
      <c r="G2313">
        <f>IF(ISNA(H2313),NA(),G1633)</f>
        <v>0</v>
      </c>
      <c r="H2313">
        <f>IF(OR(H1633="",AND(H1633=H1632,H1633=H1634)),NA(), H1633)</f>
        <v>0</v>
      </c>
      <c r="I2313">
        <f>IF(ISNA(J2313),NA(),I1633)</f>
        <v>0</v>
      </c>
      <c r="J2313">
        <f>IF(OR(J1633="",AND(J1633=J1632,J1633=J1634)),NA(), J1633)</f>
        <v>0</v>
      </c>
      <c r="K2313">
        <f>IF(ISNA(L2313),NA(),K1633)</f>
        <v>0</v>
      </c>
      <c r="L2313">
        <f>IF(OR(L1633="",AND(L1633=L1632,L1633=L1634)),NA(), L1633)</f>
        <v>0</v>
      </c>
      <c r="M2313">
        <f>IF(ISNA(N2313),NA(),M1633)</f>
        <v>0</v>
      </c>
      <c r="N2313">
        <f>IF(OR(N1633="",AND(N1633=N1632,N1633=N1634)),NA(), N1633)</f>
        <v>0</v>
      </c>
      <c r="O2313">
        <f>IF(ISNA(P2313),NA(),O1633)</f>
        <v>0</v>
      </c>
      <c r="P2313">
        <f>IF(OR(P1633="",AND(P1633=P1632,P1633=P1634)),NA(), P1633)</f>
        <v>0</v>
      </c>
      <c r="Q2313">
        <f>IF(ISNA(R2313),NA(),Q1633)</f>
        <v>0</v>
      </c>
      <c r="R2313">
        <f>IF(OR(R1633="",AND(R1633=R1632,R1633=R1634)),NA(), R1633)</f>
        <v>0</v>
      </c>
      <c r="S2313">
        <f>IF(ISNA(T2313),NA(),S1633)</f>
        <v>0</v>
      </c>
      <c r="T2313">
        <f>IF(OR(T1633="",AND(T1633=T1632,T1633=T1634)),NA(), T1633)</f>
        <v>0</v>
      </c>
      <c r="U2313">
        <f>IF(ISNA(V2313),NA(),U1633)</f>
        <v>0</v>
      </c>
      <c r="V2313">
        <f>IF(OR(V1633="",AND(V1633=V1632,V1633=V1634)),NA(), V1633)</f>
        <v>0</v>
      </c>
      <c r="W2313">
        <f>IF(ISNA(X2313),NA(),W1633)</f>
        <v>0</v>
      </c>
      <c r="X2313">
        <f>IF(OR(X1633="",AND(X1633=X1632,X1633=X1634)),NA(), X1633)</f>
        <v>0</v>
      </c>
      <c r="Y2313">
        <f>IF(ISNA(Z2313),NA(),Y1633)</f>
        <v>0</v>
      </c>
      <c r="Z2313">
        <f>IF(OR(Z1633="",AND(Z1633=Z1632,Z1633=Z1634)),NA(), Z1633)</f>
        <v>0</v>
      </c>
      <c r="AA2313">
        <f>IF(ISNA(AB2313),NA(),AA1633)</f>
        <v>0</v>
      </c>
      <c r="AB2313">
        <f>IF(OR(AB1633="",AND(AB1633=AB1632,AB1633=AB1634)),NA(), AB1633)</f>
        <v>0</v>
      </c>
      <c r="AC2313">
        <f>IF(ISNA(AD2313),NA(),AC1633)</f>
        <v>0</v>
      </c>
      <c r="AD2313">
        <f>IF(OR(AD1633="",AND(AD1633=AD1632,AD1633=AD1634)),NA(), AD1633)</f>
        <v>0</v>
      </c>
      <c r="AE2313">
        <f>IF(ISNA(AF2313),NA(),AE1633)</f>
        <v>0</v>
      </c>
      <c r="AF2313">
        <f>IF(OR(AF1633="",AND(AF1633=AF1632,AF1633=AF1634)),NA(), AF1633)</f>
        <v>0</v>
      </c>
      <c r="AG2313">
        <f>IF(ISNA(AH2313),NA(),AG1633)</f>
        <v>0</v>
      </c>
      <c r="AH2313">
        <f>IF(OR(AH1633="",AND(AH1633=AH1632,AH1633=AH1634)),NA(), AH1633)</f>
        <v>0</v>
      </c>
      <c r="AI2313">
        <f>IF(ISNA(AJ2313),NA(),AI1633)</f>
        <v>0</v>
      </c>
      <c r="AJ2313">
        <f>IF(OR(AJ1633="",AND(AJ1633=AJ1632,AJ1633=AJ1634)),NA(), AJ1633)</f>
        <v>0</v>
      </c>
      <c r="AM2313">
        <f>IF(ISNA(AN2313),NA(),AM1633)</f>
        <v>0</v>
      </c>
      <c r="AN2313">
        <f>IF(OR(AN1633="",AND(AN1633=AN1632,AN1633=AN1634)),NA(), AN1633)</f>
        <v>0</v>
      </c>
      <c r="AO2313">
        <f>IF(ISNA(AP2313),NA(),AO1633)</f>
        <v>0</v>
      </c>
      <c r="AP2313">
        <f>IF(OR(AP1633="",AND(AP1633=AP1632,AP1633=AP1634)),NA(), AP1633)</f>
        <v>0</v>
      </c>
      <c r="AQ2313">
        <f>IF(ISNA(AR2313),NA(),AQ1633)</f>
        <v>0</v>
      </c>
      <c r="AR2313">
        <f>IF(OR(AR1633="",AND(AR1633=AR1632,AR1633=AR1634)),NA(), AR1633)</f>
        <v>0</v>
      </c>
      <c r="AS2313">
        <f>IF(ISNA(AT2313),NA(),AS1633)</f>
        <v>0</v>
      </c>
      <c r="AT2313">
        <f>IF(OR(AT1633="",AND(AT1633=AT1632,AT1633=AT1634)),NA(), AT1633)</f>
        <v>0</v>
      </c>
      <c r="AU2313">
        <f>IF(ISNA(AV2313),NA(),AU1633)</f>
        <v>0</v>
      </c>
      <c r="AV2313">
        <f>IF(OR(AV1633="",AND(AV1633=AV1632,AV1633=AV1634)),NA(), AV1633)</f>
        <v>0</v>
      </c>
      <c r="AW2313">
        <f>IF(ISNA(AX2313),NA(),AW1633)</f>
        <v>0</v>
      </c>
      <c r="AX2313">
        <f>IF(OR(AX1633="",AND(AX1633=AX1632,AX1633=AX1634)),NA(), AX1633)</f>
        <v>0</v>
      </c>
      <c r="AY2313">
        <f>IF(ISNA(AZ2313),NA(),AY1633)</f>
        <v>0</v>
      </c>
      <c r="AZ2313">
        <f>IF(OR(AZ1633="",AND(AZ1633=AZ1632,AZ1633=AZ1634)),NA(), AZ1633)</f>
        <v>0</v>
      </c>
      <c r="BA2313">
        <f>IF(ISNA(BB2313),NA(),BA1633)</f>
        <v>0</v>
      </c>
      <c r="BB2313">
        <f>IF(OR(BB1633="",AND(BB1633=BB1632,BB1633=BB1634)),NA(), BB1633)</f>
        <v>0</v>
      </c>
      <c r="BC2313">
        <f>IF(ISNA(BD2313),NA(),BC1633)</f>
        <v>0</v>
      </c>
      <c r="BD2313">
        <f>IF(OR(BD1633="",AND(BD1633=BD1632,BD1633=BD1634)),NA(), BD1633)</f>
        <v>0</v>
      </c>
      <c r="BE2313">
        <f>IF(ISNA(BF2313),NA(),BE1633)</f>
        <v>0</v>
      </c>
      <c r="BF2313">
        <f>IF(OR(BF1633="",AND(BF1633=BF1632,BF1633=BF1634)),NA(), BF1633)</f>
        <v>0</v>
      </c>
      <c r="BG2313">
        <f>IF(ISNA(BH2313),NA(),BG1633)</f>
        <v>0</v>
      </c>
      <c r="BH2313">
        <f>IF(OR(BH1633="",AND(BH1633=BH1632,BH1633=BH1634)),NA(), BH1633)</f>
        <v>0</v>
      </c>
      <c r="BI2313">
        <f>IF(ISNA(BJ2313),NA(),BI1633)</f>
        <v>0</v>
      </c>
      <c r="BJ2313">
        <f>IF(OR(BJ1633="",AND(BJ1633=BJ1632,BJ1633=BJ1634)),NA(), BJ1633)</f>
        <v>0</v>
      </c>
      <c r="BK2313">
        <f>IF(ISNA(BL2313),NA(),BK1633)</f>
        <v>0</v>
      </c>
      <c r="BL2313">
        <f>IF(OR(BL1633="",AND(BL1633=BL1632,BL1633=BL1634)),NA(), BL1633)</f>
        <v>0</v>
      </c>
      <c r="BM2313">
        <f>IF(ISNA(BN2313),NA(),BM1633)</f>
        <v>0</v>
      </c>
      <c r="BN2313">
        <f>IF(OR(BN1633="",AND(BN1633=BN1632,BN1633=BN1634)),NA(), BN1633)</f>
        <v>0</v>
      </c>
      <c r="BO2313">
        <f>IF(ISNA(BP2313),NA(),BO1633)</f>
        <v>0</v>
      </c>
      <c r="BP2313">
        <f>IF(OR(BP1633="",AND(BP1633=BP1632,BP1633=BP1634)),NA(), BP1633)</f>
        <v>0</v>
      </c>
      <c r="BQ2313">
        <f>IF(ISNA(BR2313),NA(),BQ1633)</f>
        <v>0</v>
      </c>
      <c r="BR2313">
        <f>IF(OR(BR1633="",AND(BR1633=BR1632,BR1633=BR1634)),NA(), BR1633)</f>
        <v>0</v>
      </c>
    </row>
    <row r="2314" spans="5:70">
      <c r="E2314">
        <f>IF(ISNA(F2314),NA(),E1634)</f>
        <v>0</v>
      </c>
      <c r="F2314">
        <f>IF(OR(F1634="",AND(F1634=F1633,F1634=F1635)),NA(), F1634)</f>
        <v>0</v>
      </c>
      <c r="G2314">
        <f>IF(ISNA(H2314),NA(),G1634)</f>
        <v>0</v>
      </c>
      <c r="H2314">
        <f>IF(OR(H1634="",AND(H1634=H1633,H1634=H1635)),NA(), H1634)</f>
        <v>0</v>
      </c>
      <c r="I2314">
        <f>IF(ISNA(J2314),NA(),I1634)</f>
        <v>0</v>
      </c>
      <c r="J2314">
        <f>IF(OR(J1634="",AND(J1634=J1633,J1634=J1635)),NA(), J1634)</f>
        <v>0</v>
      </c>
      <c r="K2314">
        <f>IF(ISNA(L2314),NA(),K1634)</f>
        <v>0</v>
      </c>
      <c r="L2314">
        <f>IF(OR(L1634="",AND(L1634=L1633,L1634=L1635)),NA(), L1634)</f>
        <v>0</v>
      </c>
      <c r="M2314">
        <f>IF(ISNA(N2314),NA(),M1634)</f>
        <v>0</v>
      </c>
      <c r="N2314">
        <f>IF(OR(N1634="",AND(N1634=N1633,N1634=N1635)),NA(), N1634)</f>
        <v>0</v>
      </c>
      <c r="O2314">
        <f>IF(ISNA(P2314),NA(),O1634)</f>
        <v>0</v>
      </c>
      <c r="P2314">
        <f>IF(OR(P1634="",AND(P1634=P1633,P1634=P1635)),NA(), P1634)</f>
        <v>0</v>
      </c>
      <c r="Q2314">
        <f>IF(ISNA(R2314),NA(),Q1634)</f>
        <v>0</v>
      </c>
      <c r="R2314">
        <f>IF(OR(R1634="",AND(R1634=R1633,R1634=R1635)),NA(), R1634)</f>
        <v>0</v>
      </c>
      <c r="S2314">
        <f>IF(ISNA(T2314),NA(),S1634)</f>
        <v>0</v>
      </c>
      <c r="T2314">
        <f>IF(OR(T1634="",AND(T1634=T1633,T1634=T1635)),NA(), T1634)</f>
        <v>0</v>
      </c>
      <c r="U2314">
        <f>IF(ISNA(V2314),NA(),U1634)</f>
        <v>0</v>
      </c>
      <c r="V2314">
        <f>IF(OR(V1634="",AND(V1634=V1633,V1634=V1635)),NA(), V1634)</f>
        <v>0</v>
      </c>
      <c r="W2314">
        <f>IF(ISNA(X2314),NA(),W1634)</f>
        <v>0</v>
      </c>
      <c r="X2314">
        <f>IF(OR(X1634="",AND(X1634=X1633,X1634=X1635)),NA(), X1634)</f>
        <v>0</v>
      </c>
      <c r="Y2314">
        <f>IF(ISNA(Z2314),NA(),Y1634)</f>
        <v>0</v>
      </c>
      <c r="Z2314">
        <f>IF(OR(Z1634="",AND(Z1634=Z1633,Z1634=Z1635)),NA(), Z1634)</f>
        <v>0</v>
      </c>
      <c r="AA2314">
        <f>IF(ISNA(AB2314),NA(),AA1634)</f>
        <v>0</v>
      </c>
      <c r="AB2314">
        <f>IF(OR(AB1634="",AND(AB1634=AB1633,AB1634=AB1635)),NA(), AB1634)</f>
        <v>0</v>
      </c>
      <c r="AC2314">
        <f>IF(ISNA(AD2314),NA(),AC1634)</f>
        <v>0</v>
      </c>
      <c r="AD2314">
        <f>IF(OR(AD1634="",AND(AD1634=AD1633,AD1634=AD1635)),NA(), AD1634)</f>
        <v>0</v>
      </c>
      <c r="AE2314">
        <f>IF(ISNA(AF2314),NA(),AE1634)</f>
        <v>0</v>
      </c>
      <c r="AF2314">
        <f>IF(OR(AF1634="",AND(AF1634=AF1633,AF1634=AF1635)),NA(), AF1634)</f>
        <v>0</v>
      </c>
      <c r="AG2314">
        <f>IF(ISNA(AH2314),NA(),AG1634)</f>
        <v>0</v>
      </c>
      <c r="AH2314">
        <f>IF(OR(AH1634="",AND(AH1634=AH1633,AH1634=AH1635)),NA(), AH1634)</f>
        <v>0</v>
      </c>
      <c r="AI2314">
        <f>IF(ISNA(AJ2314),NA(),AI1634)</f>
        <v>0</v>
      </c>
      <c r="AJ2314">
        <f>IF(OR(AJ1634="",AND(AJ1634=AJ1633,AJ1634=AJ1635)),NA(), AJ1634)</f>
        <v>0</v>
      </c>
      <c r="AM2314">
        <f>IF(ISNA(AN2314),NA(),AM1634)</f>
        <v>0</v>
      </c>
      <c r="AN2314">
        <f>IF(OR(AN1634="",AND(AN1634=AN1633,AN1634=AN1635)),NA(), AN1634)</f>
        <v>0</v>
      </c>
      <c r="AO2314">
        <f>IF(ISNA(AP2314),NA(),AO1634)</f>
        <v>0</v>
      </c>
      <c r="AP2314">
        <f>IF(OR(AP1634="",AND(AP1634=AP1633,AP1634=AP1635)),NA(), AP1634)</f>
        <v>0</v>
      </c>
      <c r="AQ2314">
        <f>IF(ISNA(AR2314),NA(),AQ1634)</f>
        <v>0</v>
      </c>
      <c r="AR2314">
        <f>IF(OR(AR1634="",AND(AR1634=AR1633,AR1634=AR1635)),NA(), AR1634)</f>
        <v>0</v>
      </c>
      <c r="AS2314">
        <f>IF(ISNA(AT2314),NA(),AS1634)</f>
        <v>0</v>
      </c>
      <c r="AT2314">
        <f>IF(OR(AT1634="",AND(AT1634=AT1633,AT1634=AT1635)),NA(), AT1634)</f>
        <v>0</v>
      </c>
      <c r="AU2314">
        <f>IF(ISNA(AV2314),NA(),AU1634)</f>
        <v>0</v>
      </c>
      <c r="AV2314">
        <f>IF(OR(AV1634="",AND(AV1634=AV1633,AV1634=AV1635)),NA(), AV1634)</f>
        <v>0</v>
      </c>
      <c r="AW2314">
        <f>IF(ISNA(AX2314),NA(),AW1634)</f>
        <v>0</v>
      </c>
      <c r="AX2314">
        <f>IF(OR(AX1634="",AND(AX1634=AX1633,AX1634=AX1635)),NA(), AX1634)</f>
        <v>0</v>
      </c>
      <c r="AY2314">
        <f>IF(ISNA(AZ2314),NA(),AY1634)</f>
        <v>0</v>
      </c>
      <c r="AZ2314">
        <f>IF(OR(AZ1634="",AND(AZ1634=AZ1633,AZ1634=AZ1635)),NA(), AZ1634)</f>
        <v>0</v>
      </c>
      <c r="BA2314">
        <f>IF(ISNA(BB2314),NA(),BA1634)</f>
        <v>0</v>
      </c>
      <c r="BB2314">
        <f>IF(OR(BB1634="",AND(BB1634=BB1633,BB1634=BB1635)),NA(), BB1634)</f>
        <v>0</v>
      </c>
      <c r="BC2314">
        <f>IF(ISNA(BD2314),NA(),BC1634)</f>
        <v>0</v>
      </c>
      <c r="BD2314">
        <f>IF(OR(BD1634="",AND(BD1634=BD1633,BD1634=BD1635)),NA(), BD1634)</f>
        <v>0</v>
      </c>
      <c r="BE2314">
        <f>IF(ISNA(BF2314),NA(),BE1634)</f>
        <v>0</v>
      </c>
      <c r="BF2314">
        <f>IF(OR(BF1634="",AND(BF1634=BF1633,BF1634=BF1635)),NA(), BF1634)</f>
        <v>0</v>
      </c>
      <c r="BG2314">
        <f>IF(ISNA(BH2314),NA(),BG1634)</f>
        <v>0</v>
      </c>
      <c r="BH2314">
        <f>IF(OR(BH1634="",AND(BH1634=BH1633,BH1634=BH1635)),NA(), BH1634)</f>
        <v>0</v>
      </c>
      <c r="BI2314">
        <f>IF(ISNA(BJ2314),NA(),BI1634)</f>
        <v>0</v>
      </c>
      <c r="BJ2314">
        <f>IF(OR(BJ1634="",AND(BJ1634=BJ1633,BJ1634=BJ1635)),NA(), BJ1634)</f>
        <v>0</v>
      </c>
      <c r="BK2314">
        <f>IF(ISNA(BL2314),NA(),BK1634)</f>
        <v>0</v>
      </c>
      <c r="BL2314">
        <f>IF(OR(BL1634="",AND(BL1634=BL1633,BL1634=BL1635)),NA(), BL1634)</f>
        <v>0</v>
      </c>
      <c r="BM2314">
        <f>IF(ISNA(BN2314),NA(),BM1634)</f>
        <v>0</v>
      </c>
      <c r="BN2314">
        <f>IF(OR(BN1634="",AND(BN1634=BN1633,BN1634=BN1635)),NA(), BN1634)</f>
        <v>0</v>
      </c>
      <c r="BO2314">
        <f>IF(ISNA(BP2314),NA(),BO1634)</f>
        <v>0</v>
      </c>
      <c r="BP2314">
        <f>IF(OR(BP1634="",AND(BP1634=BP1633,BP1634=BP1635)),NA(), BP1634)</f>
        <v>0</v>
      </c>
      <c r="BQ2314">
        <f>IF(ISNA(BR2314),NA(),BQ1634)</f>
        <v>0</v>
      </c>
      <c r="BR2314">
        <f>IF(OR(BR1634="",AND(BR1634=BR1633,BR1634=BR1635)),NA(), BR1634)</f>
        <v>0</v>
      </c>
    </row>
    <row r="2315" spans="5:70">
      <c r="E2315">
        <f>IF(ISNA(F2315),NA(),E1635)</f>
        <v>0</v>
      </c>
      <c r="F2315">
        <f>IF(OR(F1635="",AND(F1635=F1634,F1635=F1636)),NA(), F1635)</f>
        <v>0</v>
      </c>
      <c r="G2315">
        <f>IF(ISNA(H2315),NA(),G1635)</f>
        <v>0</v>
      </c>
      <c r="H2315">
        <f>IF(OR(H1635="",AND(H1635=H1634,H1635=H1636)),NA(), H1635)</f>
        <v>0</v>
      </c>
      <c r="I2315">
        <f>IF(ISNA(J2315),NA(),I1635)</f>
        <v>0</v>
      </c>
      <c r="J2315">
        <f>IF(OR(J1635="",AND(J1635=J1634,J1635=J1636)),NA(), J1635)</f>
        <v>0</v>
      </c>
      <c r="K2315">
        <f>IF(ISNA(L2315),NA(),K1635)</f>
        <v>0</v>
      </c>
      <c r="L2315">
        <f>IF(OR(L1635="",AND(L1635=L1634,L1635=L1636)),NA(), L1635)</f>
        <v>0</v>
      </c>
      <c r="M2315">
        <f>IF(ISNA(N2315),NA(),M1635)</f>
        <v>0</v>
      </c>
      <c r="N2315">
        <f>IF(OR(N1635="",AND(N1635=N1634,N1635=N1636)),NA(), N1635)</f>
        <v>0</v>
      </c>
      <c r="O2315">
        <f>IF(ISNA(P2315),NA(),O1635)</f>
        <v>0</v>
      </c>
      <c r="P2315">
        <f>IF(OR(P1635="",AND(P1635=P1634,P1635=P1636)),NA(), P1635)</f>
        <v>0</v>
      </c>
      <c r="Q2315">
        <f>IF(ISNA(R2315),NA(),Q1635)</f>
        <v>0</v>
      </c>
      <c r="R2315">
        <f>IF(OR(R1635="",AND(R1635=R1634,R1635=R1636)),NA(), R1635)</f>
        <v>0</v>
      </c>
      <c r="S2315">
        <f>IF(ISNA(T2315),NA(),S1635)</f>
        <v>0</v>
      </c>
      <c r="T2315">
        <f>IF(OR(T1635="",AND(T1635=T1634,T1635=T1636)),NA(), T1635)</f>
        <v>0</v>
      </c>
      <c r="U2315">
        <f>IF(ISNA(V2315),NA(),U1635)</f>
        <v>0</v>
      </c>
      <c r="V2315">
        <f>IF(OR(V1635="",AND(V1635=V1634,V1635=V1636)),NA(), V1635)</f>
        <v>0</v>
      </c>
      <c r="W2315">
        <f>IF(ISNA(X2315),NA(),W1635)</f>
        <v>0</v>
      </c>
      <c r="X2315">
        <f>IF(OR(X1635="",AND(X1635=X1634,X1635=X1636)),NA(), X1635)</f>
        <v>0</v>
      </c>
      <c r="Y2315">
        <f>IF(ISNA(Z2315),NA(),Y1635)</f>
        <v>0</v>
      </c>
      <c r="Z2315">
        <f>IF(OR(Z1635="",AND(Z1635=Z1634,Z1635=Z1636)),NA(), Z1635)</f>
        <v>0</v>
      </c>
      <c r="AA2315">
        <f>IF(ISNA(AB2315),NA(),AA1635)</f>
        <v>0</v>
      </c>
      <c r="AB2315">
        <f>IF(OR(AB1635="",AND(AB1635=AB1634,AB1635=AB1636)),NA(), AB1635)</f>
        <v>0</v>
      </c>
      <c r="AC2315">
        <f>IF(ISNA(AD2315),NA(),AC1635)</f>
        <v>0</v>
      </c>
      <c r="AD2315">
        <f>IF(OR(AD1635="",AND(AD1635=AD1634,AD1635=AD1636)),NA(), AD1635)</f>
        <v>0</v>
      </c>
      <c r="AE2315">
        <f>IF(ISNA(AF2315),NA(),AE1635)</f>
        <v>0</v>
      </c>
      <c r="AF2315">
        <f>IF(OR(AF1635="",AND(AF1635=AF1634,AF1635=AF1636)),NA(), AF1635)</f>
        <v>0</v>
      </c>
      <c r="AG2315">
        <f>IF(ISNA(AH2315),NA(),AG1635)</f>
        <v>0</v>
      </c>
      <c r="AH2315">
        <f>IF(OR(AH1635="",AND(AH1635=AH1634,AH1635=AH1636)),NA(), AH1635)</f>
        <v>0</v>
      </c>
      <c r="AI2315">
        <f>IF(ISNA(AJ2315),NA(),AI1635)</f>
        <v>0</v>
      </c>
      <c r="AJ2315">
        <f>IF(OR(AJ1635="",AND(AJ1635=AJ1634,AJ1635=AJ1636)),NA(), AJ1635)</f>
        <v>0</v>
      </c>
      <c r="AM2315">
        <f>IF(ISNA(AN2315),NA(),AM1635)</f>
        <v>0</v>
      </c>
      <c r="AN2315">
        <f>IF(OR(AN1635="",AND(AN1635=AN1634,AN1635=AN1636)),NA(), AN1635)</f>
        <v>0</v>
      </c>
      <c r="AO2315">
        <f>IF(ISNA(AP2315),NA(),AO1635)</f>
        <v>0</v>
      </c>
      <c r="AP2315">
        <f>IF(OR(AP1635="",AND(AP1635=AP1634,AP1635=AP1636)),NA(), AP1635)</f>
        <v>0</v>
      </c>
      <c r="AQ2315">
        <f>IF(ISNA(AR2315),NA(),AQ1635)</f>
        <v>0</v>
      </c>
      <c r="AR2315">
        <f>IF(OR(AR1635="",AND(AR1635=AR1634,AR1635=AR1636)),NA(), AR1635)</f>
        <v>0</v>
      </c>
      <c r="AS2315">
        <f>IF(ISNA(AT2315),NA(),AS1635)</f>
        <v>0</v>
      </c>
      <c r="AT2315">
        <f>IF(OR(AT1635="",AND(AT1635=AT1634,AT1635=AT1636)),NA(), AT1635)</f>
        <v>0</v>
      </c>
      <c r="AU2315">
        <f>IF(ISNA(AV2315),NA(),AU1635)</f>
        <v>0</v>
      </c>
      <c r="AV2315">
        <f>IF(OR(AV1635="",AND(AV1635=AV1634,AV1635=AV1636)),NA(), AV1635)</f>
        <v>0</v>
      </c>
      <c r="AW2315">
        <f>IF(ISNA(AX2315),NA(),AW1635)</f>
        <v>0</v>
      </c>
      <c r="AX2315">
        <f>IF(OR(AX1635="",AND(AX1635=AX1634,AX1635=AX1636)),NA(), AX1635)</f>
        <v>0</v>
      </c>
      <c r="AY2315">
        <f>IF(ISNA(AZ2315),NA(),AY1635)</f>
        <v>0</v>
      </c>
      <c r="AZ2315">
        <f>IF(OR(AZ1635="",AND(AZ1635=AZ1634,AZ1635=AZ1636)),NA(), AZ1635)</f>
        <v>0</v>
      </c>
      <c r="BA2315">
        <f>IF(ISNA(BB2315),NA(),BA1635)</f>
        <v>0</v>
      </c>
      <c r="BB2315">
        <f>IF(OR(BB1635="",AND(BB1635=BB1634,BB1635=BB1636)),NA(), BB1635)</f>
        <v>0</v>
      </c>
      <c r="BC2315">
        <f>IF(ISNA(BD2315),NA(),BC1635)</f>
        <v>0</v>
      </c>
      <c r="BD2315">
        <f>IF(OR(BD1635="",AND(BD1635=BD1634,BD1635=BD1636)),NA(), BD1635)</f>
        <v>0</v>
      </c>
      <c r="BE2315">
        <f>IF(ISNA(BF2315),NA(),BE1635)</f>
        <v>0</v>
      </c>
      <c r="BF2315">
        <f>IF(OR(BF1635="",AND(BF1635=BF1634,BF1635=BF1636)),NA(), BF1635)</f>
        <v>0</v>
      </c>
      <c r="BG2315">
        <f>IF(ISNA(BH2315),NA(),BG1635)</f>
        <v>0</v>
      </c>
      <c r="BH2315">
        <f>IF(OR(BH1635="",AND(BH1635=BH1634,BH1635=BH1636)),NA(), BH1635)</f>
        <v>0</v>
      </c>
      <c r="BI2315">
        <f>IF(ISNA(BJ2315),NA(),BI1635)</f>
        <v>0</v>
      </c>
      <c r="BJ2315">
        <f>IF(OR(BJ1635="",AND(BJ1635=BJ1634,BJ1635=BJ1636)),NA(), BJ1635)</f>
        <v>0</v>
      </c>
      <c r="BK2315">
        <f>IF(ISNA(BL2315),NA(),BK1635)</f>
        <v>0</v>
      </c>
      <c r="BL2315">
        <f>IF(OR(BL1635="",AND(BL1635=BL1634,BL1635=BL1636)),NA(), BL1635)</f>
        <v>0</v>
      </c>
      <c r="BM2315">
        <f>IF(ISNA(BN2315),NA(),BM1635)</f>
        <v>0</v>
      </c>
      <c r="BN2315">
        <f>IF(OR(BN1635="",AND(BN1635=BN1634,BN1635=BN1636)),NA(), BN1635)</f>
        <v>0</v>
      </c>
      <c r="BO2315">
        <f>IF(ISNA(BP2315),NA(),BO1635)</f>
        <v>0</v>
      </c>
      <c r="BP2315">
        <f>IF(OR(BP1635="",AND(BP1635=BP1634,BP1635=BP1636)),NA(), BP1635)</f>
        <v>0</v>
      </c>
      <c r="BQ2315">
        <f>IF(ISNA(BR2315),NA(),BQ1635)</f>
        <v>0</v>
      </c>
      <c r="BR2315">
        <f>IF(OR(BR1635="",AND(BR1635=BR1634,BR1635=BR1636)),NA(), BR1635)</f>
        <v>0</v>
      </c>
    </row>
    <row r="2316" spans="5:70">
      <c r="E2316">
        <f>IF(ISNA(F2316),NA(),E1636)</f>
        <v>0</v>
      </c>
      <c r="F2316">
        <f>IF(OR(F1636="",AND(F1636=F1635,F1636=F1637)),NA(), F1636)</f>
        <v>0</v>
      </c>
      <c r="G2316">
        <f>IF(ISNA(H2316),NA(),G1636)</f>
        <v>0</v>
      </c>
      <c r="H2316">
        <f>IF(OR(H1636="",AND(H1636=H1635,H1636=H1637)),NA(), H1636)</f>
        <v>0</v>
      </c>
      <c r="I2316">
        <f>IF(ISNA(J2316),NA(),I1636)</f>
        <v>0</v>
      </c>
      <c r="J2316">
        <f>IF(OR(J1636="",AND(J1636=J1635,J1636=J1637)),NA(), J1636)</f>
        <v>0</v>
      </c>
      <c r="K2316">
        <f>IF(ISNA(L2316),NA(),K1636)</f>
        <v>0</v>
      </c>
      <c r="L2316">
        <f>IF(OR(L1636="",AND(L1636=L1635,L1636=L1637)),NA(), L1636)</f>
        <v>0</v>
      </c>
      <c r="M2316">
        <f>IF(ISNA(N2316),NA(),M1636)</f>
        <v>0</v>
      </c>
      <c r="N2316">
        <f>IF(OR(N1636="",AND(N1636=N1635,N1636=N1637)),NA(), N1636)</f>
        <v>0</v>
      </c>
      <c r="O2316">
        <f>IF(ISNA(P2316),NA(),O1636)</f>
        <v>0</v>
      </c>
      <c r="P2316">
        <f>IF(OR(P1636="",AND(P1636=P1635,P1636=P1637)),NA(), P1636)</f>
        <v>0</v>
      </c>
      <c r="Q2316">
        <f>IF(ISNA(R2316),NA(),Q1636)</f>
        <v>0</v>
      </c>
      <c r="R2316">
        <f>IF(OR(R1636="",AND(R1636=R1635,R1636=R1637)),NA(), R1636)</f>
        <v>0</v>
      </c>
      <c r="S2316">
        <f>IF(ISNA(T2316),NA(),S1636)</f>
        <v>0</v>
      </c>
      <c r="T2316">
        <f>IF(OR(T1636="",AND(T1636=T1635,T1636=T1637)),NA(), T1636)</f>
        <v>0</v>
      </c>
      <c r="U2316">
        <f>IF(ISNA(V2316),NA(),U1636)</f>
        <v>0</v>
      </c>
      <c r="V2316">
        <f>IF(OR(V1636="",AND(V1636=V1635,V1636=V1637)),NA(), V1636)</f>
        <v>0</v>
      </c>
      <c r="W2316">
        <f>IF(ISNA(X2316),NA(),W1636)</f>
        <v>0</v>
      </c>
      <c r="X2316">
        <f>IF(OR(X1636="",AND(X1636=X1635,X1636=X1637)),NA(), X1636)</f>
        <v>0</v>
      </c>
      <c r="Y2316">
        <f>IF(ISNA(Z2316),NA(),Y1636)</f>
        <v>0</v>
      </c>
      <c r="Z2316">
        <f>IF(OR(Z1636="",AND(Z1636=Z1635,Z1636=Z1637)),NA(), Z1636)</f>
        <v>0</v>
      </c>
      <c r="AA2316">
        <f>IF(ISNA(AB2316),NA(),AA1636)</f>
        <v>0</v>
      </c>
      <c r="AB2316">
        <f>IF(OR(AB1636="",AND(AB1636=AB1635,AB1636=AB1637)),NA(), AB1636)</f>
        <v>0</v>
      </c>
      <c r="AC2316">
        <f>IF(ISNA(AD2316),NA(),AC1636)</f>
        <v>0</v>
      </c>
      <c r="AD2316">
        <f>IF(OR(AD1636="",AND(AD1636=AD1635,AD1636=AD1637)),NA(), AD1636)</f>
        <v>0</v>
      </c>
      <c r="AE2316">
        <f>IF(ISNA(AF2316),NA(),AE1636)</f>
        <v>0</v>
      </c>
      <c r="AF2316">
        <f>IF(OR(AF1636="",AND(AF1636=AF1635,AF1636=AF1637)),NA(), AF1636)</f>
        <v>0</v>
      </c>
      <c r="AG2316">
        <f>IF(ISNA(AH2316),NA(),AG1636)</f>
        <v>0</v>
      </c>
      <c r="AH2316">
        <f>IF(OR(AH1636="",AND(AH1636=AH1635,AH1636=AH1637)),NA(), AH1636)</f>
        <v>0</v>
      </c>
      <c r="AI2316">
        <f>IF(ISNA(AJ2316),NA(),AI1636)</f>
        <v>0</v>
      </c>
      <c r="AJ2316">
        <f>IF(OR(AJ1636="",AND(AJ1636=AJ1635,AJ1636=AJ1637)),NA(), AJ1636)</f>
        <v>0</v>
      </c>
      <c r="AM2316">
        <f>IF(ISNA(AN2316),NA(),AM1636)</f>
        <v>0</v>
      </c>
      <c r="AN2316">
        <f>IF(OR(AN1636="",AND(AN1636=AN1635,AN1636=AN1637)),NA(), AN1636)</f>
        <v>0</v>
      </c>
      <c r="AO2316">
        <f>IF(ISNA(AP2316),NA(),AO1636)</f>
        <v>0</v>
      </c>
      <c r="AP2316">
        <f>IF(OR(AP1636="",AND(AP1636=AP1635,AP1636=AP1637)),NA(), AP1636)</f>
        <v>0</v>
      </c>
      <c r="AQ2316">
        <f>IF(ISNA(AR2316),NA(),AQ1636)</f>
        <v>0</v>
      </c>
      <c r="AR2316">
        <f>IF(OR(AR1636="",AND(AR1636=AR1635,AR1636=AR1637)),NA(), AR1636)</f>
        <v>0</v>
      </c>
      <c r="AS2316">
        <f>IF(ISNA(AT2316),NA(),AS1636)</f>
        <v>0</v>
      </c>
      <c r="AT2316">
        <f>IF(OR(AT1636="",AND(AT1636=AT1635,AT1636=AT1637)),NA(), AT1636)</f>
        <v>0</v>
      </c>
      <c r="AU2316">
        <f>IF(ISNA(AV2316),NA(),AU1636)</f>
        <v>0</v>
      </c>
      <c r="AV2316">
        <f>IF(OR(AV1636="",AND(AV1636=AV1635,AV1636=AV1637)),NA(), AV1636)</f>
        <v>0</v>
      </c>
      <c r="AW2316">
        <f>IF(ISNA(AX2316),NA(),AW1636)</f>
        <v>0</v>
      </c>
      <c r="AX2316">
        <f>IF(OR(AX1636="",AND(AX1636=AX1635,AX1636=AX1637)),NA(), AX1636)</f>
        <v>0</v>
      </c>
      <c r="AY2316">
        <f>IF(ISNA(AZ2316),NA(),AY1636)</f>
        <v>0</v>
      </c>
      <c r="AZ2316">
        <f>IF(OR(AZ1636="",AND(AZ1636=AZ1635,AZ1636=AZ1637)),NA(), AZ1636)</f>
        <v>0</v>
      </c>
      <c r="BA2316">
        <f>IF(ISNA(BB2316),NA(),BA1636)</f>
        <v>0</v>
      </c>
      <c r="BB2316">
        <f>IF(OR(BB1636="",AND(BB1636=BB1635,BB1636=BB1637)),NA(), BB1636)</f>
        <v>0</v>
      </c>
      <c r="BC2316">
        <f>IF(ISNA(BD2316),NA(),BC1636)</f>
        <v>0</v>
      </c>
      <c r="BD2316">
        <f>IF(OR(BD1636="",AND(BD1636=BD1635,BD1636=BD1637)),NA(), BD1636)</f>
        <v>0</v>
      </c>
      <c r="BE2316">
        <f>IF(ISNA(BF2316),NA(),BE1636)</f>
        <v>0</v>
      </c>
      <c r="BF2316">
        <f>IF(OR(BF1636="",AND(BF1636=BF1635,BF1636=BF1637)),NA(), BF1636)</f>
        <v>0</v>
      </c>
      <c r="BG2316">
        <f>IF(ISNA(BH2316),NA(),BG1636)</f>
        <v>0</v>
      </c>
      <c r="BH2316">
        <f>IF(OR(BH1636="",AND(BH1636=BH1635,BH1636=BH1637)),NA(), BH1636)</f>
        <v>0</v>
      </c>
      <c r="BI2316">
        <f>IF(ISNA(BJ2316),NA(),BI1636)</f>
        <v>0</v>
      </c>
      <c r="BJ2316">
        <f>IF(OR(BJ1636="",AND(BJ1636=BJ1635,BJ1636=BJ1637)),NA(), BJ1636)</f>
        <v>0</v>
      </c>
      <c r="BK2316">
        <f>IF(ISNA(BL2316),NA(),BK1636)</f>
        <v>0</v>
      </c>
      <c r="BL2316">
        <f>IF(OR(BL1636="",AND(BL1636=BL1635,BL1636=BL1637)),NA(), BL1636)</f>
        <v>0</v>
      </c>
      <c r="BM2316">
        <f>IF(ISNA(BN2316),NA(),BM1636)</f>
        <v>0</v>
      </c>
      <c r="BN2316">
        <f>IF(OR(BN1636="",AND(BN1636=BN1635,BN1636=BN1637)),NA(), BN1636)</f>
        <v>0</v>
      </c>
      <c r="BO2316">
        <f>IF(ISNA(BP2316),NA(),BO1636)</f>
        <v>0</v>
      </c>
      <c r="BP2316">
        <f>IF(OR(BP1636="",AND(BP1636=BP1635,BP1636=BP1637)),NA(), BP1636)</f>
        <v>0</v>
      </c>
      <c r="BQ2316">
        <f>IF(ISNA(BR2316),NA(),BQ1636)</f>
        <v>0</v>
      </c>
      <c r="BR2316">
        <f>IF(OR(BR1636="",AND(BR1636=BR1635,BR1636=BR1637)),NA(), BR1636)</f>
        <v>0</v>
      </c>
    </row>
    <row r="2317" spans="5:70">
      <c r="E2317">
        <f>IF(ISNA(F2317),NA(),E1637)</f>
        <v>0</v>
      </c>
      <c r="F2317">
        <f>IF(OR(F1637="",AND(F1637=F1636,F1637=F1638)),NA(), F1637)</f>
        <v>0</v>
      </c>
      <c r="G2317">
        <f>IF(ISNA(H2317),NA(),G1637)</f>
        <v>0</v>
      </c>
      <c r="H2317">
        <f>IF(OR(H1637="",AND(H1637=H1636,H1637=H1638)),NA(), H1637)</f>
        <v>0</v>
      </c>
      <c r="I2317">
        <f>IF(ISNA(J2317),NA(),I1637)</f>
        <v>0</v>
      </c>
      <c r="J2317">
        <f>IF(OR(J1637="",AND(J1637=J1636,J1637=J1638)),NA(), J1637)</f>
        <v>0</v>
      </c>
      <c r="K2317">
        <f>IF(ISNA(L2317),NA(),K1637)</f>
        <v>0</v>
      </c>
      <c r="L2317">
        <f>IF(OR(L1637="",AND(L1637=L1636,L1637=L1638)),NA(), L1637)</f>
        <v>0</v>
      </c>
      <c r="M2317">
        <f>IF(ISNA(N2317),NA(),M1637)</f>
        <v>0</v>
      </c>
      <c r="N2317">
        <f>IF(OR(N1637="",AND(N1637=N1636,N1637=N1638)),NA(), N1637)</f>
        <v>0</v>
      </c>
      <c r="O2317">
        <f>IF(ISNA(P2317),NA(),O1637)</f>
        <v>0</v>
      </c>
      <c r="P2317">
        <f>IF(OR(P1637="",AND(P1637=P1636,P1637=P1638)),NA(), P1637)</f>
        <v>0</v>
      </c>
      <c r="Q2317">
        <f>IF(ISNA(R2317),NA(),Q1637)</f>
        <v>0</v>
      </c>
      <c r="R2317">
        <f>IF(OR(R1637="",AND(R1637=R1636,R1637=R1638)),NA(), R1637)</f>
        <v>0</v>
      </c>
      <c r="S2317">
        <f>IF(ISNA(T2317),NA(),S1637)</f>
        <v>0</v>
      </c>
      <c r="T2317">
        <f>IF(OR(T1637="",AND(T1637=T1636,T1637=T1638)),NA(), T1637)</f>
        <v>0</v>
      </c>
      <c r="U2317">
        <f>IF(ISNA(V2317),NA(),U1637)</f>
        <v>0</v>
      </c>
      <c r="V2317">
        <f>IF(OR(V1637="",AND(V1637=V1636,V1637=V1638)),NA(), V1637)</f>
        <v>0</v>
      </c>
      <c r="W2317">
        <f>IF(ISNA(X2317),NA(),W1637)</f>
        <v>0</v>
      </c>
      <c r="X2317">
        <f>IF(OR(X1637="",AND(X1637=X1636,X1637=X1638)),NA(), X1637)</f>
        <v>0</v>
      </c>
      <c r="Y2317">
        <f>IF(ISNA(Z2317),NA(),Y1637)</f>
        <v>0</v>
      </c>
      <c r="Z2317">
        <f>IF(OR(Z1637="",AND(Z1637=Z1636,Z1637=Z1638)),NA(), Z1637)</f>
        <v>0</v>
      </c>
      <c r="AA2317">
        <f>IF(ISNA(AB2317),NA(),AA1637)</f>
        <v>0</v>
      </c>
      <c r="AB2317">
        <f>IF(OR(AB1637="",AND(AB1637=AB1636,AB1637=AB1638)),NA(), AB1637)</f>
        <v>0</v>
      </c>
      <c r="AC2317">
        <f>IF(ISNA(AD2317),NA(),AC1637)</f>
        <v>0</v>
      </c>
      <c r="AD2317">
        <f>IF(OR(AD1637="",AND(AD1637=AD1636,AD1637=AD1638)),NA(), AD1637)</f>
        <v>0</v>
      </c>
      <c r="AE2317">
        <f>IF(ISNA(AF2317),NA(),AE1637)</f>
        <v>0</v>
      </c>
      <c r="AF2317">
        <f>IF(OR(AF1637="",AND(AF1637=AF1636,AF1637=AF1638)),NA(), AF1637)</f>
        <v>0</v>
      </c>
      <c r="AG2317">
        <f>IF(ISNA(AH2317),NA(),AG1637)</f>
        <v>0</v>
      </c>
      <c r="AH2317">
        <f>IF(OR(AH1637="",AND(AH1637=AH1636,AH1637=AH1638)),NA(), AH1637)</f>
        <v>0</v>
      </c>
      <c r="AI2317">
        <f>IF(ISNA(AJ2317),NA(),AI1637)</f>
        <v>0</v>
      </c>
      <c r="AJ2317">
        <f>IF(OR(AJ1637="",AND(AJ1637=AJ1636,AJ1637=AJ1638)),NA(), AJ1637)</f>
        <v>0</v>
      </c>
      <c r="AM2317">
        <f>IF(ISNA(AN2317),NA(),AM1637)</f>
        <v>0</v>
      </c>
      <c r="AN2317">
        <f>IF(OR(AN1637="",AND(AN1637=AN1636,AN1637=AN1638)),NA(), AN1637)</f>
        <v>0</v>
      </c>
      <c r="AO2317">
        <f>IF(ISNA(AP2317),NA(),AO1637)</f>
        <v>0</v>
      </c>
      <c r="AP2317">
        <f>IF(OR(AP1637="",AND(AP1637=AP1636,AP1637=AP1638)),NA(), AP1637)</f>
        <v>0</v>
      </c>
      <c r="AQ2317">
        <f>IF(ISNA(AR2317),NA(),AQ1637)</f>
        <v>0</v>
      </c>
      <c r="AR2317">
        <f>IF(OR(AR1637="",AND(AR1637=AR1636,AR1637=AR1638)),NA(), AR1637)</f>
        <v>0</v>
      </c>
      <c r="AS2317">
        <f>IF(ISNA(AT2317),NA(),AS1637)</f>
        <v>0</v>
      </c>
      <c r="AT2317">
        <f>IF(OR(AT1637="",AND(AT1637=AT1636,AT1637=AT1638)),NA(), AT1637)</f>
        <v>0</v>
      </c>
      <c r="AU2317">
        <f>IF(ISNA(AV2317),NA(),AU1637)</f>
        <v>0</v>
      </c>
      <c r="AV2317">
        <f>IF(OR(AV1637="",AND(AV1637=AV1636,AV1637=AV1638)),NA(), AV1637)</f>
        <v>0</v>
      </c>
      <c r="AW2317">
        <f>IF(ISNA(AX2317),NA(),AW1637)</f>
        <v>0</v>
      </c>
      <c r="AX2317">
        <f>IF(OR(AX1637="",AND(AX1637=AX1636,AX1637=AX1638)),NA(), AX1637)</f>
        <v>0</v>
      </c>
      <c r="AY2317">
        <f>IF(ISNA(AZ2317),NA(),AY1637)</f>
        <v>0</v>
      </c>
      <c r="AZ2317">
        <f>IF(OR(AZ1637="",AND(AZ1637=AZ1636,AZ1637=AZ1638)),NA(), AZ1637)</f>
        <v>0</v>
      </c>
      <c r="BA2317">
        <f>IF(ISNA(BB2317),NA(),BA1637)</f>
        <v>0</v>
      </c>
      <c r="BB2317">
        <f>IF(OR(BB1637="",AND(BB1637=BB1636,BB1637=BB1638)),NA(), BB1637)</f>
        <v>0</v>
      </c>
      <c r="BC2317">
        <f>IF(ISNA(BD2317),NA(),BC1637)</f>
        <v>0</v>
      </c>
      <c r="BD2317">
        <f>IF(OR(BD1637="",AND(BD1637=BD1636,BD1637=BD1638)),NA(), BD1637)</f>
        <v>0</v>
      </c>
      <c r="BE2317">
        <f>IF(ISNA(BF2317),NA(),BE1637)</f>
        <v>0</v>
      </c>
      <c r="BF2317">
        <f>IF(OR(BF1637="",AND(BF1637=BF1636,BF1637=BF1638)),NA(), BF1637)</f>
        <v>0</v>
      </c>
      <c r="BG2317">
        <f>IF(ISNA(BH2317),NA(),BG1637)</f>
        <v>0</v>
      </c>
      <c r="BH2317">
        <f>IF(OR(BH1637="",AND(BH1637=BH1636,BH1637=BH1638)),NA(), BH1637)</f>
        <v>0</v>
      </c>
      <c r="BI2317">
        <f>IF(ISNA(BJ2317),NA(),BI1637)</f>
        <v>0</v>
      </c>
      <c r="BJ2317">
        <f>IF(OR(BJ1637="",AND(BJ1637=BJ1636,BJ1637=BJ1638)),NA(), BJ1637)</f>
        <v>0</v>
      </c>
      <c r="BK2317">
        <f>IF(ISNA(BL2317),NA(),BK1637)</f>
        <v>0</v>
      </c>
      <c r="BL2317">
        <f>IF(OR(BL1637="",AND(BL1637=BL1636,BL1637=BL1638)),NA(), BL1637)</f>
        <v>0</v>
      </c>
      <c r="BM2317">
        <f>IF(ISNA(BN2317),NA(),BM1637)</f>
        <v>0</v>
      </c>
      <c r="BN2317">
        <f>IF(OR(BN1637="",AND(BN1637=BN1636,BN1637=BN1638)),NA(), BN1637)</f>
        <v>0</v>
      </c>
      <c r="BO2317">
        <f>IF(ISNA(BP2317),NA(),BO1637)</f>
        <v>0</v>
      </c>
      <c r="BP2317">
        <f>IF(OR(BP1637="",AND(BP1637=BP1636,BP1637=BP1638)),NA(), BP1637)</f>
        <v>0</v>
      </c>
      <c r="BQ2317">
        <f>IF(ISNA(BR2317),NA(),BQ1637)</f>
        <v>0</v>
      </c>
      <c r="BR2317">
        <f>IF(OR(BR1637="",AND(BR1637=BR1636,BR1637=BR1638)),NA(), BR1637)</f>
        <v>0</v>
      </c>
    </row>
    <row r="2318" spans="5:70">
      <c r="E2318">
        <f>IF(ISNA(F2318),NA(),E1638)</f>
        <v>0</v>
      </c>
      <c r="F2318">
        <f>IF(OR(F1638="",AND(F1638=F1637,F1638=F1639)),NA(), F1638)</f>
        <v>0</v>
      </c>
      <c r="G2318">
        <f>IF(ISNA(H2318),NA(),G1638)</f>
        <v>0</v>
      </c>
      <c r="H2318">
        <f>IF(OR(H1638="",AND(H1638=H1637,H1638=H1639)),NA(), H1638)</f>
        <v>0</v>
      </c>
      <c r="I2318">
        <f>IF(ISNA(J2318),NA(),I1638)</f>
        <v>0</v>
      </c>
      <c r="J2318">
        <f>IF(OR(J1638="",AND(J1638=J1637,J1638=J1639)),NA(), J1638)</f>
        <v>0</v>
      </c>
      <c r="K2318">
        <f>IF(ISNA(L2318),NA(),K1638)</f>
        <v>0</v>
      </c>
      <c r="L2318">
        <f>IF(OR(L1638="",AND(L1638=L1637,L1638=L1639)),NA(), L1638)</f>
        <v>0</v>
      </c>
      <c r="M2318">
        <f>IF(ISNA(N2318),NA(),M1638)</f>
        <v>0</v>
      </c>
      <c r="N2318">
        <f>IF(OR(N1638="",AND(N1638=N1637,N1638=N1639)),NA(), N1638)</f>
        <v>0</v>
      </c>
      <c r="O2318">
        <f>IF(ISNA(P2318),NA(),O1638)</f>
        <v>0</v>
      </c>
      <c r="P2318">
        <f>IF(OR(P1638="",AND(P1638=P1637,P1638=P1639)),NA(), P1638)</f>
        <v>0</v>
      </c>
      <c r="Q2318">
        <f>IF(ISNA(R2318),NA(),Q1638)</f>
        <v>0</v>
      </c>
      <c r="R2318">
        <f>IF(OR(R1638="",AND(R1638=R1637,R1638=R1639)),NA(), R1638)</f>
        <v>0</v>
      </c>
      <c r="S2318">
        <f>IF(ISNA(T2318),NA(),S1638)</f>
        <v>0</v>
      </c>
      <c r="T2318">
        <f>IF(OR(T1638="",AND(T1638=T1637,T1638=T1639)),NA(), T1638)</f>
        <v>0</v>
      </c>
      <c r="U2318">
        <f>IF(ISNA(V2318),NA(),U1638)</f>
        <v>0</v>
      </c>
      <c r="V2318">
        <f>IF(OR(V1638="",AND(V1638=V1637,V1638=V1639)),NA(), V1638)</f>
        <v>0</v>
      </c>
      <c r="W2318">
        <f>IF(ISNA(X2318),NA(),W1638)</f>
        <v>0</v>
      </c>
      <c r="X2318">
        <f>IF(OR(X1638="",AND(X1638=X1637,X1638=X1639)),NA(), X1638)</f>
        <v>0</v>
      </c>
      <c r="Y2318">
        <f>IF(ISNA(Z2318),NA(),Y1638)</f>
        <v>0</v>
      </c>
      <c r="Z2318">
        <f>IF(OR(Z1638="",AND(Z1638=Z1637,Z1638=Z1639)),NA(), Z1638)</f>
        <v>0</v>
      </c>
      <c r="AA2318">
        <f>IF(ISNA(AB2318),NA(),AA1638)</f>
        <v>0</v>
      </c>
      <c r="AB2318">
        <f>IF(OR(AB1638="",AND(AB1638=AB1637,AB1638=AB1639)),NA(), AB1638)</f>
        <v>0</v>
      </c>
      <c r="AC2318">
        <f>IF(ISNA(AD2318),NA(),AC1638)</f>
        <v>0</v>
      </c>
      <c r="AD2318">
        <f>IF(OR(AD1638="",AND(AD1638=AD1637,AD1638=AD1639)),NA(), AD1638)</f>
        <v>0</v>
      </c>
      <c r="AE2318">
        <f>IF(ISNA(AF2318),NA(),AE1638)</f>
        <v>0</v>
      </c>
      <c r="AF2318">
        <f>IF(OR(AF1638="",AND(AF1638=AF1637,AF1638=AF1639)),NA(), AF1638)</f>
        <v>0</v>
      </c>
      <c r="AG2318">
        <f>IF(ISNA(AH2318),NA(),AG1638)</f>
        <v>0</v>
      </c>
      <c r="AH2318">
        <f>IF(OR(AH1638="",AND(AH1638=AH1637,AH1638=AH1639)),NA(), AH1638)</f>
        <v>0</v>
      </c>
      <c r="AI2318">
        <f>IF(ISNA(AJ2318),NA(),AI1638)</f>
        <v>0</v>
      </c>
      <c r="AJ2318">
        <f>IF(OR(AJ1638="",AND(AJ1638=AJ1637,AJ1638=AJ1639)),NA(), AJ1638)</f>
        <v>0</v>
      </c>
      <c r="AM2318">
        <f>IF(ISNA(AN2318),NA(),AM1638)</f>
        <v>0</v>
      </c>
      <c r="AN2318">
        <f>IF(OR(AN1638="",AND(AN1638=AN1637,AN1638=AN1639)),NA(), AN1638)</f>
        <v>0</v>
      </c>
      <c r="AO2318">
        <f>IF(ISNA(AP2318),NA(),AO1638)</f>
        <v>0</v>
      </c>
      <c r="AP2318">
        <f>IF(OR(AP1638="",AND(AP1638=AP1637,AP1638=AP1639)),NA(), AP1638)</f>
        <v>0</v>
      </c>
      <c r="AQ2318">
        <f>IF(ISNA(AR2318),NA(),AQ1638)</f>
        <v>0</v>
      </c>
      <c r="AR2318">
        <f>IF(OR(AR1638="",AND(AR1638=AR1637,AR1638=AR1639)),NA(), AR1638)</f>
        <v>0</v>
      </c>
      <c r="AS2318">
        <f>IF(ISNA(AT2318),NA(),AS1638)</f>
        <v>0</v>
      </c>
      <c r="AT2318">
        <f>IF(OR(AT1638="",AND(AT1638=AT1637,AT1638=AT1639)),NA(), AT1638)</f>
        <v>0</v>
      </c>
      <c r="AU2318">
        <f>IF(ISNA(AV2318),NA(),AU1638)</f>
        <v>0</v>
      </c>
      <c r="AV2318">
        <f>IF(OR(AV1638="",AND(AV1638=AV1637,AV1638=AV1639)),NA(), AV1638)</f>
        <v>0</v>
      </c>
      <c r="AW2318">
        <f>IF(ISNA(AX2318),NA(),AW1638)</f>
        <v>0</v>
      </c>
      <c r="AX2318">
        <f>IF(OR(AX1638="",AND(AX1638=AX1637,AX1638=AX1639)),NA(), AX1638)</f>
        <v>0</v>
      </c>
      <c r="AY2318">
        <f>IF(ISNA(AZ2318),NA(),AY1638)</f>
        <v>0</v>
      </c>
      <c r="AZ2318">
        <f>IF(OR(AZ1638="",AND(AZ1638=AZ1637,AZ1638=AZ1639)),NA(), AZ1638)</f>
        <v>0</v>
      </c>
      <c r="BA2318">
        <f>IF(ISNA(BB2318),NA(),BA1638)</f>
        <v>0</v>
      </c>
      <c r="BB2318">
        <f>IF(OR(BB1638="",AND(BB1638=BB1637,BB1638=BB1639)),NA(), BB1638)</f>
        <v>0</v>
      </c>
      <c r="BC2318">
        <f>IF(ISNA(BD2318),NA(),BC1638)</f>
        <v>0</v>
      </c>
      <c r="BD2318">
        <f>IF(OR(BD1638="",AND(BD1638=BD1637,BD1638=BD1639)),NA(), BD1638)</f>
        <v>0</v>
      </c>
      <c r="BE2318">
        <f>IF(ISNA(BF2318),NA(),BE1638)</f>
        <v>0</v>
      </c>
      <c r="BF2318">
        <f>IF(OR(BF1638="",AND(BF1638=BF1637,BF1638=BF1639)),NA(), BF1638)</f>
        <v>0</v>
      </c>
      <c r="BG2318">
        <f>IF(ISNA(BH2318),NA(),BG1638)</f>
        <v>0</v>
      </c>
      <c r="BH2318">
        <f>IF(OR(BH1638="",AND(BH1638=BH1637,BH1638=BH1639)),NA(), BH1638)</f>
        <v>0</v>
      </c>
      <c r="BI2318">
        <f>IF(ISNA(BJ2318),NA(),BI1638)</f>
        <v>0</v>
      </c>
      <c r="BJ2318">
        <f>IF(OR(BJ1638="",AND(BJ1638=BJ1637,BJ1638=BJ1639)),NA(), BJ1638)</f>
        <v>0</v>
      </c>
      <c r="BK2318">
        <f>IF(ISNA(BL2318),NA(),BK1638)</f>
        <v>0</v>
      </c>
      <c r="BL2318">
        <f>IF(OR(BL1638="",AND(BL1638=BL1637,BL1638=BL1639)),NA(), BL1638)</f>
        <v>0</v>
      </c>
      <c r="BM2318">
        <f>IF(ISNA(BN2318),NA(),BM1638)</f>
        <v>0</v>
      </c>
      <c r="BN2318">
        <f>IF(OR(BN1638="",AND(BN1638=BN1637,BN1638=BN1639)),NA(), BN1638)</f>
        <v>0</v>
      </c>
      <c r="BO2318">
        <f>IF(ISNA(BP2318),NA(),BO1638)</f>
        <v>0</v>
      </c>
      <c r="BP2318">
        <f>IF(OR(BP1638="",AND(BP1638=BP1637,BP1638=BP1639)),NA(), BP1638)</f>
        <v>0</v>
      </c>
      <c r="BQ2318">
        <f>IF(ISNA(BR2318),NA(),BQ1638)</f>
        <v>0</v>
      </c>
      <c r="BR2318">
        <f>IF(OR(BR1638="",AND(BR1638=BR1637,BR1638=BR1639)),NA(), BR1638)</f>
        <v>0</v>
      </c>
    </row>
    <row r="2319" spans="5:70">
      <c r="E2319">
        <f>IF(ISNA(F2319),NA(),E1639)</f>
        <v>0</v>
      </c>
      <c r="F2319">
        <f>IF(OR(F1639="",AND(F1639=F1638,F1639=F1640)),NA(), F1639)</f>
        <v>0</v>
      </c>
      <c r="G2319">
        <f>IF(ISNA(H2319),NA(),G1639)</f>
        <v>0</v>
      </c>
      <c r="H2319">
        <f>IF(OR(H1639="",AND(H1639=H1638,H1639=H1640)),NA(), H1639)</f>
        <v>0</v>
      </c>
      <c r="I2319">
        <f>IF(ISNA(J2319),NA(),I1639)</f>
        <v>0</v>
      </c>
      <c r="J2319">
        <f>IF(OR(J1639="",AND(J1639=J1638,J1639=J1640)),NA(), J1639)</f>
        <v>0</v>
      </c>
      <c r="K2319">
        <f>IF(ISNA(L2319),NA(),K1639)</f>
        <v>0</v>
      </c>
      <c r="L2319">
        <f>IF(OR(L1639="",AND(L1639=L1638,L1639=L1640)),NA(), L1639)</f>
        <v>0</v>
      </c>
      <c r="M2319">
        <f>IF(ISNA(N2319),NA(),M1639)</f>
        <v>0</v>
      </c>
      <c r="N2319">
        <f>IF(OR(N1639="",AND(N1639=N1638,N1639=N1640)),NA(), N1639)</f>
        <v>0</v>
      </c>
      <c r="O2319">
        <f>IF(ISNA(P2319),NA(),O1639)</f>
        <v>0</v>
      </c>
      <c r="P2319">
        <f>IF(OR(P1639="",AND(P1639=P1638,P1639=P1640)),NA(), P1639)</f>
        <v>0</v>
      </c>
      <c r="Q2319">
        <f>IF(ISNA(R2319),NA(),Q1639)</f>
        <v>0</v>
      </c>
      <c r="R2319">
        <f>IF(OR(R1639="",AND(R1639=R1638,R1639=R1640)),NA(), R1639)</f>
        <v>0</v>
      </c>
      <c r="S2319">
        <f>IF(ISNA(T2319),NA(),S1639)</f>
        <v>0</v>
      </c>
      <c r="T2319">
        <f>IF(OR(T1639="",AND(T1639=T1638,T1639=T1640)),NA(), T1639)</f>
        <v>0</v>
      </c>
      <c r="U2319">
        <f>IF(ISNA(V2319),NA(),U1639)</f>
        <v>0</v>
      </c>
      <c r="V2319">
        <f>IF(OR(V1639="",AND(V1639=V1638,V1639=V1640)),NA(), V1639)</f>
        <v>0</v>
      </c>
      <c r="W2319">
        <f>IF(ISNA(X2319),NA(),W1639)</f>
        <v>0</v>
      </c>
      <c r="X2319">
        <f>IF(OR(X1639="",AND(X1639=X1638,X1639=X1640)),NA(), X1639)</f>
        <v>0</v>
      </c>
      <c r="Y2319">
        <f>IF(ISNA(Z2319),NA(),Y1639)</f>
        <v>0</v>
      </c>
      <c r="Z2319">
        <f>IF(OR(Z1639="",AND(Z1639=Z1638,Z1639=Z1640)),NA(), Z1639)</f>
        <v>0</v>
      </c>
      <c r="AA2319">
        <f>IF(ISNA(AB2319),NA(),AA1639)</f>
        <v>0</v>
      </c>
      <c r="AB2319">
        <f>IF(OR(AB1639="",AND(AB1639=AB1638,AB1639=AB1640)),NA(), AB1639)</f>
        <v>0</v>
      </c>
      <c r="AC2319">
        <f>IF(ISNA(AD2319),NA(),AC1639)</f>
        <v>0</v>
      </c>
      <c r="AD2319">
        <f>IF(OR(AD1639="",AND(AD1639=AD1638,AD1639=AD1640)),NA(), AD1639)</f>
        <v>0</v>
      </c>
      <c r="AE2319">
        <f>IF(ISNA(AF2319),NA(),AE1639)</f>
        <v>0</v>
      </c>
      <c r="AF2319">
        <f>IF(OR(AF1639="",AND(AF1639=AF1638,AF1639=AF1640)),NA(), AF1639)</f>
        <v>0</v>
      </c>
      <c r="AG2319">
        <f>IF(ISNA(AH2319),NA(),AG1639)</f>
        <v>0</v>
      </c>
      <c r="AH2319">
        <f>IF(OR(AH1639="",AND(AH1639=AH1638,AH1639=AH1640)),NA(), AH1639)</f>
        <v>0</v>
      </c>
      <c r="AI2319">
        <f>IF(ISNA(AJ2319),NA(),AI1639)</f>
        <v>0</v>
      </c>
      <c r="AJ2319">
        <f>IF(OR(AJ1639="",AND(AJ1639=AJ1638,AJ1639=AJ1640)),NA(), AJ1639)</f>
        <v>0</v>
      </c>
      <c r="AM2319">
        <f>IF(ISNA(AN2319),NA(),AM1639)</f>
        <v>0</v>
      </c>
      <c r="AN2319">
        <f>IF(OR(AN1639="",AND(AN1639=AN1638,AN1639=AN1640)),NA(), AN1639)</f>
        <v>0</v>
      </c>
      <c r="AO2319">
        <f>IF(ISNA(AP2319),NA(),AO1639)</f>
        <v>0</v>
      </c>
      <c r="AP2319">
        <f>IF(OR(AP1639="",AND(AP1639=AP1638,AP1639=AP1640)),NA(), AP1639)</f>
        <v>0</v>
      </c>
      <c r="AQ2319">
        <f>IF(ISNA(AR2319),NA(),AQ1639)</f>
        <v>0</v>
      </c>
      <c r="AR2319">
        <f>IF(OR(AR1639="",AND(AR1639=AR1638,AR1639=AR1640)),NA(), AR1639)</f>
        <v>0</v>
      </c>
      <c r="AS2319">
        <f>IF(ISNA(AT2319),NA(),AS1639)</f>
        <v>0</v>
      </c>
      <c r="AT2319">
        <f>IF(OR(AT1639="",AND(AT1639=AT1638,AT1639=AT1640)),NA(), AT1639)</f>
        <v>0</v>
      </c>
      <c r="AU2319">
        <f>IF(ISNA(AV2319),NA(),AU1639)</f>
        <v>0</v>
      </c>
      <c r="AV2319">
        <f>IF(OR(AV1639="",AND(AV1639=AV1638,AV1639=AV1640)),NA(), AV1639)</f>
        <v>0</v>
      </c>
      <c r="AW2319">
        <f>IF(ISNA(AX2319),NA(),AW1639)</f>
        <v>0</v>
      </c>
      <c r="AX2319">
        <f>IF(OR(AX1639="",AND(AX1639=AX1638,AX1639=AX1640)),NA(), AX1639)</f>
        <v>0</v>
      </c>
      <c r="AY2319">
        <f>IF(ISNA(AZ2319),NA(),AY1639)</f>
        <v>0</v>
      </c>
      <c r="AZ2319">
        <f>IF(OR(AZ1639="",AND(AZ1639=AZ1638,AZ1639=AZ1640)),NA(), AZ1639)</f>
        <v>0</v>
      </c>
      <c r="BA2319">
        <f>IF(ISNA(BB2319),NA(),BA1639)</f>
        <v>0</v>
      </c>
      <c r="BB2319">
        <f>IF(OR(BB1639="",AND(BB1639=BB1638,BB1639=BB1640)),NA(), BB1639)</f>
        <v>0</v>
      </c>
      <c r="BC2319">
        <f>IF(ISNA(BD2319),NA(),BC1639)</f>
        <v>0</v>
      </c>
      <c r="BD2319">
        <f>IF(OR(BD1639="",AND(BD1639=BD1638,BD1639=BD1640)),NA(), BD1639)</f>
        <v>0</v>
      </c>
      <c r="BE2319">
        <f>IF(ISNA(BF2319),NA(),BE1639)</f>
        <v>0</v>
      </c>
      <c r="BF2319">
        <f>IF(OR(BF1639="",AND(BF1639=BF1638,BF1639=BF1640)),NA(), BF1639)</f>
        <v>0</v>
      </c>
      <c r="BG2319">
        <f>IF(ISNA(BH2319),NA(),BG1639)</f>
        <v>0</v>
      </c>
      <c r="BH2319">
        <f>IF(OR(BH1639="",AND(BH1639=BH1638,BH1639=BH1640)),NA(), BH1639)</f>
        <v>0</v>
      </c>
      <c r="BI2319">
        <f>IF(ISNA(BJ2319),NA(),BI1639)</f>
        <v>0</v>
      </c>
      <c r="BJ2319">
        <f>IF(OR(BJ1639="",AND(BJ1639=BJ1638,BJ1639=BJ1640)),NA(), BJ1639)</f>
        <v>0</v>
      </c>
      <c r="BK2319">
        <f>IF(ISNA(BL2319),NA(),BK1639)</f>
        <v>0</v>
      </c>
      <c r="BL2319">
        <f>IF(OR(BL1639="",AND(BL1639=BL1638,BL1639=BL1640)),NA(), BL1639)</f>
        <v>0</v>
      </c>
      <c r="BM2319">
        <f>IF(ISNA(BN2319),NA(),BM1639)</f>
        <v>0</v>
      </c>
      <c r="BN2319">
        <f>IF(OR(BN1639="",AND(BN1639=BN1638,BN1639=BN1640)),NA(), BN1639)</f>
        <v>0</v>
      </c>
      <c r="BO2319">
        <f>IF(ISNA(BP2319),NA(),BO1639)</f>
        <v>0</v>
      </c>
      <c r="BP2319">
        <f>IF(OR(BP1639="",AND(BP1639=BP1638,BP1639=BP1640)),NA(), BP1639)</f>
        <v>0</v>
      </c>
      <c r="BQ2319">
        <f>IF(ISNA(BR2319),NA(),BQ1639)</f>
        <v>0</v>
      </c>
      <c r="BR2319">
        <f>IF(OR(BR1639="",AND(BR1639=BR1638,BR1639=BR1640)),NA(), BR1639)</f>
        <v>0</v>
      </c>
    </row>
    <row r="2320" spans="5:70">
      <c r="E2320">
        <f>IF(ISNA(F2320),NA(),E1640)</f>
        <v>0</v>
      </c>
      <c r="F2320">
        <f>IF(OR(F1640="",AND(F1640=F1639,F1640=F1641)),NA(), F1640)</f>
        <v>0</v>
      </c>
      <c r="G2320">
        <f>IF(ISNA(H2320),NA(),G1640)</f>
        <v>0</v>
      </c>
      <c r="H2320">
        <f>IF(OR(H1640="",AND(H1640=H1639,H1640=H1641)),NA(), H1640)</f>
        <v>0</v>
      </c>
      <c r="I2320">
        <f>IF(ISNA(J2320),NA(),I1640)</f>
        <v>0</v>
      </c>
      <c r="J2320">
        <f>IF(OR(J1640="",AND(J1640=J1639,J1640=J1641)),NA(), J1640)</f>
        <v>0</v>
      </c>
      <c r="K2320">
        <f>IF(ISNA(L2320),NA(),K1640)</f>
        <v>0</v>
      </c>
      <c r="L2320">
        <f>IF(OR(L1640="",AND(L1640=L1639,L1640=L1641)),NA(), L1640)</f>
        <v>0</v>
      </c>
      <c r="M2320">
        <f>IF(ISNA(N2320),NA(),M1640)</f>
        <v>0</v>
      </c>
      <c r="N2320">
        <f>IF(OR(N1640="",AND(N1640=N1639,N1640=N1641)),NA(), N1640)</f>
        <v>0</v>
      </c>
      <c r="O2320">
        <f>IF(ISNA(P2320),NA(),O1640)</f>
        <v>0</v>
      </c>
      <c r="P2320">
        <f>IF(OR(P1640="",AND(P1640=P1639,P1640=P1641)),NA(), P1640)</f>
        <v>0</v>
      </c>
      <c r="Q2320">
        <f>IF(ISNA(R2320),NA(),Q1640)</f>
        <v>0</v>
      </c>
      <c r="R2320">
        <f>IF(OR(R1640="",AND(R1640=R1639,R1640=R1641)),NA(), R1640)</f>
        <v>0</v>
      </c>
      <c r="S2320">
        <f>IF(ISNA(T2320),NA(),S1640)</f>
        <v>0</v>
      </c>
      <c r="T2320">
        <f>IF(OR(T1640="",AND(T1640=T1639,T1640=T1641)),NA(), T1640)</f>
        <v>0</v>
      </c>
      <c r="U2320">
        <f>IF(ISNA(V2320),NA(),U1640)</f>
        <v>0</v>
      </c>
      <c r="V2320">
        <f>IF(OR(V1640="",AND(V1640=V1639,V1640=V1641)),NA(), V1640)</f>
        <v>0</v>
      </c>
      <c r="W2320">
        <f>IF(ISNA(X2320),NA(),W1640)</f>
        <v>0</v>
      </c>
      <c r="X2320">
        <f>IF(OR(X1640="",AND(X1640=X1639,X1640=X1641)),NA(), X1640)</f>
        <v>0</v>
      </c>
      <c r="Y2320">
        <f>IF(ISNA(Z2320),NA(),Y1640)</f>
        <v>0</v>
      </c>
      <c r="Z2320">
        <f>IF(OR(Z1640="",AND(Z1640=Z1639,Z1640=Z1641)),NA(), Z1640)</f>
        <v>0</v>
      </c>
      <c r="AA2320">
        <f>IF(ISNA(AB2320),NA(),AA1640)</f>
        <v>0</v>
      </c>
      <c r="AB2320">
        <f>IF(OR(AB1640="",AND(AB1640=AB1639,AB1640=AB1641)),NA(), AB1640)</f>
        <v>0</v>
      </c>
      <c r="AC2320">
        <f>IF(ISNA(AD2320),NA(),AC1640)</f>
        <v>0</v>
      </c>
      <c r="AD2320">
        <f>IF(OR(AD1640="",AND(AD1640=AD1639,AD1640=AD1641)),NA(), AD1640)</f>
        <v>0</v>
      </c>
      <c r="AE2320">
        <f>IF(ISNA(AF2320),NA(),AE1640)</f>
        <v>0</v>
      </c>
      <c r="AF2320">
        <f>IF(OR(AF1640="",AND(AF1640=AF1639,AF1640=AF1641)),NA(), AF1640)</f>
        <v>0</v>
      </c>
      <c r="AG2320">
        <f>IF(ISNA(AH2320),NA(),AG1640)</f>
        <v>0</v>
      </c>
      <c r="AH2320">
        <f>IF(OR(AH1640="",AND(AH1640=AH1639,AH1640=AH1641)),NA(), AH1640)</f>
        <v>0</v>
      </c>
      <c r="AI2320">
        <f>IF(ISNA(AJ2320),NA(),AI1640)</f>
        <v>0</v>
      </c>
      <c r="AJ2320">
        <f>IF(OR(AJ1640="",AND(AJ1640=AJ1639,AJ1640=AJ1641)),NA(), AJ1640)</f>
        <v>0</v>
      </c>
      <c r="AM2320">
        <f>IF(ISNA(AN2320),NA(),AM1640)</f>
        <v>0</v>
      </c>
      <c r="AN2320">
        <f>IF(OR(AN1640="",AND(AN1640=AN1639,AN1640=AN1641)),NA(), AN1640)</f>
        <v>0</v>
      </c>
      <c r="AO2320">
        <f>IF(ISNA(AP2320),NA(),AO1640)</f>
        <v>0</v>
      </c>
      <c r="AP2320">
        <f>IF(OR(AP1640="",AND(AP1640=AP1639,AP1640=AP1641)),NA(), AP1640)</f>
        <v>0</v>
      </c>
      <c r="AQ2320">
        <f>IF(ISNA(AR2320),NA(),AQ1640)</f>
        <v>0</v>
      </c>
      <c r="AR2320">
        <f>IF(OR(AR1640="",AND(AR1640=AR1639,AR1640=AR1641)),NA(), AR1640)</f>
        <v>0</v>
      </c>
      <c r="AS2320">
        <f>IF(ISNA(AT2320),NA(),AS1640)</f>
        <v>0</v>
      </c>
      <c r="AT2320">
        <f>IF(OR(AT1640="",AND(AT1640=AT1639,AT1640=AT1641)),NA(), AT1640)</f>
        <v>0</v>
      </c>
      <c r="AU2320">
        <f>IF(ISNA(AV2320),NA(),AU1640)</f>
        <v>0</v>
      </c>
      <c r="AV2320">
        <f>IF(OR(AV1640="",AND(AV1640=AV1639,AV1640=AV1641)),NA(), AV1640)</f>
        <v>0</v>
      </c>
      <c r="AW2320">
        <f>IF(ISNA(AX2320),NA(),AW1640)</f>
        <v>0</v>
      </c>
      <c r="AX2320">
        <f>IF(OR(AX1640="",AND(AX1640=AX1639,AX1640=AX1641)),NA(), AX1640)</f>
        <v>0</v>
      </c>
      <c r="AY2320">
        <f>IF(ISNA(AZ2320),NA(),AY1640)</f>
        <v>0</v>
      </c>
      <c r="AZ2320">
        <f>IF(OR(AZ1640="",AND(AZ1640=AZ1639,AZ1640=AZ1641)),NA(), AZ1640)</f>
        <v>0</v>
      </c>
      <c r="BA2320">
        <f>IF(ISNA(BB2320),NA(),BA1640)</f>
        <v>0</v>
      </c>
      <c r="BB2320">
        <f>IF(OR(BB1640="",AND(BB1640=BB1639,BB1640=BB1641)),NA(), BB1640)</f>
        <v>0</v>
      </c>
      <c r="BC2320">
        <f>IF(ISNA(BD2320),NA(),BC1640)</f>
        <v>0</v>
      </c>
      <c r="BD2320">
        <f>IF(OR(BD1640="",AND(BD1640=BD1639,BD1640=BD1641)),NA(), BD1640)</f>
        <v>0</v>
      </c>
      <c r="BE2320">
        <f>IF(ISNA(BF2320),NA(),BE1640)</f>
        <v>0</v>
      </c>
      <c r="BF2320">
        <f>IF(OR(BF1640="",AND(BF1640=BF1639,BF1640=BF1641)),NA(), BF1640)</f>
        <v>0</v>
      </c>
      <c r="BG2320">
        <f>IF(ISNA(BH2320),NA(),BG1640)</f>
        <v>0</v>
      </c>
      <c r="BH2320">
        <f>IF(OR(BH1640="",AND(BH1640=BH1639,BH1640=BH1641)),NA(), BH1640)</f>
        <v>0</v>
      </c>
      <c r="BI2320">
        <f>IF(ISNA(BJ2320),NA(),BI1640)</f>
        <v>0</v>
      </c>
      <c r="BJ2320">
        <f>IF(OR(BJ1640="",AND(BJ1640=BJ1639,BJ1640=BJ1641)),NA(), BJ1640)</f>
        <v>0</v>
      </c>
      <c r="BK2320">
        <f>IF(ISNA(BL2320),NA(),BK1640)</f>
        <v>0</v>
      </c>
      <c r="BL2320">
        <f>IF(OR(BL1640="",AND(BL1640=BL1639,BL1640=BL1641)),NA(), BL1640)</f>
        <v>0</v>
      </c>
      <c r="BM2320">
        <f>IF(ISNA(BN2320),NA(),BM1640)</f>
        <v>0</v>
      </c>
      <c r="BN2320">
        <f>IF(OR(BN1640="",AND(BN1640=BN1639,BN1640=BN1641)),NA(), BN1640)</f>
        <v>0</v>
      </c>
      <c r="BO2320">
        <f>IF(ISNA(BP2320),NA(),BO1640)</f>
        <v>0</v>
      </c>
      <c r="BP2320">
        <f>IF(OR(BP1640="",AND(BP1640=BP1639,BP1640=BP1641)),NA(), BP1640)</f>
        <v>0</v>
      </c>
      <c r="BQ2320">
        <f>IF(ISNA(BR2320),NA(),BQ1640)</f>
        <v>0</v>
      </c>
      <c r="BR2320">
        <f>IF(OR(BR1640="",AND(BR1640=BR1639,BR1640=BR1641)),NA(), BR1640)</f>
        <v>0</v>
      </c>
    </row>
    <row r="2321" spans="5:70">
      <c r="E2321">
        <f>IF(ISNA(F2321),NA(),E1641)</f>
        <v>0</v>
      </c>
      <c r="F2321">
        <f>IF(OR(F1641="",AND(F1641=F1640,F1641=F1642)),NA(), F1641)</f>
        <v>0</v>
      </c>
      <c r="G2321">
        <f>IF(ISNA(H2321),NA(),G1641)</f>
        <v>0</v>
      </c>
      <c r="H2321">
        <f>IF(OR(H1641="",AND(H1641=H1640,H1641=H1642)),NA(), H1641)</f>
        <v>0</v>
      </c>
      <c r="I2321">
        <f>IF(ISNA(J2321),NA(),I1641)</f>
        <v>0</v>
      </c>
      <c r="J2321">
        <f>IF(OR(J1641="",AND(J1641=J1640,J1641=J1642)),NA(), J1641)</f>
        <v>0</v>
      </c>
      <c r="K2321">
        <f>IF(ISNA(L2321),NA(),K1641)</f>
        <v>0</v>
      </c>
      <c r="L2321">
        <f>IF(OR(L1641="",AND(L1641=L1640,L1641=L1642)),NA(), L1641)</f>
        <v>0</v>
      </c>
      <c r="M2321">
        <f>IF(ISNA(N2321),NA(),M1641)</f>
        <v>0</v>
      </c>
      <c r="N2321">
        <f>IF(OR(N1641="",AND(N1641=N1640,N1641=N1642)),NA(), N1641)</f>
        <v>0</v>
      </c>
      <c r="O2321">
        <f>IF(ISNA(P2321),NA(),O1641)</f>
        <v>0</v>
      </c>
      <c r="P2321">
        <f>IF(OR(P1641="",AND(P1641=P1640,P1641=P1642)),NA(), P1641)</f>
        <v>0</v>
      </c>
      <c r="Q2321">
        <f>IF(ISNA(R2321),NA(),Q1641)</f>
        <v>0</v>
      </c>
      <c r="R2321">
        <f>IF(OR(R1641="",AND(R1641=R1640,R1641=R1642)),NA(), R1641)</f>
        <v>0</v>
      </c>
      <c r="S2321">
        <f>IF(ISNA(T2321),NA(),S1641)</f>
        <v>0</v>
      </c>
      <c r="T2321">
        <f>IF(OR(T1641="",AND(T1641=T1640,T1641=T1642)),NA(), T1641)</f>
        <v>0</v>
      </c>
      <c r="U2321">
        <f>IF(ISNA(V2321),NA(),U1641)</f>
        <v>0</v>
      </c>
      <c r="V2321">
        <f>IF(OR(V1641="",AND(V1641=V1640,V1641=V1642)),NA(), V1641)</f>
        <v>0</v>
      </c>
      <c r="W2321">
        <f>IF(ISNA(X2321),NA(),W1641)</f>
        <v>0</v>
      </c>
      <c r="X2321">
        <f>IF(OR(X1641="",AND(X1641=X1640,X1641=X1642)),NA(), X1641)</f>
        <v>0</v>
      </c>
      <c r="Y2321">
        <f>IF(ISNA(Z2321),NA(),Y1641)</f>
        <v>0</v>
      </c>
      <c r="Z2321">
        <f>IF(OR(Z1641="",AND(Z1641=Z1640,Z1641=Z1642)),NA(), Z1641)</f>
        <v>0</v>
      </c>
      <c r="AA2321">
        <f>IF(ISNA(AB2321),NA(),AA1641)</f>
        <v>0</v>
      </c>
      <c r="AB2321">
        <f>IF(OR(AB1641="",AND(AB1641=AB1640,AB1641=AB1642)),NA(), AB1641)</f>
        <v>0</v>
      </c>
      <c r="AC2321">
        <f>IF(ISNA(AD2321),NA(),AC1641)</f>
        <v>0</v>
      </c>
      <c r="AD2321">
        <f>IF(OR(AD1641="",AND(AD1641=AD1640,AD1641=AD1642)),NA(), AD1641)</f>
        <v>0</v>
      </c>
      <c r="AE2321">
        <f>IF(ISNA(AF2321),NA(),AE1641)</f>
        <v>0</v>
      </c>
      <c r="AF2321">
        <f>IF(OR(AF1641="",AND(AF1641=AF1640,AF1641=AF1642)),NA(), AF1641)</f>
        <v>0</v>
      </c>
      <c r="AG2321">
        <f>IF(ISNA(AH2321),NA(),AG1641)</f>
        <v>0</v>
      </c>
      <c r="AH2321">
        <f>IF(OR(AH1641="",AND(AH1641=AH1640,AH1641=AH1642)),NA(), AH1641)</f>
        <v>0</v>
      </c>
      <c r="AI2321">
        <f>IF(ISNA(AJ2321),NA(),AI1641)</f>
        <v>0</v>
      </c>
      <c r="AJ2321">
        <f>IF(OR(AJ1641="",AND(AJ1641=AJ1640,AJ1641=AJ1642)),NA(), AJ1641)</f>
        <v>0</v>
      </c>
      <c r="AM2321">
        <f>IF(ISNA(AN2321),NA(),AM1641)</f>
        <v>0</v>
      </c>
      <c r="AN2321">
        <f>IF(OR(AN1641="",AND(AN1641=AN1640,AN1641=AN1642)),NA(), AN1641)</f>
        <v>0</v>
      </c>
      <c r="AO2321">
        <f>IF(ISNA(AP2321),NA(),AO1641)</f>
        <v>0</v>
      </c>
      <c r="AP2321">
        <f>IF(OR(AP1641="",AND(AP1641=AP1640,AP1641=AP1642)),NA(), AP1641)</f>
        <v>0</v>
      </c>
      <c r="AQ2321">
        <f>IF(ISNA(AR2321),NA(),AQ1641)</f>
        <v>0</v>
      </c>
      <c r="AR2321">
        <f>IF(OR(AR1641="",AND(AR1641=AR1640,AR1641=AR1642)),NA(), AR1641)</f>
        <v>0</v>
      </c>
      <c r="AS2321">
        <f>IF(ISNA(AT2321),NA(),AS1641)</f>
        <v>0</v>
      </c>
      <c r="AT2321">
        <f>IF(OR(AT1641="",AND(AT1641=AT1640,AT1641=AT1642)),NA(), AT1641)</f>
        <v>0</v>
      </c>
      <c r="AU2321">
        <f>IF(ISNA(AV2321),NA(),AU1641)</f>
        <v>0</v>
      </c>
      <c r="AV2321">
        <f>IF(OR(AV1641="",AND(AV1641=AV1640,AV1641=AV1642)),NA(), AV1641)</f>
        <v>0</v>
      </c>
      <c r="AW2321">
        <f>IF(ISNA(AX2321),NA(),AW1641)</f>
        <v>0</v>
      </c>
      <c r="AX2321">
        <f>IF(OR(AX1641="",AND(AX1641=AX1640,AX1641=AX1642)),NA(), AX1641)</f>
        <v>0</v>
      </c>
      <c r="AY2321">
        <f>IF(ISNA(AZ2321),NA(),AY1641)</f>
        <v>0</v>
      </c>
      <c r="AZ2321">
        <f>IF(OR(AZ1641="",AND(AZ1641=AZ1640,AZ1641=AZ1642)),NA(), AZ1641)</f>
        <v>0</v>
      </c>
      <c r="BA2321">
        <f>IF(ISNA(BB2321),NA(),BA1641)</f>
        <v>0</v>
      </c>
      <c r="BB2321">
        <f>IF(OR(BB1641="",AND(BB1641=BB1640,BB1641=BB1642)),NA(), BB1641)</f>
        <v>0</v>
      </c>
      <c r="BC2321">
        <f>IF(ISNA(BD2321),NA(),BC1641)</f>
        <v>0</v>
      </c>
      <c r="BD2321">
        <f>IF(OR(BD1641="",AND(BD1641=BD1640,BD1641=BD1642)),NA(), BD1641)</f>
        <v>0</v>
      </c>
      <c r="BE2321">
        <f>IF(ISNA(BF2321),NA(),BE1641)</f>
        <v>0</v>
      </c>
      <c r="BF2321">
        <f>IF(OR(BF1641="",AND(BF1641=BF1640,BF1641=BF1642)),NA(), BF1641)</f>
        <v>0</v>
      </c>
      <c r="BG2321">
        <f>IF(ISNA(BH2321),NA(),BG1641)</f>
        <v>0</v>
      </c>
      <c r="BH2321">
        <f>IF(OR(BH1641="",AND(BH1641=BH1640,BH1641=BH1642)),NA(), BH1641)</f>
        <v>0</v>
      </c>
      <c r="BI2321">
        <f>IF(ISNA(BJ2321),NA(),BI1641)</f>
        <v>0</v>
      </c>
      <c r="BJ2321">
        <f>IF(OR(BJ1641="",AND(BJ1641=BJ1640,BJ1641=BJ1642)),NA(), BJ1641)</f>
        <v>0</v>
      </c>
      <c r="BK2321">
        <f>IF(ISNA(BL2321),NA(),BK1641)</f>
        <v>0</v>
      </c>
      <c r="BL2321">
        <f>IF(OR(BL1641="",AND(BL1641=BL1640,BL1641=BL1642)),NA(), BL1641)</f>
        <v>0</v>
      </c>
      <c r="BM2321">
        <f>IF(ISNA(BN2321),NA(),BM1641)</f>
        <v>0</v>
      </c>
      <c r="BN2321">
        <f>IF(OR(BN1641="",AND(BN1641=BN1640,BN1641=BN1642)),NA(), BN1641)</f>
        <v>0</v>
      </c>
      <c r="BO2321">
        <f>IF(ISNA(BP2321),NA(),BO1641)</f>
        <v>0</v>
      </c>
      <c r="BP2321">
        <f>IF(OR(BP1641="",AND(BP1641=BP1640,BP1641=BP1642)),NA(), BP1641)</f>
        <v>0</v>
      </c>
      <c r="BQ2321">
        <f>IF(ISNA(BR2321),NA(),BQ1641)</f>
        <v>0</v>
      </c>
      <c r="BR2321">
        <f>IF(OR(BR1641="",AND(BR1641=BR1640,BR1641=BR1642)),NA(), BR1641)</f>
        <v>0</v>
      </c>
    </row>
    <row r="2322" spans="5:70">
      <c r="E2322">
        <f>IF(ISNA(F2322),NA(),E1642)</f>
        <v>0</v>
      </c>
      <c r="F2322">
        <f>IF(OR(F1642="",AND(F1642=F1641,F1642=F1643)),NA(), F1642)</f>
        <v>0</v>
      </c>
      <c r="G2322">
        <f>IF(ISNA(H2322),NA(),G1642)</f>
        <v>0</v>
      </c>
      <c r="H2322">
        <f>IF(OR(H1642="",AND(H1642=H1641,H1642=H1643)),NA(), H1642)</f>
        <v>0</v>
      </c>
      <c r="I2322">
        <f>IF(ISNA(J2322),NA(),I1642)</f>
        <v>0</v>
      </c>
      <c r="J2322">
        <f>IF(OR(J1642="",AND(J1642=J1641,J1642=J1643)),NA(), J1642)</f>
        <v>0</v>
      </c>
      <c r="K2322">
        <f>IF(ISNA(L2322),NA(),K1642)</f>
        <v>0</v>
      </c>
      <c r="L2322">
        <f>IF(OR(L1642="",AND(L1642=L1641,L1642=L1643)),NA(), L1642)</f>
        <v>0</v>
      </c>
      <c r="M2322">
        <f>IF(ISNA(N2322),NA(),M1642)</f>
        <v>0</v>
      </c>
      <c r="N2322">
        <f>IF(OR(N1642="",AND(N1642=N1641,N1642=N1643)),NA(), N1642)</f>
        <v>0</v>
      </c>
      <c r="O2322">
        <f>IF(ISNA(P2322),NA(),O1642)</f>
        <v>0</v>
      </c>
      <c r="P2322">
        <f>IF(OR(P1642="",AND(P1642=P1641,P1642=P1643)),NA(), P1642)</f>
        <v>0</v>
      </c>
      <c r="Q2322">
        <f>IF(ISNA(R2322),NA(),Q1642)</f>
        <v>0</v>
      </c>
      <c r="R2322">
        <f>IF(OR(R1642="",AND(R1642=R1641,R1642=R1643)),NA(), R1642)</f>
        <v>0</v>
      </c>
      <c r="S2322">
        <f>IF(ISNA(T2322),NA(),S1642)</f>
        <v>0</v>
      </c>
      <c r="T2322">
        <f>IF(OR(T1642="",AND(T1642=T1641,T1642=T1643)),NA(), T1642)</f>
        <v>0</v>
      </c>
      <c r="U2322">
        <f>IF(ISNA(V2322),NA(),U1642)</f>
        <v>0</v>
      </c>
      <c r="V2322">
        <f>IF(OR(V1642="",AND(V1642=V1641,V1642=V1643)),NA(), V1642)</f>
        <v>0</v>
      </c>
      <c r="W2322">
        <f>IF(ISNA(X2322),NA(),W1642)</f>
        <v>0</v>
      </c>
      <c r="X2322">
        <f>IF(OR(X1642="",AND(X1642=X1641,X1642=X1643)),NA(), X1642)</f>
        <v>0</v>
      </c>
      <c r="Y2322">
        <f>IF(ISNA(Z2322),NA(),Y1642)</f>
        <v>0</v>
      </c>
      <c r="Z2322">
        <f>IF(OR(Z1642="",AND(Z1642=Z1641,Z1642=Z1643)),NA(), Z1642)</f>
        <v>0</v>
      </c>
      <c r="AA2322">
        <f>IF(ISNA(AB2322),NA(),AA1642)</f>
        <v>0</v>
      </c>
      <c r="AB2322">
        <f>IF(OR(AB1642="",AND(AB1642=AB1641,AB1642=AB1643)),NA(), AB1642)</f>
        <v>0</v>
      </c>
      <c r="AC2322">
        <f>IF(ISNA(AD2322),NA(),AC1642)</f>
        <v>0</v>
      </c>
      <c r="AD2322">
        <f>IF(OR(AD1642="",AND(AD1642=AD1641,AD1642=AD1643)),NA(), AD1642)</f>
        <v>0</v>
      </c>
      <c r="AE2322">
        <f>IF(ISNA(AF2322),NA(),AE1642)</f>
        <v>0</v>
      </c>
      <c r="AF2322">
        <f>IF(OR(AF1642="",AND(AF1642=AF1641,AF1642=AF1643)),NA(), AF1642)</f>
        <v>0</v>
      </c>
      <c r="AG2322">
        <f>IF(ISNA(AH2322),NA(),AG1642)</f>
        <v>0</v>
      </c>
      <c r="AH2322">
        <f>IF(OR(AH1642="",AND(AH1642=AH1641,AH1642=AH1643)),NA(), AH1642)</f>
        <v>0</v>
      </c>
      <c r="AI2322">
        <f>IF(ISNA(AJ2322),NA(),AI1642)</f>
        <v>0</v>
      </c>
      <c r="AJ2322">
        <f>IF(OR(AJ1642="",AND(AJ1642=AJ1641,AJ1642=AJ1643)),NA(), AJ1642)</f>
        <v>0</v>
      </c>
      <c r="AM2322">
        <f>IF(ISNA(AN2322),NA(),AM1642)</f>
        <v>0</v>
      </c>
      <c r="AN2322">
        <f>IF(OR(AN1642="",AND(AN1642=AN1641,AN1642=AN1643)),NA(), AN1642)</f>
        <v>0</v>
      </c>
      <c r="AO2322">
        <f>IF(ISNA(AP2322),NA(),AO1642)</f>
        <v>0</v>
      </c>
      <c r="AP2322">
        <f>IF(OR(AP1642="",AND(AP1642=AP1641,AP1642=AP1643)),NA(), AP1642)</f>
        <v>0</v>
      </c>
      <c r="AQ2322">
        <f>IF(ISNA(AR2322),NA(),AQ1642)</f>
        <v>0</v>
      </c>
      <c r="AR2322">
        <f>IF(OR(AR1642="",AND(AR1642=AR1641,AR1642=AR1643)),NA(), AR1642)</f>
        <v>0</v>
      </c>
      <c r="AS2322">
        <f>IF(ISNA(AT2322),NA(),AS1642)</f>
        <v>0</v>
      </c>
      <c r="AT2322">
        <f>IF(OR(AT1642="",AND(AT1642=AT1641,AT1642=AT1643)),NA(), AT1642)</f>
        <v>0</v>
      </c>
      <c r="AU2322">
        <f>IF(ISNA(AV2322),NA(),AU1642)</f>
        <v>0</v>
      </c>
      <c r="AV2322">
        <f>IF(OR(AV1642="",AND(AV1642=AV1641,AV1642=AV1643)),NA(), AV1642)</f>
        <v>0</v>
      </c>
      <c r="AW2322">
        <f>IF(ISNA(AX2322),NA(),AW1642)</f>
        <v>0</v>
      </c>
      <c r="AX2322">
        <f>IF(OR(AX1642="",AND(AX1642=AX1641,AX1642=AX1643)),NA(), AX1642)</f>
        <v>0</v>
      </c>
      <c r="AY2322">
        <f>IF(ISNA(AZ2322),NA(),AY1642)</f>
        <v>0</v>
      </c>
      <c r="AZ2322">
        <f>IF(OR(AZ1642="",AND(AZ1642=AZ1641,AZ1642=AZ1643)),NA(), AZ1642)</f>
        <v>0</v>
      </c>
      <c r="BA2322">
        <f>IF(ISNA(BB2322),NA(),BA1642)</f>
        <v>0</v>
      </c>
      <c r="BB2322">
        <f>IF(OR(BB1642="",AND(BB1642=BB1641,BB1642=BB1643)),NA(), BB1642)</f>
        <v>0</v>
      </c>
      <c r="BC2322">
        <f>IF(ISNA(BD2322),NA(),BC1642)</f>
        <v>0</v>
      </c>
      <c r="BD2322">
        <f>IF(OR(BD1642="",AND(BD1642=BD1641,BD1642=BD1643)),NA(), BD1642)</f>
        <v>0</v>
      </c>
      <c r="BE2322">
        <f>IF(ISNA(BF2322),NA(),BE1642)</f>
        <v>0</v>
      </c>
      <c r="BF2322">
        <f>IF(OR(BF1642="",AND(BF1642=BF1641,BF1642=BF1643)),NA(), BF1642)</f>
        <v>0</v>
      </c>
      <c r="BG2322">
        <f>IF(ISNA(BH2322),NA(),BG1642)</f>
        <v>0</v>
      </c>
      <c r="BH2322">
        <f>IF(OR(BH1642="",AND(BH1642=BH1641,BH1642=BH1643)),NA(), BH1642)</f>
        <v>0</v>
      </c>
      <c r="BI2322">
        <f>IF(ISNA(BJ2322),NA(),BI1642)</f>
        <v>0</v>
      </c>
      <c r="BJ2322">
        <f>IF(OR(BJ1642="",AND(BJ1642=BJ1641,BJ1642=BJ1643)),NA(), BJ1642)</f>
        <v>0</v>
      </c>
      <c r="BK2322">
        <f>IF(ISNA(BL2322),NA(),BK1642)</f>
        <v>0</v>
      </c>
      <c r="BL2322">
        <f>IF(OR(BL1642="",AND(BL1642=BL1641,BL1642=BL1643)),NA(), BL1642)</f>
        <v>0</v>
      </c>
      <c r="BM2322">
        <f>IF(ISNA(BN2322),NA(),BM1642)</f>
        <v>0</v>
      </c>
      <c r="BN2322">
        <f>IF(OR(BN1642="",AND(BN1642=BN1641,BN1642=BN1643)),NA(), BN1642)</f>
        <v>0</v>
      </c>
      <c r="BO2322">
        <f>IF(ISNA(BP2322),NA(),BO1642)</f>
        <v>0</v>
      </c>
      <c r="BP2322">
        <f>IF(OR(BP1642="",AND(BP1642=BP1641,BP1642=BP1643)),NA(), BP1642)</f>
        <v>0</v>
      </c>
      <c r="BQ2322">
        <f>IF(ISNA(BR2322),NA(),BQ1642)</f>
        <v>0</v>
      </c>
      <c r="BR2322">
        <f>IF(OR(BR1642="",AND(BR1642=BR1641,BR1642=BR1643)),NA(), BR1642)</f>
        <v>0</v>
      </c>
    </row>
    <row r="2323" spans="5:70">
      <c r="E2323">
        <f>IF(ISNA(F2323),NA(),E1643)</f>
        <v>0</v>
      </c>
      <c r="F2323">
        <f>IF(OR(F1643="",AND(F1643=F1642,F1643=F1644)),NA(), F1643)</f>
        <v>0</v>
      </c>
      <c r="G2323">
        <f>IF(ISNA(H2323),NA(),G1643)</f>
        <v>0</v>
      </c>
      <c r="H2323">
        <f>IF(OR(H1643="",AND(H1643=H1642,H1643=H1644)),NA(), H1643)</f>
        <v>0</v>
      </c>
      <c r="I2323">
        <f>IF(ISNA(J2323),NA(),I1643)</f>
        <v>0</v>
      </c>
      <c r="J2323">
        <f>IF(OR(J1643="",AND(J1643=J1642,J1643=J1644)),NA(), J1643)</f>
        <v>0</v>
      </c>
      <c r="K2323">
        <f>IF(ISNA(L2323),NA(),K1643)</f>
        <v>0</v>
      </c>
      <c r="L2323">
        <f>IF(OR(L1643="",AND(L1643=L1642,L1643=L1644)),NA(), L1643)</f>
        <v>0</v>
      </c>
      <c r="M2323">
        <f>IF(ISNA(N2323),NA(),M1643)</f>
        <v>0</v>
      </c>
      <c r="N2323">
        <f>IF(OR(N1643="",AND(N1643=N1642,N1643=N1644)),NA(), N1643)</f>
        <v>0</v>
      </c>
      <c r="O2323">
        <f>IF(ISNA(P2323),NA(),O1643)</f>
        <v>0</v>
      </c>
      <c r="P2323">
        <f>IF(OR(P1643="",AND(P1643=P1642,P1643=P1644)),NA(), P1643)</f>
        <v>0</v>
      </c>
      <c r="Q2323">
        <f>IF(ISNA(R2323),NA(),Q1643)</f>
        <v>0</v>
      </c>
      <c r="R2323">
        <f>IF(OR(R1643="",AND(R1643=R1642,R1643=R1644)),NA(), R1643)</f>
        <v>0</v>
      </c>
      <c r="S2323">
        <f>IF(ISNA(T2323),NA(),S1643)</f>
        <v>0</v>
      </c>
      <c r="T2323">
        <f>IF(OR(T1643="",AND(T1643=T1642,T1643=T1644)),NA(), T1643)</f>
        <v>0</v>
      </c>
      <c r="U2323">
        <f>IF(ISNA(V2323),NA(),U1643)</f>
        <v>0</v>
      </c>
      <c r="V2323">
        <f>IF(OR(V1643="",AND(V1643=V1642,V1643=V1644)),NA(), V1643)</f>
        <v>0</v>
      </c>
      <c r="W2323">
        <f>IF(ISNA(X2323),NA(),W1643)</f>
        <v>0</v>
      </c>
      <c r="X2323">
        <f>IF(OR(X1643="",AND(X1643=X1642,X1643=X1644)),NA(), X1643)</f>
        <v>0</v>
      </c>
      <c r="Y2323">
        <f>IF(ISNA(Z2323),NA(),Y1643)</f>
        <v>0</v>
      </c>
      <c r="Z2323">
        <f>IF(OR(Z1643="",AND(Z1643=Z1642,Z1643=Z1644)),NA(), Z1643)</f>
        <v>0</v>
      </c>
      <c r="AA2323">
        <f>IF(ISNA(AB2323),NA(),AA1643)</f>
        <v>0</v>
      </c>
      <c r="AB2323">
        <f>IF(OR(AB1643="",AND(AB1643=AB1642,AB1643=AB1644)),NA(), AB1643)</f>
        <v>0</v>
      </c>
      <c r="AC2323">
        <f>IF(ISNA(AD2323),NA(),AC1643)</f>
        <v>0</v>
      </c>
      <c r="AD2323">
        <f>IF(OR(AD1643="",AND(AD1643=AD1642,AD1643=AD1644)),NA(), AD1643)</f>
        <v>0</v>
      </c>
      <c r="AE2323">
        <f>IF(ISNA(AF2323),NA(),AE1643)</f>
        <v>0</v>
      </c>
      <c r="AF2323">
        <f>IF(OR(AF1643="",AND(AF1643=AF1642,AF1643=AF1644)),NA(), AF1643)</f>
        <v>0</v>
      </c>
      <c r="AG2323">
        <f>IF(ISNA(AH2323),NA(),AG1643)</f>
        <v>0</v>
      </c>
      <c r="AH2323">
        <f>IF(OR(AH1643="",AND(AH1643=AH1642,AH1643=AH1644)),NA(), AH1643)</f>
        <v>0</v>
      </c>
      <c r="AI2323">
        <f>IF(ISNA(AJ2323),NA(),AI1643)</f>
        <v>0</v>
      </c>
      <c r="AJ2323">
        <f>IF(OR(AJ1643="",AND(AJ1643=AJ1642,AJ1643=AJ1644)),NA(), AJ1643)</f>
        <v>0</v>
      </c>
      <c r="AM2323">
        <f>IF(ISNA(AN2323),NA(),AM1643)</f>
        <v>0</v>
      </c>
      <c r="AN2323">
        <f>IF(OR(AN1643="",AND(AN1643=AN1642,AN1643=AN1644)),NA(), AN1643)</f>
        <v>0</v>
      </c>
      <c r="AO2323">
        <f>IF(ISNA(AP2323),NA(),AO1643)</f>
        <v>0</v>
      </c>
      <c r="AP2323">
        <f>IF(OR(AP1643="",AND(AP1643=AP1642,AP1643=AP1644)),NA(), AP1643)</f>
        <v>0</v>
      </c>
      <c r="AQ2323">
        <f>IF(ISNA(AR2323),NA(),AQ1643)</f>
        <v>0</v>
      </c>
      <c r="AR2323">
        <f>IF(OR(AR1643="",AND(AR1643=AR1642,AR1643=AR1644)),NA(), AR1643)</f>
        <v>0</v>
      </c>
      <c r="AS2323">
        <f>IF(ISNA(AT2323),NA(),AS1643)</f>
        <v>0</v>
      </c>
      <c r="AT2323">
        <f>IF(OR(AT1643="",AND(AT1643=AT1642,AT1643=AT1644)),NA(), AT1643)</f>
        <v>0</v>
      </c>
      <c r="AU2323">
        <f>IF(ISNA(AV2323),NA(),AU1643)</f>
        <v>0</v>
      </c>
      <c r="AV2323">
        <f>IF(OR(AV1643="",AND(AV1643=AV1642,AV1643=AV1644)),NA(), AV1643)</f>
        <v>0</v>
      </c>
      <c r="AW2323">
        <f>IF(ISNA(AX2323),NA(),AW1643)</f>
        <v>0</v>
      </c>
      <c r="AX2323">
        <f>IF(OR(AX1643="",AND(AX1643=AX1642,AX1643=AX1644)),NA(), AX1643)</f>
        <v>0</v>
      </c>
      <c r="AY2323">
        <f>IF(ISNA(AZ2323),NA(),AY1643)</f>
        <v>0</v>
      </c>
      <c r="AZ2323">
        <f>IF(OR(AZ1643="",AND(AZ1643=AZ1642,AZ1643=AZ1644)),NA(), AZ1643)</f>
        <v>0</v>
      </c>
      <c r="BA2323">
        <f>IF(ISNA(BB2323),NA(),BA1643)</f>
        <v>0</v>
      </c>
      <c r="BB2323">
        <f>IF(OR(BB1643="",AND(BB1643=BB1642,BB1643=BB1644)),NA(), BB1643)</f>
        <v>0</v>
      </c>
      <c r="BC2323">
        <f>IF(ISNA(BD2323),NA(),BC1643)</f>
        <v>0</v>
      </c>
      <c r="BD2323">
        <f>IF(OR(BD1643="",AND(BD1643=BD1642,BD1643=BD1644)),NA(), BD1643)</f>
        <v>0</v>
      </c>
      <c r="BE2323">
        <f>IF(ISNA(BF2323),NA(),BE1643)</f>
        <v>0</v>
      </c>
      <c r="BF2323">
        <f>IF(OR(BF1643="",AND(BF1643=BF1642,BF1643=BF1644)),NA(), BF1643)</f>
        <v>0</v>
      </c>
      <c r="BG2323">
        <f>IF(ISNA(BH2323),NA(),BG1643)</f>
        <v>0</v>
      </c>
      <c r="BH2323">
        <f>IF(OR(BH1643="",AND(BH1643=BH1642,BH1643=BH1644)),NA(), BH1643)</f>
        <v>0</v>
      </c>
      <c r="BI2323">
        <f>IF(ISNA(BJ2323),NA(),BI1643)</f>
        <v>0</v>
      </c>
      <c r="BJ2323">
        <f>IF(OR(BJ1643="",AND(BJ1643=BJ1642,BJ1643=BJ1644)),NA(), BJ1643)</f>
        <v>0</v>
      </c>
      <c r="BK2323">
        <f>IF(ISNA(BL2323),NA(),BK1643)</f>
        <v>0</v>
      </c>
      <c r="BL2323">
        <f>IF(OR(BL1643="",AND(BL1643=BL1642,BL1643=BL1644)),NA(), BL1643)</f>
        <v>0</v>
      </c>
      <c r="BM2323">
        <f>IF(ISNA(BN2323),NA(),BM1643)</f>
        <v>0</v>
      </c>
      <c r="BN2323">
        <f>IF(OR(BN1643="",AND(BN1643=BN1642,BN1643=BN1644)),NA(), BN1643)</f>
        <v>0</v>
      </c>
      <c r="BO2323">
        <f>IF(ISNA(BP2323),NA(),BO1643)</f>
        <v>0</v>
      </c>
      <c r="BP2323">
        <f>IF(OR(BP1643="",AND(BP1643=BP1642,BP1643=BP1644)),NA(), BP1643)</f>
        <v>0</v>
      </c>
      <c r="BQ2323">
        <f>IF(ISNA(BR2323),NA(),BQ1643)</f>
        <v>0</v>
      </c>
      <c r="BR2323">
        <f>IF(OR(BR1643="",AND(BR1643=BR1642,BR1643=BR1644)),NA(), BR1643)</f>
        <v>0</v>
      </c>
    </row>
    <row r="2324" spans="5:70">
      <c r="E2324">
        <f>IF(ISNA(F2324),NA(),E1644)</f>
        <v>0</v>
      </c>
      <c r="F2324">
        <f>IF(OR(F1644="",AND(F1644=F1643,F1644=F1645)),NA(), F1644)</f>
        <v>0</v>
      </c>
      <c r="G2324">
        <f>IF(ISNA(H2324),NA(),G1644)</f>
        <v>0</v>
      </c>
      <c r="H2324">
        <f>IF(OR(H1644="",AND(H1644=H1643,H1644=H1645)),NA(), H1644)</f>
        <v>0</v>
      </c>
      <c r="I2324">
        <f>IF(ISNA(J2324),NA(),I1644)</f>
        <v>0</v>
      </c>
      <c r="J2324">
        <f>IF(OR(J1644="",AND(J1644=J1643,J1644=J1645)),NA(), J1644)</f>
        <v>0</v>
      </c>
      <c r="K2324">
        <f>IF(ISNA(L2324),NA(),K1644)</f>
        <v>0</v>
      </c>
      <c r="L2324">
        <f>IF(OR(L1644="",AND(L1644=L1643,L1644=L1645)),NA(), L1644)</f>
        <v>0</v>
      </c>
      <c r="M2324">
        <f>IF(ISNA(N2324),NA(),M1644)</f>
        <v>0</v>
      </c>
      <c r="N2324">
        <f>IF(OR(N1644="",AND(N1644=N1643,N1644=N1645)),NA(), N1644)</f>
        <v>0</v>
      </c>
      <c r="O2324">
        <f>IF(ISNA(P2324),NA(),O1644)</f>
        <v>0</v>
      </c>
      <c r="P2324">
        <f>IF(OR(P1644="",AND(P1644=P1643,P1644=P1645)),NA(), P1644)</f>
        <v>0</v>
      </c>
      <c r="Q2324">
        <f>IF(ISNA(R2324),NA(),Q1644)</f>
        <v>0</v>
      </c>
      <c r="R2324">
        <f>IF(OR(R1644="",AND(R1644=R1643,R1644=R1645)),NA(), R1644)</f>
        <v>0</v>
      </c>
      <c r="S2324">
        <f>IF(ISNA(T2324),NA(),S1644)</f>
        <v>0</v>
      </c>
      <c r="T2324">
        <f>IF(OR(T1644="",AND(T1644=T1643,T1644=T1645)),NA(), T1644)</f>
        <v>0</v>
      </c>
      <c r="U2324">
        <f>IF(ISNA(V2324),NA(),U1644)</f>
        <v>0</v>
      </c>
      <c r="V2324">
        <f>IF(OR(V1644="",AND(V1644=V1643,V1644=V1645)),NA(), V1644)</f>
        <v>0</v>
      </c>
      <c r="W2324">
        <f>IF(ISNA(X2324),NA(),W1644)</f>
        <v>0</v>
      </c>
      <c r="X2324">
        <f>IF(OR(X1644="",AND(X1644=X1643,X1644=X1645)),NA(), X1644)</f>
        <v>0</v>
      </c>
      <c r="Y2324">
        <f>IF(ISNA(Z2324),NA(),Y1644)</f>
        <v>0</v>
      </c>
      <c r="Z2324">
        <f>IF(OR(Z1644="",AND(Z1644=Z1643,Z1644=Z1645)),NA(), Z1644)</f>
        <v>0</v>
      </c>
      <c r="AA2324">
        <f>IF(ISNA(AB2324),NA(),AA1644)</f>
        <v>0</v>
      </c>
      <c r="AB2324">
        <f>IF(OR(AB1644="",AND(AB1644=AB1643,AB1644=AB1645)),NA(), AB1644)</f>
        <v>0</v>
      </c>
      <c r="AC2324">
        <f>IF(ISNA(AD2324),NA(),AC1644)</f>
        <v>0</v>
      </c>
      <c r="AD2324">
        <f>IF(OR(AD1644="",AND(AD1644=AD1643,AD1644=AD1645)),NA(), AD1644)</f>
        <v>0</v>
      </c>
      <c r="AE2324">
        <f>IF(ISNA(AF2324),NA(),AE1644)</f>
        <v>0</v>
      </c>
      <c r="AF2324">
        <f>IF(OR(AF1644="",AND(AF1644=AF1643,AF1644=AF1645)),NA(), AF1644)</f>
        <v>0</v>
      </c>
      <c r="AG2324">
        <f>IF(ISNA(AH2324),NA(),AG1644)</f>
        <v>0</v>
      </c>
      <c r="AH2324">
        <f>IF(OR(AH1644="",AND(AH1644=AH1643,AH1644=AH1645)),NA(), AH1644)</f>
        <v>0</v>
      </c>
      <c r="AI2324">
        <f>IF(ISNA(AJ2324),NA(),AI1644)</f>
        <v>0</v>
      </c>
      <c r="AJ2324">
        <f>IF(OR(AJ1644="",AND(AJ1644=AJ1643,AJ1644=AJ1645)),NA(), AJ1644)</f>
        <v>0</v>
      </c>
      <c r="AM2324">
        <f>IF(ISNA(AN2324),NA(),AM1644)</f>
        <v>0</v>
      </c>
      <c r="AN2324">
        <f>IF(OR(AN1644="",AND(AN1644=AN1643,AN1644=AN1645)),NA(), AN1644)</f>
        <v>0</v>
      </c>
      <c r="AO2324">
        <f>IF(ISNA(AP2324),NA(),AO1644)</f>
        <v>0</v>
      </c>
      <c r="AP2324">
        <f>IF(OR(AP1644="",AND(AP1644=AP1643,AP1644=AP1645)),NA(), AP1644)</f>
        <v>0</v>
      </c>
      <c r="AQ2324">
        <f>IF(ISNA(AR2324),NA(),AQ1644)</f>
        <v>0</v>
      </c>
      <c r="AR2324">
        <f>IF(OR(AR1644="",AND(AR1644=AR1643,AR1644=AR1645)),NA(), AR1644)</f>
        <v>0</v>
      </c>
      <c r="AS2324">
        <f>IF(ISNA(AT2324),NA(),AS1644)</f>
        <v>0</v>
      </c>
      <c r="AT2324">
        <f>IF(OR(AT1644="",AND(AT1644=AT1643,AT1644=AT1645)),NA(), AT1644)</f>
        <v>0</v>
      </c>
      <c r="AU2324">
        <f>IF(ISNA(AV2324),NA(),AU1644)</f>
        <v>0</v>
      </c>
      <c r="AV2324">
        <f>IF(OR(AV1644="",AND(AV1644=AV1643,AV1644=AV1645)),NA(), AV1644)</f>
        <v>0</v>
      </c>
      <c r="AW2324">
        <f>IF(ISNA(AX2324),NA(),AW1644)</f>
        <v>0</v>
      </c>
      <c r="AX2324">
        <f>IF(OR(AX1644="",AND(AX1644=AX1643,AX1644=AX1645)),NA(), AX1644)</f>
        <v>0</v>
      </c>
      <c r="AY2324">
        <f>IF(ISNA(AZ2324),NA(),AY1644)</f>
        <v>0</v>
      </c>
      <c r="AZ2324">
        <f>IF(OR(AZ1644="",AND(AZ1644=AZ1643,AZ1644=AZ1645)),NA(), AZ1644)</f>
        <v>0</v>
      </c>
      <c r="BA2324">
        <f>IF(ISNA(BB2324),NA(),BA1644)</f>
        <v>0</v>
      </c>
      <c r="BB2324">
        <f>IF(OR(BB1644="",AND(BB1644=BB1643,BB1644=BB1645)),NA(), BB1644)</f>
        <v>0</v>
      </c>
      <c r="BC2324">
        <f>IF(ISNA(BD2324),NA(),BC1644)</f>
        <v>0</v>
      </c>
      <c r="BD2324">
        <f>IF(OR(BD1644="",AND(BD1644=BD1643,BD1644=BD1645)),NA(), BD1644)</f>
        <v>0</v>
      </c>
      <c r="BE2324">
        <f>IF(ISNA(BF2324),NA(),BE1644)</f>
        <v>0</v>
      </c>
      <c r="BF2324">
        <f>IF(OR(BF1644="",AND(BF1644=BF1643,BF1644=BF1645)),NA(), BF1644)</f>
        <v>0</v>
      </c>
      <c r="BG2324">
        <f>IF(ISNA(BH2324),NA(),BG1644)</f>
        <v>0</v>
      </c>
      <c r="BH2324">
        <f>IF(OR(BH1644="",AND(BH1644=BH1643,BH1644=BH1645)),NA(), BH1644)</f>
        <v>0</v>
      </c>
      <c r="BI2324">
        <f>IF(ISNA(BJ2324),NA(),BI1644)</f>
        <v>0</v>
      </c>
      <c r="BJ2324">
        <f>IF(OR(BJ1644="",AND(BJ1644=BJ1643,BJ1644=BJ1645)),NA(), BJ1644)</f>
        <v>0</v>
      </c>
      <c r="BK2324">
        <f>IF(ISNA(BL2324),NA(),BK1644)</f>
        <v>0</v>
      </c>
      <c r="BL2324">
        <f>IF(OR(BL1644="",AND(BL1644=BL1643,BL1644=BL1645)),NA(), BL1644)</f>
        <v>0</v>
      </c>
      <c r="BM2324">
        <f>IF(ISNA(BN2324),NA(),BM1644)</f>
        <v>0</v>
      </c>
      <c r="BN2324">
        <f>IF(OR(BN1644="",AND(BN1644=BN1643,BN1644=BN1645)),NA(), BN1644)</f>
        <v>0</v>
      </c>
      <c r="BO2324">
        <f>IF(ISNA(BP2324),NA(),BO1644)</f>
        <v>0</v>
      </c>
      <c r="BP2324">
        <f>IF(OR(BP1644="",AND(BP1644=BP1643,BP1644=BP1645)),NA(), BP1644)</f>
        <v>0</v>
      </c>
      <c r="BQ2324">
        <f>IF(ISNA(BR2324),NA(),BQ1644)</f>
        <v>0</v>
      </c>
      <c r="BR2324">
        <f>IF(OR(BR1644="",AND(BR1644=BR1643,BR1644=BR1645)),NA(), BR1644)</f>
        <v>0</v>
      </c>
    </row>
    <row r="2325" spans="5:70">
      <c r="E2325">
        <f>IF(ISNA(F2325),NA(),E1645)</f>
        <v>0</v>
      </c>
      <c r="F2325">
        <f>IF(OR(F1645="",AND(F1645=F1644,F1645=F1646)),NA(), F1645)</f>
        <v>0</v>
      </c>
      <c r="G2325">
        <f>IF(ISNA(H2325),NA(),G1645)</f>
        <v>0</v>
      </c>
      <c r="H2325">
        <f>IF(OR(H1645="",AND(H1645=H1644,H1645=H1646)),NA(), H1645)</f>
        <v>0</v>
      </c>
      <c r="I2325">
        <f>IF(ISNA(J2325),NA(),I1645)</f>
        <v>0</v>
      </c>
      <c r="J2325">
        <f>IF(OR(J1645="",AND(J1645=J1644,J1645=J1646)),NA(), J1645)</f>
        <v>0</v>
      </c>
      <c r="K2325">
        <f>IF(ISNA(L2325),NA(),K1645)</f>
        <v>0</v>
      </c>
      <c r="L2325">
        <f>IF(OR(L1645="",AND(L1645=L1644,L1645=L1646)),NA(), L1645)</f>
        <v>0</v>
      </c>
      <c r="M2325">
        <f>IF(ISNA(N2325),NA(),M1645)</f>
        <v>0</v>
      </c>
      <c r="N2325">
        <f>IF(OR(N1645="",AND(N1645=N1644,N1645=N1646)),NA(), N1645)</f>
        <v>0</v>
      </c>
      <c r="O2325">
        <f>IF(ISNA(P2325),NA(),O1645)</f>
        <v>0</v>
      </c>
      <c r="P2325">
        <f>IF(OR(P1645="",AND(P1645=P1644,P1645=P1646)),NA(), P1645)</f>
        <v>0</v>
      </c>
      <c r="Q2325">
        <f>IF(ISNA(R2325),NA(),Q1645)</f>
        <v>0</v>
      </c>
      <c r="R2325">
        <f>IF(OR(R1645="",AND(R1645=R1644,R1645=R1646)),NA(), R1645)</f>
        <v>0</v>
      </c>
      <c r="S2325">
        <f>IF(ISNA(T2325),NA(),S1645)</f>
        <v>0</v>
      </c>
      <c r="T2325">
        <f>IF(OR(T1645="",AND(T1645=T1644,T1645=T1646)),NA(), T1645)</f>
        <v>0</v>
      </c>
      <c r="U2325">
        <f>IF(ISNA(V2325),NA(),U1645)</f>
        <v>0</v>
      </c>
      <c r="V2325">
        <f>IF(OR(V1645="",AND(V1645=V1644,V1645=V1646)),NA(), V1645)</f>
        <v>0</v>
      </c>
      <c r="W2325">
        <f>IF(ISNA(X2325),NA(),W1645)</f>
        <v>0</v>
      </c>
      <c r="X2325">
        <f>IF(OR(X1645="",AND(X1645=X1644,X1645=X1646)),NA(), X1645)</f>
        <v>0</v>
      </c>
      <c r="Y2325">
        <f>IF(ISNA(Z2325),NA(),Y1645)</f>
        <v>0</v>
      </c>
      <c r="Z2325">
        <f>IF(OR(Z1645="",AND(Z1645=Z1644,Z1645=Z1646)),NA(), Z1645)</f>
        <v>0</v>
      </c>
      <c r="AA2325">
        <f>IF(ISNA(AB2325),NA(),AA1645)</f>
        <v>0</v>
      </c>
      <c r="AB2325">
        <f>IF(OR(AB1645="",AND(AB1645=AB1644,AB1645=AB1646)),NA(), AB1645)</f>
        <v>0</v>
      </c>
      <c r="AC2325">
        <f>IF(ISNA(AD2325),NA(),AC1645)</f>
        <v>0</v>
      </c>
      <c r="AD2325">
        <f>IF(OR(AD1645="",AND(AD1645=AD1644,AD1645=AD1646)),NA(), AD1645)</f>
        <v>0</v>
      </c>
      <c r="AE2325">
        <f>IF(ISNA(AF2325),NA(),AE1645)</f>
        <v>0</v>
      </c>
      <c r="AF2325">
        <f>IF(OR(AF1645="",AND(AF1645=AF1644,AF1645=AF1646)),NA(), AF1645)</f>
        <v>0</v>
      </c>
      <c r="AG2325">
        <f>IF(ISNA(AH2325),NA(),AG1645)</f>
        <v>0</v>
      </c>
      <c r="AH2325">
        <f>IF(OR(AH1645="",AND(AH1645=AH1644,AH1645=AH1646)),NA(), AH1645)</f>
        <v>0</v>
      </c>
      <c r="AI2325">
        <f>IF(ISNA(AJ2325),NA(),AI1645)</f>
        <v>0</v>
      </c>
      <c r="AJ2325">
        <f>IF(OR(AJ1645="",AND(AJ1645=AJ1644,AJ1645=AJ1646)),NA(), AJ1645)</f>
        <v>0</v>
      </c>
      <c r="AM2325">
        <f>IF(ISNA(AN2325),NA(),AM1645)</f>
        <v>0</v>
      </c>
      <c r="AN2325">
        <f>IF(OR(AN1645="",AND(AN1645=AN1644,AN1645=AN1646)),NA(), AN1645)</f>
        <v>0</v>
      </c>
      <c r="AO2325">
        <f>IF(ISNA(AP2325),NA(),AO1645)</f>
        <v>0</v>
      </c>
      <c r="AP2325">
        <f>IF(OR(AP1645="",AND(AP1645=AP1644,AP1645=AP1646)),NA(), AP1645)</f>
        <v>0</v>
      </c>
      <c r="AQ2325">
        <f>IF(ISNA(AR2325),NA(),AQ1645)</f>
        <v>0</v>
      </c>
      <c r="AR2325">
        <f>IF(OR(AR1645="",AND(AR1645=AR1644,AR1645=AR1646)),NA(), AR1645)</f>
        <v>0</v>
      </c>
      <c r="AS2325">
        <f>IF(ISNA(AT2325),NA(),AS1645)</f>
        <v>0</v>
      </c>
      <c r="AT2325">
        <f>IF(OR(AT1645="",AND(AT1645=AT1644,AT1645=AT1646)),NA(), AT1645)</f>
        <v>0</v>
      </c>
      <c r="AU2325">
        <f>IF(ISNA(AV2325),NA(),AU1645)</f>
        <v>0</v>
      </c>
      <c r="AV2325">
        <f>IF(OR(AV1645="",AND(AV1645=AV1644,AV1645=AV1646)),NA(), AV1645)</f>
        <v>0</v>
      </c>
      <c r="AW2325">
        <f>IF(ISNA(AX2325),NA(),AW1645)</f>
        <v>0</v>
      </c>
      <c r="AX2325">
        <f>IF(OR(AX1645="",AND(AX1645=AX1644,AX1645=AX1646)),NA(), AX1645)</f>
        <v>0</v>
      </c>
      <c r="AY2325">
        <f>IF(ISNA(AZ2325),NA(),AY1645)</f>
        <v>0</v>
      </c>
      <c r="AZ2325">
        <f>IF(OR(AZ1645="",AND(AZ1645=AZ1644,AZ1645=AZ1646)),NA(), AZ1645)</f>
        <v>0</v>
      </c>
      <c r="BA2325">
        <f>IF(ISNA(BB2325),NA(),BA1645)</f>
        <v>0</v>
      </c>
      <c r="BB2325">
        <f>IF(OR(BB1645="",AND(BB1645=BB1644,BB1645=BB1646)),NA(), BB1645)</f>
        <v>0</v>
      </c>
      <c r="BC2325">
        <f>IF(ISNA(BD2325),NA(),BC1645)</f>
        <v>0</v>
      </c>
      <c r="BD2325">
        <f>IF(OR(BD1645="",AND(BD1645=BD1644,BD1645=BD1646)),NA(), BD1645)</f>
        <v>0</v>
      </c>
      <c r="BE2325">
        <f>IF(ISNA(BF2325),NA(),BE1645)</f>
        <v>0</v>
      </c>
      <c r="BF2325">
        <f>IF(OR(BF1645="",AND(BF1645=BF1644,BF1645=BF1646)),NA(), BF1645)</f>
        <v>0</v>
      </c>
      <c r="BG2325">
        <f>IF(ISNA(BH2325),NA(),BG1645)</f>
        <v>0</v>
      </c>
      <c r="BH2325">
        <f>IF(OR(BH1645="",AND(BH1645=BH1644,BH1645=BH1646)),NA(), BH1645)</f>
        <v>0</v>
      </c>
      <c r="BI2325">
        <f>IF(ISNA(BJ2325),NA(),BI1645)</f>
        <v>0</v>
      </c>
      <c r="BJ2325">
        <f>IF(OR(BJ1645="",AND(BJ1645=BJ1644,BJ1645=BJ1646)),NA(), BJ1645)</f>
        <v>0</v>
      </c>
      <c r="BK2325">
        <f>IF(ISNA(BL2325),NA(),BK1645)</f>
        <v>0</v>
      </c>
      <c r="BL2325">
        <f>IF(OR(BL1645="",AND(BL1645=BL1644,BL1645=BL1646)),NA(), BL1645)</f>
        <v>0</v>
      </c>
      <c r="BM2325">
        <f>IF(ISNA(BN2325),NA(),BM1645)</f>
        <v>0</v>
      </c>
      <c r="BN2325">
        <f>IF(OR(BN1645="",AND(BN1645=BN1644,BN1645=BN1646)),NA(), BN1645)</f>
        <v>0</v>
      </c>
      <c r="BO2325">
        <f>IF(ISNA(BP2325),NA(),BO1645)</f>
        <v>0</v>
      </c>
      <c r="BP2325">
        <f>IF(OR(BP1645="",AND(BP1645=BP1644,BP1645=BP1646)),NA(), BP1645)</f>
        <v>0</v>
      </c>
      <c r="BQ2325">
        <f>IF(ISNA(BR2325),NA(),BQ1645)</f>
        <v>0</v>
      </c>
      <c r="BR2325">
        <f>IF(OR(BR1645="",AND(BR1645=BR1644,BR1645=BR1646)),NA(), BR1645)</f>
        <v>0</v>
      </c>
    </row>
    <row r="2326" spans="5:70">
      <c r="E2326">
        <f>IF(ISNA(F2326),NA(),E1646)</f>
        <v>0</v>
      </c>
      <c r="F2326">
        <f>IF(OR(F1646="",AND(F1646=F1645,F1646=F1647)),NA(), F1646)</f>
        <v>0</v>
      </c>
      <c r="G2326">
        <f>IF(ISNA(H2326),NA(),G1646)</f>
        <v>0</v>
      </c>
      <c r="H2326">
        <f>IF(OR(H1646="",AND(H1646=H1645,H1646=H1647)),NA(), H1646)</f>
        <v>0</v>
      </c>
      <c r="I2326">
        <f>IF(ISNA(J2326),NA(),I1646)</f>
        <v>0</v>
      </c>
      <c r="J2326">
        <f>IF(OR(J1646="",AND(J1646=J1645,J1646=J1647)),NA(), J1646)</f>
        <v>0</v>
      </c>
      <c r="K2326">
        <f>IF(ISNA(L2326),NA(),K1646)</f>
        <v>0</v>
      </c>
      <c r="L2326">
        <f>IF(OR(L1646="",AND(L1646=L1645,L1646=L1647)),NA(), L1646)</f>
        <v>0</v>
      </c>
      <c r="M2326">
        <f>IF(ISNA(N2326),NA(),M1646)</f>
        <v>0</v>
      </c>
      <c r="N2326">
        <f>IF(OR(N1646="",AND(N1646=N1645,N1646=N1647)),NA(), N1646)</f>
        <v>0</v>
      </c>
      <c r="O2326">
        <f>IF(ISNA(P2326),NA(),O1646)</f>
        <v>0</v>
      </c>
      <c r="P2326">
        <f>IF(OR(P1646="",AND(P1646=P1645,P1646=P1647)),NA(), P1646)</f>
        <v>0</v>
      </c>
      <c r="Q2326">
        <f>IF(ISNA(R2326),NA(),Q1646)</f>
        <v>0</v>
      </c>
      <c r="R2326">
        <f>IF(OR(R1646="",AND(R1646=R1645,R1646=R1647)),NA(), R1646)</f>
        <v>0</v>
      </c>
      <c r="S2326">
        <f>IF(ISNA(T2326),NA(),S1646)</f>
        <v>0</v>
      </c>
      <c r="T2326">
        <f>IF(OR(T1646="",AND(T1646=T1645,T1646=T1647)),NA(), T1646)</f>
        <v>0</v>
      </c>
      <c r="U2326">
        <f>IF(ISNA(V2326),NA(),U1646)</f>
        <v>0</v>
      </c>
      <c r="V2326">
        <f>IF(OR(V1646="",AND(V1646=V1645,V1646=V1647)),NA(), V1646)</f>
        <v>0</v>
      </c>
      <c r="W2326">
        <f>IF(ISNA(X2326),NA(),W1646)</f>
        <v>0</v>
      </c>
      <c r="X2326">
        <f>IF(OR(X1646="",AND(X1646=X1645,X1646=X1647)),NA(), X1646)</f>
        <v>0</v>
      </c>
      <c r="Y2326">
        <f>IF(ISNA(Z2326),NA(),Y1646)</f>
        <v>0</v>
      </c>
      <c r="Z2326">
        <f>IF(OR(Z1646="",AND(Z1646=Z1645,Z1646=Z1647)),NA(), Z1646)</f>
        <v>0</v>
      </c>
      <c r="AA2326">
        <f>IF(ISNA(AB2326),NA(),AA1646)</f>
        <v>0</v>
      </c>
      <c r="AB2326">
        <f>IF(OR(AB1646="",AND(AB1646=AB1645,AB1646=AB1647)),NA(), AB1646)</f>
        <v>0</v>
      </c>
      <c r="AC2326">
        <f>IF(ISNA(AD2326),NA(),AC1646)</f>
        <v>0</v>
      </c>
      <c r="AD2326">
        <f>IF(OR(AD1646="",AND(AD1646=AD1645,AD1646=AD1647)),NA(), AD1646)</f>
        <v>0</v>
      </c>
      <c r="AE2326">
        <f>IF(ISNA(AF2326),NA(),AE1646)</f>
        <v>0</v>
      </c>
      <c r="AF2326">
        <f>IF(OR(AF1646="",AND(AF1646=AF1645,AF1646=AF1647)),NA(), AF1646)</f>
        <v>0</v>
      </c>
      <c r="AG2326">
        <f>IF(ISNA(AH2326),NA(),AG1646)</f>
        <v>0</v>
      </c>
      <c r="AH2326">
        <f>IF(OR(AH1646="",AND(AH1646=AH1645,AH1646=AH1647)),NA(), AH1646)</f>
        <v>0</v>
      </c>
      <c r="AI2326">
        <f>IF(ISNA(AJ2326),NA(),AI1646)</f>
        <v>0</v>
      </c>
      <c r="AJ2326">
        <f>IF(OR(AJ1646="",AND(AJ1646=AJ1645,AJ1646=AJ1647)),NA(), AJ1646)</f>
        <v>0</v>
      </c>
      <c r="AM2326">
        <f>IF(ISNA(AN2326),NA(),AM1646)</f>
        <v>0</v>
      </c>
      <c r="AN2326">
        <f>IF(OR(AN1646="",AND(AN1646=AN1645,AN1646=AN1647)),NA(), AN1646)</f>
        <v>0</v>
      </c>
      <c r="AO2326">
        <f>IF(ISNA(AP2326),NA(),AO1646)</f>
        <v>0</v>
      </c>
      <c r="AP2326">
        <f>IF(OR(AP1646="",AND(AP1646=AP1645,AP1646=AP1647)),NA(), AP1646)</f>
        <v>0</v>
      </c>
      <c r="AQ2326">
        <f>IF(ISNA(AR2326),NA(),AQ1646)</f>
        <v>0</v>
      </c>
      <c r="AR2326">
        <f>IF(OR(AR1646="",AND(AR1646=AR1645,AR1646=AR1647)),NA(), AR1646)</f>
        <v>0</v>
      </c>
      <c r="AS2326">
        <f>IF(ISNA(AT2326),NA(),AS1646)</f>
        <v>0</v>
      </c>
      <c r="AT2326">
        <f>IF(OR(AT1646="",AND(AT1646=AT1645,AT1646=AT1647)),NA(), AT1646)</f>
        <v>0</v>
      </c>
      <c r="AU2326">
        <f>IF(ISNA(AV2326),NA(),AU1646)</f>
        <v>0</v>
      </c>
      <c r="AV2326">
        <f>IF(OR(AV1646="",AND(AV1646=AV1645,AV1646=AV1647)),NA(), AV1646)</f>
        <v>0</v>
      </c>
      <c r="AW2326">
        <f>IF(ISNA(AX2326),NA(),AW1646)</f>
        <v>0</v>
      </c>
      <c r="AX2326">
        <f>IF(OR(AX1646="",AND(AX1646=AX1645,AX1646=AX1647)),NA(), AX1646)</f>
        <v>0</v>
      </c>
      <c r="AY2326">
        <f>IF(ISNA(AZ2326),NA(),AY1646)</f>
        <v>0</v>
      </c>
      <c r="AZ2326">
        <f>IF(OR(AZ1646="",AND(AZ1646=AZ1645,AZ1646=AZ1647)),NA(), AZ1646)</f>
        <v>0</v>
      </c>
      <c r="BA2326">
        <f>IF(ISNA(BB2326),NA(),BA1646)</f>
        <v>0</v>
      </c>
      <c r="BB2326">
        <f>IF(OR(BB1646="",AND(BB1646=BB1645,BB1646=BB1647)),NA(), BB1646)</f>
        <v>0</v>
      </c>
      <c r="BC2326">
        <f>IF(ISNA(BD2326),NA(),BC1646)</f>
        <v>0</v>
      </c>
      <c r="BD2326">
        <f>IF(OR(BD1646="",AND(BD1646=BD1645,BD1646=BD1647)),NA(), BD1646)</f>
        <v>0</v>
      </c>
      <c r="BE2326">
        <f>IF(ISNA(BF2326),NA(),BE1646)</f>
        <v>0</v>
      </c>
      <c r="BF2326">
        <f>IF(OR(BF1646="",AND(BF1646=BF1645,BF1646=BF1647)),NA(), BF1646)</f>
        <v>0</v>
      </c>
      <c r="BG2326">
        <f>IF(ISNA(BH2326),NA(),BG1646)</f>
        <v>0</v>
      </c>
      <c r="BH2326">
        <f>IF(OR(BH1646="",AND(BH1646=BH1645,BH1646=BH1647)),NA(), BH1646)</f>
        <v>0</v>
      </c>
      <c r="BI2326">
        <f>IF(ISNA(BJ2326),NA(),BI1646)</f>
        <v>0</v>
      </c>
      <c r="BJ2326">
        <f>IF(OR(BJ1646="",AND(BJ1646=BJ1645,BJ1646=BJ1647)),NA(), BJ1646)</f>
        <v>0</v>
      </c>
      <c r="BK2326">
        <f>IF(ISNA(BL2326),NA(),BK1646)</f>
        <v>0</v>
      </c>
      <c r="BL2326">
        <f>IF(OR(BL1646="",AND(BL1646=BL1645,BL1646=BL1647)),NA(), BL1646)</f>
        <v>0</v>
      </c>
      <c r="BM2326">
        <f>IF(ISNA(BN2326),NA(),BM1646)</f>
        <v>0</v>
      </c>
      <c r="BN2326">
        <f>IF(OR(BN1646="",AND(BN1646=BN1645,BN1646=BN1647)),NA(), BN1646)</f>
        <v>0</v>
      </c>
      <c r="BO2326">
        <f>IF(ISNA(BP2326),NA(),BO1646)</f>
        <v>0</v>
      </c>
      <c r="BP2326">
        <f>IF(OR(BP1646="",AND(BP1646=BP1645,BP1646=BP1647)),NA(), BP1646)</f>
        <v>0</v>
      </c>
      <c r="BQ2326">
        <f>IF(ISNA(BR2326),NA(),BQ1646)</f>
        <v>0</v>
      </c>
      <c r="BR2326">
        <f>IF(OR(BR1646="",AND(BR1646=BR1645,BR1646=BR1647)),NA(), BR1646)</f>
        <v>0</v>
      </c>
    </row>
    <row r="2327" spans="5:70">
      <c r="E2327">
        <f>IF(ISNA(F2327),NA(),E1647)</f>
        <v>0</v>
      </c>
      <c r="F2327">
        <f>IF(OR(F1647="",AND(F1647=F1646,F1647=F1648)),NA(), F1647)</f>
        <v>0</v>
      </c>
      <c r="G2327">
        <f>IF(ISNA(H2327),NA(),G1647)</f>
        <v>0</v>
      </c>
      <c r="H2327">
        <f>IF(OR(H1647="",AND(H1647=H1646,H1647=H1648)),NA(), H1647)</f>
        <v>0</v>
      </c>
      <c r="I2327">
        <f>IF(ISNA(J2327),NA(),I1647)</f>
        <v>0</v>
      </c>
      <c r="J2327">
        <f>IF(OR(J1647="",AND(J1647=J1646,J1647=J1648)),NA(), J1647)</f>
        <v>0</v>
      </c>
      <c r="K2327">
        <f>IF(ISNA(L2327),NA(),K1647)</f>
        <v>0</v>
      </c>
      <c r="L2327">
        <f>IF(OR(L1647="",AND(L1647=L1646,L1647=L1648)),NA(), L1647)</f>
        <v>0</v>
      </c>
      <c r="M2327">
        <f>IF(ISNA(N2327),NA(),M1647)</f>
        <v>0</v>
      </c>
      <c r="N2327">
        <f>IF(OR(N1647="",AND(N1647=N1646,N1647=N1648)),NA(), N1647)</f>
        <v>0</v>
      </c>
      <c r="O2327">
        <f>IF(ISNA(P2327),NA(),O1647)</f>
        <v>0</v>
      </c>
      <c r="P2327">
        <f>IF(OR(P1647="",AND(P1647=P1646,P1647=P1648)),NA(), P1647)</f>
        <v>0</v>
      </c>
      <c r="Q2327">
        <f>IF(ISNA(R2327),NA(),Q1647)</f>
        <v>0</v>
      </c>
      <c r="R2327">
        <f>IF(OR(R1647="",AND(R1647=R1646,R1647=R1648)),NA(), R1647)</f>
        <v>0</v>
      </c>
      <c r="S2327">
        <f>IF(ISNA(T2327),NA(),S1647)</f>
        <v>0</v>
      </c>
      <c r="T2327">
        <f>IF(OR(T1647="",AND(T1647=T1646,T1647=T1648)),NA(), T1647)</f>
        <v>0</v>
      </c>
      <c r="U2327">
        <f>IF(ISNA(V2327),NA(),U1647)</f>
        <v>0</v>
      </c>
      <c r="V2327">
        <f>IF(OR(V1647="",AND(V1647=V1646,V1647=V1648)),NA(), V1647)</f>
        <v>0</v>
      </c>
      <c r="W2327">
        <f>IF(ISNA(X2327),NA(),W1647)</f>
        <v>0</v>
      </c>
      <c r="X2327">
        <f>IF(OR(X1647="",AND(X1647=X1646,X1647=X1648)),NA(), X1647)</f>
        <v>0</v>
      </c>
      <c r="Y2327">
        <f>IF(ISNA(Z2327),NA(),Y1647)</f>
        <v>0</v>
      </c>
      <c r="Z2327">
        <f>IF(OR(Z1647="",AND(Z1647=Z1646,Z1647=Z1648)),NA(), Z1647)</f>
        <v>0</v>
      </c>
      <c r="AA2327">
        <f>IF(ISNA(AB2327),NA(),AA1647)</f>
        <v>0</v>
      </c>
      <c r="AB2327">
        <f>IF(OR(AB1647="",AND(AB1647=AB1646,AB1647=AB1648)),NA(), AB1647)</f>
        <v>0</v>
      </c>
      <c r="AC2327">
        <f>IF(ISNA(AD2327),NA(),AC1647)</f>
        <v>0</v>
      </c>
      <c r="AD2327">
        <f>IF(OR(AD1647="",AND(AD1647=AD1646,AD1647=AD1648)),NA(), AD1647)</f>
        <v>0</v>
      </c>
      <c r="AE2327">
        <f>IF(ISNA(AF2327),NA(),AE1647)</f>
        <v>0</v>
      </c>
      <c r="AF2327">
        <f>IF(OR(AF1647="",AND(AF1647=AF1646,AF1647=AF1648)),NA(), AF1647)</f>
        <v>0</v>
      </c>
      <c r="AG2327">
        <f>IF(ISNA(AH2327),NA(),AG1647)</f>
        <v>0</v>
      </c>
      <c r="AH2327">
        <f>IF(OR(AH1647="",AND(AH1647=AH1646,AH1647=AH1648)),NA(), AH1647)</f>
        <v>0</v>
      </c>
      <c r="AI2327">
        <f>IF(ISNA(AJ2327),NA(),AI1647)</f>
        <v>0</v>
      </c>
      <c r="AJ2327">
        <f>IF(OR(AJ1647="",AND(AJ1647=AJ1646,AJ1647=AJ1648)),NA(), AJ1647)</f>
        <v>0</v>
      </c>
      <c r="AM2327">
        <f>IF(ISNA(AN2327),NA(),AM1647)</f>
        <v>0</v>
      </c>
      <c r="AN2327">
        <f>IF(OR(AN1647="",AND(AN1647=AN1646,AN1647=AN1648)),NA(), AN1647)</f>
        <v>0</v>
      </c>
      <c r="AO2327">
        <f>IF(ISNA(AP2327),NA(),AO1647)</f>
        <v>0</v>
      </c>
      <c r="AP2327">
        <f>IF(OR(AP1647="",AND(AP1647=AP1646,AP1647=AP1648)),NA(), AP1647)</f>
        <v>0</v>
      </c>
      <c r="AQ2327">
        <f>IF(ISNA(AR2327),NA(),AQ1647)</f>
        <v>0</v>
      </c>
      <c r="AR2327">
        <f>IF(OR(AR1647="",AND(AR1647=AR1646,AR1647=AR1648)),NA(), AR1647)</f>
        <v>0</v>
      </c>
      <c r="AS2327">
        <f>IF(ISNA(AT2327),NA(),AS1647)</f>
        <v>0</v>
      </c>
      <c r="AT2327">
        <f>IF(OR(AT1647="",AND(AT1647=AT1646,AT1647=AT1648)),NA(), AT1647)</f>
        <v>0</v>
      </c>
      <c r="AU2327">
        <f>IF(ISNA(AV2327),NA(),AU1647)</f>
        <v>0</v>
      </c>
      <c r="AV2327">
        <f>IF(OR(AV1647="",AND(AV1647=AV1646,AV1647=AV1648)),NA(), AV1647)</f>
        <v>0</v>
      </c>
      <c r="AW2327">
        <f>IF(ISNA(AX2327),NA(),AW1647)</f>
        <v>0</v>
      </c>
      <c r="AX2327">
        <f>IF(OR(AX1647="",AND(AX1647=AX1646,AX1647=AX1648)),NA(), AX1647)</f>
        <v>0</v>
      </c>
      <c r="AY2327">
        <f>IF(ISNA(AZ2327),NA(),AY1647)</f>
        <v>0</v>
      </c>
      <c r="AZ2327">
        <f>IF(OR(AZ1647="",AND(AZ1647=AZ1646,AZ1647=AZ1648)),NA(), AZ1647)</f>
        <v>0</v>
      </c>
      <c r="BA2327">
        <f>IF(ISNA(BB2327),NA(),BA1647)</f>
        <v>0</v>
      </c>
      <c r="BB2327">
        <f>IF(OR(BB1647="",AND(BB1647=BB1646,BB1647=BB1648)),NA(), BB1647)</f>
        <v>0</v>
      </c>
      <c r="BC2327">
        <f>IF(ISNA(BD2327),NA(),BC1647)</f>
        <v>0</v>
      </c>
      <c r="BD2327">
        <f>IF(OR(BD1647="",AND(BD1647=BD1646,BD1647=BD1648)),NA(), BD1647)</f>
        <v>0</v>
      </c>
      <c r="BE2327">
        <f>IF(ISNA(BF2327),NA(),BE1647)</f>
        <v>0</v>
      </c>
      <c r="BF2327">
        <f>IF(OR(BF1647="",AND(BF1647=BF1646,BF1647=BF1648)),NA(), BF1647)</f>
        <v>0</v>
      </c>
      <c r="BG2327">
        <f>IF(ISNA(BH2327),NA(),BG1647)</f>
        <v>0</v>
      </c>
      <c r="BH2327">
        <f>IF(OR(BH1647="",AND(BH1647=BH1646,BH1647=BH1648)),NA(), BH1647)</f>
        <v>0</v>
      </c>
      <c r="BI2327">
        <f>IF(ISNA(BJ2327),NA(),BI1647)</f>
        <v>0</v>
      </c>
      <c r="BJ2327">
        <f>IF(OR(BJ1647="",AND(BJ1647=BJ1646,BJ1647=BJ1648)),NA(), BJ1647)</f>
        <v>0</v>
      </c>
      <c r="BK2327">
        <f>IF(ISNA(BL2327),NA(),BK1647)</f>
        <v>0</v>
      </c>
      <c r="BL2327">
        <f>IF(OR(BL1647="",AND(BL1647=BL1646,BL1647=BL1648)),NA(), BL1647)</f>
        <v>0</v>
      </c>
      <c r="BM2327">
        <f>IF(ISNA(BN2327),NA(),BM1647)</f>
        <v>0</v>
      </c>
      <c r="BN2327">
        <f>IF(OR(BN1647="",AND(BN1647=BN1646,BN1647=BN1648)),NA(), BN1647)</f>
        <v>0</v>
      </c>
      <c r="BO2327">
        <f>IF(ISNA(BP2327),NA(),BO1647)</f>
        <v>0</v>
      </c>
      <c r="BP2327">
        <f>IF(OR(BP1647="",AND(BP1647=BP1646,BP1647=BP1648)),NA(), BP1647)</f>
        <v>0</v>
      </c>
      <c r="BQ2327">
        <f>IF(ISNA(BR2327),NA(),BQ1647)</f>
        <v>0</v>
      </c>
      <c r="BR2327">
        <f>IF(OR(BR1647="",AND(BR1647=BR1646,BR1647=BR1648)),NA(), BR1647)</f>
        <v>0</v>
      </c>
    </row>
    <row r="2328" spans="5:70">
      <c r="E2328">
        <f>IF(ISNA(F2328),NA(),E1648)</f>
        <v>0</v>
      </c>
      <c r="F2328">
        <f>IF(OR(F1648="",AND(F1648=F1647,F1648=F1649)),NA(), F1648)</f>
        <v>0</v>
      </c>
      <c r="G2328">
        <f>IF(ISNA(H2328),NA(),G1648)</f>
        <v>0</v>
      </c>
      <c r="H2328">
        <f>IF(OR(H1648="",AND(H1648=H1647,H1648=H1649)),NA(), H1648)</f>
        <v>0</v>
      </c>
      <c r="I2328">
        <f>IF(ISNA(J2328),NA(),I1648)</f>
        <v>0</v>
      </c>
      <c r="J2328">
        <f>IF(OR(J1648="",AND(J1648=J1647,J1648=J1649)),NA(), J1648)</f>
        <v>0</v>
      </c>
      <c r="K2328">
        <f>IF(ISNA(L2328),NA(),K1648)</f>
        <v>0</v>
      </c>
      <c r="L2328">
        <f>IF(OR(L1648="",AND(L1648=L1647,L1648=L1649)),NA(), L1648)</f>
        <v>0</v>
      </c>
      <c r="M2328">
        <f>IF(ISNA(N2328),NA(),M1648)</f>
        <v>0</v>
      </c>
      <c r="N2328">
        <f>IF(OR(N1648="",AND(N1648=N1647,N1648=N1649)),NA(), N1648)</f>
        <v>0</v>
      </c>
      <c r="O2328">
        <f>IF(ISNA(P2328),NA(),O1648)</f>
        <v>0</v>
      </c>
      <c r="P2328">
        <f>IF(OR(P1648="",AND(P1648=P1647,P1648=P1649)),NA(), P1648)</f>
        <v>0</v>
      </c>
      <c r="Q2328">
        <f>IF(ISNA(R2328),NA(),Q1648)</f>
        <v>0</v>
      </c>
      <c r="R2328">
        <f>IF(OR(R1648="",AND(R1648=R1647,R1648=R1649)),NA(), R1648)</f>
        <v>0</v>
      </c>
      <c r="S2328">
        <f>IF(ISNA(T2328),NA(),S1648)</f>
        <v>0</v>
      </c>
      <c r="T2328">
        <f>IF(OR(T1648="",AND(T1648=T1647,T1648=T1649)),NA(), T1648)</f>
        <v>0</v>
      </c>
      <c r="U2328">
        <f>IF(ISNA(V2328),NA(),U1648)</f>
        <v>0</v>
      </c>
      <c r="V2328">
        <f>IF(OR(V1648="",AND(V1648=V1647,V1648=V1649)),NA(), V1648)</f>
        <v>0</v>
      </c>
      <c r="W2328">
        <f>IF(ISNA(X2328),NA(),W1648)</f>
        <v>0</v>
      </c>
      <c r="X2328">
        <f>IF(OR(X1648="",AND(X1648=X1647,X1648=X1649)),NA(), X1648)</f>
        <v>0</v>
      </c>
      <c r="Y2328">
        <f>IF(ISNA(Z2328),NA(),Y1648)</f>
        <v>0</v>
      </c>
      <c r="Z2328">
        <f>IF(OR(Z1648="",AND(Z1648=Z1647,Z1648=Z1649)),NA(), Z1648)</f>
        <v>0</v>
      </c>
      <c r="AA2328">
        <f>IF(ISNA(AB2328),NA(),AA1648)</f>
        <v>0</v>
      </c>
      <c r="AB2328">
        <f>IF(OR(AB1648="",AND(AB1648=AB1647,AB1648=AB1649)),NA(), AB1648)</f>
        <v>0</v>
      </c>
      <c r="AC2328">
        <f>IF(ISNA(AD2328),NA(),AC1648)</f>
        <v>0</v>
      </c>
      <c r="AD2328">
        <f>IF(OR(AD1648="",AND(AD1648=AD1647,AD1648=AD1649)),NA(), AD1648)</f>
        <v>0</v>
      </c>
      <c r="AE2328">
        <f>IF(ISNA(AF2328),NA(),AE1648)</f>
        <v>0</v>
      </c>
      <c r="AF2328">
        <f>IF(OR(AF1648="",AND(AF1648=AF1647,AF1648=AF1649)),NA(), AF1648)</f>
        <v>0</v>
      </c>
      <c r="AG2328">
        <f>IF(ISNA(AH2328),NA(),AG1648)</f>
        <v>0</v>
      </c>
      <c r="AH2328">
        <f>IF(OR(AH1648="",AND(AH1648=AH1647,AH1648=AH1649)),NA(), AH1648)</f>
        <v>0</v>
      </c>
      <c r="AI2328">
        <f>IF(ISNA(AJ2328),NA(),AI1648)</f>
        <v>0</v>
      </c>
      <c r="AJ2328">
        <f>IF(OR(AJ1648="",AND(AJ1648=AJ1647,AJ1648=AJ1649)),NA(), AJ1648)</f>
        <v>0</v>
      </c>
      <c r="AM2328">
        <f>IF(ISNA(AN2328),NA(),AM1648)</f>
        <v>0</v>
      </c>
      <c r="AN2328">
        <f>IF(OR(AN1648="",AND(AN1648=AN1647,AN1648=AN1649)),NA(), AN1648)</f>
        <v>0</v>
      </c>
      <c r="AO2328">
        <f>IF(ISNA(AP2328),NA(),AO1648)</f>
        <v>0</v>
      </c>
      <c r="AP2328">
        <f>IF(OR(AP1648="",AND(AP1648=AP1647,AP1648=AP1649)),NA(), AP1648)</f>
        <v>0</v>
      </c>
      <c r="AQ2328">
        <f>IF(ISNA(AR2328),NA(),AQ1648)</f>
        <v>0</v>
      </c>
      <c r="AR2328">
        <f>IF(OR(AR1648="",AND(AR1648=AR1647,AR1648=AR1649)),NA(), AR1648)</f>
        <v>0</v>
      </c>
      <c r="AS2328">
        <f>IF(ISNA(AT2328),NA(),AS1648)</f>
        <v>0</v>
      </c>
      <c r="AT2328">
        <f>IF(OR(AT1648="",AND(AT1648=AT1647,AT1648=AT1649)),NA(), AT1648)</f>
        <v>0</v>
      </c>
      <c r="AU2328">
        <f>IF(ISNA(AV2328),NA(),AU1648)</f>
        <v>0</v>
      </c>
      <c r="AV2328">
        <f>IF(OR(AV1648="",AND(AV1648=AV1647,AV1648=AV1649)),NA(), AV1648)</f>
        <v>0</v>
      </c>
      <c r="AW2328">
        <f>IF(ISNA(AX2328),NA(),AW1648)</f>
        <v>0</v>
      </c>
      <c r="AX2328">
        <f>IF(OR(AX1648="",AND(AX1648=AX1647,AX1648=AX1649)),NA(), AX1648)</f>
        <v>0</v>
      </c>
      <c r="AY2328">
        <f>IF(ISNA(AZ2328),NA(),AY1648)</f>
        <v>0</v>
      </c>
      <c r="AZ2328">
        <f>IF(OR(AZ1648="",AND(AZ1648=AZ1647,AZ1648=AZ1649)),NA(), AZ1648)</f>
        <v>0</v>
      </c>
      <c r="BA2328">
        <f>IF(ISNA(BB2328),NA(),BA1648)</f>
        <v>0</v>
      </c>
      <c r="BB2328">
        <f>IF(OR(BB1648="",AND(BB1648=BB1647,BB1648=BB1649)),NA(), BB1648)</f>
        <v>0</v>
      </c>
      <c r="BC2328">
        <f>IF(ISNA(BD2328),NA(),BC1648)</f>
        <v>0</v>
      </c>
      <c r="BD2328">
        <f>IF(OR(BD1648="",AND(BD1648=BD1647,BD1648=BD1649)),NA(), BD1648)</f>
        <v>0</v>
      </c>
      <c r="BE2328">
        <f>IF(ISNA(BF2328),NA(),BE1648)</f>
        <v>0</v>
      </c>
      <c r="BF2328">
        <f>IF(OR(BF1648="",AND(BF1648=BF1647,BF1648=BF1649)),NA(), BF1648)</f>
        <v>0</v>
      </c>
      <c r="BG2328">
        <f>IF(ISNA(BH2328),NA(),BG1648)</f>
        <v>0</v>
      </c>
      <c r="BH2328">
        <f>IF(OR(BH1648="",AND(BH1648=BH1647,BH1648=BH1649)),NA(), BH1648)</f>
        <v>0</v>
      </c>
      <c r="BI2328">
        <f>IF(ISNA(BJ2328),NA(),BI1648)</f>
        <v>0</v>
      </c>
      <c r="BJ2328">
        <f>IF(OR(BJ1648="",AND(BJ1648=BJ1647,BJ1648=BJ1649)),NA(), BJ1648)</f>
        <v>0</v>
      </c>
      <c r="BK2328">
        <f>IF(ISNA(BL2328),NA(),BK1648)</f>
        <v>0</v>
      </c>
      <c r="BL2328">
        <f>IF(OR(BL1648="",AND(BL1648=BL1647,BL1648=BL1649)),NA(), BL1648)</f>
        <v>0</v>
      </c>
      <c r="BM2328">
        <f>IF(ISNA(BN2328),NA(),BM1648)</f>
        <v>0</v>
      </c>
      <c r="BN2328">
        <f>IF(OR(BN1648="",AND(BN1648=BN1647,BN1648=BN1649)),NA(), BN1648)</f>
        <v>0</v>
      </c>
      <c r="BO2328">
        <f>IF(ISNA(BP2328),NA(),BO1648)</f>
        <v>0</v>
      </c>
      <c r="BP2328">
        <f>IF(OR(BP1648="",AND(BP1648=BP1647,BP1648=BP1649)),NA(), BP1648)</f>
        <v>0</v>
      </c>
      <c r="BQ2328">
        <f>IF(ISNA(BR2328),NA(),BQ1648)</f>
        <v>0</v>
      </c>
      <c r="BR2328">
        <f>IF(OR(BR1648="",AND(BR1648=BR1647,BR1648=BR1649)),NA(), BR1648)</f>
        <v>0</v>
      </c>
    </row>
    <row r="2329" spans="5:70">
      <c r="E2329">
        <f>IF(ISNA(F2329),NA(),E1649)</f>
        <v>0</v>
      </c>
      <c r="F2329">
        <f>IF(OR(F1649="",AND(F1649=F1648,F1649=F1650)),NA(), F1649)</f>
        <v>0</v>
      </c>
      <c r="G2329">
        <f>IF(ISNA(H2329),NA(),G1649)</f>
        <v>0</v>
      </c>
      <c r="H2329">
        <f>IF(OR(H1649="",AND(H1649=H1648,H1649=H1650)),NA(), H1649)</f>
        <v>0</v>
      </c>
      <c r="I2329">
        <f>IF(ISNA(J2329),NA(),I1649)</f>
        <v>0</v>
      </c>
      <c r="J2329">
        <f>IF(OR(J1649="",AND(J1649=J1648,J1649=J1650)),NA(), J1649)</f>
        <v>0</v>
      </c>
      <c r="K2329">
        <f>IF(ISNA(L2329),NA(),K1649)</f>
        <v>0</v>
      </c>
      <c r="L2329">
        <f>IF(OR(L1649="",AND(L1649=L1648,L1649=L1650)),NA(), L1649)</f>
        <v>0</v>
      </c>
      <c r="M2329">
        <f>IF(ISNA(N2329),NA(),M1649)</f>
        <v>0</v>
      </c>
      <c r="N2329">
        <f>IF(OR(N1649="",AND(N1649=N1648,N1649=N1650)),NA(), N1649)</f>
        <v>0</v>
      </c>
      <c r="O2329">
        <f>IF(ISNA(P2329),NA(),O1649)</f>
        <v>0</v>
      </c>
      <c r="P2329">
        <f>IF(OR(P1649="",AND(P1649=P1648,P1649=P1650)),NA(), P1649)</f>
        <v>0</v>
      </c>
      <c r="Q2329">
        <f>IF(ISNA(R2329),NA(),Q1649)</f>
        <v>0</v>
      </c>
      <c r="R2329">
        <f>IF(OR(R1649="",AND(R1649=R1648,R1649=R1650)),NA(), R1649)</f>
        <v>0</v>
      </c>
      <c r="S2329">
        <f>IF(ISNA(T2329),NA(),S1649)</f>
        <v>0</v>
      </c>
      <c r="T2329">
        <f>IF(OR(T1649="",AND(T1649=T1648,T1649=T1650)),NA(), T1649)</f>
        <v>0</v>
      </c>
      <c r="U2329">
        <f>IF(ISNA(V2329),NA(),U1649)</f>
        <v>0</v>
      </c>
      <c r="V2329">
        <f>IF(OR(V1649="",AND(V1649=V1648,V1649=V1650)),NA(), V1649)</f>
        <v>0</v>
      </c>
      <c r="W2329">
        <f>IF(ISNA(X2329),NA(),W1649)</f>
        <v>0</v>
      </c>
      <c r="X2329">
        <f>IF(OR(X1649="",AND(X1649=X1648,X1649=X1650)),NA(), X1649)</f>
        <v>0</v>
      </c>
      <c r="Y2329">
        <f>IF(ISNA(Z2329),NA(),Y1649)</f>
        <v>0</v>
      </c>
      <c r="Z2329">
        <f>IF(OR(Z1649="",AND(Z1649=Z1648,Z1649=Z1650)),NA(), Z1649)</f>
        <v>0</v>
      </c>
      <c r="AA2329">
        <f>IF(ISNA(AB2329),NA(),AA1649)</f>
        <v>0</v>
      </c>
      <c r="AB2329">
        <f>IF(OR(AB1649="",AND(AB1649=AB1648,AB1649=AB1650)),NA(), AB1649)</f>
        <v>0</v>
      </c>
      <c r="AC2329">
        <f>IF(ISNA(AD2329),NA(),AC1649)</f>
        <v>0</v>
      </c>
      <c r="AD2329">
        <f>IF(OR(AD1649="",AND(AD1649=AD1648,AD1649=AD1650)),NA(), AD1649)</f>
        <v>0</v>
      </c>
      <c r="AE2329">
        <f>IF(ISNA(AF2329),NA(),AE1649)</f>
        <v>0</v>
      </c>
      <c r="AF2329">
        <f>IF(OR(AF1649="",AND(AF1649=AF1648,AF1649=AF1650)),NA(), AF1649)</f>
        <v>0</v>
      </c>
      <c r="AG2329">
        <f>IF(ISNA(AH2329),NA(),AG1649)</f>
        <v>0</v>
      </c>
      <c r="AH2329">
        <f>IF(OR(AH1649="",AND(AH1649=AH1648,AH1649=AH1650)),NA(), AH1649)</f>
        <v>0</v>
      </c>
      <c r="AI2329">
        <f>IF(ISNA(AJ2329),NA(),AI1649)</f>
        <v>0</v>
      </c>
      <c r="AJ2329">
        <f>IF(OR(AJ1649="",AND(AJ1649=AJ1648,AJ1649=AJ1650)),NA(), AJ1649)</f>
        <v>0</v>
      </c>
      <c r="AM2329">
        <f>IF(ISNA(AN2329),NA(),AM1649)</f>
        <v>0</v>
      </c>
      <c r="AN2329">
        <f>IF(OR(AN1649="",AND(AN1649=AN1648,AN1649=AN1650)),NA(), AN1649)</f>
        <v>0</v>
      </c>
      <c r="AO2329">
        <f>IF(ISNA(AP2329),NA(),AO1649)</f>
        <v>0</v>
      </c>
      <c r="AP2329">
        <f>IF(OR(AP1649="",AND(AP1649=AP1648,AP1649=AP1650)),NA(), AP1649)</f>
        <v>0</v>
      </c>
      <c r="AQ2329">
        <f>IF(ISNA(AR2329),NA(),AQ1649)</f>
        <v>0</v>
      </c>
      <c r="AR2329">
        <f>IF(OR(AR1649="",AND(AR1649=AR1648,AR1649=AR1650)),NA(), AR1649)</f>
        <v>0</v>
      </c>
      <c r="AS2329">
        <f>IF(ISNA(AT2329),NA(),AS1649)</f>
        <v>0</v>
      </c>
      <c r="AT2329">
        <f>IF(OR(AT1649="",AND(AT1649=AT1648,AT1649=AT1650)),NA(), AT1649)</f>
        <v>0</v>
      </c>
      <c r="AU2329">
        <f>IF(ISNA(AV2329),NA(),AU1649)</f>
        <v>0</v>
      </c>
      <c r="AV2329">
        <f>IF(OR(AV1649="",AND(AV1649=AV1648,AV1649=AV1650)),NA(), AV1649)</f>
        <v>0</v>
      </c>
      <c r="AW2329">
        <f>IF(ISNA(AX2329),NA(),AW1649)</f>
        <v>0</v>
      </c>
      <c r="AX2329">
        <f>IF(OR(AX1649="",AND(AX1649=AX1648,AX1649=AX1650)),NA(), AX1649)</f>
        <v>0</v>
      </c>
      <c r="AY2329">
        <f>IF(ISNA(AZ2329),NA(),AY1649)</f>
        <v>0</v>
      </c>
      <c r="AZ2329">
        <f>IF(OR(AZ1649="",AND(AZ1649=AZ1648,AZ1649=AZ1650)),NA(), AZ1649)</f>
        <v>0</v>
      </c>
      <c r="BA2329">
        <f>IF(ISNA(BB2329),NA(),BA1649)</f>
        <v>0</v>
      </c>
      <c r="BB2329">
        <f>IF(OR(BB1649="",AND(BB1649=BB1648,BB1649=BB1650)),NA(), BB1649)</f>
        <v>0</v>
      </c>
      <c r="BC2329">
        <f>IF(ISNA(BD2329),NA(),BC1649)</f>
        <v>0</v>
      </c>
      <c r="BD2329">
        <f>IF(OR(BD1649="",AND(BD1649=BD1648,BD1649=BD1650)),NA(), BD1649)</f>
        <v>0</v>
      </c>
      <c r="BE2329">
        <f>IF(ISNA(BF2329),NA(),BE1649)</f>
        <v>0</v>
      </c>
      <c r="BF2329">
        <f>IF(OR(BF1649="",AND(BF1649=BF1648,BF1649=BF1650)),NA(), BF1649)</f>
        <v>0</v>
      </c>
      <c r="BG2329">
        <f>IF(ISNA(BH2329),NA(),BG1649)</f>
        <v>0</v>
      </c>
      <c r="BH2329">
        <f>IF(OR(BH1649="",AND(BH1649=BH1648,BH1649=BH1650)),NA(), BH1649)</f>
        <v>0</v>
      </c>
      <c r="BI2329">
        <f>IF(ISNA(BJ2329),NA(),BI1649)</f>
        <v>0</v>
      </c>
      <c r="BJ2329">
        <f>IF(OR(BJ1649="",AND(BJ1649=BJ1648,BJ1649=BJ1650)),NA(), BJ1649)</f>
        <v>0</v>
      </c>
      <c r="BK2329">
        <f>IF(ISNA(BL2329),NA(),BK1649)</f>
        <v>0</v>
      </c>
      <c r="BL2329">
        <f>IF(OR(BL1649="",AND(BL1649=BL1648,BL1649=BL1650)),NA(), BL1649)</f>
        <v>0</v>
      </c>
      <c r="BM2329">
        <f>IF(ISNA(BN2329),NA(),BM1649)</f>
        <v>0</v>
      </c>
      <c r="BN2329">
        <f>IF(OR(BN1649="",AND(BN1649=BN1648,BN1649=BN1650)),NA(), BN1649)</f>
        <v>0</v>
      </c>
      <c r="BO2329">
        <f>IF(ISNA(BP2329),NA(),BO1649)</f>
        <v>0</v>
      </c>
      <c r="BP2329">
        <f>IF(OR(BP1649="",AND(BP1649=BP1648,BP1649=BP1650)),NA(), BP1649)</f>
        <v>0</v>
      </c>
      <c r="BQ2329">
        <f>IF(ISNA(BR2329),NA(),BQ1649)</f>
        <v>0</v>
      </c>
      <c r="BR2329">
        <f>IF(OR(BR1649="",AND(BR1649=BR1648,BR1649=BR1650)),NA(), BR1649)</f>
        <v>0</v>
      </c>
    </row>
    <row r="2330" spans="5:70">
      <c r="E2330">
        <f>IF(ISNA(F2330),NA(),E1650)</f>
        <v>0</v>
      </c>
      <c r="F2330">
        <f>IF(OR(F1650="",AND(F1650=F1649,F1650=F1651)),NA(), F1650)</f>
        <v>0</v>
      </c>
      <c r="G2330">
        <f>IF(ISNA(H2330),NA(),G1650)</f>
        <v>0</v>
      </c>
      <c r="H2330">
        <f>IF(OR(H1650="",AND(H1650=H1649,H1650=H1651)),NA(), H1650)</f>
        <v>0</v>
      </c>
      <c r="I2330">
        <f>IF(ISNA(J2330),NA(),I1650)</f>
        <v>0</v>
      </c>
      <c r="J2330">
        <f>IF(OR(J1650="",AND(J1650=J1649,J1650=J1651)),NA(), J1650)</f>
        <v>0</v>
      </c>
      <c r="K2330">
        <f>IF(ISNA(L2330),NA(),K1650)</f>
        <v>0</v>
      </c>
      <c r="L2330">
        <f>IF(OR(L1650="",AND(L1650=L1649,L1650=L1651)),NA(), L1650)</f>
        <v>0</v>
      </c>
      <c r="M2330">
        <f>IF(ISNA(N2330),NA(),M1650)</f>
        <v>0</v>
      </c>
      <c r="N2330">
        <f>IF(OR(N1650="",AND(N1650=N1649,N1650=N1651)),NA(), N1650)</f>
        <v>0</v>
      </c>
      <c r="O2330">
        <f>IF(ISNA(P2330),NA(),O1650)</f>
        <v>0</v>
      </c>
      <c r="P2330">
        <f>IF(OR(P1650="",AND(P1650=P1649,P1650=P1651)),NA(), P1650)</f>
        <v>0</v>
      </c>
      <c r="Q2330">
        <f>IF(ISNA(R2330),NA(),Q1650)</f>
        <v>0</v>
      </c>
      <c r="R2330">
        <f>IF(OR(R1650="",AND(R1650=R1649,R1650=R1651)),NA(), R1650)</f>
        <v>0</v>
      </c>
      <c r="S2330">
        <f>IF(ISNA(T2330),NA(),S1650)</f>
        <v>0</v>
      </c>
      <c r="T2330">
        <f>IF(OR(T1650="",AND(T1650=T1649,T1650=T1651)),NA(), T1650)</f>
        <v>0</v>
      </c>
      <c r="U2330">
        <f>IF(ISNA(V2330),NA(),U1650)</f>
        <v>0</v>
      </c>
      <c r="V2330">
        <f>IF(OR(V1650="",AND(V1650=V1649,V1650=V1651)),NA(), V1650)</f>
        <v>0</v>
      </c>
      <c r="W2330">
        <f>IF(ISNA(X2330),NA(),W1650)</f>
        <v>0</v>
      </c>
      <c r="X2330">
        <f>IF(OR(X1650="",AND(X1650=X1649,X1650=X1651)),NA(), X1650)</f>
        <v>0</v>
      </c>
      <c r="Y2330">
        <f>IF(ISNA(Z2330),NA(),Y1650)</f>
        <v>0</v>
      </c>
      <c r="Z2330">
        <f>IF(OR(Z1650="",AND(Z1650=Z1649,Z1650=Z1651)),NA(), Z1650)</f>
        <v>0</v>
      </c>
      <c r="AA2330">
        <f>IF(ISNA(AB2330),NA(),AA1650)</f>
        <v>0</v>
      </c>
      <c r="AB2330">
        <f>IF(OR(AB1650="",AND(AB1650=AB1649,AB1650=AB1651)),NA(), AB1650)</f>
        <v>0</v>
      </c>
      <c r="AC2330">
        <f>IF(ISNA(AD2330),NA(),AC1650)</f>
        <v>0</v>
      </c>
      <c r="AD2330">
        <f>IF(OR(AD1650="",AND(AD1650=AD1649,AD1650=AD1651)),NA(), AD1650)</f>
        <v>0</v>
      </c>
      <c r="AE2330">
        <f>IF(ISNA(AF2330),NA(),AE1650)</f>
        <v>0</v>
      </c>
      <c r="AF2330">
        <f>IF(OR(AF1650="",AND(AF1650=AF1649,AF1650=AF1651)),NA(), AF1650)</f>
        <v>0</v>
      </c>
      <c r="AG2330">
        <f>IF(ISNA(AH2330),NA(),AG1650)</f>
        <v>0</v>
      </c>
      <c r="AH2330">
        <f>IF(OR(AH1650="",AND(AH1650=AH1649,AH1650=AH1651)),NA(), AH1650)</f>
        <v>0</v>
      </c>
      <c r="AI2330">
        <f>IF(ISNA(AJ2330),NA(),AI1650)</f>
        <v>0</v>
      </c>
      <c r="AJ2330">
        <f>IF(OR(AJ1650="",AND(AJ1650=AJ1649,AJ1650=AJ1651)),NA(), AJ1650)</f>
        <v>0</v>
      </c>
      <c r="AM2330">
        <f>IF(ISNA(AN2330),NA(),AM1650)</f>
        <v>0</v>
      </c>
      <c r="AN2330">
        <f>IF(OR(AN1650="",AND(AN1650=AN1649,AN1650=AN1651)),NA(), AN1650)</f>
        <v>0</v>
      </c>
      <c r="AO2330">
        <f>IF(ISNA(AP2330),NA(),AO1650)</f>
        <v>0</v>
      </c>
      <c r="AP2330">
        <f>IF(OR(AP1650="",AND(AP1650=AP1649,AP1650=AP1651)),NA(), AP1650)</f>
        <v>0</v>
      </c>
      <c r="AQ2330">
        <f>IF(ISNA(AR2330),NA(),AQ1650)</f>
        <v>0</v>
      </c>
      <c r="AR2330">
        <f>IF(OR(AR1650="",AND(AR1650=AR1649,AR1650=AR1651)),NA(), AR1650)</f>
        <v>0</v>
      </c>
      <c r="AS2330">
        <f>IF(ISNA(AT2330),NA(),AS1650)</f>
        <v>0</v>
      </c>
      <c r="AT2330">
        <f>IF(OR(AT1650="",AND(AT1650=AT1649,AT1650=AT1651)),NA(), AT1650)</f>
        <v>0</v>
      </c>
      <c r="AU2330">
        <f>IF(ISNA(AV2330),NA(),AU1650)</f>
        <v>0</v>
      </c>
      <c r="AV2330">
        <f>IF(OR(AV1650="",AND(AV1650=AV1649,AV1650=AV1651)),NA(), AV1650)</f>
        <v>0</v>
      </c>
      <c r="AW2330">
        <f>IF(ISNA(AX2330),NA(),AW1650)</f>
        <v>0</v>
      </c>
      <c r="AX2330">
        <f>IF(OR(AX1650="",AND(AX1650=AX1649,AX1650=AX1651)),NA(), AX1650)</f>
        <v>0</v>
      </c>
      <c r="AY2330">
        <f>IF(ISNA(AZ2330),NA(),AY1650)</f>
        <v>0</v>
      </c>
      <c r="AZ2330">
        <f>IF(OR(AZ1650="",AND(AZ1650=AZ1649,AZ1650=AZ1651)),NA(), AZ1650)</f>
        <v>0</v>
      </c>
      <c r="BA2330">
        <f>IF(ISNA(BB2330),NA(),BA1650)</f>
        <v>0</v>
      </c>
      <c r="BB2330">
        <f>IF(OR(BB1650="",AND(BB1650=BB1649,BB1650=BB1651)),NA(), BB1650)</f>
        <v>0</v>
      </c>
      <c r="BC2330">
        <f>IF(ISNA(BD2330),NA(),BC1650)</f>
        <v>0</v>
      </c>
      <c r="BD2330">
        <f>IF(OR(BD1650="",AND(BD1650=BD1649,BD1650=BD1651)),NA(), BD1650)</f>
        <v>0</v>
      </c>
      <c r="BE2330">
        <f>IF(ISNA(BF2330),NA(),BE1650)</f>
        <v>0</v>
      </c>
      <c r="BF2330">
        <f>IF(OR(BF1650="",AND(BF1650=BF1649,BF1650=BF1651)),NA(), BF1650)</f>
        <v>0</v>
      </c>
      <c r="BG2330">
        <f>IF(ISNA(BH2330),NA(),BG1650)</f>
        <v>0</v>
      </c>
      <c r="BH2330">
        <f>IF(OR(BH1650="",AND(BH1650=BH1649,BH1650=BH1651)),NA(), BH1650)</f>
        <v>0</v>
      </c>
      <c r="BI2330">
        <f>IF(ISNA(BJ2330),NA(),BI1650)</f>
        <v>0</v>
      </c>
      <c r="BJ2330">
        <f>IF(OR(BJ1650="",AND(BJ1650=BJ1649,BJ1650=BJ1651)),NA(), BJ1650)</f>
        <v>0</v>
      </c>
      <c r="BK2330">
        <f>IF(ISNA(BL2330),NA(),BK1650)</f>
        <v>0</v>
      </c>
      <c r="BL2330">
        <f>IF(OR(BL1650="",AND(BL1650=BL1649,BL1650=BL1651)),NA(), BL1650)</f>
        <v>0</v>
      </c>
      <c r="BM2330">
        <f>IF(ISNA(BN2330),NA(),BM1650)</f>
        <v>0</v>
      </c>
      <c r="BN2330">
        <f>IF(OR(BN1650="",AND(BN1650=BN1649,BN1650=BN1651)),NA(), BN1650)</f>
        <v>0</v>
      </c>
      <c r="BO2330">
        <f>IF(ISNA(BP2330),NA(),BO1650)</f>
        <v>0</v>
      </c>
      <c r="BP2330">
        <f>IF(OR(BP1650="",AND(BP1650=BP1649,BP1650=BP1651)),NA(), BP1650)</f>
        <v>0</v>
      </c>
      <c r="BQ2330">
        <f>IF(ISNA(BR2330),NA(),BQ1650)</f>
        <v>0</v>
      </c>
      <c r="BR2330">
        <f>IF(OR(BR1650="",AND(BR1650=BR1649,BR1650=BR1651)),NA(), BR1650)</f>
        <v>0</v>
      </c>
    </row>
    <row r="2331" spans="5:70">
      <c r="E2331">
        <f>IF(ISNA(F2331),NA(),E1651)</f>
        <v>0</v>
      </c>
      <c r="F2331">
        <f>IF(OR(F1651="",AND(F1651=F1650,F1651=F1652)),NA(), F1651)</f>
        <v>0</v>
      </c>
      <c r="G2331">
        <f>IF(ISNA(H2331),NA(),G1651)</f>
        <v>0</v>
      </c>
      <c r="H2331">
        <f>IF(OR(H1651="",AND(H1651=H1650,H1651=H1652)),NA(), H1651)</f>
        <v>0</v>
      </c>
      <c r="I2331">
        <f>IF(ISNA(J2331),NA(),I1651)</f>
        <v>0</v>
      </c>
      <c r="J2331">
        <f>IF(OR(J1651="",AND(J1651=J1650,J1651=J1652)),NA(), J1651)</f>
        <v>0</v>
      </c>
      <c r="K2331">
        <f>IF(ISNA(L2331),NA(),K1651)</f>
        <v>0</v>
      </c>
      <c r="L2331">
        <f>IF(OR(L1651="",AND(L1651=L1650,L1651=L1652)),NA(), L1651)</f>
        <v>0</v>
      </c>
      <c r="M2331">
        <f>IF(ISNA(N2331),NA(),M1651)</f>
        <v>0</v>
      </c>
      <c r="N2331">
        <f>IF(OR(N1651="",AND(N1651=N1650,N1651=N1652)),NA(), N1651)</f>
        <v>0</v>
      </c>
      <c r="O2331">
        <f>IF(ISNA(P2331),NA(),O1651)</f>
        <v>0</v>
      </c>
      <c r="P2331">
        <f>IF(OR(P1651="",AND(P1651=P1650,P1651=P1652)),NA(), P1651)</f>
        <v>0</v>
      </c>
      <c r="Q2331">
        <f>IF(ISNA(R2331),NA(),Q1651)</f>
        <v>0</v>
      </c>
      <c r="R2331">
        <f>IF(OR(R1651="",AND(R1651=R1650,R1651=R1652)),NA(), R1651)</f>
        <v>0</v>
      </c>
      <c r="S2331">
        <f>IF(ISNA(T2331),NA(),S1651)</f>
        <v>0</v>
      </c>
      <c r="T2331">
        <f>IF(OR(T1651="",AND(T1651=T1650,T1651=T1652)),NA(), T1651)</f>
        <v>0</v>
      </c>
      <c r="U2331">
        <f>IF(ISNA(V2331),NA(),U1651)</f>
        <v>0</v>
      </c>
      <c r="V2331">
        <f>IF(OR(V1651="",AND(V1651=V1650,V1651=V1652)),NA(), V1651)</f>
        <v>0</v>
      </c>
      <c r="W2331">
        <f>IF(ISNA(X2331),NA(),W1651)</f>
        <v>0</v>
      </c>
      <c r="X2331">
        <f>IF(OR(X1651="",AND(X1651=X1650,X1651=X1652)),NA(), X1651)</f>
        <v>0</v>
      </c>
      <c r="Y2331">
        <f>IF(ISNA(Z2331),NA(),Y1651)</f>
        <v>0</v>
      </c>
      <c r="Z2331">
        <f>IF(OR(Z1651="",AND(Z1651=Z1650,Z1651=Z1652)),NA(), Z1651)</f>
        <v>0</v>
      </c>
      <c r="AA2331">
        <f>IF(ISNA(AB2331),NA(),AA1651)</f>
        <v>0</v>
      </c>
      <c r="AB2331">
        <f>IF(OR(AB1651="",AND(AB1651=AB1650,AB1651=AB1652)),NA(), AB1651)</f>
        <v>0</v>
      </c>
      <c r="AC2331">
        <f>IF(ISNA(AD2331),NA(),AC1651)</f>
        <v>0</v>
      </c>
      <c r="AD2331">
        <f>IF(OR(AD1651="",AND(AD1651=AD1650,AD1651=AD1652)),NA(), AD1651)</f>
        <v>0</v>
      </c>
      <c r="AE2331">
        <f>IF(ISNA(AF2331),NA(),AE1651)</f>
        <v>0</v>
      </c>
      <c r="AF2331">
        <f>IF(OR(AF1651="",AND(AF1651=AF1650,AF1651=AF1652)),NA(), AF1651)</f>
        <v>0</v>
      </c>
      <c r="AG2331">
        <f>IF(ISNA(AH2331),NA(),AG1651)</f>
        <v>0</v>
      </c>
      <c r="AH2331">
        <f>IF(OR(AH1651="",AND(AH1651=AH1650,AH1651=AH1652)),NA(), AH1651)</f>
        <v>0</v>
      </c>
      <c r="AI2331">
        <f>IF(ISNA(AJ2331),NA(),AI1651)</f>
        <v>0</v>
      </c>
      <c r="AJ2331">
        <f>IF(OR(AJ1651="",AND(AJ1651=AJ1650,AJ1651=AJ1652)),NA(), AJ1651)</f>
        <v>0</v>
      </c>
      <c r="AM2331">
        <f>IF(ISNA(AN2331),NA(),AM1651)</f>
        <v>0</v>
      </c>
      <c r="AN2331">
        <f>IF(OR(AN1651="",AND(AN1651=AN1650,AN1651=AN1652)),NA(), AN1651)</f>
        <v>0</v>
      </c>
      <c r="AO2331">
        <f>IF(ISNA(AP2331),NA(),AO1651)</f>
        <v>0</v>
      </c>
      <c r="AP2331">
        <f>IF(OR(AP1651="",AND(AP1651=AP1650,AP1651=AP1652)),NA(), AP1651)</f>
        <v>0</v>
      </c>
      <c r="AQ2331">
        <f>IF(ISNA(AR2331),NA(),AQ1651)</f>
        <v>0</v>
      </c>
      <c r="AR2331">
        <f>IF(OR(AR1651="",AND(AR1651=AR1650,AR1651=AR1652)),NA(), AR1651)</f>
        <v>0</v>
      </c>
      <c r="AS2331">
        <f>IF(ISNA(AT2331),NA(),AS1651)</f>
        <v>0</v>
      </c>
      <c r="AT2331">
        <f>IF(OR(AT1651="",AND(AT1651=AT1650,AT1651=AT1652)),NA(), AT1651)</f>
        <v>0</v>
      </c>
      <c r="AU2331">
        <f>IF(ISNA(AV2331),NA(),AU1651)</f>
        <v>0</v>
      </c>
      <c r="AV2331">
        <f>IF(OR(AV1651="",AND(AV1651=AV1650,AV1651=AV1652)),NA(), AV1651)</f>
        <v>0</v>
      </c>
      <c r="AW2331">
        <f>IF(ISNA(AX2331),NA(),AW1651)</f>
        <v>0</v>
      </c>
      <c r="AX2331">
        <f>IF(OR(AX1651="",AND(AX1651=AX1650,AX1651=AX1652)),NA(), AX1651)</f>
        <v>0</v>
      </c>
      <c r="AY2331">
        <f>IF(ISNA(AZ2331),NA(),AY1651)</f>
        <v>0</v>
      </c>
      <c r="AZ2331">
        <f>IF(OR(AZ1651="",AND(AZ1651=AZ1650,AZ1651=AZ1652)),NA(), AZ1651)</f>
        <v>0</v>
      </c>
      <c r="BA2331">
        <f>IF(ISNA(BB2331),NA(),BA1651)</f>
        <v>0</v>
      </c>
      <c r="BB2331">
        <f>IF(OR(BB1651="",AND(BB1651=BB1650,BB1651=BB1652)),NA(), BB1651)</f>
        <v>0</v>
      </c>
      <c r="BC2331">
        <f>IF(ISNA(BD2331),NA(),BC1651)</f>
        <v>0</v>
      </c>
      <c r="BD2331">
        <f>IF(OR(BD1651="",AND(BD1651=BD1650,BD1651=BD1652)),NA(), BD1651)</f>
        <v>0</v>
      </c>
      <c r="BE2331">
        <f>IF(ISNA(BF2331),NA(),BE1651)</f>
        <v>0</v>
      </c>
      <c r="BF2331">
        <f>IF(OR(BF1651="",AND(BF1651=BF1650,BF1651=BF1652)),NA(), BF1651)</f>
        <v>0</v>
      </c>
      <c r="BG2331">
        <f>IF(ISNA(BH2331),NA(),BG1651)</f>
        <v>0</v>
      </c>
      <c r="BH2331">
        <f>IF(OR(BH1651="",AND(BH1651=BH1650,BH1651=BH1652)),NA(), BH1651)</f>
        <v>0</v>
      </c>
      <c r="BI2331">
        <f>IF(ISNA(BJ2331),NA(),BI1651)</f>
        <v>0</v>
      </c>
      <c r="BJ2331">
        <f>IF(OR(BJ1651="",AND(BJ1651=BJ1650,BJ1651=BJ1652)),NA(), BJ1651)</f>
        <v>0</v>
      </c>
      <c r="BK2331">
        <f>IF(ISNA(BL2331),NA(),BK1651)</f>
        <v>0</v>
      </c>
      <c r="BL2331">
        <f>IF(OR(BL1651="",AND(BL1651=BL1650,BL1651=BL1652)),NA(), BL1651)</f>
        <v>0</v>
      </c>
      <c r="BM2331">
        <f>IF(ISNA(BN2331),NA(),BM1651)</f>
        <v>0</v>
      </c>
      <c r="BN2331">
        <f>IF(OR(BN1651="",AND(BN1651=BN1650,BN1651=BN1652)),NA(), BN1651)</f>
        <v>0</v>
      </c>
      <c r="BO2331">
        <f>IF(ISNA(BP2331),NA(),BO1651)</f>
        <v>0</v>
      </c>
      <c r="BP2331">
        <f>IF(OR(BP1651="",AND(BP1651=BP1650,BP1651=BP1652)),NA(), BP1651)</f>
        <v>0</v>
      </c>
      <c r="BQ2331">
        <f>IF(ISNA(BR2331),NA(),BQ1651)</f>
        <v>0</v>
      </c>
      <c r="BR2331">
        <f>IF(OR(BR1651="",AND(BR1651=BR1650,BR1651=BR1652)),NA(), BR1651)</f>
        <v>0</v>
      </c>
    </row>
    <row r="2332" spans="5:70">
      <c r="E2332">
        <f>IF(ISNA(F2332),NA(),E1652)</f>
        <v>0</v>
      </c>
      <c r="F2332">
        <f>IF(OR(F1652="",AND(F1652=F1651,F1652=F1653)),NA(), F1652)</f>
        <v>0</v>
      </c>
      <c r="G2332">
        <f>IF(ISNA(H2332),NA(),G1652)</f>
        <v>0</v>
      </c>
      <c r="H2332">
        <f>IF(OR(H1652="",AND(H1652=H1651,H1652=H1653)),NA(), H1652)</f>
        <v>0</v>
      </c>
      <c r="I2332">
        <f>IF(ISNA(J2332),NA(),I1652)</f>
        <v>0</v>
      </c>
      <c r="J2332">
        <f>IF(OR(J1652="",AND(J1652=J1651,J1652=J1653)),NA(), J1652)</f>
        <v>0</v>
      </c>
      <c r="K2332">
        <f>IF(ISNA(L2332),NA(),K1652)</f>
        <v>0</v>
      </c>
      <c r="L2332">
        <f>IF(OR(L1652="",AND(L1652=L1651,L1652=L1653)),NA(), L1652)</f>
        <v>0</v>
      </c>
      <c r="M2332">
        <f>IF(ISNA(N2332),NA(),M1652)</f>
        <v>0</v>
      </c>
      <c r="N2332">
        <f>IF(OR(N1652="",AND(N1652=N1651,N1652=N1653)),NA(), N1652)</f>
        <v>0</v>
      </c>
      <c r="O2332">
        <f>IF(ISNA(P2332),NA(),O1652)</f>
        <v>0</v>
      </c>
      <c r="P2332">
        <f>IF(OR(P1652="",AND(P1652=P1651,P1652=P1653)),NA(), P1652)</f>
        <v>0</v>
      </c>
      <c r="Q2332">
        <f>IF(ISNA(R2332),NA(),Q1652)</f>
        <v>0</v>
      </c>
      <c r="R2332">
        <f>IF(OR(R1652="",AND(R1652=R1651,R1652=R1653)),NA(), R1652)</f>
        <v>0</v>
      </c>
      <c r="S2332">
        <f>IF(ISNA(T2332),NA(),S1652)</f>
        <v>0</v>
      </c>
      <c r="T2332">
        <f>IF(OR(T1652="",AND(T1652=T1651,T1652=T1653)),NA(), T1652)</f>
        <v>0</v>
      </c>
      <c r="U2332">
        <f>IF(ISNA(V2332),NA(),U1652)</f>
        <v>0</v>
      </c>
      <c r="V2332">
        <f>IF(OR(V1652="",AND(V1652=V1651,V1652=V1653)),NA(), V1652)</f>
        <v>0</v>
      </c>
      <c r="W2332">
        <f>IF(ISNA(X2332),NA(),W1652)</f>
        <v>0</v>
      </c>
      <c r="X2332">
        <f>IF(OR(X1652="",AND(X1652=X1651,X1652=X1653)),NA(), X1652)</f>
        <v>0</v>
      </c>
      <c r="Y2332">
        <f>IF(ISNA(Z2332),NA(),Y1652)</f>
        <v>0</v>
      </c>
      <c r="Z2332">
        <f>IF(OR(Z1652="",AND(Z1652=Z1651,Z1652=Z1653)),NA(), Z1652)</f>
        <v>0</v>
      </c>
      <c r="AA2332">
        <f>IF(ISNA(AB2332),NA(),AA1652)</f>
        <v>0</v>
      </c>
      <c r="AB2332">
        <f>IF(OR(AB1652="",AND(AB1652=AB1651,AB1652=AB1653)),NA(), AB1652)</f>
        <v>0</v>
      </c>
      <c r="AC2332">
        <f>IF(ISNA(AD2332),NA(),AC1652)</f>
        <v>0</v>
      </c>
      <c r="AD2332">
        <f>IF(OR(AD1652="",AND(AD1652=AD1651,AD1652=AD1653)),NA(), AD1652)</f>
        <v>0</v>
      </c>
      <c r="AE2332">
        <f>IF(ISNA(AF2332),NA(),AE1652)</f>
        <v>0</v>
      </c>
      <c r="AF2332">
        <f>IF(OR(AF1652="",AND(AF1652=AF1651,AF1652=AF1653)),NA(), AF1652)</f>
        <v>0</v>
      </c>
      <c r="AG2332">
        <f>IF(ISNA(AH2332),NA(),AG1652)</f>
        <v>0</v>
      </c>
      <c r="AH2332">
        <f>IF(OR(AH1652="",AND(AH1652=AH1651,AH1652=AH1653)),NA(), AH1652)</f>
        <v>0</v>
      </c>
      <c r="AI2332">
        <f>IF(ISNA(AJ2332),NA(),AI1652)</f>
        <v>0</v>
      </c>
      <c r="AJ2332">
        <f>IF(OR(AJ1652="",AND(AJ1652=AJ1651,AJ1652=AJ1653)),NA(), AJ1652)</f>
        <v>0</v>
      </c>
      <c r="AM2332">
        <f>IF(ISNA(AN2332),NA(),AM1652)</f>
        <v>0</v>
      </c>
      <c r="AN2332">
        <f>IF(OR(AN1652="",AND(AN1652=AN1651,AN1652=AN1653)),NA(), AN1652)</f>
        <v>0</v>
      </c>
      <c r="AO2332">
        <f>IF(ISNA(AP2332),NA(),AO1652)</f>
        <v>0</v>
      </c>
      <c r="AP2332">
        <f>IF(OR(AP1652="",AND(AP1652=AP1651,AP1652=AP1653)),NA(), AP1652)</f>
        <v>0</v>
      </c>
      <c r="AQ2332">
        <f>IF(ISNA(AR2332),NA(),AQ1652)</f>
        <v>0</v>
      </c>
      <c r="AR2332">
        <f>IF(OR(AR1652="",AND(AR1652=AR1651,AR1652=AR1653)),NA(), AR1652)</f>
        <v>0</v>
      </c>
      <c r="AS2332">
        <f>IF(ISNA(AT2332),NA(),AS1652)</f>
        <v>0</v>
      </c>
      <c r="AT2332">
        <f>IF(OR(AT1652="",AND(AT1652=AT1651,AT1652=AT1653)),NA(), AT1652)</f>
        <v>0</v>
      </c>
      <c r="AU2332">
        <f>IF(ISNA(AV2332),NA(),AU1652)</f>
        <v>0</v>
      </c>
      <c r="AV2332">
        <f>IF(OR(AV1652="",AND(AV1652=AV1651,AV1652=AV1653)),NA(), AV1652)</f>
        <v>0</v>
      </c>
      <c r="AW2332">
        <f>IF(ISNA(AX2332),NA(),AW1652)</f>
        <v>0</v>
      </c>
      <c r="AX2332">
        <f>IF(OR(AX1652="",AND(AX1652=AX1651,AX1652=AX1653)),NA(), AX1652)</f>
        <v>0</v>
      </c>
      <c r="AY2332">
        <f>IF(ISNA(AZ2332),NA(),AY1652)</f>
        <v>0</v>
      </c>
      <c r="AZ2332">
        <f>IF(OR(AZ1652="",AND(AZ1652=AZ1651,AZ1652=AZ1653)),NA(), AZ1652)</f>
        <v>0</v>
      </c>
      <c r="BA2332">
        <f>IF(ISNA(BB2332),NA(),BA1652)</f>
        <v>0</v>
      </c>
      <c r="BB2332">
        <f>IF(OR(BB1652="",AND(BB1652=BB1651,BB1652=BB1653)),NA(), BB1652)</f>
        <v>0</v>
      </c>
      <c r="BC2332">
        <f>IF(ISNA(BD2332),NA(),BC1652)</f>
        <v>0</v>
      </c>
      <c r="BD2332">
        <f>IF(OR(BD1652="",AND(BD1652=BD1651,BD1652=BD1653)),NA(), BD1652)</f>
        <v>0</v>
      </c>
      <c r="BE2332">
        <f>IF(ISNA(BF2332),NA(),BE1652)</f>
        <v>0</v>
      </c>
      <c r="BF2332">
        <f>IF(OR(BF1652="",AND(BF1652=BF1651,BF1652=BF1653)),NA(), BF1652)</f>
        <v>0</v>
      </c>
      <c r="BG2332">
        <f>IF(ISNA(BH2332),NA(),BG1652)</f>
        <v>0</v>
      </c>
      <c r="BH2332">
        <f>IF(OR(BH1652="",AND(BH1652=BH1651,BH1652=BH1653)),NA(), BH1652)</f>
        <v>0</v>
      </c>
      <c r="BI2332">
        <f>IF(ISNA(BJ2332),NA(),BI1652)</f>
        <v>0</v>
      </c>
      <c r="BJ2332">
        <f>IF(OR(BJ1652="",AND(BJ1652=BJ1651,BJ1652=BJ1653)),NA(), BJ1652)</f>
        <v>0</v>
      </c>
      <c r="BK2332">
        <f>IF(ISNA(BL2332),NA(),BK1652)</f>
        <v>0</v>
      </c>
      <c r="BL2332">
        <f>IF(OR(BL1652="",AND(BL1652=BL1651,BL1652=BL1653)),NA(), BL1652)</f>
        <v>0</v>
      </c>
      <c r="BM2332">
        <f>IF(ISNA(BN2332),NA(),BM1652)</f>
        <v>0</v>
      </c>
      <c r="BN2332">
        <f>IF(OR(BN1652="",AND(BN1652=BN1651,BN1652=BN1653)),NA(), BN1652)</f>
        <v>0</v>
      </c>
      <c r="BO2332">
        <f>IF(ISNA(BP2332),NA(),BO1652)</f>
        <v>0</v>
      </c>
      <c r="BP2332">
        <f>IF(OR(BP1652="",AND(BP1652=BP1651,BP1652=BP1653)),NA(), BP1652)</f>
        <v>0</v>
      </c>
      <c r="BQ2332">
        <f>IF(ISNA(BR2332),NA(),BQ1652)</f>
        <v>0</v>
      </c>
      <c r="BR2332">
        <f>IF(OR(BR1652="",AND(BR1652=BR1651,BR1652=BR1653)),NA(), BR1652)</f>
        <v>0</v>
      </c>
    </row>
    <row r="2333" spans="5:70">
      <c r="E2333">
        <f>IF(ISNA(F2333),NA(),E1653)</f>
        <v>0</v>
      </c>
      <c r="F2333">
        <f>IF(OR(F1653="",AND(F1653=F1652,F1653=F1654)),NA(), F1653)</f>
        <v>0</v>
      </c>
      <c r="G2333">
        <f>IF(ISNA(H2333),NA(),G1653)</f>
        <v>0</v>
      </c>
      <c r="H2333">
        <f>IF(OR(H1653="",AND(H1653=H1652,H1653=H1654)),NA(), H1653)</f>
        <v>0</v>
      </c>
      <c r="I2333">
        <f>IF(ISNA(J2333),NA(),I1653)</f>
        <v>0</v>
      </c>
      <c r="J2333">
        <f>IF(OR(J1653="",AND(J1653=J1652,J1653=J1654)),NA(), J1653)</f>
        <v>0</v>
      </c>
      <c r="K2333">
        <f>IF(ISNA(L2333),NA(),K1653)</f>
        <v>0</v>
      </c>
      <c r="L2333">
        <f>IF(OR(L1653="",AND(L1653=L1652,L1653=L1654)),NA(), L1653)</f>
        <v>0</v>
      </c>
      <c r="M2333">
        <f>IF(ISNA(N2333),NA(),M1653)</f>
        <v>0</v>
      </c>
      <c r="N2333">
        <f>IF(OR(N1653="",AND(N1653=N1652,N1653=N1654)),NA(), N1653)</f>
        <v>0</v>
      </c>
      <c r="O2333">
        <f>IF(ISNA(P2333),NA(),O1653)</f>
        <v>0</v>
      </c>
      <c r="P2333">
        <f>IF(OR(P1653="",AND(P1653=P1652,P1653=P1654)),NA(), P1653)</f>
        <v>0</v>
      </c>
      <c r="Q2333">
        <f>IF(ISNA(R2333),NA(),Q1653)</f>
        <v>0</v>
      </c>
      <c r="R2333">
        <f>IF(OR(R1653="",AND(R1653=R1652,R1653=R1654)),NA(), R1653)</f>
        <v>0</v>
      </c>
      <c r="S2333">
        <f>IF(ISNA(T2333),NA(),S1653)</f>
        <v>0</v>
      </c>
      <c r="T2333">
        <f>IF(OR(T1653="",AND(T1653=T1652,T1653=T1654)),NA(), T1653)</f>
        <v>0</v>
      </c>
      <c r="U2333">
        <f>IF(ISNA(V2333),NA(),U1653)</f>
        <v>0</v>
      </c>
      <c r="V2333">
        <f>IF(OR(V1653="",AND(V1653=V1652,V1653=V1654)),NA(), V1653)</f>
        <v>0</v>
      </c>
      <c r="W2333">
        <f>IF(ISNA(X2333),NA(),W1653)</f>
        <v>0</v>
      </c>
      <c r="X2333">
        <f>IF(OR(X1653="",AND(X1653=X1652,X1653=X1654)),NA(), X1653)</f>
        <v>0</v>
      </c>
      <c r="Y2333">
        <f>IF(ISNA(Z2333),NA(),Y1653)</f>
        <v>0</v>
      </c>
      <c r="Z2333">
        <f>IF(OR(Z1653="",AND(Z1653=Z1652,Z1653=Z1654)),NA(), Z1653)</f>
        <v>0</v>
      </c>
      <c r="AA2333">
        <f>IF(ISNA(AB2333),NA(),AA1653)</f>
        <v>0</v>
      </c>
      <c r="AB2333">
        <f>IF(OR(AB1653="",AND(AB1653=AB1652,AB1653=AB1654)),NA(), AB1653)</f>
        <v>0</v>
      </c>
      <c r="AC2333">
        <f>IF(ISNA(AD2333),NA(),AC1653)</f>
        <v>0</v>
      </c>
      <c r="AD2333">
        <f>IF(OR(AD1653="",AND(AD1653=AD1652,AD1653=AD1654)),NA(), AD1653)</f>
        <v>0</v>
      </c>
      <c r="AE2333">
        <f>IF(ISNA(AF2333),NA(),AE1653)</f>
        <v>0</v>
      </c>
      <c r="AF2333">
        <f>IF(OR(AF1653="",AND(AF1653=AF1652,AF1653=AF1654)),NA(), AF1653)</f>
        <v>0</v>
      </c>
      <c r="AG2333">
        <f>IF(ISNA(AH2333),NA(),AG1653)</f>
        <v>0</v>
      </c>
      <c r="AH2333">
        <f>IF(OR(AH1653="",AND(AH1653=AH1652,AH1653=AH1654)),NA(), AH1653)</f>
        <v>0</v>
      </c>
      <c r="AI2333">
        <f>IF(ISNA(AJ2333),NA(),AI1653)</f>
        <v>0</v>
      </c>
      <c r="AJ2333">
        <f>IF(OR(AJ1653="",AND(AJ1653=AJ1652,AJ1653=AJ1654)),NA(), AJ1653)</f>
        <v>0</v>
      </c>
      <c r="AM2333">
        <f>IF(ISNA(AN2333),NA(),AM1653)</f>
        <v>0</v>
      </c>
      <c r="AN2333">
        <f>IF(OR(AN1653="",AND(AN1653=AN1652,AN1653=AN1654)),NA(), AN1653)</f>
        <v>0</v>
      </c>
      <c r="AO2333">
        <f>IF(ISNA(AP2333),NA(),AO1653)</f>
        <v>0</v>
      </c>
      <c r="AP2333">
        <f>IF(OR(AP1653="",AND(AP1653=AP1652,AP1653=AP1654)),NA(), AP1653)</f>
        <v>0</v>
      </c>
      <c r="AQ2333">
        <f>IF(ISNA(AR2333),NA(),AQ1653)</f>
        <v>0</v>
      </c>
      <c r="AR2333">
        <f>IF(OR(AR1653="",AND(AR1653=AR1652,AR1653=AR1654)),NA(), AR1653)</f>
        <v>0</v>
      </c>
      <c r="AS2333">
        <f>IF(ISNA(AT2333),NA(),AS1653)</f>
        <v>0</v>
      </c>
      <c r="AT2333">
        <f>IF(OR(AT1653="",AND(AT1653=AT1652,AT1653=AT1654)),NA(), AT1653)</f>
        <v>0</v>
      </c>
      <c r="AU2333">
        <f>IF(ISNA(AV2333),NA(),AU1653)</f>
        <v>0</v>
      </c>
      <c r="AV2333">
        <f>IF(OR(AV1653="",AND(AV1653=AV1652,AV1653=AV1654)),NA(), AV1653)</f>
        <v>0</v>
      </c>
      <c r="AW2333">
        <f>IF(ISNA(AX2333),NA(),AW1653)</f>
        <v>0</v>
      </c>
      <c r="AX2333">
        <f>IF(OR(AX1653="",AND(AX1653=AX1652,AX1653=AX1654)),NA(), AX1653)</f>
        <v>0</v>
      </c>
      <c r="AY2333">
        <f>IF(ISNA(AZ2333),NA(),AY1653)</f>
        <v>0</v>
      </c>
      <c r="AZ2333">
        <f>IF(OR(AZ1653="",AND(AZ1653=AZ1652,AZ1653=AZ1654)),NA(), AZ1653)</f>
        <v>0</v>
      </c>
      <c r="BA2333">
        <f>IF(ISNA(BB2333),NA(),BA1653)</f>
        <v>0</v>
      </c>
      <c r="BB2333">
        <f>IF(OR(BB1653="",AND(BB1653=BB1652,BB1653=BB1654)),NA(), BB1653)</f>
        <v>0</v>
      </c>
      <c r="BC2333">
        <f>IF(ISNA(BD2333),NA(),BC1653)</f>
        <v>0</v>
      </c>
      <c r="BD2333">
        <f>IF(OR(BD1653="",AND(BD1653=BD1652,BD1653=BD1654)),NA(), BD1653)</f>
        <v>0</v>
      </c>
      <c r="BE2333">
        <f>IF(ISNA(BF2333),NA(),BE1653)</f>
        <v>0</v>
      </c>
      <c r="BF2333">
        <f>IF(OR(BF1653="",AND(BF1653=BF1652,BF1653=BF1654)),NA(), BF1653)</f>
        <v>0</v>
      </c>
      <c r="BG2333">
        <f>IF(ISNA(BH2333),NA(),BG1653)</f>
        <v>0</v>
      </c>
      <c r="BH2333">
        <f>IF(OR(BH1653="",AND(BH1653=BH1652,BH1653=BH1654)),NA(), BH1653)</f>
        <v>0</v>
      </c>
      <c r="BI2333">
        <f>IF(ISNA(BJ2333),NA(),BI1653)</f>
        <v>0</v>
      </c>
      <c r="BJ2333">
        <f>IF(OR(BJ1653="",AND(BJ1653=BJ1652,BJ1653=BJ1654)),NA(), BJ1653)</f>
        <v>0</v>
      </c>
      <c r="BK2333">
        <f>IF(ISNA(BL2333),NA(),BK1653)</f>
        <v>0</v>
      </c>
      <c r="BL2333">
        <f>IF(OR(BL1653="",AND(BL1653=BL1652,BL1653=BL1654)),NA(), BL1653)</f>
        <v>0</v>
      </c>
      <c r="BM2333">
        <f>IF(ISNA(BN2333),NA(),BM1653)</f>
        <v>0</v>
      </c>
      <c r="BN2333">
        <f>IF(OR(BN1653="",AND(BN1653=BN1652,BN1653=BN1654)),NA(), BN1653)</f>
        <v>0</v>
      </c>
      <c r="BO2333">
        <f>IF(ISNA(BP2333),NA(),BO1653)</f>
        <v>0</v>
      </c>
      <c r="BP2333">
        <f>IF(OR(BP1653="",AND(BP1653=BP1652,BP1653=BP1654)),NA(), BP1653)</f>
        <v>0</v>
      </c>
      <c r="BQ2333">
        <f>IF(ISNA(BR2333),NA(),BQ1653)</f>
        <v>0</v>
      </c>
      <c r="BR2333">
        <f>IF(OR(BR1653="",AND(BR1653=BR1652,BR1653=BR1654)),NA(), BR1653)</f>
        <v>0</v>
      </c>
    </row>
    <row r="2334" spans="5:70">
      <c r="E2334">
        <f>IF(ISNA(F2334),NA(),E1654)</f>
        <v>0</v>
      </c>
      <c r="F2334">
        <f>IF(OR(F1654="",AND(F1654=F1653,F1654=F1655)),NA(), F1654)</f>
        <v>0</v>
      </c>
      <c r="G2334">
        <f>IF(ISNA(H2334),NA(),G1654)</f>
        <v>0</v>
      </c>
      <c r="H2334">
        <f>IF(OR(H1654="",AND(H1654=H1653,H1654=H1655)),NA(), H1654)</f>
        <v>0</v>
      </c>
      <c r="I2334">
        <f>IF(ISNA(J2334),NA(),I1654)</f>
        <v>0</v>
      </c>
      <c r="J2334">
        <f>IF(OR(J1654="",AND(J1654=J1653,J1654=J1655)),NA(), J1654)</f>
        <v>0</v>
      </c>
      <c r="K2334">
        <f>IF(ISNA(L2334),NA(),K1654)</f>
        <v>0</v>
      </c>
      <c r="L2334">
        <f>IF(OR(L1654="",AND(L1654=L1653,L1654=L1655)),NA(), L1654)</f>
        <v>0</v>
      </c>
      <c r="M2334">
        <f>IF(ISNA(N2334),NA(),M1654)</f>
        <v>0</v>
      </c>
      <c r="N2334">
        <f>IF(OR(N1654="",AND(N1654=N1653,N1654=N1655)),NA(), N1654)</f>
        <v>0</v>
      </c>
      <c r="O2334">
        <f>IF(ISNA(P2334),NA(),O1654)</f>
        <v>0</v>
      </c>
      <c r="P2334">
        <f>IF(OR(P1654="",AND(P1654=P1653,P1654=P1655)),NA(), P1654)</f>
        <v>0</v>
      </c>
      <c r="Q2334">
        <f>IF(ISNA(R2334),NA(),Q1654)</f>
        <v>0</v>
      </c>
      <c r="R2334">
        <f>IF(OR(R1654="",AND(R1654=R1653,R1654=R1655)),NA(), R1654)</f>
        <v>0</v>
      </c>
      <c r="S2334">
        <f>IF(ISNA(T2334),NA(),S1654)</f>
        <v>0</v>
      </c>
      <c r="T2334">
        <f>IF(OR(T1654="",AND(T1654=T1653,T1654=T1655)),NA(), T1654)</f>
        <v>0</v>
      </c>
      <c r="U2334">
        <f>IF(ISNA(V2334),NA(),U1654)</f>
        <v>0</v>
      </c>
      <c r="V2334">
        <f>IF(OR(V1654="",AND(V1654=V1653,V1654=V1655)),NA(), V1654)</f>
        <v>0</v>
      </c>
      <c r="W2334">
        <f>IF(ISNA(X2334),NA(),W1654)</f>
        <v>0</v>
      </c>
      <c r="X2334">
        <f>IF(OR(X1654="",AND(X1654=X1653,X1654=X1655)),NA(), X1654)</f>
        <v>0</v>
      </c>
      <c r="Y2334">
        <f>IF(ISNA(Z2334),NA(),Y1654)</f>
        <v>0</v>
      </c>
      <c r="Z2334">
        <f>IF(OR(Z1654="",AND(Z1654=Z1653,Z1654=Z1655)),NA(), Z1654)</f>
        <v>0</v>
      </c>
      <c r="AA2334">
        <f>IF(ISNA(AB2334),NA(),AA1654)</f>
        <v>0</v>
      </c>
      <c r="AB2334">
        <f>IF(OR(AB1654="",AND(AB1654=AB1653,AB1654=AB1655)),NA(), AB1654)</f>
        <v>0</v>
      </c>
      <c r="AC2334">
        <f>IF(ISNA(AD2334),NA(),AC1654)</f>
        <v>0</v>
      </c>
      <c r="AD2334">
        <f>IF(OR(AD1654="",AND(AD1654=AD1653,AD1654=AD1655)),NA(), AD1654)</f>
        <v>0</v>
      </c>
      <c r="AE2334">
        <f>IF(ISNA(AF2334),NA(),AE1654)</f>
        <v>0</v>
      </c>
      <c r="AF2334">
        <f>IF(OR(AF1654="",AND(AF1654=AF1653,AF1654=AF1655)),NA(), AF1654)</f>
        <v>0</v>
      </c>
      <c r="AG2334">
        <f>IF(ISNA(AH2334),NA(),AG1654)</f>
        <v>0</v>
      </c>
      <c r="AH2334">
        <f>IF(OR(AH1654="",AND(AH1654=AH1653,AH1654=AH1655)),NA(), AH1654)</f>
        <v>0</v>
      </c>
      <c r="AI2334">
        <f>IF(ISNA(AJ2334),NA(),AI1654)</f>
        <v>0</v>
      </c>
      <c r="AJ2334">
        <f>IF(OR(AJ1654="",AND(AJ1654=AJ1653,AJ1654=AJ1655)),NA(), AJ1654)</f>
        <v>0</v>
      </c>
      <c r="AM2334">
        <f>IF(ISNA(AN2334),NA(),AM1654)</f>
        <v>0</v>
      </c>
      <c r="AN2334">
        <f>IF(OR(AN1654="",AND(AN1654=AN1653,AN1654=AN1655)),NA(), AN1654)</f>
        <v>0</v>
      </c>
      <c r="AO2334">
        <f>IF(ISNA(AP2334),NA(),AO1654)</f>
        <v>0</v>
      </c>
      <c r="AP2334">
        <f>IF(OR(AP1654="",AND(AP1654=AP1653,AP1654=AP1655)),NA(), AP1654)</f>
        <v>0</v>
      </c>
      <c r="AQ2334">
        <f>IF(ISNA(AR2334),NA(),AQ1654)</f>
        <v>0</v>
      </c>
      <c r="AR2334">
        <f>IF(OR(AR1654="",AND(AR1654=AR1653,AR1654=AR1655)),NA(), AR1654)</f>
        <v>0</v>
      </c>
      <c r="AS2334">
        <f>IF(ISNA(AT2334),NA(),AS1654)</f>
        <v>0</v>
      </c>
      <c r="AT2334">
        <f>IF(OR(AT1654="",AND(AT1654=AT1653,AT1654=AT1655)),NA(), AT1654)</f>
        <v>0</v>
      </c>
      <c r="AU2334">
        <f>IF(ISNA(AV2334),NA(),AU1654)</f>
        <v>0</v>
      </c>
      <c r="AV2334">
        <f>IF(OR(AV1654="",AND(AV1654=AV1653,AV1654=AV1655)),NA(), AV1654)</f>
        <v>0</v>
      </c>
      <c r="AW2334">
        <f>IF(ISNA(AX2334),NA(),AW1654)</f>
        <v>0</v>
      </c>
      <c r="AX2334">
        <f>IF(OR(AX1654="",AND(AX1654=AX1653,AX1654=AX1655)),NA(), AX1654)</f>
        <v>0</v>
      </c>
      <c r="AY2334">
        <f>IF(ISNA(AZ2334),NA(),AY1654)</f>
        <v>0</v>
      </c>
      <c r="AZ2334">
        <f>IF(OR(AZ1654="",AND(AZ1654=AZ1653,AZ1654=AZ1655)),NA(), AZ1654)</f>
        <v>0</v>
      </c>
      <c r="BA2334">
        <f>IF(ISNA(BB2334),NA(),BA1654)</f>
        <v>0</v>
      </c>
      <c r="BB2334">
        <f>IF(OR(BB1654="",AND(BB1654=BB1653,BB1654=BB1655)),NA(), BB1654)</f>
        <v>0</v>
      </c>
      <c r="BC2334">
        <f>IF(ISNA(BD2334),NA(),BC1654)</f>
        <v>0</v>
      </c>
      <c r="BD2334">
        <f>IF(OR(BD1654="",AND(BD1654=BD1653,BD1654=BD1655)),NA(), BD1654)</f>
        <v>0</v>
      </c>
      <c r="BE2334">
        <f>IF(ISNA(BF2334),NA(),BE1654)</f>
        <v>0</v>
      </c>
      <c r="BF2334">
        <f>IF(OR(BF1654="",AND(BF1654=BF1653,BF1654=BF1655)),NA(), BF1654)</f>
        <v>0</v>
      </c>
      <c r="BG2334">
        <f>IF(ISNA(BH2334),NA(),BG1654)</f>
        <v>0</v>
      </c>
      <c r="BH2334">
        <f>IF(OR(BH1654="",AND(BH1654=BH1653,BH1654=BH1655)),NA(), BH1654)</f>
        <v>0</v>
      </c>
      <c r="BI2334">
        <f>IF(ISNA(BJ2334),NA(),BI1654)</f>
        <v>0</v>
      </c>
      <c r="BJ2334">
        <f>IF(OR(BJ1654="",AND(BJ1654=BJ1653,BJ1654=BJ1655)),NA(), BJ1654)</f>
        <v>0</v>
      </c>
      <c r="BK2334">
        <f>IF(ISNA(BL2334),NA(),BK1654)</f>
        <v>0</v>
      </c>
      <c r="BL2334">
        <f>IF(OR(BL1654="",AND(BL1654=BL1653,BL1654=BL1655)),NA(), BL1654)</f>
        <v>0</v>
      </c>
      <c r="BM2334">
        <f>IF(ISNA(BN2334),NA(),BM1654)</f>
        <v>0</v>
      </c>
      <c r="BN2334">
        <f>IF(OR(BN1654="",AND(BN1654=BN1653,BN1654=BN1655)),NA(), BN1654)</f>
        <v>0</v>
      </c>
      <c r="BO2334">
        <f>IF(ISNA(BP2334),NA(),BO1654)</f>
        <v>0</v>
      </c>
      <c r="BP2334">
        <f>IF(OR(BP1654="",AND(BP1654=BP1653,BP1654=BP1655)),NA(), BP1654)</f>
        <v>0</v>
      </c>
      <c r="BQ2334">
        <f>IF(ISNA(BR2334),NA(),BQ1654)</f>
        <v>0</v>
      </c>
      <c r="BR2334">
        <f>IF(OR(BR1654="",AND(BR1654=BR1653,BR1654=BR1655)),NA(), BR1654)</f>
        <v>0</v>
      </c>
    </row>
    <row r="2335" spans="5:70">
      <c r="E2335">
        <f>IF(ISNA(F2335),NA(),E1655)</f>
        <v>0</v>
      </c>
      <c r="F2335">
        <f>IF(OR(F1655="",AND(F1655=F1654,F1655=F1656)),NA(), F1655)</f>
        <v>0</v>
      </c>
      <c r="G2335">
        <f>IF(ISNA(H2335),NA(),G1655)</f>
        <v>0</v>
      </c>
      <c r="H2335">
        <f>IF(OR(H1655="",AND(H1655=H1654,H1655=H1656)),NA(), H1655)</f>
        <v>0</v>
      </c>
      <c r="I2335">
        <f>IF(ISNA(J2335),NA(),I1655)</f>
        <v>0</v>
      </c>
      <c r="J2335">
        <f>IF(OR(J1655="",AND(J1655=J1654,J1655=J1656)),NA(), J1655)</f>
        <v>0</v>
      </c>
      <c r="K2335">
        <f>IF(ISNA(L2335),NA(),K1655)</f>
        <v>0</v>
      </c>
      <c r="L2335">
        <f>IF(OR(L1655="",AND(L1655=L1654,L1655=L1656)),NA(), L1655)</f>
        <v>0</v>
      </c>
      <c r="M2335">
        <f>IF(ISNA(N2335),NA(),M1655)</f>
        <v>0</v>
      </c>
      <c r="N2335">
        <f>IF(OR(N1655="",AND(N1655=N1654,N1655=N1656)),NA(), N1655)</f>
        <v>0</v>
      </c>
      <c r="O2335">
        <f>IF(ISNA(P2335),NA(),O1655)</f>
        <v>0</v>
      </c>
      <c r="P2335">
        <f>IF(OR(P1655="",AND(P1655=P1654,P1655=P1656)),NA(), P1655)</f>
        <v>0</v>
      </c>
      <c r="Q2335">
        <f>IF(ISNA(R2335),NA(),Q1655)</f>
        <v>0</v>
      </c>
      <c r="R2335">
        <f>IF(OR(R1655="",AND(R1655=R1654,R1655=R1656)),NA(), R1655)</f>
        <v>0</v>
      </c>
      <c r="S2335">
        <f>IF(ISNA(T2335),NA(),S1655)</f>
        <v>0</v>
      </c>
      <c r="T2335">
        <f>IF(OR(T1655="",AND(T1655=T1654,T1655=T1656)),NA(), T1655)</f>
        <v>0</v>
      </c>
      <c r="U2335">
        <f>IF(ISNA(V2335),NA(),U1655)</f>
        <v>0</v>
      </c>
      <c r="V2335">
        <f>IF(OR(V1655="",AND(V1655=V1654,V1655=V1656)),NA(), V1655)</f>
        <v>0</v>
      </c>
      <c r="W2335">
        <f>IF(ISNA(X2335),NA(),W1655)</f>
        <v>0</v>
      </c>
      <c r="X2335">
        <f>IF(OR(X1655="",AND(X1655=X1654,X1655=X1656)),NA(), X1655)</f>
        <v>0</v>
      </c>
      <c r="Y2335">
        <f>IF(ISNA(Z2335),NA(),Y1655)</f>
        <v>0</v>
      </c>
      <c r="Z2335">
        <f>IF(OR(Z1655="",AND(Z1655=Z1654,Z1655=Z1656)),NA(), Z1655)</f>
        <v>0</v>
      </c>
      <c r="AA2335">
        <f>IF(ISNA(AB2335),NA(),AA1655)</f>
        <v>0</v>
      </c>
      <c r="AB2335">
        <f>IF(OR(AB1655="",AND(AB1655=AB1654,AB1655=AB1656)),NA(), AB1655)</f>
        <v>0</v>
      </c>
      <c r="AC2335">
        <f>IF(ISNA(AD2335),NA(),AC1655)</f>
        <v>0</v>
      </c>
      <c r="AD2335">
        <f>IF(OR(AD1655="",AND(AD1655=AD1654,AD1655=AD1656)),NA(), AD1655)</f>
        <v>0</v>
      </c>
      <c r="AE2335">
        <f>IF(ISNA(AF2335),NA(),AE1655)</f>
        <v>0</v>
      </c>
      <c r="AF2335">
        <f>IF(OR(AF1655="",AND(AF1655=AF1654,AF1655=AF1656)),NA(), AF1655)</f>
        <v>0</v>
      </c>
      <c r="AG2335">
        <f>IF(ISNA(AH2335),NA(),AG1655)</f>
        <v>0</v>
      </c>
      <c r="AH2335">
        <f>IF(OR(AH1655="",AND(AH1655=AH1654,AH1655=AH1656)),NA(), AH1655)</f>
        <v>0</v>
      </c>
      <c r="AI2335">
        <f>IF(ISNA(AJ2335),NA(),AI1655)</f>
        <v>0</v>
      </c>
      <c r="AJ2335">
        <f>IF(OR(AJ1655="",AND(AJ1655=AJ1654,AJ1655=AJ1656)),NA(), AJ1655)</f>
        <v>0</v>
      </c>
      <c r="AM2335">
        <f>IF(ISNA(AN2335),NA(),AM1655)</f>
        <v>0</v>
      </c>
      <c r="AN2335">
        <f>IF(OR(AN1655="",AND(AN1655=AN1654,AN1655=AN1656)),NA(), AN1655)</f>
        <v>0</v>
      </c>
      <c r="AO2335">
        <f>IF(ISNA(AP2335),NA(),AO1655)</f>
        <v>0</v>
      </c>
      <c r="AP2335">
        <f>IF(OR(AP1655="",AND(AP1655=AP1654,AP1655=AP1656)),NA(), AP1655)</f>
        <v>0</v>
      </c>
      <c r="AQ2335">
        <f>IF(ISNA(AR2335),NA(),AQ1655)</f>
        <v>0</v>
      </c>
      <c r="AR2335">
        <f>IF(OR(AR1655="",AND(AR1655=AR1654,AR1655=AR1656)),NA(), AR1655)</f>
        <v>0</v>
      </c>
      <c r="AS2335">
        <f>IF(ISNA(AT2335),NA(),AS1655)</f>
        <v>0</v>
      </c>
      <c r="AT2335">
        <f>IF(OR(AT1655="",AND(AT1655=AT1654,AT1655=AT1656)),NA(), AT1655)</f>
        <v>0</v>
      </c>
      <c r="AU2335">
        <f>IF(ISNA(AV2335),NA(),AU1655)</f>
        <v>0</v>
      </c>
      <c r="AV2335">
        <f>IF(OR(AV1655="",AND(AV1655=AV1654,AV1655=AV1656)),NA(), AV1655)</f>
        <v>0</v>
      </c>
      <c r="AW2335">
        <f>IF(ISNA(AX2335),NA(),AW1655)</f>
        <v>0</v>
      </c>
      <c r="AX2335">
        <f>IF(OR(AX1655="",AND(AX1655=AX1654,AX1655=AX1656)),NA(), AX1655)</f>
        <v>0</v>
      </c>
      <c r="AY2335">
        <f>IF(ISNA(AZ2335),NA(),AY1655)</f>
        <v>0</v>
      </c>
      <c r="AZ2335">
        <f>IF(OR(AZ1655="",AND(AZ1655=AZ1654,AZ1655=AZ1656)),NA(), AZ1655)</f>
        <v>0</v>
      </c>
      <c r="BA2335">
        <f>IF(ISNA(BB2335),NA(),BA1655)</f>
        <v>0</v>
      </c>
      <c r="BB2335">
        <f>IF(OR(BB1655="",AND(BB1655=BB1654,BB1655=BB1656)),NA(), BB1655)</f>
        <v>0</v>
      </c>
      <c r="BC2335">
        <f>IF(ISNA(BD2335),NA(),BC1655)</f>
        <v>0</v>
      </c>
      <c r="BD2335">
        <f>IF(OR(BD1655="",AND(BD1655=BD1654,BD1655=BD1656)),NA(), BD1655)</f>
        <v>0</v>
      </c>
      <c r="BE2335">
        <f>IF(ISNA(BF2335),NA(),BE1655)</f>
        <v>0</v>
      </c>
      <c r="BF2335">
        <f>IF(OR(BF1655="",AND(BF1655=BF1654,BF1655=BF1656)),NA(), BF1655)</f>
        <v>0</v>
      </c>
      <c r="BG2335">
        <f>IF(ISNA(BH2335),NA(),BG1655)</f>
        <v>0</v>
      </c>
      <c r="BH2335">
        <f>IF(OR(BH1655="",AND(BH1655=BH1654,BH1655=BH1656)),NA(), BH1655)</f>
        <v>0</v>
      </c>
      <c r="BI2335">
        <f>IF(ISNA(BJ2335),NA(),BI1655)</f>
        <v>0</v>
      </c>
      <c r="BJ2335">
        <f>IF(OR(BJ1655="",AND(BJ1655=BJ1654,BJ1655=BJ1656)),NA(), BJ1655)</f>
        <v>0</v>
      </c>
      <c r="BK2335">
        <f>IF(ISNA(BL2335),NA(),BK1655)</f>
        <v>0</v>
      </c>
      <c r="BL2335">
        <f>IF(OR(BL1655="",AND(BL1655=BL1654,BL1655=BL1656)),NA(), BL1655)</f>
        <v>0</v>
      </c>
      <c r="BM2335">
        <f>IF(ISNA(BN2335),NA(),BM1655)</f>
        <v>0</v>
      </c>
      <c r="BN2335">
        <f>IF(OR(BN1655="",AND(BN1655=BN1654,BN1655=BN1656)),NA(), BN1655)</f>
        <v>0</v>
      </c>
      <c r="BO2335">
        <f>IF(ISNA(BP2335),NA(),BO1655)</f>
        <v>0</v>
      </c>
      <c r="BP2335">
        <f>IF(OR(BP1655="",AND(BP1655=BP1654,BP1655=BP1656)),NA(), BP1655)</f>
        <v>0</v>
      </c>
      <c r="BQ2335">
        <f>IF(ISNA(BR2335),NA(),BQ1655)</f>
        <v>0</v>
      </c>
      <c r="BR2335">
        <f>IF(OR(BR1655="",AND(BR1655=BR1654,BR1655=BR1656)),NA(), BR1655)</f>
        <v>0</v>
      </c>
    </row>
    <row r="2336" spans="5:70">
      <c r="E2336">
        <f>IF(ISNA(F2336),NA(),E1656)</f>
        <v>0</v>
      </c>
      <c r="F2336">
        <f>IF(OR(F1656="",AND(F1656=F1655,F1656=F1657)),NA(), F1656)</f>
        <v>0</v>
      </c>
      <c r="G2336">
        <f>IF(ISNA(H2336),NA(),G1656)</f>
        <v>0</v>
      </c>
      <c r="H2336">
        <f>IF(OR(H1656="",AND(H1656=H1655,H1656=H1657)),NA(), H1656)</f>
        <v>0</v>
      </c>
      <c r="I2336">
        <f>IF(ISNA(J2336),NA(),I1656)</f>
        <v>0</v>
      </c>
      <c r="J2336">
        <f>IF(OR(J1656="",AND(J1656=J1655,J1656=J1657)),NA(), J1656)</f>
        <v>0</v>
      </c>
      <c r="K2336">
        <f>IF(ISNA(L2336),NA(),K1656)</f>
        <v>0</v>
      </c>
      <c r="L2336">
        <f>IF(OR(L1656="",AND(L1656=L1655,L1656=L1657)),NA(), L1656)</f>
        <v>0</v>
      </c>
      <c r="M2336">
        <f>IF(ISNA(N2336),NA(),M1656)</f>
        <v>0</v>
      </c>
      <c r="N2336">
        <f>IF(OR(N1656="",AND(N1656=N1655,N1656=N1657)),NA(), N1656)</f>
        <v>0</v>
      </c>
      <c r="O2336">
        <f>IF(ISNA(P2336),NA(),O1656)</f>
        <v>0</v>
      </c>
      <c r="P2336">
        <f>IF(OR(P1656="",AND(P1656=P1655,P1656=P1657)),NA(), P1656)</f>
        <v>0</v>
      </c>
      <c r="Q2336">
        <f>IF(ISNA(R2336),NA(),Q1656)</f>
        <v>0</v>
      </c>
      <c r="R2336">
        <f>IF(OR(R1656="",AND(R1656=R1655,R1656=R1657)),NA(), R1656)</f>
        <v>0</v>
      </c>
      <c r="S2336">
        <f>IF(ISNA(T2336),NA(),S1656)</f>
        <v>0</v>
      </c>
      <c r="T2336">
        <f>IF(OR(T1656="",AND(T1656=T1655,T1656=T1657)),NA(), T1656)</f>
        <v>0</v>
      </c>
      <c r="U2336">
        <f>IF(ISNA(V2336),NA(),U1656)</f>
        <v>0</v>
      </c>
      <c r="V2336">
        <f>IF(OR(V1656="",AND(V1656=V1655,V1656=V1657)),NA(), V1656)</f>
        <v>0</v>
      </c>
      <c r="W2336">
        <f>IF(ISNA(X2336),NA(),W1656)</f>
        <v>0</v>
      </c>
      <c r="X2336">
        <f>IF(OR(X1656="",AND(X1656=X1655,X1656=X1657)),NA(), X1656)</f>
        <v>0</v>
      </c>
      <c r="Y2336">
        <f>IF(ISNA(Z2336),NA(),Y1656)</f>
        <v>0</v>
      </c>
      <c r="Z2336">
        <f>IF(OR(Z1656="",AND(Z1656=Z1655,Z1656=Z1657)),NA(), Z1656)</f>
        <v>0</v>
      </c>
      <c r="AA2336">
        <f>IF(ISNA(AB2336),NA(),AA1656)</f>
        <v>0</v>
      </c>
      <c r="AB2336">
        <f>IF(OR(AB1656="",AND(AB1656=AB1655,AB1656=AB1657)),NA(), AB1656)</f>
        <v>0</v>
      </c>
      <c r="AC2336">
        <f>IF(ISNA(AD2336),NA(),AC1656)</f>
        <v>0</v>
      </c>
      <c r="AD2336">
        <f>IF(OR(AD1656="",AND(AD1656=AD1655,AD1656=AD1657)),NA(), AD1656)</f>
        <v>0</v>
      </c>
      <c r="AE2336">
        <f>IF(ISNA(AF2336),NA(),AE1656)</f>
        <v>0</v>
      </c>
      <c r="AF2336">
        <f>IF(OR(AF1656="",AND(AF1656=AF1655,AF1656=AF1657)),NA(), AF1656)</f>
        <v>0</v>
      </c>
      <c r="AG2336">
        <f>IF(ISNA(AH2336),NA(),AG1656)</f>
        <v>0</v>
      </c>
      <c r="AH2336">
        <f>IF(OR(AH1656="",AND(AH1656=AH1655,AH1656=AH1657)),NA(), AH1656)</f>
        <v>0</v>
      </c>
      <c r="AI2336">
        <f>IF(ISNA(AJ2336),NA(),AI1656)</f>
        <v>0</v>
      </c>
      <c r="AJ2336">
        <f>IF(OR(AJ1656="",AND(AJ1656=AJ1655,AJ1656=AJ1657)),NA(), AJ1656)</f>
        <v>0</v>
      </c>
      <c r="AM2336">
        <f>IF(ISNA(AN2336),NA(),AM1656)</f>
        <v>0</v>
      </c>
      <c r="AN2336">
        <f>IF(OR(AN1656="",AND(AN1656=AN1655,AN1656=AN1657)),NA(), AN1656)</f>
        <v>0</v>
      </c>
      <c r="AO2336">
        <f>IF(ISNA(AP2336),NA(),AO1656)</f>
        <v>0</v>
      </c>
      <c r="AP2336">
        <f>IF(OR(AP1656="",AND(AP1656=AP1655,AP1656=AP1657)),NA(), AP1656)</f>
        <v>0</v>
      </c>
      <c r="AQ2336">
        <f>IF(ISNA(AR2336),NA(),AQ1656)</f>
        <v>0</v>
      </c>
      <c r="AR2336">
        <f>IF(OR(AR1656="",AND(AR1656=AR1655,AR1656=AR1657)),NA(), AR1656)</f>
        <v>0</v>
      </c>
      <c r="AS2336">
        <f>IF(ISNA(AT2336),NA(),AS1656)</f>
        <v>0</v>
      </c>
      <c r="AT2336">
        <f>IF(OR(AT1656="",AND(AT1656=AT1655,AT1656=AT1657)),NA(), AT1656)</f>
        <v>0</v>
      </c>
      <c r="AU2336">
        <f>IF(ISNA(AV2336),NA(),AU1656)</f>
        <v>0</v>
      </c>
      <c r="AV2336">
        <f>IF(OR(AV1656="",AND(AV1656=AV1655,AV1656=AV1657)),NA(), AV1656)</f>
        <v>0</v>
      </c>
      <c r="AW2336">
        <f>IF(ISNA(AX2336),NA(),AW1656)</f>
        <v>0</v>
      </c>
      <c r="AX2336">
        <f>IF(OR(AX1656="",AND(AX1656=AX1655,AX1656=AX1657)),NA(), AX1656)</f>
        <v>0</v>
      </c>
      <c r="AY2336">
        <f>IF(ISNA(AZ2336),NA(),AY1656)</f>
        <v>0</v>
      </c>
      <c r="AZ2336">
        <f>IF(OR(AZ1656="",AND(AZ1656=AZ1655,AZ1656=AZ1657)),NA(), AZ1656)</f>
        <v>0</v>
      </c>
      <c r="BA2336">
        <f>IF(ISNA(BB2336),NA(),BA1656)</f>
        <v>0</v>
      </c>
      <c r="BB2336">
        <f>IF(OR(BB1656="",AND(BB1656=BB1655,BB1656=BB1657)),NA(), BB1656)</f>
        <v>0</v>
      </c>
      <c r="BC2336">
        <f>IF(ISNA(BD2336),NA(),BC1656)</f>
        <v>0</v>
      </c>
      <c r="BD2336">
        <f>IF(OR(BD1656="",AND(BD1656=BD1655,BD1656=BD1657)),NA(), BD1656)</f>
        <v>0</v>
      </c>
      <c r="BE2336">
        <f>IF(ISNA(BF2336),NA(),BE1656)</f>
        <v>0</v>
      </c>
      <c r="BF2336">
        <f>IF(OR(BF1656="",AND(BF1656=BF1655,BF1656=BF1657)),NA(), BF1656)</f>
        <v>0</v>
      </c>
      <c r="BG2336">
        <f>IF(ISNA(BH2336),NA(),BG1656)</f>
        <v>0</v>
      </c>
      <c r="BH2336">
        <f>IF(OR(BH1656="",AND(BH1656=BH1655,BH1656=BH1657)),NA(), BH1656)</f>
        <v>0</v>
      </c>
      <c r="BI2336">
        <f>IF(ISNA(BJ2336),NA(),BI1656)</f>
        <v>0</v>
      </c>
      <c r="BJ2336">
        <f>IF(OR(BJ1656="",AND(BJ1656=BJ1655,BJ1656=BJ1657)),NA(), BJ1656)</f>
        <v>0</v>
      </c>
      <c r="BK2336">
        <f>IF(ISNA(BL2336),NA(),BK1656)</f>
        <v>0</v>
      </c>
      <c r="BL2336">
        <f>IF(OR(BL1656="",AND(BL1656=BL1655,BL1656=BL1657)),NA(), BL1656)</f>
        <v>0</v>
      </c>
      <c r="BM2336">
        <f>IF(ISNA(BN2336),NA(),BM1656)</f>
        <v>0</v>
      </c>
      <c r="BN2336">
        <f>IF(OR(BN1656="",AND(BN1656=BN1655,BN1656=BN1657)),NA(), BN1656)</f>
        <v>0</v>
      </c>
      <c r="BO2336">
        <f>IF(ISNA(BP2336),NA(),BO1656)</f>
        <v>0</v>
      </c>
      <c r="BP2336">
        <f>IF(OR(BP1656="",AND(BP1656=BP1655,BP1656=BP1657)),NA(), BP1656)</f>
        <v>0</v>
      </c>
      <c r="BQ2336">
        <f>IF(ISNA(BR2336),NA(),BQ1656)</f>
        <v>0</v>
      </c>
      <c r="BR2336">
        <f>IF(OR(BR1656="",AND(BR1656=BR1655,BR1656=BR1657)),NA(), BR1656)</f>
        <v>0</v>
      </c>
    </row>
    <row r="2337" spans="5:70">
      <c r="E2337">
        <f>IF(ISNA(F2337),NA(),E1657)</f>
        <v>0</v>
      </c>
      <c r="F2337">
        <f>IF(OR(F1657="",AND(F1657=F1656,F1657=F1658)),NA(), F1657)</f>
        <v>0</v>
      </c>
      <c r="G2337">
        <f>IF(ISNA(H2337),NA(),G1657)</f>
        <v>0</v>
      </c>
      <c r="H2337">
        <f>IF(OR(H1657="",AND(H1657=H1656,H1657=H1658)),NA(), H1657)</f>
        <v>0</v>
      </c>
      <c r="I2337">
        <f>IF(ISNA(J2337),NA(),I1657)</f>
        <v>0</v>
      </c>
      <c r="J2337">
        <f>IF(OR(J1657="",AND(J1657=J1656,J1657=J1658)),NA(), J1657)</f>
        <v>0</v>
      </c>
      <c r="K2337">
        <f>IF(ISNA(L2337),NA(),K1657)</f>
        <v>0</v>
      </c>
      <c r="L2337">
        <f>IF(OR(L1657="",AND(L1657=L1656,L1657=L1658)),NA(), L1657)</f>
        <v>0</v>
      </c>
      <c r="M2337">
        <f>IF(ISNA(N2337),NA(),M1657)</f>
        <v>0</v>
      </c>
      <c r="N2337">
        <f>IF(OR(N1657="",AND(N1657=N1656,N1657=N1658)),NA(), N1657)</f>
        <v>0</v>
      </c>
      <c r="O2337">
        <f>IF(ISNA(P2337),NA(),O1657)</f>
        <v>0</v>
      </c>
      <c r="P2337">
        <f>IF(OR(P1657="",AND(P1657=P1656,P1657=P1658)),NA(), P1657)</f>
        <v>0</v>
      </c>
      <c r="Q2337">
        <f>IF(ISNA(R2337),NA(),Q1657)</f>
        <v>0</v>
      </c>
      <c r="R2337">
        <f>IF(OR(R1657="",AND(R1657=R1656,R1657=R1658)),NA(), R1657)</f>
        <v>0</v>
      </c>
      <c r="S2337">
        <f>IF(ISNA(T2337),NA(),S1657)</f>
        <v>0</v>
      </c>
      <c r="T2337">
        <f>IF(OR(T1657="",AND(T1657=T1656,T1657=T1658)),NA(), T1657)</f>
        <v>0</v>
      </c>
      <c r="U2337">
        <f>IF(ISNA(V2337),NA(),U1657)</f>
        <v>0</v>
      </c>
      <c r="V2337">
        <f>IF(OR(V1657="",AND(V1657=V1656,V1657=V1658)),NA(), V1657)</f>
        <v>0</v>
      </c>
      <c r="W2337">
        <f>IF(ISNA(X2337),NA(),W1657)</f>
        <v>0</v>
      </c>
      <c r="X2337">
        <f>IF(OR(X1657="",AND(X1657=X1656,X1657=X1658)),NA(), X1657)</f>
        <v>0</v>
      </c>
      <c r="Y2337">
        <f>IF(ISNA(Z2337),NA(),Y1657)</f>
        <v>0</v>
      </c>
      <c r="Z2337">
        <f>IF(OR(Z1657="",AND(Z1657=Z1656,Z1657=Z1658)),NA(), Z1657)</f>
        <v>0</v>
      </c>
      <c r="AA2337">
        <f>IF(ISNA(AB2337),NA(),AA1657)</f>
        <v>0</v>
      </c>
      <c r="AB2337">
        <f>IF(OR(AB1657="",AND(AB1657=AB1656,AB1657=AB1658)),NA(), AB1657)</f>
        <v>0</v>
      </c>
      <c r="AC2337">
        <f>IF(ISNA(AD2337),NA(),AC1657)</f>
        <v>0</v>
      </c>
      <c r="AD2337">
        <f>IF(OR(AD1657="",AND(AD1657=AD1656,AD1657=AD1658)),NA(), AD1657)</f>
        <v>0</v>
      </c>
      <c r="AE2337">
        <f>IF(ISNA(AF2337),NA(),AE1657)</f>
        <v>0</v>
      </c>
      <c r="AF2337">
        <f>IF(OR(AF1657="",AND(AF1657=AF1656,AF1657=AF1658)),NA(), AF1657)</f>
        <v>0</v>
      </c>
      <c r="AG2337">
        <f>IF(ISNA(AH2337),NA(),AG1657)</f>
        <v>0</v>
      </c>
      <c r="AH2337">
        <f>IF(OR(AH1657="",AND(AH1657=AH1656,AH1657=AH1658)),NA(), AH1657)</f>
        <v>0</v>
      </c>
      <c r="AI2337">
        <f>IF(ISNA(AJ2337),NA(),AI1657)</f>
        <v>0</v>
      </c>
      <c r="AJ2337">
        <f>IF(OR(AJ1657="",AND(AJ1657=AJ1656,AJ1657=AJ1658)),NA(), AJ1657)</f>
        <v>0</v>
      </c>
      <c r="AM2337">
        <f>IF(ISNA(AN2337),NA(),AM1657)</f>
        <v>0</v>
      </c>
      <c r="AN2337">
        <f>IF(OR(AN1657="",AND(AN1657=AN1656,AN1657=AN1658)),NA(), AN1657)</f>
        <v>0</v>
      </c>
      <c r="AO2337">
        <f>IF(ISNA(AP2337),NA(),AO1657)</f>
        <v>0</v>
      </c>
      <c r="AP2337">
        <f>IF(OR(AP1657="",AND(AP1657=AP1656,AP1657=AP1658)),NA(), AP1657)</f>
        <v>0</v>
      </c>
      <c r="AQ2337">
        <f>IF(ISNA(AR2337),NA(),AQ1657)</f>
        <v>0</v>
      </c>
      <c r="AR2337">
        <f>IF(OR(AR1657="",AND(AR1657=AR1656,AR1657=AR1658)),NA(), AR1657)</f>
        <v>0</v>
      </c>
      <c r="AS2337">
        <f>IF(ISNA(AT2337),NA(),AS1657)</f>
        <v>0</v>
      </c>
      <c r="AT2337">
        <f>IF(OR(AT1657="",AND(AT1657=AT1656,AT1657=AT1658)),NA(), AT1657)</f>
        <v>0</v>
      </c>
      <c r="AU2337">
        <f>IF(ISNA(AV2337),NA(),AU1657)</f>
        <v>0</v>
      </c>
      <c r="AV2337">
        <f>IF(OR(AV1657="",AND(AV1657=AV1656,AV1657=AV1658)),NA(), AV1657)</f>
        <v>0</v>
      </c>
      <c r="AW2337">
        <f>IF(ISNA(AX2337),NA(),AW1657)</f>
        <v>0</v>
      </c>
      <c r="AX2337">
        <f>IF(OR(AX1657="",AND(AX1657=AX1656,AX1657=AX1658)),NA(), AX1657)</f>
        <v>0</v>
      </c>
      <c r="AY2337">
        <f>IF(ISNA(AZ2337),NA(),AY1657)</f>
        <v>0</v>
      </c>
      <c r="AZ2337">
        <f>IF(OR(AZ1657="",AND(AZ1657=AZ1656,AZ1657=AZ1658)),NA(), AZ1657)</f>
        <v>0</v>
      </c>
      <c r="BA2337">
        <f>IF(ISNA(BB2337),NA(),BA1657)</f>
        <v>0</v>
      </c>
      <c r="BB2337">
        <f>IF(OR(BB1657="",AND(BB1657=BB1656,BB1657=BB1658)),NA(), BB1657)</f>
        <v>0</v>
      </c>
      <c r="BC2337">
        <f>IF(ISNA(BD2337),NA(),BC1657)</f>
        <v>0</v>
      </c>
      <c r="BD2337">
        <f>IF(OR(BD1657="",AND(BD1657=BD1656,BD1657=BD1658)),NA(), BD1657)</f>
        <v>0</v>
      </c>
      <c r="BE2337">
        <f>IF(ISNA(BF2337),NA(),BE1657)</f>
        <v>0</v>
      </c>
      <c r="BF2337">
        <f>IF(OR(BF1657="",AND(BF1657=BF1656,BF1657=BF1658)),NA(), BF1657)</f>
        <v>0</v>
      </c>
      <c r="BG2337">
        <f>IF(ISNA(BH2337),NA(),BG1657)</f>
        <v>0</v>
      </c>
      <c r="BH2337">
        <f>IF(OR(BH1657="",AND(BH1657=BH1656,BH1657=BH1658)),NA(), BH1657)</f>
        <v>0</v>
      </c>
      <c r="BI2337">
        <f>IF(ISNA(BJ2337),NA(),BI1657)</f>
        <v>0</v>
      </c>
      <c r="BJ2337">
        <f>IF(OR(BJ1657="",AND(BJ1657=BJ1656,BJ1657=BJ1658)),NA(), BJ1657)</f>
        <v>0</v>
      </c>
      <c r="BK2337">
        <f>IF(ISNA(BL2337),NA(),BK1657)</f>
        <v>0</v>
      </c>
      <c r="BL2337">
        <f>IF(OR(BL1657="",AND(BL1657=BL1656,BL1657=BL1658)),NA(), BL1657)</f>
        <v>0</v>
      </c>
      <c r="BM2337">
        <f>IF(ISNA(BN2337),NA(),BM1657)</f>
        <v>0</v>
      </c>
      <c r="BN2337">
        <f>IF(OR(BN1657="",AND(BN1657=BN1656,BN1657=BN1658)),NA(), BN1657)</f>
        <v>0</v>
      </c>
      <c r="BO2337">
        <f>IF(ISNA(BP2337),NA(),BO1657)</f>
        <v>0</v>
      </c>
      <c r="BP2337">
        <f>IF(OR(BP1657="",AND(BP1657=BP1656,BP1657=BP1658)),NA(), BP1657)</f>
        <v>0</v>
      </c>
      <c r="BQ2337">
        <f>IF(ISNA(BR2337),NA(),BQ1657)</f>
        <v>0</v>
      </c>
      <c r="BR2337">
        <f>IF(OR(BR1657="",AND(BR1657=BR1656,BR1657=BR1658)),NA(), BR1657)</f>
        <v>0</v>
      </c>
    </row>
    <row r="2338" spans="5:70">
      <c r="E2338">
        <f>IF(ISNA(F2338),NA(),E1658)</f>
        <v>0</v>
      </c>
      <c r="F2338">
        <f>IF(OR(F1658="",AND(F1658=F1657,F1658=F1659)),NA(), F1658)</f>
        <v>0</v>
      </c>
      <c r="G2338">
        <f>IF(ISNA(H2338),NA(),G1658)</f>
        <v>0</v>
      </c>
      <c r="H2338">
        <f>IF(OR(H1658="",AND(H1658=H1657,H1658=H1659)),NA(), H1658)</f>
        <v>0</v>
      </c>
      <c r="I2338">
        <f>IF(ISNA(J2338),NA(),I1658)</f>
        <v>0</v>
      </c>
      <c r="J2338">
        <f>IF(OR(J1658="",AND(J1658=J1657,J1658=J1659)),NA(), J1658)</f>
        <v>0</v>
      </c>
      <c r="K2338">
        <f>IF(ISNA(L2338),NA(),K1658)</f>
        <v>0</v>
      </c>
      <c r="L2338">
        <f>IF(OR(L1658="",AND(L1658=L1657,L1658=L1659)),NA(), L1658)</f>
        <v>0</v>
      </c>
      <c r="M2338">
        <f>IF(ISNA(N2338),NA(),M1658)</f>
        <v>0</v>
      </c>
      <c r="N2338">
        <f>IF(OR(N1658="",AND(N1658=N1657,N1658=N1659)),NA(), N1658)</f>
        <v>0</v>
      </c>
      <c r="O2338">
        <f>IF(ISNA(P2338),NA(),O1658)</f>
        <v>0</v>
      </c>
      <c r="P2338">
        <f>IF(OR(P1658="",AND(P1658=P1657,P1658=P1659)),NA(), P1658)</f>
        <v>0</v>
      </c>
      <c r="Q2338">
        <f>IF(ISNA(R2338),NA(),Q1658)</f>
        <v>0</v>
      </c>
      <c r="R2338">
        <f>IF(OR(R1658="",AND(R1658=R1657,R1658=R1659)),NA(), R1658)</f>
        <v>0</v>
      </c>
      <c r="S2338">
        <f>IF(ISNA(T2338),NA(),S1658)</f>
        <v>0</v>
      </c>
      <c r="T2338">
        <f>IF(OR(T1658="",AND(T1658=T1657,T1658=T1659)),NA(), T1658)</f>
        <v>0</v>
      </c>
      <c r="U2338">
        <f>IF(ISNA(V2338),NA(),U1658)</f>
        <v>0</v>
      </c>
      <c r="V2338">
        <f>IF(OR(V1658="",AND(V1658=V1657,V1658=V1659)),NA(), V1658)</f>
        <v>0</v>
      </c>
      <c r="W2338">
        <f>IF(ISNA(X2338),NA(),W1658)</f>
        <v>0</v>
      </c>
      <c r="X2338">
        <f>IF(OR(X1658="",AND(X1658=X1657,X1658=X1659)),NA(), X1658)</f>
        <v>0</v>
      </c>
      <c r="Y2338">
        <f>IF(ISNA(Z2338),NA(),Y1658)</f>
        <v>0</v>
      </c>
      <c r="Z2338">
        <f>IF(OR(Z1658="",AND(Z1658=Z1657,Z1658=Z1659)),NA(), Z1658)</f>
        <v>0</v>
      </c>
      <c r="AA2338">
        <f>IF(ISNA(AB2338),NA(),AA1658)</f>
        <v>0</v>
      </c>
      <c r="AB2338">
        <f>IF(OR(AB1658="",AND(AB1658=AB1657,AB1658=AB1659)),NA(), AB1658)</f>
        <v>0</v>
      </c>
      <c r="AC2338">
        <f>IF(ISNA(AD2338),NA(),AC1658)</f>
        <v>0</v>
      </c>
      <c r="AD2338">
        <f>IF(OR(AD1658="",AND(AD1658=AD1657,AD1658=AD1659)),NA(), AD1658)</f>
        <v>0</v>
      </c>
      <c r="AE2338">
        <f>IF(ISNA(AF2338),NA(),AE1658)</f>
        <v>0</v>
      </c>
      <c r="AF2338">
        <f>IF(OR(AF1658="",AND(AF1658=AF1657,AF1658=AF1659)),NA(), AF1658)</f>
        <v>0</v>
      </c>
      <c r="AG2338">
        <f>IF(ISNA(AH2338),NA(),AG1658)</f>
        <v>0</v>
      </c>
      <c r="AH2338">
        <f>IF(OR(AH1658="",AND(AH1658=AH1657,AH1658=AH1659)),NA(), AH1658)</f>
        <v>0</v>
      </c>
      <c r="AI2338">
        <f>IF(ISNA(AJ2338),NA(),AI1658)</f>
        <v>0</v>
      </c>
      <c r="AJ2338">
        <f>IF(OR(AJ1658="",AND(AJ1658=AJ1657,AJ1658=AJ1659)),NA(), AJ1658)</f>
        <v>0</v>
      </c>
      <c r="AM2338">
        <f>IF(ISNA(AN2338),NA(),AM1658)</f>
        <v>0</v>
      </c>
      <c r="AN2338">
        <f>IF(OR(AN1658="",AND(AN1658=AN1657,AN1658=AN1659)),NA(), AN1658)</f>
        <v>0</v>
      </c>
      <c r="AO2338">
        <f>IF(ISNA(AP2338),NA(),AO1658)</f>
        <v>0</v>
      </c>
      <c r="AP2338">
        <f>IF(OR(AP1658="",AND(AP1658=AP1657,AP1658=AP1659)),NA(), AP1658)</f>
        <v>0</v>
      </c>
      <c r="AQ2338">
        <f>IF(ISNA(AR2338),NA(),AQ1658)</f>
        <v>0</v>
      </c>
      <c r="AR2338">
        <f>IF(OR(AR1658="",AND(AR1658=AR1657,AR1658=AR1659)),NA(), AR1658)</f>
        <v>0</v>
      </c>
      <c r="AS2338">
        <f>IF(ISNA(AT2338),NA(),AS1658)</f>
        <v>0</v>
      </c>
      <c r="AT2338">
        <f>IF(OR(AT1658="",AND(AT1658=AT1657,AT1658=AT1659)),NA(), AT1658)</f>
        <v>0</v>
      </c>
      <c r="AU2338">
        <f>IF(ISNA(AV2338),NA(),AU1658)</f>
        <v>0</v>
      </c>
      <c r="AV2338">
        <f>IF(OR(AV1658="",AND(AV1658=AV1657,AV1658=AV1659)),NA(), AV1658)</f>
        <v>0</v>
      </c>
      <c r="AW2338">
        <f>IF(ISNA(AX2338),NA(),AW1658)</f>
        <v>0</v>
      </c>
      <c r="AX2338">
        <f>IF(OR(AX1658="",AND(AX1658=AX1657,AX1658=AX1659)),NA(), AX1658)</f>
        <v>0</v>
      </c>
      <c r="AY2338">
        <f>IF(ISNA(AZ2338),NA(),AY1658)</f>
        <v>0</v>
      </c>
      <c r="AZ2338">
        <f>IF(OR(AZ1658="",AND(AZ1658=AZ1657,AZ1658=AZ1659)),NA(), AZ1658)</f>
        <v>0</v>
      </c>
      <c r="BA2338">
        <f>IF(ISNA(BB2338),NA(),BA1658)</f>
        <v>0</v>
      </c>
      <c r="BB2338">
        <f>IF(OR(BB1658="",AND(BB1658=BB1657,BB1658=BB1659)),NA(), BB1658)</f>
        <v>0</v>
      </c>
      <c r="BC2338">
        <f>IF(ISNA(BD2338),NA(),BC1658)</f>
        <v>0</v>
      </c>
      <c r="BD2338">
        <f>IF(OR(BD1658="",AND(BD1658=BD1657,BD1658=BD1659)),NA(), BD1658)</f>
        <v>0</v>
      </c>
      <c r="BE2338">
        <f>IF(ISNA(BF2338),NA(),BE1658)</f>
        <v>0</v>
      </c>
      <c r="BF2338">
        <f>IF(OR(BF1658="",AND(BF1658=BF1657,BF1658=BF1659)),NA(), BF1658)</f>
        <v>0</v>
      </c>
      <c r="BG2338">
        <f>IF(ISNA(BH2338),NA(),BG1658)</f>
        <v>0</v>
      </c>
      <c r="BH2338">
        <f>IF(OR(BH1658="",AND(BH1658=BH1657,BH1658=BH1659)),NA(), BH1658)</f>
        <v>0</v>
      </c>
      <c r="BI2338">
        <f>IF(ISNA(BJ2338),NA(),BI1658)</f>
        <v>0</v>
      </c>
      <c r="BJ2338">
        <f>IF(OR(BJ1658="",AND(BJ1658=BJ1657,BJ1658=BJ1659)),NA(), BJ1658)</f>
        <v>0</v>
      </c>
      <c r="BK2338">
        <f>IF(ISNA(BL2338),NA(),BK1658)</f>
        <v>0</v>
      </c>
      <c r="BL2338">
        <f>IF(OR(BL1658="",AND(BL1658=BL1657,BL1658=BL1659)),NA(), BL1658)</f>
        <v>0</v>
      </c>
      <c r="BM2338">
        <f>IF(ISNA(BN2338),NA(),BM1658)</f>
        <v>0</v>
      </c>
      <c r="BN2338">
        <f>IF(OR(BN1658="",AND(BN1658=BN1657,BN1658=BN1659)),NA(), BN1658)</f>
        <v>0</v>
      </c>
      <c r="BO2338">
        <f>IF(ISNA(BP2338),NA(),BO1658)</f>
        <v>0</v>
      </c>
      <c r="BP2338">
        <f>IF(OR(BP1658="",AND(BP1658=BP1657,BP1658=BP1659)),NA(), BP1658)</f>
        <v>0</v>
      </c>
      <c r="BQ2338">
        <f>IF(ISNA(BR2338),NA(),BQ1658)</f>
        <v>0</v>
      </c>
      <c r="BR2338">
        <f>IF(OR(BR1658="",AND(BR1658=BR1657,BR1658=BR1659)),NA(), BR1658)</f>
        <v>0</v>
      </c>
    </row>
    <row r="2339" spans="5:70">
      <c r="E2339">
        <f>IF(ISNA(F2339),NA(),E1659)</f>
        <v>0</v>
      </c>
      <c r="F2339">
        <f>IF(OR(F1659="",AND(F1659=F1658,F1659=F1660)),NA(), F1659)</f>
        <v>0</v>
      </c>
      <c r="G2339">
        <f>IF(ISNA(H2339),NA(),G1659)</f>
        <v>0</v>
      </c>
      <c r="H2339">
        <f>IF(OR(H1659="",AND(H1659=H1658,H1659=H1660)),NA(), H1659)</f>
        <v>0</v>
      </c>
      <c r="I2339">
        <f>IF(ISNA(J2339),NA(),I1659)</f>
        <v>0</v>
      </c>
      <c r="J2339">
        <f>IF(OR(J1659="",AND(J1659=J1658,J1659=J1660)),NA(), J1659)</f>
        <v>0</v>
      </c>
      <c r="K2339">
        <f>IF(ISNA(L2339),NA(),K1659)</f>
        <v>0</v>
      </c>
      <c r="L2339">
        <f>IF(OR(L1659="",AND(L1659=L1658,L1659=L1660)),NA(), L1659)</f>
        <v>0</v>
      </c>
      <c r="M2339">
        <f>IF(ISNA(N2339),NA(),M1659)</f>
        <v>0</v>
      </c>
      <c r="N2339">
        <f>IF(OR(N1659="",AND(N1659=N1658,N1659=N1660)),NA(), N1659)</f>
        <v>0</v>
      </c>
      <c r="O2339">
        <f>IF(ISNA(P2339),NA(),O1659)</f>
        <v>0</v>
      </c>
      <c r="P2339">
        <f>IF(OR(P1659="",AND(P1659=P1658,P1659=P1660)),NA(), P1659)</f>
        <v>0</v>
      </c>
      <c r="Q2339">
        <f>IF(ISNA(R2339),NA(),Q1659)</f>
        <v>0</v>
      </c>
      <c r="R2339">
        <f>IF(OR(R1659="",AND(R1659=R1658,R1659=R1660)),NA(), R1659)</f>
        <v>0</v>
      </c>
      <c r="S2339">
        <f>IF(ISNA(T2339),NA(),S1659)</f>
        <v>0</v>
      </c>
      <c r="T2339">
        <f>IF(OR(T1659="",AND(T1659=T1658,T1659=T1660)),NA(), T1659)</f>
        <v>0</v>
      </c>
      <c r="U2339">
        <f>IF(ISNA(V2339),NA(),U1659)</f>
        <v>0</v>
      </c>
      <c r="V2339">
        <f>IF(OR(V1659="",AND(V1659=V1658,V1659=V1660)),NA(), V1659)</f>
        <v>0</v>
      </c>
      <c r="W2339">
        <f>IF(ISNA(X2339),NA(),W1659)</f>
        <v>0</v>
      </c>
      <c r="X2339">
        <f>IF(OR(X1659="",AND(X1659=X1658,X1659=X1660)),NA(), X1659)</f>
        <v>0</v>
      </c>
      <c r="Y2339">
        <f>IF(ISNA(Z2339),NA(),Y1659)</f>
        <v>0</v>
      </c>
      <c r="Z2339">
        <f>IF(OR(Z1659="",AND(Z1659=Z1658,Z1659=Z1660)),NA(), Z1659)</f>
        <v>0</v>
      </c>
      <c r="AA2339">
        <f>IF(ISNA(AB2339),NA(),AA1659)</f>
        <v>0</v>
      </c>
      <c r="AB2339">
        <f>IF(OR(AB1659="",AND(AB1659=AB1658,AB1659=AB1660)),NA(), AB1659)</f>
        <v>0</v>
      </c>
      <c r="AC2339">
        <f>IF(ISNA(AD2339),NA(),AC1659)</f>
        <v>0</v>
      </c>
      <c r="AD2339">
        <f>IF(OR(AD1659="",AND(AD1659=AD1658,AD1659=AD1660)),NA(), AD1659)</f>
        <v>0</v>
      </c>
      <c r="AE2339">
        <f>IF(ISNA(AF2339),NA(),AE1659)</f>
        <v>0</v>
      </c>
      <c r="AF2339">
        <f>IF(OR(AF1659="",AND(AF1659=AF1658,AF1659=AF1660)),NA(), AF1659)</f>
        <v>0</v>
      </c>
      <c r="AG2339">
        <f>IF(ISNA(AH2339),NA(),AG1659)</f>
        <v>0</v>
      </c>
      <c r="AH2339">
        <f>IF(OR(AH1659="",AND(AH1659=AH1658,AH1659=AH1660)),NA(), AH1659)</f>
        <v>0</v>
      </c>
      <c r="AI2339">
        <f>IF(ISNA(AJ2339),NA(),AI1659)</f>
        <v>0</v>
      </c>
      <c r="AJ2339">
        <f>IF(OR(AJ1659="",AND(AJ1659=AJ1658,AJ1659=AJ1660)),NA(), AJ1659)</f>
        <v>0</v>
      </c>
      <c r="AM2339">
        <f>IF(ISNA(AN2339),NA(),AM1659)</f>
        <v>0</v>
      </c>
      <c r="AN2339">
        <f>IF(OR(AN1659="",AND(AN1659=AN1658,AN1659=AN1660)),NA(), AN1659)</f>
        <v>0</v>
      </c>
      <c r="AO2339">
        <f>IF(ISNA(AP2339),NA(),AO1659)</f>
        <v>0</v>
      </c>
      <c r="AP2339">
        <f>IF(OR(AP1659="",AND(AP1659=AP1658,AP1659=AP1660)),NA(), AP1659)</f>
        <v>0</v>
      </c>
      <c r="AQ2339">
        <f>IF(ISNA(AR2339),NA(),AQ1659)</f>
        <v>0</v>
      </c>
      <c r="AR2339">
        <f>IF(OR(AR1659="",AND(AR1659=AR1658,AR1659=AR1660)),NA(), AR1659)</f>
        <v>0</v>
      </c>
      <c r="AS2339">
        <f>IF(ISNA(AT2339),NA(),AS1659)</f>
        <v>0</v>
      </c>
      <c r="AT2339">
        <f>IF(OR(AT1659="",AND(AT1659=AT1658,AT1659=AT1660)),NA(), AT1659)</f>
        <v>0</v>
      </c>
      <c r="AU2339">
        <f>IF(ISNA(AV2339),NA(),AU1659)</f>
        <v>0</v>
      </c>
      <c r="AV2339">
        <f>IF(OR(AV1659="",AND(AV1659=AV1658,AV1659=AV1660)),NA(), AV1659)</f>
        <v>0</v>
      </c>
      <c r="AW2339">
        <f>IF(ISNA(AX2339),NA(),AW1659)</f>
        <v>0</v>
      </c>
      <c r="AX2339">
        <f>IF(OR(AX1659="",AND(AX1659=AX1658,AX1659=AX1660)),NA(), AX1659)</f>
        <v>0</v>
      </c>
      <c r="AY2339">
        <f>IF(ISNA(AZ2339),NA(),AY1659)</f>
        <v>0</v>
      </c>
      <c r="AZ2339">
        <f>IF(OR(AZ1659="",AND(AZ1659=AZ1658,AZ1659=AZ1660)),NA(), AZ1659)</f>
        <v>0</v>
      </c>
      <c r="BA2339">
        <f>IF(ISNA(BB2339),NA(),BA1659)</f>
        <v>0</v>
      </c>
      <c r="BB2339">
        <f>IF(OR(BB1659="",AND(BB1659=BB1658,BB1659=BB1660)),NA(), BB1659)</f>
        <v>0</v>
      </c>
      <c r="BC2339">
        <f>IF(ISNA(BD2339),NA(),BC1659)</f>
        <v>0</v>
      </c>
      <c r="BD2339">
        <f>IF(OR(BD1659="",AND(BD1659=BD1658,BD1659=BD1660)),NA(), BD1659)</f>
        <v>0</v>
      </c>
      <c r="BE2339">
        <f>IF(ISNA(BF2339),NA(),BE1659)</f>
        <v>0</v>
      </c>
      <c r="BF2339">
        <f>IF(OR(BF1659="",AND(BF1659=BF1658,BF1659=BF1660)),NA(), BF1659)</f>
        <v>0</v>
      </c>
      <c r="BG2339">
        <f>IF(ISNA(BH2339),NA(),BG1659)</f>
        <v>0</v>
      </c>
      <c r="BH2339">
        <f>IF(OR(BH1659="",AND(BH1659=BH1658,BH1659=BH1660)),NA(), BH1659)</f>
        <v>0</v>
      </c>
      <c r="BI2339">
        <f>IF(ISNA(BJ2339),NA(),BI1659)</f>
        <v>0</v>
      </c>
      <c r="BJ2339">
        <f>IF(OR(BJ1659="",AND(BJ1659=BJ1658,BJ1659=BJ1660)),NA(), BJ1659)</f>
        <v>0</v>
      </c>
      <c r="BK2339">
        <f>IF(ISNA(BL2339),NA(),BK1659)</f>
        <v>0</v>
      </c>
      <c r="BL2339">
        <f>IF(OR(BL1659="",AND(BL1659=BL1658,BL1659=BL1660)),NA(), BL1659)</f>
        <v>0</v>
      </c>
      <c r="BM2339">
        <f>IF(ISNA(BN2339),NA(),BM1659)</f>
        <v>0</v>
      </c>
      <c r="BN2339">
        <f>IF(OR(BN1659="",AND(BN1659=BN1658,BN1659=BN1660)),NA(), BN1659)</f>
        <v>0</v>
      </c>
      <c r="BO2339">
        <f>IF(ISNA(BP2339),NA(),BO1659)</f>
        <v>0</v>
      </c>
      <c r="BP2339">
        <f>IF(OR(BP1659="",AND(BP1659=BP1658,BP1659=BP1660)),NA(), BP1659)</f>
        <v>0</v>
      </c>
      <c r="BQ2339">
        <f>IF(ISNA(BR2339),NA(),BQ1659)</f>
        <v>0</v>
      </c>
      <c r="BR2339">
        <f>IF(OR(BR1659="",AND(BR1659=BR1658,BR1659=BR1660)),NA(), BR1659)</f>
        <v>0</v>
      </c>
    </row>
    <row r="2340" spans="5:70">
      <c r="E2340">
        <f>IF(ISNA(F2340),NA(),E1660)</f>
        <v>0</v>
      </c>
      <c r="F2340">
        <f>IF(OR(F1660="",AND(F1660=F1659,F1660=F1661)),NA(), F1660)</f>
        <v>0</v>
      </c>
      <c r="G2340">
        <f>IF(ISNA(H2340),NA(),G1660)</f>
        <v>0</v>
      </c>
      <c r="H2340">
        <f>IF(OR(H1660="",AND(H1660=H1659,H1660=H1661)),NA(), H1660)</f>
        <v>0</v>
      </c>
      <c r="I2340">
        <f>IF(ISNA(J2340),NA(),I1660)</f>
        <v>0</v>
      </c>
      <c r="J2340">
        <f>IF(OR(J1660="",AND(J1660=J1659,J1660=J1661)),NA(), J1660)</f>
        <v>0</v>
      </c>
      <c r="K2340">
        <f>IF(ISNA(L2340),NA(),K1660)</f>
        <v>0</v>
      </c>
      <c r="L2340">
        <f>IF(OR(L1660="",AND(L1660=L1659,L1660=L1661)),NA(), L1660)</f>
        <v>0</v>
      </c>
      <c r="M2340">
        <f>IF(ISNA(N2340),NA(),M1660)</f>
        <v>0</v>
      </c>
      <c r="N2340">
        <f>IF(OR(N1660="",AND(N1660=N1659,N1660=N1661)),NA(), N1660)</f>
        <v>0</v>
      </c>
      <c r="O2340">
        <f>IF(ISNA(P2340),NA(),O1660)</f>
        <v>0</v>
      </c>
      <c r="P2340">
        <f>IF(OR(P1660="",AND(P1660=P1659,P1660=P1661)),NA(), P1660)</f>
        <v>0</v>
      </c>
      <c r="Q2340">
        <f>IF(ISNA(R2340),NA(),Q1660)</f>
        <v>0</v>
      </c>
      <c r="R2340">
        <f>IF(OR(R1660="",AND(R1660=R1659,R1660=R1661)),NA(), R1660)</f>
        <v>0</v>
      </c>
      <c r="S2340">
        <f>IF(ISNA(T2340),NA(),S1660)</f>
        <v>0</v>
      </c>
      <c r="T2340">
        <f>IF(OR(T1660="",AND(T1660=T1659,T1660=T1661)),NA(), T1660)</f>
        <v>0</v>
      </c>
      <c r="U2340">
        <f>IF(ISNA(V2340),NA(),U1660)</f>
        <v>0</v>
      </c>
      <c r="V2340">
        <f>IF(OR(V1660="",AND(V1660=V1659,V1660=V1661)),NA(), V1660)</f>
        <v>0</v>
      </c>
      <c r="W2340">
        <f>IF(ISNA(X2340),NA(),W1660)</f>
        <v>0</v>
      </c>
      <c r="X2340">
        <f>IF(OR(X1660="",AND(X1660=X1659,X1660=X1661)),NA(), X1660)</f>
        <v>0</v>
      </c>
      <c r="Y2340">
        <f>IF(ISNA(Z2340),NA(),Y1660)</f>
        <v>0</v>
      </c>
      <c r="Z2340">
        <f>IF(OR(Z1660="",AND(Z1660=Z1659,Z1660=Z1661)),NA(), Z1660)</f>
        <v>0</v>
      </c>
      <c r="AA2340">
        <f>IF(ISNA(AB2340),NA(),AA1660)</f>
        <v>0</v>
      </c>
      <c r="AB2340">
        <f>IF(OR(AB1660="",AND(AB1660=AB1659,AB1660=AB1661)),NA(), AB1660)</f>
        <v>0</v>
      </c>
      <c r="AC2340">
        <f>IF(ISNA(AD2340),NA(),AC1660)</f>
        <v>0</v>
      </c>
      <c r="AD2340">
        <f>IF(OR(AD1660="",AND(AD1660=AD1659,AD1660=AD1661)),NA(), AD1660)</f>
        <v>0</v>
      </c>
      <c r="AE2340">
        <f>IF(ISNA(AF2340),NA(),AE1660)</f>
        <v>0</v>
      </c>
      <c r="AF2340">
        <f>IF(OR(AF1660="",AND(AF1660=AF1659,AF1660=AF1661)),NA(), AF1660)</f>
        <v>0</v>
      </c>
      <c r="AG2340">
        <f>IF(ISNA(AH2340),NA(),AG1660)</f>
        <v>0</v>
      </c>
      <c r="AH2340">
        <f>IF(OR(AH1660="",AND(AH1660=AH1659,AH1660=AH1661)),NA(), AH1660)</f>
        <v>0</v>
      </c>
      <c r="AI2340">
        <f>IF(ISNA(AJ2340),NA(),AI1660)</f>
        <v>0</v>
      </c>
      <c r="AJ2340">
        <f>IF(OR(AJ1660="",AND(AJ1660=AJ1659,AJ1660=AJ1661)),NA(), AJ1660)</f>
        <v>0</v>
      </c>
      <c r="AM2340">
        <f>IF(ISNA(AN2340),NA(),AM1660)</f>
        <v>0</v>
      </c>
      <c r="AN2340">
        <f>IF(OR(AN1660="",AND(AN1660=AN1659,AN1660=AN1661)),NA(), AN1660)</f>
        <v>0</v>
      </c>
      <c r="AO2340">
        <f>IF(ISNA(AP2340),NA(),AO1660)</f>
        <v>0</v>
      </c>
      <c r="AP2340">
        <f>IF(OR(AP1660="",AND(AP1660=AP1659,AP1660=AP1661)),NA(), AP1660)</f>
        <v>0</v>
      </c>
      <c r="AQ2340">
        <f>IF(ISNA(AR2340),NA(),AQ1660)</f>
        <v>0</v>
      </c>
      <c r="AR2340">
        <f>IF(OR(AR1660="",AND(AR1660=AR1659,AR1660=AR1661)),NA(), AR1660)</f>
        <v>0</v>
      </c>
      <c r="AS2340">
        <f>IF(ISNA(AT2340),NA(),AS1660)</f>
        <v>0</v>
      </c>
      <c r="AT2340">
        <f>IF(OR(AT1660="",AND(AT1660=AT1659,AT1660=AT1661)),NA(), AT1660)</f>
        <v>0</v>
      </c>
      <c r="AU2340">
        <f>IF(ISNA(AV2340),NA(),AU1660)</f>
        <v>0</v>
      </c>
      <c r="AV2340">
        <f>IF(OR(AV1660="",AND(AV1660=AV1659,AV1660=AV1661)),NA(), AV1660)</f>
        <v>0</v>
      </c>
      <c r="AW2340">
        <f>IF(ISNA(AX2340),NA(),AW1660)</f>
        <v>0</v>
      </c>
      <c r="AX2340">
        <f>IF(OR(AX1660="",AND(AX1660=AX1659,AX1660=AX1661)),NA(), AX1660)</f>
        <v>0</v>
      </c>
      <c r="AY2340">
        <f>IF(ISNA(AZ2340),NA(),AY1660)</f>
        <v>0</v>
      </c>
      <c r="AZ2340">
        <f>IF(OR(AZ1660="",AND(AZ1660=AZ1659,AZ1660=AZ1661)),NA(), AZ1660)</f>
        <v>0</v>
      </c>
      <c r="BA2340">
        <f>IF(ISNA(BB2340),NA(),BA1660)</f>
        <v>0</v>
      </c>
      <c r="BB2340">
        <f>IF(OR(BB1660="",AND(BB1660=BB1659,BB1660=BB1661)),NA(), BB1660)</f>
        <v>0</v>
      </c>
      <c r="BC2340">
        <f>IF(ISNA(BD2340),NA(),BC1660)</f>
        <v>0</v>
      </c>
      <c r="BD2340">
        <f>IF(OR(BD1660="",AND(BD1660=BD1659,BD1660=BD1661)),NA(), BD1660)</f>
        <v>0</v>
      </c>
      <c r="BE2340">
        <f>IF(ISNA(BF2340),NA(),BE1660)</f>
        <v>0</v>
      </c>
      <c r="BF2340">
        <f>IF(OR(BF1660="",AND(BF1660=BF1659,BF1660=BF1661)),NA(), BF1660)</f>
        <v>0</v>
      </c>
      <c r="BG2340">
        <f>IF(ISNA(BH2340),NA(),BG1660)</f>
        <v>0</v>
      </c>
      <c r="BH2340">
        <f>IF(OR(BH1660="",AND(BH1660=BH1659,BH1660=BH1661)),NA(), BH1660)</f>
        <v>0</v>
      </c>
      <c r="BI2340">
        <f>IF(ISNA(BJ2340),NA(),BI1660)</f>
        <v>0</v>
      </c>
      <c r="BJ2340">
        <f>IF(OR(BJ1660="",AND(BJ1660=BJ1659,BJ1660=BJ1661)),NA(), BJ1660)</f>
        <v>0</v>
      </c>
      <c r="BK2340">
        <f>IF(ISNA(BL2340),NA(),BK1660)</f>
        <v>0</v>
      </c>
      <c r="BL2340">
        <f>IF(OR(BL1660="",AND(BL1660=BL1659,BL1660=BL1661)),NA(), BL1660)</f>
        <v>0</v>
      </c>
      <c r="BM2340">
        <f>IF(ISNA(BN2340),NA(),BM1660)</f>
        <v>0</v>
      </c>
      <c r="BN2340">
        <f>IF(OR(BN1660="",AND(BN1660=BN1659,BN1660=BN1661)),NA(), BN1660)</f>
        <v>0</v>
      </c>
      <c r="BO2340">
        <f>IF(ISNA(BP2340),NA(),BO1660)</f>
        <v>0</v>
      </c>
      <c r="BP2340">
        <f>IF(OR(BP1660="",AND(BP1660=BP1659,BP1660=BP1661)),NA(), BP1660)</f>
        <v>0</v>
      </c>
      <c r="BQ2340">
        <f>IF(ISNA(BR2340),NA(),BQ1660)</f>
        <v>0</v>
      </c>
      <c r="BR2340">
        <f>IF(OR(BR1660="",AND(BR1660=BR1659,BR1660=BR1661)),NA(), BR1660)</f>
        <v>0</v>
      </c>
    </row>
    <row r="2341" spans="5:70">
      <c r="E2341">
        <f>IF(ISNA(F2341),NA(),E1661)</f>
        <v>0</v>
      </c>
      <c r="F2341">
        <f>IF(OR(F1661="",AND(F1661=F1660,F1661=F1662)),NA(), F1661)</f>
        <v>0</v>
      </c>
      <c r="G2341">
        <f>IF(ISNA(H2341),NA(),G1661)</f>
        <v>0</v>
      </c>
      <c r="H2341">
        <f>IF(OR(H1661="",AND(H1661=H1660,H1661=H1662)),NA(), H1661)</f>
        <v>0</v>
      </c>
      <c r="I2341">
        <f>IF(ISNA(J2341),NA(),I1661)</f>
        <v>0</v>
      </c>
      <c r="J2341">
        <f>IF(OR(J1661="",AND(J1661=J1660,J1661=J1662)),NA(), J1661)</f>
        <v>0</v>
      </c>
      <c r="K2341">
        <f>IF(ISNA(L2341),NA(),K1661)</f>
        <v>0</v>
      </c>
      <c r="L2341">
        <f>IF(OR(L1661="",AND(L1661=L1660,L1661=L1662)),NA(), L1661)</f>
        <v>0</v>
      </c>
      <c r="M2341">
        <f>IF(ISNA(N2341),NA(),M1661)</f>
        <v>0</v>
      </c>
      <c r="N2341">
        <f>IF(OR(N1661="",AND(N1661=N1660,N1661=N1662)),NA(), N1661)</f>
        <v>0</v>
      </c>
      <c r="O2341">
        <f>IF(ISNA(P2341),NA(),O1661)</f>
        <v>0</v>
      </c>
      <c r="P2341">
        <f>IF(OR(P1661="",AND(P1661=P1660,P1661=P1662)),NA(), P1661)</f>
        <v>0</v>
      </c>
      <c r="Q2341">
        <f>IF(ISNA(R2341),NA(),Q1661)</f>
        <v>0</v>
      </c>
      <c r="R2341">
        <f>IF(OR(R1661="",AND(R1661=R1660,R1661=R1662)),NA(), R1661)</f>
        <v>0</v>
      </c>
      <c r="S2341">
        <f>IF(ISNA(T2341),NA(),S1661)</f>
        <v>0</v>
      </c>
      <c r="T2341">
        <f>IF(OR(T1661="",AND(T1661=T1660,T1661=T1662)),NA(), T1661)</f>
        <v>0</v>
      </c>
      <c r="U2341">
        <f>IF(ISNA(V2341),NA(),U1661)</f>
        <v>0</v>
      </c>
      <c r="V2341">
        <f>IF(OR(V1661="",AND(V1661=V1660,V1661=V1662)),NA(), V1661)</f>
        <v>0</v>
      </c>
      <c r="W2341">
        <f>IF(ISNA(X2341),NA(),W1661)</f>
        <v>0</v>
      </c>
      <c r="X2341">
        <f>IF(OR(X1661="",AND(X1661=X1660,X1661=X1662)),NA(), X1661)</f>
        <v>0</v>
      </c>
      <c r="Y2341">
        <f>IF(ISNA(Z2341),NA(),Y1661)</f>
        <v>0</v>
      </c>
      <c r="Z2341">
        <f>IF(OR(Z1661="",AND(Z1661=Z1660,Z1661=Z1662)),NA(), Z1661)</f>
        <v>0</v>
      </c>
      <c r="AA2341">
        <f>IF(ISNA(AB2341),NA(),AA1661)</f>
        <v>0</v>
      </c>
      <c r="AB2341">
        <f>IF(OR(AB1661="",AND(AB1661=AB1660,AB1661=AB1662)),NA(), AB1661)</f>
        <v>0</v>
      </c>
      <c r="AC2341">
        <f>IF(ISNA(AD2341),NA(),AC1661)</f>
        <v>0</v>
      </c>
      <c r="AD2341">
        <f>IF(OR(AD1661="",AND(AD1661=AD1660,AD1661=AD1662)),NA(), AD1661)</f>
        <v>0</v>
      </c>
      <c r="AE2341">
        <f>IF(ISNA(AF2341),NA(),AE1661)</f>
        <v>0</v>
      </c>
      <c r="AF2341">
        <f>IF(OR(AF1661="",AND(AF1661=AF1660,AF1661=AF1662)),NA(), AF1661)</f>
        <v>0</v>
      </c>
      <c r="AG2341">
        <f>IF(ISNA(AH2341),NA(),AG1661)</f>
        <v>0</v>
      </c>
      <c r="AH2341">
        <f>IF(OR(AH1661="",AND(AH1661=AH1660,AH1661=AH1662)),NA(), AH1661)</f>
        <v>0</v>
      </c>
      <c r="AI2341">
        <f>IF(ISNA(AJ2341),NA(),AI1661)</f>
        <v>0</v>
      </c>
      <c r="AJ2341">
        <f>IF(OR(AJ1661="",AND(AJ1661=AJ1660,AJ1661=AJ1662)),NA(), AJ1661)</f>
        <v>0</v>
      </c>
      <c r="AM2341">
        <f>IF(ISNA(AN2341),NA(),AM1661)</f>
        <v>0</v>
      </c>
      <c r="AN2341">
        <f>IF(OR(AN1661="",AND(AN1661=AN1660,AN1661=AN1662)),NA(), AN1661)</f>
        <v>0</v>
      </c>
      <c r="AO2341">
        <f>IF(ISNA(AP2341),NA(),AO1661)</f>
        <v>0</v>
      </c>
      <c r="AP2341">
        <f>IF(OR(AP1661="",AND(AP1661=AP1660,AP1661=AP1662)),NA(), AP1661)</f>
        <v>0</v>
      </c>
      <c r="AQ2341">
        <f>IF(ISNA(AR2341),NA(),AQ1661)</f>
        <v>0</v>
      </c>
      <c r="AR2341">
        <f>IF(OR(AR1661="",AND(AR1661=AR1660,AR1661=AR1662)),NA(), AR1661)</f>
        <v>0</v>
      </c>
      <c r="AS2341">
        <f>IF(ISNA(AT2341),NA(),AS1661)</f>
        <v>0</v>
      </c>
      <c r="AT2341">
        <f>IF(OR(AT1661="",AND(AT1661=AT1660,AT1661=AT1662)),NA(), AT1661)</f>
        <v>0</v>
      </c>
      <c r="AU2341">
        <f>IF(ISNA(AV2341),NA(),AU1661)</f>
        <v>0</v>
      </c>
      <c r="AV2341">
        <f>IF(OR(AV1661="",AND(AV1661=AV1660,AV1661=AV1662)),NA(), AV1661)</f>
        <v>0</v>
      </c>
      <c r="AW2341">
        <f>IF(ISNA(AX2341),NA(),AW1661)</f>
        <v>0</v>
      </c>
      <c r="AX2341">
        <f>IF(OR(AX1661="",AND(AX1661=AX1660,AX1661=AX1662)),NA(), AX1661)</f>
        <v>0</v>
      </c>
      <c r="AY2341">
        <f>IF(ISNA(AZ2341),NA(),AY1661)</f>
        <v>0</v>
      </c>
      <c r="AZ2341">
        <f>IF(OR(AZ1661="",AND(AZ1661=AZ1660,AZ1661=AZ1662)),NA(), AZ1661)</f>
        <v>0</v>
      </c>
      <c r="BA2341">
        <f>IF(ISNA(BB2341),NA(),BA1661)</f>
        <v>0</v>
      </c>
      <c r="BB2341">
        <f>IF(OR(BB1661="",AND(BB1661=BB1660,BB1661=BB1662)),NA(), BB1661)</f>
        <v>0</v>
      </c>
      <c r="BC2341">
        <f>IF(ISNA(BD2341),NA(),BC1661)</f>
        <v>0</v>
      </c>
      <c r="BD2341">
        <f>IF(OR(BD1661="",AND(BD1661=BD1660,BD1661=BD1662)),NA(), BD1661)</f>
        <v>0</v>
      </c>
      <c r="BE2341">
        <f>IF(ISNA(BF2341),NA(),BE1661)</f>
        <v>0</v>
      </c>
      <c r="BF2341">
        <f>IF(OR(BF1661="",AND(BF1661=BF1660,BF1661=BF1662)),NA(), BF1661)</f>
        <v>0</v>
      </c>
      <c r="BG2341">
        <f>IF(ISNA(BH2341),NA(),BG1661)</f>
        <v>0</v>
      </c>
      <c r="BH2341">
        <f>IF(OR(BH1661="",AND(BH1661=BH1660,BH1661=BH1662)),NA(), BH1661)</f>
        <v>0</v>
      </c>
      <c r="BI2341">
        <f>IF(ISNA(BJ2341),NA(),BI1661)</f>
        <v>0</v>
      </c>
      <c r="BJ2341">
        <f>IF(OR(BJ1661="",AND(BJ1661=BJ1660,BJ1661=BJ1662)),NA(), BJ1661)</f>
        <v>0</v>
      </c>
      <c r="BK2341">
        <f>IF(ISNA(BL2341),NA(),BK1661)</f>
        <v>0</v>
      </c>
      <c r="BL2341">
        <f>IF(OR(BL1661="",AND(BL1661=BL1660,BL1661=BL1662)),NA(), BL1661)</f>
        <v>0</v>
      </c>
      <c r="BM2341">
        <f>IF(ISNA(BN2341),NA(),BM1661)</f>
        <v>0</v>
      </c>
      <c r="BN2341">
        <f>IF(OR(BN1661="",AND(BN1661=BN1660,BN1661=BN1662)),NA(), BN1661)</f>
        <v>0</v>
      </c>
      <c r="BO2341">
        <f>IF(ISNA(BP2341),NA(),BO1661)</f>
        <v>0</v>
      </c>
      <c r="BP2341">
        <f>IF(OR(BP1661="",AND(BP1661=BP1660,BP1661=BP1662)),NA(), BP1661)</f>
        <v>0</v>
      </c>
      <c r="BQ2341">
        <f>IF(ISNA(BR2341),NA(),BQ1661)</f>
        <v>0</v>
      </c>
      <c r="BR2341">
        <f>IF(OR(BR1661="",AND(BR1661=BR1660,BR1661=BR1662)),NA(), BR1661)</f>
        <v>0</v>
      </c>
    </row>
    <row r="2342" spans="5:70">
      <c r="E2342">
        <f>IF(ISNA(F2342),NA(),E1662)</f>
        <v>0</v>
      </c>
      <c r="F2342">
        <f>IF(OR(F1662="",AND(F1662=F1661,F1662=F1663)),NA(), F1662)</f>
        <v>0</v>
      </c>
      <c r="G2342">
        <f>IF(ISNA(H2342),NA(),G1662)</f>
        <v>0</v>
      </c>
      <c r="H2342">
        <f>IF(OR(H1662="",AND(H1662=H1661,H1662=H1663)),NA(), H1662)</f>
        <v>0</v>
      </c>
      <c r="I2342">
        <f>IF(ISNA(J2342),NA(),I1662)</f>
        <v>0</v>
      </c>
      <c r="J2342">
        <f>IF(OR(J1662="",AND(J1662=J1661,J1662=J1663)),NA(), J1662)</f>
        <v>0</v>
      </c>
      <c r="K2342">
        <f>IF(ISNA(L2342),NA(),K1662)</f>
        <v>0</v>
      </c>
      <c r="L2342">
        <f>IF(OR(L1662="",AND(L1662=L1661,L1662=L1663)),NA(), L1662)</f>
        <v>0</v>
      </c>
      <c r="M2342">
        <f>IF(ISNA(N2342),NA(),M1662)</f>
        <v>0</v>
      </c>
      <c r="N2342">
        <f>IF(OR(N1662="",AND(N1662=N1661,N1662=N1663)),NA(), N1662)</f>
        <v>0</v>
      </c>
      <c r="O2342">
        <f>IF(ISNA(P2342),NA(),O1662)</f>
        <v>0</v>
      </c>
      <c r="P2342">
        <f>IF(OR(P1662="",AND(P1662=P1661,P1662=P1663)),NA(), P1662)</f>
        <v>0</v>
      </c>
      <c r="Q2342">
        <f>IF(ISNA(R2342),NA(),Q1662)</f>
        <v>0</v>
      </c>
      <c r="R2342">
        <f>IF(OR(R1662="",AND(R1662=R1661,R1662=R1663)),NA(), R1662)</f>
        <v>0</v>
      </c>
      <c r="S2342">
        <f>IF(ISNA(T2342),NA(),S1662)</f>
        <v>0</v>
      </c>
      <c r="T2342">
        <f>IF(OR(T1662="",AND(T1662=T1661,T1662=T1663)),NA(), T1662)</f>
        <v>0</v>
      </c>
      <c r="U2342">
        <f>IF(ISNA(V2342),NA(),U1662)</f>
        <v>0</v>
      </c>
      <c r="V2342">
        <f>IF(OR(V1662="",AND(V1662=V1661,V1662=V1663)),NA(), V1662)</f>
        <v>0</v>
      </c>
      <c r="W2342">
        <f>IF(ISNA(X2342),NA(),W1662)</f>
        <v>0</v>
      </c>
      <c r="X2342">
        <f>IF(OR(X1662="",AND(X1662=X1661,X1662=X1663)),NA(), X1662)</f>
        <v>0</v>
      </c>
      <c r="Y2342">
        <f>IF(ISNA(Z2342),NA(),Y1662)</f>
        <v>0</v>
      </c>
      <c r="Z2342">
        <f>IF(OR(Z1662="",AND(Z1662=Z1661,Z1662=Z1663)),NA(), Z1662)</f>
        <v>0</v>
      </c>
      <c r="AA2342">
        <f>IF(ISNA(AB2342),NA(),AA1662)</f>
        <v>0</v>
      </c>
      <c r="AB2342">
        <f>IF(OR(AB1662="",AND(AB1662=AB1661,AB1662=AB1663)),NA(), AB1662)</f>
        <v>0</v>
      </c>
      <c r="AC2342">
        <f>IF(ISNA(AD2342),NA(),AC1662)</f>
        <v>0</v>
      </c>
      <c r="AD2342">
        <f>IF(OR(AD1662="",AND(AD1662=AD1661,AD1662=AD1663)),NA(), AD1662)</f>
        <v>0</v>
      </c>
      <c r="AE2342">
        <f>IF(ISNA(AF2342),NA(),AE1662)</f>
        <v>0</v>
      </c>
      <c r="AF2342">
        <f>IF(OR(AF1662="",AND(AF1662=AF1661,AF1662=AF1663)),NA(), AF1662)</f>
        <v>0</v>
      </c>
      <c r="AG2342">
        <f>IF(ISNA(AH2342),NA(),AG1662)</f>
        <v>0</v>
      </c>
      <c r="AH2342">
        <f>IF(OR(AH1662="",AND(AH1662=AH1661,AH1662=AH1663)),NA(), AH1662)</f>
        <v>0</v>
      </c>
      <c r="AI2342">
        <f>IF(ISNA(AJ2342),NA(),AI1662)</f>
        <v>0</v>
      </c>
      <c r="AJ2342">
        <f>IF(OR(AJ1662="",AND(AJ1662=AJ1661,AJ1662=AJ1663)),NA(), AJ1662)</f>
        <v>0</v>
      </c>
      <c r="AM2342">
        <f>IF(ISNA(AN2342),NA(),AM1662)</f>
        <v>0</v>
      </c>
      <c r="AN2342">
        <f>IF(OR(AN1662="",AND(AN1662=AN1661,AN1662=AN1663)),NA(), AN1662)</f>
        <v>0</v>
      </c>
      <c r="AO2342">
        <f>IF(ISNA(AP2342),NA(),AO1662)</f>
        <v>0</v>
      </c>
      <c r="AP2342">
        <f>IF(OR(AP1662="",AND(AP1662=AP1661,AP1662=AP1663)),NA(), AP1662)</f>
        <v>0</v>
      </c>
      <c r="AQ2342">
        <f>IF(ISNA(AR2342),NA(),AQ1662)</f>
        <v>0</v>
      </c>
      <c r="AR2342">
        <f>IF(OR(AR1662="",AND(AR1662=AR1661,AR1662=AR1663)),NA(), AR1662)</f>
        <v>0</v>
      </c>
      <c r="AS2342">
        <f>IF(ISNA(AT2342),NA(),AS1662)</f>
        <v>0</v>
      </c>
      <c r="AT2342">
        <f>IF(OR(AT1662="",AND(AT1662=AT1661,AT1662=AT1663)),NA(), AT1662)</f>
        <v>0</v>
      </c>
      <c r="AU2342">
        <f>IF(ISNA(AV2342),NA(),AU1662)</f>
        <v>0</v>
      </c>
      <c r="AV2342">
        <f>IF(OR(AV1662="",AND(AV1662=AV1661,AV1662=AV1663)),NA(), AV1662)</f>
        <v>0</v>
      </c>
      <c r="AW2342">
        <f>IF(ISNA(AX2342),NA(),AW1662)</f>
        <v>0</v>
      </c>
      <c r="AX2342">
        <f>IF(OR(AX1662="",AND(AX1662=AX1661,AX1662=AX1663)),NA(), AX1662)</f>
        <v>0</v>
      </c>
      <c r="AY2342">
        <f>IF(ISNA(AZ2342),NA(),AY1662)</f>
        <v>0</v>
      </c>
      <c r="AZ2342">
        <f>IF(OR(AZ1662="",AND(AZ1662=AZ1661,AZ1662=AZ1663)),NA(), AZ1662)</f>
        <v>0</v>
      </c>
      <c r="BA2342">
        <f>IF(ISNA(BB2342),NA(),BA1662)</f>
        <v>0</v>
      </c>
      <c r="BB2342">
        <f>IF(OR(BB1662="",AND(BB1662=BB1661,BB1662=BB1663)),NA(), BB1662)</f>
        <v>0</v>
      </c>
      <c r="BC2342">
        <f>IF(ISNA(BD2342),NA(),BC1662)</f>
        <v>0</v>
      </c>
      <c r="BD2342">
        <f>IF(OR(BD1662="",AND(BD1662=BD1661,BD1662=BD1663)),NA(), BD1662)</f>
        <v>0</v>
      </c>
      <c r="BE2342">
        <f>IF(ISNA(BF2342),NA(),BE1662)</f>
        <v>0</v>
      </c>
      <c r="BF2342">
        <f>IF(OR(BF1662="",AND(BF1662=BF1661,BF1662=BF1663)),NA(), BF1662)</f>
        <v>0</v>
      </c>
      <c r="BG2342">
        <f>IF(ISNA(BH2342),NA(),BG1662)</f>
        <v>0</v>
      </c>
      <c r="BH2342">
        <f>IF(OR(BH1662="",AND(BH1662=BH1661,BH1662=BH1663)),NA(), BH1662)</f>
        <v>0</v>
      </c>
      <c r="BI2342">
        <f>IF(ISNA(BJ2342),NA(),BI1662)</f>
        <v>0</v>
      </c>
      <c r="BJ2342">
        <f>IF(OR(BJ1662="",AND(BJ1662=BJ1661,BJ1662=BJ1663)),NA(), BJ1662)</f>
        <v>0</v>
      </c>
      <c r="BK2342">
        <f>IF(ISNA(BL2342),NA(),BK1662)</f>
        <v>0</v>
      </c>
      <c r="BL2342">
        <f>IF(OR(BL1662="",AND(BL1662=BL1661,BL1662=BL1663)),NA(), BL1662)</f>
        <v>0</v>
      </c>
      <c r="BM2342">
        <f>IF(ISNA(BN2342),NA(),BM1662)</f>
        <v>0</v>
      </c>
      <c r="BN2342">
        <f>IF(OR(BN1662="",AND(BN1662=BN1661,BN1662=BN1663)),NA(), BN1662)</f>
        <v>0</v>
      </c>
      <c r="BO2342">
        <f>IF(ISNA(BP2342),NA(),BO1662)</f>
        <v>0</v>
      </c>
      <c r="BP2342">
        <f>IF(OR(BP1662="",AND(BP1662=BP1661,BP1662=BP1663)),NA(), BP1662)</f>
        <v>0</v>
      </c>
      <c r="BQ2342">
        <f>IF(ISNA(BR2342),NA(),BQ1662)</f>
        <v>0</v>
      </c>
      <c r="BR2342">
        <f>IF(OR(BR1662="",AND(BR1662=BR1661,BR1662=BR1663)),NA(), BR1662)</f>
        <v>0</v>
      </c>
    </row>
    <row r="2343" spans="5:70">
      <c r="E2343">
        <f>IF(ISNA(F2343),NA(),E1663)</f>
        <v>0</v>
      </c>
      <c r="F2343">
        <f>IF(OR(F1663="",AND(F1663=F1662,F1663=F1664)),NA(), F1663)</f>
        <v>0</v>
      </c>
      <c r="G2343">
        <f>IF(ISNA(H2343),NA(),G1663)</f>
        <v>0</v>
      </c>
      <c r="H2343">
        <f>IF(OR(H1663="",AND(H1663=H1662,H1663=H1664)),NA(), H1663)</f>
        <v>0</v>
      </c>
      <c r="I2343">
        <f>IF(ISNA(J2343),NA(),I1663)</f>
        <v>0</v>
      </c>
      <c r="J2343">
        <f>IF(OR(J1663="",AND(J1663=J1662,J1663=J1664)),NA(), J1663)</f>
        <v>0</v>
      </c>
      <c r="K2343">
        <f>IF(ISNA(L2343),NA(),K1663)</f>
        <v>0</v>
      </c>
      <c r="L2343">
        <f>IF(OR(L1663="",AND(L1663=L1662,L1663=L1664)),NA(), L1663)</f>
        <v>0</v>
      </c>
      <c r="M2343">
        <f>IF(ISNA(N2343),NA(),M1663)</f>
        <v>0</v>
      </c>
      <c r="N2343">
        <f>IF(OR(N1663="",AND(N1663=N1662,N1663=N1664)),NA(), N1663)</f>
        <v>0</v>
      </c>
      <c r="O2343">
        <f>IF(ISNA(P2343),NA(),O1663)</f>
        <v>0</v>
      </c>
      <c r="P2343">
        <f>IF(OR(P1663="",AND(P1663=P1662,P1663=P1664)),NA(), P1663)</f>
        <v>0</v>
      </c>
      <c r="Q2343">
        <f>IF(ISNA(R2343),NA(),Q1663)</f>
        <v>0</v>
      </c>
      <c r="R2343">
        <f>IF(OR(R1663="",AND(R1663=R1662,R1663=R1664)),NA(), R1663)</f>
        <v>0</v>
      </c>
      <c r="S2343">
        <f>IF(ISNA(T2343),NA(),S1663)</f>
        <v>0</v>
      </c>
      <c r="T2343">
        <f>IF(OR(T1663="",AND(T1663=T1662,T1663=T1664)),NA(), T1663)</f>
        <v>0</v>
      </c>
      <c r="U2343">
        <f>IF(ISNA(V2343),NA(),U1663)</f>
        <v>0</v>
      </c>
      <c r="V2343">
        <f>IF(OR(V1663="",AND(V1663=V1662,V1663=V1664)),NA(), V1663)</f>
        <v>0</v>
      </c>
      <c r="W2343">
        <f>IF(ISNA(X2343),NA(),W1663)</f>
        <v>0</v>
      </c>
      <c r="X2343">
        <f>IF(OR(X1663="",AND(X1663=X1662,X1663=X1664)),NA(), X1663)</f>
        <v>0</v>
      </c>
      <c r="Y2343">
        <f>IF(ISNA(Z2343),NA(),Y1663)</f>
        <v>0</v>
      </c>
      <c r="Z2343">
        <f>IF(OR(Z1663="",AND(Z1663=Z1662,Z1663=Z1664)),NA(), Z1663)</f>
        <v>0</v>
      </c>
      <c r="AA2343">
        <f>IF(ISNA(AB2343),NA(),AA1663)</f>
        <v>0</v>
      </c>
      <c r="AB2343">
        <f>IF(OR(AB1663="",AND(AB1663=AB1662,AB1663=AB1664)),NA(), AB1663)</f>
        <v>0</v>
      </c>
      <c r="AC2343">
        <f>IF(ISNA(AD2343),NA(),AC1663)</f>
        <v>0</v>
      </c>
      <c r="AD2343">
        <f>IF(OR(AD1663="",AND(AD1663=AD1662,AD1663=AD1664)),NA(), AD1663)</f>
        <v>0</v>
      </c>
      <c r="AE2343">
        <f>IF(ISNA(AF2343),NA(),AE1663)</f>
        <v>0</v>
      </c>
      <c r="AF2343">
        <f>IF(OR(AF1663="",AND(AF1663=AF1662,AF1663=AF1664)),NA(), AF1663)</f>
        <v>0</v>
      </c>
      <c r="AG2343">
        <f>IF(ISNA(AH2343),NA(),AG1663)</f>
        <v>0</v>
      </c>
      <c r="AH2343">
        <f>IF(OR(AH1663="",AND(AH1663=AH1662,AH1663=AH1664)),NA(), AH1663)</f>
        <v>0</v>
      </c>
      <c r="AI2343">
        <f>IF(ISNA(AJ2343),NA(),AI1663)</f>
        <v>0</v>
      </c>
      <c r="AJ2343">
        <f>IF(OR(AJ1663="",AND(AJ1663=AJ1662,AJ1663=AJ1664)),NA(), AJ1663)</f>
        <v>0</v>
      </c>
      <c r="AM2343">
        <f>IF(ISNA(AN2343),NA(),AM1663)</f>
        <v>0</v>
      </c>
      <c r="AN2343">
        <f>IF(OR(AN1663="",AND(AN1663=AN1662,AN1663=AN1664)),NA(), AN1663)</f>
        <v>0</v>
      </c>
      <c r="AO2343">
        <f>IF(ISNA(AP2343),NA(),AO1663)</f>
        <v>0</v>
      </c>
      <c r="AP2343">
        <f>IF(OR(AP1663="",AND(AP1663=AP1662,AP1663=AP1664)),NA(), AP1663)</f>
        <v>0</v>
      </c>
      <c r="AQ2343">
        <f>IF(ISNA(AR2343),NA(),AQ1663)</f>
        <v>0</v>
      </c>
      <c r="AR2343">
        <f>IF(OR(AR1663="",AND(AR1663=AR1662,AR1663=AR1664)),NA(), AR1663)</f>
        <v>0</v>
      </c>
      <c r="AS2343">
        <f>IF(ISNA(AT2343),NA(),AS1663)</f>
        <v>0</v>
      </c>
      <c r="AT2343">
        <f>IF(OR(AT1663="",AND(AT1663=AT1662,AT1663=AT1664)),NA(), AT1663)</f>
        <v>0</v>
      </c>
      <c r="AU2343">
        <f>IF(ISNA(AV2343),NA(),AU1663)</f>
        <v>0</v>
      </c>
      <c r="AV2343">
        <f>IF(OR(AV1663="",AND(AV1663=AV1662,AV1663=AV1664)),NA(), AV1663)</f>
        <v>0</v>
      </c>
      <c r="AW2343">
        <f>IF(ISNA(AX2343),NA(),AW1663)</f>
        <v>0</v>
      </c>
      <c r="AX2343">
        <f>IF(OR(AX1663="",AND(AX1663=AX1662,AX1663=AX1664)),NA(), AX1663)</f>
        <v>0</v>
      </c>
      <c r="AY2343">
        <f>IF(ISNA(AZ2343),NA(),AY1663)</f>
        <v>0</v>
      </c>
      <c r="AZ2343">
        <f>IF(OR(AZ1663="",AND(AZ1663=AZ1662,AZ1663=AZ1664)),NA(), AZ1663)</f>
        <v>0</v>
      </c>
      <c r="BA2343">
        <f>IF(ISNA(BB2343),NA(),BA1663)</f>
        <v>0</v>
      </c>
      <c r="BB2343">
        <f>IF(OR(BB1663="",AND(BB1663=BB1662,BB1663=BB1664)),NA(), BB1663)</f>
        <v>0</v>
      </c>
      <c r="BC2343">
        <f>IF(ISNA(BD2343),NA(),BC1663)</f>
        <v>0</v>
      </c>
      <c r="BD2343">
        <f>IF(OR(BD1663="",AND(BD1663=BD1662,BD1663=BD1664)),NA(), BD1663)</f>
        <v>0</v>
      </c>
      <c r="BE2343">
        <f>IF(ISNA(BF2343),NA(),BE1663)</f>
        <v>0</v>
      </c>
      <c r="BF2343">
        <f>IF(OR(BF1663="",AND(BF1663=BF1662,BF1663=BF1664)),NA(), BF1663)</f>
        <v>0</v>
      </c>
      <c r="BG2343">
        <f>IF(ISNA(BH2343),NA(),BG1663)</f>
        <v>0</v>
      </c>
      <c r="BH2343">
        <f>IF(OR(BH1663="",AND(BH1663=BH1662,BH1663=BH1664)),NA(), BH1663)</f>
        <v>0</v>
      </c>
      <c r="BI2343">
        <f>IF(ISNA(BJ2343),NA(),BI1663)</f>
        <v>0</v>
      </c>
      <c r="BJ2343">
        <f>IF(OR(BJ1663="",AND(BJ1663=BJ1662,BJ1663=BJ1664)),NA(), BJ1663)</f>
        <v>0</v>
      </c>
      <c r="BK2343">
        <f>IF(ISNA(BL2343),NA(),BK1663)</f>
        <v>0</v>
      </c>
      <c r="BL2343">
        <f>IF(OR(BL1663="",AND(BL1663=BL1662,BL1663=BL1664)),NA(), BL1663)</f>
        <v>0</v>
      </c>
      <c r="BM2343">
        <f>IF(ISNA(BN2343),NA(),BM1663)</f>
        <v>0</v>
      </c>
      <c r="BN2343">
        <f>IF(OR(BN1663="",AND(BN1663=BN1662,BN1663=BN1664)),NA(), BN1663)</f>
        <v>0</v>
      </c>
      <c r="BO2343">
        <f>IF(ISNA(BP2343),NA(),BO1663)</f>
        <v>0</v>
      </c>
      <c r="BP2343">
        <f>IF(OR(BP1663="",AND(BP1663=BP1662,BP1663=BP1664)),NA(), BP1663)</f>
        <v>0</v>
      </c>
      <c r="BQ2343">
        <f>IF(ISNA(BR2343),NA(),BQ1663)</f>
        <v>0</v>
      </c>
      <c r="BR2343">
        <f>IF(OR(BR1663="",AND(BR1663=BR1662,BR1663=BR1664)),NA(), BR1663)</f>
        <v>0</v>
      </c>
    </row>
    <row r="2344" spans="5:70">
      <c r="E2344">
        <f>IF(ISNA(F2344),NA(),E1664)</f>
        <v>0</v>
      </c>
      <c r="F2344">
        <f>IF(OR(F1664="",AND(F1664=F1663,F1664=F1665)),NA(), F1664)</f>
        <v>0</v>
      </c>
      <c r="G2344">
        <f>IF(ISNA(H2344),NA(),G1664)</f>
        <v>0</v>
      </c>
      <c r="H2344">
        <f>IF(OR(H1664="",AND(H1664=H1663,H1664=H1665)),NA(), H1664)</f>
        <v>0</v>
      </c>
      <c r="I2344">
        <f>IF(ISNA(J2344),NA(),I1664)</f>
        <v>0</v>
      </c>
      <c r="J2344">
        <f>IF(OR(J1664="",AND(J1664=J1663,J1664=J1665)),NA(), J1664)</f>
        <v>0</v>
      </c>
      <c r="K2344">
        <f>IF(ISNA(L2344),NA(),K1664)</f>
        <v>0</v>
      </c>
      <c r="L2344">
        <f>IF(OR(L1664="",AND(L1664=L1663,L1664=L1665)),NA(), L1664)</f>
        <v>0</v>
      </c>
      <c r="M2344">
        <f>IF(ISNA(N2344),NA(),M1664)</f>
        <v>0</v>
      </c>
      <c r="N2344">
        <f>IF(OR(N1664="",AND(N1664=N1663,N1664=N1665)),NA(), N1664)</f>
        <v>0</v>
      </c>
      <c r="O2344">
        <f>IF(ISNA(P2344),NA(),O1664)</f>
        <v>0</v>
      </c>
      <c r="P2344">
        <f>IF(OR(P1664="",AND(P1664=P1663,P1664=P1665)),NA(), P1664)</f>
        <v>0</v>
      </c>
      <c r="Q2344">
        <f>IF(ISNA(R2344),NA(),Q1664)</f>
        <v>0</v>
      </c>
      <c r="R2344">
        <f>IF(OR(R1664="",AND(R1664=R1663,R1664=R1665)),NA(), R1664)</f>
        <v>0</v>
      </c>
      <c r="S2344">
        <f>IF(ISNA(T2344),NA(),S1664)</f>
        <v>0</v>
      </c>
      <c r="T2344">
        <f>IF(OR(T1664="",AND(T1664=T1663,T1664=T1665)),NA(), T1664)</f>
        <v>0</v>
      </c>
      <c r="U2344">
        <f>IF(ISNA(V2344),NA(),U1664)</f>
        <v>0</v>
      </c>
      <c r="V2344">
        <f>IF(OR(V1664="",AND(V1664=V1663,V1664=V1665)),NA(), V1664)</f>
        <v>0</v>
      </c>
      <c r="W2344">
        <f>IF(ISNA(X2344),NA(),W1664)</f>
        <v>0</v>
      </c>
      <c r="X2344">
        <f>IF(OR(X1664="",AND(X1664=X1663,X1664=X1665)),NA(), X1664)</f>
        <v>0</v>
      </c>
      <c r="Y2344">
        <f>IF(ISNA(Z2344),NA(),Y1664)</f>
        <v>0</v>
      </c>
      <c r="Z2344">
        <f>IF(OR(Z1664="",AND(Z1664=Z1663,Z1664=Z1665)),NA(), Z1664)</f>
        <v>0</v>
      </c>
      <c r="AA2344">
        <f>IF(ISNA(AB2344),NA(),AA1664)</f>
        <v>0</v>
      </c>
      <c r="AB2344">
        <f>IF(OR(AB1664="",AND(AB1664=AB1663,AB1664=AB1665)),NA(), AB1664)</f>
        <v>0</v>
      </c>
      <c r="AC2344">
        <f>IF(ISNA(AD2344),NA(),AC1664)</f>
        <v>0</v>
      </c>
      <c r="AD2344">
        <f>IF(OR(AD1664="",AND(AD1664=AD1663,AD1664=AD1665)),NA(), AD1664)</f>
        <v>0</v>
      </c>
      <c r="AE2344">
        <f>IF(ISNA(AF2344),NA(),AE1664)</f>
        <v>0</v>
      </c>
      <c r="AF2344">
        <f>IF(OR(AF1664="",AND(AF1664=AF1663,AF1664=AF1665)),NA(), AF1664)</f>
        <v>0</v>
      </c>
      <c r="AG2344">
        <f>IF(ISNA(AH2344),NA(),AG1664)</f>
        <v>0</v>
      </c>
      <c r="AH2344">
        <f>IF(OR(AH1664="",AND(AH1664=AH1663,AH1664=AH1665)),NA(), AH1664)</f>
        <v>0</v>
      </c>
      <c r="AI2344">
        <f>IF(ISNA(AJ2344),NA(),AI1664)</f>
        <v>0</v>
      </c>
      <c r="AJ2344">
        <f>IF(OR(AJ1664="",AND(AJ1664=AJ1663,AJ1664=AJ1665)),NA(), AJ1664)</f>
        <v>0</v>
      </c>
      <c r="AM2344">
        <f>IF(ISNA(AN2344),NA(),AM1664)</f>
        <v>0</v>
      </c>
      <c r="AN2344">
        <f>IF(OR(AN1664="",AND(AN1664=AN1663,AN1664=AN1665)),NA(), AN1664)</f>
        <v>0</v>
      </c>
      <c r="AO2344">
        <f>IF(ISNA(AP2344),NA(),AO1664)</f>
        <v>0</v>
      </c>
      <c r="AP2344">
        <f>IF(OR(AP1664="",AND(AP1664=AP1663,AP1664=AP1665)),NA(), AP1664)</f>
        <v>0</v>
      </c>
      <c r="AQ2344">
        <f>IF(ISNA(AR2344),NA(),AQ1664)</f>
        <v>0</v>
      </c>
      <c r="AR2344">
        <f>IF(OR(AR1664="",AND(AR1664=AR1663,AR1664=AR1665)),NA(), AR1664)</f>
        <v>0</v>
      </c>
      <c r="AS2344">
        <f>IF(ISNA(AT2344),NA(),AS1664)</f>
        <v>0</v>
      </c>
      <c r="AT2344">
        <f>IF(OR(AT1664="",AND(AT1664=AT1663,AT1664=AT1665)),NA(), AT1664)</f>
        <v>0</v>
      </c>
      <c r="AU2344">
        <f>IF(ISNA(AV2344),NA(),AU1664)</f>
        <v>0</v>
      </c>
      <c r="AV2344">
        <f>IF(OR(AV1664="",AND(AV1664=AV1663,AV1664=AV1665)),NA(), AV1664)</f>
        <v>0</v>
      </c>
      <c r="AW2344">
        <f>IF(ISNA(AX2344),NA(),AW1664)</f>
        <v>0</v>
      </c>
      <c r="AX2344">
        <f>IF(OR(AX1664="",AND(AX1664=AX1663,AX1664=AX1665)),NA(), AX1664)</f>
        <v>0</v>
      </c>
      <c r="AY2344">
        <f>IF(ISNA(AZ2344),NA(),AY1664)</f>
        <v>0</v>
      </c>
      <c r="AZ2344">
        <f>IF(OR(AZ1664="",AND(AZ1664=AZ1663,AZ1664=AZ1665)),NA(), AZ1664)</f>
        <v>0</v>
      </c>
      <c r="BA2344">
        <f>IF(ISNA(BB2344),NA(),BA1664)</f>
        <v>0</v>
      </c>
      <c r="BB2344">
        <f>IF(OR(BB1664="",AND(BB1664=BB1663,BB1664=BB1665)),NA(), BB1664)</f>
        <v>0</v>
      </c>
      <c r="BC2344">
        <f>IF(ISNA(BD2344),NA(),BC1664)</f>
        <v>0</v>
      </c>
      <c r="BD2344">
        <f>IF(OR(BD1664="",AND(BD1664=BD1663,BD1664=BD1665)),NA(), BD1664)</f>
        <v>0</v>
      </c>
      <c r="BE2344">
        <f>IF(ISNA(BF2344),NA(),BE1664)</f>
        <v>0</v>
      </c>
      <c r="BF2344">
        <f>IF(OR(BF1664="",AND(BF1664=BF1663,BF1664=BF1665)),NA(), BF1664)</f>
        <v>0</v>
      </c>
      <c r="BG2344">
        <f>IF(ISNA(BH2344),NA(),BG1664)</f>
        <v>0</v>
      </c>
      <c r="BH2344">
        <f>IF(OR(BH1664="",AND(BH1664=BH1663,BH1664=BH1665)),NA(), BH1664)</f>
        <v>0</v>
      </c>
      <c r="BI2344">
        <f>IF(ISNA(BJ2344),NA(),BI1664)</f>
        <v>0</v>
      </c>
      <c r="BJ2344">
        <f>IF(OR(BJ1664="",AND(BJ1664=BJ1663,BJ1664=BJ1665)),NA(), BJ1664)</f>
        <v>0</v>
      </c>
      <c r="BK2344">
        <f>IF(ISNA(BL2344),NA(),BK1664)</f>
        <v>0</v>
      </c>
      <c r="BL2344">
        <f>IF(OR(BL1664="",AND(BL1664=BL1663,BL1664=BL1665)),NA(), BL1664)</f>
        <v>0</v>
      </c>
      <c r="BM2344">
        <f>IF(ISNA(BN2344),NA(),BM1664)</f>
        <v>0</v>
      </c>
      <c r="BN2344">
        <f>IF(OR(BN1664="",AND(BN1664=BN1663,BN1664=BN1665)),NA(), BN1664)</f>
        <v>0</v>
      </c>
      <c r="BO2344">
        <f>IF(ISNA(BP2344),NA(),BO1664)</f>
        <v>0</v>
      </c>
      <c r="BP2344">
        <f>IF(OR(BP1664="",AND(BP1664=BP1663,BP1664=BP1665)),NA(), BP1664)</f>
        <v>0</v>
      </c>
      <c r="BQ2344">
        <f>IF(ISNA(BR2344),NA(),BQ1664)</f>
        <v>0</v>
      </c>
      <c r="BR2344">
        <f>IF(OR(BR1664="",AND(BR1664=BR1663,BR1664=BR1665)),NA(), BR1664)</f>
        <v>0</v>
      </c>
    </row>
    <row r="2345" spans="5:70">
      <c r="E2345">
        <f>IF(ISNA(F2345),NA(),E1665)</f>
        <v>0</v>
      </c>
      <c r="F2345">
        <f>IF(OR(F1665="",AND(F1665=F1664,F1665=F1666)),NA(), F1665)</f>
        <v>0</v>
      </c>
      <c r="G2345">
        <f>IF(ISNA(H2345),NA(),G1665)</f>
        <v>0</v>
      </c>
      <c r="H2345">
        <f>IF(OR(H1665="",AND(H1665=H1664,H1665=H1666)),NA(), H1665)</f>
        <v>0</v>
      </c>
      <c r="I2345">
        <f>IF(ISNA(J2345),NA(),I1665)</f>
        <v>0</v>
      </c>
      <c r="J2345">
        <f>IF(OR(J1665="",AND(J1665=J1664,J1665=J1666)),NA(), J1665)</f>
        <v>0</v>
      </c>
      <c r="K2345">
        <f>IF(ISNA(L2345),NA(),K1665)</f>
        <v>0</v>
      </c>
      <c r="L2345">
        <f>IF(OR(L1665="",AND(L1665=L1664,L1665=L1666)),NA(), L1665)</f>
        <v>0</v>
      </c>
      <c r="M2345">
        <f>IF(ISNA(N2345),NA(),M1665)</f>
        <v>0</v>
      </c>
      <c r="N2345">
        <f>IF(OR(N1665="",AND(N1665=N1664,N1665=N1666)),NA(), N1665)</f>
        <v>0</v>
      </c>
      <c r="O2345">
        <f>IF(ISNA(P2345),NA(),O1665)</f>
        <v>0</v>
      </c>
      <c r="P2345">
        <f>IF(OR(P1665="",AND(P1665=P1664,P1665=P1666)),NA(), P1665)</f>
        <v>0</v>
      </c>
      <c r="Q2345">
        <f>IF(ISNA(R2345),NA(),Q1665)</f>
        <v>0</v>
      </c>
      <c r="R2345">
        <f>IF(OR(R1665="",AND(R1665=R1664,R1665=R1666)),NA(), R1665)</f>
        <v>0</v>
      </c>
      <c r="S2345">
        <f>IF(ISNA(T2345),NA(),S1665)</f>
        <v>0</v>
      </c>
      <c r="T2345">
        <f>IF(OR(T1665="",AND(T1665=T1664,T1665=T1666)),NA(), T1665)</f>
        <v>0</v>
      </c>
      <c r="U2345">
        <f>IF(ISNA(V2345),NA(),U1665)</f>
        <v>0</v>
      </c>
      <c r="V2345">
        <f>IF(OR(V1665="",AND(V1665=V1664,V1665=V1666)),NA(), V1665)</f>
        <v>0</v>
      </c>
      <c r="W2345">
        <f>IF(ISNA(X2345),NA(),W1665)</f>
        <v>0</v>
      </c>
      <c r="X2345">
        <f>IF(OR(X1665="",AND(X1665=X1664,X1665=X1666)),NA(), X1665)</f>
        <v>0</v>
      </c>
      <c r="Y2345">
        <f>IF(ISNA(Z2345),NA(),Y1665)</f>
        <v>0</v>
      </c>
      <c r="Z2345">
        <f>IF(OR(Z1665="",AND(Z1665=Z1664,Z1665=Z1666)),NA(), Z1665)</f>
        <v>0</v>
      </c>
      <c r="AA2345">
        <f>IF(ISNA(AB2345),NA(),AA1665)</f>
        <v>0</v>
      </c>
      <c r="AB2345">
        <f>IF(OR(AB1665="",AND(AB1665=AB1664,AB1665=AB1666)),NA(), AB1665)</f>
        <v>0</v>
      </c>
      <c r="AC2345">
        <f>IF(ISNA(AD2345),NA(),AC1665)</f>
        <v>0</v>
      </c>
      <c r="AD2345">
        <f>IF(OR(AD1665="",AND(AD1665=AD1664,AD1665=AD1666)),NA(), AD1665)</f>
        <v>0</v>
      </c>
      <c r="AE2345">
        <f>IF(ISNA(AF2345),NA(),AE1665)</f>
        <v>0</v>
      </c>
      <c r="AF2345">
        <f>IF(OR(AF1665="",AND(AF1665=AF1664,AF1665=AF1666)),NA(), AF1665)</f>
        <v>0</v>
      </c>
      <c r="AG2345">
        <f>IF(ISNA(AH2345),NA(),AG1665)</f>
        <v>0</v>
      </c>
      <c r="AH2345">
        <f>IF(OR(AH1665="",AND(AH1665=AH1664,AH1665=AH1666)),NA(), AH1665)</f>
        <v>0</v>
      </c>
      <c r="AI2345">
        <f>IF(ISNA(AJ2345),NA(),AI1665)</f>
        <v>0</v>
      </c>
      <c r="AJ2345">
        <f>IF(OR(AJ1665="",AND(AJ1665=AJ1664,AJ1665=AJ1666)),NA(), AJ1665)</f>
        <v>0</v>
      </c>
      <c r="AM2345">
        <f>IF(ISNA(AN2345),NA(),AM1665)</f>
        <v>0</v>
      </c>
      <c r="AN2345">
        <f>IF(OR(AN1665="",AND(AN1665=AN1664,AN1665=AN1666)),NA(), AN1665)</f>
        <v>0</v>
      </c>
      <c r="AO2345">
        <f>IF(ISNA(AP2345),NA(),AO1665)</f>
        <v>0</v>
      </c>
      <c r="AP2345">
        <f>IF(OR(AP1665="",AND(AP1665=AP1664,AP1665=AP1666)),NA(), AP1665)</f>
        <v>0</v>
      </c>
      <c r="AQ2345">
        <f>IF(ISNA(AR2345),NA(),AQ1665)</f>
        <v>0</v>
      </c>
      <c r="AR2345">
        <f>IF(OR(AR1665="",AND(AR1665=AR1664,AR1665=AR1666)),NA(), AR1665)</f>
        <v>0</v>
      </c>
      <c r="AS2345">
        <f>IF(ISNA(AT2345),NA(),AS1665)</f>
        <v>0</v>
      </c>
      <c r="AT2345">
        <f>IF(OR(AT1665="",AND(AT1665=AT1664,AT1665=AT1666)),NA(), AT1665)</f>
        <v>0</v>
      </c>
      <c r="AU2345">
        <f>IF(ISNA(AV2345),NA(),AU1665)</f>
        <v>0</v>
      </c>
      <c r="AV2345">
        <f>IF(OR(AV1665="",AND(AV1665=AV1664,AV1665=AV1666)),NA(), AV1665)</f>
        <v>0</v>
      </c>
      <c r="AW2345">
        <f>IF(ISNA(AX2345),NA(),AW1665)</f>
        <v>0</v>
      </c>
      <c r="AX2345">
        <f>IF(OR(AX1665="",AND(AX1665=AX1664,AX1665=AX1666)),NA(), AX1665)</f>
        <v>0</v>
      </c>
      <c r="AY2345">
        <f>IF(ISNA(AZ2345),NA(),AY1665)</f>
        <v>0</v>
      </c>
      <c r="AZ2345">
        <f>IF(OR(AZ1665="",AND(AZ1665=AZ1664,AZ1665=AZ1666)),NA(), AZ1665)</f>
        <v>0</v>
      </c>
      <c r="BA2345">
        <f>IF(ISNA(BB2345),NA(),BA1665)</f>
        <v>0</v>
      </c>
      <c r="BB2345">
        <f>IF(OR(BB1665="",AND(BB1665=BB1664,BB1665=BB1666)),NA(), BB1665)</f>
        <v>0</v>
      </c>
      <c r="BC2345">
        <f>IF(ISNA(BD2345),NA(),BC1665)</f>
        <v>0</v>
      </c>
      <c r="BD2345">
        <f>IF(OR(BD1665="",AND(BD1665=BD1664,BD1665=BD1666)),NA(), BD1665)</f>
        <v>0</v>
      </c>
      <c r="BE2345">
        <f>IF(ISNA(BF2345),NA(),BE1665)</f>
        <v>0</v>
      </c>
      <c r="BF2345">
        <f>IF(OR(BF1665="",AND(BF1665=BF1664,BF1665=BF1666)),NA(), BF1665)</f>
        <v>0</v>
      </c>
      <c r="BG2345">
        <f>IF(ISNA(BH2345),NA(),BG1665)</f>
        <v>0</v>
      </c>
      <c r="BH2345">
        <f>IF(OR(BH1665="",AND(BH1665=BH1664,BH1665=BH1666)),NA(), BH1665)</f>
        <v>0</v>
      </c>
      <c r="BI2345">
        <f>IF(ISNA(BJ2345),NA(),BI1665)</f>
        <v>0</v>
      </c>
      <c r="BJ2345">
        <f>IF(OR(BJ1665="",AND(BJ1665=BJ1664,BJ1665=BJ1666)),NA(), BJ1665)</f>
        <v>0</v>
      </c>
      <c r="BK2345">
        <f>IF(ISNA(BL2345),NA(),BK1665)</f>
        <v>0</v>
      </c>
      <c r="BL2345">
        <f>IF(OR(BL1665="",AND(BL1665=BL1664,BL1665=BL1666)),NA(), BL1665)</f>
        <v>0</v>
      </c>
      <c r="BM2345">
        <f>IF(ISNA(BN2345),NA(),BM1665)</f>
        <v>0</v>
      </c>
      <c r="BN2345">
        <f>IF(OR(BN1665="",AND(BN1665=BN1664,BN1665=BN1666)),NA(), BN1665)</f>
        <v>0</v>
      </c>
      <c r="BO2345">
        <f>IF(ISNA(BP2345),NA(),BO1665)</f>
        <v>0</v>
      </c>
      <c r="BP2345">
        <f>IF(OR(BP1665="",AND(BP1665=BP1664,BP1665=BP1666)),NA(), BP1665)</f>
        <v>0</v>
      </c>
      <c r="BQ2345">
        <f>IF(ISNA(BR2345),NA(),BQ1665)</f>
        <v>0</v>
      </c>
      <c r="BR2345">
        <f>IF(OR(BR1665="",AND(BR1665=BR1664,BR1665=BR1666)),NA(), BR1665)</f>
        <v>0</v>
      </c>
    </row>
    <row r="2346" spans="5:70">
      <c r="E2346">
        <f>IF(ISNA(F2346),NA(),E1666)</f>
        <v>0</v>
      </c>
      <c r="F2346">
        <f>IF(OR(F1666="",AND(F1666=F1665,F1666=F1667)),NA(), F1666)</f>
        <v>0</v>
      </c>
      <c r="G2346">
        <f>IF(ISNA(H2346),NA(),G1666)</f>
        <v>0</v>
      </c>
      <c r="H2346">
        <f>IF(OR(H1666="",AND(H1666=H1665,H1666=H1667)),NA(), H1666)</f>
        <v>0</v>
      </c>
      <c r="I2346">
        <f>IF(ISNA(J2346),NA(),I1666)</f>
        <v>0</v>
      </c>
      <c r="J2346">
        <f>IF(OR(J1666="",AND(J1666=J1665,J1666=J1667)),NA(), J1666)</f>
        <v>0</v>
      </c>
      <c r="K2346">
        <f>IF(ISNA(L2346),NA(),K1666)</f>
        <v>0</v>
      </c>
      <c r="L2346">
        <f>IF(OR(L1666="",AND(L1666=L1665,L1666=L1667)),NA(), L1666)</f>
        <v>0</v>
      </c>
      <c r="M2346">
        <f>IF(ISNA(N2346),NA(),M1666)</f>
        <v>0</v>
      </c>
      <c r="N2346">
        <f>IF(OR(N1666="",AND(N1666=N1665,N1666=N1667)),NA(), N1666)</f>
        <v>0</v>
      </c>
      <c r="O2346">
        <f>IF(ISNA(P2346),NA(),O1666)</f>
        <v>0</v>
      </c>
      <c r="P2346">
        <f>IF(OR(P1666="",AND(P1666=P1665,P1666=P1667)),NA(), P1666)</f>
        <v>0</v>
      </c>
      <c r="Q2346">
        <f>IF(ISNA(R2346),NA(),Q1666)</f>
        <v>0</v>
      </c>
      <c r="R2346">
        <f>IF(OR(R1666="",AND(R1666=R1665,R1666=R1667)),NA(), R1666)</f>
        <v>0</v>
      </c>
      <c r="S2346">
        <f>IF(ISNA(T2346),NA(),S1666)</f>
        <v>0</v>
      </c>
      <c r="T2346">
        <f>IF(OR(T1666="",AND(T1666=T1665,T1666=T1667)),NA(), T1666)</f>
        <v>0</v>
      </c>
      <c r="U2346">
        <f>IF(ISNA(V2346),NA(),U1666)</f>
        <v>0</v>
      </c>
      <c r="V2346">
        <f>IF(OR(V1666="",AND(V1666=V1665,V1666=V1667)),NA(), V1666)</f>
        <v>0</v>
      </c>
      <c r="W2346">
        <f>IF(ISNA(X2346),NA(),W1666)</f>
        <v>0</v>
      </c>
      <c r="X2346">
        <f>IF(OR(X1666="",AND(X1666=X1665,X1666=X1667)),NA(), X1666)</f>
        <v>0</v>
      </c>
      <c r="Y2346">
        <f>IF(ISNA(Z2346),NA(),Y1666)</f>
        <v>0</v>
      </c>
      <c r="Z2346">
        <f>IF(OR(Z1666="",AND(Z1666=Z1665,Z1666=Z1667)),NA(), Z1666)</f>
        <v>0</v>
      </c>
      <c r="AA2346">
        <f>IF(ISNA(AB2346),NA(),AA1666)</f>
        <v>0</v>
      </c>
      <c r="AB2346">
        <f>IF(OR(AB1666="",AND(AB1666=AB1665,AB1666=AB1667)),NA(), AB1666)</f>
        <v>0</v>
      </c>
      <c r="AC2346">
        <f>IF(ISNA(AD2346),NA(),AC1666)</f>
        <v>0</v>
      </c>
      <c r="AD2346">
        <f>IF(OR(AD1666="",AND(AD1666=AD1665,AD1666=AD1667)),NA(), AD1666)</f>
        <v>0</v>
      </c>
      <c r="AE2346">
        <f>IF(ISNA(AF2346),NA(),AE1666)</f>
        <v>0</v>
      </c>
      <c r="AF2346">
        <f>IF(OR(AF1666="",AND(AF1666=AF1665,AF1666=AF1667)),NA(), AF1666)</f>
        <v>0</v>
      </c>
      <c r="AG2346">
        <f>IF(ISNA(AH2346),NA(),AG1666)</f>
        <v>0</v>
      </c>
      <c r="AH2346">
        <f>IF(OR(AH1666="",AND(AH1666=AH1665,AH1666=AH1667)),NA(), AH1666)</f>
        <v>0</v>
      </c>
      <c r="AI2346">
        <f>IF(ISNA(AJ2346),NA(),AI1666)</f>
        <v>0</v>
      </c>
      <c r="AJ2346">
        <f>IF(OR(AJ1666="",AND(AJ1666=AJ1665,AJ1666=AJ1667)),NA(), AJ1666)</f>
        <v>0</v>
      </c>
      <c r="AM2346">
        <f>IF(ISNA(AN2346),NA(),AM1666)</f>
        <v>0</v>
      </c>
      <c r="AN2346">
        <f>IF(OR(AN1666="",AND(AN1666=AN1665,AN1666=AN1667)),NA(), AN1666)</f>
        <v>0</v>
      </c>
      <c r="AO2346">
        <f>IF(ISNA(AP2346),NA(),AO1666)</f>
        <v>0</v>
      </c>
      <c r="AP2346">
        <f>IF(OR(AP1666="",AND(AP1666=AP1665,AP1666=AP1667)),NA(), AP1666)</f>
        <v>0</v>
      </c>
      <c r="AQ2346">
        <f>IF(ISNA(AR2346),NA(),AQ1666)</f>
        <v>0</v>
      </c>
      <c r="AR2346">
        <f>IF(OR(AR1666="",AND(AR1666=AR1665,AR1666=AR1667)),NA(), AR1666)</f>
        <v>0</v>
      </c>
      <c r="AS2346">
        <f>IF(ISNA(AT2346),NA(),AS1666)</f>
        <v>0</v>
      </c>
      <c r="AT2346">
        <f>IF(OR(AT1666="",AND(AT1666=AT1665,AT1666=AT1667)),NA(), AT1666)</f>
        <v>0</v>
      </c>
      <c r="AU2346">
        <f>IF(ISNA(AV2346),NA(),AU1666)</f>
        <v>0</v>
      </c>
      <c r="AV2346">
        <f>IF(OR(AV1666="",AND(AV1666=AV1665,AV1666=AV1667)),NA(), AV1666)</f>
        <v>0</v>
      </c>
      <c r="AW2346">
        <f>IF(ISNA(AX2346),NA(),AW1666)</f>
        <v>0</v>
      </c>
      <c r="AX2346">
        <f>IF(OR(AX1666="",AND(AX1666=AX1665,AX1666=AX1667)),NA(), AX1666)</f>
        <v>0</v>
      </c>
      <c r="AY2346">
        <f>IF(ISNA(AZ2346),NA(),AY1666)</f>
        <v>0</v>
      </c>
      <c r="AZ2346">
        <f>IF(OR(AZ1666="",AND(AZ1666=AZ1665,AZ1666=AZ1667)),NA(), AZ1666)</f>
        <v>0</v>
      </c>
      <c r="BA2346">
        <f>IF(ISNA(BB2346),NA(),BA1666)</f>
        <v>0</v>
      </c>
      <c r="BB2346">
        <f>IF(OR(BB1666="",AND(BB1666=BB1665,BB1666=BB1667)),NA(), BB1666)</f>
        <v>0</v>
      </c>
      <c r="BC2346">
        <f>IF(ISNA(BD2346),NA(),BC1666)</f>
        <v>0</v>
      </c>
      <c r="BD2346">
        <f>IF(OR(BD1666="",AND(BD1666=BD1665,BD1666=BD1667)),NA(), BD1666)</f>
        <v>0</v>
      </c>
      <c r="BE2346">
        <f>IF(ISNA(BF2346),NA(),BE1666)</f>
        <v>0</v>
      </c>
      <c r="BF2346">
        <f>IF(OR(BF1666="",AND(BF1666=BF1665,BF1666=BF1667)),NA(), BF1666)</f>
        <v>0</v>
      </c>
      <c r="BG2346">
        <f>IF(ISNA(BH2346),NA(),BG1666)</f>
        <v>0</v>
      </c>
      <c r="BH2346">
        <f>IF(OR(BH1666="",AND(BH1666=BH1665,BH1666=BH1667)),NA(), BH1666)</f>
        <v>0</v>
      </c>
      <c r="BI2346">
        <f>IF(ISNA(BJ2346),NA(),BI1666)</f>
        <v>0</v>
      </c>
      <c r="BJ2346">
        <f>IF(OR(BJ1666="",AND(BJ1666=BJ1665,BJ1666=BJ1667)),NA(), BJ1666)</f>
        <v>0</v>
      </c>
      <c r="BK2346">
        <f>IF(ISNA(BL2346),NA(),BK1666)</f>
        <v>0</v>
      </c>
      <c r="BL2346">
        <f>IF(OR(BL1666="",AND(BL1666=BL1665,BL1666=BL1667)),NA(), BL1666)</f>
        <v>0</v>
      </c>
      <c r="BM2346">
        <f>IF(ISNA(BN2346),NA(),BM1666)</f>
        <v>0</v>
      </c>
      <c r="BN2346">
        <f>IF(OR(BN1666="",AND(BN1666=BN1665,BN1666=BN1667)),NA(), BN1666)</f>
        <v>0</v>
      </c>
      <c r="BO2346">
        <f>IF(ISNA(BP2346),NA(),BO1666)</f>
        <v>0</v>
      </c>
      <c r="BP2346">
        <f>IF(OR(BP1666="",AND(BP1666=BP1665,BP1666=BP1667)),NA(), BP1666)</f>
        <v>0</v>
      </c>
      <c r="BQ2346">
        <f>IF(ISNA(BR2346),NA(),BQ1666)</f>
        <v>0</v>
      </c>
      <c r="BR2346">
        <f>IF(OR(BR1666="",AND(BR1666=BR1665,BR1666=BR1667)),NA(), BR1666)</f>
        <v>0</v>
      </c>
    </row>
    <row r="2347" spans="5:70">
      <c r="E2347">
        <f>IF(ISNA(F2347),NA(),E1667)</f>
        <v>0</v>
      </c>
      <c r="F2347">
        <f>IF(OR(F1667="",AND(F1667=F1666,F1667=F1668)),NA(), F1667)</f>
        <v>0</v>
      </c>
      <c r="G2347">
        <f>IF(ISNA(H2347),NA(),G1667)</f>
        <v>0</v>
      </c>
      <c r="H2347">
        <f>IF(OR(H1667="",AND(H1667=H1666,H1667=H1668)),NA(), H1667)</f>
        <v>0</v>
      </c>
      <c r="I2347">
        <f>IF(ISNA(J2347),NA(),I1667)</f>
        <v>0</v>
      </c>
      <c r="J2347">
        <f>IF(OR(J1667="",AND(J1667=J1666,J1667=J1668)),NA(), J1667)</f>
        <v>0</v>
      </c>
      <c r="K2347">
        <f>IF(ISNA(L2347),NA(),K1667)</f>
        <v>0</v>
      </c>
      <c r="L2347">
        <f>IF(OR(L1667="",AND(L1667=L1666,L1667=L1668)),NA(), L1667)</f>
        <v>0</v>
      </c>
      <c r="M2347">
        <f>IF(ISNA(N2347),NA(),M1667)</f>
        <v>0</v>
      </c>
      <c r="N2347">
        <f>IF(OR(N1667="",AND(N1667=N1666,N1667=N1668)),NA(), N1667)</f>
        <v>0</v>
      </c>
      <c r="O2347">
        <f>IF(ISNA(P2347),NA(),O1667)</f>
        <v>0</v>
      </c>
      <c r="P2347">
        <f>IF(OR(P1667="",AND(P1667=P1666,P1667=P1668)),NA(), P1667)</f>
        <v>0</v>
      </c>
      <c r="Q2347">
        <f>IF(ISNA(R2347),NA(),Q1667)</f>
        <v>0</v>
      </c>
      <c r="R2347">
        <f>IF(OR(R1667="",AND(R1667=R1666,R1667=R1668)),NA(), R1667)</f>
        <v>0</v>
      </c>
      <c r="S2347">
        <f>IF(ISNA(T2347),NA(),S1667)</f>
        <v>0</v>
      </c>
      <c r="T2347">
        <f>IF(OR(T1667="",AND(T1667=T1666,T1667=T1668)),NA(), T1667)</f>
        <v>0</v>
      </c>
      <c r="U2347">
        <f>IF(ISNA(V2347),NA(),U1667)</f>
        <v>0</v>
      </c>
      <c r="V2347">
        <f>IF(OR(V1667="",AND(V1667=V1666,V1667=V1668)),NA(), V1667)</f>
        <v>0</v>
      </c>
      <c r="W2347">
        <f>IF(ISNA(X2347),NA(),W1667)</f>
        <v>0</v>
      </c>
      <c r="X2347">
        <f>IF(OR(X1667="",AND(X1667=X1666,X1667=X1668)),NA(), X1667)</f>
        <v>0</v>
      </c>
      <c r="Y2347">
        <f>IF(ISNA(Z2347),NA(),Y1667)</f>
        <v>0</v>
      </c>
      <c r="Z2347">
        <f>IF(OR(Z1667="",AND(Z1667=Z1666,Z1667=Z1668)),NA(), Z1667)</f>
        <v>0</v>
      </c>
      <c r="AA2347">
        <f>IF(ISNA(AB2347),NA(),AA1667)</f>
        <v>0</v>
      </c>
      <c r="AB2347">
        <f>IF(OR(AB1667="",AND(AB1667=AB1666,AB1667=AB1668)),NA(), AB1667)</f>
        <v>0</v>
      </c>
      <c r="AC2347">
        <f>IF(ISNA(AD2347),NA(),AC1667)</f>
        <v>0</v>
      </c>
      <c r="AD2347">
        <f>IF(OR(AD1667="",AND(AD1667=AD1666,AD1667=AD1668)),NA(), AD1667)</f>
        <v>0</v>
      </c>
      <c r="AE2347">
        <f>IF(ISNA(AF2347),NA(),AE1667)</f>
        <v>0</v>
      </c>
      <c r="AF2347">
        <f>IF(OR(AF1667="",AND(AF1667=AF1666,AF1667=AF1668)),NA(), AF1667)</f>
        <v>0</v>
      </c>
      <c r="AG2347">
        <f>IF(ISNA(AH2347),NA(),AG1667)</f>
        <v>0</v>
      </c>
      <c r="AH2347">
        <f>IF(OR(AH1667="",AND(AH1667=AH1666,AH1667=AH1668)),NA(), AH1667)</f>
        <v>0</v>
      </c>
      <c r="AI2347">
        <f>IF(ISNA(AJ2347),NA(),AI1667)</f>
        <v>0</v>
      </c>
      <c r="AJ2347">
        <f>IF(OR(AJ1667="",AND(AJ1667=AJ1666,AJ1667=AJ1668)),NA(), AJ1667)</f>
        <v>0</v>
      </c>
      <c r="AM2347">
        <f>IF(ISNA(AN2347),NA(),AM1667)</f>
        <v>0</v>
      </c>
      <c r="AN2347">
        <f>IF(OR(AN1667="",AND(AN1667=AN1666,AN1667=AN1668)),NA(), AN1667)</f>
        <v>0</v>
      </c>
      <c r="AO2347">
        <f>IF(ISNA(AP2347),NA(),AO1667)</f>
        <v>0</v>
      </c>
      <c r="AP2347">
        <f>IF(OR(AP1667="",AND(AP1667=AP1666,AP1667=AP1668)),NA(), AP1667)</f>
        <v>0</v>
      </c>
      <c r="AQ2347">
        <f>IF(ISNA(AR2347),NA(),AQ1667)</f>
        <v>0</v>
      </c>
      <c r="AR2347">
        <f>IF(OR(AR1667="",AND(AR1667=AR1666,AR1667=AR1668)),NA(), AR1667)</f>
        <v>0</v>
      </c>
      <c r="AS2347">
        <f>IF(ISNA(AT2347),NA(),AS1667)</f>
        <v>0</v>
      </c>
      <c r="AT2347">
        <f>IF(OR(AT1667="",AND(AT1667=AT1666,AT1667=AT1668)),NA(), AT1667)</f>
        <v>0</v>
      </c>
      <c r="AU2347">
        <f>IF(ISNA(AV2347),NA(),AU1667)</f>
        <v>0</v>
      </c>
      <c r="AV2347">
        <f>IF(OR(AV1667="",AND(AV1667=AV1666,AV1667=AV1668)),NA(), AV1667)</f>
        <v>0</v>
      </c>
      <c r="AW2347">
        <f>IF(ISNA(AX2347),NA(),AW1667)</f>
        <v>0</v>
      </c>
      <c r="AX2347">
        <f>IF(OR(AX1667="",AND(AX1667=AX1666,AX1667=AX1668)),NA(), AX1667)</f>
        <v>0</v>
      </c>
      <c r="AY2347">
        <f>IF(ISNA(AZ2347),NA(),AY1667)</f>
        <v>0</v>
      </c>
      <c r="AZ2347">
        <f>IF(OR(AZ1667="",AND(AZ1667=AZ1666,AZ1667=AZ1668)),NA(), AZ1667)</f>
        <v>0</v>
      </c>
      <c r="BA2347">
        <f>IF(ISNA(BB2347),NA(),BA1667)</f>
        <v>0</v>
      </c>
      <c r="BB2347">
        <f>IF(OR(BB1667="",AND(BB1667=BB1666,BB1667=BB1668)),NA(), BB1667)</f>
        <v>0</v>
      </c>
      <c r="BC2347">
        <f>IF(ISNA(BD2347),NA(),BC1667)</f>
        <v>0</v>
      </c>
      <c r="BD2347">
        <f>IF(OR(BD1667="",AND(BD1667=BD1666,BD1667=BD1668)),NA(), BD1667)</f>
        <v>0</v>
      </c>
      <c r="BE2347">
        <f>IF(ISNA(BF2347),NA(),BE1667)</f>
        <v>0</v>
      </c>
      <c r="BF2347">
        <f>IF(OR(BF1667="",AND(BF1667=BF1666,BF1667=BF1668)),NA(), BF1667)</f>
        <v>0</v>
      </c>
      <c r="BG2347">
        <f>IF(ISNA(BH2347),NA(),BG1667)</f>
        <v>0</v>
      </c>
      <c r="BH2347">
        <f>IF(OR(BH1667="",AND(BH1667=BH1666,BH1667=BH1668)),NA(), BH1667)</f>
        <v>0</v>
      </c>
      <c r="BI2347">
        <f>IF(ISNA(BJ2347),NA(),BI1667)</f>
        <v>0</v>
      </c>
      <c r="BJ2347">
        <f>IF(OR(BJ1667="",AND(BJ1667=BJ1666,BJ1667=BJ1668)),NA(), BJ1667)</f>
        <v>0</v>
      </c>
      <c r="BK2347">
        <f>IF(ISNA(BL2347),NA(),BK1667)</f>
        <v>0</v>
      </c>
      <c r="BL2347">
        <f>IF(OR(BL1667="",AND(BL1667=BL1666,BL1667=BL1668)),NA(), BL1667)</f>
        <v>0</v>
      </c>
      <c r="BM2347">
        <f>IF(ISNA(BN2347),NA(),BM1667)</f>
        <v>0</v>
      </c>
      <c r="BN2347">
        <f>IF(OR(BN1667="",AND(BN1667=BN1666,BN1667=BN1668)),NA(), BN1667)</f>
        <v>0</v>
      </c>
      <c r="BO2347">
        <f>IF(ISNA(BP2347),NA(),BO1667)</f>
        <v>0</v>
      </c>
      <c r="BP2347">
        <f>IF(OR(BP1667="",AND(BP1667=BP1666,BP1667=BP1668)),NA(), BP1667)</f>
        <v>0</v>
      </c>
      <c r="BQ2347">
        <f>IF(ISNA(BR2347),NA(),BQ1667)</f>
        <v>0</v>
      </c>
      <c r="BR2347">
        <f>IF(OR(BR1667="",AND(BR1667=BR1666,BR1667=BR1668)),NA(), BR1667)</f>
        <v>0</v>
      </c>
    </row>
    <row r="2348" spans="5:70">
      <c r="E2348">
        <f>IF(ISNA(F2348),NA(),E1668)</f>
        <v>0</v>
      </c>
      <c r="F2348">
        <f>IF(OR(F1668="",AND(F1668=F1667,F1668=F1669)),NA(), F1668)</f>
        <v>0</v>
      </c>
      <c r="G2348">
        <f>IF(ISNA(H2348),NA(),G1668)</f>
        <v>0</v>
      </c>
      <c r="H2348">
        <f>IF(OR(H1668="",AND(H1668=H1667,H1668=H1669)),NA(), H1668)</f>
        <v>0</v>
      </c>
      <c r="I2348">
        <f>IF(ISNA(J2348),NA(),I1668)</f>
        <v>0</v>
      </c>
      <c r="J2348">
        <f>IF(OR(J1668="",AND(J1668=J1667,J1668=J1669)),NA(), J1668)</f>
        <v>0</v>
      </c>
      <c r="K2348">
        <f>IF(ISNA(L2348),NA(),K1668)</f>
        <v>0</v>
      </c>
      <c r="L2348">
        <f>IF(OR(L1668="",AND(L1668=L1667,L1668=L1669)),NA(), L1668)</f>
        <v>0</v>
      </c>
      <c r="M2348">
        <f>IF(ISNA(N2348),NA(),M1668)</f>
        <v>0</v>
      </c>
      <c r="N2348">
        <f>IF(OR(N1668="",AND(N1668=N1667,N1668=N1669)),NA(), N1668)</f>
        <v>0</v>
      </c>
      <c r="O2348">
        <f>IF(ISNA(P2348),NA(),O1668)</f>
        <v>0</v>
      </c>
      <c r="P2348">
        <f>IF(OR(P1668="",AND(P1668=P1667,P1668=P1669)),NA(), P1668)</f>
        <v>0</v>
      </c>
      <c r="Q2348">
        <f>IF(ISNA(R2348),NA(),Q1668)</f>
        <v>0</v>
      </c>
      <c r="R2348">
        <f>IF(OR(R1668="",AND(R1668=R1667,R1668=R1669)),NA(), R1668)</f>
        <v>0</v>
      </c>
      <c r="S2348">
        <f>IF(ISNA(T2348),NA(),S1668)</f>
        <v>0</v>
      </c>
      <c r="T2348">
        <f>IF(OR(T1668="",AND(T1668=T1667,T1668=T1669)),NA(), T1668)</f>
        <v>0</v>
      </c>
      <c r="U2348">
        <f>IF(ISNA(V2348),NA(),U1668)</f>
        <v>0</v>
      </c>
      <c r="V2348">
        <f>IF(OR(V1668="",AND(V1668=V1667,V1668=V1669)),NA(), V1668)</f>
        <v>0</v>
      </c>
      <c r="W2348">
        <f>IF(ISNA(X2348),NA(),W1668)</f>
        <v>0</v>
      </c>
      <c r="X2348">
        <f>IF(OR(X1668="",AND(X1668=X1667,X1668=X1669)),NA(), X1668)</f>
        <v>0</v>
      </c>
      <c r="Y2348">
        <f>IF(ISNA(Z2348),NA(),Y1668)</f>
        <v>0</v>
      </c>
      <c r="Z2348">
        <f>IF(OR(Z1668="",AND(Z1668=Z1667,Z1668=Z1669)),NA(), Z1668)</f>
        <v>0</v>
      </c>
      <c r="AA2348">
        <f>IF(ISNA(AB2348),NA(),AA1668)</f>
        <v>0</v>
      </c>
      <c r="AB2348">
        <f>IF(OR(AB1668="",AND(AB1668=AB1667,AB1668=AB1669)),NA(), AB1668)</f>
        <v>0</v>
      </c>
      <c r="AC2348">
        <f>IF(ISNA(AD2348),NA(),AC1668)</f>
        <v>0</v>
      </c>
      <c r="AD2348">
        <f>IF(OR(AD1668="",AND(AD1668=AD1667,AD1668=AD1669)),NA(), AD1668)</f>
        <v>0</v>
      </c>
      <c r="AE2348">
        <f>IF(ISNA(AF2348),NA(),AE1668)</f>
        <v>0</v>
      </c>
      <c r="AF2348">
        <f>IF(OR(AF1668="",AND(AF1668=AF1667,AF1668=AF1669)),NA(), AF1668)</f>
        <v>0</v>
      </c>
      <c r="AG2348">
        <f>IF(ISNA(AH2348),NA(),AG1668)</f>
        <v>0</v>
      </c>
      <c r="AH2348">
        <f>IF(OR(AH1668="",AND(AH1668=AH1667,AH1668=AH1669)),NA(), AH1668)</f>
        <v>0</v>
      </c>
      <c r="AI2348">
        <f>IF(ISNA(AJ2348),NA(),AI1668)</f>
        <v>0</v>
      </c>
      <c r="AJ2348">
        <f>IF(OR(AJ1668="",AND(AJ1668=AJ1667,AJ1668=AJ1669)),NA(), AJ1668)</f>
        <v>0</v>
      </c>
      <c r="AM2348">
        <f>IF(ISNA(AN2348),NA(),AM1668)</f>
        <v>0</v>
      </c>
      <c r="AN2348">
        <f>IF(OR(AN1668="",AND(AN1668=AN1667,AN1668=AN1669)),NA(), AN1668)</f>
        <v>0</v>
      </c>
      <c r="AO2348">
        <f>IF(ISNA(AP2348),NA(),AO1668)</f>
        <v>0</v>
      </c>
      <c r="AP2348">
        <f>IF(OR(AP1668="",AND(AP1668=AP1667,AP1668=AP1669)),NA(), AP1668)</f>
        <v>0</v>
      </c>
      <c r="AQ2348">
        <f>IF(ISNA(AR2348),NA(),AQ1668)</f>
        <v>0</v>
      </c>
      <c r="AR2348">
        <f>IF(OR(AR1668="",AND(AR1668=AR1667,AR1668=AR1669)),NA(), AR1668)</f>
        <v>0</v>
      </c>
      <c r="AS2348">
        <f>IF(ISNA(AT2348),NA(),AS1668)</f>
        <v>0</v>
      </c>
      <c r="AT2348">
        <f>IF(OR(AT1668="",AND(AT1668=AT1667,AT1668=AT1669)),NA(), AT1668)</f>
        <v>0</v>
      </c>
      <c r="AU2348">
        <f>IF(ISNA(AV2348),NA(),AU1668)</f>
        <v>0</v>
      </c>
      <c r="AV2348">
        <f>IF(OR(AV1668="",AND(AV1668=AV1667,AV1668=AV1669)),NA(), AV1668)</f>
        <v>0</v>
      </c>
      <c r="AW2348">
        <f>IF(ISNA(AX2348),NA(),AW1668)</f>
        <v>0</v>
      </c>
      <c r="AX2348">
        <f>IF(OR(AX1668="",AND(AX1668=AX1667,AX1668=AX1669)),NA(), AX1668)</f>
        <v>0</v>
      </c>
      <c r="AY2348">
        <f>IF(ISNA(AZ2348),NA(),AY1668)</f>
        <v>0</v>
      </c>
      <c r="AZ2348">
        <f>IF(OR(AZ1668="",AND(AZ1668=AZ1667,AZ1668=AZ1669)),NA(), AZ1668)</f>
        <v>0</v>
      </c>
      <c r="BA2348">
        <f>IF(ISNA(BB2348),NA(),BA1668)</f>
        <v>0</v>
      </c>
      <c r="BB2348">
        <f>IF(OR(BB1668="",AND(BB1668=BB1667,BB1668=BB1669)),NA(), BB1668)</f>
        <v>0</v>
      </c>
      <c r="BC2348">
        <f>IF(ISNA(BD2348),NA(),BC1668)</f>
        <v>0</v>
      </c>
      <c r="BD2348">
        <f>IF(OR(BD1668="",AND(BD1668=BD1667,BD1668=BD1669)),NA(), BD1668)</f>
        <v>0</v>
      </c>
      <c r="BE2348">
        <f>IF(ISNA(BF2348),NA(),BE1668)</f>
        <v>0</v>
      </c>
      <c r="BF2348">
        <f>IF(OR(BF1668="",AND(BF1668=BF1667,BF1668=BF1669)),NA(), BF1668)</f>
        <v>0</v>
      </c>
      <c r="BG2348">
        <f>IF(ISNA(BH2348),NA(),BG1668)</f>
        <v>0</v>
      </c>
      <c r="BH2348">
        <f>IF(OR(BH1668="",AND(BH1668=BH1667,BH1668=BH1669)),NA(), BH1668)</f>
        <v>0</v>
      </c>
      <c r="BI2348">
        <f>IF(ISNA(BJ2348),NA(),BI1668)</f>
        <v>0</v>
      </c>
      <c r="BJ2348">
        <f>IF(OR(BJ1668="",AND(BJ1668=BJ1667,BJ1668=BJ1669)),NA(), BJ1668)</f>
        <v>0</v>
      </c>
      <c r="BK2348">
        <f>IF(ISNA(BL2348),NA(),BK1668)</f>
        <v>0</v>
      </c>
      <c r="BL2348">
        <f>IF(OR(BL1668="",AND(BL1668=BL1667,BL1668=BL1669)),NA(), BL1668)</f>
        <v>0</v>
      </c>
      <c r="BM2348">
        <f>IF(ISNA(BN2348),NA(),BM1668)</f>
        <v>0</v>
      </c>
      <c r="BN2348">
        <f>IF(OR(BN1668="",AND(BN1668=BN1667,BN1668=BN1669)),NA(), BN1668)</f>
        <v>0</v>
      </c>
      <c r="BO2348">
        <f>IF(ISNA(BP2348),NA(),BO1668)</f>
        <v>0</v>
      </c>
      <c r="BP2348">
        <f>IF(OR(BP1668="",AND(BP1668=BP1667,BP1668=BP1669)),NA(), BP1668)</f>
        <v>0</v>
      </c>
      <c r="BQ2348">
        <f>IF(ISNA(BR2348),NA(),BQ1668)</f>
        <v>0</v>
      </c>
      <c r="BR2348">
        <f>IF(OR(BR1668="",AND(BR1668=BR1667,BR1668=BR1669)),NA(), BR1668)</f>
        <v>0</v>
      </c>
    </row>
    <row r="2349" spans="5:70">
      <c r="E2349">
        <f>IF(ISNA(F2349),NA(),E1669)</f>
        <v>0</v>
      </c>
      <c r="F2349">
        <f>IF(OR(F1669="",AND(F1669=F1668,F1669=F1670)),NA(), F1669)</f>
        <v>0</v>
      </c>
      <c r="G2349">
        <f>IF(ISNA(H2349),NA(),G1669)</f>
        <v>0</v>
      </c>
      <c r="H2349">
        <f>IF(OR(H1669="",AND(H1669=H1668,H1669=H1670)),NA(), H1669)</f>
        <v>0</v>
      </c>
      <c r="I2349">
        <f>IF(ISNA(J2349),NA(),I1669)</f>
        <v>0</v>
      </c>
      <c r="J2349">
        <f>IF(OR(J1669="",AND(J1669=J1668,J1669=J1670)),NA(), J1669)</f>
        <v>0</v>
      </c>
      <c r="K2349">
        <f>IF(ISNA(L2349),NA(),K1669)</f>
        <v>0</v>
      </c>
      <c r="L2349">
        <f>IF(OR(L1669="",AND(L1669=L1668,L1669=L1670)),NA(), L1669)</f>
        <v>0</v>
      </c>
      <c r="M2349">
        <f>IF(ISNA(N2349),NA(),M1669)</f>
        <v>0</v>
      </c>
      <c r="N2349">
        <f>IF(OR(N1669="",AND(N1669=N1668,N1669=N1670)),NA(), N1669)</f>
        <v>0</v>
      </c>
      <c r="O2349">
        <f>IF(ISNA(P2349),NA(),O1669)</f>
        <v>0</v>
      </c>
      <c r="P2349">
        <f>IF(OR(P1669="",AND(P1669=P1668,P1669=P1670)),NA(), P1669)</f>
        <v>0</v>
      </c>
      <c r="Q2349">
        <f>IF(ISNA(R2349),NA(),Q1669)</f>
        <v>0</v>
      </c>
      <c r="R2349">
        <f>IF(OR(R1669="",AND(R1669=R1668,R1669=R1670)),NA(), R1669)</f>
        <v>0</v>
      </c>
      <c r="S2349">
        <f>IF(ISNA(T2349),NA(),S1669)</f>
        <v>0</v>
      </c>
      <c r="T2349">
        <f>IF(OR(T1669="",AND(T1669=T1668,T1669=T1670)),NA(), T1669)</f>
        <v>0</v>
      </c>
      <c r="U2349">
        <f>IF(ISNA(V2349),NA(),U1669)</f>
        <v>0</v>
      </c>
      <c r="V2349">
        <f>IF(OR(V1669="",AND(V1669=V1668,V1669=V1670)),NA(), V1669)</f>
        <v>0</v>
      </c>
      <c r="W2349">
        <f>IF(ISNA(X2349),NA(),W1669)</f>
        <v>0</v>
      </c>
      <c r="X2349">
        <f>IF(OR(X1669="",AND(X1669=X1668,X1669=X1670)),NA(), X1669)</f>
        <v>0</v>
      </c>
      <c r="Y2349">
        <f>IF(ISNA(Z2349),NA(),Y1669)</f>
        <v>0</v>
      </c>
      <c r="Z2349">
        <f>IF(OR(Z1669="",AND(Z1669=Z1668,Z1669=Z1670)),NA(), Z1669)</f>
        <v>0</v>
      </c>
      <c r="AA2349">
        <f>IF(ISNA(AB2349),NA(),AA1669)</f>
        <v>0</v>
      </c>
      <c r="AB2349">
        <f>IF(OR(AB1669="",AND(AB1669=AB1668,AB1669=AB1670)),NA(), AB1669)</f>
        <v>0</v>
      </c>
      <c r="AC2349">
        <f>IF(ISNA(AD2349),NA(),AC1669)</f>
        <v>0</v>
      </c>
      <c r="AD2349">
        <f>IF(OR(AD1669="",AND(AD1669=AD1668,AD1669=AD1670)),NA(), AD1669)</f>
        <v>0</v>
      </c>
      <c r="AE2349">
        <f>IF(ISNA(AF2349),NA(),AE1669)</f>
        <v>0</v>
      </c>
      <c r="AF2349">
        <f>IF(OR(AF1669="",AND(AF1669=AF1668,AF1669=AF1670)),NA(), AF1669)</f>
        <v>0</v>
      </c>
      <c r="AG2349">
        <f>IF(ISNA(AH2349),NA(),AG1669)</f>
        <v>0</v>
      </c>
      <c r="AH2349">
        <f>IF(OR(AH1669="",AND(AH1669=AH1668,AH1669=AH1670)),NA(), AH1669)</f>
        <v>0</v>
      </c>
      <c r="AI2349">
        <f>IF(ISNA(AJ2349),NA(),AI1669)</f>
        <v>0</v>
      </c>
      <c r="AJ2349">
        <f>IF(OR(AJ1669="",AND(AJ1669=AJ1668,AJ1669=AJ1670)),NA(), AJ1669)</f>
        <v>0</v>
      </c>
      <c r="AM2349">
        <f>IF(ISNA(AN2349),NA(),AM1669)</f>
        <v>0</v>
      </c>
      <c r="AN2349">
        <f>IF(OR(AN1669="",AND(AN1669=AN1668,AN1669=AN1670)),NA(), AN1669)</f>
        <v>0</v>
      </c>
      <c r="AO2349">
        <f>IF(ISNA(AP2349),NA(),AO1669)</f>
        <v>0</v>
      </c>
      <c r="AP2349">
        <f>IF(OR(AP1669="",AND(AP1669=AP1668,AP1669=AP1670)),NA(), AP1669)</f>
        <v>0</v>
      </c>
      <c r="AQ2349">
        <f>IF(ISNA(AR2349),NA(),AQ1669)</f>
        <v>0</v>
      </c>
      <c r="AR2349">
        <f>IF(OR(AR1669="",AND(AR1669=AR1668,AR1669=AR1670)),NA(), AR1669)</f>
        <v>0</v>
      </c>
      <c r="AS2349">
        <f>IF(ISNA(AT2349),NA(),AS1669)</f>
        <v>0</v>
      </c>
      <c r="AT2349">
        <f>IF(OR(AT1669="",AND(AT1669=AT1668,AT1669=AT1670)),NA(), AT1669)</f>
        <v>0</v>
      </c>
      <c r="AU2349">
        <f>IF(ISNA(AV2349),NA(),AU1669)</f>
        <v>0</v>
      </c>
      <c r="AV2349">
        <f>IF(OR(AV1669="",AND(AV1669=AV1668,AV1669=AV1670)),NA(), AV1669)</f>
        <v>0</v>
      </c>
      <c r="AW2349">
        <f>IF(ISNA(AX2349),NA(),AW1669)</f>
        <v>0</v>
      </c>
      <c r="AX2349">
        <f>IF(OR(AX1669="",AND(AX1669=AX1668,AX1669=AX1670)),NA(), AX1669)</f>
        <v>0</v>
      </c>
      <c r="AY2349">
        <f>IF(ISNA(AZ2349),NA(),AY1669)</f>
        <v>0</v>
      </c>
      <c r="AZ2349">
        <f>IF(OR(AZ1669="",AND(AZ1669=AZ1668,AZ1669=AZ1670)),NA(), AZ1669)</f>
        <v>0</v>
      </c>
      <c r="BA2349">
        <f>IF(ISNA(BB2349),NA(),BA1669)</f>
        <v>0</v>
      </c>
      <c r="BB2349">
        <f>IF(OR(BB1669="",AND(BB1669=BB1668,BB1669=BB1670)),NA(), BB1669)</f>
        <v>0</v>
      </c>
      <c r="BC2349">
        <f>IF(ISNA(BD2349),NA(),BC1669)</f>
        <v>0</v>
      </c>
      <c r="BD2349">
        <f>IF(OR(BD1669="",AND(BD1669=BD1668,BD1669=BD1670)),NA(), BD1669)</f>
        <v>0</v>
      </c>
      <c r="BE2349">
        <f>IF(ISNA(BF2349),NA(),BE1669)</f>
        <v>0</v>
      </c>
      <c r="BF2349">
        <f>IF(OR(BF1669="",AND(BF1669=BF1668,BF1669=BF1670)),NA(), BF1669)</f>
        <v>0</v>
      </c>
      <c r="BG2349">
        <f>IF(ISNA(BH2349),NA(),BG1669)</f>
        <v>0</v>
      </c>
      <c r="BH2349">
        <f>IF(OR(BH1669="",AND(BH1669=BH1668,BH1669=BH1670)),NA(), BH1669)</f>
        <v>0</v>
      </c>
      <c r="BI2349">
        <f>IF(ISNA(BJ2349),NA(),BI1669)</f>
        <v>0</v>
      </c>
      <c r="BJ2349">
        <f>IF(OR(BJ1669="",AND(BJ1669=BJ1668,BJ1669=BJ1670)),NA(), BJ1669)</f>
        <v>0</v>
      </c>
      <c r="BK2349">
        <f>IF(ISNA(BL2349),NA(),BK1669)</f>
        <v>0</v>
      </c>
      <c r="BL2349">
        <f>IF(OR(BL1669="",AND(BL1669=BL1668,BL1669=BL1670)),NA(), BL1669)</f>
        <v>0</v>
      </c>
      <c r="BM2349">
        <f>IF(ISNA(BN2349),NA(),BM1669)</f>
        <v>0</v>
      </c>
      <c r="BN2349">
        <f>IF(OR(BN1669="",AND(BN1669=BN1668,BN1669=BN1670)),NA(), BN1669)</f>
        <v>0</v>
      </c>
      <c r="BO2349">
        <f>IF(ISNA(BP2349),NA(),BO1669)</f>
        <v>0</v>
      </c>
      <c r="BP2349">
        <f>IF(OR(BP1669="",AND(BP1669=BP1668,BP1669=BP1670)),NA(), BP1669)</f>
        <v>0</v>
      </c>
      <c r="BQ2349">
        <f>IF(ISNA(BR2349),NA(),BQ1669)</f>
        <v>0</v>
      </c>
      <c r="BR2349">
        <f>IF(OR(BR1669="",AND(BR1669=BR1668,BR1669=BR1670)),NA(), BR1669)</f>
        <v>0</v>
      </c>
    </row>
    <row r="2350" spans="5:70">
      <c r="E2350">
        <f>IF(ISNA(F2350),NA(),E1670)</f>
        <v>0</v>
      </c>
      <c r="F2350">
        <f>IF(OR(F1670="",AND(F1670=F1669,F1670=F1671)),NA(), F1670)</f>
        <v>0</v>
      </c>
      <c r="G2350">
        <f>IF(ISNA(H2350),NA(),G1670)</f>
        <v>0</v>
      </c>
      <c r="H2350">
        <f>IF(OR(H1670="",AND(H1670=H1669,H1670=H1671)),NA(), H1670)</f>
        <v>0</v>
      </c>
      <c r="I2350">
        <f>IF(ISNA(J2350),NA(),I1670)</f>
        <v>0</v>
      </c>
      <c r="J2350">
        <f>IF(OR(J1670="",AND(J1670=J1669,J1670=J1671)),NA(), J1670)</f>
        <v>0</v>
      </c>
      <c r="K2350">
        <f>IF(ISNA(L2350),NA(),K1670)</f>
        <v>0</v>
      </c>
      <c r="L2350">
        <f>IF(OR(L1670="",AND(L1670=L1669,L1670=L1671)),NA(), L1670)</f>
        <v>0</v>
      </c>
      <c r="M2350">
        <f>IF(ISNA(N2350),NA(),M1670)</f>
        <v>0</v>
      </c>
      <c r="N2350">
        <f>IF(OR(N1670="",AND(N1670=N1669,N1670=N1671)),NA(), N1670)</f>
        <v>0</v>
      </c>
      <c r="O2350">
        <f>IF(ISNA(P2350),NA(),O1670)</f>
        <v>0</v>
      </c>
      <c r="P2350">
        <f>IF(OR(P1670="",AND(P1670=P1669,P1670=P1671)),NA(), P1670)</f>
        <v>0</v>
      </c>
      <c r="Q2350">
        <f>IF(ISNA(R2350),NA(),Q1670)</f>
        <v>0</v>
      </c>
      <c r="R2350">
        <f>IF(OR(R1670="",AND(R1670=R1669,R1670=R1671)),NA(), R1670)</f>
        <v>0</v>
      </c>
      <c r="S2350">
        <f>IF(ISNA(T2350),NA(),S1670)</f>
        <v>0</v>
      </c>
      <c r="T2350">
        <f>IF(OR(T1670="",AND(T1670=T1669,T1670=T1671)),NA(), T1670)</f>
        <v>0</v>
      </c>
      <c r="U2350">
        <f>IF(ISNA(V2350),NA(),U1670)</f>
        <v>0</v>
      </c>
      <c r="V2350">
        <f>IF(OR(V1670="",AND(V1670=V1669,V1670=V1671)),NA(), V1670)</f>
        <v>0</v>
      </c>
      <c r="W2350">
        <f>IF(ISNA(X2350),NA(),W1670)</f>
        <v>0</v>
      </c>
      <c r="X2350">
        <f>IF(OR(X1670="",AND(X1670=X1669,X1670=X1671)),NA(), X1670)</f>
        <v>0</v>
      </c>
      <c r="Y2350">
        <f>IF(ISNA(Z2350),NA(),Y1670)</f>
        <v>0</v>
      </c>
      <c r="Z2350">
        <f>IF(OR(Z1670="",AND(Z1670=Z1669,Z1670=Z1671)),NA(), Z1670)</f>
        <v>0</v>
      </c>
      <c r="AA2350">
        <f>IF(ISNA(AB2350),NA(),AA1670)</f>
        <v>0</v>
      </c>
      <c r="AB2350">
        <f>IF(OR(AB1670="",AND(AB1670=AB1669,AB1670=AB1671)),NA(), AB1670)</f>
        <v>0</v>
      </c>
      <c r="AC2350">
        <f>IF(ISNA(AD2350),NA(),AC1670)</f>
        <v>0</v>
      </c>
      <c r="AD2350">
        <f>IF(OR(AD1670="",AND(AD1670=AD1669,AD1670=AD1671)),NA(), AD1670)</f>
        <v>0</v>
      </c>
      <c r="AE2350">
        <f>IF(ISNA(AF2350),NA(),AE1670)</f>
        <v>0</v>
      </c>
      <c r="AF2350">
        <f>IF(OR(AF1670="",AND(AF1670=AF1669,AF1670=AF1671)),NA(), AF1670)</f>
        <v>0</v>
      </c>
      <c r="AG2350">
        <f>IF(ISNA(AH2350),NA(),AG1670)</f>
        <v>0</v>
      </c>
      <c r="AH2350">
        <f>IF(OR(AH1670="",AND(AH1670=AH1669,AH1670=AH1671)),NA(), AH1670)</f>
        <v>0</v>
      </c>
      <c r="AI2350">
        <f>IF(ISNA(AJ2350),NA(),AI1670)</f>
        <v>0</v>
      </c>
      <c r="AJ2350">
        <f>IF(OR(AJ1670="",AND(AJ1670=AJ1669,AJ1670=AJ1671)),NA(), AJ1670)</f>
        <v>0</v>
      </c>
      <c r="AM2350">
        <f>IF(ISNA(AN2350),NA(),AM1670)</f>
        <v>0</v>
      </c>
      <c r="AN2350">
        <f>IF(OR(AN1670="",AND(AN1670=AN1669,AN1670=AN1671)),NA(), AN1670)</f>
        <v>0</v>
      </c>
      <c r="AO2350">
        <f>IF(ISNA(AP2350),NA(),AO1670)</f>
        <v>0</v>
      </c>
      <c r="AP2350">
        <f>IF(OR(AP1670="",AND(AP1670=AP1669,AP1670=AP1671)),NA(), AP1670)</f>
        <v>0</v>
      </c>
      <c r="AQ2350">
        <f>IF(ISNA(AR2350),NA(),AQ1670)</f>
        <v>0</v>
      </c>
      <c r="AR2350">
        <f>IF(OR(AR1670="",AND(AR1670=AR1669,AR1670=AR1671)),NA(), AR1670)</f>
        <v>0</v>
      </c>
      <c r="AS2350">
        <f>IF(ISNA(AT2350),NA(),AS1670)</f>
        <v>0</v>
      </c>
      <c r="AT2350">
        <f>IF(OR(AT1670="",AND(AT1670=AT1669,AT1670=AT1671)),NA(), AT1670)</f>
        <v>0</v>
      </c>
      <c r="AU2350">
        <f>IF(ISNA(AV2350),NA(),AU1670)</f>
        <v>0</v>
      </c>
      <c r="AV2350">
        <f>IF(OR(AV1670="",AND(AV1670=AV1669,AV1670=AV1671)),NA(), AV1670)</f>
        <v>0</v>
      </c>
      <c r="AW2350">
        <f>IF(ISNA(AX2350),NA(),AW1670)</f>
        <v>0</v>
      </c>
      <c r="AX2350">
        <f>IF(OR(AX1670="",AND(AX1670=AX1669,AX1670=AX1671)),NA(), AX1670)</f>
        <v>0</v>
      </c>
      <c r="AY2350">
        <f>IF(ISNA(AZ2350),NA(),AY1670)</f>
        <v>0</v>
      </c>
      <c r="AZ2350">
        <f>IF(OR(AZ1670="",AND(AZ1670=AZ1669,AZ1670=AZ1671)),NA(), AZ1670)</f>
        <v>0</v>
      </c>
      <c r="BA2350">
        <f>IF(ISNA(BB2350),NA(),BA1670)</f>
        <v>0</v>
      </c>
      <c r="BB2350">
        <f>IF(OR(BB1670="",AND(BB1670=BB1669,BB1670=BB1671)),NA(), BB1670)</f>
        <v>0</v>
      </c>
      <c r="BC2350">
        <f>IF(ISNA(BD2350),NA(),BC1670)</f>
        <v>0</v>
      </c>
      <c r="BD2350">
        <f>IF(OR(BD1670="",AND(BD1670=BD1669,BD1670=BD1671)),NA(), BD1670)</f>
        <v>0</v>
      </c>
      <c r="BE2350">
        <f>IF(ISNA(BF2350),NA(),BE1670)</f>
        <v>0</v>
      </c>
      <c r="BF2350">
        <f>IF(OR(BF1670="",AND(BF1670=BF1669,BF1670=BF1671)),NA(), BF1670)</f>
        <v>0</v>
      </c>
      <c r="BG2350">
        <f>IF(ISNA(BH2350),NA(),BG1670)</f>
        <v>0</v>
      </c>
      <c r="BH2350">
        <f>IF(OR(BH1670="",AND(BH1670=BH1669,BH1670=BH1671)),NA(), BH1670)</f>
        <v>0</v>
      </c>
      <c r="BI2350">
        <f>IF(ISNA(BJ2350),NA(),BI1670)</f>
        <v>0</v>
      </c>
      <c r="BJ2350">
        <f>IF(OR(BJ1670="",AND(BJ1670=BJ1669,BJ1670=BJ1671)),NA(), BJ1670)</f>
        <v>0</v>
      </c>
      <c r="BK2350">
        <f>IF(ISNA(BL2350),NA(),BK1670)</f>
        <v>0</v>
      </c>
      <c r="BL2350">
        <f>IF(OR(BL1670="",AND(BL1670=BL1669,BL1670=BL1671)),NA(), BL1670)</f>
        <v>0</v>
      </c>
      <c r="BM2350">
        <f>IF(ISNA(BN2350),NA(),BM1670)</f>
        <v>0</v>
      </c>
      <c r="BN2350">
        <f>IF(OR(BN1670="",AND(BN1670=BN1669,BN1670=BN1671)),NA(), BN1670)</f>
        <v>0</v>
      </c>
      <c r="BO2350">
        <f>IF(ISNA(BP2350),NA(),BO1670)</f>
        <v>0</v>
      </c>
      <c r="BP2350">
        <f>IF(OR(BP1670="",AND(BP1670=BP1669,BP1670=BP1671)),NA(), BP1670)</f>
        <v>0</v>
      </c>
      <c r="BQ2350">
        <f>IF(ISNA(BR2350),NA(),BQ1670)</f>
        <v>0</v>
      </c>
      <c r="BR2350">
        <f>IF(OR(BR1670="",AND(BR1670=BR1669,BR1670=BR1671)),NA(), BR1670)</f>
        <v>0</v>
      </c>
    </row>
    <row r="2351" spans="5:70">
      <c r="E2351">
        <f>IF(ISNA(F2351),NA(),E1671)</f>
        <v>0</v>
      </c>
      <c r="F2351">
        <f>IF(OR(F1671="",AND(F1671=F1670,F1671=F1672)),NA(), F1671)</f>
        <v>0</v>
      </c>
      <c r="G2351">
        <f>IF(ISNA(H2351),NA(),G1671)</f>
        <v>0</v>
      </c>
      <c r="H2351">
        <f>IF(OR(H1671="",AND(H1671=H1670,H1671=H1672)),NA(), H1671)</f>
        <v>0</v>
      </c>
      <c r="I2351">
        <f>IF(ISNA(J2351),NA(),I1671)</f>
        <v>0</v>
      </c>
      <c r="J2351">
        <f>IF(OR(J1671="",AND(J1671=J1670,J1671=J1672)),NA(), J1671)</f>
        <v>0</v>
      </c>
      <c r="K2351">
        <f>IF(ISNA(L2351),NA(),K1671)</f>
        <v>0</v>
      </c>
      <c r="L2351">
        <f>IF(OR(L1671="",AND(L1671=L1670,L1671=L1672)),NA(), L1671)</f>
        <v>0</v>
      </c>
      <c r="M2351">
        <f>IF(ISNA(N2351),NA(),M1671)</f>
        <v>0</v>
      </c>
      <c r="N2351">
        <f>IF(OR(N1671="",AND(N1671=N1670,N1671=N1672)),NA(), N1671)</f>
        <v>0</v>
      </c>
      <c r="O2351">
        <f>IF(ISNA(P2351),NA(),O1671)</f>
        <v>0</v>
      </c>
      <c r="P2351">
        <f>IF(OR(P1671="",AND(P1671=P1670,P1671=P1672)),NA(), P1671)</f>
        <v>0</v>
      </c>
      <c r="Q2351">
        <f>IF(ISNA(R2351),NA(),Q1671)</f>
        <v>0</v>
      </c>
      <c r="R2351">
        <f>IF(OR(R1671="",AND(R1671=R1670,R1671=R1672)),NA(), R1671)</f>
        <v>0</v>
      </c>
      <c r="S2351">
        <f>IF(ISNA(T2351),NA(),S1671)</f>
        <v>0</v>
      </c>
      <c r="T2351">
        <f>IF(OR(T1671="",AND(T1671=T1670,T1671=T1672)),NA(), T1671)</f>
        <v>0</v>
      </c>
      <c r="U2351">
        <f>IF(ISNA(V2351),NA(),U1671)</f>
        <v>0</v>
      </c>
      <c r="V2351">
        <f>IF(OR(V1671="",AND(V1671=V1670,V1671=V1672)),NA(), V1671)</f>
        <v>0</v>
      </c>
      <c r="W2351">
        <f>IF(ISNA(X2351),NA(),W1671)</f>
        <v>0</v>
      </c>
      <c r="X2351">
        <f>IF(OR(X1671="",AND(X1671=X1670,X1671=X1672)),NA(), X1671)</f>
        <v>0</v>
      </c>
      <c r="Y2351">
        <f>IF(ISNA(Z2351),NA(),Y1671)</f>
        <v>0</v>
      </c>
      <c r="Z2351">
        <f>IF(OR(Z1671="",AND(Z1671=Z1670,Z1671=Z1672)),NA(), Z1671)</f>
        <v>0</v>
      </c>
      <c r="AA2351">
        <f>IF(ISNA(AB2351),NA(),AA1671)</f>
        <v>0</v>
      </c>
      <c r="AB2351">
        <f>IF(OR(AB1671="",AND(AB1671=AB1670,AB1671=AB1672)),NA(), AB1671)</f>
        <v>0</v>
      </c>
      <c r="AC2351">
        <f>IF(ISNA(AD2351),NA(),AC1671)</f>
        <v>0</v>
      </c>
      <c r="AD2351">
        <f>IF(OR(AD1671="",AND(AD1671=AD1670,AD1671=AD1672)),NA(), AD1671)</f>
        <v>0</v>
      </c>
      <c r="AE2351">
        <f>IF(ISNA(AF2351),NA(),AE1671)</f>
        <v>0</v>
      </c>
      <c r="AF2351">
        <f>IF(OR(AF1671="",AND(AF1671=AF1670,AF1671=AF1672)),NA(), AF1671)</f>
        <v>0</v>
      </c>
      <c r="AG2351">
        <f>IF(ISNA(AH2351),NA(),AG1671)</f>
        <v>0</v>
      </c>
      <c r="AH2351">
        <f>IF(OR(AH1671="",AND(AH1671=AH1670,AH1671=AH1672)),NA(), AH1671)</f>
        <v>0</v>
      </c>
      <c r="AI2351">
        <f>IF(ISNA(AJ2351),NA(),AI1671)</f>
        <v>0</v>
      </c>
      <c r="AJ2351">
        <f>IF(OR(AJ1671="",AND(AJ1671=AJ1670,AJ1671=AJ1672)),NA(), AJ1671)</f>
        <v>0</v>
      </c>
      <c r="AM2351">
        <f>IF(ISNA(AN2351),NA(),AM1671)</f>
        <v>0</v>
      </c>
      <c r="AN2351">
        <f>IF(OR(AN1671="",AND(AN1671=AN1670,AN1671=AN1672)),NA(), AN1671)</f>
        <v>0</v>
      </c>
      <c r="AO2351">
        <f>IF(ISNA(AP2351),NA(),AO1671)</f>
        <v>0</v>
      </c>
      <c r="AP2351">
        <f>IF(OR(AP1671="",AND(AP1671=AP1670,AP1671=AP1672)),NA(), AP1671)</f>
        <v>0</v>
      </c>
      <c r="AQ2351">
        <f>IF(ISNA(AR2351),NA(),AQ1671)</f>
        <v>0</v>
      </c>
      <c r="AR2351">
        <f>IF(OR(AR1671="",AND(AR1671=AR1670,AR1671=AR1672)),NA(), AR1671)</f>
        <v>0</v>
      </c>
      <c r="AS2351">
        <f>IF(ISNA(AT2351),NA(),AS1671)</f>
        <v>0</v>
      </c>
      <c r="AT2351">
        <f>IF(OR(AT1671="",AND(AT1671=AT1670,AT1671=AT1672)),NA(), AT1671)</f>
        <v>0</v>
      </c>
      <c r="AU2351">
        <f>IF(ISNA(AV2351),NA(),AU1671)</f>
        <v>0</v>
      </c>
      <c r="AV2351">
        <f>IF(OR(AV1671="",AND(AV1671=AV1670,AV1671=AV1672)),NA(), AV1671)</f>
        <v>0</v>
      </c>
      <c r="AW2351">
        <f>IF(ISNA(AX2351),NA(),AW1671)</f>
        <v>0</v>
      </c>
      <c r="AX2351">
        <f>IF(OR(AX1671="",AND(AX1671=AX1670,AX1671=AX1672)),NA(), AX1671)</f>
        <v>0</v>
      </c>
      <c r="AY2351">
        <f>IF(ISNA(AZ2351),NA(),AY1671)</f>
        <v>0</v>
      </c>
      <c r="AZ2351">
        <f>IF(OR(AZ1671="",AND(AZ1671=AZ1670,AZ1671=AZ1672)),NA(), AZ1671)</f>
        <v>0</v>
      </c>
      <c r="BA2351">
        <f>IF(ISNA(BB2351),NA(),BA1671)</f>
        <v>0</v>
      </c>
      <c r="BB2351">
        <f>IF(OR(BB1671="",AND(BB1671=BB1670,BB1671=BB1672)),NA(), BB1671)</f>
        <v>0</v>
      </c>
      <c r="BC2351">
        <f>IF(ISNA(BD2351),NA(),BC1671)</f>
        <v>0</v>
      </c>
      <c r="BD2351">
        <f>IF(OR(BD1671="",AND(BD1671=BD1670,BD1671=BD1672)),NA(), BD1671)</f>
        <v>0</v>
      </c>
      <c r="BE2351">
        <f>IF(ISNA(BF2351),NA(),BE1671)</f>
        <v>0</v>
      </c>
      <c r="BF2351">
        <f>IF(OR(BF1671="",AND(BF1671=BF1670,BF1671=BF1672)),NA(), BF1671)</f>
        <v>0</v>
      </c>
      <c r="BG2351">
        <f>IF(ISNA(BH2351),NA(),BG1671)</f>
        <v>0</v>
      </c>
      <c r="BH2351">
        <f>IF(OR(BH1671="",AND(BH1671=BH1670,BH1671=BH1672)),NA(), BH1671)</f>
        <v>0</v>
      </c>
      <c r="BI2351">
        <f>IF(ISNA(BJ2351),NA(),BI1671)</f>
        <v>0</v>
      </c>
      <c r="BJ2351">
        <f>IF(OR(BJ1671="",AND(BJ1671=BJ1670,BJ1671=BJ1672)),NA(), BJ1671)</f>
        <v>0</v>
      </c>
      <c r="BK2351">
        <f>IF(ISNA(BL2351),NA(),BK1671)</f>
        <v>0</v>
      </c>
      <c r="BL2351">
        <f>IF(OR(BL1671="",AND(BL1671=BL1670,BL1671=BL1672)),NA(), BL1671)</f>
        <v>0</v>
      </c>
      <c r="BM2351">
        <f>IF(ISNA(BN2351),NA(),BM1671)</f>
        <v>0</v>
      </c>
      <c r="BN2351">
        <f>IF(OR(BN1671="",AND(BN1671=BN1670,BN1671=BN1672)),NA(), BN1671)</f>
        <v>0</v>
      </c>
      <c r="BO2351">
        <f>IF(ISNA(BP2351),NA(),BO1671)</f>
        <v>0</v>
      </c>
      <c r="BP2351">
        <f>IF(OR(BP1671="",AND(BP1671=BP1670,BP1671=BP1672)),NA(), BP1671)</f>
        <v>0</v>
      </c>
      <c r="BQ2351">
        <f>IF(ISNA(BR2351),NA(),BQ1671)</f>
        <v>0</v>
      </c>
      <c r="BR2351">
        <f>IF(OR(BR1671="",AND(BR1671=BR1670,BR1671=BR1672)),NA(), BR1671)</f>
        <v>0</v>
      </c>
    </row>
    <row r="2352" spans="5:70">
      <c r="E2352">
        <f>IF(ISNA(F2352),NA(),E1672)</f>
        <v>0</v>
      </c>
      <c r="F2352">
        <f>IF(OR(F1672="",AND(F1672=F1671,F1672=F1673)),NA(), F1672)</f>
        <v>0</v>
      </c>
      <c r="G2352">
        <f>IF(ISNA(H2352),NA(),G1672)</f>
        <v>0</v>
      </c>
      <c r="H2352">
        <f>IF(OR(H1672="",AND(H1672=H1671,H1672=H1673)),NA(), H1672)</f>
        <v>0</v>
      </c>
      <c r="I2352">
        <f>IF(ISNA(J2352),NA(),I1672)</f>
        <v>0</v>
      </c>
      <c r="J2352">
        <f>IF(OR(J1672="",AND(J1672=J1671,J1672=J1673)),NA(), J1672)</f>
        <v>0</v>
      </c>
      <c r="K2352">
        <f>IF(ISNA(L2352),NA(),K1672)</f>
        <v>0</v>
      </c>
      <c r="L2352">
        <f>IF(OR(L1672="",AND(L1672=L1671,L1672=L1673)),NA(), L1672)</f>
        <v>0</v>
      </c>
      <c r="M2352">
        <f>IF(ISNA(N2352),NA(),M1672)</f>
        <v>0</v>
      </c>
      <c r="N2352">
        <f>IF(OR(N1672="",AND(N1672=N1671,N1672=N1673)),NA(), N1672)</f>
        <v>0</v>
      </c>
      <c r="O2352">
        <f>IF(ISNA(P2352),NA(),O1672)</f>
        <v>0</v>
      </c>
      <c r="P2352">
        <f>IF(OR(P1672="",AND(P1672=P1671,P1672=P1673)),NA(), P1672)</f>
        <v>0</v>
      </c>
      <c r="Q2352">
        <f>IF(ISNA(R2352),NA(),Q1672)</f>
        <v>0</v>
      </c>
      <c r="R2352">
        <f>IF(OR(R1672="",AND(R1672=R1671,R1672=R1673)),NA(), R1672)</f>
        <v>0</v>
      </c>
      <c r="S2352">
        <f>IF(ISNA(T2352),NA(),S1672)</f>
        <v>0</v>
      </c>
      <c r="T2352">
        <f>IF(OR(T1672="",AND(T1672=T1671,T1672=T1673)),NA(), T1672)</f>
        <v>0</v>
      </c>
      <c r="U2352">
        <f>IF(ISNA(V2352),NA(),U1672)</f>
        <v>0</v>
      </c>
      <c r="V2352">
        <f>IF(OR(V1672="",AND(V1672=V1671,V1672=V1673)),NA(), V1672)</f>
        <v>0</v>
      </c>
      <c r="W2352">
        <f>IF(ISNA(X2352),NA(),W1672)</f>
        <v>0</v>
      </c>
      <c r="X2352">
        <f>IF(OR(X1672="",AND(X1672=X1671,X1672=X1673)),NA(), X1672)</f>
        <v>0</v>
      </c>
      <c r="Y2352">
        <f>IF(ISNA(Z2352),NA(),Y1672)</f>
        <v>0</v>
      </c>
      <c r="Z2352">
        <f>IF(OR(Z1672="",AND(Z1672=Z1671,Z1672=Z1673)),NA(), Z1672)</f>
        <v>0</v>
      </c>
      <c r="AA2352">
        <f>IF(ISNA(AB2352),NA(),AA1672)</f>
        <v>0</v>
      </c>
      <c r="AB2352">
        <f>IF(OR(AB1672="",AND(AB1672=AB1671,AB1672=AB1673)),NA(), AB1672)</f>
        <v>0</v>
      </c>
      <c r="AC2352">
        <f>IF(ISNA(AD2352),NA(),AC1672)</f>
        <v>0</v>
      </c>
      <c r="AD2352">
        <f>IF(OR(AD1672="",AND(AD1672=AD1671,AD1672=AD1673)),NA(), AD1672)</f>
        <v>0</v>
      </c>
      <c r="AE2352">
        <f>IF(ISNA(AF2352),NA(),AE1672)</f>
        <v>0</v>
      </c>
      <c r="AF2352">
        <f>IF(OR(AF1672="",AND(AF1672=AF1671,AF1672=AF1673)),NA(), AF1672)</f>
        <v>0</v>
      </c>
      <c r="AG2352">
        <f>IF(ISNA(AH2352),NA(),AG1672)</f>
        <v>0</v>
      </c>
      <c r="AH2352">
        <f>IF(OR(AH1672="",AND(AH1672=AH1671,AH1672=AH1673)),NA(), AH1672)</f>
        <v>0</v>
      </c>
      <c r="AI2352">
        <f>IF(ISNA(AJ2352),NA(),AI1672)</f>
        <v>0</v>
      </c>
      <c r="AJ2352">
        <f>IF(OR(AJ1672="",AND(AJ1672=AJ1671,AJ1672=AJ1673)),NA(), AJ1672)</f>
        <v>0</v>
      </c>
      <c r="AM2352">
        <f>IF(ISNA(AN2352),NA(),AM1672)</f>
        <v>0</v>
      </c>
      <c r="AN2352">
        <f>IF(OR(AN1672="",AND(AN1672=AN1671,AN1672=AN1673)),NA(), AN1672)</f>
        <v>0</v>
      </c>
      <c r="AO2352">
        <f>IF(ISNA(AP2352),NA(),AO1672)</f>
        <v>0</v>
      </c>
      <c r="AP2352">
        <f>IF(OR(AP1672="",AND(AP1672=AP1671,AP1672=AP1673)),NA(), AP1672)</f>
        <v>0</v>
      </c>
      <c r="AQ2352">
        <f>IF(ISNA(AR2352),NA(),AQ1672)</f>
        <v>0</v>
      </c>
      <c r="AR2352">
        <f>IF(OR(AR1672="",AND(AR1672=AR1671,AR1672=AR1673)),NA(), AR1672)</f>
        <v>0</v>
      </c>
      <c r="AS2352">
        <f>IF(ISNA(AT2352),NA(),AS1672)</f>
        <v>0</v>
      </c>
      <c r="AT2352">
        <f>IF(OR(AT1672="",AND(AT1672=AT1671,AT1672=AT1673)),NA(), AT1672)</f>
        <v>0</v>
      </c>
      <c r="AU2352">
        <f>IF(ISNA(AV2352),NA(),AU1672)</f>
        <v>0</v>
      </c>
      <c r="AV2352">
        <f>IF(OR(AV1672="",AND(AV1672=AV1671,AV1672=AV1673)),NA(), AV1672)</f>
        <v>0</v>
      </c>
      <c r="AW2352">
        <f>IF(ISNA(AX2352),NA(),AW1672)</f>
        <v>0</v>
      </c>
      <c r="AX2352">
        <f>IF(OR(AX1672="",AND(AX1672=AX1671,AX1672=AX1673)),NA(), AX1672)</f>
        <v>0</v>
      </c>
      <c r="AY2352">
        <f>IF(ISNA(AZ2352),NA(),AY1672)</f>
        <v>0</v>
      </c>
      <c r="AZ2352">
        <f>IF(OR(AZ1672="",AND(AZ1672=AZ1671,AZ1672=AZ1673)),NA(), AZ1672)</f>
        <v>0</v>
      </c>
      <c r="BA2352">
        <f>IF(ISNA(BB2352),NA(),BA1672)</f>
        <v>0</v>
      </c>
      <c r="BB2352">
        <f>IF(OR(BB1672="",AND(BB1672=BB1671,BB1672=BB1673)),NA(), BB1672)</f>
        <v>0</v>
      </c>
      <c r="BC2352">
        <f>IF(ISNA(BD2352),NA(),BC1672)</f>
        <v>0</v>
      </c>
      <c r="BD2352">
        <f>IF(OR(BD1672="",AND(BD1672=BD1671,BD1672=BD1673)),NA(), BD1672)</f>
        <v>0</v>
      </c>
      <c r="BE2352">
        <f>IF(ISNA(BF2352),NA(),BE1672)</f>
        <v>0</v>
      </c>
      <c r="BF2352">
        <f>IF(OR(BF1672="",AND(BF1672=BF1671,BF1672=BF1673)),NA(), BF1672)</f>
        <v>0</v>
      </c>
      <c r="BG2352">
        <f>IF(ISNA(BH2352),NA(),BG1672)</f>
        <v>0</v>
      </c>
      <c r="BH2352">
        <f>IF(OR(BH1672="",AND(BH1672=BH1671,BH1672=BH1673)),NA(), BH1672)</f>
        <v>0</v>
      </c>
      <c r="BI2352">
        <f>IF(ISNA(BJ2352),NA(),BI1672)</f>
        <v>0</v>
      </c>
      <c r="BJ2352">
        <f>IF(OR(BJ1672="",AND(BJ1672=BJ1671,BJ1672=BJ1673)),NA(), BJ1672)</f>
        <v>0</v>
      </c>
      <c r="BK2352">
        <f>IF(ISNA(BL2352),NA(),BK1672)</f>
        <v>0</v>
      </c>
      <c r="BL2352">
        <f>IF(OR(BL1672="",AND(BL1672=BL1671,BL1672=BL1673)),NA(), BL1672)</f>
        <v>0</v>
      </c>
      <c r="BM2352">
        <f>IF(ISNA(BN2352),NA(),BM1672)</f>
        <v>0</v>
      </c>
      <c r="BN2352">
        <f>IF(OR(BN1672="",AND(BN1672=BN1671,BN1672=BN1673)),NA(), BN1672)</f>
        <v>0</v>
      </c>
      <c r="BO2352">
        <f>IF(ISNA(BP2352),NA(),BO1672)</f>
        <v>0</v>
      </c>
      <c r="BP2352">
        <f>IF(OR(BP1672="",AND(BP1672=BP1671,BP1672=BP1673)),NA(), BP1672)</f>
        <v>0</v>
      </c>
      <c r="BQ2352">
        <f>IF(ISNA(BR2352),NA(),BQ1672)</f>
        <v>0</v>
      </c>
      <c r="BR2352">
        <f>IF(OR(BR1672="",AND(BR1672=BR1671,BR1672=BR1673)),NA(), BR1672)</f>
        <v>0</v>
      </c>
    </row>
    <row r="2353" spans="5:70">
      <c r="E2353">
        <f>IF(ISNA(F2353),NA(),E1673)</f>
        <v>0</v>
      </c>
      <c r="F2353">
        <f>IF(OR(F1673="",AND(F1673=F1672,F1673=F1674)),NA(), F1673)</f>
        <v>0</v>
      </c>
      <c r="G2353">
        <f>IF(ISNA(H2353),NA(),G1673)</f>
        <v>0</v>
      </c>
      <c r="H2353">
        <f>IF(OR(H1673="",AND(H1673=H1672,H1673=H1674)),NA(), H1673)</f>
        <v>0</v>
      </c>
      <c r="I2353">
        <f>IF(ISNA(J2353),NA(),I1673)</f>
        <v>0</v>
      </c>
      <c r="J2353">
        <f>IF(OR(J1673="",AND(J1673=J1672,J1673=J1674)),NA(), J1673)</f>
        <v>0</v>
      </c>
      <c r="K2353">
        <f>IF(ISNA(L2353),NA(),K1673)</f>
        <v>0</v>
      </c>
      <c r="L2353">
        <f>IF(OR(L1673="",AND(L1673=L1672,L1673=L1674)),NA(), L1673)</f>
        <v>0</v>
      </c>
      <c r="M2353">
        <f>IF(ISNA(N2353),NA(),M1673)</f>
        <v>0</v>
      </c>
      <c r="N2353">
        <f>IF(OR(N1673="",AND(N1673=N1672,N1673=N1674)),NA(), N1673)</f>
        <v>0</v>
      </c>
      <c r="O2353">
        <f>IF(ISNA(P2353),NA(),O1673)</f>
        <v>0</v>
      </c>
      <c r="P2353">
        <f>IF(OR(P1673="",AND(P1673=P1672,P1673=P1674)),NA(), P1673)</f>
        <v>0</v>
      </c>
      <c r="Q2353">
        <f>IF(ISNA(R2353),NA(),Q1673)</f>
        <v>0</v>
      </c>
      <c r="R2353">
        <f>IF(OR(R1673="",AND(R1673=R1672,R1673=R1674)),NA(), R1673)</f>
        <v>0</v>
      </c>
      <c r="S2353">
        <f>IF(ISNA(T2353),NA(),S1673)</f>
        <v>0</v>
      </c>
      <c r="T2353">
        <f>IF(OR(T1673="",AND(T1673=T1672,T1673=T1674)),NA(), T1673)</f>
        <v>0</v>
      </c>
      <c r="U2353">
        <f>IF(ISNA(V2353),NA(),U1673)</f>
        <v>0</v>
      </c>
      <c r="V2353">
        <f>IF(OR(V1673="",AND(V1673=V1672,V1673=V1674)),NA(), V1673)</f>
        <v>0</v>
      </c>
      <c r="W2353">
        <f>IF(ISNA(X2353),NA(),W1673)</f>
        <v>0</v>
      </c>
      <c r="X2353">
        <f>IF(OR(X1673="",AND(X1673=X1672,X1673=X1674)),NA(), X1673)</f>
        <v>0</v>
      </c>
      <c r="Y2353">
        <f>IF(ISNA(Z2353),NA(),Y1673)</f>
        <v>0</v>
      </c>
      <c r="Z2353">
        <f>IF(OR(Z1673="",AND(Z1673=Z1672,Z1673=Z1674)),NA(), Z1673)</f>
        <v>0</v>
      </c>
      <c r="AA2353">
        <f>IF(ISNA(AB2353),NA(),AA1673)</f>
        <v>0</v>
      </c>
      <c r="AB2353">
        <f>IF(OR(AB1673="",AND(AB1673=AB1672,AB1673=AB1674)),NA(), AB1673)</f>
        <v>0</v>
      </c>
      <c r="AC2353">
        <f>IF(ISNA(AD2353),NA(),AC1673)</f>
        <v>0</v>
      </c>
      <c r="AD2353">
        <f>IF(OR(AD1673="",AND(AD1673=AD1672,AD1673=AD1674)),NA(), AD1673)</f>
        <v>0</v>
      </c>
      <c r="AE2353">
        <f>IF(ISNA(AF2353),NA(),AE1673)</f>
        <v>0</v>
      </c>
      <c r="AF2353">
        <f>IF(OR(AF1673="",AND(AF1673=AF1672,AF1673=AF1674)),NA(), AF1673)</f>
        <v>0</v>
      </c>
      <c r="AG2353">
        <f>IF(ISNA(AH2353),NA(),AG1673)</f>
        <v>0</v>
      </c>
      <c r="AH2353">
        <f>IF(OR(AH1673="",AND(AH1673=AH1672,AH1673=AH1674)),NA(), AH1673)</f>
        <v>0</v>
      </c>
      <c r="AI2353">
        <f>IF(ISNA(AJ2353),NA(),AI1673)</f>
        <v>0</v>
      </c>
      <c r="AJ2353">
        <f>IF(OR(AJ1673="",AND(AJ1673=AJ1672,AJ1673=AJ1674)),NA(), AJ1673)</f>
        <v>0</v>
      </c>
      <c r="AM2353">
        <f>IF(ISNA(AN2353),NA(),AM1673)</f>
        <v>0</v>
      </c>
      <c r="AN2353">
        <f>IF(OR(AN1673="",AND(AN1673=AN1672,AN1673=AN1674)),NA(), AN1673)</f>
        <v>0</v>
      </c>
      <c r="AO2353">
        <f>IF(ISNA(AP2353),NA(),AO1673)</f>
        <v>0</v>
      </c>
      <c r="AP2353">
        <f>IF(OR(AP1673="",AND(AP1673=AP1672,AP1673=AP1674)),NA(), AP1673)</f>
        <v>0</v>
      </c>
      <c r="AQ2353">
        <f>IF(ISNA(AR2353),NA(),AQ1673)</f>
        <v>0</v>
      </c>
      <c r="AR2353">
        <f>IF(OR(AR1673="",AND(AR1673=AR1672,AR1673=AR1674)),NA(), AR1673)</f>
        <v>0</v>
      </c>
      <c r="AS2353">
        <f>IF(ISNA(AT2353),NA(),AS1673)</f>
        <v>0</v>
      </c>
      <c r="AT2353">
        <f>IF(OR(AT1673="",AND(AT1673=AT1672,AT1673=AT1674)),NA(), AT1673)</f>
        <v>0</v>
      </c>
      <c r="AU2353">
        <f>IF(ISNA(AV2353),NA(),AU1673)</f>
        <v>0</v>
      </c>
      <c r="AV2353">
        <f>IF(OR(AV1673="",AND(AV1673=AV1672,AV1673=AV1674)),NA(), AV1673)</f>
        <v>0</v>
      </c>
      <c r="AW2353">
        <f>IF(ISNA(AX2353),NA(),AW1673)</f>
        <v>0</v>
      </c>
      <c r="AX2353">
        <f>IF(OR(AX1673="",AND(AX1673=AX1672,AX1673=AX1674)),NA(), AX1673)</f>
        <v>0</v>
      </c>
      <c r="AY2353">
        <f>IF(ISNA(AZ2353),NA(),AY1673)</f>
        <v>0</v>
      </c>
      <c r="AZ2353">
        <f>IF(OR(AZ1673="",AND(AZ1673=AZ1672,AZ1673=AZ1674)),NA(), AZ1673)</f>
        <v>0</v>
      </c>
      <c r="BA2353">
        <f>IF(ISNA(BB2353),NA(),BA1673)</f>
        <v>0</v>
      </c>
      <c r="BB2353">
        <f>IF(OR(BB1673="",AND(BB1673=BB1672,BB1673=BB1674)),NA(), BB1673)</f>
        <v>0</v>
      </c>
      <c r="BC2353">
        <f>IF(ISNA(BD2353),NA(),BC1673)</f>
        <v>0</v>
      </c>
      <c r="BD2353">
        <f>IF(OR(BD1673="",AND(BD1673=BD1672,BD1673=BD1674)),NA(), BD1673)</f>
        <v>0</v>
      </c>
      <c r="BE2353">
        <f>IF(ISNA(BF2353),NA(),BE1673)</f>
        <v>0</v>
      </c>
      <c r="BF2353">
        <f>IF(OR(BF1673="",AND(BF1673=BF1672,BF1673=BF1674)),NA(), BF1673)</f>
        <v>0</v>
      </c>
      <c r="BG2353">
        <f>IF(ISNA(BH2353),NA(),BG1673)</f>
        <v>0</v>
      </c>
      <c r="BH2353">
        <f>IF(OR(BH1673="",AND(BH1673=BH1672,BH1673=BH1674)),NA(), BH1673)</f>
        <v>0</v>
      </c>
      <c r="BI2353">
        <f>IF(ISNA(BJ2353),NA(),BI1673)</f>
        <v>0</v>
      </c>
      <c r="BJ2353">
        <f>IF(OR(BJ1673="",AND(BJ1673=BJ1672,BJ1673=BJ1674)),NA(), BJ1673)</f>
        <v>0</v>
      </c>
      <c r="BK2353">
        <f>IF(ISNA(BL2353),NA(),BK1673)</f>
        <v>0</v>
      </c>
      <c r="BL2353">
        <f>IF(OR(BL1673="",AND(BL1673=BL1672,BL1673=BL1674)),NA(), BL1673)</f>
        <v>0</v>
      </c>
      <c r="BM2353">
        <f>IF(ISNA(BN2353),NA(),BM1673)</f>
        <v>0</v>
      </c>
      <c r="BN2353">
        <f>IF(OR(BN1673="",AND(BN1673=BN1672,BN1673=BN1674)),NA(), BN1673)</f>
        <v>0</v>
      </c>
      <c r="BO2353">
        <f>IF(ISNA(BP2353),NA(),BO1673)</f>
        <v>0</v>
      </c>
      <c r="BP2353">
        <f>IF(OR(BP1673="",AND(BP1673=BP1672,BP1673=BP1674)),NA(), BP1673)</f>
        <v>0</v>
      </c>
      <c r="BQ2353">
        <f>IF(ISNA(BR2353),NA(),BQ1673)</f>
        <v>0</v>
      </c>
      <c r="BR2353">
        <f>IF(OR(BR1673="",AND(BR1673=BR1672,BR1673=BR1674)),NA(), BR1673)</f>
        <v>0</v>
      </c>
    </row>
    <row r="2354" spans="5:70">
      <c r="E2354">
        <f>IF(ISNA(F2354),NA(),E1674)</f>
        <v>0</v>
      </c>
      <c r="F2354">
        <f>IF(OR(F1674="",AND(F1674=F1673,F1674=F1675)),NA(), F1674)</f>
        <v>0</v>
      </c>
      <c r="G2354">
        <f>IF(ISNA(H2354),NA(),G1674)</f>
        <v>0</v>
      </c>
      <c r="H2354">
        <f>IF(OR(H1674="",AND(H1674=H1673,H1674=H1675)),NA(), H1674)</f>
        <v>0</v>
      </c>
      <c r="I2354">
        <f>IF(ISNA(J2354),NA(),I1674)</f>
        <v>0</v>
      </c>
      <c r="J2354">
        <f>IF(OR(J1674="",AND(J1674=J1673,J1674=J1675)),NA(), J1674)</f>
        <v>0</v>
      </c>
      <c r="K2354">
        <f>IF(ISNA(L2354),NA(),K1674)</f>
        <v>0</v>
      </c>
      <c r="L2354">
        <f>IF(OR(L1674="",AND(L1674=L1673,L1674=L1675)),NA(), L1674)</f>
        <v>0</v>
      </c>
      <c r="M2354">
        <f>IF(ISNA(N2354),NA(),M1674)</f>
        <v>0</v>
      </c>
      <c r="N2354">
        <f>IF(OR(N1674="",AND(N1674=N1673,N1674=N1675)),NA(), N1674)</f>
        <v>0</v>
      </c>
      <c r="O2354">
        <f>IF(ISNA(P2354),NA(),O1674)</f>
        <v>0</v>
      </c>
      <c r="P2354">
        <f>IF(OR(P1674="",AND(P1674=P1673,P1674=P1675)),NA(), P1674)</f>
        <v>0</v>
      </c>
      <c r="Q2354">
        <f>IF(ISNA(R2354),NA(),Q1674)</f>
        <v>0</v>
      </c>
      <c r="R2354">
        <f>IF(OR(R1674="",AND(R1674=R1673,R1674=R1675)),NA(), R1674)</f>
        <v>0</v>
      </c>
      <c r="S2354">
        <f>IF(ISNA(T2354),NA(),S1674)</f>
        <v>0</v>
      </c>
      <c r="T2354">
        <f>IF(OR(T1674="",AND(T1674=T1673,T1674=T1675)),NA(), T1674)</f>
        <v>0</v>
      </c>
      <c r="U2354">
        <f>IF(ISNA(V2354),NA(),U1674)</f>
        <v>0</v>
      </c>
      <c r="V2354">
        <f>IF(OR(V1674="",AND(V1674=V1673,V1674=V1675)),NA(), V1674)</f>
        <v>0</v>
      </c>
      <c r="W2354">
        <f>IF(ISNA(X2354),NA(),W1674)</f>
        <v>0</v>
      </c>
      <c r="X2354">
        <f>IF(OR(X1674="",AND(X1674=X1673,X1674=X1675)),NA(), X1674)</f>
        <v>0</v>
      </c>
      <c r="Y2354">
        <f>IF(ISNA(Z2354),NA(),Y1674)</f>
        <v>0</v>
      </c>
      <c r="Z2354">
        <f>IF(OR(Z1674="",AND(Z1674=Z1673,Z1674=Z1675)),NA(), Z1674)</f>
        <v>0</v>
      </c>
      <c r="AA2354">
        <f>IF(ISNA(AB2354),NA(),AA1674)</f>
        <v>0</v>
      </c>
      <c r="AB2354">
        <f>IF(OR(AB1674="",AND(AB1674=AB1673,AB1674=AB1675)),NA(), AB1674)</f>
        <v>0</v>
      </c>
      <c r="AC2354">
        <f>IF(ISNA(AD2354),NA(),AC1674)</f>
        <v>0</v>
      </c>
      <c r="AD2354">
        <f>IF(OR(AD1674="",AND(AD1674=AD1673,AD1674=AD1675)),NA(), AD1674)</f>
        <v>0</v>
      </c>
      <c r="AE2354">
        <f>IF(ISNA(AF2354),NA(),AE1674)</f>
        <v>0</v>
      </c>
      <c r="AF2354">
        <f>IF(OR(AF1674="",AND(AF1674=AF1673,AF1674=AF1675)),NA(), AF1674)</f>
        <v>0</v>
      </c>
      <c r="AG2354">
        <f>IF(ISNA(AH2354),NA(),AG1674)</f>
        <v>0</v>
      </c>
      <c r="AH2354">
        <f>IF(OR(AH1674="",AND(AH1674=AH1673,AH1674=AH1675)),NA(), AH1674)</f>
        <v>0</v>
      </c>
      <c r="AI2354">
        <f>IF(ISNA(AJ2354),NA(),AI1674)</f>
        <v>0</v>
      </c>
      <c r="AJ2354">
        <f>IF(OR(AJ1674="",AND(AJ1674=AJ1673,AJ1674=AJ1675)),NA(), AJ1674)</f>
        <v>0</v>
      </c>
      <c r="AM2354">
        <f>IF(ISNA(AN2354),NA(),AM1674)</f>
        <v>0</v>
      </c>
      <c r="AN2354">
        <f>IF(OR(AN1674="",AND(AN1674=AN1673,AN1674=AN1675)),NA(), AN1674)</f>
        <v>0</v>
      </c>
      <c r="AO2354">
        <f>IF(ISNA(AP2354),NA(),AO1674)</f>
        <v>0</v>
      </c>
      <c r="AP2354">
        <f>IF(OR(AP1674="",AND(AP1674=AP1673,AP1674=AP1675)),NA(), AP1674)</f>
        <v>0</v>
      </c>
      <c r="AQ2354">
        <f>IF(ISNA(AR2354),NA(),AQ1674)</f>
        <v>0</v>
      </c>
      <c r="AR2354">
        <f>IF(OR(AR1674="",AND(AR1674=AR1673,AR1674=AR1675)),NA(), AR1674)</f>
        <v>0</v>
      </c>
      <c r="AS2354">
        <f>IF(ISNA(AT2354),NA(),AS1674)</f>
        <v>0</v>
      </c>
      <c r="AT2354">
        <f>IF(OR(AT1674="",AND(AT1674=AT1673,AT1674=AT1675)),NA(), AT1674)</f>
        <v>0</v>
      </c>
      <c r="AU2354">
        <f>IF(ISNA(AV2354),NA(),AU1674)</f>
        <v>0</v>
      </c>
      <c r="AV2354">
        <f>IF(OR(AV1674="",AND(AV1674=AV1673,AV1674=AV1675)),NA(), AV1674)</f>
        <v>0</v>
      </c>
      <c r="AW2354">
        <f>IF(ISNA(AX2354),NA(),AW1674)</f>
        <v>0</v>
      </c>
      <c r="AX2354">
        <f>IF(OR(AX1674="",AND(AX1674=AX1673,AX1674=AX1675)),NA(), AX1674)</f>
        <v>0</v>
      </c>
      <c r="AY2354">
        <f>IF(ISNA(AZ2354),NA(),AY1674)</f>
        <v>0</v>
      </c>
      <c r="AZ2354">
        <f>IF(OR(AZ1674="",AND(AZ1674=AZ1673,AZ1674=AZ1675)),NA(), AZ1674)</f>
        <v>0</v>
      </c>
      <c r="BA2354">
        <f>IF(ISNA(BB2354),NA(),BA1674)</f>
        <v>0</v>
      </c>
      <c r="BB2354">
        <f>IF(OR(BB1674="",AND(BB1674=BB1673,BB1674=BB1675)),NA(), BB1674)</f>
        <v>0</v>
      </c>
      <c r="BC2354">
        <f>IF(ISNA(BD2354),NA(),BC1674)</f>
        <v>0</v>
      </c>
      <c r="BD2354">
        <f>IF(OR(BD1674="",AND(BD1674=BD1673,BD1674=BD1675)),NA(), BD1674)</f>
        <v>0</v>
      </c>
      <c r="BE2354">
        <f>IF(ISNA(BF2354),NA(),BE1674)</f>
        <v>0</v>
      </c>
      <c r="BF2354">
        <f>IF(OR(BF1674="",AND(BF1674=BF1673,BF1674=BF1675)),NA(), BF1674)</f>
        <v>0</v>
      </c>
      <c r="BG2354">
        <f>IF(ISNA(BH2354),NA(),BG1674)</f>
        <v>0</v>
      </c>
      <c r="BH2354">
        <f>IF(OR(BH1674="",AND(BH1674=BH1673,BH1674=BH1675)),NA(), BH1674)</f>
        <v>0</v>
      </c>
      <c r="BI2354">
        <f>IF(ISNA(BJ2354),NA(),BI1674)</f>
        <v>0</v>
      </c>
      <c r="BJ2354">
        <f>IF(OR(BJ1674="",AND(BJ1674=BJ1673,BJ1674=BJ1675)),NA(), BJ1674)</f>
        <v>0</v>
      </c>
      <c r="BK2354">
        <f>IF(ISNA(BL2354),NA(),BK1674)</f>
        <v>0</v>
      </c>
      <c r="BL2354">
        <f>IF(OR(BL1674="",AND(BL1674=BL1673,BL1674=BL1675)),NA(), BL1674)</f>
        <v>0</v>
      </c>
      <c r="BM2354">
        <f>IF(ISNA(BN2354),NA(),BM1674)</f>
        <v>0</v>
      </c>
      <c r="BN2354">
        <f>IF(OR(BN1674="",AND(BN1674=BN1673,BN1674=BN1675)),NA(), BN1674)</f>
        <v>0</v>
      </c>
      <c r="BO2354">
        <f>IF(ISNA(BP2354),NA(),BO1674)</f>
        <v>0</v>
      </c>
      <c r="BP2354">
        <f>IF(OR(BP1674="",AND(BP1674=BP1673,BP1674=BP1675)),NA(), BP1674)</f>
        <v>0</v>
      </c>
      <c r="BQ2354">
        <f>IF(ISNA(BR2354),NA(),BQ1674)</f>
        <v>0</v>
      </c>
      <c r="BR2354">
        <f>IF(OR(BR1674="",AND(BR1674=BR1673,BR1674=BR1675)),NA(), BR1674)</f>
        <v>0</v>
      </c>
    </row>
    <row r="2355" spans="5:70">
      <c r="E2355">
        <f>IF(ISNA(F2355),NA(),E1675)</f>
        <v>0</v>
      </c>
      <c r="F2355">
        <f>IF(OR(F1675="",AND(F1675=F1674,F1675=F1676)),NA(), F1675)</f>
        <v>0</v>
      </c>
      <c r="G2355">
        <f>IF(ISNA(H2355),NA(),G1675)</f>
        <v>0</v>
      </c>
      <c r="H2355">
        <f>IF(OR(H1675="",AND(H1675=H1674,H1675=H1676)),NA(), H1675)</f>
        <v>0</v>
      </c>
      <c r="I2355">
        <f>IF(ISNA(J2355),NA(),I1675)</f>
        <v>0</v>
      </c>
      <c r="J2355">
        <f>IF(OR(J1675="",AND(J1675=J1674,J1675=J1676)),NA(), J1675)</f>
        <v>0</v>
      </c>
      <c r="K2355">
        <f>IF(ISNA(L2355),NA(),K1675)</f>
        <v>0</v>
      </c>
      <c r="L2355">
        <f>IF(OR(L1675="",AND(L1675=L1674,L1675=L1676)),NA(), L1675)</f>
        <v>0</v>
      </c>
      <c r="M2355">
        <f>IF(ISNA(N2355),NA(),M1675)</f>
        <v>0</v>
      </c>
      <c r="N2355">
        <f>IF(OR(N1675="",AND(N1675=N1674,N1675=N1676)),NA(), N1675)</f>
        <v>0</v>
      </c>
      <c r="O2355">
        <f>IF(ISNA(P2355),NA(),O1675)</f>
        <v>0</v>
      </c>
      <c r="P2355">
        <f>IF(OR(P1675="",AND(P1675=P1674,P1675=P1676)),NA(), P1675)</f>
        <v>0</v>
      </c>
      <c r="Q2355">
        <f>IF(ISNA(R2355),NA(),Q1675)</f>
        <v>0</v>
      </c>
      <c r="R2355">
        <f>IF(OR(R1675="",AND(R1675=R1674,R1675=R1676)),NA(), R1675)</f>
        <v>0</v>
      </c>
      <c r="S2355">
        <f>IF(ISNA(T2355),NA(),S1675)</f>
        <v>0</v>
      </c>
      <c r="T2355">
        <f>IF(OR(T1675="",AND(T1675=T1674,T1675=T1676)),NA(), T1675)</f>
        <v>0</v>
      </c>
      <c r="U2355">
        <f>IF(ISNA(V2355),NA(),U1675)</f>
        <v>0</v>
      </c>
      <c r="V2355">
        <f>IF(OR(V1675="",AND(V1675=V1674,V1675=V1676)),NA(), V1675)</f>
        <v>0</v>
      </c>
      <c r="W2355">
        <f>IF(ISNA(X2355),NA(),W1675)</f>
        <v>0</v>
      </c>
      <c r="X2355">
        <f>IF(OR(X1675="",AND(X1675=X1674,X1675=X1676)),NA(), X1675)</f>
        <v>0</v>
      </c>
      <c r="Y2355">
        <f>IF(ISNA(Z2355),NA(),Y1675)</f>
        <v>0</v>
      </c>
      <c r="Z2355">
        <f>IF(OR(Z1675="",AND(Z1675=Z1674,Z1675=Z1676)),NA(), Z1675)</f>
        <v>0</v>
      </c>
      <c r="AA2355">
        <f>IF(ISNA(AB2355),NA(),AA1675)</f>
        <v>0</v>
      </c>
      <c r="AB2355">
        <f>IF(OR(AB1675="",AND(AB1675=AB1674,AB1675=AB1676)),NA(), AB1675)</f>
        <v>0</v>
      </c>
      <c r="AC2355">
        <f>IF(ISNA(AD2355),NA(),AC1675)</f>
        <v>0</v>
      </c>
      <c r="AD2355">
        <f>IF(OR(AD1675="",AND(AD1675=AD1674,AD1675=AD1676)),NA(), AD1675)</f>
        <v>0</v>
      </c>
      <c r="AE2355">
        <f>IF(ISNA(AF2355),NA(),AE1675)</f>
        <v>0</v>
      </c>
      <c r="AF2355">
        <f>IF(OR(AF1675="",AND(AF1675=AF1674,AF1675=AF1676)),NA(), AF1675)</f>
        <v>0</v>
      </c>
      <c r="AG2355">
        <f>IF(ISNA(AH2355),NA(),AG1675)</f>
        <v>0</v>
      </c>
      <c r="AH2355">
        <f>IF(OR(AH1675="",AND(AH1675=AH1674,AH1675=AH1676)),NA(), AH1675)</f>
        <v>0</v>
      </c>
      <c r="AI2355">
        <f>IF(ISNA(AJ2355),NA(),AI1675)</f>
        <v>0</v>
      </c>
      <c r="AJ2355">
        <f>IF(OR(AJ1675="",AND(AJ1675=AJ1674,AJ1675=AJ1676)),NA(), AJ1675)</f>
        <v>0</v>
      </c>
      <c r="AM2355">
        <f>IF(ISNA(AN2355),NA(),AM1675)</f>
        <v>0</v>
      </c>
      <c r="AN2355">
        <f>IF(OR(AN1675="",AND(AN1675=AN1674,AN1675=AN1676)),NA(), AN1675)</f>
        <v>0</v>
      </c>
      <c r="AO2355">
        <f>IF(ISNA(AP2355),NA(),AO1675)</f>
        <v>0</v>
      </c>
      <c r="AP2355">
        <f>IF(OR(AP1675="",AND(AP1675=AP1674,AP1675=AP1676)),NA(), AP1675)</f>
        <v>0</v>
      </c>
      <c r="AQ2355">
        <f>IF(ISNA(AR2355),NA(),AQ1675)</f>
        <v>0</v>
      </c>
      <c r="AR2355">
        <f>IF(OR(AR1675="",AND(AR1675=AR1674,AR1675=AR1676)),NA(), AR1675)</f>
        <v>0</v>
      </c>
      <c r="AS2355">
        <f>IF(ISNA(AT2355),NA(),AS1675)</f>
        <v>0</v>
      </c>
      <c r="AT2355">
        <f>IF(OR(AT1675="",AND(AT1675=AT1674,AT1675=AT1676)),NA(), AT1675)</f>
        <v>0</v>
      </c>
      <c r="AU2355">
        <f>IF(ISNA(AV2355),NA(),AU1675)</f>
        <v>0</v>
      </c>
      <c r="AV2355">
        <f>IF(OR(AV1675="",AND(AV1675=AV1674,AV1675=AV1676)),NA(), AV1675)</f>
        <v>0</v>
      </c>
      <c r="AW2355">
        <f>IF(ISNA(AX2355),NA(),AW1675)</f>
        <v>0</v>
      </c>
      <c r="AX2355">
        <f>IF(OR(AX1675="",AND(AX1675=AX1674,AX1675=AX1676)),NA(), AX1675)</f>
        <v>0</v>
      </c>
      <c r="AY2355">
        <f>IF(ISNA(AZ2355),NA(),AY1675)</f>
        <v>0</v>
      </c>
      <c r="AZ2355">
        <f>IF(OR(AZ1675="",AND(AZ1675=AZ1674,AZ1675=AZ1676)),NA(), AZ1675)</f>
        <v>0</v>
      </c>
      <c r="BA2355">
        <f>IF(ISNA(BB2355),NA(),BA1675)</f>
        <v>0</v>
      </c>
      <c r="BB2355">
        <f>IF(OR(BB1675="",AND(BB1675=BB1674,BB1675=BB1676)),NA(), BB1675)</f>
        <v>0</v>
      </c>
      <c r="BC2355">
        <f>IF(ISNA(BD2355),NA(),BC1675)</f>
        <v>0</v>
      </c>
      <c r="BD2355">
        <f>IF(OR(BD1675="",AND(BD1675=BD1674,BD1675=BD1676)),NA(), BD1675)</f>
        <v>0</v>
      </c>
      <c r="BE2355">
        <f>IF(ISNA(BF2355),NA(),BE1675)</f>
        <v>0</v>
      </c>
      <c r="BF2355">
        <f>IF(OR(BF1675="",AND(BF1675=BF1674,BF1675=BF1676)),NA(), BF1675)</f>
        <v>0</v>
      </c>
      <c r="BG2355">
        <f>IF(ISNA(BH2355),NA(),BG1675)</f>
        <v>0</v>
      </c>
      <c r="BH2355">
        <f>IF(OR(BH1675="",AND(BH1675=BH1674,BH1675=BH1676)),NA(), BH1675)</f>
        <v>0</v>
      </c>
      <c r="BI2355">
        <f>IF(ISNA(BJ2355),NA(),BI1675)</f>
        <v>0</v>
      </c>
      <c r="BJ2355">
        <f>IF(OR(BJ1675="",AND(BJ1675=BJ1674,BJ1675=BJ1676)),NA(), BJ1675)</f>
        <v>0</v>
      </c>
      <c r="BK2355">
        <f>IF(ISNA(BL2355),NA(),BK1675)</f>
        <v>0</v>
      </c>
      <c r="BL2355">
        <f>IF(OR(BL1675="",AND(BL1675=BL1674,BL1675=BL1676)),NA(), BL1675)</f>
        <v>0</v>
      </c>
      <c r="BM2355">
        <f>IF(ISNA(BN2355),NA(),BM1675)</f>
        <v>0</v>
      </c>
      <c r="BN2355">
        <f>IF(OR(BN1675="",AND(BN1675=BN1674,BN1675=BN1676)),NA(), BN1675)</f>
        <v>0</v>
      </c>
      <c r="BO2355">
        <f>IF(ISNA(BP2355),NA(),BO1675)</f>
        <v>0</v>
      </c>
      <c r="BP2355">
        <f>IF(OR(BP1675="",AND(BP1675=BP1674,BP1675=BP1676)),NA(), BP1675)</f>
        <v>0</v>
      </c>
      <c r="BQ2355">
        <f>IF(ISNA(BR2355),NA(),BQ1675)</f>
        <v>0</v>
      </c>
      <c r="BR2355">
        <f>IF(OR(BR1675="",AND(BR1675=BR1674,BR1675=BR1676)),NA(), BR1675)</f>
        <v>0</v>
      </c>
    </row>
    <row r="2356" spans="5:70">
      <c r="E2356">
        <f>IF(ISNA(F2356),NA(),E1676)</f>
        <v>0</v>
      </c>
      <c r="F2356">
        <f>IF(OR(F1676="",AND(F1676=F1675,F1676=F1677)),NA(), F1676)</f>
        <v>0</v>
      </c>
      <c r="G2356">
        <f>IF(ISNA(H2356),NA(),G1676)</f>
        <v>0</v>
      </c>
      <c r="H2356">
        <f>IF(OR(H1676="",AND(H1676=H1675,H1676=H1677)),NA(), H1676)</f>
        <v>0</v>
      </c>
      <c r="I2356">
        <f>IF(ISNA(J2356),NA(),I1676)</f>
        <v>0</v>
      </c>
      <c r="J2356">
        <f>IF(OR(J1676="",AND(J1676=J1675,J1676=J1677)),NA(), J1676)</f>
        <v>0</v>
      </c>
      <c r="K2356">
        <f>IF(ISNA(L2356),NA(),K1676)</f>
        <v>0</v>
      </c>
      <c r="L2356">
        <f>IF(OR(L1676="",AND(L1676=L1675,L1676=L1677)),NA(), L1676)</f>
        <v>0</v>
      </c>
      <c r="M2356">
        <f>IF(ISNA(N2356),NA(),M1676)</f>
        <v>0</v>
      </c>
      <c r="N2356">
        <f>IF(OR(N1676="",AND(N1676=N1675,N1676=N1677)),NA(), N1676)</f>
        <v>0</v>
      </c>
      <c r="O2356">
        <f>IF(ISNA(P2356),NA(),O1676)</f>
        <v>0</v>
      </c>
      <c r="P2356">
        <f>IF(OR(P1676="",AND(P1676=P1675,P1676=P1677)),NA(), P1676)</f>
        <v>0</v>
      </c>
      <c r="Q2356">
        <f>IF(ISNA(R2356),NA(),Q1676)</f>
        <v>0</v>
      </c>
      <c r="R2356">
        <f>IF(OR(R1676="",AND(R1676=R1675,R1676=R1677)),NA(), R1676)</f>
        <v>0</v>
      </c>
      <c r="S2356">
        <f>IF(ISNA(T2356),NA(),S1676)</f>
        <v>0</v>
      </c>
      <c r="T2356">
        <f>IF(OR(T1676="",AND(T1676=T1675,T1676=T1677)),NA(), T1676)</f>
        <v>0</v>
      </c>
      <c r="U2356">
        <f>IF(ISNA(V2356),NA(),U1676)</f>
        <v>0</v>
      </c>
      <c r="V2356">
        <f>IF(OR(V1676="",AND(V1676=V1675,V1676=V1677)),NA(), V1676)</f>
        <v>0</v>
      </c>
      <c r="W2356">
        <f>IF(ISNA(X2356),NA(),W1676)</f>
        <v>0</v>
      </c>
      <c r="X2356">
        <f>IF(OR(X1676="",AND(X1676=X1675,X1676=X1677)),NA(), X1676)</f>
        <v>0</v>
      </c>
      <c r="Y2356">
        <f>IF(ISNA(Z2356),NA(),Y1676)</f>
        <v>0</v>
      </c>
      <c r="Z2356">
        <f>IF(OR(Z1676="",AND(Z1676=Z1675,Z1676=Z1677)),NA(), Z1676)</f>
        <v>0</v>
      </c>
      <c r="AA2356">
        <f>IF(ISNA(AB2356),NA(),AA1676)</f>
        <v>0</v>
      </c>
      <c r="AB2356">
        <f>IF(OR(AB1676="",AND(AB1676=AB1675,AB1676=AB1677)),NA(), AB1676)</f>
        <v>0</v>
      </c>
      <c r="AC2356">
        <f>IF(ISNA(AD2356),NA(),AC1676)</f>
        <v>0</v>
      </c>
      <c r="AD2356">
        <f>IF(OR(AD1676="",AND(AD1676=AD1675,AD1676=AD1677)),NA(), AD1676)</f>
        <v>0</v>
      </c>
      <c r="AE2356">
        <f>IF(ISNA(AF2356),NA(),AE1676)</f>
        <v>0</v>
      </c>
      <c r="AF2356">
        <f>IF(OR(AF1676="",AND(AF1676=AF1675,AF1676=AF1677)),NA(), AF1676)</f>
        <v>0</v>
      </c>
      <c r="AG2356">
        <f>IF(ISNA(AH2356),NA(),AG1676)</f>
        <v>0</v>
      </c>
      <c r="AH2356">
        <f>IF(OR(AH1676="",AND(AH1676=AH1675,AH1676=AH1677)),NA(), AH1676)</f>
        <v>0</v>
      </c>
      <c r="AI2356">
        <f>IF(ISNA(AJ2356),NA(),AI1676)</f>
        <v>0</v>
      </c>
      <c r="AJ2356">
        <f>IF(OR(AJ1676="",AND(AJ1676=AJ1675,AJ1676=AJ1677)),NA(), AJ1676)</f>
        <v>0</v>
      </c>
      <c r="AM2356">
        <f>IF(ISNA(AN2356),NA(),AM1676)</f>
        <v>0</v>
      </c>
      <c r="AN2356">
        <f>IF(OR(AN1676="",AND(AN1676=AN1675,AN1676=AN1677)),NA(), AN1676)</f>
        <v>0</v>
      </c>
      <c r="AO2356">
        <f>IF(ISNA(AP2356),NA(),AO1676)</f>
        <v>0</v>
      </c>
      <c r="AP2356">
        <f>IF(OR(AP1676="",AND(AP1676=AP1675,AP1676=AP1677)),NA(), AP1676)</f>
        <v>0</v>
      </c>
      <c r="AQ2356">
        <f>IF(ISNA(AR2356),NA(),AQ1676)</f>
        <v>0</v>
      </c>
      <c r="AR2356">
        <f>IF(OR(AR1676="",AND(AR1676=AR1675,AR1676=AR1677)),NA(), AR1676)</f>
        <v>0</v>
      </c>
      <c r="AS2356">
        <f>IF(ISNA(AT2356),NA(),AS1676)</f>
        <v>0</v>
      </c>
      <c r="AT2356">
        <f>IF(OR(AT1676="",AND(AT1676=AT1675,AT1676=AT1677)),NA(), AT1676)</f>
        <v>0</v>
      </c>
      <c r="AU2356">
        <f>IF(ISNA(AV2356),NA(),AU1676)</f>
        <v>0</v>
      </c>
      <c r="AV2356">
        <f>IF(OR(AV1676="",AND(AV1676=AV1675,AV1676=AV1677)),NA(), AV1676)</f>
        <v>0</v>
      </c>
      <c r="AW2356">
        <f>IF(ISNA(AX2356),NA(),AW1676)</f>
        <v>0</v>
      </c>
      <c r="AX2356">
        <f>IF(OR(AX1676="",AND(AX1676=AX1675,AX1676=AX1677)),NA(), AX1676)</f>
        <v>0</v>
      </c>
      <c r="AY2356">
        <f>IF(ISNA(AZ2356),NA(),AY1676)</f>
        <v>0</v>
      </c>
      <c r="AZ2356">
        <f>IF(OR(AZ1676="",AND(AZ1676=AZ1675,AZ1676=AZ1677)),NA(), AZ1676)</f>
        <v>0</v>
      </c>
      <c r="BA2356">
        <f>IF(ISNA(BB2356),NA(),BA1676)</f>
        <v>0</v>
      </c>
      <c r="BB2356">
        <f>IF(OR(BB1676="",AND(BB1676=BB1675,BB1676=BB1677)),NA(), BB1676)</f>
        <v>0</v>
      </c>
      <c r="BC2356">
        <f>IF(ISNA(BD2356),NA(),BC1676)</f>
        <v>0</v>
      </c>
      <c r="BD2356">
        <f>IF(OR(BD1676="",AND(BD1676=BD1675,BD1676=BD1677)),NA(), BD1676)</f>
        <v>0</v>
      </c>
      <c r="BE2356">
        <f>IF(ISNA(BF2356),NA(),BE1676)</f>
        <v>0</v>
      </c>
      <c r="BF2356">
        <f>IF(OR(BF1676="",AND(BF1676=BF1675,BF1676=BF1677)),NA(), BF1676)</f>
        <v>0</v>
      </c>
      <c r="BG2356">
        <f>IF(ISNA(BH2356),NA(),BG1676)</f>
        <v>0</v>
      </c>
      <c r="BH2356">
        <f>IF(OR(BH1676="",AND(BH1676=BH1675,BH1676=BH1677)),NA(), BH1676)</f>
        <v>0</v>
      </c>
      <c r="BI2356">
        <f>IF(ISNA(BJ2356),NA(),BI1676)</f>
        <v>0</v>
      </c>
      <c r="BJ2356">
        <f>IF(OR(BJ1676="",AND(BJ1676=BJ1675,BJ1676=BJ1677)),NA(), BJ1676)</f>
        <v>0</v>
      </c>
      <c r="BK2356">
        <f>IF(ISNA(BL2356),NA(),BK1676)</f>
        <v>0</v>
      </c>
      <c r="BL2356">
        <f>IF(OR(BL1676="",AND(BL1676=BL1675,BL1676=BL1677)),NA(), BL1676)</f>
        <v>0</v>
      </c>
      <c r="BM2356">
        <f>IF(ISNA(BN2356),NA(),BM1676)</f>
        <v>0</v>
      </c>
      <c r="BN2356">
        <f>IF(OR(BN1676="",AND(BN1676=BN1675,BN1676=BN1677)),NA(), BN1676)</f>
        <v>0</v>
      </c>
      <c r="BO2356">
        <f>IF(ISNA(BP2356),NA(),BO1676)</f>
        <v>0</v>
      </c>
      <c r="BP2356">
        <f>IF(OR(BP1676="",AND(BP1676=BP1675,BP1676=BP1677)),NA(), BP1676)</f>
        <v>0</v>
      </c>
      <c r="BQ2356">
        <f>IF(ISNA(BR2356),NA(),BQ1676)</f>
        <v>0</v>
      </c>
      <c r="BR2356">
        <f>IF(OR(BR1676="",AND(BR1676=BR1675,BR1676=BR1677)),NA(), BR1676)</f>
        <v>0</v>
      </c>
    </row>
    <row r="2357" spans="5:70">
      <c r="E2357">
        <f>IF(ISNA(F2357),NA(),E1677)</f>
        <v>0</v>
      </c>
      <c r="F2357">
        <f>IF(OR(F1677="",AND(F1677=F1676,F1677=F1678)),NA(), F1677)</f>
        <v>0</v>
      </c>
      <c r="G2357">
        <f>IF(ISNA(H2357),NA(),G1677)</f>
        <v>0</v>
      </c>
      <c r="H2357">
        <f>IF(OR(H1677="",AND(H1677=H1676,H1677=H1678)),NA(), H1677)</f>
        <v>0</v>
      </c>
      <c r="I2357">
        <f>IF(ISNA(J2357),NA(),I1677)</f>
        <v>0</v>
      </c>
      <c r="J2357">
        <f>IF(OR(J1677="",AND(J1677=J1676,J1677=J1678)),NA(), J1677)</f>
        <v>0</v>
      </c>
      <c r="K2357">
        <f>IF(ISNA(L2357),NA(),K1677)</f>
        <v>0</v>
      </c>
      <c r="L2357">
        <f>IF(OR(L1677="",AND(L1677=L1676,L1677=L1678)),NA(), L1677)</f>
        <v>0</v>
      </c>
      <c r="M2357">
        <f>IF(ISNA(N2357),NA(),M1677)</f>
        <v>0</v>
      </c>
      <c r="N2357">
        <f>IF(OR(N1677="",AND(N1677=N1676,N1677=N1678)),NA(), N1677)</f>
        <v>0</v>
      </c>
      <c r="O2357">
        <f>IF(ISNA(P2357),NA(),O1677)</f>
        <v>0</v>
      </c>
      <c r="P2357">
        <f>IF(OR(P1677="",AND(P1677=P1676,P1677=P1678)),NA(), P1677)</f>
        <v>0</v>
      </c>
      <c r="Q2357">
        <f>IF(ISNA(R2357),NA(),Q1677)</f>
        <v>0</v>
      </c>
      <c r="R2357">
        <f>IF(OR(R1677="",AND(R1677=R1676,R1677=R1678)),NA(), R1677)</f>
        <v>0</v>
      </c>
      <c r="S2357">
        <f>IF(ISNA(T2357),NA(),S1677)</f>
        <v>0</v>
      </c>
      <c r="T2357">
        <f>IF(OR(T1677="",AND(T1677=T1676,T1677=T1678)),NA(), T1677)</f>
        <v>0</v>
      </c>
      <c r="U2357">
        <f>IF(ISNA(V2357),NA(),U1677)</f>
        <v>0</v>
      </c>
      <c r="V2357">
        <f>IF(OR(V1677="",AND(V1677=V1676,V1677=V1678)),NA(), V1677)</f>
        <v>0</v>
      </c>
      <c r="W2357">
        <f>IF(ISNA(X2357),NA(),W1677)</f>
        <v>0</v>
      </c>
      <c r="X2357">
        <f>IF(OR(X1677="",AND(X1677=X1676,X1677=X1678)),NA(), X1677)</f>
        <v>0</v>
      </c>
      <c r="Y2357">
        <f>IF(ISNA(Z2357),NA(),Y1677)</f>
        <v>0</v>
      </c>
      <c r="Z2357">
        <f>IF(OR(Z1677="",AND(Z1677=Z1676,Z1677=Z1678)),NA(), Z1677)</f>
        <v>0</v>
      </c>
      <c r="AA2357">
        <f>IF(ISNA(AB2357),NA(),AA1677)</f>
        <v>0</v>
      </c>
      <c r="AB2357">
        <f>IF(OR(AB1677="",AND(AB1677=AB1676,AB1677=AB1678)),NA(), AB1677)</f>
        <v>0</v>
      </c>
      <c r="AC2357">
        <f>IF(ISNA(AD2357),NA(),AC1677)</f>
        <v>0</v>
      </c>
      <c r="AD2357">
        <f>IF(OR(AD1677="",AND(AD1677=AD1676,AD1677=AD1678)),NA(), AD1677)</f>
        <v>0</v>
      </c>
      <c r="AE2357">
        <f>IF(ISNA(AF2357),NA(),AE1677)</f>
        <v>0</v>
      </c>
      <c r="AF2357">
        <f>IF(OR(AF1677="",AND(AF1677=AF1676,AF1677=AF1678)),NA(), AF1677)</f>
        <v>0</v>
      </c>
      <c r="AG2357">
        <f>IF(ISNA(AH2357),NA(),AG1677)</f>
        <v>0</v>
      </c>
      <c r="AH2357">
        <f>IF(OR(AH1677="",AND(AH1677=AH1676,AH1677=AH1678)),NA(), AH1677)</f>
        <v>0</v>
      </c>
      <c r="AI2357">
        <f>IF(ISNA(AJ2357),NA(),AI1677)</f>
        <v>0</v>
      </c>
      <c r="AJ2357">
        <f>IF(OR(AJ1677="",AND(AJ1677=AJ1676,AJ1677=AJ1678)),NA(), AJ1677)</f>
        <v>0</v>
      </c>
      <c r="AM2357">
        <f>IF(ISNA(AN2357),NA(),AM1677)</f>
        <v>0</v>
      </c>
      <c r="AN2357">
        <f>IF(OR(AN1677="",AND(AN1677=AN1676,AN1677=AN1678)),NA(), AN1677)</f>
        <v>0</v>
      </c>
      <c r="AO2357">
        <f>IF(ISNA(AP2357),NA(),AO1677)</f>
        <v>0</v>
      </c>
      <c r="AP2357">
        <f>IF(OR(AP1677="",AND(AP1677=AP1676,AP1677=AP1678)),NA(), AP1677)</f>
        <v>0</v>
      </c>
      <c r="AQ2357">
        <f>IF(ISNA(AR2357),NA(),AQ1677)</f>
        <v>0</v>
      </c>
      <c r="AR2357">
        <f>IF(OR(AR1677="",AND(AR1677=AR1676,AR1677=AR1678)),NA(), AR1677)</f>
        <v>0</v>
      </c>
      <c r="AS2357">
        <f>IF(ISNA(AT2357),NA(),AS1677)</f>
        <v>0</v>
      </c>
      <c r="AT2357">
        <f>IF(OR(AT1677="",AND(AT1677=AT1676,AT1677=AT1678)),NA(), AT1677)</f>
        <v>0</v>
      </c>
      <c r="AU2357">
        <f>IF(ISNA(AV2357),NA(),AU1677)</f>
        <v>0</v>
      </c>
      <c r="AV2357">
        <f>IF(OR(AV1677="",AND(AV1677=AV1676,AV1677=AV1678)),NA(), AV1677)</f>
        <v>0</v>
      </c>
      <c r="AW2357">
        <f>IF(ISNA(AX2357),NA(),AW1677)</f>
        <v>0</v>
      </c>
      <c r="AX2357">
        <f>IF(OR(AX1677="",AND(AX1677=AX1676,AX1677=AX1678)),NA(), AX1677)</f>
        <v>0</v>
      </c>
      <c r="AY2357">
        <f>IF(ISNA(AZ2357),NA(),AY1677)</f>
        <v>0</v>
      </c>
      <c r="AZ2357">
        <f>IF(OR(AZ1677="",AND(AZ1677=AZ1676,AZ1677=AZ1678)),NA(), AZ1677)</f>
        <v>0</v>
      </c>
      <c r="BA2357">
        <f>IF(ISNA(BB2357),NA(),BA1677)</f>
        <v>0</v>
      </c>
      <c r="BB2357">
        <f>IF(OR(BB1677="",AND(BB1677=BB1676,BB1677=BB1678)),NA(), BB1677)</f>
        <v>0</v>
      </c>
      <c r="BC2357">
        <f>IF(ISNA(BD2357),NA(),BC1677)</f>
        <v>0</v>
      </c>
      <c r="BD2357">
        <f>IF(OR(BD1677="",AND(BD1677=BD1676,BD1677=BD1678)),NA(), BD1677)</f>
        <v>0</v>
      </c>
      <c r="BE2357">
        <f>IF(ISNA(BF2357),NA(),BE1677)</f>
        <v>0</v>
      </c>
      <c r="BF2357">
        <f>IF(OR(BF1677="",AND(BF1677=BF1676,BF1677=BF1678)),NA(), BF1677)</f>
        <v>0</v>
      </c>
      <c r="BG2357">
        <f>IF(ISNA(BH2357),NA(),BG1677)</f>
        <v>0</v>
      </c>
      <c r="BH2357">
        <f>IF(OR(BH1677="",AND(BH1677=BH1676,BH1677=BH1678)),NA(), BH1677)</f>
        <v>0</v>
      </c>
      <c r="BI2357">
        <f>IF(ISNA(BJ2357),NA(),BI1677)</f>
        <v>0</v>
      </c>
      <c r="BJ2357">
        <f>IF(OR(BJ1677="",AND(BJ1677=BJ1676,BJ1677=BJ1678)),NA(), BJ1677)</f>
        <v>0</v>
      </c>
      <c r="BK2357">
        <f>IF(ISNA(BL2357),NA(),BK1677)</f>
        <v>0</v>
      </c>
      <c r="BL2357">
        <f>IF(OR(BL1677="",AND(BL1677=BL1676,BL1677=BL1678)),NA(), BL1677)</f>
        <v>0</v>
      </c>
      <c r="BM2357">
        <f>IF(ISNA(BN2357),NA(),BM1677)</f>
        <v>0</v>
      </c>
      <c r="BN2357">
        <f>IF(OR(BN1677="",AND(BN1677=BN1676,BN1677=BN1678)),NA(), BN1677)</f>
        <v>0</v>
      </c>
      <c r="BO2357">
        <f>IF(ISNA(BP2357),NA(),BO1677)</f>
        <v>0</v>
      </c>
      <c r="BP2357">
        <f>IF(OR(BP1677="",AND(BP1677=BP1676,BP1677=BP1678)),NA(), BP1677)</f>
        <v>0</v>
      </c>
      <c r="BQ2357">
        <f>IF(ISNA(BR2357),NA(),BQ1677)</f>
        <v>0</v>
      </c>
      <c r="BR2357">
        <f>IF(OR(BR1677="",AND(BR1677=BR1676,BR1677=BR1678)),NA(), BR1677)</f>
        <v>0</v>
      </c>
    </row>
    <row r="2358" spans="5:70">
      <c r="E2358">
        <f>IF(ISNA(F2358),NA(),E1678)</f>
        <v>0</v>
      </c>
      <c r="F2358">
        <f>IF(OR(F1678="",AND(F1678=F1677,F1678=F1679)),NA(), F1678)</f>
        <v>0</v>
      </c>
      <c r="G2358">
        <f>IF(ISNA(H2358),NA(),G1678)</f>
        <v>0</v>
      </c>
      <c r="H2358">
        <f>IF(OR(H1678="",AND(H1678=H1677,H1678=H1679)),NA(), H1678)</f>
        <v>0</v>
      </c>
      <c r="I2358">
        <f>IF(ISNA(J2358),NA(),I1678)</f>
        <v>0</v>
      </c>
      <c r="J2358">
        <f>IF(OR(J1678="",AND(J1678=J1677,J1678=J1679)),NA(), J1678)</f>
        <v>0</v>
      </c>
      <c r="K2358">
        <f>IF(ISNA(L2358),NA(),K1678)</f>
        <v>0</v>
      </c>
      <c r="L2358">
        <f>IF(OR(L1678="",AND(L1678=L1677,L1678=L1679)),NA(), L1678)</f>
        <v>0</v>
      </c>
      <c r="M2358">
        <f>IF(ISNA(N2358),NA(),M1678)</f>
        <v>0</v>
      </c>
      <c r="N2358">
        <f>IF(OR(N1678="",AND(N1678=N1677,N1678=N1679)),NA(), N1678)</f>
        <v>0</v>
      </c>
      <c r="O2358">
        <f>IF(ISNA(P2358),NA(),O1678)</f>
        <v>0</v>
      </c>
      <c r="P2358">
        <f>IF(OR(P1678="",AND(P1678=P1677,P1678=P1679)),NA(), P1678)</f>
        <v>0</v>
      </c>
      <c r="Q2358">
        <f>IF(ISNA(R2358),NA(),Q1678)</f>
        <v>0</v>
      </c>
      <c r="R2358">
        <f>IF(OR(R1678="",AND(R1678=R1677,R1678=R1679)),NA(), R1678)</f>
        <v>0</v>
      </c>
      <c r="S2358">
        <f>IF(ISNA(T2358),NA(),S1678)</f>
        <v>0</v>
      </c>
      <c r="T2358">
        <f>IF(OR(T1678="",AND(T1678=T1677,T1678=T1679)),NA(), T1678)</f>
        <v>0</v>
      </c>
      <c r="U2358">
        <f>IF(ISNA(V2358),NA(),U1678)</f>
        <v>0</v>
      </c>
      <c r="V2358">
        <f>IF(OR(V1678="",AND(V1678=V1677,V1678=V1679)),NA(), V1678)</f>
        <v>0</v>
      </c>
      <c r="W2358">
        <f>IF(ISNA(X2358),NA(),W1678)</f>
        <v>0</v>
      </c>
      <c r="X2358">
        <f>IF(OR(X1678="",AND(X1678=X1677,X1678=X1679)),NA(), X1678)</f>
        <v>0</v>
      </c>
      <c r="Y2358">
        <f>IF(ISNA(Z2358),NA(),Y1678)</f>
        <v>0</v>
      </c>
      <c r="Z2358">
        <f>IF(OR(Z1678="",AND(Z1678=Z1677,Z1678=Z1679)),NA(), Z1678)</f>
        <v>0</v>
      </c>
      <c r="AA2358">
        <f>IF(ISNA(AB2358),NA(),AA1678)</f>
        <v>0</v>
      </c>
      <c r="AB2358">
        <f>IF(OR(AB1678="",AND(AB1678=AB1677,AB1678=AB1679)),NA(), AB1678)</f>
        <v>0</v>
      </c>
      <c r="AC2358">
        <f>IF(ISNA(AD2358),NA(),AC1678)</f>
        <v>0</v>
      </c>
      <c r="AD2358">
        <f>IF(OR(AD1678="",AND(AD1678=AD1677,AD1678=AD1679)),NA(), AD1678)</f>
        <v>0</v>
      </c>
      <c r="AE2358">
        <f>IF(ISNA(AF2358),NA(),AE1678)</f>
        <v>0</v>
      </c>
      <c r="AF2358">
        <f>IF(OR(AF1678="",AND(AF1678=AF1677,AF1678=AF1679)),NA(), AF1678)</f>
        <v>0</v>
      </c>
      <c r="AG2358">
        <f>IF(ISNA(AH2358),NA(),AG1678)</f>
        <v>0</v>
      </c>
      <c r="AH2358">
        <f>IF(OR(AH1678="",AND(AH1678=AH1677,AH1678=AH1679)),NA(), AH1678)</f>
        <v>0</v>
      </c>
      <c r="AI2358">
        <f>IF(ISNA(AJ2358),NA(),AI1678)</f>
        <v>0</v>
      </c>
      <c r="AJ2358">
        <f>IF(OR(AJ1678="",AND(AJ1678=AJ1677,AJ1678=AJ1679)),NA(), AJ1678)</f>
        <v>0</v>
      </c>
      <c r="AM2358">
        <f>IF(ISNA(AN2358),NA(),AM1678)</f>
        <v>0</v>
      </c>
      <c r="AN2358">
        <f>IF(OR(AN1678="",AND(AN1678=AN1677,AN1678=AN1679)),NA(), AN1678)</f>
        <v>0</v>
      </c>
      <c r="AO2358">
        <f>IF(ISNA(AP2358),NA(),AO1678)</f>
        <v>0</v>
      </c>
      <c r="AP2358">
        <f>IF(OR(AP1678="",AND(AP1678=AP1677,AP1678=AP1679)),NA(), AP1678)</f>
        <v>0</v>
      </c>
      <c r="AQ2358">
        <f>IF(ISNA(AR2358),NA(),AQ1678)</f>
        <v>0</v>
      </c>
      <c r="AR2358">
        <f>IF(OR(AR1678="",AND(AR1678=AR1677,AR1678=AR1679)),NA(), AR1678)</f>
        <v>0</v>
      </c>
      <c r="AS2358">
        <f>IF(ISNA(AT2358),NA(),AS1678)</f>
        <v>0</v>
      </c>
      <c r="AT2358">
        <f>IF(OR(AT1678="",AND(AT1678=AT1677,AT1678=AT1679)),NA(), AT1678)</f>
        <v>0</v>
      </c>
      <c r="AU2358">
        <f>IF(ISNA(AV2358),NA(),AU1678)</f>
        <v>0</v>
      </c>
      <c r="AV2358">
        <f>IF(OR(AV1678="",AND(AV1678=AV1677,AV1678=AV1679)),NA(), AV1678)</f>
        <v>0</v>
      </c>
      <c r="AW2358">
        <f>IF(ISNA(AX2358),NA(),AW1678)</f>
        <v>0</v>
      </c>
      <c r="AX2358">
        <f>IF(OR(AX1678="",AND(AX1678=AX1677,AX1678=AX1679)),NA(), AX1678)</f>
        <v>0</v>
      </c>
      <c r="AY2358">
        <f>IF(ISNA(AZ2358),NA(),AY1678)</f>
        <v>0</v>
      </c>
      <c r="AZ2358">
        <f>IF(OR(AZ1678="",AND(AZ1678=AZ1677,AZ1678=AZ1679)),NA(), AZ1678)</f>
        <v>0</v>
      </c>
      <c r="BA2358">
        <f>IF(ISNA(BB2358),NA(),BA1678)</f>
        <v>0</v>
      </c>
      <c r="BB2358">
        <f>IF(OR(BB1678="",AND(BB1678=BB1677,BB1678=BB1679)),NA(), BB1678)</f>
        <v>0</v>
      </c>
      <c r="BC2358">
        <f>IF(ISNA(BD2358),NA(),BC1678)</f>
        <v>0</v>
      </c>
      <c r="BD2358">
        <f>IF(OR(BD1678="",AND(BD1678=BD1677,BD1678=BD1679)),NA(), BD1678)</f>
        <v>0</v>
      </c>
      <c r="BE2358">
        <f>IF(ISNA(BF2358),NA(),BE1678)</f>
        <v>0</v>
      </c>
      <c r="BF2358">
        <f>IF(OR(BF1678="",AND(BF1678=BF1677,BF1678=BF1679)),NA(), BF1678)</f>
        <v>0</v>
      </c>
      <c r="BG2358">
        <f>IF(ISNA(BH2358),NA(),BG1678)</f>
        <v>0</v>
      </c>
      <c r="BH2358">
        <f>IF(OR(BH1678="",AND(BH1678=BH1677,BH1678=BH1679)),NA(), BH1678)</f>
        <v>0</v>
      </c>
      <c r="BI2358">
        <f>IF(ISNA(BJ2358),NA(),BI1678)</f>
        <v>0</v>
      </c>
      <c r="BJ2358">
        <f>IF(OR(BJ1678="",AND(BJ1678=BJ1677,BJ1678=BJ1679)),NA(), BJ1678)</f>
        <v>0</v>
      </c>
      <c r="BK2358">
        <f>IF(ISNA(BL2358),NA(),BK1678)</f>
        <v>0</v>
      </c>
      <c r="BL2358">
        <f>IF(OR(BL1678="",AND(BL1678=BL1677,BL1678=BL1679)),NA(), BL1678)</f>
        <v>0</v>
      </c>
      <c r="BM2358">
        <f>IF(ISNA(BN2358),NA(),BM1678)</f>
        <v>0</v>
      </c>
      <c r="BN2358">
        <f>IF(OR(BN1678="",AND(BN1678=BN1677,BN1678=BN1679)),NA(), BN1678)</f>
        <v>0</v>
      </c>
      <c r="BO2358">
        <f>IF(ISNA(BP2358),NA(),BO1678)</f>
        <v>0</v>
      </c>
      <c r="BP2358">
        <f>IF(OR(BP1678="",AND(BP1678=BP1677,BP1678=BP1679)),NA(), BP1678)</f>
        <v>0</v>
      </c>
      <c r="BQ2358">
        <f>IF(ISNA(BR2358),NA(),BQ1678)</f>
        <v>0</v>
      </c>
      <c r="BR2358">
        <f>IF(OR(BR1678="",AND(BR1678=BR1677,BR1678=BR1679)),NA(), BR1678)</f>
        <v>0</v>
      </c>
    </row>
    <row r="2359" spans="5:70">
      <c r="E2359">
        <f>IF(ISNA(F2359),NA(),E1679)</f>
        <v>0</v>
      </c>
      <c r="F2359">
        <f>IF(OR(F1679="",AND(F1679=F1678,F1679=F1680)),NA(), F1679)</f>
        <v>0</v>
      </c>
      <c r="G2359">
        <f>IF(ISNA(H2359),NA(),G1679)</f>
        <v>0</v>
      </c>
      <c r="H2359">
        <f>IF(OR(H1679="",AND(H1679=H1678,H1679=H1680)),NA(), H1679)</f>
        <v>0</v>
      </c>
      <c r="I2359">
        <f>IF(ISNA(J2359),NA(),I1679)</f>
        <v>0</v>
      </c>
      <c r="J2359">
        <f>IF(OR(J1679="",AND(J1679=J1678,J1679=J1680)),NA(), J1679)</f>
        <v>0</v>
      </c>
      <c r="K2359">
        <f>IF(ISNA(L2359),NA(),K1679)</f>
        <v>0</v>
      </c>
      <c r="L2359">
        <f>IF(OR(L1679="",AND(L1679=L1678,L1679=L1680)),NA(), L1679)</f>
        <v>0</v>
      </c>
      <c r="M2359">
        <f>IF(ISNA(N2359),NA(),M1679)</f>
        <v>0</v>
      </c>
      <c r="N2359">
        <f>IF(OR(N1679="",AND(N1679=N1678,N1679=N1680)),NA(), N1679)</f>
        <v>0</v>
      </c>
      <c r="O2359">
        <f>IF(ISNA(P2359),NA(),O1679)</f>
        <v>0</v>
      </c>
      <c r="P2359">
        <f>IF(OR(P1679="",AND(P1679=P1678,P1679=P1680)),NA(), P1679)</f>
        <v>0</v>
      </c>
      <c r="Q2359">
        <f>IF(ISNA(R2359),NA(),Q1679)</f>
        <v>0</v>
      </c>
      <c r="R2359">
        <f>IF(OR(R1679="",AND(R1679=R1678,R1679=R1680)),NA(), R1679)</f>
        <v>0</v>
      </c>
      <c r="S2359">
        <f>IF(ISNA(T2359),NA(),S1679)</f>
        <v>0</v>
      </c>
      <c r="T2359">
        <f>IF(OR(T1679="",AND(T1679=T1678,T1679=T1680)),NA(), T1679)</f>
        <v>0</v>
      </c>
      <c r="U2359">
        <f>IF(ISNA(V2359),NA(),U1679)</f>
        <v>0</v>
      </c>
      <c r="V2359">
        <f>IF(OR(V1679="",AND(V1679=V1678,V1679=V1680)),NA(), V1679)</f>
        <v>0</v>
      </c>
      <c r="W2359">
        <f>IF(ISNA(X2359),NA(),W1679)</f>
        <v>0</v>
      </c>
      <c r="X2359">
        <f>IF(OR(X1679="",AND(X1679=X1678,X1679=X1680)),NA(), X1679)</f>
        <v>0</v>
      </c>
      <c r="Y2359">
        <f>IF(ISNA(Z2359),NA(),Y1679)</f>
        <v>0</v>
      </c>
      <c r="Z2359">
        <f>IF(OR(Z1679="",AND(Z1679=Z1678,Z1679=Z1680)),NA(), Z1679)</f>
        <v>0</v>
      </c>
      <c r="AA2359">
        <f>IF(ISNA(AB2359),NA(),AA1679)</f>
        <v>0</v>
      </c>
      <c r="AB2359">
        <f>IF(OR(AB1679="",AND(AB1679=AB1678,AB1679=AB1680)),NA(), AB1679)</f>
        <v>0</v>
      </c>
      <c r="AC2359">
        <f>IF(ISNA(AD2359),NA(),AC1679)</f>
        <v>0</v>
      </c>
      <c r="AD2359">
        <f>IF(OR(AD1679="",AND(AD1679=AD1678,AD1679=AD1680)),NA(), AD1679)</f>
        <v>0</v>
      </c>
      <c r="AE2359">
        <f>IF(ISNA(AF2359),NA(),AE1679)</f>
        <v>0</v>
      </c>
      <c r="AF2359">
        <f>IF(OR(AF1679="",AND(AF1679=AF1678,AF1679=AF1680)),NA(), AF1679)</f>
        <v>0</v>
      </c>
      <c r="AG2359">
        <f>IF(ISNA(AH2359),NA(),AG1679)</f>
        <v>0</v>
      </c>
      <c r="AH2359">
        <f>IF(OR(AH1679="",AND(AH1679=AH1678,AH1679=AH1680)),NA(), AH1679)</f>
        <v>0</v>
      </c>
      <c r="AI2359">
        <f>IF(ISNA(AJ2359),NA(),AI1679)</f>
        <v>0</v>
      </c>
      <c r="AJ2359">
        <f>IF(OR(AJ1679="",AND(AJ1679=AJ1678,AJ1679=AJ1680)),NA(), AJ1679)</f>
        <v>0</v>
      </c>
      <c r="AM2359">
        <f>IF(ISNA(AN2359),NA(),AM1679)</f>
        <v>0</v>
      </c>
      <c r="AN2359">
        <f>IF(OR(AN1679="",AND(AN1679=AN1678,AN1679=AN1680)),NA(), AN1679)</f>
        <v>0</v>
      </c>
      <c r="AO2359">
        <f>IF(ISNA(AP2359),NA(),AO1679)</f>
        <v>0</v>
      </c>
      <c r="AP2359">
        <f>IF(OR(AP1679="",AND(AP1679=AP1678,AP1679=AP1680)),NA(), AP1679)</f>
        <v>0</v>
      </c>
      <c r="AQ2359">
        <f>IF(ISNA(AR2359),NA(),AQ1679)</f>
        <v>0</v>
      </c>
      <c r="AR2359">
        <f>IF(OR(AR1679="",AND(AR1679=AR1678,AR1679=AR1680)),NA(), AR1679)</f>
        <v>0</v>
      </c>
      <c r="AS2359">
        <f>IF(ISNA(AT2359),NA(),AS1679)</f>
        <v>0</v>
      </c>
      <c r="AT2359">
        <f>IF(OR(AT1679="",AND(AT1679=AT1678,AT1679=AT1680)),NA(), AT1679)</f>
        <v>0</v>
      </c>
      <c r="AU2359">
        <f>IF(ISNA(AV2359),NA(),AU1679)</f>
        <v>0</v>
      </c>
      <c r="AV2359">
        <f>IF(OR(AV1679="",AND(AV1679=AV1678,AV1679=AV1680)),NA(), AV1679)</f>
        <v>0</v>
      </c>
      <c r="AW2359">
        <f>IF(ISNA(AX2359),NA(),AW1679)</f>
        <v>0</v>
      </c>
      <c r="AX2359">
        <f>IF(OR(AX1679="",AND(AX1679=AX1678,AX1679=AX1680)),NA(), AX1679)</f>
        <v>0</v>
      </c>
      <c r="AY2359">
        <f>IF(ISNA(AZ2359),NA(),AY1679)</f>
        <v>0</v>
      </c>
      <c r="AZ2359">
        <f>IF(OR(AZ1679="",AND(AZ1679=AZ1678,AZ1679=AZ1680)),NA(), AZ1679)</f>
        <v>0</v>
      </c>
      <c r="BA2359">
        <f>IF(ISNA(BB2359),NA(),BA1679)</f>
        <v>0</v>
      </c>
      <c r="BB2359">
        <f>IF(OR(BB1679="",AND(BB1679=BB1678,BB1679=BB1680)),NA(), BB1679)</f>
        <v>0</v>
      </c>
      <c r="BC2359">
        <f>IF(ISNA(BD2359),NA(),BC1679)</f>
        <v>0</v>
      </c>
      <c r="BD2359">
        <f>IF(OR(BD1679="",AND(BD1679=BD1678,BD1679=BD1680)),NA(), BD1679)</f>
        <v>0</v>
      </c>
      <c r="BE2359">
        <f>IF(ISNA(BF2359),NA(),BE1679)</f>
        <v>0</v>
      </c>
      <c r="BF2359">
        <f>IF(OR(BF1679="",AND(BF1679=BF1678,BF1679=BF1680)),NA(), BF1679)</f>
        <v>0</v>
      </c>
      <c r="BG2359">
        <f>IF(ISNA(BH2359),NA(),BG1679)</f>
        <v>0</v>
      </c>
      <c r="BH2359">
        <f>IF(OR(BH1679="",AND(BH1679=BH1678,BH1679=BH1680)),NA(), BH1679)</f>
        <v>0</v>
      </c>
      <c r="BI2359">
        <f>IF(ISNA(BJ2359),NA(),BI1679)</f>
        <v>0</v>
      </c>
      <c r="BJ2359">
        <f>IF(OR(BJ1679="",AND(BJ1679=BJ1678,BJ1679=BJ1680)),NA(), BJ1679)</f>
        <v>0</v>
      </c>
      <c r="BK2359">
        <f>IF(ISNA(BL2359),NA(),BK1679)</f>
        <v>0</v>
      </c>
      <c r="BL2359">
        <f>IF(OR(BL1679="",AND(BL1679=BL1678,BL1679=BL1680)),NA(), BL1679)</f>
        <v>0</v>
      </c>
      <c r="BM2359">
        <f>IF(ISNA(BN2359),NA(),BM1679)</f>
        <v>0</v>
      </c>
      <c r="BN2359">
        <f>IF(OR(BN1679="",AND(BN1679=BN1678,BN1679=BN1680)),NA(), BN1679)</f>
        <v>0</v>
      </c>
      <c r="BO2359">
        <f>IF(ISNA(BP2359),NA(),BO1679)</f>
        <v>0</v>
      </c>
      <c r="BP2359">
        <f>IF(OR(BP1679="",AND(BP1679=BP1678,BP1679=BP1680)),NA(), BP1679)</f>
        <v>0</v>
      </c>
      <c r="BQ2359">
        <f>IF(ISNA(BR2359),NA(),BQ1679)</f>
        <v>0</v>
      </c>
      <c r="BR2359">
        <f>IF(OR(BR1679="",AND(BR1679=BR1678,BR1679=BR1680)),NA(), BR1679)</f>
        <v>0</v>
      </c>
    </row>
    <row r="2360" spans="5:70">
      <c r="E2360">
        <f>IF(ISNA(F2360),NA(),E1680)</f>
        <v>0</v>
      </c>
      <c r="F2360">
        <f>IF(OR(F1680="",AND(F1680=F1679,F1680=F1681)),NA(), F1680)</f>
        <v>0</v>
      </c>
      <c r="G2360">
        <f>IF(ISNA(H2360),NA(),G1680)</f>
        <v>0</v>
      </c>
      <c r="H2360">
        <f>IF(OR(H1680="",AND(H1680=H1679,H1680=H1681)),NA(), H1680)</f>
        <v>0</v>
      </c>
      <c r="I2360">
        <f>IF(ISNA(J2360),NA(),I1680)</f>
        <v>0</v>
      </c>
      <c r="J2360">
        <f>IF(OR(J1680="",AND(J1680=J1679,J1680=J1681)),NA(), J1680)</f>
        <v>0</v>
      </c>
      <c r="K2360">
        <f>IF(ISNA(L2360),NA(),K1680)</f>
        <v>0</v>
      </c>
      <c r="L2360">
        <f>IF(OR(L1680="",AND(L1680=L1679,L1680=L1681)),NA(), L1680)</f>
        <v>0</v>
      </c>
      <c r="M2360">
        <f>IF(ISNA(N2360),NA(),M1680)</f>
        <v>0</v>
      </c>
      <c r="N2360">
        <f>IF(OR(N1680="",AND(N1680=N1679,N1680=N1681)),NA(), N1680)</f>
        <v>0</v>
      </c>
      <c r="O2360">
        <f>IF(ISNA(P2360),NA(),O1680)</f>
        <v>0</v>
      </c>
      <c r="P2360">
        <f>IF(OR(P1680="",AND(P1680=P1679,P1680=P1681)),NA(), P1680)</f>
        <v>0</v>
      </c>
      <c r="Q2360">
        <f>IF(ISNA(R2360),NA(),Q1680)</f>
        <v>0</v>
      </c>
      <c r="R2360">
        <f>IF(OR(R1680="",AND(R1680=R1679,R1680=R1681)),NA(), R1680)</f>
        <v>0</v>
      </c>
      <c r="S2360">
        <f>IF(ISNA(T2360),NA(),S1680)</f>
        <v>0</v>
      </c>
      <c r="T2360">
        <f>IF(OR(T1680="",AND(T1680=T1679,T1680=T1681)),NA(), T1680)</f>
        <v>0</v>
      </c>
      <c r="U2360">
        <f>IF(ISNA(V2360),NA(),U1680)</f>
        <v>0</v>
      </c>
      <c r="V2360">
        <f>IF(OR(V1680="",AND(V1680=V1679,V1680=V1681)),NA(), V1680)</f>
        <v>0</v>
      </c>
      <c r="W2360">
        <f>IF(ISNA(X2360),NA(),W1680)</f>
        <v>0</v>
      </c>
      <c r="X2360">
        <f>IF(OR(X1680="",AND(X1680=X1679,X1680=X1681)),NA(), X1680)</f>
        <v>0</v>
      </c>
      <c r="Y2360">
        <f>IF(ISNA(Z2360),NA(),Y1680)</f>
        <v>0</v>
      </c>
      <c r="Z2360">
        <f>IF(OR(Z1680="",AND(Z1680=Z1679,Z1680=Z1681)),NA(), Z1680)</f>
        <v>0</v>
      </c>
      <c r="AA2360">
        <f>IF(ISNA(AB2360),NA(),AA1680)</f>
        <v>0</v>
      </c>
      <c r="AB2360">
        <f>IF(OR(AB1680="",AND(AB1680=AB1679,AB1680=AB1681)),NA(), AB1680)</f>
        <v>0</v>
      </c>
      <c r="AC2360">
        <f>IF(ISNA(AD2360),NA(),AC1680)</f>
        <v>0</v>
      </c>
      <c r="AD2360">
        <f>IF(OR(AD1680="",AND(AD1680=AD1679,AD1680=AD1681)),NA(), AD1680)</f>
        <v>0</v>
      </c>
      <c r="AE2360">
        <f>IF(ISNA(AF2360),NA(),AE1680)</f>
        <v>0</v>
      </c>
      <c r="AF2360">
        <f>IF(OR(AF1680="",AND(AF1680=AF1679,AF1680=AF1681)),NA(), AF1680)</f>
        <v>0</v>
      </c>
      <c r="AG2360">
        <f>IF(ISNA(AH2360),NA(),AG1680)</f>
        <v>0</v>
      </c>
      <c r="AH2360">
        <f>IF(OR(AH1680="",AND(AH1680=AH1679,AH1680=AH1681)),NA(), AH1680)</f>
        <v>0</v>
      </c>
      <c r="AI2360">
        <f>IF(ISNA(AJ2360),NA(),AI1680)</f>
        <v>0</v>
      </c>
      <c r="AJ2360">
        <f>IF(OR(AJ1680="",AND(AJ1680=AJ1679,AJ1680=AJ1681)),NA(), AJ1680)</f>
        <v>0</v>
      </c>
      <c r="AM2360">
        <f>IF(ISNA(AN2360),NA(),AM1680)</f>
        <v>0</v>
      </c>
      <c r="AN2360">
        <f>IF(OR(AN1680="",AND(AN1680=AN1679,AN1680=AN1681)),NA(), AN1680)</f>
        <v>0</v>
      </c>
      <c r="AO2360">
        <f>IF(ISNA(AP2360),NA(),AO1680)</f>
        <v>0</v>
      </c>
      <c r="AP2360">
        <f>IF(OR(AP1680="",AND(AP1680=AP1679,AP1680=AP1681)),NA(), AP1680)</f>
        <v>0</v>
      </c>
      <c r="AQ2360">
        <f>IF(ISNA(AR2360),NA(),AQ1680)</f>
        <v>0</v>
      </c>
      <c r="AR2360">
        <f>IF(OR(AR1680="",AND(AR1680=AR1679,AR1680=AR1681)),NA(), AR1680)</f>
        <v>0</v>
      </c>
      <c r="AS2360">
        <f>IF(ISNA(AT2360),NA(),AS1680)</f>
        <v>0</v>
      </c>
      <c r="AT2360">
        <f>IF(OR(AT1680="",AND(AT1680=AT1679,AT1680=AT1681)),NA(), AT1680)</f>
        <v>0</v>
      </c>
      <c r="AU2360">
        <f>IF(ISNA(AV2360),NA(),AU1680)</f>
        <v>0</v>
      </c>
      <c r="AV2360">
        <f>IF(OR(AV1680="",AND(AV1680=AV1679,AV1680=AV1681)),NA(), AV1680)</f>
        <v>0</v>
      </c>
      <c r="AW2360">
        <f>IF(ISNA(AX2360),NA(),AW1680)</f>
        <v>0</v>
      </c>
      <c r="AX2360">
        <f>IF(OR(AX1680="",AND(AX1680=AX1679,AX1680=AX1681)),NA(), AX1680)</f>
        <v>0</v>
      </c>
      <c r="AY2360">
        <f>IF(ISNA(AZ2360),NA(),AY1680)</f>
        <v>0</v>
      </c>
      <c r="AZ2360">
        <f>IF(OR(AZ1680="",AND(AZ1680=AZ1679,AZ1680=AZ1681)),NA(), AZ1680)</f>
        <v>0</v>
      </c>
      <c r="BA2360">
        <f>IF(ISNA(BB2360),NA(),BA1680)</f>
        <v>0</v>
      </c>
      <c r="BB2360">
        <f>IF(OR(BB1680="",AND(BB1680=BB1679,BB1680=BB1681)),NA(), BB1680)</f>
        <v>0</v>
      </c>
      <c r="BC2360">
        <f>IF(ISNA(BD2360),NA(),BC1680)</f>
        <v>0</v>
      </c>
      <c r="BD2360">
        <f>IF(OR(BD1680="",AND(BD1680=BD1679,BD1680=BD1681)),NA(), BD1680)</f>
        <v>0</v>
      </c>
      <c r="BE2360">
        <f>IF(ISNA(BF2360),NA(),BE1680)</f>
        <v>0</v>
      </c>
      <c r="BF2360">
        <f>IF(OR(BF1680="",AND(BF1680=BF1679,BF1680=BF1681)),NA(), BF1680)</f>
        <v>0</v>
      </c>
      <c r="BG2360">
        <f>IF(ISNA(BH2360),NA(),BG1680)</f>
        <v>0</v>
      </c>
      <c r="BH2360">
        <f>IF(OR(BH1680="",AND(BH1680=BH1679,BH1680=BH1681)),NA(), BH1680)</f>
        <v>0</v>
      </c>
      <c r="BI2360">
        <f>IF(ISNA(BJ2360),NA(),BI1680)</f>
        <v>0</v>
      </c>
      <c r="BJ2360">
        <f>IF(OR(BJ1680="",AND(BJ1680=BJ1679,BJ1680=BJ1681)),NA(), BJ1680)</f>
        <v>0</v>
      </c>
      <c r="BK2360">
        <f>IF(ISNA(BL2360),NA(),BK1680)</f>
        <v>0</v>
      </c>
      <c r="BL2360">
        <f>IF(OR(BL1680="",AND(BL1680=BL1679,BL1680=BL1681)),NA(), BL1680)</f>
        <v>0</v>
      </c>
      <c r="BM2360">
        <f>IF(ISNA(BN2360),NA(),BM1680)</f>
        <v>0</v>
      </c>
      <c r="BN2360">
        <f>IF(OR(BN1680="",AND(BN1680=BN1679,BN1680=BN1681)),NA(), BN1680)</f>
        <v>0</v>
      </c>
      <c r="BO2360">
        <f>IF(ISNA(BP2360),NA(),BO1680)</f>
        <v>0</v>
      </c>
      <c r="BP2360">
        <f>IF(OR(BP1680="",AND(BP1680=BP1679,BP1680=BP1681)),NA(), BP1680)</f>
        <v>0</v>
      </c>
      <c r="BQ2360">
        <f>IF(ISNA(BR2360),NA(),BQ1680)</f>
        <v>0</v>
      </c>
      <c r="BR2360">
        <f>IF(OR(BR1680="",AND(BR1680=BR1679,BR1680=BR1681)),NA(), BR1680)</f>
        <v>0</v>
      </c>
    </row>
    <row r="2361" spans="5:70">
      <c r="E2361">
        <f>IF(ISNA(F2361),NA(),E1681)</f>
        <v>0</v>
      </c>
      <c r="F2361">
        <f>IF(OR(F1681="",AND(F1681=F1680,F1681=F1682)),NA(), F1681)</f>
        <v>0</v>
      </c>
      <c r="G2361">
        <f>IF(ISNA(H2361),NA(),G1681)</f>
        <v>0</v>
      </c>
      <c r="H2361">
        <f>IF(OR(H1681="",AND(H1681=H1680,H1681=H1682)),NA(), H1681)</f>
        <v>0</v>
      </c>
      <c r="I2361">
        <f>IF(ISNA(J2361),NA(),I1681)</f>
        <v>0</v>
      </c>
      <c r="J2361">
        <f>IF(OR(J1681="",AND(J1681=J1680,J1681=J1682)),NA(), J1681)</f>
        <v>0</v>
      </c>
      <c r="K2361">
        <f>IF(ISNA(L2361),NA(),K1681)</f>
        <v>0</v>
      </c>
      <c r="L2361">
        <f>IF(OR(L1681="",AND(L1681=L1680,L1681=L1682)),NA(), L1681)</f>
        <v>0</v>
      </c>
      <c r="M2361">
        <f>IF(ISNA(N2361),NA(),M1681)</f>
        <v>0</v>
      </c>
      <c r="N2361">
        <f>IF(OR(N1681="",AND(N1681=N1680,N1681=N1682)),NA(), N1681)</f>
        <v>0</v>
      </c>
      <c r="O2361">
        <f>IF(ISNA(P2361),NA(),O1681)</f>
        <v>0</v>
      </c>
      <c r="P2361">
        <f>IF(OR(P1681="",AND(P1681=P1680,P1681=P1682)),NA(), P1681)</f>
        <v>0</v>
      </c>
      <c r="Q2361">
        <f>IF(ISNA(R2361),NA(),Q1681)</f>
        <v>0</v>
      </c>
      <c r="R2361">
        <f>IF(OR(R1681="",AND(R1681=R1680,R1681=R1682)),NA(), R1681)</f>
        <v>0</v>
      </c>
      <c r="S2361">
        <f>IF(ISNA(T2361),NA(),S1681)</f>
        <v>0</v>
      </c>
      <c r="T2361">
        <f>IF(OR(T1681="",AND(T1681=T1680,T1681=T1682)),NA(), T1681)</f>
        <v>0</v>
      </c>
      <c r="U2361">
        <f>IF(ISNA(V2361),NA(),U1681)</f>
        <v>0</v>
      </c>
      <c r="V2361">
        <f>IF(OR(V1681="",AND(V1681=V1680,V1681=V1682)),NA(), V1681)</f>
        <v>0</v>
      </c>
      <c r="W2361">
        <f>IF(ISNA(X2361),NA(),W1681)</f>
        <v>0</v>
      </c>
      <c r="X2361">
        <f>IF(OR(X1681="",AND(X1681=X1680,X1681=X1682)),NA(), X1681)</f>
        <v>0</v>
      </c>
      <c r="Y2361">
        <f>IF(ISNA(Z2361),NA(),Y1681)</f>
        <v>0</v>
      </c>
      <c r="Z2361">
        <f>IF(OR(Z1681="",AND(Z1681=Z1680,Z1681=Z1682)),NA(), Z1681)</f>
        <v>0</v>
      </c>
      <c r="AA2361">
        <f>IF(ISNA(AB2361),NA(),AA1681)</f>
        <v>0</v>
      </c>
      <c r="AB2361">
        <f>IF(OR(AB1681="",AND(AB1681=AB1680,AB1681=AB1682)),NA(), AB1681)</f>
        <v>0</v>
      </c>
      <c r="AC2361">
        <f>IF(ISNA(AD2361),NA(),AC1681)</f>
        <v>0</v>
      </c>
      <c r="AD2361">
        <f>IF(OR(AD1681="",AND(AD1681=AD1680,AD1681=AD1682)),NA(), AD1681)</f>
        <v>0</v>
      </c>
      <c r="AE2361">
        <f>IF(ISNA(AF2361),NA(),AE1681)</f>
        <v>0</v>
      </c>
      <c r="AF2361">
        <f>IF(OR(AF1681="",AND(AF1681=AF1680,AF1681=AF1682)),NA(), AF1681)</f>
        <v>0</v>
      </c>
      <c r="AG2361">
        <f>IF(ISNA(AH2361),NA(),AG1681)</f>
        <v>0</v>
      </c>
      <c r="AH2361">
        <f>IF(OR(AH1681="",AND(AH1681=AH1680,AH1681=AH1682)),NA(), AH1681)</f>
        <v>0</v>
      </c>
      <c r="AI2361">
        <f>IF(ISNA(AJ2361),NA(),AI1681)</f>
        <v>0</v>
      </c>
      <c r="AJ2361">
        <f>IF(OR(AJ1681="",AND(AJ1681=AJ1680,AJ1681=AJ1682)),NA(), AJ1681)</f>
        <v>0</v>
      </c>
      <c r="AM2361">
        <f>IF(ISNA(AN2361),NA(),AM1681)</f>
        <v>0</v>
      </c>
      <c r="AN2361">
        <f>IF(OR(AN1681="",AND(AN1681=AN1680,AN1681=AN1682)),NA(), AN1681)</f>
        <v>0</v>
      </c>
      <c r="AO2361">
        <f>IF(ISNA(AP2361),NA(),AO1681)</f>
        <v>0</v>
      </c>
      <c r="AP2361">
        <f>IF(OR(AP1681="",AND(AP1681=AP1680,AP1681=AP1682)),NA(), AP1681)</f>
        <v>0</v>
      </c>
      <c r="AQ2361">
        <f>IF(ISNA(AR2361),NA(),AQ1681)</f>
        <v>0</v>
      </c>
      <c r="AR2361">
        <f>IF(OR(AR1681="",AND(AR1681=AR1680,AR1681=AR1682)),NA(), AR1681)</f>
        <v>0</v>
      </c>
      <c r="AS2361">
        <f>IF(ISNA(AT2361),NA(),AS1681)</f>
        <v>0</v>
      </c>
      <c r="AT2361">
        <f>IF(OR(AT1681="",AND(AT1681=AT1680,AT1681=AT1682)),NA(), AT1681)</f>
        <v>0</v>
      </c>
      <c r="AU2361">
        <f>IF(ISNA(AV2361),NA(),AU1681)</f>
        <v>0</v>
      </c>
      <c r="AV2361">
        <f>IF(OR(AV1681="",AND(AV1681=AV1680,AV1681=AV1682)),NA(), AV1681)</f>
        <v>0</v>
      </c>
      <c r="AW2361">
        <f>IF(ISNA(AX2361),NA(),AW1681)</f>
        <v>0</v>
      </c>
      <c r="AX2361">
        <f>IF(OR(AX1681="",AND(AX1681=AX1680,AX1681=AX1682)),NA(), AX1681)</f>
        <v>0</v>
      </c>
      <c r="AY2361">
        <f>IF(ISNA(AZ2361),NA(),AY1681)</f>
        <v>0</v>
      </c>
      <c r="AZ2361">
        <f>IF(OR(AZ1681="",AND(AZ1681=AZ1680,AZ1681=AZ1682)),NA(), AZ1681)</f>
        <v>0</v>
      </c>
      <c r="BA2361">
        <f>IF(ISNA(BB2361),NA(),BA1681)</f>
        <v>0</v>
      </c>
      <c r="BB2361">
        <f>IF(OR(BB1681="",AND(BB1681=BB1680,BB1681=BB1682)),NA(), BB1681)</f>
        <v>0</v>
      </c>
      <c r="BC2361">
        <f>IF(ISNA(BD2361),NA(),BC1681)</f>
        <v>0</v>
      </c>
      <c r="BD2361">
        <f>IF(OR(BD1681="",AND(BD1681=BD1680,BD1681=BD1682)),NA(), BD1681)</f>
        <v>0</v>
      </c>
      <c r="BE2361">
        <f>IF(ISNA(BF2361),NA(),BE1681)</f>
        <v>0</v>
      </c>
      <c r="BF2361">
        <f>IF(OR(BF1681="",AND(BF1681=BF1680,BF1681=BF1682)),NA(), BF1681)</f>
        <v>0</v>
      </c>
      <c r="BG2361">
        <f>IF(ISNA(BH2361),NA(),BG1681)</f>
        <v>0</v>
      </c>
      <c r="BH2361">
        <f>IF(OR(BH1681="",AND(BH1681=BH1680,BH1681=BH1682)),NA(), BH1681)</f>
        <v>0</v>
      </c>
      <c r="BI2361">
        <f>IF(ISNA(BJ2361),NA(),BI1681)</f>
        <v>0</v>
      </c>
      <c r="BJ2361">
        <f>IF(OR(BJ1681="",AND(BJ1681=BJ1680,BJ1681=BJ1682)),NA(), BJ1681)</f>
        <v>0</v>
      </c>
      <c r="BK2361">
        <f>IF(ISNA(BL2361),NA(),BK1681)</f>
        <v>0</v>
      </c>
      <c r="BL2361">
        <f>IF(OR(BL1681="",AND(BL1681=BL1680,BL1681=BL1682)),NA(), BL1681)</f>
        <v>0</v>
      </c>
      <c r="BM2361">
        <f>IF(ISNA(BN2361),NA(),BM1681)</f>
        <v>0</v>
      </c>
      <c r="BN2361">
        <f>IF(OR(BN1681="",AND(BN1681=BN1680,BN1681=BN1682)),NA(), BN1681)</f>
        <v>0</v>
      </c>
      <c r="BO2361">
        <f>IF(ISNA(BP2361),NA(),BO1681)</f>
        <v>0</v>
      </c>
      <c r="BP2361">
        <f>IF(OR(BP1681="",AND(BP1681=BP1680,BP1681=BP1682)),NA(), BP1681)</f>
        <v>0</v>
      </c>
      <c r="BQ2361">
        <f>IF(ISNA(BR2361),NA(),BQ1681)</f>
        <v>0</v>
      </c>
      <c r="BR2361">
        <f>IF(OR(BR1681="",AND(BR1681=BR1680,BR1681=BR1682)),NA(), BR1681)</f>
        <v>0</v>
      </c>
    </row>
    <row r="2362" spans="5:70">
      <c r="E2362">
        <f>IF(ISNA(F2362),NA(),E1682)</f>
        <v>0</v>
      </c>
      <c r="F2362">
        <f>IF(OR(F1682="",AND(F1682=F1681,F1682=F1683)),NA(), F1682)</f>
        <v>0</v>
      </c>
      <c r="G2362">
        <f>IF(ISNA(H2362),NA(),G1682)</f>
        <v>0</v>
      </c>
      <c r="H2362">
        <f>IF(OR(H1682="",AND(H1682=H1681,H1682=H1683)),NA(), H1682)</f>
        <v>0</v>
      </c>
      <c r="I2362">
        <f>IF(ISNA(J2362),NA(),I1682)</f>
        <v>0</v>
      </c>
      <c r="J2362">
        <f>IF(OR(J1682="",AND(J1682=J1681,J1682=J1683)),NA(), J1682)</f>
        <v>0</v>
      </c>
      <c r="K2362">
        <f>IF(ISNA(L2362),NA(),K1682)</f>
        <v>0</v>
      </c>
      <c r="L2362">
        <f>IF(OR(L1682="",AND(L1682=L1681,L1682=L1683)),NA(), L1682)</f>
        <v>0</v>
      </c>
      <c r="M2362">
        <f>IF(ISNA(N2362),NA(),M1682)</f>
        <v>0</v>
      </c>
      <c r="N2362">
        <f>IF(OR(N1682="",AND(N1682=N1681,N1682=N1683)),NA(), N1682)</f>
        <v>0</v>
      </c>
      <c r="O2362">
        <f>IF(ISNA(P2362),NA(),O1682)</f>
        <v>0</v>
      </c>
      <c r="P2362">
        <f>IF(OR(P1682="",AND(P1682=P1681,P1682=P1683)),NA(), P1682)</f>
        <v>0</v>
      </c>
      <c r="Q2362">
        <f>IF(ISNA(R2362),NA(),Q1682)</f>
        <v>0</v>
      </c>
      <c r="R2362">
        <f>IF(OR(R1682="",AND(R1682=R1681,R1682=R1683)),NA(), R1682)</f>
        <v>0</v>
      </c>
      <c r="S2362">
        <f>IF(ISNA(T2362),NA(),S1682)</f>
        <v>0</v>
      </c>
      <c r="T2362">
        <f>IF(OR(T1682="",AND(T1682=T1681,T1682=T1683)),NA(), T1682)</f>
        <v>0</v>
      </c>
      <c r="U2362">
        <f>IF(ISNA(V2362),NA(),U1682)</f>
        <v>0</v>
      </c>
      <c r="V2362">
        <f>IF(OR(V1682="",AND(V1682=V1681,V1682=V1683)),NA(), V1682)</f>
        <v>0</v>
      </c>
      <c r="W2362">
        <f>IF(ISNA(X2362),NA(),W1682)</f>
        <v>0</v>
      </c>
      <c r="X2362">
        <f>IF(OR(X1682="",AND(X1682=X1681,X1682=X1683)),NA(), X1682)</f>
        <v>0</v>
      </c>
      <c r="Y2362">
        <f>IF(ISNA(Z2362),NA(),Y1682)</f>
        <v>0</v>
      </c>
      <c r="Z2362">
        <f>IF(OR(Z1682="",AND(Z1682=Z1681,Z1682=Z1683)),NA(), Z1682)</f>
        <v>0</v>
      </c>
      <c r="AA2362">
        <f>IF(ISNA(AB2362),NA(),AA1682)</f>
        <v>0</v>
      </c>
      <c r="AB2362">
        <f>IF(OR(AB1682="",AND(AB1682=AB1681,AB1682=AB1683)),NA(), AB1682)</f>
        <v>0</v>
      </c>
      <c r="AC2362">
        <f>IF(ISNA(AD2362),NA(),AC1682)</f>
        <v>0</v>
      </c>
      <c r="AD2362">
        <f>IF(OR(AD1682="",AND(AD1682=AD1681,AD1682=AD1683)),NA(), AD1682)</f>
        <v>0</v>
      </c>
      <c r="AE2362">
        <f>IF(ISNA(AF2362),NA(),AE1682)</f>
        <v>0</v>
      </c>
      <c r="AF2362">
        <f>IF(OR(AF1682="",AND(AF1682=AF1681,AF1682=AF1683)),NA(), AF1682)</f>
        <v>0</v>
      </c>
      <c r="AG2362">
        <f>IF(ISNA(AH2362),NA(),AG1682)</f>
        <v>0</v>
      </c>
      <c r="AH2362">
        <f>IF(OR(AH1682="",AND(AH1682=AH1681,AH1682=AH1683)),NA(), AH1682)</f>
        <v>0</v>
      </c>
      <c r="AI2362">
        <f>IF(ISNA(AJ2362),NA(),AI1682)</f>
        <v>0</v>
      </c>
      <c r="AJ2362">
        <f>IF(OR(AJ1682="",AND(AJ1682=AJ1681,AJ1682=AJ1683)),NA(), AJ1682)</f>
        <v>0</v>
      </c>
      <c r="AM2362">
        <f>IF(ISNA(AN2362),NA(),AM1682)</f>
        <v>0</v>
      </c>
      <c r="AN2362">
        <f>IF(OR(AN1682="",AND(AN1682=AN1681,AN1682=AN1683)),NA(), AN1682)</f>
        <v>0</v>
      </c>
      <c r="AO2362">
        <f>IF(ISNA(AP2362),NA(),AO1682)</f>
        <v>0</v>
      </c>
      <c r="AP2362">
        <f>IF(OR(AP1682="",AND(AP1682=AP1681,AP1682=AP1683)),NA(), AP1682)</f>
        <v>0</v>
      </c>
      <c r="AQ2362">
        <f>IF(ISNA(AR2362),NA(),AQ1682)</f>
        <v>0</v>
      </c>
      <c r="AR2362">
        <f>IF(OR(AR1682="",AND(AR1682=AR1681,AR1682=AR1683)),NA(), AR1682)</f>
        <v>0</v>
      </c>
      <c r="AS2362">
        <f>IF(ISNA(AT2362),NA(),AS1682)</f>
        <v>0</v>
      </c>
      <c r="AT2362">
        <f>IF(OR(AT1682="",AND(AT1682=AT1681,AT1682=AT1683)),NA(), AT1682)</f>
        <v>0</v>
      </c>
      <c r="AU2362">
        <f>IF(ISNA(AV2362),NA(),AU1682)</f>
        <v>0</v>
      </c>
      <c r="AV2362">
        <f>IF(OR(AV1682="",AND(AV1682=AV1681,AV1682=AV1683)),NA(), AV1682)</f>
        <v>0</v>
      </c>
      <c r="AW2362">
        <f>IF(ISNA(AX2362),NA(),AW1682)</f>
        <v>0</v>
      </c>
      <c r="AX2362">
        <f>IF(OR(AX1682="",AND(AX1682=AX1681,AX1682=AX1683)),NA(), AX1682)</f>
        <v>0</v>
      </c>
      <c r="AY2362">
        <f>IF(ISNA(AZ2362),NA(),AY1682)</f>
        <v>0</v>
      </c>
      <c r="AZ2362">
        <f>IF(OR(AZ1682="",AND(AZ1682=AZ1681,AZ1682=AZ1683)),NA(), AZ1682)</f>
        <v>0</v>
      </c>
      <c r="BA2362">
        <f>IF(ISNA(BB2362),NA(),BA1682)</f>
        <v>0</v>
      </c>
      <c r="BB2362">
        <f>IF(OR(BB1682="",AND(BB1682=BB1681,BB1682=BB1683)),NA(), BB1682)</f>
        <v>0</v>
      </c>
      <c r="BC2362">
        <f>IF(ISNA(BD2362),NA(),BC1682)</f>
        <v>0</v>
      </c>
      <c r="BD2362">
        <f>IF(OR(BD1682="",AND(BD1682=BD1681,BD1682=BD1683)),NA(), BD1682)</f>
        <v>0</v>
      </c>
      <c r="BE2362">
        <f>IF(ISNA(BF2362),NA(),BE1682)</f>
        <v>0</v>
      </c>
      <c r="BF2362">
        <f>IF(OR(BF1682="",AND(BF1682=BF1681,BF1682=BF1683)),NA(), BF1682)</f>
        <v>0</v>
      </c>
      <c r="BG2362">
        <f>IF(ISNA(BH2362),NA(),BG1682)</f>
        <v>0</v>
      </c>
      <c r="BH2362">
        <f>IF(OR(BH1682="",AND(BH1682=BH1681,BH1682=BH1683)),NA(), BH1682)</f>
        <v>0</v>
      </c>
      <c r="BI2362">
        <f>IF(ISNA(BJ2362),NA(),BI1682)</f>
        <v>0</v>
      </c>
      <c r="BJ2362">
        <f>IF(OR(BJ1682="",AND(BJ1682=BJ1681,BJ1682=BJ1683)),NA(), BJ1682)</f>
        <v>0</v>
      </c>
      <c r="BK2362">
        <f>IF(ISNA(BL2362),NA(),BK1682)</f>
        <v>0</v>
      </c>
      <c r="BL2362">
        <f>IF(OR(BL1682="",AND(BL1682=BL1681,BL1682=BL1683)),NA(), BL1682)</f>
        <v>0</v>
      </c>
      <c r="BM2362">
        <f>IF(ISNA(BN2362),NA(),BM1682)</f>
        <v>0</v>
      </c>
      <c r="BN2362">
        <f>IF(OR(BN1682="",AND(BN1682=BN1681,BN1682=BN1683)),NA(), BN1682)</f>
        <v>0</v>
      </c>
      <c r="BO2362">
        <f>IF(ISNA(BP2362),NA(),BO1682)</f>
        <v>0</v>
      </c>
      <c r="BP2362">
        <f>IF(OR(BP1682="",AND(BP1682=BP1681,BP1682=BP1683)),NA(), BP1682)</f>
        <v>0</v>
      </c>
      <c r="BQ2362">
        <f>IF(ISNA(BR2362),NA(),BQ1682)</f>
        <v>0</v>
      </c>
      <c r="BR2362">
        <f>IF(OR(BR1682="",AND(BR1682=BR1681,BR1682=BR1683)),NA(), BR1682)</f>
        <v>0</v>
      </c>
    </row>
    <row r="2363" spans="5:70">
      <c r="E2363">
        <f>IF(ISNA(F2363),NA(),E1683)</f>
        <v>0</v>
      </c>
      <c r="F2363">
        <f>IF(OR(F1683="",AND(F1683=F1682,F1683=F1684)),NA(), F1683)</f>
        <v>0</v>
      </c>
      <c r="G2363">
        <f>IF(ISNA(H2363),NA(),G1683)</f>
        <v>0</v>
      </c>
      <c r="H2363">
        <f>IF(OR(H1683="",AND(H1683=H1682,H1683=H1684)),NA(), H1683)</f>
        <v>0</v>
      </c>
      <c r="I2363">
        <f>IF(ISNA(J2363),NA(),I1683)</f>
        <v>0</v>
      </c>
      <c r="J2363">
        <f>IF(OR(J1683="",AND(J1683=J1682,J1683=J1684)),NA(), J1683)</f>
        <v>0</v>
      </c>
      <c r="K2363">
        <f>IF(ISNA(L2363),NA(),K1683)</f>
        <v>0</v>
      </c>
      <c r="L2363">
        <f>IF(OR(L1683="",AND(L1683=L1682,L1683=L1684)),NA(), L1683)</f>
        <v>0</v>
      </c>
      <c r="M2363">
        <f>IF(ISNA(N2363),NA(),M1683)</f>
        <v>0</v>
      </c>
      <c r="N2363">
        <f>IF(OR(N1683="",AND(N1683=N1682,N1683=N1684)),NA(), N1683)</f>
        <v>0</v>
      </c>
      <c r="O2363">
        <f>IF(ISNA(P2363),NA(),O1683)</f>
        <v>0</v>
      </c>
      <c r="P2363">
        <f>IF(OR(P1683="",AND(P1683=P1682,P1683=P1684)),NA(), P1683)</f>
        <v>0</v>
      </c>
      <c r="Q2363">
        <f>IF(ISNA(R2363),NA(),Q1683)</f>
        <v>0</v>
      </c>
      <c r="R2363">
        <f>IF(OR(R1683="",AND(R1683=R1682,R1683=R1684)),NA(), R1683)</f>
        <v>0</v>
      </c>
      <c r="S2363">
        <f>IF(ISNA(T2363),NA(),S1683)</f>
        <v>0</v>
      </c>
      <c r="T2363">
        <f>IF(OR(T1683="",AND(T1683=T1682,T1683=T1684)),NA(), T1683)</f>
        <v>0</v>
      </c>
      <c r="U2363">
        <f>IF(ISNA(V2363),NA(),U1683)</f>
        <v>0</v>
      </c>
      <c r="V2363">
        <f>IF(OR(V1683="",AND(V1683=V1682,V1683=V1684)),NA(), V1683)</f>
        <v>0</v>
      </c>
      <c r="W2363">
        <f>IF(ISNA(X2363),NA(),W1683)</f>
        <v>0</v>
      </c>
      <c r="X2363">
        <f>IF(OR(X1683="",AND(X1683=X1682,X1683=X1684)),NA(), X1683)</f>
        <v>0</v>
      </c>
      <c r="Y2363">
        <f>IF(ISNA(Z2363),NA(),Y1683)</f>
        <v>0</v>
      </c>
      <c r="Z2363">
        <f>IF(OR(Z1683="",AND(Z1683=Z1682,Z1683=Z1684)),NA(), Z1683)</f>
        <v>0</v>
      </c>
      <c r="AA2363">
        <f>IF(ISNA(AB2363),NA(),AA1683)</f>
        <v>0</v>
      </c>
      <c r="AB2363">
        <f>IF(OR(AB1683="",AND(AB1683=AB1682,AB1683=AB1684)),NA(), AB1683)</f>
        <v>0</v>
      </c>
      <c r="AC2363">
        <f>IF(ISNA(AD2363),NA(),AC1683)</f>
        <v>0</v>
      </c>
      <c r="AD2363">
        <f>IF(OR(AD1683="",AND(AD1683=AD1682,AD1683=AD1684)),NA(), AD1683)</f>
        <v>0</v>
      </c>
      <c r="AE2363">
        <f>IF(ISNA(AF2363),NA(),AE1683)</f>
        <v>0</v>
      </c>
      <c r="AF2363">
        <f>IF(OR(AF1683="",AND(AF1683=AF1682,AF1683=AF1684)),NA(), AF1683)</f>
        <v>0</v>
      </c>
      <c r="AG2363">
        <f>IF(ISNA(AH2363),NA(),AG1683)</f>
        <v>0</v>
      </c>
      <c r="AH2363">
        <f>IF(OR(AH1683="",AND(AH1683=AH1682,AH1683=AH1684)),NA(), AH1683)</f>
        <v>0</v>
      </c>
      <c r="AI2363">
        <f>IF(ISNA(AJ2363),NA(),AI1683)</f>
        <v>0</v>
      </c>
      <c r="AJ2363">
        <f>IF(OR(AJ1683="",AND(AJ1683=AJ1682,AJ1683=AJ1684)),NA(), AJ1683)</f>
        <v>0</v>
      </c>
      <c r="AM2363">
        <f>IF(ISNA(AN2363),NA(),AM1683)</f>
        <v>0</v>
      </c>
      <c r="AN2363">
        <f>IF(OR(AN1683="",AND(AN1683=AN1682,AN1683=AN1684)),NA(), AN1683)</f>
        <v>0</v>
      </c>
      <c r="AO2363">
        <f>IF(ISNA(AP2363),NA(),AO1683)</f>
        <v>0</v>
      </c>
      <c r="AP2363">
        <f>IF(OR(AP1683="",AND(AP1683=AP1682,AP1683=AP1684)),NA(), AP1683)</f>
        <v>0</v>
      </c>
      <c r="AQ2363">
        <f>IF(ISNA(AR2363),NA(),AQ1683)</f>
        <v>0</v>
      </c>
      <c r="AR2363">
        <f>IF(OR(AR1683="",AND(AR1683=AR1682,AR1683=AR1684)),NA(), AR1683)</f>
        <v>0</v>
      </c>
      <c r="AS2363">
        <f>IF(ISNA(AT2363),NA(),AS1683)</f>
        <v>0</v>
      </c>
      <c r="AT2363">
        <f>IF(OR(AT1683="",AND(AT1683=AT1682,AT1683=AT1684)),NA(), AT1683)</f>
        <v>0</v>
      </c>
      <c r="AU2363">
        <f>IF(ISNA(AV2363),NA(),AU1683)</f>
        <v>0</v>
      </c>
      <c r="AV2363">
        <f>IF(OR(AV1683="",AND(AV1683=AV1682,AV1683=AV1684)),NA(), AV1683)</f>
        <v>0</v>
      </c>
      <c r="AW2363">
        <f>IF(ISNA(AX2363),NA(),AW1683)</f>
        <v>0</v>
      </c>
      <c r="AX2363">
        <f>IF(OR(AX1683="",AND(AX1683=AX1682,AX1683=AX1684)),NA(), AX1683)</f>
        <v>0</v>
      </c>
      <c r="AY2363">
        <f>IF(ISNA(AZ2363),NA(),AY1683)</f>
        <v>0</v>
      </c>
      <c r="AZ2363">
        <f>IF(OR(AZ1683="",AND(AZ1683=AZ1682,AZ1683=AZ1684)),NA(), AZ1683)</f>
        <v>0</v>
      </c>
      <c r="BA2363">
        <f>IF(ISNA(BB2363),NA(),BA1683)</f>
        <v>0</v>
      </c>
      <c r="BB2363">
        <f>IF(OR(BB1683="",AND(BB1683=BB1682,BB1683=BB1684)),NA(), BB1683)</f>
        <v>0</v>
      </c>
      <c r="BC2363">
        <f>IF(ISNA(BD2363),NA(),BC1683)</f>
        <v>0</v>
      </c>
      <c r="BD2363">
        <f>IF(OR(BD1683="",AND(BD1683=BD1682,BD1683=BD1684)),NA(), BD1683)</f>
        <v>0</v>
      </c>
      <c r="BE2363">
        <f>IF(ISNA(BF2363),NA(),BE1683)</f>
        <v>0</v>
      </c>
      <c r="BF2363">
        <f>IF(OR(BF1683="",AND(BF1683=BF1682,BF1683=BF1684)),NA(), BF1683)</f>
        <v>0</v>
      </c>
      <c r="BG2363">
        <f>IF(ISNA(BH2363),NA(),BG1683)</f>
        <v>0</v>
      </c>
      <c r="BH2363">
        <f>IF(OR(BH1683="",AND(BH1683=BH1682,BH1683=BH1684)),NA(), BH1683)</f>
        <v>0</v>
      </c>
      <c r="BI2363">
        <f>IF(ISNA(BJ2363),NA(),BI1683)</f>
        <v>0</v>
      </c>
      <c r="BJ2363">
        <f>IF(OR(BJ1683="",AND(BJ1683=BJ1682,BJ1683=BJ1684)),NA(), BJ1683)</f>
        <v>0</v>
      </c>
      <c r="BK2363">
        <f>IF(ISNA(BL2363),NA(),BK1683)</f>
        <v>0</v>
      </c>
      <c r="BL2363">
        <f>IF(OR(BL1683="",AND(BL1683=BL1682,BL1683=BL1684)),NA(), BL1683)</f>
        <v>0</v>
      </c>
      <c r="BM2363">
        <f>IF(ISNA(BN2363),NA(),BM1683)</f>
        <v>0</v>
      </c>
      <c r="BN2363">
        <f>IF(OR(BN1683="",AND(BN1683=BN1682,BN1683=BN1684)),NA(), BN1683)</f>
        <v>0</v>
      </c>
      <c r="BO2363">
        <f>IF(ISNA(BP2363),NA(),BO1683)</f>
        <v>0</v>
      </c>
      <c r="BP2363">
        <f>IF(OR(BP1683="",AND(BP1683=BP1682,BP1683=BP1684)),NA(), BP1683)</f>
        <v>0</v>
      </c>
      <c r="BQ2363">
        <f>IF(ISNA(BR2363),NA(),BQ1683)</f>
        <v>0</v>
      </c>
      <c r="BR2363">
        <f>IF(OR(BR1683="",AND(BR1683=BR1682,BR1683=BR1684)),NA(), BR1683)</f>
        <v>0</v>
      </c>
    </row>
    <row r="2364" spans="5:70">
      <c r="E2364">
        <f>IF(ISNA(F2364),NA(),E1684)</f>
        <v>0</v>
      </c>
      <c r="F2364">
        <f>IF(OR(F1684="",AND(F1684=F1683,F1684=F1685)),NA(), F1684)</f>
        <v>0</v>
      </c>
      <c r="G2364">
        <f>IF(ISNA(H2364),NA(),G1684)</f>
        <v>0</v>
      </c>
      <c r="H2364">
        <f>IF(OR(H1684="",AND(H1684=H1683,H1684=H1685)),NA(), H1684)</f>
        <v>0</v>
      </c>
      <c r="I2364">
        <f>IF(ISNA(J2364),NA(),I1684)</f>
        <v>0</v>
      </c>
      <c r="J2364">
        <f>IF(OR(J1684="",AND(J1684=J1683,J1684=J1685)),NA(), J1684)</f>
        <v>0</v>
      </c>
      <c r="K2364">
        <f>IF(ISNA(L2364),NA(),K1684)</f>
        <v>0</v>
      </c>
      <c r="L2364">
        <f>IF(OR(L1684="",AND(L1684=L1683,L1684=L1685)),NA(), L1684)</f>
        <v>0</v>
      </c>
      <c r="M2364">
        <f>IF(ISNA(N2364),NA(),M1684)</f>
        <v>0</v>
      </c>
      <c r="N2364">
        <f>IF(OR(N1684="",AND(N1684=N1683,N1684=N1685)),NA(), N1684)</f>
        <v>0</v>
      </c>
      <c r="O2364">
        <f>IF(ISNA(P2364),NA(),O1684)</f>
        <v>0</v>
      </c>
      <c r="P2364">
        <f>IF(OR(P1684="",AND(P1684=P1683,P1684=P1685)),NA(), P1684)</f>
        <v>0</v>
      </c>
      <c r="Q2364">
        <f>IF(ISNA(R2364),NA(),Q1684)</f>
        <v>0</v>
      </c>
      <c r="R2364">
        <f>IF(OR(R1684="",AND(R1684=R1683,R1684=R1685)),NA(), R1684)</f>
        <v>0</v>
      </c>
      <c r="S2364">
        <f>IF(ISNA(T2364),NA(),S1684)</f>
        <v>0</v>
      </c>
      <c r="T2364">
        <f>IF(OR(T1684="",AND(T1684=T1683,T1684=T1685)),NA(), T1684)</f>
        <v>0</v>
      </c>
      <c r="U2364">
        <f>IF(ISNA(V2364),NA(),U1684)</f>
        <v>0</v>
      </c>
      <c r="V2364">
        <f>IF(OR(V1684="",AND(V1684=V1683,V1684=V1685)),NA(), V1684)</f>
        <v>0</v>
      </c>
      <c r="W2364">
        <f>IF(ISNA(X2364),NA(),W1684)</f>
        <v>0</v>
      </c>
      <c r="X2364">
        <f>IF(OR(X1684="",AND(X1684=X1683,X1684=X1685)),NA(), X1684)</f>
        <v>0</v>
      </c>
      <c r="Y2364">
        <f>IF(ISNA(Z2364),NA(),Y1684)</f>
        <v>0</v>
      </c>
      <c r="Z2364">
        <f>IF(OR(Z1684="",AND(Z1684=Z1683,Z1684=Z1685)),NA(), Z1684)</f>
        <v>0</v>
      </c>
      <c r="AA2364">
        <f>IF(ISNA(AB2364),NA(),AA1684)</f>
        <v>0</v>
      </c>
      <c r="AB2364">
        <f>IF(OR(AB1684="",AND(AB1684=AB1683,AB1684=AB1685)),NA(), AB1684)</f>
        <v>0</v>
      </c>
      <c r="AC2364">
        <f>IF(ISNA(AD2364),NA(),AC1684)</f>
        <v>0</v>
      </c>
      <c r="AD2364">
        <f>IF(OR(AD1684="",AND(AD1684=AD1683,AD1684=AD1685)),NA(), AD1684)</f>
        <v>0</v>
      </c>
      <c r="AE2364">
        <f>IF(ISNA(AF2364),NA(),AE1684)</f>
        <v>0</v>
      </c>
      <c r="AF2364">
        <f>IF(OR(AF1684="",AND(AF1684=AF1683,AF1684=AF1685)),NA(), AF1684)</f>
        <v>0</v>
      </c>
      <c r="AG2364">
        <f>IF(ISNA(AH2364),NA(),AG1684)</f>
        <v>0</v>
      </c>
      <c r="AH2364">
        <f>IF(OR(AH1684="",AND(AH1684=AH1683,AH1684=AH1685)),NA(), AH1684)</f>
        <v>0</v>
      </c>
      <c r="AI2364">
        <f>IF(ISNA(AJ2364),NA(),AI1684)</f>
        <v>0</v>
      </c>
      <c r="AJ2364">
        <f>IF(OR(AJ1684="",AND(AJ1684=AJ1683,AJ1684=AJ1685)),NA(), AJ1684)</f>
        <v>0</v>
      </c>
      <c r="AM2364">
        <f>IF(ISNA(AN2364),NA(),AM1684)</f>
        <v>0</v>
      </c>
      <c r="AN2364">
        <f>IF(OR(AN1684="",AND(AN1684=AN1683,AN1684=AN1685)),NA(), AN1684)</f>
        <v>0</v>
      </c>
      <c r="AO2364">
        <f>IF(ISNA(AP2364),NA(),AO1684)</f>
        <v>0</v>
      </c>
      <c r="AP2364">
        <f>IF(OR(AP1684="",AND(AP1684=AP1683,AP1684=AP1685)),NA(), AP1684)</f>
        <v>0</v>
      </c>
      <c r="AQ2364">
        <f>IF(ISNA(AR2364),NA(),AQ1684)</f>
        <v>0</v>
      </c>
      <c r="AR2364">
        <f>IF(OR(AR1684="",AND(AR1684=AR1683,AR1684=AR1685)),NA(), AR1684)</f>
        <v>0</v>
      </c>
      <c r="AS2364">
        <f>IF(ISNA(AT2364),NA(),AS1684)</f>
        <v>0</v>
      </c>
      <c r="AT2364">
        <f>IF(OR(AT1684="",AND(AT1684=AT1683,AT1684=AT1685)),NA(), AT1684)</f>
        <v>0</v>
      </c>
      <c r="AU2364">
        <f>IF(ISNA(AV2364),NA(),AU1684)</f>
        <v>0</v>
      </c>
      <c r="AV2364">
        <f>IF(OR(AV1684="",AND(AV1684=AV1683,AV1684=AV1685)),NA(), AV1684)</f>
        <v>0</v>
      </c>
      <c r="AW2364">
        <f>IF(ISNA(AX2364),NA(),AW1684)</f>
        <v>0</v>
      </c>
      <c r="AX2364">
        <f>IF(OR(AX1684="",AND(AX1684=AX1683,AX1684=AX1685)),NA(), AX1684)</f>
        <v>0</v>
      </c>
      <c r="AY2364">
        <f>IF(ISNA(AZ2364),NA(),AY1684)</f>
        <v>0</v>
      </c>
      <c r="AZ2364">
        <f>IF(OR(AZ1684="",AND(AZ1684=AZ1683,AZ1684=AZ1685)),NA(), AZ1684)</f>
        <v>0</v>
      </c>
      <c r="BA2364">
        <f>IF(ISNA(BB2364),NA(),BA1684)</f>
        <v>0</v>
      </c>
      <c r="BB2364">
        <f>IF(OR(BB1684="",AND(BB1684=BB1683,BB1684=BB1685)),NA(), BB1684)</f>
        <v>0</v>
      </c>
      <c r="BC2364">
        <f>IF(ISNA(BD2364),NA(),BC1684)</f>
        <v>0</v>
      </c>
      <c r="BD2364">
        <f>IF(OR(BD1684="",AND(BD1684=BD1683,BD1684=BD1685)),NA(), BD1684)</f>
        <v>0</v>
      </c>
      <c r="BE2364">
        <f>IF(ISNA(BF2364),NA(),BE1684)</f>
        <v>0</v>
      </c>
      <c r="BF2364">
        <f>IF(OR(BF1684="",AND(BF1684=BF1683,BF1684=BF1685)),NA(), BF1684)</f>
        <v>0</v>
      </c>
      <c r="BG2364">
        <f>IF(ISNA(BH2364),NA(),BG1684)</f>
        <v>0</v>
      </c>
      <c r="BH2364">
        <f>IF(OR(BH1684="",AND(BH1684=BH1683,BH1684=BH1685)),NA(), BH1684)</f>
        <v>0</v>
      </c>
      <c r="BI2364">
        <f>IF(ISNA(BJ2364),NA(),BI1684)</f>
        <v>0</v>
      </c>
      <c r="BJ2364">
        <f>IF(OR(BJ1684="",AND(BJ1684=BJ1683,BJ1684=BJ1685)),NA(), BJ1684)</f>
        <v>0</v>
      </c>
      <c r="BK2364">
        <f>IF(ISNA(BL2364),NA(),BK1684)</f>
        <v>0</v>
      </c>
      <c r="BL2364">
        <f>IF(OR(BL1684="",AND(BL1684=BL1683,BL1684=BL1685)),NA(), BL1684)</f>
        <v>0</v>
      </c>
      <c r="BM2364">
        <f>IF(ISNA(BN2364),NA(),BM1684)</f>
        <v>0</v>
      </c>
      <c r="BN2364">
        <f>IF(OR(BN1684="",AND(BN1684=BN1683,BN1684=BN1685)),NA(), BN1684)</f>
        <v>0</v>
      </c>
      <c r="BO2364">
        <f>IF(ISNA(BP2364),NA(),BO1684)</f>
        <v>0</v>
      </c>
      <c r="BP2364">
        <f>IF(OR(BP1684="",AND(BP1684=BP1683,BP1684=BP1685)),NA(), BP1684)</f>
        <v>0</v>
      </c>
      <c r="BQ2364">
        <f>IF(ISNA(BR2364),NA(),BQ1684)</f>
        <v>0</v>
      </c>
      <c r="BR2364">
        <f>IF(OR(BR1684="",AND(BR1684=BR1683,BR1684=BR1685)),NA(), BR1684)</f>
        <v>0</v>
      </c>
    </row>
    <row r="2365" spans="5:70">
      <c r="E2365">
        <f>IF(ISNA(F2365),NA(),E1685)</f>
        <v>0</v>
      </c>
      <c r="F2365">
        <f>IF(OR(F1685="",AND(F1685=F1684,F1685=F1686)),NA(), F1685)</f>
        <v>0</v>
      </c>
      <c r="G2365">
        <f>IF(ISNA(H2365),NA(),G1685)</f>
        <v>0</v>
      </c>
      <c r="H2365">
        <f>IF(OR(H1685="",AND(H1685=H1684,H1685=H1686)),NA(), H1685)</f>
        <v>0</v>
      </c>
      <c r="I2365">
        <f>IF(ISNA(J2365),NA(),I1685)</f>
        <v>0</v>
      </c>
      <c r="J2365">
        <f>IF(OR(J1685="",AND(J1685=J1684,J1685=J1686)),NA(), J1685)</f>
        <v>0</v>
      </c>
      <c r="K2365">
        <f>IF(ISNA(L2365),NA(),K1685)</f>
        <v>0</v>
      </c>
      <c r="L2365">
        <f>IF(OR(L1685="",AND(L1685=L1684,L1685=L1686)),NA(), L1685)</f>
        <v>0</v>
      </c>
      <c r="M2365">
        <f>IF(ISNA(N2365),NA(),M1685)</f>
        <v>0</v>
      </c>
      <c r="N2365">
        <f>IF(OR(N1685="",AND(N1685=N1684,N1685=N1686)),NA(), N1685)</f>
        <v>0</v>
      </c>
      <c r="O2365">
        <f>IF(ISNA(P2365),NA(),O1685)</f>
        <v>0</v>
      </c>
      <c r="P2365">
        <f>IF(OR(P1685="",AND(P1685=P1684,P1685=P1686)),NA(), P1685)</f>
        <v>0</v>
      </c>
      <c r="Q2365">
        <f>IF(ISNA(R2365),NA(),Q1685)</f>
        <v>0</v>
      </c>
      <c r="R2365">
        <f>IF(OR(R1685="",AND(R1685=R1684,R1685=R1686)),NA(), R1685)</f>
        <v>0</v>
      </c>
      <c r="S2365">
        <f>IF(ISNA(T2365),NA(),S1685)</f>
        <v>0</v>
      </c>
      <c r="T2365">
        <f>IF(OR(T1685="",AND(T1685=T1684,T1685=T1686)),NA(), T1685)</f>
        <v>0</v>
      </c>
      <c r="U2365">
        <f>IF(ISNA(V2365),NA(),U1685)</f>
        <v>0</v>
      </c>
      <c r="V2365">
        <f>IF(OR(V1685="",AND(V1685=V1684,V1685=V1686)),NA(), V1685)</f>
        <v>0</v>
      </c>
      <c r="W2365">
        <f>IF(ISNA(X2365),NA(),W1685)</f>
        <v>0</v>
      </c>
      <c r="X2365">
        <f>IF(OR(X1685="",AND(X1685=X1684,X1685=X1686)),NA(), X1685)</f>
        <v>0</v>
      </c>
      <c r="Y2365">
        <f>IF(ISNA(Z2365),NA(),Y1685)</f>
        <v>0</v>
      </c>
      <c r="Z2365">
        <f>IF(OR(Z1685="",AND(Z1685=Z1684,Z1685=Z1686)),NA(), Z1685)</f>
        <v>0</v>
      </c>
      <c r="AA2365">
        <f>IF(ISNA(AB2365),NA(),AA1685)</f>
        <v>0</v>
      </c>
      <c r="AB2365">
        <f>IF(OR(AB1685="",AND(AB1685=AB1684,AB1685=AB1686)),NA(), AB1685)</f>
        <v>0</v>
      </c>
      <c r="AC2365">
        <f>IF(ISNA(AD2365),NA(),AC1685)</f>
        <v>0</v>
      </c>
      <c r="AD2365">
        <f>IF(OR(AD1685="",AND(AD1685=AD1684,AD1685=AD1686)),NA(), AD1685)</f>
        <v>0</v>
      </c>
      <c r="AE2365">
        <f>IF(ISNA(AF2365),NA(),AE1685)</f>
        <v>0</v>
      </c>
      <c r="AF2365">
        <f>IF(OR(AF1685="",AND(AF1685=AF1684,AF1685=AF1686)),NA(), AF1685)</f>
        <v>0</v>
      </c>
      <c r="AG2365">
        <f>IF(ISNA(AH2365),NA(),AG1685)</f>
        <v>0</v>
      </c>
      <c r="AH2365">
        <f>IF(OR(AH1685="",AND(AH1685=AH1684,AH1685=AH1686)),NA(), AH1685)</f>
        <v>0</v>
      </c>
      <c r="AI2365">
        <f>IF(ISNA(AJ2365),NA(),AI1685)</f>
        <v>0</v>
      </c>
      <c r="AJ2365">
        <f>IF(OR(AJ1685="",AND(AJ1685=AJ1684,AJ1685=AJ1686)),NA(), AJ1685)</f>
        <v>0</v>
      </c>
      <c r="AM2365">
        <f>IF(ISNA(AN2365),NA(),AM1685)</f>
        <v>0</v>
      </c>
      <c r="AN2365">
        <f>IF(OR(AN1685="",AND(AN1685=AN1684,AN1685=AN1686)),NA(), AN1685)</f>
        <v>0</v>
      </c>
      <c r="AO2365">
        <f>IF(ISNA(AP2365),NA(),AO1685)</f>
        <v>0</v>
      </c>
      <c r="AP2365">
        <f>IF(OR(AP1685="",AND(AP1685=AP1684,AP1685=AP1686)),NA(), AP1685)</f>
        <v>0</v>
      </c>
      <c r="AQ2365">
        <f>IF(ISNA(AR2365),NA(),AQ1685)</f>
        <v>0</v>
      </c>
      <c r="AR2365">
        <f>IF(OR(AR1685="",AND(AR1685=AR1684,AR1685=AR1686)),NA(), AR1685)</f>
        <v>0</v>
      </c>
      <c r="AS2365">
        <f>IF(ISNA(AT2365),NA(),AS1685)</f>
        <v>0</v>
      </c>
      <c r="AT2365">
        <f>IF(OR(AT1685="",AND(AT1685=AT1684,AT1685=AT1686)),NA(), AT1685)</f>
        <v>0</v>
      </c>
      <c r="AU2365">
        <f>IF(ISNA(AV2365),NA(),AU1685)</f>
        <v>0</v>
      </c>
      <c r="AV2365">
        <f>IF(OR(AV1685="",AND(AV1685=AV1684,AV1685=AV1686)),NA(), AV1685)</f>
        <v>0</v>
      </c>
      <c r="AW2365">
        <f>IF(ISNA(AX2365),NA(),AW1685)</f>
        <v>0</v>
      </c>
      <c r="AX2365">
        <f>IF(OR(AX1685="",AND(AX1685=AX1684,AX1685=AX1686)),NA(), AX1685)</f>
        <v>0</v>
      </c>
      <c r="AY2365">
        <f>IF(ISNA(AZ2365),NA(),AY1685)</f>
        <v>0</v>
      </c>
      <c r="AZ2365">
        <f>IF(OR(AZ1685="",AND(AZ1685=AZ1684,AZ1685=AZ1686)),NA(), AZ1685)</f>
        <v>0</v>
      </c>
      <c r="BA2365">
        <f>IF(ISNA(BB2365),NA(),BA1685)</f>
        <v>0</v>
      </c>
      <c r="BB2365">
        <f>IF(OR(BB1685="",AND(BB1685=BB1684,BB1685=BB1686)),NA(), BB1685)</f>
        <v>0</v>
      </c>
      <c r="BC2365">
        <f>IF(ISNA(BD2365),NA(),BC1685)</f>
        <v>0</v>
      </c>
      <c r="BD2365">
        <f>IF(OR(BD1685="",AND(BD1685=BD1684,BD1685=BD1686)),NA(), BD1685)</f>
        <v>0</v>
      </c>
      <c r="BE2365">
        <f>IF(ISNA(BF2365),NA(),BE1685)</f>
        <v>0</v>
      </c>
      <c r="BF2365">
        <f>IF(OR(BF1685="",AND(BF1685=BF1684,BF1685=BF1686)),NA(), BF1685)</f>
        <v>0</v>
      </c>
      <c r="BG2365">
        <f>IF(ISNA(BH2365),NA(),BG1685)</f>
        <v>0</v>
      </c>
      <c r="BH2365">
        <f>IF(OR(BH1685="",AND(BH1685=BH1684,BH1685=BH1686)),NA(), BH1685)</f>
        <v>0</v>
      </c>
      <c r="BI2365">
        <f>IF(ISNA(BJ2365),NA(),BI1685)</f>
        <v>0</v>
      </c>
      <c r="BJ2365">
        <f>IF(OR(BJ1685="",AND(BJ1685=BJ1684,BJ1685=BJ1686)),NA(), BJ1685)</f>
        <v>0</v>
      </c>
      <c r="BK2365">
        <f>IF(ISNA(BL2365),NA(),BK1685)</f>
        <v>0</v>
      </c>
      <c r="BL2365">
        <f>IF(OR(BL1685="",AND(BL1685=BL1684,BL1685=BL1686)),NA(), BL1685)</f>
        <v>0</v>
      </c>
      <c r="BM2365">
        <f>IF(ISNA(BN2365),NA(),BM1685)</f>
        <v>0</v>
      </c>
      <c r="BN2365">
        <f>IF(OR(BN1685="",AND(BN1685=BN1684,BN1685=BN1686)),NA(), BN1685)</f>
        <v>0</v>
      </c>
      <c r="BO2365">
        <f>IF(ISNA(BP2365),NA(),BO1685)</f>
        <v>0</v>
      </c>
      <c r="BP2365">
        <f>IF(OR(BP1685="",AND(BP1685=BP1684,BP1685=BP1686)),NA(), BP1685)</f>
        <v>0</v>
      </c>
      <c r="BQ2365">
        <f>IF(ISNA(BR2365),NA(),BQ1685)</f>
        <v>0</v>
      </c>
      <c r="BR2365">
        <f>IF(OR(BR1685="",AND(BR1685=BR1684,BR1685=BR1686)),NA(), BR1685)</f>
        <v>0</v>
      </c>
    </row>
    <row r="2366" spans="5:70">
      <c r="E2366">
        <f>IF(ISNA(F2366),NA(),E1686)</f>
        <v>0</v>
      </c>
      <c r="F2366">
        <f>IF(OR(F1686="",AND(F1686=F1685,F1686=F1687)),NA(), F1686)</f>
        <v>0</v>
      </c>
      <c r="G2366">
        <f>IF(ISNA(H2366),NA(),G1686)</f>
        <v>0</v>
      </c>
      <c r="H2366">
        <f>IF(OR(H1686="",AND(H1686=H1685,H1686=H1687)),NA(), H1686)</f>
        <v>0</v>
      </c>
      <c r="I2366">
        <f>IF(ISNA(J2366),NA(),I1686)</f>
        <v>0</v>
      </c>
      <c r="J2366">
        <f>IF(OR(J1686="",AND(J1686=J1685,J1686=J1687)),NA(), J1686)</f>
        <v>0</v>
      </c>
      <c r="K2366">
        <f>IF(ISNA(L2366),NA(),K1686)</f>
        <v>0</v>
      </c>
      <c r="L2366">
        <f>IF(OR(L1686="",AND(L1686=L1685,L1686=L1687)),NA(), L1686)</f>
        <v>0</v>
      </c>
      <c r="M2366">
        <f>IF(ISNA(N2366),NA(),M1686)</f>
        <v>0</v>
      </c>
      <c r="N2366">
        <f>IF(OR(N1686="",AND(N1686=N1685,N1686=N1687)),NA(), N1686)</f>
        <v>0</v>
      </c>
      <c r="O2366">
        <f>IF(ISNA(P2366),NA(),O1686)</f>
        <v>0</v>
      </c>
      <c r="P2366">
        <f>IF(OR(P1686="",AND(P1686=P1685,P1686=P1687)),NA(), P1686)</f>
        <v>0</v>
      </c>
      <c r="Q2366">
        <f>IF(ISNA(R2366),NA(),Q1686)</f>
        <v>0</v>
      </c>
      <c r="R2366">
        <f>IF(OR(R1686="",AND(R1686=R1685,R1686=R1687)),NA(), R1686)</f>
        <v>0</v>
      </c>
      <c r="S2366">
        <f>IF(ISNA(T2366),NA(),S1686)</f>
        <v>0</v>
      </c>
      <c r="T2366">
        <f>IF(OR(T1686="",AND(T1686=T1685,T1686=T1687)),NA(), T1686)</f>
        <v>0</v>
      </c>
      <c r="U2366">
        <f>IF(ISNA(V2366),NA(),U1686)</f>
        <v>0</v>
      </c>
      <c r="V2366">
        <f>IF(OR(V1686="",AND(V1686=V1685,V1686=V1687)),NA(), V1686)</f>
        <v>0</v>
      </c>
      <c r="W2366">
        <f>IF(ISNA(X2366),NA(),W1686)</f>
        <v>0</v>
      </c>
      <c r="X2366">
        <f>IF(OR(X1686="",AND(X1686=X1685,X1686=X1687)),NA(), X1686)</f>
        <v>0</v>
      </c>
      <c r="Y2366">
        <f>IF(ISNA(Z2366),NA(),Y1686)</f>
        <v>0</v>
      </c>
      <c r="Z2366">
        <f>IF(OR(Z1686="",AND(Z1686=Z1685,Z1686=Z1687)),NA(), Z1686)</f>
        <v>0</v>
      </c>
      <c r="AA2366">
        <f>IF(ISNA(AB2366),NA(),AA1686)</f>
        <v>0</v>
      </c>
      <c r="AB2366">
        <f>IF(OR(AB1686="",AND(AB1686=AB1685,AB1686=AB1687)),NA(), AB1686)</f>
        <v>0</v>
      </c>
      <c r="AC2366">
        <f>IF(ISNA(AD2366),NA(),AC1686)</f>
        <v>0</v>
      </c>
      <c r="AD2366">
        <f>IF(OR(AD1686="",AND(AD1686=AD1685,AD1686=AD1687)),NA(), AD1686)</f>
        <v>0</v>
      </c>
      <c r="AE2366">
        <f>IF(ISNA(AF2366),NA(),AE1686)</f>
        <v>0</v>
      </c>
      <c r="AF2366">
        <f>IF(OR(AF1686="",AND(AF1686=AF1685,AF1686=AF1687)),NA(), AF1686)</f>
        <v>0</v>
      </c>
      <c r="AG2366">
        <f>IF(ISNA(AH2366),NA(),AG1686)</f>
        <v>0</v>
      </c>
      <c r="AH2366">
        <f>IF(OR(AH1686="",AND(AH1686=AH1685,AH1686=AH1687)),NA(), AH1686)</f>
        <v>0</v>
      </c>
      <c r="AI2366">
        <f>IF(ISNA(AJ2366),NA(),AI1686)</f>
        <v>0</v>
      </c>
      <c r="AJ2366">
        <f>IF(OR(AJ1686="",AND(AJ1686=AJ1685,AJ1686=AJ1687)),NA(), AJ1686)</f>
        <v>0</v>
      </c>
      <c r="AM2366">
        <f>IF(ISNA(AN2366),NA(),AM1686)</f>
        <v>0</v>
      </c>
      <c r="AN2366">
        <f>IF(OR(AN1686="",AND(AN1686=AN1685,AN1686=AN1687)),NA(), AN1686)</f>
        <v>0</v>
      </c>
      <c r="AO2366">
        <f>IF(ISNA(AP2366),NA(),AO1686)</f>
        <v>0</v>
      </c>
      <c r="AP2366">
        <f>IF(OR(AP1686="",AND(AP1686=AP1685,AP1686=AP1687)),NA(), AP1686)</f>
        <v>0</v>
      </c>
      <c r="AQ2366">
        <f>IF(ISNA(AR2366),NA(),AQ1686)</f>
        <v>0</v>
      </c>
      <c r="AR2366">
        <f>IF(OR(AR1686="",AND(AR1686=AR1685,AR1686=AR1687)),NA(), AR1686)</f>
        <v>0</v>
      </c>
      <c r="AS2366">
        <f>IF(ISNA(AT2366),NA(),AS1686)</f>
        <v>0</v>
      </c>
      <c r="AT2366">
        <f>IF(OR(AT1686="",AND(AT1686=AT1685,AT1686=AT1687)),NA(), AT1686)</f>
        <v>0</v>
      </c>
      <c r="AU2366">
        <f>IF(ISNA(AV2366),NA(),AU1686)</f>
        <v>0</v>
      </c>
      <c r="AV2366">
        <f>IF(OR(AV1686="",AND(AV1686=AV1685,AV1686=AV1687)),NA(), AV1686)</f>
        <v>0</v>
      </c>
      <c r="AW2366">
        <f>IF(ISNA(AX2366),NA(),AW1686)</f>
        <v>0</v>
      </c>
      <c r="AX2366">
        <f>IF(OR(AX1686="",AND(AX1686=AX1685,AX1686=AX1687)),NA(), AX1686)</f>
        <v>0</v>
      </c>
      <c r="AY2366">
        <f>IF(ISNA(AZ2366),NA(),AY1686)</f>
        <v>0</v>
      </c>
      <c r="AZ2366">
        <f>IF(OR(AZ1686="",AND(AZ1686=AZ1685,AZ1686=AZ1687)),NA(), AZ1686)</f>
        <v>0</v>
      </c>
      <c r="BA2366">
        <f>IF(ISNA(BB2366),NA(),BA1686)</f>
        <v>0</v>
      </c>
      <c r="BB2366">
        <f>IF(OR(BB1686="",AND(BB1686=BB1685,BB1686=BB1687)),NA(), BB1686)</f>
        <v>0</v>
      </c>
      <c r="BC2366">
        <f>IF(ISNA(BD2366),NA(),BC1686)</f>
        <v>0</v>
      </c>
      <c r="BD2366">
        <f>IF(OR(BD1686="",AND(BD1686=BD1685,BD1686=BD1687)),NA(), BD1686)</f>
        <v>0</v>
      </c>
      <c r="BE2366">
        <f>IF(ISNA(BF2366),NA(),BE1686)</f>
        <v>0</v>
      </c>
      <c r="BF2366">
        <f>IF(OR(BF1686="",AND(BF1686=BF1685,BF1686=BF1687)),NA(), BF1686)</f>
        <v>0</v>
      </c>
      <c r="BG2366">
        <f>IF(ISNA(BH2366),NA(),BG1686)</f>
        <v>0</v>
      </c>
      <c r="BH2366">
        <f>IF(OR(BH1686="",AND(BH1686=BH1685,BH1686=BH1687)),NA(), BH1686)</f>
        <v>0</v>
      </c>
      <c r="BI2366">
        <f>IF(ISNA(BJ2366),NA(),BI1686)</f>
        <v>0</v>
      </c>
      <c r="BJ2366">
        <f>IF(OR(BJ1686="",AND(BJ1686=BJ1685,BJ1686=BJ1687)),NA(), BJ1686)</f>
        <v>0</v>
      </c>
      <c r="BK2366">
        <f>IF(ISNA(BL2366),NA(),BK1686)</f>
        <v>0</v>
      </c>
      <c r="BL2366">
        <f>IF(OR(BL1686="",AND(BL1686=BL1685,BL1686=BL1687)),NA(), BL1686)</f>
        <v>0</v>
      </c>
      <c r="BM2366">
        <f>IF(ISNA(BN2366),NA(),BM1686)</f>
        <v>0</v>
      </c>
      <c r="BN2366">
        <f>IF(OR(BN1686="",AND(BN1686=BN1685,BN1686=BN1687)),NA(), BN1686)</f>
        <v>0</v>
      </c>
      <c r="BO2366">
        <f>IF(ISNA(BP2366),NA(),BO1686)</f>
        <v>0</v>
      </c>
      <c r="BP2366">
        <f>IF(OR(BP1686="",AND(BP1686=BP1685,BP1686=BP1687)),NA(), BP1686)</f>
        <v>0</v>
      </c>
      <c r="BQ2366">
        <f>IF(ISNA(BR2366),NA(),BQ1686)</f>
        <v>0</v>
      </c>
      <c r="BR2366">
        <f>IF(OR(BR1686="",AND(BR1686=BR1685,BR1686=BR1687)),NA(), BR1686)</f>
        <v>0</v>
      </c>
    </row>
    <row r="2367" spans="5:70">
      <c r="E2367">
        <f>IF(ISNA(F2367),NA(),E1687)</f>
        <v>0</v>
      </c>
      <c r="F2367">
        <f>IF(OR(F1687="",AND(F1687=F1686,F1687=F1688)),NA(), F1687)</f>
        <v>0</v>
      </c>
      <c r="G2367">
        <f>IF(ISNA(H2367),NA(),G1687)</f>
        <v>0</v>
      </c>
      <c r="H2367">
        <f>IF(OR(H1687="",AND(H1687=H1686,H1687=H1688)),NA(), H1687)</f>
        <v>0</v>
      </c>
      <c r="I2367">
        <f>IF(ISNA(J2367),NA(),I1687)</f>
        <v>0</v>
      </c>
      <c r="J2367">
        <f>IF(OR(J1687="",AND(J1687=J1686,J1687=J1688)),NA(), J1687)</f>
        <v>0</v>
      </c>
      <c r="K2367">
        <f>IF(ISNA(L2367),NA(),K1687)</f>
        <v>0</v>
      </c>
      <c r="L2367">
        <f>IF(OR(L1687="",AND(L1687=L1686,L1687=L1688)),NA(), L1687)</f>
        <v>0</v>
      </c>
      <c r="M2367">
        <f>IF(ISNA(N2367),NA(),M1687)</f>
        <v>0</v>
      </c>
      <c r="N2367">
        <f>IF(OR(N1687="",AND(N1687=N1686,N1687=N1688)),NA(), N1687)</f>
        <v>0</v>
      </c>
      <c r="O2367">
        <f>IF(ISNA(P2367),NA(),O1687)</f>
        <v>0</v>
      </c>
      <c r="P2367">
        <f>IF(OR(P1687="",AND(P1687=P1686,P1687=P1688)),NA(), P1687)</f>
        <v>0</v>
      </c>
      <c r="Q2367">
        <f>IF(ISNA(R2367),NA(),Q1687)</f>
        <v>0</v>
      </c>
      <c r="R2367">
        <f>IF(OR(R1687="",AND(R1687=R1686,R1687=R1688)),NA(), R1687)</f>
        <v>0</v>
      </c>
      <c r="S2367">
        <f>IF(ISNA(T2367),NA(),S1687)</f>
        <v>0</v>
      </c>
      <c r="T2367">
        <f>IF(OR(T1687="",AND(T1687=T1686,T1687=T1688)),NA(), T1687)</f>
        <v>0</v>
      </c>
      <c r="U2367">
        <f>IF(ISNA(V2367),NA(),U1687)</f>
        <v>0</v>
      </c>
      <c r="V2367">
        <f>IF(OR(V1687="",AND(V1687=V1686,V1687=V1688)),NA(), V1687)</f>
        <v>0</v>
      </c>
      <c r="W2367">
        <f>IF(ISNA(X2367),NA(),W1687)</f>
        <v>0</v>
      </c>
      <c r="X2367">
        <f>IF(OR(X1687="",AND(X1687=X1686,X1687=X1688)),NA(), X1687)</f>
        <v>0</v>
      </c>
      <c r="Y2367">
        <f>IF(ISNA(Z2367),NA(),Y1687)</f>
        <v>0</v>
      </c>
      <c r="Z2367">
        <f>IF(OR(Z1687="",AND(Z1687=Z1686,Z1687=Z1688)),NA(), Z1687)</f>
        <v>0</v>
      </c>
      <c r="AA2367">
        <f>IF(ISNA(AB2367),NA(),AA1687)</f>
        <v>0</v>
      </c>
      <c r="AB2367">
        <f>IF(OR(AB1687="",AND(AB1687=AB1686,AB1687=AB1688)),NA(), AB1687)</f>
        <v>0</v>
      </c>
      <c r="AC2367">
        <f>IF(ISNA(AD2367),NA(),AC1687)</f>
        <v>0</v>
      </c>
      <c r="AD2367">
        <f>IF(OR(AD1687="",AND(AD1687=AD1686,AD1687=AD1688)),NA(), AD1687)</f>
        <v>0</v>
      </c>
      <c r="AE2367">
        <f>IF(ISNA(AF2367),NA(),AE1687)</f>
        <v>0</v>
      </c>
      <c r="AF2367">
        <f>IF(OR(AF1687="",AND(AF1687=AF1686,AF1687=AF1688)),NA(), AF1687)</f>
        <v>0</v>
      </c>
      <c r="AG2367">
        <f>IF(ISNA(AH2367),NA(),AG1687)</f>
        <v>0</v>
      </c>
      <c r="AH2367">
        <f>IF(OR(AH1687="",AND(AH1687=AH1686,AH1687=AH1688)),NA(), AH1687)</f>
        <v>0</v>
      </c>
      <c r="AI2367">
        <f>IF(ISNA(AJ2367),NA(),AI1687)</f>
        <v>0</v>
      </c>
      <c r="AJ2367">
        <f>IF(OR(AJ1687="",AND(AJ1687=AJ1686,AJ1687=AJ1688)),NA(), AJ1687)</f>
        <v>0</v>
      </c>
      <c r="AM2367">
        <f>IF(ISNA(AN2367),NA(),AM1687)</f>
        <v>0</v>
      </c>
      <c r="AN2367">
        <f>IF(OR(AN1687="",AND(AN1687=AN1686,AN1687=AN1688)),NA(), AN1687)</f>
        <v>0</v>
      </c>
      <c r="AO2367">
        <f>IF(ISNA(AP2367),NA(),AO1687)</f>
        <v>0</v>
      </c>
      <c r="AP2367">
        <f>IF(OR(AP1687="",AND(AP1687=AP1686,AP1687=AP1688)),NA(), AP1687)</f>
        <v>0</v>
      </c>
      <c r="AQ2367">
        <f>IF(ISNA(AR2367),NA(),AQ1687)</f>
        <v>0</v>
      </c>
      <c r="AR2367">
        <f>IF(OR(AR1687="",AND(AR1687=AR1686,AR1687=AR1688)),NA(), AR1687)</f>
        <v>0</v>
      </c>
      <c r="AS2367">
        <f>IF(ISNA(AT2367),NA(),AS1687)</f>
        <v>0</v>
      </c>
      <c r="AT2367">
        <f>IF(OR(AT1687="",AND(AT1687=AT1686,AT1687=AT1688)),NA(), AT1687)</f>
        <v>0</v>
      </c>
      <c r="AU2367">
        <f>IF(ISNA(AV2367),NA(),AU1687)</f>
        <v>0</v>
      </c>
      <c r="AV2367">
        <f>IF(OR(AV1687="",AND(AV1687=AV1686,AV1687=AV1688)),NA(), AV1687)</f>
        <v>0</v>
      </c>
      <c r="AW2367">
        <f>IF(ISNA(AX2367),NA(),AW1687)</f>
        <v>0</v>
      </c>
      <c r="AX2367">
        <f>IF(OR(AX1687="",AND(AX1687=AX1686,AX1687=AX1688)),NA(), AX1687)</f>
        <v>0</v>
      </c>
      <c r="AY2367">
        <f>IF(ISNA(AZ2367),NA(),AY1687)</f>
        <v>0</v>
      </c>
      <c r="AZ2367">
        <f>IF(OR(AZ1687="",AND(AZ1687=AZ1686,AZ1687=AZ1688)),NA(), AZ1687)</f>
        <v>0</v>
      </c>
      <c r="BA2367">
        <f>IF(ISNA(BB2367),NA(),BA1687)</f>
        <v>0</v>
      </c>
      <c r="BB2367">
        <f>IF(OR(BB1687="",AND(BB1687=BB1686,BB1687=BB1688)),NA(), BB1687)</f>
        <v>0</v>
      </c>
      <c r="BC2367">
        <f>IF(ISNA(BD2367),NA(),BC1687)</f>
        <v>0</v>
      </c>
      <c r="BD2367">
        <f>IF(OR(BD1687="",AND(BD1687=BD1686,BD1687=BD1688)),NA(), BD1687)</f>
        <v>0</v>
      </c>
      <c r="BE2367">
        <f>IF(ISNA(BF2367),NA(),BE1687)</f>
        <v>0</v>
      </c>
      <c r="BF2367">
        <f>IF(OR(BF1687="",AND(BF1687=BF1686,BF1687=BF1688)),NA(), BF1687)</f>
        <v>0</v>
      </c>
      <c r="BG2367">
        <f>IF(ISNA(BH2367),NA(),BG1687)</f>
        <v>0</v>
      </c>
      <c r="BH2367">
        <f>IF(OR(BH1687="",AND(BH1687=BH1686,BH1687=BH1688)),NA(), BH1687)</f>
        <v>0</v>
      </c>
      <c r="BI2367">
        <f>IF(ISNA(BJ2367),NA(),BI1687)</f>
        <v>0</v>
      </c>
      <c r="BJ2367">
        <f>IF(OR(BJ1687="",AND(BJ1687=BJ1686,BJ1687=BJ1688)),NA(), BJ1687)</f>
        <v>0</v>
      </c>
      <c r="BK2367">
        <f>IF(ISNA(BL2367),NA(),BK1687)</f>
        <v>0</v>
      </c>
      <c r="BL2367">
        <f>IF(OR(BL1687="",AND(BL1687=BL1686,BL1687=BL1688)),NA(), BL1687)</f>
        <v>0</v>
      </c>
      <c r="BM2367">
        <f>IF(ISNA(BN2367),NA(),BM1687)</f>
        <v>0</v>
      </c>
      <c r="BN2367">
        <f>IF(OR(BN1687="",AND(BN1687=BN1686,BN1687=BN1688)),NA(), BN1687)</f>
        <v>0</v>
      </c>
      <c r="BO2367">
        <f>IF(ISNA(BP2367),NA(),BO1687)</f>
        <v>0</v>
      </c>
      <c r="BP2367">
        <f>IF(OR(BP1687="",AND(BP1687=BP1686,BP1687=BP1688)),NA(), BP1687)</f>
        <v>0</v>
      </c>
      <c r="BQ2367">
        <f>IF(ISNA(BR2367),NA(),BQ1687)</f>
        <v>0</v>
      </c>
      <c r="BR2367">
        <f>IF(OR(BR1687="",AND(BR1687=BR1686,BR1687=BR1688)),NA(), BR1687)</f>
        <v>0</v>
      </c>
    </row>
    <row r="2368" spans="5:70">
      <c r="E2368">
        <f>IF(ISNA(F2368),NA(),E1688)</f>
        <v>0</v>
      </c>
      <c r="F2368">
        <f>IF(OR(F1688="",AND(F1688=F1687,F1688=F1689)),NA(), F1688)</f>
        <v>0</v>
      </c>
      <c r="G2368">
        <f>IF(ISNA(H2368),NA(),G1688)</f>
        <v>0</v>
      </c>
      <c r="H2368">
        <f>IF(OR(H1688="",AND(H1688=H1687,H1688=H1689)),NA(), H1688)</f>
        <v>0</v>
      </c>
      <c r="I2368">
        <f>IF(ISNA(J2368),NA(),I1688)</f>
        <v>0</v>
      </c>
      <c r="J2368">
        <f>IF(OR(J1688="",AND(J1688=J1687,J1688=J1689)),NA(), J1688)</f>
        <v>0</v>
      </c>
      <c r="K2368">
        <f>IF(ISNA(L2368),NA(),K1688)</f>
        <v>0</v>
      </c>
      <c r="L2368">
        <f>IF(OR(L1688="",AND(L1688=L1687,L1688=L1689)),NA(), L1688)</f>
        <v>0</v>
      </c>
      <c r="M2368">
        <f>IF(ISNA(N2368),NA(),M1688)</f>
        <v>0</v>
      </c>
      <c r="N2368">
        <f>IF(OR(N1688="",AND(N1688=N1687,N1688=N1689)),NA(), N1688)</f>
        <v>0</v>
      </c>
      <c r="O2368">
        <f>IF(ISNA(P2368),NA(),O1688)</f>
        <v>0</v>
      </c>
      <c r="P2368">
        <f>IF(OR(P1688="",AND(P1688=P1687,P1688=P1689)),NA(), P1688)</f>
        <v>0</v>
      </c>
      <c r="Q2368">
        <f>IF(ISNA(R2368),NA(),Q1688)</f>
        <v>0</v>
      </c>
      <c r="R2368">
        <f>IF(OR(R1688="",AND(R1688=R1687,R1688=R1689)),NA(), R1688)</f>
        <v>0</v>
      </c>
      <c r="S2368">
        <f>IF(ISNA(T2368),NA(),S1688)</f>
        <v>0</v>
      </c>
      <c r="T2368">
        <f>IF(OR(T1688="",AND(T1688=T1687,T1688=T1689)),NA(), T1688)</f>
        <v>0</v>
      </c>
      <c r="U2368">
        <f>IF(ISNA(V2368),NA(),U1688)</f>
        <v>0</v>
      </c>
      <c r="V2368">
        <f>IF(OR(V1688="",AND(V1688=V1687,V1688=V1689)),NA(), V1688)</f>
        <v>0</v>
      </c>
      <c r="W2368">
        <f>IF(ISNA(X2368),NA(),W1688)</f>
        <v>0</v>
      </c>
      <c r="X2368">
        <f>IF(OR(X1688="",AND(X1688=X1687,X1688=X1689)),NA(), X1688)</f>
        <v>0</v>
      </c>
      <c r="Y2368">
        <f>IF(ISNA(Z2368),NA(),Y1688)</f>
        <v>0</v>
      </c>
      <c r="Z2368">
        <f>IF(OR(Z1688="",AND(Z1688=Z1687,Z1688=Z1689)),NA(), Z1688)</f>
        <v>0</v>
      </c>
      <c r="AA2368">
        <f>IF(ISNA(AB2368),NA(),AA1688)</f>
        <v>0</v>
      </c>
      <c r="AB2368">
        <f>IF(OR(AB1688="",AND(AB1688=AB1687,AB1688=AB1689)),NA(), AB1688)</f>
        <v>0</v>
      </c>
      <c r="AC2368">
        <f>IF(ISNA(AD2368),NA(),AC1688)</f>
        <v>0</v>
      </c>
      <c r="AD2368">
        <f>IF(OR(AD1688="",AND(AD1688=AD1687,AD1688=AD1689)),NA(), AD1688)</f>
        <v>0</v>
      </c>
      <c r="AE2368">
        <f>IF(ISNA(AF2368),NA(),AE1688)</f>
        <v>0</v>
      </c>
      <c r="AF2368">
        <f>IF(OR(AF1688="",AND(AF1688=AF1687,AF1688=AF1689)),NA(), AF1688)</f>
        <v>0</v>
      </c>
      <c r="AG2368">
        <f>IF(ISNA(AH2368),NA(),AG1688)</f>
        <v>0</v>
      </c>
      <c r="AH2368">
        <f>IF(OR(AH1688="",AND(AH1688=AH1687,AH1688=AH1689)),NA(), AH1688)</f>
        <v>0</v>
      </c>
      <c r="AI2368">
        <f>IF(ISNA(AJ2368),NA(),AI1688)</f>
        <v>0</v>
      </c>
      <c r="AJ2368">
        <f>IF(OR(AJ1688="",AND(AJ1688=AJ1687,AJ1688=AJ1689)),NA(), AJ1688)</f>
        <v>0</v>
      </c>
      <c r="AM2368">
        <f>IF(ISNA(AN2368),NA(),AM1688)</f>
        <v>0</v>
      </c>
      <c r="AN2368">
        <f>IF(OR(AN1688="",AND(AN1688=AN1687,AN1688=AN1689)),NA(), AN1688)</f>
        <v>0</v>
      </c>
      <c r="AO2368">
        <f>IF(ISNA(AP2368),NA(),AO1688)</f>
        <v>0</v>
      </c>
      <c r="AP2368">
        <f>IF(OR(AP1688="",AND(AP1688=AP1687,AP1688=AP1689)),NA(), AP1688)</f>
        <v>0</v>
      </c>
      <c r="AQ2368">
        <f>IF(ISNA(AR2368),NA(),AQ1688)</f>
        <v>0</v>
      </c>
      <c r="AR2368">
        <f>IF(OR(AR1688="",AND(AR1688=AR1687,AR1688=AR1689)),NA(), AR1688)</f>
        <v>0</v>
      </c>
      <c r="AS2368">
        <f>IF(ISNA(AT2368),NA(),AS1688)</f>
        <v>0</v>
      </c>
      <c r="AT2368">
        <f>IF(OR(AT1688="",AND(AT1688=AT1687,AT1688=AT1689)),NA(), AT1688)</f>
        <v>0</v>
      </c>
      <c r="AU2368">
        <f>IF(ISNA(AV2368),NA(),AU1688)</f>
        <v>0</v>
      </c>
      <c r="AV2368">
        <f>IF(OR(AV1688="",AND(AV1688=AV1687,AV1688=AV1689)),NA(), AV1688)</f>
        <v>0</v>
      </c>
      <c r="AW2368">
        <f>IF(ISNA(AX2368),NA(),AW1688)</f>
        <v>0</v>
      </c>
      <c r="AX2368">
        <f>IF(OR(AX1688="",AND(AX1688=AX1687,AX1688=AX1689)),NA(), AX1688)</f>
        <v>0</v>
      </c>
      <c r="AY2368">
        <f>IF(ISNA(AZ2368),NA(),AY1688)</f>
        <v>0</v>
      </c>
      <c r="AZ2368">
        <f>IF(OR(AZ1688="",AND(AZ1688=AZ1687,AZ1688=AZ1689)),NA(), AZ1688)</f>
        <v>0</v>
      </c>
      <c r="BA2368">
        <f>IF(ISNA(BB2368),NA(),BA1688)</f>
        <v>0</v>
      </c>
      <c r="BB2368">
        <f>IF(OR(BB1688="",AND(BB1688=BB1687,BB1688=BB1689)),NA(), BB1688)</f>
        <v>0</v>
      </c>
      <c r="BC2368">
        <f>IF(ISNA(BD2368),NA(),BC1688)</f>
        <v>0</v>
      </c>
      <c r="BD2368">
        <f>IF(OR(BD1688="",AND(BD1688=BD1687,BD1688=BD1689)),NA(), BD1688)</f>
        <v>0</v>
      </c>
      <c r="BE2368">
        <f>IF(ISNA(BF2368),NA(),BE1688)</f>
        <v>0</v>
      </c>
      <c r="BF2368">
        <f>IF(OR(BF1688="",AND(BF1688=BF1687,BF1688=BF1689)),NA(), BF1688)</f>
        <v>0</v>
      </c>
      <c r="BG2368">
        <f>IF(ISNA(BH2368),NA(),BG1688)</f>
        <v>0</v>
      </c>
      <c r="BH2368">
        <f>IF(OR(BH1688="",AND(BH1688=BH1687,BH1688=BH1689)),NA(), BH1688)</f>
        <v>0</v>
      </c>
      <c r="BI2368">
        <f>IF(ISNA(BJ2368),NA(),BI1688)</f>
        <v>0</v>
      </c>
      <c r="BJ2368">
        <f>IF(OR(BJ1688="",AND(BJ1688=BJ1687,BJ1688=BJ1689)),NA(), BJ1688)</f>
        <v>0</v>
      </c>
      <c r="BK2368">
        <f>IF(ISNA(BL2368),NA(),BK1688)</f>
        <v>0</v>
      </c>
      <c r="BL2368">
        <f>IF(OR(BL1688="",AND(BL1688=BL1687,BL1688=BL1689)),NA(), BL1688)</f>
        <v>0</v>
      </c>
      <c r="BM2368">
        <f>IF(ISNA(BN2368),NA(),BM1688)</f>
        <v>0</v>
      </c>
      <c r="BN2368">
        <f>IF(OR(BN1688="",AND(BN1688=BN1687,BN1688=BN1689)),NA(), BN1688)</f>
        <v>0</v>
      </c>
      <c r="BO2368">
        <f>IF(ISNA(BP2368),NA(),BO1688)</f>
        <v>0</v>
      </c>
      <c r="BP2368">
        <f>IF(OR(BP1688="",AND(BP1688=BP1687,BP1688=BP1689)),NA(), BP1688)</f>
        <v>0</v>
      </c>
      <c r="BQ2368">
        <f>IF(ISNA(BR2368),NA(),BQ1688)</f>
        <v>0</v>
      </c>
      <c r="BR2368">
        <f>IF(OR(BR1688="",AND(BR1688=BR1687,BR1688=BR1689)),NA(), BR1688)</f>
        <v>0</v>
      </c>
    </row>
    <row r="2369" spans="5:70">
      <c r="E2369">
        <f>IF(ISNA(F2369),NA(),E1689)</f>
        <v>0</v>
      </c>
      <c r="F2369">
        <f>IF(OR(F1689="",AND(F1689=F1688,F1689=F1690)),NA(), F1689)</f>
        <v>0</v>
      </c>
      <c r="G2369">
        <f>IF(ISNA(H2369),NA(),G1689)</f>
        <v>0</v>
      </c>
      <c r="H2369">
        <f>IF(OR(H1689="",AND(H1689=H1688,H1689=H1690)),NA(), H1689)</f>
        <v>0</v>
      </c>
      <c r="I2369">
        <f>IF(ISNA(J2369),NA(),I1689)</f>
        <v>0</v>
      </c>
      <c r="J2369">
        <f>IF(OR(J1689="",AND(J1689=J1688,J1689=J1690)),NA(), J1689)</f>
        <v>0</v>
      </c>
      <c r="K2369">
        <f>IF(ISNA(L2369),NA(),K1689)</f>
        <v>0</v>
      </c>
      <c r="L2369">
        <f>IF(OR(L1689="",AND(L1689=L1688,L1689=L1690)),NA(), L1689)</f>
        <v>0</v>
      </c>
      <c r="M2369">
        <f>IF(ISNA(N2369),NA(),M1689)</f>
        <v>0</v>
      </c>
      <c r="N2369">
        <f>IF(OR(N1689="",AND(N1689=N1688,N1689=N1690)),NA(), N1689)</f>
        <v>0</v>
      </c>
      <c r="O2369">
        <f>IF(ISNA(P2369),NA(),O1689)</f>
        <v>0</v>
      </c>
      <c r="P2369">
        <f>IF(OR(P1689="",AND(P1689=P1688,P1689=P1690)),NA(), P1689)</f>
        <v>0</v>
      </c>
      <c r="Q2369">
        <f>IF(ISNA(R2369),NA(),Q1689)</f>
        <v>0</v>
      </c>
      <c r="R2369">
        <f>IF(OR(R1689="",AND(R1689=R1688,R1689=R1690)),NA(), R1689)</f>
        <v>0</v>
      </c>
      <c r="S2369">
        <f>IF(ISNA(T2369),NA(),S1689)</f>
        <v>0</v>
      </c>
      <c r="T2369">
        <f>IF(OR(T1689="",AND(T1689=T1688,T1689=T1690)),NA(), T1689)</f>
        <v>0</v>
      </c>
      <c r="U2369">
        <f>IF(ISNA(V2369),NA(),U1689)</f>
        <v>0</v>
      </c>
      <c r="V2369">
        <f>IF(OR(V1689="",AND(V1689=V1688,V1689=V1690)),NA(), V1689)</f>
        <v>0</v>
      </c>
      <c r="W2369">
        <f>IF(ISNA(X2369),NA(),W1689)</f>
        <v>0</v>
      </c>
      <c r="X2369">
        <f>IF(OR(X1689="",AND(X1689=X1688,X1689=X1690)),NA(), X1689)</f>
        <v>0</v>
      </c>
      <c r="Y2369">
        <f>IF(ISNA(Z2369),NA(),Y1689)</f>
        <v>0</v>
      </c>
      <c r="Z2369">
        <f>IF(OR(Z1689="",AND(Z1689=Z1688,Z1689=Z1690)),NA(), Z1689)</f>
        <v>0</v>
      </c>
      <c r="AA2369">
        <f>IF(ISNA(AB2369),NA(),AA1689)</f>
        <v>0</v>
      </c>
      <c r="AB2369">
        <f>IF(OR(AB1689="",AND(AB1689=AB1688,AB1689=AB1690)),NA(), AB1689)</f>
        <v>0</v>
      </c>
      <c r="AC2369">
        <f>IF(ISNA(AD2369),NA(),AC1689)</f>
        <v>0</v>
      </c>
      <c r="AD2369">
        <f>IF(OR(AD1689="",AND(AD1689=AD1688,AD1689=AD1690)),NA(), AD1689)</f>
        <v>0</v>
      </c>
      <c r="AE2369">
        <f>IF(ISNA(AF2369),NA(),AE1689)</f>
        <v>0</v>
      </c>
      <c r="AF2369">
        <f>IF(OR(AF1689="",AND(AF1689=AF1688,AF1689=AF1690)),NA(), AF1689)</f>
        <v>0</v>
      </c>
      <c r="AG2369">
        <f>IF(ISNA(AH2369),NA(),AG1689)</f>
        <v>0</v>
      </c>
      <c r="AH2369">
        <f>IF(OR(AH1689="",AND(AH1689=AH1688,AH1689=AH1690)),NA(), AH1689)</f>
        <v>0</v>
      </c>
      <c r="AI2369">
        <f>IF(ISNA(AJ2369),NA(),AI1689)</f>
        <v>0</v>
      </c>
      <c r="AJ2369">
        <f>IF(OR(AJ1689="",AND(AJ1689=AJ1688,AJ1689=AJ1690)),NA(), AJ1689)</f>
        <v>0</v>
      </c>
      <c r="AM2369">
        <f>IF(ISNA(AN2369),NA(),AM1689)</f>
        <v>0</v>
      </c>
      <c r="AN2369">
        <f>IF(OR(AN1689="",AND(AN1689=AN1688,AN1689=AN1690)),NA(), AN1689)</f>
        <v>0</v>
      </c>
      <c r="AO2369">
        <f>IF(ISNA(AP2369),NA(),AO1689)</f>
        <v>0</v>
      </c>
      <c r="AP2369">
        <f>IF(OR(AP1689="",AND(AP1689=AP1688,AP1689=AP1690)),NA(), AP1689)</f>
        <v>0</v>
      </c>
      <c r="AQ2369">
        <f>IF(ISNA(AR2369),NA(),AQ1689)</f>
        <v>0</v>
      </c>
      <c r="AR2369">
        <f>IF(OR(AR1689="",AND(AR1689=AR1688,AR1689=AR1690)),NA(), AR1689)</f>
        <v>0</v>
      </c>
      <c r="AS2369">
        <f>IF(ISNA(AT2369),NA(),AS1689)</f>
        <v>0</v>
      </c>
      <c r="AT2369">
        <f>IF(OR(AT1689="",AND(AT1689=AT1688,AT1689=AT1690)),NA(), AT1689)</f>
        <v>0</v>
      </c>
      <c r="AU2369">
        <f>IF(ISNA(AV2369),NA(),AU1689)</f>
        <v>0</v>
      </c>
      <c r="AV2369">
        <f>IF(OR(AV1689="",AND(AV1689=AV1688,AV1689=AV1690)),NA(), AV1689)</f>
        <v>0</v>
      </c>
      <c r="AW2369">
        <f>IF(ISNA(AX2369),NA(),AW1689)</f>
        <v>0</v>
      </c>
      <c r="AX2369">
        <f>IF(OR(AX1689="",AND(AX1689=AX1688,AX1689=AX1690)),NA(), AX1689)</f>
        <v>0</v>
      </c>
      <c r="AY2369">
        <f>IF(ISNA(AZ2369),NA(),AY1689)</f>
        <v>0</v>
      </c>
      <c r="AZ2369">
        <f>IF(OR(AZ1689="",AND(AZ1689=AZ1688,AZ1689=AZ1690)),NA(), AZ1689)</f>
        <v>0</v>
      </c>
      <c r="BA2369">
        <f>IF(ISNA(BB2369),NA(),BA1689)</f>
        <v>0</v>
      </c>
      <c r="BB2369">
        <f>IF(OR(BB1689="",AND(BB1689=BB1688,BB1689=BB1690)),NA(), BB1689)</f>
        <v>0</v>
      </c>
      <c r="BC2369">
        <f>IF(ISNA(BD2369),NA(),BC1689)</f>
        <v>0</v>
      </c>
      <c r="BD2369">
        <f>IF(OR(BD1689="",AND(BD1689=BD1688,BD1689=BD1690)),NA(), BD1689)</f>
        <v>0</v>
      </c>
      <c r="BE2369">
        <f>IF(ISNA(BF2369),NA(),BE1689)</f>
        <v>0</v>
      </c>
      <c r="BF2369">
        <f>IF(OR(BF1689="",AND(BF1689=BF1688,BF1689=BF1690)),NA(), BF1689)</f>
        <v>0</v>
      </c>
      <c r="BG2369">
        <f>IF(ISNA(BH2369),NA(),BG1689)</f>
        <v>0</v>
      </c>
      <c r="BH2369">
        <f>IF(OR(BH1689="",AND(BH1689=BH1688,BH1689=BH1690)),NA(), BH1689)</f>
        <v>0</v>
      </c>
      <c r="BI2369">
        <f>IF(ISNA(BJ2369),NA(),BI1689)</f>
        <v>0</v>
      </c>
      <c r="BJ2369">
        <f>IF(OR(BJ1689="",AND(BJ1689=BJ1688,BJ1689=BJ1690)),NA(), BJ1689)</f>
        <v>0</v>
      </c>
      <c r="BK2369">
        <f>IF(ISNA(BL2369),NA(),BK1689)</f>
        <v>0</v>
      </c>
      <c r="BL2369">
        <f>IF(OR(BL1689="",AND(BL1689=BL1688,BL1689=BL1690)),NA(), BL1689)</f>
        <v>0</v>
      </c>
      <c r="BM2369">
        <f>IF(ISNA(BN2369),NA(),BM1689)</f>
        <v>0</v>
      </c>
      <c r="BN2369">
        <f>IF(OR(BN1689="",AND(BN1689=BN1688,BN1689=BN1690)),NA(), BN1689)</f>
        <v>0</v>
      </c>
      <c r="BO2369">
        <f>IF(ISNA(BP2369),NA(),BO1689)</f>
        <v>0</v>
      </c>
      <c r="BP2369">
        <f>IF(OR(BP1689="",AND(BP1689=BP1688,BP1689=BP1690)),NA(), BP1689)</f>
        <v>0</v>
      </c>
      <c r="BQ2369">
        <f>IF(ISNA(BR2369),NA(),BQ1689)</f>
        <v>0</v>
      </c>
      <c r="BR2369">
        <f>IF(OR(BR1689="",AND(BR1689=BR1688,BR1689=BR1690)),NA(), BR1689)</f>
        <v>0</v>
      </c>
    </row>
    <row r="2370" spans="5:70">
      <c r="E2370">
        <f>IF(ISNA(F2370),NA(),E1690)</f>
        <v>0</v>
      </c>
      <c r="F2370">
        <f>IF(OR(F1690="",AND(F1690=F1689,F1690=F1691)),NA(), F1690)</f>
        <v>0</v>
      </c>
      <c r="G2370">
        <f>IF(ISNA(H2370),NA(),G1690)</f>
        <v>0</v>
      </c>
      <c r="H2370">
        <f>IF(OR(H1690="",AND(H1690=H1689,H1690=H1691)),NA(), H1690)</f>
        <v>0</v>
      </c>
      <c r="I2370">
        <f>IF(ISNA(J2370),NA(),I1690)</f>
        <v>0</v>
      </c>
      <c r="J2370">
        <f>IF(OR(J1690="",AND(J1690=J1689,J1690=J1691)),NA(), J1690)</f>
        <v>0</v>
      </c>
      <c r="K2370">
        <f>IF(ISNA(L2370),NA(),K1690)</f>
        <v>0</v>
      </c>
      <c r="L2370">
        <f>IF(OR(L1690="",AND(L1690=L1689,L1690=L1691)),NA(), L1690)</f>
        <v>0</v>
      </c>
      <c r="M2370">
        <f>IF(ISNA(N2370),NA(),M1690)</f>
        <v>0</v>
      </c>
      <c r="N2370">
        <f>IF(OR(N1690="",AND(N1690=N1689,N1690=N1691)),NA(), N1690)</f>
        <v>0</v>
      </c>
      <c r="O2370">
        <f>IF(ISNA(P2370),NA(),O1690)</f>
        <v>0</v>
      </c>
      <c r="P2370">
        <f>IF(OR(P1690="",AND(P1690=P1689,P1690=P1691)),NA(), P1690)</f>
        <v>0</v>
      </c>
      <c r="Q2370">
        <f>IF(ISNA(R2370),NA(),Q1690)</f>
        <v>0</v>
      </c>
      <c r="R2370">
        <f>IF(OR(R1690="",AND(R1690=R1689,R1690=R1691)),NA(), R1690)</f>
        <v>0</v>
      </c>
      <c r="S2370">
        <f>IF(ISNA(T2370),NA(),S1690)</f>
        <v>0</v>
      </c>
      <c r="T2370">
        <f>IF(OR(T1690="",AND(T1690=T1689,T1690=T1691)),NA(), T1690)</f>
        <v>0</v>
      </c>
      <c r="U2370">
        <f>IF(ISNA(V2370),NA(),U1690)</f>
        <v>0</v>
      </c>
      <c r="V2370">
        <f>IF(OR(V1690="",AND(V1690=V1689,V1690=V1691)),NA(), V1690)</f>
        <v>0</v>
      </c>
      <c r="W2370">
        <f>IF(ISNA(X2370),NA(),W1690)</f>
        <v>0</v>
      </c>
      <c r="X2370">
        <f>IF(OR(X1690="",AND(X1690=X1689,X1690=X1691)),NA(), X1690)</f>
        <v>0</v>
      </c>
      <c r="Y2370">
        <f>IF(ISNA(Z2370),NA(),Y1690)</f>
        <v>0</v>
      </c>
      <c r="Z2370">
        <f>IF(OR(Z1690="",AND(Z1690=Z1689,Z1690=Z1691)),NA(), Z1690)</f>
        <v>0</v>
      </c>
      <c r="AA2370">
        <f>IF(ISNA(AB2370),NA(),AA1690)</f>
        <v>0</v>
      </c>
      <c r="AB2370">
        <f>IF(OR(AB1690="",AND(AB1690=AB1689,AB1690=AB1691)),NA(), AB1690)</f>
        <v>0</v>
      </c>
      <c r="AC2370">
        <f>IF(ISNA(AD2370),NA(),AC1690)</f>
        <v>0</v>
      </c>
      <c r="AD2370">
        <f>IF(OR(AD1690="",AND(AD1690=AD1689,AD1690=AD1691)),NA(), AD1690)</f>
        <v>0</v>
      </c>
      <c r="AE2370">
        <f>IF(ISNA(AF2370),NA(),AE1690)</f>
        <v>0</v>
      </c>
      <c r="AF2370">
        <f>IF(OR(AF1690="",AND(AF1690=AF1689,AF1690=AF1691)),NA(), AF1690)</f>
        <v>0</v>
      </c>
      <c r="AG2370">
        <f>IF(ISNA(AH2370),NA(),AG1690)</f>
        <v>0</v>
      </c>
      <c r="AH2370">
        <f>IF(OR(AH1690="",AND(AH1690=AH1689,AH1690=AH1691)),NA(), AH1690)</f>
        <v>0</v>
      </c>
      <c r="AI2370">
        <f>IF(ISNA(AJ2370),NA(),AI1690)</f>
        <v>0</v>
      </c>
      <c r="AJ2370">
        <f>IF(OR(AJ1690="",AND(AJ1690=AJ1689,AJ1690=AJ1691)),NA(), AJ1690)</f>
        <v>0</v>
      </c>
      <c r="AM2370">
        <f>IF(ISNA(AN2370),NA(),AM1690)</f>
        <v>0</v>
      </c>
      <c r="AN2370">
        <f>IF(OR(AN1690="",AND(AN1690=AN1689,AN1690=AN1691)),NA(), AN1690)</f>
        <v>0</v>
      </c>
      <c r="AO2370">
        <f>IF(ISNA(AP2370),NA(),AO1690)</f>
        <v>0</v>
      </c>
      <c r="AP2370">
        <f>IF(OR(AP1690="",AND(AP1690=AP1689,AP1690=AP1691)),NA(), AP1690)</f>
        <v>0</v>
      </c>
      <c r="AQ2370">
        <f>IF(ISNA(AR2370),NA(),AQ1690)</f>
        <v>0</v>
      </c>
      <c r="AR2370">
        <f>IF(OR(AR1690="",AND(AR1690=AR1689,AR1690=AR1691)),NA(), AR1690)</f>
        <v>0</v>
      </c>
      <c r="AS2370">
        <f>IF(ISNA(AT2370),NA(),AS1690)</f>
        <v>0</v>
      </c>
      <c r="AT2370">
        <f>IF(OR(AT1690="",AND(AT1690=AT1689,AT1690=AT1691)),NA(), AT1690)</f>
        <v>0</v>
      </c>
      <c r="AU2370">
        <f>IF(ISNA(AV2370),NA(),AU1690)</f>
        <v>0</v>
      </c>
      <c r="AV2370">
        <f>IF(OR(AV1690="",AND(AV1690=AV1689,AV1690=AV1691)),NA(), AV1690)</f>
        <v>0</v>
      </c>
      <c r="AW2370">
        <f>IF(ISNA(AX2370),NA(),AW1690)</f>
        <v>0</v>
      </c>
      <c r="AX2370">
        <f>IF(OR(AX1690="",AND(AX1690=AX1689,AX1690=AX1691)),NA(), AX1690)</f>
        <v>0</v>
      </c>
      <c r="AY2370">
        <f>IF(ISNA(AZ2370),NA(),AY1690)</f>
        <v>0</v>
      </c>
      <c r="AZ2370">
        <f>IF(OR(AZ1690="",AND(AZ1690=AZ1689,AZ1690=AZ1691)),NA(), AZ1690)</f>
        <v>0</v>
      </c>
      <c r="BA2370">
        <f>IF(ISNA(BB2370),NA(),BA1690)</f>
        <v>0</v>
      </c>
      <c r="BB2370">
        <f>IF(OR(BB1690="",AND(BB1690=BB1689,BB1690=BB1691)),NA(), BB1690)</f>
        <v>0</v>
      </c>
      <c r="BC2370">
        <f>IF(ISNA(BD2370),NA(),BC1690)</f>
        <v>0</v>
      </c>
      <c r="BD2370">
        <f>IF(OR(BD1690="",AND(BD1690=BD1689,BD1690=BD1691)),NA(), BD1690)</f>
        <v>0</v>
      </c>
      <c r="BE2370">
        <f>IF(ISNA(BF2370),NA(),BE1690)</f>
        <v>0</v>
      </c>
      <c r="BF2370">
        <f>IF(OR(BF1690="",AND(BF1690=BF1689,BF1690=BF1691)),NA(), BF1690)</f>
        <v>0</v>
      </c>
      <c r="BG2370">
        <f>IF(ISNA(BH2370),NA(),BG1690)</f>
        <v>0</v>
      </c>
      <c r="BH2370">
        <f>IF(OR(BH1690="",AND(BH1690=BH1689,BH1690=BH1691)),NA(), BH1690)</f>
        <v>0</v>
      </c>
      <c r="BI2370">
        <f>IF(ISNA(BJ2370),NA(),BI1690)</f>
        <v>0</v>
      </c>
      <c r="BJ2370">
        <f>IF(OR(BJ1690="",AND(BJ1690=BJ1689,BJ1690=BJ1691)),NA(), BJ1690)</f>
        <v>0</v>
      </c>
      <c r="BK2370">
        <f>IF(ISNA(BL2370),NA(),BK1690)</f>
        <v>0</v>
      </c>
      <c r="BL2370">
        <f>IF(OR(BL1690="",AND(BL1690=BL1689,BL1690=BL1691)),NA(), BL1690)</f>
        <v>0</v>
      </c>
      <c r="BM2370">
        <f>IF(ISNA(BN2370),NA(),BM1690)</f>
        <v>0</v>
      </c>
      <c r="BN2370">
        <f>IF(OR(BN1690="",AND(BN1690=BN1689,BN1690=BN1691)),NA(), BN1690)</f>
        <v>0</v>
      </c>
      <c r="BO2370">
        <f>IF(ISNA(BP2370),NA(),BO1690)</f>
        <v>0</v>
      </c>
      <c r="BP2370">
        <f>IF(OR(BP1690="",AND(BP1690=BP1689,BP1690=BP1691)),NA(), BP1690)</f>
        <v>0</v>
      </c>
      <c r="BQ2370">
        <f>IF(ISNA(BR2370),NA(),BQ1690)</f>
        <v>0</v>
      </c>
      <c r="BR2370">
        <f>IF(OR(BR1690="",AND(BR1690=BR1689,BR1690=BR1691)),NA(), BR1690)</f>
        <v>0</v>
      </c>
    </row>
    <row r="2371" spans="5:70">
      <c r="E2371">
        <f>IF(ISNA(F2371),NA(),E1691)</f>
        <v>0</v>
      </c>
      <c r="F2371">
        <f>IF(OR(F1691="",AND(F1691=F1690,F1691=F1692)),NA(), F1691)</f>
        <v>0</v>
      </c>
      <c r="G2371">
        <f>IF(ISNA(H2371),NA(),G1691)</f>
        <v>0</v>
      </c>
      <c r="H2371">
        <f>IF(OR(H1691="",AND(H1691=H1690,H1691=H1692)),NA(), H1691)</f>
        <v>0</v>
      </c>
      <c r="I2371">
        <f>IF(ISNA(J2371),NA(),I1691)</f>
        <v>0</v>
      </c>
      <c r="J2371">
        <f>IF(OR(J1691="",AND(J1691=J1690,J1691=J1692)),NA(), J1691)</f>
        <v>0</v>
      </c>
      <c r="K2371">
        <f>IF(ISNA(L2371),NA(),K1691)</f>
        <v>0</v>
      </c>
      <c r="L2371">
        <f>IF(OR(L1691="",AND(L1691=L1690,L1691=L1692)),NA(), L1691)</f>
        <v>0</v>
      </c>
      <c r="M2371">
        <f>IF(ISNA(N2371),NA(),M1691)</f>
        <v>0</v>
      </c>
      <c r="N2371">
        <f>IF(OR(N1691="",AND(N1691=N1690,N1691=N1692)),NA(), N1691)</f>
        <v>0</v>
      </c>
      <c r="O2371">
        <f>IF(ISNA(P2371),NA(),O1691)</f>
        <v>0</v>
      </c>
      <c r="P2371">
        <f>IF(OR(P1691="",AND(P1691=P1690,P1691=P1692)),NA(), P1691)</f>
        <v>0</v>
      </c>
      <c r="Q2371">
        <f>IF(ISNA(R2371),NA(),Q1691)</f>
        <v>0</v>
      </c>
      <c r="R2371">
        <f>IF(OR(R1691="",AND(R1691=R1690,R1691=R1692)),NA(), R1691)</f>
        <v>0</v>
      </c>
      <c r="S2371">
        <f>IF(ISNA(T2371),NA(),S1691)</f>
        <v>0</v>
      </c>
      <c r="T2371">
        <f>IF(OR(T1691="",AND(T1691=T1690,T1691=T1692)),NA(), T1691)</f>
        <v>0</v>
      </c>
      <c r="U2371">
        <f>IF(ISNA(V2371),NA(),U1691)</f>
        <v>0</v>
      </c>
      <c r="V2371">
        <f>IF(OR(V1691="",AND(V1691=V1690,V1691=V1692)),NA(), V1691)</f>
        <v>0</v>
      </c>
      <c r="W2371">
        <f>IF(ISNA(X2371),NA(),W1691)</f>
        <v>0</v>
      </c>
      <c r="X2371">
        <f>IF(OR(X1691="",AND(X1691=X1690,X1691=X1692)),NA(), X1691)</f>
        <v>0</v>
      </c>
      <c r="Y2371">
        <f>IF(ISNA(Z2371),NA(),Y1691)</f>
        <v>0</v>
      </c>
      <c r="Z2371">
        <f>IF(OR(Z1691="",AND(Z1691=Z1690,Z1691=Z1692)),NA(), Z1691)</f>
        <v>0</v>
      </c>
      <c r="AA2371">
        <f>IF(ISNA(AB2371),NA(),AA1691)</f>
        <v>0</v>
      </c>
      <c r="AB2371">
        <f>IF(OR(AB1691="",AND(AB1691=AB1690,AB1691=AB1692)),NA(), AB1691)</f>
        <v>0</v>
      </c>
      <c r="AC2371">
        <f>IF(ISNA(AD2371),NA(),AC1691)</f>
        <v>0</v>
      </c>
      <c r="AD2371">
        <f>IF(OR(AD1691="",AND(AD1691=AD1690,AD1691=AD1692)),NA(), AD1691)</f>
        <v>0</v>
      </c>
      <c r="AE2371">
        <f>IF(ISNA(AF2371),NA(),AE1691)</f>
        <v>0</v>
      </c>
      <c r="AF2371">
        <f>IF(OR(AF1691="",AND(AF1691=AF1690,AF1691=AF1692)),NA(), AF1691)</f>
        <v>0</v>
      </c>
      <c r="AG2371">
        <f>IF(ISNA(AH2371),NA(),AG1691)</f>
        <v>0</v>
      </c>
      <c r="AH2371">
        <f>IF(OR(AH1691="",AND(AH1691=AH1690,AH1691=AH1692)),NA(), AH1691)</f>
        <v>0</v>
      </c>
      <c r="AI2371">
        <f>IF(ISNA(AJ2371),NA(),AI1691)</f>
        <v>0</v>
      </c>
      <c r="AJ2371">
        <f>IF(OR(AJ1691="",AND(AJ1691=AJ1690,AJ1691=AJ1692)),NA(), AJ1691)</f>
        <v>0</v>
      </c>
      <c r="AM2371">
        <f>IF(ISNA(AN2371),NA(),AM1691)</f>
        <v>0</v>
      </c>
      <c r="AN2371">
        <f>IF(OR(AN1691="",AND(AN1691=AN1690,AN1691=AN1692)),NA(), AN1691)</f>
        <v>0</v>
      </c>
      <c r="AO2371">
        <f>IF(ISNA(AP2371),NA(),AO1691)</f>
        <v>0</v>
      </c>
      <c r="AP2371">
        <f>IF(OR(AP1691="",AND(AP1691=AP1690,AP1691=AP1692)),NA(), AP1691)</f>
        <v>0</v>
      </c>
      <c r="AQ2371">
        <f>IF(ISNA(AR2371),NA(),AQ1691)</f>
        <v>0</v>
      </c>
      <c r="AR2371">
        <f>IF(OR(AR1691="",AND(AR1691=AR1690,AR1691=AR1692)),NA(), AR1691)</f>
        <v>0</v>
      </c>
      <c r="AS2371">
        <f>IF(ISNA(AT2371),NA(),AS1691)</f>
        <v>0</v>
      </c>
      <c r="AT2371">
        <f>IF(OR(AT1691="",AND(AT1691=AT1690,AT1691=AT1692)),NA(), AT1691)</f>
        <v>0</v>
      </c>
      <c r="AU2371">
        <f>IF(ISNA(AV2371),NA(),AU1691)</f>
        <v>0</v>
      </c>
      <c r="AV2371">
        <f>IF(OR(AV1691="",AND(AV1691=AV1690,AV1691=AV1692)),NA(), AV1691)</f>
        <v>0</v>
      </c>
      <c r="AW2371">
        <f>IF(ISNA(AX2371),NA(),AW1691)</f>
        <v>0</v>
      </c>
      <c r="AX2371">
        <f>IF(OR(AX1691="",AND(AX1691=AX1690,AX1691=AX1692)),NA(), AX1691)</f>
        <v>0</v>
      </c>
      <c r="AY2371">
        <f>IF(ISNA(AZ2371),NA(),AY1691)</f>
        <v>0</v>
      </c>
      <c r="AZ2371">
        <f>IF(OR(AZ1691="",AND(AZ1691=AZ1690,AZ1691=AZ1692)),NA(), AZ1691)</f>
        <v>0</v>
      </c>
      <c r="BA2371">
        <f>IF(ISNA(BB2371),NA(),BA1691)</f>
        <v>0</v>
      </c>
      <c r="BB2371">
        <f>IF(OR(BB1691="",AND(BB1691=BB1690,BB1691=BB1692)),NA(), BB1691)</f>
        <v>0</v>
      </c>
      <c r="BC2371">
        <f>IF(ISNA(BD2371),NA(),BC1691)</f>
        <v>0</v>
      </c>
      <c r="BD2371">
        <f>IF(OR(BD1691="",AND(BD1691=BD1690,BD1691=BD1692)),NA(), BD1691)</f>
        <v>0</v>
      </c>
      <c r="BE2371">
        <f>IF(ISNA(BF2371),NA(),BE1691)</f>
        <v>0</v>
      </c>
      <c r="BF2371">
        <f>IF(OR(BF1691="",AND(BF1691=BF1690,BF1691=BF1692)),NA(), BF1691)</f>
        <v>0</v>
      </c>
      <c r="BG2371">
        <f>IF(ISNA(BH2371),NA(),BG1691)</f>
        <v>0</v>
      </c>
      <c r="BH2371">
        <f>IF(OR(BH1691="",AND(BH1691=BH1690,BH1691=BH1692)),NA(), BH1691)</f>
        <v>0</v>
      </c>
      <c r="BI2371">
        <f>IF(ISNA(BJ2371),NA(),BI1691)</f>
        <v>0</v>
      </c>
      <c r="BJ2371">
        <f>IF(OR(BJ1691="",AND(BJ1691=BJ1690,BJ1691=BJ1692)),NA(), BJ1691)</f>
        <v>0</v>
      </c>
      <c r="BK2371">
        <f>IF(ISNA(BL2371),NA(),BK1691)</f>
        <v>0</v>
      </c>
      <c r="BL2371">
        <f>IF(OR(BL1691="",AND(BL1691=BL1690,BL1691=BL1692)),NA(), BL1691)</f>
        <v>0</v>
      </c>
      <c r="BM2371">
        <f>IF(ISNA(BN2371),NA(),BM1691)</f>
        <v>0</v>
      </c>
      <c r="BN2371">
        <f>IF(OR(BN1691="",AND(BN1691=BN1690,BN1691=BN1692)),NA(), BN1691)</f>
        <v>0</v>
      </c>
      <c r="BO2371">
        <f>IF(ISNA(BP2371),NA(),BO1691)</f>
        <v>0</v>
      </c>
      <c r="BP2371">
        <f>IF(OR(BP1691="",AND(BP1691=BP1690,BP1691=BP1692)),NA(), BP1691)</f>
        <v>0</v>
      </c>
      <c r="BQ2371">
        <f>IF(ISNA(BR2371),NA(),BQ1691)</f>
        <v>0</v>
      </c>
      <c r="BR2371">
        <f>IF(OR(BR1691="",AND(BR1691=BR1690,BR1691=BR1692)),NA(), BR1691)</f>
        <v>0</v>
      </c>
    </row>
    <row r="2372" spans="5:70">
      <c r="E2372">
        <f>IF(ISNA(F2372),NA(),E1692)</f>
        <v>0</v>
      </c>
      <c r="F2372">
        <f>IF(OR(F1692="",AND(F1692=F1691,F1692=F1693)),NA(), F1692)</f>
        <v>0</v>
      </c>
      <c r="G2372">
        <f>IF(ISNA(H2372),NA(),G1692)</f>
        <v>0</v>
      </c>
      <c r="H2372">
        <f>IF(OR(H1692="",AND(H1692=H1691,H1692=H1693)),NA(), H1692)</f>
        <v>0</v>
      </c>
      <c r="I2372">
        <f>IF(ISNA(J2372),NA(),I1692)</f>
        <v>0</v>
      </c>
      <c r="J2372">
        <f>IF(OR(J1692="",AND(J1692=J1691,J1692=J1693)),NA(), J1692)</f>
        <v>0</v>
      </c>
      <c r="K2372">
        <f>IF(ISNA(L2372),NA(),K1692)</f>
        <v>0</v>
      </c>
      <c r="L2372">
        <f>IF(OR(L1692="",AND(L1692=L1691,L1692=L1693)),NA(), L1692)</f>
        <v>0</v>
      </c>
      <c r="M2372">
        <f>IF(ISNA(N2372),NA(),M1692)</f>
        <v>0</v>
      </c>
      <c r="N2372">
        <f>IF(OR(N1692="",AND(N1692=N1691,N1692=N1693)),NA(), N1692)</f>
        <v>0</v>
      </c>
      <c r="O2372">
        <f>IF(ISNA(P2372),NA(),O1692)</f>
        <v>0</v>
      </c>
      <c r="P2372">
        <f>IF(OR(P1692="",AND(P1692=P1691,P1692=P1693)),NA(), P1692)</f>
        <v>0</v>
      </c>
      <c r="Q2372">
        <f>IF(ISNA(R2372),NA(),Q1692)</f>
        <v>0</v>
      </c>
      <c r="R2372">
        <f>IF(OR(R1692="",AND(R1692=R1691,R1692=R1693)),NA(), R1692)</f>
        <v>0</v>
      </c>
      <c r="S2372">
        <f>IF(ISNA(T2372),NA(),S1692)</f>
        <v>0</v>
      </c>
      <c r="T2372">
        <f>IF(OR(T1692="",AND(T1692=T1691,T1692=T1693)),NA(), T1692)</f>
        <v>0</v>
      </c>
      <c r="U2372">
        <f>IF(ISNA(V2372),NA(),U1692)</f>
        <v>0</v>
      </c>
      <c r="V2372">
        <f>IF(OR(V1692="",AND(V1692=V1691,V1692=V1693)),NA(), V1692)</f>
        <v>0</v>
      </c>
      <c r="W2372">
        <f>IF(ISNA(X2372),NA(),W1692)</f>
        <v>0</v>
      </c>
      <c r="X2372">
        <f>IF(OR(X1692="",AND(X1692=X1691,X1692=X1693)),NA(), X1692)</f>
        <v>0</v>
      </c>
      <c r="Y2372">
        <f>IF(ISNA(Z2372),NA(),Y1692)</f>
        <v>0</v>
      </c>
      <c r="Z2372">
        <f>IF(OR(Z1692="",AND(Z1692=Z1691,Z1692=Z1693)),NA(), Z1692)</f>
        <v>0</v>
      </c>
      <c r="AA2372">
        <f>IF(ISNA(AB2372),NA(),AA1692)</f>
        <v>0</v>
      </c>
      <c r="AB2372">
        <f>IF(OR(AB1692="",AND(AB1692=AB1691,AB1692=AB1693)),NA(), AB1692)</f>
        <v>0</v>
      </c>
      <c r="AC2372">
        <f>IF(ISNA(AD2372),NA(),AC1692)</f>
        <v>0</v>
      </c>
      <c r="AD2372">
        <f>IF(OR(AD1692="",AND(AD1692=AD1691,AD1692=AD1693)),NA(), AD1692)</f>
        <v>0</v>
      </c>
      <c r="AE2372">
        <f>IF(ISNA(AF2372),NA(),AE1692)</f>
        <v>0</v>
      </c>
      <c r="AF2372">
        <f>IF(OR(AF1692="",AND(AF1692=AF1691,AF1692=AF1693)),NA(), AF1692)</f>
        <v>0</v>
      </c>
      <c r="AG2372">
        <f>IF(ISNA(AH2372),NA(),AG1692)</f>
        <v>0</v>
      </c>
      <c r="AH2372">
        <f>IF(OR(AH1692="",AND(AH1692=AH1691,AH1692=AH1693)),NA(), AH1692)</f>
        <v>0</v>
      </c>
      <c r="AI2372">
        <f>IF(ISNA(AJ2372),NA(),AI1692)</f>
        <v>0</v>
      </c>
      <c r="AJ2372">
        <f>IF(OR(AJ1692="",AND(AJ1692=AJ1691,AJ1692=AJ1693)),NA(), AJ1692)</f>
        <v>0</v>
      </c>
      <c r="AM2372">
        <f>IF(ISNA(AN2372),NA(),AM1692)</f>
        <v>0</v>
      </c>
      <c r="AN2372">
        <f>IF(OR(AN1692="",AND(AN1692=AN1691,AN1692=AN1693)),NA(), AN1692)</f>
        <v>0</v>
      </c>
      <c r="AO2372">
        <f>IF(ISNA(AP2372),NA(),AO1692)</f>
        <v>0</v>
      </c>
      <c r="AP2372">
        <f>IF(OR(AP1692="",AND(AP1692=AP1691,AP1692=AP1693)),NA(), AP1692)</f>
        <v>0</v>
      </c>
      <c r="AQ2372">
        <f>IF(ISNA(AR2372),NA(),AQ1692)</f>
        <v>0</v>
      </c>
      <c r="AR2372">
        <f>IF(OR(AR1692="",AND(AR1692=AR1691,AR1692=AR1693)),NA(), AR1692)</f>
        <v>0</v>
      </c>
      <c r="AS2372">
        <f>IF(ISNA(AT2372),NA(),AS1692)</f>
        <v>0</v>
      </c>
      <c r="AT2372">
        <f>IF(OR(AT1692="",AND(AT1692=AT1691,AT1692=AT1693)),NA(), AT1692)</f>
        <v>0</v>
      </c>
      <c r="AU2372">
        <f>IF(ISNA(AV2372),NA(),AU1692)</f>
        <v>0</v>
      </c>
      <c r="AV2372">
        <f>IF(OR(AV1692="",AND(AV1692=AV1691,AV1692=AV1693)),NA(), AV1692)</f>
        <v>0</v>
      </c>
      <c r="AW2372">
        <f>IF(ISNA(AX2372),NA(),AW1692)</f>
        <v>0</v>
      </c>
      <c r="AX2372">
        <f>IF(OR(AX1692="",AND(AX1692=AX1691,AX1692=AX1693)),NA(), AX1692)</f>
        <v>0</v>
      </c>
      <c r="AY2372">
        <f>IF(ISNA(AZ2372),NA(),AY1692)</f>
        <v>0</v>
      </c>
      <c r="AZ2372">
        <f>IF(OR(AZ1692="",AND(AZ1692=AZ1691,AZ1692=AZ1693)),NA(), AZ1692)</f>
        <v>0</v>
      </c>
      <c r="BA2372">
        <f>IF(ISNA(BB2372),NA(),BA1692)</f>
        <v>0</v>
      </c>
      <c r="BB2372">
        <f>IF(OR(BB1692="",AND(BB1692=BB1691,BB1692=BB1693)),NA(), BB1692)</f>
        <v>0</v>
      </c>
      <c r="BC2372">
        <f>IF(ISNA(BD2372),NA(),BC1692)</f>
        <v>0</v>
      </c>
      <c r="BD2372">
        <f>IF(OR(BD1692="",AND(BD1692=BD1691,BD1692=BD1693)),NA(), BD1692)</f>
        <v>0</v>
      </c>
      <c r="BE2372">
        <f>IF(ISNA(BF2372),NA(),BE1692)</f>
        <v>0</v>
      </c>
      <c r="BF2372">
        <f>IF(OR(BF1692="",AND(BF1692=BF1691,BF1692=BF1693)),NA(), BF1692)</f>
        <v>0</v>
      </c>
      <c r="BG2372">
        <f>IF(ISNA(BH2372),NA(),BG1692)</f>
        <v>0</v>
      </c>
      <c r="BH2372">
        <f>IF(OR(BH1692="",AND(BH1692=BH1691,BH1692=BH1693)),NA(), BH1692)</f>
        <v>0</v>
      </c>
      <c r="BI2372">
        <f>IF(ISNA(BJ2372),NA(),BI1692)</f>
        <v>0</v>
      </c>
      <c r="BJ2372">
        <f>IF(OR(BJ1692="",AND(BJ1692=BJ1691,BJ1692=BJ1693)),NA(), BJ1692)</f>
        <v>0</v>
      </c>
      <c r="BK2372">
        <f>IF(ISNA(BL2372),NA(),BK1692)</f>
        <v>0</v>
      </c>
      <c r="BL2372">
        <f>IF(OR(BL1692="",AND(BL1692=BL1691,BL1692=BL1693)),NA(), BL1692)</f>
        <v>0</v>
      </c>
      <c r="BM2372">
        <f>IF(ISNA(BN2372),NA(),BM1692)</f>
        <v>0</v>
      </c>
      <c r="BN2372">
        <f>IF(OR(BN1692="",AND(BN1692=BN1691,BN1692=BN1693)),NA(), BN1692)</f>
        <v>0</v>
      </c>
      <c r="BO2372">
        <f>IF(ISNA(BP2372),NA(),BO1692)</f>
        <v>0</v>
      </c>
      <c r="BP2372">
        <f>IF(OR(BP1692="",AND(BP1692=BP1691,BP1692=BP1693)),NA(), BP1692)</f>
        <v>0</v>
      </c>
      <c r="BQ2372">
        <f>IF(ISNA(BR2372),NA(),BQ1692)</f>
        <v>0</v>
      </c>
      <c r="BR2372">
        <f>IF(OR(BR1692="",AND(BR1692=BR1691,BR1692=BR1693)),NA(), BR1692)</f>
        <v>0</v>
      </c>
    </row>
    <row r="2373" spans="5:70">
      <c r="E2373">
        <f>IF(ISNA(F2373),NA(),E1693)</f>
        <v>0</v>
      </c>
      <c r="F2373">
        <f>IF(OR(F1693="",AND(F1693=F1692,F1693=F1694)),NA(), F1693)</f>
        <v>0</v>
      </c>
      <c r="G2373">
        <f>IF(ISNA(H2373),NA(),G1693)</f>
        <v>0</v>
      </c>
      <c r="H2373">
        <f>IF(OR(H1693="",AND(H1693=H1692,H1693=H1694)),NA(), H1693)</f>
        <v>0</v>
      </c>
      <c r="I2373">
        <f>IF(ISNA(J2373),NA(),I1693)</f>
        <v>0</v>
      </c>
      <c r="J2373">
        <f>IF(OR(J1693="",AND(J1693=J1692,J1693=J1694)),NA(), J1693)</f>
        <v>0</v>
      </c>
      <c r="K2373">
        <f>IF(ISNA(L2373),NA(),K1693)</f>
        <v>0</v>
      </c>
      <c r="L2373">
        <f>IF(OR(L1693="",AND(L1693=L1692,L1693=L1694)),NA(), L1693)</f>
        <v>0</v>
      </c>
      <c r="M2373">
        <f>IF(ISNA(N2373),NA(),M1693)</f>
        <v>0</v>
      </c>
      <c r="N2373">
        <f>IF(OR(N1693="",AND(N1693=N1692,N1693=N1694)),NA(), N1693)</f>
        <v>0</v>
      </c>
      <c r="O2373">
        <f>IF(ISNA(P2373),NA(),O1693)</f>
        <v>0</v>
      </c>
      <c r="P2373">
        <f>IF(OR(P1693="",AND(P1693=P1692,P1693=P1694)),NA(), P1693)</f>
        <v>0</v>
      </c>
      <c r="Q2373">
        <f>IF(ISNA(R2373),NA(),Q1693)</f>
        <v>0</v>
      </c>
      <c r="R2373">
        <f>IF(OR(R1693="",AND(R1693=R1692,R1693=R1694)),NA(), R1693)</f>
        <v>0</v>
      </c>
      <c r="S2373">
        <f>IF(ISNA(T2373),NA(),S1693)</f>
        <v>0</v>
      </c>
      <c r="T2373">
        <f>IF(OR(T1693="",AND(T1693=T1692,T1693=T1694)),NA(), T1693)</f>
        <v>0</v>
      </c>
      <c r="U2373">
        <f>IF(ISNA(V2373),NA(),U1693)</f>
        <v>0</v>
      </c>
      <c r="V2373">
        <f>IF(OR(V1693="",AND(V1693=V1692,V1693=V1694)),NA(), V1693)</f>
        <v>0</v>
      </c>
      <c r="W2373">
        <f>IF(ISNA(X2373),NA(),W1693)</f>
        <v>0</v>
      </c>
      <c r="X2373">
        <f>IF(OR(X1693="",AND(X1693=X1692,X1693=X1694)),NA(), X1693)</f>
        <v>0</v>
      </c>
      <c r="Y2373">
        <f>IF(ISNA(Z2373),NA(),Y1693)</f>
        <v>0</v>
      </c>
      <c r="Z2373">
        <f>IF(OR(Z1693="",AND(Z1693=Z1692,Z1693=Z1694)),NA(), Z1693)</f>
        <v>0</v>
      </c>
      <c r="AA2373">
        <f>IF(ISNA(AB2373),NA(),AA1693)</f>
        <v>0</v>
      </c>
      <c r="AB2373">
        <f>IF(OR(AB1693="",AND(AB1693=AB1692,AB1693=AB1694)),NA(), AB1693)</f>
        <v>0</v>
      </c>
      <c r="AC2373">
        <f>IF(ISNA(AD2373),NA(),AC1693)</f>
        <v>0</v>
      </c>
      <c r="AD2373">
        <f>IF(OR(AD1693="",AND(AD1693=AD1692,AD1693=AD1694)),NA(), AD1693)</f>
        <v>0</v>
      </c>
      <c r="AE2373">
        <f>IF(ISNA(AF2373),NA(),AE1693)</f>
        <v>0</v>
      </c>
      <c r="AF2373">
        <f>IF(OR(AF1693="",AND(AF1693=AF1692,AF1693=AF1694)),NA(), AF1693)</f>
        <v>0</v>
      </c>
      <c r="AG2373">
        <f>IF(ISNA(AH2373),NA(),AG1693)</f>
        <v>0</v>
      </c>
      <c r="AH2373">
        <f>IF(OR(AH1693="",AND(AH1693=AH1692,AH1693=AH1694)),NA(), AH1693)</f>
        <v>0</v>
      </c>
      <c r="AI2373">
        <f>IF(ISNA(AJ2373),NA(),AI1693)</f>
        <v>0</v>
      </c>
      <c r="AJ2373">
        <f>IF(OR(AJ1693="",AND(AJ1693=AJ1692,AJ1693=AJ1694)),NA(), AJ1693)</f>
        <v>0</v>
      </c>
      <c r="AM2373">
        <f>IF(ISNA(AN2373),NA(),AM1693)</f>
        <v>0</v>
      </c>
      <c r="AN2373">
        <f>IF(OR(AN1693="",AND(AN1693=AN1692,AN1693=AN1694)),NA(), AN1693)</f>
        <v>0</v>
      </c>
      <c r="AO2373">
        <f>IF(ISNA(AP2373),NA(),AO1693)</f>
        <v>0</v>
      </c>
      <c r="AP2373">
        <f>IF(OR(AP1693="",AND(AP1693=AP1692,AP1693=AP1694)),NA(), AP1693)</f>
        <v>0</v>
      </c>
      <c r="AQ2373">
        <f>IF(ISNA(AR2373),NA(),AQ1693)</f>
        <v>0</v>
      </c>
      <c r="AR2373">
        <f>IF(OR(AR1693="",AND(AR1693=AR1692,AR1693=AR1694)),NA(), AR1693)</f>
        <v>0</v>
      </c>
      <c r="AS2373">
        <f>IF(ISNA(AT2373),NA(),AS1693)</f>
        <v>0</v>
      </c>
      <c r="AT2373">
        <f>IF(OR(AT1693="",AND(AT1693=AT1692,AT1693=AT1694)),NA(), AT1693)</f>
        <v>0</v>
      </c>
      <c r="AU2373">
        <f>IF(ISNA(AV2373),NA(),AU1693)</f>
        <v>0</v>
      </c>
      <c r="AV2373">
        <f>IF(OR(AV1693="",AND(AV1693=AV1692,AV1693=AV1694)),NA(), AV1693)</f>
        <v>0</v>
      </c>
      <c r="AW2373">
        <f>IF(ISNA(AX2373),NA(),AW1693)</f>
        <v>0</v>
      </c>
      <c r="AX2373">
        <f>IF(OR(AX1693="",AND(AX1693=AX1692,AX1693=AX1694)),NA(), AX1693)</f>
        <v>0</v>
      </c>
      <c r="AY2373">
        <f>IF(ISNA(AZ2373),NA(),AY1693)</f>
        <v>0</v>
      </c>
      <c r="AZ2373">
        <f>IF(OR(AZ1693="",AND(AZ1693=AZ1692,AZ1693=AZ1694)),NA(), AZ1693)</f>
        <v>0</v>
      </c>
      <c r="BA2373">
        <f>IF(ISNA(BB2373),NA(),BA1693)</f>
        <v>0</v>
      </c>
      <c r="BB2373">
        <f>IF(OR(BB1693="",AND(BB1693=BB1692,BB1693=BB1694)),NA(), BB1693)</f>
        <v>0</v>
      </c>
      <c r="BC2373">
        <f>IF(ISNA(BD2373),NA(),BC1693)</f>
        <v>0</v>
      </c>
      <c r="BD2373">
        <f>IF(OR(BD1693="",AND(BD1693=BD1692,BD1693=BD1694)),NA(), BD1693)</f>
        <v>0</v>
      </c>
      <c r="BE2373">
        <f>IF(ISNA(BF2373),NA(),BE1693)</f>
        <v>0</v>
      </c>
      <c r="BF2373">
        <f>IF(OR(BF1693="",AND(BF1693=BF1692,BF1693=BF1694)),NA(), BF1693)</f>
        <v>0</v>
      </c>
      <c r="BG2373">
        <f>IF(ISNA(BH2373),NA(),BG1693)</f>
        <v>0</v>
      </c>
      <c r="BH2373">
        <f>IF(OR(BH1693="",AND(BH1693=BH1692,BH1693=BH1694)),NA(), BH1693)</f>
        <v>0</v>
      </c>
      <c r="BI2373">
        <f>IF(ISNA(BJ2373),NA(),BI1693)</f>
        <v>0</v>
      </c>
      <c r="BJ2373">
        <f>IF(OR(BJ1693="",AND(BJ1693=BJ1692,BJ1693=BJ1694)),NA(), BJ1693)</f>
        <v>0</v>
      </c>
      <c r="BK2373">
        <f>IF(ISNA(BL2373),NA(),BK1693)</f>
        <v>0</v>
      </c>
      <c r="BL2373">
        <f>IF(OR(BL1693="",AND(BL1693=BL1692,BL1693=BL1694)),NA(), BL1693)</f>
        <v>0</v>
      </c>
      <c r="BM2373">
        <f>IF(ISNA(BN2373),NA(),BM1693)</f>
        <v>0</v>
      </c>
      <c r="BN2373">
        <f>IF(OR(BN1693="",AND(BN1693=BN1692,BN1693=BN1694)),NA(), BN1693)</f>
        <v>0</v>
      </c>
      <c r="BO2373">
        <f>IF(ISNA(BP2373),NA(),BO1693)</f>
        <v>0</v>
      </c>
      <c r="BP2373">
        <f>IF(OR(BP1693="",AND(BP1693=BP1692,BP1693=BP1694)),NA(), BP1693)</f>
        <v>0</v>
      </c>
      <c r="BQ2373">
        <f>IF(ISNA(BR2373),NA(),BQ1693)</f>
        <v>0</v>
      </c>
      <c r="BR2373">
        <f>IF(OR(BR1693="",AND(BR1693=BR1692,BR1693=BR1694)),NA(), BR1693)</f>
        <v>0</v>
      </c>
    </row>
    <row r="2374" spans="5:70">
      <c r="E2374">
        <f>IF(ISNA(F2374),NA(),E1694)</f>
        <v>0</v>
      </c>
      <c r="F2374">
        <f>IF(OR(F1694="",AND(F1694=F1693,F1694=F1695)),NA(), F1694)</f>
        <v>0</v>
      </c>
      <c r="G2374">
        <f>IF(ISNA(H2374),NA(),G1694)</f>
        <v>0</v>
      </c>
      <c r="H2374">
        <f>IF(OR(H1694="",AND(H1694=H1693,H1694=H1695)),NA(), H1694)</f>
        <v>0</v>
      </c>
      <c r="I2374">
        <f>IF(ISNA(J2374),NA(),I1694)</f>
        <v>0</v>
      </c>
      <c r="J2374">
        <f>IF(OR(J1694="",AND(J1694=J1693,J1694=J1695)),NA(), J1694)</f>
        <v>0</v>
      </c>
      <c r="K2374">
        <f>IF(ISNA(L2374),NA(),K1694)</f>
        <v>0</v>
      </c>
      <c r="L2374">
        <f>IF(OR(L1694="",AND(L1694=L1693,L1694=L1695)),NA(), L1694)</f>
        <v>0</v>
      </c>
      <c r="M2374">
        <f>IF(ISNA(N2374),NA(),M1694)</f>
        <v>0</v>
      </c>
      <c r="N2374">
        <f>IF(OR(N1694="",AND(N1694=N1693,N1694=N1695)),NA(), N1694)</f>
        <v>0</v>
      </c>
      <c r="O2374">
        <f>IF(ISNA(P2374),NA(),O1694)</f>
        <v>0</v>
      </c>
      <c r="P2374">
        <f>IF(OR(P1694="",AND(P1694=P1693,P1694=P1695)),NA(), P1694)</f>
        <v>0</v>
      </c>
      <c r="Q2374">
        <f>IF(ISNA(R2374),NA(),Q1694)</f>
        <v>0</v>
      </c>
      <c r="R2374">
        <f>IF(OR(R1694="",AND(R1694=R1693,R1694=R1695)),NA(), R1694)</f>
        <v>0</v>
      </c>
      <c r="S2374">
        <f>IF(ISNA(T2374),NA(),S1694)</f>
        <v>0</v>
      </c>
      <c r="T2374">
        <f>IF(OR(T1694="",AND(T1694=T1693,T1694=T1695)),NA(), T1694)</f>
        <v>0</v>
      </c>
      <c r="U2374">
        <f>IF(ISNA(V2374),NA(),U1694)</f>
        <v>0</v>
      </c>
      <c r="V2374">
        <f>IF(OR(V1694="",AND(V1694=V1693,V1694=V1695)),NA(), V1694)</f>
        <v>0</v>
      </c>
      <c r="W2374">
        <f>IF(ISNA(X2374),NA(),W1694)</f>
        <v>0</v>
      </c>
      <c r="X2374">
        <f>IF(OR(X1694="",AND(X1694=X1693,X1694=X1695)),NA(), X1694)</f>
        <v>0</v>
      </c>
      <c r="Y2374">
        <f>IF(ISNA(Z2374),NA(),Y1694)</f>
        <v>0</v>
      </c>
      <c r="Z2374">
        <f>IF(OR(Z1694="",AND(Z1694=Z1693,Z1694=Z1695)),NA(), Z1694)</f>
        <v>0</v>
      </c>
      <c r="AA2374">
        <f>IF(ISNA(AB2374),NA(),AA1694)</f>
        <v>0</v>
      </c>
      <c r="AB2374">
        <f>IF(OR(AB1694="",AND(AB1694=AB1693,AB1694=AB1695)),NA(), AB1694)</f>
        <v>0</v>
      </c>
      <c r="AC2374">
        <f>IF(ISNA(AD2374),NA(),AC1694)</f>
        <v>0</v>
      </c>
      <c r="AD2374">
        <f>IF(OR(AD1694="",AND(AD1694=AD1693,AD1694=AD1695)),NA(), AD1694)</f>
        <v>0</v>
      </c>
      <c r="AE2374">
        <f>IF(ISNA(AF2374),NA(),AE1694)</f>
        <v>0</v>
      </c>
      <c r="AF2374">
        <f>IF(OR(AF1694="",AND(AF1694=AF1693,AF1694=AF1695)),NA(), AF1694)</f>
        <v>0</v>
      </c>
      <c r="AG2374">
        <f>IF(ISNA(AH2374),NA(),AG1694)</f>
        <v>0</v>
      </c>
      <c r="AH2374">
        <f>IF(OR(AH1694="",AND(AH1694=AH1693,AH1694=AH1695)),NA(), AH1694)</f>
        <v>0</v>
      </c>
      <c r="AI2374">
        <f>IF(ISNA(AJ2374),NA(),AI1694)</f>
        <v>0</v>
      </c>
      <c r="AJ2374">
        <f>IF(OR(AJ1694="",AND(AJ1694=AJ1693,AJ1694=AJ1695)),NA(), AJ1694)</f>
        <v>0</v>
      </c>
      <c r="AM2374">
        <f>IF(ISNA(AN2374),NA(),AM1694)</f>
        <v>0</v>
      </c>
      <c r="AN2374">
        <f>IF(OR(AN1694="",AND(AN1694=AN1693,AN1694=AN1695)),NA(), AN1694)</f>
        <v>0</v>
      </c>
      <c r="AO2374">
        <f>IF(ISNA(AP2374),NA(),AO1694)</f>
        <v>0</v>
      </c>
      <c r="AP2374">
        <f>IF(OR(AP1694="",AND(AP1694=AP1693,AP1694=AP1695)),NA(), AP1694)</f>
        <v>0</v>
      </c>
      <c r="AQ2374">
        <f>IF(ISNA(AR2374),NA(),AQ1694)</f>
        <v>0</v>
      </c>
      <c r="AR2374">
        <f>IF(OR(AR1694="",AND(AR1694=AR1693,AR1694=AR1695)),NA(), AR1694)</f>
        <v>0</v>
      </c>
      <c r="AS2374">
        <f>IF(ISNA(AT2374),NA(),AS1694)</f>
        <v>0</v>
      </c>
      <c r="AT2374">
        <f>IF(OR(AT1694="",AND(AT1694=AT1693,AT1694=AT1695)),NA(), AT1694)</f>
        <v>0</v>
      </c>
      <c r="AU2374">
        <f>IF(ISNA(AV2374),NA(),AU1694)</f>
        <v>0</v>
      </c>
      <c r="AV2374">
        <f>IF(OR(AV1694="",AND(AV1694=AV1693,AV1694=AV1695)),NA(), AV1694)</f>
        <v>0</v>
      </c>
      <c r="AW2374">
        <f>IF(ISNA(AX2374),NA(),AW1694)</f>
        <v>0</v>
      </c>
      <c r="AX2374">
        <f>IF(OR(AX1694="",AND(AX1694=AX1693,AX1694=AX1695)),NA(), AX1694)</f>
        <v>0</v>
      </c>
      <c r="AY2374">
        <f>IF(ISNA(AZ2374),NA(),AY1694)</f>
        <v>0</v>
      </c>
      <c r="AZ2374">
        <f>IF(OR(AZ1694="",AND(AZ1694=AZ1693,AZ1694=AZ1695)),NA(), AZ1694)</f>
        <v>0</v>
      </c>
      <c r="BA2374">
        <f>IF(ISNA(BB2374),NA(),BA1694)</f>
        <v>0</v>
      </c>
      <c r="BB2374">
        <f>IF(OR(BB1694="",AND(BB1694=BB1693,BB1694=BB1695)),NA(), BB1694)</f>
        <v>0</v>
      </c>
      <c r="BC2374">
        <f>IF(ISNA(BD2374),NA(),BC1694)</f>
        <v>0</v>
      </c>
      <c r="BD2374">
        <f>IF(OR(BD1694="",AND(BD1694=BD1693,BD1694=BD1695)),NA(), BD1694)</f>
        <v>0</v>
      </c>
      <c r="BE2374">
        <f>IF(ISNA(BF2374),NA(),BE1694)</f>
        <v>0</v>
      </c>
      <c r="BF2374">
        <f>IF(OR(BF1694="",AND(BF1694=BF1693,BF1694=BF1695)),NA(), BF1694)</f>
        <v>0</v>
      </c>
      <c r="BG2374">
        <f>IF(ISNA(BH2374),NA(),BG1694)</f>
        <v>0</v>
      </c>
      <c r="BH2374">
        <f>IF(OR(BH1694="",AND(BH1694=BH1693,BH1694=BH1695)),NA(), BH1694)</f>
        <v>0</v>
      </c>
      <c r="BI2374">
        <f>IF(ISNA(BJ2374),NA(),BI1694)</f>
        <v>0</v>
      </c>
      <c r="BJ2374">
        <f>IF(OR(BJ1694="",AND(BJ1694=BJ1693,BJ1694=BJ1695)),NA(), BJ1694)</f>
        <v>0</v>
      </c>
      <c r="BK2374">
        <f>IF(ISNA(BL2374),NA(),BK1694)</f>
        <v>0</v>
      </c>
      <c r="BL2374">
        <f>IF(OR(BL1694="",AND(BL1694=BL1693,BL1694=BL1695)),NA(), BL1694)</f>
        <v>0</v>
      </c>
      <c r="BM2374">
        <f>IF(ISNA(BN2374),NA(),BM1694)</f>
        <v>0</v>
      </c>
      <c r="BN2374">
        <f>IF(OR(BN1694="",AND(BN1694=BN1693,BN1694=BN1695)),NA(), BN1694)</f>
        <v>0</v>
      </c>
      <c r="BO2374">
        <f>IF(ISNA(BP2374),NA(),BO1694)</f>
        <v>0</v>
      </c>
      <c r="BP2374">
        <f>IF(OR(BP1694="",AND(BP1694=BP1693,BP1694=BP1695)),NA(), BP1694)</f>
        <v>0</v>
      </c>
      <c r="BQ2374">
        <f>IF(ISNA(BR2374),NA(),BQ1694)</f>
        <v>0</v>
      </c>
      <c r="BR2374">
        <f>IF(OR(BR1694="",AND(BR1694=BR1693,BR1694=BR1695)),NA(), BR1694)</f>
        <v>0</v>
      </c>
    </row>
    <row r="2375" spans="5:70">
      <c r="E2375">
        <f>IF(ISNA(F2375),NA(),E1695)</f>
        <v>0</v>
      </c>
      <c r="F2375">
        <f>IF(OR(F1695="",AND(F1695=F1694,F1695=F1696)),NA(), F1695)</f>
        <v>0</v>
      </c>
      <c r="G2375">
        <f>IF(ISNA(H2375),NA(),G1695)</f>
        <v>0</v>
      </c>
      <c r="H2375">
        <f>IF(OR(H1695="",AND(H1695=H1694,H1695=H1696)),NA(), H1695)</f>
        <v>0</v>
      </c>
      <c r="I2375">
        <f>IF(ISNA(J2375),NA(),I1695)</f>
        <v>0</v>
      </c>
      <c r="J2375">
        <f>IF(OR(J1695="",AND(J1695=J1694,J1695=J1696)),NA(), J1695)</f>
        <v>0</v>
      </c>
      <c r="K2375">
        <f>IF(ISNA(L2375),NA(),K1695)</f>
        <v>0</v>
      </c>
      <c r="L2375">
        <f>IF(OR(L1695="",AND(L1695=L1694,L1695=L1696)),NA(), L1695)</f>
        <v>0</v>
      </c>
      <c r="M2375">
        <f>IF(ISNA(N2375),NA(),M1695)</f>
        <v>0</v>
      </c>
      <c r="N2375">
        <f>IF(OR(N1695="",AND(N1695=N1694,N1695=N1696)),NA(), N1695)</f>
        <v>0</v>
      </c>
      <c r="O2375">
        <f>IF(ISNA(P2375),NA(),O1695)</f>
        <v>0</v>
      </c>
      <c r="P2375">
        <f>IF(OR(P1695="",AND(P1695=P1694,P1695=P1696)),NA(), P1695)</f>
        <v>0</v>
      </c>
      <c r="Q2375">
        <f>IF(ISNA(R2375),NA(),Q1695)</f>
        <v>0</v>
      </c>
      <c r="R2375">
        <f>IF(OR(R1695="",AND(R1695=R1694,R1695=R1696)),NA(), R1695)</f>
        <v>0</v>
      </c>
      <c r="S2375">
        <f>IF(ISNA(T2375),NA(),S1695)</f>
        <v>0</v>
      </c>
      <c r="T2375">
        <f>IF(OR(T1695="",AND(T1695=T1694,T1695=T1696)),NA(), T1695)</f>
        <v>0</v>
      </c>
      <c r="U2375">
        <f>IF(ISNA(V2375),NA(),U1695)</f>
        <v>0</v>
      </c>
      <c r="V2375">
        <f>IF(OR(V1695="",AND(V1695=V1694,V1695=V1696)),NA(), V1695)</f>
        <v>0</v>
      </c>
      <c r="W2375">
        <f>IF(ISNA(X2375),NA(),W1695)</f>
        <v>0</v>
      </c>
      <c r="X2375">
        <f>IF(OR(X1695="",AND(X1695=X1694,X1695=X1696)),NA(), X1695)</f>
        <v>0</v>
      </c>
      <c r="Y2375">
        <f>IF(ISNA(Z2375),NA(),Y1695)</f>
        <v>0</v>
      </c>
      <c r="Z2375">
        <f>IF(OR(Z1695="",AND(Z1695=Z1694,Z1695=Z1696)),NA(), Z1695)</f>
        <v>0</v>
      </c>
      <c r="AA2375">
        <f>IF(ISNA(AB2375),NA(),AA1695)</f>
        <v>0</v>
      </c>
      <c r="AB2375">
        <f>IF(OR(AB1695="",AND(AB1695=AB1694,AB1695=AB1696)),NA(), AB1695)</f>
        <v>0</v>
      </c>
      <c r="AC2375">
        <f>IF(ISNA(AD2375),NA(),AC1695)</f>
        <v>0</v>
      </c>
      <c r="AD2375">
        <f>IF(OR(AD1695="",AND(AD1695=AD1694,AD1695=AD1696)),NA(), AD1695)</f>
        <v>0</v>
      </c>
      <c r="AE2375">
        <f>IF(ISNA(AF2375),NA(),AE1695)</f>
        <v>0</v>
      </c>
      <c r="AF2375">
        <f>IF(OR(AF1695="",AND(AF1695=AF1694,AF1695=AF1696)),NA(), AF1695)</f>
        <v>0</v>
      </c>
      <c r="AG2375">
        <f>IF(ISNA(AH2375),NA(),AG1695)</f>
        <v>0</v>
      </c>
      <c r="AH2375">
        <f>IF(OR(AH1695="",AND(AH1695=AH1694,AH1695=AH1696)),NA(), AH1695)</f>
        <v>0</v>
      </c>
      <c r="AI2375">
        <f>IF(ISNA(AJ2375),NA(),AI1695)</f>
        <v>0</v>
      </c>
      <c r="AJ2375">
        <f>IF(OR(AJ1695="",AND(AJ1695=AJ1694,AJ1695=AJ1696)),NA(), AJ1695)</f>
        <v>0</v>
      </c>
      <c r="AM2375">
        <f>IF(ISNA(AN2375),NA(),AM1695)</f>
        <v>0</v>
      </c>
      <c r="AN2375">
        <f>IF(OR(AN1695="",AND(AN1695=AN1694,AN1695=AN1696)),NA(), AN1695)</f>
        <v>0</v>
      </c>
      <c r="AO2375">
        <f>IF(ISNA(AP2375),NA(),AO1695)</f>
        <v>0</v>
      </c>
      <c r="AP2375">
        <f>IF(OR(AP1695="",AND(AP1695=AP1694,AP1695=AP1696)),NA(), AP1695)</f>
        <v>0</v>
      </c>
      <c r="AQ2375">
        <f>IF(ISNA(AR2375),NA(),AQ1695)</f>
        <v>0</v>
      </c>
      <c r="AR2375">
        <f>IF(OR(AR1695="",AND(AR1695=AR1694,AR1695=AR1696)),NA(), AR1695)</f>
        <v>0</v>
      </c>
      <c r="AS2375">
        <f>IF(ISNA(AT2375),NA(),AS1695)</f>
        <v>0</v>
      </c>
      <c r="AT2375">
        <f>IF(OR(AT1695="",AND(AT1695=AT1694,AT1695=AT1696)),NA(), AT1695)</f>
        <v>0</v>
      </c>
      <c r="AU2375">
        <f>IF(ISNA(AV2375),NA(),AU1695)</f>
        <v>0</v>
      </c>
      <c r="AV2375">
        <f>IF(OR(AV1695="",AND(AV1695=AV1694,AV1695=AV1696)),NA(), AV1695)</f>
        <v>0</v>
      </c>
      <c r="AW2375">
        <f>IF(ISNA(AX2375),NA(),AW1695)</f>
        <v>0</v>
      </c>
      <c r="AX2375">
        <f>IF(OR(AX1695="",AND(AX1695=AX1694,AX1695=AX1696)),NA(), AX1695)</f>
        <v>0</v>
      </c>
      <c r="AY2375">
        <f>IF(ISNA(AZ2375),NA(),AY1695)</f>
        <v>0</v>
      </c>
      <c r="AZ2375">
        <f>IF(OR(AZ1695="",AND(AZ1695=AZ1694,AZ1695=AZ1696)),NA(), AZ1695)</f>
        <v>0</v>
      </c>
      <c r="BA2375">
        <f>IF(ISNA(BB2375),NA(),BA1695)</f>
        <v>0</v>
      </c>
      <c r="BB2375">
        <f>IF(OR(BB1695="",AND(BB1695=BB1694,BB1695=BB1696)),NA(), BB1695)</f>
        <v>0</v>
      </c>
      <c r="BC2375">
        <f>IF(ISNA(BD2375),NA(),BC1695)</f>
        <v>0</v>
      </c>
      <c r="BD2375">
        <f>IF(OR(BD1695="",AND(BD1695=BD1694,BD1695=BD1696)),NA(), BD1695)</f>
        <v>0</v>
      </c>
      <c r="BE2375">
        <f>IF(ISNA(BF2375),NA(),BE1695)</f>
        <v>0</v>
      </c>
      <c r="BF2375">
        <f>IF(OR(BF1695="",AND(BF1695=BF1694,BF1695=BF1696)),NA(), BF1695)</f>
        <v>0</v>
      </c>
      <c r="BG2375">
        <f>IF(ISNA(BH2375),NA(),BG1695)</f>
        <v>0</v>
      </c>
      <c r="BH2375">
        <f>IF(OR(BH1695="",AND(BH1695=BH1694,BH1695=BH1696)),NA(), BH1695)</f>
        <v>0</v>
      </c>
      <c r="BI2375">
        <f>IF(ISNA(BJ2375),NA(),BI1695)</f>
        <v>0</v>
      </c>
      <c r="BJ2375">
        <f>IF(OR(BJ1695="",AND(BJ1695=BJ1694,BJ1695=BJ1696)),NA(), BJ1695)</f>
        <v>0</v>
      </c>
      <c r="BK2375">
        <f>IF(ISNA(BL2375),NA(),BK1695)</f>
        <v>0</v>
      </c>
      <c r="BL2375">
        <f>IF(OR(BL1695="",AND(BL1695=BL1694,BL1695=BL1696)),NA(), BL1695)</f>
        <v>0</v>
      </c>
      <c r="BM2375">
        <f>IF(ISNA(BN2375),NA(),BM1695)</f>
        <v>0</v>
      </c>
      <c r="BN2375">
        <f>IF(OR(BN1695="",AND(BN1695=BN1694,BN1695=BN1696)),NA(), BN1695)</f>
        <v>0</v>
      </c>
      <c r="BO2375">
        <f>IF(ISNA(BP2375),NA(),BO1695)</f>
        <v>0</v>
      </c>
      <c r="BP2375">
        <f>IF(OR(BP1695="",AND(BP1695=BP1694,BP1695=BP1696)),NA(), BP1695)</f>
        <v>0</v>
      </c>
      <c r="BQ2375">
        <f>IF(ISNA(BR2375),NA(),BQ1695)</f>
        <v>0</v>
      </c>
      <c r="BR2375">
        <f>IF(OR(BR1695="",AND(BR1695=BR1694,BR1695=BR1696)),NA(), BR1695)</f>
        <v>0</v>
      </c>
    </row>
    <row r="2376" spans="5:70">
      <c r="E2376">
        <f>IF(ISNA(F2376),NA(),E1696)</f>
        <v>0</v>
      </c>
      <c r="F2376">
        <f>IF(OR(F1696="",AND(F1696=F1695,F1696=F1697)),NA(), F1696)</f>
        <v>0</v>
      </c>
      <c r="G2376">
        <f>IF(ISNA(H2376),NA(),G1696)</f>
        <v>0</v>
      </c>
      <c r="H2376">
        <f>IF(OR(H1696="",AND(H1696=H1695,H1696=H1697)),NA(), H1696)</f>
        <v>0</v>
      </c>
      <c r="I2376">
        <f>IF(ISNA(J2376),NA(),I1696)</f>
        <v>0</v>
      </c>
      <c r="J2376">
        <f>IF(OR(J1696="",AND(J1696=J1695,J1696=J1697)),NA(), J1696)</f>
        <v>0</v>
      </c>
      <c r="K2376">
        <f>IF(ISNA(L2376),NA(),K1696)</f>
        <v>0</v>
      </c>
      <c r="L2376">
        <f>IF(OR(L1696="",AND(L1696=L1695,L1696=L1697)),NA(), L1696)</f>
        <v>0</v>
      </c>
      <c r="M2376">
        <f>IF(ISNA(N2376),NA(),M1696)</f>
        <v>0</v>
      </c>
      <c r="N2376">
        <f>IF(OR(N1696="",AND(N1696=N1695,N1696=N1697)),NA(), N1696)</f>
        <v>0</v>
      </c>
      <c r="O2376">
        <f>IF(ISNA(P2376),NA(),O1696)</f>
        <v>0</v>
      </c>
      <c r="P2376">
        <f>IF(OR(P1696="",AND(P1696=P1695,P1696=P1697)),NA(), P1696)</f>
        <v>0</v>
      </c>
      <c r="Q2376">
        <f>IF(ISNA(R2376),NA(),Q1696)</f>
        <v>0</v>
      </c>
      <c r="R2376">
        <f>IF(OR(R1696="",AND(R1696=R1695,R1696=R1697)),NA(), R1696)</f>
        <v>0</v>
      </c>
      <c r="S2376">
        <f>IF(ISNA(T2376),NA(),S1696)</f>
        <v>0</v>
      </c>
      <c r="T2376">
        <f>IF(OR(T1696="",AND(T1696=T1695,T1696=T1697)),NA(), T1696)</f>
        <v>0</v>
      </c>
      <c r="U2376">
        <f>IF(ISNA(V2376),NA(),U1696)</f>
        <v>0</v>
      </c>
      <c r="V2376">
        <f>IF(OR(V1696="",AND(V1696=V1695,V1696=V1697)),NA(), V1696)</f>
        <v>0</v>
      </c>
      <c r="W2376">
        <f>IF(ISNA(X2376),NA(),W1696)</f>
        <v>0</v>
      </c>
      <c r="X2376">
        <f>IF(OR(X1696="",AND(X1696=X1695,X1696=X1697)),NA(), X1696)</f>
        <v>0</v>
      </c>
      <c r="Y2376">
        <f>IF(ISNA(Z2376),NA(),Y1696)</f>
        <v>0</v>
      </c>
      <c r="Z2376">
        <f>IF(OR(Z1696="",AND(Z1696=Z1695,Z1696=Z1697)),NA(), Z1696)</f>
        <v>0</v>
      </c>
      <c r="AA2376">
        <f>IF(ISNA(AB2376),NA(),AA1696)</f>
        <v>0</v>
      </c>
      <c r="AB2376">
        <f>IF(OR(AB1696="",AND(AB1696=AB1695,AB1696=AB1697)),NA(), AB1696)</f>
        <v>0</v>
      </c>
      <c r="AC2376">
        <f>IF(ISNA(AD2376),NA(),AC1696)</f>
        <v>0</v>
      </c>
      <c r="AD2376">
        <f>IF(OR(AD1696="",AND(AD1696=AD1695,AD1696=AD1697)),NA(), AD1696)</f>
        <v>0</v>
      </c>
      <c r="AE2376">
        <f>IF(ISNA(AF2376),NA(),AE1696)</f>
        <v>0</v>
      </c>
      <c r="AF2376">
        <f>IF(OR(AF1696="",AND(AF1696=AF1695,AF1696=AF1697)),NA(), AF1696)</f>
        <v>0</v>
      </c>
      <c r="AG2376">
        <f>IF(ISNA(AH2376),NA(),AG1696)</f>
        <v>0</v>
      </c>
      <c r="AH2376">
        <f>IF(OR(AH1696="",AND(AH1696=AH1695,AH1696=AH1697)),NA(), AH1696)</f>
        <v>0</v>
      </c>
      <c r="AI2376">
        <f>IF(ISNA(AJ2376),NA(),AI1696)</f>
        <v>0</v>
      </c>
      <c r="AJ2376">
        <f>IF(OR(AJ1696="",AND(AJ1696=AJ1695,AJ1696=AJ1697)),NA(), AJ1696)</f>
        <v>0</v>
      </c>
      <c r="AM2376">
        <f>IF(ISNA(AN2376),NA(),AM1696)</f>
        <v>0</v>
      </c>
      <c r="AN2376">
        <f>IF(OR(AN1696="",AND(AN1696=AN1695,AN1696=AN1697)),NA(), AN1696)</f>
        <v>0</v>
      </c>
      <c r="AO2376">
        <f>IF(ISNA(AP2376),NA(),AO1696)</f>
        <v>0</v>
      </c>
      <c r="AP2376">
        <f>IF(OR(AP1696="",AND(AP1696=AP1695,AP1696=AP1697)),NA(), AP1696)</f>
        <v>0</v>
      </c>
      <c r="AQ2376">
        <f>IF(ISNA(AR2376),NA(),AQ1696)</f>
        <v>0</v>
      </c>
      <c r="AR2376">
        <f>IF(OR(AR1696="",AND(AR1696=AR1695,AR1696=AR1697)),NA(), AR1696)</f>
        <v>0</v>
      </c>
      <c r="AS2376">
        <f>IF(ISNA(AT2376),NA(),AS1696)</f>
        <v>0</v>
      </c>
      <c r="AT2376">
        <f>IF(OR(AT1696="",AND(AT1696=AT1695,AT1696=AT1697)),NA(), AT1696)</f>
        <v>0</v>
      </c>
      <c r="AU2376">
        <f>IF(ISNA(AV2376),NA(),AU1696)</f>
        <v>0</v>
      </c>
      <c r="AV2376">
        <f>IF(OR(AV1696="",AND(AV1696=AV1695,AV1696=AV1697)),NA(), AV1696)</f>
        <v>0</v>
      </c>
      <c r="AW2376">
        <f>IF(ISNA(AX2376),NA(),AW1696)</f>
        <v>0</v>
      </c>
      <c r="AX2376">
        <f>IF(OR(AX1696="",AND(AX1696=AX1695,AX1696=AX1697)),NA(), AX1696)</f>
        <v>0</v>
      </c>
      <c r="AY2376">
        <f>IF(ISNA(AZ2376),NA(),AY1696)</f>
        <v>0</v>
      </c>
      <c r="AZ2376">
        <f>IF(OR(AZ1696="",AND(AZ1696=AZ1695,AZ1696=AZ1697)),NA(), AZ1696)</f>
        <v>0</v>
      </c>
      <c r="BA2376">
        <f>IF(ISNA(BB2376),NA(),BA1696)</f>
        <v>0</v>
      </c>
      <c r="BB2376">
        <f>IF(OR(BB1696="",AND(BB1696=BB1695,BB1696=BB1697)),NA(), BB1696)</f>
        <v>0</v>
      </c>
      <c r="BC2376">
        <f>IF(ISNA(BD2376),NA(),BC1696)</f>
        <v>0</v>
      </c>
      <c r="BD2376">
        <f>IF(OR(BD1696="",AND(BD1696=BD1695,BD1696=BD1697)),NA(), BD1696)</f>
        <v>0</v>
      </c>
      <c r="BE2376">
        <f>IF(ISNA(BF2376),NA(),BE1696)</f>
        <v>0</v>
      </c>
      <c r="BF2376">
        <f>IF(OR(BF1696="",AND(BF1696=BF1695,BF1696=BF1697)),NA(), BF1696)</f>
        <v>0</v>
      </c>
      <c r="BG2376">
        <f>IF(ISNA(BH2376),NA(),BG1696)</f>
        <v>0</v>
      </c>
      <c r="BH2376">
        <f>IF(OR(BH1696="",AND(BH1696=BH1695,BH1696=BH1697)),NA(), BH1696)</f>
        <v>0</v>
      </c>
      <c r="BI2376">
        <f>IF(ISNA(BJ2376),NA(),BI1696)</f>
        <v>0</v>
      </c>
      <c r="BJ2376">
        <f>IF(OR(BJ1696="",AND(BJ1696=BJ1695,BJ1696=BJ1697)),NA(), BJ1696)</f>
        <v>0</v>
      </c>
      <c r="BK2376">
        <f>IF(ISNA(BL2376),NA(),BK1696)</f>
        <v>0</v>
      </c>
      <c r="BL2376">
        <f>IF(OR(BL1696="",AND(BL1696=BL1695,BL1696=BL1697)),NA(), BL1696)</f>
        <v>0</v>
      </c>
      <c r="BM2376">
        <f>IF(ISNA(BN2376),NA(),BM1696)</f>
        <v>0</v>
      </c>
      <c r="BN2376">
        <f>IF(OR(BN1696="",AND(BN1696=BN1695,BN1696=BN1697)),NA(), BN1696)</f>
        <v>0</v>
      </c>
      <c r="BO2376">
        <f>IF(ISNA(BP2376),NA(),BO1696)</f>
        <v>0</v>
      </c>
      <c r="BP2376">
        <f>IF(OR(BP1696="",AND(BP1696=BP1695,BP1696=BP1697)),NA(), BP1696)</f>
        <v>0</v>
      </c>
      <c r="BQ2376">
        <f>IF(ISNA(BR2376),NA(),BQ1696)</f>
        <v>0</v>
      </c>
      <c r="BR2376">
        <f>IF(OR(BR1696="",AND(BR1696=BR1695,BR1696=BR1697)),NA(), BR1696)</f>
        <v>0</v>
      </c>
    </row>
    <row r="2377" spans="5:70">
      <c r="E2377">
        <f>IF(ISNA(F2377),NA(),E1697)</f>
        <v>0</v>
      </c>
      <c r="F2377">
        <f>IF(OR(F1697="",AND(F1697=F1696,F1697=F1698)),NA(), F1697)</f>
        <v>0</v>
      </c>
      <c r="G2377">
        <f>IF(ISNA(H2377),NA(),G1697)</f>
        <v>0</v>
      </c>
      <c r="H2377">
        <f>IF(OR(H1697="",AND(H1697=H1696,H1697=H1698)),NA(), H1697)</f>
        <v>0</v>
      </c>
      <c r="I2377">
        <f>IF(ISNA(J2377),NA(),I1697)</f>
        <v>0</v>
      </c>
      <c r="J2377">
        <f>IF(OR(J1697="",AND(J1697=J1696,J1697=J1698)),NA(), J1697)</f>
        <v>0</v>
      </c>
      <c r="K2377">
        <f>IF(ISNA(L2377),NA(),K1697)</f>
        <v>0</v>
      </c>
      <c r="L2377">
        <f>IF(OR(L1697="",AND(L1697=L1696,L1697=L1698)),NA(), L1697)</f>
        <v>0</v>
      </c>
      <c r="M2377">
        <f>IF(ISNA(N2377),NA(),M1697)</f>
        <v>0</v>
      </c>
      <c r="N2377">
        <f>IF(OR(N1697="",AND(N1697=N1696,N1697=N1698)),NA(), N1697)</f>
        <v>0</v>
      </c>
      <c r="O2377">
        <f>IF(ISNA(P2377),NA(),O1697)</f>
        <v>0</v>
      </c>
      <c r="P2377">
        <f>IF(OR(P1697="",AND(P1697=P1696,P1697=P1698)),NA(), P1697)</f>
        <v>0</v>
      </c>
      <c r="Q2377">
        <f>IF(ISNA(R2377),NA(),Q1697)</f>
        <v>0</v>
      </c>
      <c r="R2377">
        <f>IF(OR(R1697="",AND(R1697=R1696,R1697=R1698)),NA(), R1697)</f>
        <v>0</v>
      </c>
      <c r="S2377">
        <f>IF(ISNA(T2377),NA(),S1697)</f>
        <v>0</v>
      </c>
      <c r="T2377">
        <f>IF(OR(T1697="",AND(T1697=T1696,T1697=T1698)),NA(), T1697)</f>
        <v>0</v>
      </c>
      <c r="U2377">
        <f>IF(ISNA(V2377),NA(),U1697)</f>
        <v>0</v>
      </c>
      <c r="V2377">
        <f>IF(OR(V1697="",AND(V1697=V1696,V1697=V1698)),NA(), V1697)</f>
        <v>0</v>
      </c>
      <c r="W2377">
        <f>IF(ISNA(X2377),NA(),W1697)</f>
        <v>0</v>
      </c>
      <c r="X2377">
        <f>IF(OR(X1697="",AND(X1697=X1696,X1697=X1698)),NA(), X1697)</f>
        <v>0</v>
      </c>
      <c r="Y2377">
        <f>IF(ISNA(Z2377),NA(),Y1697)</f>
        <v>0</v>
      </c>
      <c r="Z2377">
        <f>IF(OR(Z1697="",AND(Z1697=Z1696,Z1697=Z1698)),NA(), Z1697)</f>
        <v>0</v>
      </c>
      <c r="AA2377">
        <f>IF(ISNA(AB2377),NA(),AA1697)</f>
        <v>0</v>
      </c>
      <c r="AB2377">
        <f>IF(OR(AB1697="",AND(AB1697=AB1696,AB1697=AB1698)),NA(), AB1697)</f>
        <v>0</v>
      </c>
      <c r="AC2377">
        <f>IF(ISNA(AD2377),NA(),AC1697)</f>
        <v>0</v>
      </c>
      <c r="AD2377">
        <f>IF(OR(AD1697="",AND(AD1697=AD1696,AD1697=AD1698)),NA(), AD1697)</f>
        <v>0</v>
      </c>
      <c r="AE2377">
        <f>IF(ISNA(AF2377),NA(),AE1697)</f>
        <v>0</v>
      </c>
      <c r="AF2377">
        <f>IF(OR(AF1697="",AND(AF1697=AF1696,AF1697=AF1698)),NA(), AF1697)</f>
        <v>0</v>
      </c>
      <c r="AG2377">
        <f>IF(ISNA(AH2377),NA(),AG1697)</f>
        <v>0</v>
      </c>
      <c r="AH2377">
        <f>IF(OR(AH1697="",AND(AH1697=AH1696,AH1697=AH1698)),NA(), AH1697)</f>
        <v>0</v>
      </c>
      <c r="AI2377">
        <f>IF(ISNA(AJ2377),NA(),AI1697)</f>
        <v>0</v>
      </c>
      <c r="AJ2377">
        <f>IF(OR(AJ1697="",AND(AJ1697=AJ1696,AJ1697=AJ1698)),NA(), AJ1697)</f>
        <v>0</v>
      </c>
      <c r="AM2377">
        <f>IF(ISNA(AN2377),NA(),AM1697)</f>
        <v>0</v>
      </c>
      <c r="AN2377">
        <f>IF(OR(AN1697="",AND(AN1697=AN1696,AN1697=AN1698)),NA(), AN1697)</f>
        <v>0</v>
      </c>
      <c r="AO2377">
        <f>IF(ISNA(AP2377),NA(),AO1697)</f>
        <v>0</v>
      </c>
      <c r="AP2377">
        <f>IF(OR(AP1697="",AND(AP1697=AP1696,AP1697=AP1698)),NA(), AP1697)</f>
        <v>0</v>
      </c>
      <c r="AQ2377">
        <f>IF(ISNA(AR2377),NA(),AQ1697)</f>
        <v>0</v>
      </c>
      <c r="AR2377">
        <f>IF(OR(AR1697="",AND(AR1697=AR1696,AR1697=AR1698)),NA(), AR1697)</f>
        <v>0</v>
      </c>
      <c r="AS2377">
        <f>IF(ISNA(AT2377),NA(),AS1697)</f>
        <v>0</v>
      </c>
      <c r="AT2377">
        <f>IF(OR(AT1697="",AND(AT1697=AT1696,AT1697=AT1698)),NA(), AT1697)</f>
        <v>0</v>
      </c>
      <c r="AU2377">
        <f>IF(ISNA(AV2377),NA(),AU1697)</f>
        <v>0</v>
      </c>
      <c r="AV2377">
        <f>IF(OR(AV1697="",AND(AV1697=AV1696,AV1697=AV1698)),NA(), AV1697)</f>
        <v>0</v>
      </c>
      <c r="AW2377">
        <f>IF(ISNA(AX2377),NA(),AW1697)</f>
        <v>0</v>
      </c>
      <c r="AX2377">
        <f>IF(OR(AX1697="",AND(AX1697=AX1696,AX1697=AX1698)),NA(), AX1697)</f>
        <v>0</v>
      </c>
      <c r="AY2377">
        <f>IF(ISNA(AZ2377),NA(),AY1697)</f>
        <v>0</v>
      </c>
      <c r="AZ2377">
        <f>IF(OR(AZ1697="",AND(AZ1697=AZ1696,AZ1697=AZ1698)),NA(), AZ1697)</f>
        <v>0</v>
      </c>
      <c r="BA2377">
        <f>IF(ISNA(BB2377),NA(),BA1697)</f>
        <v>0</v>
      </c>
      <c r="BB2377">
        <f>IF(OR(BB1697="",AND(BB1697=BB1696,BB1697=BB1698)),NA(), BB1697)</f>
        <v>0</v>
      </c>
      <c r="BC2377">
        <f>IF(ISNA(BD2377),NA(),BC1697)</f>
        <v>0</v>
      </c>
      <c r="BD2377">
        <f>IF(OR(BD1697="",AND(BD1697=BD1696,BD1697=BD1698)),NA(), BD1697)</f>
        <v>0</v>
      </c>
      <c r="BE2377">
        <f>IF(ISNA(BF2377),NA(),BE1697)</f>
        <v>0</v>
      </c>
      <c r="BF2377">
        <f>IF(OR(BF1697="",AND(BF1697=BF1696,BF1697=BF1698)),NA(), BF1697)</f>
        <v>0</v>
      </c>
      <c r="BG2377">
        <f>IF(ISNA(BH2377),NA(),BG1697)</f>
        <v>0</v>
      </c>
      <c r="BH2377">
        <f>IF(OR(BH1697="",AND(BH1697=BH1696,BH1697=BH1698)),NA(), BH1697)</f>
        <v>0</v>
      </c>
      <c r="BI2377">
        <f>IF(ISNA(BJ2377),NA(),BI1697)</f>
        <v>0</v>
      </c>
      <c r="BJ2377">
        <f>IF(OR(BJ1697="",AND(BJ1697=BJ1696,BJ1697=BJ1698)),NA(), BJ1697)</f>
        <v>0</v>
      </c>
      <c r="BK2377">
        <f>IF(ISNA(BL2377),NA(),BK1697)</f>
        <v>0</v>
      </c>
      <c r="BL2377">
        <f>IF(OR(BL1697="",AND(BL1697=BL1696,BL1697=BL1698)),NA(), BL1697)</f>
        <v>0</v>
      </c>
      <c r="BM2377">
        <f>IF(ISNA(BN2377),NA(),BM1697)</f>
        <v>0</v>
      </c>
      <c r="BN2377">
        <f>IF(OR(BN1697="",AND(BN1697=BN1696,BN1697=BN1698)),NA(), BN1697)</f>
        <v>0</v>
      </c>
      <c r="BO2377">
        <f>IF(ISNA(BP2377),NA(),BO1697)</f>
        <v>0</v>
      </c>
      <c r="BP2377">
        <f>IF(OR(BP1697="",AND(BP1697=BP1696,BP1697=BP1698)),NA(), BP1697)</f>
        <v>0</v>
      </c>
      <c r="BQ2377">
        <f>IF(ISNA(BR2377),NA(),BQ1697)</f>
        <v>0</v>
      </c>
      <c r="BR2377">
        <f>IF(OR(BR1697="",AND(BR1697=BR1696,BR1697=BR1698)),NA(), BR1697)</f>
        <v>0</v>
      </c>
    </row>
    <row r="2378" spans="5:70">
      <c r="E2378">
        <f>IF(ISNA(F2378),NA(),E1698)</f>
        <v>0</v>
      </c>
      <c r="F2378">
        <f>IF(OR(F1698="",AND(F1698=F1697,F1698=F1699)),NA(), F1698)</f>
        <v>0</v>
      </c>
      <c r="G2378">
        <f>IF(ISNA(H2378),NA(),G1698)</f>
        <v>0</v>
      </c>
      <c r="H2378">
        <f>IF(OR(H1698="",AND(H1698=H1697,H1698=H1699)),NA(), H1698)</f>
        <v>0</v>
      </c>
      <c r="I2378">
        <f>IF(ISNA(J2378),NA(),I1698)</f>
        <v>0</v>
      </c>
      <c r="J2378">
        <f>IF(OR(J1698="",AND(J1698=J1697,J1698=J1699)),NA(), J1698)</f>
        <v>0</v>
      </c>
      <c r="K2378">
        <f>IF(ISNA(L2378),NA(),K1698)</f>
        <v>0</v>
      </c>
      <c r="L2378">
        <f>IF(OR(L1698="",AND(L1698=L1697,L1698=L1699)),NA(), L1698)</f>
        <v>0</v>
      </c>
      <c r="M2378">
        <f>IF(ISNA(N2378),NA(),M1698)</f>
        <v>0</v>
      </c>
      <c r="N2378">
        <f>IF(OR(N1698="",AND(N1698=N1697,N1698=N1699)),NA(), N1698)</f>
        <v>0</v>
      </c>
      <c r="O2378">
        <f>IF(ISNA(P2378),NA(),O1698)</f>
        <v>0</v>
      </c>
      <c r="P2378">
        <f>IF(OR(P1698="",AND(P1698=P1697,P1698=P1699)),NA(), P1698)</f>
        <v>0</v>
      </c>
      <c r="Q2378">
        <f>IF(ISNA(R2378),NA(),Q1698)</f>
        <v>0</v>
      </c>
      <c r="R2378">
        <f>IF(OR(R1698="",AND(R1698=R1697,R1698=R1699)),NA(), R1698)</f>
        <v>0</v>
      </c>
      <c r="S2378">
        <f>IF(ISNA(T2378),NA(),S1698)</f>
        <v>0</v>
      </c>
      <c r="T2378">
        <f>IF(OR(T1698="",AND(T1698=T1697,T1698=T1699)),NA(), T1698)</f>
        <v>0</v>
      </c>
      <c r="U2378">
        <f>IF(ISNA(V2378),NA(),U1698)</f>
        <v>0</v>
      </c>
      <c r="V2378">
        <f>IF(OR(V1698="",AND(V1698=V1697,V1698=V1699)),NA(), V1698)</f>
        <v>0</v>
      </c>
      <c r="W2378">
        <f>IF(ISNA(X2378),NA(),W1698)</f>
        <v>0</v>
      </c>
      <c r="X2378">
        <f>IF(OR(X1698="",AND(X1698=X1697,X1698=X1699)),NA(), X1698)</f>
        <v>0</v>
      </c>
      <c r="Y2378">
        <f>IF(ISNA(Z2378),NA(),Y1698)</f>
        <v>0</v>
      </c>
      <c r="Z2378">
        <f>IF(OR(Z1698="",AND(Z1698=Z1697,Z1698=Z1699)),NA(), Z1698)</f>
        <v>0</v>
      </c>
      <c r="AA2378">
        <f>IF(ISNA(AB2378),NA(),AA1698)</f>
        <v>0</v>
      </c>
      <c r="AB2378">
        <f>IF(OR(AB1698="",AND(AB1698=AB1697,AB1698=AB1699)),NA(), AB1698)</f>
        <v>0</v>
      </c>
      <c r="AC2378">
        <f>IF(ISNA(AD2378),NA(),AC1698)</f>
        <v>0</v>
      </c>
      <c r="AD2378">
        <f>IF(OR(AD1698="",AND(AD1698=AD1697,AD1698=AD1699)),NA(), AD1698)</f>
        <v>0</v>
      </c>
      <c r="AE2378">
        <f>IF(ISNA(AF2378),NA(),AE1698)</f>
        <v>0</v>
      </c>
      <c r="AF2378">
        <f>IF(OR(AF1698="",AND(AF1698=AF1697,AF1698=AF1699)),NA(), AF1698)</f>
        <v>0</v>
      </c>
      <c r="AG2378">
        <f>IF(ISNA(AH2378),NA(),AG1698)</f>
        <v>0</v>
      </c>
      <c r="AH2378">
        <f>IF(OR(AH1698="",AND(AH1698=AH1697,AH1698=AH1699)),NA(), AH1698)</f>
        <v>0</v>
      </c>
      <c r="AI2378">
        <f>IF(ISNA(AJ2378),NA(),AI1698)</f>
        <v>0</v>
      </c>
      <c r="AJ2378">
        <f>IF(OR(AJ1698="",AND(AJ1698=AJ1697,AJ1698=AJ1699)),NA(), AJ1698)</f>
        <v>0</v>
      </c>
      <c r="AM2378">
        <f>IF(ISNA(AN2378),NA(),AM1698)</f>
        <v>0</v>
      </c>
      <c r="AN2378">
        <f>IF(OR(AN1698="",AND(AN1698=AN1697,AN1698=AN1699)),NA(), AN1698)</f>
        <v>0</v>
      </c>
      <c r="AO2378">
        <f>IF(ISNA(AP2378),NA(),AO1698)</f>
        <v>0</v>
      </c>
      <c r="AP2378">
        <f>IF(OR(AP1698="",AND(AP1698=AP1697,AP1698=AP1699)),NA(), AP1698)</f>
        <v>0</v>
      </c>
      <c r="AQ2378">
        <f>IF(ISNA(AR2378),NA(),AQ1698)</f>
        <v>0</v>
      </c>
      <c r="AR2378">
        <f>IF(OR(AR1698="",AND(AR1698=AR1697,AR1698=AR1699)),NA(), AR1698)</f>
        <v>0</v>
      </c>
      <c r="AS2378">
        <f>IF(ISNA(AT2378),NA(),AS1698)</f>
        <v>0</v>
      </c>
      <c r="AT2378">
        <f>IF(OR(AT1698="",AND(AT1698=AT1697,AT1698=AT1699)),NA(), AT1698)</f>
        <v>0</v>
      </c>
      <c r="AU2378">
        <f>IF(ISNA(AV2378),NA(),AU1698)</f>
        <v>0</v>
      </c>
      <c r="AV2378">
        <f>IF(OR(AV1698="",AND(AV1698=AV1697,AV1698=AV1699)),NA(), AV1698)</f>
        <v>0</v>
      </c>
      <c r="AW2378">
        <f>IF(ISNA(AX2378),NA(),AW1698)</f>
        <v>0</v>
      </c>
      <c r="AX2378">
        <f>IF(OR(AX1698="",AND(AX1698=AX1697,AX1698=AX1699)),NA(), AX1698)</f>
        <v>0</v>
      </c>
      <c r="AY2378">
        <f>IF(ISNA(AZ2378),NA(),AY1698)</f>
        <v>0</v>
      </c>
      <c r="AZ2378">
        <f>IF(OR(AZ1698="",AND(AZ1698=AZ1697,AZ1698=AZ1699)),NA(), AZ1698)</f>
        <v>0</v>
      </c>
      <c r="BA2378">
        <f>IF(ISNA(BB2378),NA(),BA1698)</f>
        <v>0</v>
      </c>
      <c r="BB2378">
        <f>IF(OR(BB1698="",AND(BB1698=BB1697,BB1698=BB1699)),NA(), BB1698)</f>
        <v>0</v>
      </c>
      <c r="BC2378">
        <f>IF(ISNA(BD2378),NA(),BC1698)</f>
        <v>0</v>
      </c>
      <c r="BD2378">
        <f>IF(OR(BD1698="",AND(BD1698=BD1697,BD1698=BD1699)),NA(), BD1698)</f>
        <v>0</v>
      </c>
      <c r="BE2378">
        <f>IF(ISNA(BF2378),NA(),BE1698)</f>
        <v>0</v>
      </c>
      <c r="BF2378">
        <f>IF(OR(BF1698="",AND(BF1698=BF1697,BF1698=BF1699)),NA(), BF1698)</f>
        <v>0</v>
      </c>
      <c r="BG2378">
        <f>IF(ISNA(BH2378),NA(),BG1698)</f>
        <v>0</v>
      </c>
      <c r="BH2378">
        <f>IF(OR(BH1698="",AND(BH1698=BH1697,BH1698=BH1699)),NA(), BH1698)</f>
        <v>0</v>
      </c>
      <c r="BI2378">
        <f>IF(ISNA(BJ2378),NA(),BI1698)</f>
        <v>0</v>
      </c>
      <c r="BJ2378">
        <f>IF(OR(BJ1698="",AND(BJ1698=BJ1697,BJ1698=BJ1699)),NA(), BJ1698)</f>
        <v>0</v>
      </c>
      <c r="BK2378">
        <f>IF(ISNA(BL2378),NA(),BK1698)</f>
        <v>0</v>
      </c>
      <c r="BL2378">
        <f>IF(OR(BL1698="",AND(BL1698=BL1697,BL1698=BL1699)),NA(), BL1698)</f>
        <v>0</v>
      </c>
      <c r="BM2378">
        <f>IF(ISNA(BN2378),NA(),BM1698)</f>
        <v>0</v>
      </c>
      <c r="BN2378">
        <f>IF(OR(BN1698="",AND(BN1698=BN1697,BN1698=BN1699)),NA(), BN1698)</f>
        <v>0</v>
      </c>
      <c r="BO2378">
        <f>IF(ISNA(BP2378),NA(),BO1698)</f>
        <v>0</v>
      </c>
      <c r="BP2378">
        <f>IF(OR(BP1698="",AND(BP1698=BP1697,BP1698=BP1699)),NA(), BP1698)</f>
        <v>0</v>
      </c>
      <c r="BQ2378">
        <f>IF(ISNA(BR2378),NA(),BQ1698)</f>
        <v>0</v>
      </c>
      <c r="BR2378">
        <f>IF(OR(BR1698="",AND(BR1698=BR1697,BR1698=BR1699)),NA(), BR1698)</f>
        <v>0</v>
      </c>
    </row>
    <row r="2379" spans="5:70">
      <c r="E2379">
        <f>IF(ISNA(F2379),NA(),E1699)</f>
        <v>0</v>
      </c>
      <c r="F2379">
        <f>IF(OR(F1699="",AND(F1699=F1698,F1699=F1700)),NA(), F1699)</f>
        <v>0</v>
      </c>
      <c r="G2379">
        <f>IF(ISNA(H2379),NA(),G1699)</f>
        <v>0</v>
      </c>
      <c r="H2379">
        <f>IF(OR(H1699="",AND(H1699=H1698,H1699=H1700)),NA(), H1699)</f>
        <v>0</v>
      </c>
      <c r="I2379">
        <f>IF(ISNA(J2379),NA(),I1699)</f>
        <v>0</v>
      </c>
      <c r="J2379">
        <f>IF(OR(J1699="",AND(J1699=J1698,J1699=J1700)),NA(), J1699)</f>
        <v>0</v>
      </c>
      <c r="K2379">
        <f>IF(ISNA(L2379),NA(),K1699)</f>
        <v>0</v>
      </c>
      <c r="L2379">
        <f>IF(OR(L1699="",AND(L1699=L1698,L1699=L1700)),NA(), L1699)</f>
        <v>0</v>
      </c>
      <c r="M2379">
        <f>IF(ISNA(N2379),NA(),M1699)</f>
        <v>0</v>
      </c>
      <c r="N2379">
        <f>IF(OR(N1699="",AND(N1699=N1698,N1699=N1700)),NA(), N1699)</f>
        <v>0</v>
      </c>
      <c r="O2379">
        <f>IF(ISNA(P2379),NA(),O1699)</f>
        <v>0</v>
      </c>
      <c r="P2379">
        <f>IF(OR(P1699="",AND(P1699=P1698,P1699=P1700)),NA(), P1699)</f>
        <v>0</v>
      </c>
      <c r="Q2379">
        <f>IF(ISNA(R2379),NA(),Q1699)</f>
        <v>0</v>
      </c>
      <c r="R2379">
        <f>IF(OR(R1699="",AND(R1699=R1698,R1699=R1700)),NA(), R1699)</f>
        <v>0</v>
      </c>
      <c r="S2379">
        <f>IF(ISNA(T2379),NA(),S1699)</f>
        <v>0</v>
      </c>
      <c r="T2379">
        <f>IF(OR(T1699="",AND(T1699=T1698,T1699=T1700)),NA(), T1699)</f>
        <v>0</v>
      </c>
      <c r="U2379">
        <f>IF(ISNA(V2379),NA(),U1699)</f>
        <v>0</v>
      </c>
      <c r="V2379">
        <f>IF(OR(V1699="",AND(V1699=V1698,V1699=V1700)),NA(), V1699)</f>
        <v>0</v>
      </c>
      <c r="W2379">
        <f>IF(ISNA(X2379),NA(),W1699)</f>
        <v>0</v>
      </c>
      <c r="X2379">
        <f>IF(OR(X1699="",AND(X1699=X1698,X1699=X1700)),NA(), X1699)</f>
        <v>0</v>
      </c>
      <c r="Y2379">
        <f>IF(ISNA(Z2379),NA(),Y1699)</f>
        <v>0</v>
      </c>
      <c r="Z2379">
        <f>IF(OR(Z1699="",AND(Z1699=Z1698,Z1699=Z1700)),NA(), Z1699)</f>
        <v>0</v>
      </c>
      <c r="AA2379">
        <f>IF(ISNA(AB2379),NA(),AA1699)</f>
        <v>0</v>
      </c>
      <c r="AB2379">
        <f>IF(OR(AB1699="",AND(AB1699=AB1698,AB1699=AB1700)),NA(), AB1699)</f>
        <v>0</v>
      </c>
      <c r="AC2379">
        <f>IF(ISNA(AD2379),NA(),AC1699)</f>
        <v>0</v>
      </c>
      <c r="AD2379">
        <f>IF(OR(AD1699="",AND(AD1699=AD1698,AD1699=AD1700)),NA(), AD1699)</f>
        <v>0</v>
      </c>
      <c r="AE2379">
        <f>IF(ISNA(AF2379),NA(),AE1699)</f>
        <v>0</v>
      </c>
      <c r="AF2379">
        <f>IF(OR(AF1699="",AND(AF1699=AF1698,AF1699=AF1700)),NA(), AF1699)</f>
        <v>0</v>
      </c>
      <c r="AG2379">
        <f>IF(ISNA(AH2379),NA(),AG1699)</f>
        <v>0</v>
      </c>
      <c r="AH2379">
        <f>IF(OR(AH1699="",AND(AH1699=AH1698,AH1699=AH1700)),NA(), AH1699)</f>
        <v>0</v>
      </c>
      <c r="AI2379">
        <f>IF(ISNA(AJ2379),NA(),AI1699)</f>
        <v>0</v>
      </c>
      <c r="AJ2379">
        <f>IF(OR(AJ1699="",AND(AJ1699=AJ1698,AJ1699=AJ1700)),NA(), AJ1699)</f>
        <v>0</v>
      </c>
      <c r="AM2379">
        <f>IF(ISNA(AN2379),NA(),AM1699)</f>
        <v>0</v>
      </c>
      <c r="AN2379">
        <f>IF(OR(AN1699="",AND(AN1699=AN1698,AN1699=AN1700)),NA(), AN1699)</f>
        <v>0</v>
      </c>
      <c r="AO2379">
        <f>IF(ISNA(AP2379),NA(),AO1699)</f>
        <v>0</v>
      </c>
      <c r="AP2379">
        <f>IF(OR(AP1699="",AND(AP1699=AP1698,AP1699=AP1700)),NA(), AP1699)</f>
        <v>0</v>
      </c>
      <c r="AQ2379">
        <f>IF(ISNA(AR2379),NA(),AQ1699)</f>
        <v>0</v>
      </c>
      <c r="AR2379">
        <f>IF(OR(AR1699="",AND(AR1699=AR1698,AR1699=AR1700)),NA(), AR1699)</f>
        <v>0</v>
      </c>
      <c r="AS2379">
        <f>IF(ISNA(AT2379),NA(),AS1699)</f>
        <v>0</v>
      </c>
      <c r="AT2379">
        <f>IF(OR(AT1699="",AND(AT1699=AT1698,AT1699=AT1700)),NA(), AT1699)</f>
        <v>0</v>
      </c>
      <c r="AU2379">
        <f>IF(ISNA(AV2379),NA(),AU1699)</f>
        <v>0</v>
      </c>
      <c r="AV2379">
        <f>IF(OR(AV1699="",AND(AV1699=AV1698,AV1699=AV1700)),NA(), AV1699)</f>
        <v>0</v>
      </c>
      <c r="AW2379">
        <f>IF(ISNA(AX2379),NA(),AW1699)</f>
        <v>0</v>
      </c>
      <c r="AX2379">
        <f>IF(OR(AX1699="",AND(AX1699=AX1698,AX1699=AX1700)),NA(), AX1699)</f>
        <v>0</v>
      </c>
      <c r="AY2379">
        <f>IF(ISNA(AZ2379),NA(),AY1699)</f>
        <v>0</v>
      </c>
      <c r="AZ2379">
        <f>IF(OR(AZ1699="",AND(AZ1699=AZ1698,AZ1699=AZ1700)),NA(), AZ1699)</f>
        <v>0</v>
      </c>
      <c r="BA2379">
        <f>IF(ISNA(BB2379),NA(),BA1699)</f>
        <v>0</v>
      </c>
      <c r="BB2379">
        <f>IF(OR(BB1699="",AND(BB1699=BB1698,BB1699=BB1700)),NA(), BB1699)</f>
        <v>0</v>
      </c>
      <c r="BC2379">
        <f>IF(ISNA(BD2379),NA(),BC1699)</f>
        <v>0</v>
      </c>
      <c r="BD2379">
        <f>IF(OR(BD1699="",AND(BD1699=BD1698,BD1699=BD1700)),NA(), BD1699)</f>
        <v>0</v>
      </c>
      <c r="BE2379">
        <f>IF(ISNA(BF2379),NA(),BE1699)</f>
        <v>0</v>
      </c>
      <c r="BF2379">
        <f>IF(OR(BF1699="",AND(BF1699=BF1698,BF1699=BF1700)),NA(), BF1699)</f>
        <v>0</v>
      </c>
      <c r="BG2379">
        <f>IF(ISNA(BH2379),NA(),BG1699)</f>
        <v>0</v>
      </c>
      <c r="BH2379">
        <f>IF(OR(BH1699="",AND(BH1699=BH1698,BH1699=BH1700)),NA(), BH1699)</f>
        <v>0</v>
      </c>
      <c r="BI2379">
        <f>IF(ISNA(BJ2379),NA(),BI1699)</f>
        <v>0</v>
      </c>
      <c r="BJ2379">
        <f>IF(OR(BJ1699="",AND(BJ1699=BJ1698,BJ1699=BJ1700)),NA(), BJ1699)</f>
        <v>0</v>
      </c>
      <c r="BK2379">
        <f>IF(ISNA(BL2379),NA(),BK1699)</f>
        <v>0</v>
      </c>
      <c r="BL2379">
        <f>IF(OR(BL1699="",AND(BL1699=BL1698,BL1699=BL1700)),NA(), BL1699)</f>
        <v>0</v>
      </c>
      <c r="BM2379">
        <f>IF(ISNA(BN2379),NA(),BM1699)</f>
        <v>0</v>
      </c>
      <c r="BN2379">
        <f>IF(OR(BN1699="",AND(BN1699=BN1698,BN1699=BN1700)),NA(), BN1699)</f>
        <v>0</v>
      </c>
      <c r="BO2379">
        <f>IF(ISNA(BP2379),NA(),BO1699)</f>
        <v>0</v>
      </c>
      <c r="BP2379">
        <f>IF(OR(BP1699="",AND(BP1699=BP1698,BP1699=BP1700)),NA(), BP1699)</f>
        <v>0</v>
      </c>
      <c r="BQ2379">
        <f>IF(ISNA(BR2379),NA(),BQ1699)</f>
        <v>0</v>
      </c>
      <c r="BR2379">
        <f>IF(OR(BR1699="",AND(BR1699=BR1698,BR1699=BR1700)),NA(), BR1699)</f>
        <v>0</v>
      </c>
    </row>
    <row r="2380" spans="5:70">
      <c r="E2380">
        <f>IF(ISNA(F2380),NA(),E1700)</f>
        <v>0</v>
      </c>
      <c r="F2380">
        <f>IF(OR(F1700="",AND(F1700=F1699,F1700=F1701)),NA(), F1700)</f>
        <v>0</v>
      </c>
      <c r="G2380">
        <f>IF(ISNA(H2380),NA(),G1700)</f>
        <v>0</v>
      </c>
      <c r="H2380">
        <f>IF(OR(H1700="",AND(H1700=H1699,H1700=H1701)),NA(), H1700)</f>
        <v>0</v>
      </c>
      <c r="I2380">
        <f>IF(ISNA(J2380),NA(),I1700)</f>
        <v>0</v>
      </c>
      <c r="J2380">
        <f>IF(OR(J1700="",AND(J1700=J1699,J1700=J1701)),NA(), J1700)</f>
        <v>0</v>
      </c>
      <c r="K2380">
        <f>IF(ISNA(L2380),NA(),K1700)</f>
        <v>0</v>
      </c>
      <c r="L2380">
        <f>IF(OR(L1700="",AND(L1700=L1699,L1700=L1701)),NA(), L1700)</f>
        <v>0</v>
      </c>
      <c r="M2380">
        <f>IF(ISNA(N2380),NA(),M1700)</f>
        <v>0</v>
      </c>
      <c r="N2380">
        <f>IF(OR(N1700="",AND(N1700=N1699,N1700=N1701)),NA(), N1700)</f>
        <v>0</v>
      </c>
      <c r="O2380">
        <f>IF(ISNA(P2380),NA(),O1700)</f>
        <v>0</v>
      </c>
      <c r="P2380">
        <f>IF(OR(P1700="",AND(P1700=P1699,P1700=P1701)),NA(), P1700)</f>
        <v>0</v>
      </c>
      <c r="Q2380">
        <f>IF(ISNA(R2380),NA(),Q1700)</f>
        <v>0</v>
      </c>
      <c r="R2380">
        <f>IF(OR(R1700="",AND(R1700=R1699,R1700=R1701)),NA(), R1700)</f>
        <v>0</v>
      </c>
      <c r="S2380">
        <f>IF(ISNA(T2380),NA(),S1700)</f>
        <v>0</v>
      </c>
      <c r="T2380">
        <f>IF(OR(T1700="",AND(T1700=T1699,T1700=T1701)),NA(), T1700)</f>
        <v>0</v>
      </c>
      <c r="U2380">
        <f>IF(ISNA(V2380),NA(),U1700)</f>
        <v>0</v>
      </c>
      <c r="V2380">
        <f>IF(OR(V1700="",AND(V1700=V1699,V1700=V1701)),NA(), V1700)</f>
        <v>0</v>
      </c>
      <c r="W2380">
        <f>IF(ISNA(X2380),NA(),W1700)</f>
        <v>0</v>
      </c>
      <c r="X2380">
        <f>IF(OR(X1700="",AND(X1700=X1699,X1700=X1701)),NA(), X1700)</f>
        <v>0</v>
      </c>
      <c r="Y2380">
        <f>IF(ISNA(Z2380),NA(),Y1700)</f>
        <v>0</v>
      </c>
      <c r="Z2380">
        <f>IF(OR(Z1700="",AND(Z1700=Z1699,Z1700=Z1701)),NA(), Z1700)</f>
        <v>0</v>
      </c>
      <c r="AA2380">
        <f>IF(ISNA(AB2380),NA(),AA1700)</f>
        <v>0</v>
      </c>
      <c r="AB2380">
        <f>IF(OR(AB1700="",AND(AB1700=AB1699,AB1700=AB1701)),NA(), AB1700)</f>
        <v>0</v>
      </c>
      <c r="AC2380">
        <f>IF(ISNA(AD2380),NA(),AC1700)</f>
        <v>0</v>
      </c>
      <c r="AD2380">
        <f>IF(OR(AD1700="",AND(AD1700=AD1699,AD1700=AD1701)),NA(), AD1700)</f>
        <v>0</v>
      </c>
      <c r="AE2380">
        <f>IF(ISNA(AF2380),NA(),AE1700)</f>
        <v>0</v>
      </c>
      <c r="AF2380">
        <f>IF(OR(AF1700="",AND(AF1700=AF1699,AF1700=AF1701)),NA(), AF1700)</f>
        <v>0</v>
      </c>
      <c r="AG2380">
        <f>IF(ISNA(AH2380),NA(),AG1700)</f>
        <v>0</v>
      </c>
      <c r="AH2380">
        <f>IF(OR(AH1700="",AND(AH1700=AH1699,AH1700=AH1701)),NA(), AH1700)</f>
        <v>0</v>
      </c>
      <c r="AI2380">
        <f>IF(ISNA(AJ2380),NA(),AI1700)</f>
        <v>0</v>
      </c>
      <c r="AJ2380">
        <f>IF(OR(AJ1700="",AND(AJ1700=AJ1699,AJ1700=AJ1701)),NA(), AJ1700)</f>
        <v>0</v>
      </c>
      <c r="AM2380">
        <f>IF(ISNA(AN2380),NA(),AM1700)</f>
        <v>0</v>
      </c>
      <c r="AN2380">
        <f>IF(OR(AN1700="",AND(AN1700=AN1699,AN1700=AN1701)),NA(), AN1700)</f>
        <v>0</v>
      </c>
      <c r="AO2380">
        <f>IF(ISNA(AP2380),NA(),AO1700)</f>
        <v>0</v>
      </c>
      <c r="AP2380">
        <f>IF(OR(AP1700="",AND(AP1700=AP1699,AP1700=AP1701)),NA(), AP1700)</f>
        <v>0</v>
      </c>
      <c r="AQ2380">
        <f>IF(ISNA(AR2380),NA(),AQ1700)</f>
        <v>0</v>
      </c>
      <c r="AR2380">
        <f>IF(OR(AR1700="",AND(AR1700=AR1699,AR1700=AR1701)),NA(), AR1700)</f>
        <v>0</v>
      </c>
      <c r="AS2380">
        <f>IF(ISNA(AT2380),NA(),AS1700)</f>
        <v>0</v>
      </c>
      <c r="AT2380">
        <f>IF(OR(AT1700="",AND(AT1700=AT1699,AT1700=AT1701)),NA(), AT1700)</f>
        <v>0</v>
      </c>
      <c r="AU2380">
        <f>IF(ISNA(AV2380),NA(),AU1700)</f>
        <v>0</v>
      </c>
      <c r="AV2380">
        <f>IF(OR(AV1700="",AND(AV1700=AV1699,AV1700=AV1701)),NA(), AV1700)</f>
        <v>0</v>
      </c>
      <c r="AW2380">
        <f>IF(ISNA(AX2380),NA(),AW1700)</f>
        <v>0</v>
      </c>
      <c r="AX2380">
        <f>IF(OR(AX1700="",AND(AX1700=AX1699,AX1700=AX1701)),NA(), AX1700)</f>
        <v>0</v>
      </c>
      <c r="AY2380">
        <f>IF(ISNA(AZ2380),NA(),AY1700)</f>
        <v>0</v>
      </c>
      <c r="AZ2380">
        <f>IF(OR(AZ1700="",AND(AZ1700=AZ1699,AZ1700=AZ1701)),NA(), AZ1700)</f>
        <v>0</v>
      </c>
      <c r="BA2380">
        <f>IF(ISNA(BB2380),NA(),BA1700)</f>
        <v>0</v>
      </c>
      <c r="BB2380">
        <f>IF(OR(BB1700="",AND(BB1700=BB1699,BB1700=BB1701)),NA(), BB1700)</f>
        <v>0</v>
      </c>
      <c r="BC2380">
        <f>IF(ISNA(BD2380),NA(),BC1700)</f>
        <v>0</v>
      </c>
      <c r="BD2380">
        <f>IF(OR(BD1700="",AND(BD1700=BD1699,BD1700=BD1701)),NA(), BD1700)</f>
        <v>0</v>
      </c>
      <c r="BE2380">
        <f>IF(ISNA(BF2380),NA(),BE1700)</f>
        <v>0</v>
      </c>
      <c r="BF2380">
        <f>IF(OR(BF1700="",AND(BF1700=BF1699,BF1700=BF1701)),NA(), BF1700)</f>
        <v>0</v>
      </c>
      <c r="BG2380">
        <f>IF(ISNA(BH2380),NA(),BG1700)</f>
        <v>0</v>
      </c>
      <c r="BH2380">
        <f>IF(OR(BH1700="",AND(BH1700=BH1699,BH1700=BH1701)),NA(), BH1700)</f>
        <v>0</v>
      </c>
      <c r="BI2380">
        <f>IF(ISNA(BJ2380),NA(),BI1700)</f>
        <v>0</v>
      </c>
      <c r="BJ2380">
        <f>IF(OR(BJ1700="",AND(BJ1700=BJ1699,BJ1700=BJ1701)),NA(), BJ1700)</f>
        <v>0</v>
      </c>
      <c r="BK2380">
        <f>IF(ISNA(BL2380),NA(),BK1700)</f>
        <v>0</v>
      </c>
      <c r="BL2380">
        <f>IF(OR(BL1700="",AND(BL1700=BL1699,BL1700=BL1701)),NA(), BL1700)</f>
        <v>0</v>
      </c>
      <c r="BM2380">
        <f>IF(ISNA(BN2380),NA(),BM1700)</f>
        <v>0</v>
      </c>
      <c r="BN2380">
        <f>IF(OR(BN1700="",AND(BN1700=BN1699,BN1700=BN1701)),NA(), BN1700)</f>
        <v>0</v>
      </c>
      <c r="BO2380">
        <f>IF(ISNA(BP2380),NA(),BO1700)</f>
        <v>0</v>
      </c>
      <c r="BP2380">
        <f>IF(OR(BP1700="",AND(BP1700=BP1699,BP1700=BP1701)),NA(), BP1700)</f>
        <v>0</v>
      </c>
      <c r="BQ2380">
        <f>IF(ISNA(BR2380),NA(),BQ1700)</f>
        <v>0</v>
      </c>
      <c r="BR2380">
        <f>IF(OR(BR1700="",AND(BR1700=BR1699,BR1700=BR1701)),NA(), BR1700)</f>
        <v>0</v>
      </c>
    </row>
    <row r="2381" spans="5:70">
      <c r="E2381">
        <f>IF(ISNA(F2381),NA(),E1701)</f>
        <v>0</v>
      </c>
      <c r="F2381">
        <f>IF(OR(F1701="",AND(F1701=F1700,F1701=F1702)),NA(), F1701)</f>
        <v>0</v>
      </c>
      <c r="G2381">
        <f>IF(ISNA(H2381),NA(),G1701)</f>
        <v>0</v>
      </c>
      <c r="H2381">
        <f>IF(OR(H1701="",AND(H1701=H1700,H1701=H1702)),NA(), H1701)</f>
        <v>0</v>
      </c>
      <c r="I2381">
        <f>IF(ISNA(J2381),NA(),I1701)</f>
        <v>0</v>
      </c>
      <c r="J2381">
        <f>IF(OR(J1701="",AND(J1701=J1700,J1701=J1702)),NA(), J1701)</f>
        <v>0</v>
      </c>
      <c r="K2381">
        <f>IF(ISNA(L2381),NA(),K1701)</f>
        <v>0</v>
      </c>
      <c r="L2381">
        <f>IF(OR(L1701="",AND(L1701=L1700,L1701=L1702)),NA(), L1701)</f>
        <v>0</v>
      </c>
      <c r="M2381">
        <f>IF(ISNA(N2381),NA(),M1701)</f>
        <v>0</v>
      </c>
      <c r="N2381">
        <f>IF(OR(N1701="",AND(N1701=N1700,N1701=N1702)),NA(), N1701)</f>
        <v>0</v>
      </c>
      <c r="O2381">
        <f>IF(ISNA(P2381),NA(),O1701)</f>
        <v>0</v>
      </c>
      <c r="P2381">
        <f>IF(OR(P1701="",AND(P1701=P1700,P1701=P1702)),NA(), P1701)</f>
        <v>0</v>
      </c>
      <c r="Q2381">
        <f>IF(ISNA(R2381),NA(),Q1701)</f>
        <v>0</v>
      </c>
      <c r="R2381">
        <f>IF(OR(R1701="",AND(R1701=R1700,R1701=R1702)),NA(), R1701)</f>
        <v>0</v>
      </c>
      <c r="S2381">
        <f>IF(ISNA(T2381),NA(),S1701)</f>
        <v>0</v>
      </c>
      <c r="T2381">
        <f>IF(OR(T1701="",AND(T1701=T1700,T1701=T1702)),NA(), T1701)</f>
        <v>0</v>
      </c>
      <c r="U2381">
        <f>IF(ISNA(V2381),NA(),U1701)</f>
        <v>0</v>
      </c>
      <c r="V2381">
        <f>IF(OR(V1701="",AND(V1701=V1700,V1701=V1702)),NA(), V1701)</f>
        <v>0</v>
      </c>
      <c r="W2381">
        <f>IF(ISNA(X2381),NA(),W1701)</f>
        <v>0</v>
      </c>
      <c r="X2381">
        <f>IF(OR(X1701="",AND(X1701=X1700,X1701=X1702)),NA(), X1701)</f>
        <v>0</v>
      </c>
      <c r="Y2381">
        <f>IF(ISNA(Z2381),NA(),Y1701)</f>
        <v>0</v>
      </c>
      <c r="Z2381">
        <f>IF(OR(Z1701="",AND(Z1701=Z1700,Z1701=Z1702)),NA(), Z1701)</f>
        <v>0</v>
      </c>
      <c r="AA2381">
        <f>IF(ISNA(AB2381),NA(),AA1701)</f>
        <v>0</v>
      </c>
      <c r="AB2381">
        <f>IF(OR(AB1701="",AND(AB1701=AB1700,AB1701=AB1702)),NA(), AB1701)</f>
        <v>0</v>
      </c>
      <c r="AC2381">
        <f>IF(ISNA(AD2381),NA(),AC1701)</f>
        <v>0</v>
      </c>
      <c r="AD2381">
        <f>IF(OR(AD1701="",AND(AD1701=AD1700,AD1701=AD1702)),NA(), AD1701)</f>
        <v>0</v>
      </c>
      <c r="AE2381">
        <f>IF(ISNA(AF2381),NA(),AE1701)</f>
        <v>0</v>
      </c>
      <c r="AF2381">
        <f>IF(OR(AF1701="",AND(AF1701=AF1700,AF1701=AF1702)),NA(), AF1701)</f>
        <v>0</v>
      </c>
      <c r="AG2381">
        <f>IF(ISNA(AH2381),NA(),AG1701)</f>
        <v>0</v>
      </c>
      <c r="AH2381">
        <f>IF(OR(AH1701="",AND(AH1701=AH1700,AH1701=AH1702)),NA(), AH1701)</f>
        <v>0</v>
      </c>
      <c r="AI2381">
        <f>IF(ISNA(AJ2381),NA(),AI1701)</f>
        <v>0</v>
      </c>
      <c r="AJ2381">
        <f>IF(OR(AJ1701="",AND(AJ1701=AJ1700,AJ1701=AJ1702)),NA(), AJ1701)</f>
        <v>0</v>
      </c>
      <c r="AM2381">
        <f>IF(ISNA(AN2381),NA(),AM1701)</f>
        <v>0</v>
      </c>
      <c r="AN2381">
        <f>IF(OR(AN1701="",AND(AN1701=AN1700,AN1701=AN1702)),NA(), AN1701)</f>
        <v>0</v>
      </c>
      <c r="AO2381">
        <f>IF(ISNA(AP2381),NA(),AO1701)</f>
        <v>0</v>
      </c>
      <c r="AP2381">
        <f>IF(OR(AP1701="",AND(AP1701=AP1700,AP1701=AP1702)),NA(), AP1701)</f>
        <v>0</v>
      </c>
      <c r="AQ2381">
        <f>IF(ISNA(AR2381),NA(),AQ1701)</f>
        <v>0</v>
      </c>
      <c r="AR2381">
        <f>IF(OR(AR1701="",AND(AR1701=AR1700,AR1701=AR1702)),NA(), AR1701)</f>
        <v>0</v>
      </c>
      <c r="AS2381">
        <f>IF(ISNA(AT2381),NA(),AS1701)</f>
        <v>0</v>
      </c>
      <c r="AT2381">
        <f>IF(OR(AT1701="",AND(AT1701=AT1700,AT1701=AT1702)),NA(), AT1701)</f>
        <v>0</v>
      </c>
      <c r="AU2381">
        <f>IF(ISNA(AV2381),NA(),AU1701)</f>
        <v>0</v>
      </c>
      <c r="AV2381">
        <f>IF(OR(AV1701="",AND(AV1701=AV1700,AV1701=AV1702)),NA(), AV1701)</f>
        <v>0</v>
      </c>
      <c r="AW2381">
        <f>IF(ISNA(AX2381),NA(),AW1701)</f>
        <v>0</v>
      </c>
      <c r="AX2381">
        <f>IF(OR(AX1701="",AND(AX1701=AX1700,AX1701=AX1702)),NA(), AX1701)</f>
        <v>0</v>
      </c>
      <c r="AY2381">
        <f>IF(ISNA(AZ2381),NA(),AY1701)</f>
        <v>0</v>
      </c>
      <c r="AZ2381">
        <f>IF(OR(AZ1701="",AND(AZ1701=AZ1700,AZ1701=AZ1702)),NA(), AZ1701)</f>
        <v>0</v>
      </c>
      <c r="BA2381">
        <f>IF(ISNA(BB2381),NA(),BA1701)</f>
        <v>0</v>
      </c>
      <c r="BB2381">
        <f>IF(OR(BB1701="",AND(BB1701=BB1700,BB1701=BB1702)),NA(), BB1701)</f>
        <v>0</v>
      </c>
      <c r="BC2381">
        <f>IF(ISNA(BD2381),NA(),BC1701)</f>
        <v>0</v>
      </c>
      <c r="BD2381">
        <f>IF(OR(BD1701="",AND(BD1701=BD1700,BD1701=BD1702)),NA(), BD1701)</f>
        <v>0</v>
      </c>
      <c r="BE2381">
        <f>IF(ISNA(BF2381),NA(),BE1701)</f>
        <v>0</v>
      </c>
      <c r="BF2381">
        <f>IF(OR(BF1701="",AND(BF1701=BF1700,BF1701=BF1702)),NA(), BF1701)</f>
        <v>0</v>
      </c>
      <c r="BG2381">
        <f>IF(ISNA(BH2381),NA(),BG1701)</f>
        <v>0</v>
      </c>
      <c r="BH2381">
        <f>IF(OR(BH1701="",AND(BH1701=BH1700,BH1701=BH1702)),NA(), BH1701)</f>
        <v>0</v>
      </c>
      <c r="BI2381">
        <f>IF(ISNA(BJ2381),NA(),BI1701)</f>
        <v>0</v>
      </c>
      <c r="BJ2381">
        <f>IF(OR(BJ1701="",AND(BJ1701=BJ1700,BJ1701=BJ1702)),NA(), BJ1701)</f>
        <v>0</v>
      </c>
      <c r="BK2381">
        <f>IF(ISNA(BL2381),NA(),BK1701)</f>
        <v>0</v>
      </c>
      <c r="BL2381">
        <f>IF(OR(BL1701="",AND(BL1701=BL1700,BL1701=BL1702)),NA(), BL1701)</f>
        <v>0</v>
      </c>
      <c r="BM2381">
        <f>IF(ISNA(BN2381),NA(),BM1701)</f>
        <v>0</v>
      </c>
      <c r="BN2381">
        <f>IF(OR(BN1701="",AND(BN1701=BN1700,BN1701=BN1702)),NA(), BN1701)</f>
        <v>0</v>
      </c>
      <c r="BO2381">
        <f>IF(ISNA(BP2381),NA(),BO1701)</f>
        <v>0</v>
      </c>
      <c r="BP2381">
        <f>IF(OR(BP1701="",AND(BP1701=BP1700,BP1701=BP1702)),NA(), BP1701)</f>
        <v>0</v>
      </c>
      <c r="BQ2381">
        <f>IF(ISNA(BR2381),NA(),BQ1701)</f>
        <v>0</v>
      </c>
      <c r="BR2381">
        <f>IF(OR(BR1701="",AND(BR1701=BR1700,BR1701=BR1702)),NA(), BR1701)</f>
        <v>0</v>
      </c>
    </row>
    <row r="2382" spans="5:70">
      <c r="E2382">
        <f>IF(ISNA(F2382),NA(),E1702)</f>
        <v>0</v>
      </c>
      <c r="F2382">
        <f>IF(OR(F1702="",AND(F1702=F1701,F1702=F1703)),NA(), F1702)</f>
        <v>0</v>
      </c>
      <c r="G2382">
        <f>IF(ISNA(H2382),NA(),G1702)</f>
        <v>0</v>
      </c>
      <c r="H2382">
        <f>IF(OR(H1702="",AND(H1702=H1701,H1702=H1703)),NA(), H1702)</f>
        <v>0</v>
      </c>
      <c r="I2382">
        <f>IF(ISNA(J2382),NA(),I1702)</f>
        <v>0</v>
      </c>
      <c r="J2382">
        <f>IF(OR(J1702="",AND(J1702=J1701,J1702=J1703)),NA(), J1702)</f>
        <v>0</v>
      </c>
      <c r="K2382">
        <f>IF(ISNA(L2382),NA(),K1702)</f>
        <v>0</v>
      </c>
      <c r="L2382">
        <f>IF(OR(L1702="",AND(L1702=L1701,L1702=L1703)),NA(), L1702)</f>
        <v>0</v>
      </c>
      <c r="M2382">
        <f>IF(ISNA(N2382),NA(),M1702)</f>
        <v>0</v>
      </c>
      <c r="N2382">
        <f>IF(OR(N1702="",AND(N1702=N1701,N1702=N1703)),NA(), N1702)</f>
        <v>0</v>
      </c>
      <c r="O2382">
        <f>IF(ISNA(P2382),NA(),O1702)</f>
        <v>0</v>
      </c>
      <c r="P2382">
        <f>IF(OR(P1702="",AND(P1702=P1701,P1702=P1703)),NA(), P1702)</f>
        <v>0</v>
      </c>
      <c r="Q2382">
        <f>IF(ISNA(R2382),NA(),Q1702)</f>
        <v>0</v>
      </c>
      <c r="R2382">
        <f>IF(OR(R1702="",AND(R1702=R1701,R1702=R1703)),NA(), R1702)</f>
        <v>0</v>
      </c>
      <c r="S2382">
        <f>IF(ISNA(T2382),NA(),S1702)</f>
        <v>0</v>
      </c>
      <c r="T2382">
        <f>IF(OR(T1702="",AND(T1702=T1701,T1702=T1703)),NA(), T1702)</f>
        <v>0</v>
      </c>
      <c r="U2382">
        <f>IF(ISNA(V2382),NA(),U1702)</f>
        <v>0</v>
      </c>
      <c r="V2382">
        <f>IF(OR(V1702="",AND(V1702=V1701,V1702=V1703)),NA(), V1702)</f>
        <v>0</v>
      </c>
      <c r="W2382">
        <f>IF(ISNA(X2382),NA(),W1702)</f>
        <v>0</v>
      </c>
      <c r="X2382">
        <f>IF(OR(X1702="",AND(X1702=X1701,X1702=X1703)),NA(), X1702)</f>
        <v>0</v>
      </c>
      <c r="Y2382">
        <f>IF(ISNA(Z2382),NA(),Y1702)</f>
        <v>0</v>
      </c>
      <c r="Z2382">
        <f>IF(OR(Z1702="",AND(Z1702=Z1701,Z1702=Z1703)),NA(), Z1702)</f>
        <v>0</v>
      </c>
      <c r="AA2382">
        <f>IF(ISNA(AB2382),NA(),AA1702)</f>
        <v>0</v>
      </c>
      <c r="AB2382">
        <f>IF(OR(AB1702="",AND(AB1702=AB1701,AB1702=AB1703)),NA(), AB1702)</f>
        <v>0</v>
      </c>
      <c r="AC2382">
        <f>IF(ISNA(AD2382),NA(),AC1702)</f>
        <v>0</v>
      </c>
      <c r="AD2382">
        <f>IF(OR(AD1702="",AND(AD1702=AD1701,AD1702=AD1703)),NA(), AD1702)</f>
        <v>0</v>
      </c>
      <c r="AE2382">
        <f>IF(ISNA(AF2382),NA(),AE1702)</f>
        <v>0</v>
      </c>
      <c r="AF2382">
        <f>IF(OR(AF1702="",AND(AF1702=AF1701,AF1702=AF1703)),NA(), AF1702)</f>
        <v>0</v>
      </c>
      <c r="AG2382">
        <f>IF(ISNA(AH2382),NA(),AG1702)</f>
        <v>0</v>
      </c>
      <c r="AH2382">
        <f>IF(OR(AH1702="",AND(AH1702=AH1701,AH1702=AH1703)),NA(), AH1702)</f>
        <v>0</v>
      </c>
      <c r="AI2382">
        <f>IF(ISNA(AJ2382),NA(),AI1702)</f>
        <v>0</v>
      </c>
      <c r="AJ2382">
        <f>IF(OR(AJ1702="",AND(AJ1702=AJ1701,AJ1702=AJ1703)),NA(), AJ1702)</f>
        <v>0</v>
      </c>
      <c r="AM2382">
        <f>IF(ISNA(AN2382),NA(),AM1702)</f>
        <v>0</v>
      </c>
      <c r="AN2382">
        <f>IF(OR(AN1702="",AND(AN1702=AN1701,AN1702=AN1703)),NA(), AN1702)</f>
        <v>0</v>
      </c>
      <c r="AO2382">
        <f>IF(ISNA(AP2382),NA(),AO1702)</f>
        <v>0</v>
      </c>
      <c r="AP2382">
        <f>IF(OR(AP1702="",AND(AP1702=AP1701,AP1702=AP1703)),NA(), AP1702)</f>
        <v>0</v>
      </c>
      <c r="AQ2382">
        <f>IF(ISNA(AR2382),NA(),AQ1702)</f>
        <v>0</v>
      </c>
      <c r="AR2382">
        <f>IF(OR(AR1702="",AND(AR1702=AR1701,AR1702=AR1703)),NA(), AR1702)</f>
        <v>0</v>
      </c>
      <c r="AS2382">
        <f>IF(ISNA(AT2382),NA(),AS1702)</f>
        <v>0</v>
      </c>
      <c r="AT2382">
        <f>IF(OR(AT1702="",AND(AT1702=AT1701,AT1702=AT1703)),NA(), AT1702)</f>
        <v>0</v>
      </c>
      <c r="AU2382">
        <f>IF(ISNA(AV2382),NA(),AU1702)</f>
        <v>0</v>
      </c>
      <c r="AV2382">
        <f>IF(OR(AV1702="",AND(AV1702=AV1701,AV1702=AV1703)),NA(), AV1702)</f>
        <v>0</v>
      </c>
      <c r="AW2382">
        <f>IF(ISNA(AX2382),NA(),AW1702)</f>
        <v>0</v>
      </c>
      <c r="AX2382">
        <f>IF(OR(AX1702="",AND(AX1702=AX1701,AX1702=AX1703)),NA(), AX1702)</f>
        <v>0</v>
      </c>
      <c r="AY2382">
        <f>IF(ISNA(AZ2382),NA(),AY1702)</f>
        <v>0</v>
      </c>
      <c r="AZ2382">
        <f>IF(OR(AZ1702="",AND(AZ1702=AZ1701,AZ1702=AZ1703)),NA(), AZ1702)</f>
        <v>0</v>
      </c>
      <c r="BA2382">
        <f>IF(ISNA(BB2382),NA(),BA1702)</f>
        <v>0</v>
      </c>
      <c r="BB2382">
        <f>IF(OR(BB1702="",AND(BB1702=BB1701,BB1702=BB1703)),NA(), BB1702)</f>
        <v>0</v>
      </c>
      <c r="BC2382">
        <f>IF(ISNA(BD2382),NA(),BC1702)</f>
        <v>0</v>
      </c>
      <c r="BD2382">
        <f>IF(OR(BD1702="",AND(BD1702=BD1701,BD1702=BD1703)),NA(), BD1702)</f>
        <v>0</v>
      </c>
      <c r="BE2382">
        <f>IF(ISNA(BF2382),NA(),BE1702)</f>
        <v>0</v>
      </c>
      <c r="BF2382">
        <f>IF(OR(BF1702="",AND(BF1702=BF1701,BF1702=BF1703)),NA(), BF1702)</f>
        <v>0</v>
      </c>
      <c r="BG2382">
        <f>IF(ISNA(BH2382),NA(),BG1702)</f>
        <v>0</v>
      </c>
      <c r="BH2382">
        <f>IF(OR(BH1702="",AND(BH1702=BH1701,BH1702=BH1703)),NA(), BH1702)</f>
        <v>0</v>
      </c>
      <c r="BI2382">
        <f>IF(ISNA(BJ2382),NA(),BI1702)</f>
        <v>0</v>
      </c>
      <c r="BJ2382">
        <f>IF(OR(BJ1702="",AND(BJ1702=BJ1701,BJ1702=BJ1703)),NA(), BJ1702)</f>
        <v>0</v>
      </c>
      <c r="BK2382">
        <f>IF(ISNA(BL2382),NA(),BK1702)</f>
        <v>0</v>
      </c>
      <c r="BL2382">
        <f>IF(OR(BL1702="",AND(BL1702=BL1701,BL1702=BL1703)),NA(), BL1702)</f>
        <v>0</v>
      </c>
      <c r="BM2382">
        <f>IF(ISNA(BN2382),NA(),BM1702)</f>
        <v>0</v>
      </c>
      <c r="BN2382">
        <f>IF(OR(BN1702="",AND(BN1702=BN1701,BN1702=BN1703)),NA(), BN1702)</f>
        <v>0</v>
      </c>
      <c r="BO2382">
        <f>IF(ISNA(BP2382),NA(),BO1702)</f>
        <v>0</v>
      </c>
      <c r="BP2382">
        <f>IF(OR(BP1702="",AND(BP1702=BP1701,BP1702=BP1703)),NA(), BP1702)</f>
        <v>0</v>
      </c>
      <c r="BQ2382">
        <f>IF(ISNA(BR2382),NA(),BQ1702)</f>
        <v>0</v>
      </c>
      <c r="BR2382">
        <f>IF(OR(BR1702="",AND(BR1702=BR1701,BR1702=BR1703)),NA(), BR1702)</f>
        <v>0</v>
      </c>
    </row>
    <row r="2383" spans="5:70">
      <c r="E2383">
        <f>IF(ISNA(F2383),NA(),E1703)</f>
        <v>0</v>
      </c>
      <c r="F2383">
        <f>IF(OR(F1703="",AND(F1703=F1702,F1703=F1704)),NA(), F1703)</f>
        <v>0</v>
      </c>
      <c r="G2383">
        <f>IF(ISNA(H2383),NA(),G1703)</f>
        <v>0</v>
      </c>
      <c r="H2383">
        <f>IF(OR(H1703="",AND(H1703=H1702,H1703=H1704)),NA(), H1703)</f>
        <v>0</v>
      </c>
      <c r="I2383">
        <f>IF(ISNA(J2383),NA(),I1703)</f>
        <v>0</v>
      </c>
      <c r="J2383">
        <f>IF(OR(J1703="",AND(J1703=J1702,J1703=J1704)),NA(), J1703)</f>
        <v>0</v>
      </c>
      <c r="K2383">
        <f>IF(ISNA(L2383),NA(),K1703)</f>
        <v>0</v>
      </c>
      <c r="L2383">
        <f>IF(OR(L1703="",AND(L1703=L1702,L1703=L1704)),NA(), L1703)</f>
        <v>0</v>
      </c>
      <c r="M2383">
        <f>IF(ISNA(N2383),NA(),M1703)</f>
        <v>0</v>
      </c>
      <c r="N2383">
        <f>IF(OR(N1703="",AND(N1703=N1702,N1703=N1704)),NA(), N1703)</f>
        <v>0</v>
      </c>
      <c r="O2383">
        <f>IF(ISNA(P2383),NA(),O1703)</f>
        <v>0</v>
      </c>
      <c r="P2383">
        <f>IF(OR(P1703="",AND(P1703=P1702,P1703=P1704)),NA(), P1703)</f>
        <v>0</v>
      </c>
      <c r="Q2383">
        <f>IF(ISNA(R2383),NA(),Q1703)</f>
        <v>0</v>
      </c>
      <c r="R2383">
        <f>IF(OR(R1703="",AND(R1703=R1702,R1703=R1704)),NA(), R1703)</f>
        <v>0</v>
      </c>
      <c r="S2383">
        <f>IF(ISNA(T2383),NA(),S1703)</f>
        <v>0</v>
      </c>
      <c r="T2383">
        <f>IF(OR(T1703="",AND(T1703=T1702,T1703=T1704)),NA(), T1703)</f>
        <v>0</v>
      </c>
      <c r="U2383">
        <f>IF(ISNA(V2383),NA(),U1703)</f>
        <v>0</v>
      </c>
      <c r="V2383">
        <f>IF(OR(V1703="",AND(V1703=V1702,V1703=V1704)),NA(), V1703)</f>
        <v>0</v>
      </c>
      <c r="W2383">
        <f>IF(ISNA(X2383),NA(),W1703)</f>
        <v>0</v>
      </c>
      <c r="X2383">
        <f>IF(OR(X1703="",AND(X1703=X1702,X1703=X1704)),NA(), X1703)</f>
        <v>0</v>
      </c>
      <c r="Y2383">
        <f>IF(ISNA(Z2383),NA(),Y1703)</f>
        <v>0</v>
      </c>
      <c r="Z2383">
        <f>IF(OR(Z1703="",AND(Z1703=Z1702,Z1703=Z1704)),NA(), Z1703)</f>
        <v>0</v>
      </c>
      <c r="AA2383">
        <f>IF(ISNA(AB2383),NA(),AA1703)</f>
        <v>0</v>
      </c>
      <c r="AB2383">
        <f>IF(OR(AB1703="",AND(AB1703=AB1702,AB1703=AB1704)),NA(), AB1703)</f>
        <v>0</v>
      </c>
      <c r="AC2383">
        <f>IF(ISNA(AD2383),NA(),AC1703)</f>
        <v>0</v>
      </c>
      <c r="AD2383">
        <f>IF(OR(AD1703="",AND(AD1703=AD1702,AD1703=AD1704)),NA(), AD1703)</f>
        <v>0</v>
      </c>
      <c r="AE2383">
        <f>IF(ISNA(AF2383),NA(),AE1703)</f>
        <v>0</v>
      </c>
      <c r="AF2383">
        <f>IF(OR(AF1703="",AND(AF1703=AF1702,AF1703=AF1704)),NA(), AF1703)</f>
        <v>0</v>
      </c>
      <c r="AG2383">
        <f>IF(ISNA(AH2383),NA(),AG1703)</f>
        <v>0</v>
      </c>
      <c r="AH2383">
        <f>IF(OR(AH1703="",AND(AH1703=AH1702,AH1703=AH1704)),NA(), AH1703)</f>
        <v>0</v>
      </c>
      <c r="AI2383">
        <f>IF(ISNA(AJ2383),NA(),AI1703)</f>
        <v>0</v>
      </c>
      <c r="AJ2383">
        <f>IF(OR(AJ1703="",AND(AJ1703=AJ1702,AJ1703=AJ1704)),NA(), AJ1703)</f>
        <v>0</v>
      </c>
      <c r="AM2383">
        <f>IF(ISNA(AN2383),NA(),AM1703)</f>
        <v>0</v>
      </c>
      <c r="AN2383">
        <f>IF(OR(AN1703="",AND(AN1703=AN1702,AN1703=AN1704)),NA(), AN1703)</f>
        <v>0</v>
      </c>
      <c r="AO2383">
        <f>IF(ISNA(AP2383),NA(),AO1703)</f>
        <v>0</v>
      </c>
      <c r="AP2383">
        <f>IF(OR(AP1703="",AND(AP1703=AP1702,AP1703=AP1704)),NA(), AP1703)</f>
        <v>0</v>
      </c>
      <c r="AQ2383">
        <f>IF(ISNA(AR2383),NA(),AQ1703)</f>
        <v>0</v>
      </c>
      <c r="AR2383">
        <f>IF(OR(AR1703="",AND(AR1703=AR1702,AR1703=AR1704)),NA(), AR1703)</f>
        <v>0</v>
      </c>
      <c r="AS2383">
        <f>IF(ISNA(AT2383),NA(),AS1703)</f>
        <v>0</v>
      </c>
      <c r="AT2383">
        <f>IF(OR(AT1703="",AND(AT1703=AT1702,AT1703=AT1704)),NA(), AT1703)</f>
        <v>0</v>
      </c>
      <c r="AU2383">
        <f>IF(ISNA(AV2383),NA(),AU1703)</f>
        <v>0</v>
      </c>
      <c r="AV2383">
        <f>IF(OR(AV1703="",AND(AV1703=AV1702,AV1703=AV1704)),NA(), AV1703)</f>
        <v>0</v>
      </c>
      <c r="AW2383">
        <f>IF(ISNA(AX2383),NA(),AW1703)</f>
        <v>0</v>
      </c>
      <c r="AX2383">
        <f>IF(OR(AX1703="",AND(AX1703=AX1702,AX1703=AX1704)),NA(), AX1703)</f>
        <v>0</v>
      </c>
      <c r="AY2383">
        <f>IF(ISNA(AZ2383),NA(),AY1703)</f>
        <v>0</v>
      </c>
      <c r="AZ2383">
        <f>IF(OR(AZ1703="",AND(AZ1703=AZ1702,AZ1703=AZ1704)),NA(), AZ1703)</f>
        <v>0</v>
      </c>
      <c r="BA2383">
        <f>IF(ISNA(BB2383),NA(),BA1703)</f>
        <v>0</v>
      </c>
      <c r="BB2383">
        <f>IF(OR(BB1703="",AND(BB1703=BB1702,BB1703=BB1704)),NA(), BB1703)</f>
        <v>0</v>
      </c>
      <c r="BC2383">
        <f>IF(ISNA(BD2383),NA(),BC1703)</f>
        <v>0</v>
      </c>
      <c r="BD2383">
        <f>IF(OR(BD1703="",AND(BD1703=BD1702,BD1703=BD1704)),NA(), BD1703)</f>
        <v>0</v>
      </c>
      <c r="BE2383">
        <f>IF(ISNA(BF2383),NA(),BE1703)</f>
        <v>0</v>
      </c>
      <c r="BF2383">
        <f>IF(OR(BF1703="",AND(BF1703=BF1702,BF1703=BF1704)),NA(), BF1703)</f>
        <v>0</v>
      </c>
      <c r="BG2383">
        <f>IF(ISNA(BH2383),NA(),BG1703)</f>
        <v>0</v>
      </c>
      <c r="BH2383">
        <f>IF(OR(BH1703="",AND(BH1703=BH1702,BH1703=BH1704)),NA(), BH1703)</f>
        <v>0</v>
      </c>
      <c r="BI2383">
        <f>IF(ISNA(BJ2383),NA(),BI1703)</f>
        <v>0</v>
      </c>
      <c r="BJ2383">
        <f>IF(OR(BJ1703="",AND(BJ1703=BJ1702,BJ1703=BJ1704)),NA(), BJ1703)</f>
        <v>0</v>
      </c>
      <c r="BK2383">
        <f>IF(ISNA(BL2383),NA(),BK1703)</f>
        <v>0</v>
      </c>
      <c r="BL2383">
        <f>IF(OR(BL1703="",AND(BL1703=BL1702,BL1703=BL1704)),NA(), BL1703)</f>
        <v>0</v>
      </c>
      <c r="BM2383">
        <f>IF(ISNA(BN2383),NA(),BM1703)</f>
        <v>0</v>
      </c>
      <c r="BN2383">
        <f>IF(OR(BN1703="",AND(BN1703=BN1702,BN1703=BN1704)),NA(), BN1703)</f>
        <v>0</v>
      </c>
      <c r="BO2383">
        <f>IF(ISNA(BP2383),NA(),BO1703)</f>
        <v>0</v>
      </c>
      <c r="BP2383">
        <f>IF(OR(BP1703="",AND(BP1703=BP1702,BP1703=BP1704)),NA(), BP1703)</f>
        <v>0</v>
      </c>
      <c r="BQ2383">
        <f>IF(ISNA(BR2383),NA(),BQ1703)</f>
        <v>0</v>
      </c>
      <c r="BR2383">
        <f>IF(OR(BR1703="",AND(BR1703=BR1702,BR1703=BR1704)),NA(), BR1703)</f>
        <v>0</v>
      </c>
    </row>
    <row r="2384" spans="5:70">
      <c r="E2384">
        <f>IF(ISNA(F2384),NA(),E1704)</f>
        <v>0</v>
      </c>
      <c r="F2384">
        <f>IF(F1704="",NA(),F1704)</f>
        <v>0</v>
      </c>
      <c r="G2384">
        <f>IF(ISNA(H2384),NA(),G1704)</f>
        <v>0</v>
      </c>
      <c r="H2384">
        <f>IF(H1704="",NA(),H1704)</f>
        <v>0</v>
      </c>
      <c r="I2384">
        <f>IF(ISNA(J2384),NA(),I1704)</f>
        <v>0</v>
      </c>
      <c r="J2384">
        <f>IF(J1704="",NA(),J1704)</f>
        <v>0</v>
      </c>
      <c r="K2384">
        <f>IF(ISNA(L2384),NA(),K1704)</f>
        <v>0</v>
      </c>
      <c r="L2384">
        <f>IF(L1704="",NA(),L1704)</f>
        <v>0</v>
      </c>
      <c r="M2384">
        <f>IF(ISNA(N2384),NA(),M1704)</f>
        <v>0</v>
      </c>
      <c r="N2384">
        <f>IF(N1704="",NA(),N1704)</f>
        <v>0</v>
      </c>
      <c r="O2384">
        <f>IF(ISNA(P2384),NA(),O1704)</f>
        <v>0</v>
      </c>
      <c r="P2384">
        <f>IF(P1704="",NA(),P1704)</f>
        <v>0</v>
      </c>
      <c r="Q2384">
        <f>IF(ISNA(R2384),NA(),Q1704)</f>
        <v>0</v>
      </c>
      <c r="R2384">
        <f>IF(R1704="",NA(),R1704)</f>
        <v>0</v>
      </c>
      <c r="S2384">
        <f>IF(ISNA(T2384),NA(),S1704)</f>
        <v>0</v>
      </c>
      <c r="T2384">
        <f>IF(T1704="",NA(),T1704)</f>
        <v>0</v>
      </c>
      <c r="U2384">
        <f>IF(ISNA(V2384),NA(),U1704)</f>
        <v>0</v>
      </c>
      <c r="V2384">
        <f>IF(V1704="",NA(),V1704)</f>
        <v>0</v>
      </c>
      <c r="W2384">
        <f>IF(ISNA(X2384),NA(),W1704)</f>
        <v>0</v>
      </c>
      <c r="X2384">
        <f>IF(X1704="",NA(),X1704)</f>
        <v>0</v>
      </c>
      <c r="Y2384">
        <f>IF(ISNA(Z2384),NA(),Y1704)</f>
        <v>0</v>
      </c>
      <c r="Z2384">
        <f>IF(Z1704="",NA(),Z1704)</f>
        <v>0</v>
      </c>
      <c r="AA2384">
        <f>IF(ISNA(AB2384),NA(),AA1704)</f>
        <v>0</v>
      </c>
      <c r="AB2384">
        <f>IF(AB1704="",NA(),AB1704)</f>
        <v>0</v>
      </c>
      <c r="AC2384">
        <f>IF(ISNA(AD2384),NA(),AC1704)</f>
        <v>0</v>
      </c>
      <c r="AD2384">
        <f>IF(AD1704="",NA(),AD1704)</f>
        <v>0</v>
      </c>
      <c r="AE2384">
        <f>IF(ISNA(AF2384),NA(),AE1704)</f>
        <v>0</v>
      </c>
      <c r="AF2384">
        <f>IF(AF1704="",NA(),AF1704)</f>
        <v>0</v>
      </c>
      <c r="AG2384">
        <f>IF(ISNA(AH2384),NA(),AG1704)</f>
        <v>0</v>
      </c>
      <c r="AH2384">
        <f>IF(AH1704="",NA(),AH1704)</f>
        <v>0</v>
      </c>
      <c r="AI2384">
        <f>IF(ISNA(AJ2384),NA(),AI1704)</f>
        <v>0</v>
      </c>
      <c r="AJ2384">
        <f>IF(AJ1704="",NA(),AJ1704)</f>
        <v>0</v>
      </c>
      <c r="AM2384">
        <f>IF(ISNA(AN2384),NA(),AM1704)</f>
        <v>0</v>
      </c>
      <c r="AN2384">
        <f>IF(AN1704="",NA(),AN1704)</f>
        <v>0</v>
      </c>
      <c r="AO2384">
        <f>IF(ISNA(AP2384),NA(),AO1704)</f>
        <v>0</v>
      </c>
      <c r="AP2384">
        <f>IF(AP1704="",NA(),AP1704)</f>
        <v>0</v>
      </c>
      <c r="AQ2384">
        <f>IF(ISNA(AR2384),NA(),AQ1704)</f>
        <v>0</v>
      </c>
      <c r="AR2384">
        <f>IF(AR1704="",NA(),AR1704)</f>
        <v>0</v>
      </c>
      <c r="AS2384">
        <f>IF(ISNA(AT2384),NA(),AS1704)</f>
        <v>0</v>
      </c>
      <c r="AT2384">
        <f>IF(AT1704="",NA(),AT1704)</f>
        <v>0</v>
      </c>
      <c r="AU2384">
        <f>IF(ISNA(AV2384),NA(),AU1704)</f>
        <v>0</v>
      </c>
      <c r="AV2384">
        <f>IF(AV1704="",NA(),AV1704)</f>
        <v>0</v>
      </c>
      <c r="AW2384">
        <f>IF(ISNA(AX2384),NA(),AW1704)</f>
        <v>0</v>
      </c>
      <c r="AX2384">
        <f>IF(AX1704="",NA(),AX1704)</f>
        <v>0</v>
      </c>
      <c r="AY2384">
        <f>IF(ISNA(AZ2384),NA(),AY1704)</f>
        <v>0</v>
      </c>
      <c r="AZ2384">
        <f>IF(AZ1704="",NA(),AZ1704)</f>
        <v>0</v>
      </c>
      <c r="BA2384">
        <f>IF(ISNA(BB2384),NA(),BA1704)</f>
        <v>0</v>
      </c>
      <c r="BB2384">
        <f>IF(BB1704="",NA(),BB1704)</f>
        <v>0</v>
      </c>
      <c r="BC2384">
        <f>IF(ISNA(BD2384),NA(),BC1704)</f>
        <v>0</v>
      </c>
      <c r="BD2384">
        <f>IF(BD1704="",NA(),BD1704)</f>
        <v>0</v>
      </c>
      <c r="BE2384">
        <f>IF(ISNA(BF2384),NA(),BE1704)</f>
        <v>0</v>
      </c>
      <c r="BF2384">
        <f>IF(BF1704="",NA(),BF1704)</f>
        <v>0</v>
      </c>
      <c r="BG2384">
        <f>IF(ISNA(BH2384),NA(),BG1704)</f>
        <v>0</v>
      </c>
      <c r="BH2384">
        <f>IF(BH1704="",NA(),BH1704)</f>
        <v>0</v>
      </c>
      <c r="BI2384">
        <f>IF(ISNA(BJ2384),NA(),BI1704)</f>
        <v>0</v>
      </c>
      <c r="BJ2384">
        <f>IF(BJ1704="",NA(),BJ1704)</f>
        <v>0</v>
      </c>
      <c r="BK2384">
        <f>IF(ISNA(BL2384),NA(),BK1704)</f>
        <v>0</v>
      </c>
      <c r="BL2384">
        <f>IF(BL1704="",NA(),BL1704)</f>
        <v>0</v>
      </c>
      <c r="BM2384">
        <f>IF(ISNA(BN2384),NA(),BM1704)</f>
        <v>0</v>
      </c>
      <c r="BN2384">
        <f>IF(BN1704="",NA(),BN1704)</f>
        <v>0</v>
      </c>
      <c r="BO2384">
        <f>IF(ISNA(BP2384),NA(),BO1704)</f>
        <v>0</v>
      </c>
      <c r="BP2384">
        <f>IF(BP1704="",NA(),BP1704)</f>
        <v>0</v>
      </c>
      <c r="BQ2384">
        <f>IF(ISNA(BR2384),NA(),BQ1704)</f>
        <v>0</v>
      </c>
      <c r="BR2384">
        <f>IF(BR1704="",NA(),BR1704)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316</v>
      </c>
      <c r="F2" t="s">
        <v>318</v>
      </c>
    </row>
    <row r="3" spans="2:6">
      <c r="B3" s="7" t="s">
        <v>317</v>
      </c>
      <c r="F3" s="7" t="s">
        <v>293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"time,timeout"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2026-04-10T09:21:09Z</dcterms:created>
  <dcterms:modified xsi:type="dcterms:W3CDTF">2026-04-10T09:21:09Z</dcterms:modified>
</cp:coreProperties>
</file>